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filterPrivacy="1"/>
  <xr:revisionPtr revIDLastSave="0" documentId="13_ncr:1_{1019D968-D7FC-41A2-880C-0F4F8BC6B7ED}" xr6:coauthVersionLast="47" xr6:coauthVersionMax="47" xr10:uidLastSave="{00000000-0000-0000-0000-000000000000}"/>
  <bookViews>
    <workbookView xWindow="-120" yWindow="-120" windowWidth="38640" windowHeight="21240" tabRatio="891" activeTab="17" xr2:uid="{00000000-000D-0000-FFFF-FFFF00000000}"/>
  </bookViews>
  <sheets>
    <sheet name="electricity" sheetId="4" r:id="rId1"/>
    <sheet name="democracy-index-eiu" sheetId="5" r:id="rId2"/>
    <sheet name="share-agreeing-most-people-can-" sheetId="6" r:id="rId3"/>
    <sheet name="rule-of-law-index" sheetId="7" r:id="rId4"/>
    <sheet name="Sheet1" sheetId="1" state="hidden" r:id="rId5"/>
    <sheet name="patent" sheetId="11" r:id="rId6"/>
    <sheet name="Road" sheetId="14" r:id="rId7"/>
    <sheet name="GDP" sheetId="18" r:id="rId8"/>
    <sheet name="GDP P" sheetId="16" r:id="rId9"/>
    <sheet name="Ex" sheetId="17" r:id="rId10"/>
    <sheet name="Ex%" sheetId="19" r:id="rId11"/>
    <sheet name="Pop" sheetId="20" r:id="rId12"/>
    <sheet name="ПІІ" sheetId="2" r:id="rId13"/>
    <sheet name="Clast" sheetId="8" state="hidden" r:id="rId14"/>
    <sheet name="UA" sheetId="12" r:id="rId15"/>
    <sheet name="ecological-footprint-by-country" sheetId="13" r:id="rId16"/>
    <sheet name="Лист5" sheetId="15" r:id="rId17"/>
    <sheet name="Table" sheetId="3" r:id="rId18"/>
    <sheet name="Sheet1 (2)" sheetId="9" state="hidden" r:id="rId19"/>
    <sheet name="Модель" sheetId="10" state="hidden" r:id="rId20"/>
  </sheets>
  <definedNames>
    <definedName name="_xlnm._FilterDatabase" localSheetId="9" hidden="1">Ex!$A$4:$BQ$270</definedName>
    <definedName name="_xlnm._FilterDatabase" localSheetId="10" hidden="1">'Ex%'!$A$1:$Q$267</definedName>
    <definedName name="_xlnm._FilterDatabase" localSheetId="7" hidden="1">GDP!$A$4:$BQ$270</definedName>
    <definedName name="_xlnm._FilterDatabase" localSheetId="8" hidden="1">'GDP P'!$A$4:$BQ$270</definedName>
    <definedName name="_xlnm._FilterDatabase" localSheetId="6" hidden="1">Road!$A$4:$BQ$270</definedName>
    <definedName name="_xlnm._FilterDatabase" localSheetId="18" hidden="1">'Sheet1 (2)'!$A$1:$R$77</definedName>
    <definedName name="_xlnm._FilterDatabase" localSheetId="17" hidden="1">Table!$W$74:$X$280</definedName>
    <definedName name="_xlnm._FilterDatabase" localSheetId="14" hidden="1">UA!$A$13:$I$13</definedName>
    <definedName name="_xlnm._FilterDatabase" localSheetId="16" hidden="1">Лист5!$A$1:$O$260</definedName>
    <definedName name="_xlnm._FilterDatabase" localSheetId="19" hidden="1">Модель!$A$1:$Q$68</definedName>
    <definedName name="_xlnm._FilterDatabase" localSheetId="12" hidden="1">ПІІ!$A$1:$BF$164</definedName>
    <definedName name="ExternalData_1" localSheetId="1" hidden="1">'democracy-index-eiu'!$A$1:$D$2766</definedName>
    <definedName name="ExternalData_1" localSheetId="15" hidden="1">'ecological-footprint-by-country'!$A$1:$F$201</definedName>
    <definedName name="ExternalData_1" localSheetId="0" hidden="1">electricity!$A$1:$F$207</definedName>
    <definedName name="ExternalData_1" localSheetId="5" hidden="1">patent!$A$1:$D$3990</definedName>
    <definedName name="ExternalData_1" localSheetId="3" hidden="1">'rule-of-law-index'!$A$1:$D$33597</definedName>
    <definedName name="ExternalData_1" localSheetId="2" hidden="1">'share-agreeing-most-people-can-'!$A$1:$K$107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7" l="1"/>
  <c r="D5" i="17"/>
  <c r="K2" i="15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G109" i="15"/>
  <c r="E109" i="15"/>
  <c r="G50" i="15"/>
  <c r="G54" i="15"/>
  <c r="G57" i="15"/>
  <c r="D25" i="15"/>
  <c r="F34" i="15"/>
  <c r="G25" i="15"/>
  <c r="E17" i="15"/>
  <c r="G17" i="15"/>
  <c r="P17" i="15"/>
  <c r="Q17" i="15"/>
  <c r="G28" i="15"/>
  <c r="F37" i="15"/>
  <c r="F29" i="15"/>
  <c r="E202" i="15"/>
  <c r="J74" i="15"/>
  <c r="K74" i="15" s="1"/>
  <c r="S201" i="15"/>
  <c r="E201" i="15" s="1"/>
  <c r="S50" i="15"/>
  <c r="E50" i="15" s="1"/>
  <c r="S51" i="15"/>
  <c r="S70" i="15"/>
  <c r="E70" i="15" s="1"/>
  <c r="S94" i="15"/>
  <c r="S123" i="15"/>
  <c r="S120" i="15"/>
  <c r="E120" i="15" s="1"/>
  <c r="S173" i="15"/>
  <c r="S178" i="15"/>
  <c r="S110" i="15"/>
  <c r="S98" i="15"/>
  <c r="E98" i="15" s="1"/>
  <c r="E200" i="15"/>
  <c r="G199" i="15"/>
  <c r="G195" i="15"/>
  <c r="G194" i="15"/>
  <c r="G193" i="15"/>
  <c r="G19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8" i="15"/>
  <c r="G19" i="15"/>
  <c r="G20" i="15"/>
  <c r="G21" i="15"/>
  <c r="G22" i="15"/>
  <c r="G23" i="15"/>
  <c r="G24" i="15"/>
  <c r="G26" i="15"/>
  <c r="G202" i="15"/>
  <c r="G27" i="15"/>
  <c r="G29" i="15"/>
  <c r="G30" i="15"/>
  <c r="G31" i="15"/>
  <c r="G32" i="15"/>
  <c r="G33" i="15"/>
  <c r="G34" i="15"/>
  <c r="G35" i="15"/>
  <c r="G36" i="15"/>
  <c r="G201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1" i="15"/>
  <c r="G52" i="15"/>
  <c r="G53" i="15"/>
  <c r="G55" i="15"/>
  <c r="G56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200" i="15"/>
  <c r="G106" i="15"/>
  <c r="G107" i="15"/>
  <c r="G108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2" i="15"/>
  <c r="X2" i="3"/>
  <c r="E195" i="15"/>
  <c r="AZ149" i="16"/>
  <c r="E90" i="15"/>
  <c r="E30" i="15"/>
  <c r="S179" i="15"/>
  <c r="E179" i="15" s="1"/>
  <c r="S165" i="15"/>
  <c r="S168" i="15" s="1"/>
  <c r="S163" i="15"/>
  <c r="E163" i="15" s="1"/>
  <c r="S154" i="15"/>
  <c r="E154" i="15" s="1"/>
  <c r="S149" i="15"/>
  <c r="E149" i="15" s="1"/>
  <c r="S141" i="15"/>
  <c r="E141" i="15" s="1"/>
  <c r="S125" i="15"/>
  <c r="E125" i="15" s="1"/>
  <c r="S198" i="15"/>
  <c r="E198" i="15" s="1"/>
  <c r="S114" i="15"/>
  <c r="E114" i="15" s="1"/>
  <c r="S85" i="15"/>
  <c r="S87" i="15" s="1"/>
  <c r="E51" i="15"/>
  <c r="S34" i="15"/>
  <c r="S29" i="15"/>
  <c r="E29" i="15" s="1"/>
  <c r="S199" i="15"/>
  <c r="E199" i="15" s="1"/>
  <c r="Q194" i="15"/>
  <c r="P9" i="15"/>
  <c r="P109" i="15"/>
  <c r="P36" i="15"/>
  <c r="P19" i="15"/>
  <c r="P24" i="15"/>
  <c r="P13" i="15"/>
  <c r="P127" i="15"/>
  <c r="P11" i="15"/>
  <c r="P91" i="15"/>
  <c r="P23" i="15"/>
  <c r="P38" i="15"/>
  <c r="P45" i="15"/>
  <c r="P20" i="15"/>
  <c r="P22" i="15"/>
  <c r="P71" i="15"/>
  <c r="P44" i="15"/>
  <c r="P117" i="15"/>
  <c r="P14" i="15"/>
  <c r="P8" i="15"/>
  <c r="P16" i="15"/>
  <c r="P54" i="15"/>
  <c r="P18" i="15"/>
  <c r="P46" i="15"/>
  <c r="P7" i="15"/>
  <c r="P129" i="15"/>
  <c r="P68" i="15"/>
  <c r="P102" i="15"/>
  <c r="P5" i="15"/>
  <c r="P12" i="15"/>
  <c r="P26" i="15"/>
  <c r="P69" i="15"/>
  <c r="P81" i="15"/>
  <c r="P10" i="15"/>
  <c r="P27" i="15"/>
  <c r="P134" i="15"/>
  <c r="P122" i="15"/>
  <c r="P4" i="15"/>
  <c r="P2" i="15"/>
  <c r="P62" i="15"/>
  <c r="P96" i="15"/>
  <c r="P131" i="15"/>
  <c r="P15" i="15"/>
  <c r="P60" i="15"/>
  <c r="P30" i="15"/>
  <c r="P39" i="15"/>
  <c r="P139" i="15"/>
  <c r="P86" i="15"/>
  <c r="P31" i="15"/>
  <c r="P48" i="15"/>
  <c r="P112" i="15"/>
  <c r="P66" i="15"/>
  <c r="P57" i="15"/>
  <c r="P35" i="15"/>
  <c r="P63" i="15"/>
  <c r="P6" i="15"/>
  <c r="P43" i="15"/>
  <c r="P21" i="15"/>
  <c r="P111" i="15"/>
  <c r="P199" i="15"/>
  <c r="P92" i="15"/>
  <c r="P106" i="15"/>
  <c r="P47" i="15"/>
  <c r="P130" i="15"/>
  <c r="P88" i="15"/>
  <c r="P113" i="15"/>
  <c r="P103" i="15"/>
  <c r="P33" i="15"/>
  <c r="P84" i="15"/>
  <c r="P152" i="15"/>
  <c r="P176" i="15"/>
  <c r="P53" i="15"/>
  <c r="P108" i="15"/>
  <c r="P195" i="15"/>
  <c r="P75" i="15"/>
  <c r="P74" i="15"/>
  <c r="P153" i="15"/>
  <c r="P41" i="15"/>
  <c r="P64" i="15"/>
  <c r="P65" i="15"/>
  <c r="P125" i="15"/>
  <c r="P55" i="15"/>
  <c r="P133" i="15"/>
  <c r="P142" i="15"/>
  <c r="P89" i="15"/>
  <c r="P169" i="15"/>
  <c r="P137" i="15"/>
  <c r="P32" i="15"/>
  <c r="P90" i="15"/>
  <c r="P73" i="15"/>
  <c r="P40" i="15"/>
  <c r="P76" i="15"/>
  <c r="P79" i="15"/>
  <c r="P179" i="15"/>
  <c r="P82" i="15"/>
  <c r="P105" i="15"/>
  <c r="P166" i="15"/>
  <c r="P151" i="15"/>
  <c r="P124" i="15"/>
  <c r="P28" i="15"/>
  <c r="P155" i="15"/>
  <c r="P52" i="15"/>
  <c r="P135" i="15"/>
  <c r="P42" i="15"/>
  <c r="P49" i="15"/>
  <c r="P116" i="15"/>
  <c r="P56" i="15"/>
  <c r="P126" i="15"/>
  <c r="P138" i="15"/>
  <c r="P150" i="15"/>
  <c r="P146" i="15"/>
  <c r="P140" i="15"/>
  <c r="P162" i="15"/>
  <c r="P25" i="15"/>
  <c r="P157" i="15"/>
  <c r="P148" i="15"/>
  <c r="P77" i="15"/>
  <c r="P141" i="15"/>
  <c r="P99" i="15"/>
  <c r="P182" i="15"/>
  <c r="P132" i="15"/>
  <c r="P158" i="15"/>
  <c r="P119" i="15"/>
  <c r="P78" i="15"/>
  <c r="P37" i="15"/>
  <c r="P168" i="15"/>
  <c r="P3" i="15"/>
  <c r="P171" i="15"/>
  <c r="P29" i="15"/>
  <c r="P136" i="15"/>
  <c r="P160" i="15"/>
  <c r="P100" i="15"/>
  <c r="P72" i="15"/>
  <c r="P58" i="15"/>
  <c r="P180" i="15"/>
  <c r="P202" i="15"/>
  <c r="P101" i="15"/>
  <c r="P104" i="15"/>
  <c r="P115" i="15"/>
  <c r="P93" i="15"/>
  <c r="P177" i="15"/>
  <c r="P67" i="15"/>
  <c r="P154" i="15"/>
  <c r="P170" i="15"/>
  <c r="P175" i="15"/>
  <c r="P145" i="15"/>
  <c r="P164" i="15"/>
  <c r="P193" i="15"/>
  <c r="P118" i="15"/>
  <c r="P156" i="15"/>
  <c r="P147" i="15"/>
  <c r="P110" i="15"/>
  <c r="P70" i="15"/>
  <c r="P165" i="15"/>
  <c r="P201" i="15"/>
  <c r="P61" i="15"/>
  <c r="P97" i="15"/>
  <c r="P174" i="15"/>
  <c r="P107" i="15"/>
  <c r="P83" i="15"/>
  <c r="P59" i="15"/>
  <c r="P95" i="15"/>
  <c r="P183" i="15"/>
  <c r="P178" i="15"/>
  <c r="P98" i="15"/>
  <c r="P192" i="15"/>
  <c r="P163" i="15"/>
  <c r="P200" i="15"/>
  <c r="P172" i="15"/>
  <c r="P114" i="15"/>
  <c r="P181" i="15"/>
  <c r="P80" i="15"/>
  <c r="P121" i="15"/>
  <c r="P149" i="15"/>
  <c r="P51" i="15"/>
  <c r="P50" i="15"/>
  <c r="P159" i="15"/>
  <c r="P173" i="15"/>
  <c r="P167" i="15"/>
  <c r="P143" i="15"/>
  <c r="P34" i="15"/>
  <c r="P120" i="15"/>
  <c r="P94" i="15"/>
  <c r="P161" i="15"/>
  <c r="P85" i="15"/>
  <c r="P128" i="15"/>
  <c r="P198" i="15"/>
  <c r="P123" i="15"/>
  <c r="P196" i="15"/>
  <c r="P144" i="15"/>
  <c r="P87" i="15"/>
  <c r="P197" i="15"/>
  <c r="P194" i="15"/>
  <c r="Q100" i="15"/>
  <c r="Q66" i="15"/>
  <c r="Q113" i="15"/>
  <c r="Q54" i="15"/>
  <c r="Q104" i="15"/>
  <c r="Q20" i="15"/>
  <c r="Q12" i="15"/>
  <c r="Q89" i="15"/>
  <c r="Q58" i="15"/>
  <c r="Q28" i="15"/>
  <c r="Q139" i="15"/>
  <c r="Q97" i="15"/>
  <c r="Q74" i="15"/>
  <c r="Q7" i="15"/>
  <c r="Q200" i="15"/>
  <c r="Q160" i="15"/>
  <c r="Q114" i="15"/>
  <c r="Q124" i="15"/>
  <c r="Q77" i="15"/>
  <c r="Q78" i="15"/>
  <c r="Q91" i="15"/>
  <c r="Q3" i="15"/>
  <c r="Q65" i="15"/>
  <c r="Q171" i="15"/>
  <c r="Q183" i="15"/>
  <c r="Q121" i="15"/>
  <c r="Q162" i="15"/>
  <c r="Q151" i="15"/>
  <c r="Q23" i="15"/>
  <c r="Q181" i="15"/>
  <c r="Q170" i="15"/>
  <c r="Q60" i="15"/>
  <c r="Q109" i="15"/>
  <c r="Q96" i="15"/>
  <c r="Q143" i="15"/>
  <c r="Q179" i="15"/>
  <c r="Q115" i="15"/>
  <c r="Q75" i="15"/>
  <c r="Q137" i="15"/>
  <c r="Q41" i="15"/>
  <c r="Q56" i="15"/>
  <c r="Q31" i="15"/>
  <c r="Q10" i="15"/>
  <c r="Q98" i="15"/>
  <c r="Q84" i="15"/>
  <c r="Q106" i="15"/>
  <c r="Q69" i="15"/>
  <c r="Q116" i="15"/>
  <c r="Q198" i="15" s="1"/>
  <c r="Q29" i="15"/>
  <c r="Q42" i="15"/>
  <c r="Q95" i="15"/>
  <c r="Q176" i="15"/>
  <c r="Q192" i="15"/>
  <c r="Q107" i="15"/>
  <c r="Q15" i="15"/>
  <c r="Q13" i="15"/>
  <c r="Q37" i="15"/>
  <c r="Q159" i="15"/>
  <c r="Q99" i="15"/>
  <c r="Q19" i="15"/>
  <c r="Q142" i="15"/>
  <c r="Q30" i="15"/>
  <c r="Q108" i="15"/>
  <c r="Q154" i="15"/>
  <c r="Q167" i="15"/>
  <c r="Q70" i="15"/>
  <c r="Q158" i="15"/>
  <c r="Q138" i="15"/>
  <c r="Q43" i="15"/>
  <c r="Q25" i="15"/>
  <c r="Q127" i="15"/>
  <c r="Q117" i="15"/>
  <c r="Q68" i="15"/>
  <c r="Q63" i="15"/>
  <c r="Q4" i="15"/>
  <c r="Q27" i="15"/>
  <c r="Q11" i="15"/>
  <c r="Q119" i="15"/>
  <c r="Q36" i="15"/>
  <c r="Q79" i="15"/>
  <c r="Q57" i="15"/>
  <c r="Q152" i="15"/>
  <c r="Q38" i="15"/>
  <c r="Q21" i="15"/>
  <c r="Q147" i="15"/>
  <c r="Q132" i="15"/>
  <c r="Q52" i="15"/>
  <c r="Q73" i="15"/>
  <c r="Q163" i="15"/>
  <c r="Q178" i="15"/>
  <c r="Q53" i="15"/>
  <c r="Q40" i="15"/>
  <c r="Q195" i="15"/>
  <c r="Q180" i="15"/>
  <c r="Q175" i="15"/>
  <c r="Q62" i="15"/>
  <c r="Q83" i="15"/>
  <c r="Q168" i="15"/>
  <c r="Q202" i="15"/>
  <c r="Q110" i="15"/>
  <c r="Q72" i="15"/>
  <c r="Q71" i="15"/>
  <c r="Q118" i="15"/>
  <c r="Q101" i="15"/>
  <c r="Q59" i="15"/>
  <c r="Q111" i="15"/>
  <c r="Q182" i="15"/>
  <c r="Q153" i="15"/>
  <c r="Q93" i="15"/>
  <c r="Q135" i="15"/>
  <c r="Q14" i="15"/>
  <c r="Q193" i="15"/>
  <c r="Q35" i="15"/>
  <c r="Q136" i="15"/>
  <c r="Q177" i="15"/>
  <c r="Q129" i="15"/>
  <c r="Q67" i="15"/>
  <c r="Q5" i="15"/>
  <c r="Q33" i="15"/>
  <c r="Q134" i="15"/>
  <c r="Q55" i="15"/>
  <c r="Q146" i="15"/>
  <c r="Q105" i="15"/>
  <c r="Q112" i="15"/>
  <c r="Q122" i="15"/>
  <c r="Q46" i="15"/>
  <c r="Q39" i="15"/>
  <c r="Q199" i="15"/>
  <c r="Q6" i="15"/>
  <c r="Q48" i="15"/>
  <c r="Q45" i="15"/>
  <c r="Q164" i="15"/>
  <c r="Q94" i="15"/>
  <c r="Q120" i="15"/>
  <c r="Q123" i="15"/>
  <c r="Q16" i="15"/>
  <c r="Q140" i="15"/>
  <c r="Q76" i="15"/>
  <c r="Q174" i="15"/>
  <c r="Q2" i="15"/>
  <c r="Q47" i="15"/>
  <c r="Q32" i="15"/>
  <c r="Q173" i="15"/>
  <c r="Q156" i="15"/>
  <c r="Q81" i="15"/>
  <c r="Q22" i="15"/>
  <c r="Q103" i="15"/>
  <c r="Q80" i="15"/>
  <c r="Q125" i="15"/>
  <c r="Q61" i="15"/>
  <c r="Q18" i="15"/>
  <c r="Q8" i="15"/>
  <c r="Q126" i="15"/>
  <c r="Q145" i="15"/>
  <c r="Q169" i="15"/>
  <c r="Q102" i="15"/>
  <c r="Q149" i="15"/>
  <c r="Q165" i="15"/>
  <c r="Q128" i="15"/>
  <c r="Q49" i="15"/>
  <c r="Q90" i="15"/>
  <c r="Q44" i="15"/>
  <c r="Q166" i="15"/>
  <c r="Q92" i="15"/>
  <c r="Q26" i="15"/>
  <c r="Q24" i="15"/>
  <c r="Q9" i="15"/>
  <c r="Q64" i="15"/>
  <c r="Q130" i="15"/>
  <c r="Q161" i="15"/>
  <c r="Q131" i="15"/>
  <c r="Q150" i="15"/>
  <c r="Q157" i="15"/>
  <c r="Q148" i="15"/>
  <c r="E157" i="15"/>
  <c r="E150" i="15"/>
  <c r="E133" i="15"/>
  <c r="E131" i="15"/>
  <c r="E130" i="15"/>
  <c r="E64" i="15"/>
  <c r="E9" i="15"/>
  <c r="E24" i="15"/>
  <c r="E26" i="15"/>
  <c r="E92" i="15"/>
  <c r="E166" i="15"/>
  <c r="E49" i="15"/>
  <c r="E128" i="15"/>
  <c r="E102" i="15"/>
  <c r="E169" i="15"/>
  <c r="E145" i="15"/>
  <c r="E126" i="15"/>
  <c r="E8" i="15"/>
  <c r="E18" i="15"/>
  <c r="E103" i="15"/>
  <c r="E22" i="15"/>
  <c r="E81" i="15"/>
  <c r="E32" i="15"/>
  <c r="E47" i="15"/>
  <c r="E2" i="15"/>
  <c r="E76" i="15"/>
  <c r="E140" i="15"/>
  <c r="E16" i="15"/>
  <c r="E164" i="15"/>
  <c r="E45" i="15"/>
  <c r="E48" i="15"/>
  <c r="E6" i="15"/>
  <c r="E39" i="15"/>
  <c r="E46" i="15"/>
  <c r="E122" i="15"/>
  <c r="E112" i="15"/>
  <c r="E105" i="15"/>
  <c r="E55" i="15"/>
  <c r="E134" i="15"/>
  <c r="E33" i="15"/>
  <c r="E5" i="15"/>
  <c r="E67" i="15"/>
  <c r="E177" i="15"/>
  <c r="E136" i="15"/>
  <c r="E35" i="15"/>
  <c r="E14" i="15"/>
  <c r="E135" i="15"/>
  <c r="E93" i="15"/>
  <c r="E182" i="15"/>
  <c r="E111" i="15"/>
  <c r="E59" i="15"/>
  <c r="E101" i="15"/>
  <c r="E118" i="15"/>
  <c r="E71" i="15"/>
  <c r="E72" i="15"/>
  <c r="E62" i="15"/>
  <c r="E180" i="15"/>
  <c r="E40" i="15"/>
  <c r="E53" i="15"/>
  <c r="E73" i="15"/>
  <c r="E52" i="15"/>
  <c r="E132" i="15"/>
  <c r="E147" i="15"/>
  <c r="E21" i="15"/>
  <c r="E38" i="15"/>
  <c r="E152" i="15"/>
  <c r="E57" i="15"/>
  <c r="E79" i="15"/>
  <c r="E36" i="15"/>
  <c r="E119" i="15"/>
  <c r="E11" i="15"/>
  <c r="E27" i="15"/>
  <c r="E4" i="15"/>
  <c r="E63" i="15"/>
  <c r="E68" i="15"/>
  <c r="E117" i="15"/>
  <c r="E127" i="15"/>
  <c r="E25" i="15"/>
  <c r="E43" i="15"/>
  <c r="E138" i="15"/>
  <c r="E158" i="15"/>
  <c r="E108" i="15"/>
  <c r="E142" i="15"/>
  <c r="E19" i="15"/>
  <c r="E99" i="15"/>
  <c r="E159" i="15"/>
  <c r="E37" i="15"/>
  <c r="E13" i="15"/>
  <c r="E15" i="15"/>
  <c r="E107" i="15"/>
  <c r="E176" i="15"/>
  <c r="E95" i="15"/>
  <c r="E42" i="15"/>
  <c r="E116" i="15"/>
  <c r="E69" i="15"/>
  <c r="E106" i="15"/>
  <c r="E10" i="15"/>
  <c r="E31" i="15"/>
  <c r="E56" i="15"/>
  <c r="E88" i="15"/>
  <c r="E41" i="15"/>
  <c r="E137" i="15"/>
  <c r="E75" i="15"/>
  <c r="E115" i="15"/>
  <c r="E96" i="15"/>
  <c r="E60" i="15"/>
  <c r="E181" i="15"/>
  <c r="E23" i="15"/>
  <c r="E151" i="15"/>
  <c r="E162" i="15"/>
  <c r="E121" i="15"/>
  <c r="E183" i="15"/>
  <c r="E65" i="15"/>
  <c r="E3" i="15"/>
  <c r="E91" i="15"/>
  <c r="E78" i="15"/>
  <c r="E77" i="15"/>
  <c r="E124" i="15"/>
  <c r="E7" i="15"/>
  <c r="E74" i="15"/>
  <c r="E97" i="15"/>
  <c r="E139" i="15"/>
  <c r="E28" i="15"/>
  <c r="E58" i="15"/>
  <c r="E89" i="15"/>
  <c r="E12" i="15"/>
  <c r="E20" i="15"/>
  <c r="E104" i="15"/>
  <c r="E54" i="15"/>
  <c r="E165" i="15"/>
  <c r="E113" i="15"/>
  <c r="E66" i="15"/>
  <c r="E100" i="15"/>
  <c r="N2" i="3"/>
  <c r="N148" i="15"/>
  <c r="E148" i="15" s="1"/>
  <c r="N172" i="15"/>
  <c r="E172" i="15" s="1"/>
  <c r="N86" i="15"/>
  <c r="E86" i="15" s="1"/>
  <c r="N197" i="15"/>
  <c r="N44" i="15"/>
  <c r="E44" i="15" s="1"/>
  <c r="N61" i="15"/>
  <c r="E61" i="15" s="1"/>
  <c r="N80" i="15"/>
  <c r="E80" i="15" s="1"/>
  <c r="N123" i="15"/>
  <c r="N94" i="15"/>
  <c r="N34" i="15"/>
  <c r="N146" i="15"/>
  <c r="E146" i="15" s="1"/>
  <c r="N155" i="15"/>
  <c r="N129" i="15"/>
  <c r="E129" i="15" s="1"/>
  <c r="N153" i="15"/>
  <c r="E153" i="15" s="1"/>
  <c r="N83" i="15"/>
  <c r="E83" i="15" s="1"/>
  <c r="N175" i="15"/>
  <c r="E175" i="15" s="1"/>
  <c r="N178" i="15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E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D6" i="17"/>
  <c r="D7" i="17"/>
  <c r="D8" i="17"/>
  <c r="D9" i="17"/>
  <c r="D10" i="17"/>
  <c r="D11" i="17"/>
  <c r="D12" i="17"/>
  <c r="D13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N4" i="3"/>
  <c r="AZ5" i="16"/>
  <c r="AZ6" i="16"/>
  <c r="AZ7" i="16"/>
  <c r="AZ8" i="16"/>
  <c r="AZ9" i="16"/>
  <c r="AZ10" i="16"/>
  <c r="AZ11" i="16"/>
  <c r="AZ12" i="16"/>
  <c r="AZ13" i="16"/>
  <c r="AZ14" i="16"/>
  <c r="AZ15" i="16"/>
  <c r="AZ16" i="16"/>
  <c r="AZ17" i="16"/>
  <c r="AZ18" i="16"/>
  <c r="AZ19" i="16"/>
  <c r="AZ20" i="16"/>
  <c r="AZ21" i="16"/>
  <c r="AZ22" i="16"/>
  <c r="AZ23" i="16"/>
  <c r="AZ24" i="16"/>
  <c r="AZ25" i="16"/>
  <c r="AZ26" i="16"/>
  <c r="AZ27" i="16"/>
  <c r="AZ28" i="16"/>
  <c r="AZ29" i="16"/>
  <c r="AZ30" i="16"/>
  <c r="AZ31" i="16"/>
  <c r="AZ32" i="16"/>
  <c r="AZ33" i="16"/>
  <c r="AZ34" i="16"/>
  <c r="AZ35" i="16"/>
  <c r="AZ36" i="16"/>
  <c r="AZ37" i="16"/>
  <c r="AZ38" i="16"/>
  <c r="AZ39" i="16"/>
  <c r="AZ40" i="16"/>
  <c r="AZ41" i="16"/>
  <c r="AZ42" i="16"/>
  <c r="AZ43" i="16"/>
  <c r="AZ44" i="16"/>
  <c r="AZ45" i="16"/>
  <c r="AZ46" i="16"/>
  <c r="AZ47" i="16"/>
  <c r="AZ48" i="16"/>
  <c r="AZ49" i="16"/>
  <c r="AZ50" i="16"/>
  <c r="AZ51" i="16"/>
  <c r="AZ52" i="16"/>
  <c r="AZ53" i="16"/>
  <c r="AZ54" i="16"/>
  <c r="AZ55" i="16"/>
  <c r="AZ56" i="16"/>
  <c r="AZ57" i="16"/>
  <c r="AZ58" i="16"/>
  <c r="AZ59" i="16"/>
  <c r="AZ60" i="16"/>
  <c r="AZ61" i="16"/>
  <c r="AZ62" i="16"/>
  <c r="AZ63" i="16"/>
  <c r="AZ64" i="16"/>
  <c r="AZ65" i="16"/>
  <c r="AZ66" i="16"/>
  <c r="AZ67" i="16"/>
  <c r="AZ68" i="16"/>
  <c r="AZ69" i="16"/>
  <c r="AZ70" i="16"/>
  <c r="AZ71" i="16"/>
  <c r="AZ72" i="16"/>
  <c r="AZ73" i="16"/>
  <c r="AZ74" i="16"/>
  <c r="AZ75" i="16"/>
  <c r="AZ76" i="16"/>
  <c r="AZ77" i="16"/>
  <c r="AZ78" i="16"/>
  <c r="AZ79" i="16"/>
  <c r="AZ80" i="16"/>
  <c r="AZ81" i="16"/>
  <c r="AZ82" i="16"/>
  <c r="AZ83" i="16"/>
  <c r="AZ84" i="16"/>
  <c r="AZ85" i="16"/>
  <c r="AZ86" i="16"/>
  <c r="AZ87" i="16"/>
  <c r="AZ88" i="16"/>
  <c r="AZ89" i="16"/>
  <c r="AZ90" i="16"/>
  <c r="AZ91" i="16"/>
  <c r="AZ92" i="16"/>
  <c r="AZ93" i="16"/>
  <c r="AZ94" i="16"/>
  <c r="AZ95" i="16"/>
  <c r="AZ96" i="16"/>
  <c r="AZ97" i="16"/>
  <c r="AZ98" i="16"/>
  <c r="AZ99" i="16"/>
  <c r="AZ100" i="16"/>
  <c r="AZ101" i="16"/>
  <c r="AZ102" i="16"/>
  <c r="AZ103" i="16"/>
  <c r="AZ104" i="16"/>
  <c r="AZ105" i="16"/>
  <c r="AZ106" i="16"/>
  <c r="AZ107" i="16"/>
  <c r="AZ108" i="16"/>
  <c r="AZ109" i="16"/>
  <c r="AZ110" i="16"/>
  <c r="AZ111" i="16"/>
  <c r="AZ112" i="16"/>
  <c r="AZ113" i="16"/>
  <c r="AZ114" i="16"/>
  <c r="AZ115" i="16"/>
  <c r="AZ116" i="16"/>
  <c r="AZ117" i="16"/>
  <c r="AZ118" i="16"/>
  <c r="AZ119" i="16"/>
  <c r="AZ120" i="16"/>
  <c r="AZ121" i="16"/>
  <c r="AZ122" i="16"/>
  <c r="AZ123" i="16"/>
  <c r="AZ124" i="16"/>
  <c r="AZ125" i="16"/>
  <c r="AZ126" i="16"/>
  <c r="AZ127" i="16"/>
  <c r="AZ128" i="16"/>
  <c r="AZ129" i="16"/>
  <c r="AZ130" i="16"/>
  <c r="AZ131" i="16"/>
  <c r="AZ132" i="16"/>
  <c r="AZ133" i="16"/>
  <c r="AZ134" i="16"/>
  <c r="AZ135" i="16"/>
  <c r="AZ136" i="16"/>
  <c r="AZ137" i="16"/>
  <c r="AZ138" i="16"/>
  <c r="AZ139" i="16"/>
  <c r="AZ140" i="16"/>
  <c r="AZ141" i="16"/>
  <c r="AZ142" i="16"/>
  <c r="AZ143" i="16"/>
  <c r="AZ144" i="16"/>
  <c r="AZ145" i="16"/>
  <c r="AZ146" i="16"/>
  <c r="AZ147" i="16"/>
  <c r="AZ148" i="16"/>
  <c r="AZ150" i="16"/>
  <c r="AZ151" i="16"/>
  <c r="AZ152" i="16"/>
  <c r="AZ153" i="16"/>
  <c r="AZ154" i="16"/>
  <c r="AZ155" i="16"/>
  <c r="AZ156" i="16"/>
  <c r="AZ157" i="16"/>
  <c r="AZ158" i="16"/>
  <c r="AZ159" i="16"/>
  <c r="AZ160" i="16"/>
  <c r="AZ161" i="16"/>
  <c r="AZ162" i="16"/>
  <c r="AZ163" i="16"/>
  <c r="AZ164" i="16"/>
  <c r="AZ165" i="16"/>
  <c r="AZ166" i="16"/>
  <c r="AZ167" i="16"/>
  <c r="AZ168" i="16"/>
  <c r="AZ169" i="16"/>
  <c r="AZ170" i="16"/>
  <c r="AZ171" i="16"/>
  <c r="AZ172" i="16"/>
  <c r="AZ173" i="16"/>
  <c r="AZ174" i="16"/>
  <c r="AZ175" i="16"/>
  <c r="AZ176" i="16"/>
  <c r="AZ177" i="16"/>
  <c r="AZ178" i="16"/>
  <c r="AZ179" i="16"/>
  <c r="AZ180" i="16"/>
  <c r="AZ181" i="16"/>
  <c r="AZ182" i="16"/>
  <c r="AZ183" i="16"/>
  <c r="AZ184" i="16"/>
  <c r="AZ185" i="16"/>
  <c r="AZ186" i="16"/>
  <c r="AZ187" i="16"/>
  <c r="AZ188" i="16"/>
  <c r="AZ189" i="16"/>
  <c r="AZ190" i="16"/>
  <c r="AZ191" i="16"/>
  <c r="AZ192" i="16"/>
  <c r="AZ193" i="16"/>
  <c r="AZ194" i="16"/>
  <c r="AZ195" i="16"/>
  <c r="AZ196" i="16"/>
  <c r="AZ197" i="16"/>
  <c r="AZ198" i="16"/>
  <c r="AZ199" i="16"/>
  <c r="AZ200" i="16"/>
  <c r="AZ201" i="16"/>
  <c r="AZ202" i="16"/>
  <c r="AZ203" i="16"/>
  <c r="AZ204" i="16"/>
  <c r="AZ205" i="16"/>
  <c r="AZ206" i="16"/>
  <c r="AZ207" i="16"/>
  <c r="AZ208" i="16"/>
  <c r="AZ209" i="16"/>
  <c r="AZ210" i="16"/>
  <c r="AZ211" i="16"/>
  <c r="AZ212" i="16"/>
  <c r="AZ213" i="16"/>
  <c r="AZ214" i="16"/>
  <c r="AZ215" i="16"/>
  <c r="AZ216" i="16"/>
  <c r="AZ217" i="16"/>
  <c r="AZ218" i="16"/>
  <c r="AZ219" i="16"/>
  <c r="AZ220" i="16"/>
  <c r="AZ221" i="16"/>
  <c r="AZ222" i="16"/>
  <c r="AZ223" i="16"/>
  <c r="AZ224" i="16"/>
  <c r="AZ225" i="16"/>
  <c r="AZ226" i="16"/>
  <c r="AZ227" i="16"/>
  <c r="AZ228" i="16"/>
  <c r="AZ229" i="16"/>
  <c r="AZ230" i="16"/>
  <c r="AZ231" i="16"/>
  <c r="AZ232" i="16"/>
  <c r="AZ233" i="16"/>
  <c r="AZ234" i="16"/>
  <c r="AZ235" i="16"/>
  <c r="AZ236" i="16"/>
  <c r="AZ237" i="16"/>
  <c r="AZ238" i="16"/>
  <c r="AZ239" i="16"/>
  <c r="AZ240" i="16"/>
  <c r="AZ241" i="16"/>
  <c r="AZ242" i="16"/>
  <c r="AZ243" i="16"/>
  <c r="AZ244" i="16"/>
  <c r="AZ245" i="16"/>
  <c r="AZ246" i="16"/>
  <c r="AZ247" i="16"/>
  <c r="AZ248" i="16"/>
  <c r="AZ249" i="16"/>
  <c r="AZ250" i="16"/>
  <c r="AZ251" i="16"/>
  <c r="AZ252" i="16"/>
  <c r="AZ253" i="16"/>
  <c r="AZ254" i="16"/>
  <c r="AZ255" i="16"/>
  <c r="AZ256" i="16"/>
  <c r="AZ257" i="16"/>
  <c r="AZ258" i="16"/>
  <c r="AZ259" i="16"/>
  <c r="AZ260" i="16"/>
  <c r="AZ261" i="16"/>
  <c r="AZ262" i="16"/>
  <c r="AZ263" i="16"/>
  <c r="AZ264" i="16"/>
  <c r="AZ265" i="16"/>
  <c r="AZ266" i="16"/>
  <c r="AZ267" i="16"/>
  <c r="AZ268" i="16"/>
  <c r="AZ269" i="16"/>
  <c r="AZ270" i="16"/>
  <c r="B85" i="2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5" i="14"/>
  <c r="B3" i="4"/>
  <c r="X51" i="3"/>
  <c r="B199" i="4"/>
  <c r="B181" i="4"/>
  <c r="B204" i="4"/>
  <c r="B207" i="4"/>
  <c r="G42" i="12"/>
  <c r="G109" i="12"/>
  <c r="G114" i="12"/>
  <c r="G116" i="12"/>
  <c r="G122" i="12"/>
  <c r="G165" i="12"/>
  <c r="G172" i="12"/>
  <c r="G207" i="12"/>
  <c r="G206" i="12" s="1"/>
  <c r="G211" i="12"/>
  <c r="G210" i="12" s="1"/>
  <c r="G248" i="12"/>
  <c r="G247" i="12" s="1"/>
  <c r="G246" i="12" s="1"/>
  <c r="B75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B77" i="9"/>
  <c r="B76" i="9"/>
  <c r="B74" i="9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B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200" i="4"/>
  <c r="B201" i="4"/>
  <c r="B202" i="4"/>
  <c r="B203" i="4"/>
  <c r="B205" i="4"/>
  <c r="B206" i="4"/>
  <c r="N62" i="3"/>
  <c r="N8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E34" i="15" l="1"/>
  <c r="E178" i="15"/>
  <c r="E87" i="15"/>
  <c r="S84" i="15"/>
  <c r="S82" i="15" s="1"/>
  <c r="S143" i="15"/>
  <c r="E143" i="15" s="1"/>
  <c r="S144" i="15"/>
  <c r="E144" i="15" s="1"/>
  <c r="S155" i="15"/>
  <c r="S156" i="15" s="1"/>
  <c r="S160" i="15" s="1"/>
  <c r="S171" i="15"/>
  <c r="E123" i="15"/>
  <c r="E94" i="15"/>
  <c r="Q34" i="15"/>
  <c r="Q197" i="15"/>
  <c r="Q155" i="15"/>
  <c r="Q172" i="15"/>
  <c r="Q201" i="15"/>
  <c r="Q141" i="15"/>
  <c r="Q144" i="15"/>
  <c r="Q133" i="15" s="1"/>
  <c r="Q196" i="15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3" i="3"/>
  <c r="N64" i="3"/>
  <c r="N65" i="3"/>
  <c r="N66" i="3"/>
  <c r="N67" i="3"/>
  <c r="N68" i="3"/>
  <c r="N69" i="3"/>
  <c r="N70" i="3"/>
  <c r="N71" i="3"/>
  <c r="N3" i="3"/>
  <c r="N5" i="3"/>
  <c r="N6" i="3"/>
  <c r="N7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K3" i="3"/>
  <c r="K2" i="3"/>
  <c r="F3" i="3"/>
  <c r="M2" i="1"/>
  <c r="G4" i="1"/>
  <c r="G2" i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9" i="3"/>
  <c r="F70" i="3"/>
  <c r="F2" i="3"/>
  <c r="C2" i="1"/>
  <c r="R2" i="3"/>
  <c r="J71" i="3"/>
  <c r="K71" i="3" s="1"/>
  <c r="E71" i="3"/>
  <c r="E68" i="3"/>
  <c r="F68" i="3" s="1"/>
  <c r="E52" i="3"/>
  <c r="E18" i="2"/>
  <c r="E155" i="15" l="1"/>
  <c r="E156" i="15"/>
  <c r="S161" i="15"/>
  <c r="E161" i="15" s="1"/>
  <c r="E160" i="15"/>
  <c r="S174" i="15"/>
  <c r="E174" i="15" s="1"/>
  <c r="E171" i="15"/>
  <c r="F71" i="3"/>
  <c r="F52" i="3"/>
  <c r="C7" i="2"/>
  <c r="B91" i="2"/>
  <c r="C91" i="2"/>
  <c r="D91" i="2"/>
  <c r="E91" i="2"/>
  <c r="B27" i="2"/>
  <c r="C27" i="2"/>
  <c r="D27" i="2"/>
  <c r="E27" i="2"/>
  <c r="B53" i="2"/>
  <c r="C53" i="2"/>
  <c r="D53" i="2"/>
  <c r="E53" i="2"/>
  <c r="B95" i="2"/>
  <c r="C95" i="2"/>
  <c r="D95" i="2"/>
  <c r="E95" i="2"/>
  <c r="B21" i="2"/>
  <c r="C21" i="2"/>
  <c r="D21" i="2"/>
  <c r="E21" i="2"/>
  <c r="B13" i="2"/>
  <c r="C13" i="2"/>
  <c r="D13" i="2"/>
  <c r="E13" i="2"/>
  <c r="B82" i="2"/>
  <c r="C82" i="2"/>
  <c r="D82" i="2"/>
  <c r="E82" i="2"/>
  <c r="B164" i="2"/>
  <c r="C164" i="2"/>
  <c r="D164" i="2"/>
  <c r="E164" i="2"/>
  <c r="B8" i="2"/>
  <c r="C8" i="2"/>
  <c r="D8" i="2"/>
  <c r="E8" i="2"/>
  <c r="B143" i="2"/>
  <c r="C143" i="2"/>
  <c r="D143" i="2"/>
  <c r="E143" i="2"/>
  <c r="B154" i="2"/>
  <c r="C154" i="2"/>
  <c r="D154" i="2"/>
  <c r="E154" i="2"/>
  <c r="B126" i="2"/>
  <c r="C126" i="2"/>
  <c r="D126" i="2"/>
  <c r="E126" i="2"/>
  <c r="B64" i="2"/>
  <c r="C64" i="2"/>
  <c r="D64" i="2"/>
  <c r="E64" i="2"/>
  <c r="B30" i="2"/>
  <c r="C30" i="2"/>
  <c r="D30" i="2"/>
  <c r="E30" i="2"/>
  <c r="B57" i="2"/>
  <c r="C57" i="2"/>
  <c r="D57" i="2"/>
  <c r="E57" i="2"/>
  <c r="B76" i="2"/>
  <c r="C76" i="2"/>
  <c r="D76" i="2"/>
  <c r="E76" i="2"/>
  <c r="B73" i="2"/>
  <c r="C73" i="2"/>
  <c r="D73" i="2"/>
  <c r="E73" i="2"/>
  <c r="B97" i="2"/>
  <c r="C97" i="2"/>
  <c r="D97" i="2"/>
  <c r="E97" i="2"/>
  <c r="B114" i="2"/>
  <c r="C114" i="2"/>
  <c r="D114" i="2"/>
  <c r="E114" i="2"/>
  <c r="B84" i="2"/>
  <c r="C84" i="2"/>
  <c r="D84" i="2"/>
  <c r="E84" i="2"/>
  <c r="B89" i="2"/>
  <c r="C89" i="2"/>
  <c r="D89" i="2"/>
  <c r="E89" i="2"/>
  <c r="B4" i="2"/>
  <c r="C4" i="2"/>
  <c r="D4" i="2"/>
  <c r="E4" i="2"/>
  <c r="B77" i="2"/>
  <c r="C77" i="2"/>
  <c r="D77" i="2"/>
  <c r="E77" i="2"/>
  <c r="B24" i="2"/>
  <c r="C24" i="2"/>
  <c r="D24" i="2"/>
  <c r="E24" i="2"/>
  <c r="B9" i="2"/>
  <c r="C9" i="2"/>
  <c r="D9" i="2"/>
  <c r="E9" i="2"/>
  <c r="B59" i="2"/>
  <c r="C59" i="2"/>
  <c r="D59" i="2"/>
  <c r="E59" i="2"/>
  <c r="B101" i="2"/>
  <c r="C101" i="2"/>
  <c r="D101" i="2"/>
  <c r="E101" i="2"/>
  <c r="B124" i="2"/>
  <c r="C124" i="2"/>
  <c r="D124" i="2"/>
  <c r="E124" i="2"/>
  <c r="B135" i="2"/>
  <c r="C135" i="2"/>
  <c r="D135" i="2"/>
  <c r="E135" i="2"/>
  <c r="B161" i="2"/>
  <c r="C161" i="2"/>
  <c r="D161" i="2"/>
  <c r="E161" i="2"/>
  <c r="B106" i="2"/>
  <c r="C106" i="2"/>
  <c r="D106" i="2"/>
  <c r="E106" i="2"/>
  <c r="B88" i="2"/>
  <c r="C88" i="2"/>
  <c r="D88" i="2"/>
  <c r="E88" i="2"/>
  <c r="B129" i="2"/>
  <c r="C129" i="2"/>
  <c r="D129" i="2"/>
  <c r="E129" i="2"/>
  <c r="B112" i="2"/>
  <c r="C112" i="2"/>
  <c r="D112" i="2"/>
  <c r="E112" i="2"/>
  <c r="B74" i="2"/>
  <c r="C74" i="2"/>
  <c r="D74" i="2"/>
  <c r="E74" i="2"/>
  <c r="B55" i="2"/>
  <c r="C55" i="2"/>
  <c r="D55" i="2"/>
  <c r="E55" i="2"/>
  <c r="B33" i="2"/>
  <c r="C33" i="2"/>
  <c r="D33" i="2"/>
  <c r="E33" i="2"/>
  <c r="B20" i="2"/>
  <c r="C20" i="2"/>
  <c r="D20" i="2"/>
  <c r="E20" i="2"/>
  <c r="B11" i="2"/>
  <c r="C11" i="2"/>
  <c r="D11" i="2"/>
  <c r="E11" i="2"/>
  <c r="B81" i="2"/>
  <c r="C81" i="2"/>
  <c r="D81" i="2"/>
  <c r="E81" i="2"/>
  <c r="B65" i="2"/>
  <c r="C65" i="2"/>
  <c r="D65" i="2"/>
  <c r="E65" i="2"/>
  <c r="B98" i="2"/>
  <c r="C98" i="2"/>
  <c r="D98" i="2"/>
  <c r="E98" i="2"/>
  <c r="B68" i="2"/>
  <c r="C68" i="2"/>
  <c r="D68" i="2"/>
  <c r="E68" i="2"/>
  <c r="B23" i="2"/>
  <c r="C23" i="2"/>
  <c r="D23" i="2"/>
  <c r="E23" i="2"/>
  <c r="B43" i="2"/>
  <c r="C43" i="2"/>
  <c r="D43" i="2"/>
  <c r="E43" i="2"/>
  <c r="B158" i="2"/>
  <c r="C158" i="2"/>
  <c r="D158" i="2"/>
  <c r="E158" i="2"/>
  <c r="B16" i="2"/>
  <c r="C16" i="2"/>
  <c r="D16" i="2"/>
  <c r="E16" i="2"/>
  <c r="B99" i="2"/>
  <c r="C99" i="2"/>
  <c r="D99" i="2"/>
  <c r="E99" i="2"/>
  <c r="B14" i="2"/>
  <c r="C14" i="2"/>
  <c r="D14" i="2"/>
  <c r="E14" i="2"/>
  <c r="B38" i="2"/>
  <c r="C38" i="2"/>
  <c r="D38" i="2"/>
  <c r="E38" i="2"/>
  <c r="B25" i="2"/>
  <c r="C25" i="2"/>
  <c r="D25" i="2"/>
  <c r="E25" i="2"/>
  <c r="B90" i="2"/>
  <c r="C90" i="2"/>
  <c r="D90" i="2"/>
  <c r="E90" i="2"/>
  <c r="B128" i="2"/>
  <c r="C128" i="2"/>
  <c r="D128" i="2"/>
  <c r="E128" i="2"/>
  <c r="B138" i="2"/>
  <c r="C138" i="2"/>
  <c r="D138" i="2"/>
  <c r="E138" i="2"/>
  <c r="B142" i="2"/>
  <c r="C142" i="2"/>
  <c r="D142" i="2"/>
  <c r="E142" i="2"/>
  <c r="B150" i="2"/>
  <c r="C150" i="2"/>
  <c r="D150" i="2"/>
  <c r="E150" i="2"/>
  <c r="B31" i="2"/>
  <c r="C31" i="2"/>
  <c r="D31" i="2"/>
  <c r="E31" i="2"/>
  <c r="B32" i="2"/>
  <c r="C32" i="2"/>
  <c r="D32" i="2"/>
  <c r="E32" i="2"/>
  <c r="B100" i="2"/>
  <c r="C100" i="2"/>
  <c r="D100" i="2"/>
  <c r="E100" i="2"/>
  <c r="B69" i="2"/>
  <c r="C69" i="2"/>
  <c r="D69" i="2"/>
  <c r="E69" i="2"/>
  <c r="B18" i="2"/>
  <c r="C18" i="2"/>
  <c r="D18" i="2"/>
  <c r="B125" i="2"/>
  <c r="C125" i="2"/>
  <c r="D125" i="2"/>
  <c r="E125" i="2"/>
  <c r="B42" i="2"/>
  <c r="C42" i="2"/>
  <c r="D42" i="2"/>
  <c r="E42" i="2"/>
  <c r="B141" i="2"/>
  <c r="C141" i="2"/>
  <c r="D141" i="2"/>
  <c r="E141" i="2"/>
  <c r="B44" i="2"/>
  <c r="C44" i="2"/>
  <c r="D44" i="2"/>
  <c r="E44" i="2"/>
  <c r="B108" i="2"/>
  <c r="C108" i="2"/>
  <c r="D108" i="2"/>
  <c r="E108" i="2"/>
  <c r="B116" i="2"/>
  <c r="C116" i="2"/>
  <c r="D116" i="2"/>
  <c r="E116" i="2"/>
  <c r="B5" i="2"/>
  <c r="C5" i="2"/>
  <c r="D5" i="2"/>
  <c r="E5" i="2"/>
  <c r="B67" i="2"/>
  <c r="C67" i="2"/>
  <c r="D67" i="2"/>
  <c r="E67" i="2"/>
  <c r="B62" i="2"/>
  <c r="C62" i="2"/>
  <c r="D62" i="2"/>
  <c r="E62" i="2"/>
  <c r="B26" i="2"/>
  <c r="C26" i="2"/>
  <c r="D26" i="2"/>
  <c r="E26" i="2"/>
  <c r="B29" i="2"/>
  <c r="C29" i="2"/>
  <c r="D29" i="2"/>
  <c r="E29" i="2"/>
  <c r="B12" i="2"/>
  <c r="C12" i="2"/>
  <c r="D12" i="2"/>
  <c r="E12" i="2"/>
  <c r="B110" i="2"/>
  <c r="C110" i="2"/>
  <c r="D110" i="2"/>
  <c r="E110" i="2"/>
  <c r="B78" i="2"/>
  <c r="C78" i="2"/>
  <c r="D78" i="2"/>
  <c r="E78" i="2"/>
  <c r="B37" i="2"/>
  <c r="C37" i="2"/>
  <c r="D37" i="2"/>
  <c r="E37" i="2"/>
  <c r="B56" i="2"/>
  <c r="C56" i="2"/>
  <c r="D56" i="2"/>
  <c r="E56" i="2"/>
  <c r="B136" i="2"/>
  <c r="C136" i="2"/>
  <c r="D136" i="2"/>
  <c r="E136" i="2"/>
  <c r="B132" i="2"/>
  <c r="C132" i="2"/>
  <c r="D132" i="2"/>
  <c r="E132" i="2"/>
  <c r="B145" i="2"/>
  <c r="C145" i="2"/>
  <c r="D145" i="2"/>
  <c r="E145" i="2"/>
  <c r="B39" i="2"/>
  <c r="C39" i="2"/>
  <c r="D39" i="2"/>
  <c r="E39" i="2"/>
  <c r="B22" i="2"/>
  <c r="C22" i="2"/>
  <c r="D22" i="2"/>
  <c r="E22" i="2"/>
  <c r="B120" i="2"/>
  <c r="C120" i="2"/>
  <c r="D120" i="2"/>
  <c r="E120" i="2"/>
  <c r="B72" i="2"/>
  <c r="C72" i="2"/>
  <c r="D72" i="2"/>
  <c r="E72" i="2"/>
  <c r="B160" i="2"/>
  <c r="C160" i="2"/>
  <c r="D160" i="2"/>
  <c r="E160" i="2"/>
  <c r="B52" i="2"/>
  <c r="C52" i="2"/>
  <c r="D52" i="2"/>
  <c r="E52" i="2"/>
  <c r="B94" i="2"/>
  <c r="C94" i="2"/>
  <c r="D94" i="2"/>
  <c r="E94" i="2"/>
  <c r="B146" i="2"/>
  <c r="C146" i="2"/>
  <c r="D146" i="2"/>
  <c r="E146" i="2"/>
  <c r="B41" i="2"/>
  <c r="C41" i="2"/>
  <c r="D41" i="2"/>
  <c r="E41" i="2"/>
  <c r="B2" i="2"/>
  <c r="C2" i="2"/>
  <c r="D2" i="2"/>
  <c r="E2" i="2"/>
  <c r="B51" i="2"/>
  <c r="C51" i="2"/>
  <c r="D51" i="2"/>
  <c r="E51" i="2"/>
  <c r="B103" i="2"/>
  <c r="C103" i="2"/>
  <c r="D103" i="2"/>
  <c r="E103" i="2"/>
  <c r="B109" i="2"/>
  <c r="C109" i="2"/>
  <c r="D109" i="2"/>
  <c r="E109" i="2"/>
  <c r="B162" i="2"/>
  <c r="C162" i="2"/>
  <c r="D162" i="2"/>
  <c r="E162" i="2"/>
  <c r="B80" i="2"/>
  <c r="C80" i="2"/>
  <c r="D80" i="2"/>
  <c r="E80" i="2"/>
  <c r="B70" i="2"/>
  <c r="C70" i="2"/>
  <c r="D70" i="2"/>
  <c r="E70" i="2"/>
  <c r="B66" i="2"/>
  <c r="C66" i="2"/>
  <c r="D66" i="2"/>
  <c r="E66" i="2"/>
  <c r="B151" i="2"/>
  <c r="C151" i="2"/>
  <c r="D151" i="2"/>
  <c r="E151" i="2"/>
  <c r="B28" i="2"/>
  <c r="C28" i="2"/>
  <c r="D28" i="2"/>
  <c r="E28" i="2"/>
  <c r="B137" i="2"/>
  <c r="C137" i="2"/>
  <c r="D137" i="2"/>
  <c r="E137" i="2"/>
  <c r="B58" i="2"/>
  <c r="C58" i="2"/>
  <c r="D58" i="2"/>
  <c r="E58" i="2"/>
  <c r="B92" i="2"/>
  <c r="C92" i="2"/>
  <c r="D92" i="2"/>
  <c r="E92" i="2"/>
  <c r="B163" i="2"/>
  <c r="C163" i="2"/>
  <c r="D163" i="2"/>
  <c r="E163" i="2"/>
  <c r="B102" i="2"/>
  <c r="C102" i="2"/>
  <c r="D102" i="2"/>
  <c r="E102" i="2"/>
  <c r="B71" i="2"/>
  <c r="C71" i="2"/>
  <c r="D71" i="2"/>
  <c r="E71" i="2"/>
  <c r="B157" i="2"/>
  <c r="C157" i="2"/>
  <c r="D157" i="2"/>
  <c r="E157" i="2"/>
  <c r="B61" i="2"/>
  <c r="C61" i="2"/>
  <c r="D61" i="2"/>
  <c r="E61" i="2"/>
  <c r="B86" i="2"/>
  <c r="C86" i="2"/>
  <c r="D86" i="2"/>
  <c r="E86" i="2"/>
  <c r="B159" i="2"/>
  <c r="C159" i="2"/>
  <c r="D159" i="2"/>
  <c r="E159" i="2"/>
  <c r="B117" i="2"/>
  <c r="C117" i="2"/>
  <c r="D117" i="2"/>
  <c r="E117" i="2"/>
  <c r="B123" i="2"/>
  <c r="C123" i="2"/>
  <c r="D123" i="2"/>
  <c r="E123" i="2"/>
  <c r="B15" i="2"/>
  <c r="C15" i="2"/>
  <c r="D15" i="2"/>
  <c r="E15" i="2"/>
  <c r="B6" i="2"/>
  <c r="C6" i="2"/>
  <c r="D6" i="2"/>
  <c r="E6" i="2"/>
  <c r="B122" i="2"/>
  <c r="C122" i="2"/>
  <c r="D122" i="2"/>
  <c r="E122" i="2"/>
  <c r="B36" i="2"/>
  <c r="C36" i="2"/>
  <c r="D36" i="2"/>
  <c r="E36" i="2"/>
  <c r="B35" i="2"/>
  <c r="C35" i="2"/>
  <c r="D35" i="2"/>
  <c r="E35" i="2"/>
  <c r="B121" i="2"/>
  <c r="C121" i="2"/>
  <c r="D121" i="2"/>
  <c r="E121" i="2"/>
  <c r="B54" i="2"/>
  <c r="C54" i="2"/>
  <c r="D54" i="2"/>
  <c r="E54" i="2"/>
  <c r="B104" i="2"/>
  <c r="C104" i="2"/>
  <c r="D104" i="2"/>
  <c r="E104" i="2"/>
  <c r="B113" i="2"/>
  <c r="C113" i="2"/>
  <c r="D113" i="2"/>
  <c r="E113" i="2"/>
  <c r="B131" i="2"/>
  <c r="C131" i="2"/>
  <c r="D131" i="2"/>
  <c r="E131" i="2"/>
  <c r="B47" i="2"/>
  <c r="C47" i="2"/>
  <c r="D47" i="2"/>
  <c r="E47" i="2"/>
  <c r="B40" i="2"/>
  <c r="C40" i="2"/>
  <c r="D40" i="2"/>
  <c r="E40" i="2"/>
  <c r="B96" i="2"/>
  <c r="C96" i="2"/>
  <c r="D96" i="2"/>
  <c r="E96" i="2"/>
  <c r="B7" i="2"/>
  <c r="D7" i="2"/>
  <c r="E7" i="2"/>
  <c r="B49" i="2"/>
  <c r="C49" i="2"/>
  <c r="D49" i="2"/>
  <c r="E49" i="2"/>
  <c r="B46" i="2"/>
  <c r="C46" i="2"/>
  <c r="D46" i="2"/>
  <c r="E46" i="2"/>
  <c r="B147" i="2"/>
  <c r="C147" i="2"/>
  <c r="D147" i="2"/>
  <c r="E147" i="2"/>
  <c r="B17" i="2"/>
  <c r="C17" i="2"/>
  <c r="D17" i="2"/>
  <c r="E17" i="2"/>
  <c r="B115" i="2"/>
  <c r="C115" i="2"/>
  <c r="D115" i="2"/>
  <c r="E115" i="2"/>
  <c r="B127" i="2"/>
  <c r="C127" i="2"/>
  <c r="D127" i="2"/>
  <c r="E127" i="2"/>
  <c r="B3" i="2"/>
  <c r="C3" i="2"/>
  <c r="D3" i="2"/>
  <c r="E3" i="2"/>
  <c r="B155" i="2"/>
  <c r="C155" i="2"/>
  <c r="D155" i="2"/>
  <c r="E155" i="2"/>
  <c r="B156" i="2"/>
  <c r="C156" i="2"/>
  <c r="D156" i="2"/>
  <c r="E156" i="2"/>
  <c r="B107" i="2"/>
  <c r="C107" i="2"/>
  <c r="D107" i="2"/>
  <c r="E107" i="2"/>
  <c r="B139" i="2"/>
  <c r="C139" i="2"/>
  <c r="D139" i="2"/>
  <c r="E139" i="2"/>
  <c r="B75" i="2"/>
  <c r="C75" i="2"/>
  <c r="D75" i="2"/>
  <c r="E75" i="2"/>
  <c r="B60" i="2"/>
  <c r="C60" i="2"/>
  <c r="D60" i="2"/>
  <c r="E60" i="2"/>
  <c r="B48" i="2"/>
  <c r="C48" i="2"/>
  <c r="D48" i="2"/>
  <c r="E48" i="2"/>
  <c r="B34" i="2"/>
  <c r="C34" i="2"/>
  <c r="D34" i="2"/>
  <c r="E34" i="2"/>
  <c r="B19" i="2"/>
  <c r="C19" i="2"/>
  <c r="D19" i="2"/>
  <c r="E19" i="2"/>
  <c r="B87" i="2"/>
  <c r="C87" i="2"/>
  <c r="D87" i="2"/>
  <c r="E87" i="2"/>
  <c r="B153" i="2"/>
  <c r="C153" i="2"/>
  <c r="D153" i="2"/>
  <c r="E153" i="2"/>
  <c r="B148" i="2"/>
  <c r="C148" i="2"/>
  <c r="D148" i="2"/>
  <c r="E148" i="2"/>
  <c r="B93" i="2"/>
  <c r="C93" i="2"/>
  <c r="D93" i="2"/>
  <c r="E93" i="2"/>
  <c r="B130" i="2"/>
  <c r="C130" i="2"/>
  <c r="D130" i="2"/>
  <c r="E130" i="2"/>
  <c r="B133" i="2"/>
  <c r="C133" i="2"/>
  <c r="D133" i="2"/>
  <c r="E133" i="2"/>
  <c r="B50" i="2"/>
  <c r="C50" i="2"/>
  <c r="D50" i="2"/>
  <c r="E50" i="2"/>
  <c r="B83" i="2"/>
  <c r="C83" i="2"/>
  <c r="D83" i="2"/>
  <c r="E83" i="2"/>
  <c r="B45" i="2"/>
  <c r="C45" i="2"/>
  <c r="D45" i="2"/>
  <c r="E45" i="2"/>
  <c r="B152" i="2"/>
  <c r="C152" i="2"/>
  <c r="D152" i="2"/>
  <c r="E152" i="2"/>
  <c r="B149" i="2"/>
  <c r="C149" i="2"/>
  <c r="D149" i="2"/>
  <c r="E149" i="2"/>
  <c r="C85" i="2"/>
  <c r="D85" i="2"/>
  <c r="E85" i="2"/>
  <c r="B63" i="2"/>
  <c r="C63" i="2"/>
  <c r="D63" i="2"/>
  <c r="E63" i="2"/>
  <c r="B10" i="2"/>
  <c r="C10" i="2"/>
  <c r="D10" i="2"/>
  <c r="E10" i="2"/>
  <c r="B118" i="2"/>
  <c r="C118" i="2"/>
  <c r="D118" i="2"/>
  <c r="E118" i="2"/>
  <c r="B119" i="2"/>
  <c r="C119" i="2"/>
  <c r="D119" i="2"/>
  <c r="E119" i="2"/>
  <c r="B144" i="2"/>
  <c r="C144" i="2"/>
  <c r="D144" i="2"/>
  <c r="E144" i="2"/>
  <c r="B111" i="2"/>
  <c r="C111" i="2"/>
  <c r="D111" i="2"/>
  <c r="E111" i="2"/>
  <c r="B79" i="2"/>
  <c r="C79" i="2"/>
  <c r="D79" i="2"/>
  <c r="E79" i="2"/>
  <c r="B134" i="2"/>
  <c r="C134" i="2"/>
  <c r="D134" i="2"/>
  <c r="E134" i="2"/>
  <c r="B140" i="2"/>
  <c r="C140" i="2"/>
  <c r="D140" i="2"/>
  <c r="E140" i="2"/>
  <c r="E105" i="2"/>
  <c r="D105" i="2"/>
  <c r="B105" i="2"/>
  <c r="C105" i="2"/>
  <c r="E173" i="15" l="1"/>
  <c r="S170" i="15"/>
  <c r="E170" i="15" s="1"/>
  <c r="M40" i="1"/>
  <c r="C58" i="1"/>
  <c r="AJ31" i="1"/>
  <c r="AF31" i="1"/>
  <c r="AB31" i="1"/>
  <c r="Z31" i="1"/>
  <c r="X31" i="1"/>
  <c r="U31" i="1"/>
  <c r="N31" i="1"/>
  <c r="M31" i="1"/>
  <c r="J31" i="1"/>
  <c r="G31" i="1"/>
  <c r="C31" i="1"/>
  <c r="AJ53" i="1"/>
  <c r="AF53" i="1"/>
  <c r="AB53" i="1"/>
  <c r="Z53" i="1"/>
  <c r="X53" i="1"/>
  <c r="U53" i="1"/>
  <c r="N53" i="1"/>
  <c r="M53" i="1"/>
  <c r="J53" i="1"/>
  <c r="G53" i="1"/>
  <c r="C53" i="1"/>
  <c r="AJ52" i="1"/>
  <c r="AF52" i="1"/>
  <c r="AB52" i="1"/>
  <c r="Z52" i="1"/>
  <c r="X52" i="1"/>
  <c r="U52" i="1"/>
  <c r="M52" i="1"/>
  <c r="J52" i="1"/>
  <c r="G52" i="1"/>
  <c r="B52" i="1"/>
  <c r="C52" i="1" s="1"/>
  <c r="AJ15" i="1"/>
  <c r="AF15" i="1"/>
  <c r="AB15" i="1"/>
  <c r="Z15" i="1"/>
  <c r="X15" i="1"/>
  <c r="U15" i="1"/>
  <c r="N15" i="1"/>
  <c r="M15" i="1"/>
  <c r="J15" i="1"/>
  <c r="G15" i="1"/>
  <c r="C15" i="1"/>
  <c r="AJ65" i="1"/>
  <c r="AF65" i="1"/>
  <c r="AB65" i="1"/>
  <c r="Z65" i="1"/>
  <c r="X65" i="1"/>
  <c r="U65" i="1"/>
  <c r="M65" i="1"/>
  <c r="J65" i="1"/>
  <c r="G65" i="1"/>
  <c r="C65" i="1"/>
  <c r="AJ68" i="1"/>
  <c r="AF68" i="1"/>
  <c r="AB68" i="1"/>
  <c r="Z68" i="1"/>
  <c r="X68" i="1"/>
  <c r="U68" i="1"/>
  <c r="N68" i="1"/>
  <c r="M68" i="1"/>
  <c r="H68" i="1"/>
  <c r="J68" i="1" s="1"/>
  <c r="G68" i="1"/>
  <c r="B68" i="1"/>
  <c r="C68" i="1" s="1"/>
  <c r="AJ16" i="1"/>
  <c r="AF16" i="1"/>
  <c r="AB16" i="1"/>
  <c r="Z16" i="1"/>
  <c r="X16" i="1"/>
  <c r="U16" i="1"/>
  <c r="N16" i="1"/>
  <c r="M16" i="1"/>
  <c r="J16" i="1"/>
  <c r="G16" i="1"/>
  <c r="C16" i="1"/>
  <c r="AJ7" i="1"/>
  <c r="AF7" i="1"/>
  <c r="AB7" i="1"/>
  <c r="Z7" i="1"/>
  <c r="X7" i="1"/>
  <c r="U7" i="1"/>
  <c r="N7" i="1"/>
  <c r="M7" i="1"/>
  <c r="J7" i="1"/>
  <c r="G7" i="1"/>
  <c r="C7" i="1"/>
  <c r="AJ2" i="1"/>
  <c r="AF2" i="1"/>
  <c r="AB2" i="1"/>
  <c r="Z2" i="1"/>
  <c r="X2" i="1"/>
  <c r="U2" i="1"/>
  <c r="J2" i="1"/>
  <c r="AJ11" i="1"/>
  <c r="AF11" i="1"/>
  <c r="AB11" i="1"/>
  <c r="Z11" i="1"/>
  <c r="X11" i="1"/>
  <c r="U11" i="1"/>
  <c r="N11" i="1"/>
  <c r="M11" i="1"/>
  <c r="J11" i="1"/>
  <c r="G11" i="1"/>
  <c r="C11" i="1"/>
  <c r="AJ25" i="1"/>
  <c r="AF25" i="1"/>
  <c r="AB25" i="1"/>
  <c r="Z25" i="1"/>
  <c r="X25" i="1"/>
  <c r="U25" i="1"/>
  <c r="N25" i="1"/>
  <c r="M25" i="1"/>
  <c r="J25" i="1"/>
  <c r="G25" i="1"/>
  <c r="C25" i="1"/>
  <c r="AJ4" i="1"/>
  <c r="AF4" i="1"/>
  <c r="AB4" i="1"/>
  <c r="Z4" i="1"/>
  <c r="X4" i="1"/>
  <c r="U4" i="1"/>
  <c r="N4" i="1"/>
  <c r="M4" i="1"/>
  <c r="J4" i="1"/>
  <c r="C4" i="1"/>
  <c r="AJ43" i="1"/>
  <c r="AF43" i="1"/>
  <c r="AB43" i="1"/>
  <c r="Z43" i="1"/>
  <c r="X43" i="1"/>
  <c r="U43" i="1"/>
  <c r="N43" i="1"/>
  <c r="M43" i="1"/>
  <c r="J43" i="1"/>
  <c r="G43" i="1"/>
  <c r="C43" i="1"/>
  <c r="AJ42" i="1"/>
  <c r="AF42" i="1"/>
  <c r="AB42" i="1"/>
  <c r="Z42" i="1"/>
  <c r="X42" i="1"/>
  <c r="U42" i="1"/>
  <c r="N42" i="1"/>
  <c r="M42" i="1"/>
  <c r="J42" i="1"/>
  <c r="G42" i="1"/>
  <c r="C42" i="1"/>
  <c r="AJ8" i="1"/>
  <c r="AF8" i="1"/>
  <c r="AB8" i="1"/>
  <c r="Z8" i="1"/>
  <c r="X8" i="1"/>
  <c r="U8" i="1"/>
  <c r="N8" i="1"/>
  <c r="M8" i="1"/>
  <c r="J8" i="1"/>
  <c r="G8" i="1"/>
  <c r="C8" i="1"/>
  <c r="AJ21" i="1"/>
  <c r="AF21" i="1"/>
  <c r="AB21" i="1"/>
  <c r="Z21" i="1"/>
  <c r="X21" i="1"/>
  <c r="U21" i="1"/>
  <c r="N21" i="1"/>
  <c r="M21" i="1"/>
  <c r="J21" i="1"/>
  <c r="G21" i="1"/>
  <c r="C21" i="1"/>
  <c r="AJ10" i="1"/>
  <c r="AF10" i="1"/>
  <c r="AB10" i="1"/>
  <c r="Z10" i="1"/>
  <c r="X10" i="1"/>
  <c r="U10" i="1"/>
  <c r="M10" i="1"/>
  <c r="J10" i="1"/>
  <c r="G10" i="1"/>
  <c r="C10" i="1"/>
  <c r="AJ49" i="1"/>
  <c r="AF49" i="1"/>
  <c r="AB49" i="1"/>
  <c r="Z49" i="1"/>
  <c r="X49" i="1"/>
  <c r="U49" i="1"/>
  <c r="N49" i="1"/>
  <c r="M49" i="1"/>
  <c r="J49" i="1"/>
  <c r="G49" i="1"/>
  <c r="C49" i="1"/>
  <c r="AJ57" i="1"/>
  <c r="AF57" i="1"/>
  <c r="AB57" i="1"/>
  <c r="Z57" i="1"/>
  <c r="X57" i="1"/>
  <c r="U57" i="1"/>
  <c r="N57" i="1"/>
  <c r="M57" i="1"/>
  <c r="J57" i="1"/>
  <c r="G57" i="1"/>
  <c r="C57" i="1"/>
  <c r="AJ71" i="1"/>
  <c r="AF71" i="1"/>
  <c r="AB71" i="1"/>
  <c r="Z71" i="1"/>
  <c r="X71" i="1"/>
  <c r="U71" i="1"/>
  <c r="N71" i="1"/>
  <c r="M71" i="1"/>
  <c r="I71" i="1"/>
  <c r="J71" i="1" s="1"/>
  <c r="G71" i="1"/>
  <c r="B71" i="1"/>
  <c r="C71" i="1" s="1"/>
  <c r="AJ17" i="1"/>
  <c r="AF17" i="1"/>
  <c r="AB17" i="1"/>
  <c r="Z17" i="1"/>
  <c r="X17" i="1"/>
  <c r="U17" i="1"/>
  <c r="N17" i="1"/>
  <c r="M17" i="1"/>
  <c r="J17" i="1"/>
  <c r="G17" i="1"/>
  <c r="C17" i="1"/>
  <c r="AJ45" i="1"/>
  <c r="AF45" i="1"/>
  <c r="AB45" i="1"/>
  <c r="Z45" i="1"/>
  <c r="X45" i="1"/>
  <c r="U45" i="1"/>
  <c r="N45" i="1"/>
  <c r="M45" i="1"/>
  <c r="J45" i="1"/>
  <c r="G45" i="1"/>
  <c r="C45" i="1"/>
  <c r="AJ12" i="1"/>
  <c r="AF12" i="1"/>
  <c r="AB12" i="1"/>
  <c r="Z12" i="1"/>
  <c r="X12" i="1"/>
  <c r="U12" i="1"/>
  <c r="N12" i="1"/>
  <c r="M12" i="1"/>
  <c r="J12" i="1"/>
  <c r="G12" i="1"/>
  <c r="C12" i="1"/>
  <c r="AJ36" i="1"/>
  <c r="AF36" i="1"/>
  <c r="AB36" i="1"/>
  <c r="Z36" i="1"/>
  <c r="X36" i="1"/>
  <c r="U36" i="1"/>
  <c r="N36" i="1"/>
  <c r="M36" i="1"/>
  <c r="J36" i="1"/>
  <c r="G36" i="1"/>
  <c r="C36" i="1"/>
  <c r="AJ14" i="1"/>
  <c r="AF14" i="1"/>
  <c r="AB14" i="1"/>
  <c r="Z14" i="1"/>
  <c r="X14" i="1"/>
  <c r="P14" i="1"/>
  <c r="U14" i="1" s="1"/>
  <c r="N14" i="1"/>
  <c r="M14" i="1"/>
  <c r="J14" i="1"/>
  <c r="G14" i="1"/>
  <c r="C14" i="1"/>
  <c r="AJ3" i="1"/>
  <c r="AF3" i="1"/>
  <c r="AB3" i="1"/>
  <c r="Z3" i="1"/>
  <c r="X3" i="1"/>
  <c r="U3" i="1"/>
  <c r="N3" i="1"/>
  <c r="M3" i="1"/>
  <c r="J3" i="1"/>
  <c r="G3" i="1"/>
  <c r="C3" i="1"/>
  <c r="AJ38" i="1"/>
  <c r="AF38" i="1"/>
  <c r="AB38" i="1"/>
  <c r="Z38" i="1"/>
  <c r="X38" i="1"/>
  <c r="U38" i="1"/>
  <c r="N38" i="1"/>
  <c r="M38" i="1"/>
  <c r="J38" i="1"/>
  <c r="G38" i="1"/>
  <c r="C38" i="1"/>
  <c r="AJ51" i="1"/>
  <c r="AF51" i="1"/>
  <c r="AB51" i="1"/>
  <c r="Z51" i="1"/>
  <c r="X51" i="1"/>
  <c r="U51" i="1"/>
  <c r="N51" i="1"/>
  <c r="M51" i="1"/>
  <c r="J51" i="1"/>
  <c r="G51" i="1"/>
  <c r="C51" i="1"/>
  <c r="AJ54" i="1"/>
  <c r="AF54" i="1"/>
  <c r="AB54" i="1"/>
  <c r="Z54" i="1"/>
  <c r="X54" i="1"/>
  <c r="U54" i="1"/>
  <c r="N54" i="1"/>
  <c r="M54" i="1"/>
  <c r="J54" i="1"/>
  <c r="G54" i="1"/>
  <c r="C54" i="1"/>
  <c r="AJ55" i="1"/>
  <c r="AF55" i="1"/>
  <c r="AB55" i="1"/>
  <c r="Z55" i="1"/>
  <c r="X55" i="1"/>
  <c r="U55" i="1"/>
  <c r="N55" i="1"/>
  <c r="M55" i="1"/>
  <c r="J55" i="1"/>
  <c r="G55" i="1"/>
  <c r="C55" i="1"/>
  <c r="AJ56" i="1"/>
  <c r="AF56" i="1"/>
  <c r="AB56" i="1"/>
  <c r="Z56" i="1"/>
  <c r="X56" i="1"/>
  <c r="U56" i="1"/>
  <c r="N56" i="1"/>
  <c r="M56" i="1"/>
  <c r="J56" i="1"/>
  <c r="G56" i="1"/>
  <c r="C56" i="1"/>
  <c r="AJ22" i="1"/>
  <c r="AF22" i="1"/>
  <c r="AB22" i="1"/>
  <c r="Z22" i="1"/>
  <c r="X22" i="1"/>
  <c r="P22" i="1"/>
  <c r="U22" i="1" s="1"/>
  <c r="N22" i="1"/>
  <c r="M22" i="1"/>
  <c r="J22" i="1"/>
  <c r="G22" i="1"/>
  <c r="C22" i="1"/>
  <c r="AJ59" i="1"/>
  <c r="AF59" i="1"/>
  <c r="AB59" i="1"/>
  <c r="Z59" i="1"/>
  <c r="X59" i="1"/>
  <c r="U59" i="1"/>
  <c r="N59" i="1"/>
  <c r="M59" i="1"/>
  <c r="J59" i="1"/>
  <c r="G59" i="1"/>
  <c r="C59" i="1"/>
  <c r="AJ39" i="1"/>
  <c r="AF39" i="1"/>
  <c r="AB39" i="1"/>
  <c r="Z39" i="1"/>
  <c r="X39" i="1"/>
  <c r="U39" i="1"/>
  <c r="N39" i="1"/>
  <c r="M39" i="1"/>
  <c r="J39" i="1"/>
  <c r="G39" i="1"/>
  <c r="C39" i="1"/>
  <c r="AJ29" i="1"/>
  <c r="AF29" i="1"/>
  <c r="AB29" i="1"/>
  <c r="Z29" i="1"/>
  <c r="X29" i="1"/>
  <c r="U29" i="1"/>
  <c r="N29" i="1"/>
  <c r="M29" i="1"/>
  <c r="J29" i="1"/>
  <c r="G29" i="1"/>
  <c r="C29" i="1"/>
  <c r="AJ27" i="1"/>
  <c r="AF27" i="1"/>
  <c r="AB27" i="1"/>
  <c r="Z27" i="1"/>
  <c r="X27" i="1"/>
  <c r="U27" i="1"/>
  <c r="N27" i="1"/>
  <c r="M27" i="1"/>
  <c r="J27" i="1"/>
  <c r="G27" i="1"/>
  <c r="C27" i="1"/>
  <c r="AJ67" i="1"/>
  <c r="AF67" i="1"/>
  <c r="AB67" i="1"/>
  <c r="Z67" i="1"/>
  <c r="X67" i="1"/>
  <c r="U67" i="1"/>
  <c r="N67" i="1"/>
  <c r="M67" i="1"/>
  <c r="J67" i="1"/>
  <c r="G67" i="1"/>
  <c r="C67" i="1"/>
  <c r="AJ35" i="1"/>
  <c r="AF35" i="1"/>
  <c r="AB35" i="1"/>
  <c r="Z35" i="1"/>
  <c r="X35" i="1"/>
  <c r="U35" i="1"/>
  <c r="N35" i="1"/>
  <c r="M35" i="1"/>
  <c r="J35" i="1"/>
  <c r="G35" i="1"/>
  <c r="C35" i="1"/>
  <c r="AJ18" i="1"/>
  <c r="AF18" i="1"/>
  <c r="AB18" i="1"/>
  <c r="Z18" i="1"/>
  <c r="X18" i="1"/>
  <c r="U18" i="1"/>
  <c r="N18" i="1"/>
  <c r="M18" i="1"/>
  <c r="J18" i="1"/>
  <c r="G18" i="1"/>
  <c r="C18" i="1"/>
  <c r="AJ37" i="1"/>
  <c r="AF37" i="1"/>
  <c r="AB37" i="1"/>
  <c r="Z37" i="1"/>
  <c r="X37" i="1"/>
  <c r="U37" i="1"/>
  <c r="N37" i="1"/>
  <c r="M37" i="1"/>
  <c r="J37" i="1"/>
  <c r="G37" i="1"/>
  <c r="C37" i="1"/>
  <c r="AJ60" i="1"/>
  <c r="AF60" i="1"/>
  <c r="AB60" i="1"/>
  <c r="Z60" i="1"/>
  <c r="X60" i="1"/>
  <c r="U60" i="1"/>
  <c r="N60" i="1"/>
  <c r="M60" i="1"/>
  <c r="J60" i="1"/>
  <c r="G60" i="1"/>
  <c r="C60" i="1"/>
  <c r="AJ48" i="1"/>
  <c r="AF48" i="1"/>
  <c r="AB48" i="1"/>
  <c r="Z48" i="1"/>
  <c r="X48" i="1"/>
  <c r="U48" i="1"/>
  <c r="N48" i="1"/>
  <c r="M48" i="1"/>
  <c r="J48" i="1"/>
  <c r="G48" i="1"/>
  <c r="C48" i="1"/>
  <c r="AJ19" i="1"/>
  <c r="AF19" i="1"/>
  <c r="AB19" i="1"/>
  <c r="Z19" i="1"/>
  <c r="X19" i="1"/>
  <c r="U19" i="1"/>
  <c r="N19" i="1"/>
  <c r="M19" i="1"/>
  <c r="J19" i="1"/>
  <c r="G19" i="1"/>
  <c r="C19" i="1"/>
  <c r="AJ61" i="1"/>
  <c r="AF61" i="1"/>
  <c r="AB61" i="1"/>
  <c r="Z61" i="1"/>
  <c r="X61" i="1"/>
  <c r="U61" i="1"/>
  <c r="N61" i="1"/>
  <c r="M61" i="1"/>
  <c r="J61" i="1"/>
  <c r="G61" i="1"/>
  <c r="C61" i="1"/>
  <c r="AJ30" i="1"/>
  <c r="AF30" i="1"/>
  <c r="AB30" i="1"/>
  <c r="Z30" i="1"/>
  <c r="X30" i="1"/>
  <c r="U30" i="1"/>
  <c r="N30" i="1"/>
  <c r="M30" i="1"/>
  <c r="J30" i="1"/>
  <c r="G30" i="1"/>
  <c r="C30" i="1"/>
  <c r="AJ69" i="1"/>
  <c r="AF69" i="1"/>
  <c r="AB69" i="1"/>
  <c r="Z69" i="1"/>
  <c r="X69" i="1"/>
  <c r="U69" i="1"/>
  <c r="N69" i="1"/>
  <c r="M69" i="1"/>
  <c r="J69" i="1"/>
  <c r="G69" i="1"/>
  <c r="C69" i="1"/>
  <c r="AJ33" i="1"/>
  <c r="AF33" i="1"/>
  <c r="AB33" i="1"/>
  <c r="Z33" i="1"/>
  <c r="X33" i="1"/>
  <c r="U33" i="1"/>
  <c r="N33" i="1"/>
  <c r="M33" i="1"/>
  <c r="J33" i="1"/>
  <c r="G33" i="1"/>
  <c r="C33" i="1"/>
  <c r="AJ28" i="1"/>
  <c r="AF28" i="1"/>
  <c r="AB28" i="1"/>
  <c r="Z28" i="1"/>
  <c r="X28" i="1"/>
  <c r="U28" i="1"/>
  <c r="N28" i="1"/>
  <c r="M28" i="1"/>
  <c r="J28" i="1"/>
  <c r="G28" i="1"/>
  <c r="C28" i="1"/>
  <c r="AJ13" i="1"/>
  <c r="AF13" i="1"/>
  <c r="AB13" i="1"/>
  <c r="Z13" i="1"/>
  <c r="X13" i="1"/>
  <c r="U13" i="1"/>
  <c r="N13" i="1"/>
  <c r="M13" i="1"/>
  <c r="J13" i="1"/>
  <c r="G13" i="1"/>
  <c r="C13" i="1"/>
  <c r="AJ5" i="1"/>
  <c r="AF5" i="1"/>
  <c r="AB5" i="1"/>
  <c r="Z5" i="1"/>
  <c r="X5" i="1"/>
  <c r="U5" i="1"/>
  <c r="N5" i="1"/>
  <c r="M5" i="1"/>
  <c r="J5" i="1"/>
  <c r="G5" i="1"/>
  <c r="C5" i="1"/>
  <c r="AJ23" i="1"/>
  <c r="AF23" i="1"/>
  <c r="AB23" i="1"/>
  <c r="Z23" i="1"/>
  <c r="X23" i="1"/>
  <c r="U23" i="1"/>
  <c r="N23" i="1"/>
  <c r="M23" i="1"/>
  <c r="J23" i="1"/>
  <c r="G23" i="1"/>
  <c r="C23" i="1"/>
  <c r="AJ26" i="1"/>
  <c r="AF26" i="1"/>
  <c r="AB26" i="1"/>
  <c r="Z26" i="1"/>
  <c r="X26" i="1"/>
  <c r="U26" i="1"/>
  <c r="N26" i="1"/>
  <c r="M26" i="1"/>
  <c r="J26" i="1"/>
  <c r="G26" i="1"/>
  <c r="C26" i="1"/>
  <c r="AJ34" i="1"/>
  <c r="AF34" i="1"/>
  <c r="AB34" i="1"/>
  <c r="Z34" i="1"/>
  <c r="X34" i="1"/>
  <c r="U34" i="1"/>
  <c r="N34" i="1"/>
  <c r="M34" i="1"/>
  <c r="J34" i="1"/>
  <c r="G34" i="1"/>
  <c r="C34" i="1"/>
  <c r="AJ63" i="1"/>
  <c r="AF63" i="1"/>
  <c r="AB63" i="1"/>
  <c r="Z63" i="1"/>
  <c r="X63" i="1"/>
  <c r="U63" i="1"/>
  <c r="N63" i="1"/>
  <c r="M63" i="1"/>
  <c r="J63" i="1"/>
  <c r="G63" i="1"/>
  <c r="C63" i="1"/>
  <c r="AJ20" i="1"/>
  <c r="AF20" i="1"/>
  <c r="AB20" i="1"/>
  <c r="Z20" i="1"/>
  <c r="X20" i="1"/>
  <c r="U20" i="1"/>
  <c r="N20" i="1"/>
  <c r="M20" i="1"/>
  <c r="J20" i="1"/>
  <c r="G20" i="1"/>
  <c r="C20" i="1"/>
  <c r="AJ47" i="1"/>
  <c r="AF47" i="1"/>
  <c r="AB47" i="1"/>
  <c r="Z47" i="1"/>
  <c r="X47" i="1"/>
  <c r="U47" i="1"/>
  <c r="N47" i="1"/>
  <c r="M47" i="1"/>
  <c r="J47" i="1"/>
  <c r="G47" i="1"/>
  <c r="C47" i="1"/>
  <c r="AJ9" i="1"/>
  <c r="AF9" i="1"/>
  <c r="AB9" i="1"/>
  <c r="Z9" i="1"/>
  <c r="X9" i="1"/>
  <c r="U9" i="1"/>
  <c r="N9" i="1"/>
  <c r="M9" i="1"/>
  <c r="J9" i="1"/>
  <c r="G9" i="1"/>
  <c r="C9" i="1"/>
  <c r="AJ24" i="1"/>
  <c r="AF24" i="1"/>
  <c r="AB24" i="1"/>
  <c r="Z24" i="1"/>
  <c r="X24" i="1"/>
  <c r="U24" i="1"/>
  <c r="N24" i="1"/>
  <c r="M24" i="1"/>
  <c r="J24" i="1"/>
  <c r="G24" i="1"/>
  <c r="C24" i="1"/>
  <c r="AJ70" i="1"/>
  <c r="AF70" i="1"/>
  <c r="AB70" i="1"/>
  <c r="Z70" i="1"/>
  <c r="X70" i="1"/>
  <c r="U70" i="1"/>
  <c r="N70" i="1"/>
  <c r="M70" i="1"/>
  <c r="J70" i="1"/>
  <c r="G70" i="1"/>
  <c r="C70" i="1"/>
  <c r="AJ64" i="1"/>
  <c r="AF64" i="1"/>
  <c r="AB64" i="1"/>
  <c r="Z64" i="1"/>
  <c r="X64" i="1"/>
  <c r="U64" i="1"/>
  <c r="N64" i="1"/>
  <c r="M64" i="1"/>
  <c r="J64" i="1"/>
  <c r="G64" i="1"/>
  <c r="AJ6" i="1"/>
  <c r="AF6" i="1"/>
  <c r="AB6" i="1"/>
  <c r="Z6" i="1"/>
  <c r="X6" i="1"/>
  <c r="U6" i="1"/>
  <c r="N6" i="1"/>
  <c r="M6" i="1"/>
  <c r="J6" i="1"/>
  <c r="G6" i="1"/>
  <c r="C6" i="1"/>
  <c r="AJ50" i="1"/>
  <c r="AF50" i="1"/>
  <c r="AB50" i="1"/>
  <c r="Z50" i="1"/>
  <c r="X50" i="1"/>
  <c r="U50" i="1"/>
  <c r="N50" i="1"/>
  <c r="M50" i="1"/>
  <c r="J50" i="1"/>
  <c r="G50" i="1"/>
  <c r="C50" i="1"/>
  <c r="AJ58" i="1"/>
  <c r="AF58" i="1"/>
  <c r="AB58" i="1"/>
  <c r="Z58" i="1"/>
  <c r="X58" i="1"/>
  <c r="U58" i="1"/>
  <c r="N58" i="1"/>
  <c r="M58" i="1"/>
  <c r="J58" i="1"/>
  <c r="G58" i="1"/>
  <c r="AJ32" i="1"/>
  <c r="AF32" i="1"/>
  <c r="AB32" i="1"/>
  <c r="Z32" i="1"/>
  <c r="X32" i="1"/>
  <c r="U32" i="1"/>
  <c r="N32" i="1"/>
  <c r="M32" i="1"/>
  <c r="J32" i="1"/>
  <c r="G32" i="1"/>
  <c r="AJ40" i="1"/>
  <c r="AF40" i="1"/>
  <c r="AB40" i="1"/>
  <c r="Z40" i="1"/>
  <c r="X40" i="1"/>
  <c r="U40" i="1"/>
  <c r="N40" i="1"/>
  <c r="J40" i="1"/>
  <c r="G40" i="1"/>
  <c r="C40" i="1"/>
  <c r="Q50" i="15" l="1"/>
  <c r="Q51" i="15"/>
  <c r="Q85" i="15"/>
  <c r="Q86" i="15" s="1"/>
  <c r="Q82" i="15" l="1"/>
  <c r="Q87" i="15" s="1"/>
  <c r="Q88" i="15"/>
  <c r="E84" i="15"/>
  <c r="E82" i="15"/>
  <c r="E85" i="15" l="1"/>
  <c r="E110" i="15"/>
  <c r="S196" i="15"/>
  <c r="E196" i="15" s="1"/>
  <c r="E168" i="15"/>
  <c r="S167" i="15"/>
  <c r="E167" i="15" s="1"/>
  <c r="E197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A82FC-FF9C-4F49-89DF-7D957BC960AB}" keepAlive="1" name="Запрос — democracy-index-eiu" description="Соединение с запросом &quot;democracy-index-eiu&quot; в книге." type="5" refreshedVersion="7" background="1" saveData="1">
    <dbPr connection="Provider=Microsoft.Mashup.OleDb.1;Data Source=$Workbook$;Location=democracy-index-eiu;Extended Properties=&quot;&quot;" command="SELECT * FROM [democracy-index-eiu]"/>
  </connection>
  <connection id="2" xr16:uid="{36BDE92F-CB0E-4B6D-85A4-CDC71A1B4A14}" keepAlive="1" name="Запрос — ecological-footprint-by-country-2024" description="Соединение с запросом &quot;ecological-footprint-by-country-2024&quot; в книге." type="5" refreshedVersion="7" background="1" saveData="1">
    <dbPr connection="Provider=Microsoft.Mashup.OleDb.1;Data Source=$Workbook$;Location=ecological-footprint-by-country-2024;Extended Properties=&quot;&quot;" command="SELECT * FROM [ecological-footprint-by-country-2024]"/>
  </connection>
  <connection id="3" xr16:uid="{351CA828-8E04-4983-AF56-84B3C10F6AAC}" keepAlive="1" name="Запрос — electricity-consumption-by-country-2024" description="Соединение с запросом &quot;electricity-consumption-by-country-2024&quot; в книге." type="5" refreshedVersion="7" background="1" saveData="1">
    <dbPr connection="Provider=Microsoft.Mashup.OleDb.1;Data Source=$Workbook$;Location=electricity-consumption-by-country-2024;Extended Properties=&quot;&quot;" command="SELECT * FROM [electricity-consumption-by-country-2024]"/>
  </connection>
  <connection id="4" xr16:uid="{371486C4-95EB-4D35-8249-5498A86C9428}" keepAlive="1" name="Запрос — patent-applications-per-million" description="Соединение с запросом &quot;patent-applications-per-million&quot; в книге." type="5" refreshedVersion="7" background="1" saveData="1">
    <dbPr connection="Provider=Microsoft.Mashup.OleDb.1;Data Source=$Workbook$;Location=patent-applications-per-million;Extended Properties=&quot;&quot;" command="SELECT * FROM [patent-applications-per-million]"/>
  </connection>
  <connection id="5" xr16:uid="{6E0B496A-3574-40BC-8DB3-B9123B36154D}" keepAlive="1" name="Запрос — rule-of-law-index" description="Соединение с запросом &quot;rule-of-law-index&quot; в книге." type="5" refreshedVersion="7" background="1" saveData="1">
    <dbPr connection="Provider=Microsoft.Mashup.OleDb.1;Data Source=$Workbook$;Location=rule-of-law-index;Extended Properties=&quot;&quot;" command="SELECT * FROM [rule-of-law-index]"/>
  </connection>
  <connection id="6" xr16:uid="{7EF971AD-B77F-4E3B-A1A5-52A2539EC949}" keepAlive="1" name="Запрос — share-agreeing-most-people-can-be-trusted-vs-gdp-per-capita" description="Соединение с запросом &quot;share-agreeing-most-people-can-be-trusted-vs-gdp-per-capita&quot; в книге." type="5" refreshedVersion="7" background="1" saveData="1">
    <dbPr connection="Provider=Microsoft.Mashup.OleDb.1;Data Source=$Workbook$;Location=share-agreeing-most-people-can-be-trusted-vs-gdp-per-capita;Extended Properties=&quot;&quot;" command="SELECT * FROM [share-agreeing-most-people-can-be-trusted-vs-gdp-per-capita]"/>
  </connection>
</connections>
</file>

<file path=xl/sharedStrings.xml><?xml version="1.0" encoding="utf-8"?>
<sst xmlns="http://schemas.openxmlformats.org/spreadsheetml/2006/main" count="127042" uniqueCount="4222">
  <si>
    <t>Country</t>
  </si>
  <si>
    <t>Market capitalization of listed domestic companies, bl (cur US$)</t>
  </si>
  <si>
    <t>Market capitalization by P</t>
  </si>
  <si>
    <t>GDP (constant 2015 US$)-2022 [1]</t>
  </si>
  <si>
    <t>Exports of goods and services (constant 2015 US$) [3]</t>
  </si>
  <si>
    <t>Imports of goods and services (constant 2015 US$) [4]</t>
  </si>
  <si>
    <t>% of foreign trade turnover in GDP</t>
  </si>
  <si>
    <t>GDP per person employed (C 2017 PPP $) [7]</t>
  </si>
  <si>
    <t>Average labor hours per worker [11,12]</t>
  </si>
  <si>
    <t>GDP per person employed by hour (C 2017 PPP $)</t>
  </si>
  <si>
    <t>Economic Complexity Index (ECI) [18]</t>
  </si>
  <si>
    <t>Medium and high-tech exports (% manufactured exports) [19]</t>
  </si>
  <si>
    <t>% Medium and high-tech exports in GDP</t>
  </si>
  <si>
    <t>Persons employed in occupation with third-level education requirement as a % of total employed 25-64</t>
  </si>
  <si>
    <t>Population 2022 [13]  [20,21]</t>
  </si>
  <si>
    <t>Net migration 2021 [13]</t>
  </si>
  <si>
    <t>Net migration 2020 [13]</t>
  </si>
  <si>
    <t>Net migration 2019 [13]</t>
  </si>
  <si>
    <t>Net migration 2018 [13]</t>
  </si>
  <si>
    <t>Net migration 2017 [13]</t>
  </si>
  <si>
    <t>% Net Migtation by 1000</t>
  </si>
  <si>
    <t>Gini Coefficient by Country-2021 [14]</t>
  </si>
  <si>
    <t>Capital investment in GDP [15]</t>
  </si>
  <si>
    <t>Capital investment in GDP by P</t>
  </si>
  <si>
    <t>Savings in GDP 2021 [16]</t>
  </si>
  <si>
    <t>Savings in GDP by P</t>
  </si>
  <si>
    <t>Indusrty in GDP 2021 [17]</t>
  </si>
  <si>
    <t>Indusrty in GDP by P</t>
  </si>
  <si>
    <t>Annual patent applications per million people [Average 2016-2020]</t>
  </si>
  <si>
    <t>Sleep Time, H</t>
  </si>
  <si>
    <t>Sleep Time, M</t>
  </si>
  <si>
    <t>Sleep Time</t>
  </si>
  <si>
    <t>Road traffic mortality</t>
  </si>
  <si>
    <t>Ecological Footprint</t>
  </si>
  <si>
    <t>Gross fixed capital formation</t>
  </si>
  <si>
    <t>Gross fixed capital formation by P</t>
  </si>
  <si>
    <t>INSEAD, WIPO: Global Innovation Index 2023</t>
  </si>
  <si>
    <t>Households and NPISHs Final consumption expenditure per capita (constant 2015 US$)</t>
  </si>
  <si>
    <t>HIV Rates</t>
  </si>
  <si>
    <t>Luxembourg</t>
  </si>
  <si>
    <t>[1]</t>
  </si>
  <si>
    <t>https://data.worldbank.org/indicator/NY.GDP.MKTP.KD</t>
  </si>
  <si>
    <t>Ireland</t>
  </si>
  <si>
    <t>[2]</t>
  </si>
  <si>
    <t>https://www.statista.com/statistics/321363/taiwan-gross-domestic-product/</t>
  </si>
  <si>
    <t>Singapore</t>
  </si>
  <si>
    <t>[3]</t>
  </si>
  <si>
    <t>https://data.worldbank.org/indicator/NE.EXP.GNFS.KD</t>
  </si>
  <si>
    <t>Norway</t>
  </si>
  <si>
    <t>[4]</t>
  </si>
  <si>
    <t>https://data.worldbank.org/indicator/NE.IMP.GNFS.KD</t>
  </si>
  <si>
    <t>Austria</t>
  </si>
  <si>
    <t>[5]</t>
  </si>
  <si>
    <t>https://www.statista.com/statistics/324630/taiwan-export-value-of-goods/</t>
  </si>
  <si>
    <t>Switzerland</t>
  </si>
  <si>
    <t>[6]</t>
  </si>
  <si>
    <t>https://www.statista.com/statistics/324625/taiwan-import-value-of-goods/</t>
  </si>
  <si>
    <t>USA</t>
  </si>
  <si>
    <t>[7]</t>
  </si>
  <si>
    <t>https://data.worldbank.org/indicator/SL.GDP.PCAP.EM.KD</t>
  </si>
  <si>
    <t>France</t>
  </si>
  <si>
    <t>[8]</t>
  </si>
  <si>
    <t>https://data.worldbank.org/indicator/NY.GDP.MKTP.PP.KD?end=2022&amp;locations=UA&amp;start=1990</t>
  </si>
  <si>
    <t>Belgium</t>
  </si>
  <si>
    <t>[9]</t>
  </si>
  <si>
    <t>https://interfax.com.ua/news/general/926831.html</t>
  </si>
  <si>
    <t>Netherlands</t>
  </si>
  <si>
    <t>[10]</t>
  </si>
  <si>
    <t>https://www.statista.com/statistics/319815/taiwan-total-labor-force/#:~:text=This%20statistic%20depicts%20the%20total,available%20for%20work%20in%20Taiwan.</t>
  </si>
  <si>
    <t>Denmark</t>
  </si>
  <si>
    <t>[11]</t>
  </si>
  <si>
    <t>https://stats.oecd.org/Index.aspx?DataSetCode=ANHRS</t>
  </si>
  <si>
    <t>Sweden</t>
  </si>
  <si>
    <t>[12]</t>
  </si>
  <si>
    <t>https://clockify.me/working-hours</t>
  </si>
  <si>
    <t>Italy</t>
  </si>
  <si>
    <t>[13]</t>
  </si>
  <si>
    <t>https://data.worldbank.org/indicator/SM.POP.NETM</t>
  </si>
  <si>
    <t>Germany</t>
  </si>
  <si>
    <t>[14]</t>
  </si>
  <si>
    <t>https://wisevoter.com/country-rankings/gini-coefficient-by-country/</t>
  </si>
  <si>
    <t>Finland</t>
  </si>
  <si>
    <t>[15]</t>
  </si>
  <si>
    <t>https://www.theglobaleconomy.com/rankings/capital_investment/</t>
  </si>
  <si>
    <t>Australia</t>
  </si>
  <si>
    <t>[16]</t>
  </si>
  <si>
    <t>https://www.theglobaleconomy.com/rankings/Savings/</t>
  </si>
  <si>
    <t>Canada</t>
  </si>
  <si>
    <t>[17]</t>
  </si>
  <si>
    <t>https://www.theglobaleconomy.com/rankings/Share_of_industry/</t>
  </si>
  <si>
    <t>Hong Kong</t>
  </si>
  <si>
    <t>[18]</t>
  </si>
  <si>
    <t>https://atlas.cid.harvard.edu/rankings</t>
  </si>
  <si>
    <t>Israel</t>
  </si>
  <si>
    <t>[19]</t>
  </si>
  <si>
    <t>https://databank.worldbank.org/source/world-development-indicators/Series/TX.MNF.TECH.ZS.UN</t>
  </si>
  <si>
    <t>[20]</t>
  </si>
  <si>
    <t>https://ec.europa.eu/eurostat/statistics-explained/index.php?title=Employment_-_annual_statistics&amp;oldid=563713#Employment_by_level_of_education</t>
  </si>
  <si>
    <t>United Kingdom</t>
  </si>
  <si>
    <t>[21]</t>
  </si>
  <si>
    <t>https://stats.oecd.org/viewhtml.aspx?datasetcode=EAG_NEAC&amp;lang=en#</t>
  </si>
  <si>
    <t>Iceland</t>
  </si>
  <si>
    <t>[22]</t>
  </si>
  <si>
    <t>https://ourworldindata.org/grapher/patent-applications-per-million?tab=chart&amp;time=2018..latest</t>
  </si>
  <si>
    <t>Spain</t>
  </si>
  <si>
    <t>[23, с.34]</t>
  </si>
  <si>
    <t>https://ukrstat.gov.ua/druk/publicat/kat_u/2021/2021_Indukator-Monitor.pdf</t>
  </si>
  <si>
    <t>Czech Republic</t>
  </si>
  <si>
    <t>[24]</t>
  </si>
  <si>
    <t>https://economyandsociety.in.ua/index.php/journal/article/view/680/653</t>
  </si>
  <si>
    <t>New Zealand</t>
  </si>
  <si>
    <t>[25]</t>
  </si>
  <si>
    <t>https://data.worldbank.org/indicator/CM.MKT.LCAP.CD</t>
  </si>
  <si>
    <t>Slovenia</t>
  </si>
  <si>
    <t>[26]</t>
  </si>
  <si>
    <t>https://worldpopulationreview.com/country-rankings/average-bedtime-by-country</t>
  </si>
  <si>
    <t>South Korea</t>
  </si>
  <si>
    <t>[27]</t>
  </si>
  <si>
    <t>https://data.worldbank.org/indicator/SH.STA.TRAF.P5?most_recent_value_desc=true</t>
  </si>
  <si>
    <t>Croatia</t>
  </si>
  <si>
    <t>[28]</t>
  </si>
  <si>
    <t>https://worldpopulationreview.com/country-rankings/ecological-footprint-by-country</t>
  </si>
  <si>
    <t>Japan</t>
  </si>
  <si>
    <t>[29]</t>
  </si>
  <si>
    <t>https://data.worldbank.org/indicator/NE.GDI.FTOT.CD</t>
  </si>
  <si>
    <t>Turkey</t>
  </si>
  <si>
    <t>[30]</t>
  </si>
  <si>
    <t>https://data.worldbank.org/indicator/NE.CON.PRVT.PC.KD</t>
  </si>
  <si>
    <t>Greece</t>
  </si>
  <si>
    <t>[31]</t>
  </si>
  <si>
    <t>https://www.wipo.int/pressroom/en/articles/2023/article_0011.html</t>
  </si>
  <si>
    <t>Hungary</t>
  </si>
  <si>
    <t>[32]</t>
  </si>
  <si>
    <t>https://www.who.int/data/gho/data/indicators/indicator-details/GHO/estimated-road-traffic-death-rate-(per-100-000-population)</t>
  </si>
  <si>
    <t>Lithuania</t>
  </si>
  <si>
    <t>[33]</t>
  </si>
  <si>
    <t>https://wisevoter.com/country-rankings/hiv-rates-by-country</t>
  </si>
  <si>
    <t>Slovakia</t>
  </si>
  <si>
    <t>Estonia</t>
  </si>
  <si>
    <t>Romania</t>
  </si>
  <si>
    <t>Portugal</t>
  </si>
  <si>
    <t>Poland</t>
  </si>
  <si>
    <t>Panama</t>
  </si>
  <si>
    <t>Cyprus</t>
  </si>
  <si>
    <t>Latvia</t>
  </si>
  <si>
    <t>Argentina</t>
  </si>
  <si>
    <t>Chile</t>
  </si>
  <si>
    <t>Kazakhstan</t>
  </si>
  <si>
    <t>Bulgaria</t>
  </si>
  <si>
    <t>Montenegro</t>
  </si>
  <si>
    <t>Costa Rica</t>
  </si>
  <si>
    <t>Uruguay</t>
  </si>
  <si>
    <t>Serbia</t>
  </si>
  <si>
    <t>North Macedonia</t>
  </si>
  <si>
    <t>Dominican Republic</t>
  </si>
  <si>
    <t>South Africa</t>
  </si>
  <si>
    <t>Bosnia and Herzegovina</t>
  </si>
  <si>
    <t>Botswana</t>
  </si>
  <si>
    <t>Egypt</t>
  </si>
  <si>
    <t>Belarus</t>
  </si>
  <si>
    <t>Mexico</t>
  </si>
  <si>
    <t>Moldova</t>
  </si>
  <si>
    <t>Algeria</t>
  </si>
  <si>
    <t>Iraq</t>
  </si>
  <si>
    <t>Armenia</t>
  </si>
  <si>
    <t>Georgia</t>
  </si>
  <si>
    <t>Brazil</t>
  </si>
  <si>
    <t>Albania</t>
  </si>
  <si>
    <t>Azerbaijan</t>
  </si>
  <si>
    <t>Colombia</t>
  </si>
  <si>
    <t>Ukraine [8,9,23,24]</t>
  </si>
  <si>
    <t>Thailand</t>
  </si>
  <si>
    <t>China</t>
  </si>
  <si>
    <t>Paraguay</t>
  </si>
  <si>
    <t>Peru</t>
  </si>
  <si>
    <t>Indonesia</t>
  </si>
  <si>
    <t>Uzbekistan</t>
  </si>
  <si>
    <t>Viet Nam</t>
  </si>
  <si>
    <t>Nigeria</t>
  </si>
  <si>
    <t>India</t>
  </si>
  <si>
    <t>Pakistan</t>
  </si>
  <si>
    <t>Bangladesh</t>
  </si>
  <si>
    <t>Ethiopia</t>
  </si>
  <si>
    <t>Iran</t>
  </si>
  <si>
    <t>Country Name</t>
  </si>
  <si>
    <t>Indicator Name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</si>
  <si>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</si>
  <si>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</si>
  <si>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</si>
  <si>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</si>
  <si>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</si>
  <si>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</si>
  <si>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</si>
  <si>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</si>
  <si>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</si>
  <si>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</si>
  <si>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</si>
  <si>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</si>
  <si>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</si>
  <si>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</si>
  <si>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</si>
  <si>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</si>
  <si>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</si>
  <si>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</si>
  <si>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Foreign direct investment, net inflows (% of GDP)</t>
  </si>
  <si>
    <t>Afghanistan</t>
  </si>
  <si>
    <t>AFG</t>
  </si>
  <si>
    <t>Angola</t>
  </si>
  <si>
    <t>AGO</t>
  </si>
  <si>
    <t>ALB</t>
  </si>
  <si>
    <t>United Arab Emirates</t>
  </si>
  <si>
    <t>ARE</t>
  </si>
  <si>
    <t>ARG</t>
  </si>
  <si>
    <t>ARM</t>
  </si>
  <si>
    <t>American Samoa</t>
  </si>
  <si>
    <t>Antigua and Barbuda</t>
  </si>
  <si>
    <t>AUS</t>
  </si>
  <si>
    <t>AUT</t>
  </si>
  <si>
    <t>AZE</t>
  </si>
  <si>
    <t>Burundi</t>
  </si>
  <si>
    <t>BDI</t>
  </si>
  <si>
    <t>BEL</t>
  </si>
  <si>
    <t>Benin</t>
  </si>
  <si>
    <t>BEN</t>
  </si>
  <si>
    <t>Burkina Faso</t>
  </si>
  <si>
    <t>BFA</t>
  </si>
  <si>
    <t>BGD</t>
  </si>
  <si>
    <t>BGR</t>
  </si>
  <si>
    <t>Bahrain</t>
  </si>
  <si>
    <t>BHR</t>
  </si>
  <si>
    <t>Bahamas, The</t>
  </si>
  <si>
    <t>BIH</t>
  </si>
  <si>
    <t>BLR</t>
  </si>
  <si>
    <t>Belize</t>
  </si>
  <si>
    <t>Bermuda</t>
  </si>
  <si>
    <t>Bolivia</t>
  </si>
  <si>
    <t>BOL</t>
  </si>
  <si>
    <t>BRA</t>
  </si>
  <si>
    <t>Barbados</t>
  </si>
  <si>
    <t>BRB</t>
  </si>
  <si>
    <t>Brunei Darussalam</t>
  </si>
  <si>
    <t>Bhutan</t>
  </si>
  <si>
    <t>BTN</t>
  </si>
  <si>
    <t>BWA</t>
  </si>
  <si>
    <t>Central African Republic</t>
  </si>
  <si>
    <t>CAF</t>
  </si>
  <si>
    <t>CAN</t>
  </si>
  <si>
    <t>CHE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</si>
  <si>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</si>
  <si>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</si>
  <si>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</si>
  <si>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</si>
  <si>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</si>
  <si>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</si>
  <si>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</si>
  <si>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</si>
  <si>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</si>
  <si>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</si>
  <si>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</t>
  </si>
  <si>
    <t>Comoros</t>
  </si>
  <si>
    <t>COM</t>
  </si>
  <si>
    <t>Cabo Verde</t>
  </si>
  <si>
    <t>CPV</t>
  </si>
  <si>
    <t>CRI</t>
  </si>
  <si>
    <t>Cuba</t>
  </si>
  <si>
    <t>CUB</t>
  </si>
  <si>
    <t>Cayman Islands</t>
  </si>
  <si>
    <t>CYP</t>
  </si>
  <si>
    <t>Czechia</t>
  </si>
  <si>
    <t>CZE</t>
  </si>
  <si>
    <t>DEU</t>
  </si>
  <si>
    <t>Djibouti</t>
  </si>
  <si>
    <t>DJI</t>
  </si>
  <si>
    <t>Dominica</t>
  </si>
  <si>
    <t>DNK</t>
  </si>
  <si>
    <t>DOM</t>
  </si>
  <si>
    <t>DZA</t>
  </si>
  <si>
    <t>Ecuador</t>
  </si>
  <si>
    <t>ECU</t>
  </si>
  <si>
    <t>Egypt, Arab Rep.</t>
  </si>
  <si>
    <t>EGY</t>
  </si>
  <si>
    <t>Eritrea</t>
  </si>
  <si>
    <t>ERI</t>
  </si>
  <si>
    <t>ESP</t>
  </si>
  <si>
    <t>EST</t>
  </si>
  <si>
    <t>ETH</t>
  </si>
  <si>
    <t>FIN</t>
  </si>
  <si>
    <t>Fiji</t>
  </si>
  <si>
    <t>FJI</t>
  </si>
  <si>
    <t>FRA</t>
  </si>
  <si>
    <t>Faroe Islands</t>
  </si>
  <si>
    <t>Gabon</t>
  </si>
  <si>
    <t>GAB</t>
  </si>
  <si>
    <t>GBR</t>
  </si>
  <si>
    <t>GEO</t>
  </si>
  <si>
    <t>Ghana</t>
  </si>
  <si>
    <t>GHA</t>
  </si>
  <si>
    <t>Gibraltar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</si>
  <si>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</si>
  <si>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</si>
  <si>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</si>
  <si>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</si>
  <si>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</si>
  <si>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</si>
  <si>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</si>
  <si>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</si>
  <si>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</si>
  <si>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</si>
  <si>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Greenland</t>
  </si>
  <si>
    <t>Guatemala</t>
  </si>
  <si>
    <t>GTM</t>
  </si>
  <si>
    <t>Guam</t>
  </si>
  <si>
    <t>Guyana</t>
  </si>
  <si>
    <t>GUY</t>
  </si>
  <si>
    <t>Hong Kong SAR, China</t>
  </si>
  <si>
    <t>HKG</t>
  </si>
  <si>
    <t>Honduras</t>
  </si>
  <si>
    <t>HND</t>
  </si>
  <si>
    <t>HRV</t>
  </si>
  <si>
    <t>Haiti</t>
  </si>
  <si>
    <t>HTI</t>
  </si>
  <si>
    <t>HUN</t>
  </si>
  <si>
    <t>IDN</t>
  </si>
  <si>
    <t>IND</t>
  </si>
  <si>
    <t>IRL</t>
  </si>
  <si>
    <t>Iran, Islamic Rep.</t>
  </si>
  <si>
    <t>IRN</t>
  </si>
  <si>
    <t>IRQ</t>
  </si>
  <si>
    <t>ISL</t>
  </si>
  <si>
    <t>ISR</t>
  </si>
  <si>
    <t>ITA</t>
  </si>
  <si>
    <t>Jamaica</t>
  </si>
  <si>
    <t>JAM</t>
  </si>
  <si>
    <t>Jordan</t>
  </si>
  <si>
    <t>JOR</t>
  </si>
  <si>
    <t>JPN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</si>
  <si>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</si>
  <si>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</si>
  <si>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</si>
  <si>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</si>
  <si>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</si>
  <si>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</si>
  <si>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</si>
  <si>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</si>
  <si>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</si>
  <si>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</si>
  <si>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</si>
  <si>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</si>
  <si>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</si>
  <si>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</si>
  <si>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</si>
  <si>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</si>
  <si>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</si>
  <si>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</si>
  <si>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</si>
  <si>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</si>
  <si>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</si>
  <si>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</si>
  <si>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</si>
  <si>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</si>
  <si>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LTU</t>
  </si>
  <si>
    <t>LUX</t>
  </si>
  <si>
    <t>LVA</t>
  </si>
  <si>
    <t>MAC</t>
  </si>
  <si>
    <t>Morocco</t>
  </si>
  <si>
    <t>MAR</t>
  </si>
  <si>
    <t>MDA</t>
  </si>
  <si>
    <t>Madagascar</t>
  </si>
  <si>
    <t>MDG</t>
  </si>
  <si>
    <t>Maldives</t>
  </si>
  <si>
    <t>MDV</t>
  </si>
  <si>
    <t>MEX</t>
  </si>
  <si>
    <t>MKD</t>
  </si>
  <si>
    <t>Mali</t>
  </si>
  <si>
    <t>MLI</t>
  </si>
  <si>
    <t>Malta</t>
  </si>
  <si>
    <t>MLT</t>
  </si>
  <si>
    <t>Myanmar</t>
  </si>
  <si>
    <t>MMR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</si>
  <si>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</si>
  <si>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</si>
  <si>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</si>
  <si>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</si>
  <si>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</si>
  <si>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</si>
  <si>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</si>
  <si>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</si>
  <si>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</si>
  <si>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</si>
  <si>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</si>
  <si>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</si>
  <si>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</si>
  <si>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</si>
  <si>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Namibia</t>
  </si>
  <si>
    <t>NAM</t>
  </si>
  <si>
    <t>New Caledonia</t>
  </si>
  <si>
    <t>Niger</t>
  </si>
  <si>
    <t>NER</t>
  </si>
  <si>
    <t>NGA</t>
  </si>
  <si>
    <t>Nicaragua</t>
  </si>
  <si>
    <t>NIC</t>
  </si>
  <si>
    <t>NLD</t>
  </si>
  <si>
    <t>NOR</t>
  </si>
  <si>
    <t>Nepal</t>
  </si>
  <si>
    <t>NPL</t>
  </si>
  <si>
    <t>Nauru</t>
  </si>
  <si>
    <t>NZL</t>
  </si>
  <si>
    <t>Oman</t>
  </si>
  <si>
    <t>OMN</t>
  </si>
  <si>
    <t>PAK</t>
  </si>
  <si>
    <t>PAN</t>
  </si>
  <si>
    <t>PER</t>
  </si>
  <si>
    <t>Philippines</t>
  </si>
  <si>
    <t>PHL</t>
  </si>
  <si>
    <t>Papua New Guinea</t>
  </si>
  <si>
    <t>PNG</t>
  </si>
  <si>
    <t>POL</t>
  </si>
  <si>
    <t>Puerto Rico</t>
  </si>
  <si>
    <t>PRI</t>
  </si>
  <si>
    <t>PRK</t>
  </si>
  <si>
    <t>PRT</t>
  </si>
  <si>
    <t>PRY</t>
  </si>
  <si>
    <t>PSE</t>
  </si>
  <si>
    <t>French Polynesia</t>
  </si>
  <si>
    <t>Qatar</t>
  </si>
  <si>
    <t>QAT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</si>
  <si>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</si>
  <si>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</si>
  <si>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</si>
  <si>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</si>
  <si>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</si>
  <si>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</si>
  <si>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</si>
  <si>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</si>
  <si>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</si>
  <si>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</si>
  <si>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</si>
  <si>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</si>
  <si>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</si>
  <si>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</si>
  <si>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</si>
  <si>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</si>
  <si>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</si>
  <si>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</si>
  <si>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</si>
  <si>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</si>
  <si>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</si>
  <si>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</si>
  <si>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</si>
  <si>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</si>
  <si>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</si>
  <si>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</si>
  <si>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</si>
  <si>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</si>
  <si>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</si>
  <si>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SVN</t>
  </si>
  <si>
    <t>SWE</t>
  </si>
  <si>
    <t>Eswatini</t>
  </si>
  <si>
    <t>SWZ</t>
  </si>
  <si>
    <t>Seychelles</t>
  </si>
  <si>
    <t>SYC</t>
  </si>
  <si>
    <t>SYR</t>
  </si>
  <si>
    <t>Turks and Caicos Islands</t>
  </si>
  <si>
    <t>Chad</t>
  </si>
  <si>
    <t>TCD</t>
  </si>
  <si>
    <t>Togo</t>
  </si>
  <si>
    <t>TGO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</si>
  <si>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</si>
  <si>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</si>
  <si>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</si>
  <si>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</si>
  <si>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</si>
  <si>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</si>
  <si>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</si>
  <si>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</si>
  <si>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Trinidad and Tobago</t>
  </si>
  <si>
    <t>TTO</t>
  </si>
  <si>
    <t>Tunisia</t>
  </si>
  <si>
    <t>TUN</t>
  </si>
  <si>
    <t>Turkiye</t>
  </si>
  <si>
    <t>TUR</t>
  </si>
  <si>
    <t>Tanzania</t>
  </si>
  <si>
    <t>TZA</t>
  </si>
  <si>
    <t>Uganda</t>
  </si>
  <si>
    <t>UGA</t>
  </si>
  <si>
    <t>Ukraine</t>
  </si>
  <si>
    <t>UKR</t>
  </si>
  <si>
    <t>URY</t>
  </si>
  <si>
    <t>United States</t>
  </si>
  <si>
    <t>UZB</t>
  </si>
  <si>
    <t>VEN</t>
  </si>
  <si>
    <t>British Virgin Islands</t>
  </si>
  <si>
    <t>VNM</t>
  </si>
  <si>
    <t>Vanuatu</t>
  </si>
  <si>
    <t>VUT</t>
  </si>
  <si>
    <t>World</t>
  </si>
  <si>
    <t>Samoa</t>
  </si>
  <si>
    <t>Kosovo</t>
  </si>
  <si>
    <t>YEM</t>
  </si>
  <si>
    <t>ZAF</t>
  </si>
  <si>
    <t>Zambia</t>
  </si>
  <si>
    <t>ZMB</t>
  </si>
  <si>
    <t>Zimbabwe</t>
  </si>
  <si>
    <t>ZWE</t>
  </si>
  <si>
    <t>Mortality rate, under-5 (per 1,000 live births)</t>
  </si>
  <si>
    <t>GDP</t>
  </si>
  <si>
    <t>Grow</t>
  </si>
  <si>
    <t>Foreign</t>
  </si>
  <si>
    <t>Mort</t>
  </si>
  <si>
    <t>GDP per person employed (constant 2021 PPP $)</t>
  </si>
  <si>
    <t>Growth GDP 2023-2007</t>
  </si>
  <si>
    <t>https://www.wipo.int/documents/d/global-innovation-index/docs-en-wipo-pub-2000-2023-en-main-report-global-innovation-index-2023-16th-edition.pdf</t>
  </si>
  <si>
    <t>https://data.worldbank.org/indicator/NE.EXP.GNFS.KD?end=2022</t>
  </si>
  <si>
    <t>Electricity Consumption</t>
  </si>
  <si>
    <t>https://worldpopulationreview.com/country-rankings/electricity-consumption-by-country</t>
  </si>
  <si>
    <t>country</t>
  </si>
  <si>
    <t>ElectricityConsumption_ElectricityConsumption_billionkWh_2022</t>
  </si>
  <si>
    <t>ElectricityConsumption_ElectricityConsumption_billionkWh_2021</t>
  </si>
  <si>
    <t>ElectricityConsumption_ElectricityConsumption_billionkWh_2020</t>
  </si>
  <si>
    <t>ElectricityConsumption_ElectricityConsumption_billionkWh_2019</t>
  </si>
  <si>
    <t>Russia</t>
  </si>
  <si>
    <t>DR Congo</t>
  </si>
  <si>
    <t>Vietnam</t>
  </si>
  <si>
    <t>Yemen</t>
  </si>
  <si>
    <t>Ivory Coast</t>
  </si>
  <si>
    <t>Venezuela</t>
  </si>
  <si>
    <t>North Korea</t>
  </si>
  <si>
    <t>Syria</t>
  </si>
  <si>
    <t>Taiwan</t>
  </si>
  <si>
    <t>0.297</t>
  </si>
  <si>
    <t>0.298</t>
  </si>
  <si>
    <t>0.3605</t>
  </si>
  <si>
    <t>0.355</t>
  </si>
  <si>
    <t>0.869</t>
  </si>
  <si>
    <t>0.7518</t>
  </si>
  <si>
    <t>0.559</t>
  </si>
  <si>
    <t>0.409</t>
  </si>
  <si>
    <t>0.122</t>
  </si>
  <si>
    <t>Laos</t>
  </si>
  <si>
    <t>8.29</t>
  </si>
  <si>
    <t>Kyrgyzstan</t>
  </si>
  <si>
    <t>Republic of the Congo</t>
  </si>
  <si>
    <t>0.141</t>
  </si>
  <si>
    <t>0.336</t>
  </si>
  <si>
    <t>0.328</t>
  </si>
  <si>
    <t>Gambia</t>
  </si>
  <si>
    <t>3.56</t>
  </si>
  <si>
    <t>0.082</t>
  </si>
  <si>
    <t>0.076</t>
  </si>
  <si>
    <t>0.412</t>
  </si>
  <si>
    <t>0.988</t>
  </si>
  <si>
    <t>0.892</t>
  </si>
  <si>
    <t>0.091</t>
  </si>
  <si>
    <t>Macau</t>
  </si>
  <si>
    <t>Cape Verde</t>
  </si>
  <si>
    <t>0.327</t>
  </si>
  <si>
    <t>Brunei</t>
  </si>
  <si>
    <t>Bahamas</t>
  </si>
  <si>
    <t>Saint Lucia</t>
  </si>
  <si>
    <t>0.026</t>
  </si>
  <si>
    <t>0.069</t>
  </si>
  <si>
    <t>United States Virgin Islands</t>
  </si>
  <si>
    <t>0.155</t>
  </si>
  <si>
    <t>0.547</t>
  </si>
  <si>
    <t>0.542</t>
  </si>
  <si>
    <t>Saint Kitts and Nevis</t>
  </si>
  <si>
    <t>0.157</t>
  </si>
  <si>
    <t>0.25</t>
  </si>
  <si>
    <t>0.243</t>
  </si>
  <si>
    <t>0.226</t>
  </si>
  <si>
    <t>0.213</t>
  </si>
  <si>
    <t>Cook Islands</t>
  </si>
  <si>
    <t>Saint Pierre and Miquelon</t>
  </si>
  <si>
    <t>Montserrat</t>
  </si>
  <si>
    <t>0.014</t>
  </si>
  <si>
    <t>Falkland Islands</t>
  </si>
  <si>
    <t>Niue</t>
  </si>
  <si>
    <t>Столбец2</t>
  </si>
  <si>
    <t>Electricity Consumption by population</t>
  </si>
  <si>
    <t>https://ourworldindata.org/grapher/democracy-index-eiu</t>
  </si>
  <si>
    <t>Democracy index-2023</t>
  </si>
  <si>
    <t>Entity</t>
  </si>
  <si>
    <t>Code</t>
  </si>
  <si>
    <t>Year</t>
  </si>
  <si>
    <t>Democracy score</t>
  </si>
  <si>
    <t>3.06</t>
  </si>
  <si>
    <t>3.02</t>
  </si>
  <si>
    <t>2.48</t>
  </si>
  <si>
    <t>2.77</t>
  </si>
  <si>
    <t>2.55</t>
  </si>
  <si>
    <t>2.97</t>
  </si>
  <si>
    <t>2.85</t>
  </si>
  <si>
    <t>0.32</t>
  </si>
  <si>
    <t>Africa</t>
  </si>
  <si>
    <t/>
  </si>
  <si>
    <t>4.1094</t>
  </si>
  <si>
    <t>4.14</t>
  </si>
  <si>
    <t>4.0696</t>
  </si>
  <si>
    <t>4.2586</t>
  </si>
  <si>
    <t>4.3148003</t>
  </si>
  <si>
    <t>4.3224</t>
  </si>
  <si>
    <t>4.2966</t>
  </si>
  <si>
    <t>4.317</t>
  </si>
  <si>
    <t>4.2964</t>
  </si>
  <si>
    <t>4.2812</t>
  </si>
  <si>
    <t>4.289</t>
  </si>
  <si>
    <t>4.2212</t>
  </si>
  <si>
    <t>4.1164002</t>
  </si>
  <si>
    <t>4.0716</t>
  </si>
  <si>
    <t>4.075</t>
  </si>
  <si>
    <t>5.91</t>
  </si>
  <si>
    <t>5.86</t>
  </si>
  <si>
    <t>5.81</t>
  </si>
  <si>
    <t>5.67</t>
  </si>
  <si>
    <t>5.98</t>
  </si>
  <si>
    <t>5.89</t>
  </si>
  <si>
    <t>6.08</t>
  </si>
  <si>
    <t>6.11</t>
  </si>
  <si>
    <t>6.41</t>
  </si>
  <si>
    <t>6.28</t>
  </si>
  <si>
    <t>3.17</t>
  </si>
  <si>
    <t>3.32</t>
  </si>
  <si>
    <t>3.44</t>
  </si>
  <si>
    <t>3.83</t>
  </si>
  <si>
    <t>3.95</t>
  </si>
  <si>
    <t>3.5</t>
  </si>
  <si>
    <t>4.01</t>
  </si>
  <si>
    <t>3.77</t>
  </si>
  <si>
    <t>3.66</t>
  </si>
  <si>
    <t>2.41</t>
  </si>
  <si>
    <t>3.35</t>
  </si>
  <si>
    <t>3.4</t>
  </si>
  <si>
    <t>3.62</t>
  </si>
  <si>
    <t>3.72</t>
  </si>
  <si>
    <t>3.37</t>
  </si>
  <si>
    <t>3.96</t>
  </si>
  <si>
    <t>6.63</t>
  </si>
  <si>
    <t>6.84</t>
  </si>
  <si>
    <t>7.02</t>
  </si>
  <si>
    <t>6.96</t>
  </si>
  <si>
    <t>6.95</t>
  </si>
  <si>
    <t>6.81</t>
  </si>
  <si>
    <t>6.85</t>
  </si>
  <si>
    <t>6.62</t>
  </si>
  <si>
    <t>4.15</t>
  </si>
  <si>
    <t>4.09</t>
  </si>
  <si>
    <t>4.02</t>
  </si>
  <si>
    <t>4.13</t>
  </si>
  <si>
    <t>4</t>
  </si>
  <si>
    <t>3.88</t>
  </si>
  <si>
    <t>4.11</t>
  </si>
  <si>
    <t>4.79</t>
  </si>
  <si>
    <t>5.54</t>
  </si>
  <si>
    <t>5.35</t>
  </si>
  <si>
    <t>5.49</t>
  </si>
  <si>
    <t>5.63</t>
  </si>
  <si>
    <t>5.42</t>
  </si>
  <si>
    <t>Asia</t>
  </si>
  <si>
    <t>4.3789363</t>
  </si>
  <si>
    <t>4.450851</t>
  </si>
  <si>
    <t>4.4323406</t>
  </si>
  <si>
    <t>4.3987236</t>
  </si>
  <si>
    <t>4.4325533</t>
  </si>
  <si>
    <t>4.4748936</t>
  </si>
  <si>
    <t>4.5123405</t>
  </si>
  <si>
    <t>4.4919147</t>
  </si>
  <si>
    <t>4.4817023</t>
  </si>
  <si>
    <t>4.4070215</t>
  </si>
  <si>
    <t>4.41617</t>
  </si>
  <si>
    <t>4.397234</t>
  </si>
  <si>
    <t>4.3457446</t>
  </si>
  <si>
    <t>4.236809</t>
  </si>
  <si>
    <t>4.2282977</t>
  </si>
  <si>
    <t>9.09</t>
  </si>
  <si>
    <t>9.22</t>
  </si>
  <si>
    <t>9.13</t>
  </si>
  <si>
    <t>9.01</t>
  </si>
  <si>
    <t>8.96</t>
  </si>
  <si>
    <t>8.9</t>
  </si>
  <si>
    <t>8.71</t>
  </si>
  <si>
    <t>8.69</t>
  </si>
  <si>
    <t>8.49</t>
  </si>
  <si>
    <t>8.62</t>
  </si>
  <si>
    <t>8.48</t>
  </si>
  <si>
    <t>8.54</t>
  </si>
  <si>
    <t>8.41</t>
  </si>
  <si>
    <t>8.42</t>
  </si>
  <si>
    <t>8.16</t>
  </si>
  <si>
    <t>8.07</t>
  </si>
  <si>
    <t>8.2</t>
  </si>
  <si>
    <t>8.28</t>
  </si>
  <si>
    <t>3.31</t>
  </si>
  <si>
    <t>3.19</t>
  </si>
  <si>
    <t>3.15</t>
  </si>
  <si>
    <t>2.83</t>
  </si>
  <si>
    <t>2.71</t>
  </si>
  <si>
    <t>2.65</t>
  </si>
  <si>
    <t>2.75</t>
  </si>
  <si>
    <t>2.68</t>
  </si>
  <si>
    <t>2.87</t>
  </si>
  <si>
    <t>2.8</t>
  </si>
  <si>
    <t>3.53</t>
  </si>
  <si>
    <t>3.38</t>
  </si>
  <si>
    <t>3.49</t>
  </si>
  <si>
    <t>2.92</t>
  </si>
  <si>
    <t>2.53</t>
  </si>
  <si>
    <t>2.79</t>
  </si>
  <si>
    <t>2.49</t>
  </si>
  <si>
    <t>2.52</t>
  </si>
  <si>
    <t>5.52</t>
  </si>
  <si>
    <t>5.87</t>
  </si>
  <si>
    <t>5.78</t>
  </si>
  <si>
    <t>5.73</t>
  </si>
  <si>
    <t>5.43</t>
  </si>
  <si>
    <t>5.57</t>
  </si>
  <si>
    <t>5.88</t>
  </si>
  <si>
    <t>5.99</t>
  </si>
  <si>
    <t>3.34</t>
  </si>
  <si>
    <t>3.16</t>
  </si>
  <si>
    <t>3.04</t>
  </si>
  <si>
    <t>3.69</t>
  </si>
  <si>
    <t>3.54</t>
  </si>
  <si>
    <t>3.13</t>
  </si>
  <si>
    <t>2.59</t>
  </si>
  <si>
    <t>1.99</t>
  </si>
  <si>
    <t>8.15</t>
  </si>
  <si>
    <t>8.05</t>
  </si>
  <si>
    <t>7.93</t>
  </si>
  <si>
    <t>7.77</t>
  </si>
  <si>
    <t>7.78</t>
  </si>
  <si>
    <t>7.64</t>
  </si>
  <si>
    <t>7.51</t>
  </si>
  <si>
    <t>6.16</t>
  </si>
  <si>
    <t>6.06</t>
  </si>
  <si>
    <t>6.17</t>
  </si>
  <si>
    <t>6</t>
  </si>
  <si>
    <t>5.65</t>
  </si>
  <si>
    <t>5.72</t>
  </si>
  <si>
    <t>5.61</t>
  </si>
  <si>
    <t>5.74</t>
  </si>
  <si>
    <t>5.09</t>
  </si>
  <si>
    <t>4.58</t>
  </si>
  <si>
    <t>4.19</t>
  </si>
  <si>
    <t>4.28</t>
  </si>
  <si>
    <t>4.68</t>
  </si>
  <si>
    <t>2.62</t>
  </si>
  <si>
    <t>4.3</t>
  </si>
  <si>
    <t>4.57</t>
  </si>
  <si>
    <t>4.65</t>
  </si>
  <si>
    <t>4.82</t>
  </si>
  <si>
    <t>4.87</t>
  </si>
  <si>
    <t>4.93</t>
  </si>
  <si>
    <t>5.08</t>
  </si>
  <si>
    <t>5.3</t>
  </si>
  <si>
    <t>5.71</t>
  </si>
  <si>
    <t>6.15</t>
  </si>
  <si>
    <t>5.92</t>
  </si>
  <si>
    <t>5.84</t>
  </si>
  <si>
    <t>5.79</t>
  </si>
  <si>
    <t>5.75</t>
  </si>
  <si>
    <t>5.7</t>
  </si>
  <si>
    <t>4.84</t>
  </si>
  <si>
    <t>4.51</t>
  </si>
  <si>
    <t>4.2</t>
  </si>
  <si>
    <t>5.32</t>
  </si>
  <si>
    <t>5.24</t>
  </si>
  <si>
    <t>5.11</t>
  </si>
  <si>
    <t>5.02</t>
  </si>
  <si>
    <t>4.78</t>
  </si>
  <si>
    <t>4.86</t>
  </si>
  <si>
    <t>5.04</t>
  </si>
  <si>
    <t>5</t>
  </si>
  <si>
    <t>7.6</t>
  </si>
  <si>
    <t>7.47</t>
  </si>
  <si>
    <t>7.63</t>
  </si>
  <si>
    <t>7.85</t>
  </si>
  <si>
    <t>7.98</t>
  </si>
  <si>
    <t>7.87</t>
  </si>
  <si>
    <t>7.81</t>
  </si>
  <si>
    <t>7.62</t>
  </si>
  <si>
    <t>7.73</t>
  </si>
  <si>
    <t>7.38</t>
  </si>
  <si>
    <t>7.12</t>
  </si>
  <si>
    <t>6.9</t>
  </si>
  <si>
    <t>6.86</t>
  </si>
  <si>
    <t>6.97</t>
  </si>
  <si>
    <t>6.92</t>
  </si>
  <si>
    <t>6.78</t>
  </si>
  <si>
    <t>6.68</t>
  </si>
  <si>
    <t>7.1</t>
  </si>
  <si>
    <t>6.72</t>
  </si>
  <si>
    <t>6.73</t>
  </si>
  <si>
    <t>7.03</t>
  </si>
  <si>
    <t>6.71</t>
  </si>
  <si>
    <t>6.64</t>
  </si>
  <si>
    <t>6.53</t>
  </si>
  <si>
    <t>3.6</t>
  </si>
  <si>
    <t>3.59</t>
  </si>
  <si>
    <t>3.52</t>
  </si>
  <si>
    <t>4.7</t>
  </si>
  <si>
    <t>4.75</t>
  </si>
  <si>
    <t>4.04</t>
  </si>
  <si>
    <t>3.73</t>
  </si>
  <si>
    <t>3.84</t>
  </si>
  <si>
    <t>3.08</t>
  </si>
  <si>
    <t>2.73</t>
  </si>
  <si>
    <t>3.41</t>
  </si>
  <si>
    <t>3.33</t>
  </si>
  <si>
    <t>2.4</t>
  </si>
  <si>
    <t>2.33</t>
  </si>
  <si>
    <t>2.15</t>
  </si>
  <si>
    <t>2.14</t>
  </si>
  <si>
    <t>2.13</t>
  </si>
  <si>
    <t>4.77</t>
  </si>
  <si>
    <t>4.96</t>
  </si>
  <si>
    <t>4.6</t>
  </si>
  <si>
    <t>4.27</t>
  </si>
  <si>
    <t>3.63</t>
  </si>
  <si>
    <t>3.1</t>
  </si>
  <si>
    <t>2.9</t>
  </si>
  <si>
    <t>3.18</t>
  </si>
  <si>
    <t>3.05</t>
  </si>
  <si>
    <t>3.27</t>
  </si>
  <si>
    <t>3.46</t>
  </si>
  <si>
    <t>3.61</t>
  </si>
  <si>
    <t>3.28</t>
  </si>
  <si>
    <t>2.56</t>
  </si>
  <si>
    <t>9.07</t>
  </si>
  <si>
    <t>9.08</t>
  </si>
  <si>
    <t>9.15</t>
  </si>
  <si>
    <t>9.24</t>
  </si>
  <si>
    <t>8.87</t>
  </si>
  <si>
    <t>8.88</t>
  </si>
  <si>
    <t>7.43</t>
  </si>
  <si>
    <t>7.94</t>
  </si>
  <si>
    <t>7.92</t>
  </si>
  <si>
    <t>7.88</t>
  </si>
  <si>
    <t>7.65</t>
  </si>
  <si>
    <t>1.61</t>
  </si>
  <si>
    <t>1.86</t>
  </si>
  <si>
    <t>1.82</t>
  </si>
  <si>
    <t>1.49</t>
  </si>
  <si>
    <t>1.57</t>
  </si>
  <si>
    <t>1.52</t>
  </si>
  <si>
    <t>1.32</t>
  </si>
  <si>
    <t>1.43</t>
  </si>
  <si>
    <t>1.35</t>
  </si>
  <si>
    <t>1.65</t>
  </si>
  <si>
    <t>1.62</t>
  </si>
  <si>
    <t>1.5</t>
  </si>
  <si>
    <t>1.55</t>
  </si>
  <si>
    <t>1.67</t>
  </si>
  <si>
    <t>7.89</t>
  </si>
  <si>
    <t>7.67</t>
  </si>
  <si>
    <t>7.54</t>
  </si>
  <si>
    <t>7.8</t>
  </si>
  <si>
    <t>7.84</t>
  </si>
  <si>
    <t>7.97</t>
  </si>
  <si>
    <t>8.08</t>
  </si>
  <si>
    <t>8.22</t>
  </si>
  <si>
    <t>3.14</t>
  </si>
  <si>
    <t>3</t>
  </si>
  <si>
    <t>2.26</t>
  </si>
  <si>
    <t>2.27</t>
  </si>
  <si>
    <t>2.21</t>
  </si>
  <si>
    <t>1.94</t>
  </si>
  <si>
    <t>2.12</t>
  </si>
  <si>
    <t>6.4</t>
  </si>
  <si>
    <t>6.54</t>
  </si>
  <si>
    <t>6.55</t>
  </si>
  <si>
    <t>6.67</t>
  </si>
  <si>
    <t>7.13</t>
  </si>
  <si>
    <t>7.04</t>
  </si>
  <si>
    <t>6.48</t>
  </si>
  <si>
    <t>3.9</t>
  </si>
  <si>
    <t>3.58</t>
  </si>
  <si>
    <t>3.71</t>
  </si>
  <si>
    <t>3.09</t>
  </si>
  <si>
    <t>3.2</t>
  </si>
  <si>
    <t>Congo</t>
  </si>
  <si>
    <t>2.94</t>
  </si>
  <si>
    <t>2.89</t>
  </si>
  <si>
    <t>2.91</t>
  </si>
  <si>
    <t>3.25</t>
  </si>
  <si>
    <t>3.11</t>
  </si>
  <si>
    <t>8.04</t>
  </si>
  <si>
    <t>8.1</t>
  </si>
  <si>
    <t>8.03</t>
  </si>
  <si>
    <t>7.96</t>
  </si>
  <si>
    <t>8.13</t>
  </si>
  <si>
    <t>3.81</t>
  </si>
  <si>
    <t>3.93</t>
  </si>
  <si>
    <t>4.05</t>
  </si>
  <si>
    <t>4.22</t>
  </si>
  <si>
    <t>6.93</t>
  </si>
  <si>
    <t>6.75</t>
  </si>
  <si>
    <t>6.57</t>
  </si>
  <si>
    <t>6.5</t>
  </si>
  <si>
    <t>2.84</t>
  </si>
  <si>
    <t>7.7</t>
  </si>
  <si>
    <t>7.29</t>
  </si>
  <si>
    <t>7.4</t>
  </si>
  <si>
    <t>7.53</t>
  </si>
  <si>
    <t>7.59</t>
  </si>
  <si>
    <t>7.56</t>
  </si>
  <si>
    <t>8.17</t>
  </si>
  <si>
    <t>8.19</t>
  </si>
  <si>
    <t>8.06</t>
  </si>
  <si>
    <t>7.82</t>
  </si>
  <si>
    <t>7.69</t>
  </si>
  <si>
    <t>7.74</t>
  </si>
  <si>
    <t>Democratic Republic of Congo</t>
  </si>
  <si>
    <t>2.76</t>
  </si>
  <si>
    <t>2.28</t>
  </si>
  <si>
    <t>1.92</t>
  </si>
  <si>
    <t>1.83</t>
  </si>
  <si>
    <t>1.75</t>
  </si>
  <si>
    <t>2.11</t>
  </si>
  <si>
    <t>1.93</t>
  </si>
  <si>
    <t>1.13</t>
  </si>
  <si>
    <t>1.4</t>
  </si>
  <si>
    <t>1.48</t>
  </si>
  <si>
    <t>9.52</t>
  </si>
  <si>
    <t>9.38</t>
  </si>
  <si>
    <t>9.11</t>
  </si>
  <si>
    <t>9.2</t>
  </si>
  <si>
    <t>9.28</t>
  </si>
  <si>
    <t>2.37</t>
  </si>
  <si>
    <t>2.2</t>
  </si>
  <si>
    <t>2.74</t>
  </si>
  <si>
    <t>2.96</t>
  </si>
  <si>
    <t>2.99</t>
  </si>
  <si>
    <t>2.7</t>
  </si>
  <si>
    <t>6.13</t>
  </si>
  <si>
    <t>6.2</t>
  </si>
  <si>
    <t>6.49</t>
  </si>
  <si>
    <t>6.74</t>
  </si>
  <si>
    <t>6.66</t>
  </si>
  <si>
    <t>6.32</t>
  </si>
  <si>
    <t>6.45</t>
  </si>
  <si>
    <t>6.39</t>
  </si>
  <si>
    <t>East Timor</t>
  </si>
  <si>
    <t>7.22</t>
  </si>
  <si>
    <t>7.16</t>
  </si>
  <si>
    <t>7.24</t>
  </si>
  <si>
    <t>7.19</t>
  </si>
  <si>
    <t>7.06</t>
  </si>
  <si>
    <t>5.64</t>
  </si>
  <si>
    <t>5.77</t>
  </si>
  <si>
    <t>6.02</t>
  </si>
  <si>
    <t>6.27</t>
  </si>
  <si>
    <t>6.33</t>
  </si>
  <si>
    <t>5.69</t>
  </si>
  <si>
    <t>5.41</t>
  </si>
  <si>
    <t>3.89</t>
  </si>
  <si>
    <t>3.07</t>
  </si>
  <si>
    <t>4.56</t>
  </si>
  <si>
    <t>3.36</t>
  </si>
  <si>
    <t>2.93</t>
  </si>
  <si>
    <t>6.22</t>
  </si>
  <si>
    <t>6.47</t>
  </si>
  <si>
    <t>6.43</t>
  </si>
  <si>
    <t>5.96</t>
  </si>
  <si>
    <t>5.9</t>
  </si>
  <si>
    <t>5.06</t>
  </si>
  <si>
    <t>4.71</t>
  </si>
  <si>
    <t>2.09</t>
  </si>
  <si>
    <t>2.19</t>
  </si>
  <si>
    <t>1.84</t>
  </si>
  <si>
    <t>1.77</t>
  </si>
  <si>
    <t>1.66</t>
  </si>
  <si>
    <t>1.7</t>
  </si>
  <si>
    <t>1.81</t>
  </si>
  <si>
    <t>2.31</t>
  </si>
  <si>
    <t>2.34</t>
  </si>
  <si>
    <t>2.44</t>
  </si>
  <si>
    <t>2.03</t>
  </si>
  <si>
    <t>7.68</t>
  </si>
  <si>
    <t>7.61</t>
  </si>
  <si>
    <t>7.79</t>
  </si>
  <si>
    <t>7.9</t>
  </si>
  <si>
    <t>3.26</t>
  </si>
  <si>
    <t>3.03</t>
  </si>
  <si>
    <t>3.01</t>
  </si>
  <si>
    <t>2.78</t>
  </si>
  <si>
    <t>4.72</t>
  </si>
  <si>
    <t>4.52</t>
  </si>
  <si>
    <t>3.68</t>
  </si>
  <si>
    <t>3.79</t>
  </si>
  <si>
    <t>3.42</t>
  </si>
  <si>
    <t>3.3</t>
  </si>
  <si>
    <t>Europe</t>
  </si>
  <si>
    <t>7.74925</t>
  </si>
  <si>
    <t>7.7192497</t>
  </si>
  <si>
    <t>7.5409994</t>
  </si>
  <si>
    <t>7.4775</t>
  </si>
  <si>
    <t>7.4832497</t>
  </si>
  <si>
    <t>7.4785004</t>
  </si>
  <si>
    <t>7.497</t>
  </si>
  <si>
    <t>7.5080004</t>
  </si>
  <si>
    <t>7.43425</t>
  </si>
  <si>
    <t>7.39075</t>
  </si>
  <si>
    <t>7.39725</t>
  </si>
  <si>
    <t>7.40175</t>
  </si>
  <si>
    <t>7.33175</t>
  </si>
  <si>
    <t>7.3184996</t>
  </si>
  <si>
    <t>7.3980002</t>
  </si>
  <si>
    <t>5.66</t>
  </si>
  <si>
    <t>3.67</t>
  </si>
  <si>
    <t>5.85</t>
  </si>
  <si>
    <t>5.55</t>
  </si>
  <si>
    <t>9.25</t>
  </si>
  <si>
    <t>9.19</t>
  </si>
  <si>
    <t>9.06</t>
  </si>
  <si>
    <t>9.03</t>
  </si>
  <si>
    <t>9.14</t>
  </si>
  <si>
    <t>9.27</t>
  </si>
  <si>
    <t>9.29</t>
  </si>
  <si>
    <t>8.12</t>
  </si>
  <si>
    <t>7.99</t>
  </si>
  <si>
    <t>2.72</t>
  </si>
  <si>
    <t>3.29</t>
  </si>
  <si>
    <t>3.48</t>
  </si>
  <si>
    <t>3.76</t>
  </si>
  <si>
    <t>3.74</t>
  </si>
  <si>
    <t>2.18</t>
  </si>
  <si>
    <t>4.39</t>
  </si>
  <si>
    <t>4.06</t>
  </si>
  <si>
    <t>4.31</t>
  </si>
  <si>
    <t>4.33</t>
  </si>
  <si>
    <t>4.49</t>
  </si>
  <si>
    <t>4.41</t>
  </si>
  <si>
    <t>4.47</t>
  </si>
  <si>
    <t>4.9</t>
  </si>
  <si>
    <t>4.62</t>
  </si>
  <si>
    <t>4.59</t>
  </si>
  <si>
    <t>4.74</t>
  </si>
  <si>
    <t>5.53</t>
  </si>
  <si>
    <t>5.95</t>
  </si>
  <si>
    <t>5.82</t>
  </si>
  <si>
    <t>5.93</t>
  </si>
  <si>
    <t>5.5</t>
  </si>
  <si>
    <t>5.31</t>
  </si>
  <si>
    <t>5.12</t>
  </si>
  <si>
    <t>5.2</t>
  </si>
  <si>
    <t>8.82</t>
  </si>
  <si>
    <t>8.38</t>
  </si>
  <si>
    <t>8.34</t>
  </si>
  <si>
    <t>8.31</t>
  </si>
  <si>
    <t>8.64</t>
  </si>
  <si>
    <t>8.63</t>
  </si>
  <si>
    <t>8.61</t>
  </si>
  <si>
    <t>8.68</t>
  </si>
  <si>
    <t>8.67</t>
  </si>
  <si>
    <t>8.8</t>
  </si>
  <si>
    <t>6.69</t>
  </si>
  <si>
    <t>6.3</t>
  </si>
  <si>
    <t>7.45</t>
  </si>
  <si>
    <t>7.23</t>
  </si>
  <si>
    <t>7.39</t>
  </si>
  <si>
    <t>8.14</t>
  </si>
  <si>
    <t>6.07</t>
  </si>
  <si>
    <t>6.05</t>
  </si>
  <si>
    <t>5.6</t>
  </si>
  <si>
    <t>5.26</t>
  </si>
  <si>
    <t>4.97</t>
  </si>
  <si>
    <t>2.02</t>
  </si>
  <si>
    <t>2.32</t>
  </si>
  <si>
    <t>2</t>
  </si>
  <si>
    <t>1.26</t>
  </si>
  <si>
    <t>1.98</t>
  </si>
  <si>
    <t>2.63</t>
  </si>
  <si>
    <t>2.45</t>
  </si>
  <si>
    <t>6.12</t>
  </si>
  <si>
    <t>6.25</t>
  </si>
  <si>
    <t>6.46</t>
  </si>
  <si>
    <t>6.01</t>
  </si>
  <si>
    <t>6.34</t>
  </si>
  <si>
    <t>6.26</t>
  </si>
  <si>
    <t>3.94</t>
  </si>
  <si>
    <t>3.82</t>
  </si>
  <si>
    <t>4.03</t>
  </si>
  <si>
    <t>4.91</t>
  </si>
  <si>
    <t>2.81</t>
  </si>
  <si>
    <t>6.18</t>
  </si>
  <si>
    <t>5.76</t>
  </si>
  <si>
    <t>5.36</t>
  </si>
  <si>
    <t>5.1</t>
  </si>
  <si>
    <t>5.15</t>
  </si>
  <si>
    <t>6.03</t>
  </si>
  <si>
    <t>6.42</t>
  </si>
  <si>
    <t>6.31</t>
  </si>
  <si>
    <t>5.28</t>
  </si>
  <si>
    <t>7.44</t>
  </si>
  <si>
    <t>7.21</t>
  </si>
  <si>
    <t>6.56</t>
  </si>
  <si>
    <t>9.71</t>
  </si>
  <si>
    <t>9.65</t>
  </si>
  <si>
    <t>9.58</t>
  </si>
  <si>
    <t>9.5</t>
  </si>
  <si>
    <t>9.37</t>
  </si>
  <si>
    <t>9.18</t>
  </si>
  <si>
    <t>7.28</t>
  </si>
  <si>
    <t>7.3</t>
  </si>
  <si>
    <t>7.52</t>
  </si>
  <si>
    <t>6.61</t>
  </si>
  <si>
    <t>6.91</t>
  </si>
  <si>
    <t>7.18</t>
  </si>
  <si>
    <t>6.76</t>
  </si>
  <si>
    <t>6.82</t>
  </si>
  <si>
    <t>2.16</t>
  </si>
  <si>
    <t>2.38</t>
  </si>
  <si>
    <t>1.95</t>
  </si>
  <si>
    <t>1.96</t>
  </si>
  <si>
    <t>4.1</t>
  </si>
  <si>
    <t>4.23</t>
  </si>
  <si>
    <t>4.08</t>
  </si>
  <si>
    <t>3.51</t>
  </si>
  <si>
    <t>2.88</t>
  </si>
  <si>
    <t>8.79</t>
  </si>
  <si>
    <t>8.56</t>
  </si>
  <si>
    <t>8.72</t>
  </si>
  <si>
    <t>8.85</t>
  </si>
  <si>
    <t>9.05</t>
  </si>
  <si>
    <t>9</t>
  </si>
  <si>
    <t>7.48</t>
  </si>
  <si>
    <t>7.86</t>
  </si>
  <si>
    <t>7.83</t>
  </si>
  <si>
    <t>7.71</t>
  </si>
  <si>
    <t>7.34</t>
  </si>
  <si>
    <t>8.25</t>
  </si>
  <si>
    <t>8.33</t>
  </si>
  <si>
    <t>3.92</t>
  </si>
  <si>
    <t>3.86</t>
  </si>
  <si>
    <t>3.87</t>
  </si>
  <si>
    <t>3.45</t>
  </si>
  <si>
    <t>3.24</t>
  </si>
  <si>
    <t>2.95</t>
  </si>
  <si>
    <t>5.13</t>
  </si>
  <si>
    <t>5.33</t>
  </si>
  <si>
    <t>5.18</t>
  </si>
  <si>
    <t>5.05</t>
  </si>
  <si>
    <t>3.39</t>
  </si>
  <si>
    <t>3.78</t>
  </si>
  <si>
    <t>3.85</t>
  </si>
  <si>
    <t>3.8</t>
  </si>
  <si>
    <t>3.91</t>
  </si>
  <si>
    <t>4.34</t>
  </si>
  <si>
    <t>4.69</t>
  </si>
  <si>
    <t>4.89</t>
  </si>
  <si>
    <t>4.21</t>
  </si>
  <si>
    <t>2.1</t>
  </si>
  <si>
    <t>7.37</t>
  </si>
  <si>
    <t>7.05</t>
  </si>
  <si>
    <t>7.31</t>
  </si>
  <si>
    <t>5.62</t>
  </si>
  <si>
    <t>4.63</t>
  </si>
  <si>
    <t>4.36</t>
  </si>
  <si>
    <t>4.16</t>
  </si>
  <si>
    <t>3.64</t>
  </si>
  <si>
    <t>6.29</t>
  </si>
  <si>
    <t>6.59</t>
  </si>
  <si>
    <t>6.19</t>
  </si>
  <si>
    <t>5.22</t>
  </si>
  <si>
    <t>5.25</t>
  </si>
  <si>
    <t>5.07</t>
  </si>
  <si>
    <t>4.95</t>
  </si>
  <si>
    <t>5.23</t>
  </si>
  <si>
    <t>5.45</t>
  </si>
  <si>
    <t>3.55</t>
  </si>
  <si>
    <t>2.25</t>
  </si>
  <si>
    <t>2.06</t>
  </si>
  <si>
    <t>7.36</t>
  </si>
  <si>
    <t>7.41</t>
  </si>
  <si>
    <t>7.5</t>
  </si>
  <si>
    <t>9.1</t>
  </si>
  <si>
    <t>8.81</t>
  </si>
  <si>
    <t>4.32</t>
  </si>
  <si>
    <t>4.42</t>
  </si>
  <si>
    <t>4.85</t>
  </si>
  <si>
    <t>6.36</t>
  </si>
  <si>
    <t>6.88</t>
  </si>
  <si>
    <t>4.92</t>
  </si>
  <si>
    <t>3.23</t>
  </si>
  <si>
    <t>2.58</t>
  </si>
  <si>
    <t>8.39</t>
  </si>
  <si>
    <t>8.21</t>
  </si>
  <si>
    <t>7.95</t>
  </si>
  <si>
    <t>7.57</t>
  </si>
  <si>
    <t>3.12</t>
  </si>
  <si>
    <t>4.17</t>
  </si>
  <si>
    <t>6.09</t>
  </si>
  <si>
    <t>5.14</t>
  </si>
  <si>
    <t>6.35</t>
  </si>
  <si>
    <t>5.94</t>
  </si>
  <si>
    <t>6.1</t>
  </si>
  <si>
    <t>6.23</t>
  </si>
  <si>
    <t>6.6</t>
  </si>
  <si>
    <t>4.07</t>
  </si>
  <si>
    <t>4.66</t>
  </si>
  <si>
    <t>4.99</t>
  </si>
  <si>
    <t>4.88</t>
  </si>
  <si>
    <t>3.65</t>
  </si>
  <si>
    <t>2.35</t>
  </si>
  <si>
    <t>1.02</t>
  </si>
  <si>
    <t>0.74</t>
  </si>
  <si>
    <t>6.24</t>
  </si>
  <si>
    <t>6.52</t>
  </si>
  <si>
    <t>4.24</t>
  </si>
  <si>
    <t>9.66</t>
  </si>
  <si>
    <t>9.53</t>
  </si>
  <si>
    <t>8.99</t>
  </si>
  <si>
    <t>8.84</t>
  </si>
  <si>
    <t>8.92</t>
  </si>
  <si>
    <t>8.89</t>
  </si>
  <si>
    <t>9.26</t>
  </si>
  <si>
    <t>9.61</t>
  </si>
  <si>
    <t>5.68</t>
  </si>
  <si>
    <t>5.56</t>
  </si>
  <si>
    <t>5.46</t>
  </si>
  <si>
    <t>4.81</t>
  </si>
  <si>
    <t>2.69</t>
  </si>
  <si>
    <t>2.5</t>
  </si>
  <si>
    <t>3.22</t>
  </si>
  <si>
    <t>3.47</t>
  </si>
  <si>
    <t>4.5</t>
  </si>
  <si>
    <t>4.44</t>
  </si>
  <si>
    <t>4.12</t>
  </si>
  <si>
    <t>6.5664287</t>
  </si>
  <si>
    <t>6.607857</t>
  </si>
  <si>
    <t>6.5342855</t>
  </si>
  <si>
    <t>6.5042853</t>
  </si>
  <si>
    <t>6.526428</t>
  </si>
  <si>
    <t>6.5307145</t>
  </si>
  <si>
    <t>6.490714</t>
  </si>
  <si>
    <t>6.5078573</t>
  </si>
  <si>
    <t>6.467143</t>
  </si>
  <si>
    <t>6.392857</t>
  </si>
  <si>
    <t>6.2764287</t>
  </si>
  <si>
    <t>6.207143</t>
  </si>
  <si>
    <t>6.147857</t>
  </si>
  <si>
    <t>5.8678575</t>
  </si>
  <si>
    <t>5.765</t>
  </si>
  <si>
    <t>1.03</t>
  </si>
  <si>
    <t>0.86</t>
  </si>
  <si>
    <t>1.08</t>
  </si>
  <si>
    <t>6.21</t>
  </si>
  <si>
    <t>5.97</t>
  </si>
  <si>
    <t>9.55</t>
  </si>
  <si>
    <t>9.68</t>
  </si>
  <si>
    <t>9.8</t>
  </si>
  <si>
    <t>9.93</t>
  </si>
  <si>
    <t>9.87</t>
  </si>
  <si>
    <t>9.81</t>
  </si>
  <si>
    <t>9.75</t>
  </si>
  <si>
    <t>Oceania</t>
  </si>
  <si>
    <t>7.575</t>
  </si>
  <si>
    <t>7.4825</t>
  </si>
  <si>
    <t>7.1175003</t>
  </si>
  <si>
    <t>7.09</t>
  </si>
  <si>
    <t>7.4775004</t>
  </si>
  <si>
    <t>7.4975004</t>
  </si>
  <si>
    <t>7.485</t>
  </si>
  <si>
    <t>7.5575004</t>
  </si>
  <si>
    <t>7.5075</t>
  </si>
  <si>
    <t>7.495</t>
  </si>
  <si>
    <t>7.46</t>
  </si>
  <si>
    <t>2.98</t>
  </si>
  <si>
    <t>2.86</t>
  </si>
  <si>
    <t>4.46</t>
  </si>
  <si>
    <t>4.55</t>
  </si>
  <si>
    <t>4.64</t>
  </si>
  <si>
    <t>4.4</t>
  </si>
  <si>
    <t>4.26</t>
  </si>
  <si>
    <t>4.25</t>
  </si>
  <si>
    <t>Palestine</t>
  </si>
  <si>
    <t>5.83</t>
  </si>
  <si>
    <t>5.44</t>
  </si>
  <si>
    <t>4.8</t>
  </si>
  <si>
    <t>7.35</t>
  </si>
  <si>
    <t>7.15</t>
  </si>
  <si>
    <t>7.08</t>
  </si>
  <si>
    <t>6.58</t>
  </si>
  <si>
    <t>6.65</t>
  </si>
  <si>
    <t>6.77</t>
  </si>
  <si>
    <t>6.94</t>
  </si>
  <si>
    <t>7.75</t>
  </si>
  <si>
    <t>4.48</t>
  </si>
  <si>
    <t>1.9</t>
  </si>
  <si>
    <t>1.71</t>
  </si>
  <si>
    <t>2.08</t>
  </si>
  <si>
    <t>5.37</t>
  </si>
  <si>
    <t>5.27</t>
  </si>
  <si>
    <t>5.51</t>
  </si>
  <si>
    <t>3.57</t>
  </si>
  <si>
    <t>5.03</t>
  </si>
  <si>
    <t>7.07</t>
  </si>
  <si>
    <t>7.91</t>
  </si>
  <si>
    <t>South America</t>
  </si>
  <si>
    <t>6.588333</t>
  </si>
  <si>
    <t>6.554167</t>
  </si>
  <si>
    <t>6.5525002</t>
  </si>
  <si>
    <t>6.5416665</t>
  </si>
  <si>
    <t>6.5691667</t>
  </si>
  <si>
    <t>6.579167</t>
  </si>
  <si>
    <t>6.545</t>
  </si>
  <si>
    <t>6.4874997</t>
  </si>
  <si>
    <t>6.5766664</t>
  </si>
  <si>
    <t>6.4575</t>
  </si>
  <si>
    <t>6.4424996</t>
  </si>
  <si>
    <t>6.200834</t>
  </si>
  <si>
    <t>6.2508335</t>
  </si>
  <si>
    <t>8.01</t>
  </si>
  <si>
    <t>8.11</t>
  </si>
  <si>
    <t>8</t>
  </si>
  <si>
    <t>2.42</t>
  </si>
  <si>
    <t>2.54</t>
  </si>
  <si>
    <t>2.47</t>
  </si>
  <si>
    <t>6.98</t>
  </si>
  <si>
    <t>9.39</t>
  </si>
  <si>
    <t>2.36</t>
  </si>
  <si>
    <t>1.63</t>
  </si>
  <si>
    <t>1.74</t>
  </si>
  <si>
    <t>TWN</t>
  </si>
  <si>
    <t>8.94</t>
  </si>
  <si>
    <t>2.51</t>
  </si>
  <si>
    <t>1.89</t>
  </si>
  <si>
    <t>5.58</t>
  </si>
  <si>
    <t>5.47</t>
  </si>
  <si>
    <t>5.16</t>
  </si>
  <si>
    <t>2.43</t>
  </si>
  <si>
    <t>6.99</t>
  </si>
  <si>
    <t>4.35</t>
  </si>
  <si>
    <t>1.72</t>
  </si>
  <si>
    <t>4.94</t>
  </si>
  <si>
    <t>2.6</t>
  </si>
  <si>
    <t>2.64</t>
  </si>
  <si>
    <t>8.91</t>
  </si>
  <si>
    <t>1.85</t>
  </si>
  <si>
    <t>2.01</t>
  </si>
  <si>
    <t>5.34</t>
  </si>
  <si>
    <t>2.23</t>
  </si>
  <si>
    <t>OWID_WRL</t>
  </si>
  <si>
    <t>5.5192814</t>
  </si>
  <si>
    <t>5.5476646</t>
  </si>
  <si>
    <t>5.4623356</t>
  </si>
  <si>
    <t>5.4905987</t>
  </si>
  <si>
    <t>5.519401</t>
  </si>
  <si>
    <t>5.534132</t>
  </si>
  <si>
    <t>5.548024</t>
  </si>
  <si>
    <t>5.552994</t>
  </si>
  <si>
    <t>5.5200596</t>
  </si>
  <si>
    <t>5.475449</t>
  </si>
  <si>
    <t>5.478563</t>
  </si>
  <si>
    <t>5.4396405</t>
  </si>
  <si>
    <t>5.3697605</t>
  </si>
  <si>
    <t>5.2813773</t>
  </si>
  <si>
    <t>5.293174</t>
  </si>
  <si>
    <t>2.57</t>
  </si>
  <si>
    <t>2.24</t>
  </si>
  <si>
    <t>2.07</t>
  </si>
  <si>
    <t>5.8</t>
  </si>
  <si>
    <t>2.67</t>
  </si>
  <si>
    <t>https://ourworldindata.org/trust#all-charts</t>
  </si>
  <si>
    <t>Interpersonal trust</t>
  </si>
  <si>
    <t>Agree "Most people can be trusted"</t>
  </si>
  <si>
    <t>GDP per capita, PPP (constant 2017 international $)</t>
  </si>
  <si>
    <t>Population</t>
  </si>
  <si>
    <t>Continent</t>
  </si>
  <si>
    <t>time</t>
  </si>
  <si>
    <t>time_1</t>
  </si>
  <si>
    <t>time_2</t>
  </si>
  <si>
    <t>time_3</t>
  </si>
  <si>
    <t>15492.067</t>
  </si>
  <si>
    <t>11561.26</t>
  </si>
  <si>
    <t>22461.441</t>
  </si>
  <si>
    <t>16057.007</t>
  </si>
  <si>
    <t>51090.26</t>
  </si>
  <si>
    <t>55867.184</t>
  </si>
  <si>
    <t>15094.284</t>
  </si>
  <si>
    <t>6263.0044</t>
  </si>
  <si>
    <t>19092.111</t>
  </si>
  <si>
    <t>47972.56</t>
  </si>
  <si>
    <t>8244.235</t>
  </si>
  <si>
    <t>16737.227</t>
  </si>
  <si>
    <t>15093.465</t>
  </si>
  <si>
    <t>26961.291</t>
  </si>
  <si>
    <t>1661.8721</t>
  </si>
  <si>
    <t>49296.38</t>
  </si>
  <si>
    <t>25886.121</t>
  </si>
  <si>
    <t>18187.842</t>
  </si>
  <si>
    <t>15616.752</t>
  </si>
  <si>
    <t>34302.348</t>
  </si>
  <si>
    <t>44996.316</t>
  </si>
  <si>
    <t>41052.348</t>
  </si>
  <si>
    <t>59935.12</t>
  </si>
  <si>
    <t>10859.218</t>
  </si>
  <si>
    <t>12780.76</t>
  </si>
  <si>
    <t>37711.82</t>
  </si>
  <si>
    <t>2381.1658</t>
  </si>
  <si>
    <t>49275.152</t>
  </si>
  <si>
    <t>45904.41</t>
  </si>
  <si>
    <t>17078.342</t>
  </si>
  <si>
    <t>53969.625</t>
  </si>
  <si>
    <t>4628.9014</t>
  </si>
  <si>
    <t>31704.426</t>
  </si>
  <si>
    <t>9162.053</t>
  </si>
  <si>
    <t>3154.684</t>
  </si>
  <si>
    <t>58478.883</t>
  </si>
  <si>
    <t>35356.777</t>
  </si>
  <si>
    <t>55567.438</t>
  </si>
  <si>
    <t>5071.047</t>
  </si>
  <si>
    <t>12409.759</t>
  </si>
  <si>
    <t>15461.079</t>
  </si>
  <si>
    <t>9199.0205</t>
  </si>
  <si>
    <t>53436.22</t>
  </si>
  <si>
    <t>44292.19</t>
  </si>
  <si>
    <t>41837.91</t>
  </si>
  <si>
    <t>9490.667</t>
  </si>
  <si>
    <t>26093.295</t>
  </si>
  <si>
    <t>4881.5317</t>
  </si>
  <si>
    <t>OWID_KOS</t>
  </si>
  <si>
    <t>7627.9087</t>
  </si>
  <si>
    <t>55583.562</t>
  </si>
  <si>
    <t>5070.1504</t>
  </si>
  <si>
    <t>32992.383</t>
  </si>
  <si>
    <t>12986.913</t>
  </si>
  <si>
    <t>19796.588</t>
  </si>
  <si>
    <t>39955.246</t>
  </si>
  <si>
    <t>114343.984</t>
  </si>
  <si>
    <t>Macao</t>
  </si>
  <si>
    <t>51840.14</t>
  </si>
  <si>
    <t>28383.62</t>
  </si>
  <si>
    <t>21271.318</t>
  </si>
  <si>
    <t>2018.6014</t>
  </si>
  <si>
    <t>32915.723</t>
  </si>
  <si>
    <t>20254.781</t>
  </si>
  <si>
    <t>8432.709</t>
  </si>
  <si>
    <t>12073.245</t>
  </si>
  <si>
    <t>22108.73</t>
  </si>
  <si>
    <t>8083.365</t>
  </si>
  <si>
    <t>4249.876</t>
  </si>
  <si>
    <t>59249.168</t>
  </si>
  <si>
    <t>45185.312</t>
  </si>
  <si>
    <t>5822.3535</t>
  </si>
  <si>
    <t>4963.16</t>
  </si>
  <si>
    <t>17128.76</t>
  </si>
  <si>
    <t>67296.16</t>
  </si>
  <si>
    <t>5376.967</t>
  </si>
  <si>
    <t>5967.073</t>
  </si>
  <si>
    <t>12743.942</t>
  </si>
  <si>
    <t>8581.9375</t>
  </si>
  <si>
    <t>37706.605</t>
  </si>
  <si>
    <t>35767.723</t>
  </si>
  <si>
    <t>34297.934</t>
  </si>
  <si>
    <t>106141.33</t>
  </si>
  <si>
    <t>32495.908</t>
  </si>
  <si>
    <t>27450.45</t>
  </si>
  <si>
    <t>1736.3374</t>
  </si>
  <si>
    <t>20885.889</t>
  </si>
  <si>
    <t>108036.11</t>
  </si>
  <si>
    <t>33176.184</t>
  </si>
  <si>
    <t>41015.227</t>
  </si>
  <si>
    <t>13993.2705</t>
  </si>
  <si>
    <t>45560.125</t>
  </si>
  <si>
    <t>40223.01</t>
  </si>
  <si>
    <t>55359.344</t>
  </si>
  <si>
    <t>72278.21</t>
  </si>
  <si>
    <t>4137.278</t>
  </si>
  <si>
    <t>17507.621</t>
  </si>
  <si>
    <t>30900.432</t>
  </si>
  <si>
    <t>10569.051</t>
  </si>
  <si>
    <t>33149.5</t>
  </si>
  <si>
    <t>10731.44</t>
  </si>
  <si>
    <t>47587.168</t>
  </si>
  <si>
    <t>64623.125</t>
  </si>
  <si>
    <t>24426.66</t>
  </si>
  <si>
    <t>6075.1924</t>
  </si>
  <si>
    <t>11396.531</t>
  </si>
  <si>
    <t>3083.3552</t>
  </si>
  <si>
    <t>2207.957</t>
  </si>
  <si>
    <t>Share of respondents agreeing with statement "Most people can be trusted"</t>
  </si>
  <si>
    <t>Rule of Law index</t>
  </si>
  <si>
    <t>Rule of Law index (best estimate, aggregate: average)</t>
  </si>
  <si>
    <t>0.368</t>
  </si>
  <si>
    <t>0.263</t>
  </si>
  <si>
    <t>0.267</t>
  </si>
  <si>
    <t>0.314</t>
  </si>
  <si>
    <t>0.315</t>
  </si>
  <si>
    <t>0.346</t>
  </si>
  <si>
    <t>0.354</t>
  </si>
  <si>
    <t>0.351</t>
  </si>
  <si>
    <t>0.343</t>
  </si>
  <si>
    <t>0.334</t>
  </si>
  <si>
    <t>0.349</t>
  </si>
  <si>
    <t>0.33</t>
  </si>
  <si>
    <t>0.332</t>
  </si>
  <si>
    <t>0.331</t>
  </si>
  <si>
    <t>0.34</t>
  </si>
  <si>
    <t>0.41</t>
  </si>
  <si>
    <t>0.393</t>
  </si>
  <si>
    <t>0.369</t>
  </si>
  <si>
    <t>0.337</t>
  </si>
  <si>
    <t>0.248</t>
  </si>
  <si>
    <t>0.232</t>
  </si>
  <si>
    <t>0.217</t>
  </si>
  <si>
    <t>0.233</t>
  </si>
  <si>
    <t>0.24</t>
  </si>
  <si>
    <t>0.224</t>
  </si>
  <si>
    <t>0.185</t>
  </si>
  <si>
    <t>0.106</t>
  </si>
  <si>
    <t>0.052</t>
  </si>
  <si>
    <t>0.058</t>
  </si>
  <si>
    <t>0.127</t>
  </si>
  <si>
    <t>0.12</t>
  </si>
  <si>
    <t>0.136</t>
  </si>
  <si>
    <t>0.179</t>
  </si>
  <si>
    <t>0.173</t>
  </si>
  <si>
    <t>0.17</t>
  </si>
  <si>
    <t>0.161</t>
  </si>
  <si>
    <t>0.153</t>
  </si>
  <si>
    <t>0.151</t>
  </si>
  <si>
    <t>0.156</t>
  </si>
  <si>
    <t>0.154</t>
  </si>
  <si>
    <t>0.165</t>
  </si>
  <si>
    <t>0.174</t>
  </si>
  <si>
    <t>0.2</t>
  </si>
  <si>
    <t>0.188</t>
  </si>
  <si>
    <t>0.199</t>
  </si>
  <si>
    <t>0.209</t>
  </si>
  <si>
    <t>0.211</t>
  </si>
  <si>
    <t>0.229</t>
  </si>
  <si>
    <t>0.208</t>
  </si>
  <si>
    <t>0.21225</t>
  </si>
  <si>
    <t>0.19</t>
  </si>
  <si>
    <t>0.18425</t>
  </si>
  <si>
    <t>0.17825</t>
  </si>
  <si>
    <t>0.1806</t>
  </si>
  <si>
    <t>0.2638333</t>
  </si>
  <si>
    <t>0.25266668</t>
  </si>
  <si>
    <t>0.24266666</t>
  </si>
  <si>
    <t>0.2335</t>
  </si>
  <si>
    <t>0.2195</t>
  </si>
  <si>
    <t>0.2275</t>
  </si>
  <si>
    <t>0.2235</t>
  </si>
  <si>
    <t>0.20928572</t>
  </si>
  <si>
    <t>0.22414286</t>
  </si>
  <si>
    <t>0.23242857</t>
  </si>
  <si>
    <t>0.23085715</t>
  </si>
  <si>
    <t>0.23542857</t>
  </si>
  <si>
    <t>0.23785713</t>
  </si>
  <si>
    <t>0.23271428</t>
  </si>
  <si>
    <t>0.22500001</t>
  </si>
  <si>
    <t>0.204</t>
  </si>
  <si>
    <t>0.20857143</t>
  </si>
  <si>
    <t>0.20914285</t>
  </si>
  <si>
    <t>0.1692857</t>
  </si>
  <si>
    <t>0.18014286</t>
  </si>
  <si>
    <t>0.18628572</t>
  </si>
  <si>
    <t>0.2002857</t>
  </si>
  <si>
    <t>0.20171428</t>
  </si>
  <si>
    <t>0.21085715</t>
  </si>
  <si>
    <t>0.19342856</t>
  </si>
  <si>
    <t>0.19071428</t>
  </si>
  <si>
    <t>0.19771428</t>
  </si>
  <si>
    <t>0.19414285</t>
  </si>
  <si>
    <t>0.20571427</t>
  </si>
  <si>
    <t>0.20685713</t>
  </si>
  <si>
    <t>0.26657143</t>
  </si>
  <si>
    <t>0.29657143</t>
  </si>
  <si>
    <t>0.32485715</t>
  </si>
  <si>
    <t>0.4153784</t>
  </si>
  <si>
    <t>0.41545945</t>
  </si>
  <si>
    <t>0.4215</t>
  </si>
  <si>
    <t>0.42600003</t>
  </si>
  <si>
    <t>0.42716667</t>
  </si>
  <si>
    <t>0.42740476</t>
  </si>
  <si>
    <t>0.42842856</t>
  </si>
  <si>
    <t>0.42864287</t>
  </si>
  <si>
    <t>0.43126193</t>
  </si>
  <si>
    <t>0.4332381</t>
  </si>
  <si>
    <t>0.43123254</t>
  </si>
  <si>
    <t>0.43086666</t>
  </si>
  <si>
    <t>0.43162224</t>
  </si>
  <si>
    <t>0.43217778</t>
  </si>
  <si>
    <t>0.42026088</t>
  </si>
  <si>
    <t>0.42058697</t>
  </si>
  <si>
    <t>0.413</t>
  </si>
  <si>
    <t>0.41322446</t>
  </si>
  <si>
    <t>0.4137755</t>
  </si>
  <si>
    <t>0.4191</t>
  </si>
  <si>
    <t>0.41659614</t>
  </si>
  <si>
    <t>0.416</t>
  </si>
  <si>
    <t>0.41586792</t>
  </si>
  <si>
    <t>0.41660377</t>
  </si>
  <si>
    <t>0.4164717</t>
  </si>
  <si>
    <t>0.41745284</t>
  </si>
  <si>
    <t>0.41666037</t>
  </si>
  <si>
    <t>0.417283</t>
  </si>
  <si>
    <t>0.41767922</t>
  </si>
  <si>
    <t>0.41798112</t>
  </si>
  <si>
    <t>0.41832075</t>
  </si>
  <si>
    <t>0.41353846</t>
  </si>
  <si>
    <t>0.41359615</t>
  </si>
  <si>
    <t>0.41476923</t>
  </si>
  <si>
    <t>0.41496152</t>
  </si>
  <si>
    <t>0.4151346</t>
  </si>
  <si>
    <t>0.41521153</t>
  </si>
  <si>
    <t>0.4150577</t>
  </si>
  <si>
    <t>0.4168846</t>
  </si>
  <si>
    <t>0.41725</t>
  </si>
  <si>
    <t>0.4277647</t>
  </si>
  <si>
    <t>0.42803922</t>
  </si>
  <si>
    <t>0.42605883</t>
  </si>
  <si>
    <t>0.42560783</t>
  </si>
  <si>
    <t>0.4305</t>
  </si>
  <si>
    <t>0.43662265</t>
  </si>
  <si>
    <t>0.43666038</t>
  </si>
  <si>
    <t>0.43800002</t>
  </si>
  <si>
    <t>0.4348302</t>
  </si>
  <si>
    <t>0.43651852</t>
  </si>
  <si>
    <t>0.4351667</t>
  </si>
  <si>
    <t>0.4324074</t>
  </si>
  <si>
    <t>0.4322593</t>
  </si>
  <si>
    <t>0.4316852</t>
  </si>
  <si>
    <t>0.437</t>
  </si>
  <si>
    <t>0.43605557</t>
  </si>
  <si>
    <t>0.44025925</t>
  </si>
  <si>
    <t>0.4377037</t>
  </si>
  <si>
    <t>0.43075472</t>
  </si>
  <si>
    <t>0.42714813</t>
  </si>
  <si>
    <t>0.43446296</t>
  </si>
  <si>
    <t>0.43364814</t>
  </si>
  <si>
    <t>0.42457408</t>
  </si>
  <si>
    <t>0.42490742</t>
  </si>
  <si>
    <t>0.4175185</t>
  </si>
  <si>
    <t>0.4066852</t>
  </si>
  <si>
    <t>0.39722225</t>
  </si>
  <si>
    <t>0.3886111</t>
  </si>
  <si>
    <t>0.3677037</t>
  </si>
  <si>
    <t>0.36390743</t>
  </si>
  <si>
    <t>0.35883334</t>
  </si>
  <si>
    <t>0.35655555</t>
  </si>
  <si>
    <t>0.3559074</t>
  </si>
  <si>
    <t>0.36244446</t>
  </si>
  <si>
    <t>0.36438888</t>
  </si>
  <si>
    <t>0.3652963</t>
  </si>
  <si>
    <t>0.36277777</t>
  </si>
  <si>
    <t>0.35870373</t>
  </si>
  <si>
    <t>0.36224076</t>
  </si>
  <si>
    <t>0.3611667</t>
  </si>
  <si>
    <t>0.35657406</t>
  </si>
  <si>
    <t>0.35890743</t>
  </si>
  <si>
    <t>0.3617037</t>
  </si>
  <si>
    <t>0.36144444</t>
  </si>
  <si>
    <t>0.3637963</t>
  </si>
  <si>
    <t>0.36298147</t>
  </si>
  <si>
    <t>0.34933335</t>
  </si>
  <si>
    <t>0.3433148</t>
  </si>
  <si>
    <t>0.3595926</t>
  </si>
  <si>
    <t>0.37461817</t>
  </si>
  <si>
    <t>0.38027272</t>
  </si>
  <si>
    <t>0.38818184</t>
  </si>
  <si>
    <t>0.38016364</t>
  </si>
  <si>
    <t>0.3787091</t>
  </si>
  <si>
    <t>0.38005453</t>
  </si>
  <si>
    <t>0.36716363</t>
  </si>
  <si>
    <t>0.3666</t>
  </si>
  <si>
    <t>0.3702182</t>
  </si>
  <si>
    <t>0.36725453</t>
  </si>
  <si>
    <t>0.3672182</t>
  </si>
  <si>
    <t>0.37336364</t>
  </si>
  <si>
    <t>0.3750909</t>
  </si>
  <si>
    <t>0.37972727</t>
  </si>
  <si>
    <t>0.38332728</t>
  </si>
  <si>
    <t>0.38599998</t>
  </si>
  <si>
    <t>0.38765454</t>
  </si>
  <si>
    <t>0.38481817</t>
  </si>
  <si>
    <t>0.37934545</t>
  </si>
  <si>
    <t>0.3876</t>
  </si>
  <si>
    <t>0.39767858</t>
  </si>
  <si>
    <t>0.40066072</t>
  </si>
  <si>
    <t>0.4016607</t>
  </si>
  <si>
    <t>0.4050893</t>
  </si>
  <si>
    <t>0.40264288</t>
  </si>
  <si>
    <t>0.40275002</t>
  </si>
  <si>
    <t>0.4155</t>
  </si>
  <si>
    <t>0.4139107</t>
  </si>
  <si>
    <t>0.4077143</t>
  </si>
  <si>
    <t>0.41674998</t>
  </si>
  <si>
    <t>0.41689286</t>
  </si>
  <si>
    <t>0.41975</t>
  </si>
  <si>
    <t>0.533</t>
  </si>
  <si>
    <t>0.537</t>
  </si>
  <si>
    <t>0.259</t>
  </si>
  <si>
    <t>0.396</t>
  </si>
  <si>
    <t>0.36</t>
  </si>
  <si>
    <t>0.407</t>
  </si>
  <si>
    <t>0.467</t>
  </si>
  <si>
    <t>0.475</t>
  </si>
  <si>
    <t>0.378</t>
  </si>
  <si>
    <t>0.425</t>
  </si>
  <si>
    <t>0.434</t>
  </si>
  <si>
    <t>0.454</t>
  </si>
  <si>
    <t>0.439</t>
  </si>
  <si>
    <t>0.365</t>
  </si>
  <si>
    <t>0.483</t>
  </si>
  <si>
    <t>0.503</t>
  </si>
  <si>
    <t>0.509</t>
  </si>
  <si>
    <t>0.482</t>
  </si>
  <si>
    <t>0.507</t>
  </si>
  <si>
    <t>0.524</t>
  </si>
  <si>
    <t>0.485</t>
  </si>
  <si>
    <t>0.476</t>
  </si>
  <si>
    <t>0.469</t>
  </si>
  <si>
    <t>0.442</t>
  </si>
  <si>
    <t>0.45</t>
  </si>
  <si>
    <t>0.463</t>
  </si>
  <si>
    <t>0.453</t>
  </si>
  <si>
    <t>0.488</t>
  </si>
  <si>
    <t>0.481</t>
  </si>
  <si>
    <t>0.457</t>
  </si>
  <si>
    <t>0.448</t>
  </si>
  <si>
    <t>0.468</t>
  </si>
  <si>
    <t>0.522</t>
  </si>
  <si>
    <t>0.505</t>
  </si>
  <si>
    <t>0.504</t>
  </si>
  <si>
    <t>0.519</t>
  </si>
  <si>
    <t>0.538</t>
  </si>
  <si>
    <t>0.512</t>
  </si>
  <si>
    <t>0.521</t>
  </si>
  <si>
    <t>0.525</t>
  </si>
  <si>
    <t>0.527</t>
  </si>
  <si>
    <t>0.546</t>
  </si>
  <si>
    <t>0.544</t>
  </si>
  <si>
    <t>0.551</t>
  </si>
  <si>
    <t>0.567</t>
  </si>
  <si>
    <t>0.566</t>
  </si>
  <si>
    <t>0.621</t>
  </si>
  <si>
    <t>0.644</t>
  </si>
  <si>
    <t>0.583</t>
  </si>
  <si>
    <t>0.326</t>
  </si>
  <si>
    <t>0.455</t>
  </si>
  <si>
    <t>0.427</t>
  </si>
  <si>
    <t>0.356</t>
  </si>
  <si>
    <t>0.374</t>
  </si>
  <si>
    <t>0.389</t>
  </si>
  <si>
    <t>0.385</t>
  </si>
  <si>
    <t>0.352</t>
  </si>
  <si>
    <t>0.319</t>
  </si>
  <si>
    <t>0.305</t>
  </si>
  <si>
    <t>0.246</t>
  </si>
  <si>
    <t>0.255</t>
  </si>
  <si>
    <t>0.254</t>
  </si>
  <si>
    <t>0.281</t>
  </si>
  <si>
    <t>0.242</t>
  </si>
  <si>
    <t>0.245</t>
  </si>
  <si>
    <t>0.219</t>
  </si>
  <si>
    <t>0.244</t>
  </si>
  <si>
    <t>0.238</t>
  </si>
  <si>
    <t>0.227</t>
  </si>
  <si>
    <t>0.234</t>
  </si>
  <si>
    <t>0.274</t>
  </si>
  <si>
    <t>0.241</t>
  </si>
  <si>
    <t>0.221</t>
  </si>
  <si>
    <t>0.215</t>
  </si>
  <si>
    <t>0.205</t>
  </si>
  <si>
    <t>0.191</t>
  </si>
  <si>
    <t>0.189</t>
  </si>
  <si>
    <t>0.171</t>
  </si>
  <si>
    <t>0.176</t>
  </si>
  <si>
    <t>0.152</t>
  </si>
  <si>
    <t>0.126</t>
  </si>
  <si>
    <t>0.132</t>
  </si>
  <si>
    <t>0.134</t>
  </si>
  <si>
    <t>0.261</t>
  </si>
  <si>
    <t>0.338</t>
  </si>
  <si>
    <t>0.347</t>
  </si>
  <si>
    <t>0.373</t>
  </si>
  <si>
    <t>0.38</t>
  </si>
  <si>
    <t>0.403</t>
  </si>
  <si>
    <t>0.51</t>
  </si>
  <si>
    <t>0.526</t>
  </si>
  <si>
    <t>0.531</t>
  </si>
  <si>
    <t>0.564</t>
  </si>
  <si>
    <t>0.569</t>
  </si>
  <si>
    <t>0.599</t>
  </si>
  <si>
    <t>0.684</t>
  </si>
  <si>
    <t>0.705</t>
  </si>
  <si>
    <t>0.713</t>
  </si>
  <si>
    <t>0.756</t>
  </si>
  <si>
    <t>0.762</t>
  </si>
  <si>
    <t>0.778</t>
  </si>
  <si>
    <t>0.802</t>
  </si>
  <si>
    <t>0.793</t>
  </si>
  <si>
    <t>0.782</t>
  </si>
  <si>
    <t>0.712</t>
  </si>
  <si>
    <t>0.513</t>
  </si>
  <si>
    <t>0.607</t>
  </si>
  <si>
    <t>0.616</t>
  </si>
  <si>
    <t>0.639</t>
  </si>
  <si>
    <t>0.579</t>
  </si>
  <si>
    <t>0.491</t>
  </si>
  <si>
    <t>0.376</t>
  </si>
  <si>
    <t>0.444</t>
  </si>
  <si>
    <t>0.465</t>
  </si>
  <si>
    <t>0.342</t>
  </si>
  <si>
    <t>0.266</t>
  </si>
  <si>
    <t>0.382</t>
  </si>
  <si>
    <t>0.424</t>
  </si>
  <si>
    <t>0.677</t>
  </si>
  <si>
    <t>0.696</t>
  </si>
  <si>
    <t>0.664</t>
  </si>
  <si>
    <t>0.79</t>
  </si>
  <si>
    <t>0.848</t>
  </si>
  <si>
    <t>0.665</t>
  </si>
  <si>
    <t>0.312</t>
  </si>
  <si>
    <t>0.392</t>
  </si>
  <si>
    <t>0.364</t>
  </si>
  <si>
    <t>0.148</t>
  </si>
  <si>
    <t>0.142</t>
  </si>
  <si>
    <t>0.147</t>
  </si>
  <si>
    <t>0.835</t>
  </si>
  <si>
    <t>0.67</t>
  </si>
  <si>
    <t>0.479</t>
  </si>
  <si>
    <t>0.498</t>
  </si>
  <si>
    <t>0.52</t>
  </si>
  <si>
    <t>0.534</t>
  </si>
  <si>
    <t>0.553</t>
  </si>
  <si>
    <t>0.694</t>
  </si>
  <si>
    <t>0.697</t>
  </si>
  <si>
    <t>0.628</t>
  </si>
  <si>
    <t>0.552</t>
  </si>
  <si>
    <t>0.554</t>
  </si>
  <si>
    <t>0.543</t>
  </si>
  <si>
    <t>0.53</t>
  </si>
  <si>
    <t>0.514</t>
  </si>
  <si>
    <t>0.536</t>
  </si>
  <si>
    <t>0.659</t>
  </si>
  <si>
    <t>0.675</t>
  </si>
  <si>
    <t>0.658</t>
  </si>
  <si>
    <t>0.656</t>
  </si>
  <si>
    <t>0.636</t>
  </si>
  <si>
    <t>0.63</t>
  </si>
  <si>
    <t>0.614</t>
  </si>
  <si>
    <t>0.642</t>
  </si>
  <si>
    <t>0.125</t>
  </si>
  <si>
    <t>0.123</t>
  </si>
  <si>
    <t>0.14</t>
  </si>
  <si>
    <t>0.135</t>
  </si>
  <si>
    <t>0.149</t>
  </si>
  <si>
    <t>0.145</t>
  </si>
  <si>
    <t>0.137</t>
  </si>
  <si>
    <t>0.194</t>
  </si>
  <si>
    <t>0.195</t>
  </si>
  <si>
    <t>0.207</t>
  </si>
  <si>
    <t>0.197</t>
  </si>
  <si>
    <t>0.172</t>
  </si>
  <si>
    <t>0.167</t>
  </si>
  <si>
    <t>0.572</t>
  </si>
  <si>
    <t>0.5</t>
  </si>
  <si>
    <t>0.496</t>
  </si>
  <si>
    <t>0.446</t>
  </si>
  <si>
    <t>0.359</t>
  </si>
  <si>
    <t>0.252</t>
  </si>
  <si>
    <t>0.271</t>
  </si>
  <si>
    <t>0.216</t>
  </si>
  <si>
    <t>0.21</t>
  </si>
  <si>
    <t>0.222</t>
  </si>
  <si>
    <t>0.23</t>
  </si>
  <si>
    <t>0.236</t>
  </si>
  <si>
    <t>0.239</t>
  </si>
  <si>
    <t>0.258</t>
  </si>
  <si>
    <t>0.775</t>
  </si>
  <si>
    <t>0.704</t>
  </si>
  <si>
    <t>0.715</t>
  </si>
  <si>
    <t>0.623</t>
  </si>
  <si>
    <t>0.21206667</t>
  </si>
  <si>
    <t>0.21273333</t>
  </si>
  <si>
    <t>0.19875</t>
  </si>
  <si>
    <t>0.19518751</t>
  </si>
  <si>
    <t>0.21541177</t>
  </si>
  <si>
    <t>0.21452941</t>
  </si>
  <si>
    <t>0.21476471</t>
  </si>
  <si>
    <t>0.21229412</t>
  </si>
  <si>
    <t>0.21282353</t>
  </si>
  <si>
    <t>0.213625</t>
  </si>
  <si>
    <t>0.2275625</t>
  </si>
  <si>
    <t>0.22864705</t>
  </si>
  <si>
    <t>0.22829412</t>
  </si>
  <si>
    <t>0.23405881</t>
  </si>
  <si>
    <t>0.23205882</t>
  </si>
  <si>
    <t>0.22870588</t>
  </si>
  <si>
    <t>0.22788236</t>
  </si>
  <si>
    <t>0.22582352</t>
  </si>
  <si>
    <t>0.22229412</t>
  </si>
  <si>
    <t>0.23275</t>
  </si>
  <si>
    <t>0.23300001</t>
  </si>
  <si>
    <t>0.2346875</t>
  </si>
  <si>
    <t>0.23625</t>
  </si>
  <si>
    <t>0.237</t>
  </si>
  <si>
    <t>0.25387502</t>
  </si>
  <si>
    <t>0.2601875</t>
  </si>
  <si>
    <t>0.2640625</t>
  </si>
  <si>
    <t>0.2634375</t>
  </si>
  <si>
    <t>0.2701875</t>
  </si>
  <si>
    <t>0.277625</t>
  </si>
  <si>
    <t>0.31170586</t>
  </si>
  <si>
    <t>0.31547058</t>
  </si>
  <si>
    <t>0.31970587</t>
  </si>
  <si>
    <t>0.32805884</t>
  </si>
  <si>
    <t>0.32882354</t>
  </si>
  <si>
    <t>0.32576472</t>
  </si>
  <si>
    <t>0.32482353</t>
  </si>
  <si>
    <t>0.32594118</t>
  </si>
  <si>
    <t>0.32341176</t>
  </si>
  <si>
    <t>0.3221765</t>
  </si>
  <si>
    <t>0.3124706</t>
  </si>
  <si>
    <t>0.31117648</t>
  </si>
  <si>
    <t>0.31088233</t>
  </si>
  <si>
    <t>0.30864707</t>
  </si>
  <si>
    <t>0.30694118</t>
  </si>
  <si>
    <t>0.31075</t>
  </si>
  <si>
    <t>0.306</t>
  </si>
  <si>
    <t>0.30805883</t>
  </si>
  <si>
    <t>0.3144706</t>
  </si>
  <si>
    <t>0.3137059</t>
  </si>
  <si>
    <t>0.31399998</t>
  </si>
  <si>
    <t>0.31258824</t>
  </si>
  <si>
    <t>0.3184706</t>
  </si>
  <si>
    <t>0.3192353</t>
  </si>
  <si>
    <t>0.32282352</t>
  </si>
  <si>
    <t>0.37593105</t>
  </si>
  <si>
    <t>0.37751725</t>
  </si>
  <si>
    <t>0.37572414</t>
  </si>
  <si>
    <t>0.37972414</t>
  </si>
  <si>
    <t>0.37962067</t>
  </si>
  <si>
    <t>0.38086206</t>
  </si>
  <si>
    <t>0.38906896</t>
  </si>
  <si>
    <t>0.3939655</t>
  </si>
  <si>
    <t>0.39772415</t>
  </si>
  <si>
    <t>0.39851725</t>
  </si>
  <si>
    <t>0.38856664</t>
  </si>
  <si>
    <t>0.39029998</t>
  </si>
  <si>
    <t>0.3865</t>
  </si>
  <si>
    <t>0.386</t>
  </si>
  <si>
    <t>0.38509998</t>
  </si>
  <si>
    <t>0.3852</t>
  </si>
  <si>
    <t>0.38496667</t>
  </si>
  <si>
    <t>0.3995588</t>
  </si>
  <si>
    <t>0.4012941</t>
  </si>
  <si>
    <t>0.41133335</t>
  </si>
  <si>
    <t>0.4178286</t>
  </si>
  <si>
    <t>0.42297143</t>
  </si>
  <si>
    <t>0.43265712</t>
  </si>
  <si>
    <t>0.43402857</t>
  </si>
  <si>
    <t>0.435</t>
  </si>
  <si>
    <t>0.43562856</t>
  </si>
  <si>
    <t>0.43725714</t>
  </si>
  <si>
    <t>0.43734285</t>
  </si>
  <si>
    <t>0.4418857</t>
  </si>
  <si>
    <t>0.44114286</t>
  </si>
  <si>
    <t>0.44162858</t>
  </si>
  <si>
    <t>0.44237143</t>
  </si>
  <si>
    <t>0.44408572</t>
  </si>
  <si>
    <t>0.44542858</t>
  </si>
  <si>
    <t>0.44537145</t>
  </si>
  <si>
    <t>0.44517145</t>
  </si>
  <si>
    <t>0.44391426</t>
  </si>
  <si>
    <t>0.44465715</t>
  </si>
  <si>
    <t>0.4396857</t>
  </si>
  <si>
    <t>0.4162</t>
  </si>
  <si>
    <t>0.41354287</t>
  </si>
  <si>
    <t>0.41522858</t>
  </si>
  <si>
    <t>0.41583782</t>
  </si>
  <si>
    <t>0.44872975</t>
  </si>
  <si>
    <t>0.45644736</t>
  </si>
  <si>
    <t>0.46853662</t>
  </si>
  <si>
    <t>0.46322498</t>
  </si>
  <si>
    <t>0.47007692</t>
  </si>
  <si>
    <t>0.47048715</t>
  </si>
  <si>
    <t>0.46841025</t>
  </si>
  <si>
    <t>0.47146156</t>
  </si>
  <si>
    <t>0.47741026</t>
  </si>
  <si>
    <t>0.48074362</t>
  </si>
  <si>
    <t>0.47876924</t>
  </si>
  <si>
    <t>0.47535896</t>
  </si>
  <si>
    <t>0.46510255</t>
  </si>
  <si>
    <t>0.46905127</t>
  </si>
  <si>
    <t>0.47348717</t>
  </si>
  <si>
    <t>0.47200003</t>
  </si>
  <si>
    <t>0.47166666</t>
  </si>
  <si>
    <t>0.47066668</t>
  </si>
  <si>
    <t>0.47033334</t>
  </si>
  <si>
    <t>0.46887177</t>
  </si>
  <si>
    <t>0.46507692</t>
  </si>
  <si>
    <t>0.456</t>
  </si>
  <si>
    <t>0.45574358</t>
  </si>
  <si>
    <t>0.453641</t>
  </si>
  <si>
    <t>0.44582048</t>
  </si>
  <si>
    <t>0.4377561</t>
  </si>
  <si>
    <t>0.4270488</t>
  </si>
  <si>
    <t>0.4275122</t>
  </si>
  <si>
    <t>0.43229267</t>
  </si>
  <si>
    <t>0.42507315</t>
  </si>
  <si>
    <t>0.42785364</t>
  </si>
  <si>
    <t>0.42692682</t>
  </si>
  <si>
    <t>0.41817075</t>
  </si>
  <si>
    <t>0.41939023</t>
  </si>
  <si>
    <t>0.41407314</t>
  </si>
  <si>
    <t>0.41009754</t>
  </si>
  <si>
    <t>0.40707317</t>
  </si>
  <si>
    <t>0.40514633</t>
  </si>
  <si>
    <t>0.41031706</t>
  </si>
  <si>
    <t>0.41090244</t>
  </si>
  <si>
    <t>0.41221952</t>
  </si>
  <si>
    <t>0.4199756</t>
  </si>
  <si>
    <t>0.4245122</t>
  </si>
  <si>
    <t>0.42636588</t>
  </si>
  <si>
    <t>0.41014287</t>
  </si>
  <si>
    <t>0.39947915</t>
  </si>
  <si>
    <t>0.39785418</t>
  </si>
  <si>
    <t>0.3916042</t>
  </si>
  <si>
    <t>0.39577082</t>
  </si>
  <si>
    <t>0.39189586</t>
  </si>
  <si>
    <t>0.3913125</t>
  </si>
  <si>
    <t>0.39433333</t>
  </si>
  <si>
    <t>0.3936875</t>
  </si>
  <si>
    <t>0.40695834</t>
  </si>
  <si>
    <t>0.41452083</t>
  </si>
  <si>
    <t>0.41145834</t>
  </si>
  <si>
    <t>0.4111875</t>
  </si>
  <si>
    <t>0.4125625</t>
  </si>
  <si>
    <t>0.42433333</t>
  </si>
  <si>
    <t>0.42377082</t>
  </si>
  <si>
    <t>0.4246875</t>
  </si>
  <si>
    <t>0.4267347</t>
  </si>
  <si>
    <t>0.4300204</t>
  </si>
  <si>
    <t>0.43130612</t>
  </si>
  <si>
    <t>0.43436736</t>
  </si>
  <si>
    <t>0.43665305</t>
  </si>
  <si>
    <t>0.43491837</t>
  </si>
  <si>
    <t>0.43432653</t>
  </si>
  <si>
    <t>0.42912245</t>
  </si>
  <si>
    <t>0.43087757</t>
  </si>
  <si>
    <t>0.4333265</t>
  </si>
  <si>
    <t>0.4327551</t>
  </si>
  <si>
    <t>0.44614285</t>
  </si>
  <si>
    <t>0.4592245</t>
  </si>
  <si>
    <t>0.44708163</t>
  </si>
  <si>
    <t>0.4330612</t>
  </si>
  <si>
    <t>0.43242857</t>
  </si>
  <si>
    <t>0.78</t>
  </si>
  <si>
    <t>0.357</t>
  </si>
  <si>
    <t>0.819</t>
  </si>
  <si>
    <t>0.906</t>
  </si>
  <si>
    <t>0.974</t>
  </si>
  <si>
    <t>0.977</t>
  </si>
  <si>
    <t>0.98</t>
  </si>
  <si>
    <t>0.979</t>
  </si>
  <si>
    <t>0.978</t>
  </si>
  <si>
    <t>0.992</t>
  </si>
  <si>
    <t>0.994</t>
  </si>
  <si>
    <t>0.99</t>
  </si>
  <si>
    <t>0.989</t>
  </si>
  <si>
    <t>0.991</t>
  </si>
  <si>
    <t>0.736</t>
  </si>
  <si>
    <t>0.729</t>
  </si>
  <si>
    <t>0.714</t>
  </si>
  <si>
    <t>0.667</t>
  </si>
  <si>
    <t>0.904</t>
  </si>
  <si>
    <t>0.879</t>
  </si>
  <si>
    <t>0.914</t>
  </si>
  <si>
    <t>0.926</t>
  </si>
  <si>
    <t>0.928</t>
  </si>
  <si>
    <t>0.927</t>
  </si>
  <si>
    <t>0.925</t>
  </si>
  <si>
    <t>0.922</t>
  </si>
  <si>
    <t>0.816</t>
  </si>
  <si>
    <t>0.761</t>
  </si>
  <si>
    <t>0.758</t>
  </si>
  <si>
    <t>0.779</t>
  </si>
  <si>
    <t>0.954</t>
  </si>
  <si>
    <t>0.957</t>
  </si>
  <si>
    <t>0.961</t>
  </si>
  <si>
    <t>0.958</t>
  </si>
  <si>
    <t>0.963</t>
  </si>
  <si>
    <t>0.965</t>
  </si>
  <si>
    <t>0.966</t>
  </si>
  <si>
    <t>0.956</t>
  </si>
  <si>
    <t>0.955</t>
  </si>
  <si>
    <t>0.953</t>
  </si>
  <si>
    <t>0.948</t>
  </si>
  <si>
    <t>0.967</t>
  </si>
  <si>
    <t>0.964</t>
  </si>
  <si>
    <t>0.97</t>
  </si>
  <si>
    <t>0.952</t>
  </si>
  <si>
    <t>0.96</t>
  </si>
  <si>
    <t>0.942</t>
  </si>
  <si>
    <t>0.931</t>
  </si>
  <si>
    <t>0.933</t>
  </si>
  <si>
    <t>0.061</t>
  </si>
  <si>
    <t>0.046</t>
  </si>
  <si>
    <t>0.062</t>
  </si>
  <si>
    <t>0.068</t>
  </si>
  <si>
    <t>0.164</t>
  </si>
  <si>
    <t>0.421</t>
  </si>
  <si>
    <t>0.578</t>
  </si>
  <si>
    <t>0.597</t>
  </si>
  <si>
    <t>0.35</t>
  </si>
  <si>
    <t>0.295</t>
  </si>
  <si>
    <t>0.299</t>
  </si>
  <si>
    <t>0.302</t>
  </si>
  <si>
    <t>0.276</t>
  </si>
  <si>
    <t>0.308</t>
  </si>
  <si>
    <t>0.311</t>
  </si>
  <si>
    <t>0.333</t>
  </si>
  <si>
    <t>0.309</t>
  </si>
  <si>
    <t>0.304</t>
  </si>
  <si>
    <t>0.415</t>
  </si>
  <si>
    <t>0.177</t>
  </si>
  <si>
    <t>0.049</t>
  </si>
  <si>
    <t>0.045</t>
  </si>
  <si>
    <t>0.042</t>
  </si>
  <si>
    <t>0.043</t>
  </si>
  <si>
    <t>0.032</t>
  </si>
  <si>
    <t>0.031</t>
  </si>
  <si>
    <t>0.036</t>
  </si>
  <si>
    <t>0.029</t>
  </si>
  <si>
    <t>0.04</t>
  </si>
  <si>
    <t>0.057</t>
  </si>
  <si>
    <t>0.053</t>
  </si>
  <si>
    <t>Baden</t>
  </si>
  <si>
    <t>OWID_BAD</t>
  </si>
  <si>
    <t>0.516</t>
  </si>
  <si>
    <t>0.535</t>
  </si>
  <si>
    <t>0.601</t>
  </si>
  <si>
    <t>0.632</t>
  </si>
  <si>
    <t>0.674</t>
  </si>
  <si>
    <t>0.726</t>
  </si>
  <si>
    <t>0.858</t>
  </si>
  <si>
    <t>0.872</t>
  </si>
  <si>
    <t>0.856</t>
  </si>
  <si>
    <t>0.873</t>
  </si>
  <si>
    <t>0.929</t>
  </si>
  <si>
    <t>0.037</t>
  </si>
  <si>
    <t>0.29</t>
  </si>
  <si>
    <t>0.247</t>
  </si>
  <si>
    <t>0.218</t>
  </si>
  <si>
    <t>0.118</t>
  </si>
  <si>
    <t>0.119</t>
  </si>
  <si>
    <t>0.13</t>
  </si>
  <si>
    <t>0.16</t>
  </si>
  <si>
    <t>0.168</t>
  </si>
  <si>
    <t>0.31</t>
  </si>
  <si>
    <t>0.418</t>
  </si>
  <si>
    <t>0.443</t>
  </si>
  <si>
    <t>0.757</t>
  </si>
  <si>
    <t>0.767</t>
  </si>
  <si>
    <t>0.76</t>
  </si>
  <si>
    <t>0.808</t>
  </si>
  <si>
    <t>0.643</t>
  </si>
  <si>
    <t>0.629</t>
  </si>
  <si>
    <t>0.609</t>
  </si>
  <si>
    <t>0.58</t>
  </si>
  <si>
    <t>0.568</t>
  </si>
  <si>
    <t>0.555</t>
  </si>
  <si>
    <t>0.545</t>
  </si>
  <si>
    <t>0.384</t>
  </si>
  <si>
    <t>0.461</t>
  </si>
  <si>
    <t>0.478</t>
  </si>
  <si>
    <t>0.518</t>
  </si>
  <si>
    <t>0.433</t>
  </si>
  <si>
    <t>0.3</t>
  </si>
  <si>
    <t>0.228</t>
  </si>
  <si>
    <t>0.251</t>
  </si>
  <si>
    <t>0.206</t>
  </si>
  <si>
    <t>0.212</t>
  </si>
  <si>
    <t>0.284</t>
  </si>
  <si>
    <t>0.272</t>
  </si>
  <si>
    <t>0.279</t>
  </si>
  <si>
    <t>0.268</t>
  </si>
  <si>
    <t>0.121</t>
  </si>
  <si>
    <t>0.113</t>
  </si>
  <si>
    <t>0.115</t>
  </si>
  <si>
    <t>0.112</t>
  </si>
  <si>
    <t>0.138</t>
  </si>
  <si>
    <t>0.101</t>
  </si>
  <si>
    <t>0.111</t>
  </si>
  <si>
    <t>0.095</t>
  </si>
  <si>
    <t>0.075</t>
  </si>
  <si>
    <t>0.087</t>
  </si>
  <si>
    <t>0.852</t>
  </si>
  <si>
    <t>0.855</t>
  </si>
  <si>
    <t>0.857</t>
  </si>
  <si>
    <t>0.862</t>
  </si>
  <si>
    <t>0.889</t>
  </si>
  <si>
    <t>0.901</t>
  </si>
  <si>
    <t>0.897</t>
  </si>
  <si>
    <t>0.908</t>
  </si>
  <si>
    <t>0.916</t>
  </si>
  <si>
    <t>0.924</t>
  </si>
  <si>
    <t>0.918</t>
  </si>
  <si>
    <t>0.91</t>
  </si>
  <si>
    <t>0.911</t>
  </si>
  <si>
    <t>0.905</t>
  </si>
  <si>
    <t>0.903</t>
  </si>
  <si>
    <t>0.9</t>
  </si>
  <si>
    <t>0.923</t>
  </si>
  <si>
    <t>0.932</t>
  </si>
  <si>
    <t>0.937</t>
  </si>
  <si>
    <t>Bavaria</t>
  </si>
  <si>
    <t>OWID_BAV</t>
  </si>
  <si>
    <t>0.576</t>
  </si>
  <si>
    <t>0.596</t>
  </si>
  <si>
    <t>0.672</t>
  </si>
  <si>
    <t>0.745</t>
  </si>
  <si>
    <t>0.733</t>
  </si>
  <si>
    <t>0.798</t>
  </si>
  <si>
    <t>0.587</t>
  </si>
  <si>
    <t>0.584</t>
  </si>
  <si>
    <t>0.637</t>
  </si>
  <si>
    <t>0.253</t>
  </si>
  <si>
    <t>0.27</t>
  </si>
  <si>
    <t>0.26</t>
  </si>
  <si>
    <t>0.283</t>
  </si>
  <si>
    <t>0.273</t>
  </si>
  <si>
    <t>0.277</t>
  </si>
  <si>
    <t>0.278</t>
  </si>
  <si>
    <t>0.1</t>
  </si>
  <si>
    <t>0.102</t>
  </si>
  <si>
    <t>0.089</t>
  </si>
  <si>
    <t>0.803</t>
  </si>
  <si>
    <t>0.82</t>
  </si>
  <si>
    <t>0.827</t>
  </si>
  <si>
    <t>0.801</t>
  </si>
  <si>
    <t>0.689</t>
  </si>
  <si>
    <t>0.702</t>
  </si>
  <si>
    <t>0.71</t>
  </si>
  <si>
    <t>0.93</t>
  </si>
  <si>
    <t>0.943</t>
  </si>
  <si>
    <t>0.935</t>
  </si>
  <si>
    <t>0.949</t>
  </si>
  <si>
    <t>0.969</t>
  </si>
  <si>
    <t>0.971</t>
  </si>
  <si>
    <t>0.95</t>
  </si>
  <si>
    <t>0.939</t>
  </si>
  <si>
    <t>0.972</t>
  </si>
  <si>
    <t>0.975</t>
  </si>
  <si>
    <t>0.976</t>
  </si>
  <si>
    <t>0.973</t>
  </si>
  <si>
    <t>0.381</t>
  </si>
  <si>
    <t>0.441</t>
  </si>
  <si>
    <t>0.432</t>
  </si>
  <si>
    <t>0.377</t>
  </si>
  <si>
    <t>0.318</t>
  </si>
  <si>
    <t>0.388</t>
  </si>
  <si>
    <t>0.582</t>
  </si>
  <si>
    <t>0.561</t>
  </si>
  <si>
    <t>0.563</t>
  </si>
  <si>
    <t>0.562</t>
  </si>
  <si>
    <t>0.625</t>
  </si>
  <si>
    <t>0.722</t>
  </si>
  <si>
    <t>0.786</t>
  </si>
  <si>
    <t>0.747</t>
  </si>
  <si>
    <t>0.671</t>
  </si>
  <si>
    <t>0.769</t>
  </si>
  <si>
    <t>0.764</t>
  </si>
  <si>
    <t>0.748</t>
  </si>
  <si>
    <t>0.606</t>
  </si>
  <si>
    <t>0.612</t>
  </si>
  <si>
    <t>0.631</t>
  </si>
  <si>
    <t>0.676</t>
  </si>
  <si>
    <t>0.708</t>
  </si>
  <si>
    <t>0.724</t>
  </si>
  <si>
    <t>0.742</t>
  </si>
  <si>
    <t>0.755</t>
  </si>
  <si>
    <t>0.754</t>
  </si>
  <si>
    <t>0.765</t>
  </si>
  <si>
    <t>0.766</t>
  </si>
  <si>
    <t>0.77</t>
  </si>
  <si>
    <t>0.771</t>
  </si>
  <si>
    <t>0.799</t>
  </si>
  <si>
    <t>0.792</t>
  </si>
  <si>
    <t>0.829</t>
  </si>
  <si>
    <t>0.833</t>
  </si>
  <si>
    <t>0.839</t>
  </si>
  <si>
    <t>0.912</t>
  </si>
  <si>
    <t>0.917</t>
  </si>
  <si>
    <t>0.909</t>
  </si>
  <si>
    <t>0.92</t>
  </si>
  <si>
    <t>0.915</t>
  </si>
  <si>
    <t>0.429</t>
  </si>
  <si>
    <t>0.214</t>
  </si>
  <si>
    <t>0.264</t>
  </si>
  <si>
    <t>0.181</t>
  </si>
  <si>
    <t>0.163</t>
  </si>
  <si>
    <t>0.372</t>
  </si>
  <si>
    <t>0.231</t>
  </si>
  <si>
    <t>0.201</t>
  </si>
  <si>
    <t>0.074</t>
  </si>
  <si>
    <t>0.055</t>
  </si>
  <si>
    <t>0.073</t>
  </si>
  <si>
    <t>0.051</t>
  </si>
  <si>
    <t>0.041</t>
  </si>
  <si>
    <t>0.379</t>
  </si>
  <si>
    <t>0.39</t>
  </si>
  <si>
    <t>0.445</t>
  </si>
  <si>
    <t>0.466</t>
  </si>
  <si>
    <t>0.46</t>
  </si>
  <si>
    <t>0.462</t>
  </si>
  <si>
    <t>0.458</t>
  </si>
  <si>
    <t>0.405</t>
  </si>
  <si>
    <t>0.406</t>
  </si>
  <si>
    <t>0.4</t>
  </si>
  <si>
    <t>0.344</t>
  </si>
  <si>
    <t>0.47</t>
  </si>
  <si>
    <t>0.202</t>
  </si>
  <si>
    <t>0.313</t>
  </si>
  <si>
    <t>0.301</t>
  </si>
  <si>
    <t>0.158</t>
  </si>
  <si>
    <t>0.182</t>
  </si>
  <si>
    <t>0.361</t>
  </si>
  <si>
    <t>0.387</t>
  </si>
  <si>
    <t>0.397</t>
  </si>
  <si>
    <t>0.404</t>
  </si>
  <si>
    <t>0.398</t>
  </si>
  <si>
    <t>0.464</t>
  </si>
  <si>
    <t>0.459</t>
  </si>
  <si>
    <t>0.471</t>
  </si>
  <si>
    <t>0.473</t>
  </si>
  <si>
    <t>0.48</t>
  </si>
  <si>
    <t>0.502</t>
  </si>
  <si>
    <t>0.285</t>
  </si>
  <si>
    <t>0.286</t>
  </si>
  <si>
    <t>0.394</t>
  </si>
  <si>
    <t>0.449</t>
  </si>
  <si>
    <t>0.447</t>
  </si>
  <si>
    <t>0.451</t>
  </si>
  <si>
    <t>0.426</t>
  </si>
  <si>
    <t>0.853</t>
  </si>
  <si>
    <t>0.87</t>
  </si>
  <si>
    <t>0.888</t>
  </si>
  <si>
    <t>0.896</t>
  </si>
  <si>
    <t>0.898</t>
  </si>
  <si>
    <t>0.907</t>
  </si>
  <si>
    <t>0.902</t>
  </si>
  <si>
    <t>0.891</t>
  </si>
  <si>
    <t>0.887</t>
  </si>
  <si>
    <t>0.864</t>
  </si>
  <si>
    <t>0.876</t>
  </si>
  <si>
    <t>0.198</t>
  </si>
  <si>
    <t>0.292</t>
  </si>
  <si>
    <t>0.417</t>
  </si>
  <si>
    <t>0.287</t>
  </si>
  <si>
    <t>0.325</t>
  </si>
  <si>
    <t>0.604</t>
  </si>
  <si>
    <t>0.654</t>
  </si>
  <si>
    <t>0.719</t>
  </si>
  <si>
    <t>0.723</t>
  </si>
  <si>
    <t>0.73</t>
  </si>
  <si>
    <t>0.735</t>
  </si>
  <si>
    <t>0.797</t>
  </si>
  <si>
    <t>0.794</t>
  </si>
  <si>
    <t>0.734</t>
  </si>
  <si>
    <t>0.641</t>
  </si>
  <si>
    <t>0.649</t>
  </si>
  <si>
    <t>0.814</t>
  </si>
  <si>
    <t>Brunswick</t>
  </si>
  <si>
    <t>0.682</t>
  </si>
  <si>
    <t>0.652</t>
  </si>
  <si>
    <t>0.679</t>
  </si>
  <si>
    <t>0.683</t>
  </si>
  <si>
    <t>0.809</t>
  </si>
  <si>
    <t>0.842</t>
  </si>
  <si>
    <t>0.865</t>
  </si>
  <si>
    <t>0.768</t>
  </si>
  <si>
    <t>0.85</t>
  </si>
  <si>
    <t>0.938</t>
  </si>
  <si>
    <t>0.934</t>
  </si>
  <si>
    <t>0.539</t>
  </si>
  <si>
    <t>0.422</t>
  </si>
  <si>
    <t>0.477</t>
  </si>
  <si>
    <t>0.54</t>
  </si>
  <si>
    <t>0.541</t>
  </si>
  <si>
    <t>0.528</t>
  </si>
  <si>
    <t>0.506</t>
  </si>
  <si>
    <t>0.487</t>
  </si>
  <si>
    <t>0.256</t>
  </si>
  <si>
    <t>0.294</t>
  </si>
  <si>
    <t>0.288</t>
  </si>
  <si>
    <t>0.28</t>
  </si>
  <si>
    <t>0.691</t>
  </si>
  <si>
    <t>0.743</t>
  </si>
  <si>
    <t>0.749</t>
  </si>
  <si>
    <t>0.776</t>
  </si>
  <si>
    <t>0.785</t>
  </si>
  <si>
    <t>0.709</t>
  </si>
  <si>
    <t>0.7</t>
  </si>
  <si>
    <t>0.739</t>
  </si>
  <si>
    <t>0.721</t>
  </si>
  <si>
    <t>0.706</t>
  </si>
  <si>
    <t>0.791</t>
  </si>
  <si>
    <t>0.68</t>
  </si>
  <si>
    <t>0.648</t>
  </si>
  <si>
    <t>0.653</t>
  </si>
  <si>
    <t>0.663</t>
  </si>
  <si>
    <t>0.669</t>
  </si>
  <si>
    <t>0.492</t>
  </si>
  <si>
    <t>0.452</t>
  </si>
  <si>
    <t>0.472</t>
  </si>
  <si>
    <t>0.64</t>
  </si>
  <si>
    <t>0.661</t>
  </si>
  <si>
    <t>0.375</t>
  </si>
  <si>
    <t>0.493</t>
  </si>
  <si>
    <t>0.575</t>
  </si>
  <si>
    <t>0.6</t>
  </si>
  <si>
    <t>0.586</t>
  </si>
  <si>
    <t>0.585</t>
  </si>
  <si>
    <t>0.577</t>
  </si>
  <si>
    <t>0.718</t>
  </si>
  <si>
    <t>0.725</t>
  </si>
  <si>
    <t>0.701</t>
  </si>
  <si>
    <t>0.363</t>
  </si>
  <si>
    <t>0.366</t>
  </si>
  <si>
    <t>0.37</t>
  </si>
  <si>
    <t>0.431</t>
  </si>
  <si>
    <t>0.399</t>
  </si>
  <si>
    <t>0.515</t>
  </si>
  <si>
    <t>0.581</t>
  </si>
  <si>
    <t>0.573</t>
  </si>
  <si>
    <t>0.499</t>
  </si>
  <si>
    <t>0.183</t>
  </si>
  <si>
    <t>0.166</t>
  </si>
  <si>
    <t>0.162</t>
  </si>
  <si>
    <t>0.09</t>
  </si>
  <si>
    <t>0.083</t>
  </si>
  <si>
    <t>0.044</t>
  </si>
  <si>
    <t>0.048</t>
  </si>
  <si>
    <t>0.071</t>
  </si>
  <si>
    <t>0.078</t>
  </si>
  <si>
    <t>0.175</t>
  </si>
  <si>
    <t>0.329</t>
  </si>
  <si>
    <t>0.517</t>
  </si>
  <si>
    <t>0.345</t>
  </si>
  <si>
    <t>0.193</t>
  </si>
  <si>
    <t>0.146</t>
  </si>
  <si>
    <t>0.139</t>
  </si>
  <si>
    <t>0.094</t>
  </si>
  <si>
    <t>0.093</t>
  </si>
  <si>
    <t>0.085</t>
  </si>
  <si>
    <t>0.084</t>
  </si>
  <si>
    <t>0.107</t>
  </si>
  <si>
    <t>0.067</t>
  </si>
  <si>
    <t>0.07</t>
  </si>
  <si>
    <t>0.064</t>
  </si>
  <si>
    <t>0.186</t>
  </si>
  <si>
    <t>0.18</t>
  </si>
  <si>
    <t>0.169</t>
  </si>
  <si>
    <t>0.143</t>
  </si>
  <si>
    <t>0.108</t>
  </si>
  <si>
    <t>0.105</t>
  </si>
  <si>
    <t>0.109</t>
  </si>
  <si>
    <t>0.103</t>
  </si>
  <si>
    <t>0.098</t>
  </si>
  <si>
    <t>0.081</t>
  </si>
  <si>
    <t>0.08</t>
  </si>
  <si>
    <t>0.086</t>
  </si>
  <si>
    <t>0.097</t>
  </si>
  <si>
    <t>0.114</t>
  </si>
  <si>
    <t>0.945</t>
  </si>
  <si>
    <t>0.94</t>
  </si>
  <si>
    <t>0.959</t>
  </si>
  <si>
    <t>0.962</t>
  </si>
  <si>
    <t>0.982</t>
  </si>
  <si>
    <t>0.983</t>
  </si>
  <si>
    <t>0.984</t>
  </si>
  <si>
    <t>0.985</t>
  </si>
  <si>
    <t>0.981</t>
  </si>
  <si>
    <t>0.968</t>
  </si>
  <si>
    <t>0.789</t>
  </si>
  <si>
    <t>0.868</t>
  </si>
  <si>
    <t>0.863</t>
  </si>
  <si>
    <t>0.867</t>
  </si>
  <si>
    <t>0.866</t>
  </si>
  <si>
    <t>0.844</t>
  </si>
  <si>
    <t>0.843</t>
  </si>
  <si>
    <t>0.845</t>
  </si>
  <si>
    <t>0.836</t>
  </si>
  <si>
    <t>0.832</t>
  </si>
  <si>
    <t>0.815</t>
  </si>
  <si>
    <t>0.187</t>
  </si>
  <si>
    <t>0.099</t>
  </si>
  <si>
    <t>0.088</t>
  </si>
  <si>
    <t>0.192</t>
  </si>
  <si>
    <t>0.353</t>
  </si>
  <si>
    <t>0.203</t>
  </si>
  <si>
    <t>0.092</t>
  </si>
  <si>
    <t>0.06</t>
  </si>
  <si>
    <t>0.059</t>
  </si>
  <si>
    <t>0.05</t>
  </si>
  <si>
    <t>0.047</t>
  </si>
  <si>
    <t>0.054</t>
  </si>
  <si>
    <t>0.027</t>
  </si>
  <si>
    <t>0.265</t>
  </si>
  <si>
    <t>0.317</t>
  </si>
  <si>
    <t>0.296</t>
  </si>
  <si>
    <t>0.362</t>
  </si>
  <si>
    <t>0.49</t>
  </si>
  <si>
    <t>0.474</t>
  </si>
  <si>
    <t>0.529</t>
  </si>
  <si>
    <t>0.605</t>
  </si>
  <si>
    <t>0.59</t>
  </si>
  <si>
    <t>0.707</t>
  </si>
  <si>
    <t>0.693</t>
  </si>
  <si>
    <t>0.685</t>
  </si>
  <si>
    <t>0.695</t>
  </si>
  <si>
    <t>0.686</t>
  </si>
  <si>
    <t>0.69</t>
  </si>
  <si>
    <t>0.806</t>
  </si>
  <si>
    <t>0.81</t>
  </si>
  <si>
    <t>0.813</t>
  </si>
  <si>
    <t>0.796</t>
  </si>
  <si>
    <t>0.753</t>
  </si>
  <si>
    <t>0.759</t>
  </si>
  <si>
    <t>0.777</t>
  </si>
  <si>
    <t>0.824</t>
  </si>
  <si>
    <t>0.854</t>
  </si>
  <si>
    <t>0.874</t>
  </si>
  <si>
    <t>0.878</t>
  </si>
  <si>
    <t>0.875</t>
  </si>
  <si>
    <t>0.428</t>
  </si>
  <si>
    <t>0.951</t>
  </si>
  <si>
    <t>0.066</t>
  </si>
  <si>
    <t>0.131</t>
  </si>
  <si>
    <t>0.307</t>
  </si>
  <si>
    <t>0.322</t>
  </si>
  <si>
    <t>0.275</t>
  </si>
  <si>
    <t>0.257</t>
  </si>
  <si>
    <t>0.438</t>
  </si>
  <si>
    <t>0.42</t>
  </si>
  <si>
    <t>0.414</t>
  </si>
  <si>
    <t>0.523</t>
  </si>
  <si>
    <t>0.673</t>
  </si>
  <si>
    <t>0.678</t>
  </si>
  <si>
    <t>0.727</t>
  </si>
  <si>
    <t>0.728</t>
  </si>
  <si>
    <t>0.732</t>
  </si>
  <si>
    <t>0.731</t>
  </si>
  <si>
    <t>0.737</t>
  </si>
  <si>
    <t>0.772</t>
  </si>
  <si>
    <t>0.763</t>
  </si>
  <si>
    <t>0.746</t>
  </si>
  <si>
    <t>0.738</t>
  </si>
  <si>
    <t>0.571</t>
  </si>
  <si>
    <t>0.603</t>
  </si>
  <si>
    <t>0.56</t>
  </si>
  <si>
    <t>0.532</t>
  </si>
  <si>
    <t>0.574</t>
  </si>
  <si>
    <t>0.144</t>
  </si>
  <si>
    <t>0.282</t>
  </si>
  <si>
    <t>0.419</t>
  </si>
  <si>
    <t>0.128</t>
  </si>
  <si>
    <t>0.486</t>
  </si>
  <si>
    <t>0.687</t>
  </si>
  <si>
    <t>0.913</t>
  </si>
  <si>
    <t>0.919</t>
  </si>
  <si>
    <t>0.946</t>
  </si>
  <si>
    <t>0.941</t>
  </si>
  <si>
    <t>0.944</t>
  </si>
  <si>
    <t>0.323</t>
  </si>
  <si>
    <t>0.335</t>
  </si>
  <si>
    <t>0.341</t>
  </si>
  <si>
    <t>0.436</t>
  </si>
  <si>
    <t>0.511</t>
  </si>
  <si>
    <t>0.489</t>
  </si>
  <si>
    <t>0.602</t>
  </si>
  <si>
    <t>0.594</t>
  </si>
  <si>
    <t>0.017</t>
  </si>
  <si>
    <t>0.015</t>
  </si>
  <si>
    <t>0.784</t>
  </si>
  <si>
    <t>0.788</t>
  </si>
  <si>
    <t>0.828</t>
  </si>
  <si>
    <t>0.84</t>
  </si>
  <si>
    <t>0.849</t>
  </si>
  <si>
    <t>0.821</t>
  </si>
  <si>
    <t>0.781</t>
  </si>
  <si>
    <t>0.812</t>
  </si>
  <si>
    <t>0.83</t>
  </si>
  <si>
    <t>0.358</t>
  </si>
  <si>
    <t>0.159</t>
  </si>
  <si>
    <t>0.15</t>
  </si>
  <si>
    <t>0.565</t>
  </si>
  <si>
    <t>0.645</t>
  </si>
  <si>
    <t>0.823</t>
  </si>
  <si>
    <t>0.831</t>
  </si>
  <si>
    <t>0.841</t>
  </si>
  <si>
    <t>0.886</t>
  </si>
  <si>
    <t>0.881</t>
  </si>
  <si>
    <t>0.859</t>
  </si>
  <si>
    <t>0.774</t>
  </si>
  <si>
    <t>0.692</t>
  </si>
  <si>
    <t>0.395</t>
  </si>
  <si>
    <t>0.096</t>
  </si>
  <si>
    <t>0.117</t>
  </si>
  <si>
    <t>0.877</t>
  </si>
  <si>
    <t>0.89</t>
  </si>
  <si>
    <t>0.885</t>
  </si>
  <si>
    <t>0.846</t>
  </si>
  <si>
    <t>0.235</t>
  </si>
  <si>
    <t>0.116</t>
  </si>
  <si>
    <t>0.035</t>
  </si>
  <si>
    <t>0.079</t>
  </si>
  <si>
    <t>0.11</t>
  </si>
  <si>
    <t>Democratic Republic of Vietnam</t>
  </si>
  <si>
    <t>0.993</t>
  </si>
  <si>
    <t>0.995</t>
  </si>
  <si>
    <t>0.996</t>
  </si>
  <si>
    <t>0.997</t>
  </si>
  <si>
    <t>0.998</t>
  </si>
  <si>
    <t>0.999</t>
  </si>
  <si>
    <t>0.324</t>
  </si>
  <si>
    <t>0.184</t>
  </si>
  <si>
    <t>0.129</t>
  </si>
  <si>
    <t>0.133</t>
  </si>
  <si>
    <t>0.072</t>
  </si>
  <si>
    <t>0.065</t>
  </si>
  <si>
    <t>0.056</t>
  </si>
  <si>
    <t>0.367</t>
  </si>
  <si>
    <t>0.339</t>
  </si>
  <si>
    <t>0.348</t>
  </si>
  <si>
    <t>0.558</t>
  </si>
  <si>
    <t>Duchy of Nassau</t>
  </si>
  <si>
    <t>0.751</t>
  </si>
  <si>
    <t>0.807</t>
  </si>
  <si>
    <t>East Germany</t>
  </si>
  <si>
    <t>OWID_GDR</t>
  </si>
  <si>
    <t>0.391</t>
  </si>
  <si>
    <t>0.651</t>
  </si>
  <si>
    <t>0.699</t>
  </si>
  <si>
    <t>0.655</t>
  </si>
  <si>
    <t>0.668</t>
  </si>
  <si>
    <t>0.03</t>
  </si>
  <si>
    <t>0.178</t>
  </si>
  <si>
    <t>0.22</t>
  </si>
  <si>
    <t>0.077</t>
  </si>
  <si>
    <t>0.104</t>
  </si>
  <si>
    <t>0.291</t>
  </si>
  <si>
    <t>0.124</t>
  </si>
  <si>
    <t>0.408</t>
  </si>
  <si>
    <t>0.497</t>
  </si>
  <si>
    <t>0.371</t>
  </si>
  <si>
    <t>0.484</t>
  </si>
  <si>
    <t>0.005</t>
  </si>
  <si>
    <t>0.009</t>
  </si>
  <si>
    <t>0.508</t>
  </si>
  <si>
    <t>0.033</t>
  </si>
  <si>
    <t>0.225</t>
  </si>
  <si>
    <t>0.921</t>
  </si>
  <si>
    <t>0.321</t>
  </si>
  <si>
    <t>0.269</t>
  </si>
  <si>
    <t>0.5322581</t>
  </si>
  <si>
    <t>0.53019357</t>
  </si>
  <si>
    <t>0.5340323</t>
  </si>
  <si>
    <t>0.53270966</t>
  </si>
  <si>
    <t>0.5291613</t>
  </si>
  <si>
    <t>0.5275161</t>
  </si>
  <si>
    <t>0.5184839</t>
  </si>
  <si>
    <t>0.52555174</t>
  </si>
  <si>
    <t>0.5273103</t>
  </si>
  <si>
    <t>0.546931</t>
  </si>
  <si>
    <t>0.5394828</t>
  </si>
  <si>
    <t>0.54227585</t>
  </si>
  <si>
    <t>0.5489643</t>
  </si>
  <si>
    <t>0.5382414</t>
  </si>
  <si>
    <t>0.5502069</t>
  </si>
  <si>
    <t>0.5617667</t>
  </si>
  <si>
    <t>0.56090325</t>
  </si>
  <si>
    <t>0.55048275</t>
  </si>
  <si>
    <t>0.5710968</t>
  </si>
  <si>
    <t>0.58466667</t>
  </si>
  <si>
    <t>0.59907407</t>
  </si>
  <si>
    <t>0.5814516</t>
  </si>
  <si>
    <t>0.59732354</t>
  </si>
  <si>
    <t>0.6039143</t>
  </si>
  <si>
    <t>0.60319996</t>
  </si>
  <si>
    <t>0.6044286</t>
  </si>
  <si>
    <t>0.60477144</t>
  </si>
  <si>
    <t>0.61491424</t>
  </si>
  <si>
    <t>0.6296286</t>
  </si>
  <si>
    <t>0.6297714</t>
  </si>
  <si>
    <t>0.6261944</t>
  </si>
  <si>
    <t>0.62525004</t>
  </si>
  <si>
    <t>0.62169445</t>
  </si>
  <si>
    <t>0.6204445</t>
  </si>
  <si>
    <t>0.6188611</t>
  </si>
  <si>
    <t>0.6189167</t>
  </si>
  <si>
    <t>0.61713886</t>
  </si>
  <si>
    <t>0.6160834</t>
  </si>
  <si>
    <t>0.62943244</t>
  </si>
  <si>
    <t>0.6493784</t>
  </si>
  <si>
    <t>0.6383513</t>
  </si>
  <si>
    <t>0.63945943</t>
  </si>
  <si>
    <t>0.6432432</t>
  </si>
  <si>
    <t>0.6482162</t>
  </si>
  <si>
    <t>0.6478919</t>
  </si>
  <si>
    <t>0.65213513</t>
  </si>
  <si>
    <t>0.652054</t>
  </si>
  <si>
    <t>0.6523513</t>
  </si>
  <si>
    <t>0.65370274</t>
  </si>
  <si>
    <t>0.65327024</t>
  </si>
  <si>
    <t>0.65599996</t>
  </si>
  <si>
    <t>0.6571892</t>
  </si>
  <si>
    <t>0.6568919</t>
  </si>
  <si>
    <t>0.6572162</t>
  </si>
  <si>
    <t>0.6731081</t>
  </si>
  <si>
    <t>0.67740536</t>
  </si>
  <si>
    <t>0.66832435</t>
  </si>
  <si>
    <t>0.6672973</t>
  </si>
  <si>
    <t>0.6718378</t>
  </si>
  <si>
    <t>0.6742973</t>
  </si>
  <si>
    <t>0.6761351</t>
  </si>
  <si>
    <t>0.67751354</t>
  </si>
  <si>
    <t>0.67754054</t>
  </si>
  <si>
    <t>0.6806486</t>
  </si>
  <si>
    <t>0.68377143</t>
  </si>
  <si>
    <t>0.6945294</t>
  </si>
  <si>
    <t>0.7001515</t>
  </si>
  <si>
    <t>0.7042727</t>
  </si>
  <si>
    <t>0.70863634</t>
  </si>
  <si>
    <t>0.71248484</t>
  </si>
  <si>
    <t>0.72151613</t>
  </si>
  <si>
    <t>0.72400004</t>
  </si>
  <si>
    <t>0.7286</t>
  </si>
  <si>
    <t>0.73867995</t>
  </si>
  <si>
    <t>0.7651667</t>
  </si>
  <si>
    <t>0.7519</t>
  </si>
  <si>
    <t>0.75285</t>
  </si>
  <si>
    <t>0.75425</t>
  </si>
  <si>
    <t>0.75450003</t>
  </si>
  <si>
    <t>0.73490477</t>
  </si>
  <si>
    <t>0.73090476</t>
  </si>
  <si>
    <t>0.7254286</t>
  </si>
  <si>
    <t>0.72638094</t>
  </si>
  <si>
    <t>0.7272381</t>
  </si>
  <si>
    <t>0.7304762</t>
  </si>
  <si>
    <t>0.7308095</t>
  </si>
  <si>
    <t>0.72895235</t>
  </si>
  <si>
    <t>0.72957146</t>
  </si>
  <si>
    <t>0.73028576</t>
  </si>
  <si>
    <t>0.7326818</t>
  </si>
  <si>
    <t>0.7344091</t>
  </si>
  <si>
    <t>0.7332273</t>
  </si>
  <si>
    <t>0.7365909</t>
  </si>
  <si>
    <t>0.73463637</t>
  </si>
  <si>
    <t>0.74724</t>
  </si>
  <si>
    <t>0.74784</t>
  </si>
  <si>
    <t>0.74792</t>
  </si>
  <si>
    <t>0.74952006</t>
  </si>
  <si>
    <t>0.74848</t>
  </si>
  <si>
    <t>0.7514</t>
  </si>
  <si>
    <t>0.75308</t>
  </si>
  <si>
    <t>0.75496</t>
  </si>
  <si>
    <t>0.75575995</t>
  </si>
  <si>
    <t>0.7475</t>
  </si>
  <si>
    <t>0.7469231</t>
  </si>
  <si>
    <t>0.7401154</t>
  </si>
  <si>
    <t>0.7245</t>
  </si>
  <si>
    <t>0.73103845</t>
  </si>
  <si>
    <t>0.7324616</t>
  </si>
  <si>
    <t>0.73726666</t>
  </si>
  <si>
    <t>0.75769997</t>
  </si>
  <si>
    <t>0.7736129</t>
  </si>
  <si>
    <t>0.7752581</t>
  </si>
  <si>
    <t>0.77541935</t>
  </si>
  <si>
    <t>0.76887095</t>
  </si>
  <si>
    <t>0.76306456</t>
  </si>
  <si>
    <t>0.7627419</t>
  </si>
  <si>
    <t>0.75980645</t>
  </si>
  <si>
    <t>0.75522584</t>
  </si>
  <si>
    <t>0.7546774</t>
  </si>
  <si>
    <t>0.75519353</t>
  </si>
  <si>
    <t>0.7610322</t>
  </si>
  <si>
    <t>0.7617097</t>
  </si>
  <si>
    <t>0.7426129</t>
  </si>
  <si>
    <t>0.72790325</t>
  </si>
  <si>
    <t>0.72732264</t>
  </si>
  <si>
    <t>0.71990323</t>
  </si>
  <si>
    <t>0.71787095</t>
  </si>
  <si>
    <t>0.71312904</t>
  </si>
  <si>
    <t>0.6799667</t>
  </si>
  <si>
    <t>0.6137407</t>
  </si>
  <si>
    <t>0.58446425</t>
  </si>
  <si>
    <t>0.58621424</t>
  </si>
  <si>
    <t>0.5854643</t>
  </si>
  <si>
    <t>0.58565515</t>
  </si>
  <si>
    <t>0.69166666</t>
  </si>
  <si>
    <t>0.7140741</t>
  </si>
  <si>
    <t>0.71418524</t>
  </si>
  <si>
    <t>0.70481485</t>
  </si>
  <si>
    <t>0.7000345</t>
  </si>
  <si>
    <t>0.70337933</t>
  </si>
  <si>
    <t>0.7046897</t>
  </si>
  <si>
    <t>0.70589656</t>
  </si>
  <si>
    <t>0.70593107</t>
  </si>
  <si>
    <t>0.711069</t>
  </si>
  <si>
    <t>0.71034485</t>
  </si>
  <si>
    <t>0.7126552</t>
  </si>
  <si>
    <t>0.71475863</t>
  </si>
  <si>
    <t>0.71648276</t>
  </si>
  <si>
    <t>0.7169655</t>
  </si>
  <si>
    <t>0.72524136</t>
  </si>
  <si>
    <t>0.7262414</t>
  </si>
  <si>
    <t>0.7262069</t>
  </si>
  <si>
    <t>0.7292759</t>
  </si>
  <si>
    <t>0.73089653</t>
  </si>
  <si>
    <t>0.7287241</t>
  </si>
  <si>
    <t>0.72772413</t>
  </si>
  <si>
    <t>0.72072417</t>
  </si>
  <si>
    <t>0.7215862</t>
  </si>
  <si>
    <t>0.7226897</t>
  </si>
  <si>
    <t>0.72193104</t>
  </si>
  <si>
    <t>0.7221379</t>
  </si>
  <si>
    <t>0.7226552</t>
  </si>
  <si>
    <t>0.7305172</t>
  </si>
  <si>
    <t>0.7472069</t>
  </si>
  <si>
    <t>0.75575864</t>
  </si>
  <si>
    <t>0.76344824</t>
  </si>
  <si>
    <t>0.77010345</t>
  </si>
  <si>
    <t>0.77003443</t>
  </si>
  <si>
    <t>0.7704828</t>
  </si>
  <si>
    <t>0.7731379</t>
  </si>
  <si>
    <t>0.7721724</t>
  </si>
  <si>
    <t>0.7716207</t>
  </si>
  <si>
    <t>0.7709655</t>
  </si>
  <si>
    <t>0.77203447</t>
  </si>
  <si>
    <t>0.7746207</t>
  </si>
  <si>
    <t>0.77872413</t>
  </si>
  <si>
    <t>0.7837333</t>
  </si>
  <si>
    <t>0.8227778</t>
  </si>
  <si>
    <t>0.8106216</t>
  </si>
  <si>
    <t>0.79739475</t>
  </si>
  <si>
    <t>0.7972051</t>
  </si>
  <si>
    <t>0.7904359</t>
  </si>
  <si>
    <t>0.7900513</t>
  </si>
  <si>
    <t>0.7896667</t>
  </si>
  <si>
    <t>0.7881539</t>
  </si>
  <si>
    <t>0.787525</t>
  </si>
  <si>
    <t>0.78212196</t>
  </si>
  <si>
    <t>0.79636586</t>
  </si>
  <si>
    <t>0.8031951</t>
  </si>
  <si>
    <t>0.8046342</t>
  </si>
  <si>
    <t>0.80446345</t>
  </si>
  <si>
    <t>0.80507314</t>
  </si>
  <si>
    <t>0.8059024</t>
  </si>
  <si>
    <t>0.807561</t>
  </si>
  <si>
    <t>0.81043905</t>
  </si>
  <si>
    <t>0.8082683</t>
  </si>
  <si>
    <t>0.81031704</t>
  </si>
  <si>
    <t>0.8127073</t>
  </si>
  <si>
    <t>0.81265855</t>
  </si>
  <si>
    <t>0.81104875</t>
  </si>
  <si>
    <t>0.8054146</t>
  </si>
  <si>
    <t>0.80660975</t>
  </si>
  <si>
    <t>0.8054879</t>
  </si>
  <si>
    <t>0.80387807</t>
  </si>
  <si>
    <t>0.7967561</t>
  </si>
  <si>
    <t>0.80141467</t>
  </si>
  <si>
    <t>0.8022683</t>
  </si>
  <si>
    <t>0.80409753</t>
  </si>
  <si>
    <t>0.8123171</t>
  </si>
  <si>
    <t>0.804</t>
  </si>
  <si>
    <t>0.608</t>
  </si>
  <si>
    <t>0.556</t>
  </si>
  <si>
    <t>0.666</t>
  </si>
  <si>
    <t>0.622</t>
  </si>
  <si>
    <t>0.8</t>
  </si>
  <si>
    <t>0.88</t>
  </si>
  <si>
    <t>0.987</t>
  </si>
  <si>
    <t>0.837</t>
  </si>
  <si>
    <t>0.698</t>
  </si>
  <si>
    <t>0.817</t>
  </si>
  <si>
    <t>0.895</t>
  </si>
  <si>
    <t>0.893</t>
  </si>
  <si>
    <t>0.894</t>
  </si>
  <si>
    <t>0.494</t>
  </si>
  <si>
    <t>0.773</t>
  </si>
  <si>
    <t>0.783</t>
  </si>
  <si>
    <t>0.741</t>
  </si>
  <si>
    <t>0.289</t>
  </si>
  <si>
    <t>0.293</t>
  </si>
  <si>
    <t>0.795</t>
  </si>
  <si>
    <t>0.805</t>
  </si>
  <si>
    <t>0.638</t>
  </si>
  <si>
    <t>0.744</t>
  </si>
  <si>
    <t>0.851</t>
  </si>
  <si>
    <t>0.66</t>
  </si>
  <si>
    <t>0.646</t>
  </si>
  <si>
    <t>0.549</t>
  </si>
  <si>
    <t>0.593</t>
  </si>
  <si>
    <t>0.611</t>
  </si>
  <si>
    <t>0.61</t>
  </si>
  <si>
    <t>0.591</t>
  </si>
  <si>
    <t>0.501</t>
  </si>
  <si>
    <t>0.548</t>
  </si>
  <si>
    <t>0.55</t>
  </si>
  <si>
    <t>0.592</t>
  </si>
  <si>
    <t>0.657</t>
  </si>
  <si>
    <t>0.861</t>
  </si>
  <si>
    <t>0.249</t>
  </si>
  <si>
    <t>0.196</t>
  </si>
  <si>
    <t>0.316</t>
  </si>
  <si>
    <t>0.752</t>
  </si>
  <si>
    <t>0.716</t>
  </si>
  <si>
    <t>0.595</t>
  </si>
  <si>
    <t>0.662</t>
  </si>
  <si>
    <t>0.634</t>
  </si>
  <si>
    <t>0.615</t>
  </si>
  <si>
    <t>Hanover</t>
  </si>
  <si>
    <t>OWID_HAN</t>
  </si>
  <si>
    <t>Hesse Grand Ducal</t>
  </si>
  <si>
    <t>OWID_HSG</t>
  </si>
  <si>
    <t>0.598</t>
  </si>
  <si>
    <t>0.717</t>
  </si>
  <si>
    <t>0.847</t>
  </si>
  <si>
    <t>0.947</t>
  </si>
  <si>
    <t>0.557</t>
  </si>
  <si>
    <t>0.899</t>
  </si>
  <si>
    <t>0.884</t>
  </si>
  <si>
    <t>0.627</t>
  </si>
  <si>
    <t>0.57</t>
  </si>
  <si>
    <t>0.223</t>
  </si>
  <si>
    <t>0.262</t>
  </si>
  <si>
    <t>0.936</t>
  </si>
  <si>
    <t>0.871</t>
  </si>
  <si>
    <t>0.688</t>
  </si>
  <si>
    <t>0.882</t>
  </si>
  <si>
    <t>0.883</t>
  </si>
  <si>
    <t>0.834</t>
  </si>
  <si>
    <t>0.62</t>
  </si>
  <si>
    <t>0.618</t>
  </si>
  <si>
    <t>0.624</t>
  </si>
  <si>
    <t>0.588</t>
  </si>
  <si>
    <t>0.589</t>
  </si>
  <si>
    <t>0.617</t>
  </si>
  <si>
    <t>0.647</t>
  </si>
  <si>
    <t>0.411</t>
  </si>
  <si>
    <t>0.613</t>
  </si>
  <si>
    <t>0.626</t>
  </si>
  <si>
    <t>0.633</t>
  </si>
  <si>
    <t>0.65</t>
  </si>
  <si>
    <t>0.303</t>
  </si>
  <si>
    <t>0.711</t>
  </si>
  <si>
    <t>0.635</t>
  </si>
  <si>
    <t>0.703</t>
  </si>
  <si>
    <t>0.72</t>
  </si>
  <si>
    <t>0.063</t>
  </si>
  <si>
    <t>0.619</t>
  </si>
  <si>
    <t>0.495</t>
  </si>
  <si>
    <t>0.401</t>
  </si>
  <si>
    <t>0.43</t>
  </si>
  <si>
    <t>0.818</t>
  </si>
  <si>
    <t>0.838</t>
  </si>
  <si>
    <t>0.75</t>
  </si>
  <si>
    <t>0.826</t>
  </si>
  <si>
    <t>Mecklenburg Schwerin</t>
  </si>
  <si>
    <t>OWID_MEC</t>
  </si>
  <si>
    <t>Modena</t>
  </si>
  <si>
    <t>OWID_MOD</t>
  </si>
  <si>
    <t>0.681</t>
  </si>
  <si>
    <t>0.402</t>
  </si>
  <si>
    <t>0.039</t>
  </si>
  <si>
    <t>0.986</t>
  </si>
  <si>
    <t>0.018</t>
  </si>
  <si>
    <t>0.012</t>
  </si>
  <si>
    <t>0.383</t>
  </si>
  <si>
    <t>0.33449998</t>
  </si>
  <si>
    <t>0.32766667</t>
  </si>
  <si>
    <t>0.3265</t>
  </si>
  <si>
    <t>0.32866666</t>
  </si>
  <si>
    <t>0.32083336</t>
  </si>
  <si>
    <t>0.31533334</t>
  </si>
  <si>
    <t>0.3205</t>
  </si>
  <si>
    <t>0.31116667</t>
  </si>
  <si>
    <t>0.30866668</t>
  </si>
  <si>
    <t>0.31149998</t>
  </si>
  <si>
    <t>0.31516668</t>
  </si>
  <si>
    <t>0.33633336</t>
  </si>
  <si>
    <t>0.33666667</t>
  </si>
  <si>
    <t>0.3225</t>
  </si>
  <si>
    <t>0.32216668</t>
  </si>
  <si>
    <t>0.3356</t>
  </si>
  <si>
    <t>0.3568</t>
  </si>
  <si>
    <t>0.36900002</t>
  </si>
  <si>
    <t>0.3668</t>
  </si>
  <si>
    <t>0.35419998</t>
  </si>
  <si>
    <t>0.2911111</t>
  </si>
  <si>
    <t>0.3068889</t>
  </si>
  <si>
    <t>0.3651</t>
  </si>
  <si>
    <t>0.3551</t>
  </si>
  <si>
    <t>0.3470909</t>
  </si>
  <si>
    <t>0.34145454</t>
  </si>
  <si>
    <t>0.34427273</t>
  </si>
  <si>
    <t>0.3420909</t>
  </si>
  <si>
    <t>0.33454543</t>
  </si>
  <si>
    <t>0.32136363</t>
  </si>
  <si>
    <t>0.33490908</t>
  </si>
  <si>
    <t>0.33518183</t>
  </si>
  <si>
    <t>0.33663636</t>
  </si>
  <si>
    <t>0.35945454</t>
  </si>
  <si>
    <t>0.3688182</t>
  </si>
  <si>
    <t>0.3691818</t>
  </si>
  <si>
    <t>0.36763638</t>
  </si>
  <si>
    <t>0.38736364</t>
  </si>
  <si>
    <t>0.38954544</t>
  </si>
  <si>
    <t>0.38445455</t>
  </si>
  <si>
    <t>0.37645453</t>
  </si>
  <si>
    <t>0.3621818</t>
  </si>
  <si>
    <t>0.36163637</t>
  </si>
  <si>
    <t>0.3647273</t>
  </si>
  <si>
    <t>0.34436366</t>
  </si>
  <si>
    <t>0.34681818</t>
  </si>
  <si>
    <t>0.3549091</t>
  </si>
  <si>
    <t>0.36281818</t>
  </si>
  <si>
    <t>0.34800002</t>
  </si>
  <si>
    <t>0.3508182</t>
  </si>
  <si>
    <t>0.3511818</t>
  </si>
  <si>
    <t>0.35236362</t>
  </si>
  <si>
    <t>0.33345455</t>
  </si>
  <si>
    <t>0.32572725</t>
  </si>
  <si>
    <t>0.32927272</t>
  </si>
  <si>
    <t>0.31936362</t>
  </si>
  <si>
    <t>0.43914285</t>
  </si>
  <si>
    <t>0.44557142</t>
  </si>
  <si>
    <t>0.4386</t>
  </si>
  <si>
    <t>0.44246668</t>
  </si>
  <si>
    <t>0.4406</t>
  </si>
  <si>
    <t>0.4404</t>
  </si>
  <si>
    <t>0.44033334</t>
  </si>
  <si>
    <t>0.43993333</t>
  </si>
  <si>
    <t>0.4378</t>
  </si>
  <si>
    <t>0.43766668</t>
  </si>
  <si>
    <t>0.43826666</t>
  </si>
  <si>
    <t>0.4438</t>
  </si>
  <si>
    <t>0.44146666</t>
  </si>
  <si>
    <t>0.44306666</t>
  </si>
  <si>
    <t>0.44526666</t>
  </si>
  <si>
    <t>0.45573333</t>
  </si>
  <si>
    <t>0.4572</t>
  </si>
  <si>
    <t>0.45546666</t>
  </si>
  <si>
    <t>0.45553336</t>
  </si>
  <si>
    <t>0.45353332</t>
  </si>
  <si>
    <t>0.45473334</t>
  </si>
  <si>
    <t>0.45366666</t>
  </si>
  <si>
    <t>0.4520667</t>
  </si>
  <si>
    <t>0.4508</t>
  </si>
  <si>
    <t>0.44633335</t>
  </si>
  <si>
    <t>0.44513333</t>
  </si>
  <si>
    <t>0.44</t>
  </si>
  <si>
    <t>0.44593334</t>
  </si>
  <si>
    <t>0.44226664</t>
  </si>
  <si>
    <t>0.44233334</t>
  </si>
  <si>
    <t>0.4472</t>
  </si>
  <si>
    <t>0.44460002</t>
  </si>
  <si>
    <t>0.44726667</t>
  </si>
  <si>
    <t>0.44833332</t>
  </si>
  <si>
    <t>0.47179997</t>
  </si>
  <si>
    <t>0.4702</t>
  </si>
  <si>
    <t>0.47146666</t>
  </si>
  <si>
    <t>0.47079998</t>
  </si>
  <si>
    <t>0.48353332</t>
  </si>
  <si>
    <t>0.49686667</t>
  </si>
  <si>
    <t>0.49326667</t>
  </si>
  <si>
    <t>0.4882</t>
  </si>
  <si>
    <t>0.47913334</t>
  </si>
  <si>
    <t>0.4724</t>
  </si>
  <si>
    <t>0.4558</t>
  </si>
  <si>
    <t>0.45626667</t>
  </si>
  <si>
    <t>0.45126668</t>
  </si>
  <si>
    <t>0.45326665</t>
  </si>
  <si>
    <t>0.4559333</t>
  </si>
  <si>
    <t>0.4506</t>
  </si>
  <si>
    <t>0.4581333</t>
  </si>
  <si>
    <t>0.4777333</t>
  </si>
  <si>
    <t>0.4544</t>
  </si>
  <si>
    <t>0.45279998</t>
  </si>
  <si>
    <t>0.44753334</t>
  </si>
  <si>
    <t>0.44646665</t>
  </si>
  <si>
    <t>0.44773334</t>
  </si>
  <si>
    <t>0.44679996</t>
  </si>
  <si>
    <t>0.44746667</t>
  </si>
  <si>
    <t>0.44653332</t>
  </si>
  <si>
    <t>0.44806665</t>
  </si>
  <si>
    <t>0.44893333</t>
  </si>
  <si>
    <t>0.44913334</t>
  </si>
  <si>
    <t>0.45186666</t>
  </si>
  <si>
    <t>0.4668</t>
  </si>
  <si>
    <t>0.48726666</t>
  </si>
  <si>
    <t>0.4874</t>
  </si>
  <si>
    <t>0.48373333</t>
  </si>
  <si>
    <t>0.48706666</t>
  </si>
  <si>
    <t>0.49366665</t>
  </si>
  <si>
    <t>0.49246666</t>
  </si>
  <si>
    <t>0.49826667</t>
  </si>
  <si>
    <t>0.4974</t>
  </si>
  <si>
    <t>0.49946663</t>
  </si>
  <si>
    <t>0.5397333</t>
  </si>
  <si>
    <t>0.5494667</t>
  </si>
  <si>
    <t>0.5534667</t>
  </si>
  <si>
    <t>0.55986667</t>
  </si>
  <si>
    <t>0.5712667</t>
  </si>
  <si>
    <t>0.5867333</t>
  </si>
  <si>
    <t>0.58213335</t>
  </si>
  <si>
    <t>0.5819333</t>
  </si>
  <si>
    <t>0.58426666</t>
  </si>
  <si>
    <t>0.58346665</t>
  </si>
  <si>
    <t>0.5912</t>
  </si>
  <si>
    <t>0.5937334</t>
  </si>
  <si>
    <t>0.59506667</t>
  </si>
  <si>
    <t>0.5906</t>
  </si>
  <si>
    <t>0.58206666</t>
  </si>
  <si>
    <t>0.57986665</t>
  </si>
  <si>
    <t>0.57559997</t>
  </si>
  <si>
    <t>0.5764667</t>
  </si>
  <si>
    <t>0.5752</t>
  </si>
  <si>
    <t>0.57086664</t>
  </si>
  <si>
    <t>0.57173336</t>
  </si>
  <si>
    <t>0.57033336</t>
  </si>
  <si>
    <t>0.56946665</t>
  </si>
  <si>
    <t>0.5718</t>
  </si>
  <si>
    <t>0.5713333</t>
  </si>
  <si>
    <t>0.5787333</t>
  </si>
  <si>
    <t>0.5706667</t>
  </si>
  <si>
    <t>0.5573333</t>
  </si>
  <si>
    <t>0.56013334</t>
  </si>
  <si>
    <t>0.5702</t>
  </si>
  <si>
    <t>0.5607334</t>
  </si>
  <si>
    <t>0.5618</t>
  </si>
  <si>
    <t>0.024</t>
  </si>
  <si>
    <t>0.028</t>
  </si>
  <si>
    <t>0.9375</t>
  </si>
  <si>
    <t>0.9715</t>
  </si>
  <si>
    <t>0.74399996</t>
  </si>
  <si>
    <t>0.7445</t>
  </si>
  <si>
    <t>0.74883336</t>
  </si>
  <si>
    <t>0.7451667</t>
  </si>
  <si>
    <t>0.7461667</t>
  </si>
  <si>
    <t>0.7556667</t>
  </si>
  <si>
    <t>0.75799996</t>
  </si>
  <si>
    <t>0.75766665</t>
  </si>
  <si>
    <t>0.7578333</t>
  </si>
  <si>
    <t>0.75333333</t>
  </si>
  <si>
    <t>0.7531667</t>
  </si>
  <si>
    <t>0.76449996</t>
  </si>
  <si>
    <t>0.7926667</t>
  </si>
  <si>
    <t>0.7976666</t>
  </si>
  <si>
    <t>0.81100005</t>
  </si>
  <si>
    <t>0.8138333</t>
  </si>
  <si>
    <t>0.8163333</t>
  </si>
  <si>
    <t>0.8255</t>
  </si>
  <si>
    <t>0.8258333</t>
  </si>
  <si>
    <t>0.83183336</t>
  </si>
  <si>
    <t>0.81666666</t>
  </si>
  <si>
    <t>0.81233335</t>
  </si>
  <si>
    <t>0.80750006</t>
  </si>
  <si>
    <t>0.8115</t>
  </si>
  <si>
    <t>0.7755</t>
  </si>
  <si>
    <t>0.78533334</t>
  </si>
  <si>
    <t>0.78283334</t>
  </si>
  <si>
    <t>0.7826667</t>
  </si>
  <si>
    <t>0.7808333</t>
  </si>
  <si>
    <t>0.77633333</t>
  </si>
  <si>
    <t>0.7835</t>
  </si>
  <si>
    <t>0.7963333</t>
  </si>
  <si>
    <t>0.78183335</t>
  </si>
  <si>
    <t>0.75116664</t>
  </si>
  <si>
    <t>0.7673333</t>
  </si>
  <si>
    <t>0.76066667</t>
  </si>
  <si>
    <t>0.75200003</t>
  </si>
  <si>
    <t>0.73683333</t>
  </si>
  <si>
    <t>0.73200005</t>
  </si>
  <si>
    <t>0.73333335</t>
  </si>
  <si>
    <t>0.7256667</t>
  </si>
  <si>
    <t>0.71966666</t>
  </si>
  <si>
    <t>0.71866673</t>
  </si>
  <si>
    <t>0.7305</t>
  </si>
  <si>
    <t>0.7353334</t>
  </si>
  <si>
    <t>0.7363334</t>
  </si>
  <si>
    <t>0.7428333</t>
  </si>
  <si>
    <t>0.7448333</t>
  </si>
  <si>
    <t>0.7453334</t>
  </si>
  <si>
    <t>0.7505</t>
  </si>
  <si>
    <t>0.7431667</t>
  </si>
  <si>
    <t>0.7455</t>
  </si>
  <si>
    <t>Oldenburg</t>
  </si>
  <si>
    <t>0.787</t>
  </si>
  <si>
    <t>Palestine/Gaza</t>
  </si>
  <si>
    <t>Palestine/West Bank</t>
  </si>
  <si>
    <t>0.423</t>
  </si>
  <si>
    <t>0.038</t>
  </si>
  <si>
    <t>0.034</t>
  </si>
  <si>
    <t>Parma</t>
  </si>
  <si>
    <t>OWID_PMA</t>
  </si>
  <si>
    <t>Piedmont-Sardinia</t>
  </si>
  <si>
    <t>0.825</t>
  </si>
  <si>
    <t>0.811</t>
  </si>
  <si>
    <t>Republic of Vietnam</t>
  </si>
  <si>
    <t>OWID_RVN</t>
  </si>
  <si>
    <t>Saxe-Weimar-Eisenach</t>
  </si>
  <si>
    <t>Saxony</t>
  </si>
  <si>
    <t>OWID_SAX</t>
  </si>
  <si>
    <t>0.822</t>
  </si>
  <si>
    <t>0.021</t>
  </si>
  <si>
    <t>Somaliland</t>
  </si>
  <si>
    <t>OWID_SML</t>
  </si>
  <si>
    <t>0.36859998</t>
  </si>
  <si>
    <t>0.4224</t>
  </si>
  <si>
    <t>0.37316668</t>
  </si>
  <si>
    <t>0.37383333</t>
  </si>
  <si>
    <t>0.30583334</t>
  </si>
  <si>
    <t>0.29766667</t>
  </si>
  <si>
    <t>0.29483333</t>
  </si>
  <si>
    <t>0.3334</t>
  </si>
  <si>
    <t>0.30816665</t>
  </si>
  <si>
    <t>0.314125</t>
  </si>
  <si>
    <t>0.32025</t>
  </si>
  <si>
    <t>0.30975</t>
  </si>
  <si>
    <t>0.3329</t>
  </si>
  <si>
    <t>0.3337</t>
  </si>
  <si>
    <t>0.3407</t>
  </si>
  <si>
    <t>0.3398</t>
  </si>
  <si>
    <t>0.3477</t>
  </si>
  <si>
    <t>0.36789998</t>
  </si>
  <si>
    <t>0.3694</t>
  </si>
  <si>
    <t>0.34939998</t>
  </si>
  <si>
    <t>0.3219</t>
  </si>
  <si>
    <t>0.3215</t>
  </si>
  <si>
    <t>0.3246</t>
  </si>
  <si>
    <t>0.3486</t>
  </si>
  <si>
    <t>0.3482</t>
  </si>
  <si>
    <t>0.3462</t>
  </si>
  <si>
    <t>0.30539998</t>
  </si>
  <si>
    <t>0.2953</t>
  </si>
  <si>
    <t>0.2935</t>
  </si>
  <si>
    <t>0.2978</t>
  </si>
  <si>
    <t>0.33269998</t>
  </si>
  <si>
    <t>0.33429998</t>
  </si>
  <si>
    <t>0.3309</t>
  </si>
  <si>
    <t>0.3392</t>
  </si>
  <si>
    <t>0.3433</t>
  </si>
  <si>
    <t>0.34149998</t>
  </si>
  <si>
    <t>0.34359998</t>
  </si>
  <si>
    <t>0.3294</t>
  </si>
  <si>
    <t>0.35219997</t>
  </si>
  <si>
    <t>0.3555</t>
  </si>
  <si>
    <t>0.36400002</t>
  </si>
  <si>
    <t>0.3725</t>
  </si>
  <si>
    <t>0.3322</t>
  </si>
  <si>
    <t>0.3331</t>
  </si>
  <si>
    <t>0.3299</t>
  </si>
  <si>
    <t>0.3645</t>
  </si>
  <si>
    <t>0.33470002</t>
  </si>
  <si>
    <t>0.33020002</t>
  </si>
  <si>
    <t>0.3518</t>
  </si>
  <si>
    <t>0.3569</t>
  </si>
  <si>
    <t>0.3547</t>
  </si>
  <si>
    <t>0.3622</t>
  </si>
  <si>
    <t>0.3459</t>
  </si>
  <si>
    <t>0.3529</t>
  </si>
  <si>
    <t>0.3708</t>
  </si>
  <si>
    <t>0.37219998</t>
  </si>
  <si>
    <t>0.3945</t>
  </si>
  <si>
    <t>0.39519998</t>
  </si>
  <si>
    <t>0.3857</t>
  </si>
  <si>
    <t>0.3892</t>
  </si>
  <si>
    <t>0.4042</t>
  </si>
  <si>
    <t>0.41419998</t>
  </si>
  <si>
    <t>0.42529997</t>
  </si>
  <si>
    <t>0.42409998</t>
  </si>
  <si>
    <t>0.42740002</t>
  </si>
  <si>
    <t>0.4257</t>
  </si>
  <si>
    <t>0.47975</t>
  </si>
  <si>
    <t>0.47316667</t>
  </si>
  <si>
    <t>0.47325</t>
  </si>
  <si>
    <t>0.47875</t>
  </si>
  <si>
    <t>0.4778333</t>
  </si>
  <si>
    <t>0.47816667</t>
  </si>
  <si>
    <t>0.4825833</t>
  </si>
  <si>
    <t>0.48208332</t>
  </si>
  <si>
    <t>0.48233333</t>
  </si>
  <si>
    <t>0.48924997</t>
  </si>
  <si>
    <t>0.48816666</t>
  </si>
  <si>
    <t>0.49316666</t>
  </si>
  <si>
    <t>0.48741665</t>
  </si>
  <si>
    <t>0.48216665</t>
  </si>
  <si>
    <t>0.47183335</t>
  </si>
  <si>
    <t>0.47483334</t>
  </si>
  <si>
    <t>0.4755</t>
  </si>
  <si>
    <t>0.47591665</t>
  </si>
  <si>
    <t>0.45925</t>
  </si>
  <si>
    <t>0.45616665</t>
  </si>
  <si>
    <t>0.45691666</t>
  </si>
  <si>
    <t>0.46016666</t>
  </si>
  <si>
    <t>0.46225</t>
  </si>
  <si>
    <t>0.45924997</t>
  </si>
  <si>
    <t>0.46299997</t>
  </si>
  <si>
    <t>0.46033335</t>
  </si>
  <si>
    <t>0.4595833</t>
  </si>
  <si>
    <t>0.45866668</t>
  </si>
  <si>
    <t>0.44974998</t>
  </si>
  <si>
    <t>0.44008335</t>
  </si>
  <si>
    <t>0.45341668</t>
  </si>
  <si>
    <t>0.4555</t>
  </si>
  <si>
    <t>0.45416665</t>
  </si>
  <si>
    <t>0.46591666</t>
  </si>
  <si>
    <t>0.47525</t>
  </si>
  <si>
    <t>0.47708333</t>
  </si>
  <si>
    <t>0.48275003</t>
  </si>
  <si>
    <t>0.47825</t>
  </si>
  <si>
    <t>0.47866666</t>
  </si>
  <si>
    <t>0.48000002</t>
  </si>
  <si>
    <t>0.47366667</t>
  </si>
  <si>
    <t>0.4645833</t>
  </si>
  <si>
    <t>0.4811667</t>
  </si>
  <si>
    <t>0.49708334</t>
  </si>
  <si>
    <t>0.48541665</t>
  </si>
  <si>
    <t>0.43258333</t>
  </si>
  <si>
    <t>0.42783332</t>
  </si>
  <si>
    <t>0.42758334</t>
  </si>
  <si>
    <t>0.4251667</t>
  </si>
  <si>
    <t>0.42200002</t>
  </si>
  <si>
    <t>0.42258334</t>
  </si>
  <si>
    <t>0.42058334</t>
  </si>
  <si>
    <t>0.43641666</t>
  </si>
  <si>
    <t>0.4765</t>
  </si>
  <si>
    <t>0.52625</t>
  </si>
  <si>
    <t>0.5600833</t>
  </si>
  <si>
    <t>0.5611667</t>
  </si>
  <si>
    <t>0.55825</t>
  </si>
  <si>
    <t>0.5555833</t>
  </si>
  <si>
    <t>0.55733335</t>
  </si>
  <si>
    <t>0.55483335</t>
  </si>
  <si>
    <t>0.54541665</t>
  </si>
  <si>
    <t>0.51783335</t>
  </si>
  <si>
    <t>0.48950002</t>
  </si>
  <si>
    <t>0.47041667</t>
  </si>
  <si>
    <t>0.44150004</t>
  </si>
  <si>
    <t>0.44125</t>
  </si>
  <si>
    <t>0.43133333</t>
  </si>
  <si>
    <t>0.37883332</t>
  </si>
  <si>
    <t>0.34291664</t>
  </si>
  <si>
    <t>0.34516668</t>
  </si>
  <si>
    <t>0.3285</t>
  </si>
  <si>
    <t>0.32925</t>
  </si>
  <si>
    <t>0.33158335</t>
  </si>
  <si>
    <t>0.35274997</t>
  </si>
  <si>
    <t>0.35924998</t>
  </si>
  <si>
    <t>0.38224998</t>
  </si>
  <si>
    <t>0.40308332</t>
  </si>
  <si>
    <t>0.44708332</t>
  </si>
  <si>
    <t>0.47175</t>
  </si>
  <si>
    <t>0.51774997</t>
  </si>
  <si>
    <t>0.5229167</t>
  </si>
  <si>
    <t>0.52591664</t>
  </si>
  <si>
    <t>0.54216665</t>
  </si>
  <si>
    <t>0.5679167</t>
  </si>
  <si>
    <t>0.59108335</t>
  </si>
  <si>
    <t>0.5944167</t>
  </si>
  <si>
    <t>0.59425</t>
  </si>
  <si>
    <t>0.59625</t>
  </si>
  <si>
    <t>0.59433335</t>
  </si>
  <si>
    <t>0.58391666</t>
  </si>
  <si>
    <t>0.5848333</t>
  </si>
  <si>
    <t>0.57825</t>
  </si>
  <si>
    <t>0.57875</t>
  </si>
  <si>
    <t>0.6214166</t>
  </si>
  <si>
    <t>0.61366665</t>
  </si>
  <si>
    <t>0.61058336</t>
  </si>
  <si>
    <t>0.6080833</t>
  </si>
  <si>
    <t>0.60966665</t>
  </si>
  <si>
    <t>0.6065833</t>
  </si>
  <si>
    <t>0.6074167</t>
  </si>
  <si>
    <t>0.61233336</t>
  </si>
  <si>
    <t>0.61116666</t>
  </si>
  <si>
    <t>0.60558337</t>
  </si>
  <si>
    <t>0.6110833</t>
  </si>
  <si>
    <t>0.60733336</t>
  </si>
  <si>
    <t>0.5965</t>
  </si>
  <si>
    <t>0.61025</t>
  </si>
  <si>
    <t>0.6135</t>
  </si>
  <si>
    <t>0.62091666</t>
  </si>
  <si>
    <t>0.6256667</t>
  </si>
  <si>
    <t>0.6141667</t>
  </si>
  <si>
    <t>0.62008333</t>
  </si>
  <si>
    <t>0.63025</t>
  </si>
  <si>
    <t>0.6135833</t>
  </si>
  <si>
    <t>Tuscany</t>
  </si>
  <si>
    <t>OWID_TUS</t>
  </si>
  <si>
    <t>Two Sicilies</t>
  </si>
  <si>
    <t>OWID_SIC</t>
  </si>
  <si>
    <t>Vatican</t>
  </si>
  <si>
    <t>VAT</t>
  </si>
  <si>
    <t>0.023</t>
  </si>
  <si>
    <t>0.011</t>
  </si>
  <si>
    <t>0.01</t>
  </si>
  <si>
    <t>West Germany</t>
  </si>
  <si>
    <t>OWID_GFR</t>
  </si>
  <si>
    <t>0.40616128</t>
  </si>
  <si>
    <t>0.40462902</t>
  </si>
  <si>
    <t>0.40654838</t>
  </si>
  <si>
    <t>0.40577418</t>
  </si>
  <si>
    <t>0.39717743</t>
  </si>
  <si>
    <t>0.39635482</t>
  </si>
  <si>
    <t>0.39183873</t>
  </si>
  <si>
    <t>0.39125</t>
  </si>
  <si>
    <t>0.39209998</t>
  </si>
  <si>
    <t>0.39931667</t>
  </si>
  <si>
    <t>0.39686668</t>
  </si>
  <si>
    <t>0.3890164</t>
  </si>
  <si>
    <t>0.38940984</t>
  </si>
  <si>
    <t>0.39091936</t>
  </si>
  <si>
    <t>0.3912623</t>
  </si>
  <si>
    <t>0.38841936</t>
  </si>
  <si>
    <t>0.3942903</t>
  </si>
  <si>
    <t>0.40192062</t>
  </si>
  <si>
    <t>0.3941774</t>
  </si>
  <si>
    <t>0.410375</t>
  </si>
  <si>
    <t>0.42522222</t>
  </si>
  <si>
    <t>0.41886887</t>
  </si>
  <si>
    <t>0.41968852</t>
  </si>
  <si>
    <t>0.41707695</t>
  </si>
  <si>
    <t>0.43127942</t>
  </si>
  <si>
    <t>0.437029</t>
  </si>
  <si>
    <t>0.43647826</t>
  </si>
  <si>
    <t>0.43287143</t>
  </si>
  <si>
    <t>0.4328</t>
  </si>
  <si>
    <t>0.4417681</t>
  </si>
  <si>
    <t>0.4559118</t>
  </si>
  <si>
    <t>0.45524287</t>
  </si>
  <si>
    <t>0.4551549</t>
  </si>
  <si>
    <t>0.45840847</t>
  </si>
  <si>
    <t>0.459662</t>
  </si>
  <si>
    <t>0.45278084</t>
  </si>
  <si>
    <t>0.4522329</t>
  </si>
  <si>
    <t>0.4529315</t>
  </si>
  <si>
    <t>0.45038354</t>
  </si>
  <si>
    <t>0.44856164</t>
  </si>
  <si>
    <t>0.45651317</t>
  </si>
  <si>
    <t>0.46632898</t>
  </si>
  <si>
    <t>0.46188158</t>
  </si>
  <si>
    <t>0.4623026</t>
  </si>
  <si>
    <t>0.46647367</t>
  </si>
  <si>
    <t>0.47072372</t>
  </si>
  <si>
    <t>0.47076315</t>
  </si>
  <si>
    <t>0.47282895</t>
  </si>
  <si>
    <t>0.45865002</t>
  </si>
  <si>
    <t>0.45628747</t>
  </si>
  <si>
    <t>0.45453748</t>
  </si>
  <si>
    <t>0.46534148</t>
  </si>
  <si>
    <t>0.46529266</t>
  </si>
  <si>
    <t>0.46852437</t>
  </si>
  <si>
    <t>0.4636265</t>
  </si>
  <si>
    <t>0.46675906</t>
  </si>
  <si>
    <t>0.46566266</t>
  </si>
  <si>
    <t>0.46593976</t>
  </si>
  <si>
    <t>0.46680722</t>
  </si>
  <si>
    <t>0.46666268</t>
  </si>
  <si>
    <t>0.4599277</t>
  </si>
  <si>
    <t>0.46463412</t>
  </si>
  <si>
    <t>0.47093904</t>
  </si>
  <si>
    <t>0.47281706</t>
  </si>
  <si>
    <t>0.47454876</t>
  </si>
  <si>
    <t>0.47639024</t>
  </si>
  <si>
    <t>0.47379518</t>
  </si>
  <si>
    <t>0.47559035</t>
  </si>
  <si>
    <t>0.4790723</t>
  </si>
  <si>
    <t>0.4826988</t>
  </si>
  <si>
    <t>0.48435804</t>
  </si>
  <si>
    <t>0.48910126</t>
  </si>
  <si>
    <t>0.48959497</t>
  </si>
  <si>
    <t>0.49048102</t>
  </si>
  <si>
    <t>0.48664558</t>
  </si>
  <si>
    <t>0.49302533</t>
  </si>
  <si>
    <t>0.4952436</t>
  </si>
  <si>
    <t>0.48333332</t>
  </si>
  <si>
    <t>0.47787502</t>
  </si>
  <si>
    <t>0.48244444</t>
  </si>
  <si>
    <t>0.48554927</t>
  </si>
  <si>
    <t>0.46802986</t>
  </si>
  <si>
    <t>0.47044778</t>
  </si>
  <si>
    <t>0.46962687</t>
  </si>
  <si>
    <t>0.47158208</t>
  </si>
  <si>
    <t>0.47168657</t>
  </si>
  <si>
    <t>0.4664776</t>
  </si>
  <si>
    <t>0.46295586</t>
  </si>
  <si>
    <t>0.46297058</t>
  </si>
  <si>
    <t>0.46207353</t>
  </si>
  <si>
    <t>0.4596912</t>
  </si>
  <si>
    <t>0.4624559</t>
  </si>
  <si>
    <t>0.4620147</t>
  </si>
  <si>
    <t>0.46332353</t>
  </si>
  <si>
    <t>0.46320587</t>
  </si>
  <si>
    <t>0.46853733</t>
  </si>
  <si>
    <t>0.46557355</t>
  </si>
  <si>
    <t>0.4665735</t>
  </si>
  <si>
    <t>0.46689707</t>
  </si>
  <si>
    <t>0.46771014</t>
  </si>
  <si>
    <t>0.47585505</t>
  </si>
  <si>
    <t>0.47755072</t>
  </si>
  <si>
    <t>0.47734782</t>
  </si>
  <si>
    <t>0.47704348</t>
  </si>
  <si>
    <t>0.4793768</t>
  </si>
  <si>
    <t>0.4806377</t>
  </si>
  <si>
    <t>0.48495656</t>
  </si>
  <si>
    <t>0.4884348</t>
  </si>
  <si>
    <t>0.48749277</t>
  </si>
  <si>
    <t>0.49854472</t>
  </si>
  <si>
    <t>0.49842277</t>
  </si>
  <si>
    <t>0.49993548</t>
  </si>
  <si>
    <t>0.50068504</t>
  </si>
  <si>
    <t>0.49975196</t>
  </si>
  <si>
    <t>0.4996589</t>
  </si>
  <si>
    <t>0.501907</t>
  </si>
  <si>
    <t>0.50363564</t>
  </si>
  <si>
    <t>0.5056201</t>
  </si>
  <si>
    <t>0.50730234</t>
  </si>
  <si>
    <t>0.5072077</t>
  </si>
  <si>
    <t>0.5030526</t>
  </si>
  <si>
    <t>0.5041194</t>
  </si>
  <si>
    <t>0.5027687</t>
  </si>
  <si>
    <t>0.49622962</t>
  </si>
  <si>
    <t>0.49274072</t>
  </si>
  <si>
    <t>0.49004346</t>
  </si>
  <si>
    <t>0.4901449</t>
  </si>
  <si>
    <t>0.4987123</t>
  </si>
  <si>
    <t>0.50506127</t>
  </si>
  <si>
    <t>0.5078</t>
  </si>
  <si>
    <t>0.5108658</t>
  </si>
  <si>
    <t>0.51030266</t>
  </si>
  <si>
    <t>0.5106711</t>
  </si>
  <si>
    <t>0.5113882</t>
  </si>
  <si>
    <t>0.5119934</t>
  </si>
  <si>
    <t>0.511625</t>
  </si>
  <si>
    <t>0.5109605</t>
  </si>
  <si>
    <t>0.5110592</t>
  </si>
  <si>
    <t>0.5110987</t>
  </si>
  <si>
    <t>0.51142764</t>
  </si>
  <si>
    <t>0.51136184</t>
  </si>
  <si>
    <t>0.5115166</t>
  </si>
  <si>
    <t>0.50740397</t>
  </si>
  <si>
    <t>0.5058543</t>
  </si>
  <si>
    <t>0.5059669</t>
  </si>
  <si>
    <t>0.50507283</t>
  </si>
  <si>
    <t>0.50539076</t>
  </si>
  <si>
    <t>0.504543</t>
  </si>
  <si>
    <t>0.4965133</t>
  </si>
  <si>
    <t>0.48148298</t>
  </si>
  <si>
    <t>0.47556084</t>
  </si>
  <si>
    <t>0.47472793</t>
  </si>
  <si>
    <t>0.47363946</t>
  </si>
  <si>
    <t>0.47366214</t>
  </si>
  <si>
    <t>0.4946284</t>
  </si>
  <si>
    <t>0.5103557</t>
  </si>
  <si>
    <t>0.51272845</t>
  </si>
  <si>
    <t>0.5116429</t>
  </si>
  <si>
    <t>0.5112516</t>
  </si>
  <si>
    <t>0.5139611</t>
  </si>
  <si>
    <t>0.5145355</t>
  </si>
  <si>
    <t>0.5130903</t>
  </si>
  <si>
    <t>0.5117806</t>
  </si>
  <si>
    <t>0.5135807</t>
  </si>
  <si>
    <t>0.5123226</t>
  </si>
  <si>
    <t>0.5153807</t>
  </si>
  <si>
    <t>0.51720643</t>
  </si>
  <si>
    <t>0.52045804</t>
  </si>
  <si>
    <t>0.52352905</t>
  </si>
  <si>
    <t>0.52405196</t>
  </si>
  <si>
    <t>0.5218</t>
  </si>
  <si>
    <t>0.52476126</t>
  </si>
  <si>
    <t>0.5268322</t>
  </si>
  <si>
    <t>0.5214387</t>
  </si>
  <si>
    <t>0.5200516</t>
  </si>
  <si>
    <t>0.5140452</t>
  </si>
  <si>
    <t>0.5048194</t>
  </si>
  <si>
    <t>0.49961293</t>
  </si>
  <si>
    <t>0.4937355</t>
  </si>
  <si>
    <t>0.48431614</t>
  </si>
  <si>
    <t>0.48059875</t>
  </si>
  <si>
    <t>0.475535</t>
  </si>
  <si>
    <t>0.47103187</t>
  </si>
  <si>
    <t>0.47067514</t>
  </si>
  <si>
    <t>0.4746688</t>
  </si>
  <si>
    <t>0.4764586</t>
  </si>
  <si>
    <t>0.4780255</t>
  </si>
  <si>
    <t>0.47680894</t>
  </si>
  <si>
    <t>0.47900003</t>
  </si>
  <si>
    <t>0.4801847</t>
  </si>
  <si>
    <t>0.48046497</t>
  </si>
  <si>
    <t>0.47982803</t>
  </si>
  <si>
    <t>0.48344585</t>
  </si>
  <si>
    <t>0.48817196</t>
  </si>
  <si>
    <t>0.4916497</t>
  </si>
  <si>
    <t>0.49352866</t>
  </si>
  <si>
    <t>0.4950446</t>
  </si>
  <si>
    <t>0.49382803</t>
  </si>
  <si>
    <t>0.49501896</t>
  </si>
  <si>
    <t>0.51594186</t>
  </si>
  <si>
    <t>0.51874566</t>
  </si>
  <si>
    <t>0.5193448</t>
  </si>
  <si>
    <t>0.5226857</t>
  </si>
  <si>
    <t>0.5207657</t>
  </si>
  <si>
    <t>0.52062285</t>
  </si>
  <si>
    <t>0.5202743</t>
  </si>
  <si>
    <t>0.51642287</t>
  </si>
  <si>
    <t>0.517733</t>
  </si>
  <si>
    <t>0.52172315</t>
  </si>
  <si>
    <t>0.52580225</t>
  </si>
  <si>
    <t>0.5299153</t>
  </si>
  <si>
    <t>0.53195477</t>
  </si>
  <si>
    <t>0.5322373</t>
  </si>
  <si>
    <t>0.5361413</t>
  </si>
  <si>
    <t>0.5368644</t>
  </si>
  <si>
    <t>0.53741807</t>
  </si>
  <si>
    <t>0.5380562</t>
  </si>
  <si>
    <t>0.53803366</t>
  </si>
  <si>
    <t>0.5366854</t>
  </si>
  <si>
    <t>0.539927</t>
  </si>
  <si>
    <t>0.5430838</t>
  </si>
  <si>
    <t>0.5427709</t>
  </si>
  <si>
    <t>0.5409944</t>
  </si>
  <si>
    <t>0.5413464</t>
  </si>
  <si>
    <t>0.54184914</t>
  </si>
  <si>
    <t>0.54318994</t>
  </si>
  <si>
    <t>0.5469274</t>
  </si>
  <si>
    <t>0.5477318</t>
  </si>
  <si>
    <t>0.54992175</t>
  </si>
  <si>
    <t>0.55103356</t>
  </si>
  <si>
    <t>0.5473017</t>
  </si>
  <si>
    <t>0.5489553</t>
  </si>
  <si>
    <t>Wurttemberg</t>
  </si>
  <si>
    <t>Yemen Arab Republic</t>
  </si>
  <si>
    <t>OWID_YAR</t>
  </si>
  <si>
    <t>Yemen People's Republic</t>
  </si>
  <si>
    <t>OWID_YPR</t>
  </si>
  <si>
    <t>Zanzibar</t>
  </si>
  <si>
    <t>OWID_ZAN</t>
  </si>
  <si>
    <t>GDP per person employed by hour (C 2021 PPP $)</t>
  </si>
  <si>
    <t>Країна</t>
  </si>
  <si>
    <t>Беларусь</t>
  </si>
  <si>
    <t>Арменія</t>
  </si>
  <si>
    <t>Латвія</t>
  </si>
  <si>
    <t>Румунія</t>
  </si>
  <si>
    <t>Грузія</t>
  </si>
  <si>
    <t>Монголія</t>
  </si>
  <si>
    <t>Сербія</t>
  </si>
  <si>
    <t>Болгарія</t>
  </si>
  <si>
    <t>Відстань</t>
  </si>
  <si>
    <t>#</t>
  </si>
  <si>
    <t>Нова класифікація</t>
  </si>
  <si>
    <t>Стара класифікація</t>
  </si>
  <si>
    <t>Греція</t>
  </si>
  <si>
    <t>Бразилія</t>
  </si>
  <si>
    <t>Черногорія</t>
  </si>
  <si>
    <t>Казахстан</t>
  </si>
  <si>
    <t>Боснія і Херцеговина</t>
  </si>
  <si>
    <t>Democracy index</t>
  </si>
  <si>
    <t>Electricity Consumption by Population</t>
  </si>
  <si>
    <t>INSEAD, WIPO: Global Innovation Index</t>
  </si>
  <si>
    <t>Annual patent applications per million people</t>
  </si>
  <si>
    <t>Economic Complexity Index</t>
  </si>
  <si>
    <t>Market capitalization by Population</t>
  </si>
  <si>
    <t>Mortality rate, under-5</t>
  </si>
  <si>
    <t>GDP per person employed by hour</t>
  </si>
  <si>
    <t>Кластер 1</t>
  </si>
  <si>
    <t>Кластер 2</t>
  </si>
  <si>
    <t>Кластер 3</t>
  </si>
  <si>
    <t>Кластер 4</t>
  </si>
  <si>
    <t>Annual patent applications per million people [Average 2016-2021]</t>
  </si>
  <si>
    <t>Upper-middle-income countries</t>
  </si>
  <si>
    <t>SMR</t>
  </si>
  <si>
    <t>San Marino</t>
  </si>
  <si>
    <t>WSM</t>
  </si>
  <si>
    <t>LCA</t>
  </si>
  <si>
    <t>MCO</t>
  </si>
  <si>
    <t>Monaco</t>
  </si>
  <si>
    <t>Lower-middle-income countries</t>
  </si>
  <si>
    <t>Low-income countries</t>
  </si>
  <si>
    <t>High-income countries</t>
  </si>
  <si>
    <t>BRN</t>
  </si>
  <si>
    <t>BLZ</t>
  </si>
  <si>
    <t>BHS</t>
  </si>
  <si>
    <t>ABW</t>
  </si>
  <si>
    <t>ATG</t>
  </si>
  <si>
    <t>AND</t>
  </si>
  <si>
    <t>Andorra</t>
  </si>
  <si>
    <t>Patent applications per million people</t>
  </si>
  <si>
    <t>Serbia [2021]</t>
  </si>
  <si>
    <t>Serbia [2020]</t>
  </si>
  <si>
    <t>Serbia [2019]</t>
  </si>
  <si>
    <t>Serbia [2018]</t>
  </si>
  <si>
    <t>Serbia [2017]</t>
  </si>
  <si>
    <t>Serbia [2016]</t>
  </si>
  <si>
    <t>Serbia [2015]</t>
  </si>
  <si>
    <t>Serbia [2014]</t>
  </si>
  <si>
    <t>Serbia [2013]</t>
  </si>
  <si>
    <t>Serbia [2012]</t>
  </si>
  <si>
    <t>Serbia [2011]</t>
  </si>
  <si>
    <t>Serbia [2010]</t>
  </si>
  <si>
    <t>Serbia [2009]</t>
  </si>
  <si>
    <t>Serbia [2008]</t>
  </si>
  <si>
    <t>Serbia [2007]</t>
  </si>
  <si>
    <t>Serbia [2006]</t>
  </si>
  <si>
    <t>Serbia [2005]</t>
  </si>
  <si>
    <t>Serbia [2004]</t>
  </si>
  <si>
    <t>Serbia [2003]</t>
  </si>
  <si>
    <t>Serbia [2002]</t>
  </si>
  <si>
    <t>Serbia [2001]</t>
  </si>
  <si>
    <t>Serbia [2000]</t>
  </si>
  <si>
    <t>Serbia [1999]</t>
  </si>
  <si>
    <t>Romania [2021]</t>
  </si>
  <si>
    <t>Romania [2020]</t>
  </si>
  <si>
    <t>Romania [2019]</t>
  </si>
  <si>
    <t>Romania [2018]</t>
  </si>
  <si>
    <t>Romania [2017]</t>
  </si>
  <si>
    <t>Romania [2016]</t>
  </si>
  <si>
    <t>Romania [2015]</t>
  </si>
  <si>
    <t>Romania [2014]</t>
  </si>
  <si>
    <t>Romania [2013]</t>
  </si>
  <si>
    <t>Romania [2012]</t>
  </si>
  <si>
    <t>Romania [2011]</t>
  </si>
  <si>
    <t>Romania [2010]</t>
  </si>
  <si>
    <t>Romania [2009]</t>
  </si>
  <si>
    <t>Romania [2008]</t>
  </si>
  <si>
    <t>Romania [2007]</t>
  </si>
  <si>
    <t>Romania [2006]</t>
  </si>
  <si>
    <t>Romania [2005]</t>
  </si>
  <si>
    <t>Romania [2004]</t>
  </si>
  <si>
    <t>Romania [2003]</t>
  </si>
  <si>
    <t>Romania [2002]</t>
  </si>
  <si>
    <t>Romania [2001]</t>
  </si>
  <si>
    <t>Romania [2000]</t>
  </si>
  <si>
    <t>Romania [1999]</t>
  </si>
  <si>
    <t>Mongolia [2021]</t>
  </si>
  <si>
    <t>Mongolia [2020]</t>
  </si>
  <si>
    <t>Mongolia [2019]</t>
  </si>
  <si>
    <t>Mongolia [2018]</t>
  </si>
  <si>
    <t>Mongolia [2017]</t>
  </si>
  <si>
    <t>Mongolia [2016]</t>
  </si>
  <si>
    <t>Mongolia [2015]</t>
  </si>
  <si>
    <t>Mongolia [2014]</t>
  </si>
  <si>
    <t>Mongolia [2013]</t>
  </si>
  <si>
    <t>Mongolia [2012]</t>
  </si>
  <si>
    <t>Mongolia [2011]</t>
  </si>
  <si>
    <t>Mongolia [2010]</t>
  </si>
  <si>
    <t>Mongolia [2009]</t>
  </si>
  <si>
    <t>Mongolia [2008]</t>
  </si>
  <si>
    <t>Mongolia [2007]</t>
  </si>
  <si>
    <t>Mongolia [2006]</t>
  </si>
  <si>
    <t>Mongolia [2005]</t>
  </si>
  <si>
    <t>Mongolia [2004]</t>
  </si>
  <si>
    <t>Mongolia [2003]</t>
  </si>
  <si>
    <t>Mongolia [2002]</t>
  </si>
  <si>
    <t>Mongolia [2001]</t>
  </si>
  <si>
    <t>Mongolia [2000]</t>
  </si>
  <si>
    <t>Mongolia [1999]</t>
  </si>
  <si>
    <t>Latvia [2021]</t>
  </si>
  <si>
    <t>Latvia [2020]</t>
  </si>
  <si>
    <t>Latvia [2019]</t>
  </si>
  <si>
    <t>Latvia [2018]</t>
  </si>
  <si>
    <t>Latvia [2017]</t>
  </si>
  <si>
    <t>Latvia [2016]</t>
  </si>
  <si>
    <t>Latvia [2015]</t>
  </si>
  <si>
    <t>Latvia [2014]</t>
  </si>
  <si>
    <t>Latvia [2013]</t>
  </si>
  <si>
    <t>Latvia [2012]</t>
  </si>
  <si>
    <t>Latvia [2011]</t>
  </si>
  <si>
    <t>Latvia [2010]</t>
  </si>
  <si>
    <t>Latvia [2009]</t>
  </si>
  <si>
    <t>Latvia [2008]</t>
  </si>
  <si>
    <t>Latvia [2007]</t>
  </si>
  <si>
    <t>Latvia [2006]</t>
  </si>
  <si>
    <t>Latvia [2005]</t>
  </si>
  <si>
    <t>Latvia [2004]</t>
  </si>
  <si>
    <t>Latvia [2003]</t>
  </si>
  <si>
    <t>Latvia [2002]</t>
  </si>
  <si>
    <t>Latvia [2001]</t>
  </si>
  <si>
    <t>Latvia [2000]</t>
  </si>
  <si>
    <t>Latvia [1999]</t>
  </si>
  <si>
    <t>Kazakhstan [2021]</t>
  </si>
  <si>
    <t>Kazakhstan [2020]</t>
  </si>
  <si>
    <t>Kazakhstan [2019]</t>
  </si>
  <si>
    <t>Kazakhstan [2018]</t>
  </si>
  <si>
    <t>Kazakhstan [2017]</t>
  </si>
  <si>
    <t>Kazakhstan [2016]</t>
  </si>
  <si>
    <t>Kazakhstan [2015]</t>
  </si>
  <si>
    <t>Kazakhstan [2014]</t>
  </si>
  <si>
    <t>Kazakhstan [2013]</t>
  </si>
  <si>
    <t>Kazakhstan [2012]</t>
  </si>
  <si>
    <t>Kazakhstan [2011]</t>
  </si>
  <si>
    <t>Kazakhstan [2010]</t>
  </si>
  <si>
    <t>Kazakhstan [2009]</t>
  </si>
  <si>
    <t>Kazakhstan [2008]</t>
  </si>
  <si>
    <t>Kazakhstan [2007]</t>
  </si>
  <si>
    <t>Kazakhstan [2006]</t>
  </si>
  <si>
    <t>Kazakhstan [2005]</t>
  </si>
  <si>
    <t>Kazakhstan [2004]</t>
  </si>
  <si>
    <t>Kazakhstan [2003]</t>
  </si>
  <si>
    <t>Kazakhstan [2002]</t>
  </si>
  <si>
    <t>Kazakhstan [2001]</t>
  </si>
  <si>
    <t>Kazakhstan [2000]</t>
  </si>
  <si>
    <t>Kazakhstan [1999]</t>
  </si>
  <si>
    <t>Bulgaria [2021]</t>
  </si>
  <si>
    <t>Bulgaria [2020]</t>
  </si>
  <si>
    <t>Bulgaria [2019]</t>
  </si>
  <si>
    <t>Bulgaria [2018]</t>
  </si>
  <si>
    <t>Bulgaria [2017]</t>
  </si>
  <si>
    <t>Bulgaria [2016]</t>
  </si>
  <si>
    <t>Bulgaria [2015]</t>
  </si>
  <si>
    <t>Bulgaria [2014]</t>
  </si>
  <si>
    <t>Bulgaria [2013]</t>
  </si>
  <si>
    <t>Bulgaria [2012]</t>
  </si>
  <si>
    <t>Bulgaria [2011]</t>
  </si>
  <si>
    <t>Bulgaria [2010]</t>
  </si>
  <si>
    <t>Bulgaria [2009]</t>
  </si>
  <si>
    <t>Bulgaria [2008]</t>
  </si>
  <si>
    <t>Bulgaria [2007]</t>
  </si>
  <si>
    <t>Bulgaria [2006]</t>
  </si>
  <si>
    <t>Bulgaria [2005]</t>
  </si>
  <si>
    <t>Bulgaria [2004]</t>
  </si>
  <si>
    <t>Bulgaria [2003]</t>
  </si>
  <si>
    <t>Bulgaria [2002]</t>
  </si>
  <si>
    <t>Bulgaria [2001]</t>
  </si>
  <si>
    <t>Bulgaria [2000]</t>
  </si>
  <si>
    <t>Bulgaria [1999]</t>
  </si>
  <si>
    <t>Bosnia and Herzegovina [2021]</t>
  </si>
  <si>
    <t>Bosnia and Herzegovina [2020]</t>
  </si>
  <si>
    <t>Bosnia and Herzegovina [2019]</t>
  </si>
  <si>
    <t>Bosnia and Herzegovina [2018]</t>
  </si>
  <si>
    <t>Bosnia and Herzegovina [2017]</t>
  </si>
  <si>
    <t>Bosnia and Herzegovina [2016]</t>
  </si>
  <si>
    <t>Bosnia and Herzegovina [2015]</t>
  </si>
  <si>
    <t>Bosnia and Herzegovina [2014]</t>
  </si>
  <si>
    <t>Bosnia and Herzegovina [2013]</t>
  </si>
  <si>
    <t>Bosnia and Herzegovina [2012]</t>
  </si>
  <si>
    <t>Bosnia and Herzegovina [2011]</t>
  </si>
  <si>
    <t>Bosnia and Herzegovina [2010]</t>
  </si>
  <si>
    <t>Bosnia and Herzegovina [2009]</t>
  </si>
  <si>
    <t>Bosnia and Herzegovina [2008]</t>
  </si>
  <si>
    <t>Bosnia and Herzegovina [2007]</t>
  </si>
  <si>
    <t>Bosnia and Herzegovina [2006]</t>
  </si>
  <si>
    <t>Bosnia and Herzegovina [2005]</t>
  </si>
  <si>
    <t>Bosnia and Herzegovina [2004]</t>
  </si>
  <si>
    <t>Bosnia and Herzegovina [2003]</t>
  </si>
  <si>
    <t>Bosnia and Herzegovina [2002]</t>
  </si>
  <si>
    <t>Bosnia and Herzegovina [2001]</t>
  </si>
  <si>
    <t>Bosnia and Herzegovina [2000]</t>
  </si>
  <si>
    <t>Bosnia and Herzegovina [1999]</t>
  </si>
  <si>
    <t>Belarus [2021]</t>
  </si>
  <si>
    <t>Belarus [2020]</t>
  </si>
  <si>
    <t>Belarus [2019]</t>
  </si>
  <si>
    <t>Belarus [2018]</t>
  </si>
  <si>
    <t>Belarus [2017]</t>
  </si>
  <si>
    <t>Belarus [2016]</t>
  </si>
  <si>
    <t>Belarus [2015]</t>
  </si>
  <si>
    <t>Belarus [2014]</t>
  </si>
  <si>
    <t>Belarus [2013]</t>
  </si>
  <si>
    <t>Belarus [2012]</t>
  </si>
  <si>
    <t>Belarus [2011]</t>
  </si>
  <si>
    <t>Belarus [2010]</t>
  </si>
  <si>
    <t>Belarus [2009]</t>
  </si>
  <si>
    <t>Belarus [2008]</t>
  </si>
  <si>
    <t>Belarus [2007]</t>
  </si>
  <si>
    <t>Belarus [2006]</t>
  </si>
  <si>
    <t>Belarus [2005]</t>
  </si>
  <si>
    <t>Belarus [2004]</t>
  </si>
  <si>
    <t>Belarus [2003]</t>
  </si>
  <si>
    <t>Belarus [2002]</t>
  </si>
  <si>
    <t>Belarus [2001]</t>
  </si>
  <si>
    <t>Belarus [2000]</t>
  </si>
  <si>
    <t>Belarus [1999]</t>
  </si>
  <si>
    <t>Azerbaijan [2021]</t>
  </si>
  <si>
    <t>Azerbaijan [2020]</t>
  </si>
  <si>
    <t>Azerbaijan [2019]</t>
  </si>
  <si>
    <t>Azerbaijan [2018]</t>
  </si>
  <si>
    <t>Azerbaijan [2017]</t>
  </si>
  <si>
    <t>Azerbaijan [2016]</t>
  </si>
  <si>
    <t>Azerbaijan [2015]</t>
  </si>
  <si>
    <t>Azerbaijan [2014]</t>
  </si>
  <si>
    <t>Azerbaijan [2013]</t>
  </si>
  <si>
    <t>Azerbaijan [2012]</t>
  </si>
  <si>
    <t>Azerbaijan [2011]</t>
  </si>
  <si>
    <t>Azerbaijan [2010]</t>
  </si>
  <si>
    <t>Azerbaijan [2009]</t>
  </si>
  <si>
    <t>Azerbaijan [2008]</t>
  </si>
  <si>
    <t>Azerbaijan [2007]</t>
  </si>
  <si>
    <t>Azerbaijan [2006]</t>
  </si>
  <si>
    <t>Azerbaijan [2005]</t>
  </si>
  <si>
    <t>Azerbaijan [2004]</t>
  </si>
  <si>
    <t>Azerbaijan [2003]</t>
  </si>
  <si>
    <t>Azerbaijan [2002]</t>
  </si>
  <si>
    <t>Azerbaijan [2001]</t>
  </si>
  <si>
    <t>Azerbaijan [2000]</t>
  </si>
  <si>
    <t>Azerbaijan [1999]</t>
  </si>
  <si>
    <t>Armenia [2021]</t>
  </si>
  <si>
    <t>Armenia [2020]</t>
  </si>
  <si>
    <t>Armenia [2019]</t>
  </si>
  <si>
    <t>Armenia [2018]</t>
  </si>
  <si>
    <t>Armenia [2017]</t>
  </si>
  <si>
    <t>Armenia [2016]</t>
  </si>
  <si>
    <t>Armenia [2015]</t>
  </si>
  <si>
    <t>Armenia [2014]</t>
  </si>
  <si>
    <t>Armenia [2013]</t>
  </si>
  <si>
    <t>Armenia [2012]</t>
  </si>
  <si>
    <t>Armenia [2011]</t>
  </si>
  <si>
    <t>Armenia [2010]</t>
  </si>
  <si>
    <t>Armenia [2009]</t>
  </si>
  <si>
    <t>Armenia [2008]</t>
  </si>
  <si>
    <t>Armenia [2007]</t>
  </si>
  <si>
    <t>Armenia [2006]</t>
  </si>
  <si>
    <t>Armenia [2005]</t>
  </si>
  <si>
    <t>Armenia [2004]</t>
  </si>
  <si>
    <t>Armenia [2003]</t>
  </si>
  <si>
    <t>Armenia [2002]</t>
  </si>
  <si>
    <t>Armenia [2001]</t>
  </si>
  <si>
    <t>Armenia [2000]</t>
  </si>
  <si>
    <t>Armenia [1999]</t>
  </si>
  <si>
    <t>Ukraine [2021]</t>
  </si>
  <si>
    <t>Ukraine [2020]</t>
  </si>
  <si>
    <t>Ukraine [2019]</t>
  </si>
  <si>
    <t>Ukraine [2018]</t>
  </si>
  <si>
    <t>Ukraine [2017]</t>
  </si>
  <si>
    <t>Ukraine [2016]</t>
  </si>
  <si>
    <t>Ukraine [2015]</t>
  </si>
  <si>
    <t>Ukraine [2014]</t>
  </si>
  <si>
    <t>Ukraine [2013]</t>
  </si>
  <si>
    <t>Ukraine [2012]</t>
  </si>
  <si>
    <t>Ukraine [2011]</t>
  </si>
  <si>
    <t>Ukraine [2010]</t>
  </si>
  <si>
    <t>Ukraine [2009]</t>
  </si>
  <si>
    <t>Ukraine [2008]</t>
  </si>
  <si>
    <t>Ukraine [2007]</t>
  </si>
  <si>
    <t>Ukraine [2006]</t>
  </si>
  <si>
    <t>Ukraine [2005]</t>
  </si>
  <si>
    <t>Ukraine [2004]</t>
  </si>
  <si>
    <t>Ukraine [2003]</t>
  </si>
  <si>
    <t>Ukraine [2002]</t>
  </si>
  <si>
    <t>Ukraine [2001]</t>
  </si>
  <si>
    <t>Ukraine [2000]</t>
  </si>
  <si>
    <t>Ukraine [1999]</t>
  </si>
  <si>
    <t>GDP PPP per person employed</t>
  </si>
  <si>
    <t>Electric</t>
  </si>
  <si>
    <t>EcologicalFootprint_EcoFootprint_GlobalHectaresTotal_2024</t>
  </si>
  <si>
    <t>EcologicalFootprint_EcoFootprint_GlobalHectaresPerCapita_2024</t>
  </si>
  <si>
    <t>EcologicalFootprint_Biocapacity_GlobalHectaresTotal_2024</t>
  </si>
  <si>
    <t>EcologicalFootprint_Biocapacity_GlobalHectaresPerCapita_2024</t>
  </si>
  <si>
    <t>EcologicalFootprint_EcologicalReserveOrDeficit_Pct_2024</t>
  </si>
  <si>
    <t>1.1</t>
  </si>
  <si>
    <t>3.7</t>
  </si>
  <si>
    <t>1.2</t>
  </si>
  <si>
    <t>8.3</t>
  </si>
  <si>
    <t>1.6</t>
  </si>
  <si>
    <t>1.3</t>
  </si>
  <si>
    <t>2.3</t>
  </si>
  <si>
    <t>1</t>
  </si>
  <si>
    <t>1.8</t>
  </si>
  <si>
    <t>14.5</t>
  </si>
  <si>
    <t>11.5</t>
  </si>
  <si>
    <t>13.7</t>
  </si>
  <si>
    <t>9.7</t>
  </si>
  <si>
    <t>8.4</t>
  </si>
  <si>
    <t>6.8</t>
  </si>
  <si>
    <t>11.9</t>
  </si>
  <si>
    <t>14.2</t>
  </si>
  <si>
    <t>18</t>
  </si>
  <si>
    <t>9.3</t>
  </si>
  <si>
    <t>Reunion</t>
  </si>
  <si>
    <t>71.4</t>
  </si>
  <si>
    <t>77</t>
  </si>
  <si>
    <t>13.8</t>
  </si>
  <si>
    <t>Guadeloupe</t>
  </si>
  <si>
    <t>Martinique</t>
  </si>
  <si>
    <t>French Guiana</t>
  </si>
  <si>
    <t>91.8</t>
  </si>
  <si>
    <t>12.2</t>
  </si>
  <si>
    <t>Micronesia</t>
  </si>
  <si>
    <t>Saint Vincent and the Grenadines</t>
  </si>
  <si>
    <t>15.2</t>
  </si>
  <si>
    <t>Marshall Islands</t>
  </si>
  <si>
    <t>5.4</t>
  </si>
  <si>
    <t>Tuvalu</t>
  </si>
  <si>
    <t>Tokelau</t>
  </si>
  <si>
    <t>14</t>
  </si>
  <si>
    <t>Mortality caused by road traffic injury (per 100,000 population)</t>
  </si>
  <si>
    <t>Yemen, Rep.</t>
  </si>
  <si>
    <t>XKX</t>
  </si>
  <si>
    <t>WLD</t>
  </si>
  <si>
    <t>VIR</t>
  </si>
  <si>
    <t>Virgin Islands (U.S.)</t>
  </si>
  <si>
    <t>VGB</t>
  </si>
  <si>
    <t>Venezuela, RB</t>
  </si>
  <si>
    <t>VCT</t>
  </si>
  <si>
    <t>St. Vincent and the Grenadines</t>
  </si>
  <si>
    <t>UMC</t>
  </si>
  <si>
    <t>Upper middle income</t>
  </si>
  <si>
    <t>TUV</t>
  </si>
  <si>
    <t>TSS</t>
  </si>
  <si>
    <t>Sub-Saharan Africa (IDA &amp; IBRD countries)</t>
  </si>
  <si>
    <t>TSA</t>
  </si>
  <si>
    <t>South Asia (IDA &amp; IBRD)</t>
  </si>
  <si>
    <t>TON</t>
  </si>
  <si>
    <t>TMN</t>
  </si>
  <si>
    <t>Middle East &amp; North Africa (IDA &amp; IBRD countries)</t>
  </si>
  <si>
    <t>TLA</t>
  </si>
  <si>
    <t>Latin America &amp; the Caribbean (IDA &amp; IBRD countries)</t>
  </si>
  <si>
    <t>TEC</t>
  </si>
  <si>
    <t>Europe &amp; Central Asia (IDA &amp; IBRD countries)</t>
  </si>
  <si>
    <t>TEA</t>
  </si>
  <si>
    <t>East Asia &amp; Pacific (IDA &amp; IBRD countries)</t>
  </si>
  <si>
    <t>TCA</t>
  </si>
  <si>
    <t>Syrian Arab Republic</t>
  </si>
  <si>
    <t>SXM</t>
  </si>
  <si>
    <t>Sint Maarten (Dutch part)</t>
  </si>
  <si>
    <t>SST</t>
  </si>
  <si>
    <t>Small states</t>
  </si>
  <si>
    <t>SSF</t>
  </si>
  <si>
    <t>Sub-Saharan Africa</t>
  </si>
  <si>
    <t>SSA</t>
  </si>
  <si>
    <t>Sub-Saharan Africa (excluding high income)</t>
  </si>
  <si>
    <t>SAS</t>
  </si>
  <si>
    <t>South Asia</t>
  </si>
  <si>
    <t>PYF</t>
  </si>
  <si>
    <t>PST</t>
  </si>
  <si>
    <t>Post-demographic dividend</t>
  </si>
  <si>
    <t>PSS</t>
  </si>
  <si>
    <t>Pacific island small states</t>
  </si>
  <si>
    <t>West Bank and Gaza</t>
  </si>
  <si>
    <t>Korea, Dem. People's Rep.</t>
  </si>
  <si>
    <t>PRE</t>
  </si>
  <si>
    <t>Pre-demographic dividend</t>
  </si>
  <si>
    <t>PLW</t>
  </si>
  <si>
    <t>Palau</t>
  </si>
  <si>
    <t>OSS</t>
  </si>
  <si>
    <t>Other small states</t>
  </si>
  <si>
    <t>OED</t>
  </si>
  <si>
    <t>OECD members</t>
  </si>
  <si>
    <t>NRU</t>
  </si>
  <si>
    <t>NCL</t>
  </si>
  <si>
    <t>NAC</t>
  </si>
  <si>
    <t>MNP</t>
  </si>
  <si>
    <t>Northern Mariana Islands</t>
  </si>
  <si>
    <t>MNA</t>
  </si>
  <si>
    <t>Middle East &amp; North Africa (excluding high income)</t>
  </si>
  <si>
    <t>MIC</t>
  </si>
  <si>
    <t>Middle income</t>
  </si>
  <si>
    <t>MHL</t>
  </si>
  <si>
    <t>MEA</t>
  </si>
  <si>
    <t>Middle East &amp; North Africa</t>
  </si>
  <si>
    <t>MAF</t>
  </si>
  <si>
    <t>St. Martin (French part)</t>
  </si>
  <si>
    <t>Macao SAR, China</t>
  </si>
  <si>
    <t>LTE</t>
  </si>
  <si>
    <t>Late-demographic dividend</t>
  </si>
  <si>
    <t>LMY</t>
  </si>
  <si>
    <t>Low &amp; middle income</t>
  </si>
  <si>
    <t>LMC</t>
  </si>
  <si>
    <t>Lower middle income</t>
  </si>
  <si>
    <t>LIE</t>
  </si>
  <si>
    <t>Liechtenstein</t>
  </si>
  <si>
    <t>LIC</t>
  </si>
  <si>
    <t>Low income</t>
  </si>
  <si>
    <t>LDC</t>
  </si>
  <si>
    <t>Least developed countries: UN classification</t>
  </si>
  <si>
    <t>LCN</t>
  </si>
  <si>
    <t>Latin America &amp; Caribbean</t>
  </si>
  <si>
    <t>St. Lucia</t>
  </si>
  <si>
    <t>LAC</t>
  </si>
  <si>
    <t>Latin America &amp; Caribbean (excluding high income)</t>
  </si>
  <si>
    <t>KNA</t>
  </si>
  <si>
    <t>St. Kitts and Nevis</t>
  </si>
  <si>
    <t>KIR</t>
  </si>
  <si>
    <t>INX</t>
  </si>
  <si>
    <t>Not classified</t>
  </si>
  <si>
    <t>IMN</t>
  </si>
  <si>
    <t>Isle of Man</t>
  </si>
  <si>
    <t>IDX</t>
  </si>
  <si>
    <t>IDA only</t>
  </si>
  <si>
    <t>IDB</t>
  </si>
  <si>
    <t>IDA blend</t>
  </si>
  <si>
    <t>IDA</t>
  </si>
  <si>
    <t>IDA total</t>
  </si>
  <si>
    <t>IBT</t>
  </si>
  <si>
    <t>IDA &amp; IBRD total</t>
  </si>
  <si>
    <t>IBD</t>
  </si>
  <si>
    <t>IBRD only</t>
  </si>
  <si>
    <t>HPC</t>
  </si>
  <si>
    <t>Heavily indebted poor countries (HIPC)</t>
  </si>
  <si>
    <t>HIC</t>
  </si>
  <si>
    <t>High income</t>
  </si>
  <si>
    <t>GUM</t>
  </si>
  <si>
    <t>GRL</t>
  </si>
  <si>
    <t>GRD</t>
  </si>
  <si>
    <t>GIB</t>
  </si>
  <si>
    <t>FSM</t>
  </si>
  <si>
    <t>Micronesia, Fed. Sts.</t>
  </si>
  <si>
    <t>FRO</t>
  </si>
  <si>
    <t>FCS</t>
  </si>
  <si>
    <t>Fragile and conflict affected situations</t>
  </si>
  <si>
    <t>EUU</t>
  </si>
  <si>
    <t>European Union</t>
  </si>
  <si>
    <t>EMU</t>
  </si>
  <si>
    <t>Euro area</t>
  </si>
  <si>
    <t>ECS</t>
  </si>
  <si>
    <t>Europe &amp; Central Asia</t>
  </si>
  <si>
    <t>ECA</t>
  </si>
  <si>
    <t>Europe &amp; Central Asia (excluding high income)</t>
  </si>
  <si>
    <t>EAS</t>
  </si>
  <si>
    <t>East Asia &amp; Pacific</t>
  </si>
  <si>
    <t>EAR</t>
  </si>
  <si>
    <t>Early-demographic dividend</t>
  </si>
  <si>
    <t>EAP</t>
  </si>
  <si>
    <t>East Asia &amp; Pacific (excluding high income)</t>
  </si>
  <si>
    <t>DMA</t>
  </si>
  <si>
    <t>CYM</t>
  </si>
  <si>
    <t>CUW</t>
  </si>
  <si>
    <t>Curacao</t>
  </si>
  <si>
    <t>CSS</t>
  </si>
  <si>
    <t>Caribbean small states</t>
  </si>
  <si>
    <t>CHI</t>
  </si>
  <si>
    <t>Channel Islands</t>
  </si>
  <si>
    <t>CEB</t>
  </si>
  <si>
    <t>Central Europe and the Baltics</t>
  </si>
  <si>
    <t>BMU</t>
  </si>
  <si>
    <t>ASM</t>
  </si>
  <si>
    <t>ARB</t>
  </si>
  <si>
    <t>Arab World</t>
  </si>
  <si>
    <t>AFW</t>
  </si>
  <si>
    <t>Africa Western and Central</t>
  </si>
  <si>
    <t>AFE</t>
  </si>
  <si>
    <t>Africa Eastern and Southern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</si>
  <si>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</si>
  <si>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</si>
  <si>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</si>
  <si>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</si>
  <si>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</si>
  <si>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</si>
  <si>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</si>
  <si>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</si>
  <si>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</si>
  <si>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</si>
  <si>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</si>
  <si>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</si>
  <si>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</si>
  <si>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</si>
  <si>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</si>
  <si>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</si>
  <si>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</si>
  <si>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</si>
  <si>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</si>
  <si>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</si>
  <si>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</si>
  <si>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</si>
  <si>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</si>
  <si>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</si>
  <si>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</si>
  <si>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</si>
  <si>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</si>
  <si>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</si>
  <si>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</si>
  <si>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</si>
  <si>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</si>
  <si>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</si>
  <si>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</si>
  <si>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</si>
  <si>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</si>
  <si>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</si>
  <si>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</si>
  <si>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</si>
  <si>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</si>
  <si>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</si>
  <si>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</si>
  <si>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</si>
  <si>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</si>
  <si>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</si>
  <si>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</si>
  <si>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</si>
  <si>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</si>
  <si>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Indicator Code</t>
  </si>
  <si>
    <t>Country Code</t>
  </si>
  <si>
    <t>Last Updated Date</t>
  </si>
  <si>
    <t>World Development Indicators</t>
  </si>
  <si>
    <t>Data Source</t>
  </si>
  <si>
    <t>SL.GDP.PCAP.EM.KD</t>
  </si>
  <si>
    <t>Exports of goods and services (constant 2015 US$)</t>
  </si>
  <si>
    <t>NE.EXP.GNFS.KD</t>
  </si>
  <si>
    <t>GDP (constant 2015 US$)</t>
  </si>
  <si>
    <t>NY.GDP.MKTP.KD</t>
  </si>
  <si>
    <t>Medium and high-tech exports (% manufactured exports)</t>
  </si>
  <si>
    <t>Last Updated: 10/24/2024</t>
  </si>
  <si>
    <t>Data from database: World Development Indicators</t>
  </si>
  <si>
    <t>..</t>
  </si>
  <si>
    <t>TX.MNF.TECH.ZS.UN</t>
  </si>
  <si>
    <t>2023 [YR2023]</t>
  </si>
  <si>
    <t>2022 [YR2022]</t>
  </si>
  <si>
    <t>2021 [YR2021]</t>
  </si>
  <si>
    <t>2020 [YR2020]</t>
  </si>
  <si>
    <t>2019 [YR2019]</t>
  </si>
  <si>
    <t>2018 [YR2018]</t>
  </si>
  <si>
    <t>2017 [YR2017]</t>
  </si>
  <si>
    <t>2016 [YR2016]</t>
  </si>
  <si>
    <t>2015 [YR2015]</t>
  </si>
  <si>
    <t>2014 [YR2014]</t>
  </si>
  <si>
    <t>2000 [YR2000]</t>
  </si>
  <si>
    <t>1990 [YR1990]</t>
  </si>
  <si>
    <t>Series Code</t>
  </si>
  <si>
    <t>Series Name</t>
  </si>
  <si>
    <t>Population, total</t>
  </si>
  <si>
    <t>SP.POP.TOTL</t>
  </si>
  <si>
    <t>Laos (Lao PDR)</t>
  </si>
  <si>
    <t>Global Innovation Index 2023</t>
  </si>
  <si>
    <t>electricity_consumption</t>
  </si>
  <si>
    <t>Electricity_consumption</t>
  </si>
  <si>
    <t>Ecological Footprint (HectaresPerCapita)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</si>
</sst>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%"/>
    <numFmt numFmtId="167" formatCode="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theme="1"/>
      <name val="Baskerville Old Face"/>
      <family val="1"/>
    </font>
    <font>
      <sz val="9"/>
      <color theme="1"/>
      <name val="Baskerville Old Face"/>
      <family val="1"/>
    </font>
    <font>
      <sz val="11"/>
      <name val="Baskerville Old Face"/>
      <family val="1"/>
    </font>
    <font>
      <sz val="11"/>
      <name val="Arial"/>
      <family val="2"/>
      <charset val="204"/>
    </font>
    <font>
      <sz val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ova Cond"/>
      <family val="2"/>
    </font>
    <font>
      <sz val="10"/>
      <color theme="1"/>
      <name val="Calibri"/>
      <family val="2"/>
      <scheme val="minor"/>
    </font>
    <font>
      <sz val="10"/>
      <color theme="1"/>
      <name val="Arial Nova Cond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3" borderId="1" xfId="0" applyNumberFormat="1" applyFont="1" applyFill="1" applyBorder="1"/>
    <xf numFmtId="3" fontId="2" fillId="0" borderId="1" xfId="0" applyNumberFormat="1" applyFont="1" applyBorder="1"/>
    <xf numFmtId="2" fontId="2" fillId="3" borderId="1" xfId="0" applyNumberFormat="1" applyFont="1" applyFill="1" applyBorder="1"/>
    <xf numFmtId="165" fontId="2" fillId="4" borderId="1" xfId="0" applyNumberFormat="1" applyFont="1" applyFill="1" applyBorder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3" fontId="2" fillId="3" borderId="1" xfId="0" applyNumberFormat="1" applyFont="1" applyFill="1" applyBorder="1"/>
    <xf numFmtId="3" fontId="4" fillId="0" borderId="1" xfId="0" applyNumberFormat="1" applyFont="1" applyBorder="1"/>
    <xf numFmtId="164" fontId="2" fillId="3" borderId="1" xfId="0" applyNumberFormat="1" applyFont="1" applyFill="1" applyBorder="1"/>
    <xf numFmtId="10" fontId="2" fillId="3" borderId="1" xfId="0" applyNumberFormat="1" applyFont="1" applyFill="1" applyBorder="1"/>
    <xf numFmtId="10" fontId="2" fillId="5" borderId="1" xfId="0" applyNumberFormat="1" applyFont="1" applyFill="1" applyBorder="1"/>
    <xf numFmtId="3" fontId="4" fillId="6" borderId="1" xfId="0" applyNumberFormat="1" applyFont="1" applyFill="1" applyBorder="1"/>
    <xf numFmtId="165" fontId="2" fillId="0" borderId="1" xfId="0" applyNumberFormat="1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4" fontId="2" fillId="6" borderId="1" xfId="0" applyNumberFormat="1" applyFont="1" applyFill="1" applyBorder="1"/>
    <xf numFmtId="0" fontId="2" fillId="0" borderId="0" xfId="0" applyFont="1" applyAlignment="1">
      <alignment horizontal="center"/>
    </xf>
    <xf numFmtId="10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7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2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8" borderId="0" xfId="0" applyFill="1"/>
    <xf numFmtId="2" fontId="0" fillId="0" borderId="0" xfId="0" applyNumberFormat="1"/>
    <xf numFmtId="166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3" fontId="1" fillId="0" borderId="1" xfId="0" applyNumberFormat="1" applyFont="1" applyBorder="1" applyAlignment="1">
      <alignment horizontal="right"/>
    </xf>
    <xf numFmtId="2" fontId="1" fillId="3" borderId="1" xfId="0" applyNumberFormat="1" applyFont="1" applyFill="1" applyBorder="1"/>
    <xf numFmtId="3" fontId="1" fillId="0" borderId="1" xfId="0" applyNumberFormat="1" applyFont="1" applyBorder="1"/>
    <xf numFmtId="165" fontId="1" fillId="4" borderId="1" xfId="0" applyNumberFormat="1" applyFont="1" applyFill="1" applyBorder="1"/>
    <xf numFmtId="4" fontId="1" fillId="3" borderId="1" xfId="0" applyNumberFormat="1" applyFont="1" applyFill="1" applyBorder="1"/>
    <xf numFmtId="165" fontId="1" fillId="0" borderId="1" xfId="0" applyNumberFormat="1" applyFont="1" applyBorder="1"/>
    <xf numFmtId="165" fontId="1" fillId="3" borderId="1" xfId="0" applyNumberFormat="1" applyFont="1" applyFill="1" applyBorder="1"/>
    <xf numFmtId="3" fontId="5" fillId="0" borderId="1" xfId="0" applyNumberFormat="1" applyFont="1" applyBorder="1"/>
    <xf numFmtId="3" fontId="5" fillId="6" borderId="1" xfId="0" applyNumberFormat="1" applyFont="1" applyFill="1" applyBorder="1"/>
    <xf numFmtId="4" fontId="1" fillId="6" borderId="1" xfId="0" applyNumberFormat="1" applyFont="1" applyFill="1" applyBorder="1"/>
    <xf numFmtId="165" fontId="1" fillId="3" borderId="1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0" fontId="1" fillId="0" borderId="1" xfId="0" applyFont="1" applyBorder="1"/>
    <xf numFmtId="166" fontId="1" fillId="0" borderId="1" xfId="0" applyNumberFormat="1" applyFont="1" applyBorder="1"/>
    <xf numFmtId="3" fontId="1" fillId="9" borderId="1" xfId="0" applyNumberFormat="1" applyFont="1" applyFill="1" applyBorder="1"/>
    <xf numFmtId="3" fontId="1" fillId="3" borderId="1" xfId="0" applyNumberFormat="1" applyFont="1" applyFill="1" applyBorder="1"/>
    <xf numFmtId="0" fontId="0" fillId="0" borderId="0" xfId="0" applyNumberFormat="1"/>
    <xf numFmtId="1" fontId="0" fillId="0" borderId="0" xfId="0" applyNumberFormat="1"/>
    <xf numFmtId="4" fontId="1" fillId="0" borderId="1" xfId="0" applyNumberFormat="1" applyFont="1" applyBorder="1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166" fontId="1" fillId="2" borderId="1" xfId="0" applyNumberFormat="1" applyFont="1" applyFill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/>
    </xf>
    <xf numFmtId="1" fontId="1" fillId="2" borderId="1" xfId="0" applyNumberFormat="1" applyFont="1" applyFill="1" applyBorder="1" applyAlignment="1">
      <alignment horizontal="right" vertical="center" wrapText="1"/>
    </xf>
    <xf numFmtId="2" fontId="1" fillId="3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/>
    </xf>
    <xf numFmtId="1" fontId="1" fillId="3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/>
    <xf numFmtId="165" fontId="1" fillId="4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/>
    <xf numFmtId="4" fontId="1" fillId="0" borderId="4" xfId="0" applyNumberFormat="1" applyFont="1" applyBorder="1"/>
    <xf numFmtId="165" fontId="1" fillId="3" borderId="4" xfId="0" applyNumberFormat="1" applyFont="1" applyFill="1" applyBorder="1"/>
    <xf numFmtId="165" fontId="1" fillId="2" borderId="4" xfId="0" applyNumberFormat="1" applyFont="1" applyFill="1" applyBorder="1"/>
    <xf numFmtId="4" fontId="1" fillId="3" borderId="4" xfId="0" applyNumberFormat="1" applyFont="1" applyFill="1" applyBorder="1"/>
    <xf numFmtId="166" fontId="1" fillId="0" borderId="4" xfId="0" applyNumberFormat="1" applyFont="1" applyBorder="1"/>
    <xf numFmtId="165" fontId="1" fillId="4" borderId="4" xfId="0" applyNumberFormat="1" applyFont="1" applyFill="1" applyBorder="1"/>
    <xf numFmtId="0" fontId="1" fillId="0" borderId="4" xfId="0" applyFont="1" applyBorder="1"/>
    <xf numFmtId="4" fontId="1" fillId="0" borderId="5" xfId="0" applyNumberFormat="1" applyFont="1" applyBorder="1"/>
    <xf numFmtId="165" fontId="1" fillId="3" borderId="5" xfId="0" applyNumberFormat="1" applyFont="1" applyFill="1" applyBorder="1"/>
    <xf numFmtId="4" fontId="1" fillId="3" borderId="5" xfId="0" applyNumberFormat="1" applyFont="1" applyFill="1" applyBorder="1"/>
    <xf numFmtId="166" fontId="1" fillId="0" borderId="5" xfId="0" applyNumberFormat="1" applyFont="1" applyBorder="1"/>
    <xf numFmtId="165" fontId="1" fillId="4" borderId="5" xfId="0" applyNumberFormat="1" applyFont="1" applyFill="1" applyBorder="1"/>
    <xf numFmtId="0" fontId="1" fillId="0" borderId="5" xfId="0" applyFont="1" applyBorder="1"/>
    <xf numFmtId="165" fontId="1" fillId="2" borderId="5" xfId="0" applyNumberFormat="1" applyFont="1" applyFill="1" applyBorder="1"/>
    <xf numFmtId="164" fontId="0" fillId="2" borderId="0" xfId="0" applyNumberFormat="1" applyFill="1"/>
    <xf numFmtId="0" fontId="0" fillId="10" borderId="3" xfId="0" applyNumberFormat="1" applyFont="1" applyFill="1" applyBorder="1"/>
    <xf numFmtId="0" fontId="0" fillId="0" borderId="3" xfId="0" applyNumberFormat="1" applyFont="1" applyBorder="1"/>
    <xf numFmtId="0" fontId="8" fillId="0" borderId="0" xfId="1"/>
    <xf numFmtId="14" fontId="8" fillId="0" borderId="0" xfId="1" applyNumberFormat="1"/>
    <xf numFmtId="164" fontId="8" fillId="2" borderId="0" xfId="1" applyNumberFormat="1" applyFill="1"/>
    <xf numFmtId="0" fontId="8" fillId="8" borderId="0" xfId="1" applyFill="1"/>
    <xf numFmtId="167" fontId="8" fillId="0" borderId="0" xfId="1" applyNumberFormat="1"/>
    <xf numFmtId="1" fontId="8" fillId="0" borderId="0" xfId="1" applyNumberFormat="1"/>
    <xf numFmtId="49" fontId="0" fillId="0" borderId="0" xfId="0" applyNumberForma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1" fontId="9" fillId="0" borderId="0" xfId="0" applyNumberFormat="1" applyFont="1"/>
    <xf numFmtId="1" fontId="11" fillId="0" borderId="0" xfId="0" applyNumberFormat="1" applyFont="1" applyFill="1"/>
    <xf numFmtId="1" fontId="11" fillId="0" borderId="0" xfId="0" applyNumberFormat="1" applyFont="1"/>
    <xf numFmtId="1" fontId="10" fillId="0" borderId="0" xfId="0" applyNumberFormat="1" applyFont="1"/>
    <xf numFmtId="2" fontId="11" fillId="0" borderId="0" xfId="0" applyNumberFormat="1" applyFont="1" applyFill="1"/>
    <xf numFmtId="1" fontId="11" fillId="2" borderId="0" xfId="0" applyNumberFormat="1" applyFont="1" applyFill="1"/>
    <xf numFmtId="1" fontId="9" fillId="0" borderId="0" xfId="0" applyNumberFormat="1" applyFont="1" applyAlignment="1">
      <alignment vertical="center"/>
    </xf>
    <xf numFmtId="1" fontId="11" fillId="0" borderId="0" xfId="0" applyNumberFormat="1" applyFont="1" applyFill="1" applyAlignment="1">
      <alignment vertical="center"/>
    </xf>
    <xf numFmtId="167" fontId="11" fillId="0" borderId="0" xfId="0" applyNumberFormat="1" applyFont="1" applyFill="1"/>
    <xf numFmtId="167" fontId="10" fillId="0" borderId="0" xfId="0" applyNumberFormat="1" applyFont="1"/>
    <xf numFmtId="167" fontId="11" fillId="0" borderId="0" xfId="0" applyNumberFormat="1" applyFont="1" applyFill="1" applyAlignment="1">
      <alignment vertical="center"/>
    </xf>
    <xf numFmtId="0" fontId="11" fillId="2" borderId="0" xfId="0" applyFont="1" applyFill="1"/>
    <xf numFmtId="0" fontId="11" fillId="0" borderId="0" xfId="0" applyFont="1"/>
    <xf numFmtId="167" fontId="11" fillId="2" borderId="0" xfId="0" applyNumberFormat="1" applyFont="1" applyFill="1"/>
    <xf numFmtId="164" fontId="11" fillId="0" borderId="0" xfId="0" applyNumberFormat="1" applyFont="1"/>
    <xf numFmtId="164" fontId="11" fillId="2" borderId="0" xfId="0" applyNumberFormat="1" applyFont="1" applyFill="1"/>
    <xf numFmtId="1" fontId="11" fillId="11" borderId="0" xfId="0" applyNumberFormat="1" applyFont="1" applyFill="1" applyAlignment="1">
      <alignment vertical="center"/>
    </xf>
    <xf numFmtId="1" fontId="11" fillId="9" borderId="0" xfId="0" applyNumberFormat="1" applyFont="1" applyFill="1"/>
    <xf numFmtId="0" fontId="10" fillId="12" borderId="0" xfId="0" applyFont="1" applyFill="1"/>
    <xf numFmtId="2" fontId="11" fillId="11" borderId="0" xfId="0" applyNumberFormat="1" applyFont="1" applyFill="1" applyAlignment="1">
      <alignment vertical="center"/>
    </xf>
    <xf numFmtId="2" fontId="11" fillId="2" borderId="0" xfId="0" applyNumberFormat="1" applyFont="1" applyFill="1"/>
    <xf numFmtId="2" fontId="11" fillId="0" borderId="0" xfId="0" applyNumberFormat="1" applyFont="1"/>
    <xf numFmtId="167" fontId="11" fillId="0" borderId="0" xfId="0" applyNumberFormat="1" applyFont="1"/>
    <xf numFmtId="167" fontId="10" fillId="0" borderId="0" xfId="0" applyNumberFormat="1" applyFont="1" applyFill="1"/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 xr:uid="{61470DA8-0E6E-4FA0-966C-CA7276468415}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  <fill>
        <patternFill patternType="solid">
          <fgColor indexed="64"/>
          <bgColor theme="2" tint="-9.9978637043366805E-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Лист5!$J$1</c:f>
              <c:strCache>
                <c:ptCount val="1"/>
                <c:pt idx="0">
                  <c:v>Agree "Most people can be trusted"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Лист5!$J$2:$J$183</c:f>
              <c:numCache>
                <c:formatCode>0</c:formatCode>
                <c:ptCount val="182"/>
                <c:pt idx="0">
                  <c:v>34.391509999999997</c:v>
                </c:pt>
                <c:pt idx="1">
                  <c:v>35</c:v>
                </c:pt>
                <c:pt idx="2">
                  <c:v>37.312820000000002</c:v>
                </c:pt>
                <c:pt idx="3">
                  <c:v>72.091409999999996</c:v>
                </c:pt>
                <c:pt idx="4">
                  <c:v>21.428000000000001</c:v>
                </c:pt>
                <c:pt idx="5">
                  <c:v>35.669220000000003</c:v>
                </c:pt>
                <c:pt idx="6">
                  <c:v>58.535789999999999</c:v>
                </c:pt>
                <c:pt idx="7">
                  <c:v>37.021720000000002</c:v>
                </c:pt>
                <c:pt idx="8">
                  <c:v>73.866470000000007</c:v>
                </c:pt>
                <c:pt idx="9">
                  <c:v>26.553840000000001</c:v>
                </c:pt>
                <c:pt idx="10">
                  <c:v>49.773890000000002</c:v>
                </c:pt>
                <c:pt idx="11">
                  <c:v>26.256270000000001</c:v>
                </c:pt>
                <c:pt idx="12">
                  <c:v>57.020470000000003</c:v>
                </c:pt>
                <c:pt idx="13">
                  <c:v>68.359989999999996</c:v>
                </c:pt>
                <c:pt idx="14">
                  <c:v>35</c:v>
                </c:pt>
                <c:pt idx="15">
                  <c:v>36.371479999999998</c:v>
                </c:pt>
                <c:pt idx="16">
                  <c:v>62.76585</c:v>
                </c:pt>
                <c:pt idx="17">
                  <c:v>41.610210000000002</c:v>
                </c:pt>
                <c:pt idx="18">
                  <c:v>48.53989</c:v>
                </c:pt>
                <c:pt idx="19">
                  <c:v>28.549499999999998</c:v>
                </c:pt>
                <c:pt idx="20">
                  <c:v>40.964390000000002</c:v>
                </c:pt>
                <c:pt idx="21">
                  <c:v>46.693019999999997</c:v>
                </c:pt>
                <c:pt idx="22">
                  <c:v>43.311790000000002</c:v>
                </c:pt>
                <c:pt idx="23">
                  <c:v>62.27</c:v>
                </c:pt>
                <c:pt idx="24">
                  <c:v>30</c:v>
                </c:pt>
                <c:pt idx="25">
                  <c:v>50</c:v>
                </c:pt>
                <c:pt idx="26">
                  <c:v>30</c:v>
                </c:pt>
                <c:pt idx="27">
                  <c:v>25</c:v>
                </c:pt>
                <c:pt idx="28">
                  <c:v>8.4471959999999999</c:v>
                </c:pt>
                <c:pt idx="29">
                  <c:v>27.31138</c:v>
                </c:pt>
                <c:pt idx="30">
                  <c:v>25.264859999999999</c:v>
                </c:pt>
                <c:pt idx="31">
                  <c:v>25</c:v>
                </c:pt>
                <c:pt idx="32">
                  <c:v>40</c:v>
                </c:pt>
                <c:pt idx="33">
                  <c:v>40</c:v>
                </c:pt>
                <c:pt idx="34">
                  <c:v>33.70288</c:v>
                </c:pt>
                <c:pt idx="35">
                  <c:v>30</c:v>
                </c:pt>
                <c:pt idx="36">
                  <c:v>32.931730000000002</c:v>
                </c:pt>
                <c:pt idx="37">
                  <c:v>16.91347</c:v>
                </c:pt>
                <c:pt idx="38">
                  <c:v>31.695820000000001</c:v>
                </c:pt>
                <c:pt idx="39">
                  <c:v>13.57521</c:v>
                </c:pt>
                <c:pt idx="40">
                  <c:v>33.943730000000002</c:v>
                </c:pt>
                <c:pt idx="41">
                  <c:v>27.15409</c:v>
                </c:pt>
                <c:pt idx="42">
                  <c:v>13.99586</c:v>
                </c:pt>
                <c:pt idx="43">
                  <c:v>22.879020000000001</c:v>
                </c:pt>
                <c:pt idx="44">
                  <c:v>24.112020000000001</c:v>
                </c:pt>
                <c:pt idx="45">
                  <c:v>21.595569999999999</c:v>
                </c:pt>
                <c:pt idx="46">
                  <c:v>12.131959999999999</c:v>
                </c:pt>
                <c:pt idx="47">
                  <c:v>3.2032029999999998</c:v>
                </c:pt>
                <c:pt idx="48">
                  <c:v>25</c:v>
                </c:pt>
                <c:pt idx="49">
                  <c:v>25</c:v>
                </c:pt>
                <c:pt idx="50">
                  <c:v>22.19023</c:v>
                </c:pt>
                <c:pt idx="51">
                  <c:v>20</c:v>
                </c:pt>
                <c:pt idx="52">
                  <c:v>19.181329999999999</c:v>
                </c:pt>
                <c:pt idx="53">
                  <c:v>20</c:v>
                </c:pt>
                <c:pt idx="54">
                  <c:v>6.596476</c:v>
                </c:pt>
                <c:pt idx="55">
                  <c:v>22.80564</c:v>
                </c:pt>
                <c:pt idx="56">
                  <c:v>20</c:v>
                </c:pt>
                <c:pt idx="57">
                  <c:v>21.743559999999999</c:v>
                </c:pt>
                <c:pt idx="58">
                  <c:v>12.90272</c:v>
                </c:pt>
                <c:pt idx="59">
                  <c:v>20</c:v>
                </c:pt>
                <c:pt idx="60">
                  <c:v>19.573499999999999</c:v>
                </c:pt>
                <c:pt idx="61">
                  <c:v>11</c:v>
                </c:pt>
                <c:pt idx="62">
                  <c:v>14.47495</c:v>
                </c:pt>
                <c:pt idx="63">
                  <c:v>17.093260000000001</c:v>
                </c:pt>
                <c:pt idx="64">
                  <c:v>17.16667</c:v>
                </c:pt>
                <c:pt idx="65">
                  <c:v>15.058920000000001</c:v>
                </c:pt>
                <c:pt idx="66">
                  <c:v>14.80987</c:v>
                </c:pt>
                <c:pt idx="67">
                  <c:v>7.3333329999999997</c:v>
                </c:pt>
                <c:pt idx="68">
                  <c:v>15</c:v>
                </c:pt>
                <c:pt idx="69">
                  <c:v>10.488350000000001</c:v>
                </c:pt>
                <c:pt idx="70">
                  <c:v>15</c:v>
                </c:pt>
                <c:pt idx="71">
                  <c:v>9.9166670000000003</c:v>
                </c:pt>
                <c:pt idx="72">
                  <c:v>25.045940000000002</c:v>
                </c:pt>
                <c:pt idx="73">
                  <c:v>15</c:v>
                </c:pt>
                <c:pt idx="74">
                  <c:v>16.316600000000001</c:v>
                </c:pt>
                <c:pt idx="75">
                  <c:v>9.6424900000000004</c:v>
                </c:pt>
                <c:pt idx="76">
                  <c:v>15</c:v>
                </c:pt>
                <c:pt idx="77">
                  <c:v>15.87697</c:v>
                </c:pt>
                <c:pt idx="78">
                  <c:v>15</c:v>
                </c:pt>
                <c:pt idx="79">
                  <c:v>23.28115</c:v>
                </c:pt>
                <c:pt idx="80">
                  <c:v>5</c:v>
                </c:pt>
                <c:pt idx="81">
                  <c:v>21.077960000000001</c:v>
                </c:pt>
                <c:pt idx="82">
                  <c:v>10</c:v>
                </c:pt>
                <c:pt idx="83">
                  <c:v>20</c:v>
                </c:pt>
                <c:pt idx="84">
                  <c:v>15</c:v>
                </c:pt>
                <c:pt idx="85">
                  <c:v>15</c:v>
                </c:pt>
                <c:pt idx="86">
                  <c:v>10</c:v>
                </c:pt>
                <c:pt idx="87">
                  <c:v>26.300059999999998</c:v>
                </c:pt>
                <c:pt idx="88">
                  <c:v>13.8245</c:v>
                </c:pt>
                <c:pt idx="89">
                  <c:v>6.5247580000000003</c:v>
                </c:pt>
                <c:pt idx="90">
                  <c:v>28.345880000000001</c:v>
                </c:pt>
                <c:pt idx="91">
                  <c:v>15</c:v>
                </c:pt>
                <c:pt idx="92">
                  <c:v>20</c:v>
                </c:pt>
                <c:pt idx="93">
                  <c:v>15</c:v>
                </c:pt>
                <c:pt idx="94">
                  <c:v>4.5394740000000002</c:v>
                </c:pt>
                <c:pt idx="95">
                  <c:v>20</c:v>
                </c:pt>
                <c:pt idx="96">
                  <c:v>15</c:v>
                </c:pt>
                <c:pt idx="97">
                  <c:v>9.0171709999999994</c:v>
                </c:pt>
                <c:pt idx="98">
                  <c:v>2.77237</c:v>
                </c:pt>
                <c:pt idx="99">
                  <c:v>25.981349999999999</c:v>
                </c:pt>
                <c:pt idx="100">
                  <c:v>28.888680000000001</c:v>
                </c:pt>
                <c:pt idx="101">
                  <c:v>20</c:v>
                </c:pt>
                <c:pt idx="102">
                  <c:v>17.51707</c:v>
                </c:pt>
                <c:pt idx="103">
                  <c:v>15</c:v>
                </c:pt>
                <c:pt idx="104">
                  <c:v>5.75</c:v>
                </c:pt>
                <c:pt idx="105">
                  <c:v>10</c:v>
                </c:pt>
                <c:pt idx="106">
                  <c:v>17.982099999999999</c:v>
                </c:pt>
                <c:pt idx="107">
                  <c:v>63.489469999999997</c:v>
                </c:pt>
                <c:pt idx="108">
                  <c:v>10</c:v>
                </c:pt>
                <c:pt idx="109">
                  <c:v>16.5</c:v>
                </c:pt>
                <c:pt idx="110">
                  <c:v>4.1612710000000002</c:v>
                </c:pt>
                <c:pt idx="111">
                  <c:v>10</c:v>
                </c:pt>
                <c:pt idx="112">
                  <c:v>15</c:v>
                </c:pt>
                <c:pt idx="113">
                  <c:v>5</c:v>
                </c:pt>
                <c:pt idx="114">
                  <c:v>15</c:v>
                </c:pt>
                <c:pt idx="115">
                  <c:v>4.6373189999999997</c:v>
                </c:pt>
                <c:pt idx="116">
                  <c:v>14.08897</c:v>
                </c:pt>
                <c:pt idx="117">
                  <c:v>15</c:v>
                </c:pt>
                <c:pt idx="118">
                  <c:v>10</c:v>
                </c:pt>
                <c:pt idx="119">
                  <c:v>13</c:v>
                </c:pt>
                <c:pt idx="120">
                  <c:v>5.3309850000000001</c:v>
                </c:pt>
                <c:pt idx="121">
                  <c:v>20</c:v>
                </c:pt>
                <c:pt idx="122">
                  <c:v>8.5147560000000002</c:v>
                </c:pt>
                <c:pt idx="123">
                  <c:v>5</c:v>
                </c:pt>
                <c:pt idx="124">
                  <c:v>3</c:v>
                </c:pt>
                <c:pt idx="125">
                  <c:v>16.67484</c:v>
                </c:pt>
                <c:pt idx="126">
                  <c:v>9</c:v>
                </c:pt>
                <c:pt idx="127">
                  <c:v>13.006349999999999</c:v>
                </c:pt>
                <c:pt idx="128">
                  <c:v>13.866669999999999</c:v>
                </c:pt>
                <c:pt idx="129">
                  <c:v>27.66667</c:v>
                </c:pt>
                <c:pt idx="130">
                  <c:v>18</c:v>
                </c:pt>
                <c:pt idx="131">
                  <c:v>8</c:v>
                </c:pt>
                <c:pt idx="132">
                  <c:v>23.30827</c:v>
                </c:pt>
                <c:pt idx="133">
                  <c:v>15</c:v>
                </c:pt>
                <c:pt idx="134">
                  <c:v>4.25</c:v>
                </c:pt>
                <c:pt idx="135">
                  <c:v>10</c:v>
                </c:pt>
                <c:pt idx="136">
                  <c:v>14</c:v>
                </c:pt>
                <c:pt idx="137">
                  <c:v>12.91667</c:v>
                </c:pt>
                <c:pt idx="138">
                  <c:v>15</c:v>
                </c:pt>
                <c:pt idx="139">
                  <c:v>6</c:v>
                </c:pt>
                <c:pt idx="140">
                  <c:v>5.0309439999999999</c:v>
                </c:pt>
                <c:pt idx="141">
                  <c:v>13</c:v>
                </c:pt>
                <c:pt idx="142">
                  <c:v>15</c:v>
                </c:pt>
                <c:pt idx="143">
                  <c:v>20.58333</c:v>
                </c:pt>
                <c:pt idx="144">
                  <c:v>15</c:v>
                </c:pt>
                <c:pt idx="145">
                  <c:v>12.80132</c:v>
                </c:pt>
                <c:pt idx="146">
                  <c:v>5</c:v>
                </c:pt>
                <c:pt idx="147">
                  <c:v>15</c:v>
                </c:pt>
                <c:pt idx="148">
                  <c:v>10.8</c:v>
                </c:pt>
                <c:pt idx="149">
                  <c:v>10</c:v>
                </c:pt>
                <c:pt idx="150">
                  <c:v>9.4786730000000006</c:v>
                </c:pt>
                <c:pt idx="151">
                  <c:v>15.08333</c:v>
                </c:pt>
                <c:pt idx="152">
                  <c:v>10</c:v>
                </c:pt>
                <c:pt idx="153">
                  <c:v>1</c:v>
                </c:pt>
                <c:pt idx="154">
                  <c:v>5</c:v>
                </c:pt>
                <c:pt idx="155">
                  <c:v>2.1399180000000002</c:v>
                </c:pt>
                <c:pt idx="156">
                  <c:v>21.342690000000001</c:v>
                </c:pt>
                <c:pt idx="157">
                  <c:v>10</c:v>
                </c:pt>
                <c:pt idx="158">
                  <c:v>9</c:v>
                </c:pt>
                <c:pt idx="159">
                  <c:v>12</c:v>
                </c:pt>
                <c:pt idx="160">
                  <c:v>16</c:v>
                </c:pt>
                <c:pt idx="161">
                  <c:v>9.1137119999999996</c:v>
                </c:pt>
                <c:pt idx="162">
                  <c:v>16.63392</c:v>
                </c:pt>
                <c:pt idx="163">
                  <c:v>8</c:v>
                </c:pt>
                <c:pt idx="164">
                  <c:v>10</c:v>
                </c:pt>
                <c:pt idx="165">
                  <c:v>9</c:v>
                </c:pt>
                <c:pt idx="166">
                  <c:v>14.863099999999999</c:v>
                </c:pt>
                <c:pt idx="167">
                  <c:v>3</c:v>
                </c:pt>
                <c:pt idx="168">
                  <c:v>6</c:v>
                </c:pt>
                <c:pt idx="169">
                  <c:v>13.820080000000001</c:v>
                </c:pt>
                <c:pt idx="170">
                  <c:v>1</c:v>
                </c:pt>
                <c:pt idx="171">
                  <c:v>15</c:v>
                </c:pt>
                <c:pt idx="172">
                  <c:v>9</c:v>
                </c:pt>
                <c:pt idx="173">
                  <c:v>7</c:v>
                </c:pt>
                <c:pt idx="174">
                  <c:v>11.86992</c:v>
                </c:pt>
                <c:pt idx="175">
                  <c:v>4</c:v>
                </c:pt>
                <c:pt idx="176">
                  <c:v>8</c:v>
                </c:pt>
                <c:pt idx="177">
                  <c:v>10</c:v>
                </c:pt>
                <c:pt idx="178">
                  <c:v>11</c:v>
                </c:pt>
                <c:pt idx="179">
                  <c:v>8</c:v>
                </c:pt>
                <c:pt idx="180">
                  <c:v>7</c:v>
                </c:pt>
                <c:pt idx="18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7-4C60-A324-2FED95D02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26656"/>
        <c:axId val="679024992"/>
      </c:scatterChart>
      <c:valAx>
        <c:axId val="6790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4992"/>
        <c:crosses val="autoZero"/>
        <c:crossBetween val="midCat"/>
      </c:valAx>
      <c:valAx>
        <c:axId val="6790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Лист5!$D$1</c:f>
              <c:strCache>
                <c:ptCount val="1"/>
                <c:pt idx="0">
                  <c:v>Ecological Footprint (HectaresPerCapita)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Лист5!$D$2:$D$183</c:f>
              <c:numCache>
                <c:formatCode>0</c:formatCode>
                <c:ptCount val="182"/>
                <c:pt idx="0">
                  <c:v>6.8</c:v>
                </c:pt>
                <c:pt idx="1">
                  <c:v>5.9</c:v>
                </c:pt>
                <c:pt idx="2">
                  <c:v>4.9000000000000004</c:v>
                </c:pt>
                <c:pt idx="3">
                  <c:v>5.3</c:v>
                </c:pt>
                <c:pt idx="4">
                  <c:v>12</c:v>
                </c:pt>
                <c:pt idx="5">
                  <c:v>7.2</c:v>
                </c:pt>
                <c:pt idx="6">
                  <c:v>4</c:v>
                </c:pt>
                <c:pt idx="7">
                  <c:v>7.8</c:v>
                </c:pt>
                <c:pt idx="8">
                  <c:v>7.3</c:v>
                </c:pt>
                <c:pt idx="9">
                  <c:v>4.2</c:v>
                </c:pt>
                <c:pt idx="10">
                  <c:v>5.8</c:v>
                </c:pt>
                <c:pt idx="11">
                  <c:v>4.8</c:v>
                </c:pt>
                <c:pt idx="12">
                  <c:v>6.4</c:v>
                </c:pt>
                <c:pt idx="13">
                  <c:v>5.2</c:v>
                </c:pt>
                <c:pt idx="14">
                  <c:v>5.8</c:v>
                </c:pt>
                <c:pt idx="15">
                  <c:v>7</c:v>
                </c:pt>
                <c:pt idx="16">
                  <c:v>5.5</c:v>
                </c:pt>
                <c:pt idx="17">
                  <c:v>4.7</c:v>
                </c:pt>
                <c:pt idx="18">
                  <c:v>6.1</c:v>
                </c:pt>
                <c:pt idx="19">
                  <c:v>7.7</c:v>
                </c:pt>
                <c:pt idx="20">
                  <c:v>4</c:v>
                </c:pt>
                <c:pt idx="21">
                  <c:v>7.9</c:v>
                </c:pt>
                <c:pt idx="22">
                  <c:v>3.9</c:v>
                </c:pt>
                <c:pt idx="23">
                  <c:v>12.2</c:v>
                </c:pt>
                <c:pt idx="24">
                  <c:v>8.9</c:v>
                </c:pt>
                <c:pt idx="25">
                  <c:v>4.5999999999999996</c:v>
                </c:pt>
                <c:pt idx="26">
                  <c:v>8.1</c:v>
                </c:pt>
                <c:pt idx="27">
                  <c:v>1.6</c:v>
                </c:pt>
                <c:pt idx="28">
                  <c:v>4.3</c:v>
                </c:pt>
                <c:pt idx="29">
                  <c:v>5.7</c:v>
                </c:pt>
                <c:pt idx="30">
                  <c:v>5.2</c:v>
                </c:pt>
                <c:pt idx="31">
                  <c:v>6.4</c:v>
                </c:pt>
                <c:pt idx="32">
                  <c:v>6.3</c:v>
                </c:pt>
                <c:pt idx="33">
                  <c:v>5.8</c:v>
                </c:pt>
                <c:pt idx="34">
                  <c:v>4.2</c:v>
                </c:pt>
                <c:pt idx="35">
                  <c:v>2</c:v>
                </c:pt>
                <c:pt idx="36">
                  <c:v>6</c:v>
                </c:pt>
                <c:pt idx="37">
                  <c:v>4.2</c:v>
                </c:pt>
                <c:pt idx="38">
                  <c:v>5.9</c:v>
                </c:pt>
                <c:pt idx="39">
                  <c:v>3.8</c:v>
                </c:pt>
                <c:pt idx="40">
                  <c:v>7.9</c:v>
                </c:pt>
                <c:pt idx="41">
                  <c:v>4</c:v>
                </c:pt>
                <c:pt idx="42">
                  <c:v>3.3</c:v>
                </c:pt>
                <c:pt idx="43">
                  <c:v>5.8</c:v>
                </c:pt>
                <c:pt idx="44">
                  <c:v>4.5</c:v>
                </c:pt>
                <c:pt idx="45">
                  <c:v>4.5999999999999996</c:v>
                </c:pt>
                <c:pt idx="46">
                  <c:v>3.3</c:v>
                </c:pt>
                <c:pt idx="47">
                  <c:v>6.1</c:v>
                </c:pt>
                <c:pt idx="48">
                  <c:v>1.2</c:v>
                </c:pt>
                <c:pt idx="49">
                  <c:v>3.9</c:v>
                </c:pt>
                <c:pt idx="50">
                  <c:v>7</c:v>
                </c:pt>
                <c:pt idx="51">
                  <c:v>3.4</c:v>
                </c:pt>
                <c:pt idx="52">
                  <c:v>3.4</c:v>
                </c:pt>
                <c:pt idx="53">
                  <c:v>2.7</c:v>
                </c:pt>
                <c:pt idx="54">
                  <c:v>3.6</c:v>
                </c:pt>
                <c:pt idx="55">
                  <c:v>3.7</c:v>
                </c:pt>
                <c:pt idx="56">
                  <c:v>1.6</c:v>
                </c:pt>
                <c:pt idx="57">
                  <c:v>4.5</c:v>
                </c:pt>
                <c:pt idx="58">
                  <c:v>4</c:v>
                </c:pt>
                <c:pt idx="59">
                  <c:v>3.4</c:v>
                </c:pt>
                <c:pt idx="60">
                  <c:v>4.3</c:v>
                </c:pt>
                <c:pt idx="61">
                  <c:v>1.8</c:v>
                </c:pt>
                <c:pt idx="62">
                  <c:v>2</c:v>
                </c:pt>
                <c:pt idx="63">
                  <c:v>3.9</c:v>
                </c:pt>
                <c:pt idx="64">
                  <c:v>2.4</c:v>
                </c:pt>
                <c:pt idx="65">
                  <c:v>3</c:v>
                </c:pt>
                <c:pt idx="66">
                  <c:v>3.2</c:v>
                </c:pt>
                <c:pt idx="67">
                  <c:v>1.6</c:v>
                </c:pt>
                <c:pt idx="68">
                  <c:v>4.5999999999999996</c:v>
                </c:pt>
                <c:pt idx="69">
                  <c:v>2.5</c:v>
                </c:pt>
                <c:pt idx="70">
                  <c:v>3.2</c:v>
                </c:pt>
                <c:pt idx="71">
                  <c:v>3.2</c:v>
                </c:pt>
                <c:pt idx="72">
                  <c:v>4.7</c:v>
                </c:pt>
                <c:pt idx="73">
                  <c:v>2.8</c:v>
                </c:pt>
                <c:pt idx="74">
                  <c:v>3.6</c:v>
                </c:pt>
                <c:pt idx="75">
                  <c:v>4.2</c:v>
                </c:pt>
                <c:pt idx="76">
                  <c:v>2.2000000000000002</c:v>
                </c:pt>
                <c:pt idx="77">
                  <c:v>1.5</c:v>
                </c:pt>
                <c:pt idx="78">
                  <c:v>1.9</c:v>
                </c:pt>
                <c:pt idx="79">
                  <c:v>3.4</c:v>
                </c:pt>
                <c:pt idx="80">
                  <c:v>4.0999999999999996</c:v>
                </c:pt>
                <c:pt idx="81">
                  <c:v>6.2</c:v>
                </c:pt>
                <c:pt idx="82">
                  <c:v>1.9</c:v>
                </c:pt>
                <c:pt idx="83">
                  <c:v>3</c:v>
                </c:pt>
                <c:pt idx="84">
                  <c:v>2.2000000000000002</c:v>
                </c:pt>
                <c:pt idx="85">
                  <c:v>16.2</c:v>
                </c:pt>
                <c:pt idx="86">
                  <c:v>2</c:v>
                </c:pt>
                <c:pt idx="87">
                  <c:v>2.2999999999999998</c:v>
                </c:pt>
                <c:pt idx="88">
                  <c:v>1.8</c:v>
                </c:pt>
                <c:pt idx="89">
                  <c:v>2.6</c:v>
                </c:pt>
                <c:pt idx="90">
                  <c:v>2.8</c:v>
                </c:pt>
                <c:pt idx="91">
                  <c:v>2.7</c:v>
                </c:pt>
                <c:pt idx="92">
                  <c:v>2.2000000000000002</c:v>
                </c:pt>
                <c:pt idx="93">
                  <c:v>3.1</c:v>
                </c:pt>
                <c:pt idx="94">
                  <c:v>2.2000000000000002</c:v>
                </c:pt>
                <c:pt idx="95">
                  <c:v>3.2</c:v>
                </c:pt>
                <c:pt idx="96">
                  <c:v>2.2000000000000002</c:v>
                </c:pt>
                <c:pt idx="97">
                  <c:v>2.6</c:v>
                </c:pt>
                <c:pt idx="98">
                  <c:v>2.1</c:v>
                </c:pt>
                <c:pt idx="99">
                  <c:v>7.7</c:v>
                </c:pt>
                <c:pt idx="100">
                  <c:v>2.4</c:v>
                </c:pt>
                <c:pt idx="101">
                  <c:v>1.2</c:v>
                </c:pt>
                <c:pt idx="102">
                  <c:v>2.1</c:v>
                </c:pt>
                <c:pt idx="103">
                  <c:v>2.9</c:v>
                </c:pt>
                <c:pt idx="104">
                  <c:v>1.8</c:v>
                </c:pt>
                <c:pt idx="105">
                  <c:v>2.8</c:v>
                </c:pt>
                <c:pt idx="106">
                  <c:v>1.9</c:v>
                </c:pt>
                <c:pt idx="107">
                  <c:v>3.5</c:v>
                </c:pt>
                <c:pt idx="108">
                  <c:v>2.4</c:v>
                </c:pt>
                <c:pt idx="109">
                  <c:v>1.7</c:v>
                </c:pt>
                <c:pt idx="110">
                  <c:v>2.2999999999999998</c:v>
                </c:pt>
                <c:pt idx="111">
                  <c:v>1</c:v>
                </c:pt>
                <c:pt idx="112">
                  <c:v>4.8</c:v>
                </c:pt>
                <c:pt idx="113">
                  <c:v>1.1000000000000001</c:v>
                </c:pt>
                <c:pt idx="114">
                  <c:v>2</c:v>
                </c:pt>
                <c:pt idx="115">
                  <c:v>3.7</c:v>
                </c:pt>
                <c:pt idx="116">
                  <c:v>2.2000000000000002</c:v>
                </c:pt>
                <c:pt idx="117">
                  <c:v>2.1</c:v>
                </c:pt>
                <c:pt idx="118">
                  <c:v>2.7</c:v>
                </c:pt>
                <c:pt idx="119">
                  <c:v>1.3</c:v>
                </c:pt>
                <c:pt idx="120">
                  <c:v>1.3</c:v>
                </c:pt>
                <c:pt idx="121">
                  <c:v>0.9</c:v>
                </c:pt>
                <c:pt idx="122">
                  <c:v>3</c:v>
                </c:pt>
                <c:pt idx="123">
                  <c:v>1.2</c:v>
                </c:pt>
                <c:pt idx="124">
                  <c:v>1.3</c:v>
                </c:pt>
                <c:pt idx="125">
                  <c:v>1.1000000000000001</c:v>
                </c:pt>
                <c:pt idx="126">
                  <c:v>3.4</c:v>
                </c:pt>
                <c:pt idx="127">
                  <c:v>0.9</c:v>
                </c:pt>
                <c:pt idx="128">
                  <c:v>2.1</c:v>
                </c:pt>
                <c:pt idx="129">
                  <c:v>2.2999999999999998</c:v>
                </c:pt>
                <c:pt idx="130">
                  <c:v>1.7</c:v>
                </c:pt>
                <c:pt idx="131">
                  <c:v>0.6</c:v>
                </c:pt>
                <c:pt idx="132">
                  <c:v>0.7</c:v>
                </c:pt>
                <c:pt idx="133">
                  <c:v>0.9</c:v>
                </c:pt>
                <c:pt idx="134">
                  <c:v>1.6</c:v>
                </c:pt>
                <c:pt idx="135">
                  <c:v>0.9</c:v>
                </c:pt>
                <c:pt idx="136">
                  <c:v>1.5</c:v>
                </c:pt>
                <c:pt idx="137">
                  <c:v>0.7</c:v>
                </c:pt>
                <c:pt idx="138">
                  <c:v>1.3</c:v>
                </c:pt>
                <c:pt idx="139">
                  <c:v>1.7</c:v>
                </c:pt>
                <c:pt idx="140">
                  <c:v>1.8</c:v>
                </c:pt>
                <c:pt idx="141">
                  <c:v>2</c:v>
                </c:pt>
                <c:pt idx="142">
                  <c:v>3.5</c:v>
                </c:pt>
                <c:pt idx="143">
                  <c:v>1</c:v>
                </c:pt>
                <c:pt idx="144">
                  <c:v>1.3</c:v>
                </c:pt>
                <c:pt idx="145">
                  <c:v>1.7</c:v>
                </c:pt>
                <c:pt idx="146">
                  <c:v>0.9</c:v>
                </c:pt>
                <c:pt idx="147">
                  <c:v>0.5</c:v>
                </c:pt>
                <c:pt idx="148">
                  <c:v>1.3</c:v>
                </c:pt>
                <c:pt idx="149">
                  <c:v>1.1000000000000001</c:v>
                </c:pt>
                <c:pt idx="150">
                  <c:v>0.9</c:v>
                </c:pt>
                <c:pt idx="151">
                  <c:v>1.2</c:v>
                </c:pt>
                <c:pt idx="152">
                  <c:v>1.6</c:v>
                </c:pt>
                <c:pt idx="153">
                  <c:v>4</c:v>
                </c:pt>
                <c:pt idx="154">
                  <c:v>1</c:v>
                </c:pt>
                <c:pt idx="155">
                  <c:v>1.1000000000000001</c:v>
                </c:pt>
                <c:pt idx="156">
                  <c:v>0.6</c:v>
                </c:pt>
                <c:pt idx="157">
                  <c:v>0.9</c:v>
                </c:pt>
                <c:pt idx="158">
                  <c:v>1.3</c:v>
                </c:pt>
                <c:pt idx="159">
                  <c:v>2</c:v>
                </c:pt>
                <c:pt idx="160">
                  <c:v>1.4</c:v>
                </c:pt>
                <c:pt idx="161">
                  <c:v>1.3</c:v>
                </c:pt>
                <c:pt idx="162">
                  <c:v>0.6</c:v>
                </c:pt>
                <c:pt idx="163">
                  <c:v>0.9</c:v>
                </c:pt>
                <c:pt idx="164">
                  <c:v>1.1000000000000001</c:v>
                </c:pt>
                <c:pt idx="165">
                  <c:v>1.3</c:v>
                </c:pt>
                <c:pt idx="166">
                  <c:v>1.1000000000000001</c:v>
                </c:pt>
                <c:pt idx="167">
                  <c:v>1</c:v>
                </c:pt>
                <c:pt idx="168">
                  <c:v>1.5</c:v>
                </c:pt>
                <c:pt idx="169">
                  <c:v>1</c:v>
                </c:pt>
                <c:pt idx="170">
                  <c:v>0.8</c:v>
                </c:pt>
                <c:pt idx="171">
                  <c:v>1.7</c:v>
                </c:pt>
                <c:pt idx="172">
                  <c:v>1</c:v>
                </c:pt>
                <c:pt idx="173">
                  <c:v>0.8</c:v>
                </c:pt>
                <c:pt idx="174">
                  <c:v>0.9</c:v>
                </c:pt>
                <c:pt idx="175">
                  <c:v>1.4</c:v>
                </c:pt>
                <c:pt idx="176">
                  <c:v>1.2</c:v>
                </c:pt>
                <c:pt idx="177">
                  <c:v>0.7</c:v>
                </c:pt>
                <c:pt idx="178">
                  <c:v>0.9</c:v>
                </c:pt>
                <c:pt idx="179">
                  <c:v>1.2</c:v>
                </c:pt>
                <c:pt idx="180">
                  <c:v>0.8</c:v>
                </c:pt>
                <c:pt idx="18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E-40A0-80F4-4372B1FFD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380448"/>
        <c:axId val="592380032"/>
      </c:scatterChart>
      <c:valAx>
        <c:axId val="592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032"/>
        <c:crosses val="autoZero"/>
        <c:crossBetween val="midCat"/>
      </c:valAx>
      <c:valAx>
        <c:axId val="5923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Лист5!$F$1</c:f>
              <c:strCache>
                <c:ptCount val="1"/>
                <c:pt idx="0">
                  <c:v>Global Innovation Index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Лист5!$F$2:$F$183</c:f>
              <c:numCache>
                <c:formatCode>0</c:formatCode>
                <c:ptCount val="182"/>
                <c:pt idx="0">
                  <c:v>61.5</c:v>
                </c:pt>
                <c:pt idx="1">
                  <c:v>23.5</c:v>
                </c:pt>
                <c:pt idx="2">
                  <c:v>50.4</c:v>
                </c:pt>
                <c:pt idx="3">
                  <c:v>50.7</c:v>
                </c:pt>
                <c:pt idx="4">
                  <c:v>33.4</c:v>
                </c:pt>
                <c:pt idx="5">
                  <c:v>49.9</c:v>
                </c:pt>
                <c:pt idx="6">
                  <c:v>67.599999999999994</c:v>
                </c:pt>
                <c:pt idx="7">
                  <c:v>63.5</c:v>
                </c:pt>
                <c:pt idx="8">
                  <c:v>58.7</c:v>
                </c:pt>
                <c:pt idx="9">
                  <c:v>46.6</c:v>
                </c:pt>
                <c:pt idx="10">
                  <c:v>53.2</c:v>
                </c:pt>
                <c:pt idx="11">
                  <c:v>56</c:v>
                </c:pt>
                <c:pt idx="12">
                  <c:v>60.4</c:v>
                </c:pt>
                <c:pt idx="13">
                  <c:v>61.2</c:v>
                </c:pt>
                <c:pt idx="14">
                  <c:v>34.5</c:v>
                </c:pt>
                <c:pt idx="15">
                  <c:v>53.3</c:v>
                </c:pt>
                <c:pt idx="16">
                  <c:v>64.2</c:v>
                </c:pt>
                <c:pt idx="17">
                  <c:v>58.8</c:v>
                </c:pt>
                <c:pt idx="18">
                  <c:v>49.7</c:v>
                </c:pt>
                <c:pt idx="19">
                  <c:v>29.9</c:v>
                </c:pt>
                <c:pt idx="20">
                  <c:v>45.9</c:v>
                </c:pt>
                <c:pt idx="21">
                  <c:v>53.8</c:v>
                </c:pt>
                <c:pt idx="22">
                  <c:v>62.4</c:v>
                </c:pt>
                <c:pt idx="23">
                  <c:v>50.7</c:v>
                </c:pt>
                <c:pt idx="24">
                  <c:v>43.2</c:v>
                </c:pt>
                <c:pt idx="25">
                  <c:v>54.3</c:v>
                </c:pt>
                <c:pt idx="26">
                  <c:v>29.1</c:v>
                </c:pt>
                <c:pt idx="27">
                  <c:v>41.424999999999997</c:v>
                </c:pt>
                <c:pt idx="28">
                  <c:v>37.5</c:v>
                </c:pt>
                <c:pt idx="29">
                  <c:v>44.8</c:v>
                </c:pt>
                <c:pt idx="30">
                  <c:v>42.2</c:v>
                </c:pt>
                <c:pt idx="31">
                  <c:v>28.4</c:v>
                </c:pt>
                <c:pt idx="32">
                  <c:v>42.949999999999996</c:v>
                </c:pt>
                <c:pt idx="33">
                  <c:v>46.6</c:v>
                </c:pt>
                <c:pt idx="34">
                  <c:v>54.6</c:v>
                </c:pt>
                <c:pt idx="35">
                  <c:v>51.175000000000004</c:v>
                </c:pt>
                <c:pt idx="36">
                  <c:v>58.6</c:v>
                </c:pt>
                <c:pt idx="37">
                  <c:v>44.9</c:v>
                </c:pt>
                <c:pt idx="38">
                  <c:v>42</c:v>
                </c:pt>
                <c:pt idx="39">
                  <c:v>37.1</c:v>
                </c:pt>
                <c:pt idx="40">
                  <c:v>53.4</c:v>
                </c:pt>
                <c:pt idx="41">
                  <c:v>41.3</c:v>
                </c:pt>
                <c:pt idx="42">
                  <c:v>38.6</c:v>
                </c:pt>
                <c:pt idx="43">
                  <c:v>33.299999999999997</c:v>
                </c:pt>
                <c:pt idx="44">
                  <c:v>37.700000000000003</c:v>
                </c:pt>
                <c:pt idx="45">
                  <c:v>36.200000000000003</c:v>
                </c:pt>
                <c:pt idx="46">
                  <c:v>34.700000000000003</c:v>
                </c:pt>
                <c:pt idx="47">
                  <c:v>20.7</c:v>
                </c:pt>
                <c:pt idx="48">
                  <c:v>40</c:v>
                </c:pt>
                <c:pt idx="49">
                  <c:v>35</c:v>
                </c:pt>
                <c:pt idx="50">
                  <c:v>39.700000000000003</c:v>
                </c:pt>
                <c:pt idx="51">
                  <c:v>25</c:v>
                </c:pt>
                <c:pt idx="52">
                  <c:v>28</c:v>
                </c:pt>
                <c:pt idx="53">
                  <c:v>25.3</c:v>
                </c:pt>
                <c:pt idx="54">
                  <c:v>46.3</c:v>
                </c:pt>
                <c:pt idx="55">
                  <c:v>26.7</c:v>
                </c:pt>
                <c:pt idx="56">
                  <c:v>40</c:v>
                </c:pt>
                <c:pt idx="57">
                  <c:v>27.8</c:v>
                </c:pt>
                <c:pt idx="58">
                  <c:v>33.299999999999997</c:v>
                </c:pt>
                <c:pt idx="59">
                  <c:v>35</c:v>
                </c:pt>
                <c:pt idx="60">
                  <c:v>40.9</c:v>
                </c:pt>
                <c:pt idx="61">
                  <c:v>24</c:v>
                </c:pt>
                <c:pt idx="62">
                  <c:v>30</c:v>
                </c:pt>
                <c:pt idx="63">
                  <c:v>39</c:v>
                </c:pt>
                <c:pt idx="64">
                  <c:v>16.100000000000001</c:v>
                </c:pt>
                <c:pt idx="65">
                  <c:v>33</c:v>
                </c:pt>
                <c:pt idx="66">
                  <c:v>30.1</c:v>
                </c:pt>
                <c:pt idx="67">
                  <c:v>24.2</c:v>
                </c:pt>
                <c:pt idx="68">
                  <c:v>28</c:v>
                </c:pt>
                <c:pt idx="69">
                  <c:v>31</c:v>
                </c:pt>
                <c:pt idx="70">
                  <c:v>32.1</c:v>
                </c:pt>
                <c:pt idx="71">
                  <c:v>23.2</c:v>
                </c:pt>
                <c:pt idx="72">
                  <c:v>26.8</c:v>
                </c:pt>
                <c:pt idx="73">
                  <c:v>27.9</c:v>
                </c:pt>
                <c:pt idx="74">
                  <c:v>33.1</c:v>
                </c:pt>
                <c:pt idx="75">
                  <c:v>27.1</c:v>
                </c:pt>
                <c:pt idx="76">
                  <c:v>24.6</c:v>
                </c:pt>
                <c:pt idx="77">
                  <c:v>28.2</c:v>
                </c:pt>
                <c:pt idx="78">
                  <c:v>30</c:v>
                </c:pt>
                <c:pt idx="79">
                  <c:v>30.4</c:v>
                </c:pt>
                <c:pt idx="80">
                  <c:v>15</c:v>
                </c:pt>
                <c:pt idx="81">
                  <c:v>30</c:v>
                </c:pt>
                <c:pt idx="82">
                  <c:v>27</c:v>
                </c:pt>
                <c:pt idx="83">
                  <c:v>22.4</c:v>
                </c:pt>
                <c:pt idx="84">
                  <c:v>18</c:v>
                </c:pt>
                <c:pt idx="85">
                  <c:v>20</c:v>
                </c:pt>
                <c:pt idx="86">
                  <c:v>22</c:v>
                </c:pt>
                <c:pt idx="87">
                  <c:v>23.3</c:v>
                </c:pt>
                <c:pt idx="88">
                  <c:v>26.9</c:v>
                </c:pt>
                <c:pt idx="89">
                  <c:v>33.6</c:v>
                </c:pt>
                <c:pt idx="90">
                  <c:v>32.799999999999997</c:v>
                </c:pt>
                <c:pt idx="91">
                  <c:v>21.8</c:v>
                </c:pt>
                <c:pt idx="92">
                  <c:v>25</c:v>
                </c:pt>
                <c:pt idx="93">
                  <c:v>22</c:v>
                </c:pt>
                <c:pt idx="94">
                  <c:v>29.4</c:v>
                </c:pt>
                <c:pt idx="95">
                  <c:v>30</c:v>
                </c:pt>
                <c:pt idx="96">
                  <c:v>22</c:v>
                </c:pt>
                <c:pt idx="97">
                  <c:v>29.9</c:v>
                </c:pt>
                <c:pt idx="98">
                  <c:v>25.4</c:v>
                </c:pt>
                <c:pt idx="99">
                  <c:v>28.8</c:v>
                </c:pt>
                <c:pt idx="100">
                  <c:v>37.1</c:v>
                </c:pt>
                <c:pt idx="101">
                  <c:v>23.3</c:v>
                </c:pt>
                <c:pt idx="102">
                  <c:v>28</c:v>
                </c:pt>
                <c:pt idx="103">
                  <c:v>21.4</c:v>
                </c:pt>
                <c:pt idx="104">
                  <c:v>20.5</c:v>
                </c:pt>
                <c:pt idx="105">
                  <c:v>25</c:v>
                </c:pt>
                <c:pt idx="106">
                  <c:v>15.8</c:v>
                </c:pt>
                <c:pt idx="107">
                  <c:v>55.3</c:v>
                </c:pt>
                <c:pt idx="108">
                  <c:v>13.5</c:v>
                </c:pt>
                <c:pt idx="109">
                  <c:v>28.4</c:v>
                </c:pt>
                <c:pt idx="110">
                  <c:v>27.7</c:v>
                </c:pt>
                <c:pt idx="111">
                  <c:v>10.3</c:v>
                </c:pt>
                <c:pt idx="112">
                  <c:v>25</c:v>
                </c:pt>
                <c:pt idx="113">
                  <c:v>20</c:v>
                </c:pt>
                <c:pt idx="114">
                  <c:v>21.8</c:v>
                </c:pt>
                <c:pt idx="115">
                  <c:v>30.3</c:v>
                </c:pt>
                <c:pt idx="116">
                  <c:v>30.3</c:v>
                </c:pt>
                <c:pt idx="117">
                  <c:v>27.1</c:v>
                </c:pt>
                <c:pt idx="118">
                  <c:v>17</c:v>
                </c:pt>
                <c:pt idx="119">
                  <c:v>23.3</c:v>
                </c:pt>
                <c:pt idx="120">
                  <c:v>32.200000000000003</c:v>
                </c:pt>
                <c:pt idx="121">
                  <c:v>25</c:v>
                </c:pt>
                <c:pt idx="122">
                  <c:v>21.4</c:v>
                </c:pt>
                <c:pt idx="123">
                  <c:v>14</c:v>
                </c:pt>
                <c:pt idx="124">
                  <c:v>10</c:v>
                </c:pt>
                <c:pt idx="125">
                  <c:v>38.1</c:v>
                </c:pt>
                <c:pt idx="126">
                  <c:v>20</c:v>
                </c:pt>
                <c:pt idx="127">
                  <c:v>18.399999999999999</c:v>
                </c:pt>
                <c:pt idx="128">
                  <c:v>26.2</c:v>
                </c:pt>
                <c:pt idx="129">
                  <c:v>36</c:v>
                </c:pt>
                <c:pt idx="130">
                  <c:v>18.3</c:v>
                </c:pt>
                <c:pt idx="131">
                  <c:v>15</c:v>
                </c:pt>
                <c:pt idx="132">
                  <c:v>23.3</c:v>
                </c:pt>
                <c:pt idx="133">
                  <c:v>18.8</c:v>
                </c:pt>
                <c:pt idx="134">
                  <c:v>16.899999999999999</c:v>
                </c:pt>
                <c:pt idx="135">
                  <c:v>18.2</c:v>
                </c:pt>
                <c:pt idx="136">
                  <c:v>16.7</c:v>
                </c:pt>
                <c:pt idx="137">
                  <c:v>20.2</c:v>
                </c:pt>
                <c:pt idx="138">
                  <c:v>22.5</c:v>
                </c:pt>
                <c:pt idx="139">
                  <c:v>12</c:v>
                </c:pt>
                <c:pt idx="140">
                  <c:v>21.3</c:v>
                </c:pt>
                <c:pt idx="141">
                  <c:v>22</c:v>
                </c:pt>
                <c:pt idx="142">
                  <c:v>19</c:v>
                </c:pt>
                <c:pt idx="143">
                  <c:v>18.3</c:v>
                </c:pt>
                <c:pt idx="144">
                  <c:v>25</c:v>
                </c:pt>
                <c:pt idx="145">
                  <c:v>20.2</c:v>
                </c:pt>
                <c:pt idx="146">
                  <c:v>10</c:v>
                </c:pt>
                <c:pt idx="147">
                  <c:v>13</c:v>
                </c:pt>
                <c:pt idx="148">
                  <c:v>16.399999999999999</c:v>
                </c:pt>
                <c:pt idx="149">
                  <c:v>15.3</c:v>
                </c:pt>
                <c:pt idx="150">
                  <c:v>21.2</c:v>
                </c:pt>
                <c:pt idx="151">
                  <c:v>16</c:v>
                </c:pt>
                <c:pt idx="152">
                  <c:v>13.3</c:v>
                </c:pt>
                <c:pt idx="153">
                  <c:v>5</c:v>
                </c:pt>
                <c:pt idx="154">
                  <c:v>7</c:v>
                </c:pt>
                <c:pt idx="155">
                  <c:v>16.5</c:v>
                </c:pt>
                <c:pt idx="156">
                  <c:v>15</c:v>
                </c:pt>
                <c:pt idx="157">
                  <c:v>12</c:v>
                </c:pt>
                <c:pt idx="158">
                  <c:v>16</c:v>
                </c:pt>
                <c:pt idx="159">
                  <c:v>18</c:v>
                </c:pt>
                <c:pt idx="160">
                  <c:v>20.8</c:v>
                </c:pt>
                <c:pt idx="161">
                  <c:v>10</c:v>
                </c:pt>
                <c:pt idx="162">
                  <c:v>20.6</c:v>
                </c:pt>
                <c:pt idx="163">
                  <c:v>16.899999999999999</c:v>
                </c:pt>
                <c:pt idx="164">
                  <c:v>16</c:v>
                </c:pt>
                <c:pt idx="165">
                  <c:v>18</c:v>
                </c:pt>
                <c:pt idx="166">
                  <c:v>12.9</c:v>
                </c:pt>
                <c:pt idx="167">
                  <c:v>17.399999999999999</c:v>
                </c:pt>
                <c:pt idx="168">
                  <c:v>14</c:v>
                </c:pt>
                <c:pt idx="169">
                  <c:v>14.5</c:v>
                </c:pt>
                <c:pt idx="170">
                  <c:v>6</c:v>
                </c:pt>
                <c:pt idx="171">
                  <c:v>20</c:v>
                </c:pt>
                <c:pt idx="172">
                  <c:v>16</c:v>
                </c:pt>
                <c:pt idx="173">
                  <c:v>25</c:v>
                </c:pt>
                <c:pt idx="174">
                  <c:v>14.3</c:v>
                </c:pt>
                <c:pt idx="175">
                  <c:v>12.4</c:v>
                </c:pt>
                <c:pt idx="176">
                  <c:v>18</c:v>
                </c:pt>
                <c:pt idx="177">
                  <c:v>14</c:v>
                </c:pt>
                <c:pt idx="178">
                  <c:v>19.100000000000001</c:v>
                </c:pt>
                <c:pt idx="179">
                  <c:v>15</c:v>
                </c:pt>
                <c:pt idx="180">
                  <c:v>13.6</c:v>
                </c:pt>
                <c:pt idx="18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6-4731-B47C-C0D43F6F0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26656"/>
        <c:axId val="679024992"/>
      </c:scatterChart>
      <c:valAx>
        <c:axId val="6790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4992"/>
        <c:crosses val="autoZero"/>
        <c:crossBetween val="midCat"/>
      </c:valAx>
      <c:valAx>
        <c:axId val="6790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Лист5!$I$1</c:f>
              <c:strCache>
                <c:ptCount val="1"/>
                <c:pt idx="0">
                  <c:v>Mortality caused by road traffic injury (per 100,000 population)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Лист5!$I$2:$I$183</c:f>
              <c:numCache>
                <c:formatCode>0</c:formatCode>
                <c:ptCount val="182"/>
                <c:pt idx="0">
                  <c:v>3.7153846153846164</c:v>
                </c:pt>
                <c:pt idx="1">
                  <c:v>9.8461538461538449</c:v>
                </c:pt>
                <c:pt idx="2">
                  <c:v>4.523076923076923</c:v>
                </c:pt>
                <c:pt idx="3">
                  <c:v>3.4230769230769242</c:v>
                </c:pt>
                <c:pt idx="4">
                  <c:v>13.723076923076924</c:v>
                </c:pt>
                <c:pt idx="5">
                  <c:v>7.3846153846153859</c:v>
                </c:pt>
                <c:pt idx="6">
                  <c:v>3.6769230769230772</c:v>
                </c:pt>
                <c:pt idx="7">
                  <c:v>12.415384615384614</c:v>
                </c:pt>
                <c:pt idx="8">
                  <c:v>4.4461538461538463</c:v>
                </c:pt>
                <c:pt idx="9">
                  <c:v>6.707692307692307</c:v>
                </c:pt>
                <c:pt idx="10">
                  <c:v>6.1923076923076934</c:v>
                </c:pt>
                <c:pt idx="11">
                  <c:v>6.0153846153846144</c:v>
                </c:pt>
                <c:pt idx="12">
                  <c:v>4.046153846153846</c:v>
                </c:pt>
                <c:pt idx="13">
                  <c:v>5.1923076923076925</c:v>
                </c:pt>
                <c:pt idx="14">
                  <c:v>27.638461538461538</c:v>
                </c:pt>
                <c:pt idx="15">
                  <c:v>10.104771033439285</c:v>
                </c:pt>
                <c:pt idx="16">
                  <c:v>3.5461538461538469</c:v>
                </c:pt>
                <c:pt idx="17">
                  <c:v>4.7153846153846155</c:v>
                </c:pt>
                <c:pt idx="18">
                  <c:v>5.9</c:v>
                </c:pt>
                <c:pt idx="19">
                  <c:v>21.284615384615378</c:v>
                </c:pt>
                <c:pt idx="20">
                  <c:v>4.9769230769230779</c:v>
                </c:pt>
                <c:pt idx="21">
                  <c:v>6.4923076923076914</c:v>
                </c:pt>
                <c:pt idx="22">
                  <c:v>3.5846153846153848</c:v>
                </c:pt>
                <c:pt idx="23">
                  <c:v>4.4615384615384617</c:v>
                </c:pt>
                <c:pt idx="24">
                  <c:v>16.615384615384617</c:v>
                </c:pt>
                <c:pt idx="25">
                  <c:v>4.3461538461538458</c:v>
                </c:pt>
                <c:pt idx="26">
                  <c:v>9.3307692307692314</c:v>
                </c:pt>
                <c:pt idx="27">
                  <c:v>22.653846153846153</c:v>
                </c:pt>
                <c:pt idx="28">
                  <c:v>11.30769230769231</c:v>
                </c:pt>
                <c:pt idx="29">
                  <c:v>7.5538461538461537</c:v>
                </c:pt>
                <c:pt idx="30">
                  <c:v>7.3538461538461544</c:v>
                </c:pt>
                <c:pt idx="31">
                  <c:v>24.107692307692311</c:v>
                </c:pt>
                <c:pt idx="32">
                  <c:v>5</c:v>
                </c:pt>
                <c:pt idx="33">
                  <c:v>8.453846153846154</c:v>
                </c:pt>
                <c:pt idx="34">
                  <c:v>4.6461538461538474</c:v>
                </c:pt>
                <c:pt idx="35">
                  <c:v>23.923076923076923</c:v>
                </c:pt>
                <c:pt idx="36">
                  <c:v>11.853846153846151</c:v>
                </c:pt>
                <c:pt idx="37">
                  <c:v>9.5769230769230784</c:v>
                </c:pt>
                <c:pt idx="38">
                  <c:v>12.2</c:v>
                </c:pt>
                <c:pt idx="39">
                  <c:v>10.33076923076923</c:v>
                </c:pt>
                <c:pt idx="40">
                  <c:v>7.684615384615384</c:v>
                </c:pt>
                <c:pt idx="41">
                  <c:v>9.115384615384615</c:v>
                </c:pt>
                <c:pt idx="42">
                  <c:v>8.6230769230769244</c:v>
                </c:pt>
                <c:pt idx="43">
                  <c:v>19.207692307692309</c:v>
                </c:pt>
                <c:pt idx="44">
                  <c:v>11.546153846153846</c:v>
                </c:pt>
                <c:pt idx="45">
                  <c:v>8.0769230769230766</c:v>
                </c:pt>
                <c:pt idx="46">
                  <c:v>11.36923076923077</c:v>
                </c:pt>
                <c:pt idx="47">
                  <c:v>15.86923076923077</c:v>
                </c:pt>
                <c:pt idx="48">
                  <c:v>12.007692307692309</c:v>
                </c:pt>
                <c:pt idx="49">
                  <c:v>3.2230769230769241</c:v>
                </c:pt>
                <c:pt idx="50">
                  <c:v>11.530769230769231</c:v>
                </c:pt>
                <c:pt idx="51">
                  <c:v>22.469230769230769</c:v>
                </c:pt>
                <c:pt idx="52">
                  <c:v>13.8</c:v>
                </c:pt>
                <c:pt idx="53">
                  <c:v>13.976923076923079</c:v>
                </c:pt>
                <c:pt idx="54">
                  <c:v>7.0615384615384613</c:v>
                </c:pt>
                <c:pt idx="55">
                  <c:v>22.030769230769234</c:v>
                </c:pt>
                <c:pt idx="56">
                  <c:v>11.430769230769227</c:v>
                </c:pt>
                <c:pt idx="57">
                  <c:v>11.992307692307692</c:v>
                </c:pt>
                <c:pt idx="58">
                  <c:v>12.969230769230769</c:v>
                </c:pt>
                <c:pt idx="59">
                  <c:v>18.246153846153849</c:v>
                </c:pt>
                <c:pt idx="60">
                  <c:v>23.876923076923074</c:v>
                </c:pt>
                <c:pt idx="61">
                  <c:v>21.130769230769229</c:v>
                </c:pt>
                <c:pt idx="62">
                  <c:v>15.692307692307695</c:v>
                </c:pt>
                <c:pt idx="63">
                  <c:v>10.453846153846154</c:v>
                </c:pt>
                <c:pt idx="64">
                  <c:v>21.592307692307688</c:v>
                </c:pt>
                <c:pt idx="65">
                  <c:v>7.2538461538461547</c:v>
                </c:pt>
                <c:pt idx="66">
                  <c:v>26.030769230769231</c:v>
                </c:pt>
                <c:pt idx="67">
                  <c:v>11.623076923076923</c:v>
                </c:pt>
                <c:pt idx="68">
                  <c:v>23.34615384615385</c:v>
                </c:pt>
                <c:pt idx="69">
                  <c:v>13.961538461538462</c:v>
                </c:pt>
                <c:pt idx="70">
                  <c:v>13.253846153846153</c:v>
                </c:pt>
                <c:pt idx="71">
                  <c:v>15.63846153846154</c:v>
                </c:pt>
                <c:pt idx="72">
                  <c:v>14.776923076923079</c:v>
                </c:pt>
                <c:pt idx="73">
                  <c:v>15.061538461538463</c:v>
                </c:pt>
                <c:pt idx="74">
                  <c:v>8.9384615384615387</c:v>
                </c:pt>
                <c:pt idx="75" formatCode="General">
                  <c:v>15.8</c:v>
                </c:pt>
                <c:pt idx="76">
                  <c:v>24.230769230769226</c:v>
                </c:pt>
                <c:pt idx="77">
                  <c:v>22.292307692307695</c:v>
                </c:pt>
                <c:pt idx="78">
                  <c:v>19.007692307692309</c:v>
                </c:pt>
                <c:pt idx="79">
                  <c:v>26.015384615384615</c:v>
                </c:pt>
                <c:pt idx="80">
                  <c:v>15.83076923076923</c:v>
                </c:pt>
                <c:pt idx="81">
                  <c:v>2.2307692307692308</c:v>
                </c:pt>
                <c:pt idx="82">
                  <c:v>35.53846153846154</c:v>
                </c:pt>
                <c:pt idx="83">
                  <c:v>13.100000000000001</c:v>
                </c:pt>
                <c:pt idx="84">
                  <c:v>35.569230769230771</c:v>
                </c:pt>
                <c:pt idx="85">
                  <c:v>15</c:v>
                </c:pt>
                <c:pt idx="86">
                  <c:v>8.5846153846153843</c:v>
                </c:pt>
                <c:pt idx="87">
                  <c:v>11.207692307692307</c:v>
                </c:pt>
                <c:pt idx="88">
                  <c:v>22.323076923076925</c:v>
                </c:pt>
                <c:pt idx="89">
                  <c:v>21.54615384615385</c:v>
                </c:pt>
                <c:pt idx="90">
                  <c:v>15.592307692307692</c:v>
                </c:pt>
                <c:pt idx="91">
                  <c:v>28.869230769230771</c:v>
                </c:pt>
                <c:pt idx="92">
                  <c:v>6.4076923076923071</c:v>
                </c:pt>
                <c:pt idx="93">
                  <c:v>31.069230769230767</c:v>
                </c:pt>
                <c:pt idx="94">
                  <c:v>17.030769230769231</c:v>
                </c:pt>
                <c:pt idx="95">
                  <c:v>9.7307692307692299</c:v>
                </c:pt>
                <c:pt idx="96">
                  <c:v>25.08461538461539</c:v>
                </c:pt>
                <c:pt idx="97">
                  <c:v>15.384615384615389</c:v>
                </c:pt>
                <c:pt idx="98">
                  <c:v>13.469230769230769</c:v>
                </c:pt>
                <c:pt idx="99">
                  <c:v>20.215384615384622</c:v>
                </c:pt>
                <c:pt idx="100">
                  <c:v>35.600000000000009</c:v>
                </c:pt>
                <c:pt idx="101">
                  <c:v>14.715384615384616</c:v>
                </c:pt>
                <c:pt idx="102">
                  <c:v>17.553846153846152</c:v>
                </c:pt>
                <c:pt idx="103">
                  <c:v>22.415384615384614</c:v>
                </c:pt>
                <c:pt idx="104">
                  <c:v>22.030769230769234</c:v>
                </c:pt>
                <c:pt idx="105">
                  <c:v>9.9461538461538463</c:v>
                </c:pt>
                <c:pt idx="106">
                  <c:v>15.86153846153846</c:v>
                </c:pt>
                <c:pt idx="107">
                  <c:v>19.284615384615389</c:v>
                </c:pt>
                <c:pt idx="108">
                  <c:v>25.807692307692314</c:v>
                </c:pt>
                <c:pt idx="109">
                  <c:v>20.684615384615384</c:v>
                </c:pt>
                <c:pt idx="110">
                  <c:v>14.507692307692308</c:v>
                </c:pt>
                <c:pt idx="111">
                  <c:v>24.9</c:v>
                </c:pt>
                <c:pt idx="112">
                  <c:v>14.846153846153843</c:v>
                </c:pt>
                <c:pt idx="113">
                  <c:v>27.423076923076923</c:v>
                </c:pt>
                <c:pt idx="114">
                  <c:v>22.384615384615383</c:v>
                </c:pt>
                <c:pt idx="115">
                  <c:v>12.792307692307693</c:v>
                </c:pt>
                <c:pt idx="116">
                  <c:v>11.799999999999999</c:v>
                </c:pt>
                <c:pt idx="117">
                  <c:v>12.515384615384615</c:v>
                </c:pt>
                <c:pt idx="118">
                  <c:v>14.253846153846156</c:v>
                </c:pt>
                <c:pt idx="119">
                  <c:v>24.415384615384617</c:v>
                </c:pt>
                <c:pt idx="120">
                  <c:v>11.223076923076924</c:v>
                </c:pt>
                <c:pt idx="121">
                  <c:v>26.807692307692307</c:v>
                </c:pt>
                <c:pt idx="122">
                  <c:v>18.938461538461542</c:v>
                </c:pt>
                <c:pt idx="123">
                  <c:v>24.476923076923075</c:v>
                </c:pt>
                <c:pt idx="124">
                  <c:v>22</c:v>
                </c:pt>
                <c:pt idx="125">
                  <c:v>16.407692307692308</c:v>
                </c:pt>
                <c:pt idx="126">
                  <c:v>13.584615384615384</c:v>
                </c:pt>
                <c:pt idx="127">
                  <c:v>22.723076923076921</c:v>
                </c:pt>
                <c:pt idx="128">
                  <c:v>11.207692307692307</c:v>
                </c:pt>
                <c:pt idx="129">
                  <c:v>26.107692307692307</c:v>
                </c:pt>
                <c:pt idx="130">
                  <c:v>15.330769230769231</c:v>
                </c:pt>
                <c:pt idx="131">
                  <c:v>24.938461538461539</c:v>
                </c:pt>
                <c:pt idx="132">
                  <c:v>13.823076923076924</c:v>
                </c:pt>
                <c:pt idx="133">
                  <c:v>16.061538461538461</c:v>
                </c:pt>
                <c:pt idx="134">
                  <c:v>15.30769230769231</c:v>
                </c:pt>
                <c:pt idx="135">
                  <c:v>24.353846153846153</c:v>
                </c:pt>
                <c:pt idx="136">
                  <c:v>16.184615384615384</c:v>
                </c:pt>
                <c:pt idx="137">
                  <c:v>16.161538461538463</c:v>
                </c:pt>
                <c:pt idx="138">
                  <c:v>24.65384615384615</c:v>
                </c:pt>
                <c:pt idx="139">
                  <c:v>29.953846153846147</c:v>
                </c:pt>
                <c:pt idx="140">
                  <c:v>24.192307692307693</c:v>
                </c:pt>
                <c:pt idx="141">
                  <c:v>26.684615384615391</c:v>
                </c:pt>
                <c:pt idx="142">
                  <c:v>3.569230769230769</c:v>
                </c:pt>
                <c:pt idx="143">
                  <c:v>18.076923076923073</c:v>
                </c:pt>
                <c:pt idx="144">
                  <c:v>15.476923076923075</c:v>
                </c:pt>
                <c:pt idx="145">
                  <c:v>17.846153846153847</c:v>
                </c:pt>
                <c:pt idx="146">
                  <c:v>14.56153846153846</c:v>
                </c:pt>
                <c:pt idx="147">
                  <c:v>13.976923076923075</c:v>
                </c:pt>
                <c:pt idx="148">
                  <c:v>21.630769230769229</c:v>
                </c:pt>
                <c:pt idx="149">
                  <c:v>29.030769230769231</c:v>
                </c:pt>
                <c:pt idx="150">
                  <c:v>26.73076923076923</c:v>
                </c:pt>
                <c:pt idx="151">
                  <c:v>19.553846153846152</c:v>
                </c:pt>
                <c:pt idx="152">
                  <c:v>30.115384615384617</c:v>
                </c:pt>
                <c:pt idx="153">
                  <c:v>23.638461538461538</c:v>
                </c:pt>
                <c:pt idx="154">
                  <c:v>27.369230769230761</c:v>
                </c:pt>
                <c:pt idx="155">
                  <c:v>38.492307692307691</c:v>
                </c:pt>
                <c:pt idx="156">
                  <c:v>18.315384615384616</c:v>
                </c:pt>
                <c:pt idx="157">
                  <c:v>27.415384615384621</c:v>
                </c:pt>
                <c:pt idx="158">
                  <c:v>27.407692307692308</c:v>
                </c:pt>
                <c:pt idx="159">
                  <c:v>14.238461538461539</c:v>
                </c:pt>
                <c:pt idx="160">
                  <c:v>17.900000000000002</c:v>
                </c:pt>
                <c:pt idx="161">
                  <c:v>30.153846153846157</c:v>
                </c:pt>
                <c:pt idx="162">
                  <c:v>32.084615384615383</c:v>
                </c:pt>
                <c:pt idx="163">
                  <c:v>30.284615384615385</c:v>
                </c:pt>
                <c:pt idx="164">
                  <c:v>30.41538461538461</c:v>
                </c:pt>
                <c:pt idx="165">
                  <c:v>31.653846153846153</c:v>
                </c:pt>
                <c:pt idx="166">
                  <c:v>23.530769230769224</c:v>
                </c:pt>
                <c:pt idx="167">
                  <c:v>29.915384615384617</c:v>
                </c:pt>
                <c:pt idx="168">
                  <c:v>26.253846153846151</c:v>
                </c:pt>
                <c:pt idx="169">
                  <c:v>30.146153846153844</c:v>
                </c:pt>
                <c:pt idx="170">
                  <c:v>35.292307692307688</c:v>
                </c:pt>
                <c:pt idx="171">
                  <c:v>17.153846153846153</c:v>
                </c:pt>
                <c:pt idx="172">
                  <c:v>30.423076923076923</c:v>
                </c:pt>
                <c:pt idx="173">
                  <c:v>31.884615384615383</c:v>
                </c:pt>
                <c:pt idx="174">
                  <c:v>25.592307692307696</c:v>
                </c:pt>
                <c:pt idx="175">
                  <c:v>26.45384615384615</c:v>
                </c:pt>
                <c:pt idx="176">
                  <c:v>34.992307692307691</c:v>
                </c:pt>
                <c:pt idx="177">
                  <c:v>34.584615384615383</c:v>
                </c:pt>
                <c:pt idx="178">
                  <c:v>27.553846153846159</c:v>
                </c:pt>
                <c:pt idx="179">
                  <c:v>33.192307692307693</c:v>
                </c:pt>
                <c:pt idx="180">
                  <c:v>30.607692307692311</c:v>
                </c:pt>
                <c:pt idx="181">
                  <c:v>33.969230769230769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9C-4CF7-A389-40FBF571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380448"/>
        <c:axId val="592380032"/>
      </c:scatterChart>
      <c:valAx>
        <c:axId val="592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032"/>
        <c:crosses val="autoZero"/>
        <c:crossBetween val="midCat"/>
      </c:valAx>
      <c:valAx>
        <c:axId val="5923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Лист5!$G$1</c:f>
              <c:strCache>
                <c:ptCount val="1"/>
                <c:pt idx="0">
                  <c:v>Electricity_consumption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Лист5!$G$2:$G$183</c:f>
              <c:numCache>
                <c:formatCode>0</c:formatCode>
                <c:ptCount val="182"/>
                <c:pt idx="0">
                  <c:v>101.82015211067521</c:v>
                </c:pt>
                <c:pt idx="1">
                  <c:v>120.24486615893065</c:v>
                </c:pt>
                <c:pt idx="2">
                  <c:v>62.000010491892674</c:v>
                </c:pt>
                <c:pt idx="3">
                  <c:v>244.61901639914512</c:v>
                </c:pt>
                <c:pt idx="4">
                  <c:v>216.0860080504597</c:v>
                </c:pt>
                <c:pt idx="5">
                  <c:v>74.649743810203489</c:v>
                </c:pt>
                <c:pt idx="6">
                  <c:v>68.655184594459953</c:v>
                </c:pt>
                <c:pt idx="7">
                  <c:v>125.13803707937204</c:v>
                </c:pt>
                <c:pt idx="8">
                  <c:v>58.81558689558215</c:v>
                </c:pt>
                <c:pt idx="9">
                  <c:v>48.746519997111115</c:v>
                </c:pt>
                <c:pt idx="10">
                  <c:v>80.003685124435862</c:v>
                </c:pt>
                <c:pt idx="11">
                  <c:v>66.015931181110474</c:v>
                </c:pt>
                <c:pt idx="12">
                  <c:v>67.328690309499549</c:v>
                </c:pt>
                <c:pt idx="13">
                  <c:v>151.06139054187588</c:v>
                </c:pt>
                <c:pt idx="14">
                  <c:v>113.7858133954129</c:v>
                </c:pt>
                <c:pt idx="15">
                  <c:v>62.035099031227716</c:v>
                </c:pt>
                <c:pt idx="16">
                  <c:v>132.24274557167024</c:v>
                </c:pt>
                <c:pt idx="17">
                  <c:v>62.658028346772504</c:v>
                </c:pt>
                <c:pt idx="18">
                  <c:v>104.65641069692616</c:v>
                </c:pt>
                <c:pt idx="19">
                  <c:v>195.18751016636759</c:v>
                </c:pt>
                <c:pt idx="20">
                  <c:v>50.684486823326075</c:v>
                </c:pt>
                <c:pt idx="21">
                  <c:v>151.78786371425528</c:v>
                </c:pt>
                <c:pt idx="22">
                  <c:v>45.950839350894711</c:v>
                </c:pt>
                <c:pt idx="23">
                  <c:v>55.238826915920882</c:v>
                </c:pt>
                <c:pt idx="24">
                  <c:v>163.40027430941458</c:v>
                </c:pt>
                <c:pt idx="25">
                  <c:v>75.688754007124558</c:v>
                </c:pt>
                <c:pt idx="26">
                  <c:v>24.626424113170174</c:v>
                </c:pt>
                <c:pt idx="27">
                  <c:v>9.55274685426531</c:v>
                </c:pt>
                <c:pt idx="28">
                  <c:v>46.70757357462162</c:v>
                </c:pt>
                <c:pt idx="29">
                  <c:v>59.662613331492587</c:v>
                </c:pt>
                <c:pt idx="30">
                  <c:v>66.037766302583549</c:v>
                </c:pt>
                <c:pt idx="31">
                  <c:v>94.296251578498925</c:v>
                </c:pt>
                <c:pt idx="32">
                  <c:v>37.759045747757099</c:v>
                </c:pt>
                <c:pt idx="33">
                  <c:v>88.087938645349126</c:v>
                </c:pt>
                <c:pt idx="34">
                  <c:v>74.282073589806885</c:v>
                </c:pt>
                <c:pt idx="35">
                  <c:v>12.227529184959288</c:v>
                </c:pt>
                <c:pt idx="36">
                  <c:v>111.53190160620962</c:v>
                </c:pt>
                <c:pt idx="37">
                  <c:v>47.071732569934916</c:v>
                </c:pt>
                <c:pt idx="38">
                  <c:v>38.549764513007233</c:v>
                </c:pt>
                <c:pt idx="39">
                  <c:v>40.161375272539971</c:v>
                </c:pt>
                <c:pt idx="40">
                  <c:v>67.028321579689688</c:v>
                </c:pt>
                <c:pt idx="41">
                  <c:v>43.255420140015204</c:v>
                </c:pt>
                <c:pt idx="42">
                  <c:v>34.8607434165434</c:v>
                </c:pt>
                <c:pt idx="43">
                  <c:v>69.501256901673116</c:v>
                </c:pt>
                <c:pt idx="44">
                  <c:v>42.209163961228732</c:v>
                </c:pt>
                <c:pt idx="45">
                  <c:v>49.681143048005652</c:v>
                </c:pt>
                <c:pt idx="46">
                  <c:v>26.30061113965014</c:v>
                </c:pt>
                <c:pt idx="47">
                  <c:v>60.469741962804051</c:v>
                </c:pt>
                <c:pt idx="48">
                  <c:v>57.772322953546855</c:v>
                </c:pt>
                <c:pt idx="49">
                  <c:v>35.260355860437734</c:v>
                </c:pt>
                <c:pt idx="50">
                  <c:v>30.499952359524745</c:v>
                </c:pt>
                <c:pt idx="51">
                  <c:v>40.593215886060875</c:v>
                </c:pt>
                <c:pt idx="52">
                  <c:v>29.798681382450557</c:v>
                </c:pt>
                <c:pt idx="53">
                  <c:v>26.128400888025933</c:v>
                </c:pt>
                <c:pt idx="54">
                  <c:v>41.221840940736975</c:v>
                </c:pt>
                <c:pt idx="55">
                  <c:v>58.775800805640486</c:v>
                </c:pt>
                <c:pt idx="56">
                  <c:v>51.633125227642324</c:v>
                </c:pt>
                <c:pt idx="57">
                  <c:v>49.323019358095358</c:v>
                </c:pt>
                <c:pt idx="58">
                  <c:v>46.121040876878837</c:v>
                </c:pt>
                <c:pt idx="59">
                  <c:v>31.040728921921968</c:v>
                </c:pt>
                <c:pt idx="60">
                  <c:v>55.092073713343417</c:v>
                </c:pt>
                <c:pt idx="61">
                  <c:v>16.111550431599756</c:v>
                </c:pt>
                <c:pt idx="62">
                  <c:v>34.888490872926667</c:v>
                </c:pt>
                <c:pt idx="63">
                  <c:v>48.349591188638001</c:v>
                </c:pt>
                <c:pt idx="64">
                  <c:v>18.591520143670177</c:v>
                </c:pt>
                <c:pt idx="65">
                  <c:v>33.833863011604073</c:v>
                </c:pt>
                <c:pt idx="66">
                  <c:v>36.410214912832252</c:v>
                </c:pt>
                <c:pt idx="67">
                  <c:v>17.092190638261595</c:v>
                </c:pt>
                <c:pt idx="68">
                  <c:v>11.73170224049456</c:v>
                </c:pt>
                <c:pt idx="69">
                  <c:v>24.312886772025788</c:v>
                </c:pt>
                <c:pt idx="70">
                  <c:v>23.61412914907428</c:v>
                </c:pt>
                <c:pt idx="71">
                  <c:v>24.779214355692243</c:v>
                </c:pt>
                <c:pt idx="72">
                  <c:v>38.30795885427441</c:v>
                </c:pt>
                <c:pt idx="73">
                  <c:v>21.438026028000728</c:v>
                </c:pt>
                <c:pt idx="74">
                  <c:v>43.374857747412925</c:v>
                </c:pt>
                <c:pt idx="75">
                  <c:v>34.583992940268033</c:v>
                </c:pt>
                <c:pt idx="76">
                  <c:v>14.82042958004436</c:v>
                </c:pt>
                <c:pt idx="77">
                  <c:v>21.095715312573855</c:v>
                </c:pt>
                <c:pt idx="78">
                  <c:v>20.763256721540454</c:v>
                </c:pt>
                <c:pt idx="79">
                  <c:v>37.681300549150414</c:v>
                </c:pt>
                <c:pt idx="80">
                  <c:v>28.757676051442076</c:v>
                </c:pt>
                <c:pt idx="81">
                  <c:v>18.558530017209996</c:v>
                </c:pt>
                <c:pt idx="82">
                  <c:v>16.710340406972161</c:v>
                </c:pt>
                <c:pt idx="83">
                  <c:v>21.50312981901245</c:v>
                </c:pt>
                <c:pt idx="84">
                  <c:v>19.350329165156698</c:v>
                </c:pt>
                <c:pt idx="85">
                  <c:v>30.767167242250455</c:v>
                </c:pt>
                <c:pt idx="86">
                  <c:v>13.66167472181529</c:v>
                </c:pt>
                <c:pt idx="87">
                  <c:v>24.328980546548852</c:v>
                </c:pt>
                <c:pt idx="88">
                  <c:v>15.704808056260728</c:v>
                </c:pt>
                <c:pt idx="89">
                  <c:v>27.494200152163465</c:v>
                </c:pt>
                <c:pt idx="90">
                  <c:v>28.243832909295818</c:v>
                </c:pt>
                <c:pt idx="91">
                  <c:v>16.378547644765487</c:v>
                </c:pt>
                <c:pt idx="92">
                  <c:v>45.72579690515321</c:v>
                </c:pt>
                <c:pt idx="93">
                  <c:v>11.632452023931046</c:v>
                </c:pt>
                <c:pt idx="94">
                  <c:v>16.17265128553197</c:v>
                </c:pt>
                <c:pt idx="95">
                  <c:v>36.322175827956841</c:v>
                </c:pt>
                <c:pt idx="96">
                  <c:v>5.0256118935283647</c:v>
                </c:pt>
                <c:pt idx="97">
                  <c:v>34.206465420210328</c:v>
                </c:pt>
                <c:pt idx="98">
                  <c:v>23.25810781121913</c:v>
                </c:pt>
                <c:pt idx="99">
                  <c:v>26.628765492160493</c:v>
                </c:pt>
                <c:pt idx="100">
                  <c:v>28.156980843392731</c:v>
                </c:pt>
                <c:pt idx="101">
                  <c:v>5.2935975353945635</c:v>
                </c:pt>
                <c:pt idx="102">
                  <c:v>22.563466293574752</c:v>
                </c:pt>
                <c:pt idx="103">
                  <c:v>23.912016337873183</c:v>
                </c:pt>
                <c:pt idx="104">
                  <c:v>16.468337709430283</c:v>
                </c:pt>
                <c:pt idx="105">
                  <c:v>10.271546925679592</c:v>
                </c:pt>
                <c:pt idx="106">
                  <c:v>7.1213267194634042</c:v>
                </c:pt>
                <c:pt idx="107">
                  <c:v>56.624072108221384</c:v>
                </c:pt>
                <c:pt idx="108">
                  <c:v>4.0516769472555874</c:v>
                </c:pt>
                <c:pt idx="109">
                  <c:v>9.661931230523912</c:v>
                </c:pt>
                <c:pt idx="110">
                  <c:v>15.912378490369488</c:v>
                </c:pt>
                <c:pt idx="111">
                  <c:v>5.1963150618717417</c:v>
                </c:pt>
                <c:pt idx="112">
                  <c:v>87.041302253769217</c:v>
                </c:pt>
                <c:pt idx="113">
                  <c:v>4.1710970351955394</c:v>
                </c:pt>
                <c:pt idx="114">
                  <c:v>10.516710267752831</c:v>
                </c:pt>
                <c:pt idx="115">
                  <c:v>10.749104796746614</c:v>
                </c:pt>
                <c:pt idx="116">
                  <c:v>21.167294449098144</c:v>
                </c:pt>
                <c:pt idx="117">
                  <c:v>11.827180841526108</c:v>
                </c:pt>
                <c:pt idx="118">
                  <c:v>7.5052970249177431</c:v>
                </c:pt>
                <c:pt idx="119">
                  <c:v>5.8541604025459799</c:v>
                </c:pt>
                <c:pt idx="120">
                  <c:v>9.3649020896936435</c:v>
                </c:pt>
                <c:pt idx="121">
                  <c:v>3.8828568464292497</c:v>
                </c:pt>
                <c:pt idx="122">
                  <c:v>8.7241614339260778</c:v>
                </c:pt>
                <c:pt idx="123">
                  <c:v>3.6541870385906581</c:v>
                </c:pt>
                <c:pt idx="124">
                  <c:v>6.2167249731381524</c:v>
                </c:pt>
                <c:pt idx="125">
                  <c:v>10.007213872135225</c:v>
                </c:pt>
                <c:pt idx="126">
                  <c:v>6.3941161392398076</c:v>
                </c:pt>
                <c:pt idx="127">
                  <c:v>1.6270281448551172</c:v>
                </c:pt>
                <c:pt idx="128">
                  <c:v>19.990394597363135</c:v>
                </c:pt>
                <c:pt idx="129">
                  <c:v>25.479597294605888</c:v>
                </c:pt>
                <c:pt idx="130">
                  <c:v>11.381831565029657</c:v>
                </c:pt>
                <c:pt idx="131">
                  <c:v>0.85542758589319356</c:v>
                </c:pt>
                <c:pt idx="132">
                  <c:v>6.1138729403061101</c:v>
                </c:pt>
                <c:pt idx="133">
                  <c:v>2.8708303057212046</c:v>
                </c:pt>
                <c:pt idx="134">
                  <c:v>6.3413234831608669</c:v>
                </c:pt>
                <c:pt idx="135">
                  <c:v>3.5357339327827417</c:v>
                </c:pt>
                <c:pt idx="136">
                  <c:v>8.8160581401775122</c:v>
                </c:pt>
                <c:pt idx="137">
                  <c:v>5.6434833752911562</c:v>
                </c:pt>
                <c:pt idx="138">
                  <c:v>4.1136459537953929</c:v>
                </c:pt>
                <c:pt idx="139">
                  <c:v>0.53558439804944757</c:v>
                </c:pt>
                <c:pt idx="140">
                  <c:v>6.0134570067363251</c:v>
                </c:pt>
                <c:pt idx="141">
                  <c:v>1.4458228117642575</c:v>
                </c:pt>
                <c:pt idx="142">
                  <c:v>2.287894320420421</c:v>
                </c:pt>
                <c:pt idx="143">
                  <c:v>17.555387653714732</c:v>
                </c:pt>
                <c:pt idx="144">
                  <c:v>4.8216940964813384</c:v>
                </c:pt>
                <c:pt idx="145">
                  <c:v>21.617437666889675</c:v>
                </c:pt>
                <c:pt idx="146">
                  <c:v>1.6649594985413081</c:v>
                </c:pt>
                <c:pt idx="147">
                  <c:v>3.4362978432380578</c:v>
                </c:pt>
                <c:pt idx="148">
                  <c:v>8.1278731359075511</c:v>
                </c:pt>
                <c:pt idx="149">
                  <c:v>2.8621405714515697</c:v>
                </c:pt>
                <c:pt idx="150">
                  <c:v>1.9850214175286058</c:v>
                </c:pt>
                <c:pt idx="151">
                  <c:v>2.8903254506328162</c:v>
                </c:pt>
                <c:pt idx="152">
                  <c:v>2.1409805265445638</c:v>
                </c:pt>
                <c:pt idx="153">
                  <c:v>7.9257236882731998</c:v>
                </c:pt>
                <c:pt idx="154">
                  <c:v>0.25228328192419469</c:v>
                </c:pt>
                <c:pt idx="155">
                  <c:v>5.7117102492547147</c:v>
                </c:pt>
                <c:pt idx="156">
                  <c:v>0.40028892304443026</c:v>
                </c:pt>
                <c:pt idx="157">
                  <c:v>1.7150707369196612</c:v>
                </c:pt>
                <c:pt idx="158">
                  <c:v>1.2613005381605975</c:v>
                </c:pt>
                <c:pt idx="159">
                  <c:v>2.4027385863011101</c:v>
                </c:pt>
                <c:pt idx="160">
                  <c:v>7.0882652804691926</c:v>
                </c:pt>
                <c:pt idx="161">
                  <c:v>4.0087950002309896</c:v>
                </c:pt>
                <c:pt idx="162">
                  <c:v>0.6862405935012752</c:v>
                </c:pt>
                <c:pt idx="163">
                  <c:v>1.9891746172276883</c:v>
                </c:pt>
                <c:pt idx="164">
                  <c:v>0.91649607580044323</c:v>
                </c:pt>
                <c:pt idx="165">
                  <c:v>0.43712344156785971</c:v>
                </c:pt>
                <c:pt idx="166">
                  <c:v>1.6623210285337569</c:v>
                </c:pt>
                <c:pt idx="167">
                  <c:v>1.3708803174498922</c:v>
                </c:pt>
                <c:pt idx="168">
                  <c:v>0.2062707051237172</c:v>
                </c:pt>
                <c:pt idx="169">
                  <c:v>1.0419850395595127</c:v>
                </c:pt>
                <c:pt idx="170">
                  <c:v>0.98455244886245996</c:v>
                </c:pt>
                <c:pt idx="171">
                  <c:v>1.4693364913342135</c:v>
                </c:pt>
                <c:pt idx="172">
                  <c:v>0.16845397443189708</c:v>
                </c:pt>
                <c:pt idx="173">
                  <c:v>0.69350941146642286</c:v>
                </c:pt>
                <c:pt idx="174">
                  <c:v>1.0500656286528276</c:v>
                </c:pt>
                <c:pt idx="175">
                  <c:v>0.72407211549492367</c:v>
                </c:pt>
                <c:pt idx="176">
                  <c:v>1.1355616687841439</c:v>
                </c:pt>
                <c:pt idx="177">
                  <c:v>1.4331118259706905</c:v>
                </c:pt>
                <c:pt idx="178">
                  <c:v>0.85420709301103703</c:v>
                </c:pt>
                <c:pt idx="179">
                  <c:v>0.28438042143011882</c:v>
                </c:pt>
                <c:pt idx="180">
                  <c:v>4.8504049210895568</c:v>
                </c:pt>
                <c:pt idx="181">
                  <c:v>0.37903086942776515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0-4BC7-9933-AF3449BD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380448"/>
        <c:axId val="592380032"/>
      </c:scatterChart>
      <c:valAx>
        <c:axId val="592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032"/>
        <c:crosses val="autoZero"/>
        <c:crossBetween val="midCat"/>
      </c:valAx>
      <c:valAx>
        <c:axId val="5923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Лист5!$H$1</c:f>
              <c:strCache>
                <c:ptCount val="1"/>
                <c:pt idx="0">
                  <c:v>Rule of Law index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Лист5!$H$2:$H$183</c:f>
              <c:numCache>
                <c:formatCode>0.00</c:formatCode>
                <c:ptCount val="182"/>
                <c:pt idx="0">
                  <c:v>0.96199999999999997</c:v>
                </c:pt>
                <c:pt idx="1">
                  <c:v>0.7</c:v>
                </c:pt>
                <c:pt idx="2">
                  <c:v>0.98399999999999999</c:v>
                </c:pt>
                <c:pt idx="3">
                  <c:v>0.98299999999999998</c:v>
                </c:pt>
                <c:pt idx="4">
                  <c:v>0.52</c:v>
                </c:pt>
                <c:pt idx="5">
                  <c:v>0.97299999999999998</c:v>
                </c:pt>
                <c:pt idx="6">
                  <c:v>0.995</c:v>
                </c:pt>
                <c:pt idx="7">
                  <c:v>0.97299999999999998</c:v>
                </c:pt>
                <c:pt idx="8">
                  <c:v>0.998</c:v>
                </c:pt>
                <c:pt idx="9">
                  <c:v>0.88400000000000001</c:v>
                </c:pt>
                <c:pt idx="10">
                  <c:v>0.93300000000000005</c:v>
                </c:pt>
                <c:pt idx="11">
                  <c:v>0.96299999999999997</c:v>
                </c:pt>
                <c:pt idx="12">
                  <c:v>0.97799999999999998</c:v>
                </c:pt>
                <c:pt idx="13">
                  <c:v>0.99199999999999999</c:v>
                </c:pt>
                <c:pt idx="14">
                  <c:v>0.39200000000000002</c:v>
                </c:pt>
                <c:pt idx="15">
                  <c:v>0.71599999999999997</c:v>
                </c:pt>
                <c:pt idx="16">
                  <c:v>0.99099999999999999</c:v>
                </c:pt>
                <c:pt idx="17">
                  <c:v>0.99299999999999999</c:v>
                </c:pt>
                <c:pt idx="18">
                  <c:v>0.99199999999999999</c:v>
                </c:pt>
                <c:pt idx="19">
                  <c:v>0.75600000000000001</c:v>
                </c:pt>
                <c:pt idx="20">
                  <c:v>0.96299999999999997</c:v>
                </c:pt>
                <c:pt idx="21">
                  <c:v>0.96799999999999997</c:v>
                </c:pt>
                <c:pt idx="22">
                  <c:v>0.95899999999999996</c:v>
                </c:pt>
                <c:pt idx="23">
                  <c:v>0.97399999999999998</c:v>
                </c:pt>
                <c:pt idx="24">
                  <c:v>0.64500000000000002</c:v>
                </c:pt>
                <c:pt idx="25">
                  <c:v>0.90800000000000003</c:v>
                </c:pt>
                <c:pt idx="26">
                  <c:v>0.17899999999999999</c:v>
                </c:pt>
                <c:pt idx="27">
                  <c:v>4.5999999999999999E-2</c:v>
                </c:pt>
                <c:pt idx="28">
                  <c:v>0.84299999999999997</c:v>
                </c:pt>
                <c:pt idx="29">
                  <c:v>0.90700000000000003</c:v>
                </c:pt>
                <c:pt idx="30">
                  <c:v>0.90600000000000003</c:v>
                </c:pt>
                <c:pt idx="31">
                  <c:v>0.61699999999999999</c:v>
                </c:pt>
                <c:pt idx="32">
                  <c:v>0.7</c:v>
                </c:pt>
                <c:pt idx="33">
                  <c:v>0.99</c:v>
                </c:pt>
                <c:pt idx="34">
                  <c:v>0.94799999999999995</c:v>
                </c:pt>
                <c:pt idx="35">
                  <c:v>0.378</c:v>
                </c:pt>
                <c:pt idx="36">
                  <c:v>0.88700000000000001</c:v>
                </c:pt>
                <c:pt idx="37">
                  <c:v>0.90500000000000003</c:v>
                </c:pt>
                <c:pt idx="38">
                  <c:v>0.94299999999999995</c:v>
                </c:pt>
                <c:pt idx="39">
                  <c:v>0.83</c:v>
                </c:pt>
                <c:pt idx="40">
                  <c:v>0.98199999999999998</c:v>
                </c:pt>
                <c:pt idx="41">
                  <c:v>0.57299999999999995</c:v>
                </c:pt>
                <c:pt idx="42">
                  <c:v>0.154</c:v>
                </c:pt>
                <c:pt idx="43">
                  <c:v>0.122</c:v>
                </c:pt>
                <c:pt idx="44">
                  <c:v>0.75</c:v>
                </c:pt>
                <c:pt idx="45">
                  <c:v>0.874</c:v>
                </c:pt>
                <c:pt idx="46">
                  <c:v>0.71199999999999997</c:v>
                </c:pt>
                <c:pt idx="47">
                  <c:v>0.88800000000000001</c:v>
                </c:pt>
                <c:pt idx="48">
                  <c:v>0.97399999999999998</c:v>
                </c:pt>
                <c:pt idx="49">
                  <c:v>0.65</c:v>
                </c:pt>
                <c:pt idx="50">
                  <c:v>0.96799999999999997</c:v>
                </c:pt>
                <c:pt idx="51">
                  <c:v>0.129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0.84799999999999998</c:v>
                </c:pt>
                <c:pt idx="55">
                  <c:v>0.25900000000000001</c:v>
                </c:pt>
                <c:pt idx="56">
                  <c:v>0.6</c:v>
                </c:pt>
                <c:pt idx="57">
                  <c:v>0.74299999999999999</c:v>
                </c:pt>
                <c:pt idx="58">
                  <c:v>0.95699999999999996</c:v>
                </c:pt>
                <c:pt idx="59">
                  <c:v>0.82399999999999995</c:v>
                </c:pt>
                <c:pt idx="60">
                  <c:v>0.69099999999999995</c:v>
                </c:pt>
                <c:pt idx="61">
                  <c:v>0.23799999999999999</c:v>
                </c:pt>
                <c:pt idx="62">
                  <c:v>0.94</c:v>
                </c:pt>
                <c:pt idx="63">
                  <c:v>0.77500000000000002</c:v>
                </c:pt>
                <c:pt idx="64">
                  <c:v>0.23400000000000001</c:v>
                </c:pt>
                <c:pt idx="65">
                  <c:v>0.35499999999999998</c:v>
                </c:pt>
                <c:pt idx="66">
                  <c:v>0.17499999999999999</c:v>
                </c:pt>
                <c:pt idx="67">
                  <c:v>0.35299999999999998</c:v>
                </c:pt>
                <c:pt idx="68">
                  <c:v>0.56899999999999995</c:v>
                </c:pt>
                <c:pt idx="69">
                  <c:v>0.441</c:v>
                </c:pt>
                <c:pt idx="70">
                  <c:v>0.59699999999999998</c:v>
                </c:pt>
                <c:pt idx="71">
                  <c:v>0.29399999999999998</c:v>
                </c:pt>
                <c:pt idx="72">
                  <c:v>8.8999999999999996E-2</c:v>
                </c:pt>
                <c:pt idx="73">
                  <c:v>0.94299999999999995</c:v>
                </c:pt>
                <c:pt idx="74">
                  <c:v>0.49299999999999999</c:v>
                </c:pt>
                <c:pt idx="75">
                  <c:v>0.42599999999999999</c:v>
                </c:pt>
                <c:pt idx="76">
                  <c:v>0.79</c:v>
                </c:pt>
                <c:pt idx="77">
                  <c:v>0.68700000000000006</c:v>
                </c:pt>
                <c:pt idx="78">
                  <c:v>0.55000000000000004</c:v>
                </c:pt>
                <c:pt idx="79">
                  <c:v>0.70299999999999996</c:v>
                </c:pt>
                <c:pt idx="80">
                  <c:v>7.0999999999999994E-2</c:v>
                </c:pt>
                <c:pt idx="81">
                  <c:v>0.72699999999999998</c:v>
                </c:pt>
                <c:pt idx="82">
                  <c:v>0.54</c:v>
                </c:pt>
                <c:pt idx="83">
                  <c:v>0.5</c:v>
                </c:pt>
                <c:pt idx="84">
                  <c:v>1.2999999999999999E-2</c:v>
                </c:pt>
                <c:pt idx="85">
                  <c:v>0.45</c:v>
                </c:pt>
                <c:pt idx="86">
                  <c:v>0.14299999999999999</c:v>
                </c:pt>
                <c:pt idx="87">
                  <c:v>5.2999999999999999E-2</c:v>
                </c:pt>
                <c:pt idx="88">
                  <c:v>0.625</c:v>
                </c:pt>
                <c:pt idx="89">
                  <c:v>0.81399999999999995</c:v>
                </c:pt>
                <c:pt idx="90">
                  <c:v>0.40100000000000002</c:v>
                </c:pt>
                <c:pt idx="91">
                  <c:v>0.78200000000000003</c:v>
                </c:pt>
                <c:pt idx="92">
                  <c:v>0.4</c:v>
                </c:pt>
                <c:pt idx="93">
                  <c:v>0.21199999999999999</c:v>
                </c:pt>
                <c:pt idx="94">
                  <c:v>0.75700000000000001</c:v>
                </c:pt>
                <c:pt idx="95">
                  <c:v>0.93700000000000006</c:v>
                </c:pt>
                <c:pt idx="96">
                  <c:v>0.312</c:v>
                </c:pt>
                <c:pt idx="97">
                  <c:v>0.76800000000000002</c:v>
                </c:pt>
                <c:pt idx="98">
                  <c:v>0.58299999999999996</c:v>
                </c:pt>
                <c:pt idx="99">
                  <c:v>0.48399999999999999</c:v>
                </c:pt>
                <c:pt idx="100">
                  <c:v>0.35</c:v>
                </c:pt>
                <c:pt idx="101">
                  <c:v>0.61399999999999999</c:v>
                </c:pt>
                <c:pt idx="102">
                  <c:v>0.621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0.8</c:v>
                </c:pt>
                <c:pt idx="106">
                  <c:v>0.27400000000000002</c:v>
                </c:pt>
                <c:pt idx="107">
                  <c:v>0.23699999999999999</c:v>
                </c:pt>
                <c:pt idx="108">
                  <c:v>0.26800000000000002</c:v>
                </c:pt>
                <c:pt idx="109">
                  <c:v>0.54200000000000004</c:v>
                </c:pt>
                <c:pt idx="110">
                  <c:v>0.69499999999999995</c:v>
                </c:pt>
                <c:pt idx="111">
                  <c:v>0.40300000000000002</c:v>
                </c:pt>
                <c:pt idx="112">
                  <c:v>0.90100000000000002</c:v>
                </c:pt>
                <c:pt idx="113">
                  <c:v>0.19</c:v>
                </c:pt>
                <c:pt idx="114">
                  <c:v>0.104</c:v>
                </c:pt>
                <c:pt idx="115">
                  <c:v>0.39</c:v>
                </c:pt>
                <c:pt idx="116">
                  <c:v>0.82899999999999996</c:v>
                </c:pt>
                <c:pt idx="117">
                  <c:v>0.85199999999999998</c:v>
                </c:pt>
                <c:pt idx="118">
                  <c:v>0.35</c:v>
                </c:pt>
                <c:pt idx="119">
                  <c:v>0.81499999999999995</c:v>
                </c:pt>
                <c:pt idx="120">
                  <c:v>0.39200000000000002</c:v>
                </c:pt>
                <c:pt idx="121">
                  <c:v>0.3</c:v>
                </c:pt>
                <c:pt idx="122">
                  <c:v>0.36399999999999999</c:v>
                </c:pt>
                <c:pt idx="123">
                  <c:v>0.14299999999999999</c:v>
                </c:pt>
                <c:pt idx="124">
                  <c:v>6.0999999999999999E-2</c:v>
                </c:pt>
                <c:pt idx="125">
                  <c:v>0.41499999999999998</c:v>
                </c:pt>
                <c:pt idx="126">
                  <c:v>0.25</c:v>
                </c:pt>
                <c:pt idx="127">
                  <c:v>0.249</c:v>
                </c:pt>
                <c:pt idx="128">
                  <c:v>0.158</c:v>
                </c:pt>
                <c:pt idx="129">
                  <c:v>0.34499999999999997</c:v>
                </c:pt>
                <c:pt idx="130">
                  <c:v>0.28299999999999997</c:v>
                </c:pt>
                <c:pt idx="131">
                  <c:v>6.3E-2</c:v>
                </c:pt>
                <c:pt idx="132">
                  <c:v>0.21099999999999999</c:v>
                </c:pt>
                <c:pt idx="133">
                  <c:v>0.626</c:v>
                </c:pt>
                <c:pt idx="134">
                  <c:v>1.7000000000000001E-2</c:v>
                </c:pt>
                <c:pt idx="135">
                  <c:v>0.42899999999999999</c:v>
                </c:pt>
                <c:pt idx="136">
                  <c:v>0.504</c:v>
                </c:pt>
                <c:pt idx="137">
                  <c:v>8.6999999999999994E-2</c:v>
                </c:pt>
                <c:pt idx="138">
                  <c:v>0.70299999999999996</c:v>
                </c:pt>
                <c:pt idx="139">
                  <c:v>0.122</c:v>
                </c:pt>
                <c:pt idx="140">
                  <c:v>0.54300000000000004</c:v>
                </c:pt>
                <c:pt idx="141">
                  <c:v>0.14899999999999999</c:v>
                </c:pt>
                <c:pt idx="142">
                  <c:v>0.2</c:v>
                </c:pt>
                <c:pt idx="143">
                  <c:v>0.05</c:v>
                </c:pt>
                <c:pt idx="144">
                  <c:v>0.39300000000000002</c:v>
                </c:pt>
                <c:pt idx="145">
                  <c:v>0.36199999999999999</c:v>
                </c:pt>
                <c:pt idx="146">
                  <c:v>0.20799999999999999</c:v>
                </c:pt>
                <c:pt idx="147">
                  <c:v>0.73</c:v>
                </c:pt>
                <c:pt idx="148">
                  <c:v>0.78700000000000003</c:v>
                </c:pt>
                <c:pt idx="149">
                  <c:v>8.1000000000000003E-2</c:v>
                </c:pt>
                <c:pt idx="150">
                  <c:v>0.68</c:v>
                </c:pt>
                <c:pt idx="151">
                  <c:v>0.09</c:v>
                </c:pt>
                <c:pt idx="152">
                  <c:v>0.16300000000000001</c:v>
                </c:pt>
                <c:pt idx="153">
                  <c:v>0.03</c:v>
                </c:pt>
                <c:pt idx="154">
                  <c:v>0.17</c:v>
                </c:pt>
                <c:pt idx="155">
                  <c:v>0.36099999999999999</c:v>
                </c:pt>
                <c:pt idx="156">
                  <c:v>0.12</c:v>
                </c:pt>
                <c:pt idx="157">
                  <c:v>0.77200000000000002</c:v>
                </c:pt>
                <c:pt idx="158">
                  <c:v>0.748</c:v>
                </c:pt>
                <c:pt idx="159">
                  <c:v>0.83499999999999996</c:v>
                </c:pt>
                <c:pt idx="160">
                  <c:v>6.4000000000000001E-2</c:v>
                </c:pt>
                <c:pt idx="161">
                  <c:v>0.66800000000000004</c:v>
                </c:pt>
                <c:pt idx="162">
                  <c:v>0.38</c:v>
                </c:pt>
                <c:pt idx="163">
                  <c:v>0.23599999999999999</c:v>
                </c:pt>
                <c:pt idx="164">
                  <c:v>0.4</c:v>
                </c:pt>
                <c:pt idx="165">
                  <c:v>0.26</c:v>
                </c:pt>
                <c:pt idx="166">
                  <c:v>0.31</c:v>
                </c:pt>
                <c:pt idx="167">
                  <c:v>0.871</c:v>
                </c:pt>
                <c:pt idx="168">
                  <c:v>2.7E-2</c:v>
                </c:pt>
                <c:pt idx="169">
                  <c:v>0.73299999999999998</c:v>
                </c:pt>
                <c:pt idx="170">
                  <c:v>8.5999999999999993E-2</c:v>
                </c:pt>
                <c:pt idx="171">
                  <c:v>0.63200000000000001</c:v>
                </c:pt>
                <c:pt idx="172">
                  <c:v>0.63</c:v>
                </c:pt>
                <c:pt idx="173">
                  <c:v>0.626</c:v>
                </c:pt>
                <c:pt idx="174">
                  <c:v>0.29599999999999999</c:v>
                </c:pt>
                <c:pt idx="175">
                  <c:v>0.60899999999999999</c:v>
                </c:pt>
                <c:pt idx="176">
                  <c:v>0.36299999999999999</c:v>
                </c:pt>
                <c:pt idx="177">
                  <c:v>0.125</c:v>
                </c:pt>
                <c:pt idx="178">
                  <c:v>0.27100000000000002</c:v>
                </c:pt>
                <c:pt idx="179">
                  <c:v>0.10299999999999999</c:v>
                </c:pt>
                <c:pt idx="180">
                  <c:v>0.35299999999999998</c:v>
                </c:pt>
                <c:pt idx="181">
                  <c:v>0.113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AD-4212-8FA5-718D0FDBE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26656"/>
        <c:axId val="679024992"/>
      </c:scatterChart>
      <c:valAx>
        <c:axId val="6790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4992"/>
        <c:crosses val="autoZero"/>
        <c:crossBetween val="midCat"/>
      </c:valAx>
      <c:valAx>
        <c:axId val="679024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6125727542555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Лист5!$I$1</c:f>
              <c:strCache>
                <c:ptCount val="1"/>
                <c:pt idx="0">
                  <c:v>Mortality caused by road traffic injury (per 100,000 population)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Лист5!$I$2:$I$183</c:f>
              <c:numCache>
                <c:formatCode>0</c:formatCode>
                <c:ptCount val="182"/>
                <c:pt idx="0">
                  <c:v>3.7153846153846164</c:v>
                </c:pt>
                <c:pt idx="1">
                  <c:v>9.8461538461538449</c:v>
                </c:pt>
                <c:pt idx="2">
                  <c:v>4.523076923076923</c:v>
                </c:pt>
                <c:pt idx="3">
                  <c:v>3.4230769230769242</c:v>
                </c:pt>
                <c:pt idx="4">
                  <c:v>13.723076923076924</c:v>
                </c:pt>
                <c:pt idx="5">
                  <c:v>7.3846153846153859</c:v>
                </c:pt>
                <c:pt idx="6">
                  <c:v>3.6769230769230772</c:v>
                </c:pt>
                <c:pt idx="7">
                  <c:v>12.415384615384614</c:v>
                </c:pt>
                <c:pt idx="8">
                  <c:v>4.4461538461538463</c:v>
                </c:pt>
                <c:pt idx="9">
                  <c:v>6.707692307692307</c:v>
                </c:pt>
                <c:pt idx="10">
                  <c:v>6.1923076923076934</c:v>
                </c:pt>
                <c:pt idx="11">
                  <c:v>6.0153846153846144</c:v>
                </c:pt>
                <c:pt idx="12">
                  <c:v>4.046153846153846</c:v>
                </c:pt>
                <c:pt idx="13">
                  <c:v>5.1923076923076925</c:v>
                </c:pt>
                <c:pt idx="14">
                  <c:v>27.638461538461538</c:v>
                </c:pt>
                <c:pt idx="15">
                  <c:v>10.104771033439285</c:v>
                </c:pt>
                <c:pt idx="16">
                  <c:v>3.5461538461538469</c:v>
                </c:pt>
                <c:pt idx="17">
                  <c:v>4.7153846153846155</c:v>
                </c:pt>
                <c:pt idx="18">
                  <c:v>5.9</c:v>
                </c:pt>
                <c:pt idx="19">
                  <c:v>21.284615384615378</c:v>
                </c:pt>
                <c:pt idx="20">
                  <c:v>4.9769230769230779</c:v>
                </c:pt>
                <c:pt idx="21">
                  <c:v>6.4923076923076914</c:v>
                </c:pt>
                <c:pt idx="22">
                  <c:v>3.5846153846153848</c:v>
                </c:pt>
                <c:pt idx="23">
                  <c:v>4.4615384615384617</c:v>
                </c:pt>
                <c:pt idx="24">
                  <c:v>16.615384615384617</c:v>
                </c:pt>
                <c:pt idx="25">
                  <c:v>4.3461538461538458</c:v>
                </c:pt>
                <c:pt idx="26">
                  <c:v>9.3307692307692314</c:v>
                </c:pt>
                <c:pt idx="27">
                  <c:v>22.653846153846153</c:v>
                </c:pt>
                <c:pt idx="28">
                  <c:v>11.30769230769231</c:v>
                </c:pt>
                <c:pt idx="29">
                  <c:v>7.5538461538461537</c:v>
                </c:pt>
                <c:pt idx="30">
                  <c:v>7.3538461538461544</c:v>
                </c:pt>
                <c:pt idx="31">
                  <c:v>24.107692307692311</c:v>
                </c:pt>
                <c:pt idx="32">
                  <c:v>5</c:v>
                </c:pt>
                <c:pt idx="33">
                  <c:v>8.453846153846154</c:v>
                </c:pt>
                <c:pt idx="34">
                  <c:v>4.6461538461538474</c:v>
                </c:pt>
                <c:pt idx="35">
                  <c:v>23.923076923076923</c:v>
                </c:pt>
                <c:pt idx="36">
                  <c:v>11.853846153846151</c:v>
                </c:pt>
                <c:pt idx="37">
                  <c:v>9.5769230769230784</c:v>
                </c:pt>
                <c:pt idx="38">
                  <c:v>12.2</c:v>
                </c:pt>
                <c:pt idx="39">
                  <c:v>10.33076923076923</c:v>
                </c:pt>
                <c:pt idx="40">
                  <c:v>7.684615384615384</c:v>
                </c:pt>
                <c:pt idx="41">
                  <c:v>9.115384615384615</c:v>
                </c:pt>
                <c:pt idx="42">
                  <c:v>8.6230769230769244</c:v>
                </c:pt>
                <c:pt idx="43">
                  <c:v>19.207692307692309</c:v>
                </c:pt>
                <c:pt idx="44">
                  <c:v>11.546153846153846</c:v>
                </c:pt>
                <c:pt idx="45">
                  <c:v>8.0769230769230766</c:v>
                </c:pt>
                <c:pt idx="46">
                  <c:v>11.36923076923077</c:v>
                </c:pt>
                <c:pt idx="47">
                  <c:v>15.86923076923077</c:v>
                </c:pt>
                <c:pt idx="48">
                  <c:v>12.007692307692309</c:v>
                </c:pt>
                <c:pt idx="49">
                  <c:v>3.2230769230769241</c:v>
                </c:pt>
                <c:pt idx="50">
                  <c:v>11.530769230769231</c:v>
                </c:pt>
                <c:pt idx="51">
                  <c:v>22.469230769230769</c:v>
                </c:pt>
                <c:pt idx="52">
                  <c:v>13.8</c:v>
                </c:pt>
                <c:pt idx="53">
                  <c:v>13.976923076923079</c:v>
                </c:pt>
                <c:pt idx="54">
                  <c:v>7.0615384615384613</c:v>
                </c:pt>
                <c:pt idx="55">
                  <c:v>22.030769230769234</c:v>
                </c:pt>
                <c:pt idx="56">
                  <c:v>11.430769230769227</c:v>
                </c:pt>
                <c:pt idx="57">
                  <c:v>11.992307692307692</c:v>
                </c:pt>
                <c:pt idx="58">
                  <c:v>12.969230769230769</c:v>
                </c:pt>
                <c:pt idx="59">
                  <c:v>18.246153846153849</c:v>
                </c:pt>
                <c:pt idx="60">
                  <c:v>23.876923076923074</c:v>
                </c:pt>
                <c:pt idx="61">
                  <c:v>21.130769230769229</c:v>
                </c:pt>
                <c:pt idx="62">
                  <c:v>15.692307692307695</c:v>
                </c:pt>
                <c:pt idx="63">
                  <c:v>10.453846153846154</c:v>
                </c:pt>
                <c:pt idx="64">
                  <c:v>21.592307692307688</c:v>
                </c:pt>
                <c:pt idx="65">
                  <c:v>7.2538461538461547</c:v>
                </c:pt>
                <c:pt idx="66">
                  <c:v>26.030769230769231</c:v>
                </c:pt>
                <c:pt idx="67">
                  <c:v>11.623076923076923</c:v>
                </c:pt>
                <c:pt idx="68">
                  <c:v>23.34615384615385</c:v>
                </c:pt>
                <c:pt idx="69">
                  <c:v>13.961538461538462</c:v>
                </c:pt>
                <c:pt idx="70">
                  <c:v>13.253846153846153</c:v>
                </c:pt>
                <c:pt idx="71">
                  <c:v>15.63846153846154</c:v>
                </c:pt>
                <c:pt idx="72">
                  <c:v>14.776923076923079</c:v>
                </c:pt>
                <c:pt idx="73">
                  <c:v>15.061538461538463</c:v>
                </c:pt>
                <c:pt idx="74">
                  <c:v>8.9384615384615387</c:v>
                </c:pt>
                <c:pt idx="75" formatCode="General">
                  <c:v>15.8</c:v>
                </c:pt>
                <c:pt idx="76">
                  <c:v>24.230769230769226</c:v>
                </c:pt>
                <c:pt idx="77">
                  <c:v>22.292307692307695</c:v>
                </c:pt>
                <c:pt idx="78">
                  <c:v>19.007692307692309</c:v>
                </c:pt>
                <c:pt idx="79">
                  <c:v>26.015384615384615</c:v>
                </c:pt>
                <c:pt idx="80">
                  <c:v>15.83076923076923</c:v>
                </c:pt>
                <c:pt idx="81">
                  <c:v>2.2307692307692308</c:v>
                </c:pt>
                <c:pt idx="82">
                  <c:v>35.53846153846154</c:v>
                </c:pt>
                <c:pt idx="83">
                  <c:v>13.100000000000001</c:v>
                </c:pt>
                <c:pt idx="84">
                  <c:v>35.569230769230771</c:v>
                </c:pt>
                <c:pt idx="85">
                  <c:v>15</c:v>
                </c:pt>
                <c:pt idx="86">
                  <c:v>8.5846153846153843</c:v>
                </c:pt>
                <c:pt idx="87">
                  <c:v>11.207692307692307</c:v>
                </c:pt>
                <c:pt idx="88">
                  <c:v>22.323076923076925</c:v>
                </c:pt>
                <c:pt idx="89">
                  <c:v>21.54615384615385</c:v>
                </c:pt>
                <c:pt idx="90">
                  <c:v>15.592307692307692</c:v>
                </c:pt>
                <c:pt idx="91">
                  <c:v>28.869230769230771</c:v>
                </c:pt>
                <c:pt idx="92">
                  <c:v>6.4076923076923071</c:v>
                </c:pt>
                <c:pt idx="93">
                  <c:v>31.069230769230767</c:v>
                </c:pt>
                <c:pt idx="94">
                  <c:v>17.030769230769231</c:v>
                </c:pt>
                <c:pt idx="95">
                  <c:v>9.7307692307692299</c:v>
                </c:pt>
                <c:pt idx="96">
                  <c:v>25.08461538461539</c:v>
                </c:pt>
                <c:pt idx="97">
                  <c:v>15.384615384615389</c:v>
                </c:pt>
                <c:pt idx="98">
                  <c:v>13.469230769230769</c:v>
                </c:pt>
                <c:pt idx="99">
                  <c:v>20.215384615384622</c:v>
                </c:pt>
                <c:pt idx="100">
                  <c:v>35.600000000000009</c:v>
                </c:pt>
                <c:pt idx="101">
                  <c:v>14.715384615384616</c:v>
                </c:pt>
                <c:pt idx="102">
                  <c:v>17.553846153846152</c:v>
                </c:pt>
                <c:pt idx="103">
                  <c:v>22.415384615384614</c:v>
                </c:pt>
                <c:pt idx="104">
                  <c:v>22.030769230769234</c:v>
                </c:pt>
                <c:pt idx="105">
                  <c:v>9.9461538461538463</c:v>
                </c:pt>
                <c:pt idx="106">
                  <c:v>15.86153846153846</c:v>
                </c:pt>
                <c:pt idx="107">
                  <c:v>19.284615384615389</c:v>
                </c:pt>
                <c:pt idx="108">
                  <c:v>25.807692307692314</c:v>
                </c:pt>
                <c:pt idx="109">
                  <c:v>20.684615384615384</c:v>
                </c:pt>
                <c:pt idx="110">
                  <c:v>14.507692307692308</c:v>
                </c:pt>
                <c:pt idx="111">
                  <c:v>24.9</c:v>
                </c:pt>
                <c:pt idx="112">
                  <c:v>14.846153846153843</c:v>
                </c:pt>
                <c:pt idx="113">
                  <c:v>27.423076923076923</c:v>
                </c:pt>
                <c:pt idx="114">
                  <c:v>22.384615384615383</c:v>
                </c:pt>
                <c:pt idx="115">
                  <c:v>12.792307692307693</c:v>
                </c:pt>
                <c:pt idx="116">
                  <c:v>11.799999999999999</c:v>
                </c:pt>
                <c:pt idx="117">
                  <c:v>12.515384615384615</c:v>
                </c:pt>
                <c:pt idx="118">
                  <c:v>14.253846153846156</c:v>
                </c:pt>
                <c:pt idx="119">
                  <c:v>24.415384615384617</c:v>
                </c:pt>
                <c:pt idx="120">
                  <c:v>11.223076923076924</c:v>
                </c:pt>
                <c:pt idx="121">
                  <c:v>26.807692307692307</c:v>
                </c:pt>
                <c:pt idx="122">
                  <c:v>18.938461538461542</c:v>
                </c:pt>
                <c:pt idx="123">
                  <c:v>24.476923076923075</c:v>
                </c:pt>
                <c:pt idx="124">
                  <c:v>22</c:v>
                </c:pt>
                <c:pt idx="125">
                  <c:v>16.407692307692308</c:v>
                </c:pt>
                <c:pt idx="126">
                  <c:v>13.584615384615384</c:v>
                </c:pt>
                <c:pt idx="127">
                  <c:v>22.723076923076921</c:v>
                </c:pt>
                <c:pt idx="128">
                  <c:v>11.207692307692307</c:v>
                </c:pt>
                <c:pt idx="129">
                  <c:v>26.107692307692307</c:v>
                </c:pt>
                <c:pt idx="130">
                  <c:v>15.330769230769231</c:v>
                </c:pt>
                <c:pt idx="131">
                  <c:v>24.938461538461539</c:v>
                </c:pt>
                <c:pt idx="132">
                  <c:v>13.823076923076924</c:v>
                </c:pt>
                <c:pt idx="133">
                  <c:v>16.061538461538461</c:v>
                </c:pt>
                <c:pt idx="134">
                  <c:v>15.30769230769231</c:v>
                </c:pt>
                <c:pt idx="135">
                  <c:v>24.353846153846153</c:v>
                </c:pt>
                <c:pt idx="136">
                  <c:v>16.184615384615384</c:v>
                </c:pt>
                <c:pt idx="137">
                  <c:v>16.161538461538463</c:v>
                </c:pt>
                <c:pt idx="138">
                  <c:v>24.65384615384615</c:v>
                </c:pt>
                <c:pt idx="139">
                  <c:v>29.953846153846147</c:v>
                </c:pt>
                <c:pt idx="140">
                  <c:v>24.192307692307693</c:v>
                </c:pt>
                <c:pt idx="141">
                  <c:v>26.684615384615391</c:v>
                </c:pt>
                <c:pt idx="142">
                  <c:v>3.569230769230769</c:v>
                </c:pt>
                <c:pt idx="143">
                  <c:v>18.076923076923073</c:v>
                </c:pt>
                <c:pt idx="144">
                  <c:v>15.476923076923075</c:v>
                </c:pt>
                <c:pt idx="145">
                  <c:v>17.846153846153847</c:v>
                </c:pt>
                <c:pt idx="146">
                  <c:v>14.56153846153846</c:v>
                </c:pt>
                <c:pt idx="147">
                  <c:v>13.976923076923075</c:v>
                </c:pt>
                <c:pt idx="148">
                  <c:v>21.630769230769229</c:v>
                </c:pt>
                <c:pt idx="149">
                  <c:v>29.030769230769231</c:v>
                </c:pt>
                <c:pt idx="150">
                  <c:v>26.73076923076923</c:v>
                </c:pt>
                <c:pt idx="151">
                  <c:v>19.553846153846152</c:v>
                </c:pt>
                <c:pt idx="152">
                  <c:v>30.115384615384617</c:v>
                </c:pt>
                <c:pt idx="153">
                  <c:v>23.638461538461538</c:v>
                </c:pt>
                <c:pt idx="154">
                  <c:v>27.369230769230761</c:v>
                </c:pt>
                <c:pt idx="155">
                  <c:v>38.492307692307691</c:v>
                </c:pt>
                <c:pt idx="156">
                  <c:v>18.315384615384616</c:v>
                </c:pt>
                <c:pt idx="157">
                  <c:v>27.415384615384621</c:v>
                </c:pt>
                <c:pt idx="158">
                  <c:v>27.407692307692308</c:v>
                </c:pt>
                <c:pt idx="159">
                  <c:v>14.238461538461539</c:v>
                </c:pt>
                <c:pt idx="160">
                  <c:v>17.900000000000002</c:v>
                </c:pt>
                <c:pt idx="161">
                  <c:v>30.153846153846157</c:v>
                </c:pt>
                <c:pt idx="162">
                  <c:v>32.084615384615383</c:v>
                </c:pt>
                <c:pt idx="163">
                  <c:v>30.284615384615385</c:v>
                </c:pt>
                <c:pt idx="164">
                  <c:v>30.41538461538461</c:v>
                </c:pt>
                <c:pt idx="165">
                  <c:v>31.653846153846153</c:v>
                </c:pt>
                <c:pt idx="166">
                  <c:v>23.530769230769224</c:v>
                </c:pt>
                <c:pt idx="167">
                  <c:v>29.915384615384617</c:v>
                </c:pt>
                <c:pt idx="168">
                  <c:v>26.253846153846151</c:v>
                </c:pt>
                <c:pt idx="169">
                  <c:v>30.146153846153844</c:v>
                </c:pt>
                <c:pt idx="170">
                  <c:v>35.292307692307688</c:v>
                </c:pt>
                <c:pt idx="171">
                  <c:v>17.153846153846153</c:v>
                </c:pt>
                <c:pt idx="172">
                  <c:v>30.423076923076923</c:v>
                </c:pt>
                <c:pt idx="173">
                  <c:v>31.884615384615383</c:v>
                </c:pt>
                <c:pt idx="174">
                  <c:v>25.592307692307696</c:v>
                </c:pt>
                <c:pt idx="175">
                  <c:v>26.45384615384615</c:v>
                </c:pt>
                <c:pt idx="176">
                  <c:v>34.992307692307691</c:v>
                </c:pt>
                <c:pt idx="177">
                  <c:v>34.584615384615383</c:v>
                </c:pt>
                <c:pt idx="178">
                  <c:v>27.553846153846159</c:v>
                </c:pt>
                <c:pt idx="179">
                  <c:v>33.192307692307693</c:v>
                </c:pt>
                <c:pt idx="180">
                  <c:v>30.607692307692311</c:v>
                </c:pt>
                <c:pt idx="181">
                  <c:v>33.969230769230769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A4-4C8D-A61A-F0912C27E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380448"/>
        <c:axId val="592380032"/>
      </c:scatterChart>
      <c:valAx>
        <c:axId val="592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032"/>
        <c:crosses val="autoZero"/>
        <c:crossBetween val="midCat"/>
      </c:valAx>
      <c:valAx>
        <c:axId val="5923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Лист5!$G$1</c:f>
              <c:strCache>
                <c:ptCount val="1"/>
                <c:pt idx="0">
                  <c:v>Electricity_consumption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Лист5!$D$2:$D$183</c:f>
              <c:numCache>
                <c:formatCode>0</c:formatCode>
                <c:ptCount val="182"/>
                <c:pt idx="0">
                  <c:v>6.8</c:v>
                </c:pt>
                <c:pt idx="1">
                  <c:v>5.9</c:v>
                </c:pt>
                <c:pt idx="2">
                  <c:v>4.9000000000000004</c:v>
                </c:pt>
                <c:pt idx="3">
                  <c:v>5.3</c:v>
                </c:pt>
                <c:pt idx="4">
                  <c:v>12</c:v>
                </c:pt>
                <c:pt idx="5">
                  <c:v>7.2</c:v>
                </c:pt>
                <c:pt idx="6">
                  <c:v>4</c:v>
                </c:pt>
                <c:pt idx="7">
                  <c:v>7.8</c:v>
                </c:pt>
                <c:pt idx="8">
                  <c:v>7.3</c:v>
                </c:pt>
                <c:pt idx="9">
                  <c:v>4.2</c:v>
                </c:pt>
                <c:pt idx="10">
                  <c:v>5.8</c:v>
                </c:pt>
                <c:pt idx="11">
                  <c:v>4.8</c:v>
                </c:pt>
                <c:pt idx="12">
                  <c:v>6.4</c:v>
                </c:pt>
                <c:pt idx="13">
                  <c:v>5.2</c:v>
                </c:pt>
                <c:pt idx="14">
                  <c:v>5.8</c:v>
                </c:pt>
                <c:pt idx="15">
                  <c:v>7</c:v>
                </c:pt>
                <c:pt idx="16">
                  <c:v>5.5</c:v>
                </c:pt>
                <c:pt idx="17">
                  <c:v>4.7</c:v>
                </c:pt>
                <c:pt idx="18">
                  <c:v>6.1</c:v>
                </c:pt>
                <c:pt idx="19">
                  <c:v>7.7</c:v>
                </c:pt>
                <c:pt idx="20">
                  <c:v>4</c:v>
                </c:pt>
                <c:pt idx="21">
                  <c:v>7.9</c:v>
                </c:pt>
                <c:pt idx="22">
                  <c:v>3.9</c:v>
                </c:pt>
                <c:pt idx="23">
                  <c:v>12.2</c:v>
                </c:pt>
                <c:pt idx="24">
                  <c:v>8.9</c:v>
                </c:pt>
                <c:pt idx="25">
                  <c:v>4.5999999999999996</c:v>
                </c:pt>
                <c:pt idx="26">
                  <c:v>8.1</c:v>
                </c:pt>
                <c:pt idx="27">
                  <c:v>1.6</c:v>
                </c:pt>
                <c:pt idx="28">
                  <c:v>4.3</c:v>
                </c:pt>
                <c:pt idx="29">
                  <c:v>5.7</c:v>
                </c:pt>
                <c:pt idx="30">
                  <c:v>5.2</c:v>
                </c:pt>
                <c:pt idx="31">
                  <c:v>6.4</c:v>
                </c:pt>
                <c:pt idx="32">
                  <c:v>6.3</c:v>
                </c:pt>
                <c:pt idx="33">
                  <c:v>5.8</c:v>
                </c:pt>
                <c:pt idx="34">
                  <c:v>4.2</c:v>
                </c:pt>
                <c:pt idx="35">
                  <c:v>2</c:v>
                </c:pt>
                <c:pt idx="36">
                  <c:v>6</c:v>
                </c:pt>
                <c:pt idx="37">
                  <c:v>4.2</c:v>
                </c:pt>
                <c:pt idx="38">
                  <c:v>5.9</c:v>
                </c:pt>
                <c:pt idx="39">
                  <c:v>3.8</c:v>
                </c:pt>
                <c:pt idx="40">
                  <c:v>7.9</c:v>
                </c:pt>
                <c:pt idx="41">
                  <c:v>4</c:v>
                </c:pt>
                <c:pt idx="42">
                  <c:v>3.3</c:v>
                </c:pt>
                <c:pt idx="43">
                  <c:v>5.8</c:v>
                </c:pt>
                <c:pt idx="44">
                  <c:v>4.5</c:v>
                </c:pt>
                <c:pt idx="45">
                  <c:v>4.5999999999999996</c:v>
                </c:pt>
                <c:pt idx="46">
                  <c:v>3.3</c:v>
                </c:pt>
                <c:pt idx="47">
                  <c:v>6.1</c:v>
                </c:pt>
                <c:pt idx="48">
                  <c:v>1.2</c:v>
                </c:pt>
                <c:pt idx="49">
                  <c:v>3.9</c:v>
                </c:pt>
                <c:pt idx="50">
                  <c:v>7</c:v>
                </c:pt>
                <c:pt idx="51">
                  <c:v>3.4</c:v>
                </c:pt>
                <c:pt idx="52">
                  <c:v>3.4</c:v>
                </c:pt>
                <c:pt idx="53">
                  <c:v>2.7</c:v>
                </c:pt>
                <c:pt idx="54">
                  <c:v>3.6</c:v>
                </c:pt>
                <c:pt idx="55">
                  <c:v>3.7</c:v>
                </c:pt>
                <c:pt idx="56">
                  <c:v>1.6</c:v>
                </c:pt>
                <c:pt idx="57">
                  <c:v>4.5</c:v>
                </c:pt>
                <c:pt idx="58">
                  <c:v>4</c:v>
                </c:pt>
                <c:pt idx="59">
                  <c:v>3.4</c:v>
                </c:pt>
                <c:pt idx="60">
                  <c:v>4.3</c:v>
                </c:pt>
                <c:pt idx="61">
                  <c:v>1.8</c:v>
                </c:pt>
                <c:pt idx="62">
                  <c:v>2</c:v>
                </c:pt>
                <c:pt idx="63">
                  <c:v>3.9</c:v>
                </c:pt>
                <c:pt idx="64">
                  <c:v>2.4</c:v>
                </c:pt>
                <c:pt idx="65">
                  <c:v>3</c:v>
                </c:pt>
                <c:pt idx="66">
                  <c:v>3.2</c:v>
                </c:pt>
                <c:pt idx="67">
                  <c:v>1.6</c:v>
                </c:pt>
                <c:pt idx="68">
                  <c:v>4.5999999999999996</c:v>
                </c:pt>
                <c:pt idx="69">
                  <c:v>2.5</c:v>
                </c:pt>
                <c:pt idx="70">
                  <c:v>3.2</c:v>
                </c:pt>
                <c:pt idx="71">
                  <c:v>3.2</c:v>
                </c:pt>
                <c:pt idx="72">
                  <c:v>4.7</c:v>
                </c:pt>
                <c:pt idx="73">
                  <c:v>2.8</c:v>
                </c:pt>
                <c:pt idx="74">
                  <c:v>3.6</c:v>
                </c:pt>
                <c:pt idx="75">
                  <c:v>4.2</c:v>
                </c:pt>
                <c:pt idx="76">
                  <c:v>2.2000000000000002</c:v>
                </c:pt>
                <c:pt idx="77">
                  <c:v>1.5</c:v>
                </c:pt>
                <c:pt idx="78">
                  <c:v>1.9</c:v>
                </c:pt>
                <c:pt idx="79">
                  <c:v>3.4</c:v>
                </c:pt>
                <c:pt idx="80">
                  <c:v>4.0999999999999996</c:v>
                </c:pt>
                <c:pt idx="81">
                  <c:v>6.2</c:v>
                </c:pt>
                <c:pt idx="82">
                  <c:v>1.9</c:v>
                </c:pt>
                <c:pt idx="83">
                  <c:v>3</c:v>
                </c:pt>
                <c:pt idx="84">
                  <c:v>2.2000000000000002</c:v>
                </c:pt>
                <c:pt idx="85">
                  <c:v>16.2</c:v>
                </c:pt>
                <c:pt idx="86">
                  <c:v>2</c:v>
                </c:pt>
                <c:pt idx="87">
                  <c:v>2.2999999999999998</c:v>
                </c:pt>
                <c:pt idx="88">
                  <c:v>1.8</c:v>
                </c:pt>
                <c:pt idx="89">
                  <c:v>2.6</c:v>
                </c:pt>
                <c:pt idx="90">
                  <c:v>2.8</c:v>
                </c:pt>
                <c:pt idx="91">
                  <c:v>2.7</c:v>
                </c:pt>
                <c:pt idx="92">
                  <c:v>2.2000000000000002</c:v>
                </c:pt>
                <c:pt idx="93">
                  <c:v>3.1</c:v>
                </c:pt>
                <c:pt idx="94">
                  <c:v>2.2000000000000002</c:v>
                </c:pt>
                <c:pt idx="95">
                  <c:v>3.2</c:v>
                </c:pt>
                <c:pt idx="96">
                  <c:v>2.2000000000000002</c:v>
                </c:pt>
                <c:pt idx="97">
                  <c:v>2.6</c:v>
                </c:pt>
                <c:pt idx="98">
                  <c:v>2.1</c:v>
                </c:pt>
                <c:pt idx="99">
                  <c:v>7.7</c:v>
                </c:pt>
                <c:pt idx="100">
                  <c:v>2.4</c:v>
                </c:pt>
                <c:pt idx="101">
                  <c:v>1.2</c:v>
                </c:pt>
                <c:pt idx="102">
                  <c:v>2.1</c:v>
                </c:pt>
                <c:pt idx="103">
                  <c:v>2.9</c:v>
                </c:pt>
                <c:pt idx="104">
                  <c:v>1.8</c:v>
                </c:pt>
                <c:pt idx="105">
                  <c:v>2.8</c:v>
                </c:pt>
                <c:pt idx="106">
                  <c:v>1.9</c:v>
                </c:pt>
                <c:pt idx="107">
                  <c:v>3.5</c:v>
                </c:pt>
                <c:pt idx="108">
                  <c:v>2.4</c:v>
                </c:pt>
                <c:pt idx="109">
                  <c:v>1.7</c:v>
                </c:pt>
                <c:pt idx="110">
                  <c:v>2.2999999999999998</c:v>
                </c:pt>
                <c:pt idx="111">
                  <c:v>1</c:v>
                </c:pt>
                <c:pt idx="112">
                  <c:v>4.8</c:v>
                </c:pt>
                <c:pt idx="113">
                  <c:v>1.1000000000000001</c:v>
                </c:pt>
                <c:pt idx="114">
                  <c:v>2</c:v>
                </c:pt>
                <c:pt idx="115">
                  <c:v>3.7</c:v>
                </c:pt>
                <c:pt idx="116">
                  <c:v>2.2000000000000002</c:v>
                </c:pt>
                <c:pt idx="117">
                  <c:v>2.1</c:v>
                </c:pt>
                <c:pt idx="118">
                  <c:v>2.7</c:v>
                </c:pt>
                <c:pt idx="119">
                  <c:v>1.3</c:v>
                </c:pt>
                <c:pt idx="120">
                  <c:v>1.3</c:v>
                </c:pt>
                <c:pt idx="121">
                  <c:v>0.9</c:v>
                </c:pt>
                <c:pt idx="122">
                  <c:v>3</c:v>
                </c:pt>
                <c:pt idx="123">
                  <c:v>1.2</c:v>
                </c:pt>
                <c:pt idx="124">
                  <c:v>1.3</c:v>
                </c:pt>
                <c:pt idx="125">
                  <c:v>1.1000000000000001</c:v>
                </c:pt>
                <c:pt idx="126">
                  <c:v>3.4</c:v>
                </c:pt>
                <c:pt idx="127">
                  <c:v>0.9</c:v>
                </c:pt>
                <c:pt idx="128">
                  <c:v>2.1</c:v>
                </c:pt>
                <c:pt idx="129">
                  <c:v>2.2999999999999998</c:v>
                </c:pt>
                <c:pt idx="130">
                  <c:v>1.7</c:v>
                </c:pt>
                <c:pt idx="131">
                  <c:v>0.6</c:v>
                </c:pt>
                <c:pt idx="132">
                  <c:v>0.7</c:v>
                </c:pt>
                <c:pt idx="133">
                  <c:v>0.9</c:v>
                </c:pt>
                <c:pt idx="134">
                  <c:v>1.6</c:v>
                </c:pt>
                <c:pt idx="135">
                  <c:v>0.9</c:v>
                </c:pt>
                <c:pt idx="136">
                  <c:v>1.5</c:v>
                </c:pt>
                <c:pt idx="137">
                  <c:v>0.7</c:v>
                </c:pt>
                <c:pt idx="138">
                  <c:v>1.3</c:v>
                </c:pt>
                <c:pt idx="139">
                  <c:v>1.7</c:v>
                </c:pt>
                <c:pt idx="140">
                  <c:v>1.8</c:v>
                </c:pt>
                <c:pt idx="141">
                  <c:v>2</c:v>
                </c:pt>
                <c:pt idx="142">
                  <c:v>3.5</c:v>
                </c:pt>
                <c:pt idx="143">
                  <c:v>1</c:v>
                </c:pt>
                <c:pt idx="144">
                  <c:v>1.3</c:v>
                </c:pt>
                <c:pt idx="145">
                  <c:v>1.7</c:v>
                </c:pt>
                <c:pt idx="146">
                  <c:v>0.9</c:v>
                </c:pt>
                <c:pt idx="147">
                  <c:v>0.5</c:v>
                </c:pt>
                <c:pt idx="148">
                  <c:v>1.3</c:v>
                </c:pt>
                <c:pt idx="149">
                  <c:v>1.1000000000000001</c:v>
                </c:pt>
                <c:pt idx="150">
                  <c:v>0.9</c:v>
                </c:pt>
                <c:pt idx="151">
                  <c:v>1.2</c:v>
                </c:pt>
                <c:pt idx="152">
                  <c:v>1.6</c:v>
                </c:pt>
                <c:pt idx="153">
                  <c:v>4</c:v>
                </c:pt>
                <c:pt idx="154">
                  <c:v>1</c:v>
                </c:pt>
                <c:pt idx="155">
                  <c:v>1.1000000000000001</c:v>
                </c:pt>
                <c:pt idx="156">
                  <c:v>0.6</c:v>
                </c:pt>
                <c:pt idx="157">
                  <c:v>0.9</c:v>
                </c:pt>
                <c:pt idx="158">
                  <c:v>1.3</c:v>
                </c:pt>
                <c:pt idx="159">
                  <c:v>2</c:v>
                </c:pt>
                <c:pt idx="160">
                  <c:v>1.4</c:v>
                </c:pt>
                <c:pt idx="161">
                  <c:v>1.3</c:v>
                </c:pt>
                <c:pt idx="162">
                  <c:v>0.6</c:v>
                </c:pt>
                <c:pt idx="163">
                  <c:v>0.9</c:v>
                </c:pt>
                <c:pt idx="164">
                  <c:v>1.1000000000000001</c:v>
                </c:pt>
                <c:pt idx="165">
                  <c:v>1.3</c:v>
                </c:pt>
                <c:pt idx="166">
                  <c:v>1.1000000000000001</c:v>
                </c:pt>
                <c:pt idx="167">
                  <c:v>1</c:v>
                </c:pt>
                <c:pt idx="168">
                  <c:v>1.5</c:v>
                </c:pt>
                <c:pt idx="169">
                  <c:v>1</c:v>
                </c:pt>
                <c:pt idx="170">
                  <c:v>0.8</c:v>
                </c:pt>
                <c:pt idx="171">
                  <c:v>1.7</c:v>
                </c:pt>
                <c:pt idx="172">
                  <c:v>1</c:v>
                </c:pt>
                <c:pt idx="173">
                  <c:v>0.8</c:v>
                </c:pt>
                <c:pt idx="174">
                  <c:v>0.9</c:v>
                </c:pt>
                <c:pt idx="175">
                  <c:v>1.4</c:v>
                </c:pt>
                <c:pt idx="176">
                  <c:v>1.2</c:v>
                </c:pt>
                <c:pt idx="177">
                  <c:v>0.7</c:v>
                </c:pt>
                <c:pt idx="178">
                  <c:v>0.9</c:v>
                </c:pt>
                <c:pt idx="179">
                  <c:v>1.2</c:v>
                </c:pt>
                <c:pt idx="180">
                  <c:v>0.8</c:v>
                </c:pt>
                <c:pt idx="181">
                  <c:v>0.6</c:v>
                </c:pt>
              </c:numCache>
            </c:numRef>
          </c:xVal>
          <c:yVal>
            <c:numRef>
              <c:f>Лист5!$G$2:$G$183</c:f>
              <c:numCache>
                <c:formatCode>0</c:formatCode>
                <c:ptCount val="182"/>
                <c:pt idx="0">
                  <c:v>101.82015211067521</c:v>
                </c:pt>
                <c:pt idx="1">
                  <c:v>120.24486615893065</c:v>
                </c:pt>
                <c:pt idx="2">
                  <c:v>62.000010491892674</c:v>
                </c:pt>
                <c:pt idx="3">
                  <c:v>244.61901639914512</c:v>
                </c:pt>
                <c:pt idx="4">
                  <c:v>216.0860080504597</c:v>
                </c:pt>
                <c:pt idx="5">
                  <c:v>74.649743810203489</c:v>
                </c:pt>
                <c:pt idx="6">
                  <c:v>68.655184594459953</c:v>
                </c:pt>
                <c:pt idx="7">
                  <c:v>125.13803707937204</c:v>
                </c:pt>
                <c:pt idx="8">
                  <c:v>58.81558689558215</c:v>
                </c:pt>
                <c:pt idx="9">
                  <c:v>48.746519997111115</c:v>
                </c:pt>
                <c:pt idx="10">
                  <c:v>80.003685124435862</c:v>
                </c:pt>
                <c:pt idx="11">
                  <c:v>66.015931181110474</c:v>
                </c:pt>
                <c:pt idx="12">
                  <c:v>67.328690309499549</c:v>
                </c:pt>
                <c:pt idx="13">
                  <c:v>151.06139054187588</c:v>
                </c:pt>
                <c:pt idx="14">
                  <c:v>113.7858133954129</c:v>
                </c:pt>
                <c:pt idx="15">
                  <c:v>62.035099031227716</c:v>
                </c:pt>
                <c:pt idx="16">
                  <c:v>132.24274557167024</c:v>
                </c:pt>
                <c:pt idx="17">
                  <c:v>62.658028346772504</c:v>
                </c:pt>
                <c:pt idx="18">
                  <c:v>104.65641069692616</c:v>
                </c:pt>
                <c:pt idx="19">
                  <c:v>195.18751016636759</c:v>
                </c:pt>
                <c:pt idx="20">
                  <c:v>50.684486823326075</c:v>
                </c:pt>
                <c:pt idx="21">
                  <c:v>151.78786371425528</c:v>
                </c:pt>
                <c:pt idx="22">
                  <c:v>45.950839350894711</c:v>
                </c:pt>
                <c:pt idx="23">
                  <c:v>55.238826915920882</c:v>
                </c:pt>
                <c:pt idx="24">
                  <c:v>163.40027430941458</c:v>
                </c:pt>
                <c:pt idx="25">
                  <c:v>75.688754007124558</c:v>
                </c:pt>
                <c:pt idx="26">
                  <c:v>24.626424113170174</c:v>
                </c:pt>
                <c:pt idx="27">
                  <c:v>9.55274685426531</c:v>
                </c:pt>
                <c:pt idx="28">
                  <c:v>46.70757357462162</c:v>
                </c:pt>
                <c:pt idx="29">
                  <c:v>59.662613331492587</c:v>
                </c:pt>
                <c:pt idx="30">
                  <c:v>66.037766302583549</c:v>
                </c:pt>
                <c:pt idx="31">
                  <c:v>94.296251578498925</c:v>
                </c:pt>
                <c:pt idx="32">
                  <c:v>37.759045747757099</c:v>
                </c:pt>
                <c:pt idx="33">
                  <c:v>88.087938645349126</c:v>
                </c:pt>
                <c:pt idx="34">
                  <c:v>74.282073589806885</c:v>
                </c:pt>
                <c:pt idx="35">
                  <c:v>12.227529184959288</c:v>
                </c:pt>
                <c:pt idx="36">
                  <c:v>111.53190160620962</c:v>
                </c:pt>
                <c:pt idx="37">
                  <c:v>47.071732569934916</c:v>
                </c:pt>
                <c:pt idx="38">
                  <c:v>38.549764513007233</c:v>
                </c:pt>
                <c:pt idx="39">
                  <c:v>40.161375272539971</c:v>
                </c:pt>
                <c:pt idx="40">
                  <c:v>67.028321579689688</c:v>
                </c:pt>
                <c:pt idx="41">
                  <c:v>43.255420140015204</c:v>
                </c:pt>
                <c:pt idx="42">
                  <c:v>34.8607434165434</c:v>
                </c:pt>
                <c:pt idx="43">
                  <c:v>69.501256901673116</c:v>
                </c:pt>
                <c:pt idx="44">
                  <c:v>42.209163961228732</c:v>
                </c:pt>
                <c:pt idx="45">
                  <c:v>49.681143048005652</c:v>
                </c:pt>
                <c:pt idx="46">
                  <c:v>26.30061113965014</c:v>
                </c:pt>
                <c:pt idx="47">
                  <c:v>60.469741962804051</c:v>
                </c:pt>
                <c:pt idx="48">
                  <c:v>57.772322953546855</c:v>
                </c:pt>
                <c:pt idx="49">
                  <c:v>35.260355860437734</c:v>
                </c:pt>
                <c:pt idx="50">
                  <c:v>30.499952359524745</c:v>
                </c:pt>
                <c:pt idx="51">
                  <c:v>40.593215886060875</c:v>
                </c:pt>
                <c:pt idx="52">
                  <c:v>29.798681382450557</c:v>
                </c:pt>
                <c:pt idx="53">
                  <c:v>26.128400888025933</c:v>
                </c:pt>
                <c:pt idx="54">
                  <c:v>41.221840940736975</c:v>
                </c:pt>
                <c:pt idx="55">
                  <c:v>58.775800805640486</c:v>
                </c:pt>
                <c:pt idx="56">
                  <c:v>51.633125227642324</c:v>
                </c:pt>
                <c:pt idx="57">
                  <c:v>49.323019358095358</c:v>
                </c:pt>
                <c:pt idx="58">
                  <c:v>46.121040876878837</c:v>
                </c:pt>
                <c:pt idx="59">
                  <c:v>31.040728921921968</c:v>
                </c:pt>
                <c:pt idx="60">
                  <c:v>55.092073713343417</c:v>
                </c:pt>
                <c:pt idx="61">
                  <c:v>16.111550431599756</c:v>
                </c:pt>
                <c:pt idx="62">
                  <c:v>34.888490872926667</c:v>
                </c:pt>
                <c:pt idx="63">
                  <c:v>48.349591188638001</c:v>
                </c:pt>
                <c:pt idx="64">
                  <c:v>18.591520143670177</c:v>
                </c:pt>
                <c:pt idx="65">
                  <c:v>33.833863011604073</c:v>
                </c:pt>
                <c:pt idx="66">
                  <c:v>36.410214912832252</c:v>
                </c:pt>
                <c:pt idx="67">
                  <c:v>17.092190638261595</c:v>
                </c:pt>
                <c:pt idx="68">
                  <c:v>11.73170224049456</c:v>
                </c:pt>
                <c:pt idx="69">
                  <c:v>24.312886772025788</c:v>
                </c:pt>
                <c:pt idx="70">
                  <c:v>23.61412914907428</c:v>
                </c:pt>
                <c:pt idx="71">
                  <c:v>24.779214355692243</c:v>
                </c:pt>
                <c:pt idx="72">
                  <c:v>38.30795885427441</c:v>
                </c:pt>
                <c:pt idx="73">
                  <c:v>21.438026028000728</c:v>
                </c:pt>
                <c:pt idx="74">
                  <c:v>43.374857747412925</c:v>
                </c:pt>
                <c:pt idx="75">
                  <c:v>34.583992940268033</c:v>
                </c:pt>
                <c:pt idx="76">
                  <c:v>14.82042958004436</c:v>
                </c:pt>
                <c:pt idx="77">
                  <c:v>21.095715312573855</c:v>
                </c:pt>
                <c:pt idx="78">
                  <c:v>20.763256721540454</c:v>
                </c:pt>
                <c:pt idx="79">
                  <c:v>37.681300549150414</c:v>
                </c:pt>
                <c:pt idx="80">
                  <c:v>28.757676051442076</c:v>
                </c:pt>
                <c:pt idx="81">
                  <c:v>18.558530017209996</c:v>
                </c:pt>
                <c:pt idx="82">
                  <c:v>16.710340406972161</c:v>
                </c:pt>
                <c:pt idx="83">
                  <c:v>21.50312981901245</c:v>
                </c:pt>
                <c:pt idx="84">
                  <c:v>19.350329165156698</c:v>
                </c:pt>
                <c:pt idx="85">
                  <c:v>30.767167242250455</c:v>
                </c:pt>
                <c:pt idx="86">
                  <c:v>13.66167472181529</c:v>
                </c:pt>
                <c:pt idx="87">
                  <c:v>24.328980546548852</c:v>
                </c:pt>
                <c:pt idx="88">
                  <c:v>15.704808056260728</c:v>
                </c:pt>
                <c:pt idx="89">
                  <c:v>27.494200152163465</c:v>
                </c:pt>
                <c:pt idx="90">
                  <c:v>28.243832909295818</c:v>
                </c:pt>
                <c:pt idx="91">
                  <c:v>16.378547644765487</c:v>
                </c:pt>
                <c:pt idx="92">
                  <c:v>45.72579690515321</c:v>
                </c:pt>
                <c:pt idx="93">
                  <c:v>11.632452023931046</c:v>
                </c:pt>
                <c:pt idx="94">
                  <c:v>16.17265128553197</c:v>
                </c:pt>
                <c:pt idx="95">
                  <c:v>36.322175827956841</c:v>
                </c:pt>
                <c:pt idx="96">
                  <c:v>5.0256118935283647</c:v>
                </c:pt>
                <c:pt idx="97">
                  <c:v>34.206465420210328</c:v>
                </c:pt>
                <c:pt idx="98">
                  <c:v>23.25810781121913</c:v>
                </c:pt>
                <c:pt idx="99">
                  <c:v>26.628765492160493</c:v>
                </c:pt>
                <c:pt idx="100">
                  <c:v>28.156980843392731</c:v>
                </c:pt>
                <c:pt idx="101">
                  <c:v>5.2935975353945635</c:v>
                </c:pt>
                <c:pt idx="102">
                  <c:v>22.563466293574752</c:v>
                </c:pt>
                <c:pt idx="103">
                  <c:v>23.912016337873183</c:v>
                </c:pt>
                <c:pt idx="104">
                  <c:v>16.468337709430283</c:v>
                </c:pt>
                <c:pt idx="105">
                  <c:v>10.271546925679592</c:v>
                </c:pt>
                <c:pt idx="106">
                  <c:v>7.1213267194634042</c:v>
                </c:pt>
                <c:pt idx="107">
                  <c:v>56.624072108221384</c:v>
                </c:pt>
                <c:pt idx="108">
                  <c:v>4.0516769472555874</c:v>
                </c:pt>
                <c:pt idx="109">
                  <c:v>9.661931230523912</c:v>
                </c:pt>
                <c:pt idx="110">
                  <c:v>15.912378490369488</c:v>
                </c:pt>
                <c:pt idx="111">
                  <c:v>5.1963150618717417</c:v>
                </c:pt>
                <c:pt idx="112">
                  <c:v>87.041302253769217</c:v>
                </c:pt>
                <c:pt idx="113">
                  <c:v>4.1710970351955394</c:v>
                </c:pt>
                <c:pt idx="114">
                  <c:v>10.516710267752831</c:v>
                </c:pt>
                <c:pt idx="115">
                  <c:v>10.749104796746614</c:v>
                </c:pt>
                <c:pt idx="116">
                  <c:v>21.167294449098144</c:v>
                </c:pt>
                <c:pt idx="117">
                  <c:v>11.827180841526108</c:v>
                </c:pt>
                <c:pt idx="118">
                  <c:v>7.5052970249177431</c:v>
                </c:pt>
                <c:pt idx="119">
                  <c:v>5.8541604025459799</c:v>
                </c:pt>
                <c:pt idx="120">
                  <c:v>9.3649020896936435</c:v>
                </c:pt>
                <c:pt idx="121">
                  <c:v>3.8828568464292497</c:v>
                </c:pt>
                <c:pt idx="122">
                  <c:v>8.7241614339260778</c:v>
                </c:pt>
                <c:pt idx="123">
                  <c:v>3.6541870385906581</c:v>
                </c:pt>
                <c:pt idx="124">
                  <c:v>6.2167249731381524</c:v>
                </c:pt>
                <c:pt idx="125">
                  <c:v>10.007213872135225</c:v>
                </c:pt>
                <c:pt idx="126">
                  <c:v>6.3941161392398076</c:v>
                </c:pt>
                <c:pt idx="127">
                  <c:v>1.6270281448551172</c:v>
                </c:pt>
                <c:pt idx="128">
                  <c:v>19.990394597363135</c:v>
                </c:pt>
                <c:pt idx="129">
                  <c:v>25.479597294605888</c:v>
                </c:pt>
                <c:pt idx="130">
                  <c:v>11.381831565029657</c:v>
                </c:pt>
                <c:pt idx="131">
                  <c:v>0.85542758589319356</c:v>
                </c:pt>
                <c:pt idx="132">
                  <c:v>6.1138729403061101</c:v>
                </c:pt>
                <c:pt idx="133">
                  <c:v>2.8708303057212046</c:v>
                </c:pt>
                <c:pt idx="134">
                  <c:v>6.3413234831608669</c:v>
                </c:pt>
                <c:pt idx="135">
                  <c:v>3.5357339327827417</c:v>
                </c:pt>
                <c:pt idx="136">
                  <c:v>8.8160581401775122</c:v>
                </c:pt>
                <c:pt idx="137">
                  <c:v>5.6434833752911562</c:v>
                </c:pt>
                <c:pt idx="138">
                  <c:v>4.1136459537953929</c:v>
                </c:pt>
                <c:pt idx="139">
                  <c:v>0.53558439804944757</c:v>
                </c:pt>
                <c:pt idx="140">
                  <c:v>6.0134570067363251</c:v>
                </c:pt>
                <c:pt idx="141">
                  <c:v>1.4458228117642575</c:v>
                </c:pt>
                <c:pt idx="142">
                  <c:v>2.287894320420421</c:v>
                </c:pt>
                <c:pt idx="143">
                  <c:v>17.555387653714732</c:v>
                </c:pt>
                <c:pt idx="144">
                  <c:v>4.8216940964813384</c:v>
                </c:pt>
                <c:pt idx="145">
                  <c:v>21.617437666889675</c:v>
                </c:pt>
                <c:pt idx="146">
                  <c:v>1.6649594985413081</c:v>
                </c:pt>
                <c:pt idx="147">
                  <c:v>3.4362978432380578</c:v>
                </c:pt>
                <c:pt idx="148">
                  <c:v>8.1278731359075511</c:v>
                </c:pt>
                <c:pt idx="149">
                  <c:v>2.8621405714515697</c:v>
                </c:pt>
                <c:pt idx="150">
                  <c:v>1.9850214175286058</c:v>
                </c:pt>
                <c:pt idx="151">
                  <c:v>2.8903254506328162</c:v>
                </c:pt>
                <c:pt idx="152">
                  <c:v>2.1409805265445638</c:v>
                </c:pt>
                <c:pt idx="153">
                  <c:v>7.9257236882731998</c:v>
                </c:pt>
                <c:pt idx="154">
                  <c:v>0.25228328192419469</c:v>
                </c:pt>
                <c:pt idx="155">
                  <c:v>5.7117102492547147</c:v>
                </c:pt>
                <c:pt idx="156">
                  <c:v>0.40028892304443026</c:v>
                </c:pt>
                <c:pt idx="157">
                  <c:v>1.7150707369196612</c:v>
                </c:pt>
                <c:pt idx="158">
                  <c:v>1.2613005381605975</c:v>
                </c:pt>
                <c:pt idx="159">
                  <c:v>2.4027385863011101</c:v>
                </c:pt>
                <c:pt idx="160">
                  <c:v>7.0882652804691926</c:v>
                </c:pt>
                <c:pt idx="161">
                  <c:v>4.0087950002309896</c:v>
                </c:pt>
                <c:pt idx="162">
                  <c:v>0.6862405935012752</c:v>
                </c:pt>
                <c:pt idx="163">
                  <c:v>1.9891746172276883</c:v>
                </c:pt>
                <c:pt idx="164">
                  <c:v>0.91649607580044323</c:v>
                </c:pt>
                <c:pt idx="165">
                  <c:v>0.43712344156785971</c:v>
                </c:pt>
                <c:pt idx="166">
                  <c:v>1.6623210285337569</c:v>
                </c:pt>
                <c:pt idx="167">
                  <c:v>1.3708803174498922</c:v>
                </c:pt>
                <c:pt idx="168">
                  <c:v>0.2062707051237172</c:v>
                </c:pt>
                <c:pt idx="169">
                  <c:v>1.0419850395595127</c:v>
                </c:pt>
                <c:pt idx="170">
                  <c:v>0.98455244886245996</c:v>
                </c:pt>
                <c:pt idx="171">
                  <c:v>1.4693364913342135</c:v>
                </c:pt>
                <c:pt idx="172">
                  <c:v>0.16845397443189708</c:v>
                </c:pt>
                <c:pt idx="173">
                  <c:v>0.69350941146642286</c:v>
                </c:pt>
                <c:pt idx="174">
                  <c:v>1.0500656286528276</c:v>
                </c:pt>
                <c:pt idx="175">
                  <c:v>0.72407211549492367</c:v>
                </c:pt>
                <c:pt idx="176">
                  <c:v>1.1355616687841439</c:v>
                </c:pt>
                <c:pt idx="177">
                  <c:v>1.4331118259706905</c:v>
                </c:pt>
                <c:pt idx="178">
                  <c:v>0.85420709301103703</c:v>
                </c:pt>
                <c:pt idx="179">
                  <c:v>0.28438042143011882</c:v>
                </c:pt>
                <c:pt idx="180">
                  <c:v>4.8504049210895568</c:v>
                </c:pt>
                <c:pt idx="181">
                  <c:v>0.37903086942776515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6-49CA-A1BC-24979B975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050287"/>
        <c:axId val="1026059023"/>
      </c:scatterChart>
      <c:valAx>
        <c:axId val="102605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59023"/>
        <c:crosses val="autoZero"/>
        <c:crossBetween val="midCat"/>
      </c:valAx>
      <c:valAx>
        <c:axId val="10260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5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Лист5!$K$1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Лист5!$C$2:$C$183</c:f>
              <c:numCache>
                <c:formatCode>0</c:formatCode>
                <c:ptCount val="182"/>
                <c:pt idx="0">
                  <c:v>186619.92938325385</c:v>
                </c:pt>
                <c:pt idx="1">
                  <c:v>182654.46050877727</c:v>
                </c:pt>
                <c:pt idx="2">
                  <c:v>174687.12296848567</c:v>
                </c:pt>
                <c:pt idx="3">
                  <c:v>167873.68379897444</c:v>
                </c:pt>
                <c:pt idx="4">
                  <c:v>155277.96074600637</c:v>
                </c:pt>
                <c:pt idx="5">
                  <c:v>142313.19656205134</c:v>
                </c:pt>
                <c:pt idx="6">
                  <c:v>141606.16908376047</c:v>
                </c:pt>
                <c:pt idx="7">
                  <c:v>136697.2979843732</c:v>
                </c:pt>
                <c:pt idx="8">
                  <c:v>131750.86585377553</c:v>
                </c:pt>
                <c:pt idx="9">
                  <c:v>129004.57559234569</c:v>
                </c:pt>
                <c:pt idx="10">
                  <c:v>127973.32094729607</c:v>
                </c:pt>
                <c:pt idx="11">
                  <c:v>125236.48167203857</c:v>
                </c:pt>
                <c:pt idx="12">
                  <c:v>124618.2794662568</c:v>
                </c:pt>
                <c:pt idx="13">
                  <c:v>121123.25158145293</c:v>
                </c:pt>
                <c:pt idx="14">
                  <c:v>120011.93293663731</c:v>
                </c:pt>
                <c:pt idx="15">
                  <c:v>119894.86831363649</c:v>
                </c:pt>
                <c:pt idx="16">
                  <c:v>119355.11012359029</c:v>
                </c:pt>
                <c:pt idx="17">
                  <c:v>118574.36468795348</c:v>
                </c:pt>
                <c:pt idx="18">
                  <c:v>109077.87729864326</c:v>
                </c:pt>
                <c:pt idx="19">
                  <c:v>107178.24642260864</c:v>
                </c:pt>
                <c:pt idx="20">
                  <c:v>106234.4653137963</c:v>
                </c:pt>
                <c:pt idx="21">
                  <c:v>105579.31751696228</c:v>
                </c:pt>
                <c:pt idx="22">
                  <c:v>105578.27222474465</c:v>
                </c:pt>
                <c:pt idx="23">
                  <c:v>105361.63993457041</c:v>
                </c:pt>
                <c:pt idx="24">
                  <c:v>100782.49079622854</c:v>
                </c:pt>
                <c:pt idx="25">
                  <c:v>94877.167620465814</c:v>
                </c:pt>
                <c:pt idx="26">
                  <c:v>94454.320586872753</c:v>
                </c:pt>
                <c:pt idx="27">
                  <c:v>94106.190980337051</c:v>
                </c:pt>
                <c:pt idx="28">
                  <c:v>93831.305269003438</c:v>
                </c:pt>
                <c:pt idx="29">
                  <c:v>90546.956357203628</c:v>
                </c:pt>
                <c:pt idx="30">
                  <c:v>89512.407742405165</c:v>
                </c:pt>
                <c:pt idx="31">
                  <c:v>88361.351682619264</c:v>
                </c:pt>
                <c:pt idx="32">
                  <c:v>88271.233460498275</c:v>
                </c:pt>
                <c:pt idx="33">
                  <c:v>84990.760704270375</c:v>
                </c:pt>
                <c:pt idx="34">
                  <c:v>84608.264989109812</c:v>
                </c:pt>
                <c:pt idx="35">
                  <c:v>82545.913151290311</c:v>
                </c:pt>
                <c:pt idx="36">
                  <c:v>81494.242130048311</c:v>
                </c:pt>
                <c:pt idx="37">
                  <c:v>81227.286274028476</c:v>
                </c:pt>
                <c:pt idx="38">
                  <c:v>80697.100832377924</c:v>
                </c:pt>
                <c:pt idx="39">
                  <c:v>80447.676785878008</c:v>
                </c:pt>
                <c:pt idx="40">
                  <c:v>76886.389500143196</c:v>
                </c:pt>
                <c:pt idx="41">
                  <c:v>75579.189948966145</c:v>
                </c:pt>
                <c:pt idx="42">
                  <c:v>75478.008748423992</c:v>
                </c:pt>
                <c:pt idx="43">
                  <c:v>73898.129233279993</c:v>
                </c:pt>
                <c:pt idx="44">
                  <c:v>73378.55081465836</c:v>
                </c:pt>
                <c:pt idx="45">
                  <c:v>73316.084727403984</c:v>
                </c:pt>
                <c:pt idx="46">
                  <c:v>72978.373733365006</c:v>
                </c:pt>
                <c:pt idx="47">
                  <c:v>71080.434341053638</c:v>
                </c:pt>
                <c:pt idx="48">
                  <c:v>71015.305152045868</c:v>
                </c:pt>
                <c:pt idx="49">
                  <c:v>68604.765954023285</c:v>
                </c:pt>
                <c:pt idx="50">
                  <c:v>67627.925240059165</c:v>
                </c:pt>
                <c:pt idx="51">
                  <c:v>67552.246790482401</c:v>
                </c:pt>
                <c:pt idx="52">
                  <c:v>66599.201025033821</c:v>
                </c:pt>
                <c:pt idx="53">
                  <c:v>66040.157063802617</c:v>
                </c:pt>
                <c:pt idx="54">
                  <c:v>65391.234735791229</c:v>
                </c:pt>
                <c:pt idx="55">
                  <c:v>64154.981348409769</c:v>
                </c:pt>
                <c:pt idx="56">
                  <c:v>63840.020318407252</c:v>
                </c:pt>
                <c:pt idx="57">
                  <c:v>62893.07985380663</c:v>
                </c:pt>
                <c:pt idx="58">
                  <c:v>61908.657066596381</c:v>
                </c:pt>
                <c:pt idx="59">
                  <c:v>61492.417146036547</c:v>
                </c:pt>
                <c:pt idx="60">
                  <c:v>59933.401267808025</c:v>
                </c:pt>
                <c:pt idx="61">
                  <c:v>58819.805625079658</c:v>
                </c:pt>
                <c:pt idx="62">
                  <c:v>58547.390464934397</c:v>
                </c:pt>
                <c:pt idx="63">
                  <c:v>58144.909138926261</c:v>
                </c:pt>
                <c:pt idx="64">
                  <c:v>57463.539168104522</c:v>
                </c:pt>
                <c:pt idx="65">
                  <c:v>56904.158424442983</c:v>
                </c:pt>
                <c:pt idx="66">
                  <c:v>51881.021799546485</c:v>
                </c:pt>
                <c:pt idx="67">
                  <c:v>51647.275490424872</c:v>
                </c:pt>
                <c:pt idx="68">
                  <c:v>51354.385548585706</c:v>
                </c:pt>
                <c:pt idx="69">
                  <c:v>51116.27076321144</c:v>
                </c:pt>
                <c:pt idx="70">
                  <c:v>50457.393492046147</c:v>
                </c:pt>
                <c:pt idx="71">
                  <c:v>49949.540971827126</c:v>
                </c:pt>
                <c:pt idx="72">
                  <c:v>49624.304423165057</c:v>
                </c:pt>
                <c:pt idx="73">
                  <c:v>49205.984985400981</c:v>
                </c:pt>
                <c:pt idx="74">
                  <c:v>48495.613011462206</c:v>
                </c:pt>
                <c:pt idx="75">
                  <c:v>48237.863872440954</c:v>
                </c:pt>
                <c:pt idx="76">
                  <c:v>47750.428970801913</c:v>
                </c:pt>
                <c:pt idx="77">
                  <c:v>47516.520972582875</c:v>
                </c:pt>
                <c:pt idx="78">
                  <c:v>47117.969838447156</c:v>
                </c:pt>
                <c:pt idx="79">
                  <c:v>46588.009769249868</c:v>
                </c:pt>
                <c:pt idx="80">
                  <c:v>46033.79019318767</c:v>
                </c:pt>
                <c:pt idx="81">
                  <c:v>45309.44954900616</c:v>
                </c:pt>
                <c:pt idx="82">
                  <c:v>44323.66454320254</c:v>
                </c:pt>
                <c:pt idx="83">
                  <c:v>44241.313239877869</c:v>
                </c:pt>
                <c:pt idx="84">
                  <c:v>44039.597328045362</c:v>
                </c:pt>
                <c:pt idx="85">
                  <c:v>43135.218176672905</c:v>
                </c:pt>
                <c:pt idx="86">
                  <c:v>42663.188099713356</c:v>
                </c:pt>
                <c:pt idx="87">
                  <c:v>42600.997153866054</c:v>
                </c:pt>
                <c:pt idx="88">
                  <c:v>41214.133463178478</c:v>
                </c:pt>
                <c:pt idx="89">
                  <c:v>39867.66861069767</c:v>
                </c:pt>
                <c:pt idx="90">
                  <c:v>39039.934240660914</c:v>
                </c:pt>
                <c:pt idx="91">
                  <c:v>38477.80964634753</c:v>
                </c:pt>
                <c:pt idx="92">
                  <c:v>37241.486658100926</c:v>
                </c:pt>
                <c:pt idx="93">
                  <c:v>36988.917413359159</c:v>
                </c:pt>
                <c:pt idx="94">
                  <c:v>36745.822782939831</c:v>
                </c:pt>
                <c:pt idx="95">
                  <c:v>35472.78272315373</c:v>
                </c:pt>
                <c:pt idx="96">
                  <c:v>34720.198497846824</c:v>
                </c:pt>
                <c:pt idx="97">
                  <c:v>34411.752363392909</c:v>
                </c:pt>
                <c:pt idx="98">
                  <c:v>34157.139773518888</c:v>
                </c:pt>
                <c:pt idx="99">
                  <c:v>33495.465778828278</c:v>
                </c:pt>
                <c:pt idx="100">
                  <c:v>32977.311702722414</c:v>
                </c:pt>
                <c:pt idx="101">
                  <c:v>32649.413438427775</c:v>
                </c:pt>
                <c:pt idx="102">
                  <c:v>32469.304031736465</c:v>
                </c:pt>
                <c:pt idx="103">
                  <c:v>30552.490417834313</c:v>
                </c:pt>
                <c:pt idx="104">
                  <c:v>29653.175682949688</c:v>
                </c:pt>
                <c:pt idx="105">
                  <c:v>29533.97389276027</c:v>
                </c:pt>
                <c:pt idx="106">
                  <c:v>29183.837646821088</c:v>
                </c:pt>
                <c:pt idx="107">
                  <c:v>27523.773206895465</c:v>
                </c:pt>
                <c:pt idx="108">
                  <c:v>27464.679340046103</c:v>
                </c:pt>
                <c:pt idx="109">
                  <c:v>26240.923288634283</c:v>
                </c:pt>
                <c:pt idx="110">
                  <c:v>26054.387040059057</c:v>
                </c:pt>
                <c:pt idx="111">
                  <c:v>25920.172902255483</c:v>
                </c:pt>
                <c:pt idx="112">
                  <c:v>24988.429905038211</c:v>
                </c:pt>
                <c:pt idx="113">
                  <c:v>24406.90539516056</c:v>
                </c:pt>
                <c:pt idx="114">
                  <c:v>23690.290665565128</c:v>
                </c:pt>
                <c:pt idx="115">
                  <c:v>23387.840494564818</c:v>
                </c:pt>
                <c:pt idx="116">
                  <c:v>22495.856060798906</c:v>
                </c:pt>
                <c:pt idx="117">
                  <c:v>21865.718540162892</c:v>
                </c:pt>
                <c:pt idx="118">
                  <c:v>20793.332424541415</c:v>
                </c:pt>
                <c:pt idx="119">
                  <c:v>20037.110326540893</c:v>
                </c:pt>
                <c:pt idx="120">
                  <c:v>19785.964025666908</c:v>
                </c:pt>
                <c:pt idx="121">
                  <c:v>19347.412740346263</c:v>
                </c:pt>
                <c:pt idx="122">
                  <c:v>19141.299589052116</c:v>
                </c:pt>
                <c:pt idx="123">
                  <c:v>18781.014309210572</c:v>
                </c:pt>
                <c:pt idx="124">
                  <c:v>18662.727209988967</c:v>
                </c:pt>
                <c:pt idx="125">
                  <c:v>18563.983319913255</c:v>
                </c:pt>
                <c:pt idx="126">
                  <c:v>18353.916516391375</c:v>
                </c:pt>
                <c:pt idx="127">
                  <c:v>17764.726732053557</c:v>
                </c:pt>
                <c:pt idx="128">
                  <c:v>17251.588421453464</c:v>
                </c:pt>
                <c:pt idx="129">
                  <c:v>16977.655059169017</c:v>
                </c:pt>
                <c:pt idx="130">
                  <c:v>16725.153725853103</c:v>
                </c:pt>
                <c:pt idx="131">
                  <c:v>16344.400289164038</c:v>
                </c:pt>
                <c:pt idx="132">
                  <c:v>15960.567737235906</c:v>
                </c:pt>
                <c:pt idx="133">
                  <c:v>15705.442089816986</c:v>
                </c:pt>
                <c:pt idx="134">
                  <c:v>15440.008463071707</c:v>
                </c:pt>
                <c:pt idx="135">
                  <c:v>15434.02985016536</c:v>
                </c:pt>
                <c:pt idx="136">
                  <c:v>15079.526195999946</c:v>
                </c:pt>
                <c:pt idx="137">
                  <c:v>14507.522161532092</c:v>
                </c:pt>
                <c:pt idx="138">
                  <c:v>14457.755034932527</c:v>
                </c:pt>
                <c:pt idx="139">
                  <c:v>14249.444524761202</c:v>
                </c:pt>
                <c:pt idx="140">
                  <c:v>13476.042394194894</c:v>
                </c:pt>
                <c:pt idx="141">
                  <c:v>13437.828680983679</c:v>
                </c:pt>
                <c:pt idx="142">
                  <c:v>13140.024863599907</c:v>
                </c:pt>
                <c:pt idx="143">
                  <c:v>13101.565707803376</c:v>
                </c:pt>
                <c:pt idx="144">
                  <c:v>12961.874327460604</c:v>
                </c:pt>
                <c:pt idx="145">
                  <c:v>12858.774537116948</c:v>
                </c:pt>
                <c:pt idx="146">
                  <c:v>12253.153600457654</c:v>
                </c:pt>
                <c:pt idx="147">
                  <c:v>11536.199390094174</c:v>
                </c:pt>
                <c:pt idx="148">
                  <c:v>11522.193885800858</c:v>
                </c:pt>
                <c:pt idx="149">
                  <c:v>11290.704421773709</c:v>
                </c:pt>
                <c:pt idx="150">
                  <c:v>11283.265911770621</c:v>
                </c:pt>
                <c:pt idx="151">
                  <c:v>10779.845179103882</c:v>
                </c:pt>
                <c:pt idx="152">
                  <c:v>10515.81805135859</c:v>
                </c:pt>
                <c:pt idx="153">
                  <c:v>9991.6846895036233</c:v>
                </c:pt>
                <c:pt idx="154">
                  <c:v>9556.0102482267885</c:v>
                </c:pt>
                <c:pt idx="155">
                  <c:v>9098.5521500903942</c:v>
                </c:pt>
                <c:pt idx="156">
                  <c:v>8953.1918440792742</c:v>
                </c:pt>
                <c:pt idx="157">
                  <c:v>8525.2754744807899</c:v>
                </c:pt>
                <c:pt idx="158">
                  <c:v>8518.6437792798224</c:v>
                </c:pt>
                <c:pt idx="159">
                  <c:v>8051.6578002752194</c:v>
                </c:pt>
                <c:pt idx="160">
                  <c:v>7631.1904095551654</c:v>
                </c:pt>
                <c:pt idx="161">
                  <c:v>7583.5912066647797</c:v>
                </c:pt>
                <c:pt idx="162">
                  <c:v>7063.5045025938853</c:v>
                </c:pt>
                <c:pt idx="163">
                  <c:v>7061.2957823699362</c:v>
                </c:pt>
                <c:pt idx="164">
                  <c:v>6997.298712678773</c:v>
                </c:pt>
                <c:pt idx="165">
                  <c:v>6663.7400793715124</c:v>
                </c:pt>
                <c:pt idx="166">
                  <c:v>6570.4431156163973</c:v>
                </c:pt>
                <c:pt idx="167">
                  <c:v>6553.0591836070053</c:v>
                </c:pt>
                <c:pt idx="168">
                  <c:v>6331.2550715392435</c:v>
                </c:pt>
                <c:pt idx="169">
                  <c:v>6081.2756674783859</c:v>
                </c:pt>
                <c:pt idx="170">
                  <c:v>5706.027112392193</c:v>
                </c:pt>
                <c:pt idx="171">
                  <c:v>5497.509674441987</c:v>
                </c:pt>
                <c:pt idx="172">
                  <c:v>4973.3682011350884</c:v>
                </c:pt>
                <c:pt idx="173">
                  <c:v>4415.2965946020049</c:v>
                </c:pt>
                <c:pt idx="174">
                  <c:v>4341.1481907021471</c:v>
                </c:pt>
                <c:pt idx="175">
                  <c:v>3817.7472401322602</c:v>
                </c:pt>
                <c:pt idx="176">
                  <c:v>3742.1999667454161</c:v>
                </c:pt>
                <c:pt idx="177">
                  <c:v>3618.993268113768</c:v>
                </c:pt>
                <c:pt idx="178">
                  <c:v>3442.2893603364523</c:v>
                </c:pt>
                <c:pt idx="179">
                  <c:v>3337.9740641784515</c:v>
                </c:pt>
                <c:pt idx="180">
                  <c:v>3249.969661207514</c:v>
                </c:pt>
                <c:pt idx="181">
                  <c:v>2228.405986056142</c:v>
                </c:pt>
              </c:numCache>
            </c:numRef>
          </c:xVal>
          <c:yVal>
            <c:numRef>
              <c:f>Лист5!$K$2:$K$183</c:f>
              <c:numCache>
                <c:formatCode>0</c:formatCode>
                <c:ptCount val="182"/>
                <c:pt idx="0">
                  <c:v>40677.451258854351</c:v>
                </c:pt>
                <c:pt idx="1">
                  <c:v>42875</c:v>
                </c:pt>
                <c:pt idx="2">
                  <c:v>51948.644406540567</c:v>
                </c:pt>
                <c:pt idx="3">
                  <c:v>374671.41393403214</c:v>
                </c:pt>
                <c:pt idx="4">
                  <c:v>9838.8629947520003</c:v>
                </c:pt>
                <c:pt idx="5">
                  <c:v>45381.70803167842</c:v>
                </c:pt>
                <c:pt idx="6">
                  <c:v>200569.29683052379</c:v>
                </c:pt>
                <c:pt idx="7">
                  <c:v>50742.256415429001</c:v>
                </c:pt>
                <c:pt idx="8">
                  <c:v>403034.32509704516</c:v>
                </c:pt>
                <c:pt idx="9">
                  <c:v>18723.283026343666</c:v>
                </c:pt>
                <c:pt idx="10">
                  <c:v>123311.83229977572</c:v>
                </c:pt>
                <c:pt idx="11">
                  <c:v>18100.85498676237</c:v>
                </c:pt>
                <c:pt idx="12">
                  <c:v>185392.59275115127</c:v>
                </c:pt>
                <c:pt idx="13">
                  <c:v>319452.2648633325</c:v>
                </c:pt>
                <c:pt idx="14">
                  <c:v>42875</c:v>
                </c:pt>
                <c:pt idx="15">
                  <c:v>48115.269221433773</c:v>
                </c:pt>
                <c:pt idx="16">
                  <c:v>247269.32526849251</c:v>
                </c:pt>
                <c:pt idx="17">
                  <c:v>72044.316063528022</c:v>
                </c:pt>
                <c:pt idx="18">
                  <c:v>114365.85034233399</c:v>
                </c:pt>
                <c:pt idx="19">
                  <c:v>23269.953742662372</c:v>
                </c:pt>
                <c:pt idx="20">
                  <c:v>68741.574697712262</c:v>
                </c:pt>
                <c:pt idx="21">
                  <c:v>101801.90198878795</c:v>
                </c:pt>
                <c:pt idx="22">
                  <c:v>81249.069917571469</c:v>
                </c:pt>
                <c:pt idx="23">
                  <c:v>241455.21908300006</c:v>
                </c:pt>
                <c:pt idx="24">
                  <c:v>27000</c:v>
                </c:pt>
                <c:pt idx="25">
                  <c:v>125000</c:v>
                </c:pt>
                <c:pt idx="26">
                  <c:v>27000</c:v>
                </c:pt>
                <c:pt idx="27">
                  <c:v>15625</c:v>
                </c:pt>
                <c:pt idx="28">
                  <c:v>602.75068646019929</c:v>
                </c:pt>
                <c:pt idx="29">
                  <c:v>20371.87180848412</c:v>
                </c:pt>
                <c:pt idx="30">
                  <c:v>16126.892391616078</c:v>
                </c:pt>
                <c:pt idx="31">
                  <c:v>15625</c:v>
                </c:pt>
                <c:pt idx="32">
                  <c:v>64000</c:v>
                </c:pt>
                <c:pt idx="33">
                  <c:v>64000</c:v>
                </c:pt>
                <c:pt idx="34">
                  <c:v>38282.566200187728</c:v>
                </c:pt>
                <c:pt idx="35">
                  <c:v>27000</c:v>
                </c:pt>
                <c:pt idx="36">
                  <c:v>35714.423010304774</c:v>
                </c:pt>
                <c:pt idx="37">
                  <c:v>4838.3597015976393</c:v>
                </c:pt>
                <c:pt idx="38">
                  <c:v>31842.413340952207</c:v>
                </c:pt>
                <c:pt idx="39">
                  <c:v>2501.725582964732</c:v>
                </c:pt>
                <c:pt idx="40">
                  <c:v>39109.178425747385</c:v>
                </c:pt>
                <c:pt idx="41">
                  <c:v>20021.921730647162</c:v>
                </c:pt>
                <c:pt idx="42">
                  <c:v>2741.5663997922425</c:v>
                </c:pt>
                <c:pt idx="43">
                  <c:v>11976.012864384915</c:v>
                </c:pt>
                <c:pt idx="44">
                  <c:v>14018.475456269576</c:v>
                </c:pt>
                <c:pt idx="45">
                  <c:v>10071.49668920658</c:v>
                </c:pt>
                <c:pt idx="46">
                  <c:v>1785.6359017753534</c:v>
                </c:pt>
                <c:pt idx="47">
                  <c:v>32.866494681266637</c:v>
                </c:pt>
                <c:pt idx="48">
                  <c:v>15625</c:v>
                </c:pt>
                <c:pt idx="49">
                  <c:v>15625</c:v>
                </c:pt>
                <c:pt idx="50">
                  <c:v>10926.609215830564</c:v>
                </c:pt>
                <c:pt idx="51">
                  <c:v>8000</c:v>
                </c:pt>
                <c:pt idx="52">
                  <c:v>7057.2605446608577</c:v>
                </c:pt>
                <c:pt idx="53">
                  <c:v>8000</c:v>
                </c:pt>
                <c:pt idx="54">
                  <c:v>287.03572952404176</c:v>
                </c:pt>
                <c:pt idx="55">
                  <c:v>11861.149868756047</c:v>
                </c:pt>
                <c:pt idx="56">
                  <c:v>8000</c:v>
                </c:pt>
                <c:pt idx="57">
                  <c:v>10279.972513385308</c:v>
                </c:pt>
                <c:pt idx="58">
                  <c:v>2148.0471919382039</c:v>
                </c:pt>
                <c:pt idx="59">
                  <c:v>8000</c:v>
                </c:pt>
                <c:pt idx="60">
                  <c:v>7499.0365536903737</c:v>
                </c:pt>
                <c:pt idx="61">
                  <c:v>1331</c:v>
                </c:pt>
                <c:pt idx="62">
                  <c:v>3032.8519931398118</c:v>
                </c:pt>
                <c:pt idx="63">
                  <c:v>4994.3007999296988</c:v>
                </c:pt>
                <c:pt idx="64">
                  <c:v>5058.924243241313</c:v>
                </c:pt>
                <c:pt idx="65">
                  <c:v>3414.9274250326926</c:v>
                </c:pt>
                <c:pt idx="66">
                  <c:v>3248.282100671865</c:v>
                </c:pt>
                <c:pt idx="67">
                  <c:v>394.37031659259497</c:v>
                </c:pt>
                <c:pt idx="68">
                  <c:v>3375</c:v>
                </c:pt>
                <c:pt idx="69">
                  <c:v>1153.7760361775831</c:v>
                </c:pt>
                <c:pt idx="70">
                  <c:v>3375</c:v>
                </c:pt>
                <c:pt idx="71">
                  <c:v>975.20785296991073</c:v>
                </c:pt>
                <c:pt idx="72">
                  <c:v>15711.295883225619</c:v>
                </c:pt>
                <c:pt idx="73">
                  <c:v>3375</c:v>
                </c:pt>
                <c:pt idx="74">
                  <c:v>4343.9918414582962</c:v>
                </c:pt>
                <c:pt idx="75">
                  <c:v>896.53570743433045</c:v>
                </c:pt>
                <c:pt idx="76">
                  <c:v>3375</c:v>
                </c:pt>
                <c:pt idx="77">
                  <c:v>4002.237644054258</c:v>
                </c:pt>
                <c:pt idx="78">
                  <c:v>3375</c:v>
                </c:pt>
                <c:pt idx="79">
                  <c:v>12618.66140084492</c:v>
                </c:pt>
                <c:pt idx="80">
                  <c:v>125</c:v>
                </c:pt>
                <c:pt idx="81">
                  <c:v>9364.5244528030962</c:v>
                </c:pt>
                <c:pt idx="82">
                  <c:v>1000</c:v>
                </c:pt>
                <c:pt idx="83">
                  <c:v>8000</c:v>
                </c:pt>
                <c:pt idx="84">
                  <c:v>3375</c:v>
                </c:pt>
                <c:pt idx="85">
                  <c:v>3375</c:v>
                </c:pt>
                <c:pt idx="86">
                  <c:v>1000</c:v>
                </c:pt>
                <c:pt idx="87">
                  <c:v>18191.571504484036</c:v>
                </c:pt>
                <c:pt idx="88">
                  <c:v>2642.0942050561252</c:v>
                </c:pt>
                <c:pt idx="89">
                  <c:v>277.77504436762621</c:v>
                </c:pt>
                <c:pt idx="90">
                  <c:v>22775.600308502788</c:v>
                </c:pt>
                <c:pt idx="91">
                  <c:v>3375</c:v>
                </c:pt>
                <c:pt idx="92">
                  <c:v>8000</c:v>
                </c:pt>
                <c:pt idx="93">
                  <c:v>3375</c:v>
                </c:pt>
                <c:pt idx="94">
                  <c:v>93.544142663381592</c:v>
                </c:pt>
                <c:pt idx="95">
                  <c:v>8000</c:v>
                </c:pt>
                <c:pt idx="96">
                  <c:v>3375</c:v>
                </c:pt>
                <c:pt idx="97">
                  <c:v>733.18051883026021</c:v>
                </c:pt>
                <c:pt idx="98">
                  <c:v>21.308534008751053</c:v>
                </c:pt>
                <c:pt idx="99">
                  <c:v>17538.204923668109</c:v>
                </c:pt>
                <c:pt idx="100">
                  <c:v>24109.216376895511</c:v>
                </c:pt>
                <c:pt idx="101">
                  <c:v>8000</c:v>
                </c:pt>
                <c:pt idx="102">
                  <c:v>5375.0733651811906</c:v>
                </c:pt>
                <c:pt idx="103">
                  <c:v>3375</c:v>
                </c:pt>
                <c:pt idx="104">
                  <c:v>190.109375</c:v>
                </c:pt>
                <c:pt idx="105">
                  <c:v>1000</c:v>
                </c:pt>
                <c:pt idx="106">
                  <c:v>5814.6184964046597</c:v>
                </c:pt>
                <c:pt idx="107">
                  <c:v>255920.51734414385</c:v>
                </c:pt>
                <c:pt idx="108">
                  <c:v>1000</c:v>
                </c:pt>
                <c:pt idx="109">
                  <c:v>4492.125</c:v>
                </c:pt>
                <c:pt idx="110">
                  <c:v>72.057302415556904</c:v>
                </c:pt>
                <c:pt idx="111">
                  <c:v>1000</c:v>
                </c:pt>
                <c:pt idx="112">
                  <c:v>3375</c:v>
                </c:pt>
                <c:pt idx="113">
                  <c:v>125</c:v>
                </c:pt>
                <c:pt idx="114">
                  <c:v>3375</c:v>
                </c:pt>
                <c:pt idx="115">
                  <c:v>99.724281461562711</c:v>
                </c:pt>
                <c:pt idx="116">
                  <c:v>2796.6475220141501</c:v>
                </c:pt>
                <c:pt idx="117">
                  <c:v>3375</c:v>
                </c:pt>
                <c:pt idx="118">
                  <c:v>1000</c:v>
                </c:pt>
                <c:pt idx="119">
                  <c:v>2197</c:v>
                </c:pt>
                <c:pt idx="120">
                  <c:v>151.50340081435343</c:v>
                </c:pt>
                <c:pt idx="121">
                  <c:v>8000</c:v>
                </c:pt>
                <c:pt idx="122">
                  <c:v>617.3289185711327</c:v>
                </c:pt>
                <c:pt idx="123">
                  <c:v>125</c:v>
                </c:pt>
                <c:pt idx="124">
                  <c:v>27</c:v>
                </c:pt>
                <c:pt idx="125">
                  <c:v>4636.4440814556356</c:v>
                </c:pt>
                <c:pt idx="126">
                  <c:v>729</c:v>
                </c:pt>
                <c:pt idx="127">
                  <c:v>2200.2210228335475</c:v>
                </c:pt>
                <c:pt idx="128">
                  <c:v>2666.3462191412023</c:v>
                </c:pt>
                <c:pt idx="129">
                  <c:v>21177.303950741662</c:v>
                </c:pt>
                <c:pt idx="130">
                  <c:v>5832</c:v>
                </c:pt>
                <c:pt idx="131">
                  <c:v>512</c:v>
                </c:pt>
                <c:pt idx="132">
                  <c:v>12662.810882129319</c:v>
                </c:pt>
                <c:pt idx="133">
                  <c:v>3375</c:v>
                </c:pt>
                <c:pt idx="134">
                  <c:v>76.765625</c:v>
                </c:pt>
                <c:pt idx="135">
                  <c:v>1000</c:v>
                </c:pt>
                <c:pt idx="136">
                  <c:v>2744</c:v>
                </c:pt>
                <c:pt idx="137">
                  <c:v>2155.0219230328375</c:v>
                </c:pt>
                <c:pt idx="138">
                  <c:v>3375</c:v>
                </c:pt>
                <c:pt idx="139">
                  <c:v>216</c:v>
                </c:pt>
                <c:pt idx="140">
                  <c:v>127.33519259688346</c:v>
                </c:pt>
                <c:pt idx="141">
                  <c:v>2197</c:v>
                </c:pt>
                <c:pt idx="142">
                  <c:v>3375</c:v>
                </c:pt>
                <c:pt idx="143">
                  <c:v>8720.6109253016111</c:v>
                </c:pt>
                <c:pt idx="144">
                  <c:v>3375</c:v>
                </c:pt>
                <c:pt idx="145">
                  <c:v>2097.8008733104602</c:v>
                </c:pt>
                <c:pt idx="146">
                  <c:v>125</c:v>
                </c:pt>
                <c:pt idx="147">
                  <c:v>3375</c:v>
                </c:pt>
                <c:pt idx="148">
                  <c:v>1259.7120000000002</c:v>
                </c:pt>
                <c:pt idx="149">
                  <c:v>1000</c:v>
                </c:pt>
                <c:pt idx="150">
                  <c:v>851.61366801608415</c:v>
                </c:pt>
                <c:pt idx="151">
                  <c:v>3431.5608036347621</c:v>
                </c:pt>
                <c:pt idx="152">
                  <c:v>1000</c:v>
                </c:pt>
                <c:pt idx="153">
                  <c:v>1</c:v>
                </c:pt>
                <c:pt idx="154">
                  <c:v>125</c:v>
                </c:pt>
                <c:pt idx="155">
                  <c:v>9.7992174615675314</c:v>
                </c:pt>
                <c:pt idx="156">
                  <c:v>9721.8176097665892</c:v>
                </c:pt>
                <c:pt idx="157">
                  <c:v>1000</c:v>
                </c:pt>
                <c:pt idx="158">
                  <c:v>729</c:v>
                </c:pt>
                <c:pt idx="159">
                  <c:v>1728</c:v>
                </c:pt>
                <c:pt idx="160">
                  <c:v>4096</c:v>
                </c:pt>
                <c:pt idx="161">
                  <c:v>756.98260765528676</c:v>
                </c:pt>
                <c:pt idx="162">
                  <c:v>4602.3943228339322</c:v>
                </c:pt>
                <c:pt idx="163">
                  <c:v>512</c:v>
                </c:pt>
                <c:pt idx="164">
                  <c:v>1000</c:v>
                </c:pt>
                <c:pt idx="165">
                  <c:v>729</c:v>
                </c:pt>
                <c:pt idx="166">
                  <c:v>3283.4333067235907</c:v>
                </c:pt>
                <c:pt idx="167">
                  <c:v>27</c:v>
                </c:pt>
                <c:pt idx="168">
                  <c:v>216</c:v>
                </c:pt>
                <c:pt idx="169">
                  <c:v>2639.560806441345</c:v>
                </c:pt>
                <c:pt idx="170">
                  <c:v>1</c:v>
                </c:pt>
                <c:pt idx="171">
                  <c:v>3375</c:v>
                </c:pt>
                <c:pt idx="172">
                  <c:v>729</c:v>
                </c:pt>
                <c:pt idx="173">
                  <c:v>343</c:v>
                </c:pt>
                <c:pt idx="174">
                  <c:v>1672.4123879719039</c:v>
                </c:pt>
                <c:pt idx="175">
                  <c:v>64</c:v>
                </c:pt>
                <c:pt idx="176">
                  <c:v>512</c:v>
                </c:pt>
                <c:pt idx="177">
                  <c:v>1000</c:v>
                </c:pt>
                <c:pt idx="178">
                  <c:v>1331</c:v>
                </c:pt>
                <c:pt idx="179">
                  <c:v>512</c:v>
                </c:pt>
                <c:pt idx="180">
                  <c:v>343</c:v>
                </c:pt>
                <c:pt idx="18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AF-44B1-B569-B4CE4678C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380448"/>
        <c:axId val="592380032"/>
      </c:scatterChart>
      <c:valAx>
        <c:axId val="592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032"/>
        <c:crosses val="autoZero"/>
        <c:crossBetween val="midCat"/>
      </c:valAx>
      <c:valAx>
        <c:axId val="5923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104774</xdr:colOff>
      <xdr:row>5</xdr:row>
      <xdr:rowOff>147637</xdr:rowOff>
    </xdr:from>
    <xdr:to>
      <xdr:col>50</xdr:col>
      <xdr:colOff>447675</xdr:colOff>
      <xdr:row>20</xdr:row>
      <xdr:rowOff>33337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08B499-42FD-4E44-9EA0-9BA17897F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466724</xdr:colOff>
      <xdr:row>6</xdr:row>
      <xdr:rowOff>42862</xdr:rowOff>
    </xdr:from>
    <xdr:to>
      <xdr:col>49</xdr:col>
      <xdr:colOff>161925</xdr:colOff>
      <xdr:row>20</xdr:row>
      <xdr:rowOff>119062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2F8C5AE-1AFF-4DDE-B260-EC354F3B8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457200</xdr:colOff>
      <xdr:row>7</xdr:row>
      <xdr:rowOff>114300</xdr:rowOff>
    </xdr:from>
    <xdr:to>
      <xdr:col>50</xdr:col>
      <xdr:colOff>190501</xdr:colOff>
      <xdr:row>22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D6E20FE-9168-41BF-9834-FAEFF1556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542925</xdr:colOff>
      <xdr:row>6</xdr:row>
      <xdr:rowOff>76200</xdr:rowOff>
    </xdr:from>
    <xdr:to>
      <xdr:col>48</xdr:col>
      <xdr:colOff>238126</xdr:colOff>
      <xdr:row>20</xdr:row>
      <xdr:rowOff>152400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9BC03A4-B097-4C63-ABD8-909A718BC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66675</xdr:colOff>
      <xdr:row>14</xdr:row>
      <xdr:rowOff>66675</xdr:rowOff>
    </xdr:from>
    <xdr:to>
      <xdr:col>35</xdr:col>
      <xdr:colOff>66676</xdr:colOff>
      <xdr:row>28</xdr:row>
      <xdr:rowOff>142875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ABC3C63-0FBA-40A9-9621-7FEC8BEC2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276225</xdr:colOff>
      <xdr:row>41</xdr:row>
      <xdr:rowOff>104775</xdr:rowOff>
    </xdr:from>
    <xdr:to>
      <xdr:col>35</xdr:col>
      <xdr:colOff>314326</xdr:colOff>
      <xdr:row>55</xdr:row>
      <xdr:rowOff>180975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7EC6758-3E9C-4970-A72F-A3A491EDE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200025</xdr:colOff>
      <xdr:row>30</xdr:row>
      <xdr:rowOff>161925</xdr:rowOff>
    </xdr:from>
    <xdr:to>
      <xdr:col>48</xdr:col>
      <xdr:colOff>504826</xdr:colOff>
      <xdr:row>45</xdr:row>
      <xdr:rowOff>47625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C154713-2774-428F-BBE2-E083B3B94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123824</xdr:colOff>
      <xdr:row>60</xdr:row>
      <xdr:rowOff>114305</xdr:rowOff>
    </xdr:from>
    <xdr:to>
      <xdr:col>39</xdr:col>
      <xdr:colOff>533399</xdr:colOff>
      <xdr:row>85</xdr:row>
      <xdr:rowOff>9524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B8D4F1E2-EC45-47A0-B113-925D80F05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209550</xdr:colOff>
      <xdr:row>28</xdr:row>
      <xdr:rowOff>38100</xdr:rowOff>
    </xdr:from>
    <xdr:to>
      <xdr:col>35</xdr:col>
      <xdr:colOff>209551</xdr:colOff>
      <xdr:row>42</xdr:row>
      <xdr:rowOff>114300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C4CF1251-AF49-4905-85D8-575910D4A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76200</xdr:rowOff>
    </xdr:from>
    <xdr:to>
      <xdr:col>17</xdr:col>
      <xdr:colOff>152400</xdr:colOff>
      <xdr:row>126</xdr:row>
      <xdr:rowOff>171450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434BEF7-6309-4EAE-A4B8-C634DFF90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9525"/>
          <a:ext cx="10963275" cy="1000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E8E496E-ECC3-47D2-8496-4564398FDE4F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6" dataBound="0" tableColumnId="7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59EE66-3052-48F8-8741-DB3A2929E79C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Democracy scor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C82CB15-326B-4453-9DB2-D72BE8D268F8}" autoFormatId="16" applyNumberFormats="0" applyBorderFormats="0" applyFontFormats="0" applyPatternFormats="0" applyAlignmentFormats="0" applyWidthHeightFormats="0">
  <queryTableRefresh nextId="12">
    <queryTableFields count="11">
      <queryTableField id="1" name="Entity" tableColumnId="1"/>
      <queryTableField id="2" name="Code" tableColumnId="2"/>
      <queryTableField id="3" name="Year" tableColumnId="3"/>
      <queryTableField id="4" name="Agree &quot;Most people can be trusted&quot;" tableColumnId="4"/>
      <queryTableField id="5" name="GDP per capita, PPP (constant 2017 international $)" tableColumnId="5"/>
      <queryTableField id="6" name="Population" tableColumnId="6"/>
      <queryTableField id="7" name="Continent" tableColumnId="7"/>
      <queryTableField id="8" name="time" tableColumnId="8"/>
      <queryTableField id="9" name="time_1" tableColumnId="9"/>
      <queryTableField id="10" name="time_2" tableColumnId="10"/>
      <queryTableField id="11" name="time_3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4D61A38-860D-4052-8390-D21122C5FC9C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Rule of Law index (best estimate, aggregate: average)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0172151-507A-4EBB-806F-5C8CE9F42CA3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atent applications per million peopl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0B138CD-8E27-472A-B97E-75614F3E87AA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EcologicalFootprint_EcoFootprint_GlobalHectaresTotal_2024" tableColumnId="2"/>
      <queryTableField id="3" name="EcologicalFootprint_EcoFootprint_GlobalHectaresPerCapita_2024" tableColumnId="3"/>
      <queryTableField id="4" name="EcologicalFootprint_Biocapacity_GlobalHectaresTotal_2024" tableColumnId="4"/>
      <queryTableField id="5" name="EcologicalFootprint_Biocapacity_GlobalHectaresPerCapita_2024" tableColumnId="5"/>
      <queryTableField id="6" name="EcologicalFootprint_EcologicalReserveOrDeficit_Pct_2024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EE8E3-450E-41DF-8E44-8317815BD41A}" name="electricity_consumption_by_country_2024" displayName="electricity_consumption_by_country_2024" ref="A1:F207" tableType="queryTable" totalsRowShown="0">
  <autoFilter ref="A1:F207" xr:uid="{C72EE8E3-450E-41DF-8E44-8317815BD41A}"/>
  <tableColumns count="6">
    <tableColumn id="1" xr3:uid="{23A96405-7D3F-4845-AD1E-25E1E6553EC8}" uniqueName="1" name="country" queryTableFieldId="1" dataDxfId="22"/>
    <tableColumn id="7" xr3:uid="{F1DBB481-18B8-4AF2-8DE6-B00BEA3E46B3}" uniqueName="7" name="Столбец2" queryTableFieldId="6" dataDxfId="21">
      <calculatedColumnFormula>AVERAGE(electricity_consumption_by_country_2024[[#This Row],[ElectricityConsumption_ElectricityConsumption_billionkWh_2022]:[ElectricityConsumption_ElectricityConsumption_billionkWh_2019]])</calculatedColumnFormula>
    </tableColumn>
    <tableColumn id="2" xr3:uid="{6D93A279-B91F-4718-9EAA-59B8D3D67554}" uniqueName="2" name="ElectricityConsumption_ElectricityConsumption_billionkWh_2022" queryTableFieldId="2" dataDxfId="20"/>
    <tableColumn id="3" xr3:uid="{A3871B7D-6D72-44A8-BF8C-34BD4CBDFF37}" uniqueName="3" name="ElectricityConsumption_ElectricityConsumption_billionkWh_2021" queryTableFieldId="3" dataDxfId="19"/>
    <tableColumn id="4" xr3:uid="{34019344-79DA-4A2F-B859-F25EA7AF960D}" uniqueName="4" name="ElectricityConsumption_ElectricityConsumption_billionkWh_2020" queryTableFieldId="4" dataDxfId="18"/>
    <tableColumn id="5" xr3:uid="{F9491E4D-DD74-4997-8A6D-E823D6630D00}" uniqueName="5" name="ElectricityConsumption_ElectricityConsumption_billionkWh_2019" queryTableFieldId="5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AA74E-B30E-4EE3-B421-70DF5D573619}" name="democracy_index_eiu" displayName="democracy_index_eiu" ref="A1:D2766" tableType="queryTable" totalsRowShown="0">
  <autoFilter ref="A1:D2766" xr:uid="{204AA74E-B30E-4EE3-B421-70DF5D573619}">
    <filterColumn colId="0">
      <filters>
        <filter val="Armenia"/>
        <filter val="Azerbaijan"/>
        <filter val="Bosnia and Herzegovina"/>
        <filter val="Bulgaria"/>
        <filter val="Kazakhstan"/>
        <filter val="Latvia"/>
        <filter val="Mongolia"/>
        <filter val="Romania"/>
        <filter val="Serbia"/>
        <filter val="Ukraine"/>
      </filters>
    </filterColumn>
    <filterColumn colId="2">
      <filters>
        <filter val="2006"/>
        <filter val="2008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</filters>
    </filterColumn>
  </autoFilter>
  <sortState xmlns:xlrd2="http://schemas.microsoft.com/office/spreadsheetml/2017/richdata2" ref="A32:D2766">
    <sortCondition ref="A1:A2766"/>
  </sortState>
  <tableColumns count="4">
    <tableColumn id="1" xr3:uid="{561F316C-4416-4CCE-88A6-EAFC87FD1958}" uniqueName="1" name="Entity" queryTableFieldId="1" dataDxfId="16"/>
    <tableColumn id="2" xr3:uid="{4B1E595C-8654-4E23-940C-1B8B0C9658BC}" uniqueName="2" name="Code" queryTableFieldId="2" dataDxfId="15"/>
    <tableColumn id="3" xr3:uid="{B246E85F-2B7E-44DB-B738-4A882C655358}" uniqueName="3" name="Year" queryTableFieldId="3"/>
    <tableColumn id="4" xr3:uid="{900A4A8C-4619-486D-A88F-E34EA1099FB5}" uniqueName="4" name="Democracy score" queryTableFieldId="4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11E980-88A9-4AED-87D8-4BA305756036}" name="share_agreeing_most_people_can_be_trusted_vs_gdp_per_capita" displayName="share_agreeing_most_people_can_be_trusted_vs_gdp_per_capita" ref="A1:K107" tableType="queryTable" totalsRowShown="0">
  <tableColumns count="11">
    <tableColumn id="1" xr3:uid="{1EA45EA3-055A-4800-8B21-163499E8B1F4}" uniqueName="1" name="Entity" queryTableFieldId="1" dataDxfId="13"/>
    <tableColumn id="2" xr3:uid="{2F07DA2B-1760-4777-8960-7545EAE35F38}" uniqueName="2" name="Code" queryTableFieldId="2" dataDxfId="12"/>
    <tableColumn id="3" xr3:uid="{289A2ACB-DFC3-4CE0-9931-59B83DE001CC}" uniqueName="3" name="Year" queryTableFieldId="3"/>
    <tableColumn id="4" xr3:uid="{E2D26CD3-8554-490C-ABC6-7B7AFA85F8F0}" uniqueName="4" name="Agree &quot;Most people can be trusted&quot;" queryTableFieldId="4" dataDxfId="11"/>
    <tableColumn id="5" xr3:uid="{534C69D9-7C04-438F-91A7-9725BD95E07B}" uniqueName="5" name="GDP per capita, PPP (constant 2017 international $)" queryTableFieldId="5" dataDxfId="10"/>
    <tableColumn id="6" xr3:uid="{A3DA4144-7BBC-4ADB-B075-3B202E013AA2}" uniqueName="6" name="Population" queryTableFieldId="6"/>
    <tableColumn id="7" xr3:uid="{D189E216-04EC-49A3-98CD-E0291A156F93}" uniqueName="7" name="Continent" queryTableFieldId="7" dataDxfId="9"/>
    <tableColumn id="8" xr3:uid="{DD853779-AFCB-4CD1-BE48-2317FDBDE284}" uniqueName="8" name="time" queryTableFieldId="8"/>
    <tableColumn id="9" xr3:uid="{7FE68221-C1B1-4C00-9C65-2594B2F8A756}" uniqueName="9" name="time_1" queryTableFieldId="9"/>
    <tableColumn id="10" xr3:uid="{11BAD9CF-A0C3-47EA-AC11-31DFCBD3DD68}" uniqueName="10" name="time_2" queryTableFieldId="10"/>
    <tableColumn id="11" xr3:uid="{EB5B8C36-17C5-4965-BC9C-711FB002614C}" uniqueName="11" name="time_3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C5608E-08C2-4E1C-8BEC-041C167379CE}" name="rule_of_law_index" displayName="rule_of_law_index" ref="A1:D33597" tableType="queryTable" totalsRowShown="0">
  <autoFilter ref="A1:D33597" xr:uid="{C3C5608E-08C2-4E1C-8BEC-041C167379CE}">
    <filterColumn colId="2">
      <filters>
        <filter val="2023"/>
      </filters>
    </filterColumn>
  </autoFilter>
  <tableColumns count="4">
    <tableColumn id="1" xr3:uid="{3BD4829C-D164-4EA7-BC5E-BCF357CBA7A2}" uniqueName="1" name="Entity" queryTableFieldId="1" dataDxfId="8"/>
    <tableColumn id="2" xr3:uid="{437CF945-3478-4E42-A723-941528A4AB3A}" uniqueName="2" name="Code" queryTableFieldId="2" dataDxfId="7"/>
    <tableColumn id="3" xr3:uid="{BABCDDE1-30E4-4686-BD5A-22511C8955ED}" uniqueName="3" name="Year" queryTableFieldId="3"/>
    <tableColumn id="4" xr3:uid="{3B4162D3-6441-4B95-85C2-C39A53DDAFC7}" uniqueName="4" name="Rule of Law index (best estimate, aggregate: average)" queryTableFieldId="4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26E4DA-A57E-481C-8659-C0FF20DDE838}" name="patent_applications_per_million" displayName="patent_applications_per_million" ref="A1:D3990" tableType="queryTable" totalsRowShown="0">
  <autoFilter ref="A1:D3990" xr:uid="{003488DD-6E50-4565-ACFF-244049723293}">
    <filterColumn colId="0">
      <filters>
        <filter val="Iceland"/>
      </filters>
    </filterColumn>
  </autoFilter>
  <tableColumns count="4">
    <tableColumn id="1" xr3:uid="{39C4FCC2-250E-453D-B212-5A25C63C9E45}" uniqueName="1" name="Entity" queryTableFieldId="1" dataDxfId="5"/>
    <tableColumn id="2" xr3:uid="{FAB0F9B8-76DF-410C-A76B-1F15E0FBB2AB}" uniqueName="2" name="Code" queryTableFieldId="2" dataDxfId="4"/>
    <tableColumn id="3" xr3:uid="{59B6282D-09F3-4EAA-88F4-FDD53438AB0B}" uniqueName="3" name="Year" queryTableFieldId="3"/>
    <tableColumn id="4" xr3:uid="{F8641F00-99D7-4458-A75B-9C489C263EBB}" uniqueName="4" name="Patent applications per million people" queryTableFieldId="4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B8E5E4-51AB-4393-8BF2-73884B3594A7}" name="ecological_footprint_by_country_2024" displayName="ecological_footprint_by_country_2024" ref="A1:F201" tableType="queryTable" totalsRowShown="0">
  <autoFilter ref="A1:F201" xr:uid="{40B8E5E4-51AB-4393-8BF2-73884B3594A7}"/>
  <tableColumns count="6">
    <tableColumn id="1" xr3:uid="{029370A3-4343-485B-ACA3-C264D05D7D7A}" uniqueName="1" name="country" queryTableFieldId="1" dataDxfId="2"/>
    <tableColumn id="2" xr3:uid="{9C00C484-9599-4116-BF20-A3AB3B646074}" uniqueName="2" name="EcologicalFootprint_EcoFootprint_GlobalHectaresTotal_2024" queryTableFieldId="2"/>
    <tableColumn id="3" xr3:uid="{F5A8FB29-CC85-476C-A2CE-E927BB7BB3E2}" uniqueName="3" name="EcologicalFootprint_EcoFootprint_GlobalHectaresPerCapita_2024" queryTableFieldId="3" dataDxfId="1"/>
    <tableColumn id="4" xr3:uid="{99DCDB03-E72E-4354-A385-41CD16A8CB10}" uniqueName="4" name="EcologicalFootprint_Biocapacity_GlobalHectaresTotal_2024" queryTableFieldId="4"/>
    <tableColumn id="5" xr3:uid="{5C07AB71-7EB2-4C2E-A781-D1E99BC7C622}" uniqueName="5" name="EcologicalFootprint_Biocapacity_GlobalHectaresPerCapita_2024" queryTableFieldId="5" dataDxfId="0"/>
    <tableColumn id="6" xr3:uid="{8FC29A93-85BA-490A-969C-EA958C2BB53D}" uniqueName="6" name="EcologicalFootprint_EcologicalReserveOrDeficit_Pct_2024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D23D-5343-413F-81F2-53B9A6BE1982}">
  <dimension ref="A1:F207"/>
  <sheetViews>
    <sheetView workbookViewId="0">
      <selection activeCell="B3" sqref="B3"/>
    </sheetView>
  </sheetViews>
  <sheetFormatPr defaultRowHeight="15" x14ac:dyDescent="0.25"/>
  <cols>
    <col min="1" max="1" width="25.7109375" bestFit="1" customWidth="1"/>
    <col min="2" max="2" width="12" style="93" bestFit="1" customWidth="1"/>
    <col min="3" max="6" width="6.7109375" style="62" customWidth="1"/>
  </cols>
  <sheetData>
    <row r="1" spans="1:6" x14ac:dyDescent="0.25">
      <c r="A1" t="s">
        <v>515</v>
      </c>
      <c r="B1" s="93" t="s">
        <v>577</v>
      </c>
      <c r="C1" s="62" t="s">
        <v>516</v>
      </c>
      <c r="D1" s="62" t="s">
        <v>517</v>
      </c>
      <c r="E1" s="62" t="s">
        <v>518</v>
      </c>
      <c r="F1" s="62" t="s">
        <v>519</v>
      </c>
    </row>
    <row r="2" spans="1:6" x14ac:dyDescent="0.25">
      <c r="A2" s="61" t="s">
        <v>179</v>
      </c>
      <c r="B2" s="93">
        <f>AVERAGE(electricity_consumption_by_country_2024[[#This Row],[ElectricityConsumption_ElectricityConsumption_billionkWh_2022]:[ElectricityConsumption_ElectricityConsumption_billionkWh_2019]])</f>
        <v>1319.1116724999999</v>
      </c>
      <c r="C2" s="62">
        <v>1462.8744899999999</v>
      </c>
      <c r="D2" s="62">
        <v>1351.5583999999999</v>
      </c>
      <c r="E2" s="62">
        <v>1200.9339</v>
      </c>
      <c r="F2" s="62">
        <v>1261.0799</v>
      </c>
    </row>
    <row r="3" spans="1:6" x14ac:dyDescent="0.25">
      <c r="A3" s="61" t="s">
        <v>172</v>
      </c>
      <c r="B3" s="93">
        <f>AVERAGE(electricity_consumption_by_country_2024[[#This Row],[ElectricityConsumption_ElectricityConsumption_billionkWh_2022]:[ElectricityConsumption_ElectricityConsumption_billionkWh_2019]])</f>
        <v>7782.9936999999991</v>
      </c>
      <c r="C3" s="62">
        <v>8539.69</v>
      </c>
      <c r="D3" s="62">
        <v>8109.701</v>
      </c>
      <c r="E3" s="62">
        <v>7385.9566999999997</v>
      </c>
      <c r="F3" s="62">
        <v>7096.6270999999997</v>
      </c>
    </row>
    <row r="4" spans="1:6" x14ac:dyDescent="0.25">
      <c r="A4" s="61" t="s">
        <v>488</v>
      </c>
      <c r="B4" s="93">
        <f>AVERAGE(electricity_consumption_by_country_2024[[#This Row],[ElectricityConsumption_ElectricityConsumption_billionkWh_2022]:[ElectricityConsumption_ElectricityConsumption_billionkWh_2019]])</f>
        <v>4002.3520475</v>
      </c>
      <c r="C4" s="62">
        <v>4128.1770200000001</v>
      </c>
      <c r="D4" s="62">
        <v>3993.95352</v>
      </c>
      <c r="E4" s="62">
        <v>3897.8993999999998</v>
      </c>
      <c r="F4" s="62">
        <v>3989.3782500000002</v>
      </c>
    </row>
    <row r="5" spans="1:6" x14ac:dyDescent="0.25">
      <c r="A5" s="61" t="s">
        <v>175</v>
      </c>
      <c r="B5" s="93">
        <f>AVERAGE(electricity_consumption_by_country_2024[[#This Row],[ElectricityConsumption_ElectricityConsumption_billionkWh_2022]:[ElectricityConsumption_ElectricityConsumption_billionkWh_2019]])</f>
        <v>277.2862925</v>
      </c>
      <c r="C5" s="62">
        <v>312.42307</v>
      </c>
      <c r="D5" s="62">
        <v>282.12180000000001</v>
      </c>
      <c r="E5" s="62">
        <v>255.45750000000001</v>
      </c>
      <c r="F5" s="62">
        <v>259.14280000000002</v>
      </c>
    </row>
    <row r="6" spans="1:6" x14ac:dyDescent="0.25">
      <c r="A6" s="61" t="s">
        <v>180</v>
      </c>
      <c r="B6" s="93">
        <f>AVERAGE(electricity_consumption_by_country_2024[[#This Row],[ElectricityConsumption_ElectricityConsumption_billionkWh_2022]:[ElectricityConsumption_ElectricityConsumption_billionkWh_2019]])</f>
        <v>128.95380499999999</v>
      </c>
      <c r="C6" s="62">
        <v>145.99922000000001</v>
      </c>
      <c r="D6" s="62">
        <v>135.83799999999999</v>
      </c>
      <c r="E6" s="62">
        <v>123.304</v>
      </c>
      <c r="F6" s="62">
        <v>110.67400000000001</v>
      </c>
    </row>
    <row r="7" spans="1:6" x14ac:dyDescent="0.25">
      <c r="A7" s="61" t="s">
        <v>178</v>
      </c>
      <c r="B7" s="93">
        <f>AVERAGE(electricity_consumption_by_country_2024[[#This Row],[ElectricityConsumption_ElectricityConsumption_billionkWh_2022]:[ElectricityConsumption_ElectricityConsumption_billionkWh_2019]])</f>
        <v>30.050207500000003</v>
      </c>
      <c r="C7" s="62">
        <v>31.569929999999999</v>
      </c>
      <c r="D7" s="62">
        <v>30.652999999999999</v>
      </c>
      <c r="E7" s="62">
        <v>29.8155</v>
      </c>
      <c r="F7" s="62">
        <v>28.162400000000002</v>
      </c>
    </row>
    <row r="8" spans="1:6" x14ac:dyDescent="0.25">
      <c r="A8" s="61" t="s">
        <v>166</v>
      </c>
      <c r="B8" s="93">
        <f>AVERAGE(electricity_consumption_by_country_2024[[#This Row],[ElectricityConsumption_ElectricityConsumption_billionkWh_2022]:[ElectricityConsumption_ElectricityConsumption_billionkWh_2019]])</f>
        <v>562.72992750000003</v>
      </c>
      <c r="C8" s="62">
        <v>583.18390999999997</v>
      </c>
      <c r="D8" s="62">
        <v>569.62139999999999</v>
      </c>
      <c r="E8" s="62">
        <v>546.80650000000003</v>
      </c>
      <c r="F8" s="62">
        <v>551.30790000000002</v>
      </c>
    </row>
    <row r="9" spans="1:6" x14ac:dyDescent="0.25">
      <c r="A9" s="61" t="s">
        <v>181</v>
      </c>
      <c r="B9" s="93">
        <f>AVERAGE(electricity_consumption_by_country_2024[[#This Row],[ElectricityConsumption_ElectricityConsumption_billionkWh_2022]:[ElectricityConsumption_ElectricityConsumption_billionkWh_2019]])</f>
        <v>89.182802500000008</v>
      </c>
      <c r="C9" s="62">
        <v>99.553309999999996</v>
      </c>
      <c r="D9" s="62">
        <v>93.416600000000003</v>
      </c>
      <c r="E9" s="62">
        <v>81.697299999999998</v>
      </c>
      <c r="F9" s="62">
        <v>82.063999999999993</v>
      </c>
    </row>
    <row r="10" spans="1:6" x14ac:dyDescent="0.25">
      <c r="A10" s="61" t="s">
        <v>520</v>
      </c>
      <c r="B10" s="93">
        <f>AVERAGE(electricity_consumption_by_country_2024[[#This Row],[ElectricityConsumption_ElectricityConsumption_billionkWh_2022]:[ElectricityConsumption_ElectricityConsumption_billionkWh_2019]])</f>
        <v>1001.4221899999999</v>
      </c>
      <c r="C10" s="62">
        <v>1025.53676</v>
      </c>
      <c r="D10" s="62">
        <v>1028.4142999999999</v>
      </c>
      <c r="E10" s="62">
        <v>972.53430000000003</v>
      </c>
      <c r="F10" s="62">
        <v>979.20339999999999</v>
      </c>
    </row>
    <row r="11" spans="1:6" x14ac:dyDescent="0.25">
      <c r="A11" s="61" t="s">
        <v>182</v>
      </c>
      <c r="B11" s="93">
        <f>AVERAGE(electricity_consumption_by_country_2024[[#This Row],[ElectricityConsumption_ElectricityConsumption_billionkWh_2022]:[ElectricityConsumption_ElectricityConsumption_billionkWh_2019]])</f>
        <v>10.83446</v>
      </c>
      <c r="C11" s="62">
        <v>10.59614</v>
      </c>
      <c r="D11" s="62">
        <v>10.8849</v>
      </c>
      <c r="E11" s="62">
        <v>11.141500000000001</v>
      </c>
      <c r="F11" s="62">
        <v>10.715299999999999</v>
      </c>
    </row>
    <row r="12" spans="1:6" x14ac:dyDescent="0.25">
      <c r="A12" s="61" t="s">
        <v>160</v>
      </c>
      <c r="B12" s="93">
        <f>AVERAGE(electricity_consumption_by_country_2024[[#This Row],[ElectricityConsumption_ElectricityConsumption_billionkWh_2022]:[ElectricityConsumption_ElectricityConsumption_billionkWh_2019]])</f>
        <v>290.29485750000003</v>
      </c>
      <c r="C12" s="62">
        <v>296.96913000000001</v>
      </c>
      <c r="D12" s="62">
        <v>284.64929999999998</v>
      </c>
      <c r="E12" s="62">
        <v>280.86579999999998</v>
      </c>
      <c r="F12" s="62">
        <v>298.6952</v>
      </c>
    </row>
    <row r="13" spans="1:6" x14ac:dyDescent="0.25">
      <c r="A13" s="61" t="s">
        <v>122</v>
      </c>
      <c r="B13" s="93">
        <f>AVERAGE(electricity_consumption_by_country_2024[[#This Row],[ElectricityConsumption_ElectricityConsumption_billionkWh_2022]:[ElectricityConsumption_ElectricityConsumption_billionkWh_2019]])</f>
        <v>943.19935250000003</v>
      </c>
      <c r="C13" s="62">
        <v>939.31421</v>
      </c>
      <c r="D13" s="62">
        <v>935.34159999999997</v>
      </c>
      <c r="E13" s="62">
        <v>924.49609999999996</v>
      </c>
      <c r="F13" s="62">
        <v>973.64549999999997</v>
      </c>
    </row>
    <row r="14" spans="1:6" x14ac:dyDescent="0.25">
      <c r="A14" s="61" t="s">
        <v>158</v>
      </c>
      <c r="B14" s="93">
        <f>AVERAGE(electricity_consumption_by_country_2024[[#This Row],[ElectricityConsumption_ElectricityConsumption_billionkWh_2022]:[ElectricityConsumption_ElectricityConsumption_billionkWh_2019]])</f>
        <v>166.63059250000001</v>
      </c>
      <c r="C14" s="62">
        <v>176.71867</v>
      </c>
      <c r="D14" s="62">
        <v>172.45820000000001</v>
      </c>
      <c r="E14" s="62">
        <v>154.73320000000001</v>
      </c>
      <c r="F14" s="62">
        <v>162.6123</v>
      </c>
    </row>
    <row r="15" spans="1:6" x14ac:dyDescent="0.25">
      <c r="A15" s="61" t="s">
        <v>412</v>
      </c>
      <c r="B15" s="93">
        <f>AVERAGE(electricity_consumption_by_country_2024[[#This Row],[ElectricityConsumption_ElectricityConsumption_billionkWh_2022]:[ElectricityConsumption_ElectricityConsumption_billionkWh_2019]])</f>
        <v>96.753505000000004</v>
      </c>
      <c r="C15" s="62">
        <v>102.83351999999999</v>
      </c>
      <c r="D15" s="62">
        <v>96.141199999999998</v>
      </c>
      <c r="E15" s="62">
        <v>92.0047</v>
      </c>
      <c r="F15" s="62">
        <v>96.034599999999998</v>
      </c>
    </row>
    <row r="16" spans="1:6" x14ac:dyDescent="0.25">
      <c r="A16" s="61" t="s">
        <v>521</v>
      </c>
      <c r="B16" s="93">
        <f>AVERAGE(electricity_consumption_by_country_2024[[#This Row],[ElectricityConsumption_ElectricityConsumption_billionkWh_2022]:[ElectricityConsumption_ElectricityConsumption_billionkWh_2019]])</f>
        <v>11.412072500000001</v>
      </c>
      <c r="C16" s="62">
        <v>11.25159</v>
      </c>
      <c r="D16" s="62">
        <v>11.249000000000001</v>
      </c>
      <c r="E16" s="62">
        <v>11.969900000000001</v>
      </c>
      <c r="F16" s="62">
        <v>11.1778</v>
      </c>
    </row>
    <row r="17" spans="1:6" x14ac:dyDescent="0.25">
      <c r="A17" s="61" t="s">
        <v>522</v>
      </c>
      <c r="B17" s="93">
        <f>AVERAGE(electricity_consumption_by_country_2024[[#This Row],[ElectricityConsumption_ElectricityConsumption_billionkWh_2022]:[ElectricityConsumption_ElectricityConsumption_billionkWh_2019]])</f>
        <v>234.5039725</v>
      </c>
      <c r="C17" s="62">
        <v>251.54879</v>
      </c>
      <c r="D17" s="62">
        <v>237.79230000000001</v>
      </c>
      <c r="E17" s="62">
        <v>225.946</v>
      </c>
      <c r="F17" s="62">
        <v>222.72880000000001</v>
      </c>
    </row>
    <row r="18" spans="1:6" x14ac:dyDescent="0.25">
      <c r="A18" s="61" t="s">
        <v>183</v>
      </c>
      <c r="B18" s="93">
        <f>AVERAGE(electricity_consumption_by_country_2024[[#This Row],[ElectricityConsumption_ElectricityConsumption_billionkWh_2022]:[ElectricityConsumption_ElectricityConsumption_billionkWh_2019]])</f>
        <v>296.02431000000001</v>
      </c>
      <c r="C18" s="62">
        <v>315.84273999999999</v>
      </c>
      <c r="D18" s="62">
        <v>302.13299999999998</v>
      </c>
      <c r="E18" s="62">
        <v>283.73570000000001</v>
      </c>
      <c r="F18" s="62">
        <v>282.38580000000002</v>
      </c>
    </row>
    <row r="19" spans="1:6" x14ac:dyDescent="0.25">
      <c r="A19" s="61" t="s">
        <v>125</v>
      </c>
      <c r="B19" s="93">
        <f>AVERAGE(electricity_consumption_by_country_2024[[#This Row],[ElectricityConsumption_ElectricityConsumption_billionkWh_2022]:[ElectricityConsumption_ElectricityConsumption_billionkWh_2019]])</f>
        <v>272.47850249999999</v>
      </c>
      <c r="C19" s="62">
        <v>280.45780999999999</v>
      </c>
      <c r="D19" s="62">
        <v>292.29199999999997</v>
      </c>
      <c r="E19" s="62">
        <v>248.84</v>
      </c>
      <c r="F19" s="62">
        <v>268.32420000000002</v>
      </c>
    </row>
    <row r="20" spans="1:6" x14ac:dyDescent="0.25">
      <c r="A20" s="61" t="s">
        <v>78</v>
      </c>
      <c r="B20" s="93">
        <f>AVERAGE(electricity_consumption_by_country_2024[[#This Row],[ElectricityConsumption_ElectricityConsumption_billionkWh_2022]:[ElectricityConsumption_ElectricityConsumption_billionkWh_2019]])</f>
        <v>515.16430000000003</v>
      </c>
      <c r="C20" s="62">
        <v>507.2475</v>
      </c>
      <c r="D20" s="62">
        <v>521.78920000000005</v>
      </c>
      <c r="E20" s="62">
        <v>504.38049999999998</v>
      </c>
      <c r="F20" s="62">
        <v>527.24</v>
      </c>
    </row>
    <row r="21" spans="1:6" x14ac:dyDescent="0.25">
      <c r="A21" s="61" t="s">
        <v>171</v>
      </c>
      <c r="B21" s="93">
        <f>AVERAGE(electricity_consumption_by_country_2024[[#This Row],[ElectricityConsumption_ElectricityConsumption_billionkWh_2022]:[ElectricityConsumption_ElectricityConsumption_billionkWh_2019]])</f>
        <v>196.84360249999997</v>
      </c>
      <c r="C21" s="62">
        <v>199.67241000000001</v>
      </c>
      <c r="D21" s="62">
        <v>194.2243</v>
      </c>
      <c r="E21" s="62">
        <v>193.17269999999999</v>
      </c>
      <c r="F21" s="62">
        <v>200.30500000000001</v>
      </c>
    </row>
    <row r="22" spans="1:6" x14ac:dyDescent="0.25">
      <c r="A22" s="61" t="s">
        <v>98</v>
      </c>
      <c r="B22" s="93">
        <f>AVERAGE(electricity_consumption_by_country_2024[[#This Row],[ElectricityConsumption_ElectricityConsumption_billionkWh_2022]:[ElectricityConsumption_ElectricityConsumption_billionkWh_2019]])</f>
        <v>298.46247500000004</v>
      </c>
      <c r="C22" s="62">
        <v>287.12779999999998</v>
      </c>
      <c r="D22" s="62">
        <v>297.13560000000001</v>
      </c>
      <c r="E22" s="62">
        <v>296.96899999999999</v>
      </c>
      <c r="F22" s="62">
        <v>312.61750000000001</v>
      </c>
    </row>
    <row r="23" spans="1:6" x14ac:dyDescent="0.25">
      <c r="A23" s="61" t="s">
        <v>481</v>
      </c>
      <c r="B23" s="93">
        <f>AVERAGE(electricity_consumption_by_country_2024[[#This Row],[ElectricityConsumption_ElectricityConsumption_billionkWh_2022]:[ElectricityConsumption_ElectricityConsumption_billionkWh_2019]])</f>
        <v>7.3167075000000006</v>
      </c>
      <c r="C23" s="62">
        <v>7.9308300000000003</v>
      </c>
      <c r="D23" s="62">
        <v>7.6280000000000001</v>
      </c>
      <c r="E23" s="62">
        <v>6.8547000000000002</v>
      </c>
      <c r="F23" s="62">
        <v>6.8532999999999999</v>
      </c>
    </row>
    <row r="24" spans="1:6" x14ac:dyDescent="0.25">
      <c r="A24" s="61" t="s">
        <v>60</v>
      </c>
      <c r="B24" s="93">
        <f>AVERAGE(electricity_consumption_by_country_2024[[#This Row],[ElectricityConsumption_ElectricityConsumption_billionkWh_2022]:[ElectricityConsumption_ElectricityConsumption_billionkWh_2019]])</f>
        <v>437.91023750000005</v>
      </c>
      <c r="C24" s="62">
        <v>425.99435</v>
      </c>
      <c r="D24" s="62">
        <v>447.16269999999997</v>
      </c>
      <c r="E24" s="62">
        <v>427.84100000000001</v>
      </c>
      <c r="F24" s="62">
        <v>450.6429</v>
      </c>
    </row>
    <row r="25" spans="1:6" x14ac:dyDescent="0.25">
      <c r="A25" s="61" t="s">
        <v>155</v>
      </c>
      <c r="B25" s="93">
        <f>AVERAGE(electricity_consumption_by_country_2024[[#This Row],[ElectricityConsumption_ElectricityConsumption_billionkWh_2022]:[ElectricityConsumption_ElectricityConsumption_billionkWh_2019]])</f>
        <v>208.48362500000002</v>
      </c>
      <c r="C25" s="62">
        <v>200.56489999999999</v>
      </c>
      <c r="D25" s="62">
        <v>209.36799999999999</v>
      </c>
      <c r="E25" s="62">
        <v>205.71289999999999</v>
      </c>
      <c r="F25" s="62">
        <v>218.28870000000001</v>
      </c>
    </row>
    <row r="26" spans="1:6" x14ac:dyDescent="0.25">
      <c r="A26" s="61" t="s">
        <v>75</v>
      </c>
      <c r="B26" s="93">
        <f>AVERAGE(electricity_consumption_by_country_2024[[#This Row],[ElectricityConsumption_ElectricityConsumption_billionkWh_2022]:[ElectricityConsumption_ElectricityConsumption_billionkWh_2019]])</f>
        <v>290.72978000000001</v>
      </c>
      <c r="C26" s="62">
        <v>298.32022000000001</v>
      </c>
      <c r="D26" s="62">
        <v>295.79199999999997</v>
      </c>
      <c r="E26" s="62">
        <v>285.76190000000003</v>
      </c>
      <c r="F26" s="62">
        <v>283.04500000000002</v>
      </c>
    </row>
    <row r="27" spans="1:6" x14ac:dyDescent="0.25">
      <c r="A27" s="61" t="s">
        <v>337</v>
      </c>
      <c r="B27" s="93">
        <f>AVERAGE(electricity_consumption_by_country_2024[[#This Row],[ElectricityConsumption_ElectricityConsumption_billionkWh_2022]:[ElectricityConsumption_ElectricityConsumption_billionkWh_2019]])</f>
        <v>9.2806724999999997</v>
      </c>
      <c r="C27" s="62">
        <v>9.6223899999999993</v>
      </c>
      <c r="D27" s="62">
        <v>9.5013000000000005</v>
      </c>
      <c r="E27" s="62">
        <v>8.9324999999999992</v>
      </c>
      <c r="F27" s="62">
        <v>9.0664999999999996</v>
      </c>
    </row>
    <row r="28" spans="1:6" x14ac:dyDescent="0.25">
      <c r="A28" s="61" t="s">
        <v>377</v>
      </c>
      <c r="B28" s="93">
        <f>AVERAGE(electricity_consumption_by_country_2024[[#This Row],[ElectricityConsumption_ElectricityConsumption_billionkWh_2022]:[ElectricityConsumption_ElectricityConsumption_billionkWh_2019]])</f>
        <v>14.8709775</v>
      </c>
      <c r="C28" s="62">
        <v>15.47261</v>
      </c>
      <c r="D28" s="62">
        <v>15.1435</v>
      </c>
      <c r="E28" s="62">
        <v>14.2315</v>
      </c>
      <c r="F28" s="62">
        <v>14.6363</v>
      </c>
    </row>
    <row r="29" spans="1:6" x14ac:dyDescent="0.25">
      <c r="A29" s="61" t="s">
        <v>169</v>
      </c>
      <c r="B29" s="93">
        <f>AVERAGE(electricity_consumption_by_country_2024[[#This Row],[ElectricityConsumption_ElectricityConsumption_billionkWh_2022]:[ElectricityConsumption_ElectricityConsumption_billionkWh_2019]])</f>
        <v>76.984412500000005</v>
      </c>
      <c r="C29" s="62">
        <v>80.936250000000001</v>
      </c>
      <c r="D29" s="62">
        <v>80.116699999999994</v>
      </c>
      <c r="E29" s="62">
        <v>73.503299999999996</v>
      </c>
      <c r="F29" s="62">
        <v>73.381399999999999</v>
      </c>
    </row>
    <row r="30" spans="1:6" x14ac:dyDescent="0.25">
      <c r="A30" s="61" t="s">
        <v>116</v>
      </c>
      <c r="B30" s="93">
        <f>AVERAGE(electricity_consumption_by_country_2024[[#This Row],[ElectricityConsumption_ElectricityConsumption_billionkWh_2022]:[ElectricityConsumption_ElectricityConsumption_billionkWh_2019]])</f>
        <v>565.4325225</v>
      </c>
      <c r="C30" s="62">
        <v>586.76629000000003</v>
      </c>
      <c r="D30" s="62">
        <v>571.55399999999997</v>
      </c>
      <c r="E30" s="62">
        <v>555.25030000000004</v>
      </c>
      <c r="F30" s="62">
        <v>548.15949999999998</v>
      </c>
    </row>
    <row r="31" spans="1:6" x14ac:dyDescent="0.25">
      <c r="A31" s="61" t="s">
        <v>433</v>
      </c>
      <c r="B31" s="93">
        <f>AVERAGE(electricity_consumption_by_country_2024[[#This Row],[ElectricityConsumption_ElectricityConsumption_billionkWh_2022]:[ElectricityConsumption_ElectricityConsumption_billionkWh_2019]])</f>
        <v>14.209587500000001</v>
      </c>
      <c r="C31" s="62">
        <v>14.875450000000001</v>
      </c>
      <c r="D31" s="62">
        <v>14.7606</v>
      </c>
      <c r="E31" s="62">
        <v>14.193300000000001</v>
      </c>
      <c r="F31" s="62">
        <v>13.009</v>
      </c>
    </row>
    <row r="32" spans="1:6" x14ac:dyDescent="0.25">
      <c r="A32" s="61" t="s">
        <v>483</v>
      </c>
      <c r="B32" s="93">
        <f>AVERAGE(electricity_consumption_by_country_2024[[#This Row],[ElectricityConsumption_ElectricityConsumption_billionkWh_2022]:[ElectricityConsumption_ElectricityConsumption_billionkWh_2019]])</f>
        <v>3.5041449999999998</v>
      </c>
      <c r="C32" s="62">
        <v>3.97078</v>
      </c>
      <c r="D32" s="62">
        <v>3.7772999999999999</v>
      </c>
      <c r="E32" s="62">
        <v>3.1922000000000001</v>
      </c>
      <c r="F32" s="62">
        <v>3.0762999999999998</v>
      </c>
    </row>
    <row r="33" spans="1:6" x14ac:dyDescent="0.25">
      <c r="A33" s="61" t="s">
        <v>104</v>
      </c>
      <c r="B33" s="93">
        <f>AVERAGE(electricity_consumption_by_country_2024[[#This Row],[ElectricityConsumption_ElectricityConsumption_billionkWh_2022]:[ElectricityConsumption_ElectricityConsumption_billionkWh_2019]])</f>
        <v>237.06186249999999</v>
      </c>
      <c r="C33" s="62">
        <v>232.66045</v>
      </c>
      <c r="D33" s="62">
        <v>237.03559999999999</v>
      </c>
      <c r="E33" s="62">
        <v>231.29580000000001</v>
      </c>
      <c r="F33" s="62">
        <v>247.25559999999999</v>
      </c>
    </row>
    <row r="34" spans="1:6" x14ac:dyDescent="0.25">
      <c r="A34" s="61" t="s">
        <v>162</v>
      </c>
      <c r="B34" s="93">
        <f>AVERAGE(electricity_consumption_by_country_2024[[#This Row],[ElectricityConsumption_ElectricityConsumption_billionkWh_2022]:[ElectricityConsumption_ElectricityConsumption_billionkWh_2019]])</f>
        <v>73.705692499999998</v>
      </c>
      <c r="C34" s="62">
        <v>77.786169999999998</v>
      </c>
      <c r="D34" s="62">
        <v>75.322900000000004</v>
      </c>
      <c r="E34" s="62">
        <v>70.168700000000001</v>
      </c>
      <c r="F34" s="62">
        <v>71.545000000000002</v>
      </c>
    </row>
    <row r="35" spans="1:6" x14ac:dyDescent="0.25">
      <c r="A35" s="61" t="s">
        <v>163</v>
      </c>
      <c r="B35" s="93">
        <f>AVERAGE(electricity_consumption_by_country_2024[[#This Row],[ElectricityConsumption_ElectricityConsumption_billionkWh_2022]:[ElectricityConsumption_ElectricityConsumption_billionkWh_2019]])</f>
        <v>59.918512499999999</v>
      </c>
      <c r="C35" s="62">
        <v>65.907629999999997</v>
      </c>
      <c r="D35" s="62">
        <v>58.808050000000001</v>
      </c>
      <c r="E35" s="62">
        <v>58.420380000000002</v>
      </c>
      <c r="F35" s="62">
        <v>56.537990000000001</v>
      </c>
    </row>
    <row r="36" spans="1:6" x14ac:dyDescent="0.25">
      <c r="A36" s="61" t="s">
        <v>145</v>
      </c>
      <c r="B36" s="93">
        <f>AVERAGE(electricity_consumption_by_country_2024[[#This Row],[ElectricityConsumption_ElectricityConsumption_billionkWh_2022]:[ElectricityConsumption_ElectricityConsumption_billionkWh_2019]])</f>
        <v>128.6190225</v>
      </c>
      <c r="C36" s="62">
        <v>127.98049</v>
      </c>
      <c r="D36" s="62">
        <v>131.6619</v>
      </c>
      <c r="E36" s="62">
        <v>126.39570000000001</v>
      </c>
      <c r="F36" s="62">
        <v>128.43799999999999</v>
      </c>
    </row>
    <row r="37" spans="1:6" x14ac:dyDescent="0.25">
      <c r="A37" s="61" t="s">
        <v>205</v>
      </c>
      <c r="B37" s="93">
        <f>AVERAGE(electricity_consumption_by_country_2024[[#This Row],[ElectricityConsumption_ElectricityConsumption_billionkWh_2022]:[ElectricityConsumption_ElectricityConsumption_billionkWh_2019]])</f>
        <v>5.6100150000000006</v>
      </c>
      <c r="C37" s="62">
        <v>5.9942599999999997</v>
      </c>
      <c r="D37" s="62">
        <v>5.8418999999999999</v>
      </c>
      <c r="E37" s="62">
        <v>5.2892000000000001</v>
      </c>
      <c r="F37" s="62">
        <v>5.3147000000000002</v>
      </c>
    </row>
    <row r="38" spans="1:6" x14ac:dyDescent="0.25">
      <c r="A38" s="61" t="s">
        <v>523</v>
      </c>
      <c r="B38" s="93">
        <f>AVERAGE(electricity_consumption_by_country_2024[[#This Row],[ElectricityConsumption_ElectricityConsumption_billionkWh_2022]:[ElectricityConsumption_ElectricityConsumption_billionkWh_2019]])</f>
        <v>2.4392499999999999</v>
      </c>
      <c r="C38" s="62">
        <v>2.3675000000000002</v>
      </c>
      <c r="D38" s="62">
        <v>2.4388000000000001</v>
      </c>
      <c r="E38" s="62">
        <v>2.3494999999999999</v>
      </c>
      <c r="F38" s="62">
        <v>2.6012</v>
      </c>
    </row>
    <row r="39" spans="1:6" x14ac:dyDescent="0.25">
      <c r="A39" s="61" t="s">
        <v>87</v>
      </c>
      <c r="B39" s="93">
        <f>AVERAGE(electricity_consumption_by_country_2024[[#This Row],[ElectricityConsumption_ElectricityConsumption_billionkWh_2022]:[ElectricityConsumption_ElectricityConsumption_billionkWh_2019]])</f>
        <v>546.16544750000003</v>
      </c>
      <c r="C39" s="62">
        <v>553.26139000000001</v>
      </c>
      <c r="D39" s="62">
        <v>533.61220000000003</v>
      </c>
      <c r="E39" s="62">
        <v>546.93529999999998</v>
      </c>
      <c r="F39" s="62">
        <v>550.85289999999998</v>
      </c>
    </row>
    <row r="40" spans="1:6" x14ac:dyDescent="0.25">
      <c r="A40" s="61" t="s">
        <v>141</v>
      </c>
      <c r="B40" s="93">
        <f>AVERAGE(electricity_consumption_by_country_2024[[#This Row],[ElectricityConsumption_ElectricityConsumption_billionkWh_2022]:[ElectricityConsumption_ElectricityConsumption_billionkWh_2019]])</f>
        <v>159.809955</v>
      </c>
      <c r="C40" s="62">
        <v>156.86902000000001</v>
      </c>
      <c r="D40" s="62">
        <v>160.124</v>
      </c>
      <c r="E40" s="62">
        <v>158.2226</v>
      </c>
      <c r="F40" s="62">
        <v>164.02420000000001</v>
      </c>
    </row>
    <row r="41" spans="1:6" x14ac:dyDescent="0.25">
      <c r="A41" s="61" t="s">
        <v>364</v>
      </c>
      <c r="B41" s="93">
        <f>AVERAGE(electricity_consumption_by_country_2024[[#This Row],[ElectricityConsumption_ElectricityConsumption_billionkWh_2022]:[ElectricityConsumption_ElectricityConsumption_billionkWh_2019]])</f>
        <v>33.435652500000003</v>
      </c>
      <c r="C41" s="62">
        <v>35.277610000000003</v>
      </c>
      <c r="D41" s="62">
        <v>33.716999999999999</v>
      </c>
      <c r="E41" s="62">
        <v>32.101300000000002</v>
      </c>
      <c r="F41" s="62">
        <v>32.646700000000003</v>
      </c>
    </row>
    <row r="42" spans="1:6" x14ac:dyDescent="0.25">
      <c r="A42" s="61" t="s">
        <v>207</v>
      </c>
      <c r="B42" s="93">
        <f>AVERAGE(electricity_consumption_by_country_2024[[#This Row],[ElectricityConsumption_ElectricityConsumption_billionkWh_2022]:[ElectricityConsumption_ElectricityConsumption_billionkWh_2019]])</f>
        <v>14.74896</v>
      </c>
      <c r="C42" s="62">
        <v>14.98564</v>
      </c>
      <c r="D42" s="62">
        <v>14.965</v>
      </c>
      <c r="E42" s="62">
        <v>14.966100000000001</v>
      </c>
      <c r="F42" s="62">
        <v>14.0791</v>
      </c>
    </row>
    <row r="43" spans="1:6" x14ac:dyDescent="0.25">
      <c r="A43" s="61" t="s">
        <v>485</v>
      </c>
      <c r="B43" s="93">
        <f>AVERAGE(electricity_consumption_by_country_2024[[#This Row],[ElectricityConsumption_ElectricityConsumption_billionkWh_2022]:[ElectricityConsumption_ElectricityConsumption_billionkWh_2019]])</f>
        <v>125.27984500000002</v>
      </c>
      <c r="C43" s="62">
        <v>99.689880000000002</v>
      </c>
      <c r="D43" s="62">
        <v>140.56540000000001</v>
      </c>
      <c r="E43" s="62">
        <v>131.88640000000001</v>
      </c>
      <c r="F43" s="62">
        <v>128.9777</v>
      </c>
    </row>
    <row r="44" spans="1:6" x14ac:dyDescent="0.25">
      <c r="A44" s="61" t="s">
        <v>176</v>
      </c>
      <c r="B44" s="93">
        <f>AVERAGE(electricity_consumption_by_country_2024[[#This Row],[ElectricityConsumption_ElectricityConsumption_billionkWh_2022]:[ElectricityConsumption_ElectricityConsumption_billionkWh_2019]])</f>
        <v>62.780992500000004</v>
      </c>
      <c r="C44" s="62">
        <v>67.642070000000004</v>
      </c>
      <c r="D44" s="62">
        <v>64.278899999999993</v>
      </c>
      <c r="E44" s="62">
        <v>59.054600000000001</v>
      </c>
      <c r="F44" s="62">
        <v>60.148400000000002</v>
      </c>
    </row>
    <row r="45" spans="1:6" x14ac:dyDescent="0.25">
      <c r="A45" s="61" t="s">
        <v>390</v>
      </c>
      <c r="B45" s="93">
        <f>AVERAGE(electricity_consumption_by_country_2024[[#This Row],[ElectricityConsumption_ElectricityConsumption_billionkWh_2022]:[ElectricityConsumption_ElectricityConsumption_billionkWh_2019]])</f>
        <v>170.48482250000001</v>
      </c>
      <c r="C45" s="62">
        <v>181.00449</v>
      </c>
      <c r="D45" s="62">
        <v>166.42609999999999</v>
      </c>
      <c r="E45" s="62">
        <v>169.78649999999999</v>
      </c>
      <c r="F45" s="62">
        <v>164.72219999999999</v>
      </c>
    </row>
    <row r="46" spans="1:6" x14ac:dyDescent="0.25">
      <c r="A46" s="61" t="s">
        <v>382</v>
      </c>
      <c r="B46" s="93">
        <f>AVERAGE(electricity_consumption_by_country_2024[[#This Row],[ElectricityConsumption_ElectricityConsumption_billionkWh_2022]:[ElectricityConsumption_ElectricityConsumption_billionkWh_2019]])</f>
        <v>13.156460000000001</v>
      </c>
      <c r="C46" s="62">
        <v>13.09004</v>
      </c>
      <c r="D46" s="62">
        <v>12.969900000000001</v>
      </c>
      <c r="E46" s="62">
        <v>12.847099999999999</v>
      </c>
      <c r="F46" s="62">
        <v>13.7188</v>
      </c>
    </row>
    <row r="47" spans="1:6" x14ac:dyDescent="0.25">
      <c r="A47" s="61" t="s">
        <v>295</v>
      </c>
      <c r="B47" s="93">
        <f>AVERAGE(electricity_consumption_by_country_2024[[#This Row],[ElectricityConsumption_ElectricityConsumption_billionkWh_2022]:[ElectricityConsumption_ElectricityConsumption_billionkWh_2019]])</f>
        <v>17.3682175</v>
      </c>
      <c r="C47" s="62">
        <v>19.141670000000001</v>
      </c>
      <c r="D47" s="62">
        <v>18.814699999999998</v>
      </c>
      <c r="E47" s="62">
        <v>16.705400000000001</v>
      </c>
      <c r="F47" s="62">
        <v>14.8111</v>
      </c>
    </row>
    <row r="48" spans="1:6" x14ac:dyDescent="0.25">
      <c r="A48" s="61" t="s">
        <v>174</v>
      </c>
      <c r="B48" s="93">
        <f>AVERAGE(electricity_consumption_by_country_2024[[#This Row],[ElectricityConsumption_ElectricityConsumption_billionkWh_2022]:[ElectricityConsumption_ElectricityConsumption_billionkWh_2019]])</f>
        <v>49.531210000000002</v>
      </c>
      <c r="C48" s="62">
        <v>50.86844</v>
      </c>
      <c r="D48" s="62">
        <v>50.185400000000001</v>
      </c>
      <c r="E48" s="62">
        <v>46.406599999999997</v>
      </c>
      <c r="F48" s="62">
        <v>50.664400000000001</v>
      </c>
    </row>
    <row r="49" spans="1:6" x14ac:dyDescent="0.25">
      <c r="A49" s="61" t="s">
        <v>431</v>
      </c>
      <c r="B49" s="93">
        <f>AVERAGE(electricity_consumption_by_country_2024[[#This Row],[ElectricityConsumption_ElectricityConsumption_billionkWh_2022]:[ElectricityConsumption_ElectricityConsumption_billionkWh_2019]])</f>
        <v>370.01927000000001</v>
      </c>
      <c r="C49" s="62">
        <v>393.21307999999999</v>
      </c>
      <c r="D49" s="62">
        <v>371.74720000000002</v>
      </c>
      <c r="E49" s="62">
        <v>358.20010000000002</v>
      </c>
      <c r="F49" s="62">
        <v>356.91669999999999</v>
      </c>
    </row>
    <row r="50" spans="1:6" x14ac:dyDescent="0.25">
      <c r="A50" s="61" t="s">
        <v>367</v>
      </c>
      <c r="B50" s="93">
        <f>AVERAGE(electricity_consumption_by_country_2024[[#This Row],[ElectricityConsumption_ElectricityConsumption_billionkWh_2022]:[ElectricityConsumption_ElectricityConsumption_billionkWh_2019]])</f>
        <v>2.1324299999999998</v>
      </c>
      <c r="C50" s="62">
        <v>2.2477200000000002</v>
      </c>
      <c r="D50" s="62">
        <v>2.1677</v>
      </c>
      <c r="E50" s="62">
        <v>2.0640999999999998</v>
      </c>
      <c r="F50" s="62">
        <v>2.0501999999999998</v>
      </c>
    </row>
    <row r="51" spans="1:6" x14ac:dyDescent="0.25">
      <c r="A51" s="61" t="s">
        <v>524</v>
      </c>
      <c r="B51" s="93">
        <f>AVERAGE(electricity_consumption_by_country_2024[[#This Row],[ElectricityConsumption_ElectricityConsumption_billionkWh_2022]:[ElectricityConsumption_ElectricityConsumption_billionkWh_2019]])</f>
        <v>8.4550200000000011</v>
      </c>
      <c r="C51" s="62">
        <v>8.7443799999999996</v>
      </c>
      <c r="D51" s="62">
        <v>9.0510000000000002</v>
      </c>
      <c r="E51" s="62">
        <v>8.4023000000000003</v>
      </c>
      <c r="F51" s="62">
        <v>7.6223999999999998</v>
      </c>
    </row>
    <row r="52" spans="1:6" x14ac:dyDescent="0.25">
      <c r="A52" s="61" t="s">
        <v>403</v>
      </c>
      <c r="B52" s="93">
        <f>AVERAGE(electricity_consumption_by_country_2024[[#This Row],[ElectricityConsumption_ElectricityConsumption_billionkWh_2022]:[ElectricityConsumption_ElectricityConsumption_billionkWh_2019]])</f>
        <v>8.0897699999999997</v>
      </c>
      <c r="C52" s="62">
        <v>9.3268799999999992</v>
      </c>
      <c r="D52" s="62">
        <v>9.0150000000000006</v>
      </c>
      <c r="E52" s="62">
        <v>7.4371</v>
      </c>
      <c r="F52" s="62">
        <v>6.5800999999999998</v>
      </c>
    </row>
    <row r="53" spans="1:6" x14ac:dyDescent="0.25">
      <c r="A53" s="61" t="s">
        <v>252</v>
      </c>
      <c r="B53" s="93">
        <f>AVERAGE(electricity_consumption_by_country_2024[[#This Row],[ElectricityConsumption_ElectricityConsumption_billionkWh_2022]:[ElectricityConsumption_ElectricityConsumption_billionkWh_2019]])</f>
        <v>6.6312149999999992</v>
      </c>
      <c r="C53" s="62">
        <v>6.3112599999999999</v>
      </c>
      <c r="D53" s="62">
        <v>6.2629999999999999</v>
      </c>
      <c r="E53" s="62">
        <v>7.1669999999999998</v>
      </c>
      <c r="F53" s="62">
        <v>6.7835999999999999</v>
      </c>
    </row>
    <row r="54" spans="1:6" x14ac:dyDescent="0.25">
      <c r="A54" s="61" t="s">
        <v>525</v>
      </c>
      <c r="B54" s="93">
        <f>AVERAGE(electricity_consumption_by_country_2024[[#This Row],[ElectricityConsumption_ElectricityConsumption_billionkWh_2022]:[ElectricityConsumption_ElectricityConsumption_billionkWh_2019]])</f>
        <v>56.407595000000001</v>
      </c>
      <c r="C54" s="62">
        <v>56.768079999999998</v>
      </c>
      <c r="D54" s="62">
        <v>56.656300000000002</v>
      </c>
      <c r="E54" s="62">
        <v>54.361699999999999</v>
      </c>
      <c r="F54" s="62">
        <v>57.844299999999997</v>
      </c>
    </row>
    <row r="55" spans="1:6" x14ac:dyDescent="0.25">
      <c r="A55" s="61" t="s">
        <v>396</v>
      </c>
      <c r="B55" s="93">
        <f>AVERAGE(electricity_consumption_by_country_2024[[#This Row],[ElectricityConsumption_ElectricityConsumption_billionkWh_2022]:[ElectricityConsumption_ElectricityConsumption_billionkWh_2019]])</f>
        <v>1.4826725000000001</v>
      </c>
      <c r="C55" s="62">
        <v>1.59389</v>
      </c>
      <c r="D55" s="62">
        <v>1.5194000000000001</v>
      </c>
      <c r="E55" s="62">
        <v>1.4345000000000001</v>
      </c>
      <c r="F55" s="62">
        <v>1.3829</v>
      </c>
    </row>
    <row r="56" spans="1:6" x14ac:dyDescent="0.25">
      <c r="A56" s="61" t="s">
        <v>84</v>
      </c>
      <c r="B56" s="93">
        <f>AVERAGE(electricity_consumption_by_country_2024[[#This Row],[ElectricityConsumption_ElectricityConsumption_billionkWh_2022]:[ElectricityConsumption_ElectricityConsumption_billionkWh_2019]])</f>
        <v>248.9361725</v>
      </c>
      <c r="C56" s="62">
        <v>250.00459000000001</v>
      </c>
      <c r="D56" s="62">
        <v>250.8794</v>
      </c>
      <c r="E56" s="62">
        <v>249.2201</v>
      </c>
      <c r="F56" s="62">
        <v>245.64060000000001</v>
      </c>
    </row>
    <row r="57" spans="1:6" x14ac:dyDescent="0.25">
      <c r="A57" s="61" t="s">
        <v>526</v>
      </c>
      <c r="B57" s="93">
        <f>AVERAGE(electricity_consumption_by_country_2024[[#This Row],[ElectricityConsumption_ElectricityConsumption_billionkWh_2022]:[ElectricityConsumption_ElectricityConsumption_billionkWh_2019]])</f>
        <v>20.025047499999999</v>
      </c>
      <c r="C57" s="62">
        <v>18.23969</v>
      </c>
      <c r="D57" s="62">
        <v>21.525400000000001</v>
      </c>
      <c r="E57" s="62">
        <v>20.251300000000001</v>
      </c>
      <c r="F57" s="62">
        <v>20.0838</v>
      </c>
    </row>
    <row r="58" spans="1:6" x14ac:dyDescent="0.25">
      <c r="A58" s="61" t="s">
        <v>527</v>
      </c>
      <c r="B58" s="93">
        <f>AVERAGE(electricity_consumption_by_country_2024[[#This Row],[ElectricityConsumption_ElectricityConsumption_billionkWh_2022]:[ElectricityConsumption_ElectricityConsumption_billionkWh_2019]])</f>
        <v>13.065360000000002</v>
      </c>
      <c r="C58" s="62">
        <v>12.90864</v>
      </c>
      <c r="D58" s="62">
        <v>13.063000000000001</v>
      </c>
      <c r="E58" s="62">
        <v>12.6523</v>
      </c>
      <c r="F58" s="62">
        <v>13.637499999999999</v>
      </c>
    </row>
    <row r="59" spans="1:6" x14ac:dyDescent="0.25">
      <c r="A59" s="61" t="s">
        <v>373</v>
      </c>
      <c r="B59" s="93">
        <f>AVERAGE(electricity_consumption_by_country_2024[[#This Row],[ElectricityConsumption_ElectricityConsumption_billionkWh_2022]:[ElectricityConsumption_ElectricityConsumption_billionkWh_2019]])</f>
        <v>3.050325</v>
      </c>
      <c r="C59" s="62">
        <v>3.4996999999999998</v>
      </c>
      <c r="D59" s="62">
        <v>3.0137999999999998</v>
      </c>
      <c r="E59" s="62">
        <v>2.9171999999999998</v>
      </c>
      <c r="F59" s="62">
        <v>2.7706</v>
      </c>
    </row>
    <row r="60" spans="1:6" x14ac:dyDescent="0.25">
      <c r="A60" s="61" t="s">
        <v>224</v>
      </c>
      <c r="B60" s="93">
        <f>AVERAGE(electricity_consumption_by_country_2024[[#This Row],[ElectricityConsumption_ElectricityConsumption_billionkWh_2022]:[ElectricityConsumption_ElectricityConsumption_billionkWh_2019]])</f>
        <v>1.9611800000000001</v>
      </c>
      <c r="C60" s="62">
        <v>2.1096200000000001</v>
      </c>
      <c r="D60" s="62">
        <v>2.0722</v>
      </c>
      <c r="E60" s="62">
        <v>1.9412</v>
      </c>
      <c r="F60" s="62">
        <v>1.7217</v>
      </c>
    </row>
    <row r="61" spans="1:6" x14ac:dyDescent="0.25">
      <c r="A61" s="61" t="s">
        <v>528</v>
      </c>
      <c r="B61" s="93">
        <f>AVERAGE(electricity_consumption_by_country_2024[[#This Row],[ElectricityConsumption_ElectricityConsumption_billionkWh_2022]:[ElectricityConsumption_ElectricityConsumption_billionkWh_2019]])</f>
        <v>270.01431000000002</v>
      </c>
      <c r="C61" s="62">
        <v>274.02884</v>
      </c>
      <c r="D61" s="62">
        <v>278.23039999999997</v>
      </c>
      <c r="E61" s="62">
        <v>266.57479999999998</v>
      </c>
      <c r="F61" s="62">
        <v>261.22320000000002</v>
      </c>
    </row>
    <row r="62" spans="1:6" x14ac:dyDescent="0.25">
      <c r="A62" s="61" t="s">
        <v>356</v>
      </c>
      <c r="B62" s="93">
        <f>AVERAGE(electricity_consumption_by_country_2024[[#This Row],[ElectricityConsumption_ElectricityConsumption_billionkWh_2022]:[ElectricityConsumption_ElectricityConsumption_billionkWh_2019]])</f>
        <v>11.2659725</v>
      </c>
      <c r="C62" s="62">
        <v>10.400790000000001</v>
      </c>
      <c r="D62" s="62">
        <v>4.6769999999999996</v>
      </c>
      <c r="E62" s="62">
        <v>14.6219</v>
      </c>
      <c r="F62" s="62">
        <v>15.3642</v>
      </c>
    </row>
    <row r="63" spans="1:6" x14ac:dyDescent="0.25">
      <c r="A63" s="61" t="s">
        <v>388</v>
      </c>
      <c r="B63" s="93">
        <f>AVERAGE(electricity_consumption_by_country_2024[[#This Row],[ElectricityConsumption_ElectricityConsumption_billionkWh_2022]:[ElectricityConsumption_ElectricityConsumption_billionkWh_2019]])</f>
        <v>1.18181</v>
      </c>
      <c r="C63" s="62">
        <v>1.10124</v>
      </c>
      <c r="D63" s="62">
        <v>1.05</v>
      </c>
      <c r="E63" s="62">
        <v>1.2969999999999999</v>
      </c>
      <c r="F63" s="62">
        <v>1.2789999999999999</v>
      </c>
    </row>
    <row r="64" spans="1:6" x14ac:dyDescent="0.25">
      <c r="A64" s="61" t="s">
        <v>500</v>
      </c>
      <c r="B64" s="93">
        <f>AVERAGE(electricity_consumption_by_country_2024[[#This Row],[ElectricityConsumption_ElectricityConsumption_billionkWh_2022]:[ElectricityConsumption_ElectricityConsumption_billionkWh_2019]])</f>
        <v>13.28511</v>
      </c>
      <c r="C64" s="62">
        <v>14.966240000000001</v>
      </c>
      <c r="D64" s="62">
        <v>13.2949</v>
      </c>
      <c r="E64" s="62">
        <v>11.927899999999999</v>
      </c>
      <c r="F64" s="62">
        <v>12.9514</v>
      </c>
    </row>
    <row r="65" spans="1:6" x14ac:dyDescent="0.25">
      <c r="A65" s="61" t="s">
        <v>147</v>
      </c>
      <c r="B65" s="93">
        <f>AVERAGE(electricity_consumption_by_country_2024[[#This Row],[ElectricityConsumption_ElectricityConsumption_billionkWh_2022]:[ElectricityConsumption_ElectricityConsumption_billionkWh_2019]])</f>
        <v>103.37484249999999</v>
      </c>
      <c r="C65" s="62">
        <v>108.33956999999999</v>
      </c>
      <c r="D65" s="62">
        <v>105.0646</v>
      </c>
      <c r="E65" s="62">
        <v>103.39019999999999</v>
      </c>
      <c r="F65" s="62">
        <v>96.704999999999998</v>
      </c>
    </row>
    <row r="66" spans="1:6" x14ac:dyDescent="0.25">
      <c r="A66" s="61" t="s">
        <v>463</v>
      </c>
      <c r="B66" s="93">
        <f>AVERAGE(electricity_consumption_by_country_2024[[#This Row],[ElectricityConsumption_ElectricityConsumption_billionkWh_2022]:[ElectricityConsumption_ElectricityConsumption_billionkWh_2019]])</f>
        <v>0.29432999999999998</v>
      </c>
      <c r="C66" s="62">
        <v>0.30152000000000001</v>
      </c>
      <c r="D66" s="62">
        <v>0.29699999999999999</v>
      </c>
      <c r="E66" s="62">
        <v>0.29799999999999999</v>
      </c>
      <c r="F66" s="62">
        <v>0.28079999999999999</v>
      </c>
    </row>
    <row r="67" spans="1:6" x14ac:dyDescent="0.25">
      <c r="A67" s="61" t="s">
        <v>146</v>
      </c>
      <c r="B67" s="93">
        <f>AVERAGE(electricity_consumption_by_country_2024[[#This Row],[ElectricityConsumption_ElectricityConsumption_billionkWh_2022]:[ElectricityConsumption_ElectricityConsumption_billionkWh_2019]])</f>
        <v>83.234187500000004</v>
      </c>
      <c r="C67" s="62">
        <v>86.628050000000002</v>
      </c>
      <c r="D67" s="62">
        <v>83.687899999999999</v>
      </c>
      <c r="E67" s="62">
        <v>81.201499999999996</v>
      </c>
      <c r="F67" s="62">
        <v>81.419300000000007</v>
      </c>
    </row>
    <row r="68" spans="1:6" x14ac:dyDescent="0.25">
      <c r="A68" s="61" t="s">
        <v>139</v>
      </c>
      <c r="B68" s="93">
        <f>AVERAGE(electricity_consumption_by_country_2024[[#This Row],[ElectricityConsumption_ElectricityConsumption_billionkWh_2022]:[ElectricityConsumption_ElectricityConsumption_billionkWh_2019]])</f>
        <v>52.071512499999997</v>
      </c>
      <c r="C68" s="62">
        <v>49.805149999999998</v>
      </c>
      <c r="D68" s="62">
        <v>54.128999999999998</v>
      </c>
      <c r="E68" s="62">
        <v>51.1995</v>
      </c>
      <c r="F68" s="62">
        <v>53.1524</v>
      </c>
    </row>
    <row r="69" spans="1:6" x14ac:dyDescent="0.25">
      <c r="A69" s="61" t="s">
        <v>444</v>
      </c>
      <c r="B69" s="93">
        <f>AVERAGE(electricity_consumption_by_country_2024[[#This Row],[ElectricityConsumption_ElectricityConsumption_billionkWh_2022]:[ElectricityConsumption_ElectricityConsumption_billionkWh_2019]])</f>
        <v>0.35734499999999997</v>
      </c>
      <c r="C69" s="62">
        <v>0.36298000000000002</v>
      </c>
      <c r="D69" s="62">
        <v>0.36049999999999999</v>
      </c>
      <c r="E69" s="62">
        <v>0.35499999999999998</v>
      </c>
      <c r="F69" s="62">
        <v>0.35089999999999999</v>
      </c>
    </row>
    <row r="70" spans="1:6" x14ac:dyDescent="0.25">
      <c r="A70" s="61" t="s">
        <v>435</v>
      </c>
      <c r="B70" s="93">
        <f>AVERAGE(electricity_consumption_by_country_2024[[#This Row],[ElectricityConsumption_ElectricityConsumption_billionkWh_2022]:[ElectricityConsumption_ElectricityConsumption_billionkWh_2019]])</f>
        <v>5.9543575000000004</v>
      </c>
      <c r="C70" s="62">
        <v>7.0254300000000001</v>
      </c>
      <c r="D70" s="62">
        <v>5.9550000000000001</v>
      </c>
      <c r="E70" s="62">
        <v>5.5068999999999999</v>
      </c>
      <c r="F70" s="62">
        <v>5.3300999999999998</v>
      </c>
    </row>
    <row r="71" spans="1:6" x14ac:dyDescent="0.25">
      <c r="A71" s="61" t="s">
        <v>309</v>
      </c>
      <c r="B71" s="93">
        <f>AVERAGE(electricity_consumption_by_country_2024[[#This Row],[ElectricityConsumption_ElectricityConsumption_billionkWh_2022]:[ElectricityConsumption_ElectricityConsumption_billionkWh_2019]])</f>
        <v>11.079604999999999</v>
      </c>
      <c r="C71" s="62">
        <v>11.38702</v>
      </c>
      <c r="D71" s="62">
        <v>11.138400000000001</v>
      </c>
      <c r="E71" s="62">
        <v>11.039400000000001</v>
      </c>
      <c r="F71" s="62">
        <v>10.7536</v>
      </c>
    </row>
    <row r="72" spans="1:6" x14ac:dyDescent="0.25">
      <c r="A72" s="61" t="s">
        <v>66</v>
      </c>
      <c r="B72" s="93">
        <f>AVERAGE(electricity_consumption_by_country_2024[[#This Row],[ElectricityConsumption_ElectricityConsumption_billionkWh_2022]:[ElectricityConsumption_ElectricityConsumption_billionkWh_2019]])</f>
        <v>114.5869325</v>
      </c>
      <c r="C72" s="62">
        <v>111.75653</v>
      </c>
      <c r="D72" s="62">
        <v>116.2769</v>
      </c>
      <c r="E72" s="62">
        <v>114.7038</v>
      </c>
      <c r="F72" s="62">
        <v>115.6105</v>
      </c>
    </row>
    <row r="73" spans="1:6" x14ac:dyDescent="0.25">
      <c r="A73" s="61" t="s">
        <v>277</v>
      </c>
      <c r="B73" s="93">
        <f>AVERAGE(electricity_consumption_by_country_2024[[#This Row],[ElectricityConsumption_ElectricityConsumption_billionkWh_2022]:[ElectricityConsumption_ElectricityConsumption_billionkWh_2019]])</f>
        <v>26.751675000000002</v>
      </c>
      <c r="C73" s="62">
        <v>27.702000000000002</v>
      </c>
      <c r="D73" s="62">
        <v>27.321300000000001</v>
      </c>
      <c r="E73" s="62">
        <v>25.774000000000001</v>
      </c>
      <c r="F73" s="62">
        <v>26.209399999999999</v>
      </c>
    </row>
    <row r="74" spans="1:6" x14ac:dyDescent="0.25">
      <c r="A74" s="61" t="s">
        <v>341</v>
      </c>
      <c r="B74" s="93">
        <f>AVERAGE(electricity_consumption_by_country_2024[[#This Row],[ElectricityConsumption_ElectricityConsumption_billionkWh_2022]:[ElectricityConsumption_ElectricityConsumption_billionkWh_2019]])</f>
        <v>10.905642499999999</v>
      </c>
      <c r="C74" s="62">
        <v>11.00067</v>
      </c>
      <c r="D74" s="62">
        <v>10.594200000000001</v>
      </c>
      <c r="E74" s="62">
        <v>11.494</v>
      </c>
      <c r="F74" s="62">
        <v>10.5337</v>
      </c>
    </row>
    <row r="75" spans="1:6" x14ac:dyDescent="0.25">
      <c r="A75" s="61" t="s">
        <v>502</v>
      </c>
      <c r="B75" s="93">
        <f>AVERAGE(electricity_consumption_by_country_2024[[#This Row],[ElectricityConsumption_ElectricityConsumption_billionkWh_2022]:[ElectricityConsumption_ElectricityConsumption_billionkWh_2019]])</f>
        <v>8.1522050000000004</v>
      </c>
      <c r="C75" s="62">
        <v>8.8836200000000005</v>
      </c>
      <c r="D75" s="62">
        <v>8.4440000000000008</v>
      </c>
      <c r="E75" s="62">
        <v>7.2488000000000001</v>
      </c>
      <c r="F75" s="62">
        <v>8.0324000000000009</v>
      </c>
    </row>
    <row r="76" spans="1:6" x14ac:dyDescent="0.25">
      <c r="A76" s="61" t="s">
        <v>298</v>
      </c>
      <c r="B76" s="93">
        <f>AVERAGE(electricity_consumption_by_country_2024[[#This Row],[ElectricityConsumption_ElectricityConsumption_billionkWh_2022]:[ElectricityConsumption_ElectricityConsumption_billionkWh_2019]])</f>
        <v>2.5105049999999998</v>
      </c>
      <c r="C76" s="62">
        <v>2.6251199999999999</v>
      </c>
      <c r="D76" s="62">
        <v>2.5979999999999999</v>
      </c>
      <c r="E76" s="62">
        <v>3.0710000000000002</v>
      </c>
      <c r="F76" s="62">
        <v>1.7479</v>
      </c>
    </row>
    <row r="77" spans="1:6" x14ac:dyDescent="0.25">
      <c r="A77" s="61" t="s">
        <v>222</v>
      </c>
      <c r="B77" s="93">
        <f>AVERAGE(electricity_consumption_by_country_2024[[#This Row],[ElectricityConsumption_ElectricityConsumption_billionkWh_2022]:[ElectricityConsumption_ElectricityConsumption_billionkWh_2019]])</f>
        <v>1.3916074999999999</v>
      </c>
      <c r="C77" s="62">
        <v>1.5024299999999999</v>
      </c>
      <c r="D77" s="62">
        <v>1.5201</v>
      </c>
      <c r="E77" s="62">
        <v>1.2867</v>
      </c>
      <c r="F77" s="62">
        <v>1.2572000000000001</v>
      </c>
    </row>
    <row r="78" spans="1:6" x14ac:dyDescent="0.25">
      <c r="A78" s="61" t="s">
        <v>429</v>
      </c>
      <c r="B78" s="93">
        <f>AVERAGE(electricity_consumption_by_country_2024[[#This Row],[ElectricityConsumption_ElectricityConsumption_billionkWh_2022]:[ElectricityConsumption_ElectricityConsumption_billionkWh_2019]])</f>
        <v>0.804095</v>
      </c>
      <c r="C78" s="62">
        <v>0.86128000000000005</v>
      </c>
      <c r="D78" s="62">
        <v>0.86899999999999999</v>
      </c>
      <c r="E78" s="62">
        <v>0.75180000000000002</v>
      </c>
      <c r="F78" s="62">
        <v>0.73429999999999995</v>
      </c>
    </row>
    <row r="79" spans="1:6" x14ac:dyDescent="0.25">
      <c r="A79" s="61" t="s">
        <v>219</v>
      </c>
      <c r="B79" s="93">
        <f>AVERAGE(electricity_consumption_by_country_2024[[#This Row],[ElectricityConsumption_ElectricityConsumption_billionkWh_2022]:[ElectricityConsumption_ElectricityConsumption_billionkWh_2019]])</f>
        <v>0.40357500000000002</v>
      </c>
      <c r="C79" s="62">
        <v>0.41520000000000001</v>
      </c>
      <c r="D79" s="62">
        <v>0.4128</v>
      </c>
      <c r="E79" s="62">
        <v>0.36909999999999998</v>
      </c>
      <c r="F79" s="62">
        <v>0.41720000000000002</v>
      </c>
    </row>
    <row r="80" spans="1:6" x14ac:dyDescent="0.25">
      <c r="A80" s="61" t="s">
        <v>235</v>
      </c>
      <c r="B80" s="93">
        <f>AVERAGE(electricity_consumption_by_country_2024[[#This Row],[ElectricityConsumption_ElectricityConsumption_billionkWh_2022]:[ElectricityConsumption_ElectricityConsumption_billionkWh_2019]])</f>
        <v>9.6629725000000004</v>
      </c>
      <c r="C80" s="62">
        <v>10.564590000000001</v>
      </c>
      <c r="D80" s="62">
        <v>9.7170000000000005</v>
      </c>
      <c r="E80" s="62">
        <v>9.0937000000000001</v>
      </c>
      <c r="F80" s="62">
        <v>9.2766000000000002</v>
      </c>
    </row>
    <row r="81" spans="1:6" x14ac:dyDescent="0.25">
      <c r="A81" s="61" t="s">
        <v>477</v>
      </c>
      <c r="B81" s="93">
        <f>AVERAGE(electricity_consumption_by_country_2024[[#This Row],[ElectricityConsumption_ElectricityConsumption_billionkWh_2022]:[ElectricityConsumption_ElectricityConsumption_billionkWh_2019]])</f>
        <v>18.120829999999998</v>
      </c>
      <c r="C81" s="62">
        <v>19.06062</v>
      </c>
      <c r="D81" s="62">
        <v>18.338000000000001</v>
      </c>
      <c r="E81" s="62">
        <v>17.035599999999999</v>
      </c>
      <c r="F81" s="62">
        <v>18.049099999999999</v>
      </c>
    </row>
    <row r="82" spans="1:6" x14ac:dyDescent="0.25">
      <c r="A82" s="61" t="s">
        <v>447</v>
      </c>
      <c r="B82" s="93">
        <f>AVERAGE(electricity_consumption_by_country_2024[[#This Row],[ElectricityConsumption_ElectricityConsumption_billionkWh_2022]:[ElectricityConsumption_ElectricityConsumption_billionkWh_2019]])</f>
        <v>0.55627500000000007</v>
      </c>
      <c r="C82" s="62">
        <v>0.59560000000000002</v>
      </c>
      <c r="D82" s="62">
        <v>0.55900000000000005</v>
      </c>
      <c r="E82" s="62">
        <v>0.53580000000000005</v>
      </c>
      <c r="F82" s="62">
        <v>0.53469999999999995</v>
      </c>
    </row>
    <row r="83" spans="1:6" x14ac:dyDescent="0.25">
      <c r="A83" s="61" t="s">
        <v>319</v>
      </c>
      <c r="B83" s="93">
        <f>AVERAGE(electricity_consumption_by_country_2024[[#This Row],[ElectricityConsumption_ElectricityConsumption_billionkWh_2022]:[ElectricityConsumption_ElectricityConsumption_billionkWh_2019]])</f>
        <v>0.42309249999999998</v>
      </c>
      <c r="C83" s="62">
        <v>0.41837000000000002</v>
      </c>
      <c r="D83" s="62">
        <v>0.40899999999999997</v>
      </c>
      <c r="E83" s="62">
        <v>0.44440000000000002</v>
      </c>
      <c r="F83" s="62">
        <v>0.42059999999999997</v>
      </c>
    </row>
    <row r="84" spans="1:6" x14ac:dyDescent="0.25">
      <c r="A84" s="61" t="s">
        <v>63</v>
      </c>
      <c r="B84" s="93">
        <f>AVERAGE(electricity_consumption_by_country_2024[[#This Row],[ElectricityConsumption_ElectricityConsumption_billionkWh_2022]:[ElectricityConsumption_ElectricityConsumption_billionkWh_2019]])</f>
        <v>83.902547499999997</v>
      </c>
      <c r="C84" s="62">
        <v>79.971990000000005</v>
      </c>
      <c r="D84" s="62">
        <v>85.824299999999994</v>
      </c>
      <c r="E84" s="62">
        <v>83.369299999999996</v>
      </c>
      <c r="F84" s="62">
        <v>86.444599999999994</v>
      </c>
    </row>
    <row r="85" spans="1:6" x14ac:dyDescent="0.25">
      <c r="A85" s="61" t="s">
        <v>333</v>
      </c>
      <c r="B85" s="93">
        <f>AVERAGE(electricity_consumption_by_country_2024[[#This Row],[ElectricityConsumption_ElectricityConsumption_billionkWh_2022]:[ElectricityConsumption_ElectricityConsumption_billionkWh_2019]])</f>
        <v>18.98931</v>
      </c>
      <c r="C85" s="62">
        <v>19.678740000000001</v>
      </c>
      <c r="D85" s="62">
        <v>19.239000000000001</v>
      </c>
      <c r="E85" s="62">
        <v>18.624099999999999</v>
      </c>
      <c r="F85" s="62">
        <v>18.415400000000002</v>
      </c>
    </row>
    <row r="86" spans="1:6" x14ac:dyDescent="0.25">
      <c r="A86" s="61" t="s">
        <v>154</v>
      </c>
      <c r="B86" s="93">
        <f>AVERAGE(electricity_consumption_by_country_2024[[#This Row],[ElectricityConsumption_ElectricityConsumption_billionkWh_2022]:[ElectricityConsumption_ElectricityConsumption_billionkWh_2019]])</f>
        <v>17.36206</v>
      </c>
      <c r="C86" s="62">
        <v>19.087340000000001</v>
      </c>
      <c r="D86" s="62">
        <v>18.2805</v>
      </c>
      <c r="E86" s="62">
        <v>14.2636</v>
      </c>
      <c r="F86" s="62">
        <v>17.816800000000001</v>
      </c>
    </row>
    <row r="87" spans="1:6" x14ac:dyDescent="0.25">
      <c r="A87" s="61" t="s">
        <v>210</v>
      </c>
      <c r="B87" s="93">
        <f>AVERAGE(electricity_consumption_by_country_2024[[#This Row],[ElectricityConsumption_ElectricityConsumption_billionkWh_2022]:[ElectricityConsumption_ElectricityConsumption_billionkWh_2019]])</f>
        <v>141.39449999999999</v>
      </c>
      <c r="C87" s="62">
        <v>161.88999999999999</v>
      </c>
      <c r="D87" s="62">
        <v>141.99299999999999</v>
      </c>
      <c r="E87" s="62">
        <v>130.25700000000001</v>
      </c>
      <c r="F87" s="62">
        <v>131.43799999999999</v>
      </c>
    </row>
    <row r="88" spans="1:6" x14ac:dyDescent="0.25">
      <c r="A88" s="61" t="s">
        <v>264</v>
      </c>
      <c r="B88" s="93">
        <f>AVERAGE(electricity_consumption_by_country_2024[[#This Row],[ElectricityConsumption_ElectricityConsumption_billionkWh_2022]:[ElectricityConsumption_ElectricityConsumption_billionkWh_2019]])</f>
        <v>15.430352500000001</v>
      </c>
      <c r="C88" s="62">
        <v>14.55861</v>
      </c>
      <c r="D88" s="62">
        <v>14.2485</v>
      </c>
      <c r="E88" s="62">
        <v>15.6282</v>
      </c>
      <c r="F88" s="62">
        <v>17.286100000000001</v>
      </c>
    </row>
    <row r="89" spans="1:6" x14ac:dyDescent="0.25">
      <c r="A89" s="61" t="s">
        <v>316</v>
      </c>
      <c r="B89" s="93">
        <f>AVERAGE(electricity_consumption_by_country_2024[[#This Row],[ElectricityConsumption_ElectricityConsumption_billionkWh_2022]:[ElectricityConsumption_ElectricityConsumption_billionkWh_2019]])</f>
        <v>8.1843325</v>
      </c>
      <c r="C89" s="62">
        <v>8.7888300000000008</v>
      </c>
      <c r="D89" s="62">
        <v>8.4278999999999993</v>
      </c>
      <c r="E89" s="62">
        <v>7.3605</v>
      </c>
      <c r="F89" s="62">
        <v>8.1600999999999999</v>
      </c>
    </row>
    <row r="90" spans="1:6" x14ac:dyDescent="0.25">
      <c r="A90" s="61" t="s">
        <v>107</v>
      </c>
      <c r="B90" s="93">
        <f>AVERAGE(electricity_consumption_by_country_2024[[#This Row],[ElectricityConsumption_ElectricityConsumption_billionkWh_2022]:[ElectricityConsumption_ElectricityConsumption_billionkWh_2019]])</f>
        <v>62.963827499999994</v>
      </c>
      <c r="C90" s="62">
        <v>62.076610000000002</v>
      </c>
      <c r="D90" s="62">
        <v>63.341799999999999</v>
      </c>
      <c r="E90" s="62">
        <v>62.055500000000002</v>
      </c>
      <c r="F90" s="62">
        <v>64.381399999999999</v>
      </c>
    </row>
    <row r="91" spans="1:6" x14ac:dyDescent="0.25">
      <c r="A91" s="61" t="s">
        <v>72</v>
      </c>
      <c r="B91" s="93">
        <f>AVERAGE(electricity_consumption_by_country_2024[[#This Row],[ElectricityConsumption_ElectricityConsumption_billionkWh_2022]:[ElectricityConsumption_ElectricityConsumption_billionkWh_2019]])</f>
        <v>130.17068999999998</v>
      </c>
      <c r="C91" s="62">
        <v>129.93425999999999</v>
      </c>
      <c r="D91" s="62">
        <v>132.77549999999999</v>
      </c>
      <c r="E91" s="62">
        <v>128.2936</v>
      </c>
      <c r="F91" s="62">
        <v>129.67939999999999</v>
      </c>
    </row>
    <row r="92" spans="1:6" x14ac:dyDescent="0.25">
      <c r="A92" s="61" t="s">
        <v>468</v>
      </c>
      <c r="B92" s="93">
        <f>AVERAGE(electricity_consumption_by_country_2024[[#This Row],[ElectricityConsumption_ElectricityConsumption_billionkWh_2022]:[ElectricityConsumption_ElectricityConsumption_billionkWh_2019]])</f>
        <v>15.0601675</v>
      </c>
      <c r="C92" s="62">
        <v>14.31987</v>
      </c>
      <c r="D92" s="62">
        <v>14.225</v>
      </c>
      <c r="E92" s="62">
        <v>16.0608</v>
      </c>
      <c r="F92" s="62">
        <v>15.635</v>
      </c>
    </row>
    <row r="93" spans="1:6" x14ac:dyDescent="0.25">
      <c r="A93" s="61" t="s">
        <v>414</v>
      </c>
      <c r="B93" s="93">
        <f>AVERAGE(electricity_consumption_by_country_2024[[#This Row],[ElectricityConsumption_ElectricityConsumption_billionkWh_2022]:[ElectricityConsumption_ElectricityConsumption_billionkWh_2019]])</f>
        <v>4.1773924999999998</v>
      </c>
      <c r="C93" s="62">
        <v>4.52407</v>
      </c>
      <c r="D93" s="62">
        <v>4.3461999999999996</v>
      </c>
      <c r="E93" s="62">
        <v>3.8405</v>
      </c>
      <c r="F93" s="62">
        <v>3.9988000000000001</v>
      </c>
    </row>
    <row r="94" spans="1:6" x14ac:dyDescent="0.25">
      <c r="A94" s="61" t="s">
        <v>140</v>
      </c>
      <c r="B94" s="93">
        <f>AVERAGE(electricity_consumption_by_country_2024[[#This Row],[ElectricityConsumption_ElectricityConsumption_billionkWh_2022]:[ElectricityConsumption_ElectricityConsumption_billionkWh_2019]])</f>
        <v>49.098897500000007</v>
      </c>
      <c r="C94" s="62">
        <v>50.255389999999998</v>
      </c>
      <c r="D94" s="62">
        <v>48.704500000000003</v>
      </c>
      <c r="E94" s="62">
        <v>47.937800000000003</v>
      </c>
      <c r="F94" s="62">
        <v>49.497900000000001</v>
      </c>
    </row>
    <row r="95" spans="1:6" x14ac:dyDescent="0.25">
      <c r="A95" s="61" t="s">
        <v>168</v>
      </c>
      <c r="B95" s="93">
        <f>AVERAGE(electricity_consumption_by_country_2024[[#This Row],[ElectricityConsumption_ElectricityConsumption_billionkWh_2022]:[ElectricityConsumption_ElectricityConsumption_billionkWh_2019]])</f>
        <v>23.252415000000003</v>
      </c>
      <c r="C95" s="62">
        <v>23.827259999999999</v>
      </c>
      <c r="D95" s="62">
        <v>24.123200000000001</v>
      </c>
      <c r="E95" s="62">
        <v>22.680199999999999</v>
      </c>
      <c r="F95" s="62">
        <v>22.379000000000001</v>
      </c>
    </row>
    <row r="96" spans="1:6" x14ac:dyDescent="0.25">
      <c r="A96" s="61" t="s">
        <v>128</v>
      </c>
      <c r="B96" s="93">
        <f>AVERAGE(electricity_consumption_by_country_2024[[#This Row],[ElectricityConsumption_ElectricityConsumption_billionkWh_2022]:[ElectricityConsumption_ElectricityConsumption_billionkWh_2019]])</f>
        <v>50.615684999999999</v>
      </c>
      <c r="C96" s="62">
        <v>47.282640000000001</v>
      </c>
      <c r="D96" s="62">
        <v>51.399299999999997</v>
      </c>
      <c r="E96" s="62">
        <v>50.659500000000001</v>
      </c>
      <c r="F96" s="62">
        <v>53.121299999999998</v>
      </c>
    </row>
    <row r="97" spans="1:6" x14ac:dyDescent="0.25">
      <c r="A97" s="61" t="s">
        <v>131</v>
      </c>
      <c r="B97" s="93">
        <f>AVERAGE(electricity_consumption_by_country_2024[[#This Row],[ElectricityConsumption_ElectricityConsumption_billionkWh_2022]:[ElectricityConsumption_ElectricityConsumption_billionkWh_2019]])</f>
        <v>42.607342500000001</v>
      </c>
      <c r="C97" s="62">
        <v>43.186169999999997</v>
      </c>
      <c r="D97" s="62">
        <v>43.963999999999999</v>
      </c>
      <c r="E97" s="62">
        <v>41.604300000000002</v>
      </c>
      <c r="F97" s="62">
        <v>41.674900000000001</v>
      </c>
    </row>
    <row r="98" spans="1:6" x14ac:dyDescent="0.25">
      <c r="A98" s="61" t="s">
        <v>465</v>
      </c>
      <c r="B98" s="93">
        <f>AVERAGE(electricity_consumption_by_country_2024[[#This Row],[ElectricityConsumption_ElectricityConsumption_billionkWh_2022]:[ElectricityConsumption_ElectricityConsumption_billionkWh_2019]])</f>
        <v>1.4927874999999999</v>
      </c>
      <c r="C98" s="62">
        <v>1.5621499999999999</v>
      </c>
      <c r="D98" s="62">
        <v>1.5337000000000001</v>
      </c>
      <c r="E98" s="62">
        <v>1.4180999999999999</v>
      </c>
      <c r="F98" s="62">
        <v>1.4572000000000001</v>
      </c>
    </row>
    <row r="99" spans="1:6" x14ac:dyDescent="0.25">
      <c r="A99" s="61" t="s">
        <v>93</v>
      </c>
      <c r="B99" s="93">
        <f>AVERAGE(electricity_consumption_by_country_2024[[#This Row],[ElectricityConsumption_ElectricityConsumption_billionkWh_2022]:[ElectricityConsumption_ElectricityConsumption_billionkWh_2019]])</f>
        <v>63.6793975</v>
      </c>
      <c r="C99" s="62">
        <v>65.442490000000006</v>
      </c>
      <c r="D99" s="62">
        <v>63.6235</v>
      </c>
      <c r="E99" s="62">
        <v>62.649099999999997</v>
      </c>
      <c r="F99" s="62">
        <v>63.002499999999998</v>
      </c>
    </row>
    <row r="100" spans="1:6" x14ac:dyDescent="0.25">
      <c r="A100" s="61" t="s">
        <v>51</v>
      </c>
      <c r="B100" s="93">
        <f>AVERAGE(electricity_consumption_by_country_2024[[#This Row],[ElectricityConsumption_ElectricityConsumption_billionkWh_2022]:[ElectricityConsumption_ElectricityConsumption_billionkWh_2019]])</f>
        <v>69.23415</v>
      </c>
      <c r="C100" s="62">
        <v>65.1678</v>
      </c>
      <c r="D100" s="62">
        <v>72.932599999999994</v>
      </c>
      <c r="E100" s="62">
        <v>68.635000000000005</v>
      </c>
      <c r="F100" s="62">
        <v>70.2012</v>
      </c>
    </row>
    <row r="101" spans="1:6" x14ac:dyDescent="0.25">
      <c r="A101" s="61" t="s">
        <v>159</v>
      </c>
      <c r="B101" s="93">
        <f>AVERAGE(electricity_consumption_by_country_2024[[#This Row],[ElectricityConsumption_ElectricityConsumption_billionkWh_2022]:[ElectricityConsumption_ElectricityConsumption_billionkWh_2019]])</f>
        <v>36.102874999999997</v>
      </c>
      <c r="C101" s="62">
        <v>35.516399999999997</v>
      </c>
      <c r="D101" s="62">
        <v>38.178600000000003</v>
      </c>
      <c r="E101" s="62">
        <v>35.307000000000002</v>
      </c>
      <c r="F101" s="62">
        <v>35.409500000000001</v>
      </c>
    </row>
    <row r="102" spans="1:6" x14ac:dyDescent="0.25">
      <c r="A102" s="61" t="s">
        <v>54</v>
      </c>
      <c r="B102" s="93">
        <f>AVERAGE(electricity_consumption_by_country_2024[[#This Row],[ElectricityConsumption_ElectricityConsumption_billionkWh_2022]:[ElectricityConsumption_ElectricityConsumption_billionkWh_2019]])</f>
        <v>56.588144999999997</v>
      </c>
      <c r="C102" s="62">
        <v>57.187280000000001</v>
      </c>
      <c r="D102" s="62">
        <v>58.002000000000002</v>
      </c>
      <c r="E102" s="62">
        <v>56.264299999999999</v>
      </c>
      <c r="F102" s="62">
        <v>54.899000000000001</v>
      </c>
    </row>
    <row r="103" spans="1:6" x14ac:dyDescent="0.25">
      <c r="A103" s="61" t="s">
        <v>440</v>
      </c>
      <c r="B103" s="93">
        <f>AVERAGE(electricity_consumption_by_country_2024[[#This Row],[ElectricityConsumption_ElectricityConsumption_billionkWh_2022]:[ElectricityConsumption_ElectricityConsumption_billionkWh_2019]])</f>
        <v>0.12354499999999999</v>
      </c>
      <c r="C103" s="62">
        <v>0.12207999999999999</v>
      </c>
      <c r="D103" s="62">
        <v>0.122</v>
      </c>
      <c r="E103" s="62">
        <v>0.1229</v>
      </c>
      <c r="F103" s="62">
        <v>0.12720000000000001</v>
      </c>
    </row>
    <row r="104" spans="1:6" x14ac:dyDescent="0.25">
      <c r="A104" s="61" t="s">
        <v>538</v>
      </c>
      <c r="B104" s="93">
        <f>AVERAGE(electricity_consumption_by_country_2024[[#This Row],[ElectricityConsumption_ElectricityConsumption_billionkWh_2022]:[ElectricityConsumption_ElectricityConsumption_billionkWh_2019]])</f>
        <v>7.7563400000000007</v>
      </c>
      <c r="C104" s="62">
        <v>8.8293599999999994</v>
      </c>
      <c r="D104" s="62">
        <v>8.2899999999999991</v>
      </c>
      <c r="E104" s="62">
        <v>7.7037000000000004</v>
      </c>
      <c r="F104" s="62">
        <v>6.2023000000000001</v>
      </c>
    </row>
    <row r="105" spans="1:6" x14ac:dyDescent="0.25">
      <c r="A105" s="61" t="s">
        <v>470</v>
      </c>
      <c r="B105" s="93">
        <f>AVERAGE(electricity_consumption_by_country_2024[[#This Row],[ElectricityConsumption_ElectricityConsumption_billionkWh_2022]:[ElectricityConsumption_ElectricityConsumption_billionkWh_2019]])</f>
        <v>16.575022499999999</v>
      </c>
      <c r="C105" s="62">
        <v>16.97709</v>
      </c>
      <c r="D105" s="62">
        <v>16.440999999999999</v>
      </c>
      <c r="E105" s="62">
        <v>16.440999999999999</v>
      </c>
      <c r="F105" s="62">
        <v>16.440999999999999</v>
      </c>
    </row>
    <row r="106" spans="1:6" x14ac:dyDescent="0.25">
      <c r="A106" s="61" t="s">
        <v>90</v>
      </c>
      <c r="B106" s="93">
        <f>AVERAGE(electricity_consumption_by_country_2024[[#This Row],[ElectricityConsumption_ElectricityConsumption_billionkWh_2022]:[ElectricityConsumption_ElectricityConsumption_billionkWh_2019]])</f>
        <v>44.978767500000004</v>
      </c>
      <c r="C106" s="62">
        <v>44.676769999999998</v>
      </c>
      <c r="D106" s="62">
        <v>45.969200000000001</v>
      </c>
      <c r="E106" s="62">
        <v>44.320099999999996</v>
      </c>
      <c r="F106" s="62">
        <v>44.948999999999998</v>
      </c>
    </row>
    <row r="107" spans="1:6" x14ac:dyDescent="0.25">
      <c r="A107" s="61" t="s">
        <v>354</v>
      </c>
      <c r="B107" s="93">
        <f>AVERAGE(electricity_consumption_by_country_2024[[#This Row],[ElectricityConsumption_ElectricityConsumption_billionkWh_2022]:[ElectricityConsumption_ElectricityConsumption_billionkWh_2019]])</f>
        <v>25.862232499999998</v>
      </c>
      <c r="C107" s="62">
        <v>24.673729999999999</v>
      </c>
      <c r="D107" s="62">
        <v>25.547000000000001</v>
      </c>
      <c r="E107" s="62">
        <v>24.808</v>
      </c>
      <c r="F107" s="62">
        <v>28.420200000000001</v>
      </c>
    </row>
    <row r="108" spans="1:6" x14ac:dyDescent="0.25">
      <c r="A108" s="61" t="s">
        <v>540</v>
      </c>
      <c r="B108" s="93">
        <f>AVERAGE(electricity_consumption_by_country_2024[[#This Row],[ElectricityConsumption_ElectricityConsumption_billionkWh_2022]:[ElectricityConsumption_ElectricityConsumption_billionkWh_2019]])</f>
        <v>13.03885</v>
      </c>
      <c r="C108" s="62">
        <v>13.465</v>
      </c>
      <c r="D108" s="62">
        <v>13.535</v>
      </c>
      <c r="E108" s="62">
        <v>12.71</v>
      </c>
      <c r="F108" s="62">
        <v>12.445399999999999</v>
      </c>
    </row>
    <row r="109" spans="1:6" x14ac:dyDescent="0.25">
      <c r="A109" s="61" t="s">
        <v>173</v>
      </c>
      <c r="B109" s="93">
        <f>AVERAGE(electricity_consumption_by_country_2024[[#This Row],[ElectricityConsumption_ElectricityConsumption_billionkWh_2022]:[ElectricityConsumption_ElectricityConsumption_billionkWh_2019]])</f>
        <v>14.812537500000001</v>
      </c>
      <c r="C109" s="62">
        <v>17.485849999999999</v>
      </c>
      <c r="D109" s="62">
        <v>14.122</v>
      </c>
      <c r="E109" s="62">
        <v>14.276400000000001</v>
      </c>
      <c r="F109" s="62">
        <v>13.3659</v>
      </c>
    </row>
    <row r="110" spans="1:6" x14ac:dyDescent="0.25">
      <c r="A110" s="61" t="s">
        <v>399</v>
      </c>
      <c r="B110" s="93">
        <f>AVERAGE(electricity_consumption_by_country_2024[[#This Row],[ElectricityConsumption_ElectricityConsumption_billionkWh_2022]:[ElectricityConsumption_ElectricityConsumption_billionkWh_2019]])</f>
        <v>3.999825</v>
      </c>
      <c r="C110" s="62">
        <v>4.1692</v>
      </c>
      <c r="D110" s="62">
        <v>4.1022999999999996</v>
      </c>
      <c r="E110" s="62">
        <v>3.8115999999999999</v>
      </c>
      <c r="F110" s="62">
        <v>3.9161999999999999</v>
      </c>
    </row>
    <row r="111" spans="1:6" x14ac:dyDescent="0.25">
      <c r="A111" s="61" t="s">
        <v>148</v>
      </c>
      <c r="B111" s="93">
        <f>AVERAGE(electricity_consumption_by_country_2024[[#This Row],[ElectricityConsumption_ElectricityConsumption_billionkWh_2022]:[ElectricityConsumption_ElectricityConsumption_billionkWh_2019]])</f>
        <v>34.445099999999996</v>
      </c>
      <c r="C111" s="62">
        <v>35.369</v>
      </c>
      <c r="D111" s="62">
        <v>34.975200000000001</v>
      </c>
      <c r="E111" s="62">
        <v>33.204500000000003</v>
      </c>
      <c r="F111" s="62">
        <v>34.231699999999996</v>
      </c>
    </row>
    <row r="112" spans="1:6" x14ac:dyDescent="0.25">
      <c r="A112" s="61" t="s">
        <v>152</v>
      </c>
      <c r="B112" s="93">
        <f>AVERAGE(electricity_consumption_by_country_2024[[#This Row],[ElectricityConsumption_ElectricityConsumption_billionkWh_2022]:[ElectricityConsumption_ElectricityConsumption_billionkWh_2019]])</f>
        <v>30.666090000000004</v>
      </c>
      <c r="C112" s="62">
        <v>30.677859999999999</v>
      </c>
      <c r="D112" s="62">
        <v>30.353400000000001</v>
      </c>
      <c r="E112" s="62">
        <v>29.3855</v>
      </c>
      <c r="F112" s="62">
        <v>32.247599999999998</v>
      </c>
    </row>
    <row r="113" spans="1:6" x14ac:dyDescent="0.25">
      <c r="A113" s="61" t="s">
        <v>442</v>
      </c>
      <c r="B113" s="93">
        <f>AVERAGE(electricity_consumption_by_country_2024[[#This Row],[ElectricityConsumption_ElectricityConsumption_billionkWh_2022]:[ElectricityConsumption_ElectricityConsumption_billionkWh_2019]])</f>
        <v>6.5342349999999998</v>
      </c>
      <c r="C113" s="62">
        <v>6.6663399999999999</v>
      </c>
      <c r="D113" s="62">
        <v>6.6980000000000004</v>
      </c>
      <c r="E113" s="62">
        <v>6.1761999999999997</v>
      </c>
      <c r="F113" s="62">
        <v>6.5964</v>
      </c>
    </row>
    <row r="114" spans="1:6" x14ac:dyDescent="0.25">
      <c r="A114" s="61" t="s">
        <v>541</v>
      </c>
      <c r="B114" s="93">
        <f>AVERAGE(electricity_consumption_by_country_2024[[#This Row],[ElectricityConsumption_ElectricityConsumption_billionkWh_2022]:[ElectricityConsumption_ElectricityConsumption_billionkWh_2019]])</f>
        <v>2.1101349999999996</v>
      </c>
      <c r="C114" s="62">
        <v>2.1742400000000002</v>
      </c>
      <c r="D114" s="62">
        <v>2.1332</v>
      </c>
      <c r="E114" s="62">
        <v>2.1219999999999999</v>
      </c>
      <c r="F114" s="62">
        <v>2.0110999999999999</v>
      </c>
    </row>
    <row r="115" spans="1:6" x14ac:dyDescent="0.25">
      <c r="A115" s="61" t="s">
        <v>69</v>
      </c>
      <c r="B115" s="93">
        <f>AVERAGE(electricity_consumption_by_country_2024[[#This Row],[ElectricityConsumption_ElectricityConsumption_billionkWh_2022]:[ElectricityConsumption_ElectricityConsumption_billionkWh_2019]])</f>
        <v>33.479577499999998</v>
      </c>
      <c r="C115" s="62">
        <v>33.167009999999998</v>
      </c>
      <c r="D115" s="62">
        <v>34.398600000000002</v>
      </c>
      <c r="E115" s="62">
        <v>33.106299999999997</v>
      </c>
      <c r="F115" s="62">
        <v>33.246400000000001</v>
      </c>
    </row>
    <row r="116" spans="1:6" x14ac:dyDescent="0.25">
      <c r="A116" s="61" t="s">
        <v>45</v>
      </c>
      <c r="B116" s="93">
        <f>AVERAGE(electricity_consumption_by_country_2024[[#This Row],[ElectricityConsumption_ElectricityConsumption_billionkWh_2022]:[ElectricityConsumption_ElectricityConsumption_billionkWh_2019]])</f>
        <v>54.891925000000001</v>
      </c>
      <c r="C116" s="62">
        <v>57.029299999999999</v>
      </c>
      <c r="D116" s="62">
        <v>55.738300000000002</v>
      </c>
      <c r="E116" s="62">
        <v>52.901200000000003</v>
      </c>
      <c r="F116" s="62">
        <v>53.898899999999998</v>
      </c>
    </row>
    <row r="117" spans="1:6" x14ac:dyDescent="0.25">
      <c r="A117" s="61" t="s">
        <v>350</v>
      </c>
      <c r="B117" s="93">
        <f>AVERAGE(electricity_consumption_by_country_2024[[#This Row],[ElectricityConsumption_ElectricityConsumption_billionkWh_2022]:[ElectricityConsumption_ElectricityConsumption_billionkWh_2019]])</f>
        <v>13.762597499999998</v>
      </c>
      <c r="C117" s="62">
        <v>9.1656899999999997</v>
      </c>
      <c r="D117" s="62">
        <v>10.0411</v>
      </c>
      <c r="E117" s="62">
        <v>16.372399999999999</v>
      </c>
      <c r="F117" s="62">
        <v>19.4712</v>
      </c>
    </row>
    <row r="118" spans="1:6" x14ac:dyDescent="0.25">
      <c r="A118" s="61" t="s">
        <v>81</v>
      </c>
      <c r="B118" s="93">
        <f>AVERAGE(electricity_consumption_by_country_2024[[#This Row],[ElectricityConsumption_ElectricityConsumption_billionkWh_2022]:[ElectricityConsumption_ElectricityConsumption_billionkWh_2019]])</f>
        <v>82.406812500000001</v>
      </c>
      <c r="C118" s="62">
        <v>80.082049999999995</v>
      </c>
      <c r="D118" s="62">
        <v>85.286699999999996</v>
      </c>
      <c r="E118" s="62">
        <v>79.860399999999998</v>
      </c>
      <c r="F118" s="62">
        <v>84.398099999999999</v>
      </c>
    </row>
    <row r="119" spans="1:6" x14ac:dyDescent="0.25">
      <c r="A119" s="61" t="s">
        <v>352</v>
      </c>
      <c r="B119" s="93">
        <f>AVERAGE(electricity_consumption_by_country_2024[[#This Row],[ElectricityConsumption_ElectricityConsumption_billionkWh_2022]:[ElectricityConsumption_ElectricityConsumption_billionkWh_2019]])</f>
        <v>0.51963999999999999</v>
      </c>
      <c r="C119" s="62">
        <v>0.61595999999999995</v>
      </c>
      <c r="D119" s="62">
        <v>0.61219999999999997</v>
      </c>
      <c r="E119" s="62">
        <v>0.70020000000000004</v>
      </c>
      <c r="F119" s="62">
        <v>0.1502</v>
      </c>
    </row>
    <row r="120" spans="1:6" x14ac:dyDescent="0.25">
      <c r="A120" s="61" t="s">
        <v>48</v>
      </c>
      <c r="B120" s="93">
        <f>AVERAGE(electricity_consumption_by_country_2024[[#This Row],[ElectricityConsumption_ElectricityConsumption_billionkWh_2022]:[ElectricityConsumption_ElectricityConsumption_billionkWh_2019]])</f>
        <v>125.9187625</v>
      </c>
      <c r="C120" s="62">
        <v>121.89924999999999</v>
      </c>
      <c r="D120" s="62">
        <v>129.83250000000001</v>
      </c>
      <c r="E120" s="62">
        <v>127.06399999999999</v>
      </c>
      <c r="F120" s="62">
        <v>124.8793</v>
      </c>
    </row>
    <row r="121" spans="1:6" x14ac:dyDescent="0.25">
      <c r="A121" s="61" t="s">
        <v>137</v>
      </c>
      <c r="B121" s="93">
        <f>AVERAGE(electricity_consumption_by_country_2024[[#This Row],[ElectricityConsumption_ElectricityConsumption_billionkWh_2022]:[ElectricityConsumption_ElectricityConsumption_billionkWh_2019]])</f>
        <v>26.9239675</v>
      </c>
      <c r="C121" s="62">
        <v>26.371569999999998</v>
      </c>
      <c r="D121" s="62">
        <v>28.422799999999999</v>
      </c>
      <c r="E121" s="62">
        <v>25.991900000000001</v>
      </c>
      <c r="F121" s="62">
        <v>26.909600000000001</v>
      </c>
    </row>
    <row r="122" spans="1:6" x14ac:dyDescent="0.25">
      <c r="A122" s="61" t="s">
        <v>244</v>
      </c>
      <c r="B122" s="93">
        <f>AVERAGE(electricity_consumption_by_country_2024[[#This Row],[ElectricityConsumption_ElectricityConsumption_billionkWh_2022]:[ElectricityConsumption_ElectricityConsumption_billionkWh_2019]])</f>
        <v>0.1410525</v>
      </c>
      <c r="C122" s="62">
        <v>0.14111000000000001</v>
      </c>
      <c r="D122" s="62">
        <v>0.1411</v>
      </c>
      <c r="E122" s="62">
        <v>0.14099999999999999</v>
      </c>
      <c r="F122" s="62">
        <v>0.14099999999999999</v>
      </c>
    </row>
    <row r="123" spans="1:6" x14ac:dyDescent="0.25">
      <c r="A123" s="61" t="s">
        <v>407</v>
      </c>
      <c r="B123" s="93">
        <f>AVERAGE(electricity_consumption_by_country_2024[[#This Row],[ElectricityConsumption_ElectricityConsumption_billionkWh_2022]:[ElectricityConsumption_ElectricityConsumption_billionkWh_2019]])</f>
        <v>36.622862499999997</v>
      </c>
      <c r="C123" s="62">
        <v>39.012450000000001</v>
      </c>
      <c r="D123" s="62">
        <v>37.4</v>
      </c>
      <c r="E123" s="62">
        <v>34.79</v>
      </c>
      <c r="F123" s="62">
        <v>35.289000000000001</v>
      </c>
    </row>
    <row r="124" spans="1:6" x14ac:dyDescent="0.25">
      <c r="A124" s="61" t="s">
        <v>42</v>
      </c>
      <c r="B124" s="93">
        <f>AVERAGE(electricity_consumption_by_country_2024[[#This Row],[ElectricityConsumption_ElectricityConsumption_billionkWh_2022]:[ElectricityConsumption_ElectricityConsumption_billionkWh_2019]])</f>
        <v>29.511867500000001</v>
      </c>
      <c r="C124" s="62">
        <v>30.735769999999999</v>
      </c>
      <c r="D124" s="62">
        <v>29.802600000000002</v>
      </c>
      <c r="E124" s="62">
        <v>28.6661</v>
      </c>
      <c r="F124" s="62">
        <v>28.843</v>
      </c>
    </row>
    <row r="125" spans="1:6" x14ac:dyDescent="0.25">
      <c r="A125" s="61" t="s">
        <v>110</v>
      </c>
      <c r="B125" s="93">
        <f>AVERAGE(electricity_consumption_by_country_2024[[#This Row],[ElectricityConsumption_ElectricityConsumption_billionkWh_2022]:[ElectricityConsumption_ElectricityConsumption_billionkWh_2019]])</f>
        <v>41.166240000000002</v>
      </c>
      <c r="C125" s="62">
        <v>41.46566</v>
      </c>
      <c r="D125" s="62">
        <v>41.732199999999999</v>
      </c>
      <c r="E125" s="62">
        <v>40.564700000000002</v>
      </c>
      <c r="F125" s="62">
        <v>40.9024</v>
      </c>
    </row>
    <row r="126" spans="1:6" x14ac:dyDescent="0.25">
      <c r="A126" s="61" t="s">
        <v>384</v>
      </c>
      <c r="B126" s="93">
        <f>AVERAGE(electricity_consumption_by_country_2024[[#This Row],[ElectricityConsumption_ElectricityConsumption_billionkWh_2022]:[ElectricityConsumption_ElectricityConsumption_billionkWh_2019]])</f>
        <v>1.6063899999999998</v>
      </c>
      <c r="C126" s="62">
        <v>1.6576599999999999</v>
      </c>
      <c r="D126" s="62">
        <v>1.5969</v>
      </c>
      <c r="E126" s="62">
        <v>1.6379999999999999</v>
      </c>
      <c r="F126" s="62">
        <v>1.5329999999999999</v>
      </c>
    </row>
    <row r="127" spans="1:6" x14ac:dyDescent="0.25">
      <c r="A127" s="61" t="s">
        <v>150</v>
      </c>
      <c r="B127" s="93">
        <f>AVERAGE(electricity_consumption_by_country_2024[[#This Row],[ElectricityConsumption_ElectricityConsumption_billionkWh_2022]:[ElectricityConsumption_ElectricityConsumption_billionkWh_2019]])</f>
        <v>10.44275</v>
      </c>
      <c r="C127" s="62">
        <v>10.618600000000001</v>
      </c>
      <c r="D127" s="62">
        <v>10.5861</v>
      </c>
      <c r="E127" s="62">
        <v>10.186</v>
      </c>
      <c r="F127" s="62">
        <v>10.3803</v>
      </c>
    </row>
    <row r="128" spans="1:6" x14ac:dyDescent="0.25">
      <c r="A128" s="61" t="s">
        <v>346</v>
      </c>
      <c r="B128" s="93">
        <f>AVERAGE(electricity_consumption_by_country_2024[[#This Row],[ElectricityConsumption_ElectricityConsumption_billionkWh_2022]:[ElectricityConsumption_ElectricityConsumption_billionkWh_2019]])</f>
        <v>72.188092499999996</v>
      </c>
      <c r="C128" s="62">
        <v>78.703270000000003</v>
      </c>
      <c r="D128" s="62">
        <v>73.558999999999997</v>
      </c>
      <c r="E128" s="62">
        <v>68.120599999999996</v>
      </c>
      <c r="F128" s="62">
        <v>68.369500000000002</v>
      </c>
    </row>
    <row r="129" spans="1:6" x14ac:dyDescent="0.25">
      <c r="A129" s="61" t="s">
        <v>142</v>
      </c>
      <c r="B129" s="93">
        <f>AVERAGE(electricity_consumption_by_country_2024[[#This Row],[ElectricityConsumption_ElectricityConsumption_billionkWh_2022]:[ElectricityConsumption_ElectricityConsumption_billionkWh_2019]])</f>
        <v>10.338139999999999</v>
      </c>
      <c r="C129" s="62">
        <v>11.607559999999999</v>
      </c>
      <c r="D129" s="62">
        <v>10.480499999999999</v>
      </c>
      <c r="E129" s="62">
        <v>9.2746999999999993</v>
      </c>
      <c r="F129" s="62">
        <v>9.9898000000000007</v>
      </c>
    </row>
    <row r="130" spans="1:6" x14ac:dyDescent="0.25">
      <c r="A130" s="61" t="s">
        <v>119</v>
      </c>
      <c r="B130" s="93">
        <f>AVERAGE(electricity_consumption_by_country_2024[[#This Row],[ElectricityConsumption_ElectricityConsumption_billionkWh_2022]:[ElectricityConsumption_ElectricityConsumption_billionkWh_2019]])</f>
        <v>16.667884999999998</v>
      </c>
      <c r="C130" s="62">
        <v>17.111139999999999</v>
      </c>
      <c r="D130" s="62">
        <v>17.2759</v>
      </c>
      <c r="E130" s="62">
        <v>15.728199999999999</v>
      </c>
      <c r="F130" s="62">
        <v>16.5563</v>
      </c>
    </row>
    <row r="131" spans="1:6" x14ac:dyDescent="0.25">
      <c r="A131" s="61" t="s">
        <v>165</v>
      </c>
      <c r="B131" s="93">
        <f>AVERAGE(electricity_consumption_by_country_2024[[#This Row],[ElectricityConsumption_ElectricityConsumption_billionkWh_2022]:[ElectricityConsumption_ElectricityConsumption_billionkWh_2019]])</f>
        <v>12.8302025</v>
      </c>
      <c r="C131" s="62">
        <v>13.90231</v>
      </c>
      <c r="D131" s="62">
        <v>13.368</v>
      </c>
      <c r="E131" s="62">
        <v>11.728300000000001</v>
      </c>
      <c r="F131" s="62">
        <v>12.3222</v>
      </c>
    </row>
    <row r="132" spans="1:6" x14ac:dyDescent="0.25">
      <c r="A132" s="61" t="s">
        <v>281</v>
      </c>
      <c r="B132" s="93">
        <f>AVERAGE(electricity_consumption_by_country_2024[[#This Row],[ElectricityConsumption_ElectricityConsumption_billionkWh_2022]:[ElectricityConsumption_ElectricityConsumption_billionkWh_2019]])</f>
        <v>0.32952999999999999</v>
      </c>
      <c r="C132" s="62">
        <v>0.33742</v>
      </c>
      <c r="D132" s="62">
        <v>0.33600000000000002</v>
      </c>
      <c r="E132" s="62">
        <v>0.32800000000000001</v>
      </c>
      <c r="F132" s="62">
        <v>0.31669999999999998</v>
      </c>
    </row>
    <row r="133" spans="1:6" x14ac:dyDescent="0.25">
      <c r="A133" s="61" t="s">
        <v>380</v>
      </c>
      <c r="B133" s="93">
        <f>AVERAGE(electricity_consumption_by_country_2024[[#This Row],[ElectricityConsumption_ElectricityConsumption_billionkWh_2022]:[ElectricityConsumption_ElectricityConsumption_billionkWh_2019]])</f>
        <v>7.9678624999999998</v>
      </c>
      <c r="C133" s="62">
        <v>8.6023499999999995</v>
      </c>
      <c r="D133" s="62">
        <v>8.2131000000000007</v>
      </c>
      <c r="E133" s="62">
        <v>7.3132000000000001</v>
      </c>
      <c r="F133" s="62">
        <v>7.7427999999999999</v>
      </c>
    </row>
    <row r="134" spans="1:6" x14ac:dyDescent="0.25">
      <c r="A134" s="61" t="s">
        <v>151</v>
      </c>
      <c r="B134" s="93">
        <f>AVERAGE(electricity_consumption_by_country_2024[[#This Row],[ElectricityConsumption_ElectricityConsumption_billionkWh_2022]:[ElectricityConsumption_ElectricityConsumption_billionkWh_2019]])</f>
        <v>11.833905000000001</v>
      </c>
      <c r="C134" s="62">
        <v>11.81052</v>
      </c>
      <c r="D134" s="62">
        <v>11.9693</v>
      </c>
      <c r="E134" s="62">
        <v>11.8055</v>
      </c>
      <c r="F134" s="62">
        <v>11.750299999999999</v>
      </c>
    </row>
    <row r="135" spans="1:6" x14ac:dyDescent="0.25">
      <c r="A135" s="61" t="s">
        <v>417</v>
      </c>
      <c r="B135" s="93">
        <f>AVERAGE(electricity_consumption_by_country_2024[[#This Row],[ElectricityConsumption_ElectricityConsumption_billionkWh_2022]:[ElectricityConsumption_ElectricityConsumption_billionkWh_2019]])</f>
        <v>17.814830000000001</v>
      </c>
      <c r="C135" s="62">
        <v>18.099820000000001</v>
      </c>
      <c r="D135" s="62">
        <v>17.749400000000001</v>
      </c>
      <c r="E135" s="62">
        <v>17.646999999999998</v>
      </c>
      <c r="F135" s="62">
        <v>17.763100000000001</v>
      </c>
    </row>
    <row r="136" spans="1:6" x14ac:dyDescent="0.25">
      <c r="A136" s="61" t="s">
        <v>156</v>
      </c>
      <c r="B136" s="93">
        <f>AVERAGE(electricity_consumption_by_country_2024[[#This Row],[ElectricityConsumption_ElectricityConsumption_billionkWh_2022]:[ElectricityConsumption_ElectricityConsumption_billionkWh_2019]])</f>
        <v>12.305015000000001</v>
      </c>
      <c r="C136" s="62">
        <v>12.648059999999999</v>
      </c>
      <c r="D136" s="62">
        <v>12.473000000000001</v>
      </c>
      <c r="E136" s="62">
        <v>11.628</v>
      </c>
      <c r="F136" s="62">
        <v>12.471</v>
      </c>
    </row>
    <row r="137" spans="1:6" x14ac:dyDescent="0.25">
      <c r="A137" s="61" t="s">
        <v>424</v>
      </c>
      <c r="B137" s="93">
        <f>AVERAGE(electricity_consumption_by_country_2024[[#This Row],[ElectricityConsumption_ElectricityConsumption_billionkWh_2022]:[ElectricityConsumption_ElectricityConsumption_billionkWh_2019]])</f>
        <v>48.448185000000002</v>
      </c>
      <c r="C137" s="62">
        <v>51.078740000000003</v>
      </c>
      <c r="D137" s="62">
        <v>48.859499999999997</v>
      </c>
      <c r="E137" s="62">
        <v>46.627400000000002</v>
      </c>
      <c r="F137" s="62">
        <v>47.2271</v>
      </c>
    </row>
    <row r="138" spans="1:6" x14ac:dyDescent="0.25">
      <c r="A138" s="61" t="s">
        <v>161</v>
      </c>
      <c r="B138" s="93">
        <f>AVERAGE(electricity_consumption_by_country_2024[[#This Row],[ElectricityConsumption_ElectricityConsumption_billionkWh_2022]:[ElectricityConsumption_ElectricityConsumption_billionkWh_2019]])</f>
        <v>5.8436175000000006</v>
      </c>
      <c r="C138" s="62">
        <v>5.5794699999999997</v>
      </c>
      <c r="D138" s="62">
        <v>6.2329999999999997</v>
      </c>
      <c r="E138" s="62">
        <v>5.7930000000000001</v>
      </c>
      <c r="F138" s="62">
        <v>5.7690000000000001</v>
      </c>
    </row>
    <row r="139" spans="1:6" x14ac:dyDescent="0.25">
      <c r="A139" s="61" t="s">
        <v>393</v>
      </c>
      <c r="B139" s="93">
        <f>AVERAGE(electricity_consumption_by_country_2024[[#This Row],[ElectricityConsumption_ElectricityConsumption_billionkWh_2022]:[ElectricityConsumption_ElectricityConsumption_billionkWh_2019]])</f>
        <v>3.7553025</v>
      </c>
      <c r="C139" s="62">
        <v>3.4329100000000001</v>
      </c>
      <c r="D139" s="62">
        <v>3.5510000000000002</v>
      </c>
      <c r="E139" s="62">
        <v>3.8839999999999999</v>
      </c>
      <c r="F139" s="62">
        <v>4.1532999999999998</v>
      </c>
    </row>
    <row r="140" spans="1:6" x14ac:dyDescent="0.25">
      <c r="A140" s="61" t="s">
        <v>164</v>
      </c>
      <c r="B140" s="93">
        <f>AVERAGE(electricity_consumption_by_country_2024[[#This Row],[ElectricityConsumption_ElectricityConsumption_billionkWh_2022]:[ElectricityConsumption_ElectricityConsumption_billionkWh_2019]])</f>
        <v>6.4958425000000011</v>
      </c>
      <c r="C140" s="62">
        <v>7.39337</v>
      </c>
      <c r="D140" s="62">
        <v>6.5517000000000003</v>
      </c>
      <c r="E140" s="62">
        <v>6.0570000000000004</v>
      </c>
      <c r="F140" s="62">
        <v>5.9813000000000001</v>
      </c>
    </row>
    <row r="141" spans="1:6" x14ac:dyDescent="0.25">
      <c r="A141" s="61" t="s">
        <v>134</v>
      </c>
      <c r="B141" s="93">
        <f>AVERAGE(electricity_consumption_by_country_2024[[#This Row],[ElectricityConsumption_ElectricityConsumption_billionkWh_2022]:[ElectricityConsumption_ElectricityConsumption_billionkWh_2019]])</f>
        <v>11.3590625</v>
      </c>
      <c r="C141" s="62">
        <v>11.22715</v>
      </c>
      <c r="D141" s="62">
        <v>11.654299999999999</v>
      </c>
      <c r="E141" s="62">
        <v>11.178000000000001</v>
      </c>
      <c r="F141" s="62">
        <v>11.376799999999999</v>
      </c>
    </row>
    <row r="142" spans="1:6" x14ac:dyDescent="0.25">
      <c r="A142" s="61" t="s">
        <v>331</v>
      </c>
      <c r="B142" s="93">
        <f>AVERAGE(electricity_consumption_by_country_2024[[#This Row],[ElectricityConsumption_ElectricityConsumption_billionkWh_2022]:[ElectricityConsumption_ElectricityConsumption_billionkWh_2019]])</f>
        <v>3.2882850000000001</v>
      </c>
      <c r="C142" s="62">
        <v>3.3674400000000002</v>
      </c>
      <c r="D142" s="62">
        <v>3.1762000000000001</v>
      </c>
      <c r="E142" s="62">
        <v>3.1318000000000001</v>
      </c>
      <c r="F142" s="62">
        <v>3.4777</v>
      </c>
    </row>
    <row r="143" spans="1:6" x14ac:dyDescent="0.25">
      <c r="A143" s="61" t="s">
        <v>167</v>
      </c>
      <c r="B143" s="93">
        <f>AVERAGE(electricity_consumption_by_country_2024[[#This Row],[ElectricityConsumption_ElectricityConsumption_billionkWh_2022]:[ElectricityConsumption_ElectricityConsumption_billionkWh_2019]])</f>
        <v>6.6862500000000002</v>
      </c>
      <c r="C143" s="62">
        <v>6.5000999999999998</v>
      </c>
      <c r="D143" s="62">
        <v>7.0579999999999998</v>
      </c>
      <c r="E143" s="62">
        <v>6.6566999999999998</v>
      </c>
      <c r="F143" s="62">
        <v>6.5301999999999998</v>
      </c>
    </row>
    <row r="144" spans="1:6" x14ac:dyDescent="0.25">
      <c r="A144" s="61" t="s">
        <v>545</v>
      </c>
      <c r="B144" s="93">
        <f>AVERAGE(electricity_consumption_by_country_2024[[#This Row],[ElectricityConsumption_ElectricityConsumption_billionkWh_2022]:[ElectricityConsumption_ElectricityConsumption_billionkWh_2019]])</f>
        <v>0.38712500000000005</v>
      </c>
      <c r="C144" s="62">
        <v>0.40539999999999998</v>
      </c>
      <c r="D144" s="62">
        <v>0.39650000000000002</v>
      </c>
      <c r="E144" s="62">
        <v>0.38240000000000002</v>
      </c>
      <c r="F144" s="62">
        <v>0.36420000000000002</v>
      </c>
    </row>
    <row r="145" spans="1:6" x14ac:dyDescent="0.25">
      <c r="A145" s="61" t="s">
        <v>291</v>
      </c>
      <c r="B145" s="93">
        <f>AVERAGE(electricity_consumption_by_country_2024[[#This Row],[ElectricityConsumption_ElectricityConsumption_billionkWh_2022]:[ElectricityConsumption_ElectricityConsumption_billionkWh_2019]])</f>
        <v>2.4557000000000002</v>
      </c>
      <c r="C145" s="62">
        <v>2.4967000000000001</v>
      </c>
      <c r="D145" s="62">
        <v>2.4405999999999999</v>
      </c>
      <c r="E145" s="62">
        <v>2.4807999999999999</v>
      </c>
      <c r="F145" s="62">
        <v>2.4047000000000001</v>
      </c>
    </row>
    <row r="146" spans="1:6" x14ac:dyDescent="0.25">
      <c r="A146" s="61" t="s">
        <v>157</v>
      </c>
      <c r="B146" s="93">
        <f>AVERAGE(electricity_consumption_by_country_2024[[#This Row],[ElectricityConsumption_ElectricityConsumption_billionkWh_2022]:[ElectricityConsumption_ElectricityConsumption_billionkWh_2019]])</f>
        <v>3.4307625000000002</v>
      </c>
      <c r="C146" s="62">
        <v>3.6974499999999999</v>
      </c>
      <c r="D146" s="62">
        <v>3.573</v>
      </c>
      <c r="E146" s="62">
        <v>3.56</v>
      </c>
      <c r="F146" s="62">
        <v>2.8925999999999998</v>
      </c>
    </row>
    <row r="147" spans="1:6" x14ac:dyDescent="0.25">
      <c r="A147" s="61" t="s">
        <v>358</v>
      </c>
      <c r="B147" s="93">
        <f>AVERAGE(electricity_consumption_by_country_2024[[#This Row],[ElectricityConsumption_ElectricityConsumption_billionkWh_2022]:[ElectricityConsumption_ElectricityConsumption_billionkWh_2019]])</f>
        <v>0.8560049999999999</v>
      </c>
      <c r="C147" s="62">
        <v>0.82882</v>
      </c>
      <c r="D147" s="62">
        <v>0.82640000000000002</v>
      </c>
      <c r="E147" s="62">
        <v>0.85619999999999996</v>
      </c>
      <c r="F147" s="62">
        <v>0.91259999999999997</v>
      </c>
    </row>
    <row r="148" spans="1:6" x14ac:dyDescent="0.25">
      <c r="A148" s="61" t="s">
        <v>302</v>
      </c>
      <c r="B148" s="93">
        <f>AVERAGE(electricity_consumption_by_country_2024[[#This Row],[ElectricityConsumption_ElectricityConsumption_billionkWh_2022]:[ElectricityConsumption_ElectricityConsumption_billionkWh_2019]])</f>
        <v>7.8342500000000009E-2</v>
      </c>
      <c r="C148" s="62">
        <v>7.8869999999999996E-2</v>
      </c>
      <c r="D148" s="62">
        <v>8.2000000000000003E-2</v>
      </c>
      <c r="E148" s="62">
        <v>7.5999999999999998E-2</v>
      </c>
      <c r="F148" s="62">
        <v>7.6499999999999999E-2</v>
      </c>
    </row>
    <row r="149" spans="1:6" x14ac:dyDescent="0.25">
      <c r="A149" s="61" t="s">
        <v>113</v>
      </c>
      <c r="B149" s="93">
        <f>AVERAGE(electricity_consumption_by_country_2024[[#This Row],[ElectricityConsumption_ElectricityConsumption_billionkWh_2022]:[ElectricityConsumption_ElectricityConsumption_billionkWh_2019]])</f>
        <v>13.658275</v>
      </c>
      <c r="C149" s="62">
        <v>13.081</v>
      </c>
      <c r="D149" s="62">
        <v>13.6571</v>
      </c>
      <c r="E149" s="62">
        <v>13.577999999999999</v>
      </c>
      <c r="F149" s="62">
        <v>14.317</v>
      </c>
    </row>
    <row r="150" spans="1:6" x14ac:dyDescent="0.25">
      <c r="A150" s="61" t="s">
        <v>304</v>
      </c>
      <c r="B150" s="93">
        <f>AVERAGE(electricity_consumption_by_country_2024[[#This Row],[ElectricityConsumption_ElectricityConsumption_billionkWh_2022]:[ElectricityConsumption_ElectricityConsumption_billionkWh_2019]])</f>
        <v>1.2829424999999999</v>
      </c>
      <c r="C150" s="62">
        <v>1.3261700000000001</v>
      </c>
      <c r="D150" s="62">
        <v>1.286</v>
      </c>
      <c r="E150" s="62">
        <v>1.2676000000000001</v>
      </c>
      <c r="F150" s="62">
        <v>1.252</v>
      </c>
    </row>
    <row r="151" spans="1:6" x14ac:dyDescent="0.25">
      <c r="A151" s="61" t="s">
        <v>144</v>
      </c>
      <c r="B151" s="93">
        <f>AVERAGE(electricity_consumption_by_country_2024[[#This Row],[ElectricityConsumption_ElectricityConsumption_billionkWh_2022]:[ElectricityConsumption_ElectricityConsumption_billionkWh_2019]])</f>
        <v>6.0970674999999996</v>
      </c>
      <c r="C151" s="62">
        <v>5.9816700000000003</v>
      </c>
      <c r="D151" s="62">
        <v>6.1482999999999999</v>
      </c>
      <c r="E151" s="62">
        <v>6.0838000000000001</v>
      </c>
      <c r="F151" s="62">
        <v>6.1745000000000001</v>
      </c>
    </row>
    <row r="152" spans="1:6" x14ac:dyDescent="0.25">
      <c r="A152" s="61" t="s">
        <v>153</v>
      </c>
      <c r="B152" s="93">
        <f>AVERAGE(electricity_consumption_by_country_2024[[#This Row],[ElectricityConsumption_ElectricityConsumption_billionkWh_2022]:[ElectricityConsumption_ElectricityConsumption_billionkWh_2019]])</f>
        <v>6.4456775000000004</v>
      </c>
      <c r="C152" s="62">
        <v>5.7908099999999996</v>
      </c>
      <c r="D152" s="62">
        <v>6.8064</v>
      </c>
      <c r="E152" s="62">
        <v>6.5503999999999998</v>
      </c>
      <c r="F152" s="62">
        <v>6.6351000000000004</v>
      </c>
    </row>
    <row r="153" spans="1:6" x14ac:dyDescent="0.25">
      <c r="A153" s="61" t="s">
        <v>228</v>
      </c>
      <c r="B153" s="93">
        <f>AVERAGE(electricity_consumption_by_country_2024[[#This Row],[ElectricityConsumption_ElectricityConsumption_billionkWh_2022]:[ElectricityConsumption_ElectricityConsumption_billionkWh_2019]])</f>
        <v>32.829104999999998</v>
      </c>
      <c r="C153" s="62">
        <v>34.515219999999999</v>
      </c>
      <c r="D153" s="62">
        <v>32.889200000000002</v>
      </c>
      <c r="E153" s="62">
        <v>31.556999999999999</v>
      </c>
      <c r="F153" s="62">
        <v>32.354999999999997</v>
      </c>
    </row>
    <row r="154" spans="1:6" x14ac:dyDescent="0.25">
      <c r="A154" s="61" t="s">
        <v>475</v>
      </c>
      <c r="B154" s="93">
        <f>AVERAGE(electricity_consumption_by_country_2024[[#This Row],[ElectricityConsumption_ElectricityConsumption_billionkWh_2022]:[ElectricityConsumption_ElectricityConsumption_billionkWh_2019]])</f>
        <v>8.8476150000000011</v>
      </c>
      <c r="C154" s="62">
        <v>8.9813600000000005</v>
      </c>
      <c r="D154" s="62">
        <v>8.8409999999999993</v>
      </c>
      <c r="E154" s="62">
        <v>8.8032000000000004</v>
      </c>
      <c r="F154" s="62">
        <v>8.7649000000000008</v>
      </c>
    </row>
    <row r="155" spans="1:6" x14ac:dyDescent="0.25">
      <c r="A155" s="61" t="s">
        <v>472</v>
      </c>
      <c r="B155" s="93">
        <f>AVERAGE(electricity_consumption_by_country_2024[[#This Row],[ElectricityConsumption_ElectricityConsumption_billionkWh_2022]:[ElectricityConsumption_ElectricityConsumption_billionkWh_2019]])</f>
        <v>0.41139000000000003</v>
      </c>
      <c r="C155" s="62">
        <v>0.41476000000000002</v>
      </c>
      <c r="D155" s="62">
        <v>0.41199999999999998</v>
      </c>
      <c r="E155" s="62">
        <v>0.40460000000000002</v>
      </c>
      <c r="F155" s="62">
        <v>0.41420000000000001</v>
      </c>
    </row>
    <row r="156" spans="1:6" x14ac:dyDescent="0.25">
      <c r="A156" s="61" t="s">
        <v>138</v>
      </c>
      <c r="B156" s="93">
        <f>AVERAGE(electricity_consumption_by_country_2024[[#This Row],[ElectricityConsumption_ElectricityConsumption_billionkWh_2022]:[ElectricityConsumption_ElectricityConsumption_billionkWh_2019]])</f>
        <v>8.9105774999999987</v>
      </c>
      <c r="C156" s="62">
        <v>7.4755099999999999</v>
      </c>
      <c r="D156" s="62">
        <v>9.5467999999999993</v>
      </c>
      <c r="E156" s="62">
        <v>9.3474000000000004</v>
      </c>
      <c r="F156" s="62">
        <v>9.2726000000000006</v>
      </c>
    </row>
    <row r="157" spans="1:6" x14ac:dyDescent="0.25">
      <c r="A157" s="61" t="s">
        <v>143</v>
      </c>
      <c r="B157" s="93">
        <f>AVERAGE(electricity_consumption_by_country_2024[[#This Row],[ElectricityConsumption_ElectricityConsumption_billionkWh_2022]:[ElectricityConsumption_ElectricityConsumption_billionkWh_2019]])</f>
        <v>4.8707799999999999</v>
      </c>
      <c r="C157" s="62">
        <v>5.0241199999999999</v>
      </c>
      <c r="D157" s="62">
        <v>4.8924000000000003</v>
      </c>
      <c r="E157" s="62">
        <v>4.6090999999999998</v>
      </c>
      <c r="F157" s="62">
        <v>4.9574999999999996</v>
      </c>
    </row>
    <row r="158" spans="1:6" x14ac:dyDescent="0.25">
      <c r="A158" s="61" t="s">
        <v>386</v>
      </c>
      <c r="B158" s="93">
        <f>AVERAGE(electricity_consumption_by_country_2024[[#This Row],[ElectricityConsumption_ElectricityConsumption_billionkWh_2022]:[ElectricityConsumption_ElectricityConsumption_billionkWh_2019]])</f>
        <v>2.9710725</v>
      </c>
      <c r="C158" s="62">
        <v>3.2877900000000002</v>
      </c>
      <c r="D158" s="62">
        <v>2.802</v>
      </c>
      <c r="E158" s="62">
        <v>2.7397</v>
      </c>
      <c r="F158" s="62">
        <v>3.0548000000000002</v>
      </c>
    </row>
    <row r="159" spans="1:6" x14ac:dyDescent="0.25">
      <c r="A159" s="61" t="s">
        <v>457</v>
      </c>
      <c r="B159" s="93">
        <f>AVERAGE(electricity_consumption_by_country_2024[[#This Row],[ElectricityConsumption_ElectricityConsumption_billionkWh_2022]:[ElectricityConsumption_ElectricityConsumption_billionkWh_2019]])</f>
        <v>1.3256199999999998</v>
      </c>
      <c r="C159" s="62">
        <v>1.3441799999999999</v>
      </c>
      <c r="D159" s="62">
        <v>1.3311999999999999</v>
      </c>
      <c r="E159" s="62">
        <v>1.2890999999999999</v>
      </c>
      <c r="F159" s="62">
        <v>1.3380000000000001</v>
      </c>
    </row>
    <row r="160" spans="1:6" x14ac:dyDescent="0.25">
      <c r="A160" s="61" t="s">
        <v>271</v>
      </c>
      <c r="B160" s="93">
        <f>AVERAGE(electricity_consumption_by_country_2024[[#This Row],[ElectricityConsumption_ElectricityConsumption_billionkWh_2022]:[ElectricityConsumption_ElectricityConsumption_billionkWh_2019]])</f>
        <v>0.50475749999999997</v>
      </c>
      <c r="C160" s="62">
        <v>0.51622999999999997</v>
      </c>
      <c r="D160" s="62">
        <v>0.5131</v>
      </c>
      <c r="E160" s="62">
        <v>0.50339999999999996</v>
      </c>
      <c r="F160" s="62">
        <v>0.48630000000000001</v>
      </c>
    </row>
    <row r="161" spans="1:6" x14ac:dyDescent="0.25">
      <c r="A161" s="61" t="s">
        <v>287</v>
      </c>
      <c r="B161" s="93">
        <f>AVERAGE(electricity_consumption_by_country_2024[[#This Row],[ElectricityConsumption_ElectricityConsumption_billionkWh_2022]:[ElectricityConsumption_ElectricityConsumption_billionkWh_2019]])</f>
        <v>0.93927749999999999</v>
      </c>
      <c r="C161" s="62">
        <v>0.93630999999999998</v>
      </c>
      <c r="D161" s="62">
        <v>0.91510000000000002</v>
      </c>
      <c r="E161" s="62">
        <v>0.91769999999999996</v>
      </c>
      <c r="F161" s="62">
        <v>0.98799999999999999</v>
      </c>
    </row>
    <row r="162" spans="1:6" x14ac:dyDescent="0.25">
      <c r="A162" s="61" t="s">
        <v>259</v>
      </c>
      <c r="B162" s="93">
        <f>AVERAGE(electricity_consumption_by_country_2024[[#This Row],[ElectricityConsumption_ElectricityConsumption_billionkWh_2022]:[ElectricityConsumption_ElectricityConsumption_billionkWh_2019]])</f>
        <v>0.1057625</v>
      </c>
      <c r="C162" s="62">
        <v>0.11305</v>
      </c>
      <c r="D162" s="62">
        <v>0.1099</v>
      </c>
      <c r="E162" s="62">
        <v>0.1089</v>
      </c>
      <c r="F162" s="62">
        <v>9.1200000000000003E-2</v>
      </c>
    </row>
    <row r="163" spans="1:6" x14ac:dyDescent="0.25">
      <c r="A163" s="61" t="s">
        <v>312</v>
      </c>
      <c r="B163" s="93">
        <f>AVERAGE(electricity_consumption_by_country_2024[[#This Row],[ElectricityConsumption_ElectricityConsumption_billionkWh_2022]:[ElectricityConsumption_ElectricityConsumption_billionkWh_2019]])</f>
        <v>0.90282750000000001</v>
      </c>
      <c r="C163" s="62">
        <v>0.90461000000000003</v>
      </c>
      <c r="D163" s="62">
        <v>0.90839999999999999</v>
      </c>
      <c r="E163" s="62">
        <v>0.90629999999999999</v>
      </c>
      <c r="F163" s="62">
        <v>0.89200000000000002</v>
      </c>
    </row>
    <row r="164" spans="1:6" x14ac:dyDescent="0.25">
      <c r="A164" s="61" t="s">
        <v>438</v>
      </c>
      <c r="B164" s="93">
        <f>AVERAGE(electricity_consumption_by_country_2024[[#This Row],[ElectricityConsumption_ElectricityConsumption_billionkWh_2022]:[ElectricityConsumption_ElectricityConsumption_billionkWh_2019]])</f>
        <v>9.0515000000000012E-2</v>
      </c>
      <c r="C164" s="62">
        <v>8.9560000000000001E-2</v>
      </c>
      <c r="D164" s="62">
        <v>8.9899999999999994E-2</v>
      </c>
      <c r="E164" s="62">
        <v>9.0999999999999998E-2</v>
      </c>
      <c r="F164" s="62">
        <v>9.1600000000000001E-2</v>
      </c>
    </row>
    <row r="165" spans="1:6" x14ac:dyDescent="0.25">
      <c r="A165" s="61" t="s">
        <v>241</v>
      </c>
      <c r="B165" s="93">
        <f>AVERAGE(electricity_consumption_by_country_2024[[#This Row],[ElectricityConsumption_ElectricityConsumption_billionkWh_2022]:[ElectricityConsumption_ElectricityConsumption_billionkWh_2019]])</f>
        <v>6.4373950000000004</v>
      </c>
      <c r="C165" s="62">
        <v>9.7520799999999994</v>
      </c>
      <c r="D165" s="62">
        <v>9.7559000000000005</v>
      </c>
      <c r="E165" s="62">
        <v>3.6903999999999999</v>
      </c>
      <c r="F165" s="62">
        <v>2.5512000000000001</v>
      </c>
    </row>
    <row r="166" spans="1:6" x14ac:dyDescent="0.25">
      <c r="A166" s="61" t="s">
        <v>553</v>
      </c>
      <c r="B166" s="93">
        <f>AVERAGE(electricity_consumption_by_country_2024[[#This Row],[ElectricityConsumption_ElectricityConsumption_billionkWh_2022]:[ElectricityConsumption_ElectricityConsumption_billionkWh_2019]])</f>
        <v>5.5113799999999999</v>
      </c>
      <c r="C166" s="62">
        <v>5.5810199999999996</v>
      </c>
      <c r="D166" s="62">
        <v>5.5368000000000004</v>
      </c>
      <c r="E166" s="62">
        <v>5.2788000000000004</v>
      </c>
      <c r="F166" s="62">
        <v>5.6489000000000003</v>
      </c>
    </row>
    <row r="167" spans="1:6" x14ac:dyDescent="0.25">
      <c r="A167" s="61" t="s">
        <v>39</v>
      </c>
      <c r="B167" s="93">
        <f>AVERAGE(electricity_consumption_by_country_2024[[#This Row],[ElectricityConsumption_ElectricityConsumption_billionkWh_2022]:[ElectricityConsumption_ElectricityConsumption_billionkWh_2019]])</f>
        <v>6.2734924999999997</v>
      </c>
      <c r="C167" s="62">
        <v>6.1223700000000001</v>
      </c>
      <c r="D167" s="62">
        <v>6.4119999999999999</v>
      </c>
      <c r="E167" s="62">
        <v>6.1326000000000001</v>
      </c>
      <c r="F167" s="62">
        <v>6.4269999999999996</v>
      </c>
    </row>
    <row r="168" spans="1:6" x14ac:dyDescent="0.25">
      <c r="A168" s="61" t="s">
        <v>149</v>
      </c>
      <c r="B168" s="93">
        <f>AVERAGE(electricity_consumption_by_country_2024[[#This Row],[ElectricityConsumption_ElectricityConsumption_billionkWh_2022]:[ElectricityConsumption_ElectricityConsumption_billionkWh_2019]])</f>
        <v>3.0578125000000003</v>
      </c>
      <c r="C168" s="62">
        <v>2.9632499999999999</v>
      </c>
      <c r="D168" s="62">
        <v>3.1021000000000001</v>
      </c>
      <c r="E168" s="62">
        <v>2.9723999999999999</v>
      </c>
      <c r="F168" s="62">
        <v>3.1934999999999998</v>
      </c>
    </row>
    <row r="169" spans="1:6" x14ac:dyDescent="0.25">
      <c r="A169" s="61" t="s">
        <v>451</v>
      </c>
      <c r="B169" s="93">
        <f>AVERAGE(electricity_consumption_by_country_2024[[#This Row],[ElectricityConsumption_ElectricityConsumption_billionkWh_2022]:[ElectricityConsumption_ElectricityConsumption_billionkWh_2019]])</f>
        <v>1.7878849999999999</v>
      </c>
      <c r="C169" s="62">
        <v>1.85344</v>
      </c>
      <c r="D169" s="62">
        <v>1.8554999999999999</v>
      </c>
      <c r="E169" s="62">
        <v>1.8005</v>
      </c>
      <c r="F169" s="62">
        <v>1.6420999999999999</v>
      </c>
    </row>
    <row r="170" spans="1:6" x14ac:dyDescent="0.25">
      <c r="A170" s="61" t="s">
        <v>375</v>
      </c>
      <c r="B170" s="93">
        <f>AVERAGE(electricity_consumption_by_country_2024[[#This Row],[ElectricityConsumption_ElectricityConsumption_billionkWh_2022]:[ElectricityConsumption_ElectricityConsumption_billionkWh_2019]])</f>
        <v>2.5550300000000004</v>
      </c>
      <c r="C170" s="62">
        <v>2.7861199999999999</v>
      </c>
      <c r="D170" s="62">
        <v>2.5832000000000002</v>
      </c>
      <c r="E170" s="62">
        <v>2.3694000000000002</v>
      </c>
      <c r="F170" s="62">
        <v>2.4813999999999998</v>
      </c>
    </row>
    <row r="171" spans="1:6" x14ac:dyDescent="0.25">
      <c r="A171" s="61" t="s">
        <v>369</v>
      </c>
      <c r="B171" s="93">
        <f>AVERAGE(electricity_consumption_by_country_2024[[#This Row],[ElectricityConsumption_ElectricityConsumption_billionkWh_2022]:[ElectricityConsumption_ElectricityConsumption_billionkWh_2019]])</f>
        <v>0.80667500000000003</v>
      </c>
      <c r="C171" s="62">
        <v>0.82140000000000002</v>
      </c>
      <c r="D171" s="62">
        <v>0.81379999999999997</v>
      </c>
      <c r="E171" s="62">
        <v>0.80030000000000001</v>
      </c>
      <c r="F171" s="62">
        <v>0.79120000000000001</v>
      </c>
    </row>
    <row r="172" spans="1:6" x14ac:dyDescent="0.25">
      <c r="A172" s="61" t="s">
        <v>554</v>
      </c>
      <c r="B172" s="93">
        <f>AVERAGE(electricity_consumption_by_country_2024[[#This Row],[ElectricityConsumption_ElectricityConsumption_billionkWh_2022]:[ElectricityConsumption_ElectricityConsumption_billionkWh_2019]])</f>
        <v>0.32319999999999999</v>
      </c>
      <c r="C172" s="62">
        <v>0.32700000000000001</v>
      </c>
      <c r="D172" s="62">
        <v>0.31780000000000003</v>
      </c>
      <c r="E172" s="62">
        <v>0.31319999999999998</v>
      </c>
      <c r="F172" s="62">
        <v>0.33479999999999999</v>
      </c>
    </row>
    <row r="173" spans="1:6" x14ac:dyDescent="0.25">
      <c r="A173" s="61" t="s">
        <v>556</v>
      </c>
      <c r="B173" s="93">
        <f>AVERAGE(electricity_consumption_by_country_2024[[#This Row],[ElectricityConsumption_ElectricityConsumption_billionkWh_2022]:[ElectricityConsumption_ElectricityConsumption_billionkWh_2019]])</f>
        <v>5.039555</v>
      </c>
      <c r="C173" s="62">
        <v>5.2402199999999999</v>
      </c>
      <c r="D173" s="62">
        <v>5.1844000000000001</v>
      </c>
      <c r="E173" s="62">
        <v>5.2972999999999999</v>
      </c>
      <c r="F173" s="62">
        <v>4.4363000000000001</v>
      </c>
    </row>
    <row r="174" spans="1:6" x14ac:dyDescent="0.25">
      <c r="A174" s="61" t="s">
        <v>233</v>
      </c>
      <c r="B174" s="93">
        <f>AVERAGE(electricity_consumption_by_country_2024[[#This Row],[ElectricityConsumption_ElectricityConsumption_billionkWh_2022]:[ElectricityConsumption_ElectricityConsumption_billionkWh_2019]])</f>
        <v>0.52294499999999999</v>
      </c>
      <c r="C174" s="62">
        <v>0.44318000000000002</v>
      </c>
      <c r="D174" s="62">
        <v>0.43680000000000002</v>
      </c>
      <c r="E174" s="62">
        <v>0.3624</v>
      </c>
      <c r="F174" s="62">
        <v>0.84940000000000004</v>
      </c>
    </row>
    <row r="175" spans="1:6" x14ac:dyDescent="0.25">
      <c r="A175" s="61" t="s">
        <v>557</v>
      </c>
      <c r="B175" s="93">
        <f>AVERAGE(electricity_consumption_by_country_2024[[#This Row],[ElectricityConsumption_ElectricityConsumption_billionkWh_2022]:[ElectricityConsumption_ElectricityConsumption_billionkWh_2019]])</f>
        <v>2.0130000000000003</v>
      </c>
      <c r="C175" s="62">
        <v>2.0205000000000002</v>
      </c>
      <c r="D175" s="62">
        <v>2.0205000000000002</v>
      </c>
      <c r="E175" s="62">
        <v>2.0105</v>
      </c>
      <c r="F175" s="62">
        <v>2.0005000000000002</v>
      </c>
    </row>
    <row r="176" spans="1:6" x14ac:dyDescent="0.25">
      <c r="A176" s="61" t="s">
        <v>101</v>
      </c>
      <c r="B176" s="93">
        <f>AVERAGE(electricity_consumption_by_country_2024[[#This Row],[ElectricityConsumption_ElectricityConsumption_billionkWh_2022]:[ElectricityConsumption_ElectricityConsumption_billionkWh_2019]])</f>
        <v>18.826445</v>
      </c>
      <c r="C176" s="62">
        <v>19.29608</v>
      </c>
      <c r="D176" s="62">
        <v>18.834399999999999</v>
      </c>
      <c r="E176" s="62">
        <v>18.350200000000001</v>
      </c>
      <c r="F176" s="62">
        <v>18.825099999999999</v>
      </c>
    </row>
    <row r="177" spans="1:6" x14ac:dyDescent="0.25">
      <c r="A177" s="61" t="s">
        <v>493</v>
      </c>
      <c r="B177" s="93">
        <f>AVERAGE(electricity_consumption_by_country_2024[[#This Row],[ElectricityConsumption_ElectricityConsumption_billionkWh_2022]:[ElectricityConsumption_ElectricityConsumption_billionkWh_2019]])</f>
        <v>6.6897499999999999E-2</v>
      </c>
      <c r="C177" s="62">
        <v>6.8089999999999998E-2</v>
      </c>
      <c r="D177" s="62">
        <v>6.6900000000000001E-2</v>
      </c>
      <c r="E177" s="62">
        <v>6.3500000000000001E-2</v>
      </c>
      <c r="F177" s="62">
        <v>6.9099999999999995E-2</v>
      </c>
    </row>
    <row r="178" spans="1:6" x14ac:dyDescent="0.25">
      <c r="A178" s="61" t="s">
        <v>395</v>
      </c>
      <c r="B178" s="93">
        <f>AVERAGE(electricity_consumption_by_country_2024[[#This Row],[ElectricityConsumption_ElectricityConsumption_billionkWh_2022]:[ElectricityConsumption_ElectricityConsumption_billionkWh_2019]])</f>
        <v>2.9359575000000002</v>
      </c>
      <c r="C178" s="62">
        <v>2.6660300000000001</v>
      </c>
      <c r="D178" s="62">
        <v>2.6486999999999998</v>
      </c>
      <c r="E178" s="62">
        <v>3.0808</v>
      </c>
      <c r="F178" s="62">
        <v>3.3483000000000001</v>
      </c>
    </row>
    <row r="179" spans="1:6" x14ac:dyDescent="0.25">
      <c r="A179" s="61" t="s">
        <v>238</v>
      </c>
      <c r="B179" s="93">
        <f>AVERAGE(electricity_consumption_by_country_2024[[#This Row],[ElectricityConsumption_ElectricityConsumption_billionkWh_2022]:[ElectricityConsumption_ElectricityConsumption_billionkWh_2019]])</f>
        <v>1.0084599999999999</v>
      </c>
      <c r="C179" s="62">
        <v>1.02024</v>
      </c>
      <c r="D179" s="62">
        <v>1.0075000000000001</v>
      </c>
      <c r="E179" s="62">
        <v>1.0097</v>
      </c>
      <c r="F179" s="62">
        <v>0.99639999999999995</v>
      </c>
    </row>
    <row r="180" spans="1:6" x14ac:dyDescent="0.25">
      <c r="A180" s="61" t="s">
        <v>423</v>
      </c>
      <c r="B180" s="93">
        <f>AVERAGE(electricity_consumption_by_country_2024[[#This Row],[ElectricityConsumption_ElectricityConsumption_billionkWh_2022]:[ElectricityConsumption_ElectricityConsumption_billionkWh_2019]])</f>
        <v>0.65661999999999998</v>
      </c>
      <c r="C180" s="62">
        <v>0.65398000000000001</v>
      </c>
      <c r="D180" s="62">
        <v>0.65510000000000002</v>
      </c>
      <c r="E180" s="62">
        <v>0.64429999999999998</v>
      </c>
      <c r="F180" s="62">
        <v>0.67310000000000003</v>
      </c>
    </row>
    <row r="181" spans="1:6" x14ac:dyDescent="0.25">
      <c r="A181" s="61" t="s">
        <v>449</v>
      </c>
      <c r="B181" s="93">
        <f>AVERAGE(electricity_consumption_by_country_2024[[#This Row],[ElectricityConsumption_ElectricityConsumption_billionkWh_2022]:[ElectricityConsumption_ElectricityConsumption_billionkWh_2019]])</f>
        <v>7.7932499999999988E-2</v>
      </c>
      <c r="C181" s="62">
        <v>9.5229999999999995E-2</v>
      </c>
      <c r="D181" s="62">
        <v>6.8099999999999994E-2</v>
      </c>
      <c r="E181" s="62">
        <v>7.2700000000000001E-2</v>
      </c>
      <c r="F181" s="62">
        <v>7.5700000000000003E-2</v>
      </c>
    </row>
    <row r="182" spans="1:6" x14ac:dyDescent="0.25">
      <c r="A182" s="61" t="s">
        <v>496</v>
      </c>
      <c r="B182" s="93">
        <f>AVERAGE(electricity_consumption_by_country_2024[[#This Row],[ElectricityConsumption_ElectricityConsumption_billionkWh_2022]:[ElectricityConsumption_ElectricityConsumption_billionkWh_2019]])</f>
        <v>0.15391999999999997</v>
      </c>
      <c r="C182" s="62">
        <v>0.17727999999999999</v>
      </c>
      <c r="D182" s="62">
        <v>0.1404</v>
      </c>
      <c r="E182" s="62">
        <v>0.1555</v>
      </c>
      <c r="F182" s="62">
        <v>0.14249999999999999</v>
      </c>
    </row>
    <row r="183" spans="1:6" x14ac:dyDescent="0.25">
      <c r="A183" s="61" t="s">
        <v>558</v>
      </c>
      <c r="B183" s="93">
        <f>AVERAGE(electricity_consumption_by_country_2024[[#This Row],[ElectricityConsumption_ElectricityConsumption_billionkWh_2022]:[ElectricityConsumption_ElectricityConsumption_billionkWh_2019]])</f>
        <v>0.36341000000000001</v>
      </c>
      <c r="C183" s="62">
        <v>0.36033999999999999</v>
      </c>
      <c r="D183" s="62">
        <v>0.36259999999999998</v>
      </c>
      <c r="E183" s="62">
        <v>0.3463</v>
      </c>
      <c r="F183" s="62">
        <v>0.38440000000000002</v>
      </c>
    </row>
    <row r="184" spans="1:6" x14ac:dyDescent="0.25">
      <c r="A184" s="61" t="s">
        <v>311</v>
      </c>
      <c r="B184" s="93">
        <f>AVERAGE(electricity_consumption_by_country_2024[[#This Row],[ElectricityConsumption_ElectricityConsumption_billionkWh_2022]:[ElectricityConsumption_ElectricityConsumption_billionkWh_2019]])</f>
        <v>1.6436200000000001</v>
      </c>
      <c r="C184" s="62">
        <v>1.66238</v>
      </c>
      <c r="D184" s="62">
        <v>1.6536999999999999</v>
      </c>
      <c r="E184" s="62">
        <v>1.6063000000000001</v>
      </c>
      <c r="F184" s="62">
        <v>1.6520999999999999</v>
      </c>
    </row>
    <row r="185" spans="1:6" x14ac:dyDescent="0.25">
      <c r="A185" s="61" t="s">
        <v>343</v>
      </c>
      <c r="B185" s="93">
        <f>AVERAGE(electricity_consumption_by_country_2024[[#This Row],[ElectricityConsumption_ElectricityConsumption_billionkWh_2022]:[ElectricityConsumption_ElectricityConsumption_billionkWh_2019]])</f>
        <v>2.6807499999999998E-2</v>
      </c>
      <c r="C185" s="62">
        <v>2.623E-2</v>
      </c>
      <c r="D185" s="62">
        <v>2.5999999999999999E-2</v>
      </c>
      <c r="E185" s="62">
        <v>2.81E-2</v>
      </c>
      <c r="F185" s="62">
        <v>2.69E-2</v>
      </c>
    </row>
    <row r="186" spans="1:6" x14ac:dyDescent="0.25">
      <c r="A186" s="61" t="s">
        <v>459</v>
      </c>
      <c r="B186" s="93">
        <f>AVERAGE(electricity_consumption_by_country_2024[[#This Row],[ElectricityConsumption_ElectricityConsumption_billionkWh_2022]:[ElectricityConsumption_ElectricityConsumption_billionkWh_2019]])</f>
        <v>0.55115000000000003</v>
      </c>
      <c r="C186" s="62">
        <v>0.57130000000000003</v>
      </c>
      <c r="D186" s="62">
        <v>0.55510000000000004</v>
      </c>
      <c r="E186" s="62">
        <v>0.54810000000000003</v>
      </c>
      <c r="F186" s="62">
        <v>0.53010000000000002</v>
      </c>
    </row>
    <row r="187" spans="1:6" x14ac:dyDescent="0.25">
      <c r="A187" s="61" t="s">
        <v>307</v>
      </c>
      <c r="B187" s="93">
        <f>AVERAGE(electricity_consumption_by_country_2024[[#This Row],[ElectricityConsumption_ElectricityConsumption_billionkWh_2022]:[ElectricityConsumption_ElectricityConsumption_billionkWh_2019]])</f>
        <v>0.22116249999999998</v>
      </c>
      <c r="C187" s="62">
        <v>0.22475000000000001</v>
      </c>
      <c r="D187" s="62">
        <v>0.22009999999999999</v>
      </c>
      <c r="E187" s="62">
        <v>0.2114</v>
      </c>
      <c r="F187" s="62">
        <v>0.22839999999999999</v>
      </c>
    </row>
    <row r="188" spans="1:6" x14ac:dyDescent="0.25">
      <c r="A188" s="61" t="s">
        <v>203</v>
      </c>
      <c r="B188" s="93">
        <f>AVERAGE(electricity_consumption_by_country_2024[[#This Row],[ElectricityConsumption_ElectricityConsumption_billionkWh_2022]:[ElectricityConsumption_ElectricityConsumption_billionkWh_2019]])</f>
        <v>0.81451250000000008</v>
      </c>
      <c r="C188" s="62">
        <v>0.80954999999999999</v>
      </c>
      <c r="D188" s="62">
        <v>0.82069999999999999</v>
      </c>
      <c r="E188" s="62">
        <v>0.81669999999999998</v>
      </c>
      <c r="F188" s="62">
        <v>0.81110000000000004</v>
      </c>
    </row>
    <row r="189" spans="1:6" x14ac:dyDescent="0.25">
      <c r="A189" s="61" t="s">
        <v>474</v>
      </c>
      <c r="B189" s="93">
        <f>AVERAGE(electricity_consumption_by_country_2024[[#This Row],[ElectricityConsumption_ElectricityConsumption_billionkWh_2022]:[ElectricityConsumption_ElectricityConsumption_billionkWh_2019]])</f>
        <v>6.8085000000000007E-2</v>
      </c>
      <c r="C189" s="62">
        <v>6.9139999999999993E-2</v>
      </c>
      <c r="D189" s="62">
        <v>6.9000000000000006E-2</v>
      </c>
      <c r="E189" s="62">
        <v>6.7900000000000002E-2</v>
      </c>
      <c r="F189" s="62">
        <v>6.6299999999999998E-2</v>
      </c>
    </row>
    <row r="190" spans="1:6" x14ac:dyDescent="0.25">
      <c r="A190" s="61" t="s">
        <v>215</v>
      </c>
      <c r="B190" s="93">
        <f>AVERAGE(electricity_consumption_by_country_2024[[#This Row],[ElectricityConsumption_ElectricityConsumption_billionkWh_2022]:[ElectricityConsumption_ElectricityConsumption_billionkWh_2019]])</f>
        <v>0.314635</v>
      </c>
      <c r="C190" s="62">
        <v>0.31834000000000001</v>
      </c>
      <c r="D190" s="62">
        <v>0.31769999999999998</v>
      </c>
      <c r="E190" s="62">
        <v>0.31109999999999999</v>
      </c>
      <c r="F190" s="62">
        <v>0.31140000000000001</v>
      </c>
    </row>
    <row r="191" spans="1:6" x14ac:dyDescent="0.25">
      <c r="A191" s="61" t="s">
        <v>561</v>
      </c>
      <c r="B191" s="93">
        <f>AVERAGE(electricity_consumption_by_country_2024[[#This Row],[ElectricityConsumption_ElectricityConsumption_billionkWh_2022]:[ElectricityConsumption_ElectricityConsumption_billionkWh_2019]])</f>
        <v>0.6103575</v>
      </c>
      <c r="C191" s="62">
        <v>0.62512999999999996</v>
      </c>
      <c r="D191" s="62">
        <v>0.60709999999999997</v>
      </c>
      <c r="E191" s="62">
        <v>0.5988</v>
      </c>
      <c r="F191" s="62">
        <v>0.61040000000000005</v>
      </c>
    </row>
    <row r="192" spans="1:6" x14ac:dyDescent="0.25">
      <c r="A192" s="61" t="s">
        <v>266</v>
      </c>
      <c r="B192" s="93">
        <f>AVERAGE(electricity_consumption_by_country_2024[[#This Row],[ElectricityConsumption_ElectricityConsumption_billionkWh_2022]:[ElectricityConsumption_ElectricityConsumption_billionkWh_2019]])</f>
        <v>0.69633749999999994</v>
      </c>
      <c r="C192" s="62">
        <v>0.69735000000000003</v>
      </c>
      <c r="D192" s="62">
        <v>0.69769999999999999</v>
      </c>
      <c r="E192" s="62">
        <v>0.68369999999999997</v>
      </c>
      <c r="F192" s="62">
        <v>0.70660000000000001</v>
      </c>
    </row>
    <row r="193" spans="1:6" x14ac:dyDescent="0.25">
      <c r="A193" s="61" t="s">
        <v>273</v>
      </c>
      <c r="B193" s="93">
        <f>AVERAGE(electricity_consumption_by_country_2024[[#This Row],[ElectricityConsumption_ElectricityConsumption_billionkWh_2022]:[ElectricityConsumption_ElectricityConsumption_billionkWh_2019]])</f>
        <v>0.15100750000000002</v>
      </c>
      <c r="C193" s="62">
        <v>0.16283</v>
      </c>
      <c r="D193" s="62">
        <v>0.15570000000000001</v>
      </c>
      <c r="E193" s="62">
        <v>0.155</v>
      </c>
      <c r="F193" s="62">
        <v>0.1305</v>
      </c>
    </row>
    <row r="194" spans="1:6" x14ac:dyDescent="0.25">
      <c r="A194" s="61" t="s">
        <v>234</v>
      </c>
      <c r="B194" s="93">
        <f>AVERAGE(electricity_consumption_by_country_2024[[#This Row],[ElectricityConsumption_ElectricityConsumption_billionkWh_2022]:[ElectricityConsumption_ElectricityConsumption_billionkWh_2019]])</f>
        <v>0.55842499999999995</v>
      </c>
      <c r="C194" s="62">
        <v>0.58109999999999995</v>
      </c>
      <c r="D194" s="62">
        <v>0.54700000000000004</v>
      </c>
      <c r="E194" s="62">
        <v>0.54200000000000004</v>
      </c>
      <c r="F194" s="62">
        <v>0.56359999999999999</v>
      </c>
    </row>
    <row r="195" spans="1:6" x14ac:dyDescent="0.25">
      <c r="A195" s="61" t="s">
        <v>308</v>
      </c>
      <c r="B195" s="93">
        <f>AVERAGE(electricity_consumption_by_country_2024[[#This Row],[ElectricityConsumption_ElectricityConsumption_billionkWh_2022]:[ElectricityConsumption_ElectricityConsumption_billionkWh_2019]])</f>
        <v>0.58457000000000003</v>
      </c>
      <c r="C195" s="62">
        <v>0.55847999999999998</v>
      </c>
      <c r="D195" s="62">
        <v>0.62670000000000003</v>
      </c>
      <c r="E195" s="62">
        <v>0.62670000000000003</v>
      </c>
      <c r="F195" s="62">
        <v>0.52639999999999998</v>
      </c>
    </row>
    <row r="196" spans="1:6" x14ac:dyDescent="0.25">
      <c r="A196" s="61" t="s">
        <v>290</v>
      </c>
      <c r="B196" s="93">
        <f>AVERAGE(electricity_consumption_by_country_2024[[#This Row],[ElectricityConsumption_ElectricityConsumption_billionkWh_2022]:[ElectricityConsumption_ElectricityConsumption_billionkWh_2019]])</f>
        <v>0.38293500000000003</v>
      </c>
      <c r="C196" s="62">
        <v>0.39434000000000002</v>
      </c>
      <c r="D196" s="62">
        <v>0.39419999999999999</v>
      </c>
      <c r="E196" s="62">
        <v>0.38140000000000002</v>
      </c>
      <c r="F196" s="62">
        <v>0.36180000000000001</v>
      </c>
    </row>
    <row r="197" spans="1:6" x14ac:dyDescent="0.25">
      <c r="A197" s="61" t="s">
        <v>565</v>
      </c>
      <c r="B197" s="93">
        <f>AVERAGE(electricity_consumption_by_country_2024[[#This Row],[ElectricityConsumption_ElectricityConsumption_billionkWh_2022]:[ElectricityConsumption_ElectricityConsumption_billionkWh_2019]])</f>
        <v>0.17973749999999999</v>
      </c>
      <c r="C197" s="62">
        <v>0.17745</v>
      </c>
      <c r="D197" s="62">
        <v>0.17530000000000001</v>
      </c>
      <c r="E197" s="62">
        <v>0.1764</v>
      </c>
      <c r="F197" s="62">
        <v>0.1898</v>
      </c>
    </row>
    <row r="198" spans="1:6" x14ac:dyDescent="0.25">
      <c r="A198" s="61" t="s">
        <v>214</v>
      </c>
      <c r="B198" s="93">
        <f>AVERAGE(electricity_consumption_by_country_2024[[#This Row],[ElectricityConsumption_ElectricityConsumption_billionkWh_2022]:[ElectricityConsumption_ElectricityConsumption_billionkWh_2019]])</f>
        <v>0.15688250000000001</v>
      </c>
      <c r="C198" s="62">
        <v>0.15733</v>
      </c>
      <c r="D198" s="62">
        <v>0.1578</v>
      </c>
      <c r="E198" s="62">
        <v>0.157</v>
      </c>
      <c r="F198" s="62">
        <v>0.15540000000000001</v>
      </c>
    </row>
    <row r="199" spans="1:6" x14ac:dyDescent="0.25">
      <c r="A199" s="61" t="s">
        <v>462</v>
      </c>
      <c r="B199" s="93">
        <f>AVERAGE(electricity_consumption_by_country_2024[[#This Row],[ElectricityConsumption_ElectricityConsumption_billionkWh_2022]:[ElectricityConsumption_ElectricityConsumption_billionkWh_2019]])</f>
        <v>0.24789999999999998</v>
      </c>
      <c r="C199" s="62">
        <v>0.25</v>
      </c>
      <c r="D199" s="62">
        <v>0.25040000000000001</v>
      </c>
      <c r="E199" s="62">
        <v>0.24299999999999999</v>
      </c>
      <c r="F199" s="62">
        <v>0.2482</v>
      </c>
    </row>
    <row r="200" spans="1:6" x14ac:dyDescent="0.25">
      <c r="A200" s="61" t="s">
        <v>491</v>
      </c>
      <c r="B200" s="93">
        <f>AVERAGE(electricity_consumption_by_country_2024[[#This Row],[ElectricityConsumption_ElectricityConsumption_billionkWh_2022]:[ElectricityConsumption_ElectricityConsumption_billionkWh_2019]])</f>
        <v>0.1557925</v>
      </c>
      <c r="C200" s="62">
        <v>0.16137000000000001</v>
      </c>
      <c r="D200" s="62">
        <v>0.15859999999999999</v>
      </c>
      <c r="E200" s="62">
        <v>0.15160000000000001</v>
      </c>
      <c r="F200" s="62">
        <v>0.15160000000000001</v>
      </c>
    </row>
    <row r="201" spans="1:6" x14ac:dyDescent="0.25">
      <c r="A201" s="61" t="s">
        <v>297</v>
      </c>
      <c r="B201" s="93">
        <f>AVERAGE(electricity_consumption_by_country_2024[[#This Row],[ElectricityConsumption_ElectricityConsumption_billionkWh_2022]:[ElectricityConsumption_ElectricityConsumption_billionkWh_2019]])</f>
        <v>0.22275</v>
      </c>
      <c r="C201" s="62">
        <v>0.2445</v>
      </c>
      <c r="D201" s="62">
        <v>0.22600000000000001</v>
      </c>
      <c r="E201" s="62">
        <v>0.20749999999999999</v>
      </c>
      <c r="F201" s="62">
        <v>0.21299999999999999</v>
      </c>
    </row>
    <row r="202" spans="1:6" x14ac:dyDescent="0.25">
      <c r="A202" s="61" t="s">
        <v>571</v>
      </c>
      <c r="B202" s="93">
        <f>AVERAGE(electricity_consumption_by_country_2024[[#This Row],[ElectricityConsumption_ElectricityConsumption_billionkWh_2022]:[ElectricityConsumption_ElectricityConsumption_billionkWh_2019]])</f>
        <v>3.7525000000000003E-2</v>
      </c>
      <c r="C202" s="62">
        <v>3.7499999999999999E-2</v>
      </c>
      <c r="D202" s="62">
        <v>3.7499999999999999E-2</v>
      </c>
      <c r="E202" s="62">
        <v>3.4799999999999998E-2</v>
      </c>
      <c r="F202" s="62">
        <v>4.0300000000000002E-2</v>
      </c>
    </row>
    <row r="203" spans="1:6" x14ac:dyDescent="0.25">
      <c r="A203" s="61" t="s">
        <v>405</v>
      </c>
      <c r="B203" s="93">
        <f>AVERAGE(electricity_consumption_by_country_2024[[#This Row],[ElectricityConsumption_ElectricityConsumption_billionkWh_2022]:[ElectricityConsumption_ElectricityConsumption_billionkWh_2019]])</f>
        <v>3.4744999999999998E-2</v>
      </c>
      <c r="C203" s="62">
        <v>3.7479999999999999E-2</v>
      </c>
      <c r="D203" s="62">
        <v>3.6799999999999999E-2</v>
      </c>
      <c r="E203" s="62">
        <v>3.1899999999999998E-2</v>
      </c>
      <c r="F203" s="62">
        <v>3.2800000000000003E-2</v>
      </c>
    </row>
    <row r="204" spans="1:6" x14ac:dyDescent="0.25">
      <c r="A204" s="61" t="s">
        <v>572</v>
      </c>
      <c r="B204" s="93">
        <f>AVERAGE(electricity_consumption_by_country_2024[[#This Row],[ElectricityConsumption_ElectricityConsumption_billionkWh_2022]:[ElectricityConsumption_ElectricityConsumption_billionkWh_2019]])</f>
        <v>4.88525E-2</v>
      </c>
      <c r="C204" s="62">
        <v>4.8710000000000003E-2</v>
      </c>
      <c r="D204" s="62">
        <v>4.8800000000000003E-2</v>
      </c>
      <c r="E204" s="62">
        <v>4.87E-2</v>
      </c>
      <c r="F204" s="62">
        <v>4.9200000000000001E-2</v>
      </c>
    </row>
    <row r="205" spans="1:6" x14ac:dyDescent="0.25">
      <c r="A205" s="61" t="s">
        <v>573</v>
      </c>
      <c r="B205" s="93">
        <f>AVERAGE(electricity_consumption_by_country_2024[[#This Row],[ElectricityConsumption_ElectricityConsumption_billionkWh_2022]:[ElectricityConsumption_ElectricityConsumption_billionkWh_2019]])</f>
        <v>1.3617499999999999E-2</v>
      </c>
      <c r="C205" s="62">
        <v>1.397E-2</v>
      </c>
      <c r="D205" s="62">
        <v>1.4E-2</v>
      </c>
      <c r="E205" s="62">
        <v>1.32E-2</v>
      </c>
      <c r="F205" s="62">
        <v>1.3299999999999999E-2</v>
      </c>
    </row>
    <row r="206" spans="1:6" x14ac:dyDescent="0.25">
      <c r="A206" s="61" t="s">
        <v>575</v>
      </c>
      <c r="B206" s="93">
        <f>AVERAGE(electricity_consumption_by_country_2024[[#This Row],[ElectricityConsumption_ElectricityConsumption_billionkWh_2022]:[ElectricityConsumption_ElectricityConsumption_billionkWh_2019]])</f>
        <v>1.9115E-2</v>
      </c>
      <c r="C206" s="62">
        <v>1.9959999999999999E-2</v>
      </c>
      <c r="D206" s="62">
        <v>1.9699999999999999E-2</v>
      </c>
      <c r="E206" s="62">
        <v>1.8599999999999998E-2</v>
      </c>
      <c r="F206" s="62">
        <v>1.8200000000000001E-2</v>
      </c>
    </row>
    <row r="207" spans="1:6" x14ac:dyDescent="0.25">
      <c r="A207" s="61" t="s">
        <v>576</v>
      </c>
      <c r="B207" s="93">
        <f>AVERAGE(electricity_consumption_by_country_2024[[#This Row],[ElectricityConsumption_ElectricityConsumption_billionkWh_2022]:[ElectricityConsumption_ElectricityConsumption_billionkWh_2019]])</f>
        <v>2.9750000000000002E-3</v>
      </c>
      <c r="C207" s="62">
        <v>3.0000000000000001E-3</v>
      </c>
      <c r="D207" s="62">
        <v>3.0000000000000001E-3</v>
      </c>
      <c r="E207" s="62">
        <v>3.0000000000000001E-3</v>
      </c>
      <c r="F207" s="62">
        <v>2.8999999999999998E-3</v>
      </c>
    </row>
  </sheetData>
  <phoneticPr fontId="6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60CA-22B5-42F9-8272-781367248522}">
  <dimension ref="A1:D2766"/>
  <sheetViews>
    <sheetView topLeftCell="A1661" workbookViewId="0">
      <selection activeCell="H2586" sqref="H2586"/>
    </sheetView>
  </sheetViews>
  <sheetFormatPr defaultRowHeight="15" x14ac:dyDescent="0.25"/>
  <cols>
    <col min="1" max="1" width="28" bestFit="1" customWidth="1"/>
    <col min="2" max="2" width="11" bestFit="1" customWidth="1"/>
    <col min="3" max="3" width="7.28515625" bestFit="1" customWidth="1"/>
    <col min="4" max="4" width="18.28515625" style="34" bestFit="1" customWidth="1"/>
  </cols>
  <sheetData>
    <row r="1" spans="1:4" x14ac:dyDescent="0.25">
      <c r="A1" t="s">
        <v>581</v>
      </c>
      <c r="B1" t="s">
        <v>582</v>
      </c>
      <c r="C1" t="s">
        <v>583</v>
      </c>
      <c r="D1" s="34" t="s">
        <v>584</v>
      </c>
    </row>
    <row r="2" spans="1:4" hidden="1" x14ac:dyDescent="0.25">
      <c r="A2" s="61" t="s">
        <v>205</v>
      </c>
      <c r="B2" s="61" t="s">
        <v>206</v>
      </c>
      <c r="C2">
        <v>2006</v>
      </c>
      <c r="D2" s="61" t="s">
        <v>585</v>
      </c>
    </row>
    <row r="3" spans="1:4" hidden="1" x14ac:dyDescent="0.25">
      <c r="A3" s="61" t="s">
        <v>205</v>
      </c>
      <c r="B3" s="61" t="s">
        <v>206</v>
      </c>
      <c r="C3">
        <v>2008</v>
      </c>
      <c r="D3" s="61" t="s">
        <v>586</v>
      </c>
    </row>
    <row r="4" spans="1:4" hidden="1" x14ac:dyDescent="0.25">
      <c r="A4" s="61" t="s">
        <v>205</v>
      </c>
      <c r="B4" s="61" t="s">
        <v>206</v>
      </c>
      <c r="C4">
        <v>2010</v>
      </c>
      <c r="D4" s="61" t="s">
        <v>587</v>
      </c>
    </row>
    <row r="5" spans="1:4" hidden="1" x14ac:dyDescent="0.25">
      <c r="A5" s="61" t="s">
        <v>205</v>
      </c>
      <c r="B5" s="61" t="s">
        <v>206</v>
      </c>
      <c r="C5">
        <v>2011</v>
      </c>
      <c r="D5" s="61" t="s">
        <v>587</v>
      </c>
    </row>
    <row r="6" spans="1:4" hidden="1" x14ac:dyDescent="0.25">
      <c r="A6" s="61" t="s">
        <v>205</v>
      </c>
      <c r="B6" s="61" t="s">
        <v>206</v>
      </c>
      <c r="C6">
        <v>2012</v>
      </c>
      <c r="D6" s="61" t="s">
        <v>587</v>
      </c>
    </row>
    <row r="7" spans="1:4" hidden="1" x14ac:dyDescent="0.25">
      <c r="A7" s="61" t="s">
        <v>205</v>
      </c>
      <c r="B7" s="61" t="s">
        <v>206</v>
      </c>
      <c r="C7">
        <v>2013</v>
      </c>
      <c r="D7" s="61" t="s">
        <v>587</v>
      </c>
    </row>
    <row r="8" spans="1:4" hidden="1" x14ac:dyDescent="0.25">
      <c r="A8" s="61" t="s">
        <v>205</v>
      </c>
      <c r="B8" s="61" t="s">
        <v>206</v>
      </c>
      <c r="C8">
        <v>2014</v>
      </c>
      <c r="D8" s="61" t="s">
        <v>588</v>
      </c>
    </row>
    <row r="9" spans="1:4" hidden="1" x14ac:dyDescent="0.25">
      <c r="A9" s="61" t="s">
        <v>205</v>
      </c>
      <c r="B9" s="61" t="s">
        <v>206</v>
      </c>
      <c r="C9">
        <v>2015</v>
      </c>
      <c r="D9" s="61" t="s">
        <v>588</v>
      </c>
    </row>
    <row r="10" spans="1:4" hidden="1" x14ac:dyDescent="0.25">
      <c r="A10" s="61" t="s">
        <v>205</v>
      </c>
      <c r="B10" s="61" t="s">
        <v>206</v>
      </c>
      <c r="C10">
        <v>2016</v>
      </c>
      <c r="D10" s="61" t="s">
        <v>589</v>
      </c>
    </row>
    <row r="11" spans="1:4" hidden="1" x14ac:dyDescent="0.25">
      <c r="A11" s="61" t="s">
        <v>205</v>
      </c>
      <c r="B11" s="61" t="s">
        <v>206</v>
      </c>
      <c r="C11">
        <v>2017</v>
      </c>
      <c r="D11" s="61" t="s">
        <v>589</v>
      </c>
    </row>
    <row r="12" spans="1:4" hidden="1" x14ac:dyDescent="0.25">
      <c r="A12" s="61" t="s">
        <v>205</v>
      </c>
      <c r="B12" s="61" t="s">
        <v>206</v>
      </c>
      <c r="C12">
        <v>2018</v>
      </c>
      <c r="D12" s="61" t="s">
        <v>590</v>
      </c>
    </row>
    <row r="13" spans="1:4" hidden="1" x14ac:dyDescent="0.25">
      <c r="A13" s="61" t="s">
        <v>205</v>
      </c>
      <c r="B13" s="61" t="s">
        <v>206</v>
      </c>
      <c r="C13">
        <v>2019</v>
      </c>
      <c r="D13" s="61" t="s">
        <v>591</v>
      </c>
    </row>
    <row r="14" spans="1:4" hidden="1" x14ac:dyDescent="0.25">
      <c r="A14" s="61" t="s">
        <v>205</v>
      </c>
      <c r="B14" s="61" t="s">
        <v>206</v>
      </c>
      <c r="C14">
        <v>2020</v>
      </c>
      <c r="D14" s="61" t="s">
        <v>591</v>
      </c>
    </row>
    <row r="15" spans="1:4" hidden="1" x14ac:dyDescent="0.25">
      <c r="A15" s="61" t="s">
        <v>205</v>
      </c>
      <c r="B15" s="61" t="s">
        <v>206</v>
      </c>
      <c r="C15">
        <v>2021</v>
      </c>
      <c r="D15" s="61" t="s">
        <v>592</v>
      </c>
    </row>
    <row r="16" spans="1:4" hidden="1" x14ac:dyDescent="0.25">
      <c r="A16" s="61" t="s">
        <v>205</v>
      </c>
      <c r="B16" s="61" t="s">
        <v>206</v>
      </c>
      <c r="C16">
        <v>2022</v>
      </c>
      <c r="D16" s="61" t="s">
        <v>592</v>
      </c>
    </row>
    <row r="17" spans="1:4" hidden="1" x14ac:dyDescent="0.25">
      <c r="A17" s="61" t="s">
        <v>593</v>
      </c>
      <c r="B17" s="61" t="s">
        <v>594</v>
      </c>
      <c r="C17">
        <v>2006</v>
      </c>
      <c r="D17" s="61" t="s">
        <v>595</v>
      </c>
    </row>
    <row r="18" spans="1:4" hidden="1" x14ac:dyDescent="0.25">
      <c r="A18" s="61" t="s">
        <v>593</v>
      </c>
      <c r="B18" s="61" t="s">
        <v>594</v>
      </c>
      <c r="C18">
        <v>2008</v>
      </c>
      <c r="D18" s="61" t="s">
        <v>596</v>
      </c>
    </row>
    <row r="19" spans="1:4" hidden="1" x14ac:dyDescent="0.25">
      <c r="A19" s="61" t="s">
        <v>593</v>
      </c>
      <c r="B19" s="61" t="s">
        <v>594</v>
      </c>
      <c r="C19">
        <v>2010</v>
      </c>
      <c r="D19" s="61" t="s">
        <v>597</v>
      </c>
    </row>
    <row r="20" spans="1:4" hidden="1" x14ac:dyDescent="0.25">
      <c r="A20" s="61" t="s">
        <v>593</v>
      </c>
      <c r="B20" s="61" t="s">
        <v>594</v>
      </c>
      <c r="C20">
        <v>2011</v>
      </c>
      <c r="D20" s="61" t="s">
        <v>598</v>
      </c>
    </row>
    <row r="21" spans="1:4" hidden="1" x14ac:dyDescent="0.25">
      <c r="A21" s="61" t="s">
        <v>593</v>
      </c>
      <c r="B21" s="61" t="s">
        <v>594</v>
      </c>
      <c r="C21">
        <v>2012</v>
      </c>
      <c r="D21" s="61" t="s">
        <v>599</v>
      </c>
    </row>
    <row r="22" spans="1:4" hidden="1" x14ac:dyDescent="0.25">
      <c r="A22" s="61" t="s">
        <v>593</v>
      </c>
      <c r="B22" s="61" t="s">
        <v>594</v>
      </c>
      <c r="C22">
        <v>2013</v>
      </c>
      <c r="D22" s="61" t="s">
        <v>600</v>
      </c>
    </row>
    <row r="23" spans="1:4" hidden="1" x14ac:dyDescent="0.25">
      <c r="A23" s="61" t="s">
        <v>593</v>
      </c>
      <c r="B23" s="61" t="s">
        <v>594</v>
      </c>
      <c r="C23">
        <v>2014</v>
      </c>
      <c r="D23" s="61" t="s">
        <v>601</v>
      </c>
    </row>
    <row r="24" spans="1:4" hidden="1" x14ac:dyDescent="0.25">
      <c r="A24" s="61" t="s">
        <v>593</v>
      </c>
      <c r="B24" s="61" t="s">
        <v>594</v>
      </c>
      <c r="C24">
        <v>2015</v>
      </c>
      <c r="D24" s="61" t="s">
        <v>602</v>
      </c>
    </row>
    <row r="25" spans="1:4" hidden="1" x14ac:dyDescent="0.25">
      <c r="A25" s="61" t="s">
        <v>593</v>
      </c>
      <c r="B25" s="61" t="s">
        <v>594</v>
      </c>
      <c r="C25">
        <v>2016</v>
      </c>
      <c r="D25" s="61" t="s">
        <v>603</v>
      </c>
    </row>
    <row r="26" spans="1:4" hidden="1" x14ac:dyDescent="0.25">
      <c r="A26" s="61" t="s">
        <v>593</v>
      </c>
      <c r="B26" s="61" t="s">
        <v>594</v>
      </c>
      <c r="C26">
        <v>2017</v>
      </c>
      <c r="D26" s="61" t="s">
        <v>604</v>
      </c>
    </row>
    <row r="27" spans="1:4" hidden="1" x14ac:dyDescent="0.25">
      <c r="A27" s="61" t="s">
        <v>593</v>
      </c>
      <c r="B27" s="61" t="s">
        <v>594</v>
      </c>
      <c r="C27">
        <v>2018</v>
      </c>
      <c r="D27" s="61" t="s">
        <v>605</v>
      </c>
    </row>
    <row r="28" spans="1:4" hidden="1" x14ac:dyDescent="0.25">
      <c r="A28" s="61" t="s">
        <v>593</v>
      </c>
      <c r="B28" s="61" t="s">
        <v>594</v>
      </c>
      <c r="C28">
        <v>2019</v>
      </c>
      <c r="D28" s="61" t="s">
        <v>606</v>
      </c>
    </row>
    <row r="29" spans="1:4" hidden="1" x14ac:dyDescent="0.25">
      <c r="A29" s="61" t="s">
        <v>593</v>
      </c>
      <c r="B29" s="61" t="s">
        <v>594</v>
      </c>
      <c r="C29">
        <v>2020</v>
      </c>
      <c r="D29" s="61" t="s">
        <v>607</v>
      </c>
    </row>
    <row r="30" spans="1:4" hidden="1" x14ac:dyDescent="0.25">
      <c r="A30" s="61" t="s">
        <v>593</v>
      </c>
      <c r="B30" s="61" t="s">
        <v>594</v>
      </c>
      <c r="C30">
        <v>2021</v>
      </c>
      <c r="D30" s="61" t="s">
        <v>608</v>
      </c>
    </row>
    <row r="31" spans="1:4" hidden="1" x14ac:dyDescent="0.25">
      <c r="A31" s="61" t="s">
        <v>593</v>
      </c>
      <c r="B31" s="61" t="s">
        <v>594</v>
      </c>
      <c r="C31">
        <v>2022</v>
      </c>
      <c r="D31" s="61" t="s">
        <v>609</v>
      </c>
    </row>
    <row r="32" spans="1:4" hidden="1" x14ac:dyDescent="0.25">
      <c r="A32" s="61" t="s">
        <v>593</v>
      </c>
      <c r="B32" s="61" t="s">
        <v>594</v>
      </c>
      <c r="C32">
        <v>2023</v>
      </c>
      <c r="D32" s="34">
        <v>4.3351164000000004</v>
      </c>
    </row>
    <row r="33" spans="1:4" hidden="1" x14ac:dyDescent="0.25">
      <c r="A33" s="61" t="s">
        <v>167</v>
      </c>
      <c r="B33" s="61" t="s">
        <v>209</v>
      </c>
      <c r="C33">
        <v>2006</v>
      </c>
      <c r="D33" s="61" t="s">
        <v>610</v>
      </c>
    </row>
    <row r="34" spans="1:4" hidden="1" x14ac:dyDescent="0.25">
      <c r="A34" s="61" t="s">
        <v>167</v>
      </c>
      <c r="B34" s="61" t="s">
        <v>209</v>
      </c>
      <c r="C34">
        <v>2008</v>
      </c>
      <c r="D34" s="61" t="s">
        <v>610</v>
      </c>
    </row>
    <row r="35" spans="1:4" hidden="1" x14ac:dyDescent="0.25">
      <c r="A35" s="61" t="s">
        <v>167</v>
      </c>
      <c r="B35" s="61" t="s">
        <v>209</v>
      </c>
      <c r="C35">
        <v>2010</v>
      </c>
      <c r="D35" s="61" t="s">
        <v>611</v>
      </c>
    </row>
    <row r="36" spans="1:4" hidden="1" x14ac:dyDescent="0.25">
      <c r="A36" s="61" t="s">
        <v>167</v>
      </c>
      <c r="B36" s="61" t="s">
        <v>209</v>
      </c>
      <c r="C36">
        <v>2011</v>
      </c>
      <c r="D36" s="61" t="s">
        <v>612</v>
      </c>
    </row>
    <row r="37" spans="1:4" hidden="1" x14ac:dyDescent="0.25">
      <c r="A37" s="61" t="s">
        <v>167</v>
      </c>
      <c r="B37" s="61" t="s">
        <v>209</v>
      </c>
      <c r="C37">
        <v>2012</v>
      </c>
      <c r="D37" s="61" t="s">
        <v>613</v>
      </c>
    </row>
    <row r="38" spans="1:4" hidden="1" x14ac:dyDescent="0.25">
      <c r="A38" s="61" t="s">
        <v>167</v>
      </c>
      <c r="B38" s="61" t="s">
        <v>209</v>
      </c>
      <c r="C38">
        <v>2013</v>
      </c>
      <c r="D38" s="61" t="s">
        <v>613</v>
      </c>
    </row>
    <row r="39" spans="1:4" hidden="1" x14ac:dyDescent="0.25">
      <c r="A39" s="61" t="s">
        <v>167</v>
      </c>
      <c r="B39" s="61" t="s">
        <v>209</v>
      </c>
      <c r="C39">
        <v>2014</v>
      </c>
      <c r="D39" s="61" t="s">
        <v>613</v>
      </c>
    </row>
    <row r="40" spans="1:4" hidden="1" x14ac:dyDescent="0.25">
      <c r="A40" s="61" t="s">
        <v>167</v>
      </c>
      <c r="B40" s="61" t="s">
        <v>209</v>
      </c>
      <c r="C40">
        <v>2015</v>
      </c>
      <c r="D40" s="61" t="s">
        <v>610</v>
      </c>
    </row>
    <row r="41" spans="1:4" hidden="1" x14ac:dyDescent="0.25">
      <c r="A41" s="61" t="s">
        <v>167</v>
      </c>
      <c r="B41" s="61" t="s">
        <v>209</v>
      </c>
      <c r="C41">
        <v>2016</v>
      </c>
      <c r="D41" s="61" t="s">
        <v>610</v>
      </c>
    </row>
    <row r="42" spans="1:4" hidden="1" x14ac:dyDescent="0.25">
      <c r="A42" s="61" t="s">
        <v>167</v>
      </c>
      <c r="B42" s="61" t="s">
        <v>209</v>
      </c>
      <c r="C42">
        <v>2017</v>
      </c>
      <c r="D42" s="61" t="s">
        <v>614</v>
      </c>
    </row>
    <row r="43" spans="1:4" hidden="1" x14ac:dyDescent="0.25">
      <c r="A43" s="61" t="s">
        <v>167</v>
      </c>
      <c r="B43" s="61" t="s">
        <v>209</v>
      </c>
      <c r="C43">
        <v>2018</v>
      </c>
      <c r="D43" s="61" t="s">
        <v>614</v>
      </c>
    </row>
    <row r="44" spans="1:4" hidden="1" x14ac:dyDescent="0.25">
      <c r="A44" s="61" t="s">
        <v>167</v>
      </c>
      <c r="B44" s="61" t="s">
        <v>209</v>
      </c>
      <c r="C44">
        <v>2019</v>
      </c>
      <c r="D44" s="61" t="s">
        <v>615</v>
      </c>
    </row>
    <row r="45" spans="1:4" hidden="1" x14ac:dyDescent="0.25">
      <c r="A45" s="61" t="s">
        <v>167</v>
      </c>
      <c r="B45" s="61" t="s">
        <v>209</v>
      </c>
      <c r="C45">
        <v>2020</v>
      </c>
      <c r="D45" s="61" t="s">
        <v>616</v>
      </c>
    </row>
    <row r="46" spans="1:4" hidden="1" x14ac:dyDescent="0.25">
      <c r="A46" s="61" t="s">
        <v>167</v>
      </c>
      <c r="B46" s="61" t="s">
        <v>209</v>
      </c>
      <c r="C46">
        <v>2021</v>
      </c>
      <c r="D46" s="61" t="s">
        <v>617</v>
      </c>
    </row>
    <row r="47" spans="1:4" hidden="1" x14ac:dyDescent="0.25">
      <c r="A47" s="61" t="s">
        <v>167</v>
      </c>
      <c r="B47" s="61" t="s">
        <v>209</v>
      </c>
      <c r="C47">
        <v>2022</v>
      </c>
      <c r="D47" s="61" t="s">
        <v>618</v>
      </c>
    </row>
    <row r="48" spans="1:4" hidden="1" x14ac:dyDescent="0.25">
      <c r="A48" s="61" t="s">
        <v>167</v>
      </c>
      <c r="B48" s="61" t="s">
        <v>209</v>
      </c>
      <c r="C48">
        <v>2023</v>
      </c>
      <c r="D48" s="34">
        <v>6.28</v>
      </c>
    </row>
    <row r="49" spans="1:4" hidden="1" x14ac:dyDescent="0.25">
      <c r="A49" s="61" t="s">
        <v>162</v>
      </c>
      <c r="B49" s="61" t="s">
        <v>276</v>
      </c>
      <c r="C49">
        <v>2006</v>
      </c>
      <c r="D49" s="61" t="s">
        <v>620</v>
      </c>
    </row>
    <row r="50" spans="1:4" hidden="1" x14ac:dyDescent="0.25">
      <c r="A50" s="61" t="s">
        <v>162</v>
      </c>
      <c r="B50" s="61" t="s">
        <v>276</v>
      </c>
      <c r="C50">
        <v>2008</v>
      </c>
      <c r="D50" s="61" t="s">
        <v>621</v>
      </c>
    </row>
    <row r="51" spans="1:4" hidden="1" x14ac:dyDescent="0.25">
      <c r="A51" s="61" t="s">
        <v>162</v>
      </c>
      <c r="B51" s="61" t="s">
        <v>276</v>
      </c>
      <c r="C51">
        <v>2010</v>
      </c>
      <c r="D51" s="61" t="s">
        <v>622</v>
      </c>
    </row>
    <row r="52" spans="1:4" hidden="1" x14ac:dyDescent="0.25">
      <c r="A52" s="61" t="s">
        <v>162</v>
      </c>
      <c r="B52" s="61" t="s">
        <v>276</v>
      </c>
      <c r="C52">
        <v>2011</v>
      </c>
      <c r="D52" s="61" t="s">
        <v>622</v>
      </c>
    </row>
    <row r="53" spans="1:4" hidden="1" x14ac:dyDescent="0.25">
      <c r="A53" s="61" t="s">
        <v>162</v>
      </c>
      <c r="B53" s="61" t="s">
        <v>276</v>
      </c>
      <c r="C53">
        <v>2012</v>
      </c>
      <c r="D53" s="61" t="s">
        <v>623</v>
      </c>
    </row>
    <row r="54" spans="1:4" hidden="1" x14ac:dyDescent="0.25">
      <c r="A54" s="61" t="s">
        <v>162</v>
      </c>
      <c r="B54" s="61" t="s">
        <v>276</v>
      </c>
      <c r="C54">
        <v>2013</v>
      </c>
      <c r="D54" s="61" t="s">
        <v>623</v>
      </c>
    </row>
    <row r="55" spans="1:4" hidden="1" x14ac:dyDescent="0.25">
      <c r="A55" s="61" t="s">
        <v>162</v>
      </c>
      <c r="B55" s="61" t="s">
        <v>276</v>
      </c>
      <c r="C55">
        <v>2014</v>
      </c>
      <c r="D55" s="61" t="s">
        <v>623</v>
      </c>
    </row>
    <row r="56" spans="1:4" hidden="1" x14ac:dyDescent="0.25">
      <c r="A56" s="61" t="s">
        <v>162</v>
      </c>
      <c r="B56" s="61" t="s">
        <v>276</v>
      </c>
      <c r="C56">
        <v>2015</v>
      </c>
      <c r="D56" s="61" t="s">
        <v>624</v>
      </c>
    </row>
    <row r="57" spans="1:4" hidden="1" x14ac:dyDescent="0.25">
      <c r="A57" s="61" t="s">
        <v>162</v>
      </c>
      <c r="B57" s="61" t="s">
        <v>276</v>
      </c>
      <c r="C57">
        <v>2016</v>
      </c>
      <c r="D57" s="61" t="s">
        <v>546</v>
      </c>
    </row>
    <row r="58" spans="1:4" hidden="1" x14ac:dyDescent="0.25">
      <c r="A58" s="61" t="s">
        <v>162</v>
      </c>
      <c r="B58" s="61" t="s">
        <v>276</v>
      </c>
      <c r="C58">
        <v>2017</v>
      </c>
      <c r="D58" s="61" t="s">
        <v>546</v>
      </c>
    </row>
    <row r="59" spans="1:4" hidden="1" x14ac:dyDescent="0.25">
      <c r="A59" s="61" t="s">
        <v>162</v>
      </c>
      <c r="B59" s="61" t="s">
        <v>276</v>
      </c>
      <c r="C59">
        <v>2018</v>
      </c>
      <c r="D59" s="61" t="s">
        <v>625</v>
      </c>
    </row>
    <row r="60" spans="1:4" hidden="1" x14ac:dyDescent="0.25">
      <c r="A60" s="61" t="s">
        <v>162</v>
      </c>
      <c r="B60" s="61" t="s">
        <v>276</v>
      </c>
      <c r="C60">
        <v>2019</v>
      </c>
      <c r="D60" s="61" t="s">
        <v>626</v>
      </c>
    </row>
    <row r="61" spans="1:4" hidden="1" x14ac:dyDescent="0.25">
      <c r="A61" s="61" t="s">
        <v>162</v>
      </c>
      <c r="B61" s="61" t="s">
        <v>276</v>
      </c>
      <c r="C61">
        <v>2020</v>
      </c>
      <c r="D61" s="61" t="s">
        <v>627</v>
      </c>
    </row>
    <row r="62" spans="1:4" hidden="1" x14ac:dyDescent="0.25">
      <c r="A62" s="61" t="s">
        <v>162</v>
      </c>
      <c r="B62" s="61" t="s">
        <v>276</v>
      </c>
      <c r="C62">
        <v>2021</v>
      </c>
      <c r="D62" s="61" t="s">
        <v>627</v>
      </c>
    </row>
    <row r="63" spans="1:4" hidden="1" x14ac:dyDescent="0.25">
      <c r="A63" s="61" t="s">
        <v>162</v>
      </c>
      <c r="B63" s="61" t="s">
        <v>276</v>
      </c>
      <c r="C63">
        <v>2022</v>
      </c>
      <c r="D63" s="61" t="s">
        <v>628</v>
      </c>
    </row>
    <row r="64" spans="1:4" hidden="1" x14ac:dyDescent="0.25">
      <c r="A64" s="61" t="s">
        <v>162</v>
      </c>
      <c r="B64" s="61" t="s">
        <v>276</v>
      </c>
      <c r="C64">
        <v>2023</v>
      </c>
      <c r="D64" s="34">
        <v>3.66</v>
      </c>
    </row>
    <row r="65" spans="1:4" hidden="1" x14ac:dyDescent="0.25">
      <c r="A65" s="61" t="s">
        <v>207</v>
      </c>
      <c r="B65" s="61" t="s">
        <v>208</v>
      </c>
      <c r="C65">
        <v>2006</v>
      </c>
      <c r="D65" s="61" t="s">
        <v>629</v>
      </c>
    </row>
    <row r="66" spans="1:4" hidden="1" x14ac:dyDescent="0.25">
      <c r="A66" s="61" t="s">
        <v>207</v>
      </c>
      <c r="B66" s="61" t="s">
        <v>208</v>
      </c>
      <c r="C66">
        <v>2008</v>
      </c>
      <c r="D66" s="61" t="s">
        <v>630</v>
      </c>
    </row>
    <row r="67" spans="1:4" hidden="1" x14ac:dyDescent="0.25">
      <c r="A67" s="61" t="s">
        <v>207</v>
      </c>
      <c r="B67" s="61" t="s">
        <v>208</v>
      </c>
      <c r="C67">
        <v>2010</v>
      </c>
      <c r="D67" s="61" t="s">
        <v>621</v>
      </c>
    </row>
    <row r="68" spans="1:4" hidden="1" x14ac:dyDescent="0.25">
      <c r="A68" s="61" t="s">
        <v>207</v>
      </c>
      <c r="B68" s="61" t="s">
        <v>208</v>
      </c>
      <c r="C68">
        <v>2011</v>
      </c>
      <c r="D68" s="61" t="s">
        <v>621</v>
      </c>
    </row>
    <row r="69" spans="1:4" hidden="1" x14ac:dyDescent="0.25">
      <c r="A69" s="61" t="s">
        <v>207</v>
      </c>
      <c r="B69" s="61" t="s">
        <v>208</v>
      </c>
      <c r="C69">
        <v>2012</v>
      </c>
      <c r="D69" s="61" t="s">
        <v>630</v>
      </c>
    </row>
    <row r="70" spans="1:4" hidden="1" x14ac:dyDescent="0.25">
      <c r="A70" s="61" t="s">
        <v>207</v>
      </c>
      <c r="B70" s="61" t="s">
        <v>208</v>
      </c>
      <c r="C70">
        <v>2013</v>
      </c>
      <c r="D70" s="61" t="s">
        <v>630</v>
      </c>
    </row>
    <row r="71" spans="1:4" hidden="1" x14ac:dyDescent="0.25">
      <c r="A71" s="61" t="s">
        <v>207</v>
      </c>
      <c r="B71" s="61" t="s">
        <v>208</v>
      </c>
      <c r="C71">
        <v>2014</v>
      </c>
      <c r="D71" s="61" t="s">
        <v>630</v>
      </c>
    </row>
    <row r="72" spans="1:4" hidden="1" x14ac:dyDescent="0.25">
      <c r="A72" s="61" t="s">
        <v>207</v>
      </c>
      <c r="B72" s="61" t="s">
        <v>208</v>
      </c>
      <c r="C72">
        <v>2015</v>
      </c>
      <c r="D72" s="61" t="s">
        <v>630</v>
      </c>
    </row>
    <row r="73" spans="1:4" hidden="1" x14ac:dyDescent="0.25">
      <c r="A73" s="61" t="s">
        <v>207</v>
      </c>
      <c r="B73" s="61" t="s">
        <v>208</v>
      </c>
      <c r="C73">
        <v>2016</v>
      </c>
      <c r="D73" s="61" t="s">
        <v>631</v>
      </c>
    </row>
    <row r="74" spans="1:4" hidden="1" x14ac:dyDescent="0.25">
      <c r="A74" s="61" t="s">
        <v>207</v>
      </c>
      <c r="B74" s="61" t="s">
        <v>208</v>
      </c>
      <c r="C74">
        <v>2017</v>
      </c>
      <c r="D74" s="61" t="s">
        <v>632</v>
      </c>
    </row>
    <row r="75" spans="1:4" hidden="1" x14ac:dyDescent="0.25">
      <c r="A75" s="61" t="s">
        <v>207</v>
      </c>
      <c r="B75" s="61" t="s">
        <v>208</v>
      </c>
      <c r="C75">
        <v>2018</v>
      </c>
      <c r="D75" s="61" t="s">
        <v>632</v>
      </c>
    </row>
    <row r="76" spans="1:4" hidden="1" x14ac:dyDescent="0.25">
      <c r="A76" s="61" t="s">
        <v>207</v>
      </c>
      <c r="B76" s="61" t="s">
        <v>208</v>
      </c>
      <c r="C76">
        <v>2019</v>
      </c>
      <c r="D76" s="61" t="s">
        <v>633</v>
      </c>
    </row>
    <row r="77" spans="1:4" hidden="1" x14ac:dyDescent="0.25">
      <c r="A77" s="61" t="s">
        <v>207</v>
      </c>
      <c r="B77" s="61" t="s">
        <v>208</v>
      </c>
      <c r="C77">
        <v>2020</v>
      </c>
      <c r="D77" s="61" t="s">
        <v>628</v>
      </c>
    </row>
    <row r="78" spans="1:4" hidden="1" x14ac:dyDescent="0.25">
      <c r="A78" s="61" t="s">
        <v>207</v>
      </c>
      <c r="B78" s="61" t="s">
        <v>208</v>
      </c>
      <c r="C78">
        <v>2021</v>
      </c>
      <c r="D78" s="61" t="s">
        <v>634</v>
      </c>
    </row>
    <row r="79" spans="1:4" hidden="1" x14ac:dyDescent="0.25">
      <c r="A79" s="61" t="s">
        <v>207</v>
      </c>
      <c r="B79" s="61" t="s">
        <v>208</v>
      </c>
      <c r="C79">
        <v>2022</v>
      </c>
      <c r="D79" s="61" t="s">
        <v>635</v>
      </c>
    </row>
    <row r="80" spans="1:4" hidden="1" x14ac:dyDescent="0.25">
      <c r="A80" s="61" t="s">
        <v>207</v>
      </c>
      <c r="B80" s="61" t="s">
        <v>208</v>
      </c>
      <c r="C80">
        <v>2023</v>
      </c>
      <c r="D80" s="34">
        <v>4.18</v>
      </c>
    </row>
    <row r="81" spans="1:4" hidden="1" x14ac:dyDescent="0.25">
      <c r="A81" s="61" t="s">
        <v>145</v>
      </c>
      <c r="B81" s="61" t="s">
        <v>212</v>
      </c>
      <c r="C81">
        <v>2006</v>
      </c>
      <c r="D81" s="61" t="s">
        <v>636</v>
      </c>
    </row>
    <row r="82" spans="1:4" hidden="1" x14ac:dyDescent="0.25">
      <c r="A82" s="61" t="s">
        <v>145</v>
      </c>
      <c r="B82" s="61" t="s">
        <v>212</v>
      </c>
      <c r="C82">
        <v>2008</v>
      </c>
      <c r="D82" s="61" t="s">
        <v>636</v>
      </c>
    </row>
    <row r="83" spans="1:4" hidden="1" x14ac:dyDescent="0.25">
      <c r="A83" s="61" t="s">
        <v>145</v>
      </c>
      <c r="B83" s="61" t="s">
        <v>212</v>
      </c>
      <c r="C83">
        <v>2010</v>
      </c>
      <c r="D83" s="61" t="s">
        <v>637</v>
      </c>
    </row>
    <row r="84" spans="1:4" hidden="1" x14ac:dyDescent="0.25">
      <c r="A84" s="61" t="s">
        <v>145</v>
      </c>
      <c r="B84" s="61" t="s">
        <v>212</v>
      </c>
      <c r="C84">
        <v>2011</v>
      </c>
      <c r="D84" s="61" t="s">
        <v>637</v>
      </c>
    </row>
    <row r="85" spans="1:4" hidden="1" x14ac:dyDescent="0.25">
      <c r="A85" s="61" t="s">
        <v>145</v>
      </c>
      <c r="B85" s="61" t="s">
        <v>212</v>
      </c>
      <c r="C85">
        <v>2012</v>
      </c>
      <c r="D85" s="61" t="s">
        <v>637</v>
      </c>
    </row>
    <row r="86" spans="1:4" hidden="1" x14ac:dyDescent="0.25">
      <c r="A86" s="61" t="s">
        <v>145</v>
      </c>
      <c r="B86" s="61" t="s">
        <v>212</v>
      </c>
      <c r="C86">
        <v>2013</v>
      </c>
      <c r="D86" s="61" t="s">
        <v>637</v>
      </c>
    </row>
    <row r="87" spans="1:4" hidden="1" x14ac:dyDescent="0.25">
      <c r="A87" s="61" t="s">
        <v>145</v>
      </c>
      <c r="B87" s="61" t="s">
        <v>212</v>
      </c>
      <c r="C87">
        <v>2014</v>
      </c>
      <c r="D87" s="61" t="s">
        <v>637</v>
      </c>
    </row>
    <row r="88" spans="1:4" hidden="1" x14ac:dyDescent="0.25">
      <c r="A88" s="61" t="s">
        <v>145</v>
      </c>
      <c r="B88" s="61" t="s">
        <v>212</v>
      </c>
      <c r="C88">
        <v>2015</v>
      </c>
      <c r="D88" s="61" t="s">
        <v>638</v>
      </c>
    </row>
    <row r="89" spans="1:4" hidden="1" x14ac:dyDescent="0.25">
      <c r="A89" s="61" t="s">
        <v>145</v>
      </c>
      <c r="B89" s="61" t="s">
        <v>212</v>
      </c>
      <c r="C89">
        <v>2016</v>
      </c>
      <c r="D89" s="61" t="s">
        <v>639</v>
      </c>
    </row>
    <row r="90" spans="1:4" hidden="1" x14ac:dyDescent="0.25">
      <c r="A90" s="61" t="s">
        <v>145</v>
      </c>
      <c r="B90" s="61" t="s">
        <v>212</v>
      </c>
      <c r="C90">
        <v>2017</v>
      </c>
      <c r="D90" s="61" t="s">
        <v>639</v>
      </c>
    </row>
    <row r="91" spans="1:4" hidden="1" x14ac:dyDescent="0.25">
      <c r="A91" s="61" t="s">
        <v>145</v>
      </c>
      <c r="B91" s="61" t="s">
        <v>212</v>
      </c>
      <c r="C91">
        <v>2018</v>
      </c>
      <c r="D91" s="61" t="s">
        <v>638</v>
      </c>
    </row>
    <row r="92" spans="1:4" hidden="1" x14ac:dyDescent="0.25">
      <c r="A92" s="61" t="s">
        <v>145</v>
      </c>
      <c r="B92" s="61" t="s">
        <v>212</v>
      </c>
      <c r="C92">
        <v>2019</v>
      </c>
      <c r="D92" s="61" t="s">
        <v>638</v>
      </c>
    </row>
    <row r="93" spans="1:4" hidden="1" x14ac:dyDescent="0.25">
      <c r="A93" s="61" t="s">
        <v>145</v>
      </c>
      <c r="B93" s="61" t="s">
        <v>212</v>
      </c>
      <c r="C93">
        <v>2020</v>
      </c>
      <c r="D93" s="61" t="s">
        <v>640</v>
      </c>
    </row>
    <row r="94" spans="1:4" hidden="1" x14ac:dyDescent="0.25">
      <c r="A94" s="61" t="s">
        <v>145</v>
      </c>
      <c r="B94" s="61" t="s">
        <v>212</v>
      </c>
      <c r="C94">
        <v>2021</v>
      </c>
      <c r="D94" s="61" t="s">
        <v>641</v>
      </c>
    </row>
    <row r="95" spans="1:4" hidden="1" x14ac:dyDescent="0.25">
      <c r="A95" s="61" t="s">
        <v>145</v>
      </c>
      <c r="B95" s="61" t="s">
        <v>212</v>
      </c>
      <c r="C95">
        <v>2022</v>
      </c>
      <c r="D95" s="61" t="s">
        <v>642</v>
      </c>
    </row>
    <row r="96" spans="1:4" hidden="1" x14ac:dyDescent="0.25">
      <c r="A96" s="61" t="s">
        <v>145</v>
      </c>
      <c r="B96" s="61" t="s">
        <v>212</v>
      </c>
      <c r="C96">
        <v>2023</v>
      </c>
      <c r="D96" s="34">
        <v>6.62</v>
      </c>
    </row>
    <row r="97" spans="1:4" x14ac:dyDescent="0.25">
      <c r="A97" s="61" t="s">
        <v>164</v>
      </c>
      <c r="B97" s="61" t="s">
        <v>213</v>
      </c>
      <c r="C97">
        <v>2006</v>
      </c>
      <c r="D97" s="61">
        <v>4.1500000000000004</v>
      </c>
    </row>
    <row r="98" spans="1:4" x14ac:dyDescent="0.25">
      <c r="A98" s="61" t="s">
        <v>164</v>
      </c>
      <c r="B98" s="61" t="s">
        <v>213</v>
      </c>
      <c r="C98">
        <v>2008</v>
      </c>
      <c r="D98" s="61">
        <v>4.09</v>
      </c>
    </row>
    <row r="99" spans="1:4" x14ac:dyDescent="0.25">
      <c r="A99" s="61" t="s">
        <v>164</v>
      </c>
      <c r="B99" s="61" t="s">
        <v>213</v>
      </c>
      <c r="C99">
        <v>2010</v>
      </c>
      <c r="D99" s="61">
        <v>4.09</v>
      </c>
    </row>
    <row r="100" spans="1:4" x14ac:dyDescent="0.25">
      <c r="A100" s="61" t="s">
        <v>164</v>
      </c>
      <c r="B100" s="61" t="s">
        <v>213</v>
      </c>
      <c r="C100">
        <v>2011</v>
      </c>
      <c r="D100" s="61">
        <v>4.09</v>
      </c>
    </row>
    <row r="101" spans="1:4" x14ac:dyDescent="0.25">
      <c r="A101" s="61" t="s">
        <v>164</v>
      </c>
      <c r="B101" s="61" t="s">
        <v>213</v>
      </c>
      <c r="C101">
        <v>2012</v>
      </c>
      <c r="D101" s="61">
        <v>4.09</v>
      </c>
    </row>
    <row r="102" spans="1:4" x14ac:dyDescent="0.25">
      <c r="A102" s="61" t="s">
        <v>164</v>
      </c>
      <c r="B102" s="61" t="s">
        <v>213</v>
      </c>
      <c r="C102">
        <v>2013</v>
      </c>
      <c r="D102" s="61">
        <v>4.0199999999999996</v>
      </c>
    </row>
    <row r="103" spans="1:4" x14ac:dyDescent="0.25">
      <c r="A103" s="61" t="s">
        <v>164</v>
      </c>
      <c r="B103" s="61" t="s">
        <v>213</v>
      </c>
      <c r="C103">
        <v>2014</v>
      </c>
      <c r="D103" s="61">
        <v>4.13</v>
      </c>
    </row>
    <row r="104" spans="1:4" x14ac:dyDescent="0.25">
      <c r="A104" s="61" t="s">
        <v>164</v>
      </c>
      <c r="B104" s="61" t="s">
        <v>213</v>
      </c>
      <c r="C104">
        <v>2015</v>
      </c>
      <c r="D104" s="61">
        <v>4</v>
      </c>
    </row>
    <row r="105" spans="1:4" x14ac:dyDescent="0.25">
      <c r="A105" s="61" t="s">
        <v>164</v>
      </c>
      <c r="B105" s="61" t="s">
        <v>213</v>
      </c>
      <c r="C105">
        <v>2016</v>
      </c>
      <c r="D105" s="61">
        <v>3.88</v>
      </c>
    </row>
    <row r="106" spans="1:4" x14ac:dyDescent="0.25">
      <c r="A106" s="61" t="s">
        <v>164</v>
      </c>
      <c r="B106" s="61" t="s">
        <v>213</v>
      </c>
      <c r="C106">
        <v>2017</v>
      </c>
      <c r="D106" s="61">
        <v>4.1100000000000003</v>
      </c>
    </row>
    <row r="107" spans="1:4" x14ac:dyDescent="0.25">
      <c r="A107" s="61" t="s">
        <v>164</v>
      </c>
      <c r="B107" s="61" t="s">
        <v>213</v>
      </c>
      <c r="C107">
        <v>2018</v>
      </c>
      <c r="D107" s="61">
        <v>4.79</v>
      </c>
    </row>
    <row r="108" spans="1:4" x14ac:dyDescent="0.25">
      <c r="A108" s="61" t="s">
        <v>164</v>
      </c>
      <c r="B108" s="61" t="s">
        <v>213</v>
      </c>
      <c r="C108">
        <v>2019</v>
      </c>
      <c r="D108" s="61">
        <v>5.54</v>
      </c>
    </row>
    <row r="109" spans="1:4" x14ac:dyDescent="0.25">
      <c r="A109" s="61" t="s">
        <v>164</v>
      </c>
      <c r="B109" s="61" t="s">
        <v>213</v>
      </c>
      <c r="C109">
        <v>2020</v>
      </c>
      <c r="D109" s="61">
        <v>5.35</v>
      </c>
    </row>
    <row r="110" spans="1:4" x14ac:dyDescent="0.25">
      <c r="A110" s="61" t="s">
        <v>164</v>
      </c>
      <c r="B110" s="61" t="s">
        <v>213</v>
      </c>
      <c r="C110">
        <v>2021</v>
      </c>
      <c r="D110" s="61">
        <v>5.49</v>
      </c>
    </row>
    <row r="111" spans="1:4" hidden="1" x14ac:dyDescent="0.25">
      <c r="A111" s="61" t="s">
        <v>164</v>
      </c>
      <c r="B111" s="61" t="s">
        <v>213</v>
      </c>
      <c r="C111">
        <v>2022</v>
      </c>
      <c r="D111" s="61" t="s">
        <v>655</v>
      </c>
    </row>
    <row r="112" spans="1:4" hidden="1" x14ac:dyDescent="0.25">
      <c r="A112" s="61" t="s">
        <v>164</v>
      </c>
      <c r="B112" s="61" t="s">
        <v>213</v>
      </c>
      <c r="C112">
        <v>2023</v>
      </c>
      <c r="D112" s="34">
        <v>5.42</v>
      </c>
    </row>
    <row r="113" spans="1:4" hidden="1" x14ac:dyDescent="0.25">
      <c r="A113" s="61" t="s">
        <v>657</v>
      </c>
      <c r="B113" s="61" t="s">
        <v>594</v>
      </c>
      <c r="C113">
        <v>2006</v>
      </c>
      <c r="D113" s="61" t="s">
        <v>658</v>
      </c>
    </row>
    <row r="114" spans="1:4" hidden="1" x14ac:dyDescent="0.25">
      <c r="A114" s="61" t="s">
        <v>657</v>
      </c>
      <c r="B114" s="61" t="s">
        <v>594</v>
      </c>
      <c r="C114">
        <v>2008</v>
      </c>
      <c r="D114" s="61" t="s">
        <v>659</v>
      </c>
    </row>
    <row r="115" spans="1:4" hidden="1" x14ac:dyDescent="0.25">
      <c r="A115" s="61" t="s">
        <v>657</v>
      </c>
      <c r="B115" s="61" t="s">
        <v>594</v>
      </c>
      <c r="C115">
        <v>2010</v>
      </c>
      <c r="D115" s="61" t="s">
        <v>660</v>
      </c>
    </row>
    <row r="116" spans="1:4" hidden="1" x14ac:dyDescent="0.25">
      <c r="A116" s="61" t="s">
        <v>657</v>
      </c>
      <c r="B116" s="61" t="s">
        <v>594</v>
      </c>
      <c r="C116">
        <v>2011</v>
      </c>
      <c r="D116" s="61" t="s">
        <v>661</v>
      </c>
    </row>
    <row r="117" spans="1:4" hidden="1" x14ac:dyDescent="0.25">
      <c r="A117" s="61" t="s">
        <v>657</v>
      </c>
      <c r="B117" s="61" t="s">
        <v>594</v>
      </c>
      <c r="C117">
        <v>2012</v>
      </c>
      <c r="D117" s="61" t="s">
        <v>662</v>
      </c>
    </row>
    <row r="118" spans="1:4" hidden="1" x14ac:dyDescent="0.25">
      <c r="A118" s="61" t="s">
        <v>657</v>
      </c>
      <c r="B118" s="61" t="s">
        <v>594</v>
      </c>
      <c r="C118">
        <v>2013</v>
      </c>
      <c r="D118" s="61" t="s">
        <v>663</v>
      </c>
    </row>
    <row r="119" spans="1:4" hidden="1" x14ac:dyDescent="0.25">
      <c r="A119" s="61" t="s">
        <v>657</v>
      </c>
      <c r="B119" s="61" t="s">
        <v>594</v>
      </c>
      <c r="C119">
        <v>2014</v>
      </c>
      <c r="D119" s="61" t="s">
        <v>664</v>
      </c>
    </row>
    <row r="120" spans="1:4" hidden="1" x14ac:dyDescent="0.25">
      <c r="A120" s="61" t="s">
        <v>657</v>
      </c>
      <c r="B120" s="61" t="s">
        <v>594</v>
      </c>
      <c r="C120">
        <v>2015</v>
      </c>
      <c r="D120" s="61" t="s">
        <v>665</v>
      </c>
    </row>
    <row r="121" spans="1:4" hidden="1" x14ac:dyDescent="0.25">
      <c r="A121" s="61" t="s">
        <v>657</v>
      </c>
      <c r="B121" s="61" t="s">
        <v>594</v>
      </c>
      <c r="C121">
        <v>2016</v>
      </c>
      <c r="D121" s="61" t="s">
        <v>666</v>
      </c>
    </row>
    <row r="122" spans="1:4" hidden="1" x14ac:dyDescent="0.25">
      <c r="A122" s="61" t="s">
        <v>657</v>
      </c>
      <c r="B122" s="61" t="s">
        <v>594</v>
      </c>
      <c r="C122">
        <v>2017</v>
      </c>
      <c r="D122" s="61" t="s">
        <v>667</v>
      </c>
    </row>
    <row r="123" spans="1:4" hidden="1" x14ac:dyDescent="0.25">
      <c r="A123" s="61" t="s">
        <v>657</v>
      </c>
      <c r="B123" s="61" t="s">
        <v>594</v>
      </c>
      <c r="C123">
        <v>2018</v>
      </c>
      <c r="D123" s="61" t="s">
        <v>668</v>
      </c>
    </row>
    <row r="124" spans="1:4" hidden="1" x14ac:dyDescent="0.25">
      <c r="A124" s="61" t="s">
        <v>657</v>
      </c>
      <c r="B124" s="61" t="s">
        <v>594</v>
      </c>
      <c r="C124">
        <v>2019</v>
      </c>
      <c r="D124" s="61" t="s">
        <v>669</v>
      </c>
    </row>
    <row r="125" spans="1:4" hidden="1" x14ac:dyDescent="0.25">
      <c r="A125" s="61" t="s">
        <v>657</v>
      </c>
      <c r="B125" s="61" t="s">
        <v>594</v>
      </c>
      <c r="C125">
        <v>2020</v>
      </c>
      <c r="D125" s="61" t="s">
        <v>670</v>
      </c>
    </row>
    <row r="126" spans="1:4" hidden="1" x14ac:dyDescent="0.25">
      <c r="A126" s="61" t="s">
        <v>657</v>
      </c>
      <c r="B126" s="61" t="s">
        <v>594</v>
      </c>
      <c r="C126">
        <v>2021</v>
      </c>
      <c r="D126" s="61" t="s">
        <v>671</v>
      </c>
    </row>
    <row r="127" spans="1:4" hidden="1" x14ac:dyDescent="0.25">
      <c r="A127" s="61" t="s">
        <v>657</v>
      </c>
      <c r="B127" s="61" t="s">
        <v>594</v>
      </c>
      <c r="C127">
        <v>2022</v>
      </c>
      <c r="D127" s="61" t="s">
        <v>672</v>
      </c>
    </row>
    <row r="128" spans="1:4" hidden="1" x14ac:dyDescent="0.25">
      <c r="A128" s="61" t="s">
        <v>657</v>
      </c>
      <c r="B128" s="61" t="s">
        <v>594</v>
      </c>
      <c r="C128">
        <v>2023</v>
      </c>
      <c r="D128" s="34">
        <v>4.9633330000000004</v>
      </c>
    </row>
    <row r="129" spans="1:4" hidden="1" x14ac:dyDescent="0.25">
      <c r="A129" s="61" t="s">
        <v>84</v>
      </c>
      <c r="B129" s="61" t="s">
        <v>216</v>
      </c>
      <c r="C129">
        <v>2006</v>
      </c>
      <c r="D129" s="61" t="s">
        <v>673</v>
      </c>
    </row>
    <row r="130" spans="1:4" hidden="1" x14ac:dyDescent="0.25">
      <c r="A130" s="61" t="s">
        <v>84</v>
      </c>
      <c r="B130" s="61" t="s">
        <v>216</v>
      </c>
      <c r="C130">
        <v>2008</v>
      </c>
      <c r="D130" s="61" t="s">
        <v>673</v>
      </c>
    </row>
    <row r="131" spans="1:4" hidden="1" x14ac:dyDescent="0.25">
      <c r="A131" s="61" t="s">
        <v>84</v>
      </c>
      <c r="B131" s="61" t="s">
        <v>216</v>
      </c>
      <c r="C131">
        <v>2010</v>
      </c>
      <c r="D131" s="61" t="s">
        <v>674</v>
      </c>
    </row>
    <row r="132" spans="1:4" hidden="1" x14ac:dyDescent="0.25">
      <c r="A132" s="61" t="s">
        <v>84</v>
      </c>
      <c r="B132" s="61" t="s">
        <v>216</v>
      </c>
      <c r="C132">
        <v>2011</v>
      </c>
      <c r="D132" s="61" t="s">
        <v>674</v>
      </c>
    </row>
    <row r="133" spans="1:4" hidden="1" x14ac:dyDescent="0.25">
      <c r="A133" s="61" t="s">
        <v>84</v>
      </c>
      <c r="B133" s="61" t="s">
        <v>216</v>
      </c>
      <c r="C133">
        <v>2012</v>
      </c>
      <c r="D133" s="61" t="s">
        <v>674</v>
      </c>
    </row>
    <row r="134" spans="1:4" hidden="1" x14ac:dyDescent="0.25">
      <c r="A134" s="61" t="s">
        <v>84</v>
      </c>
      <c r="B134" s="61" t="s">
        <v>216</v>
      </c>
      <c r="C134">
        <v>2013</v>
      </c>
      <c r="D134" s="61" t="s">
        <v>675</v>
      </c>
    </row>
    <row r="135" spans="1:4" hidden="1" x14ac:dyDescent="0.25">
      <c r="A135" s="61" t="s">
        <v>84</v>
      </c>
      <c r="B135" s="61" t="s">
        <v>216</v>
      </c>
      <c r="C135">
        <v>2014</v>
      </c>
      <c r="D135" s="61" t="s">
        <v>676</v>
      </c>
    </row>
    <row r="136" spans="1:4" hidden="1" x14ac:dyDescent="0.25">
      <c r="A136" s="61" t="s">
        <v>84</v>
      </c>
      <c r="B136" s="61" t="s">
        <v>216</v>
      </c>
      <c r="C136">
        <v>2015</v>
      </c>
      <c r="D136" s="61" t="s">
        <v>676</v>
      </c>
    </row>
    <row r="137" spans="1:4" hidden="1" x14ac:dyDescent="0.25">
      <c r="A137" s="61" t="s">
        <v>84</v>
      </c>
      <c r="B137" s="61" t="s">
        <v>216</v>
      </c>
      <c r="C137">
        <v>2016</v>
      </c>
      <c r="D137" s="61" t="s">
        <v>676</v>
      </c>
    </row>
    <row r="138" spans="1:4" hidden="1" x14ac:dyDescent="0.25">
      <c r="A138" s="61" t="s">
        <v>84</v>
      </c>
      <c r="B138" s="61" t="s">
        <v>216</v>
      </c>
      <c r="C138">
        <v>2017</v>
      </c>
      <c r="D138" s="61" t="s">
        <v>673</v>
      </c>
    </row>
    <row r="139" spans="1:4" hidden="1" x14ac:dyDescent="0.25">
      <c r="A139" s="61" t="s">
        <v>84</v>
      </c>
      <c r="B139" s="61" t="s">
        <v>216</v>
      </c>
      <c r="C139">
        <v>2018</v>
      </c>
      <c r="D139" s="61" t="s">
        <v>673</v>
      </c>
    </row>
    <row r="140" spans="1:4" hidden="1" x14ac:dyDescent="0.25">
      <c r="A140" s="61" t="s">
        <v>84</v>
      </c>
      <c r="B140" s="61" t="s">
        <v>216</v>
      </c>
      <c r="C140">
        <v>2019</v>
      </c>
      <c r="D140" s="61" t="s">
        <v>673</v>
      </c>
    </row>
    <row r="141" spans="1:4" hidden="1" x14ac:dyDescent="0.25">
      <c r="A141" s="61" t="s">
        <v>84</v>
      </c>
      <c r="B141" s="61" t="s">
        <v>216</v>
      </c>
      <c r="C141">
        <v>2020</v>
      </c>
      <c r="D141" s="61" t="s">
        <v>677</v>
      </c>
    </row>
    <row r="142" spans="1:4" hidden="1" x14ac:dyDescent="0.25">
      <c r="A142" s="61" t="s">
        <v>84</v>
      </c>
      <c r="B142" s="61" t="s">
        <v>216</v>
      </c>
      <c r="C142">
        <v>2021</v>
      </c>
      <c r="D142" s="61" t="s">
        <v>678</v>
      </c>
    </row>
    <row r="143" spans="1:4" hidden="1" x14ac:dyDescent="0.25">
      <c r="A143" s="61" t="s">
        <v>84</v>
      </c>
      <c r="B143" s="61" t="s">
        <v>216</v>
      </c>
      <c r="C143">
        <v>2022</v>
      </c>
      <c r="D143" s="61" t="s">
        <v>679</v>
      </c>
    </row>
    <row r="144" spans="1:4" hidden="1" x14ac:dyDescent="0.25">
      <c r="A144" s="61" t="s">
        <v>84</v>
      </c>
      <c r="B144" s="61" t="s">
        <v>216</v>
      </c>
      <c r="C144">
        <v>2023</v>
      </c>
      <c r="D144" s="34">
        <v>8.66</v>
      </c>
    </row>
    <row r="145" spans="1:4" hidden="1" x14ac:dyDescent="0.25">
      <c r="A145" s="61" t="s">
        <v>51</v>
      </c>
      <c r="B145" s="61" t="s">
        <v>217</v>
      </c>
      <c r="C145">
        <v>2006</v>
      </c>
      <c r="D145" s="61" t="s">
        <v>680</v>
      </c>
    </row>
    <row r="146" spans="1:4" hidden="1" x14ac:dyDescent="0.25">
      <c r="A146" s="61" t="s">
        <v>51</v>
      </c>
      <c r="B146" s="61" t="s">
        <v>217</v>
      </c>
      <c r="C146">
        <v>2008</v>
      </c>
      <c r="D146" s="61" t="s">
        <v>681</v>
      </c>
    </row>
    <row r="147" spans="1:4" hidden="1" x14ac:dyDescent="0.25">
      <c r="A147" s="61" t="s">
        <v>51</v>
      </c>
      <c r="B147" s="61" t="s">
        <v>217</v>
      </c>
      <c r="C147">
        <v>2010</v>
      </c>
      <c r="D147" s="61" t="s">
        <v>681</v>
      </c>
    </row>
    <row r="148" spans="1:4" hidden="1" x14ac:dyDescent="0.25">
      <c r="A148" s="61" t="s">
        <v>51</v>
      </c>
      <c r="B148" s="61" t="s">
        <v>217</v>
      </c>
      <c r="C148">
        <v>2011</v>
      </c>
      <c r="D148" s="61" t="s">
        <v>681</v>
      </c>
    </row>
    <row r="149" spans="1:4" hidden="1" x14ac:dyDescent="0.25">
      <c r="A149" s="61" t="s">
        <v>51</v>
      </c>
      <c r="B149" s="61" t="s">
        <v>217</v>
      </c>
      <c r="C149">
        <v>2012</v>
      </c>
      <c r="D149" s="61" t="s">
        <v>682</v>
      </c>
    </row>
    <row r="150" spans="1:4" hidden="1" x14ac:dyDescent="0.25">
      <c r="A150" s="61" t="s">
        <v>51</v>
      </c>
      <c r="B150" s="61" t="s">
        <v>217</v>
      </c>
      <c r="C150">
        <v>2013</v>
      </c>
      <c r="D150" s="61" t="s">
        <v>683</v>
      </c>
    </row>
    <row r="151" spans="1:4" hidden="1" x14ac:dyDescent="0.25">
      <c r="A151" s="61" t="s">
        <v>51</v>
      </c>
      <c r="B151" s="61" t="s">
        <v>217</v>
      </c>
      <c r="C151">
        <v>2014</v>
      </c>
      <c r="D151" s="61" t="s">
        <v>684</v>
      </c>
    </row>
    <row r="152" spans="1:4" hidden="1" x14ac:dyDescent="0.25">
      <c r="A152" s="61" t="s">
        <v>51</v>
      </c>
      <c r="B152" s="61" t="s">
        <v>217</v>
      </c>
      <c r="C152">
        <v>2015</v>
      </c>
      <c r="D152" s="61" t="s">
        <v>684</v>
      </c>
    </row>
    <row r="153" spans="1:4" hidden="1" x14ac:dyDescent="0.25">
      <c r="A153" s="61" t="s">
        <v>51</v>
      </c>
      <c r="B153" s="61" t="s">
        <v>217</v>
      </c>
      <c r="C153">
        <v>2016</v>
      </c>
      <c r="D153" s="61" t="s">
        <v>685</v>
      </c>
    </row>
    <row r="154" spans="1:4" hidden="1" x14ac:dyDescent="0.25">
      <c r="A154" s="61" t="s">
        <v>51</v>
      </c>
      <c r="B154" s="61" t="s">
        <v>217</v>
      </c>
      <c r="C154">
        <v>2017</v>
      </c>
      <c r="D154" s="61" t="s">
        <v>686</v>
      </c>
    </row>
    <row r="155" spans="1:4" hidden="1" x14ac:dyDescent="0.25">
      <c r="A155" s="61" t="s">
        <v>51</v>
      </c>
      <c r="B155" s="61" t="s">
        <v>217</v>
      </c>
      <c r="C155">
        <v>2018</v>
      </c>
      <c r="D155" s="61" t="s">
        <v>539</v>
      </c>
    </row>
    <row r="156" spans="1:4" hidden="1" x14ac:dyDescent="0.25">
      <c r="A156" s="61" t="s">
        <v>51</v>
      </c>
      <c r="B156" s="61" t="s">
        <v>217</v>
      </c>
      <c r="C156">
        <v>2019</v>
      </c>
      <c r="D156" s="61" t="s">
        <v>539</v>
      </c>
    </row>
    <row r="157" spans="1:4" hidden="1" x14ac:dyDescent="0.25">
      <c r="A157" s="61" t="s">
        <v>51</v>
      </c>
      <c r="B157" s="61" t="s">
        <v>217</v>
      </c>
      <c r="C157">
        <v>2020</v>
      </c>
      <c r="D157" s="61" t="s">
        <v>687</v>
      </c>
    </row>
    <row r="158" spans="1:4" hidden="1" x14ac:dyDescent="0.25">
      <c r="A158" s="61" t="s">
        <v>51</v>
      </c>
      <c r="B158" s="61" t="s">
        <v>217</v>
      </c>
      <c r="C158">
        <v>2021</v>
      </c>
      <c r="D158" s="61" t="s">
        <v>688</v>
      </c>
    </row>
    <row r="159" spans="1:4" hidden="1" x14ac:dyDescent="0.25">
      <c r="A159" s="61" t="s">
        <v>51</v>
      </c>
      <c r="B159" s="61" t="s">
        <v>217</v>
      </c>
      <c r="C159">
        <v>2022</v>
      </c>
      <c r="D159" s="61" t="s">
        <v>689</v>
      </c>
    </row>
    <row r="160" spans="1:4" hidden="1" x14ac:dyDescent="0.25">
      <c r="A160" s="61" t="s">
        <v>51</v>
      </c>
      <c r="B160" s="61" t="s">
        <v>217</v>
      </c>
      <c r="C160">
        <v>2023</v>
      </c>
      <c r="D160" s="34">
        <v>8.2799999999999994</v>
      </c>
    </row>
    <row r="161" spans="1:4" x14ac:dyDescent="0.25">
      <c r="A161" s="61" t="s">
        <v>168</v>
      </c>
      <c r="B161" s="61" t="s">
        <v>218</v>
      </c>
      <c r="C161">
        <v>2006</v>
      </c>
      <c r="D161" s="61">
        <v>3.31</v>
      </c>
    </row>
    <row r="162" spans="1:4" x14ac:dyDescent="0.25">
      <c r="A162" s="61" t="s">
        <v>168</v>
      </c>
      <c r="B162" s="61" t="s">
        <v>218</v>
      </c>
      <c r="C162">
        <v>2008</v>
      </c>
      <c r="D162" s="61">
        <v>3.19</v>
      </c>
    </row>
    <row r="163" spans="1:4" x14ac:dyDescent="0.25">
      <c r="A163" s="61" t="s">
        <v>168</v>
      </c>
      <c r="B163" s="61" t="s">
        <v>218</v>
      </c>
      <c r="C163">
        <v>2010</v>
      </c>
      <c r="D163" s="61">
        <v>3.15</v>
      </c>
    </row>
    <row r="164" spans="1:4" x14ac:dyDescent="0.25">
      <c r="A164" s="61" t="s">
        <v>168</v>
      </c>
      <c r="B164" s="61" t="s">
        <v>218</v>
      </c>
      <c r="C164">
        <v>2011</v>
      </c>
      <c r="D164" s="61">
        <v>3.15</v>
      </c>
    </row>
    <row r="165" spans="1:4" x14ac:dyDescent="0.25">
      <c r="A165" s="61" t="s">
        <v>168</v>
      </c>
      <c r="B165" s="61" t="s">
        <v>218</v>
      </c>
      <c r="C165">
        <v>2012</v>
      </c>
      <c r="D165" s="61">
        <v>3.15</v>
      </c>
    </row>
    <row r="166" spans="1:4" x14ac:dyDescent="0.25">
      <c r="A166" s="61" t="s">
        <v>168</v>
      </c>
      <c r="B166" s="61" t="s">
        <v>218</v>
      </c>
      <c r="C166">
        <v>2013</v>
      </c>
      <c r="D166" s="61">
        <v>3.06</v>
      </c>
    </row>
    <row r="167" spans="1:4" x14ac:dyDescent="0.25">
      <c r="A167" s="61" t="s">
        <v>168</v>
      </c>
      <c r="B167" s="61" t="s">
        <v>218</v>
      </c>
      <c r="C167">
        <v>2014</v>
      </c>
      <c r="D167" s="61">
        <v>2.83</v>
      </c>
    </row>
    <row r="168" spans="1:4" x14ac:dyDescent="0.25">
      <c r="A168" s="61" t="s">
        <v>168</v>
      </c>
      <c r="B168" s="61" t="s">
        <v>218</v>
      </c>
      <c r="C168">
        <v>2015</v>
      </c>
      <c r="D168" s="61">
        <v>2.71</v>
      </c>
    </row>
    <row r="169" spans="1:4" x14ac:dyDescent="0.25">
      <c r="A169" s="61" t="s">
        <v>168</v>
      </c>
      <c r="B169" s="61" t="s">
        <v>218</v>
      </c>
      <c r="C169">
        <v>2016</v>
      </c>
      <c r="D169" s="61">
        <v>2.65</v>
      </c>
    </row>
    <row r="170" spans="1:4" x14ac:dyDescent="0.25">
      <c r="A170" s="61" t="s">
        <v>168</v>
      </c>
      <c r="B170" s="61" t="s">
        <v>218</v>
      </c>
      <c r="C170">
        <v>2017</v>
      </c>
      <c r="D170" s="61">
        <v>2.65</v>
      </c>
    </row>
    <row r="171" spans="1:4" x14ac:dyDescent="0.25">
      <c r="A171" s="61" t="s">
        <v>168</v>
      </c>
      <c r="B171" s="61" t="s">
        <v>218</v>
      </c>
      <c r="C171">
        <v>2018</v>
      </c>
      <c r="D171" s="61">
        <v>2.65</v>
      </c>
    </row>
    <row r="172" spans="1:4" x14ac:dyDescent="0.25">
      <c r="A172" s="61" t="s">
        <v>168</v>
      </c>
      <c r="B172" s="61" t="s">
        <v>218</v>
      </c>
      <c r="C172">
        <v>2019</v>
      </c>
      <c r="D172" s="61">
        <v>2.75</v>
      </c>
    </row>
    <row r="173" spans="1:4" x14ac:dyDescent="0.25">
      <c r="A173" s="61" t="s">
        <v>168</v>
      </c>
      <c r="B173" s="61" t="s">
        <v>218</v>
      </c>
      <c r="C173">
        <v>2020</v>
      </c>
      <c r="D173" s="61">
        <v>2.68</v>
      </c>
    </row>
    <row r="174" spans="1:4" x14ac:dyDescent="0.25">
      <c r="A174" s="61" t="s">
        <v>168</v>
      </c>
      <c r="B174" s="61" t="s">
        <v>218</v>
      </c>
      <c r="C174">
        <v>2021</v>
      </c>
      <c r="D174" s="61">
        <v>2.68</v>
      </c>
    </row>
    <row r="175" spans="1:4" hidden="1" x14ac:dyDescent="0.25">
      <c r="A175" s="61" t="s">
        <v>168</v>
      </c>
      <c r="B175" s="61" t="s">
        <v>218</v>
      </c>
      <c r="C175">
        <v>2022</v>
      </c>
      <c r="D175" s="61" t="s">
        <v>699</v>
      </c>
    </row>
    <row r="176" spans="1:4" hidden="1" x14ac:dyDescent="0.25">
      <c r="A176" s="61" t="s">
        <v>168</v>
      </c>
      <c r="B176" s="61" t="s">
        <v>218</v>
      </c>
      <c r="C176">
        <v>2023</v>
      </c>
      <c r="D176" s="34">
        <v>2.8</v>
      </c>
    </row>
    <row r="177" spans="1:4" hidden="1" x14ac:dyDescent="0.25">
      <c r="A177" s="61" t="s">
        <v>228</v>
      </c>
      <c r="B177" s="61" t="s">
        <v>229</v>
      </c>
      <c r="C177">
        <v>2006</v>
      </c>
      <c r="D177" s="61" t="s">
        <v>701</v>
      </c>
    </row>
    <row r="178" spans="1:4" hidden="1" x14ac:dyDescent="0.25">
      <c r="A178" s="61" t="s">
        <v>228</v>
      </c>
      <c r="B178" s="61" t="s">
        <v>229</v>
      </c>
      <c r="C178">
        <v>2008</v>
      </c>
      <c r="D178" s="61" t="s">
        <v>702</v>
      </c>
    </row>
    <row r="179" spans="1:4" hidden="1" x14ac:dyDescent="0.25">
      <c r="A179" s="61" t="s">
        <v>228</v>
      </c>
      <c r="B179" s="61" t="s">
        <v>229</v>
      </c>
      <c r="C179">
        <v>2010</v>
      </c>
      <c r="D179" s="61" t="s">
        <v>703</v>
      </c>
    </row>
    <row r="180" spans="1:4" hidden="1" x14ac:dyDescent="0.25">
      <c r="A180" s="61" t="s">
        <v>228</v>
      </c>
      <c r="B180" s="61" t="s">
        <v>229</v>
      </c>
      <c r="C180">
        <v>2011</v>
      </c>
      <c r="D180" s="61" t="s">
        <v>704</v>
      </c>
    </row>
    <row r="181" spans="1:4" hidden="1" x14ac:dyDescent="0.25">
      <c r="A181" s="61" t="s">
        <v>228</v>
      </c>
      <c r="B181" s="61" t="s">
        <v>229</v>
      </c>
      <c r="C181">
        <v>2012</v>
      </c>
      <c r="D181" s="61" t="s">
        <v>705</v>
      </c>
    </row>
    <row r="182" spans="1:4" hidden="1" x14ac:dyDescent="0.25">
      <c r="A182" s="61" t="s">
        <v>228</v>
      </c>
      <c r="B182" s="61" t="s">
        <v>229</v>
      </c>
      <c r="C182">
        <v>2013</v>
      </c>
      <c r="D182" s="61" t="s">
        <v>699</v>
      </c>
    </row>
    <row r="183" spans="1:4" hidden="1" x14ac:dyDescent="0.25">
      <c r="A183" s="61" t="s">
        <v>228</v>
      </c>
      <c r="B183" s="61" t="s">
        <v>229</v>
      </c>
      <c r="C183">
        <v>2014</v>
      </c>
      <c r="D183" s="61" t="s">
        <v>699</v>
      </c>
    </row>
    <row r="184" spans="1:4" hidden="1" x14ac:dyDescent="0.25">
      <c r="A184" s="61" t="s">
        <v>228</v>
      </c>
      <c r="B184" s="61" t="s">
        <v>229</v>
      </c>
      <c r="C184">
        <v>2015</v>
      </c>
      <c r="D184" s="61" t="s">
        <v>706</v>
      </c>
    </row>
    <row r="185" spans="1:4" hidden="1" x14ac:dyDescent="0.25">
      <c r="A185" s="61" t="s">
        <v>228</v>
      </c>
      <c r="B185" s="61" t="s">
        <v>229</v>
      </c>
      <c r="C185">
        <v>2016</v>
      </c>
      <c r="D185" s="61" t="s">
        <v>706</v>
      </c>
    </row>
    <row r="186" spans="1:4" hidden="1" x14ac:dyDescent="0.25">
      <c r="A186" s="61" t="s">
        <v>228</v>
      </c>
      <c r="B186" s="61" t="s">
        <v>229</v>
      </c>
      <c r="C186">
        <v>2017</v>
      </c>
      <c r="D186" s="61" t="s">
        <v>695</v>
      </c>
    </row>
    <row r="187" spans="1:4" hidden="1" x14ac:dyDescent="0.25">
      <c r="A187" s="61" t="s">
        <v>228</v>
      </c>
      <c r="B187" s="61" t="s">
        <v>229</v>
      </c>
      <c r="C187">
        <v>2018</v>
      </c>
      <c r="D187" s="61" t="s">
        <v>695</v>
      </c>
    </row>
    <row r="188" spans="1:4" hidden="1" x14ac:dyDescent="0.25">
      <c r="A188" s="61" t="s">
        <v>228</v>
      </c>
      <c r="B188" s="61" t="s">
        <v>229</v>
      </c>
      <c r="C188">
        <v>2019</v>
      </c>
      <c r="D188" s="61" t="s">
        <v>589</v>
      </c>
    </row>
    <row r="189" spans="1:4" hidden="1" x14ac:dyDescent="0.25">
      <c r="A189" s="61" t="s">
        <v>228</v>
      </c>
      <c r="B189" s="61" t="s">
        <v>229</v>
      </c>
      <c r="C189">
        <v>2020</v>
      </c>
      <c r="D189" s="61" t="s">
        <v>707</v>
      </c>
    </row>
    <row r="190" spans="1:4" hidden="1" x14ac:dyDescent="0.25">
      <c r="A190" s="61" t="s">
        <v>228</v>
      </c>
      <c r="B190" s="61" t="s">
        <v>229</v>
      </c>
      <c r="C190">
        <v>2021</v>
      </c>
      <c r="D190" s="61" t="s">
        <v>708</v>
      </c>
    </row>
    <row r="191" spans="1:4" hidden="1" x14ac:dyDescent="0.25">
      <c r="A191" s="61" t="s">
        <v>228</v>
      </c>
      <c r="B191" s="61" t="s">
        <v>229</v>
      </c>
      <c r="C191">
        <v>2022</v>
      </c>
      <c r="D191" s="61" t="s">
        <v>708</v>
      </c>
    </row>
    <row r="192" spans="1:4" hidden="1" x14ac:dyDescent="0.25">
      <c r="A192" s="61" t="s">
        <v>228</v>
      </c>
      <c r="B192" s="61" t="s">
        <v>229</v>
      </c>
      <c r="C192">
        <v>2023</v>
      </c>
      <c r="D192" s="34">
        <v>2.52</v>
      </c>
    </row>
    <row r="193" spans="1:4" hidden="1" x14ac:dyDescent="0.25">
      <c r="A193" s="61" t="s">
        <v>181</v>
      </c>
      <c r="B193" s="61" t="s">
        <v>226</v>
      </c>
      <c r="C193">
        <v>2006</v>
      </c>
      <c r="D193" s="61" t="s">
        <v>617</v>
      </c>
    </row>
    <row r="194" spans="1:4" hidden="1" x14ac:dyDescent="0.25">
      <c r="A194" s="61" t="s">
        <v>181</v>
      </c>
      <c r="B194" s="61" t="s">
        <v>226</v>
      </c>
      <c r="C194">
        <v>2008</v>
      </c>
      <c r="D194" s="61" t="s">
        <v>709</v>
      </c>
    </row>
    <row r="195" spans="1:4" hidden="1" x14ac:dyDescent="0.25">
      <c r="A195" s="61" t="s">
        <v>181</v>
      </c>
      <c r="B195" s="61" t="s">
        <v>226</v>
      </c>
      <c r="C195">
        <v>2010</v>
      </c>
      <c r="D195" s="61" t="s">
        <v>710</v>
      </c>
    </row>
    <row r="196" spans="1:4" hidden="1" x14ac:dyDescent="0.25">
      <c r="A196" s="61" t="s">
        <v>181</v>
      </c>
      <c r="B196" s="61" t="s">
        <v>226</v>
      </c>
      <c r="C196">
        <v>2011</v>
      </c>
      <c r="D196" s="61" t="s">
        <v>611</v>
      </c>
    </row>
    <row r="197" spans="1:4" hidden="1" x14ac:dyDescent="0.25">
      <c r="A197" s="61" t="s">
        <v>181</v>
      </c>
      <c r="B197" s="61" t="s">
        <v>226</v>
      </c>
      <c r="C197">
        <v>2012</v>
      </c>
      <c r="D197" s="61" t="s">
        <v>611</v>
      </c>
    </row>
    <row r="198" spans="1:4" hidden="1" x14ac:dyDescent="0.25">
      <c r="A198" s="61" t="s">
        <v>181</v>
      </c>
      <c r="B198" s="61" t="s">
        <v>226</v>
      </c>
      <c r="C198">
        <v>2013</v>
      </c>
      <c r="D198" s="61" t="s">
        <v>611</v>
      </c>
    </row>
    <row r="199" spans="1:4" hidden="1" x14ac:dyDescent="0.25">
      <c r="A199" s="61" t="s">
        <v>181</v>
      </c>
      <c r="B199" s="61" t="s">
        <v>226</v>
      </c>
      <c r="C199">
        <v>2014</v>
      </c>
      <c r="D199" s="61" t="s">
        <v>711</v>
      </c>
    </row>
    <row r="200" spans="1:4" hidden="1" x14ac:dyDescent="0.25">
      <c r="A200" s="61" t="s">
        <v>181</v>
      </c>
      <c r="B200" s="61" t="s">
        <v>226</v>
      </c>
      <c r="C200">
        <v>2015</v>
      </c>
      <c r="D200" s="61" t="s">
        <v>712</v>
      </c>
    </row>
    <row r="201" spans="1:4" hidden="1" x14ac:dyDescent="0.25">
      <c r="A201" s="61" t="s">
        <v>181</v>
      </c>
      <c r="B201" s="61" t="s">
        <v>226</v>
      </c>
      <c r="C201">
        <v>2016</v>
      </c>
      <c r="D201" s="61" t="s">
        <v>712</v>
      </c>
    </row>
    <row r="202" spans="1:4" hidden="1" x14ac:dyDescent="0.25">
      <c r="A202" s="61" t="s">
        <v>181</v>
      </c>
      <c r="B202" s="61" t="s">
        <v>226</v>
      </c>
      <c r="C202">
        <v>2017</v>
      </c>
      <c r="D202" s="61" t="s">
        <v>713</v>
      </c>
    </row>
    <row r="203" spans="1:4" hidden="1" x14ac:dyDescent="0.25">
      <c r="A203" s="61" t="s">
        <v>181</v>
      </c>
      <c r="B203" s="61" t="s">
        <v>226</v>
      </c>
      <c r="C203">
        <v>2018</v>
      </c>
      <c r="D203" s="61" t="s">
        <v>714</v>
      </c>
    </row>
    <row r="204" spans="1:4" hidden="1" x14ac:dyDescent="0.25">
      <c r="A204" s="61" t="s">
        <v>181</v>
      </c>
      <c r="B204" s="61" t="s">
        <v>226</v>
      </c>
      <c r="C204">
        <v>2019</v>
      </c>
      <c r="D204" s="61" t="s">
        <v>715</v>
      </c>
    </row>
    <row r="205" spans="1:4" hidden="1" x14ac:dyDescent="0.25">
      <c r="A205" s="61" t="s">
        <v>181</v>
      </c>
      <c r="B205" s="61" t="s">
        <v>226</v>
      </c>
      <c r="C205">
        <v>2020</v>
      </c>
      <c r="D205" s="61" t="s">
        <v>716</v>
      </c>
    </row>
    <row r="206" spans="1:4" hidden="1" x14ac:dyDescent="0.25">
      <c r="A206" s="61" t="s">
        <v>181</v>
      </c>
      <c r="B206" s="61" t="s">
        <v>226</v>
      </c>
      <c r="C206">
        <v>2021</v>
      </c>
      <c r="D206" s="61" t="s">
        <v>716</v>
      </c>
    </row>
    <row r="207" spans="1:4" hidden="1" x14ac:dyDescent="0.25">
      <c r="A207" s="61" t="s">
        <v>181</v>
      </c>
      <c r="B207" s="61" t="s">
        <v>226</v>
      </c>
      <c r="C207">
        <v>2022</v>
      </c>
      <c r="D207" s="61" t="s">
        <v>716</v>
      </c>
    </row>
    <row r="208" spans="1:4" hidden="1" x14ac:dyDescent="0.25">
      <c r="A208" s="61" t="s">
        <v>181</v>
      </c>
      <c r="B208" s="61" t="s">
        <v>226</v>
      </c>
      <c r="C208">
        <v>2023</v>
      </c>
      <c r="D208" s="34">
        <v>5.87</v>
      </c>
    </row>
    <row r="209" spans="1:4" hidden="1" x14ac:dyDescent="0.25">
      <c r="A209" s="61" t="s">
        <v>159</v>
      </c>
      <c r="B209" s="61" t="s">
        <v>232</v>
      </c>
      <c r="C209">
        <v>2006</v>
      </c>
      <c r="D209" s="61" t="s">
        <v>717</v>
      </c>
    </row>
    <row r="210" spans="1:4" hidden="1" x14ac:dyDescent="0.25">
      <c r="A210" s="61" t="s">
        <v>159</v>
      </c>
      <c r="B210" s="61" t="s">
        <v>232</v>
      </c>
      <c r="C210">
        <v>2008</v>
      </c>
      <c r="D210" s="61" t="s">
        <v>717</v>
      </c>
    </row>
    <row r="211" spans="1:4" hidden="1" x14ac:dyDescent="0.25">
      <c r="A211" s="61" t="s">
        <v>159</v>
      </c>
      <c r="B211" s="61" t="s">
        <v>232</v>
      </c>
      <c r="C211">
        <v>2010</v>
      </c>
      <c r="D211" s="61" t="s">
        <v>717</v>
      </c>
    </row>
    <row r="212" spans="1:4" hidden="1" x14ac:dyDescent="0.25">
      <c r="A212" s="61" t="s">
        <v>159</v>
      </c>
      <c r="B212" s="61" t="s">
        <v>232</v>
      </c>
      <c r="C212">
        <v>2011</v>
      </c>
      <c r="D212" s="61" t="s">
        <v>718</v>
      </c>
    </row>
    <row r="213" spans="1:4" hidden="1" x14ac:dyDescent="0.25">
      <c r="A213" s="61" t="s">
        <v>159</v>
      </c>
      <c r="B213" s="61" t="s">
        <v>232</v>
      </c>
      <c r="C213">
        <v>2012</v>
      </c>
      <c r="D213" s="61" t="s">
        <v>719</v>
      </c>
    </row>
    <row r="214" spans="1:4" hidden="1" x14ac:dyDescent="0.25">
      <c r="A214" s="61" t="s">
        <v>159</v>
      </c>
      <c r="B214" s="61" t="s">
        <v>232</v>
      </c>
      <c r="C214">
        <v>2013</v>
      </c>
      <c r="D214" s="61" t="s">
        <v>719</v>
      </c>
    </row>
    <row r="215" spans="1:4" hidden="1" x14ac:dyDescent="0.25">
      <c r="A215" s="61" t="s">
        <v>159</v>
      </c>
      <c r="B215" s="61" t="s">
        <v>232</v>
      </c>
      <c r="C215">
        <v>2014</v>
      </c>
      <c r="D215" s="61" t="s">
        <v>720</v>
      </c>
    </row>
    <row r="216" spans="1:4" hidden="1" x14ac:dyDescent="0.25">
      <c r="A216" s="61" t="s">
        <v>159</v>
      </c>
      <c r="B216" s="61" t="s">
        <v>232</v>
      </c>
      <c r="C216">
        <v>2015</v>
      </c>
      <c r="D216" s="61" t="s">
        <v>632</v>
      </c>
    </row>
    <row r="217" spans="1:4" hidden="1" x14ac:dyDescent="0.25">
      <c r="A217" s="61" t="s">
        <v>159</v>
      </c>
      <c r="B217" s="61" t="s">
        <v>232</v>
      </c>
      <c r="C217">
        <v>2016</v>
      </c>
      <c r="D217" s="61" t="s">
        <v>721</v>
      </c>
    </row>
    <row r="218" spans="1:4" hidden="1" x14ac:dyDescent="0.25">
      <c r="A218" s="61" t="s">
        <v>159</v>
      </c>
      <c r="B218" s="61" t="s">
        <v>232</v>
      </c>
      <c r="C218">
        <v>2017</v>
      </c>
      <c r="D218" s="61" t="s">
        <v>722</v>
      </c>
    </row>
    <row r="219" spans="1:4" hidden="1" x14ac:dyDescent="0.25">
      <c r="A219" s="61" t="s">
        <v>159</v>
      </c>
      <c r="B219" s="61" t="s">
        <v>232</v>
      </c>
      <c r="C219">
        <v>2018</v>
      </c>
      <c r="D219" s="61" t="s">
        <v>722</v>
      </c>
    </row>
    <row r="220" spans="1:4" hidden="1" x14ac:dyDescent="0.25">
      <c r="A220" s="61" t="s">
        <v>159</v>
      </c>
      <c r="B220" s="61" t="s">
        <v>232</v>
      </c>
      <c r="C220">
        <v>2019</v>
      </c>
      <c r="D220" s="61" t="s">
        <v>587</v>
      </c>
    </row>
    <row r="221" spans="1:4" hidden="1" x14ac:dyDescent="0.25">
      <c r="A221" s="61" t="s">
        <v>159</v>
      </c>
      <c r="B221" s="61" t="s">
        <v>232</v>
      </c>
      <c r="C221">
        <v>2020</v>
      </c>
      <c r="D221" s="61" t="s">
        <v>723</v>
      </c>
    </row>
    <row r="222" spans="1:4" hidden="1" x14ac:dyDescent="0.25">
      <c r="A222" s="61" t="s">
        <v>159</v>
      </c>
      <c r="B222" s="61" t="s">
        <v>232</v>
      </c>
      <c r="C222">
        <v>2021</v>
      </c>
      <c r="D222" s="61" t="s">
        <v>629</v>
      </c>
    </row>
    <row r="223" spans="1:4" hidden="1" x14ac:dyDescent="0.25">
      <c r="A223" s="61" t="s">
        <v>159</v>
      </c>
      <c r="B223" s="61" t="s">
        <v>232</v>
      </c>
      <c r="C223">
        <v>2022</v>
      </c>
      <c r="D223" s="61" t="s">
        <v>724</v>
      </c>
    </row>
    <row r="224" spans="1:4" hidden="1" x14ac:dyDescent="0.25">
      <c r="A224" s="61" t="s">
        <v>63</v>
      </c>
      <c r="B224" s="61" t="s">
        <v>221</v>
      </c>
      <c r="C224">
        <v>2006</v>
      </c>
      <c r="D224" s="61" t="s">
        <v>725</v>
      </c>
    </row>
    <row r="225" spans="1:4" hidden="1" x14ac:dyDescent="0.25">
      <c r="A225" s="61" t="s">
        <v>63</v>
      </c>
      <c r="B225" s="61" t="s">
        <v>221</v>
      </c>
      <c r="C225">
        <v>2008</v>
      </c>
      <c r="D225" s="61" t="s">
        <v>687</v>
      </c>
    </row>
    <row r="226" spans="1:4" hidden="1" x14ac:dyDescent="0.25">
      <c r="A226" s="61" t="s">
        <v>63</v>
      </c>
      <c r="B226" s="61" t="s">
        <v>221</v>
      </c>
      <c r="C226">
        <v>2010</v>
      </c>
      <c r="D226" s="61" t="s">
        <v>726</v>
      </c>
    </row>
    <row r="227" spans="1:4" hidden="1" x14ac:dyDescent="0.25">
      <c r="A227" s="61" t="s">
        <v>63</v>
      </c>
      <c r="B227" s="61" t="s">
        <v>221</v>
      </c>
      <c r="C227">
        <v>2011</v>
      </c>
      <c r="D227" s="61" t="s">
        <v>726</v>
      </c>
    </row>
    <row r="228" spans="1:4" hidden="1" x14ac:dyDescent="0.25">
      <c r="A228" s="61" t="s">
        <v>63</v>
      </c>
      <c r="B228" s="61" t="s">
        <v>221</v>
      </c>
      <c r="C228">
        <v>2012</v>
      </c>
      <c r="D228" s="61" t="s">
        <v>726</v>
      </c>
    </row>
    <row r="229" spans="1:4" hidden="1" x14ac:dyDescent="0.25">
      <c r="A229" s="61" t="s">
        <v>63</v>
      </c>
      <c r="B229" s="61" t="s">
        <v>221</v>
      </c>
      <c r="C229">
        <v>2013</v>
      </c>
      <c r="D229" s="61" t="s">
        <v>726</v>
      </c>
    </row>
    <row r="230" spans="1:4" hidden="1" x14ac:dyDescent="0.25">
      <c r="A230" s="61" t="s">
        <v>63</v>
      </c>
      <c r="B230" s="61" t="s">
        <v>221</v>
      </c>
      <c r="C230">
        <v>2014</v>
      </c>
      <c r="D230" s="61" t="s">
        <v>727</v>
      </c>
    </row>
    <row r="231" spans="1:4" hidden="1" x14ac:dyDescent="0.25">
      <c r="A231" s="61" t="s">
        <v>63</v>
      </c>
      <c r="B231" s="61" t="s">
        <v>221</v>
      </c>
      <c r="C231">
        <v>2015</v>
      </c>
      <c r="D231" s="61" t="s">
        <v>727</v>
      </c>
    </row>
    <row r="232" spans="1:4" hidden="1" x14ac:dyDescent="0.25">
      <c r="A232" s="61" t="s">
        <v>63</v>
      </c>
      <c r="B232" s="61" t="s">
        <v>221</v>
      </c>
      <c r="C232">
        <v>2016</v>
      </c>
      <c r="D232" s="61" t="s">
        <v>728</v>
      </c>
    </row>
    <row r="233" spans="1:4" hidden="1" x14ac:dyDescent="0.25">
      <c r="A233" s="61" t="s">
        <v>63</v>
      </c>
      <c r="B233" s="61" t="s">
        <v>221</v>
      </c>
      <c r="C233">
        <v>2017</v>
      </c>
      <c r="D233" s="61" t="s">
        <v>729</v>
      </c>
    </row>
    <row r="234" spans="1:4" hidden="1" x14ac:dyDescent="0.25">
      <c r="A234" s="61" t="s">
        <v>63</v>
      </c>
      <c r="B234" s="61" t="s">
        <v>221</v>
      </c>
      <c r="C234">
        <v>2018</v>
      </c>
      <c r="D234" s="61" t="s">
        <v>729</v>
      </c>
    </row>
    <row r="235" spans="1:4" hidden="1" x14ac:dyDescent="0.25">
      <c r="A235" s="61" t="s">
        <v>63</v>
      </c>
      <c r="B235" s="61" t="s">
        <v>221</v>
      </c>
      <c r="C235">
        <v>2019</v>
      </c>
      <c r="D235" s="61" t="s">
        <v>730</v>
      </c>
    </row>
    <row r="236" spans="1:4" hidden="1" x14ac:dyDescent="0.25">
      <c r="A236" s="61" t="s">
        <v>63</v>
      </c>
      <c r="B236" s="61" t="s">
        <v>221</v>
      </c>
      <c r="C236">
        <v>2020</v>
      </c>
      <c r="D236" s="61" t="s">
        <v>731</v>
      </c>
    </row>
    <row r="237" spans="1:4" hidden="1" x14ac:dyDescent="0.25">
      <c r="A237" s="61" t="s">
        <v>63</v>
      </c>
      <c r="B237" s="61" t="s">
        <v>221</v>
      </c>
      <c r="C237">
        <v>2021</v>
      </c>
      <c r="D237" s="61" t="s">
        <v>731</v>
      </c>
    </row>
    <row r="238" spans="1:4" hidden="1" x14ac:dyDescent="0.25">
      <c r="A238" s="61" t="s">
        <v>63</v>
      </c>
      <c r="B238" s="61" t="s">
        <v>221</v>
      </c>
      <c r="C238">
        <v>2022</v>
      </c>
      <c r="D238" s="61" t="s">
        <v>730</v>
      </c>
    </row>
    <row r="239" spans="1:4" hidden="1" x14ac:dyDescent="0.25">
      <c r="A239" s="61" t="s">
        <v>63</v>
      </c>
      <c r="B239" s="61" t="s">
        <v>221</v>
      </c>
      <c r="C239">
        <v>2023</v>
      </c>
      <c r="D239" s="34">
        <v>7.64</v>
      </c>
    </row>
    <row r="240" spans="1:4" hidden="1" x14ac:dyDescent="0.25">
      <c r="A240" s="61" t="s">
        <v>222</v>
      </c>
      <c r="B240" s="61" t="s">
        <v>223</v>
      </c>
      <c r="C240">
        <v>2006</v>
      </c>
      <c r="D240" s="61" t="s">
        <v>732</v>
      </c>
    </row>
    <row r="241" spans="1:4" hidden="1" x14ac:dyDescent="0.25">
      <c r="A241" s="61" t="s">
        <v>222</v>
      </c>
      <c r="B241" s="61" t="s">
        <v>223</v>
      </c>
      <c r="C241">
        <v>2008</v>
      </c>
      <c r="D241" s="61" t="s">
        <v>733</v>
      </c>
    </row>
    <row r="242" spans="1:4" hidden="1" x14ac:dyDescent="0.25">
      <c r="A242" s="61" t="s">
        <v>222</v>
      </c>
      <c r="B242" s="61" t="s">
        <v>223</v>
      </c>
      <c r="C242">
        <v>2010</v>
      </c>
      <c r="D242" s="61" t="s">
        <v>734</v>
      </c>
    </row>
    <row r="243" spans="1:4" hidden="1" x14ac:dyDescent="0.25">
      <c r="A243" s="61" t="s">
        <v>222</v>
      </c>
      <c r="B243" s="61" t="s">
        <v>223</v>
      </c>
      <c r="C243">
        <v>2011</v>
      </c>
      <c r="D243" s="61" t="s">
        <v>733</v>
      </c>
    </row>
    <row r="244" spans="1:4" hidden="1" x14ac:dyDescent="0.25">
      <c r="A244" s="61" t="s">
        <v>222</v>
      </c>
      <c r="B244" s="61" t="s">
        <v>223</v>
      </c>
      <c r="C244">
        <v>2012</v>
      </c>
      <c r="D244" s="61" t="s">
        <v>735</v>
      </c>
    </row>
    <row r="245" spans="1:4" hidden="1" x14ac:dyDescent="0.25">
      <c r="A245" s="61" t="s">
        <v>222</v>
      </c>
      <c r="B245" s="61" t="s">
        <v>223</v>
      </c>
      <c r="C245">
        <v>2013</v>
      </c>
      <c r="D245" s="61" t="s">
        <v>710</v>
      </c>
    </row>
    <row r="246" spans="1:4" hidden="1" x14ac:dyDescent="0.25">
      <c r="A246" s="61" t="s">
        <v>222</v>
      </c>
      <c r="B246" s="61" t="s">
        <v>223</v>
      </c>
      <c r="C246">
        <v>2014</v>
      </c>
      <c r="D246" s="61" t="s">
        <v>736</v>
      </c>
    </row>
    <row r="247" spans="1:4" hidden="1" x14ac:dyDescent="0.25">
      <c r="A247" s="61" t="s">
        <v>222</v>
      </c>
      <c r="B247" s="61" t="s">
        <v>223</v>
      </c>
      <c r="C247">
        <v>2015</v>
      </c>
      <c r="D247" s="61" t="s">
        <v>737</v>
      </c>
    </row>
    <row r="248" spans="1:4" hidden="1" x14ac:dyDescent="0.25">
      <c r="A248" s="61" t="s">
        <v>222</v>
      </c>
      <c r="B248" s="61" t="s">
        <v>223</v>
      </c>
      <c r="C248">
        <v>2016</v>
      </c>
      <c r="D248" s="61" t="s">
        <v>613</v>
      </c>
    </row>
    <row r="249" spans="1:4" hidden="1" x14ac:dyDescent="0.25">
      <c r="A249" s="61" t="s">
        <v>222</v>
      </c>
      <c r="B249" s="61" t="s">
        <v>223</v>
      </c>
      <c r="C249">
        <v>2017</v>
      </c>
      <c r="D249" s="61" t="s">
        <v>738</v>
      </c>
    </row>
    <row r="250" spans="1:4" hidden="1" x14ac:dyDescent="0.25">
      <c r="A250" s="61" t="s">
        <v>222</v>
      </c>
      <c r="B250" s="61" t="s">
        <v>223</v>
      </c>
      <c r="C250">
        <v>2018</v>
      </c>
      <c r="D250" s="61" t="s">
        <v>739</v>
      </c>
    </row>
    <row r="251" spans="1:4" hidden="1" x14ac:dyDescent="0.25">
      <c r="A251" s="61" t="s">
        <v>222</v>
      </c>
      <c r="B251" s="61" t="s">
        <v>223</v>
      </c>
      <c r="C251">
        <v>2019</v>
      </c>
      <c r="D251" s="61" t="s">
        <v>740</v>
      </c>
    </row>
    <row r="252" spans="1:4" hidden="1" x14ac:dyDescent="0.25">
      <c r="A252" s="61" t="s">
        <v>222</v>
      </c>
      <c r="B252" s="61" t="s">
        <v>223</v>
      </c>
      <c r="C252">
        <v>2020</v>
      </c>
      <c r="D252" s="61" t="s">
        <v>741</v>
      </c>
    </row>
    <row r="253" spans="1:4" hidden="1" x14ac:dyDescent="0.25">
      <c r="A253" s="61" t="s">
        <v>222</v>
      </c>
      <c r="B253" s="61" t="s">
        <v>223</v>
      </c>
      <c r="C253">
        <v>2021</v>
      </c>
      <c r="D253" s="61" t="s">
        <v>742</v>
      </c>
    </row>
    <row r="254" spans="1:4" hidden="1" x14ac:dyDescent="0.25">
      <c r="A254" s="61" t="s">
        <v>222</v>
      </c>
      <c r="B254" s="61" t="s">
        <v>223</v>
      </c>
      <c r="C254">
        <v>2022</v>
      </c>
      <c r="D254" s="61" t="s">
        <v>743</v>
      </c>
    </row>
    <row r="255" spans="1:4" hidden="1" x14ac:dyDescent="0.25">
      <c r="A255" s="61" t="s">
        <v>222</v>
      </c>
      <c r="B255" s="61" t="s">
        <v>223</v>
      </c>
      <c r="C255">
        <v>2023</v>
      </c>
      <c r="D255" s="34">
        <v>4.68</v>
      </c>
    </row>
    <row r="256" spans="1:4" hidden="1" x14ac:dyDescent="0.25">
      <c r="A256" s="61" t="s">
        <v>241</v>
      </c>
      <c r="B256" s="61" t="s">
        <v>242</v>
      </c>
      <c r="C256">
        <v>2006</v>
      </c>
      <c r="D256" s="61" t="s">
        <v>745</v>
      </c>
    </row>
    <row r="257" spans="1:4" hidden="1" x14ac:dyDescent="0.25">
      <c r="A257" s="61" t="s">
        <v>241</v>
      </c>
      <c r="B257" s="61" t="s">
        <v>242</v>
      </c>
      <c r="C257">
        <v>2008</v>
      </c>
      <c r="D257" s="61" t="s">
        <v>746</v>
      </c>
    </row>
    <row r="258" spans="1:4" hidden="1" x14ac:dyDescent="0.25">
      <c r="A258" s="61" t="s">
        <v>241</v>
      </c>
      <c r="B258" s="61" t="s">
        <v>242</v>
      </c>
      <c r="C258">
        <v>2010</v>
      </c>
      <c r="D258" s="61" t="s">
        <v>744</v>
      </c>
    </row>
    <row r="259" spans="1:4" hidden="1" x14ac:dyDescent="0.25">
      <c r="A259" s="61" t="s">
        <v>241</v>
      </c>
      <c r="B259" s="61" t="s">
        <v>242</v>
      </c>
      <c r="C259">
        <v>2011</v>
      </c>
      <c r="D259" s="61" t="s">
        <v>747</v>
      </c>
    </row>
    <row r="260" spans="1:4" hidden="1" x14ac:dyDescent="0.25">
      <c r="A260" s="61" t="s">
        <v>241</v>
      </c>
      <c r="B260" s="61" t="s">
        <v>242</v>
      </c>
      <c r="C260">
        <v>2012</v>
      </c>
      <c r="D260" s="61" t="s">
        <v>748</v>
      </c>
    </row>
    <row r="261" spans="1:4" hidden="1" x14ac:dyDescent="0.25">
      <c r="A261" s="61" t="s">
        <v>241</v>
      </c>
      <c r="B261" s="61" t="s">
        <v>242</v>
      </c>
      <c r="C261">
        <v>2013</v>
      </c>
      <c r="D261" s="61" t="s">
        <v>749</v>
      </c>
    </row>
    <row r="262" spans="1:4" hidden="1" x14ac:dyDescent="0.25">
      <c r="A262" s="61" t="s">
        <v>241</v>
      </c>
      <c r="B262" s="61" t="s">
        <v>242</v>
      </c>
      <c r="C262">
        <v>2014</v>
      </c>
      <c r="D262" s="61" t="s">
        <v>750</v>
      </c>
    </row>
    <row r="263" spans="1:4" hidden="1" x14ac:dyDescent="0.25">
      <c r="A263" s="61" t="s">
        <v>241</v>
      </c>
      <c r="B263" s="61" t="s">
        <v>242</v>
      </c>
      <c r="C263">
        <v>2015</v>
      </c>
      <c r="D263" s="61" t="s">
        <v>751</v>
      </c>
    </row>
    <row r="264" spans="1:4" hidden="1" x14ac:dyDescent="0.25">
      <c r="A264" s="61" t="s">
        <v>241</v>
      </c>
      <c r="B264" s="61" t="s">
        <v>242</v>
      </c>
      <c r="C264">
        <v>2016</v>
      </c>
      <c r="D264" s="61" t="s">
        <v>751</v>
      </c>
    </row>
    <row r="265" spans="1:4" hidden="1" x14ac:dyDescent="0.25">
      <c r="A265" s="61" t="s">
        <v>241</v>
      </c>
      <c r="B265" s="61" t="s">
        <v>242</v>
      </c>
      <c r="C265">
        <v>2017</v>
      </c>
      <c r="D265" s="61" t="s">
        <v>752</v>
      </c>
    </row>
    <row r="266" spans="1:4" hidden="1" x14ac:dyDescent="0.25">
      <c r="A266" s="61" t="s">
        <v>241</v>
      </c>
      <c r="B266" s="61" t="s">
        <v>242</v>
      </c>
      <c r="C266">
        <v>2018</v>
      </c>
      <c r="D266" s="61" t="s">
        <v>753</v>
      </c>
    </row>
    <row r="267" spans="1:4" hidden="1" x14ac:dyDescent="0.25">
      <c r="A267" s="61" t="s">
        <v>241</v>
      </c>
      <c r="B267" s="61" t="s">
        <v>242</v>
      </c>
      <c r="C267">
        <v>2019</v>
      </c>
      <c r="D267" s="61" t="s">
        <v>753</v>
      </c>
    </row>
    <row r="268" spans="1:4" hidden="1" x14ac:dyDescent="0.25">
      <c r="A268" s="61" t="s">
        <v>241</v>
      </c>
      <c r="B268" s="61" t="s">
        <v>242</v>
      </c>
      <c r="C268">
        <v>2020</v>
      </c>
      <c r="D268" s="61" t="s">
        <v>754</v>
      </c>
    </row>
    <row r="269" spans="1:4" hidden="1" x14ac:dyDescent="0.25">
      <c r="A269" s="61" t="s">
        <v>241</v>
      </c>
      <c r="B269" s="61" t="s">
        <v>242</v>
      </c>
      <c r="C269">
        <v>2021</v>
      </c>
      <c r="D269" s="61" t="s">
        <v>754</v>
      </c>
    </row>
    <row r="270" spans="1:4" hidden="1" x14ac:dyDescent="0.25">
      <c r="A270" s="61" t="s">
        <v>241</v>
      </c>
      <c r="B270" s="61" t="s">
        <v>242</v>
      </c>
      <c r="C270">
        <v>2022</v>
      </c>
      <c r="D270" s="61" t="s">
        <v>652</v>
      </c>
    </row>
    <row r="271" spans="1:4" hidden="1" x14ac:dyDescent="0.25">
      <c r="A271" s="61" t="s">
        <v>241</v>
      </c>
      <c r="B271" s="61" t="s">
        <v>242</v>
      </c>
      <c r="C271">
        <v>2023</v>
      </c>
      <c r="D271" s="34">
        <v>5.54</v>
      </c>
    </row>
    <row r="272" spans="1:4" hidden="1" x14ac:dyDescent="0.25">
      <c r="A272" s="61" t="s">
        <v>235</v>
      </c>
      <c r="B272" s="61" t="s">
        <v>236</v>
      </c>
      <c r="C272">
        <v>2006</v>
      </c>
      <c r="D272" s="61" t="s">
        <v>614</v>
      </c>
    </row>
    <row r="273" spans="1:4" hidden="1" x14ac:dyDescent="0.25">
      <c r="A273" s="61" t="s">
        <v>235</v>
      </c>
      <c r="B273" s="61" t="s">
        <v>236</v>
      </c>
      <c r="C273">
        <v>2008</v>
      </c>
      <c r="D273" s="61" t="s">
        <v>755</v>
      </c>
    </row>
    <row r="274" spans="1:4" hidden="1" x14ac:dyDescent="0.25">
      <c r="A274" s="61" t="s">
        <v>235</v>
      </c>
      <c r="B274" s="61" t="s">
        <v>236</v>
      </c>
      <c r="C274">
        <v>2010</v>
      </c>
      <c r="D274" s="61" t="s">
        <v>756</v>
      </c>
    </row>
    <row r="275" spans="1:4" hidden="1" x14ac:dyDescent="0.25">
      <c r="A275" s="61" t="s">
        <v>235</v>
      </c>
      <c r="B275" s="61" t="s">
        <v>236</v>
      </c>
      <c r="C275">
        <v>2011</v>
      </c>
      <c r="D275" s="61" t="s">
        <v>757</v>
      </c>
    </row>
    <row r="276" spans="1:4" hidden="1" x14ac:dyDescent="0.25">
      <c r="A276" s="61" t="s">
        <v>235</v>
      </c>
      <c r="B276" s="61" t="s">
        <v>236</v>
      </c>
      <c r="C276">
        <v>2012</v>
      </c>
      <c r="D276" s="61" t="s">
        <v>757</v>
      </c>
    </row>
    <row r="277" spans="1:4" hidden="1" x14ac:dyDescent="0.25">
      <c r="A277" s="61" t="s">
        <v>235</v>
      </c>
      <c r="B277" s="61" t="s">
        <v>236</v>
      </c>
      <c r="C277">
        <v>2013</v>
      </c>
      <c r="D277" s="61" t="s">
        <v>758</v>
      </c>
    </row>
    <row r="278" spans="1:4" hidden="1" x14ac:dyDescent="0.25">
      <c r="A278" s="61" t="s">
        <v>235</v>
      </c>
      <c r="B278" s="61" t="s">
        <v>236</v>
      </c>
      <c r="C278">
        <v>2014</v>
      </c>
      <c r="D278" s="61" t="s">
        <v>758</v>
      </c>
    </row>
    <row r="279" spans="1:4" hidden="1" x14ac:dyDescent="0.25">
      <c r="A279" s="61" t="s">
        <v>235</v>
      </c>
      <c r="B279" s="61" t="s">
        <v>236</v>
      </c>
      <c r="C279">
        <v>2015</v>
      </c>
      <c r="D279" s="61" t="s">
        <v>759</v>
      </c>
    </row>
    <row r="280" spans="1:4" hidden="1" x14ac:dyDescent="0.25">
      <c r="A280" s="61" t="s">
        <v>235</v>
      </c>
      <c r="B280" s="61" t="s">
        <v>236</v>
      </c>
      <c r="C280">
        <v>2016</v>
      </c>
      <c r="D280" s="61" t="s">
        <v>655</v>
      </c>
    </row>
    <row r="281" spans="1:4" hidden="1" x14ac:dyDescent="0.25">
      <c r="A281" s="61" t="s">
        <v>235</v>
      </c>
      <c r="B281" s="61" t="s">
        <v>236</v>
      </c>
      <c r="C281">
        <v>2017</v>
      </c>
      <c r="D281" s="61" t="s">
        <v>654</v>
      </c>
    </row>
    <row r="282" spans="1:4" hidden="1" x14ac:dyDescent="0.25">
      <c r="A282" s="61" t="s">
        <v>235</v>
      </c>
      <c r="B282" s="61" t="s">
        <v>236</v>
      </c>
      <c r="C282">
        <v>2018</v>
      </c>
      <c r="D282" s="61" t="s">
        <v>760</v>
      </c>
    </row>
    <row r="283" spans="1:4" hidden="1" x14ac:dyDescent="0.25">
      <c r="A283" s="61" t="s">
        <v>235</v>
      </c>
      <c r="B283" s="61" t="s">
        <v>236</v>
      </c>
      <c r="C283">
        <v>2019</v>
      </c>
      <c r="D283" s="61" t="s">
        <v>761</v>
      </c>
    </row>
    <row r="284" spans="1:4" hidden="1" x14ac:dyDescent="0.25">
      <c r="A284" s="61" t="s">
        <v>235</v>
      </c>
      <c r="B284" s="61" t="s">
        <v>236</v>
      </c>
      <c r="C284">
        <v>2020</v>
      </c>
      <c r="D284" s="61" t="s">
        <v>752</v>
      </c>
    </row>
    <row r="285" spans="1:4" hidden="1" x14ac:dyDescent="0.25">
      <c r="A285" s="61" t="s">
        <v>235</v>
      </c>
      <c r="B285" s="61" t="s">
        <v>236</v>
      </c>
      <c r="C285">
        <v>2021</v>
      </c>
      <c r="D285" s="61" t="s">
        <v>748</v>
      </c>
    </row>
    <row r="286" spans="1:4" hidden="1" x14ac:dyDescent="0.25">
      <c r="A286" s="61" t="s">
        <v>235</v>
      </c>
      <c r="B286" s="61" t="s">
        <v>236</v>
      </c>
      <c r="C286">
        <v>2022</v>
      </c>
      <c r="D286" s="61" t="s">
        <v>762</v>
      </c>
    </row>
    <row r="287" spans="1:4" hidden="1" x14ac:dyDescent="0.25">
      <c r="A287" s="61" t="s">
        <v>235</v>
      </c>
      <c r="B287" s="61" t="s">
        <v>236</v>
      </c>
      <c r="C287">
        <v>2023</v>
      </c>
      <c r="D287" s="34">
        <v>4.2</v>
      </c>
    </row>
    <row r="288" spans="1:4" x14ac:dyDescent="0.25">
      <c r="A288" s="61" t="s">
        <v>156</v>
      </c>
      <c r="B288" s="61" t="s">
        <v>231</v>
      </c>
      <c r="C288">
        <v>2006</v>
      </c>
      <c r="D288" s="61">
        <v>5.78</v>
      </c>
    </row>
    <row r="289" spans="1:4" x14ac:dyDescent="0.25">
      <c r="A289" s="61" t="s">
        <v>156</v>
      </c>
      <c r="B289" s="61" t="s">
        <v>231</v>
      </c>
      <c r="C289">
        <v>2008</v>
      </c>
      <c r="D289" s="61">
        <v>5.7</v>
      </c>
    </row>
    <row r="290" spans="1:4" x14ac:dyDescent="0.25">
      <c r="A290" s="61" t="s">
        <v>156</v>
      </c>
      <c r="B290" s="61" t="s">
        <v>231</v>
      </c>
      <c r="C290">
        <v>2010</v>
      </c>
      <c r="D290" s="61">
        <v>5.32</v>
      </c>
    </row>
    <row r="291" spans="1:4" x14ac:dyDescent="0.25">
      <c r="A291" s="61" t="s">
        <v>156</v>
      </c>
      <c r="B291" s="61" t="s">
        <v>231</v>
      </c>
      <c r="C291">
        <v>2011</v>
      </c>
      <c r="D291" s="61">
        <v>5.24</v>
      </c>
    </row>
    <row r="292" spans="1:4" x14ac:dyDescent="0.25">
      <c r="A292" s="61" t="s">
        <v>156</v>
      </c>
      <c r="B292" s="61" t="s">
        <v>231</v>
      </c>
      <c r="C292">
        <v>2012</v>
      </c>
      <c r="D292" s="61">
        <v>5.1100000000000003</v>
      </c>
    </row>
    <row r="293" spans="1:4" x14ac:dyDescent="0.25">
      <c r="A293" s="61" t="s">
        <v>156</v>
      </c>
      <c r="B293" s="61" t="s">
        <v>231</v>
      </c>
      <c r="C293">
        <v>2013</v>
      </c>
      <c r="D293" s="61">
        <v>5.0199999999999996</v>
      </c>
    </row>
    <row r="294" spans="1:4" x14ac:dyDescent="0.25">
      <c r="A294" s="61" t="s">
        <v>156</v>
      </c>
      <c r="B294" s="61" t="s">
        <v>231</v>
      </c>
      <c r="C294">
        <v>2014</v>
      </c>
      <c r="D294" s="61">
        <v>4.78</v>
      </c>
    </row>
    <row r="295" spans="1:4" x14ac:dyDescent="0.25">
      <c r="A295" s="61" t="s">
        <v>156</v>
      </c>
      <c r="B295" s="61" t="s">
        <v>231</v>
      </c>
      <c r="C295">
        <v>2015</v>
      </c>
      <c r="D295" s="61">
        <v>4.83</v>
      </c>
    </row>
    <row r="296" spans="1:4" x14ac:dyDescent="0.25">
      <c r="A296" s="61" t="s">
        <v>156</v>
      </c>
      <c r="B296" s="61" t="s">
        <v>231</v>
      </c>
      <c r="C296">
        <v>2016</v>
      </c>
      <c r="D296" s="61">
        <v>4.87</v>
      </c>
    </row>
    <row r="297" spans="1:4" x14ac:dyDescent="0.25">
      <c r="A297" s="61" t="s">
        <v>156</v>
      </c>
      <c r="B297" s="61" t="s">
        <v>231</v>
      </c>
      <c r="C297">
        <v>2017</v>
      </c>
      <c r="D297" s="61">
        <v>4.87</v>
      </c>
    </row>
    <row r="298" spans="1:4" x14ac:dyDescent="0.25">
      <c r="A298" s="61" t="s">
        <v>156</v>
      </c>
      <c r="B298" s="61" t="s">
        <v>231</v>
      </c>
      <c r="C298">
        <v>2018</v>
      </c>
      <c r="D298" s="61">
        <v>4.9800000000000004</v>
      </c>
    </row>
    <row r="299" spans="1:4" x14ac:dyDescent="0.25">
      <c r="A299" s="61" t="s">
        <v>156</v>
      </c>
      <c r="B299" s="61" t="s">
        <v>231</v>
      </c>
      <c r="C299">
        <v>2019</v>
      </c>
      <c r="D299" s="61">
        <v>4.8600000000000003</v>
      </c>
    </row>
    <row r="300" spans="1:4" x14ac:dyDescent="0.25">
      <c r="A300" s="61" t="s">
        <v>156</v>
      </c>
      <c r="B300" s="61" t="s">
        <v>231</v>
      </c>
      <c r="C300">
        <v>2020</v>
      </c>
      <c r="D300" s="61">
        <v>4.84</v>
      </c>
    </row>
    <row r="301" spans="1:4" x14ac:dyDescent="0.25">
      <c r="A301" s="61" t="s">
        <v>156</v>
      </c>
      <c r="B301" s="61" t="s">
        <v>231</v>
      </c>
      <c r="C301">
        <v>2021</v>
      </c>
      <c r="D301" s="61">
        <v>5.04</v>
      </c>
    </row>
    <row r="302" spans="1:4" hidden="1" x14ac:dyDescent="0.25">
      <c r="A302" s="61" t="s">
        <v>156</v>
      </c>
      <c r="B302" s="61" t="s">
        <v>231</v>
      </c>
      <c r="C302">
        <v>2022</v>
      </c>
      <c r="D302" s="61" t="s">
        <v>771</v>
      </c>
    </row>
    <row r="303" spans="1:4" hidden="1" x14ac:dyDescent="0.25">
      <c r="A303" s="61" t="s">
        <v>156</v>
      </c>
      <c r="B303" s="61" t="s">
        <v>231</v>
      </c>
      <c r="C303">
        <v>2023</v>
      </c>
      <c r="D303" s="34" t="s">
        <v>771</v>
      </c>
    </row>
    <row r="304" spans="1:4" hidden="1" x14ac:dyDescent="0.25">
      <c r="A304" s="61" t="s">
        <v>157</v>
      </c>
      <c r="B304" s="61" t="s">
        <v>243</v>
      </c>
      <c r="C304">
        <v>2006</v>
      </c>
      <c r="D304" s="61" t="s">
        <v>772</v>
      </c>
    </row>
    <row r="305" spans="1:4" hidden="1" x14ac:dyDescent="0.25">
      <c r="A305" s="61" t="s">
        <v>157</v>
      </c>
      <c r="B305" s="61" t="s">
        <v>243</v>
      </c>
      <c r="C305">
        <v>2008</v>
      </c>
      <c r="D305" s="61" t="s">
        <v>773</v>
      </c>
    </row>
    <row r="306" spans="1:4" hidden="1" x14ac:dyDescent="0.25">
      <c r="A306" s="61" t="s">
        <v>157</v>
      </c>
      <c r="B306" s="61" t="s">
        <v>243</v>
      </c>
      <c r="C306">
        <v>2010</v>
      </c>
      <c r="D306" s="61" t="s">
        <v>774</v>
      </c>
    </row>
    <row r="307" spans="1:4" hidden="1" x14ac:dyDescent="0.25">
      <c r="A307" s="61" t="s">
        <v>157</v>
      </c>
      <c r="B307" s="61" t="s">
        <v>243</v>
      </c>
      <c r="C307">
        <v>2011</v>
      </c>
      <c r="D307" s="61" t="s">
        <v>774</v>
      </c>
    </row>
    <row r="308" spans="1:4" hidden="1" x14ac:dyDescent="0.25">
      <c r="A308" s="61" t="s">
        <v>157</v>
      </c>
      <c r="B308" s="61" t="s">
        <v>243</v>
      </c>
      <c r="C308">
        <v>2012</v>
      </c>
      <c r="D308" s="61" t="s">
        <v>775</v>
      </c>
    </row>
    <row r="309" spans="1:4" hidden="1" x14ac:dyDescent="0.25">
      <c r="A309" s="61" t="s">
        <v>157</v>
      </c>
      <c r="B309" s="61" t="s">
        <v>243</v>
      </c>
      <c r="C309">
        <v>2013</v>
      </c>
      <c r="D309" s="61" t="s">
        <v>776</v>
      </c>
    </row>
    <row r="310" spans="1:4" hidden="1" x14ac:dyDescent="0.25">
      <c r="A310" s="61" t="s">
        <v>157</v>
      </c>
      <c r="B310" s="61" t="s">
        <v>243</v>
      </c>
      <c r="C310">
        <v>2014</v>
      </c>
      <c r="D310" s="61" t="s">
        <v>777</v>
      </c>
    </row>
    <row r="311" spans="1:4" hidden="1" x14ac:dyDescent="0.25">
      <c r="A311" s="61" t="s">
        <v>157</v>
      </c>
      <c r="B311" s="61" t="s">
        <v>243</v>
      </c>
      <c r="C311">
        <v>2015</v>
      </c>
      <c r="D311" s="61" t="s">
        <v>777</v>
      </c>
    </row>
    <row r="312" spans="1:4" hidden="1" x14ac:dyDescent="0.25">
      <c r="A312" s="61" t="s">
        <v>157</v>
      </c>
      <c r="B312" s="61" t="s">
        <v>243</v>
      </c>
      <c r="C312">
        <v>2016</v>
      </c>
      <c r="D312" s="61" t="s">
        <v>777</v>
      </c>
    </row>
    <row r="313" spans="1:4" hidden="1" x14ac:dyDescent="0.25">
      <c r="A313" s="61" t="s">
        <v>157</v>
      </c>
      <c r="B313" s="61" t="s">
        <v>243</v>
      </c>
      <c r="C313">
        <v>2017</v>
      </c>
      <c r="D313" s="61" t="s">
        <v>778</v>
      </c>
    </row>
    <row r="314" spans="1:4" hidden="1" x14ac:dyDescent="0.25">
      <c r="A314" s="61" t="s">
        <v>157</v>
      </c>
      <c r="B314" s="61" t="s">
        <v>243</v>
      </c>
      <c r="C314">
        <v>2018</v>
      </c>
      <c r="D314" s="61" t="s">
        <v>778</v>
      </c>
    </row>
    <row r="315" spans="1:4" hidden="1" x14ac:dyDescent="0.25">
      <c r="A315" s="61" t="s">
        <v>157</v>
      </c>
      <c r="B315" s="61" t="s">
        <v>243</v>
      </c>
      <c r="C315">
        <v>2019</v>
      </c>
      <c r="D315" s="61" t="s">
        <v>778</v>
      </c>
    </row>
    <row r="316" spans="1:4" hidden="1" x14ac:dyDescent="0.25">
      <c r="A316" s="61" t="s">
        <v>157</v>
      </c>
      <c r="B316" s="61" t="s">
        <v>243</v>
      </c>
      <c r="C316">
        <v>2020</v>
      </c>
      <c r="D316" s="61" t="s">
        <v>779</v>
      </c>
    </row>
    <row r="317" spans="1:4" hidden="1" x14ac:dyDescent="0.25">
      <c r="A317" s="61" t="s">
        <v>157</v>
      </c>
      <c r="B317" s="61" t="s">
        <v>243</v>
      </c>
      <c r="C317">
        <v>2021</v>
      </c>
      <c r="D317" s="61" t="s">
        <v>780</v>
      </c>
    </row>
    <row r="318" spans="1:4" hidden="1" x14ac:dyDescent="0.25">
      <c r="A318" s="61" t="s">
        <v>157</v>
      </c>
      <c r="B318" s="61" t="s">
        <v>243</v>
      </c>
      <c r="C318">
        <v>2022</v>
      </c>
      <c r="D318" s="61" t="s">
        <v>780</v>
      </c>
    </row>
    <row r="319" spans="1:4" hidden="1" x14ac:dyDescent="0.25">
      <c r="A319" s="61" t="s">
        <v>157</v>
      </c>
      <c r="B319" s="61" t="s">
        <v>243</v>
      </c>
      <c r="C319">
        <v>2023</v>
      </c>
      <c r="D319" s="34">
        <v>7.73</v>
      </c>
    </row>
    <row r="320" spans="1:4" hidden="1" x14ac:dyDescent="0.25">
      <c r="A320" s="61" t="s">
        <v>166</v>
      </c>
      <c r="B320" s="61" t="s">
        <v>237</v>
      </c>
      <c r="C320">
        <v>2006</v>
      </c>
      <c r="D320" s="61" t="s">
        <v>781</v>
      </c>
    </row>
    <row r="321" spans="1:4" hidden="1" x14ac:dyDescent="0.25">
      <c r="A321" s="61" t="s">
        <v>166</v>
      </c>
      <c r="B321" s="61" t="s">
        <v>237</v>
      </c>
      <c r="C321">
        <v>2008</v>
      </c>
      <c r="D321" s="61" t="s">
        <v>781</v>
      </c>
    </row>
    <row r="322" spans="1:4" hidden="1" x14ac:dyDescent="0.25">
      <c r="A322" s="61" t="s">
        <v>166</v>
      </c>
      <c r="B322" s="61" t="s">
        <v>237</v>
      </c>
      <c r="C322">
        <v>2010</v>
      </c>
      <c r="D322" s="61" t="s">
        <v>782</v>
      </c>
    </row>
    <row r="323" spans="1:4" hidden="1" x14ac:dyDescent="0.25">
      <c r="A323" s="61" t="s">
        <v>166</v>
      </c>
      <c r="B323" s="61" t="s">
        <v>237</v>
      </c>
      <c r="C323">
        <v>2011</v>
      </c>
      <c r="D323" s="61" t="s">
        <v>782</v>
      </c>
    </row>
    <row r="324" spans="1:4" hidden="1" x14ac:dyDescent="0.25">
      <c r="A324" s="61" t="s">
        <v>166</v>
      </c>
      <c r="B324" s="61" t="s">
        <v>237</v>
      </c>
      <c r="C324">
        <v>2012</v>
      </c>
      <c r="D324" s="61" t="s">
        <v>782</v>
      </c>
    </row>
    <row r="325" spans="1:4" hidden="1" x14ac:dyDescent="0.25">
      <c r="A325" s="61" t="s">
        <v>166</v>
      </c>
      <c r="B325" s="61" t="s">
        <v>237</v>
      </c>
      <c r="C325">
        <v>2013</v>
      </c>
      <c r="D325" s="61" t="s">
        <v>782</v>
      </c>
    </row>
    <row r="326" spans="1:4" hidden="1" x14ac:dyDescent="0.25">
      <c r="A326" s="61" t="s">
        <v>166</v>
      </c>
      <c r="B326" s="61" t="s">
        <v>237</v>
      </c>
      <c r="C326">
        <v>2014</v>
      </c>
      <c r="D326" s="61" t="s">
        <v>781</v>
      </c>
    </row>
    <row r="327" spans="1:4" hidden="1" x14ac:dyDescent="0.25">
      <c r="A327" s="61" t="s">
        <v>166</v>
      </c>
      <c r="B327" s="61" t="s">
        <v>237</v>
      </c>
      <c r="C327">
        <v>2015</v>
      </c>
      <c r="D327" s="61" t="s">
        <v>639</v>
      </c>
    </row>
    <row r="328" spans="1:4" hidden="1" x14ac:dyDescent="0.25">
      <c r="A328" s="61" t="s">
        <v>166</v>
      </c>
      <c r="B328" s="61" t="s">
        <v>237</v>
      </c>
      <c r="C328">
        <v>2016</v>
      </c>
      <c r="D328" s="61" t="s">
        <v>783</v>
      </c>
    </row>
    <row r="329" spans="1:4" hidden="1" x14ac:dyDescent="0.25">
      <c r="A329" s="61" t="s">
        <v>166</v>
      </c>
      <c r="B329" s="61" t="s">
        <v>237</v>
      </c>
      <c r="C329">
        <v>2017</v>
      </c>
      <c r="D329" s="61" t="s">
        <v>784</v>
      </c>
    </row>
    <row r="330" spans="1:4" hidden="1" x14ac:dyDescent="0.25">
      <c r="A330" s="61" t="s">
        <v>166</v>
      </c>
      <c r="B330" s="61" t="s">
        <v>237</v>
      </c>
      <c r="C330">
        <v>2018</v>
      </c>
      <c r="D330" s="61" t="s">
        <v>785</v>
      </c>
    </row>
    <row r="331" spans="1:4" hidden="1" x14ac:dyDescent="0.25">
      <c r="A331" s="61" t="s">
        <v>166</v>
      </c>
      <c r="B331" s="61" t="s">
        <v>237</v>
      </c>
      <c r="C331">
        <v>2019</v>
      </c>
      <c r="D331" s="61" t="s">
        <v>784</v>
      </c>
    </row>
    <row r="332" spans="1:4" hidden="1" x14ac:dyDescent="0.25">
      <c r="A332" s="61" t="s">
        <v>166</v>
      </c>
      <c r="B332" s="61" t="s">
        <v>237</v>
      </c>
      <c r="C332">
        <v>2020</v>
      </c>
      <c r="D332" s="61" t="s">
        <v>786</v>
      </c>
    </row>
    <row r="333" spans="1:4" hidden="1" x14ac:dyDescent="0.25">
      <c r="A333" s="61" t="s">
        <v>166</v>
      </c>
      <c r="B333" s="61" t="s">
        <v>237</v>
      </c>
      <c r="C333">
        <v>2021</v>
      </c>
      <c r="D333" s="61" t="s">
        <v>784</v>
      </c>
    </row>
    <row r="334" spans="1:4" hidden="1" x14ac:dyDescent="0.25">
      <c r="A334" s="61" t="s">
        <v>166</v>
      </c>
      <c r="B334" s="61" t="s">
        <v>237</v>
      </c>
      <c r="C334">
        <v>2022</v>
      </c>
      <c r="D334" s="61" t="s">
        <v>787</v>
      </c>
    </row>
    <row r="335" spans="1:4" hidden="1" x14ac:dyDescent="0.25">
      <c r="A335" s="61" t="s">
        <v>166</v>
      </c>
      <c r="B335" s="61" t="s">
        <v>237</v>
      </c>
      <c r="C335">
        <v>2023</v>
      </c>
      <c r="D335" s="34">
        <v>6.68</v>
      </c>
    </row>
    <row r="336" spans="1:4" x14ac:dyDescent="0.25">
      <c r="A336" s="61" t="s">
        <v>148</v>
      </c>
      <c r="B336" s="61" t="s">
        <v>227</v>
      </c>
      <c r="C336">
        <v>2006</v>
      </c>
      <c r="D336" s="61">
        <v>7.1</v>
      </c>
    </row>
    <row r="337" spans="1:4" x14ac:dyDescent="0.25">
      <c r="A337" s="61" t="s">
        <v>148</v>
      </c>
      <c r="B337" s="61" t="s">
        <v>227</v>
      </c>
      <c r="C337">
        <v>2008</v>
      </c>
      <c r="D337" s="61">
        <v>7.02</v>
      </c>
    </row>
    <row r="338" spans="1:4" x14ac:dyDescent="0.25">
      <c r="A338" s="61" t="s">
        <v>148</v>
      </c>
      <c r="B338" s="61" t="s">
        <v>227</v>
      </c>
      <c r="C338">
        <v>2010</v>
      </c>
      <c r="D338" s="61">
        <v>6.84</v>
      </c>
    </row>
    <row r="339" spans="1:4" x14ac:dyDescent="0.25">
      <c r="A339" s="61" t="s">
        <v>148</v>
      </c>
      <c r="B339" s="61" t="s">
        <v>227</v>
      </c>
      <c r="C339">
        <v>2011</v>
      </c>
      <c r="D339" s="61">
        <v>6.78</v>
      </c>
    </row>
    <row r="340" spans="1:4" x14ac:dyDescent="0.25">
      <c r="A340" s="61" t="s">
        <v>148</v>
      </c>
      <c r="B340" s="61" t="s">
        <v>227</v>
      </c>
      <c r="C340">
        <v>2012</v>
      </c>
      <c r="D340" s="61">
        <v>6.72</v>
      </c>
    </row>
    <row r="341" spans="1:4" x14ac:dyDescent="0.25">
      <c r="A341" s="61" t="s">
        <v>148</v>
      </c>
      <c r="B341" s="61" t="s">
        <v>227</v>
      </c>
      <c r="C341">
        <v>2013</v>
      </c>
      <c r="D341" s="61">
        <v>6.83</v>
      </c>
    </row>
    <row r="342" spans="1:4" x14ac:dyDescent="0.25">
      <c r="A342" s="61" t="s">
        <v>148</v>
      </c>
      <c r="B342" s="61" t="s">
        <v>227</v>
      </c>
      <c r="C342">
        <v>2014</v>
      </c>
      <c r="D342" s="61">
        <v>6.73</v>
      </c>
    </row>
    <row r="343" spans="1:4" x14ac:dyDescent="0.25">
      <c r="A343" s="61" t="s">
        <v>148</v>
      </c>
      <c r="B343" s="61" t="s">
        <v>227</v>
      </c>
      <c r="C343">
        <v>2015</v>
      </c>
      <c r="D343" s="61">
        <v>7.14</v>
      </c>
    </row>
    <row r="344" spans="1:4" x14ac:dyDescent="0.25">
      <c r="A344" s="61" t="s">
        <v>148</v>
      </c>
      <c r="B344" s="61" t="s">
        <v>227</v>
      </c>
      <c r="C344">
        <v>2016</v>
      </c>
      <c r="D344" s="61">
        <v>7.01</v>
      </c>
    </row>
    <row r="345" spans="1:4" x14ac:dyDescent="0.25">
      <c r="A345" s="61" t="s">
        <v>148</v>
      </c>
      <c r="B345" s="61" t="s">
        <v>227</v>
      </c>
      <c r="C345">
        <v>2017</v>
      </c>
      <c r="D345" s="61">
        <v>7.03</v>
      </c>
    </row>
    <row r="346" spans="1:4" x14ac:dyDescent="0.25">
      <c r="A346" s="61" t="s">
        <v>148</v>
      </c>
      <c r="B346" s="61" t="s">
        <v>227</v>
      </c>
      <c r="C346">
        <v>2018</v>
      </c>
      <c r="D346" s="61">
        <v>7.03</v>
      </c>
    </row>
    <row r="347" spans="1:4" x14ac:dyDescent="0.25">
      <c r="A347" s="61" t="s">
        <v>148</v>
      </c>
      <c r="B347" s="61" t="s">
        <v>227</v>
      </c>
      <c r="C347">
        <v>2019</v>
      </c>
      <c r="D347" s="61">
        <v>7.03</v>
      </c>
    </row>
    <row r="348" spans="1:4" x14ac:dyDescent="0.25">
      <c r="A348" s="61" t="s">
        <v>148</v>
      </c>
      <c r="B348" s="61" t="s">
        <v>227</v>
      </c>
      <c r="C348">
        <v>2020</v>
      </c>
      <c r="D348" s="61">
        <v>6.71</v>
      </c>
    </row>
    <row r="349" spans="1:4" x14ac:dyDescent="0.25">
      <c r="A349" s="61" t="s">
        <v>148</v>
      </c>
      <c r="B349" s="61" t="s">
        <v>227</v>
      </c>
      <c r="C349">
        <v>2021</v>
      </c>
      <c r="D349" s="61">
        <v>6.64</v>
      </c>
    </row>
    <row r="350" spans="1:4" hidden="1" x14ac:dyDescent="0.25">
      <c r="A350" s="61" t="s">
        <v>148</v>
      </c>
      <c r="B350" s="61" t="s">
        <v>227</v>
      </c>
      <c r="C350">
        <v>2022</v>
      </c>
      <c r="D350" s="61" t="s">
        <v>795</v>
      </c>
    </row>
    <row r="351" spans="1:4" hidden="1" x14ac:dyDescent="0.25">
      <c r="A351" s="61" t="s">
        <v>148</v>
      </c>
      <c r="B351" s="61" t="s">
        <v>227</v>
      </c>
      <c r="C351">
        <v>2023</v>
      </c>
      <c r="D351" s="34">
        <v>6.41</v>
      </c>
    </row>
    <row r="352" spans="1:4" hidden="1" x14ac:dyDescent="0.25">
      <c r="A352" s="61" t="s">
        <v>224</v>
      </c>
      <c r="B352" s="61" t="s">
        <v>225</v>
      </c>
      <c r="C352">
        <v>2006</v>
      </c>
      <c r="D352" s="61" t="s">
        <v>633</v>
      </c>
    </row>
    <row r="353" spans="1:4" hidden="1" x14ac:dyDescent="0.25">
      <c r="A353" s="61" t="s">
        <v>224</v>
      </c>
      <c r="B353" s="61" t="s">
        <v>225</v>
      </c>
      <c r="C353">
        <v>2008</v>
      </c>
      <c r="D353" s="61" t="s">
        <v>796</v>
      </c>
    </row>
    <row r="354" spans="1:4" hidden="1" x14ac:dyDescent="0.25">
      <c r="A354" s="61" t="s">
        <v>224</v>
      </c>
      <c r="B354" s="61" t="s">
        <v>225</v>
      </c>
      <c r="C354">
        <v>2010</v>
      </c>
      <c r="D354" s="61" t="s">
        <v>797</v>
      </c>
    </row>
    <row r="355" spans="1:4" hidden="1" x14ac:dyDescent="0.25">
      <c r="A355" s="61" t="s">
        <v>224</v>
      </c>
      <c r="B355" s="61" t="s">
        <v>225</v>
      </c>
      <c r="C355">
        <v>2011</v>
      </c>
      <c r="D355" s="61" t="s">
        <v>797</v>
      </c>
    </row>
    <row r="356" spans="1:4" hidden="1" x14ac:dyDescent="0.25">
      <c r="A356" s="61" t="s">
        <v>224</v>
      </c>
      <c r="B356" s="61" t="s">
        <v>225</v>
      </c>
      <c r="C356">
        <v>2012</v>
      </c>
      <c r="D356" s="61" t="s">
        <v>798</v>
      </c>
    </row>
    <row r="357" spans="1:4" hidden="1" x14ac:dyDescent="0.25">
      <c r="A357" s="61" t="s">
        <v>224</v>
      </c>
      <c r="B357" s="61" t="s">
        <v>225</v>
      </c>
      <c r="C357">
        <v>2013</v>
      </c>
      <c r="D357" s="61" t="s">
        <v>644</v>
      </c>
    </row>
    <row r="358" spans="1:4" hidden="1" x14ac:dyDescent="0.25">
      <c r="A358" s="61" t="s">
        <v>224</v>
      </c>
      <c r="B358" s="61" t="s">
        <v>225</v>
      </c>
      <c r="C358">
        <v>2014</v>
      </c>
      <c r="D358" s="61" t="s">
        <v>645</v>
      </c>
    </row>
    <row r="359" spans="1:4" hidden="1" x14ac:dyDescent="0.25">
      <c r="A359" s="61" t="s">
        <v>224</v>
      </c>
      <c r="B359" s="61" t="s">
        <v>225</v>
      </c>
      <c r="C359">
        <v>2015</v>
      </c>
      <c r="D359" s="61" t="s">
        <v>799</v>
      </c>
    </row>
    <row r="360" spans="1:4" hidden="1" x14ac:dyDescent="0.25">
      <c r="A360" s="61" t="s">
        <v>224</v>
      </c>
      <c r="B360" s="61" t="s">
        <v>225</v>
      </c>
      <c r="C360">
        <v>2016</v>
      </c>
      <c r="D360" s="61" t="s">
        <v>799</v>
      </c>
    </row>
    <row r="361" spans="1:4" hidden="1" x14ac:dyDescent="0.25">
      <c r="A361" s="61" t="s">
        <v>224</v>
      </c>
      <c r="B361" s="61" t="s">
        <v>225</v>
      </c>
      <c r="C361">
        <v>2017</v>
      </c>
      <c r="D361" s="61" t="s">
        <v>800</v>
      </c>
    </row>
    <row r="362" spans="1:4" hidden="1" x14ac:dyDescent="0.25">
      <c r="A362" s="61" t="s">
        <v>224</v>
      </c>
      <c r="B362" s="61" t="s">
        <v>225</v>
      </c>
      <c r="C362">
        <v>2018</v>
      </c>
      <c r="D362" s="61" t="s">
        <v>800</v>
      </c>
    </row>
    <row r="363" spans="1:4" hidden="1" x14ac:dyDescent="0.25">
      <c r="A363" s="61" t="s">
        <v>224</v>
      </c>
      <c r="B363" s="61" t="s">
        <v>225</v>
      </c>
      <c r="C363">
        <v>2019</v>
      </c>
      <c r="D363" s="61" t="s">
        <v>801</v>
      </c>
    </row>
    <row r="364" spans="1:4" hidden="1" x14ac:dyDescent="0.25">
      <c r="A364" s="61" t="s">
        <v>224</v>
      </c>
      <c r="B364" s="61" t="s">
        <v>225</v>
      </c>
      <c r="C364">
        <v>2020</v>
      </c>
      <c r="D364" s="61" t="s">
        <v>802</v>
      </c>
    </row>
    <row r="365" spans="1:4" hidden="1" x14ac:dyDescent="0.25">
      <c r="A365" s="61" t="s">
        <v>224</v>
      </c>
      <c r="B365" s="61" t="s">
        <v>225</v>
      </c>
      <c r="C365">
        <v>2021</v>
      </c>
      <c r="D365" s="61" t="s">
        <v>803</v>
      </c>
    </row>
    <row r="366" spans="1:4" hidden="1" x14ac:dyDescent="0.25">
      <c r="A366" s="61" t="s">
        <v>224</v>
      </c>
      <c r="B366" s="61" t="s">
        <v>225</v>
      </c>
      <c r="C366">
        <v>2022</v>
      </c>
      <c r="D366" s="61" t="s">
        <v>804</v>
      </c>
    </row>
    <row r="367" spans="1:4" hidden="1" x14ac:dyDescent="0.25">
      <c r="A367" s="61" t="s">
        <v>224</v>
      </c>
      <c r="B367" s="61" t="s">
        <v>225</v>
      </c>
      <c r="C367">
        <v>2023</v>
      </c>
      <c r="D367" s="34">
        <v>2.73</v>
      </c>
    </row>
    <row r="368" spans="1:4" hidden="1" x14ac:dyDescent="0.25">
      <c r="A368" s="61" t="s">
        <v>219</v>
      </c>
      <c r="B368" s="61" t="s">
        <v>220</v>
      </c>
      <c r="C368">
        <v>2006</v>
      </c>
      <c r="D368" s="61" t="s">
        <v>762</v>
      </c>
    </row>
    <row r="369" spans="1:4" hidden="1" x14ac:dyDescent="0.25">
      <c r="A369" s="61" t="s">
        <v>219</v>
      </c>
      <c r="B369" s="61" t="s">
        <v>220</v>
      </c>
      <c r="C369">
        <v>2008</v>
      </c>
      <c r="D369" s="61" t="s">
        <v>762</v>
      </c>
    </row>
    <row r="370" spans="1:4" hidden="1" x14ac:dyDescent="0.25">
      <c r="A370" s="61" t="s">
        <v>219</v>
      </c>
      <c r="B370" s="61" t="s">
        <v>220</v>
      </c>
      <c r="C370">
        <v>2010</v>
      </c>
      <c r="D370" s="61" t="s">
        <v>626</v>
      </c>
    </row>
    <row r="371" spans="1:4" hidden="1" x14ac:dyDescent="0.25">
      <c r="A371" s="61" t="s">
        <v>219</v>
      </c>
      <c r="B371" s="61" t="s">
        <v>220</v>
      </c>
      <c r="C371">
        <v>2011</v>
      </c>
      <c r="D371" s="61" t="s">
        <v>626</v>
      </c>
    </row>
    <row r="372" spans="1:4" hidden="1" x14ac:dyDescent="0.25">
      <c r="A372" s="61" t="s">
        <v>219</v>
      </c>
      <c r="B372" s="61" t="s">
        <v>220</v>
      </c>
      <c r="C372">
        <v>2012</v>
      </c>
      <c r="D372" s="61" t="s">
        <v>796</v>
      </c>
    </row>
    <row r="373" spans="1:4" hidden="1" x14ac:dyDescent="0.25">
      <c r="A373" s="61" t="s">
        <v>219</v>
      </c>
      <c r="B373" s="61" t="s">
        <v>220</v>
      </c>
      <c r="C373">
        <v>2013</v>
      </c>
      <c r="D373" s="61" t="s">
        <v>806</v>
      </c>
    </row>
    <row r="374" spans="1:4" hidden="1" x14ac:dyDescent="0.25">
      <c r="A374" s="61" t="s">
        <v>219</v>
      </c>
      <c r="B374" s="61" t="s">
        <v>220</v>
      </c>
      <c r="C374">
        <v>2014</v>
      </c>
      <c r="D374" s="61" t="s">
        <v>807</v>
      </c>
    </row>
    <row r="375" spans="1:4" hidden="1" x14ac:dyDescent="0.25">
      <c r="A375" s="61" t="s">
        <v>219</v>
      </c>
      <c r="B375" s="61" t="s">
        <v>220</v>
      </c>
      <c r="C375">
        <v>2015</v>
      </c>
      <c r="D375" s="61" t="s">
        <v>707</v>
      </c>
    </row>
    <row r="376" spans="1:4" hidden="1" x14ac:dyDescent="0.25">
      <c r="A376" s="61" t="s">
        <v>219</v>
      </c>
      <c r="B376" s="61" t="s">
        <v>220</v>
      </c>
      <c r="C376">
        <v>2016</v>
      </c>
      <c r="D376" s="61" t="s">
        <v>808</v>
      </c>
    </row>
    <row r="377" spans="1:4" hidden="1" x14ac:dyDescent="0.25">
      <c r="A377" s="61" t="s">
        <v>219</v>
      </c>
      <c r="B377" s="61" t="s">
        <v>220</v>
      </c>
      <c r="C377">
        <v>2017</v>
      </c>
      <c r="D377" s="61" t="s">
        <v>809</v>
      </c>
    </row>
    <row r="378" spans="1:4" hidden="1" x14ac:dyDescent="0.25">
      <c r="A378" s="61" t="s">
        <v>219</v>
      </c>
      <c r="B378" s="61" t="s">
        <v>220</v>
      </c>
      <c r="C378">
        <v>2018</v>
      </c>
      <c r="D378" s="61" t="s">
        <v>809</v>
      </c>
    </row>
    <row r="379" spans="1:4" hidden="1" x14ac:dyDescent="0.25">
      <c r="A379" s="61" t="s">
        <v>219</v>
      </c>
      <c r="B379" s="61" t="s">
        <v>220</v>
      </c>
      <c r="C379">
        <v>2019</v>
      </c>
      <c r="D379" s="61" t="s">
        <v>810</v>
      </c>
    </row>
    <row r="380" spans="1:4" hidden="1" x14ac:dyDescent="0.25">
      <c r="A380" s="61" t="s">
        <v>219</v>
      </c>
      <c r="B380" s="61" t="s">
        <v>220</v>
      </c>
      <c r="C380">
        <v>2020</v>
      </c>
      <c r="D380" s="61" t="s">
        <v>811</v>
      </c>
    </row>
    <row r="381" spans="1:4" hidden="1" x14ac:dyDescent="0.25">
      <c r="A381" s="61" t="s">
        <v>219</v>
      </c>
      <c r="B381" s="61" t="s">
        <v>220</v>
      </c>
      <c r="C381">
        <v>2021</v>
      </c>
      <c r="D381" s="61" t="s">
        <v>812</v>
      </c>
    </row>
    <row r="382" spans="1:4" hidden="1" x14ac:dyDescent="0.25">
      <c r="A382" s="61" t="s">
        <v>219</v>
      </c>
      <c r="B382" s="61" t="s">
        <v>220</v>
      </c>
      <c r="C382">
        <v>2022</v>
      </c>
      <c r="D382" s="61" t="s">
        <v>812</v>
      </c>
    </row>
    <row r="383" spans="1:4" hidden="1" x14ac:dyDescent="0.25">
      <c r="A383" s="61" t="s">
        <v>219</v>
      </c>
      <c r="B383" s="61" t="s">
        <v>220</v>
      </c>
      <c r="C383">
        <v>2023</v>
      </c>
      <c r="D383" s="34">
        <v>2.13</v>
      </c>
    </row>
    <row r="384" spans="1:4" hidden="1" x14ac:dyDescent="0.25">
      <c r="A384" s="61" t="s">
        <v>341</v>
      </c>
      <c r="B384" s="61" t="s">
        <v>342</v>
      </c>
      <c r="C384">
        <v>2006</v>
      </c>
      <c r="D384" s="61" t="s">
        <v>813</v>
      </c>
    </row>
    <row r="385" spans="1:4" hidden="1" x14ac:dyDescent="0.25">
      <c r="A385" s="61" t="s">
        <v>341</v>
      </c>
      <c r="B385" s="61" t="s">
        <v>342</v>
      </c>
      <c r="C385">
        <v>2008</v>
      </c>
      <c r="D385" s="61" t="s">
        <v>750</v>
      </c>
    </row>
    <row r="386" spans="1:4" hidden="1" x14ac:dyDescent="0.25">
      <c r="A386" s="61" t="s">
        <v>341</v>
      </c>
      <c r="B386" s="61" t="s">
        <v>342</v>
      </c>
      <c r="C386">
        <v>2010</v>
      </c>
      <c r="D386" s="61" t="s">
        <v>750</v>
      </c>
    </row>
    <row r="387" spans="1:4" hidden="1" x14ac:dyDescent="0.25">
      <c r="A387" s="61" t="s">
        <v>341</v>
      </c>
      <c r="B387" s="61" t="s">
        <v>342</v>
      </c>
      <c r="C387">
        <v>2011</v>
      </c>
      <c r="D387" s="61" t="s">
        <v>750</v>
      </c>
    </row>
    <row r="388" spans="1:4" hidden="1" x14ac:dyDescent="0.25">
      <c r="A388" s="61" t="s">
        <v>341</v>
      </c>
      <c r="B388" s="61" t="s">
        <v>342</v>
      </c>
      <c r="C388">
        <v>2012</v>
      </c>
      <c r="D388" s="61" t="s">
        <v>814</v>
      </c>
    </row>
    <row r="389" spans="1:4" hidden="1" x14ac:dyDescent="0.25">
      <c r="A389" s="61" t="s">
        <v>341</v>
      </c>
      <c r="B389" s="61" t="s">
        <v>342</v>
      </c>
      <c r="C389">
        <v>2013</v>
      </c>
      <c r="D389" s="61" t="s">
        <v>815</v>
      </c>
    </row>
    <row r="390" spans="1:4" hidden="1" x14ac:dyDescent="0.25">
      <c r="A390" s="61" t="s">
        <v>341</v>
      </c>
      <c r="B390" s="61" t="s">
        <v>342</v>
      </c>
      <c r="C390">
        <v>2014</v>
      </c>
      <c r="D390" s="61" t="s">
        <v>768</v>
      </c>
    </row>
    <row r="391" spans="1:4" hidden="1" x14ac:dyDescent="0.25">
      <c r="A391" s="61" t="s">
        <v>341</v>
      </c>
      <c r="B391" s="61" t="s">
        <v>342</v>
      </c>
      <c r="C391">
        <v>2015</v>
      </c>
      <c r="D391" s="61" t="s">
        <v>816</v>
      </c>
    </row>
    <row r="392" spans="1:4" hidden="1" x14ac:dyDescent="0.25">
      <c r="A392" s="61" t="s">
        <v>341</v>
      </c>
      <c r="B392" s="61" t="s">
        <v>342</v>
      </c>
      <c r="C392">
        <v>2016</v>
      </c>
      <c r="D392" s="61" t="s">
        <v>816</v>
      </c>
    </row>
    <row r="393" spans="1:4" hidden="1" x14ac:dyDescent="0.25">
      <c r="A393" s="61" t="s">
        <v>341</v>
      </c>
      <c r="B393" s="61" t="s">
        <v>342</v>
      </c>
      <c r="C393">
        <v>2017</v>
      </c>
      <c r="D393" s="61" t="s">
        <v>817</v>
      </c>
    </row>
    <row r="394" spans="1:4" hidden="1" x14ac:dyDescent="0.25">
      <c r="A394" s="61" t="s">
        <v>341</v>
      </c>
      <c r="B394" s="61" t="s">
        <v>342</v>
      </c>
      <c r="C394">
        <v>2018</v>
      </c>
      <c r="D394" s="61" t="s">
        <v>797</v>
      </c>
    </row>
    <row r="395" spans="1:4" hidden="1" x14ac:dyDescent="0.25">
      <c r="A395" s="61" t="s">
        <v>341</v>
      </c>
      <c r="B395" s="61" t="s">
        <v>342</v>
      </c>
      <c r="C395">
        <v>2019</v>
      </c>
      <c r="D395" s="61" t="s">
        <v>701</v>
      </c>
    </row>
    <row r="396" spans="1:4" hidden="1" x14ac:dyDescent="0.25">
      <c r="A396" s="61" t="s">
        <v>341</v>
      </c>
      <c r="B396" s="61" t="s">
        <v>342</v>
      </c>
      <c r="C396">
        <v>2020</v>
      </c>
      <c r="D396" s="61" t="s">
        <v>818</v>
      </c>
    </row>
    <row r="397" spans="1:4" hidden="1" x14ac:dyDescent="0.25">
      <c r="A397" s="61" t="s">
        <v>341</v>
      </c>
      <c r="B397" s="61" t="s">
        <v>342</v>
      </c>
      <c r="C397">
        <v>2021</v>
      </c>
      <c r="D397" s="61" t="s">
        <v>819</v>
      </c>
    </row>
    <row r="398" spans="1:4" hidden="1" x14ac:dyDescent="0.25">
      <c r="A398" s="61" t="s">
        <v>341</v>
      </c>
      <c r="B398" s="61" t="s">
        <v>342</v>
      </c>
      <c r="C398">
        <v>2022</v>
      </c>
      <c r="D398" s="61" t="s">
        <v>820</v>
      </c>
    </row>
    <row r="399" spans="1:4" hidden="1" x14ac:dyDescent="0.25">
      <c r="A399" s="61" t="s">
        <v>341</v>
      </c>
      <c r="B399" s="61" t="s">
        <v>342</v>
      </c>
      <c r="C399">
        <v>2023</v>
      </c>
      <c r="D399" s="34">
        <v>3.05</v>
      </c>
    </row>
    <row r="400" spans="1:4" hidden="1" x14ac:dyDescent="0.25">
      <c r="A400" s="61" t="s">
        <v>252</v>
      </c>
      <c r="B400" s="61" t="s">
        <v>253</v>
      </c>
      <c r="C400">
        <v>2006</v>
      </c>
      <c r="D400" s="61" t="s">
        <v>822</v>
      </c>
    </row>
    <row r="401" spans="1:4" hidden="1" x14ac:dyDescent="0.25">
      <c r="A401" s="61" t="s">
        <v>252</v>
      </c>
      <c r="B401" s="61" t="s">
        <v>253</v>
      </c>
      <c r="C401">
        <v>2008</v>
      </c>
      <c r="D401" s="61" t="s">
        <v>823</v>
      </c>
    </row>
    <row r="402" spans="1:4" hidden="1" x14ac:dyDescent="0.25">
      <c r="A402" s="61" t="s">
        <v>252</v>
      </c>
      <c r="B402" s="61" t="s">
        <v>253</v>
      </c>
      <c r="C402">
        <v>2010</v>
      </c>
      <c r="D402" s="61" t="s">
        <v>806</v>
      </c>
    </row>
    <row r="403" spans="1:4" hidden="1" x14ac:dyDescent="0.25">
      <c r="A403" s="61" t="s">
        <v>252</v>
      </c>
      <c r="B403" s="61" t="s">
        <v>253</v>
      </c>
      <c r="C403">
        <v>2011</v>
      </c>
      <c r="D403" s="61" t="s">
        <v>806</v>
      </c>
    </row>
    <row r="404" spans="1:4" hidden="1" x14ac:dyDescent="0.25">
      <c r="A404" s="61" t="s">
        <v>252</v>
      </c>
      <c r="B404" s="61" t="s">
        <v>253</v>
      </c>
      <c r="C404">
        <v>2012</v>
      </c>
      <c r="D404" s="61" t="s">
        <v>622</v>
      </c>
    </row>
    <row r="405" spans="1:4" hidden="1" x14ac:dyDescent="0.25">
      <c r="A405" s="61" t="s">
        <v>252</v>
      </c>
      <c r="B405" s="61" t="s">
        <v>253</v>
      </c>
      <c r="C405">
        <v>2013</v>
      </c>
      <c r="D405" s="61" t="s">
        <v>806</v>
      </c>
    </row>
    <row r="406" spans="1:4" hidden="1" x14ac:dyDescent="0.25">
      <c r="A406" s="61" t="s">
        <v>252</v>
      </c>
      <c r="B406" s="61" t="s">
        <v>253</v>
      </c>
      <c r="C406">
        <v>2014</v>
      </c>
      <c r="D406" s="61" t="s">
        <v>806</v>
      </c>
    </row>
    <row r="407" spans="1:4" hidden="1" x14ac:dyDescent="0.25">
      <c r="A407" s="61" t="s">
        <v>252</v>
      </c>
      <c r="B407" s="61" t="s">
        <v>253</v>
      </c>
      <c r="C407">
        <v>2015</v>
      </c>
      <c r="D407" s="61" t="s">
        <v>628</v>
      </c>
    </row>
    <row r="408" spans="1:4" hidden="1" x14ac:dyDescent="0.25">
      <c r="A408" s="61" t="s">
        <v>252</v>
      </c>
      <c r="B408" s="61" t="s">
        <v>253</v>
      </c>
      <c r="C408">
        <v>2016</v>
      </c>
      <c r="D408" s="61" t="s">
        <v>823</v>
      </c>
    </row>
    <row r="409" spans="1:4" hidden="1" x14ac:dyDescent="0.25">
      <c r="A409" s="61" t="s">
        <v>252</v>
      </c>
      <c r="B409" s="61" t="s">
        <v>253</v>
      </c>
      <c r="C409">
        <v>2017</v>
      </c>
      <c r="D409" s="61" t="s">
        <v>824</v>
      </c>
    </row>
    <row r="410" spans="1:4" hidden="1" x14ac:dyDescent="0.25">
      <c r="A410" s="61" t="s">
        <v>252</v>
      </c>
      <c r="B410" s="61" t="s">
        <v>253</v>
      </c>
      <c r="C410">
        <v>2018</v>
      </c>
      <c r="D410" s="61" t="s">
        <v>825</v>
      </c>
    </row>
    <row r="411" spans="1:4" hidden="1" x14ac:dyDescent="0.25">
      <c r="A411" s="61" t="s">
        <v>252</v>
      </c>
      <c r="B411" s="61" t="s">
        <v>253</v>
      </c>
      <c r="C411">
        <v>2019</v>
      </c>
      <c r="D411" s="61" t="s">
        <v>591</v>
      </c>
    </row>
    <row r="412" spans="1:4" hidden="1" x14ac:dyDescent="0.25">
      <c r="A412" s="61" t="s">
        <v>252</v>
      </c>
      <c r="B412" s="61" t="s">
        <v>253</v>
      </c>
      <c r="C412">
        <v>2020</v>
      </c>
      <c r="D412" s="61" t="s">
        <v>588</v>
      </c>
    </row>
    <row r="413" spans="1:4" hidden="1" x14ac:dyDescent="0.25">
      <c r="A413" s="61" t="s">
        <v>252</v>
      </c>
      <c r="B413" s="61" t="s">
        <v>253</v>
      </c>
      <c r="C413">
        <v>2021</v>
      </c>
      <c r="D413" s="61" t="s">
        <v>826</v>
      </c>
    </row>
    <row r="414" spans="1:4" hidden="1" x14ac:dyDescent="0.25">
      <c r="A414" s="61" t="s">
        <v>252</v>
      </c>
      <c r="B414" s="61" t="s">
        <v>253</v>
      </c>
      <c r="C414">
        <v>2022</v>
      </c>
      <c r="D414" s="61" t="s">
        <v>826</v>
      </c>
    </row>
    <row r="415" spans="1:4" hidden="1" x14ac:dyDescent="0.25">
      <c r="A415" s="61" t="s">
        <v>252</v>
      </c>
      <c r="B415" s="61" t="s">
        <v>253</v>
      </c>
      <c r="C415">
        <v>2023</v>
      </c>
      <c r="D415" s="34">
        <v>2.56</v>
      </c>
    </row>
    <row r="416" spans="1:4" hidden="1" x14ac:dyDescent="0.25">
      <c r="A416" s="61" t="s">
        <v>87</v>
      </c>
      <c r="B416" s="61" t="s">
        <v>246</v>
      </c>
      <c r="C416">
        <v>2006</v>
      </c>
      <c r="D416" s="61" t="s">
        <v>827</v>
      </c>
    </row>
    <row r="417" spans="1:4" hidden="1" x14ac:dyDescent="0.25">
      <c r="A417" s="61" t="s">
        <v>87</v>
      </c>
      <c r="B417" s="61" t="s">
        <v>246</v>
      </c>
      <c r="C417">
        <v>2008</v>
      </c>
      <c r="D417" s="61" t="s">
        <v>827</v>
      </c>
    </row>
    <row r="418" spans="1:4" hidden="1" x14ac:dyDescent="0.25">
      <c r="A418" s="61" t="s">
        <v>87</v>
      </c>
      <c r="B418" s="61" t="s">
        <v>246</v>
      </c>
      <c r="C418">
        <v>2010</v>
      </c>
      <c r="D418" s="61" t="s">
        <v>828</v>
      </c>
    </row>
    <row r="419" spans="1:4" hidden="1" x14ac:dyDescent="0.25">
      <c r="A419" s="61" t="s">
        <v>87</v>
      </c>
      <c r="B419" s="61" t="s">
        <v>246</v>
      </c>
      <c r="C419">
        <v>2011</v>
      </c>
      <c r="D419" s="61" t="s">
        <v>828</v>
      </c>
    </row>
    <row r="420" spans="1:4" hidden="1" x14ac:dyDescent="0.25">
      <c r="A420" s="61" t="s">
        <v>87</v>
      </c>
      <c r="B420" s="61" t="s">
        <v>246</v>
      </c>
      <c r="C420">
        <v>2012</v>
      </c>
      <c r="D420" s="61" t="s">
        <v>828</v>
      </c>
    </row>
    <row r="421" spans="1:4" hidden="1" x14ac:dyDescent="0.25">
      <c r="A421" s="61" t="s">
        <v>87</v>
      </c>
      <c r="B421" s="61" t="s">
        <v>246</v>
      </c>
      <c r="C421">
        <v>2013</v>
      </c>
      <c r="D421" s="61" t="s">
        <v>828</v>
      </c>
    </row>
    <row r="422" spans="1:4" hidden="1" x14ac:dyDescent="0.25">
      <c r="A422" s="61" t="s">
        <v>87</v>
      </c>
      <c r="B422" s="61" t="s">
        <v>246</v>
      </c>
      <c r="C422">
        <v>2014</v>
      </c>
      <c r="D422" s="61" t="s">
        <v>828</v>
      </c>
    </row>
    <row r="423" spans="1:4" hidden="1" x14ac:dyDescent="0.25">
      <c r="A423" s="61" t="s">
        <v>87</v>
      </c>
      <c r="B423" s="61" t="s">
        <v>246</v>
      </c>
      <c r="C423">
        <v>2015</v>
      </c>
      <c r="D423" s="61" t="s">
        <v>828</v>
      </c>
    </row>
    <row r="424" spans="1:4" hidden="1" x14ac:dyDescent="0.25">
      <c r="A424" s="61" t="s">
        <v>87</v>
      </c>
      <c r="B424" s="61" t="s">
        <v>246</v>
      </c>
      <c r="C424">
        <v>2016</v>
      </c>
      <c r="D424" s="61" t="s">
        <v>829</v>
      </c>
    </row>
    <row r="425" spans="1:4" hidden="1" x14ac:dyDescent="0.25">
      <c r="A425" s="61" t="s">
        <v>87</v>
      </c>
      <c r="B425" s="61" t="s">
        <v>246</v>
      </c>
      <c r="C425">
        <v>2017</v>
      </c>
      <c r="D425" s="61" t="s">
        <v>829</v>
      </c>
    </row>
    <row r="426" spans="1:4" hidden="1" x14ac:dyDescent="0.25">
      <c r="A426" s="61" t="s">
        <v>87</v>
      </c>
      <c r="B426" s="61" t="s">
        <v>246</v>
      </c>
      <c r="C426">
        <v>2018</v>
      </c>
      <c r="D426" s="61" t="s">
        <v>829</v>
      </c>
    </row>
    <row r="427" spans="1:4" hidden="1" x14ac:dyDescent="0.25">
      <c r="A427" s="61" t="s">
        <v>87</v>
      </c>
      <c r="B427" s="61" t="s">
        <v>246</v>
      </c>
      <c r="C427">
        <v>2019</v>
      </c>
      <c r="D427" s="61" t="s">
        <v>674</v>
      </c>
    </row>
    <row r="428" spans="1:4" hidden="1" x14ac:dyDescent="0.25">
      <c r="A428" s="61" t="s">
        <v>87</v>
      </c>
      <c r="B428" s="61" t="s">
        <v>246</v>
      </c>
      <c r="C428">
        <v>2020</v>
      </c>
      <c r="D428" s="61" t="s">
        <v>830</v>
      </c>
    </row>
    <row r="429" spans="1:4" hidden="1" x14ac:dyDescent="0.25">
      <c r="A429" s="61" t="s">
        <v>87</v>
      </c>
      <c r="B429" s="61" t="s">
        <v>246</v>
      </c>
      <c r="C429">
        <v>2021</v>
      </c>
      <c r="D429" s="61" t="s">
        <v>831</v>
      </c>
    </row>
    <row r="430" spans="1:4" hidden="1" x14ac:dyDescent="0.25">
      <c r="A430" s="61" t="s">
        <v>87</v>
      </c>
      <c r="B430" s="61" t="s">
        <v>246</v>
      </c>
      <c r="C430">
        <v>2022</v>
      </c>
      <c r="D430" s="61" t="s">
        <v>832</v>
      </c>
    </row>
    <row r="431" spans="1:4" hidden="1" x14ac:dyDescent="0.25">
      <c r="A431" s="61" t="s">
        <v>87</v>
      </c>
      <c r="B431" s="61" t="s">
        <v>246</v>
      </c>
      <c r="C431">
        <v>2023</v>
      </c>
      <c r="D431" s="34">
        <v>8.69</v>
      </c>
    </row>
    <row r="432" spans="1:4" hidden="1" x14ac:dyDescent="0.25">
      <c r="A432" s="61" t="s">
        <v>554</v>
      </c>
      <c r="B432" s="61" t="s">
        <v>262</v>
      </c>
      <c r="C432">
        <v>2006</v>
      </c>
      <c r="D432" s="61" t="s">
        <v>833</v>
      </c>
    </row>
    <row r="433" spans="1:4" hidden="1" x14ac:dyDescent="0.25">
      <c r="A433" s="61" t="s">
        <v>554</v>
      </c>
      <c r="B433" s="61" t="s">
        <v>262</v>
      </c>
      <c r="C433">
        <v>2008</v>
      </c>
      <c r="D433" s="61" t="s">
        <v>778</v>
      </c>
    </row>
    <row r="434" spans="1:4" hidden="1" x14ac:dyDescent="0.25">
      <c r="A434" s="61" t="s">
        <v>554</v>
      </c>
      <c r="B434" s="61" t="s">
        <v>262</v>
      </c>
      <c r="C434">
        <v>2010</v>
      </c>
      <c r="D434" s="61" t="s">
        <v>834</v>
      </c>
    </row>
    <row r="435" spans="1:4" hidden="1" x14ac:dyDescent="0.25">
      <c r="A435" s="61" t="s">
        <v>554</v>
      </c>
      <c r="B435" s="61" t="s">
        <v>262</v>
      </c>
      <c r="C435">
        <v>2011</v>
      </c>
      <c r="D435" s="61" t="s">
        <v>835</v>
      </c>
    </row>
    <row r="436" spans="1:4" hidden="1" x14ac:dyDescent="0.25">
      <c r="A436" s="61" t="s">
        <v>554</v>
      </c>
      <c r="B436" s="61" t="s">
        <v>262</v>
      </c>
      <c r="C436">
        <v>2012</v>
      </c>
      <c r="D436" s="61" t="s">
        <v>835</v>
      </c>
    </row>
    <row r="437" spans="1:4" hidden="1" x14ac:dyDescent="0.25">
      <c r="A437" s="61" t="s">
        <v>554</v>
      </c>
      <c r="B437" s="61" t="s">
        <v>262</v>
      </c>
      <c r="C437">
        <v>2013</v>
      </c>
      <c r="D437" s="61" t="s">
        <v>835</v>
      </c>
    </row>
    <row r="438" spans="1:4" hidden="1" x14ac:dyDescent="0.25">
      <c r="A438" s="61" t="s">
        <v>554</v>
      </c>
      <c r="B438" s="61" t="s">
        <v>262</v>
      </c>
      <c r="C438">
        <v>2014</v>
      </c>
      <c r="D438" s="61" t="s">
        <v>778</v>
      </c>
    </row>
    <row r="439" spans="1:4" hidden="1" x14ac:dyDescent="0.25">
      <c r="A439" s="61" t="s">
        <v>554</v>
      </c>
      <c r="B439" s="61" t="s">
        <v>262</v>
      </c>
      <c r="C439">
        <v>2015</v>
      </c>
      <c r="D439" s="61" t="s">
        <v>778</v>
      </c>
    </row>
    <row r="440" spans="1:4" hidden="1" x14ac:dyDescent="0.25">
      <c r="A440" s="61" t="s">
        <v>554</v>
      </c>
      <c r="B440" s="61" t="s">
        <v>262</v>
      </c>
      <c r="C440">
        <v>2016</v>
      </c>
      <c r="D440" s="61" t="s">
        <v>834</v>
      </c>
    </row>
    <row r="441" spans="1:4" hidden="1" x14ac:dyDescent="0.25">
      <c r="A441" s="61" t="s">
        <v>554</v>
      </c>
      <c r="B441" s="61" t="s">
        <v>262</v>
      </c>
      <c r="C441">
        <v>2017</v>
      </c>
      <c r="D441" s="61" t="s">
        <v>836</v>
      </c>
    </row>
    <row r="442" spans="1:4" hidden="1" x14ac:dyDescent="0.25">
      <c r="A442" s="61" t="s">
        <v>554</v>
      </c>
      <c r="B442" s="61" t="s">
        <v>262</v>
      </c>
      <c r="C442">
        <v>2018</v>
      </c>
      <c r="D442" s="61" t="s">
        <v>836</v>
      </c>
    </row>
    <row r="443" spans="1:4" hidden="1" x14ac:dyDescent="0.25">
      <c r="A443" s="61" t="s">
        <v>554</v>
      </c>
      <c r="B443" s="61" t="s">
        <v>262</v>
      </c>
      <c r="C443">
        <v>2019</v>
      </c>
      <c r="D443" s="61" t="s">
        <v>729</v>
      </c>
    </row>
    <row r="444" spans="1:4" hidden="1" x14ac:dyDescent="0.25">
      <c r="A444" s="61" t="s">
        <v>554</v>
      </c>
      <c r="B444" s="61" t="s">
        <v>262</v>
      </c>
      <c r="C444">
        <v>2020</v>
      </c>
      <c r="D444" s="61" t="s">
        <v>837</v>
      </c>
    </row>
    <row r="445" spans="1:4" hidden="1" x14ac:dyDescent="0.25">
      <c r="A445" s="61" t="s">
        <v>554</v>
      </c>
      <c r="B445" s="61" t="s">
        <v>262</v>
      </c>
      <c r="C445">
        <v>2021</v>
      </c>
      <c r="D445" s="61" t="s">
        <v>837</v>
      </c>
    </row>
    <row r="446" spans="1:4" hidden="1" x14ac:dyDescent="0.25">
      <c r="A446" s="61" t="s">
        <v>554</v>
      </c>
      <c r="B446" s="61" t="s">
        <v>262</v>
      </c>
      <c r="C446">
        <v>2022</v>
      </c>
      <c r="D446" s="61" t="s">
        <v>837</v>
      </c>
    </row>
    <row r="447" spans="1:4" hidden="1" x14ac:dyDescent="0.25">
      <c r="A447" s="61" t="s">
        <v>554</v>
      </c>
      <c r="B447" s="61" t="s">
        <v>262</v>
      </c>
      <c r="C447">
        <v>2023</v>
      </c>
      <c r="D447" s="34">
        <v>7.65</v>
      </c>
    </row>
    <row r="448" spans="1:4" hidden="1" x14ac:dyDescent="0.25">
      <c r="A448" s="61" t="s">
        <v>244</v>
      </c>
      <c r="B448" s="61" t="s">
        <v>245</v>
      </c>
      <c r="C448">
        <v>2006</v>
      </c>
      <c r="D448" s="61" t="s">
        <v>838</v>
      </c>
    </row>
    <row r="449" spans="1:4" hidden="1" x14ac:dyDescent="0.25">
      <c r="A449" s="61" t="s">
        <v>244</v>
      </c>
      <c r="B449" s="61" t="s">
        <v>245</v>
      </c>
      <c r="C449">
        <v>2008</v>
      </c>
      <c r="D449" s="61" t="s">
        <v>839</v>
      </c>
    </row>
    <row r="450" spans="1:4" hidden="1" x14ac:dyDescent="0.25">
      <c r="A450" s="61" t="s">
        <v>244</v>
      </c>
      <c r="B450" s="61" t="s">
        <v>245</v>
      </c>
      <c r="C450">
        <v>2010</v>
      </c>
      <c r="D450" s="61" t="s">
        <v>840</v>
      </c>
    </row>
    <row r="451" spans="1:4" hidden="1" x14ac:dyDescent="0.25">
      <c r="A451" s="61" t="s">
        <v>244</v>
      </c>
      <c r="B451" s="61" t="s">
        <v>245</v>
      </c>
      <c r="C451">
        <v>2011</v>
      </c>
      <c r="D451" s="61" t="s">
        <v>840</v>
      </c>
    </row>
    <row r="452" spans="1:4" hidden="1" x14ac:dyDescent="0.25">
      <c r="A452" s="61" t="s">
        <v>244</v>
      </c>
      <c r="B452" s="61" t="s">
        <v>245</v>
      </c>
      <c r="C452">
        <v>2012</v>
      </c>
      <c r="D452" s="61" t="s">
        <v>724</v>
      </c>
    </row>
    <row r="453" spans="1:4" hidden="1" x14ac:dyDescent="0.25">
      <c r="A453" s="61" t="s">
        <v>244</v>
      </c>
      <c r="B453" s="61" t="s">
        <v>245</v>
      </c>
      <c r="C453">
        <v>2013</v>
      </c>
      <c r="D453" s="61" t="s">
        <v>841</v>
      </c>
    </row>
    <row r="454" spans="1:4" hidden="1" x14ac:dyDescent="0.25">
      <c r="A454" s="61" t="s">
        <v>244</v>
      </c>
      <c r="B454" s="61" t="s">
        <v>245</v>
      </c>
      <c r="C454">
        <v>2014</v>
      </c>
      <c r="D454" s="61" t="s">
        <v>841</v>
      </c>
    </row>
    <row r="455" spans="1:4" hidden="1" x14ac:dyDescent="0.25">
      <c r="A455" s="61" t="s">
        <v>244</v>
      </c>
      <c r="B455" s="61" t="s">
        <v>245</v>
      </c>
      <c r="C455">
        <v>2015</v>
      </c>
      <c r="D455" s="61" t="s">
        <v>842</v>
      </c>
    </row>
    <row r="456" spans="1:4" hidden="1" x14ac:dyDescent="0.25">
      <c r="A456" s="61" t="s">
        <v>244</v>
      </c>
      <c r="B456" s="61" t="s">
        <v>245</v>
      </c>
      <c r="C456">
        <v>2016</v>
      </c>
      <c r="D456" s="61" t="s">
        <v>838</v>
      </c>
    </row>
    <row r="457" spans="1:4" hidden="1" x14ac:dyDescent="0.25">
      <c r="A457" s="61" t="s">
        <v>244</v>
      </c>
      <c r="B457" s="61" t="s">
        <v>245</v>
      </c>
      <c r="C457">
        <v>2017</v>
      </c>
      <c r="D457" s="61" t="s">
        <v>843</v>
      </c>
    </row>
    <row r="458" spans="1:4" hidden="1" x14ac:dyDescent="0.25">
      <c r="A458" s="61" t="s">
        <v>244</v>
      </c>
      <c r="B458" s="61" t="s">
        <v>245</v>
      </c>
      <c r="C458">
        <v>2018</v>
      </c>
      <c r="D458" s="61" t="s">
        <v>843</v>
      </c>
    </row>
    <row r="459" spans="1:4" hidden="1" x14ac:dyDescent="0.25">
      <c r="A459" s="61" t="s">
        <v>244</v>
      </c>
      <c r="B459" s="61" t="s">
        <v>245</v>
      </c>
      <c r="C459">
        <v>2019</v>
      </c>
      <c r="D459" s="61" t="s">
        <v>844</v>
      </c>
    </row>
    <row r="460" spans="1:4" hidden="1" x14ac:dyDescent="0.25">
      <c r="A460" s="61" t="s">
        <v>244</v>
      </c>
      <c r="B460" s="61" t="s">
        <v>245</v>
      </c>
      <c r="C460">
        <v>2020</v>
      </c>
      <c r="D460" s="61" t="s">
        <v>844</v>
      </c>
    </row>
    <row r="461" spans="1:4" hidden="1" x14ac:dyDescent="0.25">
      <c r="A461" s="61" t="s">
        <v>244</v>
      </c>
      <c r="B461" s="61" t="s">
        <v>245</v>
      </c>
      <c r="C461">
        <v>2021</v>
      </c>
      <c r="D461" s="61" t="s">
        <v>845</v>
      </c>
    </row>
    <row r="462" spans="1:4" hidden="1" x14ac:dyDescent="0.25">
      <c r="A462" s="61" t="s">
        <v>244</v>
      </c>
      <c r="B462" s="61" t="s">
        <v>245</v>
      </c>
      <c r="C462">
        <v>2022</v>
      </c>
      <c r="D462" s="61" t="s">
        <v>846</v>
      </c>
    </row>
    <row r="463" spans="1:4" hidden="1" x14ac:dyDescent="0.25">
      <c r="A463" s="61" t="s">
        <v>463</v>
      </c>
      <c r="B463" s="61" t="s">
        <v>464</v>
      </c>
      <c r="C463">
        <v>2006</v>
      </c>
      <c r="D463" s="61" t="s">
        <v>847</v>
      </c>
    </row>
    <row r="464" spans="1:4" hidden="1" x14ac:dyDescent="0.25">
      <c r="A464" s="61" t="s">
        <v>463</v>
      </c>
      <c r="B464" s="61" t="s">
        <v>464</v>
      </c>
      <c r="C464">
        <v>2008</v>
      </c>
      <c r="D464" s="61" t="s">
        <v>843</v>
      </c>
    </row>
    <row r="465" spans="1:4" hidden="1" x14ac:dyDescent="0.25">
      <c r="A465" s="61" t="s">
        <v>463</v>
      </c>
      <c r="B465" s="61" t="s">
        <v>464</v>
      </c>
      <c r="C465">
        <v>2010</v>
      </c>
      <c r="D465" s="61" t="s">
        <v>843</v>
      </c>
    </row>
    <row r="466" spans="1:4" hidden="1" x14ac:dyDescent="0.25">
      <c r="A466" s="61" t="s">
        <v>463</v>
      </c>
      <c r="B466" s="61" t="s">
        <v>464</v>
      </c>
      <c r="C466">
        <v>2011</v>
      </c>
      <c r="D466" s="61" t="s">
        <v>848</v>
      </c>
    </row>
    <row r="467" spans="1:4" hidden="1" x14ac:dyDescent="0.25">
      <c r="A467" s="61" t="s">
        <v>463</v>
      </c>
      <c r="B467" s="61" t="s">
        <v>464</v>
      </c>
      <c r="C467">
        <v>2012</v>
      </c>
      <c r="D467" s="61" t="s">
        <v>848</v>
      </c>
    </row>
    <row r="468" spans="1:4" hidden="1" x14ac:dyDescent="0.25">
      <c r="A468" s="61" t="s">
        <v>463</v>
      </c>
      <c r="B468" s="61" t="s">
        <v>464</v>
      </c>
      <c r="C468">
        <v>2013</v>
      </c>
      <c r="D468" s="61" t="s">
        <v>849</v>
      </c>
    </row>
    <row r="469" spans="1:4" hidden="1" x14ac:dyDescent="0.25">
      <c r="A469" s="61" t="s">
        <v>463</v>
      </c>
      <c r="B469" s="61" t="s">
        <v>464</v>
      </c>
      <c r="C469">
        <v>2014</v>
      </c>
      <c r="D469" s="61" t="s">
        <v>849</v>
      </c>
    </row>
    <row r="470" spans="1:4" hidden="1" x14ac:dyDescent="0.25">
      <c r="A470" s="61" t="s">
        <v>463</v>
      </c>
      <c r="B470" s="61" t="s">
        <v>464</v>
      </c>
      <c r="C470">
        <v>2015</v>
      </c>
      <c r="D470" s="61" t="s">
        <v>849</v>
      </c>
    </row>
    <row r="471" spans="1:4" hidden="1" x14ac:dyDescent="0.25">
      <c r="A471" s="61" t="s">
        <v>463</v>
      </c>
      <c r="B471" s="61" t="s">
        <v>464</v>
      </c>
      <c r="C471">
        <v>2016</v>
      </c>
      <c r="D471" s="61" t="s">
        <v>849</v>
      </c>
    </row>
    <row r="472" spans="1:4" hidden="1" x14ac:dyDescent="0.25">
      <c r="A472" s="61" t="s">
        <v>463</v>
      </c>
      <c r="B472" s="61" t="s">
        <v>464</v>
      </c>
      <c r="C472">
        <v>2017</v>
      </c>
      <c r="D472" s="61" t="s">
        <v>849</v>
      </c>
    </row>
    <row r="473" spans="1:4" hidden="1" x14ac:dyDescent="0.25">
      <c r="A473" s="61" t="s">
        <v>463</v>
      </c>
      <c r="B473" s="61" t="s">
        <v>464</v>
      </c>
      <c r="C473">
        <v>2018</v>
      </c>
      <c r="D473" s="61" t="s">
        <v>838</v>
      </c>
    </row>
    <row r="474" spans="1:4" hidden="1" x14ac:dyDescent="0.25">
      <c r="A474" s="61" t="s">
        <v>463</v>
      </c>
      <c r="B474" s="61" t="s">
        <v>464</v>
      </c>
      <c r="C474">
        <v>2019</v>
      </c>
      <c r="D474" s="61" t="s">
        <v>838</v>
      </c>
    </row>
    <row r="475" spans="1:4" hidden="1" x14ac:dyDescent="0.25">
      <c r="A475" s="61" t="s">
        <v>463</v>
      </c>
      <c r="B475" s="61" t="s">
        <v>464</v>
      </c>
      <c r="C475">
        <v>2020</v>
      </c>
      <c r="D475" s="61" t="s">
        <v>850</v>
      </c>
    </row>
    <row r="476" spans="1:4" hidden="1" x14ac:dyDescent="0.25">
      <c r="A476" s="61" t="s">
        <v>463</v>
      </c>
      <c r="B476" s="61" t="s">
        <v>464</v>
      </c>
      <c r="C476">
        <v>2021</v>
      </c>
      <c r="D476" s="61" t="s">
        <v>851</v>
      </c>
    </row>
    <row r="477" spans="1:4" hidden="1" x14ac:dyDescent="0.25">
      <c r="A477" s="61" t="s">
        <v>463</v>
      </c>
      <c r="B477" s="61" t="s">
        <v>464</v>
      </c>
      <c r="C477">
        <v>2022</v>
      </c>
      <c r="D477" s="61" t="s">
        <v>851</v>
      </c>
    </row>
    <row r="478" spans="1:4" hidden="1" x14ac:dyDescent="0.25">
      <c r="A478" s="61" t="s">
        <v>146</v>
      </c>
      <c r="B478" s="61" t="s">
        <v>248</v>
      </c>
      <c r="C478">
        <v>2006</v>
      </c>
      <c r="D478" s="61" t="s">
        <v>852</v>
      </c>
    </row>
    <row r="479" spans="1:4" hidden="1" x14ac:dyDescent="0.25">
      <c r="A479" s="61" t="s">
        <v>146</v>
      </c>
      <c r="B479" s="61" t="s">
        <v>248</v>
      </c>
      <c r="C479">
        <v>2008</v>
      </c>
      <c r="D479" s="61" t="s">
        <v>852</v>
      </c>
    </row>
    <row r="480" spans="1:4" hidden="1" x14ac:dyDescent="0.25">
      <c r="A480" s="61" t="s">
        <v>146</v>
      </c>
      <c r="B480" s="61" t="s">
        <v>248</v>
      </c>
      <c r="C480">
        <v>2010</v>
      </c>
      <c r="D480" s="61" t="s">
        <v>853</v>
      </c>
    </row>
    <row r="481" spans="1:4" hidden="1" x14ac:dyDescent="0.25">
      <c r="A481" s="61" t="s">
        <v>146</v>
      </c>
      <c r="B481" s="61" t="s">
        <v>248</v>
      </c>
      <c r="C481">
        <v>2011</v>
      </c>
      <c r="D481" s="61" t="s">
        <v>854</v>
      </c>
    </row>
    <row r="482" spans="1:4" hidden="1" x14ac:dyDescent="0.25">
      <c r="A482" s="61" t="s">
        <v>146</v>
      </c>
      <c r="B482" s="61" t="s">
        <v>248</v>
      </c>
      <c r="C482">
        <v>2012</v>
      </c>
      <c r="D482" s="61" t="s">
        <v>854</v>
      </c>
    </row>
    <row r="483" spans="1:4" hidden="1" x14ac:dyDescent="0.25">
      <c r="A483" s="61" t="s">
        <v>146</v>
      </c>
      <c r="B483" s="61" t="s">
        <v>248</v>
      </c>
      <c r="C483">
        <v>2013</v>
      </c>
      <c r="D483" s="61" t="s">
        <v>855</v>
      </c>
    </row>
    <row r="484" spans="1:4" hidden="1" x14ac:dyDescent="0.25">
      <c r="A484" s="61" t="s">
        <v>146</v>
      </c>
      <c r="B484" s="61" t="s">
        <v>248</v>
      </c>
      <c r="C484">
        <v>2014</v>
      </c>
      <c r="D484" s="61" t="s">
        <v>855</v>
      </c>
    </row>
    <row r="485" spans="1:4" hidden="1" x14ac:dyDescent="0.25">
      <c r="A485" s="61" t="s">
        <v>146</v>
      </c>
      <c r="B485" s="61" t="s">
        <v>248</v>
      </c>
      <c r="C485">
        <v>2015</v>
      </c>
      <c r="D485" s="61" t="s">
        <v>856</v>
      </c>
    </row>
    <row r="486" spans="1:4" hidden="1" x14ac:dyDescent="0.25">
      <c r="A486" s="61" t="s">
        <v>146</v>
      </c>
      <c r="B486" s="61" t="s">
        <v>248</v>
      </c>
      <c r="C486">
        <v>2016</v>
      </c>
      <c r="D486" s="61" t="s">
        <v>729</v>
      </c>
    </row>
    <row r="487" spans="1:4" hidden="1" x14ac:dyDescent="0.25">
      <c r="A487" s="61" t="s">
        <v>146</v>
      </c>
      <c r="B487" s="61" t="s">
        <v>248</v>
      </c>
      <c r="C487">
        <v>2017</v>
      </c>
      <c r="D487" s="61" t="s">
        <v>856</v>
      </c>
    </row>
    <row r="488" spans="1:4" hidden="1" x14ac:dyDescent="0.25">
      <c r="A488" s="61" t="s">
        <v>146</v>
      </c>
      <c r="B488" s="61" t="s">
        <v>248</v>
      </c>
      <c r="C488">
        <v>2018</v>
      </c>
      <c r="D488" s="61" t="s">
        <v>857</v>
      </c>
    </row>
    <row r="489" spans="1:4" hidden="1" x14ac:dyDescent="0.25">
      <c r="A489" s="61" t="s">
        <v>146</v>
      </c>
      <c r="B489" s="61" t="s">
        <v>248</v>
      </c>
      <c r="C489">
        <v>2019</v>
      </c>
      <c r="D489" s="61" t="s">
        <v>858</v>
      </c>
    </row>
    <row r="490" spans="1:4" hidden="1" x14ac:dyDescent="0.25">
      <c r="A490" s="61" t="s">
        <v>146</v>
      </c>
      <c r="B490" s="61" t="s">
        <v>248</v>
      </c>
      <c r="C490">
        <v>2020</v>
      </c>
      <c r="D490" s="61" t="s">
        <v>690</v>
      </c>
    </row>
    <row r="491" spans="1:4" hidden="1" x14ac:dyDescent="0.25">
      <c r="A491" s="61" t="s">
        <v>146</v>
      </c>
      <c r="B491" s="61" t="s">
        <v>248</v>
      </c>
      <c r="C491">
        <v>2021</v>
      </c>
      <c r="D491" s="61" t="s">
        <v>835</v>
      </c>
    </row>
    <row r="492" spans="1:4" hidden="1" x14ac:dyDescent="0.25">
      <c r="A492" s="61" t="s">
        <v>146</v>
      </c>
      <c r="B492" s="61" t="s">
        <v>248</v>
      </c>
      <c r="C492">
        <v>2022</v>
      </c>
      <c r="D492" s="61" t="s">
        <v>859</v>
      </c>
    </row>
    <row r="493" spans="1:4" hidden="1" x14ac:dyDescent="0.25">
      <c r="A493" s="61" t="s">
        <v>146</v>
      </c>
      <c r="B493" s="61" t="s">
        <v>248</v>
      </c>
      <c r="C493">
        <v>2023</v>
      </c>
      <c r="D493" s="34">
        <v>7.98</v>
      </c>
    </row>
    <row r="494" spans="1:4" hidden="1" x14ac:dyDescent="0.25">
      <c r="A494" s="61" t="s">
        <v>172</v>
      </c>
      <c r="B494" s="61" t="s">
        <v>249</v>
      </c>
      <c r="C494">
        <v>2006</v>
      </c>
      <c r="D494" s="61" t="s">
        <v>590</v>
      </c>
    </row>
    <row r="495" spans="1:4" hidden="1" x14ac:dyDescent="0.25">
      <c r="A495" s="61" t="s">
        <v>172</v>
      </c>
      <c r="B495" s="61" t="s">
        <v>249</v>
      </c>
      <c r="C495">
        <v>2008</v>
      </c>
      <c r="D495" s="61" t="s">
        <v>719</v>
      </c>
    </row>
    <row r="496" spans="1:4" hidden="1" x14ac:dyDescent="0.25">
      <c r="A496" s="61" t="s">
        <v>172</v>
      </c>
      <c r="B496" s="61" t="s">
        <v>249</v>
      </c>
      <c r="C496">
        <v>2010</v>
      </c>
      <c r="D496" s="61" t="s">
        <v>860</v>
      </c>
    </row>
    <row r="497" spans="1:4" hidden="1" x14ac:dyDescent="0.25">
      <c r="A497" s="61" t="s">
        <v>172</v>
      </c>
      <c r="B497" s="61" t="s">
        <v>249</v>
      </c>
      <c r="C497">
        <v>2011</v>
      </c>
      <c r="D497" s="61" t="s">
        <v>860</v>
      </c>
    </row>
    <row r="498" spans="1:4" hidden="1" x14ac:dyDescent="0.25">
      <c r="A498" s="61" t="s">
        <v>172</v>
      </c>
      <c r="B498" s="61" t="s">
        <v>249</v>
      </c>
      <c r="C498">
        <v>2012</v>
      </c>
      <c r="D498" s="61" t="s">
        <v>861</v>
      </c>
    </row>
    <row r="499" spans="1:4" hidden="1" x14ac:dyDescent="0.25">
      <c r="A499" s="61" t="s">
        <v>172</v>
      </c>
      <c r="B499" s="61" t="s">
        <v>249</v>
      </c>
      <c r="C499">
        <v>2013</v>
      </c>
      <c r="D499" s="61" t="s">
        <v>861</v>
      </c>
    </row>
    <row r="500" spans="1:4" hidden="1" x14ac:dyDescent="0.25">
      <c r="A500" s="61" t="s">
        <v>172</v>
      </c>
      <c r="B500" s="61" t="s">
        <v>249</v>
      </c>
      <c r="C500">
        <v>2014</v>
      </c>
      <c r="D500" s="61" t="s">
        <v>861</v>
      </c>
    </row>
    <row r="501" spans="1:4" hidden="1" x14ac:dyDescent="0.25">
      <c r="A501" s="61" t="s">
        <v>172</v>
      </c>
      <c r="B501" s="61" t="s">
        <v>249</v>
      </c>
      <c r="C501">
        <v>2015</v>
      </c>
      <c r="D501" s="61" t="s">
        <v>860</v>
      </c>
    </row>
    <row r="502" spans="1:4" hidden="1" x14ac:dyDescent="0.25">
      <c r="A502" s="61" t="s">
        <v>172</v>
      </c>
      <c r="B502" s="61" t="s">
        <v>249</v>
      </c>
      <c r="C502">
        <v>2016</v>
      </c>
      <c r="D502" s="61" t="s">
        <v>860</v>
      </c>
    </row>
    <row r="503" spans="1:4" hidden="1" x14ac:dyDescent="0.25">
      <c r="A503" s="61" t="s">
        <v>172</v>
      </c>
      <c r="B503" s="61" t="s">
        <v>249</v>
      </c>
      <c r="C503">
        <v>2017</v>
      </c>
      <c r="D503" s="61" t="s">
        <v>818</v>
      </c>
    </row>
    <row r="504" spans="1:4" hidden="1" x14ac:dyDescent="0.25">
      <c r="A504" s="61" t="s">
        <v>172</v>
      </c>
      <c r="B504" s="61" t="s">
        <v>249</v>
      </c>
      <c r="C504">
        <v>2018</v>
      </c>
      <c r="D504" s="61" t="s">
        <v>621</v>
      </c>
    </row>
    <row r="505" spans="1:4" hidden="1" x14ac:dyDescent="0.25">
      <c r="A505" s="61" t="s">
        <v>172</v>
      </c>
      <c r="B505" s="61" t="s">
        <v>249</v>
      </c>
      <c r="C505">
        <v>2019</v>
      </c>
      <c r="D505" s="61" t="s">
        <v>862</v>
      </c>
    </row>
    <row r="506" spans="1:4" hidden="1" x14ac:dyDescent="0.25">
      <c r="A506" s="61" t="s">
        <v>172</v>
      </c>
      <c r="B506" s="61" t="s">
        <v>249</v>
      </c>
      <c r="C506">
        <v>2020</v>
      </c>
      <c r="D506" s="61" t="s">
        <v>863</v>
      </c>
    </row>
    <row r="507" spans="1:4" hidden="1" x14ac:dyDescent="0.25">
      <c r="A507" s="61" t="s">
        <v>172</v>
      </c>
      <c r="B507" s="61" t="s">
        <v>249</v>
      </c>
      <c r="C507">
        <v>2021</v>
      </c>
      <c r="D507" s="61" t="s">
        <v>864</v>
      </c>
    </row>
    <row r="508" spans="1:4" hidden="1" x14ac:dyDescent="0.25">
      <c r="A508" s="61" t="s">
        <v>172</v>
      </c>
      <c r="B508" s="61" t="s">
        <v>249</v>
      </c>
      <c r="C508">
        <v>2022</v>
      </c>
      <c r="D508" s="61" t="s">
        <v>865</v>
      </c>
    </row>
    <row r="509" spans="1:4" hidden="1" x14ac:dyDescent="0.25">
      <c r="A509" s="61" t="s">
        <v>172</v>
      </c>
      <c r="B509" s="61" t="s">
        <v>249</v>
      </c>
      <c r="C509">
        <v>2023</v>
      </c>
      <c r="D509" s="34">
        <v>2.12</v>
      </c>
    </row>
    <row r="510" spans="1:4" hidden="1" x14ac:dyDescent="0.25">
      <c r="A510" s="61" t="s">
        <v>169</v>
      </c>
      <c r="B510" s="61" t="s">
        <v>258</v>
      </c>
      <c r="C510">
        <v>2006</v>
      </c>
      <c r="D510" s="61" t="s">
        <v>867</v>
      </c>
    </row>
    <row r="511" spans="1:4" hidden="1" x14ac:dyDescent="0.25">
      <c r="A511" s="61" t="s">
        <v>169</v>
      </c>
      <c r="B511" s="61" t="s">
        <v>258</v>
      </c>
      <c r="C511">
        <v>2008</v>
      </c>
      <c r="D511" s="61" t="s">
        <v>868</v>
      </c>
    </row>
    <row r="512" spans="1:4" hidden="1" x14ac:dyDescent="0.25">
      <c r="A512" s="61" t="s">
        <v>169</v>
      </c>
      <c r="B512" s="61" t="s">
        <v>258</v>
      </c>
      <c r="C512">
        <v>2010</v>
      </c>
      <c r="D512" s="61" t="s">
        <v>869</v>
      </c>
    </row>
    <row r="513" spans="1:4" hidden="1" x14ac:dyDescent="0.25">
      <c r="A513" s="61" t="s">
        <v>169</v>
      </c>
      <c r="B513" s="61" t="s">
        <v>258</v>
      </c>
      <c r="C513">
        <v>2011</v>
      </c>
      <c r="D513" s="61" t="s">
        <v>636</v>
      </c>
    </row>
    <row r="514" spans="1:4" hidden="1" x14ac:dyDescent="0.25">
      <c r="A514" s="61" t="s">
        <v>169</v>
      </c>
      <c r="B514" s="61" t="s">
        <v>258</v>
      </c>
      <c r="C514">
        <v>2012</v>
      </c>
      <c r="D514" s="61" t="s">
        <v>636</v>
      </c>
    </row>
    <row r="515" spans="1:4" hidden="1" x14ac:dyDescent="0.25">
      <c r="A515" s="61" t="s">
        <v>169</v>
      </c>
      <c r="B515" s="61" t="s">
        <v>258</v>
      </c>
      <c r="C515">
        <v>2013</v>
      </c>
      <c r="D515" s="61" t="s">
        <v>869</v>
      </c>
    </row>
    <row r="516" spans="1:4" hidden="1" x14ac:dyDescent="0.25">
      <c r="A516" s="61" t="s">
        <v>169</v>
      </c>
      <c r="B516" s="61" t="s">
        <v>258</v>
      </c>
      <c r="C516">
        <v>2014</v>
      </c>
      <c r="D516" s="61" t="s">
        <v>869</v>
      </c>
    </row>
    <row r="517" spans="1:4" hidden="1" x14ac:dyDescent="0.25">
      <c r="A517" s="61" t="s">
        <v>169</v>
      </c>
      <c r="B517" s="61" t="s">
        <v>258</v>
      </c>
      <c r="C517">
        <v>2015</v>
      </c>
      <c r="D517" s="61" t="s">
        <v>643</v>
      </c>
    </row>
    <row r="518" spans="1:4" hidden="1" x14ac:dyDescent="0.25">
      <c r="A518" s="61" t="s">
        <v>169</v>
      </c>
      <c r="B518" s="61" t="s">
        <v>258</v>
      </c>
      <c r="C518">
        <v>2016</v>
      </c>
      <c r="D518" s="61" t="s">
        <v>870</v>
      </c>
    </row>
    <row r="519" spans="1:4" hidden="1" x14ac:dyDescent="0.25">
      <c r="A519" s="61" t="s">
        <v>169</v>
      </c>
      <c r="B519" s="61" t="s">
        <v>258</v>
      </c>
      <c r="C519">
        <v>2017</v>
      </c>
      <c r="D519" s="61" t="s">
        <v>870</v>
      </c>
    </row>
    <row r="520" spans="1:4" hidden="1" x14ac:dyDescent="0.25">
      <c r="A520" s="61" t="s">
        <v>169</v>
      </c>
      <c r="B520" s="61" t="s">
        <v>258</v>
      </c>
      <c r="C520">
        <v>2018</v>
      </c>
      <c r="D520" s="61" t="s">
        <v>639</v>
      </c>
    </row>
    <row r="521" spans="1:4" hidden="1" x14ac:dyDescent="0.25">
      <c r="A521" s="61" t="s">
        <v>169</v>
      </c>
      <c r="B521" s="61" t="s">
        <v>258</v>
      </c>
      <c r="C521">
        <v>2019</v>
      </c>
      <c r="D521" s="61" t="s">
        <v>871</v>
      </c>
    </row>
    <row r="522" spans="1:4" hidden="1" x14ac:dyDescent="0.25">
      <c r="A522" s="61" t="s">
        <v>169</v>
      </c>
      <c r="B522" s="61" t="s">
        <v>258</v>
      </c>
      <c r="C522">
        <v>2020</v>
      </c>
      <c r="D522" s="61" t="s">
        <v>872</v>
      </c>
    </row>
    <row r="523" spans="1:4" hidden="1" x14ac:dyDescent="0.25">
      <c r="A523" s="61" t="s">
        <v>169</v>
      </c>
      <c r="B523" s="61" t="s">
        <v>258</v>
      </c>
      <c r="C523">
        <v>2021</v>
      </c>
      <c r="D523" s="61" t="s">
        <v>873</v>
      </c>
    </row>
    <row r="524" spans="1:4" hidden="1" x14ac:dyDescent="0.25">
      <c r="A524" s="61" t="s">
        <v>169</v>
      </c>
      <c r="B524" s="61" t="s">
        <v>258</v>
      </c>
      <c r="C524">
        <v>2022</v>
      </c>
      <c r="D524" s="61" t="s">
        <v>790</v>
      </c>
    </row>
    <row r="525" spans="1:4" hidden="1" x14ac:dyDescent="0.25">
      <c r="A525" s="61" t="s">
        <v>169</v>
      </c>
      <c r="B525" s="61" t="s">
        <v>258</v>
      </c>
      <c r="C525">
        <v>2023</v>
      </c>
      <c r="D525" s="34">
        <v>6.55</v>
      </c>
    </row>
    <row r="526" spans="1:4" hidden="1" x14ac:dyDescent="0.25">
      <c r="A526" s="61" t="s">
        <v>259</v>
      </c>
      <c r="B526" s="61" t="s">
        <v>260</v>
      </c>
      <c r="C526">
        <v>2006</v>
      </c>
      <c r="D526" s="61" t="s">
        <v>874</v>
      </c>
    </row>
    <row r="527" spans="1:4" hidden="1" x14ac:dyDescent="0.25">
      <c r="A527" s="61" t="s">
        <v>259</v>
      </c>
      <c r="B527" s="61" t="s">
        <v>260</v>
      </c>
      <c r="C527">
        <v>2008</v>
      </c>
      <c r="D527" s="61" t="s">
        <v>875</v>
      </c>
    </row>
    <row r="528" spans="1:4" hidden="1" x14ac:dyDescent="0.25">
      <c r="A528" s="61" t="s">
        <v>259</v>
      </c>
      <c r="B528" s="61" t="s">
        <v>260</v>
      </c>
      <c r="C528">
        <v>2010</v>
      </c>
      <c r="D528" s="61" t="s">
        <v>806</v>
      </c>
    </row>
    <row r="529" spans="1:4" hidden="1" x14ac:dyDescent="0.25">
      <c r="A529" s="61" t="s">
        <v>259</v>
      </c>
      <c r="B529" s="61" t="s">
        <v>260</v>
      </c>
      <c r="C529">
        <v>2011</v>
      </c>
      <c r="D529" s="61" t="s">
        <v>798</v>
      </c>
    </row>
    <row r="530" spans="1:4" hidden="1" x14ac:dyDescent="0.25">
      <c r="A530" s="61" t="s">
        <v>259</v>
      </c>
      <c r="B530" s="61" t="s">
        <v>260</v>
      </c>
      <c r="C530">
        <v>2012</v>
      </c>
      <c r="D530" s="61" t="s">
        <v>798</v>
      </c>
    </row>
    <row r="531" spans="1:4" hidden="1" x14ac:dyDescent="0.25">
      <c r="A531" s="61" t="s">
        <v>259</v>
      </c>
      <c r="B531" s="61" t="s">
        <v>260</v>
      </c>
      <c r="C531">
        <v>2013</v>
      </c>
      <c r="D531" s="61" t="s">
        <v>798</v>
      </c>
    </row>
    <row r="532" spans="1:4" hidden="1" x14ac:dyDescent="0.25">
      <c r="A532" s="61" t="s">
        <v>259</v>
      </c>
      <c r="B532" s="61" t="s">
        <v>260</v>
      </c>
      <c r="C532">
        <v>2014</v>
      </c>
      <c r="D532" s="61" t="s">
        <v>798</v>
      </c>
    </row>
    <row r="533" spans="1:4" hidden="1" x14ac:dyDescent="0.25">
      <c r="A533" s="61" t="s">
        <v>259</v>
      </c>
      <c r="B533" s="61" t="s">
        <v>260</v>
      </c>
      <c r="C533">
        <v>2015</v>
      </c>
      <c r="D533" s="61" t="s">
        <v>876</v>
      </c>
    </row>
    <row r="534" spans="1:4" hidden="1" x14ac:dyDescent="0.25">
      <c r="A534" s="61" t="s">
        <v>259</v>
      </c>
      <c r="B534" s="61" t="s">
        <v>260</v>
      </c>
      <c r="C534">
        <v>2016</v>
      </c>
      <c r="D534" s="61" t="s">
        <v>876</v>
      </c>
    </row>
    <row r="535" spans="1:4" hidden="1" x14ac:dyDescent="0.25">
      <c r="A535" s="61" t="s">
        <v>259</v>
      </c>
      <c r="B535" s="61" t="s">
        <v>260</v>
      </c>
      <c r="C535">
        <v>2017</v>
      </c>
      <c r="D535" s="61" t="s">
        <v>876</v>
      </c>
    </row>
    <row r="536" spans="1:4" hidden="1" x14ac:dyDescent="0.25">
      <c r="A536" s="61" t="s">
        <v>259</v>
      </c>
      <c r="B536" s="61" t="s">
        <v>260</v>
      </c>
      <c r="C536">
        <v>2018</v>
      </c>
      <c r="D536" s="61" t="s">
        <v>876</v>
      </c>
    </row>
    <row r="537" spans="1:4" hidden="1" x14ac:dyDescent="0.25">
      <c r="A537" s="61" t="s">
        <v>259</v>
      </c>
      <c r="B537" s="61" t="s">
        <v>260</v>
      </c>
      <c r="C537">
        <v>2019</v>
      </c>
      <c r="D537" s="61" t="s">
        <v>693</v>
      </c>
    </row>
    <row r="538" spans="1:4" hidden="1" x14ac:dyDescent="0.25">
      <c r="A538" s="61" t="s">
        <v>259</v>
      </c>
      <c r="B538" s="61" t="s">
        <v>260</v>
      </c>
      <c r="C538">
        <v>2020</v>
      </c>
      <c r="D538" s="61" t="s">
        <v>877</v>
      </c>
    </row>
    <row r="539" spans="1:4" hidden="1" x14ac:dyDescent="0.25">
      <c r="A539" s="61" t="s">
        <v>259</v>
      </c>
      <c r="B539" s="61" t="s">
        <v>260</v>
      </c>
      <c r="C539">
        <v>2021</v>
      </c>
      <c r="D539" s="61" t="s">
        <v>878</v>
      </c>
    </row>
    <row r="540" spans="1:4" hidden="1" x14ac:dyDescent="0.25">
      <c r="A540" s="61" t="s">
        <v>259</v>
      </c>
      <c r="B540" s="61" t="s">
        <v>260</v>
      </c>
      <c r="C540">
        <v>2022</v>
      </c>
      <c r="D540" s="61" t="s">
        <v>878</v>
      </c>
    </row>
    <row r="541" spans="1:4" hidden="1" x14ac:dyDescent="0.25">
      <c r="A541" s="61" t="s">
        <v>259</v>
      </c>
      <c r="B541" s="61" t="s">
        <v>260</v>
      </c>
      <c r="C541">
        <v>2023</v>
      </c>
      <c r="D541" s="34">
        <v>3.04</v>
      </c>
    </row>
    <row r="542" spans="1:4" hidden="1" x14ac:dyDescent="0.25">
      <c r="A542" s="61" t="s">
        <v>879</v>
      </c>
      <c r="B542" s="61" t="s">
        <v>257</v>
      </c>
      <c r="C542">
        <v>2006</v>
      </c>
      <c r="D542" s="61" t="s">
        <v>692</v>
      </c>
    </row>
    <row r="543" spans="1:4" hidden="1" x14ac:dyDescent="0.25">
      <c r="A543" s="61" t="s">
        <v>879</v>
      </c>
      <c r="B543" s="61" t="s">
        <v>257</v>
      </c>
      <c r="C543">
        <v>2008</v>
      </c>
      <c r="D543" s="61" t="s">
        <v>880</v>
      </c>
    </row>
    <row r="544" spans="1:4" hidden="1" x14ac:dyDescent="0.25">
      <c r="A544" s="61" t="s">
        <v>879</v>
      </c>
      <c r="B544" s="61" t="s">
        <v>257</v>
      </c>
      <c r="C544">
        <v>2010</v>
      </c>
      <c r="D544" s="61" t="s">
        <v>881</v>
      </c>
    </row>
    <row r="545" spans="1:4" hidden="1" x14ac:dyDescent="0.25">
      <c r="A545" s="61" t="s">
        <v>879</v>
      </c>
      <c r="B545" s="61" t="s">
        <v>257</v>
      </c>
      <c r="C545">
        <v>2011</v>
      </c>
      <c r="D545" s="61" t="s">
        <v>881</v>
      </c>
    </row>
    <row r="546" spans="1:4" hidden="1" x14ac:dyDescent="0.25">
      <c r="A546" s="61" t="s">
        <v>879</v>
      </c>
      <c r="B546" s="61" t="s">
        <v>257</v>
      </c>
      <c r="C546">
        <v>2012</v>
      </c>
      <c r="D546" s="61" t="s">
        <v>881</v>
      </c>
    </row>
    <row r="547" spans="1:4" hidden="1" x14ac:dyDescent="0.25">
      <c r="A547" s="61" t="s">
        <v>879</v>
      </c>
      <c r="B547" s="61" t="s">
        <v>257</v>
      </c>
      <c r="C547">
        <v>2013</v>
      </c>
      <c r="D547" s="61" t="s">
        <v>881</v>
      </c>
    </row>
    <row r="548" spans="1:4" hidden="1" x14ac:dyDescent="0.25">
      <c r="A548" s="61" t="s">
        <v>879</v>
      </c>
      <c r="B548" s="61" t="s">
        <v>257</v>
      </c>
      <c r="C548">
        <v>2014</v>
      </c>
      <c r="D548" s="61" t="s">
        <v>881</v>
      </c>
    </row>
    <row r="549" spans="1:4" hidden="1" x14ac:dyDescent="0.25">
      <c r="A549" s="61" t="s">
        <v>879</v>
      </c>
      <c r="B549" s="61" t="s">
        <v>257</v>
      </c>
      <c r="C549">
        <v>2015</v>
      </c>
      <c r="D549" s="61" t="s">
        <v>882</v>
      </c>
    </row>
    <row r="550" spans="1:4" hidden="1" x14ac:dyDescent="0.25">
      <c r="A550" s="61" t="s">
        <v>879</v>
      </c>
      <c r="B550" s="61" t="s">
        <v>257</v>
      </c>
      <c r="C550">
        <v>2016</v>
      </c>
      <c r="D550" s="61" t="s">
        <v>882</v>
      </c>
    </row>
    <row r="551" spans="1:4" hidden="1" x14ac:dyDescent="0.25">
      <c r="A551" s="61" t="s">
        <v>879</v>
      </c>
      <c r="B551" s="61" t="s">
        <v>257</v>
      </c>
      <c r="C551">
        <v>2017</v>
      </c>
      <c r="D551" s="61" t="s">
        <v>883</v>
      </c>
    </row>
    <row r="552" spans="1:4" hidden="1" x14ac:dyDescent="0.25">
      <c r="A552" s="61" t="s">
        <v>879</v>
      </c>
      <c r="B552" s="61" t="s">
        <v>257</v>
      </c>
      <c r="C552">
        <v>2018</v>
      </c>
      <c r="D552" s="61" t="s">
        <v>691</v>
      </c>
    </row>
    <row r="553" spans="1:4" hidden="1" x14ac:dyDescent="0.25">
      <c r="A553" s="61" t="s">
        <v>879</v>
      </c>
      <c r="B553" s="61" t="s">
        <v>257</v>
      </c>
      <c r="C553">
        <v>2019</v>
      </c>
      <c r="D553" s="61" t="s">
        <v>884</v>
      </c>
    </row>
    <row r="554" spans="1:4" hidden="1" x14ac:dyDescent="0.25">
      <c r="A554" s="61" t="s">
        <v>879</v>
      </c>
      <c r="B554" s="61" t="s">
        <v>257</v>
      </c>
      <c r="C554">
        <v>2020</v>
      </c>
      <c r="D554" s="61" t="s">
        <v>884</v>
      </c>
    </row>
    <row r="555" spans="1:4" hidden="1" x14ac:dyDescent="0.25">
      <c r="A555" s="61" t="s">
        <v>879</v>
      </c>
      <c r="B555" s="61" t="s">
        <v>257</v>
      </c>
      <c r="C555">
        <v>2021</v>
      </c>
      <c r="D555" s="61" t="s">
        <v>706</v>
      </c>
    </row>
    <row r="556" spans="1:4" hidden="1" x14ac:dyDescent="0.25">
      <c r="A556" s="61" t="s">
        <v>879</v>
      </c>
      <c r="B556" s="61" t="s">
        <v>257</v>
      </c>
      <c r="C556">
        <v>2022</v>
      </c>
      <c r="D556" s="61" t="s">
        <v>706</v>
      </c>
    </row>
    <row r="557" spans="1:4" hidden="1" x14ac:dyDescent="0.25">
      <c r="A557" s="61" t="s">
        <v>879</v>
      </c>
      <c r="B557" s="61" t="s">
        <v>257</v>
      </c>
      <c r="C557">
        <v>2023</v>
      </c>
      <c r="D557" s="34">
        <v>2.79</v>
      </c>
    </row>
    <row r="558" spans="1:4" hidden="1" x14ac:dyDescent="0.25">
      <c r="A558" s="61" t="s">
        <v>150</v>
      </c>
      <c r="B558" s="61" t="s">
        <v>263</v>
      </c>
      <c r="C558">
        <v>2006</v>
      </c>
      <c r="D558" s="61" t="s">
        <v>885</v>
      </c>
    </row>
    <row r="559" spans="1:4" hidden="1" x14ac:dyDescent="0.25">
      <c r="A559" s="61" t="s">
        <v>150</v>
      </c>
      <c r="B559" s="61" t="s">
        <v>263</v>
      </c>
      <c r="C559">
        <v>2008</v>
      </c>
      <c r="D559" s="61" t="s">
        <v>885</v>
      </c>
    </row>
    <row r="560" spans="1:4" hidden="1" x14ac:dyDescent="0.25">
      <c r="A560" s="61" t="s">
        <v>150</v>
      </c>
      <c r="B560" s="61" t="s">
        <v>263</v>
      </c>
      <c r="C560">
        <v>2010</v>
      </c>
      <c r="D560" s="61" t="s">
        <v>885</v>
      </c>
    </row>
    <row r="561" spans="1:4" hidden="1" x14ac:dyDescent="0.25">
      <c r="A561" s="61" t="s">
        <v>150</v>
      </c>
      <c r="B561" s="61" t="s">
        <v>263</v>
      </c>
      <c r="C561">
        <v>2011</v>
      </c>
      <c r="D561" s="61" t="s">
        <v>886</v>
      </c>
    </row>
    <row r="562" spans="1:4" hidden="1" x14ac:dyDescent="0.25">
      <c r="A562" s="61" t="s">
        <v>150</v>
      </c>
      <c r="B562" s="61" t="s">
        <v>263</v>
      </c>
      <c r="C562">
        <v>2012</v>
      </c>
      <c r="D562" s="61" t="s">
        <v>886</v>
      </c>
    </row>
    <row r="563" spans="1:4" hidden="1" x14ac:dyDescent="0.25">
      <c r="A563" s="61" t="s">
        <v>150</v>
      </c>
      <c r="B563" s="61" t="s">
        <v>263</v>
      </c>
      <c r="C563">
        <v>2013</v>
      </c>
      <c r="D563" s="61" t="s">
        <v>887</v>
      </c>
    </row>
    <row r="564" spans="1:4" hidden="1" x14ac:dyDescent="0.25">
      <c r="A564" s="61" t="s">
        <v>150</v>
      </c>
      <c r="B564" s="61" t="s">
        <v>263</v>
      </c>
      <c r="C564">
        <v>2014</v>
      </c>
      <c r="D564" s="61" t="s">
        <v>887</v>
      </c>
    </row>
    <row r="565" spans="1:4" hidden="1" x14ac:dyDescent="0.25">
      <c r="A565" s="61" t="s">
        <v>150</v>
      </c>
      <c r="B565" s="61" t="s">
        <v>263</v>
      </c>
      <c r="C565">
        <v>2015</v>
      </c>
      <c r="D565" s="61" t="s">
        <v>888</v>
      </c>
    </row>
    <row r="566" spans="1:4" hidden="1" x14ac:dyDescent="0.25">
      <c r="A566" s="61" t="s">
        <v>150</v>
      </c>
      <c r="B566" s="61" t="s">
        <v>263</v>
      </c>
      <c r="C566">
        <v>2016</v>
      </c>
      <c r="D566" s="61" t="s">
        <v>836</v>
      </c>
    </row>
    <row r="567" spans="1:4" hidden="1" x14ac:dyDescent="0.25">
      <c r="A567" s="61" t="s">
        <v>150</v>
      </c>
      <c r="B567" s="61" t="s">
        <v>263</v>
      </c>
      <c r="C567">
        <v>2017</v>
      </c>
      <c r="D567" s="61" t="s">
        <v>836</v>
      </c>
    </row>
    <row r="568" spans="1:4" hidden="1" x14ac:dyDescent="0.25">
      <c r="A568" s="61" t="s">
        <v>150</v>
      </c>
      <c r="B568" s="61" t="s">
        <v>263</v>
      </c>
      <c r="C568">
        <v>2018</v>
      </c>
      <c r="D568" s="61" t="s">
        <v>688</v>
      </c>
    </row>
    <row r="569" spans="1:4" hidden="1" x14ac:dyDescent="0.25">
      <c r="A569" s="61" t="s">
        <v>150</v>
      </c>
      <c r="B569" s="61" t="s">
        <v>263</v>
      </c>
      <c r="C569">
        <v>2019</v>
      </c>
      <c r="D569" s="61" t="s">
        <v>889</v>
      </c>
    </row>
    <row r="570" spans="1:4" hidden="1" x14ac:dyDescent="0.25">
      <c r="A570" s="61" t="s">
        <v>150</v>
      </c>
      <c r="B570" s="61" t="s">
        <v>263</v>
      </c>
      <c r="C570">
        <v>2020</v>
      </c>
      <c r="D570" s="61" t="s">
        <v>687</v>
      </c>
    </row>
    <row r="571" spans="1:4" hidden="1" x14ac:dyDescent="0.25">
      <c r="A571" s="61" t="s">
        <v>150</v>
      </c>
      <c r="B571" s="61" t="s">
        <v>263</v>
      </c>
      <c r="C571">
        <v>2021</v>
      </c>
      <c r="D571" s="61" t="s">
        <v>688</v>
      </c>
    </row>
    <row r="572" spans="1:4" hidden="1" x14ac:dyDescent="0.25">
      <c r="A572" s="61" t="s">
        <v>150</v>
      </c>
      <c r="B572" s="61" t="s">
        <v>263</v>
      </c>
      <c r="C572">
        <v>2022</v>
      </c>
      <c r="D572" s="61" t="s">
        <v>539</v>
      </c>
    </row>
    <row r="573" spans="1:4" hidden="1" x14ac:dyDescent="0.25">
      <c r="A573" s="61" t="s">
        <v>150</v>
      </c>
      <c r="B573" s="61" t="s">
        <v>263</v>
      </c>
      <c r="C573">
        <v>2023</v>
      </c>
      <c r="D573" s="34">
        <v>8.2899999999999991</v>
      </c>
    </row>
    <row r="574" spans="1:4" hidden="1" x14ac:dyDescent="0.25">
      <c r="A574" s="61" t="s">
        <v>250</v>
      </c>
      <c r="B574" s="61" t="s">
        <v>251</v>
      </c>
      <c r="C574">
        <v>2006</v>
      </c>
      <c r="D574" s="61" t="s">
        <v>702</v>
      </c>
    </row>
    <row r="575" spans="1:4" hidden="1" x14ac:dyDescent="0.25">
      <c r="A575" s="61" t="s">
        <v>250</v>
      </c>
      <c r="B575" s="61" t="s">
        <v>251</v>
      </c>
      <c r="C575">
        <v>2008</v>
      </c>
      <c r="D575" s="61" t="s">
        <v>822</v>
      </c>
    </row>
    <row r="576" spans="1:4" hidden="1" x14ac:dyDescent="0.25">
      <c r="A576" s="61" t="s">
        <v>250</v>
      </c>
      <c r="B576" s="61" t="s">
        <v>251</v>
      </c>
      <c r="C576">
        <v>2010</v>
      </c>
      <c r="D576" s="61" t="s">
        <v>586</v>
      </c>
    </row>
    <row r="577" spans="1:4" hidden="1" x14ac:dyDescent="0.25">
      <c r="A577" s="61" t="s">
        <v>250</v>
      </c>
      <c r="B577" s="61" t="s">
        <v>251</v>
      </c>
      <c r="C577">
        <v>2011</v>
      </c>
      <c r="D577" s="61" t="s">
        <v>804</v>
      </c>
    </row>
    <row r="578" spans="1:4" hidden="1" x14ac:dyDescent="0.25">
      <c r="A578" s="61" t="s">
        <v>250</v>
      </c>
      <c r="B578" s="61" t="s">
        <v>251</v>
      </c>
      <c r="C578">
        <v>2012</v>
      </c>
      <c r="D578" s="61" t="s">
        <v>883</v>
      </c>
    </row>
    <row r="579" spans="1:4" hidden="1" x14ac:dyDescent="0.25">
      <c r="A579" s="61" t="s">
        <v>250</v>
      </c>
      <c r="B579" s="61" t="s">
        <v>251</v>
      </c>
      <c r="C579">
        <v>2013</v>
      </c>
      <c r="D579" s="61" t="s">
        <v>883</v>
      </c>
    </row>
    <row r="580" spans="1:4" hidden="1" x14ac:dyDescent="0.25">
      <c r="A580" s="61" t="s">
        <v>250</v>
      </c>
      <c r="B580" s="61" t="s">
        <v>251</v>
      </c>
      <c r="C580">
        <v>2014</v>
      </c>
      <c r="D580" s="61" t="s">
        <v>701</v>
      </c>
    </row>
    <row r="581" spans="1:4" hidden="1" x14ac:dyDescent="0.25">
      <c r="A581" s="61" t="s">
        <v>250</v>
      </c>
      <c r="B581" s="61" t="s">
        <v>251</v>
      </c>
      <c r="C581">
        <v>2015</v>
      </c>
      <c r="D581" s="61" t="s">
        <v>691</v>
      </c>
    </row>
    <row r="582" spans="1:4" hidden="1" x14ac:dyDescent="0.25">
      <c r="A582" s="61" t="s">
        <v>250</v>
      </c>
      <c r="B582" s="61" t="s">
        <v>251</v>
      </c>
      <c r="C582">
        <v>2016</v>
      </c>
      <c r="D582" s="61" t="s">
        <v>890</v>
      </c>
    </row>
    <row r="583" spans="1:4" hidden="1" x14ac:dyDescent="0.25">
      <c r="A583" s="61" t="s">
        <v>250</v>
      </c>
      <c r="B583" s="61" t="s">
        <v>251</v>
      </c>
      <c r="C583">
        <v>2017</v>
      </c>
      <c r="D583" s="61" t="s">
        <v>891</v>
      </c>
    </row>
    <row r="584" spans="1:4" hidden="1" x14ac:dyDescent="0.25">
      <c r="A584" s="61" t="s">
        <v>250</v>
      </c>
      <c r="B584" s="61" t="s">
        <v>251</v>
      </c>
      <c r="C584">
        <v>2018</v>
      </c>
      <c r="D584" s="61" t="s">
        <v>644</v>
      </c>
    </row>
    <row r="585" spans="1:4" hidden="1" x14ac:dyDescent="0.25">
      <c r="A585" s="61" t="s">
        <v>250</v>
      </c>
      <c r="B585" s="61" t="s">
        <v>251</v>
      </c>
      <c r="C585">
        <v>2019</v>
      </c>
      <c r="D585" s="61" t="s">
        <v>892</v>
      </c>
    </row>
    <row r="586" spans="1:4" hidden="1" x14ac:dyDescent="0.25">
      <c r="A586" s="61" t="s">
        <v>250</v>
      </c>
      <c r="B586" s="61" t="s">
        <v>251</v>
      </c>
      <c r="C586">
        <v>2020</v>
      </c>
      <c r="D586" s="61" t="s">
        <v>650</v>
      </c>
    </row>
    <row r="587" spans="1:4" hidden="1" x14ac:dyDescent="0.25">
      <c r="A587" s="61" t="s">
        <v>250</v>
      </c>
      <c r="B587" s="61" t="s">
        <v>251</v>
      </c>
      <c r="C587">
        <v>2021</v>
      </c>
      <c r="D587" s="61" t="s">
        <v>893</v>
      </c>
    </row>
    <row r="588" spans="1:4" hidden="1" x14ac:dyDescent="0.25">
      <c r="A588" s="61" t="s">
        <v>250</v>
      </c>
      <c r="B588" s="61" t="s">
        <v>251</v>
      </c>
      <c r="C588">
        <v>2022</v>
      </c>
      <c r="D588" s="61" t="s">
        <v>893</v>
      </c>
    </row>
    <row r="589" spans="1:4" hidden="1" x14ac:dyDescent="0.25">
      <c r="A589" s="61" t="s">
        <v>250</v>
      </c>
      <c r="B589" s="61" t="s">
        <v>251</v>
      </c>
      <c r="C589">
        <v>2023</v>
      </c>
      <c r="D589" s="34">
        <v>4.22</v>
      </c>
    </row>
    <row r="590" spans="1:4" hidden="1" x14ac:dyDescent="0.25">
      <c r="A590" s="61" t="s">
        <v>119</v>
      </c>
      <c r="B590" s="61" t="s">
        <v>318</v>
      </c>
      <c r="C590">
        <v>2006</v>
      </c>
      <c r="D590" s="61" t="s">
        <v>872</v>
      </c>
    </row>
    <row r="591" spans="1:4" hidden="1" x14ac:dyDescent="0.25">
      <c r="A591" s="61" t="s">
        <v>119</v>
      </c>
      <c r="B591" s="61" t="s">
        <v>318</v>
      </c>
      <c r="C591">
        <v>2008</v>
      </c>
      <c r="D591" s="61" t="s">
        <v>872</v>
      </c>
    </row>
    <row r="592" spans="1:4" hidden="1" x14ac:dyDescent="0.25">
      <c r="A592" s="61" t="s">
        <v>119</v>
      </c>
      <c r="B592" s="61" t="s">
        <v>318</v>
      </c>
      <c r="C592">
        <v>2010</v>
      </c>
      <c r="D592" s="61" t="s">
        <v>641</v>
      </c>
    </row>
    <row r="593" spans="1:4" hidden="1" x14ac:dyDescent="0.25">
      <c r="A593" s="61" t="s">
        <v>119</v>
      </c>
      <c r="B593" s="61" t="s">
        <v>318</v>
      </c>
      <c r="C593">
        <v>2011</v>
      </c>
      <c r="D593" s="61" t="s">
        <v>791</v>
      </c>
    </row>
    <row r="594" spans="1:4" hidden="1" x14ac:dyDescent="0.25">
      <c r="A594" s="61" t="s">
        <v>119</v>
      </c>
      <c r="B594" s="61" t="s">
        <v>318</v>
      </c>
      <c r="C594">
        <v>2012</v>
      </c>
      <c r="D594" s="61" t="s">
        <v>894</v>
      </c>
    </row>
    <row r="595" spans="1:4" hidden="1" x14ac:dyDescent="0.25">
      <c r="A595" s="61" t="s">
        <v>119</v>
      </c>
      <c r="B595" s="61" t="s">
        <v>318</v>
      </c>
      <c r="C595">
        <v>2013</v>
      </c>
      <c r="D595" s="61" t="s">
        <v>894</v>
      </c>
    </row>
    <row r="596" spans="1:4" hidden="1" x14ac:dyDescent="0.25">
      <c r="A596" s="61" t="s">
        <v>119</v>
      </c>
      <c r="B596" s="61" t="s">
        <v>318</v>
      </c>
      <c r="C596">
        <v>2014</v>
      </c>
      <c r="D596" s="61" t="s">
        <v>894</v>
      </c>
    </row>
    <row r="597" spans="1:4" hidden="1" x14ac:dyDescent="0.25">
      <c r="A597" s="61" t="s">
        <v>119</v>
      </c>
      <c r="B597" s="61" t="s">
        <v>318</v>
      </c>
      <c r="C597">
        <v>2015</v>
      </c>
      <c r="D597" s="61" t="s">
        <v>894</v>
      </c>
    </row>
    <row r="598" spans="1:4" hidden="1" x14ac:dyDescent="0.25">
      <c r="A598" s="61" t="s">
        <v>119</v>
      </c>
      <c r="B598" s="61" t="s">
        <v>318</v>
      </c>
      <c r="C598">
        <v>2016</v>
      </c>
      <c r="D598" s="61" t="s">
        <v>895</v>
      </c>
    </row>
    <row r="599" spans="1:4" hidden="1" x14ac:dyDescent="0.25">
      <c r="A599" s="61" t="s">
        <v>119</v>
      </c>
      <c r="B599" s="61" t="s">
        <v>318</v>
      </c>
      <c r="C599">
        <v>2017</v>
      </c>
      <c r="D599" s="61" t="s">
        <v>636</v>
      </c>
    </row>
    <row r="600" spans="1:4" hidden="1" x14ac:dyDescent="0.25">
      <c r="A600" s="61" t="s">
        <v>119</v>
      </c>
      <c r="B600" s="61" t="s">
        <v>318</v>
      </c>
      <c r="C600">
        <v>2018</v>
      </c>
      <c r="D600" s="61" t="s">
        <v>896</v>
      </c>
    </row>
    <row r="601" spans="1:4" hidden="1" x14ac:dyDescent="0.25">
      <c r="A601" s="61" t="s">
        <v>119</v>
      </c>
      <c r="B601" s="61" t="s">
        <v>318</v>
      </c>
      <c r="C601">
        <v>2019</v>
      </c>
      <c r="D601" s="61" t="s">
        <v>896</v>
      </c>
    </row>
    <row r="602" spans="1:4" hidden="1" x14ac:dyDescent="0.25">
      <c r="A602" s="61" t="s">
        <v>119</v>
      </c>
      <c r="B602" s="61" t="s">
        <v>318</v>
      </c>
      <c r="C602">
        <v>2020</v>
      </c>
      <c r="D602" s="61" t="s">
        <v>897</v>
      </c>
    </row>
    <row r="603" spans="1:4" hidden="1" x14ac:dyDescent="0.25">
      <c r="A603" s="61" t="s">
        <v>119</v>
      </c>
      <c r="B603" s="61" t="s">
        <v>318</v>
      </c>
      <c r="C603">
        <v>2021</v>
      </c>
      <c r="D603" s="61" t="s">
        <v>897</v>
      </c>
    </row>
    <row r="604" spans="1:4" hidden="1" x14ac:dyDescent="0.25">
      <c r="A604" s="61" t="s">
        <v>119</v>
      </c>
      <c r="B604" s="61" t="s">
        <v>318</v>
      </c>
      <c r="C604">
        <v>2022</v>
      </c>
      <c r="D604" s="61" t="s">
        <v>897</v>
      </c>
    </row>
    <row r="605" spans="1:4" hidden="1" x14ac:dyDescent="0.25">
      <c r="A605" s="61" t="s">
        <v>119</v>
      </c>
      <c r="B605" s="61" t="s">
        <v>318</v>
      </c>
      <c r="C605">
        <v>2023</v>
      </c>
      <c r="D605" s="34">
        <v>6.5</v>
      </c>
    </row>
    <row r="606" spans="1:4" hidden="1" x14ac:dyDescent="0.25">
      <c r="A606" s="61" t="s">
        <v>264</v>
      </c>
      <c r="B606" s="61" t="s">
        <v>265</v>
      </c>
      <c r="C606">
        <v>2006</v>
      </c>
      <c r="D606" s="61" t="s">
        <v>798</v>
      </c>
    </row>
    <row r="607" spans="1:4" hidden="1" x14ac:dyDescent="0.25">
      <c r="A607" s="61" t="s">
        <v>264</v>
      </c>
      <c r="B607" s="61" t="s">
        <v>265</v>
      </c>
      <c r="C607">
        <v>2008</v>
      </c>
      <c r="D607" s="61" t="s">
        <v>798</v>
      </c>
    </row>
    <row r="608" spans="1:4" hidden="1" x14ac:dyDescent="0.25">
      <c r="A608" s="61" t="s">
        <v>264</v>
      </c>
      <c r="B608" s="61" t="s">
        <v>265</v>
      </c>
      <c r="C608">
        <v>2010</v>
      </c>
      <c r="D608" s="61" t="s">
        <v>798</v>
      </c>
    </row>
    <row r="609" spans="1:4" hidden="1" x14ac:dyDescent="0.25">
      <c r="A609" s="61" t="s">
        <v>264</v>
      </c>
      <c r="B609" s="61" t="s">
        <v>265</v>
      </c>
      <c r="C609">
        <v>2011</v>
      </c>
      <c r="D609" s="61" t="s">
        <v>798</v>
      </c>
    </row>
    <row r="610" spans="1:4" hidden="1" x14ac:dyDescent="0.25">
      <c r="A610" s="61" t="s">
        <v>264</v>
      </c>
      <c r="B610" s="61" t="s">
        <v>265</v>
      </c>
      <c r="C610">
        <v>2012</v>
      </c>
      <c r="D610" s="61" t="s">
        <v>798</v>
      </c>
    </row>
    <row r="611" spans="1:4" hidden="1" x14ac:dyDescent="0.25">
      <c r="A611" s="61" t="s">
        <v>264</v>
      </c>
      <c r="B611" s="61" t="s">
        <v>265</v>
      </c>
      <c r="C611">
        <v>2013</v>
      </c>
      <c r="D611" s="61" t="s">
        <v>798</v>
      </c>
    </row>
    <row r="612" spans="1:4" hidden="1" x14ac:dyDescent="0.25">
      <c r="A612" s="61" t="s">
        <v>264</v>
      </c>
      <c r="B612" s="61" t="s">
        <v>265</v>
      </c>
      <c r="C612">
        <v>2014</v>
      </c>
      <c r="D612" s="61" t="s">
        <v>798</v>
      </c>
    </row>
    <row r="613" spans="1:4" hidden="1" x14ac:dyDescent="0.25">
      <c r="A613" s="61" t="s">
        <v>264</v>
      </c>
      <c r="B613" s="61" t="s">
        <v>265</v>
      </c>
      <c r="C613">
        <v>2015</v>
      </c>
      <c r="D613" s="61" t="s">
        <v>798</v>
      </c>
    </row>
    <row r="614" spans="1:4" hidden="1" x14ac:dyDescent="0.25">
      <c r="A614" s="61" t="s">
        <v>264</v>
      </c>
      <c r="B614" s="61" t="s">
        <v>265</v>
      </c>
      <c r="C614">
        <v>2016</v>
      </c>
      <c r="D614" s="61" t="s">
        <v>823</v>
      </c>
    </row>
    <row r="615" spans="1:4" hidden="1" x14ac:dyDescent="0.25">
      <c r="A615" s="61" t="s">
        <v>264</v>
      </c>
      <c r="B615" s="61" t="s">
        <v>265</v>
      </c>
      <c r="C615">
        <v>2017</v>
      </c>
      <c r="D615" s="61" t="s">
        <v>691</v>
      </c>
    </row>
    <row r="616" spans="1:4" hidden="1" x14ac:dyDescent="0.25">
      <c r="A616" s="61" t="s">
        <v>264</v>
      </c>
      <c r="B616" s="61" t="s">
        <v>265</v>
      </c>
      <c r="C616">
        <v>2018</v>
      </c>
      <c r="D616" s="61" t="s">
        <v>861</v>
      </c>
    </row>
    <row r="617" spans="1:4" hidden="1" x14ac:dyDescent="0.25">
      <c r="A617" s="61" t="s">
        <v>264</v>
      </c>
      <c r="B617" s="61" t="s">
        <v>265</v>
      </c>
      <c r="C617">
        <v>2019</v>
      </c>
      <c r="D617" s="61" t="s">
        <v>898</v>
      </c>
    </row>
    <row r="618" spans="1:4" hidden="1" x14ac:dyDescent="0.25">
      <c r="A618" s="61" t="s">
        <v>264</v>
      </c>
      <c r="B618" s="61" t="s">
        <v>265</v>
      </c>
      <c r="C618">
        <v>2020</v>
      </c>
      <c r="D618" s="61" t="s">
        <v>898</v>
      </c>
    </row>
    <row r="619" spans="1:4" hidden="1" x14ac:dyDescent="0.25">
      <c r="A619" s="61" t="s">
        <v>264</v>
      </c>
      <c r="B619" s="61" t="s">
        <v>265</v>
      </c>
      <c r="C619">
        <v>2021</v>
      </c>
      <c r="D619" s="61" t="s">
        <v>723</v>
      </c>
    </row>
    <row r="620" spans="1:4" hidden="1" x14ac:dyDescent="0.25">
      <c r="A620" s="61" t="s">
        <v>264</v>
      </c>
      <c r="B620" s="61" t="s">
        <v>265</v>
      </c>
      <c r="C620">
        <v>2022</v>
      </c>
      <c r="D620" s="61" t="s">
        <v>696</v>
      </c>
    </row>
    <row r="621" spans="1:4" hidden="1" x14ac:dyDescent="0.25">
      <c r="A621" s="61" t="s">
        <v>264</v>
      </c>
      <c r="B621" s="61" t="s">
        <v>265</v>
      </c>
      <c r="C621">
        <v>2023</v>
      </c>
      <c r="D621" s="34">
        <v>2.65</v>
      </c>
    </row>
    <row r="622" spans="1:4" hidden="1" x14ac:dyDescent="0.25">
      <c r="A622" s="61" t="s">
        <v>143</v>
      </c>
      <c r="B622" s="61" t="s">
        <v>267</v>
      </c>
      <c r="C622">
        <v>2006</v>
      </c>
      <c r="D622" s="61" t="s">
        <v>772</v>
      </c>
    </row>
    <row r="623" spans="1:4" hidden="1" x14ac:dyDescent="0.25">
      <c r="A623" s="61" t="s">
        <v>143</v>
      </c>
      <c r="B623" s="61" t="s">
        <v>267</v>
      </c>
      <c r="C623">
        <v>2008</v>
      </c>
      <c r="D623" s="61" t="s">
        <v>899</v>
      </c>
    </row>
    <row r="624" spans="1:4" hidden="1" x14ac:dyDescent="0.25">
      <c r="A624" s="61" t="s">
        <v>143</v>
      </c>
      <c r="B624" s="61" t="s">
        <v>267</v>
      </c>
      <c r="C624">
        <v>2010</v>
      </c>
      <c r="D624" s="61" t="s">
        <v>900</v>
      </c>
    </row>
    <row r="625" spans="1:4" hidden="1" x14ac:dyDescent="0.25">
      <c r="A625" s="61" t="s">
        <v>143</v>
      </c>
      <c r="B625" s="61" t="s">
        <v>267</v>
      </c>
      <c r="C625">
        <v>2011</v>
      </c>
      <c r="D625" s="61" t="s">
        <v>900</v>
      </c>
    </row>
    <row r="626" spans="1:4" hidden="1" x14ac:dyDescent="0.25">
      <c r="A626" s="61" t="s">
        <v>143</v>
      </c>
      <c r="B626" s="61" t="s">
        <v>267</v>
      </c>
      <c r="C626">
        <v>2012</v>
      </c>
      <c r="D626" s="61" t="s">
        <v>900</v>
      </c>
    </row>
    <row r="627" spans="1:4" hidden="1" x14ac:dyDescent="0.25">
      <c r="A627" s="61" t="s">
        <v>143</v>
      </c>
      <c r="B627" s="61" t="s">
        <v>267</v>
      </c>
      <c r="C627">
        <v>2013</v>
      </c>
      <c r="D627" s="61" t="s">
        <v>900</v>
      </c>
    </row>
    <row r="628" spans="1:4" hidden="1" x14ac:dyDescent="0.25">
      <c r="A628" s="61" t="s">
        <v>143</v>
      </c>
      <c r="B628" s="61" t="s">
        <v>267</v>
      </c>
      <c r="C628">
        <v>2014</v>
      </c>
      <c r="D628" s="61" t="s">
        <v>901</v>
      </c>
    </row>
    <row r="629" spans="1:4" hidden="1" x14ac:dyDescent="0.25">
      <c r="A629" s="61" t="s">
        <v>143</v>
      </c>
      <c r="B629" s="61" t="s">
        <v>267</v>
      </c>
      <c r="C629">
        <v>2015</v>
      </c>
      <c r="D629" s="61" t="s">
        <v>902</v>
      </c>
    </row>
    <row r="630" spans="1:4" hidden="1" x14ac:dyDescent="0.25">
      <c r="A630" s="61" t="s">
        <v>143</v>
      </c>
      <c r="B630" s="61" t="s">
        <v>267</v>
      </c>
      <c r="C630">
        <v>2016</v>
      </c>
      <c r="D630" s="61" t="s">
        <v>837</v>
      </c>
    </row>
    <row r="631" spans="1:4" hidden="1" x14ac:dyDescent="0.25">
      <c r="A631" s="61" t="s">
        <v>143</v>
      </c>
      <c r="B631" s="61" t="s">
        <v>267</v>
      </c>
      <c r="C631">
        <v>2017</v>
      </c>
      <c r="D631" s="61" t="s">
        <v>903</v>
      </c>
    </row>
    <row r="632" spans="1:4" hidden="1" x14ac:dyDescent="0.25">
      <c r="A632" s="61" t="s">
        <v>143</v>
      </c>
      <c r="B632" s="61" t="s">
        <v>267</v>
      </c>
      <c r="C632">
        <v>2018</v>
      </c>
      <c r="D632" s="61" t="s">
        <v>903</v>
      </c>
    </row>
    <row r="633" spans="1:4" hidden="1" x14ac:dyDescent="0.25">
      <c r="A633" s="61" t="s">
        <v>143</v>
      </c>
      <c r="B633" s="61" t="s">
        <v>267</v>
      </c>
      <c r="C633">
        <v>2019</v>
      </c>
      <c r="D633" s="61" t="s">
        <v>903</v>
      </c>
    </row>
    <row r="634" spans="1:4" hidden="1" x14ac:dyDescent="0.25">
      <c r="A634" s="61" t="s">
        <v>143</v>
      </c>
      <c r="B634" s="61" t="s">
        <v>267</v>
      </c>
      <c r="C634">
        <v>2020</v>
      </c>
      <c r="D634" s="61" t="s">
        <v>904</v>
      </c>
    </row>
    <row r="635" spans="1:4" hidden="1" x14ac:dyDescent="0.25">
      <c r="A635" s="61" t="s">
        <v>143</v>
      </c>
      <c r="B635" s="61" t="s">
        <v>267</v>
      </c>
      <c r="C635">
        <v>2021</v>
      </c>
      <c r="D635" s="61" t="s">
        <v>833</v>
      </c>
    </row>
    <row r="636" spans="1:4" hidden="1" x14ac:dyDescent="0.25">
      <c r="A636" s="61" t="s">
        <v>143</v>
      </c>
      <c r="B636" s="61" t="s">
        <v>267</v>
      </c>
      <c r="C636">
        <v>2022</v>
      </c>
      <c r="D636" s="61" t="s">
        <v>781</v>
      </c>
    </row>
    <row r="637" spans="1:4" hidden="1" x14ac:dyDescent="0.25">
      <c r="A637" s="61" t="s">
        <v>143</v>
      </c>
      <c r="B637" s="61" t="s">
        <v>267</v>
      </c>
      <c r="C637">
        <v>2023</v>
      </c>
      <c r="D637" s="34">
        <v>7.38</v>
      </c>
    </row>
    <row r="638" spans="1:4" hidden="1" x14ac:dyDescent="0.25">
      <c r="A638" s="61" t="s">
        <v>268</v>
      </c>
      <c r="B638" s="61" t="s">
        <v>269</v>
      </c>
      <c r="C638">
        <v>2006</v>
      </c>
      <c r="D638" s="61" t="s">
        <v>905</v>
      </c>
    </row>
    <row r="639" spans="1:4" hidden="1" x14ac:dyDescent="0.25">
      <c r="A639" s="61" t="s">
        <v>268</v>
      </c>
      <c r="B639" s="61" t="s">
        <v>269</v>
      </c>
      <c r="C639">
        <v>2008</v>
      </c>
      <c r="D639" s="61" t="s">
        <v>906</v>
      </c>
    </row>
    <row r="640" spans="1:4" hidden="1" x14ac:dyDescent="0.25">
      <c r="A640" s="61" t="s">
        <v>268</v>
      </c>
      <c r="B640" s="61" t="s">
        <v>269</v>
      </c>
      <c r="C640">
        <v>2010</v>
      </c>
      <c r="D640" s="61" t="s">
        <v>906</v>
      </c>
    </row>
    <row r="641" spans="1:4" hidden="1" x14ac:dyDescent="0.25">
      <c r="A641" s="61" t="s">
        <v>268</v>
      </c>
      <c r="B641" s="61" t="s">
        <v>269</v>
      </c>
      <c r="C641">
        <v>2011</v>
      </c>
      <c r="D641" s="61" t="s">
        <v>906</v>
      </c>
    </row>
    <row r="642" spans="1:4" hidden="1" x14ac:dyDescent="0.25">
      <c r="A642" s="61" t="s">
        <v>268</v>
      </c>
      <c r="B642" s="61" t="s">
        <v>269</v>
      </c>
      <c r="C642">
        <v>2012</v>
      </c>
      <c r="D642" s="61" t="s">
        <v>906</v>
      </c>
    </row>
    <row r="643" spans="1:4" hidden="1" x14ac:dyDescent="0.25">
      <c r="A643" s="61" t="s">
        <v>268</v>
      </c>
      <c r="B643" s="61" t="s">
        <v>269</v>
      </c>
      <c r="C643">
        <v>2013</v>
      </c>
      <c r="D643" s="61" t="s">
        <v>907</v>
      </c>
    </row>
    <row r="644" spans="1:4" hidden="1" x14ac:dyDescent="0.25">
      <c r="A644" s="61" t="s">
        <v>268</v>
      </c>
      <c r="B644" s="61" t="s">
        <v>269</v>
      </c>
      <c r="C644">
        <v>2014</v>
      </c>
      <c r="D644" s="61" t="s">
        <v>834</v>
      </c>
    </row>
    <row r="645" spans="1:4" hidden="1" x14ac:dyDescent="0.25">
      <c r="A645" s="61" t="s">
        <v>268</v>
      </c>
      <c r="B645" s="61" t="s">
        <v>269</v>
      </c>
      <c r="C645">
        <v>2015</v>
      </c>
      <c r="D645" s="61" t="s">
        <v>834</v>
      </c>
    </row>
    <row r="646" spans="1:4" hidden="1" x14ac:dyDescent="0.25">
      <c r="A646" s="61" t="s">
        <v>268</v>
      </c>
      <c r="B646" s="61" t="s">
        <v>269</v>
      </c>
      <c r="C646">
        <v>2016</v>
      </c>
      <c r="D646" s="61" t="s">
        <v>908</v>
      </c>
    </row>
    <row r="647" spans="1:4" hidden="1" x14ac:dyDescent="0.25">
      <c r="A647" s="61" t="s">
        <v>268</v>
      </c>
      <c r="B647" s="61" t="s">
        <v>269</v>
      </c>
      <c r="C647">
        <v>2017</v>
      </c>
      <c r="D647" s="61" t="s">
        <v>779</v>
      </c>
    </row>
    <row r="648" spans="1:4" hidden="1" x14ac:dyDescent="0.25">
      <c r="A648" s="61" t="s">
        <v>268</v>
      </c>
      <c r="B648" s="61" t="s">
        <v>269</v>
      </c>
      <c r="C648">
        <v>2018</v>
      </c>
      <c r="D648" s="61" t="s">
        <v>909</v>
      </c>
    </row>
    <row r="649" spans="1:4" hidden="1" x14ac:dyDescent="0.25">
      <c r="A649" s="61" t="s">
        <v>268</v>
      </c>
      <c r="B649" s="61" t="s">
        <v>269</v>
      </c>
      <c r="C649">
        <v>2019</v>
      </c>
      <c r="D649" s="61" t="s">
        <v>909</v>
      </c>
    </row>
    <row r="650" spans="1:4" hidden="1" x14ac:dyDescent="0.25">
      <c r="A650" s="61" t="s">
        <v>268</v>
      </c>
      <c r="B650" s="61" t="s">
        <v>269</v>
      </c>
      <c r="C650">
        <v>2020</v>
      </c>
      <c r="D650" s="61" t="s">
        <v>853</v>
      </c>
    </row>
    <row r="651" spans="1:4" hidden="1" x14ac:dyDescent="0.25">
      <c r="A651" s="61" t="s">
        <v>268</v>
      </c>
      <c r="B651" s="61" t="s">
        <v>269</v>
      </c>
      <c r="C651">
        <v>2021</v>
      </c>
      <c r="D651" s="61" t="s">
        <v>910</v>
      </c>
    </row>
    <row r="652" spans="1:4" hidden="1" x14ac:dyDescent="0.25">
      <c r="A652" s="61" t="s">
        <v>268</v>
      </c>
      <c r="B652" s="61" t="s">
        <v>269</v>
      </c>
      <c r="C652">
        <v>2022</v>
      </c>
      <c r="D652" s="61" t="s">
        <v>857</v>
      </c>
    </row>
    <row r="653" spans="1:4" hidden="1" x14ac:dyDescent="0.25">
      <c r="A653" s="61" t="s">
        <v>268</v>
      </c>
      <c r="B653" s="61" t="s">
        <v>269</v>
      </c>
      <c r="C653">
        <v>2023</v>
      </c>
      <c r="D653" s="34">
        <v>7.97</v>
      </c>
    </row>
    <row r="654" spans="1:4" hidden="1" x14ac:dyDescent="0.25">
      <c r="A654" s="61" t="s">
        <v>911</v>
      </c>
      <c r="B654" s="61" t="s">
        <v>255</v>
      </c>
      <c r="C654">
        <v>2006</v>
      </c>
      <c r="D654" s="61" t="s">
        <v>912</v>
      </c>
    </row>
    <row r="655" spans="1:4" hidden="1" x14ac:dyDescent="0.25">
      <c r="A655" s="61" t="s">
        <v>911</v>
      </c>
      <c r="B655" s="61" t="s">
        <v>255</v>
      </c>
      <c r="C655">
        <v>2008</v>
      </c>
      <c r="D655" s="61" t="s">
        <v>913</v>
      </c>
    </row>
    <row r="656" spans="1:4" hidden="1" x14ac:dyDescent="0.25">
      <c r="A656" s="61" t="s">
        <v>911</v>
      </c>
      <c r="B656" s="61" t="s">
        <v>255</v>
      </c>
      <c r="C656">
        <v>2010</v>
      </c>
      <c r="D656" s="61" t="s">
        <v>810</v>
      </c>
    </row>
    <row r="657" spans="1:4" hidden="1" x14ac:dyDescent="0.25">
      <c r="A657" s="61" t="s">
        <v>911</v>
      </c>
      <c r="B657" s="61" t="s">
        <v>255</v>
      </c>
      <c r="C657">
        <v>2011</v>
      </c>
      <c r="D657" s="61" t="s">
        <v>810</v>
      </c>
    </row>
    <row r="658" spans="1:4" hidden="1" x14ac:dyDescent="0.25">
      <c r="A658" s="61" t="s">
        <v>911</v>
      </c>
      <c r="B658" s="61" t="s">
        <v>255</v>
      </c>
      <c r="C658">
        <v>2012</v>
      </c>
      <c r="D658" s="61" t="s">
        <v>914</v>
      </c>
    </row>
    <row r="659" spans="1:4" hidden="1" x14ac:dyDescent="0.25">
      <c r="A659" s="61" t="s">
        <v>911</v>
      </c>
      <c r="B659" s="61" t="s">
        <v>255</v>
      </c>
      <c r="C659">
        <v>2013</v>
      </c>
      <c r="D659" s="61" t="s">
        <v>915</v>
      </c>
    </row>
    <row r="660" spans="1:4" hidden="1" x14ac:dyDescent="0.25">
      <c r="A660" s="61" t="s">
        <v>911</v>
      </c>
      <c r="B660" s="61" t="s">
        <v>255</v>
      </c>
      <c r="C660">
        <v>2014</v>
      </c>
      <c r="D660" s="61" t="s">
        <v>916</v>
      </c>
    </row>
    <row r="661" spans="1:4" hidden="1" x14ac:dyDescent="0.25">
      <c r="A661" s="61" t="s">
        <v>911</v>
      </c>
      <c r="B661" s="61" t="s">
        <v>255</v>
      </c>
      <c r="C661">
        <v>2015</v>
      </c>
      <c r="D661" s="61" t="s">
        <v>917</v>
      </c>
    </row>
    <row r="662" spans="1:4" hidden="1" x14ac:dyDescent="0.25">
      <c r="A662" s="61" t="s">
        <v>911</v>
      </c>
      <c r="B662" s="61" t="s">
        <v>255</v>
      </c>
      <c r="C662">
        <v>2016</v>
      </c>
      <c r="D662" s="61" t="s">
        <v>918</v>
      </c>
    </row>
    <row r="663" spans="1:4" hidden="1" x14ac:dyDescent="0.25">
      <c r="A663" s="61" t="s">
        <v>911</v>
      </c>
      <c r="B663" s="61" t="s">
        <v>255</v>
      </c>
      <c r="C663">
        <v>2017</v>
      </c>
      <c r="D663" s="61" t="s">
        <v>838</v>
      </c>
    </row>
    <row r="664" spans="1:4" hidden="1" x14ac:dyDescent="0.25">
      <c r="A664" s="61" t="s">
        <v>911</v>
      </c>
      <c r="B664" s="61" t="s">
        <v>255</v>
      </c>
      <c r="C664">
        <v>2018</v>
      </c>
      <c r="D664" s="61" t="s">
        <v>841</v>
      </c>
    </row>
    <row r="665" spans="1:4" hidden="1" x14ac:dyDescent="0.25">
      <c r="A665" s="61" t="s">
        <v>911</v>
      </c>
      <c r="B665" s="61" t="s">
        <v>255</v>
      </c>
      <c r="C665">
        <v>2019</v>
      </c>
      <c r="D665" s="61" t="s">
        <v>919</v>
      </c>
    </row>
    <row r="666" spans="1:4" hidden="1" x14ac:dyDescent="0.25">
      <c r="A666" s="61" t="s">
        <v>911</v>
      </c>
      <c r="B666" s="61" t="s">
        <v>255</v>
      </c>
      <c r="C666">
        <v>2020</v>
      </c>
      <c r="D666" s="61" t="s">
        <v>919</v>
      </c>
    </row>
    <row r="667" spans="1:4" hidden="1" x14ac:dyDescent="0.25">
      <c r="A667" s="61" t="s">
        <v>911</v>
      </c>
      <c r="B667" s="61" t="s">
        <v>255</v>
      </c>
      <c r="C667">
        <v>2021</v>
      </c>
      <c r="D667" s="61" t="s">
        <v>920</v>
      </c>
    </row>
    <row r="668" spans="1:4" hidden="1" x14ac:dyDescent="0.25">
      <c r="A668" s="61" t="s">
        <v>911</v>
      </c>
      <c r="B668" s="61" t="s">
        <v>255</v>
      </c>
      <c r="C668">
        <v>2022</v>
      </c>
      <c r="D668" s="61" t="s">
        <v>921</v>
      </c>
    </row>
    <row r="669" spans="1:4" hidden="1" x14ac:dyDescent="0.25">
      <c r="A669" s="61" t="s">
        <v>69</v>
      </c>
      <c r="B669" s="61" t="s">
        <v>274</v>
      </c>
      <c r="C669">
        <v>2006</v>
      </c>
      <c r="D669" s="61" t="s">
        <v>922</v>
      </c>
    </row>
    <row r="670" spans="1:4" hidden="1" x14ac:dyDescent="0.25">
      <c r="A670" s="61" t="s">
        <v>69</v>
      </c>
      <c r="B670" s="61" t="s">
        <v>274</v>
      </c>
      <c r="C670">
        <v>2008</v>
      </c>
      <c r="D670" s="61" t="s">
        <v>922</v>
      </c>
    </row>
    <row r="671" spans="1:4" hidden="1" x14ac:dyDescent="0.25">
      <c r="A671" s="61" t="s">
        <v>69</v>
      </c>
      <c r="B671" s="61" t="s">
        <v>274</v>
      </c>
      <c r="C671">
        <v>2010</v>
      </c>
      <c r="D671" s="61" t="s">
        <v>922</v>
      </c>
    </row>
    <row r="672" spans="1:4" hidden="1" x14ac:dyDescent="0.25">
      <c r="A672" s="61" t="s">
        <v>69</v>
      </c>
      <c r="B672" s="61" t="s">
        <v>274</v>
      </c>
      <c r="C672">
        <v>2011</v>
      </c>
      <c r="D672" s="61" t="s">
        <v>922</v>
      </c>
    </row>
    <row r="673" spans="1:4" hidden="1" x14ac:dyDescent="0.25">
      <c r="A673" s="61" t="s">
        <v>69</v>
      </c>
      <c r="B673" s="61" t="s">
        <v>274</v>
      </c>
      <c r="C673">
        <v>2012</v>
      </c>
      <c r="D673" s="61" t="s">
        <v>922</v>
      </c>
    </row>
    <row r="674" spans="1:4" hidden="1" x14ac:dyDescent="0.25">
      <c r="A674" s="61" t="s">
        <v>69</v>
      </c>
      <c r="B674" s="61" t="s">
        <v>274</v>
      </c>
      <c r="C674">
        <v>2013</v>
      </c>
      <c r="D674" s="61" t="s">
        <v>923</v>
      </c>
    </row>
    <row r="675" spans="1:4" hidden="1" x14ac:dyDescent="0.25">
      <c r="A675" s="61" t="s">
        <v>69</v>
      </c>
      <c r="B675" s="61" t="s">
        <v>274</v>
      </c>
      <c r="C675">
        <v>2014</v>
      </c>
      <c r="D675" s="61" t="s">
        <v>924</v>
      </c>
    </row>
    <row r="676" spans="1:4" hidden="1" x14ac:dyDescent="0.25">
      <c r="A676" s="61" t="s">
        <v>69</v>
      </c>
      <c r="B676" s="61" t="s">
        <v>274</v>
      </c>
      <c r="C676">
        <v>2015</v>
      </c>
      <c r="D676" s="61" t="s">
        <v>924</v>
      </c>
    </row>
    <row r="677" spans="1:4" hidden="1" x14ac:dyDescent="0.25">
      <c r="A677" s="61" t="s">
        <v>69</v>
      </c>
      <c r="B677" s="61" t="s">
        <v>274</v>
      </c>
      <c r="C677">
        <v>2016</v>
      </c>
      <c r="D677" s="61" t="s">
        <v>925</v>
      </c>
    </row>
    <row r="678" spans="1:4" hidden="1" x14ac:dyDescent="0.25">
      <c r="A678" s="61" t="s">
        <v>69</v>
      </c>
      <c r="B678" s="61" t="s">
        <v>274</v>
      </c>
      <c r="C678">
        <v>2017</v>
      </c>
      <c r="D678" s="61" t="s">
        <v>674</v>
      </c>
    </row>
    <row r="679" spans="1:4" hidden="1" x14ac:dyDescent="0.25">
      <c r="A679" s="61" t="s">
        <v>69</v>
      </c>
      <c r="B679" s="61" t="s">
        <v>274</v>
      </c>
      <c r="C679">
        <v>2018</v>
      </c>
      <c r="D679" s="61" t="s">
        <v>674</v>
      </c>
    </row>
    <row r="680" spans="1:4" hidden="1" x14ac:dyDescent="0.25">
      <c r="A680" s="61" t="s">
        <v>69</v>
      </c>
      <c r="B680" s="61" t="s">
        <v>274</v>
      </c>
      <c r="C680">
        <v>2019</v>
      </c>
      <c r="D680" s="61" t="s">
        <v>674</v>
      </c>
    </row>
    <row r="681" spans="1:4" hidden="1" x14ac:dyDescent="0.25">
      <c r="A681" s="61" t="s">
        <v>69</v>
      </c>
      <c r="B681" s="61" t="s">
        <v>274</v>
      </c>
      <c r="C681">
        <v>2020</v>
      </c>
      <c r="D681" s="61" t="s">
        <v>829</v>
      </c>
    </row>
    <row r="682" spans="1:4" hidden="1" x14ac:dyDescent="0.25">
      <c r="A682" s="61" t="s">
        <v>69</v>
      </c>
      <c r="B682" s="61" t="s">
        <v>274</v>
      </c>
      <c r="C682">
        <v>2021</v>
      </c>
      <c r="D682" s="61" t="s">
        <v>673</v>
      </c>
    </row>
    <row r="683" spans="1:4" hidden="1" x14ac:dyDescent="0.25">
      <c r="A683" s="61" t="s">
        <v>69</v>
      </c>
      <c r="B683" s="61" t="s">
        <v>274</v>
      </c>
      <c r="C683">
        <v>2022</v>
      </c>
      <c r="D683" s="61" t="s">
        <v>926</v>
      </c>
    </row>
    <row r="684" spans="1:4" hidden="1" x14ac:dyDescent="0.25">
      <c r="A684" s="61" t="s">
        <v>69</v>
      </c>
      <c r="B684" s="61" t="s">
        <v>274</v>
      </c>
      <c r="C684">
        <v>2023</v>
      </c>
      <c r="D684" s="34">
        <v>9.2799999999999994</v>
      </c>
    </row>
    <row r="685" spans="1:4" hidden="1" x14ac:dyDescent="0.25">
      <c r="A685" s="61" t="s">
        <v>271</v>
      </c>
      <c r="B685" s="61" t="s">
        <v>272</v>
      </c>
      <c r="C685">
        <v>2006</v>
      </c>
      <c r="D685" s="61" t="s">
        <v>927</v>
      </c>
    </row>
    <row r="686" spans="1:4" hidden="1" x14ac:dyDescent="0.25">
      <c r="A686" s="61" t="s">
        <v>271</v>
      </c>
      <c r="B686" s="61" t="s">
        <v>272</v>
      </c>
      <c r="C686">
        <v>2008</v>
      </c>
      <c r="D686" s="61" t="s">
        <v>927</v>
      </c>
    </row>
    <row r="687" spans="1:4" hidden="1" x14ac:dyDescent="0.25">
      <c r="A687" s="61" t="s">
        <v>271</v>
      </c>
      <c r="B687" s="61" t="s">
        <v>272</v>
      </c>
      <c r="C687">
        <v>2010</v>
      </c>
      <c r="D687" s="61" t="s">
        <v>928</v>
      </c>
    </row>
    <row r="688" spans="1:4" hidden="1" x14ac:dyDescent="0.25">
      <c r="A688" s="61" t="s">
        <v>271</v>
      </c>
      <c r="B688" s="61" t="s">
        <v>272</v>
      </c>
      <c r="C688">
        <v>2011</v>
      </c>
      <c r="D688" s="61" t="s">
        <v>698</v>
      </c>
    </row>
    <row r="689" spans="1:4" hidden="1" x14ac:dyDescent="0.25">
      <c r="A689" s="61" t="s">
        <v>271</v>
      </c>
      <c r="B689" s="61" t="s">
        <v>272</v>
      </c>
      <c r="C689">
        <v>2012</v>
      </c>
      <c r="D689" s="61" t="s">
        <v>929</v>
      </c>
    </row>
    <row r="690" spans="1:4" hidden="1" x14ac:dyDescent="0.25">
      <c r="A690" s="61" t="s">
        <v>271</v>
      </c>
      <c r="B690" s="61" t="s">
        <v>272</v>
      </c>
      <c r="C690">
        <v>2013</v>
      </c>
      <c r="D690" s="61" t="s">
        <v>930</v>
      </c>
    </row>
    <row r="691" spans="1:4" hidden="1" x14ac:dyDescent="0.25">
      <c r="A691" s="61" t="s">
        <v>271</v>
      </c>
      <c r="B691" s="61" t="s">
        <v>272</v>
      </c>
      <c r="C691">
        <v>2014</v>
      </c>
      <c r="D691" s="61" t="s">
        <v>931</v>
      </c>
    </row>
    <row r="692" spans="1:4" hidden="1" x14ac:dyDescent="0.25">
      <c r="A692" s="61" t="s">
        <v>271</v>
      </c>
      <c r="B692" s="61" t="s">
        <v>272</v>
      </c>
      <c r="C692">
        <v>2015</v>
      </c>
      <c r="D692" s="61" t="s">
        <v>819</v>
      </c>
    </row>
    <row r="693" spans="1:4" hidden="1" x14ac:dyDescent="0.25">
      <c r="A693" s="61" t="s">
        <v>271</v>
      </c>
      <c r="B693" s="61" t="s">
        <v>272</v>
      </c>
      <c r="C693">
        <v>2016</v>
      </c>
      <c r="D693" s="61" t="s">
        <v>694</v>
      </c>
    </row>
    <row r="694" spans="1:4" hidden="1" x14ac:dyDescent="0.25">
      <c r="A694" s="61" t="s">
        <v>271</v>
      </c>
      <c r="B694" s="61" t="s">
        <v>272</v>
      </c>
      <c r="C694">
        <v>2017</v>
      </c>
      <c r="D694" s="61" t="s">
        <v>912</v>
      </c>
    </row>
    <row r="695" spans="1:4" hidden="1" x14ac:dyDescent="0.25">
      <c r="A695" s="61" t="s">
        <v>271</v>
      </c>
      <c r="B695" s="61" t="s">
        <v>272</v>
      </c>
      <c r="C695">
        <v>2018</v>
      </c>
      <c r="D695" s="61" t="s">
        <v>699</v>
      </c>
    </row>
    <row r="696" spans="1:4" hidden="1" x14ac:dyDescent="0.25">
      <c r="A696" s="61" t="s">
        <v>271</v>
      </c>
      <c r="B696" s="61" t="s">
        <v>272</v>
      </c>
      <c r="C696">
        <v>2019</v>
      </c>
      <c r="D696" s="61" t="s">
        <v>588</v>
      </c>
    </row>
    <row r="697" spans="1:4" hidden="1" x14ac:dyDescent="0.25">
      <c r="A697" s="61" t="s">
        <v>271</v>
      </c>
      <c r="B697" s="61" t="s">
        <v>272</v>
      </c>
      <c r="C697">
        <v>2020</v>
      </c>
      <c r="D697" s="61" t="s">
        <v>695</v>
      </c>
    </row>
    <row r="698" spans="1:4" hidden="1" x14ac:dyDescent="0.25">
      <c r="A698" s="61" t="s">
        <v>271</v>
      </c>
      <c r="B698" s="61" t="s">
        <v>272</v>
      </c>
      <c r="C698">
        <v>2021</v>
      </c>
      <c r="D698" s="61" t="s">
        <v>929</v>
      </c>
    </row>
    <row r="699" spans="1:4" hidden="1" x14ac:dyDescent="0.25">
      <c r="A699" s="61" t="s">
        <v>271</v>
      </c>
      <c r="B699" s="61" t="s">
        <v>272</v>
      </c>
      <c r="C699">
        <v>2022</v>
      </c>
      <c r="D699" s="61" t="s">
        <v>929</v>
      </c>
    </row>
    <row r="700" spans="1:4" hidden="1" x14ac:dyDescent="0.25">
      <c r="A700" s="61" t="s">
        <v>271</v>
      </c>
      <c r="B700" s="61" t="s">
        <v>272</v>
      </c>
      <c r="C700">
        <v>2023</v>
      </c>
      <c r="D700" s="34">
        <v>2.7</v>
      </c>
    </row>
    <row r="701" spans="1:4" hidden="1" x14ac:dyDescent="0.25">
      <c r="A701" s="61" t="s">
        <v>154</v>
      </c>
      <c r="B701" s="61" t="s">
        <v>275</v>
      </c>
      <c r="C701">
        <v>2006</v>
      </c>
      <c r="D701" s="61" t="s">
        <v>933</v>
      </c>
    </row>
    <row r="702" spans="1:4" hidden="1" x14ac:dyDescent="0.25">
      <c r="A702" s="61" t="s">
        <v>154</v>
      </c>
      <c r="B702" s="61" t="s">
        <v>275</v>
      </c>
      <c r="C702">
        <v>2008</v>
      </c>
      <c r="D702" s="61" t="s">
        <v>934</v>
      </c>
    </row>
    <row r="703" spans="1:4" hidden="1" x14ac:dyDescent="0.25">
      <c r="A703" s="61" t="s">
        <v>154</v>
      </c>
      <c r="B703" s="61" t="s">
        <v>275</v>
      </c>
      <c r="C703">
        <v>2010</v>
      </c>
      <c r="D703" s="61" t="s">
        <v>934</v>
      </c>
    </row>
    <row r="704" spans="1:4" hidden="1" x14ac:dyDescent="0.25">
      <c r="A704" s="61" t="s">
        <v>154</v>
      </c>
      <c r="B704" s="61" t="s">
        <v>275</v>
      </c>
      <c r="C704">
        <v>2011</v>
      </c>
      <c r="D704" s="61" t="s">
        <v>934</v>
      </c>
    </row>
    <row r="705" spans="1:4" hidden="1" x14ac:dyDescent="0.25">
      <c r="A705" s="61" t="s">
        <v>154</v>
      </c>
      <c r="B705" s="61" t="s">
        <v>275</v>
      </c>
      <c r="C705">
        <v>2012</v>
      </c>
      <c r="D705" s="61" t="s">
        <v>935</v>
      </c>
    </row>
    <row r="706" spans="1:4" hidden="1" x14ac:dyDescent="0.25">
      <c r="A706" s="61" t="s">
        <v>154</v>
      </c>
      <c r="B706" s="61" t="s">
        <v>275</v>
      </c>
      <c r="C706">
        <v>2013</v>
      </c>
      <c r="D706" s="61" t="s">
        <v>936</v>
      </c>
    </row>
    <row r="707" spans="1:4" hidden="1" x14ac:dyDescent="0.25">
      <c r="A707" s="61" t="s">
        <v>154</v>
      </c>
      <c r="B707" s="61" t="s">
        <v>275</v>
      </c>
      <c r="C707">
        <v>2014</v>
      </c>
      <c r="D707" s="61" t="s">
        <v>870</v>
      </c>
    </row>
    <row r="708" spans="1:4" hidden="1" x14ac:dyDescent="0.25">
      <c r="A708" s="61" t="s">
        <v>154</v>
      </c>
      <c r="B708" s="61" t="s">
        <v>275</v>
      </c>
      <c r="C708">
        <v>2015</v>
      </c>
      <c r="D708" s="61" t="s">
        <v>870</v>
      </c>
    </row>
    <row r="709" spans="1:4" hidden="1" x14ac:dyDescent="0.25">
      <c r="A709" s="61" t="s">
        <v>154</v>
      </c>
      <c r="B709" s="61" t="s">
        <v>275</v>
      </c>
      <c r="C709">
        <v>2016</v>
      </c>
      <c r="D709" s="61" t="s">
        <v>870</v>
      </c>
    </row>
    <row r="710" spans="1:4" hidden="1" x14ac:dyDescent="0.25">
      <c r="A710" s="61" t="s">
        <v>154</v>
      </c>
      <c r="B710" s="61" t="s">
        <v>275</v>
      </c>
      <c r="C710">
        <v>2017</v>
      </c>
      <c r="D710" s="61" t="s">
        <v>937</v>
      </c>
    </row>
    <row r="711" spans="1:4" hidden="1" x14ac:dyDescent="0.25">
      <c r="A711" s="61" t="s">
        <v>154</v>
      </c>
      <c r="B711" s="61" t="s">
        <v>275</v>
      </c>
      <c r="C711">
        <v>2018</v>
      </c>
      <c r="D711" s="61" t="s">
        <v>868</v>
      </c>
    </row>
    <row r="712" spans="1:4" hidden="1" x14ac:dyDescent="0.25">
      <c r="A712" s="61" t="s">
        <v>154</v>
      </c>
      <c r="B712" s="61" t="s">
        <v>275</v>
      </c>
      <c r="C712">
        <v>2019</v>
      </c>
      <c r="D712" s="61" t="s">
        <v>868</v>
      </c>
    </row>
    <row r="713" spans="1:4" hidden="1" x14ac:dyDescent="0.25">
      <c r="A713" s="61" t="s">
        <v>154</v>
      </c>
      <c r="B713" s="61" t="s">
        <v>275</v>
      </c>
      <c r="C713">
        <v>2020</v>
      </c>
      <c r="D713" s="61" t="s">
        <v>938</v>
      </c>
    </row>
    <row r="714" spans="1:4" hidden="1" x14ac:dyDescent="0.25">
      <c r="A714" s="61" t="s">
        <v>154</v>
      </c>
      <c r="B714" s="61" t="s">
        <v>275</v>
      </c>
      <c r="C714">
        <v>2021</v>
      </c>
      <c r="D714" s="61" t="s">
        <v>939</v>
      </c>
    </row>
    <row r="715" spans="1:4" hidden="1" x14ac:dyDescent="0.25">
      <c r="A715" s="61" t="s">
        <v>154</v>
      </c>
      <c r="B715" s="61" t="s">
        <v>275</v>
      </c>
      <c r="C715">
        <v>2022</v>
      </c>
      <c r="D715" s="61" t="s">
        <v>940</v>
      </c>
    </row>
    <row r="716" spans="1:4" hidden="1" x14ac:dyDescent="0.25">
      <c r="A716" s="61" t="s">
        <v>154</v>
      </c>
      <c r="B716" s="61" t="s">
        <v>275</v>
      </c>
      <c r="C716">
        <v>2023</v>
      </c>
      <c r="D716" s="34">
        <v>6.44</v>
      </c>
    </row>
    <row r="717" spans="1:4" hidden="1" x14ac:dyDescent="0.25">
      <c r="A717" s="61" t="s">
        <v>941</v>
      </c>
      <c r="B717" s="61" t="s">
        <v>473</v>
      </c>
      <c r="C717">
        <v>2006</v>
      </c>
      <c r="D717" s="61" t="s">
        <v>618</v>
      </c>
    </row>
    <row r="718" spans="1:4" hidden="1" x14ac:dyDescent="0.25">
      <c r="A718" s="61" t="s">
        <v>941</v>
      </c>
      <c r="B718" s="61" t="s">
        <v>473</v>
      </c>
      <c r="C718">
        <v>2008</v>
      </c>
      <c r="D718" s="61" t="s">
        <v>942</v>
      </c>
    </row>
    <row r="719" spans="1:4" hidden="1" x14ac:dyDescent="0.25">
      <c r="A719" s="61" t="s">
        <v>941</v>
      </c>
      <c r="B719" s="61" t="s">
        <v>473</v>
      </c>
      <c r="C719">
        <v>2010</v>
      </c>
      <c r="D719" s="61" t="s">
        <v>942</v>
      </c>
    </row>
    <row r="720" spans="1:4" hidden="1" x14ac:dyDescent="0.25">
      <c r="A720" s="61" t="s">
        <v>941</v>
      </c>
      <c r="B720" s="61" t="s">
        <v>473</v>
      </c>
      <c r="C720">
        <v>2011</v>
      </c>
      <c r="D720" s="61" t="s">
        <v>942</v>
      </c>
    </row>
    <row r="721" spans="1:4" hidden="1" x14ac:dyDescent="0.25">
      <c r="A721" s="61" t="s">
        <v>941</v>
      </c>
      <c r="B721" s="61" t="s">
        <v>473</v>
      </c>
      <c r="C721">
        <v>2012</v>
      </c>
      <c r="D721" s="61" t="s">
        <v>943</v>
      </c>
    </row>
    <row r="722" spans="1:4" hidden="1" x14ac:dyDescent="0.25">
      <c r="A722" s="61" t="s">
        <v>941</v>
      </c>
      <c r="B722" s="61" t="s">
        <v>473</v>
      </c>
      <c r="C722">
        <v>2013</v>
      </c>
      <c r="D722" s="61" t="s">
        <v>944</v>
      </c>
    </row>
    <row r="723" spans="1:4" hidden="1" x14ac:dyDescent="0.25">
      <c r="A723" s="61" t="s">
        <v>941</v>
      </c>
      <c r="B723" s="61" t="s">
        <v>473</v>
      </c>
      <c r="C723">
        <v>2014</v>
      </c>
      <c r="D723" s="61" t="s">
        <v>944</v>
      </c>
    </row>
    <row r="724" spans="1:4" hidden="1" x14ac:dyDescent="0.25">
      <c r="A724" s="61" t="s">
        <v>941</v>
      </c>
      <c r="B724" s="61" t="s">
        <v>473</v>
      </c>
      <c r="C724">
        <v>2015</v>
      </c>
      <c r="D724" s="61" t="s">
        <v>944</v>
      </c>
    </row>
    <row r="725" spans="1:4" hidden="1" x14ac:dyDescent="0.25">
      <c r="A725" s="61" t="s">
        <v>941</v>
      </c>
      <c r="B725" s="61" t="s">
        <v>473</v>
      </c>
      <c r="C725">
        <v>2016</v>
      </c>
      <c r="D725" s="61" t="s">
        <v>944</v>
      </c>
    </row>
    <row r="726" spans="1:4" hidden="1" x14ac:dyDescent="0.25">
      <c r="A726" s="61" t="s">
        <v>941</v>
      </c>
      <c r="B726" s="61" t="s">
        <v>473</v>
      </c>
      <c r="C726">
        <v>2017</v>
      </c>
      <c r="D726" s="61" t="s">
        <v>945</v>
      </c>
    </row>
    <row r="727" spans="1:4" hidden="1" x14ac:dyDescent="0.25">
      <c r="A727" s="61" t="s">
        <v>941</v>
      </c>
      <c r="B727" s="61" t="s">
        <v>473</v>
      </c>
      <c r="C727">
        <v>2018</v>
      </c>
      <c r="D727" s="61" t="s">
        <v>945</v>
      </c>
    </row>
    <row r="728" spans="1:4" hidden="1" x14ac:dyDescent="0.25">
      <c r="A728" s="61" t="s">
        <v>941</v>
      </c>
      <c r="B728" s="61" t="s">
        <v>473</v>
      </c>
      <c r="C728">
        <v>2019</v>
      </c>
      <c r="D728" s="61" t="s">
        <v>945</v>
      </c>
    </row>
    <row r="729" spans="1:4" hidden="1" x14ac:dyDescent="0.25">
      <c r="A729" s="61" t="s">
        <v>941</v>
      </c>
      <c r="B729" s="61" t="s">
        <v>473</v>
      </c>
      <c r="C729">
        <v>2020</v>
      </c>
      <c r="D729" s="61" t="s">
        <v>946</v>
      </c>
    </row>
    <row r="730" spans="1:4" hidden="1" x14ac:dyDescent="0.25">
      <c r="A730" s="61" t="s">
        <v>941</v>
      </c>
      <c r="B730" s="61" t="s">
        <v>473</v>
      </c>
      <c r="C730">
        <v>2021</v>
      </c>
      <c r="D730" s="61" t="s">
        <v>946</v>
      </c>
    </row>
    <row r="731" spans="1:4" hidden="1" x14ac:dyDescent="0.25">
      <c r="A731" s="61" t="s">
        <v>941</v>
      </c>
      <c r="B731" s="61" t="s">
        <v>473</v>
      </c>
      <c r="C731">
        <v>2022</v>
      </c>
      <c r="D731" s="61" t="s">
        <v>946</v>
      </c>
    </row>
    <row r="732" spans="1:4" hidden="1" x14ac:dyDescent="0.25">
      <c r="A732" s="61" t="s">
        <v>941</v>
      </c>
      <c r="B732" s="61" t="s">
        <v>473</v>
      </c>
      <c r="C732">
        <v>2023</v>
      </c>
      <c r="D732" s="34">
        <v>7.06</v>
      </c>
    </row>
    <row r="733" spans="1:4" hidden="1" x14ac:dyDescent="0.25">
      <c r="A733" s="61" t="s">
        <v>277</v>
      </c>
      <c r="B733" s="61" t="s">
        <v>278</v>
      </c>
      <c r="C733">
        <v>2006</v>
      </c>
      <c r="D733" s="61" t="s">
        <v>947</v>
      </c>
    </row>
    <row r="734" spans="1:4" hidden="1" x14ac:dyDescent="0.25">
      <c r="A734" s="61" t="s">
        <v>277</v>
      </c>
      <c r="B734" s="61" t="s">
        <v>278</v>
      </c>
      <c r="C734">
        <v>2008</v>
      </c>
      <c r="D734" s="61" t="s">
        <v>947</v>
      </c>
    </row>
    <row r="735" spans="1:4" hidden="1" x14ac:dyDescent="0.25">
      <c r="A735" s="61" t="s">
        <v>277</v>
      </c>
      <c r="B735" s="61" t="s">
        <v>278</v>
      </c>
      <c r="C735">
        <v>2010</v>
      </c>
      <c r="D735" s="61" t="s">
        <v>948</v>
      </c>
    </row>
    <row r="736" spans="1:4" hidden="1" x14ac:dyDescent="0.25">
      <c r="A736" s="61" t="s">
        <v>277</v>
      </c>
      <c r="B736" s="61" t="s">
        <v>278</v>
      </c>
      <c r="C736">
        <v>2011</v>
      </c>
      <c r="D736" s="61" t="s">
        <v>737</v>
      </c>
    </row>
    <row r="737" spans="1:4" hidden="1" x14ac:dyDescent="0.25">
      <c r="A737" s="61" t="s">
        <v>277</v>
      </c>
      <c r="B737" s="61" t="s">
        <v>278</v>
      </c>
      <c r="C737">
        <v>2012</v>
      </c>
      <c r="D737" s="61" t="s">
        <v>711</v>
      </c>
    </row>
    <row r="738" spans="1:4" hidden="1" x14ac:dyDescent="0.25">
      <c r="A738" s="61" t="s">
        <v>277</v>
      </c>
      <c r="B738" s="61" t="s">
        <v>278</v>
      </c>
      <c r="C738">
        <v>2013</v>
      </c>
      <c r="D738" s="61" t="s">
        <v>710</v>
      </c>
    </row>
    <row r="739" spans="1:4" hidden="1" x14ac:dyDescent="0.25">
      <c r="A739" s="61" t="s">
        <v>277</v>
      </c>
      <c r="B739" s="61" t="s">
        <v>278</v>
      </c>
      <c r="C739">
        <v>2014</v>
      </c>
      <c r="D739" s="61" t="s">
        <v>710</v>
      </c>
    </row>
    <row r="740" spans="1:4" hidden="1" x14ac:dyDescent="0.25">
      <c r="A740" s="61" t="s">
        <v>277</v>
      </c>
      <c r="B740" s="61" t="s">
        <v>278</v>
      </c>
      <c r="C740">
        <v>2015</v>
      </c>
      <c r="D740" s="61" t="s">
        <v>710</v>
      </c>
    </row>
    <row r="741" spans="1:4" hidden="1" x14ac:dyDescent="0.25">
      <c r="A741" s="61" t="s">
        <v>277</v>
      </c>
      <c r="B741" s="61" t="s">
        <v>278</v>
      </c>
      <c r="C741">
        <v>2016</v>
      </c>
      <c r="D741" s="61" t="s">
        <v>612</v>
      </c>
    </row>
    <row r="742" spans="1:4" hidden="1" x14ac:dyDescent="0.25">
      <c r="A742" s="61" t="s">
        <v>277</v>
      </c>
      <c r="B742" s="61" t="s">
        <v>278</v>
      </c>
      <c r="C742">
        <v>2017</v>
      </c>
      <c r="D742" s="61" t="s">
        <v>949</v>
      </c>
    </row>
    <row r="743" spans="1:4" hidden="1" x14ac:dyDescent="0.25">
      <c r="A743" s="61" t="s">
        <v>277</v>
      </c>
      <c r="B743" s="61" t="s">
        <v>278</v>
      </c>
      <c r="C743">
        <v>2018</v>
      </c>
      <c r="D743" s="61" t="s">
        <v>950</v>
      </c>
    </row>
    <row r="744" spans="1:4" hidden="1" x14ac:dyDescent="0.25">
      <c r="A744" s="61" t="s">
        <v>277</v>
      </c>
      <c r="B744" s="61" t="s">
        <v>278</v>
      </c>
      <c r="C744">
        <v>2019</v>
      </c>
      <c r="D744" s="61" t="s">
        <v>951</v>
      </c>
    </row>
    <row r="745" spans="1:4" hidden="1" x14ac:dyDescent="0.25">
      <c r="A745" s="61" t="s">
        <v>277</v>
      </c>
      <c r="B745" s="61" t="s">
        <v>278</v>
      </c>
      <c r="C745">
        <v>2020</v>
      </c>
      <c r="D745" s="61" t="s">
        <v>933</v>
      </c>
    </row>
    <row r="746" spans="1:4" hidden="1" x14ac:dyDescent="0.25">
      <c r="A746" s="61" t="s">
        <v>277</v>
      </c>
      <c r="B746" s="61" t="s">
        <v>278</v>
      </c>
      <c r="C746">
        <v>2021</v>
      </c>
      <c r="D746" s="61" t="s">
        <v>754</v>
      </c>
    </row>
    <row r="747" spans="1:4" hidden="1" x14ac:dyDescent="0.25">
      <c r="A747" s="61" t="s">
        <v>277</v>
      </c>
      <c r="B747" s="61" t="s">
        <v>278</v>
      </c>
      <c r="C747">
        <v>2022</v>
      </c>
      <c r="D747" s="61" t="s">
        <v>952</v>
      </c>
    </row>
    <row r="748" spans="1:4" hidden="1" x14ac:dyDescent="0.25">
      <c r="A748" s="61" t="s">
        <v>277</v>
      </c>
      <c r="B748" s="61" t="s">
        <v>278</v>
      </c>
      <c r="C748">
        <v>2023</v>
      </c>
      <c r="D748" s="34">
        <v>5.41</v>
      </c>
    </row>
    <row r="749" spans="1:4" hidden="1" x14ac:dyDescent="0.25">
      <c r="A749" s="61" t="s">
        <v>158</v>
      </c>
      <c r="B749" s="61" t="s">
        <v>280</v>
      </c>
      <c r="C749">
        <v>2006</v>
      </c>
      <c r="D749" s="61" t="s">
        <v>874</v>
      </c>
    </row>
    <row r="750" spans="1:4" hidden="1" x14ac:dyDescent="0.25">
      <c r="A750" s="61" t="s">
        <v>158</v>
      </c>
      <c r="B750" s="61" t="s">
        <v>280</v>
      </c>
      <c r="C750">
        <v>2008</v>
      </c>
      <c r="D750" s="61" t="s">
        <v>954</v>
      </c>
    </row>
    <row r="751" spans="1:4" hidden="1" x14ac:dyDescent="0.25">
      <c r="A751" s="61" t="s">
        <v>158</v>
      </c>
      <c r="B751" s="61" t="s">
        <v>280</v>
      </c>
      <c r="C751">
        <v>2010</v>
      </c>
      <c r="D751" s="61" t="s">
        <v>955</v>
      </c>
    </row>
    <row r="752" spans="1:4" hidden="1" x14ac:dyDescent="0.25">
      <c r="A752" s="61" t="s">
        <v>158</v>
      </c>
      <c r="B752" s="61" t="s">
        <v>280</v>
      </c>
      <c r="C752">
        <v>2011</v>
      </c>
      <c r="D752" s="61" t="s">
        <v>624</v>
      </c>
    </row>
    <row r="753" spans="1:4" hidden="1" x14ac:dyDescent="0.25">
      <c r="A753" s="61" t="s">
        <v>158</v>
      </c>
      <c r="B753" s="61" t="s">
        <v>280</v>
      </c>
      <c r="C753">
        <v>2012</v>
      </c>
      <c r="D753" s="61" t="s">
        <v>956</v>
      </c>
    </row>
    <row r="754" spans="1:4" hidden="1" x14ac:dyDescent="0.25">
      <c r="A754" s="61" t="s">
        <v>158</v>
      </c>
      <c r="B754" s="61" t="s">
        <v>280</v>
      </c>
      <c r="C754">
        <v>2013</v>
      </c>
      <c r="D754" s="61" t="s">
        <v>822</v>
      </c>
    </row>
    <row r="755" spans="1:4" hidden="1" x14ac:dyDescent="0.25">
      <c r="A755" s="61" t="s">
        <v>158</v>
      </c>
      <c r="B755" s="61" t="s">
        <v>280</v>
      </c>
      <c r="C755">
        <v>2014</v>
      </c>
      <c r="D755" s="61" t="s">
        <v>718</v>
      </c>
    </row>
    <row r="756" spans="1:4" hidden="1" x14ac:dyDescent="0.25">
      <c r="A756" s="61" t="s">
        <v>158</v>
      </c>
      <c r="B756" s="61" t="s">
        <v>280</v>
      </c>
      <c r="C756">
        <v>2015</v>
      </c>
      <c r="D756" s="61" t="s">
        <v>820</v>
      </c>
    </row>
    <row r="757" spans="1:4" hidden="1" x14ac:dyDescent="0.25">
      <c r="A757" s="61" t="s">
        <v>158</v>
      </c>
      <c r="B757" s="61" t="s">
        <v>280</v>
      </c>
      <c r="C757">
        <v>2016</v>
      </c>
      <c r="D757" s="61" t="s">
        <v>691</v>
      </c>
    </row>
    <row r="758" spans="1:4" hidden="1" x14ac:dyDescent="0.25">
      <c r="A758" s="61" t="s">
        <v>158</v>
      </c>
      <c r="B758" s="61" t="s">
        <v>280</v>
      </c>
      <c r="C758">
        <v>2017</v>
      </c>
      <c r="D758" s="61" t="s">
        <v>957</v>
      </c>
    </row>
    <row r="759" spans="1:4" hidden="1" x14ac:dyDescent="0.25">
      <c r="A759" s="61" t="s">
        <v>158</v>
      </c>
      <c r="B759" s="61" t="s">
        <v>280</v>
      </c>
      <c r="C759">
        <v>2018</v>
      </c>
      <c r="D759" s="61" t="s">
        <v>957</v>
      </c>
    </row>
    <row r="760" spans="1:4" hidden="1" x14ac:dyDescent="0.25">
      <c r="A760" s="61" t="s">
        <v>158</v>
      </c>
      <c r="B760" s="61" t="s">
        <v>280</v>
      </c>
      <c r="C760">
        <v>2019</v>
      </c>
      <c r="D760" s="61" t="s">
        <v>585</v>
      </c>
    </row>
    <row r="761" spans="1:4" hidden="1" x14ac:dyDescent="0.25">
      <c r="A761" s="61" t="s">
        <v>158</v>
      </c>
      <c r="B761" s="61" t="s">
        <v>280</v>
      </c>
      <c r="C761">
        <v>2020</v>
      </c>
      <c r="D761" s="61" t="s">
        <v>958</v>
      </c>
    </row>
    <row r="762" spans="1:4" hidden="1" x14ac:dyDescent="0.25">
      <c r="A762" s="61" t="s">
        <v>158</v>
      </c>
      <c r="B762" s="61" t="s">
        <v>280</v>
      </c>
      <c r="C762">
        <v>2021</v>
      </c>
      <c r="D762" s="61" t="s">
        <v>958</v>
      </c>
    </row>
    <row r="763" spans="1:4" hidden="1" x14ac:dyDescent="0.25">
      <c r="A763" s="61" t="s">
        <v>158</v>
      </c>
      <c r="B763" s="61" t="s">
        <v>280</v>
      </c>
      <c r="C763">
        <v>2022</v>
      </c>
      <c r="D763" s="61" t="s">
        <v>958</v>
      </c>
    </row>
    <row r="764" spans="1:4" hidden="1" x14ac:dyDescent="0.25">
      <c r="A764" s="61" t="s">
        <v>158</v>
      </c>
      <c r="B764" s="61" t="s">
        <v>280</v>
      </c>
      <c r="C764">
        <v>2023</v>
      </c>
      <c r="D764" s="34">
        <v>2.93</v>
      </c>
    </row>
    <row r="765" spans="1:4" hidden="1" x14ac:dyDescent="0.25">
      <c r="A765" s="61" t="s">
        <v>442</v>
      </c>
      <c r="B765" s="61" t="s">
        <v>443</v>
      </c>
      <c r="C765">
        <v>2006</v>
      </c>
      <c r="D765" s="61" t="s">
        <v>959</v>
      </c>
    </row>
    <row r="766" spans="1:4" hidden="1" x14ac:dyDescent="0.25">
      <c r="A766" s="61" t="s">
        <v>442</v>
      </c>
      <c r="B766" s="61" t="s">
        <v>443</v>
      </c>
      <c r="C766">
        <v>2008</v>
      </c>
      <c r="D766" s="61" t="s">
        <v>867</v>
      </c>
    </row>
    <row r="767" spans="1:4" hidden="1" x14ac:dyDescent="0.25">
      <c r="A767" s="61" t="s">
        <v>442</v>
      </c>
      <c r="B767" s="61" t="s">
        <v>443</v>
      </c>
      <c r="C767">
        <v>2010</v>
      </c>
      <c r="D767" s="61" t="s">
        <v>960</v>
      </c>
    </row>
    <row r="768" spans="1:4" hidden="1" x14ac:dyDescent="0.25">
      <c r="A768" s="61" t="s">
        <v>442</v>
      </c>
      <c r="B768" s="61" t="s">
        <v>443</v>
      </c>
      <c r="C768">
        <v>2011</v>
      </c>
      <c r="D768" s="61" t="s">
        <v>960</v>
      </c>
    </row>
    <row r="769" spans="1:4" hidden="1" x14ac:dyDescent="0.25">
      <c r="A769" s="61" t="s">
        <v>442</v>
      </c>
      <c r="B769" s="61" t="s">
        <v>443</v>
      </c>
      <c r="C769">
        <v>2012</v>
      </c>
      <c r="D769" s="61" t="s">
        <v>960</v>
      </c>
    </row>
    <row r="770" spans="1:4" hidden="1" x14ac:dyDescent="0.25">
      <c r="A770" s="61" t="s">
        <v>442</v>
      </c>
      <c r="B770" s="61" t="s">
        <v>443</v>
      </c>
      <c r="C770">
        <v>2013</v>
      </c>
      <c r="D770" s="61" t="s">
        <v>795</v>
      </c>
    </row>
    <row r="771" spans="1:4" hidden="1" x14ac:dyDescent="0.25">
      <c r="A771" s="61" t="s">
        <v>442</v>
      </c>
      <c r="B771" s="61" t="s">
        <v>443</v>
      </c>
      <c r="C771">
        <v>2014</v>
      </c>
      <c r="D771" s="61" t="s">
        <v>795</v>
      </c>
    </row>
    <row r="772" spans="1:4" hidden="1" x14ac:dyDescent="0.25">
      <c r="A772" s="61" t="s">
        <v>442</v>
      </c>
      <c r="B772" s="61" t="s">
        <v>443</v>
      </c>
      <c r="C772">
        <v>2015</v>
      </c>
      <c r="D772" s="61" t="s">
        <v>794</v>
      </c>
    </row>
    <row r="773" spans="1:4" hidden="1" x14ac:dyDescent="0.25">
      <c r="A773" s="61" t="s">
        <v>442</v>
      </c>
      <c r="B773" s="61" t="s">
        <v>443</v>
      </c>
      <c r="C773">
        <v>2016</v>
      </c>
      <c r="D773" s="61" t="s">
        <v>794</v>
      </c>
    </row>
    <row r="774" spans="1:4" hidden="1" x14ac:dyDescent="0.25">
      <c r="A774" s="61" t="s">
        <v>442</v>
      </c>
      <c r="B774" s="61" t="s">
        <v>443</v>
      </c>
      <c r="C774">
        <v>2017</v>
      </c>
      <c r="D774" s="61" t="s">
        <v>961</v>
      </c>
    </row>
    <row r="775" spans="1:4" hidden="1" x14ac:dyDescent="0.25">
      <c r="A775" s="61" t="s">
        <v>442</v>
      </c>
      <c r="B775" s="61" t="s">
        <v>443</v>
      </c>
      <c r="C775">
        <v>2018</v>
      </c>
      <c r="D775" s="61" t="s">
        <v>962</v>
      </c>
    </row>
    <row r="776" spans="1:4" hidden="1" x14ac:dyDescent="0.25">
      <c r="A776" s="61" t="s">
        <v>442</v>
      </c>
      <c r="B776" s="61" t="s">
        <v>443</v>
      </c>
      <c r="C776">
        <v>2019</v>
      </c>
      <c r="D776" s="61" t="s">
        <v>755</v>
      </c>
    </row>
    <row r="777" spans="1:4" hidden="1" x14ac:dyDescent="0.25">
      <c r="A777" s="61" t="s">
        <v>442</v>
      </c>
      <c r="B777" s="61" t="s">
        <v>443</v>
      </c>
      <c r="C777">
        <v>2020</v>
      </c>
      <c r="D777" s="61" t="s">
        <v>963</v>
      </c>
    </row>
    <row r="778" spans="1:4" hidden="1" x14ac:dyDescent="0.25">
      <c r="A778" s="61" t="s">
        <v>442</v>
      </c>
      <c r="B778" s="61" t="s">
        <v>443</v>
      </c>
      <c r="C778">
        <v>2021</v>
      </c>
      <c r="D778" s="61" t="s">
        <v>737</v>
      </c>
    </row>
    <row r="779" spans="1:4" hidden="1" x14ac:dyDescent="0.25">
      <c r="A779" s="61" t="s">
        <v>442</v>
      </c>
      <c r="B779" s="61" t="s">
        <v>443</v>
      </c>
      <c r="C779">
        <v>2022</v>
      </c>
      <c r="D779" s="61" t="s">
        <v>964</v>
      </c>
    </row>
    <row r="780" spans="1:4" hidden="1" x14ac:dyDescent="0.25">
      <c r="A780" s="61" t="s">
        <v>442</v>
      </c>
      <c r="B780" s="61" t="s">
        <v>443</v>
      </c>
      <c r="C780">
        <v>2023</v>
      </c>
      <c r="D780" s="34">
        <v>4.71</v>
      </c>
    </row>
    <row r="781" spans="1:4" hidden="1" x14ac:dyDescent="0.25">
      <c r="A781" s="61" t="s">
        <v>304</v>
      </c>
      <c r="B781" s="61" t="s">
        <v>305</v>
      </c>
      <c r="C781">
        <v>2006</v>
      </c>
      <c r="D781" s="61" t="s">
        <v>966</v>
      </c>
    </row>
    <row r="782" spans="1:4" hidden="1" x14ac:dyDescent="0.25">
      <c r="A782" s="61" t="s">
        <v>304</v>
      </c>
      <c r="B782" s="61" t="s">
        <v>305</v>
      </c>
      <c r="C782">
        <v>2008</v>
      </c>
      <c r="D782" s="61" t="s">
        <v>967</v>
      </c>
    </row>
    <row r="783" spans="1:4" hidden="1" x14ac:dyDescent="0.25">
      <c r="A783" s="61" t="s">
        <v>304</v>
      </c>
      <c r="B783" s="61" t="s">
        <v>305</v>
      </c>
      <c r="C783">
        <v>2010</v>
      </c>
      <c r="D783" s="61" t="s">
        <v>968</v>
      </c>
    </row>
    <row r="784" spans="1:4" hidden="1" x14ac:dyDescent="0.25">
      <c r="A784" s="61" t="s">
        <v>304</v>
      </c>
      <c r="B784" s="61" t="s">
        <v>305</v>
      </c>
      <c r="C784">
        <v>2011</v>
      </c>
      <c r="D784" s="61" t="s">
        <v>969</v>
      </c>
    </row>
    <row r="785" spans="1:4" hidden="1" x14ac:dyDescent="0.25">
      <c r="A785" s="61" t="s">
        <v>304</v>
      </c>
      <c r="B785" s="61" t="s">
        <v>305</v>
      </c>
      <c r="C785">
        <v>2012</v>
      </c>
      <c r="D785" s="61" t="s">
        <v>915</v>
      </c>
    </row>
    <row r="786" spans="1:4" hidden="1" x14ac:dyDescent="0.25">
      <c r="A786" s="61" t="s">
        <v>304</v>
      </c>
      <c r="B786" s="61" t="s">
        <v>305</v>
      </c>
      <c r="C786">
        <v>2013</v>
      </c>
      <c r="D786" s="61" t="s">
        <v>969</v>
      </c>
    </row>
    <row r="787" spans="1:4" hidden="1" x14ac:dyDescent="0.25">
      <c r="A787" s="61" t="s">
        <v>304</v>
      </c>
      <c r="B787" s="61" t="s">
        <v>305</v>
      </c>
      <c r="C787">
        <v>2014</v>
      </c>
      <c r="D787" s="61" t="s">
        <v>970</v>
      </c>
    </row>
    <row r="788" spans="1:4" hidden="1" x14ac:dyDescent="0.25">
      <c r="A788" s="61" t="s">
        <v>304</v>
      </c>
      <c r="B788" s="61" t="s">
        <v>305</v>
      </c>
      <c r="C788">
        <v>2015</v>
      </c>
      <c r="D788" s="61" t="s">
        <v>969</v>
      </c>
    </row>
    <row r="789" spans="1:4" hidden="1" x14ac:dyDescent="0.25">
      <c r="A789" s="61" t="s">
        <v>304</v>
      </c>
      <c r="B789" s="61" t="s">
        <v>305</v>
      </c>
      <c r="C789">
        <v>2016</v>
      </c>
      <c r="D789" s="61" t="s">
        <v>971</v>
      </c>
    </row>
    <row r="790" spans="1:4" hidden="1" x14ac:dyDescent="0.25">
      <c r="A790" s="61" t="s">
        <v>304</v>
      </c>
      <c r="B790" s="61" t="s">
        <v>305</v>
      </c>
      <c r="C790">
        <v>2017</v>
      </c>
      <c r="D790" s="61" t="s">
        <v>972</v>
      </c>
    </row>
    <row r="791" spans="1:4" hidden="1" x14ac:dyDescent="0.25">
      <c r="A791" s="61" t="s">
        <v>304</v>
      </c>
      <c r="B791" s="61" t="s">
        <v>305</v>
      </c>
      <c r="C791">
        <v>2018</v>
      </c>
      <c r="D791" s="61" t="s">
        <v>914</v>
      </c>
    </row>
    <row r="792" spans="1:4" hidden="1" x14ac:dyDescent="0.25">
      <c r="A792" s="61" t="s">
        <v>304</v>
      </c>
      <c r="B792" s="61" t="s">
        <v>305</v>
      </c>
      <c r="C792">
        <v>2019</v>
      </c>
      <c r="D792" s="61" t="s">
        <v>914</v>
      </c>
    </row>
    <row r="793" spans="1:4" hidden="1" x14ac:dyDescent="0.25">
      <c r="A793" s="61" t="s">
        <v>304</v>
      </c>
      <c r="B793" s="61" t="s">
        <v>305</v>
      </c>
      <c r="C793">
        <v>2020</v>
      </c>
      <c r="D793" s="61" t="s">
        <v>914</v>
      </c>
    </row>
    <row r="794" spans="1:4" hidden="1" x14ac:dyDescent="0.25">
      <c r="A794" s="61" t="s">
        <v>304</v>
      </c>
      <c r="B794" s="61" t="s">
        <v>305</v>
      </c>
      <c r="C794">
        <v>2021</v>
      </c>
      <c r="D794" s="61" t="s">
        <v>914</v>
      </c>
    </row>
    <row r="795" spans="1:4" hidden="1" x14ac:dyDescent="0.25">
      <c r="A795" s="61" t="s">
        <v>304</v>
      </c>
      <c r="B795" s="61" t="s">
        <v>305</v>
      </c>
      <c r="C795">
        <v>2022</v>
      </c>
      <c r="D795" s="61" t="s">
        <v>914</v>
      </c>
    </row>
    <row r="796" spans="1:4" hidden="1" x14ac:dyDescent="0.25">
      <c r="A796" s="61" t="s">
        <v>281</v>
      </c>
      <c r="B796" s="61" t="s">
        <v>282</v>
      </c>
      <c r="C796">
        <v>2006</v>
      </c>
      <c r="D796" s="61" t="s">
        <v>973</v>
      </c>
    </row>
    <row r="797" spans="1:4" hidden="1" x14ac:dyDescent="0.25">
      <c r="A797" s="61" t="s">
        <v>281</v>
      </c>
      <c r="B797" s="61" t="s">
        <v>282</v>
      </c>
      <c r="C797">
        <v>2008</v>
      </c>
      <c r="D797" s="61" t="s">
        <v>973</v>
      </c>
    </row>
    <row r="798" spans="1:4" hidden="1" x14ac:dyDescent="0.25">
      <c r="A798" s="61" t="s">
        <v>281</v>
      </c>
      <c r="B798" s="61" t="s">
        <v>282</v>
      </c>
      <c r="C798">
        <v>2010</v>
      </c>
      <c r="D798" s="61" t="s">
        <v>973</v>
      </c>
    </row>
    <row r="799" spans="1:4" hidden="1" x14ac:dyDescent="0.25">
      <c r="A799" s="61" t="s">
        <v>281</v>
      </c>
      <c r="B799" s="61" t="s">
        <v>282</v>
      </c>
      <c r="C799">
        <v>2011</v>
      </c>
      <c r="D799" s="61" t="s">
        <v>974</v>
      </c>
    </row>
    <row r="800" spans="1:4" hidden="1" x14ac:dyDescent="0.25">
      <c r="A800" s="61" t="s">
        <v>281</v>
      </c>
      <c r="B800" s="61" t="s">
        <v>282</v>
      </c>
      <c r="C800">
        <v>2012</v>
      </c>
      <c r="D800" s="61" t="s">
        <v>808</v>
      </c>
    </row>
    <row r="801" spans="1:4" hidden="1" x14ac:dyDescent="0.25">
      <c r="A801" s="61" t="s">
        <v>281</v>
      </c>
      <c r="B801" s="61" t="s">
        <v>282</v>
      </c>
      <c r="C801">
        <v>2013</v>
      </c>
      <c r="D801" s="61" t="s">
        <v>808</v>
      </c>
    </row>
    <row r="802" spans="1:4" hidden="1" x14ac:dyDescent="0.25">
      <c r="A802" s="61" t="s">
        <v>281</v>
      </c>
      <c r="B802" s="61" t="s">
        <v>282</v>
      </c>
      <c r="C802">
        <v>2014</v>
      </c>
      <c r="D802" s="61" t="s">
        <v>975</v>
      </c>
    </row>
    <row r="803" spans="1:4" hidden="1" x14ac:dyDescent="0.25">
      <c r="A803" s="61" t="s">
        <v>281</v>
      </c>
      <c r="B803" s="61" t="s">
        <v>282</v>
      </c>
      <c r="C803">
        <v>2015</v>
      </c>
      <c r="D803" s="61" t="s">
        <v>927</v>
      </c>
    </row>
    <row r="804" spans="1:4" hidden="1" x14ac:dyDescent="0.25">
      <c r="A804" s="61" t="s">
        <v>281</v>
      </c>
      <c r="B804" s="61" t="s">
        <v>282</v>
      </c>
      <c r="C804">
        <v>2016</v>
      </c>
      <c r="D804" s="61" t="s">
        <v>927</v>
      </c>
    </row>
    <row r="805" spans="1:4" hidden="1" x14ac:dyDescent="0.25">
      <c r="A805" s="61" t="s">
        <v>281</v>
      </c>
      <c r="B805" s="61" t="s">
        <v>282</v>
      </c>
      <c r="C805">
        <v>2017</v>
      </c>
      <c r="D805" s="61" t="s">
        <v>927</v>
      </c>
    </row>
    <row r="806" spans="1:4" hidden="1" x14ac:dyDescent="0.25">
      <c r="A806" s="61" t="s">
        <v>281</v>
      </c>
      <c r="B806" s="61" t="s">
        <v>282</v>
      </c>
      <c r="C806">
        <v>2018</v>
      </c>
      <c r="D806" s="61" t="s">
        <v>927</v>
      </c>
    </row>
    <row r="807" spans="1:4" hidden="1" x14ac:dyDescent="0.25">
      <c r="A807" s="61" t="s">
        <v>281</v>
      </c>
      <c r="B807" s="61" t="s">
        <v>282</v>
      </c>
      <c r="C807">
        <v>2019</v>
      </c>
      <c r="D807" s="61" t="s">
        <v>927</v>
      </c>
    </row>
    <row r="808" spans="1:4" hidden="1" x14ac:dyDescent="0.25">
      <c r="A808" s="61" t="s">
        <v>281</v>
      </c>
      <c r="B808" s="61" t="s">
        <v>282</v>
      </c>
      <c r="C808">
        <v>2020</v>
      </c>
      <c r="D808" s="61" t="s">
        <v>810</v>
      </c>
    </row>
    <row r="809" spans="1:4" hidden="1" x14ac:dyDescent="0.25">
      <c r="A809" s="61" t="s">
        <v>281</v>
      </c>
      <c r="B809" s="61" t="s">
        <v>282</v>
      </c>
      <c r="C809">
        <v>2021</v>
      </c>
      <c r="D809" s="61" t="s">
        <v>976</v>
      </c>
    </row>
    <row r="810" spans="1:4" hidden="1" x14ac:dyDescent="0.25">
      <c r="A810" s="61" t="s">
        <v>281</v>
      </c>
      <c r="B810" s="61" t="s">
        <v>282</v>
      </c>
      <c r="C810">
        <v>2022</v>
      </c>
      <c r="D810" s="61" t="s">
        <v>976</v>
      </c>
    </row>
    <row r="811" spans="1:4" hidden="1" x14ac:dyDescent="0.25">
      <c r="A811" s="61" t="s">
        <v>138</v>
      </c>
      <c r="B811" s="61" t="s">
        <v>284</v>
      </c>
      <c r="C811">
        <v>2006</v>
      </c>
      <c r="D811" s="61" t="s">
        <v>910</v>
      </c>
    </row>
    <row r="812" spans="1:4" hidden="1" x14ac:dyDescent="0.25">
      <c r="A812" s="61" t="s">
        <v>138</v>
      </c>
      <c r="B812" s="61" t="s">
        <v>284</v>
      </c>
      <c r="C812">
        <v>2008</v>
      </c>
      <c r="D812" s="61" t="s">
        <v>977</v>
      </c>
    </row>
    <row r="813" spans="1:4" hidden="1" x14ac:dyDescent="0.25">
      <c r="A813" s="61" t="s">
        <v>138</v>
      </c>
      <c r="B813" s="61" t="s">
        <v>284</v>
      </c>
      <c r="C813">
        <v>2010</v>
      </c>
      <c r="D813" s="61" t="s">
        <v>977</v>
      </c>
    </row>
    <row r="814" spans="1:4" hidden="1" x14ac:dyDescent="0.25">
      <c r="A814" s="61" t="s">
        <v>138</v>
      </c>
      <c r="B814" s="61" t="s">
        <v>284</v>
      </c>
      <c r="C814">
        <v>2011</v>
      </c>
      <c r="D814" s="61" t="s">
        <v>978</v>
      </c>
    </row>
    <row r="815" spans="1:4" hidden="1" x14ac:dyDescent="0.25">
      <c r="A815" s="61" t="s">
        <v>138</v>
      </c>
      <c r="B815" s="61" t="s">
        <v>284</v>
      </c>
      <c r="C815">
        <v>2012</v>
      </c>
      <c r="D815" s="61" t="s">
        <v>978</v>
      </c>
    </row>
    <row r="816" spans="1:4" hidden="1" x14ac:dyDescent="0.25">
      <c r="A816" s="61" t="s">
        <v>138</v>
      </c>
      <c r="B816" s="61" t="s">
        <v>284</v>
      </c>
      <c r="C816">
        <v>2013</v>
      </c>
      <c r="D816" s="61" t="s">
        <v>978</v>
      </c>
    </row>
    <row r="817" spans="1:4" hidden="1" x14ac:dyDescent="0.25">
      <c r="A817" s="61" t="s">
        <v>138</v>
      </c>
      <c r="B817" s="61" t="s">
        <v>284</v>
      </c>
      <c r="C817">
        <v>2014</v>
      </c>
      <c r="D817" s="61" t="s">
        <v>910</v>
      </c>
    </row>
    <row r="818" spans="1:4" hidden="1" x14ac:dyDescent="0.25">
      <c r="A818" s="61" t="s">
        <v>138</v>
      </c>
      <c r="B818" s="61" t="s">
        <v>284</v>
      </c>
      <c r="C818">
        <v>2015</v>
      </c>
      <c r="D818" s="61" t="s">
        <v>775</v>
      </c>
    </row>
    <row r="819" spans="1:4" hidden="1" x14ac:dyDescent="0.25">
      <c r="A819" s="61" t="s">
        <v>138</v>
      </c>
      <c r="B819" s="61" t="s">
        <v>284</v>
      </c>
      <c r="C819">
        <v>2016</v>
      </c>
      <c r="D819" s="61" t="s">
        <v>775</v>
      </c>
    </row>
    <row r="820" spans="1:4" hidden="1" x14ac:dyDescent="0.25">
      <c r="A820" s="61" t="s">
        <v>138</v>
      </c>
      <c r="B820" s="61" t="s">
        <v>284</v>
      </c>
      <c r="C820">
        <v>2017</v>
      </c>
      <c r="D820" s="61" t="s">
        <v>979</v>
      </c>
    </row>
    <row r="821" spans="1:4" hidden="1" x14ac:dyDescent="0.25">
      <c r="A821" s="61" t="s">
        <v>138</v>
      </c>
      <c r="B821" s="61" t="s">
        <v>284</v>
      </c>
      <c r="C821">
        <v>2018</v>
      </c>
      <c r="D821" s="61" t="s">
        <v>857</v>
      </c>
    </row>
    <row r="822" spans="1:4" hidden="1" x14ac:dyDescent="0.25">
      <c r="A822" s="61" t="s">
        <v>138</v>
      </c>
      <c r="B822" s="61" t="s">
        <v>284</v>
      </c>
      <c r="C822">
        <v>2019</v>
      </c>
      <c r="D822" s="61" t="s">
        <v>980</v>
      </c>
    </row>
    <row r="823" spans="1:4" hidden="1" x14ac:dyDescent="0.25">
      <c r="A823" s="61" t="s">
        <v>138</v>
      </c>
      <c r="B823" s="61" t="s">
        <v>284</v>
      </c>
      <c r="C823">
        <v>2020</v>
      </c>
      <c r="D823" s="61" t="s">
        <v>856</v>
      </c>
    </row>
    <row r="824" spans="1:4" hidden="1" x14ac:dyDescent="0.25">
      <c r="A824" s="61" t="s">
        <v>138</v>
      </c>
      <c r="B824" s="61" t="s">
        <v>284</v>
      </c>
      <c r="C824">
        <v>2021</v>
      </c>
      <c r="D824" s="61" t="s">
        <v>856</v>
      </c>
    </row>
    <row r="825" spans="1:4" hidden="1" x14ac:dyDescent="0.25">
      <c r="A825" s="61" t="s">
        <v>138</v>
      </c>
      <c r="B825" s="61" t="s">
        <v>284</v>
      </c>
      <c r="C825">
        <v>2022</v>
      </c>
      <c r="D825" s="61" t="s">
        <v>888</v>
      </c>
    </row>
    <row r="826" spans="1:4" hidden="1" x14ac:dyDescent="0.25">
      <c r="A826" s="61" t="s">
        <v>138</v>
      </c>
      <c r="B826" s="61" t="s">
        <v>284</v>
      </c>
      <c r="C826">
        <v>2023</v>
      </c>
      <c r="D826" s="34">
        <v>7.96</v>
      </c>
    </row>
    <row r="827" spans="1:4" hidden="1" x14ac:dyDescent="0.25">
      <c r="A827" s="61" t="s">
        <v>457</v>
      </c>
      <c r="B827" s="61" t="s">
        <v>458</v>
      </c>
      <c r="C827">
        <v>2006</v>
      </c>
      <c r="D827" s="61" t="s">
        <v>958</v>
      </c>
    </row>
    <row r="828" spans="1:4" hidden="1" x14ac:dyDescent="0.25">
      <c r="A828" s="61" t="s">
        <v>457</v>
      </c>
      <c r="B828" s="61" t="s">
        <v>458</v>
      </c>
      <c r="C828">
        <v>2008</v>
      </c>
      <c r="D828" s="61" t="s">
        <v>719</v>
      </c>
    </row>
    <row r="829" spans="1:4" hidden="1" x14ac:dyDescent="0.25">
      <c r="A829" s="61" t="s">
        <v>457</v>
      </c>
      <c r="B829" s="61" t="s">
        <v>458</v>
      </c>
      <c r="C829">
        <v>2010</v>
      </c>
      <c r="D829" s="61" t="s">
        <v>819</v>
      </c>
    </row>
    <row r="830" spans="1:4" hidden="1" x14ac:dyDescent="0.25">
      <c r="A830" s="61" t="s">
        <v>457</v>
      </c>
      <c r="B830" s="61" t="s">
        <v>458</v>
      </c>
      <c r="C830">
        <v>2011</v>
      </c>
      <c r="D830" s="61" t="s">
        <v>981</v>
      </c>
    </row>
    <row r="831" spans="1:4" hidden="1" x14ac:dyDescent="0.25">
      <c r="A831" s="61" t="s">
        <v>457</v>
      </c>
      <c r="B831" s="61" t="s">
        <v>458</v>
      </c>
      <c r="C831">
        <v>2012</v>
      </c>
      <c r="D831" s="61" t="s">
        <v>878</v>
      </c>
    </row>
    <row r="832" spans="1:4" hidden="1" x14ac:dyDescent="0.25">
      <c r="A832" s="61" t="s">
        <v>457</v>
      </c>
      <c r="B832" s="61" t="s">
        <v>458</v>
      </c>
      <c r="C832">
        <v>2013</v>
      </c>
      <c r="D832" s="61" t="s">
        <v>878</v>
      </c>
    </row>
    <row r="833" spans="1:4" hidden="1" x14ac:dyDescent="0.25">
      <c r="A833" s="61" t="s">
        <v>457</v>
      </c>
      <c r="B833" s="61" t="s">
        <v>458</v>
      </c>
      <c r="C833">
        <v>2014</v>
      </c>
      <c r="D833" s="61" t="s">
        <v>877</v>
      </c>
    </row>
    <row r="834" spans="1:4" hidden="1" x14ac:dyDescent="0.25">
      <c r="A834" s="61" t="s">
        <v>457</v>
      </c>
      <c r="B834" s="61" t="s">
        <v>458</v>
      </c>
      <c r="C834">
        <v>2015</v>
      </c>
      <c r="D834" s="61" t="s">
        <v>877</v>
      </c>
    </row>
    <row r="835" spans="1:4" hidden="1" x14ac:dyDescent="0.25">
      <c r="A835" s="61" t="s">
        <v>457</v>
      </c>
      <c r="B835" s="61" t="s">
        <v>458</v>
      </c>
      <c r="C835">
        <v>2016</v>
      </c>
      <c r="D835" s="61" t="s">
        <v>982</v>
      </c>
    </row>
    <row r="836" spans="1:4" hidden="1" x14ac:dyDescent="0.25">
      <c r="A836" s="61" t="s">
        <v>457</v>
      </c>
      <c r="B836" s="61" t="s">
        <v>458</v>
      </c>
      <c r="C836">
        <v>2017</v>
      </c>
      <c r="D836" s="61" t="s">
        <v>982</v>
      </c>
    </row>
    <row r="837" spans="1:4" hidden="1" x14ac:dyDescent="0.25">
      <c r="A837" s="61" t="s">
        <v>457</v>
      </c>
      <c r="B837" s="61" t="s">
        <v>458</v>
      </c>
      <c r="C837">
        <v>2018</v>
      </c>
      <c r="D837" s="61" t="s">
        <v>982</v>
      </c>
    </row>
    <row r="838" spans="1:4" hidden="1" x14ac:dyDescent="0.25">
      <c r="A838" s="61" t="s">
        <v>457</v>
      </c>
      <c r="B838" s="61" t="s">
        <v>458</v>
      </c>
      <c r="C838">
        <v>2019</v>
      </c>
      <c r="D838" s="61" t="s">
        <v>860</v>
      </c>
    </row>
    <row r="839" spans="1:4" hidden="1" x14ac:dyDescent="0.25">
      <c r="A839" s="61" t="s">
        <v>457</v>
      </c>
      <c r="B839" s="61" t="s">
        <v>458</v>
      </c>
      <c r="C839">
        <v>2020</v>
      </c>
      <c r="D839" s="61" t="s">
        <v>804</v>
      </c>
    </row>
    <row r="840" spans="1:4" hidden="1" x14ac:dyDescent="0.25">
      <c r="A840" s="61" t="s">
        <v>457</v>
      </c>
      <c r="B840" s="61" t="s">
        <v>458</v>
      </c>
      <c r="C840">
        <v>2021</v>
      </c>
      <c r="D840" s="61" t="s">
        <v>804</v>
      </c>
    </row>
    <row r="841" spans="1:4" hidden="1" x14ac:dyDescent="0.25">
      <c r="A841" s="61" t="s">
        <v>457</v>
      </c>
      <c r="B841" s="61" t="s">
        <v>458</v>
      </c>
      <c r="C841">
        <v>2022</v>
      </c>
      <c r="D841" s="61" t="s">
        <v>983</v>
      </c>
    </row>
    <row r="842" spans="1:4" hidden="1" x14ac:dyDescent="0.25">
      <c r="A842" s="61" t="s">
        <v>457</v>
      </c>
      <c r="B842" s="61" t="s">
        <v>458</v>
      </c>
      <c r="C842">
        <v>2023</v>
      </c>
      <c r="D842" s="34">
        <v>2.78</v>
      </c>
    </row>
    <row r="843" spans="1:4" hidden="1" x14ac:dyDescent="0.25">
      <c r="A843" s="61" t="s">
        <v>182</v>
      </c>
      <c r="B843" s="61" t="s">
        <v>285</v>
      </c>
      <c r="C843">
        <v>2006</v>
      </c>
      <c r="D843" s="61" t="s">
        <v>985</v>
      </c>
    </row>
    <row r="844" spans="1:4" hidden="1" x14ac:dyDescent="0.25">
      <c r="A844" s="61" t="s">
        <v>182</v>
      </c>
      <c r="B844" s="61" t="s">
        <v>285</v>
      </c>
      <c r="C844">
        <v>2008</v>
      </c>
      <c r="D844" s="61" t="s">
        <v>986</v>
      </c>
    </row>
    <row r="845" spans="1:4" hidden="1" x14ac:dyDescent="0.25">
      <c r="A845" s="61" t="s">
        <v>182</v>
      </c>
      <c r="B845" s="61" t="s">
        <v>285</v>
      </c>
      <c r="C845">
        <v>2010</v>
      </c>
      <c r="D845" s="61" t="s">
        <v>987</v>
      </c>
    </row>
    <row r="846" spans="1:4" hidden="1" x14ac:dyDescent="0.25">
      <c r="A846" s="61" t="s">
        <v>182</v>
      </c>
      <c r="B846" s="61" t="s">
        <v>285</v>
      </c>
      <c r="C846">
        <v>2011</v>
      </c>
      <c r="D846" s="61" t="s">
        <v>988</v>
      </c>
    </row>
    <row r="847" spans="1:4" hidden="1" x14ac:dyDescent="0.25">
      <c r="A847" s="61" t="s">
        <v>182</v>
      </c>
      <c r="B847" s="61" t="s">
        <v>285</v>
      </c>
      <c r="C847">
        <v>2012</v>
      </c>
      <c r="D847" s="61" t="s">
        <v>633</v>
      </c>
    </row>
    <row r="848" spans="1:4" hidden="1" x14ac:dyDescent="0.25">
      <c r="A848" s="61" t="s">
        <v>182</v>
      </c>
      <c r="B848" s="61" t="s">
        <v>285</v>
      </c>
      <c r="C848">
        <v>2013</v>
      </c>
      <c r="D848" s="61" t="s">
        <v>623</v>
      </c>
    </row>
    <row r="849" spans="1:4" hidden="1" x14ac:dyDescent="0.25">
      <c r="A849" s="61" t="s">
        <v>182</v>
      </c>
      <c r="B849" s="61" t="s">
        <v>285</v>
      </c>
      <c r="C849">
        <v>2014</v>
      </c>
      <c r="D849" s="61" t="s">
        <v>633</v>
      </c>
    </row>
    <row r="850" spans="1:4" hidden="1" x14ac:dyDescent="0.25">
      <c r="A850" s="61" t="s">
        <v>182</v>
      </c>
      <c r="B850" s="61" t="s">
        <v>285</v>
      </c>
      <c r="C850">
        <v>2015</v>
      </c>
      <c r="D850" s="61" t="s">
        <v>623</v>
      </c>
    </row>
    <row r="851" spans="1:4" hidden="1" x14ac:dyDescent="0.25">
      <c r="A851" s="61" t="s">
        <v>182</v>
      </c>
      <c r="B851" s="61" t="s">
        <v>285</v>
      </c>
      <c r="C851">
        <v>2016</v>
      </c>
      <c r="D851" s="61" t="s">
        <v>796</v>
      </c>
    </row>
    <row r="852" spans="1:4" hidden="1" x14ac:dyDescent="0.25">
      <c r="A852" s="61" t="s">
        <v>182</v>
      </c>
      <c r="B852" s="61" t="s">
        <v>285</v>
      </c>
      <c r="C852">
        <v>2017</v>
      </c>
      <c r="D852" s="61" t="s">
        <v>989</v>
      </c>
    </row>
    <row r="853" spans="1:4" hidden="1" x14ac:dyDescent="0.25">
      <c r="A853" s="61" t="s">
        <v>182</v>
      </c>
      <c r="B853" s="61" t="s">
        <v>285</v>
      </c>
      <c r="C853">
        <v>2018</v>
      </c>
      <c r="D853" s="61" t="s">
        <v>630</v>
      </c>
    </row>
    <row r="854" spans="1:4" hidden="1" x14ac:dyDescent="0.25">
      <c r="A854" s="61" t="s">
        <v>182</v>
      </c>
      <c r="B854" s="61" t="s">
        <v>285</v>
      </c>
      <c r="C854">
        <v>2019</v>
      </c>
      <c r="D854" s="61" t="s">
        <v>622</v>
      </c>
    </row>
    <row r="855" spans="1:4" hidden="1" x14ac:dyDescent="0.25">
      <c r="A855" s="61" t="s">
        <v>182</v>
      </c>
      <c r="B855" s="61" t="s">
        <v>285</v>
      </c>
      <c r="C855">
        <v>2020</v>
      </c>
      <c r="D855" s="61" t="s">
        <v>702</v>
      </c>
    </row>
    <row r="856" spans="1:4" hidden="1" x14ac:dyDescent="0.25">
      <c r="A856" s="61" t="s">
        <v>182</v>
      </c>
      <c r="B856" s="61" t="s">
        <v>285</v>
      </c>
      <c r="C856">
        <v>2021</v>
      </c>
      <c r="D856" s="61" t="s">
        <v>990</v>
      </c>
    </row>
    <row r="857" spans="1:4" hidden="1" x14ac:dyDescent="0.25">
      <c r="A857" s="61" t="s">
        <v>182</v>
      </c>
      <c r="B857" s="61" t="s">
        <v>285</v>
      </c>
      <c r="C857">
        <v>2022</v>
      </c>
      <c r="D857" s="61" t="s">
        <v>620</v>
      </c>
    </row>
    <row r="858" spans="1:4" hidden="1" x14ac:dyDescent="0.25">
      <c r="A858" s="61" t="s">
        <v>182</v>
      </c>
      <c r="B858" s="61" t="s">
        <v>285</v>
      </c>
      <c r="C858">
        <v>2023</v>
      </c>
      <c r="D858" s="34">
        <v>3.37</v>
      </c>
    </row>
    <row r="859" spans="1:4" hidden="1" x14ac:dyDescent="0.25">
      <c r="A859" s="61" t="s">
        <v>991</v>
      </c>
      <c r="B859" s="61" t="s">
        <v>594</v>
      </c>
      <c r="C859">
        <v>2006</v>
      </c>
      <c r="D859" s="61" t="s">
        <v>992</v>
      </c>
    </row>
    <row r="860" spans="1:4" hidden="1" x14ac:dyDescent="0.25">
      <c r="A860" s="61" t="s">
        <v>991</v>
      </c>
      <c r="B860" s="61" t="s">
        <v>594</v>
      </c>
      <c r="C860">
        <v>2008</v>
      </c>
      <c r="D860" s="61" t="s">
        <v>993</v>
      </c>
    </row>
    <row r="861" spans="1:4" hidden="1" x14ac:dyDescent="0.25">
      <c r="A861" s="61" t="s">
        <v>991</v>
      </c>
      <c r="B861" s="61" t="s">
        <v>594</v>
      </c>
      <c r="C861">
        <v>2010</v>
      </c>
      <c r="D861" s="61" t="s">
        <v>994</v>
      </c>
    </row>
    <row r="862" spans="1:4" hidden="1" x14ac:dyDescent="0.25">
      <c r="A862" s="61" t="s">
        <v>991</v>
      </c>
      <c r="B862" s="61" t="s">
        <v>594</v>
      </c>
      <c r="C862">
        <v>2011</v>
      </c>
      <c r="D862" s="61" t="s">
        <v>995</v>
      </c>
    </row>
    <row r="863" spans="1:4" hidden="1" x14ac:dyDescent="0.25">
      <c r="A863" s="61" t="s">
        <v>991</v>
      </c>
      <c r="B863" s="61" t="s">
        <v>594</v>
      </c>
      <c r="C863">
        <v>2012</v>
      </c>
      <c r="D863" s="61" t="s">
        <v>996</v>
      </c>
    </row>
    <row r="864" spans="1:4" hidden="1" x14ac:dyDescent="0.25">
      <c r="A864" s="61" t="s">
        <v>991</v>
      </c>
      <c r="B864" s="61" t="s">
        <v>594</v>
      </c>
      <c r="C864">
        <v>2013</v>
      </c>
      <c r="D864" s="61" t="s">
        <v>997</v>
      </c>
    </row>
    <row r="865" spans="1:4" hidden="1" x14ac:dyDescent="0.25">
      <c r="A865" s="61" t="s">
        <v>991</v>
      </c>
      <c r="B865" s="61" t="s">
        <v>594</v>
      </c>
      <c r="C865">
        <v>2014</v>
      </c>
      <c r="D865" s="61" t="s">
        <v>998</v>
      </c>
    </row>
    <row r="866" spans="1:4" hidden="1" x14ac:dyDescent="0.25">
      <c r="A866" s="61" t="s">
        <v>991</v>
      </c>
      <c r="B866" s="61" t="s">
        <v>594</v>
      </c>
      <c r="C866">
        <v>2015</v>
      </c>
      <c r="D866" s="61" t="s">
        <v>999</v>
      </c>
    </row>
    <row r="867" spans="1:4" hidden="1" x14ac:dyDescent="0.25">
      <c r="A867" s="61" t="s">
        <v>991</v>
      </c>
      <c r="B867" s="61" t="s">
        <v>594</v>
      </c>
      <c r="C867">
        <v>2016</v>
      </c>
      <c r="D867" s="61" t="s">
        <v>1000</v>
      </c>
    </row>
    <row r="868" spans="1:4" hidden="1" x14ac:dyDescent="0.25">
      <c r="A868" s="61" t="s">
        <v>991</v>
      </c>
      <c r="B868" s="61" t="s">
        <v>594</v>
      </c>
      <c r="C868">
        <v>2017</v>
      </c>
      <c r="D868" s="61" t="s">
        <v>1001</v>
      </c>
    </row>
    <row r="869" spans="1:4" hidden="1" x14ac:dyDescent="0.25">
      <c r="A869" s="61" t="s">
        <v>991</v>
      </c>
      <c r="B869" s="61" t="s">
        <v>594</v>
      </c>
      <c r="C869">
        <v>2018</v>
      </c>
      <c r="D869" s="61" t="s">
        <v>1002</v>
      </c>
    </row>
    <row r="870" spans="1:4" hidden="1" x14ac:dyDescent="0.25">
      <c r="A870" s="61" t="s">
        <v>991</v>
      </c>
      <c r="B870" s="61" t="s">
        <v>594</v>
      </c>
      <c r="C870">
        <v>2019</v>
      </c>
      <c r="D870" s="61" t="s">
        <v>1003</v>
      </c>
    </row>
    <row r="871" spans="1:4" hidden="1" x14ac:dyDescent="0.25">
      <c r="A871" s="61" t="s">
        <v>991</v>
      </c>
      <c r="B871" s="61" t="s">
        <v>594</v>
      </c>
      <c r="C871">
        <v>2020</v>
      </c>
      <c r="D871" s="61" t="s">
        <v>1004</v>
      </c>
    </row>
    <row r="872" spans="1:4" hidden="1" x14ac:dyDescent="0.25">
      <c r="A872" s="61" t="s">
        <v>991</v>
      </c>
      <c r="B872" s="61" t="s">
        <v>594</v>
      </c>
      <c r="C872">
        <v>2021</v>
      </c>
      <c r="D872" s="61" t="s">
        <v>1005</v>
      </c>
    </row>
    <row r="873" spans="1:4" hidden="1" x14ac:dyDescent="0.25">
      <c r="A873" s="61" t="s">
        <v>991</v>
      </c>
      <c r="B873" s="61" t="s">
        <v>594</v>
      </c>
      <c r="C873">
        <v>2022</v>
      </c>
      <c r="D873" s="61" t="s">
        <v>1006</v>
      </c>
    </row>
    <row r="874" spans="1:4" hidden="1" x14ac:dyDescent="0.25">
      <c r="A874" s="61" t="s">
        <v>991</v>
      </c>
      <c r="B874" s="61" t="s">
        <v>594</v>
      </c>
      <c r="C874">
        <v>2023</v>
      </c>
      <c r="D874" s="34">
        <v>7.5364110000000002</v>
      </c>
    </row>
    <row r="875" spans="1:4" hidden="1" x14ac:dyDescent="0.25">
      <c r="A875" s="61" t="s">
        <v>287</v>
      </c>
      <c r="B875" s="61" t="s">
        <v>288</v>
      </c>
      <c r="C875">
        <v>2006</v>
      </c>
      <c r="D875" s="61" t="s">
        <v>1007</v>
      </c>
    </row>
    <row r="876" spans="1:4" hidden="1" x14ac:dyDescent="0.25">
      <c r="A876" s="61" t="s">
        <v>287</v>
      </c>
      <c r="B876" s="61" t="s">
        <v>288</v>
      </c>
      <c r="C876">
        <v>2008</v>
      </c>
      <c r="D876" s="61" t="s">
        <v>766</v>
      </c>
    </row>
    <row r="877" spans="1:4" hidden="1" x14ac:dyDescent="0.25">
      <c r="A877" s="61" t="s">
        <v>287</v>
      </c>
      <c r="B877" s="61" t="s">
        <v>288</v>
      </c>
      <c r="C877">
        <v>2010</v>
      </c>
      <c r="D877" s="61" t="s">
        <v>632</v>
      </c>
    </row>
    <row r="878" spans="1:4" hidden="1" x14ac:dyDescent="0.25">
      <c r="A878" s="61" t="s">
        <v>287</v>
      </c>
      <c r="B878" s="61" t="s">
        <v>288</v>
      </c>
      <c r="C878">
        <v>2011</v>
      </c>
      <c r="D878" s="61" t="s">
        <v>1008</v>
      </c>
    </row>
    <row r="879" spans="1:4" hidden="1" x14ac:dyDescent="0.25">
      <c r="A879" s="61" t="s">
        <v>287</v>
      </c>
      <c r="B879" s="61" t="s">
        <v>288</v>
      </c>
      <c r="C879">
        <v>2012</v>
      </c>
      <c r="D879" s="61" t="s">
        <v>1008</v>
      </c>
    </row>
    <row r="880" spans="1:4" hidden="1" x14ac:dyDescent="0.25">
      <c r="A880" s="61" t="s">
        <v>287</v>
      </c>
      <c r="B880" s="61" t="s">
        <v>288</v>
      </c>
      <c r="C880">
        <v>2013</v>
      </c>
      <c r="D880" s="61" t="s">
        <v>824</v>
      </c>
    </row>
    <row r="881" spans="1:4" hidden="1" x14ac:dyDescent="0.25">
      <c r="A881" s="61" t="s">
        <v>287</v>
      </c>
      <c r="B881" s="61" t="s">
        <v>288</v>
      </c>
      <c r="C881">
        <v>2014</v>
      </c>
      <c r="D881" s="61" t="s">
        <v>738</v>
      </c>
    </row>
    <row r="882" spans="1:4" hidden="1" x14ac:dyDescent="0.25">
      <c r="A882" s="61" t="s">
        <v>287</v>
      </c>
      <c r="B882" s="61" t="s">
        <v>288</v>
      </c>
      <c r="C882">
        <v>2015</v>
      </c>
      <c r="D882" s="61" t="s">
        <v>952</v>
      </c>
    </row>
    <row r="883" spans="1:4" hidden="1" x14ac:dyDescent="0.25">
      <c r="A883" s="61" t="s">
        <v>287</v>
      </c>
      <c r="B883" s="61" t="s">
        <v>288</v>
      </c>
      <c r="C883">
        <v>2016</v>
      </c>
      <c r="D883" s="61" t="s">
        <v>947</v>
      </c>
    </row>
    <row r="884" spans="1:4" hidden="1" x14ac:dyDescent="0.25">
      <c r="A884" s="61" t="s">
        <v>287</v>
      </c>
      <c r="B884" s="61" t="s">
        <v>288</v>
      </c>
      <c r="C884">
        <v>2017</v>
      </c>
      <c r="D884" s="61" t="s">
        <v>1009</v>
      </c>
    </row>
    <row r="885" spans="1:4" hidden="1" x14ac:dyDescent="0.25">
      <c r="A885" s="61" t="s">
        <v>287</v>
      </c>
      <c r="B885" s="61" t="s">
        <v>288</v>
      </c>
      <c r="C885">
        <v>2018</v>
      </c>
      <c r="D885" s="61" t="s">
        <v>1009</v>
      </c>
    </row>
    <row r="886" spans="1:4" hidden="1" x14ac:dyDescent="0.25">
      <c r="A886" s="61" t="s">
        <v>287</v>
      </c>
      <c r="B886" s="61" t="s">
        <v>288</v>
      </c>
      <c r="C886">
        <v>2019</v>
      </c>
      <c r="D886" s="61" t="s">
        <v>1009</v>
      </c>
    </row>
    <row r="887" spans="1:4" hidden="1" x14ac:dyDescent="0.25">
      <c r="A887" s="61" t="s">
        <v>287</v>
      </c>
      <c r="B887" s="61" t="s">
        <v>288</v>
      </c>
      <c r="C887">
        <v>2020</v>
      </c>
      <c r="D887" s="61" t="s">
        <v>737</v>
      </c>
    </row>
    <row r="888" spans="1:4" hidden="1" x14ac:dyDescent="0.25">
      <c r="A888" s="61" t="s">
        <v>287</v>
      </c>
      <c r="B888" s="61" t="s">
        <v>288</v>
      </c>
      <c r="C888">
        <v>2021</v>
      </c>
      <c r="D888" s="61" t="s">
        <v>738</v>
      </c>
    </row>
    <row r="889" spans="1:4" hidden="1" x14ac:dyDescent="0.25">
      <c r="A889" s="61" t="s">
        <v>287</v>
      </c>
      <c r="B889" s="61" t="s">
        <v>288</v>
      </c>
      <c r="C889">
        <v>2022</v>
      </c>
      <c r="D889" s="61" t="s">
        <v>1010</v>
      </c>
    </row>
    <row r="890" spans="1:4" hidden="1" x14ac:dyDescent="0.25">
      <c r="A890" s="61" t="s">
        <v>287</v>
      </c>
      <c r="B890" s="61" t="s">
        <v>288</v>
      </c>
      <c r="C890">
        <v>2023</v>
      </c>
      <c r="D890" s="34">
        <v>5.55</v>
      </c>
    </row>
    <row r="891" spans="1:4" hidden="1" x14ac:dyDescent="0.25">
      <c r="A891" s="61" t="s">
        <v>81</v>
      </c>
      <c r="B891" s="61" t="s">
        <v>286</v>
      </c>
      <c r="C891">
        <v>2006</v>
      </c>
      <c r="D891" s="61" t="s">
        <v>1011</v>
      </c>
    </row>
    <row r="892" spans="1:4" hidden="1" x14ac:dyDescent="0.25">
      <c r="A892" s="61" t="s">
        <v>81</v>
      </c>
      <c r="B892" s="61" t="s">
        <v>286</v>
      </c>
      <c r="C892">
        <v>2008</v>
      </c>
      <c r="D892" s="61" t="s">
        <v>1011</v>
      </c>
    </row>
    <row r="893" spans="1:4" hidden="1" x14ac:dyDescent="0.25">
      <c r="A893" s="61" t="s">
        <v>81</v>
      </c>
      <c r="B893" s="61" t="s">
        <v>286</v>
      </c>
      <c r="C893">
        <v>2010</v>
      </c>
      <c r="D893" s="61" t="s">
        <v>1012</v>
      </c>
    </row>
    <row r="894" spans="1:4" hidden="1" x14ac:dyDescent="0.25">
      <c r="A894" s="61" t="s">
        <v>81</v>
      </c>
      <c r="B894" s="61" t="s">
        <v>286</v>
      </c>
      <c r="C894">
        <v>2011</v>
      </c>
      <c r="D894" s="61" t="s">
        <v>1013</v>
      </c>
    </row>
    <row r="895" spans="1:4" hidden="1" x14ac:dyDescent="0.25">
      <c r="A895" s="61" t="s">
        <v>81</v>
      </c>
      <c r="B895" s="61" t="s">
        <v>286</v>
      </c>
      <c r="C895">
        <v>2012</v>
      </c>
      <c r="D895" s="61" t="s">
        <v>1013</v>
      </c>
    </row>
    <row r="896" spans="1:4" hidden="1" x14ac:dyDescent="0.25">
      <c r="A896" s="61" t="s">
        <v>81</v>
      </c>
      <c r="B896" s="61" t="s">
        <v>286</v>
      </c>
      <c r="C896">
        <v>2013</v>
      </c>
      <c r="D896" s="61" t="s">
        <v>1014</v>
      </c>
    </row>
    <row r="897" spans="1:4" hidden="1" x14ac:dyDescent="0.25">
      <c r="A897" s="61" t="s">
        <v>81</v>
      </c>
      <c r="B897" s="61" t="s">
        <v>286</v>
      </c>
      <c r="C897">
        <v>2014</v>
      </c>
      <c r="D897" s="61" t="s">
        <v>1014</v>
      </c>
    </row>
    <row r="898" spans="1:4" hidden="1" x14ac:dyDescent="0.25">
      <c r="A898" s="61" t="s">
        <v>81</v>
      </c>
      <c r="B898" s="61" t="s">
        <v>286</v>
      </c>
      <c r="C898">
        <v>2015</v>
      </c>
      <c r="D898" s="61" t="s">
        <v>1014</v>
      </c>
    </row>
    <row r="899" spans="1:4" hidden="1" x14ac:dyDescent="0.25">
      <c r="A899" s="61" t="s">
        <v>81</v>
      </c>
      <c r="B899" s="61" t="s">
        <v>286</v>
      </c>
      <c r="C899">
        <v>2016</v>
      </c>
      <c r="D899" s="61" t="s">
        <v>1014</v>
      </c>
    </row>
    <row r="900" spans="1:4" hidden="1" x14ac:dyDescent="0.25">
      <c r="A900" s="61" t="s">
        <v>81</v>
      </c>
      <c r="B900" s="61" t="s">
        <v>286</v>
      </c>
      <c r="C900">
        <v>2017</v>
      </c>
      <c r="D900" s="61" t="s">
        <v>1014</v>
      </c>
    </row>
    <row r="901" spans="1:4" hidden="1" x14ac:dyDescent="0.25">
      <c r="A901" s="61" t="s">
        <v>81</v>
      </c>
      <c r="B901" s="61" t="s">
        <v>286</v>
      </c>
      <c r="C901">
        <v>2018</v>
      </c>
      <c r="D901" s="61" t="s">
        <v>1015</v>
      </c>
    </row>
    <row r="902" spans="1:4" hidden="1" x14ac:dyDescent="0.25">
      <c r="A902" s="61" t="s">
        <v>81</v>
      </c>
      <c r="B902" s="61" t="s">
        <v>286</v>
      </c>
      <c r="C902">
        <v>2019</v>
      </c>
      <c r="D902" s="61" t="s">
        <v>1011</v>
      </c>
    </row>
    <row r="903" spans="1:4" hidden="1" x14ac:dyDescent="0.25">
      <c r="A903" s="61" t="s">
        <v>81</v>
      </c>
      <c r="B903" s="61" t="s">
        <v>286</v>
      </c>
      <c r="C903">
        <v>2020</v>
      </c>
      <c r="D903" s="61" t="s">
        <v>925</v>
      </c>
    </row>
    <row r="904" spans="1:4" hidden="1" x14ac:dyDescent="0.25">
      <c r="A904" s="61" t="s">
        <v>81</v>
      </c>
      <c r="B904" s="61" t="s">
        <v>286</v>
      </c>
      <c r="C904">
        <v>2021</v>
      </c>
      <c r="D904" s="61" t="s">
        <v>1016</v>
      </c>
    </row>
    <row r="905" spans="1:4" hidden="1" x14ac:dyDescent="0.25">
      <c r="A905" s="61" t="s">
        <v>81</v>
      </c>
      <c r="B905" s="61" t="s">
        <v>286</v>
      </c>
      <c r="C905">
        <v>2022</v>
      </c>
      <c r="D905" s="61" t="s">
        <v>1017</v>
      </c>
    </row>
    <row r="906" spans="1:4" hidden="1" x14ac:dyDescent="0.25">
      <c r="A906" s="61" t="s">
        <v>81</v>
      </c>
      <c r="B906" s="61" t="s">
        <v>286</v>
      </c>
      <c r="C906">
        <v>2023</v>
      </c>
      <c r="D906" s="34">
        <v>9.3000000000000007</v>
      </c>
    </row>
    <row r="907" spans="1:4" hidden="1" x14ac:dyDescent="0.25">
      <c r="A907" s="61" t="s">
        <v>60</v>
      </c>
      <c r="B907" s="61" t="s">
        <v>289</v>
      </c>
      <c r="C907">
        <v>2006</v>
      </c>
      <c r="D907" s="61" t="s">
        <v>688</v>
      </c>
    </row>
    <row r="908" spans="1:4" hidden="1" x14ac:dyDescent="0.25">
      <c r="A908" s="61" t="s">
        <v>60</v>
      </c>
      <c r="B908" s="61" t="s">
        <v>289</v>
      </c>
      <c r="C908">
        <v>2008</v>
      </c>
      <c r="D908" s="61" t="s">
        <v>688</v>
      </c>
    </row>
    <row r="909" spans="1:4" hidden="1" x14ac:dyDescent="0.25">
      <c r="A909" s="61" t="s">
        <v>60</v>
      </c>
      <c r="B909" s="61" t="s">
        <v>289</v>
      </c>
      <c r="C909">
        <v>2010</v>
      </c>
      <c r="D909" s="61" t="s">
        <v>728</v>
      </c>
    </row>
    <row r="910" spans="1:4" hidden="1" x14ac:dyDescent="0.25">
      <c r="A910" s="61" t="s">
        <v>60</v>
      </c>
      <c r="B910" s="61" t="s">
        <v>289</v>
      </c>
      <c r="C910">
        <v>2011</v>
      </c>
      <c r="D910" s="61" t="s">
        <v>728</v>
      </c>
    </row>
    <row r="911" spans="1:4" hidden="1" x14ac:dyDescent="0.25">
      <c r="A911" s="61" t="s">
        <v>60</v>
      </c>
      <c r="B911" s="61" t="s">
        <v>289</v>
      </c>
      <c r="C911">
        <v>2012</v>
      </c>
      <c r="D911" s="61" t="s">
        <v>836</v>
      </c>
    </row>
    <row r="912" spans="1:4" hidden="1" x14ac:dyDescent="0.25">
      <c r="A912" s="61" t="s">
        <v>60</v>
      </c>
      <c r="B912" s="61" t="s">
        <v>289</v>
      </c>
      <c r="C912">
        <v>2013</v>
      </c>
      <c r="D912" s="61" t="s">
        <v>835</v>
      </c>
    </row>
    <row r="913" spans="1:4" hidden="1" x14ac:dyDescent="0.25">
      <c r="A913" s="61" t="s">
        <v>60</v>
      </c>
      <c r="B913" s="61" t="s">
        <v>289</v>
      </c>
      <c r="C913">
        <v>2014</v>
      </c>
      <c r="D913" s="61" t="s">
        <v>885</v>
      </c>
    </row>
    <row r="914" spans="1:4" hidden="1" x14ac:dyDescent="0.25">
      <c r="A914" s="61" t="s">
        <v>60</v>
      </c>
      <c r="B914" s="61" t="s">
        <v>289</v>
      </c>
      <c r="C914">
        <v>2015</v>
      </c>
      <c r="D914" s="61" t="s">
        <v>835</v>
      </c>
    </row>
    <row r="915" spans="1:4" hidden="1" x14ac:dyDescent="0.25">
      <c r="A915" s="61" t="s">
        <v>60</v>
      </c>
      <c r="B915" s="61" t="s">
        <v>289</v>
      </c>
      <c r="C915">
        <v>2016</v>
      </c>
      <c r="D915" s="61" t="s">
        <v>835</v>
      </c>
    </row>
    <row r="916" spans="1:4" hidden="1" x14ac:dyDescent="0.25">
      <c r="A916" s="61" t="s">
        <v>60</v>
      </c>
      <c r="B916" s="61" t="s">
        <v>289</v>
      </c>
      <c r="C916">
        <v>2017</v>
      </c>
      <c r="D916" s="61" t="s">
        <v>855</v>
      </c>
    </row>
    <row r="917" spans="1:4" hidden="1" x14ac:dyDescent="0.25">
      <c r="A917" s="61" t="s">
        <v>60</v>
      </c>
      <c r="B917" s="61" t="s">
        <v>289</v>
      </c>
      <c r="C917">
        <v>2018</v>
      </c>
      <c r="D917" s="61" t="s">
        <v>855</v>
      </c>
    </row>
    <row r="918" spans="1:4" hidden="1" x14ac:dyDescent="0.25">
      <c r="A918" s="61" t="s">
        <v>60</v>
      </c>
      <c r="B918" s="61" t="s">
        <v>289</v>
      </c>
      <c r="C918">
        <v>2019</v>
      </c>
      <c r="D918" s="61" t="s">
        <v>1018</v>
      </c>
    </row>
    <row r="919" spans="1:4" hidden="1" x14ac:dyDescent="0.25">
      <c r="A919" s="61" t="s">
        <v>60</v>
      </c>
      <c r="B919" s="61" t="s">
        <v>289</v>
      </c>
      <c r="C919">
        <v>2020</v>
      </c>
      <c r="D919" s="61" t="s">
        <v>1019</v>
      </c>
    </row>
    <row r="920" spans="1:4" hidden="1" x14ac:dyDescent="0.25">
      <c r="A920" s="61" t="s">
        <v>60</v>
      </c>
      <c r="B920" s="61" t="s">
        <v>289</v>
      </c>
      <c r="C920">
        <v>2021</v>
      </c>
      <c r="D920" s="61" t="s">
        <v>1019</v>
      </c>
    </row>
    <row r="921" spans="1:4" hidden="1" x14ac:dyDescent="0.25">
      <c r="A921" s="61" t="s">
        <v>60</v>
      </c>
      <c r="B921" s="61" t="s">
        <v>289</v>
      </c>
      <c r="C921">
        <v>2022</v>
      </c>
      <c r="D921" s="61" t="s">
        <v>688</v>
      </c>
    </row>
    <row r="922" spans="1:4" hidden="1" x14ac:dyDescent="0.25">
      <c r="A922" s="61" t="s">
        <v>60</v>
      </c>
      <c r="B922" s="61" t="s">
        <v>289</v>
      </c>
      <c r="C922">
        <v>2023</v>
      </c>
      <c r="D922" s="34">
        <v>8.07</v>
      </c>
    </row>
    <row r="923" spans="1:4" hidden="1" x14ac:dyDescent="0.25">
      <c r="A923" s="61" t="s">
        <v>291</v>
      </c>
      <c r="B923" s="61" t="s">
        <v>292</v>
      </c>
      <c r="C923">
        <v>2006</v>
      </c>
      <c r="D923" s="61" t="s">
        <v>1020</v>
      </c>
    </row>
    <row r="924" spans="1:4" hidden="1" x14ac:dyDescent="0.25">
      <c r="A924" s="61" t="s">
        <v>291</v>
      </c>
      <c r="B924" s="61" t="s">
        <v>292</v>
      </c>
      <c r="C924">
        <v>2008</v>
      </c>
      <c r="D924" s="61" t="s">
        <v>861</v>
      </c>
    </row>
    <row r="925" spans="1:4" hidden="1" x14ac:dyDescent="0.25">
      <c r="A925" s="61" t="s">
        <v>291</v>
      </c>
      <c r="B925" s="61" t="s">
        <v>292</v>
      </c>
      <c r="C925">
        <v>2010</v>
      </c>
      <c r="D925" s="61" t="s">
        <v>1021</v>
      </c>
    </row>
    <row r="926" spans="1:4" hidden="1" x14ac:dyDescent="0.25">
      <c r="A926" s="61" t="s">
        <v>291</v>
      </c>
      <c r="B926" s="61" t="s">
        <v>292</v>
      </c>
      <c r="C926">
        <v>2011</v>
      </c>
      <c r="D926" s="61" t="s">
        <v>1022</v>
      </c>
    </row>
    <row r="927" spans="1:4" hidden="1" x14ac:dyDescent="0.25">
      <c r="A927" s="61" t="s">
        <v>291</v>
      </c>
      <c r="B927" s="61" t="s">
        <v>292</v>
      </c>
      <c r="C927">
        <v>2012</v>
      </c>
      <c r="D927" s="61" t="s">
        <v>546</v>
      </c>
    </row>
    <row r="928" spans="1:4" hidden="1" x14ac:dyDescent="0.25">
      <c r="A928" s="61" t="s">
        <v>291</v>
      </c>
      <c r="B928" s="61" t="s">
        <v>292</v>
      </c>
      <c r="C928">
        <v>2013</v>
      </c>
      <c r="D928" s="61" t="s">
        <v>1023</v>
      </c>
    </row>
    <row r="929" spans="1:4" hidden="1" x14ac:dyDescent="0.25">
      <c r="A929" s="61" t="s">
        <v>291</v>
      </c>
      <c r="B929" s="61" t="s">
        <v>292</v>
      </c>
      <c r="C929">
        <v>2014</v>
      </c>
      <c r="D929" s="61" t="s">
        <v>1023</v>
      </c>
    </row>
    <row r="930" spans="1:4" hidden="1" x14ac:dyDescent="0.25">
      <c r="A930" s="61" t="s">
        <v>291</v>
      </c>
      <c r="B930" s="61" t="s">
        <v>292</v>
      </c>
      <c r="C930">
        <v>2015</v>
      </c>
      <c r="D930" s="61" t="s">
        <v>1023</v>
      </c>
    </row>
    <row r="931" spans="1:4" hidden="1" x14ac:dyDescent="0.25">
      <c r="A931" s="61" t="s">
        <v>291</v>
      </c>
      <c r="B931" s="61" t="s">
        <v>292</v>
      </c>
      <c r="C931">
        <v>2016</v>
      </c>
      <c r="D931" s="61" t="s">
        <v>1024</v>
      </c>
    </row>
    <row r="932" spans="1:4" hidden="1" x14ac:dyDescent="0.25">
      <c r="A932" s="61" t="s">
        <v>291</v>
      </c>
      <c r="B932" s="61" t="s">
        <v>292</v>
      </c>
      <c r="C932">
        <v>2017</v>
      </c>
      <c r="D932" s="61" t="s">
        <v>824</v>
      </c>
    </row>
    <row r="933" spans="1:4" hidden="1" x14ac:dyDescent="0.25">
      <c r="A933" s="61" t="s">
        <v>291</v>
      </c>
      <c r="B933" s="61" t="s">
        <v>292</v>
      </c>
      <c r="C933">
        <v>2018</v>
      </c>
      <c r="D933" s="61" t="s">
        <v>824</v>
      </c>
    </row>
    <row r="934" spans="1:4" hidden="1" x14ac:dyDescent="0.25">
      <c r="A934" s="61" t="s">
        <v>291</v>
      </c>
      <c r="B934" s="61" t="s">
        <v>292</v>
      </c>
      <c r="C934">
        <v>2019</v>
      </c>
      <c r="D934" s="61" t="s">
        <v>824</v>
      </c>
    </row>
    <row r="935" spans="1:4" hidden="1" x14ac:dyDescent="0.25">
      <c r="A935" s="61" t="s">
        <v>291</v>
      </c>
      <c r="B935" s="61" t="s">
        <v>292</v>
      </c>
      <c r="C935">
        <v>2020</v>
      </c>
      <c r="D935" s="61" t="s">
        <v>721</v>
      </c>
    </row>
    <row r="936" spans="1:4" hidden="1" x14ac:dyDescent="0.25">
      <c r="A936" s="61" t="s">
        <v>291</v>
      </c>
      <c r="B936" s="61" t="s">
        <v>292</v>
      </c>
      <c r="C936">
        <v>2021</v>
      </c>
      <c r="D936" s="61" t="s">
        <v>631</v>
      </c>
    </row>
    <row r="937" spans="1:4" hidden="1" x14ac:dyDescent="0.25">
      <c r="A937" s="61" t="s">
        <v>291</v>
      </c>
      <c r="B937" s="61" t="s">
        <v>292</v>
      </c>
      <c r="C937">
        <v>2022</v>
      </c>
      <c r="D937" s="61" t="s">
        <v>631</v>
      </c>
    </row>
    <row r="938" spans="1:4" hidden="1" x14ac:dyDescent="0.25">
      <c r="A938" s="61" t="s">
        <v>291</v>
      </c>
      <c r="B938" s="61" t="s">
        <v>292</v>
      </c>
      <c r="C938">
        <v>2023</v>
      </c>
      <c r="D938" s="34">
        <v>2.1800000000000002</v>
      </c>
    </row>
    <row r="939" spans="1:4" hidden="1" x14ac:dyDescent="0.25">
      <c r="A939" s="61" t="s">
        <v>545</v>
      </c>
      <c r="B939" s="61" t="s">
        <v>301</v>
      </c>
      <c r="C939">
        <v>2006</v>
      </c>
      <c r="D939" s="61" t="s">
        <v>1026</v>
      </c>
    </row>
    <row r="940" spans="1:4" hidden="1" x14ac:dyDescent="0.25">
      <c r="A940" s="61" t="s">
        <v>545</v>
      </c>
      <c r="B940" s="61" t="s">
        <v>301</v>
      </c>
      <c r="C940">
        <v>2008</v>
      </c>
      <c r="D940" s="61" t="s">
        <v>742</v>
      </c>
    </row>
    <row r="941" spans="1:4" hidden="1" x14ac:dyDescent="0.25">
      <c r="A941" s="61" t="s">
        <v>545</v>
      </c>
      <c r="B941" s="61" t="s">
        <v>301</v>
      </c>
      <c r="C941">
        <v>2010</v>
      </c>
      <c r="D941" s="61" t="s">
        <v>702</v>
      </c>
    </row>
    <row r="942" spans="1:4" hidden="1" x14ac:dyDescent="0.25">
      <c r="A942" s="61" t="s">
        <v>545</v>
      </c>
      <c r="B942" s="61" t="s">
        <v>301</v>
      </c>
      <c r="C942">
        <v>2011</v>
      </c>
      <c r="D942" s="61" t="s">
        <v>702</v>
      </c>
    </row>
    <row r="943" spans="1:4" hidden="1" x14ac:dyDescent="0.25">
      <c r="A943" s="61" t="s">
        <v>545</v>
      </c>
      <c r="B943" s="61" t="s">
        <v>301</v>
      </c>
      <c r="C943">
        <v>2012</v>
      </c>
      <c r="D943" s="61" t="s">
        <v>691</v>
      </c>
    </row>
    <row r="944" spans="1:4" hidden="1" x14ac:dyDescent="0.25">
      <c r="A944" s="61" t="s">
        <v>545</v>
      </c>
      <c r="B944" s="61" t="s">
        <v>301</v>
      </c>
      <c r="C944">
        <v>2013</v>
      </c>
      <c r="D944" s="61" t="s">
        <v>691</v>
      </c>
    </row>
    <row r="945" spans="1:4" hidden="1" x14ac:dyDescent="0.25">
      <c r="A945" s="61" t="s">
        <v>545</v>
      </c>
      <c r="B945" s="61" t="s">
        <v>301</v>
      </c>
      <c r="C945">
        <v>2014</v>
      </c>
      <c r="D945" s="61" t="s">
        <v>821</v>
      </c>
    </row>
    <row r="946" spans="1:4" hidden="1" x14ac:dyDescent="0.25">
      <c r="A946" s="61" t="s">
        <v>545</v>
      </c>
      <c r="B946" s="61" t="s">
        <v>301</v>
      </c>
      <c r="C946">
        <v>2015</v>
      </c>
      <c r="D946" s="61" t="s">
        <v>590</v>
      </c>
    </row>
    <row r="947" spans="1:4" hidden="1" x14ac:dyDescent="0.25">
      <c r="A947" s="61" t="s">
        <v>545</v>
      </c>
      <c r="B947" s="61" t="s">
        <v>301</v>
      </c>
      <c r="C947">
        <v>2016</v>
      </c>
      <c r="D947" s="61" t="s">
        <v>882</v>
      </c>
    </row>
    <row r="948" spans="1:4" hidden="1" x14ac:dyDescent="0.25">
      <c r="A948" s="61" t="s">
        <v>545</v>
      </c>
      <c r="B948" s="61" t="s">
        <v>301</v>
      </c>
      <c r="C948">
        <v>2017</v>
      </c>
      <c r="D948" s="61" t="s">
        <v>1027</v>
      </c>
    </row>
    <row r="949" spans="1:4" hidden="1" x14ac:dyDescent="0.25">
      <c r="A949" s="61" t="s">
        <v>545</v>
      </c>
      <c r="B949" s="61" t="s">
        <v>301</v>
      </c>
      <c r="C949">
        <v>2018</v>
      </c>
      <c r="D949" s="61" t="s">
        <v>1028</v>
      </c>
    </row>
    <row r="950" spans="1:4" hidden="1" x14ac:dyDescent="0.25">
      <c r="A950" s="61" t="s">
        <v>545</v>
      </c>
      <c r="B950" s="61" t="s">
        <v>301</v>
      </c>
      <c r="C950">
        <v>2019</v>
      </c>
      <c r="D950" s="61" t="s">
        <v>1029</v>
      </c>
    </row>
    <row r="951" spans="1:4" hidden="1" x14ac:dyDescent="0.25">
      <c r="A951" s="61" t="s">
        <v>545</v>
      </c>
      <c r="B951" s="61" t="s">
        <v>301</v>
      </c>
      <c r="C951">
        <v>2020</v>
      </c>
      <c r="D951" s="61" t="s">
        <v>1030</v>
      </c>
    </row>
    <row r="952" spans="1:4" hidden="1" x14ac:dyDescent="0.25">
      <c r="A952" s="61" t="s">
        <v>545</v>
      </c>
      <c r="B952" s="61" t="s">
        <v>301</v>
      </c>
      <c r="C952">
        <v>2021</v>
      </c>
      <c r="D952" s="61" t="s">
        <v>1031</v>
      </c>
    </row>
    <row r="953" spans="1:4" hidden="1" x14ac:dyDescent="0.25">
      <c r="A953" s="61" t="s">
        <v>545</v>
      </c>
      <c r="B953" s="61" t="s">
        <v>301</v>
      </c>
      <c r="C953">
        <v>2022</v>
      </c>
      <c r="D953" s="61" t="s">
        <v>1032</v>
      </c>
    </row>
    <row r="954" spans="1:4" hidden="1" x14ac:dyDescent="0.25">
      <c r="A954" s="61" t="s">
        <v>545</v>
      </c>
      <c r="B954" s="61" t="s">
        <v>301</v>
      </c>
      <c r="C954">
        <v>2023</v>
      </c>
      <c r="D954" s="34">
        <v>4.47</v>
      </c>
    </row>
    <row r="955" spans="1:4" hidden="1" x14ac:dyDescent="0.25">
      <c r="A955" s="61" t="s">
        <v>165</v>
      </c>
      <c r="B955" s="61" t="s">
        <v>294</v>
      </c>
      <c r="C955">
        <v>2006</v>
      </c>
      <c r="D955" s="61" t="s">
        <v>1033</v>
      </c>
    </row>
    <row r="956" spans="1:4" hidden="1" x14ac:dyDescent="0.25">
      <c r="A956" s="61" t="s">
        <v>165</v>
      </c>
      <c r="B956" s="61" t="s">
        <v>294</v>
      </c>
      <c r="C956">
        <v>2008</v>
      </c>
      <c r="D956" s="61" t="s">
        <v>1034</v>
      </c>
    </row>
    <row r="957" spans="1:4" hidden="1" x14ac:dyDescent="0.25">
      <c r="A957" s="61" t="s">
        <v>165</v>
      </c>
      <c r="B957" s="61" t="s">
        <v>294</v>
      </c>
      <c r="C957">
        <v>2010</v>
      </c>
      <c r="D957" s="61" t="s">
        <v>1035</v>
      </c>
    </row>
    <row r="958" spans="1:4" hidden="1" x14ac:dyDescent="0.25">
      <c r="A958" s="61" t="s">
        <v>165</v>
      </c>
      <c r="B958" s="61" t="s">
        <v>294</v>
      </c>
      <c r="C958">
        <v>2011</v>
      </c>
      <c r="D958" s="61" t="s">
        <v>1036</v>
      </c>
    </row>
    <row r="959" spans="1:4" hidden="1" x14ac:dyDescent="0.25">
      <c r="A959" s="61" t="s">
        <v>165</v>
      </c>
      <c r="B959" s="61" t="s">
        <v>294</v>
      </c>
      <c r="C959">
        <v>2012</v>
      </c>
      <c r="D959" s="61" t="s">
        <v>1037</v>
      </c>
    </row>
    <row r="960" spans="1:4" hidden="1" x14ac:dyDescent="0.25">
      <c r="A960" s="61" t="s">
        <v>165</v>
      </c>
      <c r="B960" s="61" t="s">
        <v>294</v>
      </c>
      <c r="C960">
        <v>2013</v>
      </c>
      <c r="D960" s="61" t="s">
        <v>1038</v>
      </c>
    </row>
    <row r="961" spans="1:4" hidden="1" x14ac:dyDescent="0.25">
      <c r="A961" s="61" t="s">
        <v>165</v>
      </c>
      <c r="B961" s="61" t="s">
        <v>294</v>
      </c>
      <c r="C961">
        <v>2014</v>
      </c>
      <c r="D961" s="61" t="s">
        <v>1039</v>
      </c>
    </row>
    <row r="962" spans="1:4" hidden="1" x14ac:dyDescent="0.25">
      <c r="A962" s="61" t="s">
        <v>165</v>
      </c>
      <c r="B962" s="61" t="s">
        <v>294</v>
      </c>
      <c r="C962">
        <v>2015</v>
      </c>
      <c r="D962" s="61" t="s">
        <v>715</v>
      </c>
    </row>
    <row r="963" spans="1:4" hidden="1" x14ac:dyDescent="0.25">
      <c r="A963" s="61" t="s">
        <v>165</v>
      </c>
      <c r="B963" s="61" t="s">
        <v>294</v>
      </c>
      <c r="C963">
        <v>2016</v>
      </c>
      <c r="D963" s="61" t="s">
        <v>1040</v>
      </c>
    </row>
    <row r="964" spans="1:4" hidden="1" x14ac:dyDescent="0.25">
      <c r="A964" s="61" t="s">
        <v>165</v>
      </c>
      <c r="B964" s="61" t="s">
        <v>294</v>
      </c>
      <c r="C964">
        <v>2017</v>
      </c>
      <c r="D964" s="61" t="s">
        <v>1040</v>
      </c>
    </row>
    <row r="965" spans="1:4" hidden="1" x14ac:dyDescent="0.25">
      <c r="A965" s="61" t="s">
        <v>165</v>
      </c>
      <c r="B965" s="61" t="s">
        <v>294</v>
      </c>
      <c r="C965">
        <v>2018</v>
      </c>
      <c r="D965" s="61" t="s">
        <v>1041</v>
      </c>
    </row>
    <row r="966" spans="1:4" hidden="1" x14ac:dyDescent="0.25">
      <c r="A966" s="61" t="s">
        <v>165</v>
      </c>
      <c r="B966" s="61" t="s">
        <v>294</v>
      </c>
      <c r="C966">
        <v>2019</v>
      </c>
      <c r="D966" s="61" t="s">
        <v>656</v>
      </c>
    </row>
    <row r="967" spans="1:4" hidden="1" x14ac:dyDescent="0.25">
      <c r="A967" s="61" t="s">
        <v>165</v>
      </c>
      <c r="B967" s="61" t="s">
        <v>294</v>
      </c>
      <c r="C967">
        <v>2020</v>
      </c>
      <c r="D967" s="61" t="s">
        <v>1042</v>
      </c>
    </row>
    <row r="968" spans="1:4" hidden="1" x14ac:dyDescent="0.25">
      <c r="A968" s="61" t="s">
        <v>165</v>
      </c>
      <c r="B968" s="61" t="s">
        <v>294</v>
      </c>
      <c r="C968">
        <v>2021</v>
      </c>
      <c r="D968" s="61" t="s">
        <v>1043</v>
      </c>
    </row>
    <row r="969" spans="1:4" hidden="1" x14ac:dyDescent="0.25">
      <c r="A969" s="61" t="s">
        <v>165</v>
      </c>
      <c r="B969" s="61" t="s">
        <v>294</v>
      </c>
      <c r="C969">
        <v>2022</v>
      </c>
      <c r="D969" s="61" t="s">
        <v>1044</v>
      </c>
    </row>
    <row r="970" spans="1:4" hidden="1" x14ac:dyDescent="0.25">
      <c r="A970" s="61" t="s">
        <v>165</v>
      </c>
      <c r="B970" s="61" t="s">
        <v>294</v>
      </c>
      <c r="C970">
        <v>2023</v>
      </c>
      <c r="D970" s="34">
        <v>5.2</v>
      </c>
    </row>
    <row r="971" spans="1:4" hidden="1" x14ac:dyDescent="0.25">
      <c r="A971" s="61" t="s">
        <v>78</v>
      </c>
      <c r="B971" s="61" t="s">
        <v>270</v>
      </c>
      <c r="C971">
        <v>2006</v>
      </c>
      <c r="D971" s="61" t="s">
        <v>1045</v>
      </c>
    </row>
    <row r="972" spans="1:4" hidden="1" x14ac:dyDescent="0.25">
      <c r="A972" s="61" t="s">
        <v>78</v>
      </c>
      <c r="B972" s="61" t="s">
        <v>270</v>
      </c>
      <c r="C972">
        <v>2008</v>
      </c>
      <c r="D972" s="61" t="s">
        <v>1045</v>
      </c>
    </row>
    <row r="973" spans="1:4" hidden="1" x14ac:dyDescent="0.25">
      <c r="A973" s="61" t="s">
        <v>78</v>
      </c>
      <c r="B973" s="61" t="s">
        <v>270</v>
      </c>
      <c r="C973">
        <v>2010</v>
      </c>
      <c r="D973" s="61" t="s">
        <v>1046</v>
      </c>
    </row>
    <row r="974" spans="1:4" hidden="1" x14ac:dyDescent="0.25">
      <c r="A974" s="61" t="s">
        <v>78</v>
      </c>
      <c r="B974" s="61" t="s">
        <v>270</v>
      </c>
      <c r="C974">
        <v>2011</v>
      </c>
      <c r="D974" s="61" t="s">
        <v>1047</v>
      </c>
    </row>
    <row r="975" spans="1:4" hidden="1" x14ac:dyDescent="0.25">
      <c r="A975" s="61" t="s">
        <v>78</v>
      </c>
      <c r="B975" s="61" t="s">
        <v>270</v>
      </c>
      <c r="C975">
        <v>2012</v>
      </c>
      <c r="D975" s="61" t="s">
        <v>1047</v>
      </c>
    </row>
    <row r="976" spans="1:4" hidden="1" x14ac:dyDescent="0.25">
      <c r="A976" s="61" t="s">
        <v>78</v>
      </c>
      <c r="B976" s="61" t="s">
        <v>270</v>
      </c>
      <c r="C976">
        <v>2013</v>
      </c>
      <c r="D976" s="61" t="s">
        <v>1048</v>
      </c>
    </row>
    <row r="977" spans="1:4" hidden="1" x14ac:dyDescent="0.25">
      <c r="A977" s="61" t="s">
        <v>78</v>
      </c>
      <c r="B977" s="61" t="s">
        <v>270</v>
      </c>
      <c r="C977">
        <v>2014</v>
      </c>
      <c r="D977" s="61" t="s">
        <v>1049</v>
      </c>
    </row>
    <row r="978" spans="1:4" hidden="1" x14ac:dyDescent="0.25">
      <c r="A978" s="61" t="s">
        <v>78</v>
      </c>
      <c r="B978" s="61" t="s">
        <v>270</v>
      </c>
      <c r="C978">
        <v>2015</v>
      </c>
      <c r="D978" s="61" t="s">
        <v>1049</v>
      </c>
    </row>
    <row r="979" spans="1:4" hidden="1" x14ac:dyDescent="0.25">
      <c r="A979" s="61" t="s">
        <v>78</v>
      </c>
      <c r="B979" s="61" t="s">
        <v>270</v>
      </c>
      <c r="C979">
        <v>2016</v>
      </c>
      <c r="D979" s="61" t="s">
        <v>1050</v>
      </c>
    </row>
    <row r="980" spans="1:4" hidden="1" x14ac:dyDescent="0.25">
      <c r="A980" s="61" t="s">
        <v>78</v>
      </c>
      <c r="B980" s="61" t="s">
        <v>270</v>
      </c>
      <c r="C980">
        <v>2017</v>
      </c>
      <c r="D980" s="61" t="s">
        <v>1051</v>
      </c>
    </row>
    <row r="981" spans="1:4" hidden="1" x14ac:dyDescent="0.25">
      <c r="A981" s="61" t="s">
        <v>78</v>
      </c>
      <c r="B981" s="61" t="s">
        <v>270</v>
      </c>
      <c r="C981">
        <v>2018</v>
      </c>
      <c r="D981" s="61" t="s">
        <v>1052</v>
      </c>
    </row>
    <row r="982" spans="1:4" hidden="1" x14ac:dyDescent="0.25">
      <c r="A982" s="61" t="s">
        <v>78</v>
      </c>
      <c r="B982" s="61" t="s">
        <v>270</v>
      </c>
      <c r="C982">
        <v>2019</v>
      </c>
      <c r="D982" s="61" t="s">
        <v>1052</v>
      </c>
    </row>
    <row r="983" spans="1:4" hidden="1" x14ac:dyDescent="0.25">
      <c r="A983" s="61" t="s">
        <v>78</v>
      </c>
      <c r="B983" s="61" t="s">
        <v>270</v>
      </c>
      <c r="C983">
        <v>2020</v>
      </c>
      <c r="D983" s="61" t="s">
        <v>1053</v>
      </c>
    </row>
    <row r="984" spans="1:4" hidden="1" x14ac:dyDescent="0.25">
      <c r="A984" s="61" t="s">
        <v>78</v>
      </c>
      <c r="B984" s="61" t="s">
        <v>270</v>
      </c>
      <c r="C984">
        <v>2021</v>
      </c>
      <c r="D984" s="61" t="s">
        <v>1053</v>
      </c>
    </row>
    <row r="985" spans="1:4" hidden="1" x14ac:dyDescent="0.25">
      <c r="A985" s="61" t="s">
        <v>78</v>
      </c>
      <c r="B985" s="61" t="s">
        <v>270</v>
      </c>
      <c r="C985">
        <v>2022</v>
      </c>
      <c r="D985" s="61" t="s">
        <v>1054</v>
      </c>
    </row>
    <row r="986" spans="1:4" hidden="1" x14ac:dyDescent="0.25">
      <c r="A986" s="61" t="s">
        <v>78</v>
      </c>
      <c r="B986" s="61" t="s">
        <v>270</v>
      </c>
      <c r="C986">
        <v>2023</v>
      </c>
      <c r="D986" s="34">
        <v>8.8000000000000007</v>
      </c>
    </row>
    <row r="987" spans="1:4" hidden="1" x14ac:dyDescent="0.25">
      <c r="A987" s="61" t="s">
        <v>295</v>
      </c>
      <c r="B987" s="61" t="s">
        <v>296</v>
      </c>
      <c r="C987">
        <v>2006</v>
      </c>
      <c r="D987" s="61" t="s">
        <v>653</v>
      </c>
    </row>
    <row r="988" spans="1:4" hidden="1" x14ac:dyDescent="0.25">
      <c r="A988" s="61" t="s">
        <v>295</v>
      </c>
      <c r="B988" s="61" t="s">
        <v>296</v>
      </c>
      <c r="C988">
        <v>2008</v>
      </c>
      <c r="D988" s="61" t="s">
        <v>653</v>
      </c>
    </row>
    <row r="989" spans="1:4" hidden="1" x14ac:dyDescent="0.25">
      <c r="A989" s="61" t="s">
        <v>295</v>
      </c>
      <c r="B989" s="61" t="s">
        <v>296</v>
      </c>
      <c r="C989">
        <v>2010</v>
      </c>
      <c r="D989" s="61" t="s">
        <v>949</v>
      </c>
    </row>
    <row r="990" spans="1:4" hidden="1" x14ac:dyDescent="0.25">
      <c r="A990" s="61" t="s">
        <v>295</v>
      </c>
      <c r="B990" s="61" t="s">
        <v>296</v>
      </c>
      <c r="C990">
        <v>2011</v>
      </c>
      <c r="D990" s="61" t="s">
        <v>949</v>
      </c>
    </row>
    <row r="991" spans="1:4" hidden="1" x14ac:dyDescent="0.25">
      <c r="A991" s="61" t="s">
        <v>295</v>
      </c>
      <c r="B991" s="61" t="s">
        <v>296</v>
      </c>
      <c r="C991">
        <v>2012</v>
      </c>
      <c r="D991" s="61" t="s">
        <v>949</v>
      </c>
    </row>
    <row r="992" spans="1:4" hidden="1" x14ac:dyDescent="0.25">
      <c r="A992" s="61" t="s">
        <v>295</v>
      </c>
      <c r="B992" s="61" t="s">
        <v>296</v>
      </c>
      <c r="C992">
        <v>2013</v>
      </c>
      <c r="D992" s="61" t="s">
        <v>951</v>
      </c>
    </row>
    <row r="993" spans="1:4" hidden="1" x14ac:dyDescent="0.25">
      <c r="A993" s="61" t="s">
        <v>295</v>
      </c>
      <c r="B993" s="61" t="s">
        <v>296</v>
      </c>
      <c r="C993">
        <v>2014</v>
      </c>
      <c r="D993" s="61" t="s">
        <v>951</v>
      </c>
    </row>
    <row r="994" spans="1:4" hidden="1" x14ac:dyDescent="0.25">
      <c r="A994" s="61" t="s">
        <v>295</v>
      </c>
      <c r="B994" s="61" t="s">
        <v>296</v>
      </c>
      <c r="C994">
        <v>2015</v>
      </c>
      <c r="D994" s="61" t="s">
        <v>784</v>
      </c>
    </row>
    <row r="995" spans="1:4" hidden="1" x14ac:dyDescent="0.25">
      <c r="A995" s="61" t="s">
        <v>295</v>
      </c>
      <c r="B995" s="61" t="s">
        <v>296</v>
      </c>
      <c r="C995">
        <v>2016</v>
      </c>
      <c r="D995" s="61" t="s">
        <v>895</v>
      </c>
    </row>
    <row r="996" spans="1:4" hidden="1" x14ac:dyDescent="0.25">
      <c r="A996" s="61" t="s">
        <v>295</v>
      </c>
      <c r="B996" s="61" t="s">
        <v>296</v>
      </c>
      <c r="C996">
        <v>2017</v>
      </c>
      <c r="D996" s="61" t="s">
        <v>1055</v>
      </c>
    </row>
    <row r="997" spans="1:4" hidden="1" x14ac:dyDescent="0.25">
      <c r="A997" s="61" t="s">
        <v>295</v>
      </c>
      <c r="B997" s="61" t="s">
        <v>296</v>
      </c>
      <c r="C997">
        <v>2018</v>
      </c>
      <c r="D997" s="61" t="s">
        <v>636</v>
      </c>
    </row>
    <row r="998" spans="1:4" hidden="1" x14ac:dyDescent="0.25">
      <c r="A998" s="61" t="s">
        <v>295</v>
      </c>
      <c r="B998" s="61" t="s">
        <v>296</v>
      </c>
      <c r="C998">
        <v>2019</v>
      </c>
      <c r="D998" s="61" t="s">
        <v>636</v>
      </c>
    </row>
    <row r="999" spans="1:4" hidden="1" x14ac:dyDescent="0.25">
      <c r="A999" s="61" t="s">
        <v>295</v>
      </c>
      <c r="B999" s="61" t="s">
        <v>296</v>
      </c>
      <c r="C999">
        <v>2020</v>
      </c>
      <c r="D999" s="61" t="s">
        <v>897</v>
      </c>
    </row>
    <row r="1000" spans="1:4" hidden="1" x14ac:dyDescent="0.25">
      <c r="A1000" s="61" t="s">
        <v>295</v>
      </c>
      <c r="B1000" s="61" t="s">
        <v>296</v>
      </c>
      <c r="C1000">
        <v>2021</v>
      </c>
      <c r="D1000" s="61" t="s">
        <v>897</v>
      </c>
    </row>
    <row r="1001" spans="1:4" hidden="1" x14ac:dyDescent="0.25">
      <c r="A1001" s="61" t="s">
        <v>295</v>
      </c>
      <c r="B1001" s="61" t="s">
        <v>296</v>
      </c>
      <c r="C1001">
        <v>2022</v>
      </c>
      <c r="D1001" s="61" t="s">
        <v>961</v>
      </c>
    </row>
    <row r="1002" spans="1:4" hidden="1" x14ac:dyDescent="0.25">
      <c r="A1002" s="61" t="s">
        <v>295</v>
      </c>
      <c r="B1002" s="61" t="s">
        <v>296</v>
      </c>
      <c r="C1002">
        <v>2023</v>
      </c>
      <c r="D1002" s="34">
        <v>6.3</v>
      </c>
    </row>
    <row r="1003" spans="1:4" hidden="1" x14ac:dyDescent="0.25">
      <c r="A1003" s="61" t="s">
        <v>128</v>
      </c>
      <c r="B1003" s="61" t="s">
        <v>306</v>
      </c>
      <c r="C1003">
        <v>2006</v>
      </c>
      <c r="D1003" s="61" t="s">
        <v>889</v>
      </c>
    </row>
    <row r="1004" spans="1:4" hidden="1" x14ac:dyDescent="0.25">
      <c r="A1004" s="61" t="s">
        <v>128</v>
      </c>
      <c r="B1004" s="61" t="s">
        <v>306</v>
      </c>
      <c r="C1004">
        <v>2008</v>
      </c>
      <c r="D1004" s="61" t="s">
        <v>889</v>
      </c>
    </row>
    <row r="1005" spans="1:4" hidden="1" x14ac:dyDescent="0.25">
      <c r="A1005" s="61" t="s">
        <v>128</v>
      </c>
      <c r="B1005" s="61" t="s">
        <v>306</v>
      </c>
      <c r="C1005">
        <v>2010</v>
      </c>
      <c r="D1005" s="61" t="s">
        <v>835</v>
      </c>
    </row>
    <row r="1006" spans="1:4" hidden="1" x14ac:dyDescent="0.25">
      <c r="A1006" s="61" t="s">
        <v>128</v>
      </c>
      <c r="B1006" s="61" t="s">
        <v>306</v>
      </c>
      <c r="C1006">
        <v>2011</v>
      </c>
      <c r="D1006" s="61" t="s">
        <v>837</v>
      </c>
    </row>
    <row r="1007" spans="1:4" hidden="1" x14ac:dyDescent="0.25">
      <c r="A1007" s="61" t="s">
        <v>128</v>
      </c>
      <c r="B1007" s="61" t="s">
        <v>306</v>
      </c>
      <c r="C1007">
        <v>2012</v>
      </c>
      <c r="D1007" s="61" t="s">
        <v>837</v>
      </c>
    </row>
    <row r="1008" spans="1:4" hidden="1" x14ac:dyDescent="0.25">
      <c r="A1008" s="61" t="s">
        <v>128</v>
      </c>
      <c r="B1008" s="61" t="s">
        <v>306</v>
      </c>
      <c r="C1008">
        <v>2013</v>
      </c>
      <c r="D1008" s="61" t="s">
        <v>837</v>
      </c>
    </row>
    <row r="1009" spans="1:4" hidden="1" x14ac:dyDescent="0.25">
      <c r="A1009" s="61" t="s">
        <v>128</v>
      </c>
      <c r="B1009" s="61" t="s">
        <v>306</v>
      </c>
      <c r="C1009">
        <v>2014</v>
      </c>
      <c r="D1009" s="61" t="s">
        <v>1057</v>
      </c>
    </row>
    <row r="1010" spans="1:4" hidden="1" x14ac:dyDescent="0.25">
      <c r="A1010" s="61" t="s">
        <v>128</v>
      </c>
      <c r="B1010" s="61" t="s">
        <v>306</v>
      </c>
      <c r="C1010">
        <v>2015</v>
      </c>
      <c r="D1010" s="61" t="s">
        <v>1057</v>
      </c>
    </row>
    <row r="1011" spans="1:4" hidden="1" x14ac:dyDescent="0.25">
      <c r="A1011" s="61" t="s">
        <v>128</v>
      </c>
      <c r="B1011" s="61" t="s">
        <v>306</v>
      </c>
      <c r="C1011">
        <v>2016</v>
      </c>
      <c r="D1011" s="61" t="s">
        <v>1058</v>
      </c>
    </row>
    <row r="1012" spans="1:4" hidden="1" x14ac:dyDescent="0.25">
      <c r="A1012" s="61" t="s">
        <v>128</v>
      </c>
      <c r="B1012" s="61" t="s">
        <v>306</v>
      </c>
      <c r="C1012">
        <v>2017</v>
      </c>
      <c r="D1012" s="61" t="s">
        <v>900</v>
      </c>
    </row>
    <row r="1013" spans="1:4" hidden="1" x14ac:dyDescent="0.25">
      <c r="A1013" s="61" t="s">
        <v>128</v>
      </c>
      <c r="B1013" s="61" t="s">
        <v>306</v>
      </c>
      <c r="C1013">
        <v>2018</v>
      </c>
      <c r="D1013" s="61" t="s">
        <v>900</v>
      </c>
    </row>
    <row r="1014" spans="1:4" hidden="1" x14ac:dyDescent="0.25">
      <c r="A1014" s="61" t="s">
        <v>128</v>
      </c>
      <c r="B1014" s="61" t="s">
        <v>306</v>
      </c>
      <c r="C1014">
        <v>2019</v>
      </c>
      <c r="D1014" s="61" t="s">
        <v>833</v>
      </c>
    </row>
    <row r="1015" spans="1:4" hidden="1" x14ac:dyDescent="0.25">
      <c r="A1015" s="61" t="s">
        <v>128</v>
      </c>
      <c r="B1015" s="61" t="s">
        <v>306</v>
      </c>
      <c r="C1015">
        <v>2020</v>
      </c>
      <c r="D1015" s="61" t="s">
        <v>1059</v>
      </c>
    </row>
    <row r="1016" spans="1:4" hidden="1" x14ac:dyDescent="0.25">
      <c r="A1016" s="61" t="s">
        <v>128</v>
      </c>
      <c r="B1016" s="61" t="s">
        <v>306</v>
      </c>
      <c r="C1016">
        <v>2021</v>
      </c>
      <c r="D1016" s="61" t="s">
        <v>904</v>
      </c>
    </row>
    <row r="1017" spans="1:4" hidden="1" x14ac:dyDescent="0.25">
      <c r="A1017" s="61" t="s">
        <v>128</v>
      </c>
      <c r="B1017" s="61" t="s">
        <v>306</v>
      </c>
      <c r="C1017">
        <v>2022</v>
      </c>
      <c r="D1017" s="61" t="s">
        <v>857</v>
      </c>
    </row>
    <row r="1018" spans="1:4" hidden="1" x14ac:dyDescent="0.25">
      <c r="A1018" s="61" t="s">
        <v>128</v>
      </c>
      <c r="B1018" s="61" t="s">
        <v>306</v>
      </c>
      <c r="C1018">
        <v>2023</v>
      </c>
      <c r="D1018" s="34">
        <v>8.14</v>
      </c>
    </row>
    <row r="1019" spans="1:4" hidden="1" x14ac:dyDescent="0.25">
      <c r="A1019" s="61" t="s">
        <v>309</v>
      </c>
      <c r="B1019" s="61" t="s">
        <v>310</v>
      </c>
      <c r="C1019">
        <v>2006</v>
      </c>
      <c r="D1019" s="61" t="s">
        <v>1061</v>
      </c>
    </row>
    <row r="1020" spans="1:4" hidden="1" x14ac:dyDescent="0.25">
      <c r="A1020" s="61" t="s">
        <v>309</v>
      </c>
      <c r="B1020" s="61" t="s">
        <v>310</v>
      </c>
      <c r="C1020">
        <v>2008</v>
      </c>
      <c r="D1020" s="61" t="s">
        <v>1061</v>
      </c>
    </row>
    <row r="1021" spans="1:4" hidden="1" x14ac:dyDescent="0.25">
      <c r="A1021" s="61" t="s">
        <v>309</v>
      </c>
      <c r="B1021" s="61" t="s">
        <v>310</v>
      </c>
      <c r="C1021">
        <v>2010</v>
      </c>
      <c r="D1021" s="61" t="s">
        <v>1062</v>
      </c>
    </row>
    <row r="1022" spans="1:4" hidden="1" x14ac:dyDescent="0.25">
      <c r="A1022" s="61" t="s">
        <v>309</v>
      </c>
      <c r="B1022" s="61" t="s">
        <v>310</v>
      </c>
      <c r="C1022">
        <v>2011</v>
      </c>
      <c r="D1022" s="61" t="s">
        <v>715</v>
      </c>
    </row>
    <row r="1023" spans="1:4" hidden="1" x14ac:dyDescent="0.25">
      <c r="A1023" s="61" t="s">
        <v>309</v>
      </c>
      <c r="B1023" s="61" t="s">
        <v>310</v>
      </c>
      <c r="C1023">
        <v>2012</v>
      </c>
      <c r="D1023" s="61" t="s">
        <v>715</v>
      </c>
    </row>
    <row r="1024" spans="1:4" hidden="1" x14ac:dyDescent="0.25">
      <c r="A1024" s="61" t="s">
        <v>309</v>
      </c>
      <c r="B1024" s="61" t="s">
        <v>310</v>
      </c>
      <c r="C1024">
        <v>2013</v>
      </c>
      <c r="D1024" s="61" t="s">
        <v>612</v>
      </c>
    </row>
    <row r="1025" spans="1:4" hidden="1" x14ac:dyDescent="0.25">
      <c r="A1025" s="61" t="s">
        <v>309</v>
      </c>
      <c r="B1025" s="61" t="s">
        <v>310</v>
      </c>
      <c r="C1025">
        <v>2014</v>
      </c>
      <c r="D1025" s="61" t="s">
        <v>612</v>
      </c>
    </row>
    <row r="1026" spans="1:4" hidden="1" x14ac:dyDescent="0.25">
      <c r="A1026" s="61" t="s">
        <v>309</v>
      </c>
      <c r="B1026" s="61" t="s">
        <v>310</v>
      </c>
      <c r="C1026">
        <v>2015</v>
      </c>
      <c r="D1026" s="61" t="s">
        <v>756</v>
      </c>
    </row>
    <row r="1027" spans="1:4" hidden="1" x14ac:dyDescent="0.25">
      <c r="A1027" s="61" t="s">
        <v>309</v>
      </c>
      <c r="B1027" s="61" t="s">
        <v>310</v>
      </c>
      <c r="C1027">
        <v>2016</v>
      </c>
      <c r="D1027" s="61" t="s">
        <v>756</v>
      </c>
    </row>
    <row r="1028" spans="1:4" hidden="1" x14ac:dyDescent="0.25">
      <c r="A1028" s="61" t="s">
        <v>309</v>
      </c>
      <c r="B1028" s="61" t="s">
        <v>310</v>
      </c>
      <c r="C1028">
        <v>2017</v>
      </c>
      <c r="D1028" s="61" t="s">
        <v>611</v>
      </c>
    </row>
    <row r="1029" spans="1:4" hidden="1" x14ac:dyDescent="0.25">
      <c r="A1029" s="61" t="s">
        <v>309</v>
      </c>
      <c r="B1029" s="61" t="s">
        <v>310</v>
      </c>
      <c r="C1029">
        <v>2018</v>
      </c>
      <c r="D1029" s="61" t="s">
        <v>1063</v>
      </c>
    </row>
    <row r="1030" spans="1:4" hidden="1" x14ac:dyDescent="0.25">
      <c r="A1030" s="61" t="s">
        <v>309</v>
      </c>
      <c r="B1030" s="61" t="s">
        <v>310</v>
      </c>
      <c r="C1030">
        <v>2019</v>
      </c>
      <c r="D1030" s="61" t="s">
        <v>1064</v>
      </c>
    </row>
    <row r="1031" spans="1:4" hidden="1" x14ac:dyDescent="0.25">
      <c r="A1031" s="61" t="s">
        <v>309</v>
      </c>
      <c r="B1031" s="61" t="s">
        <v>310</v>
      </c>
      <c r="C1031">
        <v>2020</v>
      </c>
      <c r="D1031" s="61" t="s">
        <v>1065</v>
      </c>
    </row>
    <row r="1032" spans="1:4" hidden="1" x14ac:dyDescent="0.25">
      <c r="A1032" s="61" t="s">
        <v>309</v>
      </c>
      <c r="B1032" s="61" t="s">
        <v>310</v>
      </c>
      <c r="C1032">
        <v>2021</v>
      </c>
      <c r="D1032" s="61" t="s">
        <v>1034</v>
      </c>
    </row>
    <row r="1033" spans="1:4" hidden="1" x14ac:dyDescent="0.25">
      <c r="A1033" s="61" t="s">
        <v>309</v>
      </c>
      <c r="B1033" s="61" t="s">
        <v>310</v>
      </c>
      <c r="C1033">
        <v>2022</v>
      </c>
      <c r="D1033" s="61" t="s">
        <v>744</v>
      </c>
    </row>
    <row r="1034" spans="1:4" hidden="1" x14ac:dyDescent="0.25">
      <c r="A1034" s="61" t="s">
        <v>309</v>
      </c>
      <c r="B1034" s="61" t="s">
        <v>310</v>
      </c>
      <c r="C1034">
        <v>2023</v>
      </c>
      <c r="D1034" s="34">
        <v>4.47</v>
      </c>
    </row>
    <row r="1035" spans="1:4" hidden="1" x14ac:dyDescent="0.25">
      <c r="A1035" s="61" t="s">
        <v>298</v>
      </c>
      <c r="B1035" s="61" t="s">
        <v>299</v>
      </c>
      <c r="C1035">
        <v>2006</v>
      </c>
      <c r="D1035" s="61" t="s">
        <v>1066</v>
      </c>
    </row>
    <row r="1036" spans="1:4" hidden="1" x14ac:dyDescent="0.25">
      <c r="A1036" s="61" t="s">
        <v>298</v>
      </c>
      <c r="B1036" s="61" t="s">
        <v>299</v>
      </c>
      <c r="C1036">
        <v>2008</v>
      </c>
      <c r="D1036" s="61" t="s">
        <v>966</v>
      </c>
    </row>
    <row r="1037" spans="1:4" hidden="1" x14ac:dyDescent="0.25">
      <c r="A1037" s="61" t="s">
        <v>298</v>
      </c>
      <c r="B1037" s="61" t="s">
        <v>299</v>
      </c>
      <c r="C1037">
        <v>2010</v>
      </c>
      <c r="D1037" s="61" t="s">
        <v>706</v>
      </c>
    </row>
    <row r="1038" spans="1:4" hidden="1" x14ac:dyDescent="0.25">
      <c r="A1038" s="61" t="s">
        <v>298</v>
      </c>
      <c r="B1038" s="61" t="s">
        <v>299</v>
      </c>
      <c r="C1038">
        <v>2011</v>
      </c>
      <c r="D1038" s="61" t="s">
        <v>706</v>
      </c>
    </row>
    <row r="1039" spans="1:4" hidden="1" x14ac:dyDescent="0.25">
      <c r="A1039" s="61" t="s">
        <v>298</v>
      </c>
      <c r="B1039" s="61" t="s">
        <v>299</v>
      </c>
      <c r="C1039">
        <v>2012</v>
      </c>
      <c r="D1039" s="61" t="s">
        <v>706</v>
      </c>
    </row>
    <row r="1040" spans="1:4" hidden="1" x14ac:dyDescent="0.25">
      <c r="A1040" s="61" t="s">
        <v>298</v>
      </c>
      <c r="B1040" s="61" t="s">
        <v>299</v>
      </c>
      <c r="C1040">
        <v>2013</v>
      </c>
      <c r="D1040" s="61" t="s">
        <v>898</v>
      </c>
    </row>
    <row r="1041" spans="1:4" hidden="1" x14ac:dyDescent="0.25">
      <c r="A1041" s="61" t="s">
        <v>298</v>
      </c>
      <c r="B1041" s="61" t="s">
        <v>299</v>
      </c>
      <c r="C1041">
        <v>2014</v>
      </c>
      <c r="D1041" s="61" t="s">
        <v>983</v>
      </c>
    </row>
    <row r="1042" spans="1:4" hidden="1" x14ac:dyDescent="0.25">
      <c r="A1042" s="61" t="s">
        <v>298</v>
      </c>
      <c r="B1042" s="61" t="s">
        <v>299</v>
      </c>
      <c r="C1042">
        <v>2015</v>
      </c>
      <c r="D1042" s="61" t="s">
        <v>860</v>
      </c>
    </row>
    <row r="1043" spans="1:4" hidden="1" x14ac:dyDescent="0.25">
      <c r="A1043" s="61" t="s">
        <v>298</v>
      </c>
      <c r="B1043" s="61" t="s">
        <v>299</v>
      </c>
      <c r="C1043">
        <v>2016</v>
      </c>
      <c r="D1043" s="61" t="s">
        <v>860</v>
      </c>
    </row>
    <row r="1044" spans="1:4" hidden="1" x14ac:dyDescent="0.25">
      <c r="A1044" s="61" t="s">
        <v>298</v>
      </c>
      <c r="B1044" s="61" t="s">
        <v>299</v>
      </c>
      <c r="C1044">
        <v>2017</v>
      </c>
      <c r="D1044" s="61" t="s">
        <v>860</v>
      </c>
    </row>
    <row r="1045" spans="1:4" hidden="1" x14ac:dyDescent="0.25">
      <c r="A1045" s="61" t="s">
        <v>298</v>
      </c>
      <c r="B1045" s="61" t="s">
        <v>299</v>
      </c>
      <c r="C1045">
        <v>2018</v>
      </c>
      <c r="D1045" s="61" t="s">
        <v>860</v>
      </c>
    </row>
    <row r="1046" spans="1:4" hidden="1" x14ac:dyDescent="0.25">
      <c r="A1046" s="61" t="s">
        <v>298</v>
      </c>
      <c r="B1046" s="61" t="s">
        <v>299</v>
      </c>
      <c r="C1046">
        <v>2019</v>
      </c>
      <c r="D1046" s="61" t="s">
        <v>860</v>
      </c>
    </row>
    <row r="1047" spans="1:4" hidden="1" x14ac:dyDescent="0.25">
      <c r="A1047" s="61" t="s">
        <v>298</v>
      </c>
      <c r="B1047" s="61" t="s">
        <v>299</v>
      </c>
      <c r="C1047">
        <v>2020</v>
      </c>
      <c r="D1047" s="61" t="s">
        <v>804</v>
      </c>
    </row>
    <row r="1048" spans="1:4" hidden="1" x14ac:dyDescent="0.25">
      <c r="A1048" s="61" t="s">
        <v>298</v>
      </c>
      <c r="B1048" s="61" t="s">
        <v>299</v>
      </c>
      <c r="C1048">
        <v>2021</v>
      </c>
      <c r="D1048" s="61" t="s">
        <v>913</v>
      </c>
    </row>
    <row r="1049" spans="1:4" hidden="1" x14ac:dyDescent="0.25">
      <c r="A1049" s="61" t="s">
        <v>298</v>
      </c>
      <c r="B1049" s="61" t="s">
        <v>299</v>
      </c>
      <c r="C1049">
        <v>2022</v>
      </c>
      <c r="D1049" s="61" t="s">
        <v>1067</v>
      </c>
    </row>
    <row r="1050" spans="1:4" hidden="1" x14ac:dyDescent="0.25">
      <c r="A1050" s="61" t="s">
        <v>298</v>
      </c>
      <c r="B1050" s="61" t="s">
        <v>299</v>
      </c>
      <c r="C1050">
        <v>2023</v>
      </c>
      <c r="D1050" s="34">
        <v>2.21</v>
      </c>
    </row>
    <row r="1051" spans="1:4" hidden="1" x14ac:dyDescent="0.25">
      <c r="A1051" s="61" t="s">
        <v>302</v>
      </c>
      <c r="B1051" s="61" t="s">
        <v>303</v>
      </c>
      <c r="C1051">
        <v>2006</v>
      </c>
      <c r="D1051" s="61" t="s">
        <v>1068</v>
      </c>
    </row>
    <row r="1052" spans="1:4" hidden="1" x14ac:dyDescent="0.25">
      <c r="A1052" s="61" t="s">
        <v>302</v>
      </c>
      <c r="B1052" s="61" t="s">
        <v>303</v>
      </c>
      <c r="C1052">
        <v>2008</v>
      </c>
      <c r="D1052" s="61" t="s">
        <v>724</v>
      </c>
    </row>
    <row r="1053" spans="1:4" hidden="1" x14ac:dyDescent="0.25">
      <c r="A1053" s="61" t="s">
        <v>302</v>
      </c>
      <c r="B1053" s="61" t="s">
        <v>303</v>
      </c>
      <c r="C1053">
        <v>2010</v>
      </c>
      <c r="D1053" s="61" t="s">
        <v>724</v>
      </c>
    </row>
    <row r="1054" spans="1:4" hidden="1" x14ac:dyDescent="0.25">
      <c r="A1054" s="61" t="s">
        <v>302</v>
      </c>
      <c r="B1054" s="61" t="s">
        <v>303</v>
      </c>
      <c r="C1054">
        <v>2011</v>
      </c>
      <c r="D1054" s="61" t="s">
        <v>724</v>
      </c>
    </row>
    <row r="1055" spans="1:4" hidden="1" x14ac:dyDescent="0.25">
      <c r="A1055" s="61" t="s">
        <v>302</v>
      </c>
      <c r="B1055" s="61" t="s">
        <v>303</v>
      </c>
      <c r="C1055">
        <v>2012</v>
      </c>
      <c r="D1055" s="61" t="s">
        <v>845</v>
      </c>
    </row>
    <row r="1056" spans="1:4" hidden="1" x14ac:dyDescent="0.25">
      <c r="A1056" s="61" t="s">
        <v>302</v>
      </c>
      <c r="B1056" s="61" t="s">
        <v>303</v>
      </c>
      <c r="C1056">
        <v>2013</v>
      </c>
      <c r="D1056" s="61" t="s">
        <v>1069</v>
      </c>
    </row>
    <row r="1057" spans="1:4" hidden="1" x14ac:dyDescent="0.25">
      <c r="A1057" s="61" t="s">
        <v>302</v>
      </c>
      <c r="B1057" s="61" t="s">
        <v>303</v>
      </c>
      <c r="C1057">
        <v>2014</v>
      </c>
      <c r="D1057" s="61" t="s">
        <v>918</v>
      </c>
    </row>
    <row r="1058" spans="1:4" hidden="1" x14ac:dyDescent="0.25">
      <c r="A1058" s="61" t="s">
        <v>302</v>
      </c>
      <c r="B1058" s="61" t="s">
        <v>303</v>
      </c>
      <c r="C1058">
        <v>2015</v>
      </c>
      <c r="D1058" s="61" t="s">
        <v>918</v>
      </c>
    </row>
    <row r="1059" spans="1:4" hidden="1" x14ac:dyDescent="0.25">
      <c r="A1059" s="61" t="s">
        <v>302</v>
      </c>
      <c r="B1059" s="61" t="s">
        <v>303</v>
      </c>
      <c r="C1059">
        <v>2016</v>
      </c>
      <c r="D1059" s="61" t="s">
        <v>1070</v>
      </c>
    </row>
    <row r="1060" spans="1:4" hidden="1" x14ac:dyDescent="0.25">
      <c r="A1060" s="61" t="s">
        <v>302</v>
      </c>
      <c r="B1060" s="61" t="s">
        <v>303</v>
      </c>
      <c r="C1060">
        <v>2017</v>
      </c>
      <c r="D1060" s="61" t="s">
        <v>1070</v>
      </c>
    </row>
    <row r="1061" spans="1:4" hidden="1" x14ac:dyDescent="0.25">
      <c r="A1061" s="61" t="s">
        <v>302</v>
      </c>
      <c r="B1061" s="61" t="s">
        <v>303</v>
      </c>
      <c r="C1061">
        <v>2018</v>
      </c>
      <c r="D1061" s="61" t="s">
        <v>1070</v>
      </c>
    </row>
    <row r="1062" spans="1:4" hidden="1" x14ac:dyDescent="0.25">
      <c r="A1062" s="61" t="s">
        <v>302</v>
      </c>
      <c r="B1062" s="61" t="s">
        <v>303</v>
      </c>
      <c r="C1062">
        <v>2019</v>
      </c>
      <c r="D1062" s="61" t="s">
        <v>1071</v>
      </c>
    </row>
    <row r="1063" spans="1:4" hidden="1" x14ac:dyDescent="0.25">
      <c r="A1063" s="61" t="s">
        <v>302</v>
      </c>
      <c r="B1063" s="61" t="s">
        <v>303</v>
      </c>
      <c r="C1063">
        <v>2020</v>
      </c>
      <c r="D1063" s="61" t="s">
        <v>1071</v>
      </c>
    </row>
    <row r="1064" spans="1:4" hidden="1" x14ac:dyDescent="0.25">
      <c r="A1064" s="61" t="s">
        <v>302</v>
      </c>
      <c r="B1064" s="61" t="s">
        <v>303</v>
      </c>
      <c r="C1064">
        <v>2021</v>
      </c>
      <c r="D1064" s="61" t="s">
        <v>697</v>
      </c>
    </row>
    <row r="1065" spans="1:4" hidden="1" x14ac:dyDescent="0.25">
      <c r="A1065" s="61" t="s">
        <v>302</v>
      </c>
      <c r="B1065" s="61" t="s">
        <v>303</v>
      </c>
      <c r="C1065">
        <v>2022</v>
      </c>
      <c r="D1065" s="61" t="s">
        <v>826</v>
      </c>
    </row>
    <row r="1066" spans="1:4" hidden="1" x14ac:dyDescent="0.25">
      <c r="A1066" s="61" t="s">
        <v>302</v>
      </c>
      <c r="B1066" s="61" t="s">
        <v>303</v>
      </c>
      <c r="C1066">
        <v>2023</v>
      </c>
      <c r="D1066" s="34">
        <v>2.4500000000000002</v>
      </c>
    </row>
    <row r="1067" spans="1:4" hidden="1" x14ac:dyDescent="0.25">
      <c r="A1067" s="61" t="s">
        <v>312</v>
      </c>
      <c r="B1067" s="61" t="s">
        <v>313</v>
      </c>
      <c r="C1067">
        <v>2006</v>
      </c>
      <c r="D1067" s="61" t="s">
        <v>755</v>
      </c>
    </row>
    <row r="1068" spans="1:4" hidden="1" x14ac:dyDescent="0.25">
      <c r="A1068" s="61" t="s">
        <v>312</v>
      </c>
      <c r="B1068" s="61" t="s">
        <v>313</v>
      </c>
      <c r="C1068">
        <v>2008</v>
      </c>
      <c r="D1068" s="61" t="s">
        <v>1073</v>
      </c>
    </row>
    <row r="1069" spans="1:4" hidden="1" x14ac:dyDescent="0.25">
      <c r="A1069" s="61" t="s">
        <v>312</v>
      </c>
      <c r="B1069" s="61" t="s">
        <v>313</v>
      </c>
      <c r="C1069">
        <v>2010</v>
      </c>
      <c r="D1069" s="61" t="s">
        <v>1062</v>
      </c>
    </row>
    <row r="1070" spans="1:4" hidden="1" x14ac:dyDescent="0.25">
      <c r="A1070" s="61" t="s">
        <v>312</v>
      </c>
      <c r="B1070" s="61" t="s">
        <v>313</v>
      </c>
      <c r="C1070">
        <v>2011</v>
      </c>
      <c r="D1070" s="61" t="s">
        <v>1062</v>
      </c>
    </row>
    <row r="1071" spans="1:4" hidden="1" x14ac:dyDescent="0.25">
      <c r="A1071" s="61" t="s">
        <v>312</v>
      </c>
      <c r="B1071" s="61" t="s">
        <v>313</v>
      </c>
      <c r="C1071">
        <v>2012</v>
      </c>
      <c r="D1071" s="61" t="s">
        <v>1062</v>
      </c>
    </row>
    <row r="1072" spans="1:4" hidden="1" x14ac:dyDescent="0.25">
      <c r="A1072" s="61" t="s">
        <v>312</v>
      </c>
      <c r="B1072" s="61" t="s">
        <v>313</v>
      </c>
      <c r="C1072">
        <v>2013</v>
      </c>
      <c r="D1072" s="61" t="s">
        <v>1062</v>
      </c>
    </row>
    <row r="1073" spans="1:4" hidden="1" x14ac:dyDescent="0.25">
      <c r="A1073" s="61" t="s">
        <v>312</v>
      </c>
      <c r="B1073" s="61" t="s">
        <v>313</v>
      </c>
      <c r="C1073">
        <v>2014</v>
      </c>
      <c r="D1073" s="61" t="s">
        <v>610</v>
      </c>
    </row>
    <row r="1074" spans="1:4" hidden="1" x14ac:dyDescent="0.25">
      <c r="A1074" s="61" t="s">
        <v>312</v>
      </c>
      <c r="B1074" s="61" t="s">
        <v>313</v>
      </c>
      <c r="C1074">
        <v>2015</v>
      </c>
      <c r="D1074" s="61" t="s">
        <v>1062</v>
      </c>
    </row>
    <row r="1075" spans="1:4" hidden="1" x14ac:dyDescent="0.25">
      <c r="A1075" s="61" t="s">
        <v>312</v>
      </c>
      <c r="B1075" s="61" t="s">
        <v>313</v>
      </c>
      <c r="C1075">
        <v>2016</v>
      </c>
      <c r="D1075" s="61" t="s">
        <v>1074</v>
      </c>
    </row>
    <row r="1076" spans="1:4" hidden="1" x14ac:dyDescent="0.25">
      <c r="A1076" s="61" t="s">
        <v>312</v>
      </c>
      <c r="B1076" s="61" t="s">
        <v>313</v>
      </c>
      <c r="C1076">
        <v>2017</v>
      </c>
      <c r="D1076" s="61" t="s">
        <v>1075</v>
      </c>
    </row>
    <row r="1077" spans="1:4" hidden="1" x14ac:dyDescent="0.25">
      <c r="A1077" s="61" t="s">
        <v>312</v>
      </c>
      <c r="B1077" s="61" t="s">
        <v>313</v>
      </c>
      <c r="C1077">
        <v>2018</v>
      </c>
      <c r="D1077" s="61" t="s">
        <v>870</v>
      </c>
    </row>
    <row r="1078" spans="1:4" hidden="1" x14ac:dyDescent="0.25">
      <c r="A1078" s="61" t="s">
        <v>312</v>
      </c>
      <c r="B1078" s="61" t="s">
        <v>313</v>
      </c>
      <c r="C1078">
        <v>2019</v>
      </c>
      <c r="D1078" s="61" t="s">
        <v>755</v>
      </c>
    </row>
    <row r="1079" spans="1:4" hidden="1" x14ac:dyDescent="0.25">
      <c r="A1079" s="61" t="s">
        <v>312</v>
      </c>
      <c r="B1079" s="61" t="s">
        <v>313</v>
      </c>
      <c r="C1079">
        <v>2020</v>
      </c>
      <c r="D1079" s="61" t="s">
        <v>1076</v>
      </c>
    </row>
    <row r="1080" spans="1:4" hidden="1" x14ac:dyDescent="0.25">
      <c r="A1080" s="61" t="s">
        <v>312</v>
      </c>
      <c r="B1080" s="61" t="s">
        <v>313</v>
      </c>
      <c r="C1080">
        <v>2021</v>
      </c>
      <c r="D1080" s="61" t="s">
        <v>1074</v>
      </c>
    </row>
    <row r="1081" spans="1:4" hidden="1" x14ac:dyDescent="0.25">
      <c r="A1081" s="61" t="s">
        <v>312</v>
      </c>
      <c r="B1081" s="61" t="s">
        <v>313</v>
      </c>
      <c r="C1081">
        <v>2022</v>
      </c>
      <c r="D1081" s="61" t="s">
        <v>1077</v>
      </c>
    </row>
    <row r="1082" spans="1:4" hidden="1" x14ac:dyDescent="0.25">
      <c r="A1082" s="61" t="s">
        <v>312</v>
      </c>
      <c r="B1082" s="61" t="s">
        <v>313</v>
      </c>
      <c r="C1082">
        <v>2023</v>
      </c>
      <c r="D1082" s="34">
        <v>6.26</v>
      </c>
    </row>
    <row r="1083" spans="1:4" hidden="1" x14ac:dyDescent="0.25">
      <c r="A1083" s="61" t="s">
        <v>319</v>
      </c>
      <c r="B1083" s="61" t="s">
        <v>320</v>
      </c>
      <c r="C1083">
        <v>2006</v>
      </c>
      <c r="D1083" s="61" t="s">
        <v>742</v>
      </c>
    </row>
    <row r="1084" spans="1:4" hidden="1" x14ac:dyDescent="0.25">
      <c r="A1084" s="61" t="s">
        <v>319</v>
      </c>
      <c r="B1084" s="61" t="s">
        <v>320</v>
      </c>
      <c r="C1084">
        <v>2008</v>
      </c>
      <c r="D1084" s="61" t="s">
        <v>742</v>
      </c>
    </row>
    <row r="1085" spans="1:4" hidden="1" x14ac:dyDescent="0.25">
      <c r="A1085" s="61" t="s">
        <v>319</v>
      </c>
      <c r="B1085" s="61" t="s">
        <v>320</v>
      </c>
      <c r="C1085">
        <v>2010</v>
      </c>
      <c r="D1085" s="61" t="s">
        <v>648</v>
      </c>
    </row>
    <row r="1086" spans="1:4" hidden="1" x14ac:dyDescent="0.25">
      <c r="A1086" s="61" t="s">
        <v>319</v>
      </c>
      <c r="B1086" s="61" t="s">
        <v>320</v>
      </c>
      <c r="C1086">
        <v>2011</v>
      </c>
      <c r="D1086" s="61" t="s">
        <v>648</v>
      </c>
    </row>
    <row r="1087" spans="1:4" hidden="1" x14ac:dyDescent="0.25">
      <c r="A1087" s="61" t="s">
        <v>319</v>
      </c>
      <c r="B1087" s="61" t="s">
        <v>320</v>
      </c>
      <c r="C1087">
        <v>2012</v>
      </c>
      <c r="D1087" s="61" t="s">
        <v>635</v>
      </c>
    </row>
    <row r="1088" spans="1:4" hidden="1" x14ac:dyDescent="0.25">
      <c r="A1088" s="61" t="s">
        <v>319</v>
      </c>
      <c r="B1088" s="61" t="s">
        <v>320</v>
      </c>
      <c r="C1088">
        <v>2013</v>
      </c>
      <c r="D1088" s="61" t="s">
        <v>1079</v>
      </c>
    </row>
    <row r="1089" spans="1:4" hidden="1" x14ac:dyDescent="0.25">
      <c r="A1089" s="61" t="s">
        <v>319</v>
      </c>
      <c r="B1089" s="61" t="s">
        <v>320</v>
      </c>
      <c r="C1089">
        <v>2014</v>
      </c>
      <c r="D1089" s="61" t="s">
        <v>1080</v>
      </c>
    </row>
    <row r="1090" spans="1:4" hidden="1" x14ac:dyDescent="0.25">
      <c r="A1090" s="61" t="s">
        <v>319</v>
      </c>
      <c r="B1090" s="61" t="s">
        <v>320</v>
      </c>
      <c r="C1090">
        <v>2015</v>
      </c>
      <c r="D1090" s="61" t="s">
        <v>1079</v>
      </c>
    </row>
    <row r="1091" spans="1:4" hidden="1" x14ac:dyDescent="0.25">
      <c r="A1091" s="61" t="s">
        <v>319</v>
      </c>
      <c r="B1091" s="61" t="s">
        <v>320</v>
      </c>
      <c r="C1091">
        <v>2016</v>
      </c>
      <c r="D1091" s="61" t="s">
        <v>646</v>
      </c>
    </row>
    <row r="1092" spans="1:4" hidden="1" x14ac:dyDescent="0.25">
      <c r="A1092" s="61" t="s">
        <v>319</v>
      </c>
      <c r="B1092" s="61" t="s">
        <v>320</v>
      </c>
      <c r="C1092">
        <v>2017</v>
      </c>
      <c r="D1092" s="61" t="s">
        <v>1081</v>
      </c>
    </row>
    <row r="1093" spans="1:4" hidden="1" x14ac:dyDescent="0.25">
      <c r="A1093" s="61" t="s">
        <v>319</v>
      </c>
      <c r="B1093" s="61" t="s">
        <v>320</v>
      </c>
      <c r="C1093">
        <v>2018</v>
      </c>
      <c r="D1093" s="61" t="s">
        <v>1082</v>
      </c>
    </row>
    <row r="1094" spans="1:4" hidden="1" x14ac:dyDescent="0.25">
      <c r="A1094" s="61" t="s">
        <v>319</v>
      </c>
      <c r="B1094" s="61" t="s">
        <v>320</v>
      </c>
      <c r="C1094">
        <v>2019</v>
      </c>
      <c r="D1094" s="61" t="s">
        <v>747</v>
      </c>
    </row>
    <row r="1095" spans="1:4" hidden="1" x14ac:dyDescent="0.25">
      <c r="A1095" s="61" t="s">
        <v>319</v>
      </c>
      <c r="B1095" s="61" t="s">
        <v>320</v>
      </c>
      <c r="C1095">
        <v>2020</v>
      </c>
      <c r="D1095" s="61" t="s">
        <v>893</v>
      </c>
    </row>
    <row r="1096" spans="1:4" hidden="1" x14ac:dyDescent="0.25">
      <c r="A1096" s="61" t="s">
        <v>319</v>
      </c>
      <c r="B1096" s="61" t="s">
        <v>320</v>
      </c>
      <c r="C1096">
        <v>2021</v>
      </c>
      <c r="D1096" s="61" t="s">
        <v>1022</v>
      </c>
    </row>
    <row r="1097" spans="1:4" hidden="1" x14ac:dyDescent="0.25">
      <c r="A1097" s="61" t="s">
        <v>319</v>
      </c>
      <c r="B1097" s="61" t="s">
        <v>320</v>
      </c>
      <c r="C1097">
        <v>2022</v>
      </c>
      <c r="D1097" s="61" t="s">
        <v>1083</v>
      </c>
    </row>
    <row r="1098" spans="1:4" hidden="1" x14ac:dyDescent="0.25">
      <c r="A1098" s="61" t="s">
        <v>319</v>
      </c>
      <c r="B1098" s="61" t="s">
        <v>320</v>
      </c>
      <c r="C1098">
        <v>2023</v>
      </c>
      <c r="D1098" s="34">
        <v>2.81</v>
      </c>
    </row>
    <row r="1099" spans="1:4" hidden="1" x14ac:dyDescent="0.25">
      <c r="A1099" s="61" t="s">
        <v>316</v>
      </c>
      <c r="B1099" s="61" t="s">
        <v>317</v>
      </c>
      <c r="C1099">
        <v>2006</v>
      </c>
      <c r="D1099" s="61" t="s">
        <v>1074</v>
      </c>
    </row>
    <row r="1100" spans="1:4" hidden="1" x14ac:dyDescent="0.25">
      <c r="A1100" s="61" t="s">
        <v>316</v>
      </c>
      <c r="B1100" s="61" t="s">
        <v>317</v>
      </c>
      <c r="C1100">
        <v>2008</v>
      </c>
      <c r="D1100" s="61" t="s">
        <v>1084</v>
      </c>
    </row>
    <row r="1101" spans="1:4" hidden="1" x14ac:dyDescent="0.25">
      <c r="A1101" s="61" t="s">
        <v>316</v>
      </c>
      <c r="B1101" s="61" t="s">
        <v>317</v>
      </c>
      <c r="C1101">
        <v>2010</v>
      </c>
      <c r="D1101" s="61" t="s">
        <v>1085</v>
      </c>
    </row>
    <row r="1102" spans="1:4" hidden="1" x14ac:dyDescent="0.25">
      <c r="A1102" s="61" t="s">
        <v>316</v>
      </c>
      <c r="B1102" s="61" t="s">
        <v>317</v>
      </c>
      <c r="C1102">
        <v>2011</v>
      </c>
      <c r="D1102" s="61" t="s">
        <v>757</v>
      </c>
    </row>
    <row r="1103" spans="1:4" hidden="1" x14ac:dyDescent="0.25">
      <c r="A1103" s="61" t="s">
        <v>316</v>
      </c>
      <c r="B1103" s="61" t="s">
        <v>317</v>
      </c>
      <c r="C1103">
        <v>2012</v>
      </c>
      <c r="D1103" s="61" t="s">
        <v>757</v>
      </c>
    </row>
    <row r="1104" spans="1:4" hidden="1" x14ac:dyDescent="0.25">
      <c r="A1104" s="61" t="s">
        <v>316</v>
      </c>
      <c r="B1104" s="61" t="s">
        <v>317</v>
      </c>
      <c r="C1104">
        <v>2013</v>
      </c>
      <c r="D1104" s="61" t="s">
        <v>757</v>
      </c>
    </row>
    <row r="1105" spans="1:4" hidden="1" x14ac:dyDescent="0.25">
      <c r="A1105" s="61" t="s">
        <v>316</v>
      </c>
      <c r="B1105" s="61" t="s">
        <v>317</v>
      </c>
      <c r="C1105">
        <v>2014</v>
      </c>
      <c r="D1105" s="61" t="s">
        <v>757</v>
      </c>
    </row>
    <row r="1106" spans="1:4" hidden="1" x14ac:dyDescent="0.25">
      <c r="A1106" s="61" t="s">
        <v>316</v>
      </c>
      <c r="B1106" s="61" t="s">
        <v>317</v>
      </c>
      <c r="C1106">
        <v>2015</v>
      </c>
      <c r="D1106" s="61" t="s">
        <v>757</v>
      </c>
    </row>
    <row r="1107" spans="1:4" hidden="1" x14ac:dyDescent="0.25">
      <c r="A1107" s="61" t="s">
        <v>316</v>
      </c>
      <c r="B1107" s="61" t="s">
        <v>317</v>
      </c>
      <c r="C1107">
        <v>2016</v>
      </c>
      <c r="D1107" s="61" t="s">
        <v>756</v>
      </c>
    </row>
    <row r="1108" spans="1:4" hidden="1" x14ac:dyDescent="0.25">
      <c r="A1108" s="61" t="s">
        <v>316</v>
      </c>
      <c r="B1108" s="61" t="s">
        <v>317</v>
      </c>
      <c r="C1108">
        <v>2017</v>
      </c>
      <c r="D1108" s="61" t="s">
        <v>737</v>
      </c>
    </row>
    <row r="1109" spans="1:4" hidden="1" x14ac:dyDescent="0.25">
      <c r="A1109" s="61" t="s">
        <v>316</v>
      </c>
      <c r="B1109" s="61" t="s">
        <v>317</v>
      </c>
      <c r="C1109">
        <v>2018</v>
      </c>
      <c r="D1109" s="61" t="s">
        <v>655</v>
      </c>
    </row>
    <row r="1110" spans="1:4" hidden="1" x14ac:dyDescent="0.25">
      <c r="A1110" s="61" t="s">
        <v>316</v>
      </c>
      <c r="B1110" s="61" t="s">
        <v>317</v>
      </c>
      <c r="C1110">
        <v>2019</v>
      </c>
      <c r="D1110" s="61" t="s">
        <v>656</v>
      </c>
    </row>
    <row r="1111" spans="1:4" hidden="1" x14ac:dyDescent="0.25">
      <c r="A1111" s="61" t="s">
        <v>316</v>
      </c>
      <c r="B1111" s="61" t="s">
        <v>317</v>
      </c>
      <c r="C1111">
        <v>2020</v>
      </c>
      <c r="D1111" s="61" t="s">
        <v>1086</v>
      </c>
    </row>
    <row r="1112" spans="1:4" hidden="1" x14ac:dyDescent="0.25">
      <c r="A1112" s="61" t="s">
        <v>316</v>
      </c>
      <c r="B1112" s="61" t="s">
        <v>317</v>
      </c>
      <c r="C1112">
        <v>2021</v>
      </c>
      <c r="D1112" s="61" t="s">
        <v>1087</v>
      </c>
    </row>
    <row r="1113" spans="1:4" hidden="1" x14ac:dyDescent="0.25">
      <c r="A1113" s="61" t="s">
        <v>316</v>
      </c>
      <c r="B1113" s="61" t="s">
        <v>317</v>
      </c>
      <c r="C1113">
        <v>2022</v>
      </c>
      <c r="D1113" s="61" t="s">
        <v>1088</v>
      </c>
    </row>
    <row r="1114" spans="1:4" hidden="1" x14ac:dyDescent="0.25">
      <c r="A1114" s="61" t="s">
        <v>316</v>
      </c>
      <c r="B1114" s="61" t="s">
        <v>317</v>
      </c>
      <c r="C1114">
        <v>2023</v>
      </c>
      <c r="D1114" s="34">
        <v>4.9800000000000004</v>
      </c>
    </row>
    <row r="1115" spans="1:4" hidden="1" x14ac:dyDescent="0.25">
      <c r="A1115" s="61" t="s">
        <v>90</v>
      </c>
      <c r="B1115" s="61" t="s">
        <v>315</v>
      </c>
      <c r="C1115">
        <v>2006</v>
      </c>
      <c r="D1115" s="61" t="s">
        <v>1089</v>
      </c>
    </row>
    <row r="1116" spans="1:4" hidden="1" x14ac:dyDescent="0.25">
      <c r="A1116" s="61" t="s">
        <v>90</v>
      </c>
      <c r="B1116" s="61" t="s">
        <v>315</v>
      </c>
      <c r="C1116">
        <v>2008</v>
      </c>
      <c r="D1116" s="61" t="s">
        <v>1009</v>
      </c>
    </row>
    <row r="1117" spans="1:4" hidden="1" x14ac:dyDescent="0.25">
      <c r="A1117" s="61" t="s">
        <v>90</v>
      </c>
      <c r="B1117" s="61" t="s">
        <v>315</v>
      </c>
      <c r="C1117">
        <v>2010</v>
      </c>
      <c r="D1117" s="61" t="s">
        <v>756</v>
      </c>
    </row>
    <row r="1118" spans="1:4" hidden="1" x14ac:dyDescent="0.25">
      <c r="A1118" s="61" t="s">
        <v>90</v>
      </c>
      <c r="B1118" s="61" t="s">
        <v>315</v>
      </c>
      <c r="C1118">
        <v>2011</v>
      </c>
      <c r="D1118" s="61" t="s">
        <v>756</v>
      </c>
    </row>
    <row r="1119" spans="1:4" hidden="1" x14ac:dyDescent="0.25">
      <c r="A1119" s="61" t="s">
        <v>90</v>
      </c>
      <c r="B1119" s="61" t="s">
        <v>315</v>
      </c>
      <c r="C1119">
        <v>2012</v>
      </c>
      <c r="D1119" s="61" t="s">
        <v>1090</v>
      </c>
    </row>
    <row r="1120" spans="1:4" hidden="1" x14ac:dyDescent="0.25">
      <c r="A1120" s="61" t="s">
        <v>90</v>
      </c>
      <c r="B1120" s="61" t="s">
        <v>315</v>
      </c>
      <c r="C1120">
        <v>2013</v>
      </c>
      <c r="D1120" s="61" t="s">
        <v>1090</v>
      </c>
    </row>
    <row r="1121" spans="1:4" hidden="1" x14ac:dyDescent="0.25">
      <c r="A1121" s="61" t="s">
        <v>90</v>
      </c>
      <c r="B1121" s="61" t="s">
        <v>315</v>
      </c>
      <c r="C1121">
        <v>2014</v>
      </c>
      <c r="D1121" s="61" t="s">
        <v>1075</v>
      </c>
    </row>
    <row r="1122" spans="1:4" hidden="1" x14ac:dyDescent="0.25">
      <c r="A1122" s="61" t="s">
        <v>90</v>
      </c>
      <c r="B1122" s="61" t="s">
        <v>315</v>
      </c>
      <c r="C1122">
        <v>2015</v>
      </c>
      <c r="D1122" s="61" t="s">
        <v>897</v>
      </c>
    </row>
    <row r="1123" spans="1:4" hidden="1" x14ac:dyDescent="0.25">
      <c r="A1123" s="61" t="s">
        <v>90</v>
      </c>
      <c r="B1123" s="61" t="s">
        <v>315</v>
      </c>
      <c r="C1123">
        <v>2016</v>
      </c>
      <c r="D1123" s="61" t="s">
        <v>1090</v>
      </c>
    </row>
    <row r="1124" spans="1:4" hidden="1" x14ac:dyDescent="0.25">
      <c r="A1124" s="61" t="s">
        <v>90</v>
      </c>
      <c r="B1124" s="61" t="s">
        <v>315</v>
      </c>
      <c r="C1124">
        <v>2017</v>
      </c>
      <c r="D1124" s="61" t="s">
        <v>1091</v>
      </c>
    </row>
    <row r="1125" spans="1:4" hidden="1" x14ac:dyDescent="0.25">
      <c r="A1125" s="61" t="s">
        <v>90</v>
      </c>
      <c r="B1125" s="61" t="s">
        <v>315</v>
      </c>
      <c r="C1125">
        <v>2018</v>
      </c>
      <c r="D1125" s="61" t="s">
        <v>755</v>
      </c>
    </row>
    <row r="1126" spans="1:4" hidden="1" x14ac:dyDescent="0.25">
      <c r="A1126" s="61" t="s">
        <v>90</v>
      </c>
      <c r="B1126" s="61" t="s">
        <v>315</v>
      </c>
      <c r="C1126">
        <v>2019</v>
      </c>
      <c r="D1126" s="61" t="s">
        <v>949</v>
      </c>
    </row>
    <row r="1127" spans="1:4" hidden="1" x14ac:dyDescent="0.25">
      <c r="A1127" s="61" t="s">
        <v>90</v>
      </c>
      <c r="B1127" s="61" t="s">
        <v>315</v>
      </c>
      <c r="C1127">
        <v>2020</v>
      </c>
      <c r="D1127" s="61" t="s">
        <v>714</v>
      </c>
    </row>
    <row r="1128" spans="1:4" hidden="1" x14ac:dyDescent="0.25">
      <c r="A1128" s="61" t="s">
        <v>90</v>
      </c>
      <c r="B1128" s="61" t="s">
        <v>315</v>
      </c>
      <c r="C1128">
        <v>2021</v>
      </c>
      <c r="D1128" s="61" t="s">
        <v>1063</v>
      </c>
    </row>
    <row r="1129" spans="1:4" hidden="1" x14ac:dyDescent="0.25">
      <c r="A1129" s="61" t="s">
        <v>90</v>
      </c>
      <c r="B1129" s="61" t="s">
        <v>315</v>
      </c>
      <c r="C1129">
        <v>2022</v>
      </c>
      <c r="D1129" s="61" t="s">
        <v>1092</v>
      </c>
    </row>
    <row r="1130" spans="1:4" hidden="1" x14ac:dyDescent="0.25">
      <c r="A1130" s="61" t="s">
        <v>90</v>
      </c>
      <c r="B1130" s="61" t="s">
        <v>315</v>
      </c>
      <c r="C1130">
        <v>2023</v>
      </c>
      <c r="D1130" s="34">
        <v>5.24</v>
      </c>
    </row>
    <row r="1131" spans="1:4" hidden="1" x14ac:dyDescent="0.25">
      <c r="A1131" s="61" t="s">
        <v>131</v>
      </c>
      <c r="B1131" s="61" t="s">
        <v>321</v>
      </c>
      <c r="C1131">
        <v>2006</v>
      </c>
      <c r="D1131" s="61" t="s">
        <v>902</v>
      </c>
    </row>
    <row r="1132" spans="1:4" hidden="1" x14ac:dyDescent="0.25">
      <c r="A1132" s="61" t="s">
        <v>131</v>
      </c>
      <c r="B1132" s="61" t="s">
        <v>321</v>
      </c>
      <c r="C1132">
        <v>2008</v>
      </c>
      <c r="D1132" s="61" t="s">
        <v>1093</v>
      </c>
    </row>
    <row r="1133" spans="1:4" hidden="1" x14ac:dyDescent="0.25">
      <c r="A1133" s="61" t="s">
        <v>131</v>
      </c>
      <c r="B1133" s="61" t="s">
        <v>321</v>
      </c>
      <c r="C1133">
        <v>2010</v>
      </c>
      <c r="D1133" s="61" t="s">
        <v>1094</v>
      </c>
    </row>
    <row r="1134" spans="1:4" hidden="1" x14ac:dyDescent="0.25">
      <c r="A1134" s="61" t="s">
        <v>131</v>
      </c>
      <c r="B1134" s="61" t="s">
        <v>321</v>
      </c>
      <c r="C1134">
        <v>2011</v>
      </c>
      <c r="D1134" s="61" t="s">
        <v>872</v>
      </c>
    </row>
    <row r="1135" spans="1:4" hidden="1" x14ac:dyDescent="0.25">
      <c r="A1135" s="61" t="s">
        <v>131</v>
      </c>
      <c r="B1135" s="61" t="s">
        <v>321</v>
      </c>
      <c r="C1135">
        <v>2012</v>
      </c>
      <c r="D1135" s="61" t="s">
        <v>639</v>
      </c>
    </row>
    <row r="1136" spans="1:4" hidden="1" x14ac:dyDescent="0.25">
      <c r="A1136" s="61" t="s">
        <v>131</v>
      </c>
      <c r="B1136" s="61" t="s">
        <v>321</v>
      </c>
      <c r="C1136">
        <v>2013</v>
      </c>
      <c r="D1136" s="61" t="s">
        <v>639</v>
      </c>
    </row>
    <row r="1137" spans="1:4" hidden="1" x14ac:dyDescent="0.25">
      <c r="A1137" s="61" t="s">
        <v>131</v>
      </c>
      <c r="B1137" s="61" t="s">
        <v>321</v>
      </c>
      <c r="C1137">
        <v>2014</v>
      </c>
      <c r="D1137" s="61" t="s">
        <v>783</v>
      </c>
    </row>
    <row r="1138" spans="1:4" hidden="1" x14ac:dyDescent="0.25">
      <c r="A1138" s="61" t="s">
        <v>131</v>
      </c>
      <c r="B1138" s="61" t="s">
        <v>321</v>
      </c>
      <c r="C1138">
        <v>2015</v>
      </c>
      <c r="D1138" s="61" t="s">
        <v>637</v>
      </c>
    </row>
    <row r="1139" spans="1:4" hidden="1" x14ac:dyDescent="0.25">
      <c r="A1139" s="61" t="s">
        <v>131</v>
      </c>
      <c r="B1139" s="61" t="s">
        <v>321</v>
      </c>
      <c r="C1139">
        <v>2016</v>
      </c>
      <c r="D1139" s="61" t="s">
        <v>790</v>
      </c>
    </row>
    <row r="1140" spans="1:4" hidden="1" x14ac:dyDescent="0.25">
      <c r="A1140" s="61" t="s">
        <v>131</v>
      </c>
      <c r="B1140" s="61" t="s">
        <v>321</v>
      </c>
      <c r="C1140">
        <v>2017</v>
      </c>
      <c r="D1140" s="61" t="s">
        <v>794</v>
      </c>
    </row>
    <row r="1141" spans="1:4" hidden="1" x14ac:dyDescent="0.25">
      <c r="A1141" s="61" t="s">
        <v>131</v>
      </c>
      <c r="B1141" s="61" t="s">
        <v>321</v>
      </c>
      <c r="C1141">
        <v>2018</v>
      </c>
      <c r="D1141" s="61" t="s">
        <v>636</v>
      </c>
    </row>
    <row r="1142" spans="1:4" hidden="1" x14ac:dyDescent="0.25">
      <c r="A1142" s="61" t="s">
        <v>131</v>
      </c>
      <c r="B1142" s="61" t="s">
        <v>321</v>
      </c>
      <c r="C1142">
        <v>2019</v>
      </c>
      <c r="D1142" s="61" t="s">
        <v>636</v>
      </c>
    </row>
    <row r="1143" spans="1:4" hidden="1" x14ac:dyDescent="0.25">
      <c r="A1143" s="61" t="s">
        <v>131</v>
      </c>
      <c r="B1143" s="61" t="s">
        <v>321</v>
      </c>
      <c r="C1143">
        <v>2020</v>
      </c>
      <c r="D1143" s="61" t="s">
        <v>1095</v>
      </c>
    </row>
    <row r="1144" spans="1:4" hidden="1" x14ac:dyDescent="0.25">
      <c r="A1144" s="61" t="s">
        <v>131</v>
      </c>
      <c r="B1144" s="61" t="s">
        <v>321</v>
      </c>
      <c r="C1144">
        <v>2021</v>
      </c>
      <c r="D1144" s="61" t="s">
        <v>897</v>
      </c>
    </row>
    <row r="1145" spans="1:4" hidden="1" x14ac:dyDescent="0.25">
      <c r="A1145" s="61" t="s">
        <v>131</v>
      </c>
      <c r="B1145" s="61" t="s">
        <v>321</v>
      </c>
      <c r="C1145">
        <v>2022</v>
      </c>
      <c r="D1145" s="61" t="s">
        <v>794</v>
      </c>
    </row>
    <row r="1146" spans="1:4" hidden="1" x14ac:dyDescent="0.25">
      <c r="A1146" s="61" t="s">
        <v>131</v>
      </c>
      <c r="B1146" s="61" t="s">
        <v>321</v>
      </c>
      <c r="C1146">
        <v>2023</v>
      </c>
      <c r="D1146" s="34">
        <v>6.72</v>
      </c>
    </row>
    <row r="1147" spans="1:4" hidden="1" x14ac:dyDescent="0.25">
      <c r="A1147" s="61" t="s">
        <v>101</v>
      </c>
      <c r="B1147" s="61" t="s">
        <v>328</v>
      </c>
      <c r="C1147">
        <v>2006</v>
      </c>
      <c r="D1147" s="61" t="s">
        <v>1096</v>
      </c>
    </row>
    <row r="1148" spans="1:4" hidden="1" x14ac:dyDescent="0.25">
      <c r="A1148" s="61" t="s">
        <v>101</v>
      </c>
      <c r="B1148" s="61" t="s">
        <v>328</v>
      </c>
      <c r="C1148">
        <v>2008</v>
      </c>
      <c r="D1148" s="61" t="s">
        <v>1097</v>
      </c>
    </row>
    <row r="1149" spans="1:4" hidden="1" x14ac:dyDescent="0.25">
      <c r="A1149" s="61" t="s">
        <v>101</v>
      </c>
      <c r="B1149" s="61" t="s">
        <v>328</v>
      </c>
      <c r="C1149">
        <v>2010</v>
      </c>
      <c r="D1149" s="61" t="s">
        <v>1097</v>
      </c>
    </row>
    <row r="1150" spans="1:4" hidden="1" x14ac:dyDescent="0.25">
      <c r="A1150" s="61" t="s">
        <v>101</v>
      </c>
      <c r="B1150" s="61" t="s">
        <v>328</v>
      </c>
      <c r="C1150">
        <v>2011</v>
      </c>
      <c r="D1150" s="61" t="s">
        <v>1097</v>
      </c>
    </row>
    <row r="1151" spans="1:4" hidden="1" x14ac:dyDescent="0.25">
      <c r="A1151" s="61" t="s">
        <v>101</v>
      </c>
      <c r="B1151" s="61" t="s">
        <v>328</v>
      </c>
      <c r="C1151">
        <v>2012</v>
      </c>
      <c r="D1151" s="61" t="s">
        <v>1097</v>
      </c>
    </row>
    <row r="1152" spans="1:4" hidden="1" x14ac:dyDescent="0.25">
      <c r="A1152" s="61" t="s">
        <v>101</v>
      </c>
      <c r="B1152" s="61" t="s">
        <v>328</v>
      </c>
      <c r="C1152">
        <v>2013</v>
      </c>
      <c r="D1152" s="61" t="s">
        <v>1097</v>
      </c>
    </row>
    <row r="1153" spans="1:4" hidden="1" x14ac:dyDescent="0.25">
      <c r="A1153" s="61" t="s">
        <v>101</v>
      </c>
      <c r="B1153" s="61" t="s">
        <v>328</v>
      </c>
      <c r="C1153">
        <v>2014</v>
      </c>
      <c r="D1153" s="61" t="s">
        <v>1098</v>
      </c>
    </row>
    <row r="1154" spans="1:4" hidden="1" x14ac:dyDescent="0.25">
      <c r="A1154" s="61" t="s">
        <v>101</v>
      </c>
      <c r="B1154" s="61" t="s">
        <v>328</v>
      </c>
      <c r="C1154">
        <v>2015</v>
      </c>
      <c r="D1154" s="61" t="s">
        <v>1098</v>
      </c>
    </row>
    <row r="1155" spans="1:4" hidden="1" x14ac:dyDescent="0.25">
      <c r="A1155" s="61" t="s">
        <v>101</v>
      </c>
      <c r="B1155" s="61" t="s">
        <v>328</v>
      </c>
      <c r="C1155">
        <v>2016</v>
      </c>
      <c r="D1155" s="61" t="s">
        <v>1099</v>
      </c>
    </row>
    <row r="1156" spans="1:4" hidden="1" x14ac:dyDescent="0.25">
      <c r="A1156" s="61" t="s">
        <v>101</v>
      </c>
      <c r="B1156" s="61" t="s">
        <v>328</v>
      </c>
      <c r="C1156">
        <v>2017</v>
      </c>
      <c r="D1156" s="61" t="s">
        <v>1098</v>
      </c>
    </row>
    <row r="1157" spans="1:4" hidden="1" x14ac:dyDescent="0.25">
      <c r="A1157" s="61" t="s">
        <v>101</v>
      </c>
      <c r="B1157" s="61" t="s">
        <v>328</v>
      </c>
      <c r="C1157">
        <v>2018</v>
      </c>
      <c r="D1157" s="61" t="s">
        <v>1098</v>
      </c>
    </row>
    <row r="1158" spans="1:4" hidden="1" x14ac:dyDescent="0.25">
      <c r="A1158" s="61" t="s">
        <v>101</v>
      </c>
      <c r="B1158" s="61" t="s">
        <v>328</v>
      </c>
      <c r="C1158">
        <v>2019</v>
      </c>
      <c r="D1158" s="61" t="s">
        <v>1098</v>
      </c>
    </row>
    <row r="1159" spans="1:4" hidden="1" x14ac:dyDescent="0.25">
      <c r="A1159" s="61" t="s">
        <v>101</v>
      </c>
      <c r="B1159" s="61" t="s">
        <v>328</v>
      </c>
      <c r="C1159">
        <v>2020</v>
      </c>
      <c r="D1159" s="61" t="s">
        <v>1100</v>
      </c>
    </row>
    <row r="1160" spans="1:4" hidden="1" x14ac:dyDescent="0.25">
      <c r="A1160" s="61" t="s">
        <v>101</v>
      </c>
      <c r="B1160" s="61" t="s">
        <v>328</v>
      </c>
      <c r="C1160">
        <v>2021</v>
      </c>
      <c r="D1160" s="61" t="s">
        <v>1101</v>
      </c>
    </row>
    <row r="1161" spans="1:4" hidden="1" x14ac:dyDescent="0.25">
      <c r="A1161" s="61" t="s">
        <v>101</v>
      </c>
      <c r="B1161" s="61" t="s">
        <v>328</v>
      </c>
      <c r="C1161">
        <v>2022</v>
      </c>
      <c r="D1161" s="61" t="s">
        <v>922</v>
      </c>
    </row>
    <row r="1162" spans="1:4" hidden="1" x14ac:dyDescent="0.25">
      <c r="A1162" s="61" t="s">
        <v>101</v>
      </c>
      <c r="B1162" s="61" t="s">
        <v>328</v>
      </c>
      <c r="C1162">
        <v>2023</v>
      </c>
      <c r="D1162" s="34">
        <v>9.4499999999999993</v>
      </c>
    </row>
    <row r="1163" spans="1:4" hidden="1" x14ac:dyDescent="0.25">
      <c r="A1163" s="61" t="s">
        <v>179</v>
      </c>
      <c r="B1163" s="61" t="s">
        <v>323</v>
      </c>
      <c r="C1163">
        <v>2006</v>
      </c>
      <c r="D1163" s="61" t="s">
        <v>977</v>
      </c>
    </row>
    <row r="1164" spans="1:4" hidden="1" x14ac:dyDescent="0.25">
      <c r="A1164" s="61" t="s">
        <v>179</v>
      </c>
      <c r="B1164" s="61" t="s">
        <v>323</v>
      </c>
      <c r="C1164">
        <v>2008</v>
      </c>
      <c r="D1164" s="61" t="s">
        <v>855</v>
      </c>
    </row>
    <row r="1165" spans="1:4" hidden="1" x14ac:dyDescent="0.25">
      <c r="A1165" s="61" t="s">
        <v>179</v>
      </c>
      <c r="B1165" s="61" t="s">
        <v>323</v>
      </c>
      <c r="C1165">
        <v>2010</v>
      </c>
      <c r="D1165" s="61" t="s">
        <v>1102</v>
      </c>
    </row>
    <row r="1166" spans="1:4" hidden="1" x14ac:dyDescent="0.25">
      <c r="A1166" s="61" t="s">
        <v>179</v>
      </c>
      <c r="B1166" s="61" t="s">
        <v>323</v>
      </c>
      <c r="C1166">
        <v>2011</v>
      </c>
      <c r="D1166" s="61" t="s">
        <v>1103</v>
      </c>
    </row>
    <row r="1167" spans="1:4" hidden="1" x14ac:dyDescent="0.25">
      <c r="A1167" s="61" t="s">
        <v>179</v>
      </c>
      <c r="B1167" s="61" t="s">
        <v>323</v>
      </c>
      <c r="C1167">
        <v>2012</v>
      </c>
      <c r="D1167" s="61" t="s">
        <v>1104</v>
      </c>
    </row>
    <row r="1168" spans="1:4" hidden="1" x14ac:dyDescent="0.25">
      <c r="A1168" s="61" t="s">
        <v>179</v>
      </c>
      <c r="B1168" s="61" t="s">
        <v>323</v>
      </c>
      <c r="C1168">
        <v>2013</v>
      </c>
      <c r="D1168" s="61" t="s">
        <v>909</v>
      </c>
    </row>
    <row r="1169" spans="1:4" hidden="1" x14ac:dyDescent="0.25">
      <c r="A1169" s="61" t="s">
        <v>179</v>
      </c>
      <c r="B1169" s="61" t="s">
        <v>323</v>
      </c>
      <c r="C1169">
        <v>2014</v>
      </c>
      <c r="D1169" s="61" t="s">
        <v>835</v>
      </c>
    </row>
    <row r="1170" spans="1:4" hidden="1" x14ac:dyDescent="0.25">
      <c r="A1170" s="61" t="s">
        <v>179</v>
      </c>
      <c r="B1170" s="61" t="s">
        <v>323</v>
      </c>
      <c r="C1170">
        <v>2015</v>
      </c>
      <c r="D1170" s="61" t="s">
        <v>910</v>
      </c>
    </row>
    <row r="1171" spans="1:4" hidden="1" x14ac:dyDescent="0.25">
      <c r="A1171" s="61" t="s">
        <v>179</v>
      </c>
      <c r="B1171" s="61" t="s">
        <v>323</v>
      </c>
      <c r="C1171">
        <v>2016</v>
      </c>
      <c r="D1171" s="61" t="s">
        <v>778</v>
      </c>
    </row>
    <row r="1172" spans="1:4" hidden="1" x14ac:dyDescent="0.25">
      <c r="A1172" s="61" t="s">
        <v>179</v>
      </c>
      <c r="B1172" s="61" t="s">
        <v>323</v>
      </c>
      <c r="C1172">
        <v>2017</v>
      </c>
      <c r="D1172" s="61" t="s">
        <v>1058</v>
      </c>
    </row>
    <row r="1173" spans="1:4" hidden="1" x14ac:dyDescent="0.25">
      <c r="A1173" s="61" t="s">
        <v>179</v>
      </c>
      <c r="B1173" s="61" t="s">
        <v>323</v>
      </c>
      <c r="C1173">
        <v>2018</v>
      </c>
      <c r="D1173" s="61" t="s">
        <v>1058</v>
      </c>
    </row>
    <row r="1174" spans="1:4" hidden="1" x14ac:dyDescent="0.25">
      <c r="A1174" s="61" t="s">
        <v>179</v>
      </c>
      <c r="B1174" s="61" t="s">
        <v>323</v>
      </c>
      <c r="C1174">
        <v>2019</v>
      </c>
      <c r="D1174" s="61" t="s">
        <v>783</v>
      </c>
    </row>
    <row r="1175" spans="1:4" hidden="1" x14ac:dyDescent="0.25">
      <c r="A1175" s="61" t="s">
        <v>179</v>
      </c>
      <c r="B1175" s="61" t="s">
        <v>323</v>
      </c>
      <c r="C1175">
        <v>2020</v>
      </c>
      <c r="D1175" s="61" t="s">
        <v>1105</v>
      </c>
    </row>
    <row r="1176" spans="1:4" hidden="1" x14ac:dyDescent="0.25">
      <c r="A1176" s="61" t="s">
        <v>179</v>
      </c>
      <c r="B1176" s="61" t="s">
        <v>323</v>
      </c>
      <c r="C1176">
        <v>2021</v>
      </c>
      <c r="D1176" s="61" t="s">
        <v>1106</v>
      </c>
    </row>
    <row r="1177" spans="1:4" hidden="1" x14ac:dyDescent="0.25">
      <c r="A1177" s="61" t="s">
        <v>179</v>
      </c>
      <c r="B1177" s="61" t="s">
        <v>323</v>
      </c>
      <c r="C1177">
        <v>2022</v>
      </c>
      <c r="D1177" s="61" t="s">
        <v>872</v>
      </c>
    </row>
    <row r="1178" spans="1:4" hidden="1" x14ac:dyDescent="0.25">
      <c r="A1178" s="61" t="s">
        <v>179</v>
      </c>
      <c r="B1178" s="61" t="s">
        <v>323</v>
      </c>
      <c r="C1178">
        <v>2023</v>
      </c>
      <c r="D1178" s="34">
        <v>7.18</v>
      </c>
    </row>
    <row r="1179" spans="1:4" hidden="1" x14ac:dyDescent="0.25">
      <c r="A1179" s="61" t="s">
        <v>175</v>
      </c>
      <c r="B1179" s="61" t="s">
        <v>322</v>
      </c>
      <c r="C1179">
        <v>2006</v>
      </c>
      <c r="D1179" s="61" t="s">
        <v>618</v>
      </c>
    </row>
    <row r="1180" spans="1:4" hidden="1" x14ac:dyDescent="0.25">
      <c r="A1180" s="61" t="s">
        <v>175</v>
      </c>
      <c r="B1180" s="61" t="s">
        <v>322</v>
      </c>
      <c r="C1180">
        <v>2008</v>
      </c>
      <c r="D1180" s="61" t="s">
        <v>1077</v>
      </c>
    </row>
    <row r="1181" spans="1:4" hidden="1" x14ac:dyDescent="0.25">
      <c r="A1181" s="61" t="s">
        <v>175</v>
      </c>
      <c r="B1181" s="61" t="s">
        <v>322</v>
      </c>
      <c r="C1181">
        <v>2010</v>
      </c>
      <c r="D1181" s="61" t="s">
        <v>795</v>
      </c>
    </row>
    <row r="1182" spans="1:4" hidden="1" x14ac:dyDescent="0.25">
      <c r="A1182" s="61" t="s">
        <v>175</v>
      </c>
      <c r="B1182" s="61" t="s">
        <v>322</v>
      </c>
      <c r="C1182">
        <v>2011</v>
      </c>
      <c r="D1182" s="61" t="s">
        <v>795</v>
      </c>
    </row>
    <row r="1183" spans="1:4" hidden="1" x14ac:dyDescent="0.25">
      <c r="A1183" s="61" t="s">
        <v>175</v>
      </c>
      <c r="B1183" s="61" t="s">
        <v>322</v>
      </c>
      <c r="C1183">
        <v>2012</v>
      </c>
      <c r="D1183" s="61" t="s">
        <v>1108</v>
      </c>
    </row>
    <row r="1184" spans="1:4" hidden="1" x14ac:dyDescent="0.25">
      <c r="A1184" s="61" t="s">
        <v>175</v>
      </c>
      <c r="B1184" s="61" t="s">
        <v>322</v>
      </c>
      <c r="C1184">
        <v>2013</v>
      </c>
      <c r="D1184" s="61" t="s">
        <v>1109</v>
      </c>
    </row>
    <row r="1185" spans="1:4" hidden="1" x14ac:dyDescent="0.25">
      <c r="A1185" s="61" t="s">
        <v>175</v>
      </c>
      <c r="B1185" s="61" t="s">
        <v>322</v>
      </c>
      <c r="C1185">
        <v>2014</v>
      </c>
      <c r="D1185" s="61" t="s">
        <v>640</v>
      </c>
    </row>
    <row r="1186" spans="1:4" hidden="1" x14ac:dyDescent="0.25">
      <c r="A1186" s="61" t="s">
        <v>175</v>
      </c>
      <c r="B1186" s="61" t="s">
        <v>322</v>
      </c>
      <c r="C1186">
        <v>2015</v>
      </c>
      <c r="D1186" s="61" t="s">
        <v>792</v>
      </c>
    </row>
    <row r="1187" spans="1:4" hidden="1" x14ac:dyDescent="0.25">
      <c r="A1187" s="61" t="s">
        <v>175</v>
      </c>
      <c r="B1187" s="61" t="s">
        <v>322</v>
      </c>
      <c r="C1187">
        <v>2016</v>
      </c>
      <c r="D1187" s="61" t="s">
        <v>785</v>
      </c>
    </row>
    <row r="1188" spans="1:4" hidden="1" x14ac:dyDescent="0.25">
      <c r="A1188" s="61" t="s">
        <v>175</v>
      </c>
      <c r="B1188" s="61" t="s">
        <v>322</v>
      </c>
      <c r="C1188">
        <v>2017</v>
      </c>
      <c r="D1188" s="61" t="s">
        <v>940</v>
      </c>
    </row>
    <row r="1189" spans="1:4" hidden="1" x14ac:dyDescent="0.25">
      <c r="A1189" s="61" t="s">
        <v>175</v>
      </c>
      <c r="B1189" s="61" t="s">
        <v>322</v>
      </c>
      <c r="C1189">
        <v>2018</v>
      </c>
      <c r="D1189" s="61" t="s">
        <v>940</v>
      </c>
    </row>
    <row r="1190" spans="1:4" hidden="1" x14ac:dyDescent="0.25">
      <c r="A1190" s="61" t="s">
        <v>175</v>
      </c>
      <c r="B1190" s="61" t="s">
        <v>322</v>
      </c>
      <c r="C1190">
        <v>2019</v>
      </c>
      <c r="D1190" s="61" t="s">
        <v>873</v>
      </c>
    </row>
    <row r="1191" spans="1:4" hidden="1" x14ac:dyDescent="0.25">
      <c r="A1191" s="61" t="s">
        <v>175</v>
      </c>
      <c r="B1191" s="61" t="s">
        <v>322</v>
      </c>
      <c r="C1191">
        <v>2020</v>
      </c>
      <c r="D1191" s="61" t="s">
        <v>1056</v>
      </c>
    </row>
    <row r="1192" spans="1:4" hidden="1" x14ac:dyDescent="0.25">
      <c r="A1192" s="61" t="s">
        <v>175</v>
      </c>
      <c r="B1192" s="61" t="s">
        <v>322</v>
      </c>
      <c r="C1192">
        <v>2021</v>
      </c>
      <c r="D1192" s="61" t="s">
        <v>793</v>
      </c>
    </row>
    <row r="1193" spans="1:4" hidden="1" x14ac:dyDescent="0.25">
      <c r="A1193" s="61" t="s">
        <v>175</v>
      </c>
      <c r="B1193" s="61" t="s">
        <v>322</v>
      </c>
      <c r="C1193">
        <v>2022</v>
      </c>
      <c r="D1193" s="61" t="s">
        <v>793</v>
      </c>
    </row>
    <row r="1194" spans="1:4" hidden="1" x14ac:dyDescent="0.25">
      <c r="A1194" s="61" t="s">
        <v>175</v>
      </c>
      <c r="B1194" s="61" t="s">
        <v>322</v>
      </c>
      <c r="C1194">
        <v>2023</v>
      </c>
      <c r="D1194" s="34">
        <v>6.53</v>
      </c>
    </row>
    <row r="1195" spans="1:4" hidden="1" x14ac:dyDescent="0.25">
      <c r="A1195" s="61" t="s">
        <v>183</v>
      </c>
      <c r="B1195" s="61" t="s">
        <v>326</v>
      </c>
      <c r="C1195">
        <v>2006</v>
      </c>
      <c r="D1195" s="61" t="s">
        <v>958</v>
      </c>
    </row>
    <row r="1196" spans="1:4" hidden="1" x14ac:dyDescent="0.25">
      <c r="A1196" s="61" t="s">
        <v>183</v>
      </c>
      <c r="B1196" s="61" t="s">
        <v>326</v>
      </c>
      <c r="C1196">
        <v>2008</v>
      </c>
      <c r="D1196" s="61" t="s">
        <v>694</v>
      </c>
    </row>
    <row r="1197" spans="1:4" hidden="1" x14ac:dyDescent="0.25">
      <c r="A1197" s="61" t="s">
        <v>183</v>
      </c>
      <c r="B1197" s="61" t="s">
        <v>326</v>
      </c>
      <c r="C1197">
        <v>2010</v>
      </c>
      <c r="D1197" s="61" t="s">
        <v>865</v>
      </c>
    </row>
    <row r="1198" spans="1:4" hidden="1" x14ac:dyDescent="0.25">
      <c r="A1198" s="61" t="s">
        <v>183</v>
      </c>
      <c r="B1198" s="61" t="s">
        <v>326</v>
      </c>
      <c r="C1198">
        <v>2011</v>
      </c>
      <c r="D1198" s="61" t="s">
        <v>1070</v>
      </c>
    </row>
    <row r="1199" spans="1:4" hidden="1" x14ac:dyDescent="0.25">
      <c r="A1199" s="61" t="s">
        <v>183</v>
      </c>
      <c r="B1199" s="61" t="s">
        <v>326</v>
      </c>
      <c r="C1199">
        <v>2012</v>
      </c>
      <c r="D1199" s="61" t="s">
        <v>1070</v>
      </c>
    </row>
    <row r="1200" spans="1:4" hidden="1" x14ac:dyDescent="0.25">
      <c r="A1200" s="61" t="s">
        <v>183</v>
      </c>
      <c r="B1200" s="61" t="s">
        <v>326</v>
      </c>
      <c r="C1200">
        <v>2013</v>
      </c>
      <c r="D1200" s="61" t="s">
        <v>1070</v>
      </c>
    </row>
    <row r="1201" spans="1:4" hidden="1" x14ac:dyDescent="0.25">
      <c r="A1201" s="61" t="s">
        <v>183</v>
      </c>
      <c r="B1201" s="61" t="s">
        <v>326</v>
      </c>
      <c r="C1201">
        <v>2014</v>
      </c>
      <c r="D1201" s="61" t="s">
        <v>1070</v>
      </c>
    </row>
    <row r="1202" spans="1:4" hidden="1" x14ac:dyDescent="0.25">
      <c r="A1202" s="61" t="s">
        <v>183</v>
      </c>
      <c r="B1202" s="61" t="s">
        <v>326</v>
      </c>
      <c r="C1202">
        <v>2015</v>
      </c>
      <c r="D1202" s="61" t="s">
        <v>1110</v>
      </c>
    </row>
    <row r="1203" spans="1:4" hidden="1" x14ac:dyDescent="0.25">
      <c r="A1203" s="61" t="s">
        <v>183</v>
      </c>
      <c r="B1203" s="61" t="s">
        <v>326</v>
      </c>
      <c r="C1203">
        <v>2016</v>
      </c>
      <c r="D1203" s="61" t="s">
        <v>974</v>
      </c>
    </row>
    <row r="1204" spans="1:4" hidden="1" x14ac:dyDescent="0.25">
      <c r="A1204" s="61" t="s">
        <v>183</v>
      </c>
      <c r="B1204" s="61" t="s">
        <v>326</v>
      </c>
      <c r="C1204">
        <v>2017</v>
      </c>
      <c r="D1204" s="61" t="s">
        <v>1072</v>
      </c>
    </row>
    <row r="1205" spans="1:4" hidden="1" x14ac:dyDescent="0.25">
      <c r="A1205" s="61" t="s">
        <v>183</v>
      </c>
      <c r="B1205" s="61" t="s">
        <v>326</v>
      </c>
      <c r="C1205">
        <v>2018</v>
      </c>
      <c r="D1205" s="61" t="s">
        <v>1072</v>
      </c>
    </row>
    <row r="1206" spans="1:4" hidden="1" x14ac:dyDescent="0.25">
      <c r="A1206" s="61" t="s">
        <v>183</v>
      </c>
      <c r="B1206" s="61" t="s">
        <v>326</v>
      </c>
      <c r="C1206">
        <v>2019</v>
      </c>
      <c r="D1206" s="61" t="s">
        <v>1111</v>
      </c>
    </row>
    <row r="1207" spans="1:4" hidden="1" x14ac:dyDescent="0.25">
      <c r="A1207" s="61" t="s">
        <v>183</v>
      </c>
      <c r="B1207" s="61" t="s">
        <v>326</v>
      </c>
      <c r="C1207">
        <v>2020</v>
      </c>
      <c r="D1207" s="61" t="s">
        <v>928</v>
      </c>
    </row>
    <row r="1208" spans="1:4" hidden="1" x14ac:dyDescent="0.25">
      <c r="A1208" s="61" t="s">
        <v>183</v>
      </c>
      <c r="B1208" s="61" t="s">
        <v>326</v>
      </c>
      <c r="C1208">
        <v>2021</v>
      </c>
      <c r="D1208" s="61" t="s">
        <v>1112</v>
      </c>
    </row>
    <row r="1209" spans="1:4" hidden="1" x14ac:dyDescent="0.25">
      <c r="A1209" s="61" t="s">
        <v>183</v>
      </c>
      <c r="B1209" s="61" t="s">
        <v>326</v>
      </c>
      <c r="C1209">
        <v>2022</v>
      </c>
      <c r="D1209" s="61" t="s">
        <v>1113</v>
      </c>
    </row>
    <row r="1210" spans="1:4" hidden="1" x14ac:dyDescent="0.25">
      <c r="A1210" s="61" t="s">
        <v>163</v>
      </c>
      <c r="B1210" s="61" t="s">
        <v>327</v>
      </c>
      <c r="C1210">
        <v>2006</v>
      </c>
      <c r="D1210" s="61" t="s">
        <v>626</v>
      </c>
    </row>
    <row r="1211" spans="1:4" hidden="1" x14ac:dyDescent="0.25">
      <c r="A1211" s="61" t="s">
        <v>163</v>
      </c>
      <c r="B1211" s="61" t="s">
        <v>327</v>
      </c>
      <c r="C1211">
        <v>2008</v>
      </c>
      <c r="D1211" s="61" t="s">
        <v>648</v>
      </c>
    </row>
    <row r="1212" spans="1:4" hidden="1" x14ac:dyDescent="0.25">
      <c r="A1212" s="61" t="s">
        <v>163</v>
      </c>
      <c r="B1212" s="61" t="s">
        <v>327</v>
      </c>
      <c r="C1212">
        <v>2010</v>
      </c>
      <c r="D1212" s="61" t="s">
        <v>648</v>
      </c>
    </row>
    <row r="1213" spans="1:4" hidden="1" x14ac:dyDescent="0.25">
      <c r="A1213" s="61" t="s">
        <v>163</v>
      </c>
      <c r="B1213" s="61" t="s">
        <v>327</v>
      </c>
      <c r="C1213">
        <v>2011</v>
      </c>
      <c r="D1213" s="61" t="s">
        <v>1081</v>
      </c>
    </row>
    <row r="1214" spans="1:4" hidden="1" x14ac:dyDescent="0.25">
      <c r="A1214" s="61" t="s">
        <v>163</v>
      </c>
      <c r="B1214" s="61" t="s">
        <v>327</v>
      </c>
      <c r="C1214">
        <v>2012</v>
      </c>
      <c r="D1214" s="61" t="s">
        <v>1114</v>
      </c>
    </row>
    <row r="1215" spans="1:4" hidden="1" x14ac:dyDescent="0.25">
      <c r="A1215" s="61" t="s">
        <v>163</v>
      </c>
      <c r="B1215" s="61" t="s">
        <v>327</v>
      </c>
      <c r="C1215">
        <v>2013</v>
      </c>
      <c r="D1215" s="61" t="s">
        <v>1114</v>
      </c>
    </row>
    <row r="1216" spans="1:4" hidden="1" x14ac:dyDescent="0.25">
      <c r="A1216" s="61" t="s">
        <v>163</v>
      </c>
      <c r="B1216" s="61" t="s">
        <v>327</v>
      </c>
      <c r="C1216">
        <v>2014</v>
      </c>
      <c r="D1216" s="61" t="s">
        <v>1115</v>
      </c>
    </row>
    <row r="1217" spans="1:4" hidden="1" x14ac:dyDescent="0.25">
      <c r="A1217" s="61" t="s">
        <v>163</v>
      </c>
      <c r="B1217" s="61" t="s">
        <v>327</v>
      </c>
      <c r="C1217">
        <v>2015</v>
      </c>
      <c r="D1217" s="61" t="s">
        <v>1116</v>
      </c>
    </row>
    <row r="1218" spans="1:4" hidden="1" x14ac:dyDescent="0.25">
      <c r="A1218" s="61" t="s">
        <v>163</v>
      </c>
      <c r="B1218" s="61" t="s">
        <v>327</v>
      </c>
      <c r="C1218">
        <v>2016</v>
      </c>
      <c r="D1218" s="61" t="s">
        <v>1116</v>
      </c>
    </row>
    <row r="1219" spans="1:4" hidden="1" x14ac:dyDescent="0.25">
      <c r="A1219" s="61" t="s">
        <v>163</v>
      </c>
      <c r="B1219" s="61" t="s">
        <v>327</v>
      </c>
      <c r="C1219">
        <v>2017</v>
      </c>
      <c r="D1219" s="61" t="s">
        <v>645</v>
      </c>
    </row>
    <row r="1220" spans="1:4" hidden="1" x14ac:dyDescent="0.25">
      <c r="A1220" s="61" t="s">
        <v>163</v>
      </c>
      <c r="B1220" s="61" t="s">
        <v>327</v>
      </c>
      <c r="C1220">
        <v>2018</v>
      </c>
      <c r="D1220" s="61" t="s">
        <v>1027</v>
      </c>
    </row>
    <row r="1221" spans="1:4" hidden="1" x14ac:dyDescent="0.25">
      <c r="A1221" s="61" t="s">
        <v>163</v>
      </c>
      <c r="B1221" s="61" t="s">
        <v>327</v>
      </c>
      <c r="C1221">
        <v>2019</v>
      </c>
      <c r="D1221" s="61" t="s">
        <v>1024</v>
      </c>
    </row>
    <row r="1222" spans="1:4" hidden="1" x14ac:dyDescent="0.25">
      <c r="A1222" s="61" t="s">
        <v>163</v>
      </c>
      <c r="B1222" s="61" t="s">
        <v>327</v>
      </c>
      <c r="C1222">
        <v>2020</v>
      </c>
      <c r="D1222" s="61" t="s">
        <v>632</v>
      </c>
    </row>
    <row r="1223" spans="1:4" hidden="1" x14ac:dyDescent="0.25">
      <c r="A1223" s="61" t="s">
        <v>163</v>
      </c>
      <c r="B1223" s="61" t="s">
        <v>327</v>
      </c>
      <c r="C1223">
        <v>2021</v>
      </c>
      <c r="D1223" s="61" t="s">
        <v>1117</v>
      </c>
    </row>
    <row r="1224" spans="1:4" hidden="1" x14ac:dyDescent="0.25">
      <c r="A1224" s="61" t="s">
        <v>163</v>
      </c>
      <c r="B1224" s="61" t="s">
        <v>327</v>
      </c>
      <c r="C1224">
        <v>2022</v>
      </c>
      <c r="D1224" s="61" t="s">
        <v>722</v>
      </c>
    </row>
    <row r="1225" spans="1:4" hidden="1" x14ac:dyDescent="0.25">
      <c r="A1225" s="61" t="s">
        <v>163</v>
      </c>
      <c r="B1225" s="61" t="s">
        <v>327</v>
      </c>
      <c r="C1225">
        <v>2023</v>
      </c>
      <c r="D1225" s="34">
        <v>2.88</v>
      </c>
    </row>
    <row r="1226" spans="1:4" hidden="1" x14ac:dyDescent="0.25">
      <c r="A1226" s="61" t="s">
        <v>42</v>
      </c>
      <c r="B1226" s="61" t="s">
        <v>324</v>
      </c>
      <c r="C1226">
        <v>2006</v>
      </c>
      <c r="D1226" s="61" t="s">
        <v>676</v>
      </c>
    </row>
    <row r="1227" spans="1:4" hidden="1" x14ac:dyDescent="0.25">
      <c r="A1227" s="61" t="s">
        <v>42</v>
      </c>
      <c r="B1227" s="61" t="s">
        <v>324</v>
      </c>
      <c r="C1227">
        <v>2008</v>
      </c>
      <c r="D1227" s="61" t="s">
        <v>676</v>
      </c>
    </row>
    <row r="1228" spans="1:4" hidden="1" x14ac:dyDescent="0.25">
      <c r="A1228" s="61" t="s">
        <v>42</v>
      </c>
      <c r="B1228" s="61" t="s">
        <v>324</v>
      </c>
      <c r="C1228">
        <v>2010</v>
      </c>
      <c r="D1228" s="61" t="s">
        <v>1119</v>
      </c>
    </row>
    <row r="1229" spans="1:4" hidden="1" x14ac:dyDescent="0.25">
      <c r="A1229" s="61" t="s">
        <v>42</v>
      </c>
      <c r="B1229" s="61" t="s">
        <v>324</v>
      </c>
      <c r="C1229">
        <v>2011</v>
      </c>
      <c r="D1229" s="61" t="s">
        <v>1120</v>
      </c>
    </row>
    <row r="1230" spans="1:4" hidden="1" x14ac:dyDescent="0.25">
      <c r="A1230" s="61" t="s">
        <v>42</v>
      </c>
      <c r="B1230" s="61" t="s">
        <v>324</v>
      </c>
      <c r="C1230">
        <v>2012</v>
      </c>
      <c r="D1230" s="61" t="s">
        <v>1120</v>
      </c>
    </row>
    <row r="1231" spans="1:4" hidden="1" x14ac:dyDescent="0.25">
      <c r="A1231" s="61" t="s">
        <v>42</v>
      </c>
      <c r="B1231" s="61" t="s">
        <v>324</v>
      </c>
      <c r="C1231">
        <v>2013</v>
      </c>
      <c r="D1231" s="61" t="s">
        <v>1052</v>
      </c>
    </row>
    <row r="1232" spans="1:4" hidden="1" x14ac:dyDescent="0.25">
      <c r="A1232" s="61" t="s">
        <v>42</v>
      </c>
      <c r="B1232" s="61" t="s">
        <v>324</v>
      </c>
      <c r="C1232">
        <v>2014</v>
      </c>
      <c r="D1232" s="61" t="s">
        <v>1121</v>
      </c>
    </row>
    <row r="1233" spans="1:4" hidden="1" x14ac:dyDescent="0.25">
      <c r="A1233" s="61" t="s">
        <v>42</v>
      </c>
      <c r="B1233" s="61" t="s">
        <v>324</v>
      </c>
      <c r="C1233">
        <v>2015</v>
      </c>
      <c r="D1233" s="61" t="s">
        <v>1122</v>
      </c>
    </row>
    <row r="1234" spans="1:4" hidden="1" x14ac:dyDescent="0.25">
      <c r="A1234" s="61" t="s">
        <v>42</v>
      </c>
      <c r="B1234" s="61" t="s">
        <v>324</v>
      </c>
      <c r="C1234">
        <v>2016</v>
      </c>
      <c r="D1234" s="61" t="s">
        <v>829</v>
      </c>
    </row>
    <row r="1235" spans="1:4" hidden="1" x14ac:dyDescent="0.25">
      <c r="A1235" s="61" t="s">
        <v>42</v>
      </c>
      <c r="B1235" s="61" t="s">
        <v>324</v>
      </c>
      <c r="C1235">
        <v>2017</v>
      </c>
      <c r="D1235" s="61" t="s">
        <v>829</v>
      </c>
    </row>
    <row r="1236" spans="1:4" hidden="1" x14ac:dyDescent="0.25">
      <c r="A1236" s="61" t="s">
        <v>42</v>
      </c>
      <c r="B1236" s="61" t="s">
        <v>324</v>
      </c>
      <c r="C1236">
        <v>2018</v>
      </c>
      <c r="D1236" s="61" t="s">
        <v>829</v>
      </c>
    </row>
    <row r="1237" spans="1:4" hidden="1" x14ac:dyDescent="0.25">
      <c r="A1237" s="61" t="s">
        <v>42</v>
      </c>
      <c r="B1237" s="61" t="s">
        <v>324</v>
      </c>
      <c r="C1237">
        <v>2019</v>
      </c>
      <c r="D1237" s="61" t="s">
        <v>830</v>
      </c>
    </row>
    <row r="1238" spans="1:4" hidden="1" x14ac:dyDescent="0.25">
      <c r="A1238" s="61" t="s">
        <v>42</v>
      </c>
      <c r="B1238" s="61" t="s">
        <v>324</v>
      </c>
      <c r="C1238">
        <v>2020</v>
      </c>
      <c r="D1238" s="61" t="s">
        <v>1123</v>
      </c>
    </row>
    <row r="1239" spans="1:4" hidden="1" x14ac:dyDescent="0.25">
      <c r="A1239" s="61" t="s">
        <v>42</v>
      </c>
      <c r="B1239" s="61" t="s">
        <v>324</v>
      </c>
      <c r="C1239">
        <v>2021</v>
      </c>
      <c r="D1239" s="61" t="s">
        <v>1124</v>
      </c>
    </row>
    <row r="1240" spans="1:4" hidden="1" x14ac:dyDescent="0.25">
      <c r="A1240" s="61" t="s">
        <v>42</v>
      </c>
      <c r="B1240" s="61" t="s">
        <v>324</v>
      </c>
      <c r="C1240">
        <v>2022</v>
      </c>
      <c r="D1240" s="61" t="s">
        <v>675</v>
      </c>
    </row>
    <row r="1241" spans="1:4" hidden="1" x14ac:dyDescent="0.25">
      <c r="A1241" s="61" t="s">
        <v>42</v>
      </c>
      <c r="B1241" s="61" t="s">
        <v>324</v>
      </c>
      <c r="C1241">
        <v>2023</v>
      </c>
      <c r="D1241" s="34">
        <v>9.19</v>
      </c>
    </row>
    <row r="1242" spans="1:4" hidden="1" x14ac:dyDescent="0.25">
      <c r="A1242" s="61" t="s">
        <v>93</v>
      </c>
      <c r="B1242" s="61" t="s">
        <v>329</v>
      </c>
      <c r="C1242">
        <v>2006</v>
      </c>
      <c r="D1242" s="61" t="s">
        <v>1102</v>
      </c>
    </row>
    <row r="1243" spans="1:4" hidden="1" x14ac:dyDescent="0.25">
      <c r="A1243" s="61" t="s">
        <v>93</v>
      </c>
      <c r="B1243" s="61" t="s">
        <v>329</v>
      </c>
      <c r="C1243">
        <v>2008</v>
      </c>
      <c r="D1243" s="61" t="s">
        <v>1125</v>
      </c>
    </row>
    <row r="1244" spans="1:4" hidden="1" x14ac:dyDescent="0.25">
      <c r="A1244" s="61" t="s">
        <v>93</v>
      </c>
      <c r="B1244" s="61" t="s">
        <v>329</v>
      </c>
      <c r="C1244">
        <v>2010</v>
      </c>
      <c r="D1244" s="61" t="s">
        <v>1125</v>
      </c>
    </row>
    <row r="1245" spans="1:4" hidden="1" x14ac:dyDescent="0.25">
      <c r="A1245" s="61" t="s">
        <v>93</v>
      </c>
      <c r="B1245" s="61" t="s">
        <v>329</v>
      </c>
      <c r="C1245">
        <v>2011</v>
      </c>
      <c r="D1245" s="61" t="s">
        <v>902</v>
      </c>
    </row>
    <row r="1246" spans="1:4" hidden="1" x14ac:dyDescent="0.25">
      <c r="A1246" s="61" t="s">
        <v>93</v>
      </c>
      <c r="B1246" s="61" t="s">
        <v>329</v>
      </c>
      <c r="C1246">
        <v>2012</v>
      </c>
      <c r="D1246" s="61" t="s">
        <v>902</v>
      </c>
    </row>
    <row r="1247" spans="1:4" hidden="1" x14ac:dyDescent="0.25">
      <c r="A1247" s="61" t="s">
        <v>93</v>
      </c>
      <c r="B1247" s="61" t="s">
        <v>329</v>
      </c>
      <c r="C1247">
        <v>2013</v>
      </c>
      <c r="D1247" s="61" t="s">
        <v>902</v>
      </c>
    </row>
    <row r="1248" spans="1:4" hidden="1" x14ac:dyDescent="0.25">
      <c r="A1248" s="61" t="s">
        <v>93</v>
      </c>
      <c r="B1248" s="61" t="s">
        <v>329</v>
      </c>
      <c r="C1248">
        <v>2014</v>
      </c>
      <c r="D1248" s="61" t="s">
        <v>774</v>
      </c>
    </row>
    <row r="1249" spans="1:4" hidden="1" x14ac:dyDescent="0.25">
      <c r="A1249" s="61" t="s">
        <v>93</v>
      </c>
      <c r="B1249" s="61" t="s">
        <v>329</v>
      </c>
      <c r="C1249">
        <v>2015</v>
      </c>
      <c r="D1249" s="61" t="s">
        <v>728</v>
      </c>
    </row>
    <row r="1250" spans="1:4" hidden="1" x14ac:dyDescent="0.25">
      <c r="A1250" s="61" t="s">
        <v>93</v>
      </c>
      <c r="B1250" s="61" t="s">
        <v>329</v>
      </c>
      <c r="C1250">
        <v>2016</v>
      </c>
      <c r="D1250" s="61" t="s">
        <v>775</v>
      </c>
    </row>
    <row r="1251" spans="1:4" hidden="1" x14ac:dyDescent="0.25">
      <c r="A1251" s="61" t="s">
        <v>93</v>
      </c>
      <c r="B1251" s="61" t="s">
        <v>329</v>
      </c>
      <c r="C1251">
        <v>2017</v>
      </c>
      <c r="D1251" s="61" t="s">
        <v>979</v>
      </c>
    </row>
    <row r="1252" spans="1:4" hidden="1" x14ac:dyDescent="0.25">
      <c r="A1252" s="61" t="s">
        <v>93</v>
      </c>
      <c r="B1252" s="61" t="s">
        <v>329</v>
      </c>
      <c r="C1252">
        <v>2018</v>
      </c>
      <c r="D1252" s="61" t="s">
        <v>979</v>
      </c>
    </row>
    <row r="1253" spans="1:4" hidden="1" x14ac:dyDescent="0.25">
      <c r="A1253" s="61" t="s">
        <v>93</v>
      </c>
      <c r="B1253" s="61" t="s">
        <v>329</v>
      </c>
      <c r="C1253">
        <v>2019</v>
      </c>
      <c r="D1253" s="61" t="s">
        <v>1126</v>
      </c>
    </row>
    <row r="1254" spans="1:4" hidden="1" x14ac:dyDescent="0.25">
      <c r="A1254" s="61" t="s">
        <v>93</v>
      </c>
      <c r="B1254" s="61" t="s">
        <v>329</v>
      </c>
      <c r="C1254">
        <v>2020</v>
      </c>
      <c r="D1254" s="61" t="s">
        <v>856</v>
      </c>
    </row>
    <row r="1255" spans="1:4" hidden="1" x14ac:dyDescent="0.25">
      <c r="A1255" s="61" t="s">
        <v>93</v>
      </c>
      <c r="B1255" s="61" t="s">
        <v>329</v>
      </c>
      <c r="C1255">
        <v>2021</v>
      </c>
      <c r="D1255" s="61" t="s">
        <v>857</v>
      </c>
    </row>
    <row r="1256" spans="1:4" hidden="1" x14ac:dyDescent="0.25">
      <c r="A1256" s="61" t="s">
        <v>93</v>
      </c>
      <c r="B1256" s="61" t="s">
        <v>329</v>
      </c>
      <c r="C1256">
        <v>2022</v>
      </c>
      <c r="D1256" s="61" t="s">
        <v>727</v>
      </c>
    </row>
    <row r="1257" spans="1:4" hidden="1" x14ac:dyDescent="0.25">
      <c r="A1257" s="61" t="s">
        <v>93</v>
      </c>
      <c r="B1257" s="61" t="s">
        <v>329</v>
      </c>
      <c r="C1257">
        <v>2023</v>
      </c>
      <c r="D1257" s="34">
        <v>7.8</v>
      </c>
    </row>
    <row r="1258" spans="1:4" hidden="1" x14ac:dyDescent="0.25">
      <c r="A1258" s="61" t="s">
        <v>75</v>
      </c>
      <c r="B1258" s="61" t="s">
        <v>330</v>
      </c>
      <c r="C1258">
        <v>2006</v>
      </c>
      <c r="D1258" s="61" t="s">
        <v>780</v>
      </c>
    </row>
    <row r="1259" spans="1:4" hidden="1" x14ac:dyDescent="0.25">
      <c r="A1259" s="61" t="s">
        <v>75</v>
      </c>
      <c r="B1259" s="61" t="s">
        <v>330</v>
      </c>
      <c r="C1259">
        <v>2008</v>
      </c>
      <c r="D1259" s="61" t="s">
        <v>776</v>
      </c>
    </row>
    <row r="1260" spans="1:4" hidden="1" x14ac:dyDescent="0.25">
      <c r="A1260" s="61" t="s">
        <v>75</v>
      </c>
      <c r="B1260" s="61" t="s">
        <v>330</v>
      </c>
      <c r="C1260">
        <v>2010</v>
      </c>
      <c r="D1260" s="61" t="s">
        <v>1127</v>
      </c>
    </row>
    <row r="1261" spans="1:4" hidden="1" x14ac:dyDescent="0.25">
      <c r="A1261" s="61" t="s">
        <v>75</v>
      </c>
      <c r="B1261" s="61" t="s">
        <v>330</v>
      </c>
      <c r="C1261">
        <v>2011</v>
      </c>
      <c r="D1261" s="61" t="s">
        <v>910</v>
      </c>
    </row>
    <row r="1262" spans="1:4" hidden="1" x14ac:dyDescent="0.25">
      <c r="A1262" s="61" t="s">
        <v>75</v>
      </c>
      <c r="B1262" s="61" t="s">
        <v>330</v>
      </c>
      <c r="C1262">
        <v>2012</v>
      </c>
      <c r="D1262" s="61" t="s">
        <v>910</v>
      </c>
    </row>
    <row r="1263" spans="1:4" hidden="1" x14ac:dyDescent="0.25">
      <c r="A1263" s="61" t="s">
        <v>75</v>
      </c>
      <c r="B1263" s="61" t="s">
        <v>330</v>
      </c>
      <c r="C1263">
        <v>2013</v>
      </c>
      <c r="D1263" s="61" t="s">
        <v>775</v>
      </c>
    </row>
    <row r="1264" spans="1:4" hidden="1" x14ac:dyDescent="0.25">
      <c r="A1264" s="61" t="s">
        <v>75</v>
      </c>
      <c r="B1264" s="61" t="s">
        <v>330</v>
      </c>
      <c r="C1264">
        <v>2014</v>
      </c>
      <c r="D1264" s="61" t="s">
        <v>775</v>
      </c>
    </row>
    <row r="1265" spans="1:4" hidden="1" x14ac:dyDescent="0.25">
      <c r="A1265" s="61" t="s">
        <v>75</v>
      </c>
      <c r="B1265" s="61" t="s">
        <v>330</v>
      </c>
      <c r="C1265">
        <v>2015</v>
      </c>
      <c r="D1265" s="61" t="s">
        <v>776</v>
      </c>
    </row>
    <row r="1266" spans="1:4" hidden="1" x14ac:dyDescent="0.25">
      <c r="A1266" s="61" t="s">
        <v>75</v>
      </c>
      <c r="B1266" s="61" t="s">
        <v>330</v>
      </c>
      <c r="C1266">
        <v>2016</v>
      </c>
      <c r="D1266" s="61" t="s">
        <v>776</v>
      </c>
    </row>
    <row r="1267" spans="1:4" hidden="1" x14ac:dyDescent="0.25">
      <c r="A1267" s="61" t="s">
        <v>75</v>
      </c>
      <c r="B1267" s="61" t="s">
        <v>330</v>
      </c>
      <c r="C1267">
        <v>2017</v>
      </c>
      <c r="D1267" s="61" t="s">
        <v>776</v>
      </c>
    </row>
    <row r="1268" spans="1:4" hidden="1" x14ac:dyDescent="0.25">
      <c r="A1268" s="61" t="s">
        <v>75</v>
      </c>
      <c r="B1268" s="61" t="s">
        <v>330</v>
      </c>
      <c r="C1268">
        <v>2018</v>
      </c>
      <c r="D1268" s="61" t="s">
        <v>1128</v>
      </c>
    </row>
    <row r="1269" spans="1:4" hidden="1" x14ac:dyDescent="0.25">
      <c r="A1269" s="61" t="s">
        <v>75</v>
      </c>
      <c r="B1269" s="61" t="s">
        <v>330</v>
      </c>
      <c r="C1269">
        <v>2019</v>
      </c>
      <c r="D1269" s="61" t="s">
        <v>1104</v>
      </c>
    </row>
    <row r="1270" spans="1:4" hidden="1" x14ac:dyDescent="0.25">
      <c r="A1270" s="61" t="s">
        <v>75</v>
      </c>
      <c r="B1270" s="61" t="s">
        <v>330</v>
      </c>
      <c r="C1270">
        <v>2020</v>
      </c>
      <c r="D1270" s="61" t="s">
        <v>910</v>
      </c>
    </row>
    <row r="1271" spans="1:4" hidden="1" x14ac:dyDescent="0.25">
      <c r="A1271" s="61" t="s">
        <v>75</v>
      </c>
      <c r="B1271" s="61" t="s">
        <v>330</v>
      </c>
      <c r="C1271">
        <v>2021</v>
      </c>
      <c r="D1271" s="61" t="s">
        <v>977</v>
      </c>
    </row>
    <row r="1272" spans="1:4" hidden="1" x14ac:dyDescent="0.25">
      <c r="A1272" s="61" t="s">
        <v>75</v>
      </c>
      <c r="B1272" s="61" t="s">
        <v>330</v>
      </c>
      <c r="C1272">
        <v>2022</v>
      </c>
      <c r="D1272" s="61" t="s">
        <v>909</v>
      </c>
    </row>
    <row r="1273" spans="1:4" hidden="1" x14ac:dyDescent="0.25">
      <c r="A1273" s="61" t="s">
        <v>75</v>
      </c>
      <c r="B1273" s="61" t="s">
        <v>330</v>
      </c>
      <c r="C1273">
        <v>2023</v>
      </c>
      <c r="D1273" s="34">
        <v>7.69</v>
      </c>
    </row>
    <row r="1274" spans="1:4" hidden="1" x14ac:dyDescent="0.25">
      <c r="A1274" s="61" t="s">
        <v>331</v>
      </c>
      <c r="B1274" s="61" t="s">
        <v>332</v>
      </c>
      <c r="C1274">
        <v>2006</v>
      </c>
      <c r="D1274" s="61" t="s">
        <v>1129</v>
      </c>
    </row>
    <row r="1275" spans="1:4" hidden="1" x14ac:dyDescent="0.25">
      <c r="A1275" s="61" t="s">
        <v>331</v>
      </c>
      <c r="B1275" s="61" t="s">
        <v>332</v>
      </c>
      <c r="C1275">
        <v>2008</v>
      </c>
      <c r="D1275" s="61" t="s">
        <v>1094</v>
      </c>
    </row>
    <row r="1276" spans="1:4" hidden="1" x14ac:dyDescent="0.25">
      <c r="A1276" s="61" t="s">
        <v>331</v>
      </c>
      <c r="B1276" s="61" t="s">
        <v>332</v>
      </c>
      <c r="C1276">
        <v>2010</v>
      </c>
      <c r="D1276" s="61" t="s">
        <v>1094</v>
      </c>
    </row>
    <row r="1277" spans="1:4" hidden="1" x14ac:dyDescent="0.25">
      <c r="A1277" s="61" t="s">
        <v>331</v>
      </c>
      <c r="B1277" s="61" t="s">
        <v>332</v>
      </c>
      <c r="C1277">
        <v>2011</v>
      </c>
      <c r="D1277" s="61" t="s">
        <v>871</v>
      </c>
    </row>
    <row r="1278" spans="1:4" hidden="1" x14ac:dyDescent="0.25">
      <c r="A1278" s="61" t="s">
        <v>331</v>
      </c>
      <c r="B1278" s="61" t="s">
        <v>332</v>
      </c>
      <c r="C1278">
        <v>2012</v>
      </c>
      <c r="D1278" s="61" t="s">
        <v>1059</v>
      </c>
    </row>
    <row r="1279" spans="1:4" hidden="1" x14ac:dyDescent="0.25">
      <c r="A1279" s="61" t="s">
        <v>331</v>
      </c>
      <c r="B1279" s="61" t="s">
        <v>332</v>
      </c>
      <c r="C1279">
        <v>2013</v>
      </c>
      <c r="D1279" s="61" t="s">
        <v>1059</v>
      </c>
    </row>
    <row r="1280" spans="1:4" hidden="1" x14ac:dyDescent="0.25">
      <c r="A1280" s="61" t="s">
        <v>331</v>
      </c>
      <c r="B1280" s="61" t="s">
        <v>332</v>
      </c>
      <c r="C1280">
        <v>2014</v>
      </c>
      <c r="D1280" s="61" t="s">
        <v>1059</v>
      </c>
    </row>
    <row r="1281" spans="1:4" hidden="1" x14ac:dyDescent="0.25">
      <c r="A1281" s="61" t="s">
        <v>331</v>
      </c>
      <c r="B1281" s="61" t="s">
        <v>332</v>
      </c>
      <c r="C1281">
        <v>2015</v>
      </c>
      <c r="D1281" s="61" t="s">
        <v>1059</v>
      </c>
    </row>
    <row r="1282" spans="1:4" hidden="1" x14ac:dyDescent="0.25">
      <c r="A1282" s="61" t="s">
        <v>331</v>
      </c>
      <c r="B1282" s="61" t="s">
        <v>332</v>
      </c>
      <c r="C1282">
        <v>2016</v>
      </c>
      <c r="D1282" s="61" t="s">
        <v>1059</v>
      </c>
    </row>
    <row r="1283" spans="1:4" hidden="1" x14ac:dyDescent="0.25">
      <c r="A1283" s="61" t="s">
        <v>331</v>
      </c>
      <c r="B1283" s="61" t="s">
        <v>332</v>
      </c>
      <c r="C1283">
        <v>2017</v>
      </c>
      <c r="D1283" s="61" t="s">
        <v>900</v>
      </c>
    </row>
    <row r="1284" spans="1:4" hidden="1" x14ac:dyDescent="0.25">
      <c r="A1284" s="61" t="s">
        <v>331</v>
      </c>
      <c r="B1284" s="61" t="s">
        <v>332</v>
      </c>
      <c r="C1284">
        <v>2018</v>
      </c>
      <c r="D1284" s="61" t="s">
        <v>638</v>
      </c>
    </row>
    <row r="1285" spans="1:4" hidden="1" x14ac:dyDescent="0.25">
      <c r="A1285" s="61" t="s">
        <v>331</v>
      </c>
      <c r="B1285" s="61" t="s">
        <v>332</v>
      </c>
      <c r="C1285">
        <v>2019</v>
      </c>
      <c r="D1285" s="61" t="s">
        <v>639</v>
      </c>
    </row>
    <row r="1286" spans="1:4" hidden="1" x14ac:dyDescent="0.25">
      <c r="A1286" s="61" t="s">
        <v>331</v>
      </c>
      <c r="B1286" s="61" t="s">
        <v>332</v>
      </c>
      <c r="C1286">
        <v>2020</v>
      </c>
      <c r="D1286" s="61" t="s">
        <v>871</v>
      </c>
    </row>
    <row r="1287" spans="1:4" hidden="1" x14ac:dyDescent="0.25">
      <c r="A1287" s="61" t="s">
        <v>331</v>
      </c>
      <c r="B1287" s="61" t="s">
        <v>332</v>
      </c>
      <c r="C1287">
        <v>2021</v>
      </c>
      <c r="D1287" s="61" t="s">
        <v>871</v>
      </c>
    </row>
    <row r="1288" spans="1:4" hidden="1" x14ac:dyDescent="0.25">
      <c r="A1288" s="61" t="s">
        <v>331</v>
      </c>
      <c r="B1288" s="61" t="s">
        <v>332</v>
      </c>
      <c r="C1288">
        <v>2022</v>
      </c>
      <c r="D1288" s="61" t="s">
        <v>871</v>
      </c>
    </row>
    <row r="1289" spans="1:4" hidden="1" x14ac:dyDescent="0.25">
      <c r="A1289" s="61" t="s">
        <v>331</v>
      </c>
      <c r="B1289" s="61" t="s">
        <v>332</v>
      </c>
      <c r="C1289">
        <v>2023</v>
      </c>
      <c r="D1289" s="34">
        <v>7.06</v>
      </c>
    </row>
    <row r="1290" spans="1:4" hidden="1" x14ac:dyDescent="0.25">
      <c r="A1290" s="61" t="s">
        <v>122</v>
      </c>
      <c r="B1290" s="61" t="s">
        <v>335</v>
      </c>
      <c r="C1290">
        <v>2006</v>
      </c>
      <c r="D1290" s="61" t="s">
        <v>725</v>
      </c>
    </row>
    <row r="1291" spans="1:4" hidden="1" x14ac:dyDescent="0.25">
      <c r="A1291" s="61" t="s">
        <v>122</v>
      </c>
      <c r="B1291" s="61" t="s">
        <v>335</v>
      </c>
      <c r="C1291">
        <v>2008</v>
      </c>
      <c r="D1291" s="61" t="s">
        <v>1130</v>
      </c>
    </row>
    <row r="1292" spans="1:4" hidden="1" x14ac:dyDescent="0.25">
      <c r="A1292" s="61" t="s">
        <v>122</v>
      </c>
      <c r="B1292" s="61" t="s">
        <v>335</v>
      </c>
      <c r="C1292">
        <v>2010</v>
      </c>
      <c r="D1292" s="61" t="s">
        <v>858</v>
      </c>
    </row>
    <row r="1293" spans="1:4" hidden="1" x14ac:dyDescent="0.25">
      <c r="A1293" s="61" t="s">
        <v>122</v>
      </c>
      <c r="B1293" s="61" t="s">
        <v>335</v>
      </c>
      <c r="C1293">
        <v>2011</v>
      </c>
      <c r="D1293" s="61" t="s">
        <v>858</v>
      </c>
    </row>
    <row r="1294" spans="1:4" hidden="1" x14ac:dyDescent="0.25">
      <c r="A1294" s="61" t="s">
        <v>122</v>
      </c>
      <c r="B1294" s="61" t="s">
        <v>335</v>
      </c>
      <c r="C1294">
        <v>2012</v>
      </c>
      <c r="D1294" s="61" t="s">
        <v>858</v>
      </c>
    </row>
    <row r="1295" spans="1:4" hidden="1" x14ac:dyDescent="0.25">
      <c r="A1295" s="61" t="s">
        <v>122</v>
      </c>
      <c r="B1295" s="61" t="s">
        <v>335</v>
      </c>
      <c r="C1295">
        <v>2013</v>
      </c>
      <c r="D1295" s="61" t="s">
        <v>858</v>
      </c>
    </row>
    <row r="1296" spans="1:4" hidden="1" x14ac:dyDescent="0.25">
      <c r="A1296" s="61" t="s">
        <v>122</v>
      </c>
      <c r="B1296" s="61" t="s">
        <v>335</v>
      </c>
      <c r="C1296">
        <v>2014</v>
      </c>
      <c r="D1296" s="61" t="s">
        <v>858</v>
      </c>
    </row>
    <row r="1297" spans="1:4" hidden="1" x14ac:dyDescent="0.25">
      <c r="A1297" s="61" t="s">
        <v>122</v>
      </c>
      <c r="B1297" s="61" t="s">
        <v>335</v>
      </c>
      <c r="C1297">
        <v>2015</v>
      </c>
      <c r="D1297" s="61" t="s">
        <v>888</v>
      </c>
    </row>
    <row r="1298" spans="1:4" hidden="1" x14ac:dyDescent="0.25">
      <c r="A1298" s="61" t="s">
        <v>122</v>
      </c>
      <c r="B1298" s="61" t="s">
        <v>335</v>
      </c>
      <c r="C1298">
        <v>2016</v>
      </c>
      <c r="D1298" s="61" t="s">
        <v>1019</v>
      </c>
    </row>
    <row r="1299" spans="1:4" hidden="1" x14ac:dyDescent="0.25">
      <c r="A1299" s="61" t="s">
        <v>122</v>
      </c>
      <c r="B1299" s="61" t="s">
        <v>335</v>
      </c>
      <c r="C1299">
        <v>2017</v>
      </c>
      <c r="D1299" s="61" t="s">
        <v>836</v>
      </c>
    </row>
    <row r="1300" spans="1:4" hidden="1" x14ac:dyDescent="0.25">
      <c r="A1300" s="61" t="s">
        <v>122</v>
      </c>
      <c r="B1300" s="61" t="s">
        <v>335</v>
      </c>
      <c r="C1300">
        <v>2018</v>
      </c>
      <c r="D1300" s="61" t="s">
        <v>1019</v>
      </c>
    </row>
    <row r="1301" spans="1:4" hidden="1" x14ac:dyDescent="0.25">
      <c r="A1301" s="61" t="s">
        <v>122</v>
      </c>
      <c r="B1301" s="61" t="s">
        <v>335</v>
      </c>
      <c r="C1301">
        <v>2019</v>
      </c>
      <c r="D1301" s="61" t="s">
        <v>1019</v>
      </c>
    </row>
    <row r="1302" spans="1:4" hidden="1" x14ac:dyDescent="0.25">
      <c r="A1302" s="61" t="s">
        <v>122</v>
      </c>
      <c r="B1302" s="61" t="s">
        <v>335</v>
      </c>
      <c r="C1302">
        <v>2020</v>
      </c>
      <c r="D1302" s="61" t="s">
        <v>889</v>
      </c>
    </row>
    <row r="1303" spans="1:4" hidden="1" x14ac:dyDescent="0.25">
      <c r="A1303" s="61" t="s">
        <v>122</v>
      </c>
      <c r="B1303" s="61" t="s">
        <v>335</v>
      </c>
      <c r="C1303">
        <v>2021</v>
      </c>
      <c r="D1303" s="61" t="s">
        <v>725</v>
      </c>
    </row>
    <row r="1304" spans="1:4" hidden="1" x14ac:dyDescent="0.25">
      <c r="A1304" s="61" t="s">
        <v>122</v>
      </c>
      <c r="B1304" s="61" t="s">
        <v>335</v>
      </c>
      <c r="C1304">
        <v>2022</v>
      </c>
      <c r="D1304" s="61" t="s">
        <v>1131</v>
      </c>
    </row>
    <row r="1305" spans="1:4" hidden="1" x14ac:dyDescent="0.25">
      <c r="A1305" s="61" t="s">
        <v>122</v>
      </c>
      <c r="B1305" s="61" t="s">
        <v>335</v>
      </c>
      <c r="C1305">
        <v>2023</v>
      </c>
      <c r="D1305" s="34">
        <v>8.4</v>
      </c>
    </row>
    <row r="1306" spans="1:4" hidden="1" x14ac:dyDescent="0.25">
      <c r="A1306" s="61" t="s">
        <v>333</v>
      </c>
      <c r="B1306" s="61" t="s">
        <v>334</v>
      </c>
      <c r="C1306">
        <v>2006</v>
      </c>
      <c r="D1306" s="61" t="s">
        <v>1132</v>
      </c>
    </row>
    <row r="1307" spans="1:4" hidden="1" x14ac:dyDescent="0.25">
      <c r="A1307" s="61" t="s">
        <v>333</v>
      </c>
      <c r="B1307" s="61" t="s">
        <v>334</v>
      </c>
      <c r="C1307">
        <v>2008</v>
      </c>
      <c r="D1307" s="61" t="s">
        <v>891</v>
      </c>
    </row>
    <row r="1308" spans="1:4" hidden="1" x14ac:dyDescent="0.25">
      <c r="A1308" s="61" t="s">
        <v>333</v>
      </c>
      <c r="B1308" s="61" t="s">
        <v>334</v>
      </c>
      <c r="C1308">
        <v>2010</v>
      </c>
      <c r="D1308" s="61" t="s">
        <v>1024</v>
      </c>
    </row>
    <row r="1309" spans="1:4" hidden="1" x14ac:dyDescent="0.25">
      <c r="A1309" s="61" t="s">
        <v>333</v>
      </c>
      <c r="B1309" s="61" t="s">
        <v>334</v>
      </c>
      <c r="C1309">
        <v>2011</v>
      </c>
      <c r="D1309" s="61" t="s">
        <v>954</v>
      </c>
    </row>
    <row r="1310" spans="1:4" hidden="1" x14ac:dyDescent="0.25">
      <c r="A1310" s="61" t="s">
        <v>333</v>
      </c>
      <c r="B1310" s="61" t="s">
        <v>334</v>
      </c>
      <c r="C1310">
        <v>2012</v>
      </c>
      <c r="D1310" s="61" t="s">
        <v>1023</v>
      </c>
    </row>
    <row r="1311" spans="1:4" hidden="1" x14ac:dyDescent="0.25">
      <c r="A1311" s="61" t="s">
        <v>333</v>
      </c>
      <c r="B1311" s="61" t="s">
        <v>334</v>
      </c>
      <c r="C1311">
        <v>2013</v>
      </c>
      <c r="D1311" s="61" t="s">
        <v>1023</v>
      </c>
    </row>
    <row r="1312" spans="1:4" hidden="1" x14ac:dyDescent="0.25">
      <c r="A1312" s="61" t="s">
        <v>333</v>
      </c>
      <c r="B1312" s="61" t="s">
        <v>334</v>
      </c>
      <c r="C1312">
        <v>2014</v>
      </c>
      <c r="D1312" s="61" t="s">
        <v>1023</v>
      </c>
    </row>
    <row r="1313" spans="1:4" hidden="1" x14ac:dyDescent="0.25">
      <c r="A1313" s="61" t="s">
        <v>333</v>
      </c>
      <c r="B1313" s="61" t="s">
        <v>334</v>
      </c>
      <c r="C1313">
        <v>2015</v>
      </c>
      <c r="D1313" s="61" t="s">
        <v>1133</v>
      </c>
    </row>
    <row r="1314" spans="1:4" hidden="1" x14ac:dyDescent="0.25">
      <c r="A1314" s="61" t="s">
        <v>333</v>
      </c>
      <c r="B1314" s="61" t="s">
        <v>334</v>
      </c>
      <c r="C1314">
        <v>2016</v>
      </c>
      <c r="D1314" s="61" t="s">
        <v>635</v>
      </c>
    </row>
    <row r="1315" spans="1:4" hidden="1" x14ac:dyDescent="0.25">
      <c r="A1315" s="61" t="s">
        <v>333</v>
      </c>
      <c r="B1315" s="61" t="s">
        <v>334</v>
      </c>
      <c r="C1315">
        <v>2017</v>
      </c>
      <c r="D1315" s="61" t="s">
        <v>1134</v>
      </c>
    </row>
    <row r="1316" spans="1:4" hidden="1" x14ac:dyDescent="0.25">
      <c r="A1316" s="61" t="s">
        <v>333</v>
      </c>
      <c r="B1316" s="61" t="s">
        <v>334</v>
      </c>
      <c r="C1316">
        <v>2018</v>
      </c>
      <c r="D1316" s="61" t="s">
        <v>891</v>
      </c>
    </row>
    <row r="1317" spans="1:4" hidden="1" x14ac:dyDescent="0.25">
      <c r="A1317" s="61" t="s">
        <v>333</v>
      </c>
      <c r="B1317" s="61" t="s">
        <v>334</v>
      </c>
      <c r="C1317">
        <v>2019</v>
      </c>
      <c r="D1317" s="61" t="s">
        <v>891</v>
      </c>
    </row>
    <row r="1318" spans="1:4" hidden="1" x14ac:dyDescent="0.25">
      <c r="A1318" s="61" t="s">
        <v>333</v>
      </c>
      <c r="B1318" s="61" t="s">
        <v>334</v>
      </c>
      <c r="C1318">
        <v>2020</v>
      </c>
      <c r="D1318" s="61" t="s">
        <v>632</v>
      </c>
    </row>
    <row r="1319" spans="1:4" hidden="1" x14ac:dyDescent="0.25">
      <c r="A1319" s="61" t="s">
        <v>333</v>
      </c>
      <c r="B1319" s="61" t="s">
        <v>334</v>
      </c>
      <c r="C1319">
        <v>2021</v>
      </c>
      <c r="D1319" s="61" t="s">
        <v>703</v>
      </c>
    </row>
    <row r="1320" spans="1:4" hidden="1" x14ac:dyDescent="0.25">
      <c r="A1320" s="61" t="s">
        <v>333</v>
      </c>
      <c r="B1320" s="61" t="s">
        <v>334</v>
      </c>
      <c r="C1320">
        <v>2022</v>
      </c>
      <c r="D1320" s="61" t="s">
        <v>620</v>
      </c>
    </row>
    <row r="1321" spans="1:4" hidden="1" x14ac:dyDescent="0.25">
      <c r="A1321" s="61" t="s">
        <v>333</v>
      </c>
      <c r="B1321" s="61" t="s">
        <v>334</v>
      </c>
      <c r="C1321">
        <v>2023</v>
      </c>
      <c r="D1321" s="34">
        <v>3.04</v>
      </c>
    </row>
    <row r="1322" spans="1:4" x14ac:dyDescent="0.25">
      <c r="A1322" s="61" t="s">
        <v>147</v>
      </c>
      <c r="B1322" s="61" t="s">
        <v>336</v>
      </c>
      <c r="C1322">
        <v>2006</v>
      </c>
      <c r="D1322" s="61">
        <v>3.62</v>
      </c>
    </row>
    <row r="1323" spans="1:4" x14ac:dyDescent="0.25">
      <c r="A1323" s="61" t="s">
        <v>147</v>
      </c>
      <c r="B1323" s="61" t="s">
        <v>336</v>
      </c>
      <c r="C1323">
        <v>2008</v>
      </c>
      <c r="D1323" s="61">
        <v>3.45</v>
      </c>
    </row>
    <row r="1324" spans="1:4" x14ac:dyDescent="0.25">
      <c r="A1324" s="61" t="s">
        <v>147</v>
      </c>
      <c r="B1324" s="61" t="s">
        <v>336</v>
      </c>
      <c r="C1324">
        <v>2010</v>
      </c>
      <c r="D1324" s="61">
        <v>3.3</v>
      </c>
    </row>
    <row r="1325" spans="1:4" x14ac:dyDescent="0.25">
      <c r="A1325" s="61" t="s">
        <v>147</v>
      </c>
      <c r="B1325" s="61" t="s">
        <v>336</v>
      </c>
      <c r="C1325">
        <v>2011</v>
      </c>
      <c r="D1325" s="61">
        <v>3.24</v>
      </c>
    </row>
    <row r="1326" spans="1:4" x14ac:dyDescent="0.25">
      <c r="A1326" s="61" t="s">
        <v>147</v>
      </c>
      <c r="B1326" s="61" t="s">
        <v>336</v>
      </c>
      <c r="C1326">
        <v>2012</v>
      </c>
      <c r="D1326" s="61">
        <v>2.95</v>
      </c>
    </row>
    <row r="1327" spans="1:4" x14ac:dyDescent="0.25">
      <c r="A1327" s="61" t="s">
        <v>147</v>
      </c>
      <c r="B1327" s="61" t="s">
        <v>336</v>
      </c>
      <c r="C1327">
        <v>2013</v>
      </c>
      <c r="D1327" s="61">
        <v>3.06</v>
      </c>
    </row>
    <row r="1328" spans="1:4" x14ac:dyDescent="0.25">
      <c r="A1328" s="61" t="s">
        <v>147</v>
      </c>
      <c r="B1328" s="61" t="s">
        <v>336</v>
      </c>
      <c r="C1328">
        <v>2014</v>
      </c>
      <c r="D1328" s="61">
        <v>3.17</v>
      </c>
    </row>
    <row r="1329" spans="1:4" x14ac:dyDescent="0.25">
      <c r="A1329" s="61" t="s">
        <v>147</v>
      </c>
      <c r="B1329" s="61" t="s">
        <v>336</v>
      </c>
      <c r="C1329">
        <v>2015</v>
      </c>
      <c r="D1329" s="61">
        <v>3.06</v>
      </c>
    </row>
    <row r="1330" spans="1:4" x14ac:dyDescent="0.25">
      <c r="A1330" s="61" t="s">
        <v>147</v>
      </c>
      <c r="B1330" s="61" t="s">
        <v>336</v>
      </c>
      <c r="C1330">
        <v>2016</v>
      </c>
      <c r="D1330" s="61">
        <v>3.06</v>
      </c>
    </row>
    <row r="1331" spans="1:4" x14ac:dyDescent="0.25">
      <c r="A1331" s="61" t="s">
        <v>147</v>
      </c>
      <c r="B1331" s="61" t="s">
        <v>336</v>
      </c>
      <c r="C1331">
        <v>2017</v>
      </c>
      <c r="D1331" s="61">
        <v>3.06</v>
      </c>
    </row>
    <row r="1332" spans="1:4" x14ac:dyDescent="0.25">
      <c r="A1332" s="61" t="s">
        <v>147</v>
      </c>
      <c r="B1332" s="61" t="s">
        <v>336</v>
      </c>
      <c r="C1332">
        <v>2018</v>
      </c>
      <c r="D1332" s="61">
        <v>2.94</v>
      </c>
    </row>
    <row r="1333" spans="1:4" x14ac:dyDescent="0.25">
      <c r="A1333" s="61" t="s">
        <v>147</v>
      </c>
      <c r="B1333" s="61" t="s">
        <v>336</v>
      </c>
      <c r="C1333">
        <v>2019</v>
      </c>
      <c r="D1333" s="61">
        <v>2.94</v>
      </c>
    </row>
    <row r="1334" spans="1:4" x14ac:dyDescent="0.25">
      <c r="A1334" s="61" t="s">
        <v>147</v>
      </c>
      <c r="B1334" s="61" t="s">
        <v>336</v>
      </c>
      <c r="C1334">
        <v>2020</v>
      </c>
      <c r="D1334" s="61">
        <v>3.14</v>
      </c>
    </row>
    <row r="1335" spans="1:4" x14ac:dyDescent="0.25">
      <c r="A1335" s="61" t="s">
        <v>147</v>
      </c>
      <c r="B1335" s="61" t="s">
        <v>336</v>
      </c>
      <c r="C1335">
        <v>2021</v>
      </c>
      <c r="D1335" s="61">
        <v>3.08</v>
      </c>
    </row>
    <row r="1336" spans="1:4" hidden="1" x14ac:dyDescent="0.25">
      <c r="A1336" s="61" t="s">
        <v>147</v>
      </c>
      <c r="B1336" s="61" t="s">
        <v>336</v>
      </c>
      <c r="C1336">
        <v>2022</v>
      </c>
      <c r="D1336" s="61" t="s">
        <v>804</v>
      </c>
    </row>
    <row r="1337" spans="1:4" hidden="1" x14ac:dyDescent="0.25">
      <c r="A1337" s="61" t="s">
        <v>147</v>
      </c>
      <c r="B1337" s="61" t="s">
        <v>336</v>
      </c>
      <c r="C1337">
        <v>2023</v>
      </c>
      <c r="D1337" s="34">
        <v>3.08</v>
      </c>
    </row>
    <row r="1338" spans="1:4" hidden="1" x14ac:dyDescent="0.25">
      <c r="A1338" s="61" t="s">
        <v>337</v>
      </c>
      <c r="B1338" s="61" t="s">
        <v>338</v>
      </c>
      <c r="C1338">
        <v>2006</v>
      </c>
      <c r="D1338" s="61" t="s">
        <v>752</v>
      </c>
    </row>
    <row r="1339" spans="1:4" hidden="1" x14ac:dyDescent="0.25">
      <c r="A1339" s="61" t="s">
        <v>337</v>
      </c>
      <c r="B1339" s="61" t="s">
        <v>338</v>
      </c>
      <c r="C1339">
        <v>2008</v>
      </c>
      <c r="D1339" s="61" t="s">
        <v>651</v>
      </c>
    </row>
    <row r="1340" spans="1:4" hidden="1" x14ac:dyDescent="0.25">
      <c r="A1340" s="61" t="s">
        <v>337</v>
      </c>
      <c r="B1340" s="61" t="s">
        <v>338</v>
      </c>
      <c r="C1340">
        <v>2010</v>
      </c>
      <c r="D1340" s="61" t="s">
        <v>965</v>
      </c>
    </row>
    <row r="1341" spans="1:4" hidden="1" x14ac:dyDescent="0.25">
      <c r="A1341" s="61" t="s">
        <v>337</v>
      </c>
      <c r="B1341" s="61" t="s">
        <v>338</v>
      </c>
      <c r="C1341">
        <v>2011</v>
      </c>
      <c r="D1341" s="61" t="s">
        <v>965</v>
      </c>
    </row>
    <row r="1342" spans="1:4" hidden="1" x14ac:dyDescent="0.25">
      <c r="A1342" s="61" t="s">
        <v>337</v>
      </c>
      <c r="B1342" s="61" t="s">
        <v>338</v>
      </c>
      <c r="C1342">
        <v>2012</v>
      </c>
      <c r="D1342" s="61" t="s">
        <v>965</v>
      </c>
    </row>
    <row r="1343" spans="1:4" hidden="1" x14ac:dyDescent="0.25">
      <c r="A1343" s="61" t="s">
        <v>337</v>
      </c>
      <c r="B1343" s="61" t="s">
        <v>338</v>
      </c>
      <c r="C1343">
        <v>2013</v>
      </c>
      <c r="D1343" s="61" t="s">
        <v>1138</v>
      </c>
    </row>
    <row r="1344" spans="1:4" hidden="1" x14ac:dyDescent="0.25">
      <c r="A1344" s="61" t="s">
        <v>337</v>
      </c>
      <c r="B1344" s="61" t="s">
        <v>338</v>
      </c>
      <c r="C1344">
        <v>2014</v>
      </c>
      <c r="D1344" s="61" t="s">
        <v>1138</v>
      </c>
    </row>
    <row r="1345" spans="1:4" hidden="1" x14ac:dyDescent="0.25">
      <c r="A1345" s="61" t="s">
        <v>337</v>
      </c>
      <c r="B1345" s="61" t="s">
        <v>338</v>
      </c>
      <c r="C1345">
        <v>2015</v>
      </c>
      <c r="D1345" s="61" t="s">
        <v>1139</v>
      </c>
    </row>
    <row r="1346" spans="1:4" hidden="1" x14ac:dyDescent="0.25">
      <c r="A1346" s="61" t="s">
        <v>337</v>
      </c>
      <c r="B1346" s="61" t="s">
        <v>338</v>
      </c>
      <c r="C1346">
        <v>2016</v>
      </c>
      <c r="D1346" s="61" t="s">
        <v>1139</v>
      </c>
    </row>
    <row r="1347" spans="1:4" hidden="1" x14ac:dyDescent="0.25">
      <c r="A1347" s="61" t="s">
        <v>337</v>
      </c>
      <c r="B1347" s="61" t="s">
        <v>338</v>
      </c>
      <c r="C1347">
        <v>2017</v>
      </c>
      <c r="D1347" s="61" t="s">
        <v>766</v>
      </c>
    </row>
    <row r="1348" spans="1:4" hidden="1" x14ac:dyDescent="0.25">
      <c r="A1348" s="61" t="s">
        <v>337</v>
      </c>
      <c r="B1348" s="61" t="s">
        <v>338</v>
      </c>
      <c r="C1348">
        <v>2018</v>
      </c>
      <c r="D1348" s="61" t="s">
        <v>766</v>
      </c>
    </row>
    <row r="1349" spans="1:4" hidden="1" x14ac:dyDescent="0.25">
      <c r="A1349" s="61" t="s">
        <v>337</v>
      </c>
      <c r="B1349" s="61" t="s">
        <v>338</v>
      </c>
      <c r="C1349">
        <v>2019</v>
      </c>
      <c r="D1349" s="61" t="s">
        <v>1140</v>
      </c>
    </row>
    <row r="1350" spans="1:4" hidden="1" x14ac:dyDescent="0.25">
      <c r="A1350" s="61" t="s">
        <v>337</v>
      </c>
      <c r="B1350" s="61" t="s">
        <v>338</v>
      </c>
      <c r="C1350">
        <v>2020</v>
      </c>
      <c r="D1350" s="61" t="s">
        <v>1141</v>
      </c>
    </row>
    <row r="1351" spans="1:4" hidden="1" x14ac:dyDescent="0.25">
      <c r="A1351" s="61" t="s">
        <v>337</v>
      </c>
      <c r="B1351" s="61" t="s">
        <v>338</v>
      </c>
      <c r="C1351">
        <v>2021</v>
      </c>
      <c r="D1351" s="61" t="s">
        <v>1141</v>
      </c>
    </row>
    <row r="1352" spans="1:4" hidden="1" x14ac:dyDescent="0.25">
      <c r="A1352" s="61" t="s">
        <v>337</v>
      </c>
      <c r="B1352" s="61" t="s">
        <v>338</v>
      </c>
      <c r="C1352">
        <v>2022</v>
      </c>
      <c r="D1352" s="61" t="s">
        <v>1141</v>
      </c>
    </row>
    <row r="1353" spans="1:4" hidden="1" x14ac:dyDescent="0.25">
      <c r="A1353" s="61" t="s">
        <v>337</v>
      </c>
      <c r="B1353" s="61" t="s">
        <v>338</v>
      </c>
      <c r="C1353">
        <v>2023</v>
      </c>
      <c r="D1353" s="34">
        <v>5.05</v>
      </c>
    </row>
    <row r="1354" spans="1:4" hidden="1" x14ac:dyDescent="0.25">
      <c r="A1354" s="61" t="s">
        <v>346</v>
      </c>
      <c r="B1354" s="61" t="s">
        <v>347</v>
      </c>
      <c r="C1354">
        <v>2006</v>
      </c>
      <c r="D1354" s="61" t="s">
        <v>877</v>
      </c>
    </row>
    <row r="1355" spans="1:4" hidden="1" x14ac:dyDescent="0.25">
      <c r="A1355" s="61" t="s">
        <v>346</v>
      </c>
      <c r="B1355" s="61" t="s">
        <v>347</v>
      </c>
      <c r="C1355">
        <v>2008</v>
      </c>
      <c r="D1355" s="61" t="s">
        <v>1142</v>
      </c>
    </row>
    <row r="1356" spans="1:4" hidden="1" x14ac:dyDescent="0.25">
      <c r="A1356" s="61" t="s">
        <v>346</v>
      </c>
      <c r="B1356" s="61" t="s">
        <v>347</v>
      </c>
      <c r="C1356">
        <v>2010</v>
      </c>
      <c r="D1356" s="61" t="s">
        <v>649</v>
      </c>
    </row>
    <row r="1357" spans="1:4" hidden="1" x14ac:dyDescent="0.25">
      <c r="A1357" s="61" t="s">
        <v>346</v>
      </c>
      <c r="B1357" s="61" t="s">
        <v>347</v>
      </c>
      <c r="C1357">
        <v>2011</v>
      </c>
      <c r="D1357" s="61" t="s">
        <v>1024</v>
      </c>
    </row>
    <row r="1358" spans="1:4" hidden="1" x14ac:dyDescent="0.25">
      <c r="A1358" s="61" t="s">
        <v>346</v>
      </c>
      <c r="B1358" s="61" t="s">
        <v>347</v>
      </c>
      <c r="C1358">
        <v>2012</v>
      </c>
      <c r="D1358" s="61" t="s">
        <v>1143</v>
      </c>
    </row>
    <row r="1359" spans="1:4" hidden="1" x14ac:dyDescent="0.25">
      <c r="A1359" s="61" t="s">
        <v>346</v>
      </c>
      <c r="B1359" s="61" t="s">
        <v>347</v>
      </c>
      <c r="C1359">
        <v>2013</v>
      </c>
      <c r="D1359" s="61" t="s">
        <v>1143</v>
      </c>
    </row>
    <row r="1360" spans="1:4" hidden="1" x14ac:dyDescent="0.25">
      <c r="A1360" s="61" t="s">
        <v>346</v>
      </c>
      <c r="B1360" s="61" t="s">
        <v>347</v>
      </c>
      <c r="C1360">
        <v>2014</v>
      </c>
      <c r="D1360" s="61" t="s">
        <v>1143</v>
      </c>
    </row>
    <row r="1361" spans="1:4" hidden="1" x14ac:dyDescent="0.25">
      <c r="A1361" s="61" t="s">
        <v>346</v>
      </c>
      <c r="B1361" s="61" t="s">
        <v>347</v>
      </c>
      <c r="C1361">
        <v>2015</v>
      </c>
      <c r="D1361" s="61" t="s">
        <v>1144</v>
      </c>
    </row>
    <row r="1362" spans="1:4" hidden="1" x14ac:dyDescent="0.25">
      <c r="A1362" s="61" t="s">
        <v>346</v>
      </c>
      <c r="B1362" s="61" t="s">
        <v>347</v>
      </c>
      <c r="C1362">
        <v>2016</v>
      </c>
      <c r="D1362" s="61" t="s">
        <v>1144</v>
      </c>
    </row>
    <row r="1363" spans="1:4" hidden="1" x14ac:dyDescent="0.25">
      <c r="A1363" s="61" t="s">
        <v>346</v>
      </c>
      <c r="B1363" s="61" t="s">
        <v>347</v>
      </c>
      <c r="C1363">
        <v>2017</v>
      </c>
      <c r="D1363" s="61" t="s">
        <v>1144</v>
      </c>
    </row>
    <row r="1364" spans="1:4" hidden="1" x14ac:dyDescent="0.25">
      <c r="A1364" s="61" t="s">
        <v>346</v>
      </c>
      <c r="B1364" s="61" t="s">
        <v>347</v>
      </c>
      <c r="C1364">
        <v>2018</v>
      </c>
      <c r="D1364" s="61" t="s">
        <v>1144</v>
      </c>
    </row>
    <row r="1365" spans="1:4" hidden="1" x14ac:dyDescent="0.25">
      <c r="A1365" s="61" t="s">
        <v>346</v>
      </c>
      <c r="B1365" s="61" t="s">
        <v>347</v>
      </c>
      <c r="C1365">
        <v>2019</v>
      </c>
      <c r="D1365" s="61" t="s">
        <v>891</v>
      </c>
    </row>
    <row r="1366" spans="1:4" hidden="1" x14ac:dyDescent="0.25">
      <c r="A1366" s="61" t="s">
        <v>346</v>
      </c>
      <c r="B1366" s="61" t="s">
        <v>347</v>
      </c>
      <c r="C1366">
        <v>2020</v>
      </c>
      <c r="D1366" s="61" t="s">
        <v>1145</v>
      </c>
    </row>
    <row r="1367" spans="1:4" hidden="1" x14ac:dyDescent="0.25">
      <c r="A1367" s="61" t="s">
        <v>346</v>
      </c>
      <c r="B1367" s="61" t="s">
        <v>347</v>
      </c>
      <c r="C1367">
        <v>2021</v>
      </c>
      <c r="D1367" s="61" t="s">
        <v>1146</v>
      </c>
    </row>
    <row r="1368" spans="1:4" hidden="1" x14ac:dyDescent="0.25">
      <c r="A1368" s="61" t="s">
        <v>346</v>
      </c>
      <c r="B1368" s="61" t="s">
        <v>347</v>
      </c>
      <c r="C1368">
        <v>2022</v>
      </c>
      <c r="D1368" s="61" t="s">
        <v>623</v>
      </c>
    </row>
    <row r="1369" spans="1:4" hidden="1" x14ac:dyDescent="0.25">
      <c r="A1369" s="61" t="s">
        <v>346</v>
      </c>
      <c r="B1369" s="61" t="s">
        <v>347</v>
      </c>
      <c r="C1369">
        <v>2023</v>
      </c>
      <c r="D1369" s="34">
        <v>3.5</v>
      </c>
    </row>
    <row r="1370" spans="1:4" hidden="1" x14ac:dyDescent="0.25">
      <c r="A1370" s="61" t="s">
        <v>540</v>
      </c>
      <c r="B1370" s="61" t="s">
        <v>340</v>
      </c>
      <c r="C1370">
        <v>2006</v>
      </c>
      <c r="D1370" s="61" t="s">
        <v>1116</v>
      </c>
    </row>
    <row r="1371" spans="1:4" hidden="1" x14ac:dyDescent="0.25">
      <c r="A1371" s="61" t="s">
        <v>540</v>
      </c>
      <c r="B1371" s="61" t="s">
        <v>340</v>
      </c>
      <c r="C1371">
        <v>2008</v>
      </c>
      <c r="D1371" s="61" t="s">
        <v>892</v>
      </c>
    </row>
    <row r="1372" spans="1:4" hidden="1" x14ac:dyDescent="0.25">
      <c r="A1372" s="61" t="s">
        <v>540</v>
      </c>
      <c r="B1372" s="61" t="s">
        <v>340</v>
      </c>
      <c r="C1372">
        <v>2010</v>
      </c>
      <c r="D1372" s="61" t="s">
        <v>1028</v>
      </c>
    </row>
    <row r="1373" spans="1:4" hidden="1" x14ac:dyDescent="0.25">
      <c r="A1373" s="61" t="s">
        <v>540</v>
      </c>
      <c r="B1373" s="61" t="s">
        <v>340</v>
      </c>
      <c r="C1373">
        <v>2011</v>
      </c>
      <c r="D1373" s="61" t="s">
        <v>1147</v>
      </c>
    </row>
    <row r="1374" spans="1:4" hidden="1" x14ac:dyDescent="0.25">
      <c r="A1374" s="61" t="s">
        <v>540</v>
      </c>
      <c r="B1374" s="61" t="s">
        <v>340</v>
      </c>
      <c r="C1374">
        <v>2012</v>
      </c>
      <c r="D1374" s="61" t="s">
        <v>1148</v>
      </c>
    </row>
    <row r="1375" spans="1:4" hidden="1" x14ac:dyDescent="0.25">
      <c r="A1375" s="61" t="s">
        <v>540</v>
      </c>
      <c r="B1375" s="61" t="s">
        <v>340</v>
      </c>
      <c r="C1375">
        <v>2013</v>
      </c>
      <c r="D1375" s="61" t="s">
        <v>1148</v>
      </c>
    </row>
    <row r="1376" spans="1:4" hidden="1" x14ac:dyDescent="0.25">
      <c r="A1376" s="61" t="s">
        <v>540</v>
      </c>
      <c r="B1376" s="61" t="s">
        <v>340</v>
      </c>
      <c r="C1376">
        <v>2014</v>
      </c>
      <c r="D1376" s="61" t="s">
        <v>765</v>
      </c>
    </row>
    <row r="1377" spans="1:4" hidden="1" x14ac:dyDescent="0.25">
      <c r="A1377" s="61" t="s">
        <v>540</v>
      </c>
      <c r="B1377" s="61" t="s">
        <v>340</v>
      </c>
      <c r="C1377">
        <v>2015</v>
      </c>
      <c r="D1377" s="61" t="s">
        <v>1139</v>
      </c>
    </row>
    <row r="1378" spans="1:4" hidden="1" x14ac:dyDescent="0.25">
      <c r="A1378" s="61" t="s">
        <v>540</v>
      </c>
      <c r="B1378" s="61" t="s">
        <v>340</v>
      </c>
      <c r="C1378">
        <v>2016</v>
      </c>
      <c r="D1378" s="61" t="s">
        <v>751</v>
      </c>
    </row>
    <row r="1379" spans="1:4" hidden="1" x14ac:dyDescent="0.25">
      <c r="A1379" s="61" t="s">
        <v>540</v>
      </c>
      <c r="B1379" s="61" t="s">
        <v>340</v>
      </c>
      <c r="C1379">
        <v>2017</v>
      </c>
      <c r="D1379" s="61" t="s">
        <v>766</v>
      </c>
    </row>
    <row r="1380" spans="1:4" hidden="1" x14ac:dyDescent="0.25">
      <c r="A1380" s="61" t="s">
        <v>540</v>
      </c>
      <c r="B1380" s="61" t="s">
        <v>340</v>
      </c>
      <c r="C1380">
        <v>2018</v>
      </c>
      <c r="D1380" s="61" t="s">
        <v>766</v>
      </c>
    </row>
    <row r="1381" spans="1:4" hidden="1" x14ac:dyDescent="0.25">
      <c r="A1381" s="61" t="s">
        <v>540</v>
      </c>
      <c r="B1381" s="61" t="s">
        <v>340</v>
      </c>
      <c r="C1381">
        <v>2019</v>
      </c>
      <c r="D1381" s="61" t="s">
        <v>1149</v>
      </c>
    </row>
    <row r="1382" spans="1:4" hidden="1" x14ac:dyDescent="0.25">
      <c r="A1382" s="61" t="s">
        <v>540</v>
      </c>
      <c r="B1382" s="61" t="s">
        <v>340</v>
      </c>
      <c r="C1382">
        <v>2020</v>
      </c>
      <c r="D1382" s="61" t="s">
        <v>1150</v>
      </c>
    </row>
    <row r="1383" spans="1:4" hidden="1" x14ac:dyDescent="0.25">
      <c r="A1383" s="61" t="s">
        <v>540</v>
      </c>
      <c r="B1383" s="61" t="s">
        <v>340</v>
      </c>
      <c r="C1383">
        <v>2021</v>
      </c>
      <c r="D1383" s="61" t="s">
        <v>632</v>
      </c>
    </row>
    <row r="1384" spans="1:4" hidden="1" x14ac:dyDescent="0.25">
      <c r="A1384" s="61" t="s">
        <v>540</v>
      </c>
      <c r="B1384" s="61" t="s">
        <v>340</v>
      </c>
      <c r="C1384">
        <v>2022</v>
      </c>
      <c r="D1384" s="61" t="s">
        <v>632</v>
      </c>
    </row>
    <row r="1385" spans="1:4" hidden="1" x14ac:dyDescent="0.25">
      <c r="A1385" s="61" t="s">
        <v>540</v>
      </c>
      <c r="B1385" s="61" t="s">
        <v>340</v>
      </c>
      <c r="C1385">
        <v>2023</v>
      </c>
      <c r="D1385" s="34">
        <v>3.7</v>
      </c>
    </row>
    <row r="1386" spans="1:4" hidden="1" x14ac:dyDescent="0.25">
      <c r="A1386" s="61" t="s">
        <v>538</v>
      </c>
      <c r="B1386" s="61" t="s">
        <v>349</v>
      </c>
      <c r="C1386">
        <v>2006</v>
      </c>
      <c r="D1386" s="61" t="s">
        <v>1151</v>
      </c>
    </row>
    <row r="1387" spans="1:4" hidden="1" x14ac:dyDescent="0.25">
      <c r="A1387" s="61" t="s">
        <v>538</v>
      </c>
      <c r="B1387" s="61" t="s">
        <v>349</v>
      </c>
      <c r="C1387">
        <v>2008</v>
      </c>
      <c r="D1387" s="61" t="s">
        <v>1151</v>
      </c>
    </row>
    <row r="1388" spans="1:4" hidden="1" x14ac:dyDescent="0.25">
      <c r="A1388" s="61" t="s">
        <v>538</v>
      </c>
      <c r="B1388" s="61" t="s">
        <v>349</v>
      </c>
      <c r="C1388">
        <v>2010</v>
      </c>
      <c r="D1388" s="61" t="s">
        <v>1151</v>
      </c>
    </row>
    <row r="1389" spans="1:4" hidden="1" x14ac:dyDescent="0.25">
      <c r="A1389" s="61" t="s">
        <v>538</v>
      </c>
      <c r="B1389" s="61" t="s">
        <v>349</v>
      </c>
      <c r="C1389">
        <v>2011</v>
      </c>
      <c r="D1389" s="61" t="s">
        <v>1151</v>
      </c>
    </row>
    <row r="1390" spans="1:4" hidden="1" x14ac:dyDescent="0.25">
      <c r="A1390" s="61" t="s">
        <v>538</v>
      </c>
      <c r="B1390" s="61" t="s">
        <v>349</v>
      </c>
      <c r="C1390">
        <v>2012</v>
      </c>
      <c r="D1390" s="61" t="s">
        <v>1067</v>
      </c>
    </row>
    <row r="1391" spans="1:4" hidden="1" x14ac:dyDescent="0.25">
      <c r="A1391" s="61" t="s">
        <v>538</v>
      </c>
      <c r="B1391" s="61" t="s">
        <v>349</v>
      </c>
      <c r="C1391">
        <v>2013</v>
      </c>
      <c r="D1391" s="61" t="s">
        <v>864</v>
      </c>
    </row>
    <row r="1392" spans="1:4" hidden="1" x14ac:dyDescent="0.25">
      <c r="A1392" s="61" t="s">
        <v>538</v>
      </c>
      <c r="B1392" s="61" t="s">
        <v>349</v>
      </c>
      <c r="C1392">
        <v>2014</v>
      </c>
      <c r="D1392" s="61" t="s">
        <v>864</v>
      </c>
    </row>
    <row r="1393" spans="1:4" hidden="1" x14ac:dyDescent="0.25">
      <c r="A1393" s="61" t="s">
        <v>538</v>
      </c>
      <c r="B1393" s="61" t="s">
        <v>349</v>
      </c>
      <c r="C1393">
        <v>2015</v>
      </c>
      <c r="D1393" s="61" t="s">
        <v>864</v>
      </c>
    </row>
    <row r="1394" spans="1:4" hidden="1" x14ac:dyDescent="0.25">
      <c r="A1394" s="61" t="s">
        <v>538</v>
      </c>
      <c r="B1394" s="61" t="s">
        <v>349</v>
      </c>
      <c r="C1394">
        <v>2016</v>
      </c>
      <c r="D1394" s="61" t="s">
        <v>927</v>
      </c>
    </row>
    <row r="1395" spans="1:4" hidden="1" x14ac:dyDescent="0.25">
      <c r="A1395" s="61" t="s">
        <v>538</v>
      </c>
      <c r="B1395" s="61" t="s">
        <v>349</v>
      </c>
      <c r="C1395">
        <v>2017</v>
      </c>
      <c r="D1395" s="61" t="s">
        <v>927</v>
      </c>
    </row>
    <row r="1396" spans="1:4" hidden="1" x14ac:dyDescent="0.25">
      <c r="A1396" s="61" t="s">
        <v>538</v>
      </c>
      <c r="B1396" s="61" t="s">
        <v>349</v>
      </c>
      <c r="C1396">
        <v>2018</v>
      </c>
      <c r="D1396" s="61" t="s">
        <v>927</v>
      </c>
    </row>
    <row r="1397" spans="1:4" hidden="1" x14ac:dyDescent="0.25">
      <c r="A1397" s="61" t="s">
        <v>538</v>
      </c>
      <c r="B1397" s="61" t="s">
        <v>349</v>
      </c>
      <c r="C1397">
        <v>2019</v>
      </c>
      <c r="D1397" s="61" t="s">
        <v>811</v>
      </c>
    </row>
    <row r="1398" spans="1:4" hidden="1" x14ac:dyDescent="0.25">
      <c r="A1398" s="61" t="s">
        <v>538</v>
      </c>
      <c r="B1398" s="61" t="s">
        <v>349</v>
      </c>
      <c r="C1398">
        <v>2020</v>
      </c>
      <c r="D1398" s="61" t="s">
        <v>969</v>
      </c>
    </row>
    <row r="1399" spans="1:4" hidden="1" x14ac:dyDescent="0.25">
      <c r="A1399" s="61" t="s">
        <v>538</v>
      </c>
      <c r="B1399" s="61" t="s">
        <v>349</v>
      </c>
      <c r="C1399">
        <v>2021</v>
      </c>
      <c r="D1399" s="61" t="s">
        <v>969</v>
      </c>
    </row>
    <row r="1400" spans="1:4" hidden="1" x14ac:dyDescent="0.25">
      <c r="A1400" s="61" t="s">
        <v>538</v>
      </c>
      <c r="B1400" s="61" t="s">
        <v>349</v>
      </c>
      <c r="C1400">
        <v>2022</v>
      </c>
      <c r="D1400" s="61" t="s">
        <v>969</v>
      </c>
    </row>
    <row r="1401" spans="1:4" x14ac:dyDescent="0.25">
      <c r="A1401" s="61" t="s">
        <v>144</v>
      </c>
      <c r="B1401" s="61" t="s">
        <v>362</v>
      </c>
      <c r="C1401">
        <v>2006</v>
      </c>
      <c r="D1401" s="61">
        <v>7.37</v>
      </c>
    </row>
    <row r="1402" spans="1:4" x14ac:dyDescent="0.25">
      <c r="A1402" s="61" t="s">
        <v>144</v>
      </c>
      <c r="B1402" s="61" t="s">
        <v>362</v>
      </c>
      <c r="C1402">
        <v>2008</v>
      </c>
      <c r="D1402" s="61">
        <v>7.23</v>
      </c>
    </row>
    <row r="1403" spans="1:4" x14ac:dyDescent="0.25">
      <c r="A1403" s="61" t="s">
        <v>144</v>
      </c>
      <c r="B1403" s="61" t="s">
        <v>362</v>
      </c>
      <c r="C1403">
        <v>2010</v>
      </c>
      <c r="D1403" s="61">
        <v>7.05</v>
      </c>
    </row>
    <row r="1404" spans="1:4" x14ac:dyDescent="0.25">
      <c r="A1404" s="61" t="s">
        <v>144</v>
      </c>
      <c r="B1404" s="61" t="s">
        <v>362</v>
      </c>
      <c r="C1404">
        <v>2011</v>
      </c>
      <c r="D1404" s="61">
        <v>7.05</v>
      </c>
    </row>
    <row r="1405" spans="1:4" x14ac:dyDescent="0.25">
      <c r="A1405" s="61" t="s">
        <v>144</v>
      </c>
      <c r="B1405" s="61" t="s">
        <v>362</v>
      </c>
      <c r="C1405">
        <v>2012</v>
      </c>
      <c r="D1405" s="61">
        <v>7.05</v>
      </c>
    </row>
    <row r="1406" spans="1:4" x14ac:dyDescent="0.25">
      <c r="A1406" s="61" t="s">
        <v>144</v>
      </c>
      <c r="B1406" s="61" t="s">
        <v>362</v>
      </c>
      <c r="C1406">
        <v>2013</v>
      </c>
      <c r="D1406" s="61">
        <v>7.05</v>
      </c>
    </row>
    <row r="1407" spans="1:4" x14ac:dyDescent="0.25">
      <c r="A1407" s="61" t="s">
        <v>144</v>
      </c>
      <c r="B1407" s="61" t="s">
        <v>362</v>
      </c>
      <c r="C1407">
        <v>2014</v>
      </c>
      <c r="D1407" s="61">
        <v>7.48</v>
      </c>
    </row>
    <row r="1408" spans="1:4" x14ac:dyDescent="0.25">
      <c r="A1408" s="61" t="s">
        <v>144</v>
      </c>
      <c r="B1408" s="61" t="s">
        <v>362</v>
      </c>
      <c r="C1408">
        <v>2015</v>
      </c>
      <c r="D1408" s="61">
        <v>7.37</v>
      </c>
    </row>
    <row r="1409" spans="1:4" x14ac:dyDescent="0.25">
      <c r="A1409" s="61" t="s">
        <v>144</v>
      </c>
      <c r="B1409" s="61" t="s">
        <v>362</v>
      </c>
      <c r="C1409">
        <v>2016</v>
      </c>
      <c r="D1409" s="61">
        <v>7.31</v>
      </c>
    </row>
    <row r="1410" spans="1:4" x14ac:dyDescent="0.25">
      <c r="A1410" s="61" t="s">
        <v>144</v>
      </c>
      <c r="B1410" s="61" t="s">
        <v>362</v>
      </c>
      <c r="C1410">
        <v>2017</v>
      </c>
      <c r="D1410" s="61">
        <v>7.25</v>
      </c>
    </row>
    <row r="1411" spans="1:4" x14ac:dyDescent="0.25">
      <c r="A1411" s="61" t="s">
        <v>144</v>
      </c>
      <c r="B1411" s="61" t="s">
        <v>362</v>
      </c>
      <c r="C1411">
        <v>2018</v>
      </c>
      <c r="D1411" s="61">
        <v>7.38</v>
      </c>
    </row>
    <row r="1412" spans="1:4" x14ac:dyDescent="0.25">
      <c r="A1412" s="61" t="s">
        <v>144</v>
      </c>
      <c r="B1412" s="61" t="s">
        <v>362</v>
      </c>
      <c r="C1412">
        <v>2019</v>
      </c>
      <c r="D1412" s="61">
        <v>7.49</v>
      </c>
    </row>
    <row r="1413" spans="1:4" x14ac:dyDescent="0.25">
      <c r="A1413" s="61" t="s">
        <v>144</v>
      </c>
      <c r="B1413" s="61" t="s">
        <v>362</v>
      </c>
      <c r="C1413">
        <v>2020</v>
      </c>
      <c r="D1413" s="61">
        <v>7.24</v>
      </c>
    </row>
    <row r="1414" spans="1:4" x14ac:dyDescent="0.25">
      <c r="A1414" s="61" t="s">
        <v>144</v>
      </c>
      <c r="B1414" s="61" t="s">
        <v>362</v>
      </c>
      <c r="C1414">
        <v>2021</v>
      </c>
      <c r="D1414" s="61">
        <v>7.31</v>
      </c>
    </row>
    <row r="1415" spans="1:4" hidden="1" x14ac:dyDescent="0.25">
      <c r="A1415" s="61" t="s">
        <v>144</v>
      </c>
      <c r="B1415" s="61" t="s">
        <v>362</v>
      </c>
      <c r="C1415">
        <v>2022</v>
      </c>
      <c r="D1415" s="61" t="s">
        <v>1152</v>
      </c>
    </row>
    <row r="1416" spans="1:4" hidden="1" x14ac:dyDescent="0.25">
      <c r="A1416" s="61" t="s">
        <v>144</v>
      </c>
      <c r="B1416" s="61" t="s">
        <v>362</v>
      </c>
      <c r="C1416">
        <v>2023</v>
      </c>
      <c r="D1416" s="34">
        <v>7.38</v>
      </c>
    </row>
    <row r="1417" spans="1:4" hidden="1" x14ac:dyDescent="0.25">
      <c r="A1417" s="61" t="s">
        <v>350</v>
      </c>
      <c r="B1417" s="61" t="s">
        <v>351</v>
      </c>
      <c r="C1417">
        <v>2006</v>
      </c>
      <c r="D1417" s="61" t="s">
        <v>1039</v>
      </c>
    </row>
    <row r="1418" spans="1:4" hidden="1" x14ac:dyDescent="0.25">
      <c r="A1418" s="61" t="s">
        <v>350</v>
      </c>
      <c r="B1418" s="61" t="s">
        <v>351</v>
      </c>
      <c r="C1418">
        <v>2008</v>
      </c>
      <c r="D1418" s="61" t="s">
        <v>1155</v>
      </c>
    </row>
    <row r="1419" spans="1:4" hidden="1" x14ac:dyDescent="0.25">
      <c r="A1419" s="61" t="s">
        <v>350</v>
      </c>
      <c r="B1419" s="61" t="s">
        <v>351</v>
      </c>
      <c r="C1419">
        <v>2010</v>
      </c>
      <c r="D1419" s="61" t="s">
        <v>1039</v>
      </c>
    </row>
    <row r="1420" spans="1:4" hidden="1" x14ac:dyDescent="0.25">
      <c r="A1420" s="61" t="s">
        <v>350</v>
      </c>
      <c r="B1420" s="61" t="s">
        <v>351</v>
      </c>
      <c r="C1420">
        <v>2011</v>
      </c>
      <c r="D1420" s="61" t="s">
        <v>764</v>
      </c>
    </row>
    <row r="1421" spans="1:4" hidden="1" x14ac:dyDescent="0.25">
      <c r="A1421" s="61" t="s">
        <v>350</v>
      </c>
      <c r="B1421" s="61" t="s">
        <v>351</v>
      </c>
      <c r="C1421">
        <v>2012</v>
      </c>
      <c r="D1421" s="61" t="s">
        <v>1141</v>
      </c>
    </row>
    <row r="1422" spans="1:4" hidden="1" x14ac:dyDescent="0.25">
      <c r="A1422" s="61" t="s">
        <v>350</v>
      </c>
      <c r="B1422" s="61" t="s">
        <v>351</v>
      </c>
      <c r="C1422">
        <v>2013</v>
      </c>
      <c r="D1422" s="61" t="s">
        <v>1141</v>
      </c>
    </row>
    <row r="1423" spans="1:4" hidden="1" x14ac:dyDescent="0.25">
      <c r="A1423" s="61" t="s">
        <v>350</v>
      </c>
      <c r="B1423" s="61" t="s">
        <v>351</v>
      </c>
      <c r="C1423">
        <v>2014</v>
      </c>
      <c r="D1423" s="61" t="s">
        <v>1043</v>
      </c>
    </row>
    <row r="1424" spans="1:4" hidden="1" x14ac:dyDescent="0.25">
      <c r="A1424" s="61" t="s">
        <v>350</v>
      </c>
      <c r="B1424" s="61" t="s">
        <v>351</v>
      </c>
      <c r="C1424">
        <v>2015</v>
      </c>
      <c r="D1424" s="61" t="s">
        <v>769</v>
      </c>
    </row>
    <row r="1425" spans="1:4" hidden="1" x14ac:dyDescent="0.25">
      <c r="A1425" s="61" t="s">
        <v>350</v>
      </c>
      <c r="B1425" s="61" t="s">
        <v>351</v>
      </c>
      <c r="C1425">
        <v>2016</v>
      </c>
      <c r="D1425" s="61" t="s">
        <v>769</v>
      </c>
    </row>
    <row r="1426" spans="1:4" hidden="1" x14ac:dyDescent="0.25">
      <c r="A1426" s="61" t="s">
        <v>350</v>
      </c>
      <c r="B1426" s="61" t="s">
        <v>351</v>
      </c>
      <c r="C1426">
        <v>2017</v>
      </c>
      <c r="D1426" s="61" t="s">
        <v>985</v>
      </c>
    </row>
    <row r="1427" spans="1:4" hidden="1" x14ac:dyDescent="0.25">
      <c r="A1427" s="61" t="s">
        <v>350</v>
      </c>
      <c r="B1427" s="61" t="s">
        <v>351</v>
      </c>
      <c r="C1427">
        <v>2018</v>
      </c>
      <c r="D1427" s="61" t="s">
        <v>1156</v>
      </c>
    </row>
    <row r="1428" spans="1:4" hidden="1" x14ac:dyDescent="0.25">
      <c r="A1428" s="61" t="s">
        <v>350</v>
      </c>
      <c r="B1428" s="61" t="s">
        <v>351</v>
      </c>
      <c r="C1428">
        <v>2019</v>
      </c>
      <c r="D1428" s="61" t="s">
        <v>1157</v>
      </c>
    </row>
    <row r="1429" spans="1:4" hidden="1" x14ac:dyDescent="0.25">
      <c r="A1429" s="61" t="s">
        <v>350</v>
      </c>
      <c r="B1429" s="61" t="s">
        <v>351</v>
      </c>
      <c r="C1429">
        <v>2020</v>
      </c>
      <c r="D1429" s="61" t="s">
        <v>1158</v>
      </c>
    </row>
    <row r="1430" spans="1:4" hidden="1" x14ac:dyDescent="0.25">
      <c r="A1430" s="61" t="s">
        <v>350</v>
      </c>
      <c r="B1430" s="61" t="s">
        <v>351</v>
      </c>
      <c r="C1430">
        <v>2021</v>
      </c>
      <c r="D1430" s="61" t="s">
        <v>803</v>
      </c>
    </row>
    <row r="1431" spans="1:4" hidden="1" x14ac:dyDescent="0.25">
      <c r="A1431" s="61" t="s">
        <v>350</v>
      </c>
      <c r="B1431" s="61" t="s">
        <v>351</v>
      </c>
      <c r="C1431">
        <v>2022</v>
      </c>
      <c r="D1431" s="61" t="s">
        <v>1159</v>
      </c>
    </row>
    <row r="1432" spans="1:4" hidden="1" x14ac:dyDescent="0.25">
      <c r="A1432" s="61" t="s">
        <v>350</v>
      </c>
      <c r="B1432" s="61" t="s">
        <v>351</v>
      </c>
      <c r="C1432">
        <v>2023</v>
      </c>
      <c r="D1432" s="34">
        <v>3.56</v>
      </c>
    </row>
    <row r="1433" spans="1:4" hidden="1" x14ac:dyDescent="0.25">
      <c r="A1433" s="61" t="s">
        <v>358</v>
      </c>
      <c r="B1433" s="61" t="s">
        <v>359</v>
      </c>
      <c r="C1433">
        <v>2006</v>
      </c>
      <c r="D1433" s="61" t="s">
        <v>873</v>
      </c>
    </row>
    <row r="1434" spans="1:4" hidden="1" x14ac:dyDescent="0.25">
      <c r="A1434" s="61" t="s">
        <v>358</v>
      </c>
      <c r="B1434" s="61" t="s">
        <v>359</v>
      </c>
      <c r="C1434">
        <v>2008</v>
      </c>
      <c r="D1434" s="61" t="s">
        <v>1160</v>
      </c>
    </row>
    <row r="1435" spans="1:4" hidden="1" x14ac:dyDescent="0.25">
      <c r="A1435" s="61" t="s">
        <v>358</v>
      </c>
      <c r="B1435" s="61" t="s">
        <v>359</v>
      </c>
      <c r="C1435">
        <v>2010</v>
      </c>
      <c r="D1435" s="61" t="s">
        <v>949</v>
      </c>
    </row>
    <row r="1436" spans="1:4" hidden="1" x14ac:dyDescent="0.25">
      <c r="A1436" s="61" t="s">
        <v>358</v>
      </c>
      <c r="B1436" s="61" t="s">
        <v>359</v>
      </c>
      <c r="C1436">
        <v>2011</v>
      </c>
      <c r="D1436" s="61" t="s">
        <v>951</v>
      </c>
    </row>
    <row r="1437" spans="1:4" hidden="1" x14ac:dyDescent="0.25">
      <c r="A1437" s="61" t="s">
        <v>358</v>
      </c>
      <c r="B1437" s="61" t="s">
        <v>359</v>
      </c>
      <c r="C1437">
        <v>2012</v>
      </c>
      <c r="D1437" s="61" t="s">
        <v>937</v>
      </c>
    </row>
    <row r="1438" spans="1:4" hidden="1" x14ac:dyDescent="0.25">
      <c r="A1438" s="61" t="s">
        <v>358</v>
      </c>
      <c r="B1438" s="61" t="s">
        <v>359</v>
      </c>
      <c r="C1438">
        <v>2013</v>
      </c>
      <c r="D1438" s="61" t="s">
        <v>937</v>
      </c>
    </row>
    <row r="1439" spans="1:4" hidden="1" x14ac:dyDescent="0.25">
      <c r="A1439" s="61" t="s">
        <v>358</v>
      </c>
      <c r="B1439" s="61" t="s">
        <v>359</v>
      </c>
      <c r="C1439">
        <v>2014</v>
      </c>
      <c r="D1439" s="61" t="s">
        <v>937</v>
      </c>
    </row>
    <row r="1440" spans="1:4" hidden="1" x14ac:dyDescent="0.25">
      <c r="A1440" s="61" t="s">
        <v>358</v>
      </c>
      <c r="B1440" s="61" t="s">
        <v>359</v>
      </c>
      <c r="C1440">
        <v>2015</v>
      </c>
      <c r="D1440" s="61" t="s">
        <v>1161</v>
      </c>
    </row>
    <row r="1441" spans="1:4" hidden="1" x14ac:dyDescent="0.25">
      <c r="A1441" s="61" t="s">
        <v>358</v>
      </c>
      <c r="B1441" s="61" t="s">
        <v>359</v>
      </c>
      <c r="C1441">
        <v>2016</v>
      </c>
      <c r="D1441" s="61" t="s">
        <v>1161</v>
      </c>
    </row>
    <row r="1442" spans="1:4" hidden="1" x14ac:dyDescent="0.25">
      <c r="A1442" s="61" t="s">
        <v>358</v>
      </c>
      <c r="B1442" s="61" t="s">
        <v>359</v>
      </c>
      <c r="C1442">
        <v>2017</v>
      </c>
      <c r="D1442" s="61" t="s">
        <v>794</v>
      </c>
    </row>
    <row r="1443" spans="1:4" hidden="1" x14ac:dyDescent="0.25">
      <c r="A1443" s="61" t="s">
        <v>358</v>
      </c>
      <c r="B1443" s="61" t="s">
        <v>359</v>
      </c>
      <c r="C1443">
        <v>2018</v>
      </c>
      <c r="D1443" s="61" t="s">
        <v>794</v>
      </c>
    </row>
    <row r="1444" spans="1:4" hidden="1" x14ac:dyDescent="0.25">
      <c r="A1444" s="61" t="s">
        <v>358</v>
      </c>
      <c r="B1444" s="61" t="s">
        <v>359</v>
      </c>
      <c r="C1444">
        <v>2019</v>
      </c>
      <c r="D1444" s="61" t="s">
        <v>868</v>
      </c>
    </row>
    <row r="1445" spans="1:4" hidden="1" x14ac:dyDescent="0.25">
      <c r="A1445" s="61" t="s">
        <v>358</v>
      </c>
      <c r="B1445" s="61" t="s">
        <v>359</v>
      </c>
      <c r="C1445">
        <v>2020</v>
      </c>
      <c r="D1445" s="61" t="s">
        <v>1056</v>
      </c>
    </row>
    <row r="1446" spans="1:4" hidden="1" x14ac:dyDescent="0.25">
      <c r="A1446" s="61" t="s">
        <v>358</v>
      </c>
      <c r="B1446" s="61" t="s">
        <v>359</v>
      </c>
      <c r="C1446">
        <v>2021</v>
      </c>
      <c r="D1446" s="61" t="s">
        <v>1056</v>
      </c>
    </row>
    <row r="1447" spans="1:4" hidden="1" x14ac:dyDescent="0.25">
      <c r="A1447" s="61" t="s">
        <v>358</v>
      </c>
      <c r="B1447" s="61" t="s">
        <v>359</v>
      </c>
      <c r="C1447">
        <v>2022</v>
      </c>
      <c r="D1447" s="61" t="s">
        <v>1162</v>
      </c>
    </row>
    <row r="1448" spans="1:4" hidden="1" x14ac:dyDescent="0.25">
      <c r="A1448" s="61" t="s">
        <v>358</v>
      </c>
      <c r="B1448" s="61" t="s">
        <v>359</v>
      </c>
      <c r="C1448">
        <v>2023</v>
      </c>
      <c r="D1448" s="34">
        <v>6.06</v>
      </c>
    </row>
    <row r="1449" spans="1:4" hidden="1" x14ac:dyDescent="0.25">
      <c r="A1449" s="61" t="s">
        <v>352</v>
      </c>
      <c r="B1449" s="61" t="s">
        <v>353</v>
      </c>
      <c r="C1449">
        <v>2006</v>
      </c>
      <c r="D1449" s="61" t="s">
        <v>1163</v>
      </c>
    </row>
    <row r="1450" spans="1:4" hidden="1" x14ac:dyDescent="0.25">
      <c r="A1450" s="61" t="s">
        <v>352</v>
      </c>
      <c r="B1450" s="61" t="s">
        <v>353</v>
      </c>
      <c r="C1450">
        <v>2008</v>
      </c>
      <c r="D1450" s="61" t="s">
        <v>1164</v>
      </c>
    </row>
    <row r="1451" spans="1:4" hidden="1" x14ac:dyDescent="0.25">
      <c r="A1451" s="61" t="s">
        <v>352</v>
      </c>
      <c r="B1451" s="61" t="s">
        <v>353</v>
      </c>
      <c r="C1451">
        <v>2010</v>
      </c>
      <c r="D1451" s="61" t="s">
        <v>1165</v>
      </c>
    </row>
    <row r="1452" spans="1:4" hidden="1" x14ac:dyDescent="0.25">
      <c r="A1452" s="61" t="s">
        <v>352</v>
      </c>
      <c r="B1452" s="61" t="s">
        <v>353</v>
      </c>
      <c r="C1452">
        <v>2011</v>
      </c>
      <c r="D1452" s="61" t="s">
        <v>1165</v>
      </c>
    </row>
    <row r="1453" spans="1:4" hidden="1" x14ac:dyDescent="0.25">
      <c r="A1453" s="61" t="s">
        <v>352</v>
      </c>
      <c r="B1453" s="61" t="s">
        <v>353</v>
      </c>
      <c r="C1453">
        <v>2012</v>
      </c>
      <c r="D1453" s="61" t="s">
        <v>1166</v>
      </c>
    </row>
    <row r="1454" spans="1:4" hidden="1" x14ac:dyDescent="0.25">
      <c r="A1454" s="61" t="s">
        <v>352</v>
      </c>
      <c r="B1454" s="61" t="s">
        <v>353</v>
      </c>
      <c r="C1454">
        <v>2013</v>
      </c>
      <c r="D1454" s="61" t="s">
        <v>1166</v>
      </c>
    </row>
    <row r="1455" spans="1:4" hidden="1" x14ac:dyDescent="0.25">
      <c r="A1455" s="61" t="s">
        <v>352</v>
      </c>
      <c r="B1455" s="61" t="s">
        <v>353</v>
      </c>
      <c r="C1455">
        <v>2014</v>
      </c>
      <c r="D1455" s="61" t="s">
        <v>1166</v>
      </c>
    </row>
    <row r="1456" spans="1:4" hidden="1" x14ac:dyDescent="0.25">
      <c r="A1456" s="61" t="s">
        <v>352</v>
      </c>
      <c r="B1456" s="61" t="s">
        <v>353</v>
      </c>
      <c r="C1456">
        <v>2015</v>
      </c>
      <c r="D1456" s="61" t="s">
        <v>1166</v>
      </c>
    </row>
    <row r="1457" spans="1:4" hidden="1" x14ac:dyDescent="0.25">
      <c r="A1457" s="61" t="s">
        <v>352</v>
      </c>
      <c r="B1457" s="61" t="s">
        <v>353</v>
      </c>
      <c r="C1457">
        <v>2016</v>
      </c>
      <c r="D1457" s="61" t="s">
        <v>1042</v>
      </c>
    </row>
    <row r="1458" spans="1:4" hidden="1" x14ac:dyDescent="0.25">
      <c r="A1458" s="61" t="s">
        <v>352</v>
      </c>
      <c r="B1458" s="61" t="s">
        <v>353</v>
      </c>
      <c r="C1458">
        <v>2017</v>
      </c>
      <c r="D1458" s="61" t="s">
        <v>1167</v>
      </c>
    </row>
    <row r="1459" spans="1:4" hidden="1" x14ac:dyDescent="0.25">
      <c r="A1459" s="61" t="s">
        <v>352</v>
      </c>
      <c r="B1459" s="61" t="s">
        <v>353</v>
      </c>
      <c r="C1459">
        <v>2018</v>
      </c>
      <c r="D1459" s="61" t="s">
        <v>653</v>
      </c>
    </row>
    <row r="1460" spans="1:4" hidden="1" x14ac:dyDescent="0.25">
      <c r="A1460" s="61" t="s">
        <v>352</v>
      </c>
      <c r="B1460" s="61" t="s">
        <v>353</v>
      </c>
      <c r="C1460">
        <v>2019</v>
      </c>
      <c r="D1460" s="61" t="s">
        <v>1168</v>
      </c>
    </row>
    <row r="1461" spans="1:4" hidden="1" x14ac:dyDescent="0.25">
      <c r="A1461" s="61" t="s">
        <v>352</v>
      </c>
      <c r="B1461" s="61" t="s">
        <v>353</v>
      </c>
      <c r="C1461">
        <v>2020</v>
      </c>
      <c r="D1461" s="61" t="s">
        <v>764</v>
      </c>
    </row>
    <row r="1462" spans="1:4" hidden="1" x14ac:dyDescent="0.25">
      <c r="A1462" s="61" t="s">
        <v>352</v>
      </c>
      <c r="B1462" s="61" t="s">
        <v>353</v>
      </c>
      <c r="C1462">
        <v>2021</v>
      </c>
      <c r="D1462" s="61" t="s">
        <v>713</v>
      </c>
    </row>
    <row r="1463" spans="1:4" hidden="1" x14ac:dyDescent="0.25">
      <c r="A1463" s="61" t="s">
        <v>352</v>
      </c>
      <c r="B1463" s="61" t="s">
        <v>353</v>
      </c>
      <c r="C1463">
        <v>2022</v>
      </c>
      <c r="D1463" s="61" t="s">
        <v>713</v>
      </c>
    </row>
    <row r="1464" spans="1:4" hidden="1" x14ac:dyDescent="0.25">
      <c r="A1464" s="61" t="s">
        <v>352</v>
      </c>
      <c r="B1464" s="61" t="s">
        <v>353</v>
      </c>
      <c r="C1464">
        <v>2023</v>
      </c>
      <c r="D1464" s="34">
        <v>5.57</v>
      </c>
    </row>
    <row r="1465" spans="1:4" hidden="1" x14ac:dyDescent="0.25">
      <c r="A1465" s="61" t="s">
        <v>354</v>
      </c>
      <c r="B1465" s="61" t="s">
        <v>355</v>
      </c>
      <c r="C1465">
        <v>2006</v>
      </c>
      <c r="D1465" s="61" t="s">
        <v>968</v>
      </c>
    </row>
    <row r="1466" spans="1:4" hidden="1" x14ac:dyDescent="0.25">
      <c r="A1466" s="61" t="s">
        <v>354</v>
      </c>
      <c r="B1466" s="61" t="s">
        <v>355</v>
      </c>
      <c r="C1466">
        <v>2008</v>
      </c>
      <c r="D1466" s="61" t="s">
        <v>1068</v>
      </c>
    </row>
    <row r="1467" spans="1:4" hidden="1" x14ac:dyDescent="0.25">
      <c r="A1467" s="61" t="s">
        <v>354</v>
      </c>
      <c r="B1467" s="61" t="s">
        <v>355</v>
      </c>
      <c r="C1467">
        <v>2010</v>
      </c>
      <c r="D1467" s="61" t="s">
        <v>865</v>
      </c>
    </row>
    <row r="1468" spans="1:4" hidden="1" x14ac:dyDescent="0.25">
      <c r="A1468" s="61" t="s">
        <v>354</v>
      </c>
      <c r="B1468" s="61" t="s">
        <v>355</v>
      </c>
      <c r="C1468">
        <v>2011</v>
      </c>
      <c r="D1468" s="61" t="s">
        <v>1169</v>
      </c>
    </row>
    <row r="1469" spans="1:4" hidden="1" x14ac:dyDescent="0.25">
      <c r="A1469" s="61" t="s">
        <v>354</v>
      </c>
      <c r="B1469" s="61" t="s">
        <v>355</v>
      </c>
      <c r="C1469">
        <v>2012</v>
      </c>
      <c r="D1469" s="61" t="s">
        <v>1088</v>
      </c>
    </row>
    <row r="1470" spans="1:4" hidden="1" x14ac:dyDescent="0.25">
      <c r="A1470" s="61" t="s">
        <v>354</v>
      </c>
      <c r="B1470" s="61" t="s">
        <v>355</v>
      </c>
      <c r="C1470">
        <v>2013</v>
      </c>
      <c r="D1470" s="61" t="s">
        <v>749</v>
      </c>
    </row>
    <row r="1471" spans="1:4" hidden="1" x14ac:dyDescent="0.25">
      <c r="A1471" s="61" t="s">
        <v>354</v>
      </c>
      <c r="B1471" s="61" t="s">
        <v>355</v>
      </c>
      <c r="C1471">
        <v>2014</v>
      </c>
      <c r="D1471" s="61" t="s">
        <v>1145</v>
      </c>
    </row>
    <row r="1472" spans="1:4" hidden="1" x14ac:dyDescent="0.25">
      <c r="A1472" s="61" t="s">
        <v>354</v>
      </c>
      <c r="B1472" s="61" t="s">
        <v>355</v>
      </c>
      <c r="C1472">
        <v>2015</v>
      </c>
      <c r="D1472" s="61" t="s">
        <v>1170</v>
      </c>
    </row>
    <row r="1473" spans="1:4" hidden="1" x14ac:dyDescent="0.25">
      <c r="A1473" s="61" t="s">
        <v>354</v>
      </c>
      <c r="B1473" s="61" t="s">
        <v>355</v>
      </c>
      <c r="C1473">
        <v>2016</v>
      </c>
      <c r="D1473" s="61" t="s">
        <v>1170</v>
      </c>
    </row>
    <row r="1474" spans="1:4" hidden="1" x14ac:dyDescent="0.25">
      <c r="A1474" s="61" t="s">
        <v>354</v>
      </c>
      <c r="B1474" s="61" t="s">
        <v>355</v>
      </c>
      <c r="C1474">
        <v>2017</v>
      </c>
      <c r="D1474" s="61" t="s">
        <v>1067</v>
      </c>
    </row>
    <row r="1475" spans="1:4" hidden="1" x14ac:dyDescent="0.25">
      <c r="A1475" s="61" t="s">
        <v>354</v>
      </c>
      <c r="B1475" s="61" t="s">
        <v>355</v>
      </c>
      <c r="C1475">
        <v>2018</v>
      </c>
      <c r="D1475" s="61" t="s">
        <v>967</v>
      </c>
    </row>
    <row r="1476" spans="1:4" hidden="1" x14ac:dyDescent="0.25">
      <c r="A1476" s="61" t="s">
        <v>354</v>
      </c>
      <c r="B1476" s="61" t="s">
        <v>355</v>
      </c>
      <c r="C1476">
        <v>2019</v>
      </c>
      <c r="D1476" s="61" t="s">
        <v>1066</v>
      </c>
    </row>
    <row r="1477" spans="1:4" hidden="1" x14ac:dyDescent="0.25">
      <c r="A1477" s="61" t="s">
        <v>354</v>
      </c>
      <c r="B1477" s="61" t="s">
        <v>355</v>
      </c>
      <c r="C1477">
        <v>2020</v>
      </c>
      <c r="D1477" s="61" t="s">
        <v>1112</v>
      </c>
    </row>
    <row r="1478" spans="1:4" hidden="1" x14ac:dyDescent="0.25">
      <c r="A1478" s="61" t="s">
        <v>354</v>
      </c>
      <c r="B1478" s="61" t="s">
        <v>355</v>
      </c>
      <c r="C1478">
        <v>2021</v>
      </c>
      <c r="D1478" s="61" t="s">
        <v>1112</v>
      </c>
    </row>
    <row r="1479" spans="1:4" hidden="1" x14ac:dyDescent="0.25">
      <c r="A1479" s="61" t="s">
        <v>354</v>
      </c>
      <c r="B1479" s="61" t="s">
        <v>355</v>
      </c>
      <c r="C1479">
        <v>2022</v>
      </c>
      <c r="D1479" s="61" t="s">
        <v>1171</v>
      </c>
    </row>
    <row r="1480" spans="1:4" hidden="1" x14ac:dyDescent="0.25">
      <c r="A1480" s="61" t="s">
        <v>134</v>
      </c>
      <c r="B1480" s="61" t="s">
        <v>360</v>
      </c>
      <c r="C1480">
        <v>2006</v>
      </c>
      <c r="D1480" s="61" t="s">
        <v>833</v>
      </c>
    </row>
    <row r="1481" spans="1:4" hidden="1" x14ac:dyDescent="0.25">
      <c r="A1481" s="61" t="s">
        <v>134</v>
      </c>
      <c r="B1481" s="61" t="s">
        <v>360</v>
      </c>
      <c r="C1481">
        <v>2008</v>
      </c>
      <c r="D1481" s="61" t="s">
        <v>1172</v>
      </c>
    </row>
    <row r="1482" spans="1:4" hidden="1" x14ac:dyDescent="0.25">
      <c r="A1482" s="61" t="s">
        <v>134</v>
      </c>
      <c r="B1482" s="61" t="s">
        <v>360</v>
      </c>
      <c r="C1482">
        <v>2010</v>
      </c>
      <c r="D1482" s="61" t="s">
        <v>944</v>
      </c>
    </row>
    <row r="1483" spans="1:4" hidden="1" x14ac:dyDescent="0.25">
      <c r="A1483" s="61" t="s">
        <v>134</v>
      </c>
      <c r="B1483" s="61" t="s">
        <v>360</v>
      </c>
      <c r="C1483">
        <v>2011</v>
      </c>
      <c r="D1483" s="61" t="s">
        <v>944</v>
      </c>
    </row>
    <row r="1484" spans="1:4" hidden="1" x14ac:dyDescent="0.25">
      <c r="A1484" s="61" t="s">
        <v>134</v>
      </c>
      <c r="B1484" s="61" t="s">
        <v>360</v>
      </c>
      <c r="C1484">
        <v>2012</v>
      </c>
      <c r="D1484" s="61" t="s">
        <v>944</v>
      </c>
    </row>
    <row r="1485" spans="1:4" hidden="1" x14ac:dyDescent="0.25">
      <c r="A1485" s="61" t="s">
        <v>134</v>
      </c>
      <c r="B1485" s="61" t="s">
        <v>360</v>
      </c>
      <c r="C1485">
        <v>2013</v>
      </c>
      <c r="D1485" s="61" t="s">
        <v>854</v>
      </c>
    </row>
    <row r="1486" spans="1:4" hidden="1" x14ac:dyDescent="0.25">
      <c r="A1486" s="61" t="s">
        <v>134</v>
      </c>
      <c r="B1486" s="61" t="s">
        <v>360</v>
      </c>
      <c r="C1486">
        <v>2014</v>
      </c>
      <c r="D1486" s="61" t="s">
        <v>854</v>
      </c>
    </row>
    <row r="1487" spans="1:4" hidden="1" x14ac:dyDescent="0.25">
      <c r="A1487" s="61" t="s">
        <v>134</v>
      </c>
      <c r="B1487" s="61" t="s">
        <v>360</v>
      </c>
      <c r="C1487">
        <v>2015</v>
      </c>
      <c r="D1487" s="61" t="s">
        <v>854</v>
      </c>
    </row>
    <row r="1488" spans="1:4" hidden="1" x14ac:dyDescent="0.25">
      <c r="A1488" s="61" t="s">
        <v>134</v>
      </c>
      <c r="B1488" s="61" t="s">
        <v>360</v>
      </c>
      <c r="C1488">
        <v>2016</v>
      </c>
      <c r="D1488" s="61" t="s">
        <v>773</v>
      </c>
    </row>
    <row r="1489" spans="1:4" hidden="1" x14ac:dyDescent="0.25">
      <c r="A1489" s="61" t="s">
        <v>134</v>
      </c>
      <c r="B1489" s="61" t="s">
        <v>360</v>
      </c>
      <c r="C1489">
        <v>2017</v>
      </c>
      <c r="D1489" s="61" t="s">
        <v>1173</v>
      </c>
    </row>
    <row r="1490" spans="1:4" hidden="1" x14ac:dyDescent="0.25">
      <c r="A1490" s="61" t="s">
        <v>134</v>
      </c>
      <c r="B1490" s="61" t="s">
        <v>360</v>
      </c>
      <c r="C1490">
        <v>2018</v>
      </c>
      <c r="D1490" s="61" t="s">
        <v>1174</v>
      </c>
    </row>
    <row r="1491" spans="1:4" hidden="1" x14ac:dyDescent="0.25">
      <c r="A1491" s="61" t="s">
        <v>134</v>
      </c>
      <c r="B1491" s="61" t="s">
        <v>360</v>
      </c>
      <c r="C1491">
        <v>2019</v>
      </c>
      <c r="D1491" s="61" t="s">
        <v>1174</v>
      </c>
    </row>
    <row r="1492" spans="1:4" hidden="1" x14ac:dyDescent="0.25">
      <c r="A1492" s="61" t="s">
        <v>134</v>
      </c>
      <c r="B1492" s="61" t="s">
        <v>360</v>
      </c>
      <c r="C1492">
        <v>2020</v>
      </c>
      <c r="D1492" s="61" t="s">
        <v>871</v>
      </c>
    </row>
    <row r="1493" spans="1:4" hidden="1" x14ac:dyDescent="0.25">
      <c r="A1493" s="61" t="s">
        <v>134</v>
      </c>
      <c r="B1493" s="61" t="s">
        <v>360</v>
      </c>
      <c r="C1493">
        <v>2021</v>
      </c>
      <c r="D1493" s="61" t="s">
        <v>1107</v>
      </c>
    </row>
    <row r="1494" spans="1:4" hidden="1" x14ac:dyDescent="0.25">
      <c r="A1494" s="61" t="s">
        <v>134</v>
      </c>
      <c r="B1494" s="61" t="s">
        <v>360</v>
      </c>
      <c r="C1494">
        <v>2022</v>
      </c>
      <c r="D1494" s="61" t="s">
        <v>1154</v>
      </c>
    </row>
    <row r="1495" spans="1:4" hidden="1" x14ac:dyDescent="0.25">
      <c r="A1495" s="61" t="s">
        <v>134</v>
      </c>
      <c r="B1495" s="61" t="s">
        <v>360</v>
      </c>
      <c r="C1495">
        <v>2023</v>
      </c>
      <c r="D1495" s="34">
        <v>7.31</v>
      </c>
    </row>
    <row r="1496" spans="1:4" hidden="1" x14ac:dyDescent="0.25">
      <c r="A1496" s="61" t="s">
        <v>39</v>
      </c>
      <c r="B1496" s="61" t="s">
        <v>361</v>
      </c>
      <c r="C1496">
        <v>2006</v>
      </c>
      <c r="D1496" s="61" t="s">
        <v>1175</v>
      </c>
    </row>
    <row r="1497" spans="1:4" hidden="1" x14ac:dyDescent="0.25">
      <c r="A1497" s="61" t="s">
        <v>39</v>
      </c>
      <c r="B1497" s="61" t="s">
        <v>361</v>
      </c>
      <c r="C1497">
        <v>2008</v>
      </c>
      <c r="D1497" s="61" t="s">
        <v>1175</v>
      </c>
    </row>
    <row r="1498" spans="1:4" hidden="1" x14ac:dyDescent="0.25">
      <c r="A1498" s="61" t="s">
        <v>39</v>
      </c>
      <c r="B1498" s="61" t="s">
        <v>361</v>
      </c>
      <c r="C1498">
        <v>2010</v>
      </c>
      <c r="D1498" s="61" t="s">
        <v>832</v>
      </c>
    </row>
    <row r="1499" spans="1:4" hidden="1" x14ac:dyDescent="0.25">
      <c r="A1499" s="61" t="s">
        <v>39</v>
      </c>
      <c r="B1499" s="61" t="s">
        <v>361</v>
      </c>
      <c r="C1499">
        <v>2011</v>
      </c>
      <c r="D1499" s="61" t="s">
        <v>832</v>
      </c>
    </row>
    <row r="1500" spans="1:4" hidden="1" x14ac:dyDescent="0.25">
      <c r="A1500" s="61" t="s">
        <v>39</v>
      </c>
      <c r="B1500" s="61" t="s">
        <v>361</v>
      </c>
      <c r="C1500">
        <v>2012</v>
      </c>
      <c r="D1500" s="61" t="s">
        <v>832</v>
      </c>
    </row>
    <row r="1501" spans="1:4" hidden="1" x14ac:dyDescent="0.25">
      <c r="A1501" s="61" t="s">
        <v>39</v>
      </c>
      <c r="B1501" s="61" t="s">
        <v>361</v>
      </c>
      <c r="C1501">
        <v>2013</v>
      </c>
      <c r="D1501" s="61" t="s">
        <v>832</v>
      </c>
    </row>
    <row r="1502" spans="1:4" hidden="1" x14ac:dyDescent="0.25">
      <c r="A1502" s="61" t="s">
        <v>39</v>
      </c>
      <c r="B1502" s="61" t="s">
        <v>361</v>
      </c>
      <c r="C1502">
        <v>2014</v>
      </c>
      <c r="D1502" s="61" t="s">
        <v>832</v>
      </c>
    </row>
    <row r="1503" spans="1:4" hidden="1" x14ac:dyDescent="0.25">
      <c r="A1503" s="61" t="s">
        <v>39</v>
      </c>
      <c r="B1503" s="61" t="s">
        <v>361</v>
      </c>
      <c r="C1503">
        <v>2015</v>
      </c>
      <c r="D1503" s="61" t="s">
        <v>832</v>
      </c>
    </row>
    <row r="1504" spans="1:4" hidden="1" x14ac:dyDescent="0.25">
      <c r="A1504" s="61" t="s">
        <v>39</v>
      </c>
      <c r="B1504" s="61" t="s">
        <v>361</v>
      </c>
      <c r="C1504">
        <v>2016</v>
      </c>
      <c r="D1504" s="61" t="s">
        <v>1176</v>
      </c>
    </row>
    <row r="1505" spans="1:4" hidden="1" x14ac:dyDescent="0.25">
      <c r="A1505" s="61" t="s">
        <v>39</v>
      </c>
      <c r="B1505" s="61" t="s">
        <v>361</v>
      </c>
      <c r="C1505">
        <v>2017</v>
      </c>
      <c r="D1505" s="61" t="s">
        <v>1176</v>
      </c>
    </row>
    <row r="1506" spans="1:4" hidden="1" x14ac:dyDescent="0.25">
      <c r="A1506" s="61" t="s">
        <v>39</v>
      </c>
      <c r="B1506" s="61" t="s">
        <v>361</v>
      </c>
      <c r="C1506">
        <v>2018</v>
      </c>
      <c r="D1506" s="61" t="s">
        <v>1176</v>
      </c>
    </row>
    <row r="1507" spans="1:4" hidden="1" x14ac:dyDescent="0.25">
      <c r="A1507" s="61" t="s">
        <v>39</v>
      </c>
      <c r="B1507" s="61" t="s">
        <v>361</v>
      </c>
      <c r="C1507">
        <v>2019</v>
      </c>
      <c r="D1507" s="61" t="s">
        <v>1176</v>
      </c>
    </row>
    <row r="1508" spans="1:4" hidden="1" x14ac:dyDescent="0.25">
      <c r="A1508" s="61" t="s">
        <v>39</v>
      </c>
      <c r="B1508" s="61" t="s">
        <v>361</v>
      </c>
      <c r="C1508">
        <v>2020</v>
      </c>
      <c r="D1508" s="61" t="s">
        <v>1052</v>
      </c>
    </row>
    <row r="1509" spans="1:4" hidden="1" x14ac:dyDescent="0.25">
      <c r="A1509" s="61" t="s">
        <v>39</v>
      </c>
      <c r="B1509" s="61" t="s">
        <v>361</v>
      </c>
      <c r="C1509">
        <v>2021</v>
      </c>
      <c r="D1509" s="61" t="s">
        <v>1052</v>
      </c>
    </row>
    <row r="1510" spans="1:4" hidden="1" x14ac:dyDescent="0.25">
      <c r="A1510" s="61" t="s">
        <v>39</v>
      </c>
      <c r="B1510" s="61" t="s">
        <v>361</v>
      </c>
      <c r="C1510">
        <v>2022</v>
      </c>
      <c r="D1510" s="61" t="s">
        <v>1176</v>
      </c>
    </row>
    <row r="1511" spans="1:4" hidden="1" x14ac:dyDescent="0.25">
      <c r="A1511" s="61" t="s">
        <v>39</v>
      </c>
      <c r="B1511" s="61" t="s">
        <v>361</v>
      </c>
      <c r="C1511">
        <v>2023</v>
      </c>
      <c r="D1511" s="34">
        <v>8.81</v>
      </c>
    </row>
    <row r="1512" spans="1:4" hidden="1" x14ac:dyDescent="0.25">
      <c r="A1512" s="61" t="s">
        <v>367</v>
      </c>
      <c r="B1512" s="61" t="s">
        <v>368</v>
      </c>
      <c r="C1512">
        <v>2006</v>
      </c>
      <c r="D1512" s="61" t="s">
        <v>1039</v>
      </c>
    </row>
    <row r="1513" spans="1:4" hidden="1" x14ac:dyDescent="0.25">
      <c r="A1513" s="61" t="s">
        <v>367</v>
      </c>
      <c r="B1513" s="61" t="s">
        <v>368</v>
      </c>
      <c r="C1513">
        <v>2008</v>
      </c>
      <c r="D1513" s="61" t="s">
        <v>714</v>
      </c>
    </row>
    <row r="1514" spans="1:4" hidden="1" x14ac:dyDescent="0.25">
      <c r="A1514" s="61" t="s">
        <v>367</v>
      </c>
      <c r="B1514" s="61" t="s">
        <v>368</v>
      </c>
      <c r="C1514">
        <v>2010</v>
      </c>
      <c r="D1514" s="61" t="s">
        <v>1079</v>
      </c>
    </row>
    <row r="1515" spans="1:4" hidden="1" x14ac:dyDescent="0.25">
      <c r="A1515" s="61" t="s">
        <v>367</v>
      </c>
      <c r="B1515" s="61" t="s">
        <v>368</v>
      </c>
      <c r="C1515">
        <v>2011</v>
      </c>
      <c r="D1515" s="61" t="s">
        <v>891</v>
      </c>
    </row>
    <row r="1516" spans="1:4" hidden="1" x14ac:dyDescent="0.25">
      <c r="A1516" s="61" t="s">
        <v>367</v>
      </c>
      <c r="B1516" s="61" t="s">
        <v>368</v>
      </c>
      <c r="C1516">
        <v>2012</v>
      </c>
      <c r="D1516" s="61" t="s">
        <v>891</v>
      </c>
    </row>
    <row r="1517" spans="1:4" hidden="1" x14ac:dyDescent="0.25">
      <c r="A1517" s="61" t="s">
        <v>367</v>
      </c>
      <c r="B1517" s="61" t="s">
        <v>368</v>
      </c>
      <c r="C1517">
        <v>2013</v>
      </c>
      <c r="D1517" s="61" t="s">
        <v>1177</v>
      </c>
    </row>
    <row r="1518" spans="1:4" hidden="1" x14ac:dyDescent="0.25">
      <c r="A1518" s="61" t="s">
        <v>367</v>
      </c>
      <c r="B1518" s="61" t="s">
        <v>368</v>
      </c>
      <c r="C1518">
        <v>2014</v>
      </c>
      <c r="D1518" s="61" t="s">
        <v>1178</v>
      </c>
    </row>
    <row r="1519" spans="1:4" hidden="1" x14ac:dyDescent="0.25">
      <c r="A1519" s="61" t="s">
        <v>367</v>
      </c>
      <c r="B1519" s="61" t="s">
        <v>368</v>
      </c>
      <c r="C1519">
        <v>2015</v>
      </c>
      <c r="D1519" s="61" t="s">
        <v>1179</v>
      </c>
    </row>
    <row r="1520" spans="1:4" hidden="1" x14ac:dyDescent="0.25">
      <c r="A1520" s="61" t="s">
        <v>367</v>
      </c>
      <c r="B1520" s="61" t="s">
        <v>368</v>
      </c>
      <c r="C1520">
        <v>2016</v>
      </c>
      <c r="D1520" s="61" t="s">
        <v>1165</v>
      </c>
    </row>
    <row r="1521" spans="1:4" hidden="1" x14ac:dyDescent="0.25">
      <c r="A1521" s="61" t="s">
        <v>367</v>
      </c>
      <c r="B1521" s="61" t="s">
        <v>368</v>
      </c>
      <c r="C1521">
        <v>2017</v>
      </c>
      <c r="D1521" s="61" t="s">
        <v>766</v>
      </c>
    </row>
    <row r="1522" spans="1:4" hidden="1" x14ac:dyDescent="0.25">
      <c r="A1522" s="61" t="s">
        <v>367</v>
      </c>
      <c r="B1522" s="61" t="s">
        <v>368</v>
      </c>
      <c r="C1522">
        <v>2018</v>
      </c>
      <c r="D1522" s="61" t="s">
        <v>1163</v>
      </c>
    </row>
    <row r="1523" spans="1:4" hidden="1" x14ac:dyDescent="0.25">
      <c r="A1523" s="61" t="s">
        <v>367</v>
      </c>
      <c r="B1523" s="61" t="s">
        <v>368</v>
      </c>
      <c r="C1523">
        <v>2019</v>
      </c>
      <c r="D1523" s="61" t="s">
        <v>947</v>
      </c>
    </row>
    <row r="1524" spans="1:4" hidden="1" x14ac:dyDescent="0.25">
      <c r="A1524" s="61" t="s">
        <v>367</v>
      </c>
      <c r="B1524" s="61" t="s">
        <v>368</v>
      </c>
      <c r="C1524">
        <v>2020</v>
      </c>
      <c r="D1524" s="61" t="s">
        <v>760</v>
      </c>
    </row>
    <row r="1525" spans="1:4" hidden="1" x14ac:dyDescent="0.25">
      <c r="A1525" s="61" t="s">
        <v>367</v>
      </c>
      <c r="B1525" s="61" t="s">
        <v>368</v>
      </c>
      <c r="C1525">
        <v>2021</v>
      </c>
      <c r="D1525" s="61" t="s">
        <v>760</v>
      </c>
    </row>
    <row r="1526" spans="1:4" hidden="1" x14ac:dyDescent="0.25">
      <c r="A1526" s="61" t="s">
        <v>367</v>
      </c>
      <c r="B1526" s="61" t="s">
        <v>368</v>
      </c>
      <c r="C1526">
        <v>2022</v>
      </c>
      <c r="D1526" s="61" t="s">
        <v>760</v>
      </c>
    </row>
    <row r="1527" spans="1:4" hidden="1" x14ac:dyDescent="0.25">
      <c r="A1527" s="61" t="s">
        <v>367</v>
      </c>
      <c r="B1527" s="61" t="s">
        <v>368</v>
      </c>
      <c r="C1527">
        <v>2023</v>
      </c>
      <c r="D1527" s="34">
        <v>5.26</v>
      </c>
    </row>
    <row r="1528" spans="1:4" hidden="1" x14ac:dyDescent="0.25">
      <c r="A1528" s="61" t="s">
        <v>388</v>
      </c>
      <c r="B1528" s="61" t="s">
        <v>389</v>
      </c>
      <c r="C1528">
        <v>2006</v>
      </c>
      <c r="D1528" s="61" t="s">
        <v>1065</v>
      </c>
    </row>
    <row r="1529" spans="1:4" hidden="1" x14ac:dyDescent="0.25">
      <c r="A1529" s="61" t="s">
        <v>388</v>
      </c>
      <c r="B1529" s="61" t="s">
        <v>389</v>
      </c>
      <c r="C1529">
        <v>2008</v>
      </c>
      <c r="D1529" s="61" t="s">
        <v>1138</v>
      </c>
    </row>
    <row r="1530" spans="1:4" hidden="1" x14ac:dyDescent="0.25">
      <c r="A1530" s="61" t="s">
        <v>388</v>
      </c>
      <c r="B1530" s="61" t="s">
        <v>389</v>
      </c>
      <c r="C1530">
        <v>2010</v>
      </c>
      <c r="D1530" s="61" t="s">
        <v>757</v>
      </c>
    </row>
    <row r="1531" spans="1:4" hidden="1" x14ac:dyDescent="0.25">
      <c r="A1531" s="61" t="s">
        <v>388</v>
      </c>
      <c r="B1531" s="61" t="s">
        <v>389</v>
      </c>
      <c r="C1531">
        <v>2011</v>
      </c>
      <c r="D1531" s="61" t="s">
        <v>757</v>
      </c>
    </row>
    <row r="1532" spans="1:4" hidden="1" x14ac:dyDescent="0.25">
      <c r="A1532" s="61" t="s">
        <v>388</v>
      </c>
      <c r="B1532" s="61" t="s">
        <v>389</v>
      </c>
      <c r="C1532">
        <v>2012</v>
      </c>
      <c r="D1532" s="61" t="s">
        <v>616</v>
      </c>
    </row>
    <row r="1533" spans="1:4" hidden="1" x14ac:dyDescent="0.25">
      <c r="A1533" s="61" t="s">
        <v>388</v>
      </c>
      <c r="B1533" s="61" t="s">
        <v>389</v>
      </c>
      <c r="C1533">
        <v>2013</v>
      </c>
      <c r="D1533" s="61" t="s">
        <v>735</v>
      </c>
    </row>
    <row r="1534" spans="1:4" hidden="1" x14ac:dyDescent="0.25">
      <c r="A1534" s="61" t="s">
        <v>388</v>
      </c>
      <c r="B1534" s="61" t="s">
        <v>389</v>
      </c>
      <c r="C1534">
        <v>2014</v>
      </c>
      <c r="D1534" s="61" t="s">
        <v>1007</v>
      </c>
    </row>
    <row r="1535" spans="1:4" hidden="1" x14ac:dyDescent="0.25">
      <c r="A1535" s="61" t="s">
        <v>388</v>
      </c>
      <c r="B1535" s="61" t="s">
        <v>389</v>
      </c>
      <c r="C1535">
        <v>2015</v>
      </c>
      <c r="D1535" s="61" t="s">
        <v>1010</v>
      </c>
    </row>
    <row r="1536" spans="1:4" hidden="1" x14ac:dyDescent="0.25">
      <c r="A1536" s="61" t="s">
        <v>388</v>
      </c>
      <c r="B1536" s="61" t="s">
        <v>389</v>
      </c>
      <c r="C1536">
        <v>2016</v>
      </c>
      <c r="D1536" s="61" t="s">
        <v>1010</v>
      </c>
    </row>
    <row r="1537" spans="1:4" hidden="1" x14ac:dyDescent="0.25">
      <c r="A1537" s="61" t="s">
        <v>388</v>
      </c>
      <c r="B1537" s="61" t="s">
        <v>389</v>
      </c>
      <c r="C1537">
        <v>2017</v>
      </c>
      <c r="D1537" s="61" t="s">
        <v>654</v>
      </c>
    </row>
    <row r="1538" spans="1:4" hidden="1" x14ac:dyDescent="0.25">
      <c r="A1538" s="61" t="s">
        <v>388</v>
      </c>
      <c r="B1538" s="61" t="s">
        <v>389</v>
      </c>
      <c r="C1538">
        <v>2018</v>
      </c>
      <c r="D1538" s="61" t="s">
        <v>654</v>
      </c>
    </row>
    <row r="1539" spans="1:4" hidden="1" x14ac:dyDescent="0.25">
      <c r="A1539" s="61" t="s">
        <v>388</v>
      </c>
      <c r="B1539" s="61" t="s">
        <v>389</v>
      </c>
      <c r="C1539">
        <v>2019</v>
      </c>
      <c r="D1539" s="61" t="s">
        <v>1041</v>
      </c>
    </row>
    <row r="1540" spans="1:4" hidden="1" x14ac:dyDescent="0.25">
      <c r="A1540" s="61" t="s">
        <v>388</v>
      </c>
      <c r="B1540" s="61" t="s">
        <v>389</v>
      </c>
      <c r="C1540">
        <v>2020</v>
      </c>
      <c r="D1540" s="61" t="s">
        <v>739</v>
      </c>
    </row>
    <row r="1541" spans="1:4" hidden="1" x14ac:dyDescent="0.25">
      <c r="A1541" s="61" t="s">
        <v>388</v>
      </c>
      <c r="B1541" s="61" t="s">
        <v>389</v>
      </c>
      <c r="C1541">
        <v>2021</v>
      </c>
      <c r="D1541" s="61" t="s">
        <v>739</v>
      </c>
    </row>
    <row r="1542" spans="1:4" hidden="1" x14ac:dyDescent="0.25">
      <c r="A1542" s="61" t="s">
        <v>388</v>
      </c>
      <c r="B1542" s="61" t="s">
        <v>389</v>
      </c>
      <c r="C1542">
        <v>2022</v>
      </c>
      <c r="D1542" s="61" t="s">
        <v>610</v>
      </c>
    </row>
    <row r="1543" spans="1:4" hidden="1" x14ac:dyDescent="0.25">
      <c r="A1543" s="61" t="s">
        <v>388</v>
      </c>
      <c r="B1543" s="61" t="s">
        <v>389</v>
      </c>
      <c r="C1543">
        <v>2023</v>
      </c>
      <c r="D1543" s="34">
        <v>5.85</v>
      </c>
    </row>
    <row r="1544" spans="1:4" hidden="1" x14ac:dyDescent="0.25">
      <c r="A1544" s="61" t="s">
        <v>390</v>
      </c>
      <c r="B1544" s="61" t="s">
        <v>391</v>
      </c>
      <c r="C1544">
        <v>2006</v>
      </c>
      <c r="D1544" s="61" t="s">
        <v>614</v>
      </c>
    </row>
    <row r="1545" spans="1:4" hidden="1" x14ac:dyDescent="0.25">
      <c r="A1545" s="61" t="s">
        <v>390</v>
      </c>
      <c r="B1545" s="61" t="s">
        <v>391</v>
      </c>
      <c r="C1545">
        <v>2008</v>
      </c>
      <c r="D1545" s="61" t="s">
        <v>1180</v>
      </c>
    </row>
    <row r="1546" spans="1:4" hidden="1" x14ac:dyDescent="0.25">
      <c r="A1546" s="61" t="s">
        <v>390</v>
      </c>
      <c r="B1546" s="61" t="s">
        <v>391</v>
      </c>
      <c r="C1546">
        <v>2010</v>
      </c>
      <c r="D1546" s="61" t="s">
        <v>1162</v>
      </c>
    </row>
    <row r="1547" spans="1:4" hidden="1" x14ac:dyDescent="0.25">
      <c r="A1547" s="61" t="s">
        <v>390</v>
      </c>
      <c r="B1547" s="61" t="s">
        <v>391</v>
      </c>
      <c r="C1547">
        <v>2011</v>
      </c>
      <c r="D1547" s="61" t="s">
        <v>1162</v>
      </c>
    </row>
    <row r="1548" spans="1:4" hidden="1" x14ac:dyDescent="0.25">
      <c r="A1548" s="61" t="s">
        <v>390</v>
      </c>
      <c r="B1548" s="61" t="s">
        <v>391</v>
      </c>
      <c r="C1548">
        <v>2012</v>
      </c>
      <c r="D1548" s="61" t="s">
        <v>618</v>
      </c>
    </row>
    <row r="1549" spans="1:4" hidden="1" x14ac:dyDescent="0.25">
      <c r="A1549" s="61" t="s">
        <v>390</v>
      </c>
      <c r="B1549" s="61" t="s">
        <v>391</v>
      </c>
      <c r="C1549">
        <v>2013</v>
      </c>
      <c r="D1549" s="61" t="s">
        <v>935</v>
      </c>
    </row>
    <row r="1550" spans="1:4" hidden="1" x14ac:dyDescent="0.25">
      <c r="A1550" s="61" t="s">
        <v>390</v>
      </c>
      <c r="B1550" s="61" t="s">
        <v>391</v>
      </c>
      <c r="C1550">
        <v>2014</v>
      </c>
      <c r="D1550" s="61" t="s">
        <v>935</v>
      </c>
    </row>
    <row r="1551" spans="1:4" hidden="1" x14ac:dyDescent="0.25">
      <c r="A1551" s="61" t="s">
        <v>390</v>
      </c>
      <c r="B1551" s="61" t="s">
        <v>391</v>
      </c>
      <c r="C1551">
        <v>2015</v>
      </c>
      <c r="D1551" s="61" t="s">
        <v>961</v>
      </c>
    </row>
    <row r="1552" spans="1:4" hidden="1" x14ac:dyDescent="0.25">
      <c r="A1552" s="61" t="s">
        <v>390</v>
      </c>
      <c r="B1552" s="61" t="s">
        <v>391</v>
      </c>
      <c r="C1552">
        <v>2016</v>
      </c>
      <c r="D1552" s="61" t="s">
        <v>868</v>
      </c>
    </row>
    <row r="1553" spans="1:4" hidden="1" x14ac:dyDescent="0.25">
      <c r="A1553" s="61" t="s">
        <v>390</v>
      </c>
      <c r="B1553" s="61" t="s">
        <v>391</v>
      </c>
      <c r="C1553">
        <v>2017</v>
      </c>
      <c r="D1553" s="61" t="s">
        <v>868</v>
      </c>
    </row>
    <row r="1554" spans="1:4" hidden="1" x14ac:dyDescent="0.25">
      <c r="A1554" s="61" t="s">
        <v>390</v>
      </c>
      <c r="B1554" s="61" t="s">
        <v>391</v>
      </c>
      <c r="C1554">
        <v>2018</v>
      </c>
      <c r="D1554" s="61" t="s">
        <v>1181</v>
      </c>
    </row>
    <row r="1555" spans="1:4" hidden="1" x14ac:dyDescent="0.25">
      <c r="A1555" s="61" t="s">
        <v>390</v>
      </c>
      <c r="B1555" s="61" t="s">
        <v>391</v>
      </c>
      <c r="C1555">
        <v>2019</v>
      </c>
      <c r="D1555" s="61" t="s">
        <v>943</v>
      </c>
    </row>
    <row r="1556" spans="1:4" hidden="1" x14ac:dyDescent="0.25">
      <c r="A1556" s="61" t="s">
        <v>390</v>
      </c>
      <c r="B1556" s="61" t="s">
        <v>391</v>
      </c>
      <c r="C1556">
        <v>2020</v>
      </c>
      <c r="D1556" s="61" t="s">
        <v>945</v>
      </c>
    </row>
    <row r="1557" spans="1:4" hidden="1" x14ac:dyDescent="0.25">
      <c r="A1557" s="61" t="s">
        <v>390</v>
      </c>
      <c r="B1557" s="61" t="s">
        <v>391</v>
      </c>
      <c r="C1557">
        <v>2021</v>
      </c>
      <c r="D1557" s="61" t="s">
        <v>944</v>
      </c>
    </row>
    <row r="1558" spans="1:4" hidden="1" x14ac:dyDescent="0.25">
      <c r="A1558" s="61" t="s">
        <v>390</v>
      </c>
      <c r="B1558" s="61" t="s">
        <v>391</v>
      </c>
      <c r="C1558">
        <v>2022</v>
      </c>
      <c r="D1558" s="61" t="s">
        <v>1103</v>
      </c>
    </row>
    <row r="1559" spans="1:4" hidden="1" x14ac:dyDescent="0.25">
      <c r="A1559" s="61" t="s">
        <v>390</v>
      </c>
      <c r="B1559" s="61" t="s">
        <v>391</v>
      </c>
      <c r="C1559">
        <v>2023</v>
      </c>
      <c r="D1559" s="34">
        <v>7.29</v>
      </c>
    </row>
    <row r="1560" spans="1:4" hidden="1" x14ac:dyDescent="0.25">
      <c r="A1560" s="61" t="s">
        <v>373</v>
      </c>
      <c r="B1560" s="61" t="s">
        <v>374</v>
      </c>
      <c r="C1560">
        <v>2006</v>
      </c>
      <c r="D1560" s="61" t="s">
        <v>716</v>
      </c>
    </row>
    <row r="1561" spans="1:4" hidden="1" x14ac:dyDescent="0.25">
      <c r="A1561" s="61" t="s">
        <v>373</v>
      </c>
      <c r="B1561" s="61" t="s">
        <v>374</v>
      </c>
      <c r="C1561">
        <v>2008</v>
      </c>
      <c r="D1561" s="61" t="s">
        <v>710</v>
      </c>
    </row>
    <row r="1562" spans="1:4" hidden="1" x14ac:dyDescent="0.25">
      <c r="A1562" s="61" t="s">
        <v>373</v>
      </c>
      <c r="B1562" s="61" t="s">
        <v>374</v>
      </c>
      <c r="C1562">
        <v>2010</v>
      </c>
      <c r="D1562" s="61" t="s">
        <v>1076</v>
      </c>
    </row>
    <row r="1563" spans="1:4" hidden="1" x14ac:dyDescent="0.25">
      <c r="A1563" s="61" t="s">
        <v>373</v>
      </c>
      <c r="B1563" s="61" t="s">
        <v>374</v>
      </c>
      <c r="C1563">
        <v>2011</v>
      </c>
      <c r="D1563" s="61" t="s">
        <v>1180</v>
      </c>
    </row>
    <row r="1564" spans="1:4" hidden="1" x14ac:dyDescent="0.25">
      <c r="A1564" s="61" t="s">
        <v>373</v>
      </c>
      <c r="B1564" s="61" t="s">
        <v>374</v>
      </c>
      <c r="C1564">
        <v>2012</v>
      </c>
      <c r="D1564" s="61" t="s">
        <v>1043</v>
      </c>
    </row>
    <row r="1565" spans="1:4" hidden="1" x14ac:dyDescent="0.25">
      <c r="A1565" s="61" t="s">
        <v>373</v>
      </c>
      <c r="B1565" s="61" t="s">
        <v>374</v>
      </c>
      <c r="C1565">
        <v>2013</v>
      </c>
      <c r="D1565" s="61" t="s">
        <v>963</v>
      </c>
    </row>
    <row r="1566" spans="1:4" hidden="1" x14ac:dyDescent="0.25">
      <c r="A1566" s="61" t="s">
        <v>373</v>
      </c>
      <c r="B1566" s="61" t="s">
        <v>374</v>
      </c>
      <c r="C1566">
        <v>2014</v>
      </c>
      <c r="D1566" s="61" t="s">
        <v>758</v>
      </c>
    </row>
    <row r="1567" spans="1:4" hidden="1" x14ac:dyDescent="0.25">
      <c r="A1567" s="61" t="s">
        <v>373</v>
      </c>
      <c r="B1567" s="61" t="s">
        <v>374</v>
      </c>
      <c r="C1567">
        <v>2015</v>
      </c>
      <c r="D1567" s="61" t="s">
        <v>760</v>
      </c>
    </row>
    <row r="1568" spans="1:4" hidden="1" x14ac:dyDescent="0.25">
      <c r="A1568" s="61" t="s">
        <v>373</v>
      </c>
      <c r="B1568" s="61" t="s">
        <v>374</v>
      </c>
      <c r="C1568">
        <v>2016</v>
      </c>
      <c r="D1568" s="61" t="s">
        <v>760</v>
      </c>
    </row>
    <row r="1569" spans="1:4" hidden="1" x14ac:dyDescent="0.25">
      <c r="A1569" s="61" t="s">
        <v>373</v>
      </c>
      <c r="B1569" s="61" t="s">
        <v>374</v>
      </c>
      <c r="C1569">
        <v>2017</v>
      </c>
      <c r="D1569" s="61" t="s">
        <v>947</v>
      </c>
    </row>
    <row r="1570" spans="1:4" hidden="1" x14ac:dyDescent="0.25">
      <c r="A1570" s="61" t="s">
        <v>373</v>
      </c>
      <c r="B1570" s="61" t="s">
        <v>374</v>
      </c>
      <c r="C1570">
        <v>2018</v>
      </c>
      <c r="D1570" s="61" t="s">
        <v>953</v>
      </c>
    </row>
    <row r="1571" spans="1:4" hidden="1" x14ac:dyDescent="0.25">
      <c r="A1571" s="61" t="s">
        <v>373</v>
      </c>
      <c r="B1571" s="61" t="s">
        <v>374</v>
      </c>
      <c r="C1571">
        <v>2019</v>
      </c>
      <c r="D1571" s="61" t="s">
        <v>1182</v>
      </c>
    </row>
    <row r="1572" spans="1:4" hidden="1" x14ac:dyDescent="0.25">
      <c r="A1572" s="61" t="s">
        <v>373</v>
      </c>
      <c r="B1572" s="61" t="s">
        <v>374</v>
      </c>
      <c r="C1572">
        <v>2020</v>
      </c>
      <c r="D1572" s="61" t="s">
        <v>891</v>
      </c>
    </row>
    <row r="1573" spans="1:4" hidden="1" x14ac:dyDescent="0.25">
      <c r="A1573" s="61" t="s">
        <v>373</v>
      </c>
      <c r="B1573" s="61" t="s">
        <v>374</v>
      </c>
      <c r="C1573">
        <v>2021</v>
      </c>
      <c r="D1573" s="61" t="s">
        <v>1022</v>
      </c>
    </row>
    <row r="1574" spans="1:4" hidden="1" x14ac:dyDescent="0.25">
      <c r="A1574" s="61" t="s">
        <v>373</v>
      </c>
      <c r="B1574" s="61" t="s">
        <v>374</v>
      </c>
      <c r="C1574">
        <v>2022</v>
      </c>
      <c r="D1574" s="61" t="s">
        <v>1183</v>
      </c>
    </row>
    <row r="1575" spans="1:4" hidden="1" x14ac:dyDescent="0.25">
      <c r="A1575" s="61" t="s">
        <v>373</v>
      </c>
      <c r="B1575" s="61" t="s">
        <v>374</v>
      </c>
      <c r="C1575">
        <v>2023</v>
      </c>
      <c r="D1575" s="34">
        <v>2.58</v>
      </c>
    </row>
    <row r="1576" spans="1:4" hidden="1" x14ac:dyDescent="0.25">
      <c r="A1576" s="61" t="s">
        <v>375</v>
      </c>
      <c r="B1576" s="61" t="s">
        <v>376</v>
      </c>
      <c r="C1576">
        <v>2006</v>
      </c>
      <c r="D1576" s="61" t="s">
        <v>1185</v>
      </c>
    </row>
    <row r="1577" spans="1:4" hidden="1" x14ac:dyDescent="0.25">
      <c r="A1577" s="61" t="s">
        <v>375</v>
      </c>
      <c r="B1577" s="61" t="s">
        <v>376</v>
      </c>
      <c r="C1577">
        <v>2008</v>
      </c>
      <c r="D1577" s="61" t="s">
        <v>1185</v>
      </c>
    </row>
    <row r="1578" spans="1:4" hidden="1" x14ac:dyDescent="0.25">
      <c r="A1578" s="61" t="s">
        <v>375</v>
      </c>
      <c r="B1578" s="61" t="s">
        <v>376</v>
      </c>
      <c r="C1578">
        <v>2010</v>
      </c>
      <c r="D1578" s="61" t="s">
        <v>690</v>
      </c>
    </row>
    <row r="1579" spans="1:4" hidden="1" x14ac:dyDescent="0.25">
      <c r="A1579" s="61" t="s">
        <v>375</v>
      </c>
      <c r="B1579" s="61" t="s">
        <v>376</v>
      </c>
      <c r="C1579">
        <v>2011</v>
      </c>
      <c r="D1579" s="61" t="s">
        <v>690</v>
      </c>
    </row>
    <row r="1580" spans="1:4" hidden="1" x14ac:dyDescent="0.25">
      <c r="A1580" s="61" t="s">
        <v>375</v>
      </c>
      <c r="B1580" s="61" t="s">
        <v>376</v>
      </c>
      <c r="C1580">
        <v>2012</v>
      </c>
      <c r="D1580" s="61" t="s">
        <v>690</v>
      </c>
    </row>
    <row r="1581" spans="1:4" hidden="1" x14ac:dyDescent="0.25">
      <c r="A1581" s="61" t="s">
        <v>375</v>
      </c>
      <c r="B1581" s="61" t="s">
        <v>376</v>
      </c>
      <c r="C1581">
        <v>2013</v>
      </c>
      <c r="D1581" s="61" t="s">
        <v>690</v>
      </c>
    </row>
    <row r="1582" spans="1:4" hidden="1" x14ac:dyDescent="0.25">
      <c r="A1582" s="61" t="s">
        <v>375</v>
      </c>
      <c r="B1582" s="61" t="s">
        <v>376</v>
      </c>
      <c r="C1582">
        <v>2014</v>
      </c>
      <c r="D1582" s="61" t="s">
        <v>1185</v>
      </c>
    </row>
    <row r="1583" spans="1:4" hidden="1" x14ac:dyDescent="0.25">
      <c r="A1583" s="61" t="s">
        <v>375</v>
      </c>
      <c r="B1583" s="61" t="s">
        <v>376</v>
      </c>
      <c r="C1583">
        <v>2015</v>
      </c>
      <c r="D1583" s="61" t="s">
        <v>1185</v>
      </c>
    </row>
    <row r="1584" spans="1:4" hidden="1" x14ac:dyDescent="0.25">
      <c r="A1584" s="61" t="s">
        <v>375</v>
      </c>
      <c r="B1584" s="61" t="s">
        <v>376</v>
      </c>
      <c r="C1584">
        <v>2016</v>
      </c>
      <c r="D1584" s="61" t="s">
        <v>1185</v>
      </c>
    </row>
    <row r="1585" spans="1:4" hidden="1" x14ac:dyDescent="0.25">
      <c r="A1585" s="61" t="s">
        <v>375</v>
      </c>
      <c r="B1585" s="61" t="s">
        <v>376</v>
      </c>
      <c r="C1585">
        <v>2017</v>
      </c>
      <c r="D1585" s="61" t="s">
        <v>725</v>
      </c>
    </row>
    <row r="1586" spans="1:4" hidden="1" x14ac:dyDescent="0.25">
      <c r="A1586" s="61" t="s">
        <v>375</v>
      </c>
      <c r="B1586" s="61" t="s">
        <v>376</v>
      </c>
      <c r="C1586">
        <v>2018</v>
      </c>
      <c r="D1586" s="61" t="s">
        <v>1186</v>
      </c>
    </row>
    <row r="1587" spans="1:4" hidden="1" x14ac:dyDescent="0.25">
      <c r="A1587" s="61" t="s">
        <v>375</v>
      </c>
      <c r="B1587" s="61" t="s">
        <v>376</v>
      </c>
      <c r="C1587">
        <v>2019</v>
      </c>
      <c r="D1587" s="61" t="s">
        <v>1187</v>
      </c>
    </row>
    <row r="1588" spans="1:4" hidden="1" x14ac:dyDescent="0.25">
      <c r="A1588" s="61" t="s">
        <v>375</v>
      </c>
      <c r="B1588" s="61" t="s">
        <v>376</v>
      </c>
      <c r="C1588">
        <v>2020</v>
      </c>
      <c r="D1588" s="61" t="s">
        <v>977</v>
      </c>
    </row>
    <row r="1589" spans="1:4" hidden="1" x14ac:dyDescent="0.25">
      <c r="A1589" s="61" t="s">
        <v>375</v>
      </c>
      <c r="B1589" s="61" t="s">
        <v>376</v>
      </c>
      <c r="C1589">
        <v>2021</v>
      </c>
      <c r="D1589" s="61" t="s">
        <v>1188</v>
      </c>
    </row>
    <row r="1590" spans="1:4" hidden="1" x14ac:dyDescent="0.25">
      <c r="A1590" s="61" t="s">
        <v>375</v>
      </c>
      <c r="B1590" s="61" t="s">
        <v>376</v>
      </c>
      <c r="C1590">
        <v>2022</v>
      </c>
      <c r="D1590" s="61" t="s">
        <v>899</v>
      </c>
    </row>
    <row r="1591" spans="1:4" hidden="1" x14ac:dyDescent="0.25">
      <c r="A1591" s="61" t="s">
        <v>375</v>
      </c>
      <c r="B1591" s="61" t="s">
        <v>376</v>
      </c>
      <c r="C1591">
        <v>2023</v>
      </c>
      <c r="D1591" s="34">
        <v>7.93</v>
      </c>
    </row>
    <row r="1592" spans="1:4" hidden="1" x14ac:dyDescent="0.25">
      <c r="A1592" s="61" t="s">
        <v>384</v>
      </c>
      <c r="B1592" s="61" t="s">
        <v>385</v>
      </c>
      <c r="C1592">
        <v>2006</v>
      </c>
      <c r="D1592" s="61" t="s">
        <v>1189</v>
      </c>
    </row>
    <row r="1593" spans="1:4" hidden="1" x14ac:dyDescent="0.25">
      <c r="A1593" s="61" t="s">
        <v>384</v>
      </c>
      <c r="B1593" s="61" t="s">
        <v>385</v>
      </c>
      <c r="C1593">
        <v>2008</v>
      </c>
      <c r="D1593" s="61" t="s">
        <v>1146</v>
      </c>
    </row>
    <row r="1594" spans="1:4" hidden="1" x14ac:dyDescent="0.25">
      <c r="A1594" s="61" t="s">
        <v>384</v>
      </c>
      <c r="B1594" s="61" t="s">
        <v>385</v>
      </c>
      <c r="C1594">
        <v>2010</v>
      </c>
      <c r="D1594" s="61" t="s">
        <v>1133</v>
      </c>
    </row>
    <row r="1595" spans="1:4" hidden="1" x14ac:dyDescent="0.25">
      <c r="A1595" s="61" t="s">
        <v>384</v>
      </c>
      <c r="B1595" s="61" t="s">
        <v>385</v>
      </c>
      <c r="C1595">
        <v>2011</v>
      </c>
      <c r="D1595" s="61" t="s">
        <v>1190</v>
      </c>
    </row>
    <row r="1596" spans="1:4" hidden="1" x14ac:dyDescent="0.25">
      <c r="A1596" s="61" t="s">
        <v>384</v>
      </c>
      <c r="B1596" s="61" t="s">
        <v>385</v>
      </c>
      <c r="C1596">
        <v>2012</v>
      </c>
      <c r="D1596" s="61" t="s">
        <v>1190</v>
      </c>
    </row>
    <row r="1597" spans="1:4" hidden="1" x14ac:dyDescent="0.25">
      <c r="A1597" s="61" t="s">
        <v>384</v>
      </c>
      <c r="B1597" s="61" t="s">
        <v>385</v>
      </c>
      <c r="C1597">
        <v>2013</v>
      </c>
      <c r="D1597" s="61" t="s">
        <v>1190</v>
      </c>
    </row>
    <row r="1598" spans="1:4" hidden="1" x14ac:dyDescent="0.25">
      <c r="A1598" s="61" t="s">
        <v>384</v>
      </c>
      <c r="B1598" s="61" t="s">
        <v>385</v>
      </c>
      <c r="C1598">
        <v>2014</v>
      </c>
      <c r="D1598" s="61" t="s">
        <v>1190</v>
      </c>
    </row>
    <row r="1599" spans="1:4" hidden="1" x14ac:dyDescent="0.25">
      <c r="A1599" s="61" t="s">
        <v>384</v>
      </c>
      <c r="B1599" s="61" t="s">
        <v>385</v>
      </c>
      <c r="C1599">
        <v>2015</v>
      </c>
      <c r="D1599" s="61" t="s">
        <v>635</v>
      </c>
    </row>
    <row r="1600" spans="1:4" hidden="1" x14ac:dyDescent="0.25">
      <c r="A1600" s="61" t="s">
        <v>384</v>
      </c>
      <c r="B1600" s="61" t="s">
        <v>385</v>
      </c>
      <c r="C1600">
        <v>2016</v>
      </c>
      <c r="D1600" s="61" t="s">
        <v>635</v>
      </c>
    </row>
    <row r="1601" spans="1:4" hidden="1" x14ac:dyDescent="0.25">
      <c r="A1601" s="61" t="s">
        <v>384</v>
      </c>
      <c r="B1601" s="61" t="s">
        <v>385</v>
      </c>
      <c r="C1601">
        <v>2017</v>
      </c>
      <c r="D1601" s="61" t="s">
        <v>1080</v>
      </c>
    </row>
    <row r="1602" spans="1:4" hidden="1" x14ac:dyDescent="0.25">
      <c r="A1602" s="61" t="s">
        <v>384</v>
      </c>
      <c r="B1602" s="61" t="s">
        <v>385</v>
      </c>
      <c r="C1602">
        <v>2018</v>
      </c>
      <c r="D1602" s="61" t="s">
        <v>1080</v>
      </c>
    </row>
    <row r="1603" spans="1:4" hidden="1" x14ac:dyDescent="0.25">
      <c r="A1603" s="61" t="s">
        <v>384</v>
      </c>
      <c r="B1603" s="61" t="s">
        <v>385</v>
      </c>
      <c r="C1603">
        <v>2019</v>
      </c>
      <c r="D1603" s="61" t="s">
        <v>1132</v>
      </c>
    </row>
    <row r="1604" spans="1:4" hidden="1" x14ac:dyDescent="0.25">
      <c r="A1604" s="61" t="s">
        <v>384</v>
      </c>
      <c r="B1604" s="61" t="s">
        <v>385</v>
      </c>
      <c r="C1604">
        <v>2020</v>
      </c>
      <c r="D1604" s="61" t="s">
        <v>1132</v>
      </c>
    </row>
    <row r="1605" spans="1:4" hidden="1" x14ac:dyDescent="0.25">
      <c r="A1605" s="61" t="s">
        <v>384</v>
      </c>
      <c r="B1605" s="61" t="s">
        <v>385</v>
      </c>
      <c r="C1605">
        <v>2021</v>
      </c>
      <c r="D1605" s="61" t="s">
        <v>1081</v>
      </c>
    </row>
    <row r="1606" spans="1:4" hidden="1" x14ac:dyDescent="0.25">
      <c r="A1606" s="61" t="s">
        <v>384</v>
      </c>
      <c r="B1606" s="61" t="s">
        <v>385</v>
      </c>
      <c r="C1606">
        <v>2022</v>
      </c>
      <c r="D1606" s="61" t="s">
        <v>1081</v>
      </c>
    </row>
    <row r="1607" spans="1:4" hidden="1" x14ac:dyDescent="0.25">
      <c r="A1607" s="61" t="s">
        <v>384</v>
      </c>
      <c r="B1607" s="61" t="s">
        <v>385</v>
      </c>
      <c r="C1607">
        <v>2023</v>
      </c>
      <c r="D1607" s="34">
        <v>4.1399999999999997</v>
      </c>
    </row>
    <row r="1608" spans="1:4" hidden="1" x14ac:dyDescent="0.25">
      <c r="A1608" s="61" t="s">
        <v>386</v>
      </c>
      <c r="B1608" s="61" t="s">
        <v>387</v>
      </c>
      <c r="C1608">
        <v>2006</v>
      </c>
      <c r="D1608" s="61" t="s">
        <v>885</v>
      </c>
    </row>
    <row r="1609" spans="1:4" hidden="1" x14ac:dyDescent="0.25">
      <c r="A1609" s="61" t="s">
        <v>386</v>
      </c>
      <c r="B1609" s="61" t="s">
        <v>387</v>
      </c>
      <c r="C1609">
        <v>2008</v>
      </c>
      <c r="D1609" s="61" t="s">
        <v>885</v>
      </c>
    </row>
    <row r="1610" spans="1:4" hidden="1" x14ac:dyDescent="0.25">
      <c r="A1610" s="61" t="s">
        <v>386</v>
      </c>
      <c r="B1610" s="61" t="s">
        <v>387</v>
      </c>
      <c r="C1610">
        <v>2010</v>
      </c>
      <c r="D1610" s="61" t="s">
        <v>885</v>
      </c>
    </row>
    <row r="1611" spans="1:4" hidden="1" x14ac:dyDescent="0.25">
      <c r="A1611" s="61" t="s">
        <v>386</v>
      </c>
      <c r="B1611" s="61" t="s">
        <v>387</v>
      </c>
      <c r="C1611">
        <v>2011</v>
      </c>
      <c r="D1611" s="61" t="s">
        <v>885</v>
      </c>
    </row>
    <row r="1612" spans="1:4" hidden="1" x14ac:dyDescent="0.25">
      <c r="A1612" s="61" t="s">
        <v>386</v>
      </c>
      <c r="B1612" s="61" t="s">
        <v>387</v>
      </c>
      <c r="C1612">
        <v>2012</v>
      </c>
      <c r="D1612" s="61" t="s">
        <v>905</v>
      </c>
    </row>
    <row r="1613" spans="1:4" hidden="1" x14ac:dyDescent="0.25">
      <c r="A1613" s="61" t="s">
        <v>386</v>
      </c>
      <c r="B1613" s="61" t="s">
        <v>387</v>
      </c>
      <c r="C1613">
        <v>2013</v>
      </c>
      <c r="D1613" s="61" t="s">
        <v>905</v>
      </c>
    </row>
    <row r="1614" spans="1:4" hidden="1" x14ac:dyDescent="0.25">
      <c r="A1614" s="61" t="s">
        <v>386</v>
      </c>
      <c r="B1614" s="61" t="s">
        <v>387</v>
      </c>
      <c r="C1614">
        <v>2014</v>
      </c>
      <c r="D1614" s="61" t="s">
        <v>905</v>
      </c>
    </row>
    <row r="1615" spans="1:4" hidden="1" x14ac:dyDescent="0.25">
      <c r="A1615" s="61" t="s">
        <v>386</v>
      </c>
      <c r="B1615" s="61" t="s">
        <v>387</v>
      </c>
      <c r="C1615">
        <v>2015</v>
      </c>
      <c r="D1615" s="61" t="s">
        <v>690</v>
      </c>
    </row>
    <row r="1616" spans="1:4" hidden="1" x14ac:dyDescent="0.25">
      <c r="A1616" s="61" t="s">
        <v>386</v>
      </c>
      <c r="B1616" s="61" t="s">
        <v>387</v>
      </c>
      <c r="C1616">
        <v>2016</v>
      </c>
      <c r="D1616" s="61" t="s">
        <v>690</v>
      </c>
    </row>
    <row r="1617" spans="1:4" hidden="1" x14ac:dyDescent="0.25">
      <c r="A1617" s="61" t="s">
        <v>386</v>
      </c>
      <c r="B1617" s="61" t="s">
        <v>387</v>
      </c>
      <c r="C1617">
        <v>2017</v>
      </c>
      <c r="D1617" s="61" t="s">
        <v>859</v>
      </c>
    </row>
    <row r="1618" spans="1:4" hidden="1" x14ac:dyDescent="0.25">
      <c r="A1618" s="61" t="s">
        <v>386</v>
      </c>
      <c r="B1618" s="61" t="s">
        <v>387</v>
      </c>
      <c r="C1618">
        <v>2018</v>
      </c>
      <c r="D1618" s="61" t="s">
        <v>859</v>
      </c>
    </row>
    <row r="1619" spans="1:4" hidden="1" x14ac:dyDescent="0.25">
      <c r="A1619" s="61" t="s">
        <v>386</v>
      </c>
      <c r="B1619" s="61" t="s">
        <v>387</v>
      </c>
      <c r="C1619">
        <v>2019</v>
      </c>
      <c r="D1619" s="61" t="s">
        <v>859</v>
      </c>
    </row>
    <row r="1620" spans="1:4" hidden="1" x14ac:dyDescent="0.25">
      <c r="A1620" s="61" t="s">
        <v>386</v>
      </c>
      <c r="B1620" s="61" t="s">
        <v>387</v>
      </c>
      <c r="C1620">
        <v>2020</v>
      </c>
      <c r="D1620" s="61" t="s">
        <v>1060</v>
      </c>
    </row>
    <row r="1621" spans="1:4" hidden="1" x14ac:dyDescent="0.25">
      <c r="A1621" s="61" t="s">
        <v>386</v>
      </c>
      <c r="B1621" s="61" t="s">
        <v>387</v>
      </c>
      <c r="C1621">
        <v>2021</v>
      </c>
      <c r="D1621" s="61" t="s">
        <v>858</v>
      </c>
    </row>
    <row r="1622" spans="1:4" hidden="1" x14ac:dyDescent="0.25">
      <c r="A1622" s="61" t="s">
        <v>386</v>
      </c>
      <c r="B1622" s="61" t="s">
        <v>387</v>
      </c>
      <c r="C1622">
        <v>2022</v>
      </c>
      <c r="D1622" s="61" t="s">
        <v>1060</v>
      </c>
    </row>
    <row r="1623" spans="1:4" hidden="1" x14ac:dyDescent="0.25">
      <c r="A1623" s="61" t="s">
        <v>386</v>
      </c>
      <c r="B1623" s="61" t="s">
        <v>387</v>
      </c>
      <c r="C1623">
        <v>2023</v>
      </c>
      <c r="D1623" s="34">
        <v>8.14</v>
      </c>
    </row>
    <row r="1624" spans="1:4" hidden="1" x14ac:dyDescent="0.25">
      <c r="A1624" s="61" t="s">
        <v>160</v>
      </c>
      <c r="B1624" s="61" t="s">
        <v>371</v>
      </c>
      <c r="C1624">
        <v>2006</v>
      </c>
      <c r="D1624" s="61" t="s">
        <v>870</v>
      </c>
    </row>
    <row r="1625" spans="1:4" hidden="1" x14ac:dyDescent="0.25">
      <c r="A1625" s="61" t="s">
        <v>160</v>
      </c>
      <c r="B1625" s="61" t="s">
        <v>371</v>
      </c>
      <c r="C1625">
        <v>2008</v>
      </c>
      <c r="D1625" s="61" t="s">
        <v>787</v>
      </c>
    </row>
    <row r="1626" spans="1:4" hidden="1" x14ac:dyDescent="0.25">
      <c r="A1626" s="61" t="s">
        <v>160</v>
      </c>
      <c r="B1626" s="61" t="s">
        <v>371</v>
      </c>
      <c r="C1626">
        <v>2010</v>
      </c>
      <c r="D1626" s="61" t="s">
        <v>894</v>
      </c>
    </row>
    <row r="1627" spans="1:4" hidden="1" x14ac:dyDescent="0.25">
      <c r="A1627" s="61" t="s">
        <v>160</v>
      </c>
      <c r="B1627" s="61" t="s">
        <v>371</v>
      </c>
      <c r="C1627">
        <v>2011</v>
      </c>
      <c r="D1627" s="61" t="s">
        <v>894</v>
      </c>
    </row>
    <row r="1628" spans="1:4" hidden="1" x14ac:dyDescent="0.25">
      <c r="A1628" s="61" t="s">
        <v>160</v>
      </c>
      <c r="B1628" s="61" t="s">
        <v>371</v>
      </c>
      <c r="C1628">
        <v>2012</v>
      </c>
      <c r="D1628" s="61" t="s">
        <v>783</v>
      </c>
    </row>
    <row r="1629" spans="1:4" hidden="1" x14ac:dyDescent="0.25">
      <c r="A1629" s="61" t="s">
        <v>160</v>
      </c>
      <c r="B1629" s="61" t="s">
        <v>371</v>
      </c>
      <c r="C1629">
        <v>2013</v>
      </c>
      <c r="D1629" s="61" t="s">
        <v>1106</v>
      </c>
    </row>
    <row r="1630" spans="1:4" hidden="1" x14ac:dyDescent="0.25">
      <c r="A1630" s="61" t="s">
        <v>160</v>
      </c>
      <c r="B1630" s="61" t="s">
        <v>371</v>
      </c>
      <c r="C1630">
        <v>2014</v>
      </c>
      <c r="D1630" s="61" t="s">
        <v>788</v>
      </c>
    </row>
    <row r="1631" spans="1:4" hidden="1" x14ac:dyDescent="0.25">
      <c r="A1631" s="61" t="s">
        <v>160</v>
      </c>
      <c r="B1631" s="61" t="s">
        <v>371</v>
      </c>
      <c r="C1631">
        <v>2015</v>
      </c>
      <c r="D1631" s="61" t="s">
        <v>869</v>
      </c>
    </row>
    <row r="1632" spans="1:4" hidden="1" x14ac:dyDescent="0.25">
      <c r="A1632" s="61" t="s">
        <v>160</v>
      </c>
      <c r="B1632" s="61" t="s">
        <v>371</v>
      </c>
      <c r="C1632">
        <v>2016</v>
      </c>
      <c r="D1632" s="61" t="s">
        <v>960</v>
      </c>
    </row>
    <row r="1633" spans="1:4" hidden="1" x14ac:dyDescent="0.25">
      <c r="A1633" s="61" t="s">
        <v>160</v>
      </c>
      <c r="B1633" s="61" t="s">
        <v>371</v>
      </c>
      <c r="C1633">
        <v>2017</v>
      </c>
      <c r="D1633" s="61" t="s">
        <v>618</v>
      </c>
    </row>
    <row r="1634" spans="1:4" hidden="1" x14ac:dyDescent="0.25">
      <c r="A1634" s="61" t="s">
        <v>160</v>
      </c>
      <c r="B1634" s="61" t="s">
        <v>371</v>
      </c>
      <c r="C1634">
        <v>2018</v>
      </c>
      <c r="D1634" s="61" t="s">
        <v>1162</v>
      </c>
    </row>
    <row r="1635" spans="1:4" hidden="1" x14ac:dyDescent="0.25">
      <c r="A1635" s="61" t="s">
        <v>160</v>
      </c>
      <c r="B1635" s="61" t="s">
        <v>371</v>
      </c>
      <c r="C1635">
        <v>2019</v>
      </c>
      <c r="D1635" s="61" t="s">
        <v>1191</v>
      </c>
    </row>
    <row r="1636" spans="1:4" hidden="1" x14ac:dyDescent="0.25">
      <c r="A1636" s="61" t="s">
        <v>160</v>
      </c>
      <c r="B1636" s="61" t="s">
        <v>371</v>
      </c>
      <c r="C1636">
        <v>2020</v>
      </c>
      <c r="D1636" s="61" t="s">
        <v>1061</v>
      </c>
    </row>
    <row r="1637" spans="1:4" hidden="1" x14ac:dyDescent="0.25">
      <c r="A1637" s="61" t="s">
        <v>160</v>
      </c>
      <c r="B1637" s="61" t="s">
        <v>371</v>
      </c>
      <c r="C1637">
        <v>2021</v>
      </c>
      <c r="D1637" s="61" t="s">
        <v>714</v>
      </c>
    </row>
    <row r="1638" spans="1:4" hidden="1" x14ac:dyDescent="0.25">
      <c r="A1638" s="61" t="s">
        <v>160</v>
      </c>
      <c r="B1638" s="61" t="s">
        <v>371</v>
      </c>
      <c r="C1638">
        <v>2022</v>
      </c>
      <c r="D1638" s="61" t="s">
        <v>1164</v>
      </c>
    </row>
    <row r="1639" spans="1:4" hidden="1" x14ac:dyDescent="0.25">
      <c r="A1639" s="61" t="s">
        <v>160</v>
      </c>
      <c r="B1639" s="61" t="s">
        <v>371</v>
      </c>
      <c r="C1639">
        <v>2023</v>
      </c>
      <c r="D1639" s="34">
        <v>5.14</v>
      </c>
    </row>
    <row r="1640" spans="1:4" hidden="1" x14ac:dyDescent="0.25">
      <c r="A1640" s="61" t="s">
        <v>161</v>
      </c>
      <c r="B1640" s="61" t="s">
        <v>366</v>
      </c>
      <c r="C1640">
        <v>2006</v>
      </c>
      <c r="D1640" s="61" t="s">
        <v>897</v>
      </c>
    </row>
    <row r="1641" spans="1:4" hidden="1" x14ac:dyDescent="0.25">
      <c r="A1641" s="61" t="s">
        <v>161</v>
      </c>
      <c r="B1641" s="61" t="s">
        <v>366</v>
      </c>
      <c r="C1641">
        <v>2008</v>
      </c>
      <c r="D1641" s="61" t="s">
        <v>897</v>
      </c>
    </row>
    <row r="1642" spans="1:4" hidden="1" x14ac:dyDescent="0.25">
      <c r="A1642" s="61" t="s">
        <v>161</v>
      </c>
      <c r="B1642" s="61" t="s">
        <v>366</v>
      </c>
      <c r="C1642">
        <v>2010</v>
      </c>
      <c r="D1642" s="61" t="s">
        <v>951</v>
      </c>
    </row>
    <row r="1643" spans="1:4" hidden="1" x14ac:dyDescent="0.25">
      <c r="A1643" s="61" t="s">
        <v>161</v>
      </c>
      <c r="B1643" s="61" t="s">
        <v>366</v>
      </c>
      <c r="C1643">
        <v>2011</v>
      </c>
      <c r="D1643" s="61" t="s">
        <v>951</v>
      </c>
    </row>
    <row r="1644" spans="1:4" hidden="1" x14ac:dyDescent="0.25">
      <c r="A1644" s="61" t="s">
        <v>161</v>
      </c>
      <c r="B1644" s="61" t="s">
        <v>366</v>
      </c>
      <c r="C1644">
        <v>2012</v>
      </c>
      <c r="D1644" s="61" t="s">
        <v>938</v>
      </c>
    </row>
    <row r="1645" spans="1:4" hidden="1" x14ac:dyDescent="0.25">
      <c r="A1645" s="61" t="s">
        <v>161</v>
      </c>
      <c r="B1645" s="61" t="s">
        <v>366</v>
      </c>
      <c r="C1645">
        <v>2013</v>
      </c>
      <c r="D1645" s="61" t="s">
        <v>938</v>
      </c>
    </row>
    <row r="1646" spans="1:4" hidden="1" x14ac:dyDescent="0.25">
      <c r="A1646" s="61" t="s">
        <v>161</v>
      </c>
      <c r="B1646" s="61" t="s">
        <v>366</v>
      </c>
      <c r="C1646">
        <v>2014</v>
      </c>
      <c r="D1646" s="61" t="s">
        <v>938</v>
      </c>
    </row>
    <row r="1647" spans="1:4" hidden="1" x14ac:dyDescent="0.25">
      <c r="A1647" s="61" t="s">
        <v>161</v>
      </c>
      <c r="B1647" s="61" t="s">
        <v>366</v>
      </c>
      <c r="C1647">
        <v>2015</v>
      </c>
      <c r="D1647" s="61" t="s">
        <v>1193</v>
      </c>
    </row>
    <row r="1648" spans="1:4" hidden="1" x14ac:dyDescent="0.25">
      <c r="A1648" s="61" t="s">
        <v>161</v>
      </c>
      <c r="B1648" s="61" t="s">
        <v>366</v>
      </c>
      <c r="C1648">
        <v>2016</v>
      </c>
      <c r="D1648" s="61" t="s">
        <v>1076</v>
      </c>
    </row>
    <row r="1649" spans="1:4" hidden="1" x14ac:dyDescent="0.25">
      <c r="A1649" s="61" t="s">
        <v>161</v>
      </c>
      <c r="B1649" s="61" t="s">
        <v>366</v>
      </c>
      <c r="C1649">
        <v>2017</v>
      </c>
      <c r="D1649" s="61" t="s">
        <v>1194</v>
      </c>
    </row>
    <row r="1650" spans="1:4" hidden="1" x14ac:dyDescent="0.25">
      <c r="A1650" s="61" t="s">
        <v>161</v>
      </c>
      <c r="B1650" s="61" t="s">
        <v>366</v>
      </c>
      <c r="C1650">
        <v>2018</v>
      </c>
      <c r="D1650" s="61" t="s">
        <v>1009</v>
      </c>
    </row>
    <row r="1651" spans="1:4" hidden="1" x14ac:dyDescent="0.25">
      <c r="A1651" s="61" t="s">
        <v>161</v>
      </c>
      <c r="B1651" s="61" t="s">
        <v>366</v>
      </c>
      <c r="C1651">
        <v>2019</v>
      </c>
      <c r="D1651" s="61" t="s">
        <v>759</v>
      </c>
    </row>
    <row r="1652" spans="1:4" hidden="1" x14ac:dyDescent="0.25">
      <c r="A1652" s="61" t="s">
        <v>161</v>
      </c>
      <c r="B1652" s="61" t="s">
        <v>366</v>
      </c>
      <c r="C1652">
        <v>2020</v>
      </c>
      <c r="D1652" s="61" t="s">
        <v>711</v>
      </c>
    </row>
    <row r="1653" spans="1:4" hidden="1" x14ac:dyDescent="0.25">
      <c r="A1653" s="61" t="s">
        <v>161</v>
      </c>
      <c r="B1653" s="61" t="s">
        <v>366</v>
      </c>
      <c r="C1653">
        <v>2021</v>
      </c>
      <c r="D1653" s="61" t="s">
        <v>1195</v>
      </c>
    </row>
    <row r="1654" spans="1:4" hidden="1" x14ac:dyDescent="0.25">
      <c r="A1654" s="61" t="s">
        <v>161</v>
      </c>
      <c r="B1654" s="61" t="s">
        <v>366</v>
      </c>
      <c r="C1654">
        <v>2022</v>
      </c>
      <c r="D1654" s="61" t="s">
        <v>1196</v>
      </c>
    </row>
    <row r="1655" spans="1:4" hidden="1" x14ac:dyDescent="0.25">
      <c r="A1655" s="61" t="s">
        <v>161</v>
      </c>
      <c r="B1655" s="61" t="s">
        <v>366</v>
      </c>
      <c r="C1655">
        <v>2023</v>
      </c>
      <c r="D1655" s="34">
        <v>6.23</v>
      </c>
    </row>
    <row r="1656" spans="1:4" x14ac:dyDescent="0.25">
      <c r="A1656" s="61" t="s">
        <v>380</v>
      </c>
      <c r="B1656" s="61" t="s">
        <v>381</v>
      </c>
      <c r="C1656">
        <v>2006</v>
      </c>
      <c r="D1656" s="61">
        <v>6.6</v>
      </c>
    </row>
    <row r="1657" spans="1:4" x14ac:dyDescent="0.25">
      <c r="A1657" s="61" t="s">
        <v>380</v>
      </c>
      <c r="B1657" s="61" t="s">
        <v>381</v>
      </c>
      <c r="C1657">
        <v>2008</v>
      </c>
      <c r="D1657" s="61">
        <v>6.6</v>
      </c>
    </row>
    <row r="1658" spans="1:4" x14ac:dyDescent="0.25">
      <c r="A1658" s="61" t="s">
        <v>380</v>
      </c>
      <c r="B1658" s="61" t="s">
        <v>381</v>
      </c>
      <c r="C1658">
        <v>2010</v>
      </c>
      <c r="D1658" s="61">
        <v>6.36</v>
      </c>
    </row>
    <row r="1659" spans="1:4" x14ac:dyDescent="0.25">
      <c r="A1659" s="61" t="s">
        <v>380</v>
      </c>
      <c r="B1659" s="61" t="s">
        <v>381</v>
      </c>
      <c r="C1659">
        <v>2011</v>
      </c>
      <c r="D1659" s="61">
        <v>6.23</v>
      </c>
    </row>
    <row r="1660" spans="1:4" x14ac:dyDescent="0.25">
      <c r="A1660" s="61" t="s">
        <v>380</v>
      </c>
      <c r="B1660" s="61" t="s">
        <v>381</v>
      </c>
      <c r="C1660">
        <v>2012</v>
      </c>
      <c r="D1660" s="61">
        <v>6.35</v>
      </c>
    </row>
    <row r="1661" spans="1:4" x14ac:dyDescent="0.25">
      <c r="A1661" s="61" t="s">
        <v>380</v>
      </c>
      <c r="B1661" s="61" t="s">
        <v>381</v>
      </c>
      <c r="C1661">
        <v>2013</v>
      </c>
      <c r="D1661" s="61">
        <v>6.51</v>
      </c>
    </row>
    <row r="1662" spans="1:4" x14ac:dyDescent="0.25">
      <c r="A1662" s="61" t="s">
        <v>380</v>
      </c>
      <c r="B1662" s="61" t="s">
        <v>381</v>
      </c>
      <c r="C1662">
        <v>2014</v>
      </c>
      <c r="D1662" s="61">
        <v>6.62</v>
      </c>
    </row>
    <row r="1663" spans="1:4" x14ac:dyDescent="0.25">
      <c r="A1663" s="61" t="s">
        <v>380</v>
      </c>
      <c r="B1663" s="61" t="s">
        <v>381</v>
      </c>
      <c r="C1663">
        <v>2015</v>
      </c>
      <c r="D1663" s="61">
        <v>6.62</v>
      </c>
    </row>
    <row r="1664" spans="1:4" x14ac:dyDescent="0.25">
      <c r="A1664" s="61" t="s">
        <v>380</v>
      </c>
      <c r="B1664" s="61" t="s">
        <v>381</v>
      </c>
      <c r="C1664">
        <v>2016</v>
      </c>
      <c r="D1664" s="61">
        <v>6.62</v>
      </c>
    </row>
    <row r="1665" spans="1:4" x14ac:dyDescent="0.25">
      <c r="A1665" s="61" t="s">
        <v>380</v>
      </c>
      <c r="B1665" s="61" t="s">
        <v>381</v>
      </c>
      <c r="C1665">
        <v>2017</v>
      </c>
      <c r="D1665" s="61">
        <v>6.5</v>
      </c>
    </row>
    <row r="1666" spans="1:4" x14ac:dyDescent="0.25">
      <c r="A1666" s="61" t="s">
        <v>380</v>
      </c>
      <c r="B1666" s="61" t="s">
        <v>381</v>
      </c>
      <c r="C1666">
        <v>2018</v>
      </c>
      <c r="D1666" s="61">
        <v>6.5</v>
      </c>
    </row>
    <row r="1667" spans="1:4" x14ac:dyDescent="0.25">
      <c r="A1667" s="61" t="s">
        <v>380</v>
      </c>
      <c r="B1667" s="61" t="s">
        <v>381</v>
      </c>
      <c r="C1667">
        <v>2019</v>
      </c>
      <c r="D1667" s="61">
        <v>6.5</v>
      </c>
    </row>
    <row r="1668" spans="1:4" x14ac:dyDescent="0.25">
      <c r="A1668" s="61" t="s">
        <v>380</v>
      </c>
      <c r="B1668" s="61" t="s">
        <v>381</v>
      </c>
      <c r="C1668">
        <v>2020</v>
      </c>
      <c r="D1668" s="61">
        <v>6.48</v>
      </c>
    </row>
    <row r="1669" spans="1:4" x14ac:dyDescent="0.25">
      <c r="A1669" s="61" t="s">
        <v>380</v>
      </c>
      <c r="B1669" s="61" t="s">
        <v>381</v>
      </c>
      <c r="C1669">
        <v>2021</v>
      </c>
      <c r="D1669" s="61">
        <v>6.42</v>
      </c>
    </row>
    <row r="1670" spans="1:4" hidden="1" x14ac:dyDescent="0.25">
      <c r="A1670" s="61" t="s">
        <v>380</v>
      </c>
      <c r="B1670" s="61" t="s">
        <v>381</v>
      </c>
      <c r="C1670">
        <v>2022</v>
      </c>
      <c r="D1670" s="61" t="s">
        <v>1193</v>
      </c>
    </row>
    <row r="1671" spans="1:4" hidden="1" x14ac:dyDescent="0.25">
      <c r="A1671" s="61" t="s">
        <v>380</v>
      </c>
      <c r="B1671" s="61" t="s">
        <v>381</v>
      </c>
      <c r="C1671">
        <v>2023</v>
      </c>
      <c r="D1671" s="34">
        <v>6.48</v>
      </c>
    </row>
    <row r="1672" spans="1:4" hidden="1" x14ac:dyDescent="0.25">
      <c r="A1672" s="61" t="s">
        <v>149</v>
      </c>
      <c r="B1672" s="61" t="s">
        <v>379</v>
      </c>
      <c r="C1672">
        <v>2006</v>
      </c>
      <c r="D1672" s="61" t="s">
        <v>896</v>
      </c>
    </row>
    <row r="1673" spans="1:4" hidden="1" x14ac:dyDescent="0.25">
      <c r="A1673" s="61" t="s">
        <v>149</v>
      </c>
      <c r="B1673" s="61" t="s">
        <v>379</v>
      </c>
      <c r="C1673">
        <v>2008</v>
      </c>
      <c r="D1673" s="61" t="s">
        <v>961</v>
      </c>
    </row>
    <row r="1674" spans="1:4" hidden="1" x14ac:dyDescent="0.25">
      <c r="A1674" s="61" t="s">
        <v>149</v>
      </c>
      <c r="B1674" s="61" t="s">
        <v>379</v>
      </c>
      <c r="C1674">
        <v>2010</v>
      </c>
      <c r="D1674" s="61" t="s">
        <v>950</v>
      </c>
    </row>
    <row r="1675" spans="1:4" hidden="1" x14ac:dyDescent="0.25">
      <c r="A1675" s="61" t="s">
        <v>149</v>
      </c>
      <c r="B1675" s="61" t="s">
        <v>379</v>
      </c>
      <c r="C1675">
        <v>2011</v>
      </c>
      <c r="D1675" s="61" t="s">
        <v>755</v>
      </c>
    </row>
    <row r="1676" spans="1:4" hidden="1" x14ac:dyDescent="0.25">
      <c r="A1676" s="61" t="s">
        <v>149</v>
      </c>
      <c r="B1676" s="61" t="s">
        <v>379</v>
      </c>
      <c r="C1676">
        <v>2012</v>
      </c>
      <c r="D1676" s="61" t="s">
        <v>1062</v>
      </c>
    </row>
    <row r="1677" spans="1:4" hidden="1" x14ac:dyDescent="0.25">
      <c r="A1677" s="61" t="s">
        <v>149</v>
      </c>
      <c r="B1677" s="61" t="s">
        <v>379</v>
      </c>
      <c r="C1677">
        <v>2013</v>
      </c>
      <c r="D1677" s="61" t="s">
        <v>1194</v>
      </c>
    </row>
    <row r="1678" spans="1:4" hidden="1" x14ac:dyDescent="0.25">
      <c r="A1678" s="61" t="s">
        <v>149</v>
      </c>
      <c r="B1678" s="61" t="s">
        <v>379</v>
      </c>
      <c r="C1678">
        <v>2014</v>
      </c>
      <c r="D1678" s="61" t="s">
        <v>1194</v>
      </c>
    </row>
    <row r="1679" spans="1:4" hidden="1" x14ac:dyDescent="0.25">
      <c r="A1679" s="61" t="s">
        <v>149</v>
      </c>
      <c r="B1679" s="61" t="s">
        <v>379</v>
      </c>
      <c r="C1679">
        <v>2015</v>
      </c>
      <c r="D1679" s="61" t="s">
        <v>1076</v>
      </c>
    </row>
    <row r="1680" spans="1:4" hidden="1" x14ac:dyDescent="0.25">
      <c r="A1680" s="61" t="s">
        <v>149</v>
      </c>
      <c r="B1680" s="61" t="s">
        <v>379</v>
      </c>
      <c r="C1680">
        <v>2016</v>
      </c>
      <c r="D1680" s="61" t="s">
        <v>737</v>
      </c>
    </row>
    <row r="1681" spans="1:4" hidden="1" x14ac:dyDescent="0.25">
      <c r="A1681" s="61" t="s">
        <v>149</v>
      </c>
      <c r="B1681" s="61" t="s">
        <v>379</v>
      </c>
      <c r="C1681">
        <v>2017</v>
      </c>
      <c r="D1681" s="61" t="s">
        <v>952</v>
      </c>
    </row>
    <row r="1682" spans="1:4" hidden="1" x14ac:dyDescent="0.25">
      <c r="A1682" s="61" t="s">
        <v>149</v>
      </c>
      <c r="B1682" s="61" t="s">
        <v>379</v>
      </c>
      <c r="C1682">
        <v>2018</v>
      </c>
      <c r="D1682" s="61" t="s">
        <v>739</v>
      </c>
    </row>
    <row r="1683" spans="1:4" hidden="1" x14ac:dyDescent="0.25">
      <c r="A1683" s="61" t="s">
        <v>149</v>
      </c>
      <c r="B1683" s="61" t="s">
        <v>379</v>
      </c>
      <c r="C1683">
        <v>2019</v>
      </c>
      <c r="D1683" s="61" t="s">
        <v>736</v>
      </c>
    </row>
    <row r="1684" spans="1:4" hidden="1" x14ac:dyDescent="0.25">
      <c r="A1684" s="61" t="s">
        <v>149</v>
      </c>
      <c r="B1684" s="61" t="s">
        <v>379</v>
      </c>
      <c r="C1684">
        <v>2020</v>
      </c>
      <c r="D1684" s="61" t="s">
        <v>948</v>
      </c>
    </row>
    <row r="1685" spans="1:4" hidden="1" x14ac:dyDescent="0.25">
      <c r="A1685" s="61" t="s">
        <v>149</v>
      </c>
      <c r="B1685" s="61" t="s">
        <v>379</v>
      </c>
      <c r="C1685">
        <v>2021</v>
      </c>
      <c r="D1685" s="61" t="s">
        <v>949</v>
      </c>
    </row>
    <row r="1686" spans="1:4" hidden="1" x14ac:dyDescent="0.25">
      <c r="A1686" s="61" t="s">
        <v>149</v>
      </c>
      <c r="B1686" s="61" t="s">
        <v>379</v>
      </c>
      <c r="C1686">
        <v>2022</v>
      </c>
      <c r="D1686" s="61" t="s">
        <v>939</v>
      </c>
    </row>
    <row r="1687" spans="1:4" hidden="1" x14ac:dyDescent="0.25">
      <c r="A1687" s="61" t="s">
        <v>149</v>
      </c>
      <c r="B1687" s="61" t="s">
        <v>379</v>
      </c>
      <c r="C1687">
        <v>2023</v>
      </c>
      <c r="D1687" s="34">
        <v>6.67</v>
      </c>
    </row>
    <row r="1688" spans="1:4" hidden="1" x14ac:dyDescent="0.25">
      <c r="A1688" s="61" t="s">
        <v>364</v>
      </c>
      <c r="B1688" s="61" t="s">
        <v>365</v>
      </c>
      <c r="C1688">
        <v>2006</v>
      </c>
      <c r="D1688" s="61" t="s">
        <v>874</v>
      </c>
    </row>
    <row r="1689" spans="1:4" hidden="1" x14ac:dyDescent="0.25">
      <c r="A1689" s="61" t="s">
        <v>364</v>
      </c>
      <c r="B1689" s="61" t="s">
        <v>365</v>
      </c>
      <c r="C1689">
        <v>2008</v>
      </c>
      <c r="D1689" s="61" t="s">
        <v>649</v>
      </c>
    </row>
    <row r="1690" spans="1:4" hidden="1" x14ac:dyDescent="0.25">
      <c r="A1690" s="61" t="s">
        <v>364</v>
      </c>
      <c r="B1690" s="61" t="s">
        <v>365</v>
      </c>
      <c r="C1690">
        <v>2010</v>
      </c>
      <c r="D1690" s="61" t="s">
        <v>988</v>
      </c>
    </row>
    <row r="1691" spans="1:4" hidden="1" x14ac:dyDescent="0.25">
      <c r="A1691" s="61" t="s">
        <v>364</v>
      </c>
      <c r="B1691" s="61" t="s">
        <v>365</v>
      </c>
      <c r="C1691">
        <v>2011</v>
      </c>
      <c r="D1691" s="61" t="s">
        <v>623</v>
      </c>
    </row>
    <row r="1692" spans="1:4" hidden="1" x14ac:dyDescent="0.25">
      <c r="A1692" s="61" t="s">
        <v>364</v>
      </c>
      <c r="B1692" s="61" t="s">
        <v>365</v>
      </c>
      <c r="C1692">
        <v>2012</v>
      </c>
      <c r="D1692" s="61" t="s">
        <v>1198</v>
      </c>
    </row>
    <row r="1693" spans="1:4" hidden="1" x14ac:dyDescent="0.25">
      <c r="A1693" s="61" t="s">
        <v>364</v>
      </c>
      <c r="B1693" s="61" t="s">
        <v>365</v>
      </c>
      <c r="C1693">
        <v>2013</v>
      </c>
      <c r="D1693" s="61" t="s">
        <v>1198</v>
      </c>
    </row>
    <row r="1694" spans="1:4" hidden="1" x14ac:dyDescent="0.25">
      <c r="A1694" s="61" t="s">
        <v>364</v>
      </c>
      <c r="B1694" s="61" t="s">
        <v>365</v>
      </c>
      <c r="C1694">
        <v>2014</v>
      </c>
      <c r="D1694" s="61" t="s">
        <v>648</v>
      </c>
    </row>
    <row r="1695" spans="1:4" hidden="1" x14ac:dyDescent="0.25">
      <c r="A1695" s="61" t="s">
        <v>364</v>
      </c>
      <c r="B1695" s="61" t="s">
        <v>365</v>
      </c>
      <c r="C1695">
        <v>2015</v>
      </c>
      <c r="D1695" s="61" t="s">
        <v>1199</v>
      </c>
    </row>
    <row r="1696" spans="1:4" hidden="1" x14ac:dyDescent="0.25">
      <c r="A1696" s="61" t="s">
        <v>364</v>
      </c>
      <c r="B1696" s="61" t="s">
        <v>365</v>
      </c>
      <c r="C1696">
        <v>2016</v>
      </c>
      <c r="D1696" s="61" t="s">
        <v>813</v>
      </c>
    </row>
    <row r="1697" spans="1:4" hidden="1" x14ac:dyDescent="0.25">
      <c r="A1697" s="61" t="s">
        <v>364</v>
      </c>
      <c r="B1697" s="61" t="s">
        <v>365</v>
      </c>
      <c r="C1697">
        <v>2017</v>
      </c>
      <c r="D1697" s="61" t="s">
        <v>750</v>
      </c>
    </row>
    <row r="1698" spans="1:4" hidden="1" x14ac:dyDescent="0.25">
      <c r="A1698" s="61" t="s">
        <v>364</v>
      </c>
      <c r="B1698" s="61" t="s">
        <v>365</v>
      </c>
      <c r="C1698">
        <v>2018</v>
      </c>
      <c r="D1698" s="61" t="s">
        <v>1200</v>
      </c>
    </row>
    <row r="1699" spans="1:4" hidden="1" x14ac:dyDescent="0.25">
      <c r="A1699" s="61" t="s">
        <v>364</v>
      </c>
      <c r="B1699" s="61" t="s">
        <v>365</v>
      </c>
      <c r="C1699">
        <v>2019</v>
      </c>
      <c r="D1699" s="61" t="s">
        <v>1087</v>
      </c>
    </row>
    <row r="1700" spans="1:4" hidden="1" x14ac:dyDescent="0.25">
      <c r="A1700" s="61" t="s">
        <v>364</v>
      </c>
      <c r="B1700" s="61" t="s">
        <v>365</v>
      </c>
      <c r="C1700">
        <v>2020</v>
      </c>
      <c r="D1700" s="61" t="s">
        <v>770</v>
      </c>
    </row>
    <row r="1701" spans="1:4" hidden="1" x14ac:dyDescent="0.25">
      <c r="A1701" s="61" t="s">
        <v>364</v>
      </c>
      <c r="B1701" s="61" t="s">
        <v>365</v>
      </c>
      <c r="C1701">
        <v>2021</v>
      </c>
      <c r="D1701" s="61" t="s">
        <v>770</v>
      </c>
    </row>
    <row r="1702" spans="1:4" hidden="1" x14ac:dyDescent="0.25">
      <c r="A1702" s="61" t="s">
        <v>364</v>
      </c>
      <c r="B1702" s="61" t="s">
        <v>365</v>
      </c>
      <c r="C1702">
        <v>2022</v>
      </c>
      <c r="D1702" s="61" t="s">
        <v>770</v>
      </c>
    </row>
    <row r="1703" spans="1:4" hidden="1" x14ac:dyDescent="0.25">
      <c r="A1703" s="61" t="s">
        <v>364</v>
      </c>
      <c r="B1703" s="61" t="s">
        <v>365</v>
      </c>
      <c r="C1703">
        <v>2023</v>
      </c>
      <c r="D1703" s="34">
        <v>5.04</v>
      </c>
    </row>
    <row r="1704" spans="1:4" hidden="1" x14ac:dyDescent="0.25">
      <c r="A1704" s="61" t="s">
        <v>382</v>
      </c>
      <c r="B1704" s="61" t="s">
        <v>383</v>
      </c>
      <c r="C1704">
        <v>2006</v>
      </c>
      <c r="D1704" s="61" t="s">
        <v>1092</v>
      </c>
    </row>
    <row r="1705" spans="1:4" hidden="1" x14ac:dyDescent="0.25">
      <c r="A1705" s="61" t="s">
        <v>382</v>
      </c>
      <c r="B1705" s="61" t="s">
        <v>383</v>
      </c>
      <c r="C1705">
        <v>2008</v>
      </c>
      <c r="D1705" s="61" t="s">
        <v>654</v>
      </c>
    </row>
    <row r="1706" spans="1:4" hidden="1" x14ac:dyDescent="0.25">
      <c r="A1706" s="61" t="s">
        <v>382</v>
      </c>
      <c r="B1706" s="61" t="s">
        <v>383</v>
      </c>
      <c r="C1706">
        <v>2010</v>
      </c>
      <c r="D1706" s="61" t="s">
        <v>1033</v>
      </c>
    </row>
    <row r="1707" spans="1:4" hidden="1" x14ac:dyDescent="0.25">
      <c r="A1707" s="61" t="s">
        <v>382</v>
      </c>
      <c r="B1707" s="61" t="s">
        <v>383</v>
      </c>
      <c r="C1707">
        <v>2011</v>
      </c>
      <c r="D1707" s="61" t="s">
        <v>1033</v>
      </c>
    </row>
    <row r="1708" spans="1:4" hidden="1" x14ac:dyDescent="0.25">
      <c r="A1708" s="61" t="s">
        <v>382</v>
      </c>
      <c r="B1708" s="61" t="s">
        <v>383</v>
      </c>
      <c r="C1708">
        <v>2012</v>
      </c>
      <c r="D1708" s="61" t="s">
        <v>1201</v>
      </c>
    </row>
    <row r="1709" spans="1:4" hidden="1" x14ac:dyDescent="0.25">
      <c r="A1709" s="61" t="s">
        <v>382</v>
      </c>
      <c r="B1709" s="61" t="s">
        <v>383</v>
      </c>
      <c r="C1709">
        <v>2013</v>
      </c>
      <c r="D1709" s="61" t="s">
        <v>813</v>
      </c>
    </row>
    <row r="1710" spans="1:4" hidden="1" x14ac:dyDescent="0.25">
      <c r="A1710" s="61" t="s">
        <v>382</v>
      </c>
      <c r="B1710" s="61" t="s">
        <v>383</v>
      </c>
      <c r="C1710">
        <v>2014</v>
      </c>
      <c r="D1710" s="61" t="s">
        <v>1199</v>
      </c>
    </row>
    <row r="1711" spans="1:4" hidden="1" x14ac:dyDescent="0.25">
      <c r="A1711" s="61" t="s">
        <v>382</v>
      </c>
      <c r="B1711" s="61" t="s">
        <v>383</v>
      </c>
      <c r="C1711">
        <v>2015</v>
      </c>
      <c r="D1711" s="61" t="s">
        <v>815</v>
      </c>
    </row>
    <row r="1712" spans="1:4" hidden="1" x14ac:dyDescent="0.25">
      <c r="A1712" s="61" t="s">
        <v>382</v>
      </c>
      <c r="B1712" s="61" t="s">
        <v>383</v>
      </c>
      <c r="C1712">
        <v>2016</v>
      </c>
      <c r="D1712" s="61" t="s">
        <v>646</v>
      </c>
    </row>
    <row r="1713" spans="1:4" hidden="1" x14ac:dyDescent="0.25">
      <c r="A1713" s="61" t="s">
        <v>382</v>
      </c>
      <c r="B1713" s="61" t="s">
        <v>383</v>
      </c>
      <c r="C1713">
        <v>2017</v>
      </c>
      <c r="D1713" s="61" t="s">
        <v>646</v>
      </c>
    </row>
    <row r="1714" spans="1:4" hidden="1" x14ac:dyDescent="0.25">
      <c r="A1714" s="61" t="s">
        <v>382</v>
      </c>
      <c r="B1714" s="61" t="s">
        <v>383</v>
      </c>
      <c r="C1714">
        <v>2018</v>
      </c>
      <c r="D1714" s="61" t="s">
        <v>1144</v>
      </c>
    </row>
    <row r="1715" spans="1:4" hidden="1" x14ac:dyDescent="0.25">
      <c r="A1715" s="61" t="s">
        <v>382</v>
      </c>
      <c r="B1715" s="61" t="s">
        <v>383</v>
      </c>
      <c r="C1715">
        <v>2019</v>
      </c>
      <c r="D1715" s="61" t="s">
        <v>1202</v>
      </c>
    </row>
    <row r="1716" spans="1:4" hidden="1" x14ac:dyDescent="0.25">
      <c r="A1716" s="61" t="s">
        <v>382</v>
      </c>
      <c r="B1716" s="61" t="s">
        <v>383</v>
      </c>
      <c r="C1716">
        <v>2020</v>
      </c>
      <c r="D1716" s="61" t="s">
        <v>1117</v>
      </c>
    </row>
    <row r="1717" spans="1:4" hidden="1" x14ac:dyDescent="0.25">
      <c r="A1717" s="61" t="s">
        <v>382</v>
      </c>
      <c r="B1717" s="61" t="s">
        <v>383</v>
      </c>
      <c r="C1717">
        <v>2021</v>
      </c>
      <c r="D1717" s="61" t="s">
        <v>1117</v>
      </c>
    </row>
    <row r="1718" spans="1:4" hidden="1" x14ac:dyDescent="0.25">
      <c r="A1718" s="61" t="s">
        <v>382</v>
      </c>
      <c r="B1718" s="61" t="s">
        <v>383</v>
      </c>
      <c r="C1718">
        <v>2022</v>
      </c>
      <c r="D1718" s="61" t="s">
        <v>1117</v>
      </c>
    </row>
    <row r="1719" spans="1:4" hidden="1" x14ac:dyDescent="0.25">
      <c r="A1719" s="61" t="s">
        <v>382</v>
      </c>
      <c r="B1719" s="61" t="s">
        <v>383</v>
      </c>
      <c r="C1719">
        <v>2023</v>
      </c>
      <c r="D1719" s="34">
        <v>3.51</v>
      </c>
    </row>
    <row r="1720" spans="1:4" hidden="1" x14ac:dyDescent="0.25">
      <c r="A1720" s="61" t="s">
        <v>377</v>
      </c>
      <c r="B1720" s="61" t="s">
        <v>378</v>
      </c>
      <c r="C1720">
        <v>2006</v>
      </c>
      <c r="D1720" s="61" t="s">
        <v>969</v>
      </c>
    </row>
    <row r="1721" spans="1:4" hidden="1" x14ac:dyDescent="0.25">
      <c r="A1721" s="61" t="s">
        <v>377</v>
      </c>
      <c r="B1721" s="61" t="s">
        <v>378</v>
      </c>
      <c r="C1721">
        <v>2008</v>
      </c>
      <c r="D1721" s="61" t="s">
        <v>969</v>
      </c>
    </row>
    <row r="1722" spans="1:4" hidden="1" x14ac:dyDescent="0.25">
      <c r="A1722" s="61" t="s">
        <v>377</v>
      </c>
      <c r="B1722" s="61" t="s">
        <v>378</v>
      </c>
      <c r="C1722">
        <v>2010</v>
      </c>
      <c r="D1722" s="61" t="s">
        <v>969</v>
      </c>
    </row>
    <row r="1723" spans="1:4" hidden="1" x14ac:dyDescent="0.25">
      <c r="A1723" s="61" t="s">
        <v>377</v>
      </c>
      <c r="B1723" s="61" t="s">
        <v>378</v>
      </c>
      <c r="C1723">
        <v>2011</v>
      </c>
      <c r="D1723" s="61" t="s">
        <v>969</v>
      </c>
    </row>
    <row r="1724" spans="1:4" hidden="1" x14ac:dyDescent="0.25">
      <c r="A1724" s="61" t="s">
        <v>377</v>
      </c>
      <c r="B1724" s="61" t="s">
        <v>378</v>
      </c>
      <c r="C1724">
        <v>2012</v>
      </c>
      <c r="D1724" s="61" t="s">
        <v>1203</v>
      </c>
    </row>
    <row r="1725" spans="1:4" hidden="1" x14ac:dyDescent="0.25">
      <c r="A1725" s="61" t="s">
        <v>377</v>
      </c>
      <c r="B1725" s="61" t="s">
        <v>378</v>
      </c>
      <c r="C1725">
        <v>2013</v>
      </c>
      <c r="D1725" s="61" t="s">
        <v>912</v>
      </c>
    </row>
    <row r="1726" spans="1:4" hidden="1" x14ac:dyDescent="0.25">
      <c r="A1726" s="61" t="s">
        <v>377</v>
      </c>
      <c r="B1726" s="61" t="s">
        <v>378</v>
      </c>
      <c r="C1726">
        <v>2014</v>
      </c>
      <c r="D1726" s="61" t="s">
        <v>821</v>
      </c>
    </row>
    <row r="1727" spans="1:4" hidden="1" x14ac:dyDescent="0.25">
      <c r="A1727" s="61" t="s">
        <v>377</v>
      </c>
      <c r="B1727" s="61" t="s">
        <v>378</v>
      </c>
      <c r="C1727">
        <v>2015</v>
      </c>
      <c r="D1727" s="61" t="s">
        <v>596</v>
      </c>
    </row>
    <row r="1728" spans="1:4" hidden="1" x14ac:dyDescent="0.25">
      <c r="A1728" s="61" t="s">
        <v>377</v>
      </c>
      <c r="B1728" s="61" t="s">
        <v>378</v>
      </c>
      <c r="C1728">
        <v>2016</v>
      </c>
      <c r="D1728" s="61" t="s">
        <v>763</v>
      </c>
    </row>
    <row r="1729" spans="1:4" hidden="1" x14ac:dyDescent="0.25">
      <c r="A1729" s="61" t="s">
        <v>377</v>
      </c>
      <c r="B1729" s="61" t="s">
        <v>378</v>
      </c>
      <c r="C1729">
        <v>2017</v>
      </c>
      <c r="D1729" s="61" t="s">
        <v>623</v>
      </c>
    </row>
    <row r="1730" spans="1:4" hidden="1" x14ac:dyDescent="0.25">
      <c r="A1730" s="61" t="s">
        <v>377</v>
      </c>
      <c r="B1730" s="61" t="s">
        <v>378</v>
      </c>
      <c r="C1730">
        <v>2018</v>
      </c>
      <c r="D1730" s="61" t="s">
        <v>623</v>
      </c>
    </row>
    <row r="1731" spans="1:4" hidden="1" x14ac:dyDescent="0.25">
      <c r="A1731" s="61" t="s">
        <v>377</v>
      </c>
      <c r="B1731" s="61" t="s">
        <v>378</v>
      </c>
      <c r="C1731">
        <v>2019</v>
      </c>
      <c r="D1731" s="61" t="s">
        <v>1169</v>
      </c>
    </row>
    <row r="1732" spans="1:4" hidden="1" x14ac:dyDescent="0.25">
      <c r="A1732" s="61" t="s">
        <v>377</v>
      </c>
      <c r="B1732" s="61" t="s">
        <v>378</v>
      </c>
      <c r="C1732">
        <v>2020</v>
      </c>
      <c r="D1732" s="61" t="s">
        <v>719</v>
      </c>
    </row>
    <row r="1733" spans="1:4" hidden="1" x14ac:dyDescent="0.25">
      <c r="A1733" s="61" t="s">
        <v>377</v>
      </c>
      <c r="B1733" s="61" t="s">
        <v>378</v>
      </c>
      <c r="C1733">
        <v>2021</v>
      </c>
      <c r="D1733" s="61" t="s">
        <v>1204</v>
      </c>
    </row>
    <row r="1734" spans="1:4" hidden="1" x14ac:dyDescent="0.25">
      <c r="A1734" s="61" t="s">
        <v>377</v>
      </c>
      <c r="B1734" s="61" t="s">
        <v>378</v>
      </c>
      <c r="C1734">
        <v>2022</v>
      </c>
      <c r="D1734" s="61" t="s">
        <v>1205</v>
      </c>
    </row>
    <row r="1735" spans="1:4" hidden="1" x14ac:dyDescent="0.25">
      <c r="A1735" s="61" t="s">
        <v>393</v>
      </c>
      <c r="B1735" s="61" t="s">
        <v>394</v>
      </c>
      <c r="C1735">
        <v>2006</v>
      </c>
      <c r="D1735" s="61" t="s">
        <v>868</v>
      </c>
    </row>
    <row r="1736" spans="1:4" hidden="1" x14ac:dyDescent="0.25">
      <c r="A1736" s="61" t="s">
        <v>393</v>
      </c>
      <c r="B1736" s="61" t="s">
        <v>394</v>
      </c>
      <c r="C1736">
        <v>2008</v>
      </c>
      <c r="D1736" s="61" t="s">
        <v>873</v>
      </c>
    </row>
    <row r="1737" spans="1:4" hidden="1" x14ac:dyDescent="0.25">
      <c r="A1737" s="61" t="s">
        <v>393</v>
      </c>
      <c r="B1737" s="61" t="s">
        <v>394</v>
      </c>
      <c r="C1737">
        <v>2010</v>
      </c>
      <c r="D1737" s="61" t="s">
        <v>1196</v>
      </c>
    </row>
    <row r="1738" spans="1:4" hidden="1" x14ac:dyDescent="0.25">
      <c r="A1738" s="61" t="s">
        <v>393</v>
      </c>
      <c r="B1738" s="61" t="s">
        <v>394</v>
      </c>
      <c r="C1738">
        <v>2011</v>
      </c>
      <c r="D1738" s="61" t="s">
        <v>1206</v>
      </c>
    </row>
    <row r="1739" spans="1:4" hidden="1" x14ac:dyDescent="0.25">
      <c r="A1739" s="61" t="s">
        <v>393</v>
      </c>
      <c r="B1739" s="61" t="s">
        <v>394</v>
      </c>
      <c r="C1739">
        <v>2012</v>
      </c>
      <c r="D1739" s="61" t="s">
        <v>1206</v>
      </c>
    </row>
    <row r="1740" spans="1:4" hidden="1" x14ac:dyDescent="0.25">
      <c r="A1740" s="61" t="s">
        <v>393</v>
      </c>
      <c r="B1740" s="61" t="s">
        <v>394</v>
      </c>
      <c r="C1740">
        <v>2013</v>
      </c>
      <c r="D1740" s="61" t="s">
        <v>1206</v>
      </c>
    </row>
    <row r="1741" spans="1:4" hidden="1" x14ac:dyDescent="0.25">
      <c r="A1741" s="61" t="s">
        <v>393</v>
      </c>
      <c r="B1741" s="61" t="s">
        <v>394</v>
      </c>
      <c r="C1741">
        <v>2014</v>
      </c>
      <c r="D1741" s="61" t="s">
        <v>1206</v>
      </c>
    </row>
    <row r="1742" spans="1:4" hidden="1" x14ac:dyDescent="0.25">
      <c r="A1742" s="61" t="s">
        <v>393</v>
      </c>
      <c r="B1742" s="61" t="s">
        <v>394</v>
      </c>
      <c r="C1742">
        <v>2015</v>
      </c>
      <c r="D1742" s="61" t="s">
        <v>1091</v>
      </c>
    </row>
    <row r="1743" spans="1:4" hidden="1" x14ac:dyDescent="0.25">
      <c r="A1743" s="61" t="s">
        <v>393</v>
      </c>
      <c r="B1743" s="61" t="s">
        <v>394</v>
      </c>
      <c r="C1743">
        <v>2016</v>
      </c>
      <c r="D1743" s="61" t="s">
        <v>1091</v>
      </c>
    </row>
    <row r="1744" spans="1:4" hidden="1" x14ac:dyDescent="0.25">
      <c r="A1744" s="61" t="s">
        <v>393</v>
      </c>
      <c r="B1744" s="61" t="s">
        <v>394</v>
      </c>
      <c r="C1744">
        <v>2017</v>
      </c>
      <c r="D1744" s="61" t="s">
        <v>1091</v>
      </c>
    </row>
    <row r="1745" spans="1:4" hidden="1" x14ac:dyDescent="0.25">
      <c r="A1745" s="61" t="s">
        <v>393</v>
      </c>
      <c r="B1745" s="61" t="s">
        <v>394</v>
      </c>
      <c r="C1745">
        <v>2018</v>
      </c>
      <c r="D1745" s="61" t="s">
        <v>1074</v>
      </c>
    </row>
    <row r="1746" spans="1:4" hidden="1" x14ac:dyDescent="0.25">
      <c r="A1746" s="61" t="s">
        <v>393</v>
      </c>
      <c r="B1746" s="61" t="s">
        <v>394</v>
      </c>
      <c r="C1746">
        <v>2019</v>
      </c>
      <c r="D1746" s="61" t="s">
        <v>961</v>
      </c>
    </row>
    <row r="1747" spans="1:4" hidden="1" x14ac:dyDescent="0.25">
      <c r="A1747" s="61" t="s">
        <v>393</v>
      </c>
      <c r="B1747" s="61" t="s">
        <v>394</v>
      </c>
      <c r="C1747">
        <v>2020</v>
      </c>
      <c r="D1747" s="61" t="s">
        <v>1207</v>
      </c>
    </row>
    <row r="1748" spans="1:4" hidden="1" x14ac:dyDescent="0.25">
      <c r="A1748" s="61" t="s">
        <v>393</v>
      </c>
      <c r="B1748" s="61" t="s">
        <v>394</v>
      </c>
      <c r="C1748">
        <v>2021</v>
      </c>
      <c r="D1748" s="61" t="s">
        <v>1207</v>
      </c>
    </row>
    <row r="1749" spans="1:4" hidden="1" x14ac:dyDescent="0.25">
      <c r="A1749" s="61" t="s">
        <v>393</v>
      </c>
      <c r="B1749" s="61" t="s">
        <v>394</v>
      </c>
      <c r="C1749">
        <v>2022</v>
      </c>
      <c r="D1749" s="61" t="s">
        <v>1207</v>
      </c>
    </row>
    <row r="1750" spans="1:4" hidden="1" x14ac:dyDescent="0.25">
      <c r="A1750" s="61" t="s">
        <v>393</v>
      </c>
      <c r="B1750" s="61" t="s">
        <v>394</v>
      </c>
      <c r="C1750">
        <v>2023</v>
      </c>
      <c r="D1750" s="34">
        <v>6.52</v>
      </c>
    </row>
    <row r="1751" spans="1:4" hidden="1" x14ac:dyDescent="0.25">
      <c r="A1751" s="61" t="s">
        <v>403</v>
      </c>
      <c r="B1751" s="61" t="s">
        <v>404</v>
      </c>
      <c r="C1751">
        <v>2006</v>
      </c>
      <c r="D1751" s="61" t="s">
        <v>989</v>
      </c>
    </row>
    <row r="1752" spans="1:4" hidden="1" x14ac:dyDescent="0.25">
      <c r="A1752" s="61" t="s">
        <v>403</v>
      </c>
      <c r="B1752" s="61" t="s">
        <v>404</v>
      </c>
      <c r="C1752">
        <v>2008</v>
      </c>
      <c r="D1752" s="61" t="s">
        <v>892</v>
      </c>
    </row>
    <row r="1753" spans="1:4" hidden="1" x14ac:dyDescent="0.25">
      <c r="A1753" s="61" t="s">
        <v>403</v>
      </c>
      <c r="B1753" s="61" t="s">
        <v>404</v>
      </c>
      <c r="C1753">
        <v>2010</v>
      </c>
      <c r="D1753" s="61" t="s">
        <v>1208</v>
      </c>
    </row>
    <row r="1754" spans="1:4" hidden="1" x14ac:dyDescent="0.25">
      <c r="A1754" s="61" t="s">
        <v>403</v>
      </c>
      <c r="B1754" s="61" t="s">
        <v>404</v>
      </c>
      <c r="C1754">
        <v>2011</v>
      </c>
      <c r="D1754" s="61" t="s">
        <v>1208</v>
      </c>
    </row>
    <row r="1755" spans="1:4" hidden="1" x14ac:dyDescent="0.25">
      <c r="A1755" s="61" t="s">
        <v>403</v>
      </c>
      <c r="B1755" s="61" t="s">
        <v>404</v>
      </c>
      <c r="C1755">
        <v>2012</v>
      </c>
      <c r="D1755" s="61" t="s">
        <v>1158</v>
      </c>
    </row>
    <row r="1756" spans="1:4" hidden="1" x14ac:dyDescent="0.25">
      <c r="A1756" s="61" t="s">
        <v>403</v>
      </c>
      <c r="B1756" s="61" t="s">
        <v>404</v>
      </c>
      <c r="C1756">
        <v>2013</v>
      </c>
      <c r="D1756" s="61" t="s">
        <v>813</v>
      </c>
    </row>
    <row r="1757" spans="1:4" hidden="1" x14ac:dyDescent="0.25">
      <c r="A1757" s="61" t="s">
        <v>403</v>
      </c>
      <c r="B1757" s="61" t="s">
        <v>404</v>
      </c>
      <c r="C1757">
        <v>2014</v>
      </c>
      <c r="D1757" s="61" t="s">
        <v>813</v>
      </c>
    </row>
    <row r="1758" spans="1:4" hidden="1" x14ac:dyDescent="0.25">
      <c r="A1758" s="61" t="s">
        <v>403</v>
      </c>
      <c r="B1758" s="61" t="s">
        <v>404</v>
      </c>
      <c r="C1758">
        <v>2015</v>
      </c>
      <c r="D1758" s="61" t="s">
        <v>813</v>
      </c>
    </row>
    <row r="1759" spans="1:4" hidden="1" x14ac:dyDescent="0.25">
      <c r="A1759" s="61" t="s">
        <v>403</v>
      </c>
      <c r="B1759" s="61" t="s">
        <v>404</v>
      </c>
      <c r="C1759">
        <v>2016</v>
      </c>
      <c r="D1759" s="61" t="s">
        <v>769</v>
      </c>
    </row>
    <row r="1760" spans="1:4" hidden="1" x14ac:dyDescent="0.25">
      <c r="A1760" s="61" t="s">
        <v>403</v>
      </c>
      <c r="B1760" s="61" t="s">
        <v>404</v>
      </c>
      <c r="C1760">
        <v>2017</v>
      </c>
      <c r="D1760" s="61" t="s">
        <v>1140</v>
      </c>
    </row>
    <row r="1761" spans="1:4" hidden="1" x14ac:dyDescent="0.25">
      <c r="A1761" s="61" t="s">
        <v>403</v>
      </c>
      <c r="B1761" s="61" t="s">
        <v>404</v>
      </c>
      <c r="C1761">
        <v>2018</v>
      </c>
      <c r="D1761" s="61" t="s">
        <v>1140</v>
      </c>
    </row>
    <row r="1762" spans="1:4" hidden="1" x14ac:dyDescent="0.25">
      <c r="A1762" s="61" t="s">
        <v>403</v>
      </c>
      <c r="B1762" s="61" t="s">
        <v>404</v>
      </c>
      <c r="C1762">
        <v>2019</v>
      </c>
      <c r="D1762" s="61" t="s">
        <v>1092</v>
      </c>
    </row>
    <row r="1763" spans="1:4" hidden="1" x14ac:dyDescent="0.25">
      <c r="A1763" s="61" t="s">
        <v>403</v>
      </c>
      <c r="B1763" s="61" t="s">
        <v>404</v>
      </c>
      <c r="C1763">
        <v>2020</v>
      </c>
      <c r="D1763" s="61" t="s">
        <v>1163</v>
      </c>
    </row>
    <row r="1764" spans="1:4" hidden="1" x14ac:dyDescent="0.25">
      <c r="A1764" s="61" t="s">
        <v>403</v>
      </c>
      <c r="B1764" s="61" t="s">
        <v>404</v>
      </c>
      <c r="C1764">
        <v>2021</v>
      </c>
      <c r="D1764" s="61" t="s">
        <v>1031</v>
      </c>
    </row>
    <row r="1765" spans="1:4" hidden="1" x14ac:dyDescent="0.25">
      <c r="A1765" s="61" t="s">
        <v>403</v>
      </c>
      <c r="B1765" s="61" t="s">
        <v>404</v>
      </c>
      <c r="C1765">
        <v>2022</v>
      </c>
      <c r="D1765" s="61" t="s">
        <v>1030</v>
      </c>
    </row>
    <row r="1766" spans="1:4" hidden="1" x14ac:dyDescent="0.25">
      <c r="A1766" s="61" t="s">
        <v>403</v>
      </c>
      <c r="B1766" s="61" t="s">
        <v>404</v>
      </c>
      <c r="C1766">
        <v>2023</v>
      </c>
      <c r="D1766" s="34">
        <v>4.5999999999999996</v>
      </c>
    </row>
    <row r="1767" spans="1:4" hidden="1" x14ac:dyDescent="0.25">
      <c r="A1767" s="61" t="s">
        <v>66</v>
      </c>
      <c r="B1767" s="61" t="s">
        <v>401</v>
      </c>
      <c r="C1767">
        <v>2006</v>
      </c>
      <c r="D1767" s="61" t="s">
        <v>1209</v>
      </c>
    </row>
    <row r="1768" spans="1:4" hidden="1" x14ac:dyDescent="0.25">
      <c r="A1768" s="61" t="s">
        <v>66</v>
      </c>
      <c r="B1768" s="61" t="s">
        <v>401</v>
      </c>
      <c r="C1768">
        <v>2008</v>
      </c>
      <c r="D1768" s="61" t="s">
        <v>1210</v>
      </c>
    </row>
    <row r="1769" spans="1:4" hidden="1" x14ac:dyDescent="0.25">
      <c r="A1769" s="61" t="s">
        <v>66</v>
      </c>
      <c r="B1769" s="61" t="s">
        <v>401</v>
      </c>
      <c r="C1769">
        <v>2010</v>
      </c>
      <c r="D1769" s="61" t="s">
        <v>1211</v>
      </c>
    </row>
    <row r="1770" spans="1:4" hidden="1" x14ac:dyDescent="0.25">
      <c r="A1770" s="61" t="s">
        <v>66</v>
      </c>
      <c r="B1770" s="61" t="s">
        <v>401</v>
      </c>
      <c r="C1770">
        <v>2011</v>
      </c>
      <c r="D1770" s="61" t="s">
        <v>1211</v>
      </c>
    </row>
    <row r="1771" spans="1:4" hidden="1" x14ac:dyDescent="0.25">
      <c r="A1771" s="61" t="s">
        <v>66</v>
      </c>
      <c r="B1771" s="61" t="s">
        <v>401</v>
      </c>
      <c r="C1771">
        <v>2012</v>
      </c>
      <c r="D1771" s="61" t="s">
        <v>1211</v>
      </c>
    </row>
    <row r="1772" spans="1:4" hidden="1" x14ac:dyDescent="0.25">
      <c r="A1772" s="61" t="s">
        <v>66</v>
      </c>
      <c r="B1772" s="61" t="s">
        <v>401</v>
      </c>
      <c r="C1772">
        <v>2013</v>
      </c>
      <c r="D1772" s="61" t="s">
        <v>1212</v>
      </c>
    </row>
    <row r="1773" spans="1:4" hidden="1" x14ac:dyDescent="0.25">
      <c r="A1773" s="61" t="s">
        <v>66</v>
      </c>
      <c r="B1773" s="61" t="s">
        <v>401</v>
      </c>
      <c r="C1773">
        <v>2014</v>
      </c>
      <c r="D1773" s="61" t="s">
        <v>1213</v>
      </c>
    </row>
    <row r="1774" spans="1:4" hidden="1" x14ac:dyDescent="0.25">
      <c r="A1774" s="61" t="s">
        <v>66</v>
      </c>
      <c r="B1774" s="61" t="s">
        <v>401</v>
      </c>
      <c r="C1774">
        <v>2015</v>
      </c>
      <c r="D1774" s="61" t="s">
        <v>1213</v>
      </c>
    </row>
    <row r="1775" spans="1:4" hidden="1" x14ac:dyDescent="0.25">
      <c r="A1775" s="61" t="s">
        <v>66</v>
      </c>
      <c r="B1775" s="61" t="s">
        <v>401</v>
      </c>
      <c r="C1775">
        <v>2016</v>
      </c>
      <c r="D1775" s="61" t="s">
        <v>1054</v>
      </c>
    </row>
    <row r="1776" spans="1:4" hidden="1" x14ac:dyDescent="0.25">
      <c r="A1776" s="61" t="s">
        <v>66</v>
      </c>
      <c r="B1776" s="61" t="s">
        <v>401</v>
      </c>
      <c r="C1776">
        <v>2017</v>
      </c>
      <c r="D1776" s="61" t="s">
        <v>1214</v>
      </c>
    </row>
    <row r="1777" spans="1:4" hidden="1" x14ac:dyDescent="0.25">
      <c r="A1777" s="61" t="s">
        <v>66</v>
      </c>
      <c r="B1777" s="61" t="s">
        <v>401</v>
      </c>
      <c r="C1777">
        <v>2018</v>
      </c>
      <c r="D1777" s="61" t="s">
        <v>1214</v>
      </c>
    </row>
    <row r="1778" spans="1:4" hidden="1" x14ac:dyDescent="0.25">
      <c r="A1778" s="61" t="s">
        <v>66</v>
      </c>
      <c r="B1778" s="61" t="s">
        <v>401</v>
      </c>
      <c r="C1778">
        <v>2019</v>
      </c>
      <c r="D1778" s="61" t="s">
        <v>676</v>
      </c>
    </row>
    <row r="1779" spans="1:4" hidden="1" x14ac:dyDescent="0.25">
      <c r="A1779" s="61" t="s">
        <v>66</v>
      </c>
      <c r="B1779" s="61" t="s">
        <v>401</v>
      </c>
      <c r="C1779">
        <v>2020</v>
      </c>
      <c r="D1779" s="61" t="s">
        <v>677</v>
      </c>
    </row>
    <row r="1780" spans="1:4" hidden="1" x14ac:dyDescent="0.25">
      <c r="A1780" s="61" t="s">
        <v>66</v>
      </c>
      <c r="B1780" s="61" t="s">
        <v>401</v>
      </c>
      <c r="C1780">
        <v>2021</v>
      </c>
      <c r="D1780" s="61" t="s">
        <v>832</v>
      </c>
    </row>
    <row r="1781" spans="1:4" hidden="1" x14ac:dyDescent="0.25">
      <c r="A1781" s="61" t="s">
        <v>66</v>
      </c>
      <c r="B1781" s="61" t="s">
        <v>401</v>
      </c>
      <c r="C1781">
        <v>2022</v>
      </c>
      <c r="D1781" s="61" t="s">
        <v>1124</v>
      </c>
    </row>
    <row r="1782" spans="1:4" hidden="1" x14ac:dyDescent="0.25">
      <c r="A1782" s="61" t="s">
        <v>66</v>
      </c>
      <c r="B1782" s="61" t="s">
        <v>401</v>
      </c>
      <c r="C1782">
        <v>2023</v>
      </c>
      <c r="D1782" s="34" t="s">
        <v>1124</v>
      </c>
    </row>
    <row r="1783" spans="1:4" hidden="1" x14ac:dyDescent="0.25">
      <c r="A1783" s="61" t="s">
        <v>110</v>
      </c>
      <c r="B1783" s="61" t="s">
        <v>406</v>
      </c>
      <c r="C1783">
        <v>2006</v>
      </c>
      <c r="D1783" s="61" t="s">
        <v>676</v>
      </c>
    </row>
    <row r="1784" spans="1:4" hidden="1" x14ac:dyDescent="0.25">
      <c r="A1784" s="61" t="s">
        <v>110</v>
      </c>
      <c r="B1784" s="61" t="s">
        <v>406</v>
      </c>
      <c r="C1784">
        <v>2008</v>
      </c>
      <c r="D1784" s="61" t="s">
        <v>1012</v>
      </c>
    </row>
    <row r="1785" spans="1:4" hidden="1" x14ac:dyDescent="0.25">
      <c r="A1785" s="61" t="s">
        <v>110</v>
      </c>
      <c r="B1785" s="61" t="s">
        <v>406</v>
      </c>
      <c r="C1785">
        <v>2010</v>
      </c>
      <c r="D1785" s="61" t="s">
        <v>1215</v>
      </c>
    </row>
    <row r="1786" spans="1:4" hidden="1" x14ac:dyDescent="0.25">
      <c r="A1786" s="61" t="s">
        <v>110</v>
      </c>
      <c r="B1786" s="61" t="s">
        <v>406</v>
      </c>
      <c r="C1786">
        <v>2011</v>
      </c>
      <c r="D1786" s="61" t="s">
        <v>1215</v>
      </c>
    </row>
    <row r="1787" spans="1:4" hidden="1" x14ac:dyDescent="0.25">
      <c r="A1787" s="61" t="s">
        <v>110</v>
      </c>
      <c r="B1787" s="61" t="s">
        <v>406</v>
      </c>
      <c r="C1787">
        <v>2012</v>
      </c>
      <c r="D1787" s="61" t="s">
        <v>1215</v>
      </c>
    </row>
    <row r="1788" spans="1:4" hidden="1" x14ac:dyDescent="0.25">
      <c r="A1788" s="61" t="s">
        <v>110</v>
      </c>
      <c r="B1788" s="61" t="s">
        <v>406</v>
      </c>
      <c r="C1788">
        <v>2013</v>
      </c>
      <c r="D1788" s="61" t="s">
        <v>1215</v>
      </c>
    </row>
    <row r="1789" spans="1:4" hidden="1" x14ac:dyDescent="0.25">
      <c r="A1789" s="61" t="s">
        <v>110</v>
      </c>
      <c r="B1789" s="61" t="s">
        <v>406</v>
      </c>
      <c r="C1789">
        <v>2014</v>
      </c>
      <c r="D1789" s="61" t="s">
        <v>1215</v>
      </c>
    </row>
    <row r="1790" spans="1:4" hidden="1" x14ac:dyDescent="0.25">
      <c r="A1790" s="61" t="s">
        <v>110</v>
      </c>
      <c r="B1790" s="61" t="s">
        <v>406</v>
      </c>
      <c r="C1790">
        <v>2015</v>
      </c>
      <c r="D1790" s="61" t="s">
        <v>1215</v>
      </c>
    </row>
    <row r="1791" spans="1:4" hidden="1" x14ac:dyDescent="0.25">
      <c r="A1791" s="61" t="s">
        <v>110</v>
      </c>
      <c r="B1791" s="61" t="s">
        <v>406</v>
      </c>
      <c r="C1791">
        <v>2016</v>
      </c>
      <c r="D1791" s="61" t="s">
        <v>1215</v>
      </c>
    </row>
    <row r="1792" spans="1:4" hidden="1" x14ac:dyDescent="0.25">
      <c r="A1792" s="61" t="s">
        <v>110</v>
      </c>
      <c r="B1792" s="61" t="s">
        <v>406</v>
      </c>
      <c r="C1792">
        <v>2017</v>
      </c>
      <c r="D1792" s="61" t="s">
        <v>1215</v>
      </c>
    </row>
    <row r="1793" spans="1:4" hidden="1" x14ac:dyDescent="0.25">
      <c r="A1793" s="61" t="s">
        <v>110</v>
      </c>
      <c r="B1793" s="61" t="s">
        <v>406</v>
      </c>
      <c r="C1793">
        <v>2018</v>
      </c>
      <c r="D1793" s="61" t="s">
        <v>1215</v>
      </c>
    </row>
    <row r="1794" spans="1:4" hidden="1" x14ac:dyDescent="0.25">
      <c r="A1794" s="61" t="s">
        <v>110</v>
      </c>
      <c r="B1794" s="61" t="s">
        <v>406</v>
      </c>
      <c r="C1794">
        <v>2019</v>
      </c>
      <c r="D1794" s="61" t="s">
        <v>1215</v>
      </c>
    </row>
    <row r="1795" spans="1:4" hidden="1" x14ac:dyDescent="0.25">
      <c r="A1795" s="61" t="s">
        <v>110</v>
      </c>
      <c r="B1795" s="61" t="s">
        <v>406</v>
      </c>
      <c r="C1795">
        <v>2020</v>
      </c>
      <c r="D1795" s="61" t="s">
        <v>1011</v>
      </c>
    </row>
    <row r="1796" spans="1:4" hidden="1" x14ac:dyDescent="0.25">
      <c r="A1796" s="61" t="s">
        <v>110</v>
      </c>
      <c r="B1796" s="61" t="s">
        <v>406</v>
      </c>
      <c r="C1796">
        <v>2021</v>
      </c>
      <c r="D1796" s="61" t="s">
        <v>1100</v>
      </c>
    </row>
    <row r="1797" spans="1:4" hidden="1" x14ac:dyDescent="0.25">
      <c r="A1797" s="61" t="s">
        <v>110</v>
      </c>
      <c r="B1797" s="61" t="s">
        <v>406</v>
      </c>
      <c r="C1797">
        <v>2022</v>
      </c>
      <c r="D1797" s="61" t="s">
        <v>1216</v>
      </c>
    </row>
    <row r="1798" spans="1:4" hidden="1" x14ac:dyDescent="0.25">
      <c r="A1798" s="61" t="s">
        <v>110</v>
      </c>
      <c r="B1798" s="61" t="s">
        <v>406</v>
      </c>
      <c r="C1798">
        <v>2023</v>
      </c>
      <c r="D1798" s="34">
        <v>9.61</v>
      </c>
    </row>
    <row r="1799" spans="1:4" hidden="1" x14ac:dyDescent="0.25">
      <c r="A1799" s="61" t="s">
        <v>399</v>
      </c>
      <c r="B1799" s="61" t="s">
        <v>400</v>
      </c>
      <c r="C1799">
        <v>2006</v>
      </c>
      <c r="D1799" s="61" t="s">
        <v>1217</v>
      </c>
    </row>
    <row r="1800" spans="1:4" hidden="1" x14ac:dyDescent="0.25">
      <c r="A1800" s="61" t="s">
        <v>399</v>
      </c>
      <c r="B1800" s="61" t="s">
        <v>400</v>
      </c>
      <c r="C1800">
        <v>2008</v>
      </c>
      <c r="D1800" s="61" t="s">
        <v>1061</v>
      </c>
    </row>
    <row r="1801" spans="1:4" hidden="1" x14ac:dyDescent="0.25">
      <c r="A1801" s="61" t="s">
        <v>399</v>
      </c>
      <c r="B1801" s="61" t="s">
        <v>400</v>
      </c>
      <c r="C1801">
        <v>2010</v>
      </c>
      <c r="D1801" s="61" t="s">
        <v>712</v>
      </c>
    </row>
    <row r="1802" spans="1:4" hidden="1" x14ac:dyDescent="0.25">
      <c r="A1802" s="61" t="s">
        <v>399</v>
      </c>
      <c r="B1802" s="61" t="s">
        <v>400</v>
      </c>
      <c r="C1802">
        <v>2011</v>
      </c>
      <c r="D1802" s="61" t="s">
        <v>1218</v>
      </c>
    </row>
    <row r="1803" spans="1:4" hidden="1" x14ac:dyDescent="0.25">
      <c r="A1803" s="61" t="s">
        <v>399</v>
      </c>
      <c r="B1803" s="61" t="s">
        <v>400</v>
      </c>
      <c r="C1803">
        <v>2012</v>
      </c>
      <c r="D1803" s="61" t="s">
        <v>1218</v>
      </c>
    </row>
    <row r="1804" spans="1:4" hidden="1" x14ac:dyDescent="0.25">
      <c r="A1804" s="61" t="s">
        <v>399</v>
      </c>
      <c r="B1804" s="61" t="s">
        <v>400</v>
      </c>
      <c r="C1804">
        <v>2013</v>
      </c>
      <c r="D1804" s="61" t="s">
        <v>1219</v>
      </c>
    </row>
    <row r="1805" spans="1:4" hidden="1" x14ac:dyDescent="0.25">
      <c r="A1805" s="61" t="s">
        <v>399</v>
      </c>
      <c r="B1805" s="61" t="s">
        <v>400</v>
      </c>
      <c r="C1805">
        <v>2014</v>
      </c>
      <c r="D1805" s="61" t="s">
        <v>764</v>
      </c>
    </row>
    <row r="1806" spans="1:4" hidden="1" x14ac:dyDescent="0.25">
      <c r="A1806" s="61" t="s">
        <v>399</v>
      </c>
      <c r="B1806" s="61" t="s">
        <v>400</v>
      </c>
      <c r="C1806">
        <v>2015</v>
      </c>
      <c r="D1806" s="61" t="s">
        <v>1064</v>
      </c>
    </row>
    <row r="1807" spans="1:4" hidden="1" x14ac:dyDescent="0.25">
      <c r="A1807" s="61" t="s">
        <v>399</v>
      </c>
      <c r="B1807" s="61" t="s">
        <v>400</v>
      </c>
      <c r="C1807">
        <v>2016</v>
      </c>
      <c r="D1807" s="61" t="s">
        <v>1220</v>
      </c>
    </row>
    <row r="1808" spans="1:4" hidden="1" x14ac:dyDescent="0.25">
      <c r="A1808" s="61" t="s">
        <v>399</v>
      </c>
      <c r="B1808" s="61" t="s">
        <v>400</v>
      </c>
      <c r="C1808">
        <v>2017</v>
      </c>
      <c r="D1808" s="61" t="s">
        <v>1199</v>
      </c>
    </row>
    <row r="1809" spans="1:4" hidden="1" x14ac:dyDescent="0.25">
      <c r="A1809" s="61" t="s">
        <v>399</v>
      </c>
      <c r="B1809" s="61" t="s">
        <v>400</v>
      </c>
      <c r="C1809">
        <v>2018</v>
      </c>
      <c r="D1809" s="61" t="s">
        <v>817</v>
      </c>
    </row>
    <row r="1810" spans="1:4" hidden="1" x14ac:dyDescent="0.25">
      <c r="A1810" s="61" t="s">
        <v>399</v>
      </c>
      <c r="B1810" s="61" t="s">
        <v>400</v>
      </c>
      <c r="C1810">
        <v>2019</v>
      </c>
      <c r="D1810" s="61" t="s">
        <v>1169</v>
      </c>
    </row>
    <row r="1811" spans="1:4" hidden="1" x14ac:dyDescent="0.25">
      <c r="A1811" s="61" t="s">
        <v>399</v>
      </c>
      <c r="B1811" s="61" t="s">
        <v>400</v>
      </c>
      <c r="C1811">
        <v>2020</v>
      </c>
      <c r="D1811" s="61" t="s">
        <v>796</v>
      </c>
    </row>
    <row r="1812" spans="1:4" hidden="1" x14ac:dyDescent="0.25">
      <c r="A1812" s="61" t="s">
        <v>399</v>
      </c>
      <c r="B1812" s="61" t="s">
        <v>400</v>
      </c>
      <c r="C1812">
        <v>2021</v>
      </c>
      <c r="D1812" s="61" t="s">
        <v>1221</v>
      </c>
    </row>
    <row r="1813" spans="1:4" hidden="1" x14ac:dyDescent="0.25">
      <c r="A1813" s="61" t="s">
        <v>399</v>
      </c>
      <c r="B1813" s="61" t="s">
        <v>400</v>
      </c>
      <c r="C1813">
        <v>2022</v>
      </c>
      <c r="D1813" s="61" t="s">
        <v>1222</v>
      </c>
    </row>
    <row r="1814" spans="1:4" hidden="1" x14ac:dyDescent="0.25">
      <c r="A1814" s="61" t="s">
        <v>399</v>
      </c>
      <c r="B1814" s="61" t="s">
        <v>400</v>
      </c>
      <c r="C1814">
        <v>2023</v>
      </c>
      <c r="D1814" s="34">
        <v>2.2599999999999998</v>
      </c>
    </row>
    <row r="1815" spans="1:4" hidden="1" x14ac:dyDescent="0.25">
      <c r="A1815" s="61" t="s">
        <v>396</v>
      </c>
      <c r="B1815" s="61" t="s">
        <v>397</v>
      </c>
      <c r="C1815">
        <v>2006</v>
      </c>
      <c r="D1815" s="61" t="s">
        <v>721</v>
      </c>
    </row>
    <row r="1816" spans="1:4" hidden="1" x14ac:dyDescent="0.25">
      <c r="A1816" s="61" t="s">
        <v>396</v>
      </c>
      <c r="B1816" s="61" t="s">
        <v>397</v>
      </c>
      <c r="C1816">
        <v>2008</v>
      </c>
      <c r="D1816" s="61" t="s">
        <v>806</v>
      </c>
    </row>
    <row r="1817" spans="1:4" hidden="1" x14ac:dyDescent="0.25">
      <c r="A1817" s="61" t="s">
        <v>396</v>
      </c>
      <c r="B1817" s="61" t="s">
        <v>397</v>
      </c>
      <c r="C1817">
        <v>2010</v>
      </c>
      <c r="D1817" s="61" t="s">
        <v>702</v>
      </c>
    </row>
    <row r="1818" spans="1:4" hidden="1" x14ac:dyDescent="0.25">
      <c r="A1818" s="61" t="s">
        <v>396</v>
      </c>
      <c r="B1818" s="61" t="s">
        <v>397</v>
      </c>
      <c r="C1818">
        <v>2011</v>
      </c>
      <c r="D1818" s="61" t="s">
        <v>1158</v>
      </c>
    </row>
    <row r="1819" spans="1:4" hidden="1" x14ac:dyDescent="0.25">
      <c r="A1819" s="61" t="s">
        <v>396</v>
      </c>
      <c r="B1819" s="61" t="s">
        <v>397</v>
      </c>
      <c r="C1819">
        <v>2012</v>
      </c>
      <c r="D1819" s="61" t="s">
        <v>1158</v>
      </c>
    </row>
    <row r="1820" spans="1:4" hidden="1" x14ac:dyDescent="0.25">
      <c r="A1820" s="61" t="s">
        <v>396</v>
      </c>
      <c r="B1820" s="61" t="s">
        <v>397</v>
      </c>
      <c r="C1820">
        <v>2013</v>
      </c>
      <c r="D1820" s="61" t="s">
        <v>1116</v>
      </c>
    </row>
    <row r="1821" spans="1:4" hidden="1" x14ac:dyDescent="0.25">
      <c r="A1821" s="61" t="s">
        <v>396</v>
      </c>
      <c r="B1821" s="61" t="s">
        <v>397</v>
      </c>
      <c r="C1821">
        <v>2014</v>
      </c>
      <c r="D1821" s="61" t="s">
        <v>646</v>
      </c>
    </row>
    <row r="1822" spans="1:4" hidden="1" x14ac:dyDescent="0.25">
      <c r="A1822" s="61" t="s">
        <v>396</v>
      </c>
      <c r="B1822" s="61" t="s">
        <v>397</v>
      </c>
      <c r="C1822">
        <v>2015</v>
      </c>
      <c r="D1822" s="61" t="s">
        <v>1144</v>
      </c>
    </row>
    <row r="1823" spans="1:4" hidden="1" x14ac:dyDescent="0.25">
      <c r="A1823" s="61" t="s">
        <v>396</v>
      </c>
      <c r="B1823" s="61" t="s">
        <v>397</v>
      </c>
      <c r="C1823">
        <v>2016</v>
      </c>
      <c r="D1823" s="61" t="s">
        <v>635</v>
      </c>
    </row>
    <row r="1824" spans="1:4" hidden="1" x14ac:dyDescent="0.25">
      <c r="A1824" s="61" t="s">
        <v>396</v>
      </c>
      <c r="B1824" s="61" t="s">
        <v>397</v>
      </c>
      <c r="C1824">
        <v>2017</v>
      </c>
      <c r="D1824" s="61" t="s">
        <v>1023</v>
      </c>
    </row>
    <row r="1825" spans="1:4" hidden="1" x14ac:dyDescent="0.25">
      <c r="A1825" s="61" t="s">
        <v>396</v>
      </c>
      <c r="B1825" s="61" t="s">
        <v>397</v>
      </c>
      <c r="C1825">
        <v>2018</v>
      </c>
      <c r="D1825" s="61" t="s">
        <v>1023</v>
      </c>
    </row>
    <row r="1826" spans="1:4" hidden="1" x14ac:dyDescent="0.25">
      <c r="A1826" s="61" t="s">
        <v>396</v>
      </c>
      <c r="B1826" s="61" t="s">
        <v>397</v>
      </c>
      <c r="C1826">
        <v>2019</v>
      </c>
      <c r="D1826" s="61" t="s">
        <v>1021</v>
      </c>
    </row>
    <row r="1827" spans="1:4" hidden="1" x14ac:dyDescent="0.25">
      <c r="A1827" s="61" t="s">
        <v>396</v>
      </c>
      <c r="B1827" s="61" t="s">
        <v>397</v>
      </c>
      <c r="C1827">
        <v>2020</v>
      </c>
      <c r="D1827" s="61" t="s">
        <v>1021</v>
      </c>
    </row>
    <row r="1828" spans="1:4" hidden="1" x14ac:dyDescent="0.25">
      <c r="A1828" s="61" t="s">
        <v>396</v>
      </c>
      <c r="B1828" s="61" t="s">
        <v>397</v>
      </c>
      <c r="C1828">
        <v>2021</v>
      </c>
      <c r="D1828" s="61" t="s">
        <v>1223</v>
      </c>
    </row>
    <row r="1829" spans="1:4" hidden="1" x14ac:dyDescent="0.25">
      <c r="A1829" s="61" t="s">
        <v>396</v>
      </c>
      <c r="B1829" s="61" t="s">
        <v>397</v>
      </c>
      <c r="C1829">
        <v>2022</v>
      </c>
      <c r="D1829" s="61" t="s">
        <v>802</v>
      </c>
    </row>
    <row r="1830" spans="1:4" hidden="1" x14ac:dyDescent="0.25">
      <c r="A1830" s="61" t="s">
        <v>396</v>
      </c>
      <c r="B1830" s="61" t="s">
        <v>397</v>
      </c>
      <c r="C1830">
        <v>2023</v>
      </c>
      <c r="D1830" s="34">
        <v>2.37</v>
      </c>
    </row>
    <row r="1831" spans="1:4" hidden="1" x14ac:dyDescent="0.25">
      <c r="A1831" s="61" t="s">
        <v>178</v>
      </c>
      <c r="B1831" s="61" t="s">
        <v>398</v>
      </c>
      <c r="C1831">
        <v>2006</v>
      </c>
      <c r="D1831" s="61" t="s">
        <v>798</v>
      </c>
    </row>
    <row r="1832" spans="1:4" hidden="1" x14ac:dyDescent="0.25">
      <c r="A1832" s="61" t="s">
        <v>178</v>
      </c>
      <c r="B1832" s="61" t="s">
        <v>398</v>
      </c>
      <c r="C1832">
        <v>2008</v>
      </c>
      <c r="D1832" s="61" t="s">
        <v>701</v>
      </c>
    </row>
    <row r="1833" spans="1:4" hidden="1" x14ac:dyDescent="0.25">
      <c r="A1833" s="61" t="s">
        <v>178</v>
      </c>
      <c r="B1833" s="61" t="s">
        <v>398</v>
      </c>
      <c r="C1833">
        <v>2010</v>
      </c>
      <c r="D1833" s="61" t="s">
        <v>1224</v>
      </c>
    </row>
    <row r="1834" spans="1:4" hidden="1" x14ac:dyDescent="0.25">
      <c r="A1834" s="61" t="s">
        <v>178</v>
      </c>
      <c r="B1834" s="61" t="s">
        <v>398</v>
      </c>
      <c r="C1834">
        <v>2011</v>
      </c>
      <c r="D1834" s="61" t="s">
        <v>623</v>
      </c>
    </row>
    <row r="1835" spans="1:4" hidden="1" x14ac:dyDescent="0.25">
      <c r="A1835" s="61" t="s">
        <v>178</v>
      </c>
      <c r="B1835" s="61" t="s">
        <v>398</v>
      </c>
      <c r="C1835">
        <v>2012</v>
      </c>
      <c r="D1835" s="61" t="s">
        <v>627</v>
      </c>
    </row>
    <row r="1836" spans="1:4" hidden="1" x14ac:dyDescent="0.25">
      <c r="A1836" s="61" t="s">
        <v>178</v>
      </c>
      <c r="B1836" s="61" t="s">
        <v>398</v>
      </c>
      <c r="C1836">
        <v>2013</v>
      </c>
      <c r="D1836" s="61" t="s">
        <v>627</v>
      </c>
    </row>
    <row r="1837" spans="1:4" hidden="1" x14ac:dyDescent="0.25">
      <c r="A1837" s="61" t="s">
        <v>178</v>
      </c>
      <c r="B1837" s="61" t="s">
        <v>398</v>
      </c>
      <c r="C1837">
        <v>2014</v>
      </c>
      <c r="D1837" s="61" t="s">
        <v>1023</v>
      </c>
    </row>
    <row r="1838" spans="1:4" hidden="1" x14ac:dyDescent="0.25">
      <c r="A1838" s="61" t="s">
        <v>178</v>
      </c>
      <c r="B1838" s="61" t="s">
        <v>398</v>
      </c>
      <c r="C1838">
        <v>2015</v>
      </c>
      <c r="D1838" s="61" t="s">
        <v>1034</v>
      </c>
    </row>
    <row r="1839" spans="1:4" hidden="1" x14ac:dyDescent="0.25">
      <c r="A1839" s="61" t="s">
        <v>178</v>
      </c>
      <c r="B1839" s="61" t="s">
        <v>398</v>
      </c>
      <c r="C1839">
        <v>2016</v>
      </c>
      <c r="D1839" s="61" t="s">
        <v>1225</v>
      </c>
    </row>
    <row r="1840" spans="1:4" hidden="1" x14ac:dyDescent="0.25">
      <c r="A1840" s="61" t="s">
        <v>178</v>
      </c>
      <c r="B1840" s="61" t="s">
        <v>398</v>
      </c>
      <c r="C1840">
        <v>2017</v>
      </c>
      <c r="D1840" s="61" t="s">
        <v>1226</v>
      </c>
    </row>
    <row r="1841" spans="1:4" hidden="1" x14ac:dyDescent="0.25">
      <c r="A1841" s="61" t="s">
        <v>178</v>
      </c>
      <c r="B1841" s="61" t="s">
        <v>398</v>
      </c>
      <c r="C1841">
        <v>2018</v>
      </c>
      <c r="D1841" s="61" t="s">
        <v>1226</v>
      </c>
    </row>
    <row r="1842" spans="1:4" hidden="1" x14ac:dyDescent="0.25">
      <c r="A1842" s="61" t="s">
        <v>178</v>
      </c>
      <c r="B1842" s="61" t="s">
        <v>398</v>
      </c>
      <c r="C1842">
        <v>2019</v>
      </c>
      <c r="D1842" s="61" t="s">
        <v>1227</v>
      </c>
    </row>
    <row r="1843" spans="1:4" hidden="1" x14ac:dyDescent="0.25">
      <c r="A1843" s="61" t="s">
        <v>178</v>
      </c>
      <c r="B1843" s="61" t="s">
        <v>398</v>
      </c>
      <c r="C1843">
        <v>2020</v>
      </c>
      <c r="D1843" s="61" t="s">
        <v>1114</v>
      </c>
    </row>
    <row r="1844" spans="1:4" hidden="1" x14ac:dyDescent="0.25">
      <c r="A1844" s="61" t="s">
        <v>178</v>
      </c>
      <c r="B1844" s="61" t="s">
        <v>398</v>
      </c>
      <c r="C1844">
        <v>2021</v>
      </c>
      <c r="D1844" s="61" t="s">
        <v>650</v>
      </c>
    </row>
    <row r="1845" spans="1:4" hidden="1" x14ac:dyDescent="0.25">
      <c r="A1845" s="61" t="s">
        <v>178</v>
      </c>
      <c r="B1845" s="61" t="s">
        <v>398</v>
      </c>
      <c r="C1845">
        <v>2022</v>
      </c>
      <c r="D1845" s="61" t="s">
        <v>1115</v>
      </c>
    </row>
    <row r="1846" spans="1:4" hidden="1" x14ac:dyDescent="0.25">
      <c r="A1846" s="61" t="s">
        <v>178</v>
      </c>
      <c r="B1846" s="61" t="s">
        <v>398</v>
      </c>
      <c r="C1846">
        <v>2023</v>
      </c>
      <c r="D1846" s="34">
        <v>4.2300000000000004</v>
      </c>
    </row>
    <row r="1847" spans="1:4" hidden="1" x14ac:dyDescent="0.25">
      <c r="A1847" s="61" t="s">
        <v>392</v>
      </c>
      <c r="B1847" s="61" t="s">
        <v>594</v>
      </c>
      <c r="C1847">
        <v>2006</v>
      </c>
      <c r="D1847" s="61" t="s">
        <v>1228</v>
      </c>
    </row>
    <row r="1848" spans="1:4" hidden="1" x14ac:dyDescent="0.25">
      <c r="A1848" s="61" t="s">
        <v>392</v>
      </c>
      <c r="B1848" s="61" t="s">
        <v>594</v>
      </c>
      <c r="C1848">
        <v>2008</v>
      </c>
      <c r="D1848" s="61" t="s">
        <v>1229</v>
      </c>
    </row>
    <row r="1849" spans="1:4" hidden="1" x14ac:dyDescent="0.25">
      <c r="A1849" s="61" t="s">
        <v>392</v>
      </c>
      <c r="B1849" s="61" t="s">
        <v>594</v>
      </c>
      <c r="C1849">
        <v>2010</v>
      </c>
      <c r="D1849" s="61" t="s">
        <v>1230</v>
      </c>
    </row>
    <row r="1850" spans="1:4" hidden="1" x14ac:dyDescent="0.25">
      <c r="A1850" s="61" t="s">
        <v>392</v>
      </c>
      <c r="B1850" s="61" t="s">
        <v>594</v>
      </c>
      <c r="C1850">
        <v>2011</v>
      </c>
      <c r="D1850" s="61" t="s">
        <v>1231</v>
      </c>
    </row>
    <row r="1851" spans="1:4" hidden="1" x14ac:dyDescent="0.25">
      <c r="A1851" s="61" t="s">
        <v>392</v>
      </c>
      <c r="B1851" s="61" t="s">
        <v>594</v>
      </c>
      <c r="C1851">
        <v>2012</v>
      </c>
      <c r="D1851" s="61" t="s">
        <v>1232</v>
      </c>
    </row>
    <row r="1852" spans="1:4" hidden="1" x14ac:dyDescent="0.25">
      <c r="A1852" s="61" t="s">
        <v>392</v>
      </c>
      <c r="B1852" s="61" t="s">
        <v>594</v>
      </c>
      <c r="C1852">
        <v>2013</v>
      </c>
      <c r="D1852" s="61" t="s">
        <v>1233</v>
      </c>
    </row>
    <row r="1853" spans="1:4" hidden="1" x14ac:dyDescent="0.25">
      <c r="A1853" s="61" t="s">
        <v>392</v>
      </c>
      <c r="B1853" s="61" t="s">
        <v>594</v>
      </c>
      <c r="C1853">
        <v>2014</v>
      </c>
      <c r="D1853" s="61" t="s">
        <v>1234</v>
      </c>
    </row>
    <row r="1854" spans="1:4" hidden="1" x14ac:dyDescent="0.25">
      <c r="A1854" s="61" t="s">
        <v>392</v>
      </c>
      <c r="B1854" s="61" t="s">
        <v>594</v>
      </c>
      <c r="C1854">
        <v>2015</v>
      </c>
      <c r="D1854" s="61" t="s">
        <v>1235</v>
      </c>
    </row>
    <row r="1855" spans="1:4" hidden="1" x14ac:dyDescent="0.25">
      <c r="A1855" s="61" t="s">
        <v>392</v>
      </c>
      <c r="B1855" s="61" t="s">
        <v>594</v>
      </c>
      <c r="C1855">
        <v>2016</v>
      </c>
      <c r="D1855" s="61" t="s">
        <v>1236</v>
      </c>
    </row>
    <row r="1856" spans="1:4" hidden="1" x14ac:dyDescent="0.25">
      <c r="A1856" s="61" t="s">
        <v>392</v>
      </c>
      <c r="B1856" s="61" t="s">
        <v>594</v>
      </c>
      <c r="C1856">
        <v>2017</v>
      </c>
      <c r="D1856" s="61" t="s">
        <v>1237</v>
      </c>
    </row>
    <row r="1857" spans="1:4" hidden="1" x14ac:dyDescent="0.25">
      <c r="A1857" s="61" t="s">
        <v>392</v>
      </c>
      <c r="B1857" s="61" t="s">
        <v>594</v>
      </c>
      <c r="C1857">
        <v>2018</v>
      </c>
      <c r="D1857" s="61" t="s">
        <v>1238</v>
      </c>
    </row>
    <row r="1858" spans="1:4" hidden="1" x14ac:dyDescent="0.25">
      <c r="A1858" s="61" t="s">
        <v>392</v>
      </c>
      <c r="B1858" s="61" t="s">
        <v>594</v>
      </c>
      <c r="C1858">
        <v>2019</v>
      </c>
      <c r="D1858" s="61" t="s">
        <v>1239</v>
      </c>
    </row>
    <row r="1859" spans="1:4" hidden="1" x14ac:dyDescent="0.25">
      <c r="A1859" s="61" t="s">
        <v>392</v>
      </c>
      <c r="B1859" s="61" t="s">
        <v>594</v>
      </c>
      <c r="C1859">
        <v>2020</v>
      </c>
      <c r="D1859" s="61" t="s">
        <v>1240</v>
      </c>
    </row>
    <row r="1860" spans="1:4" hidden="1" x14ac:dyDescent="0.25">
      <c r="A1860" s="61" t="s">
        <v>392</v>
      </c>
      <c r="B1860" s="61" t="s">
        <v>594</v>
      </c>
      <c r="C1860">
        <v>2021</v>
      </c>
      <c r="D1860" s="61" t="s">
        <v>1241</v>
      </c>
    </row>
    <row r="1861" spans="1:4" hidden="1" x14ac:dyDescent="0.25">
      <c r="A1861" s="61" t="s">
        <v>392</v>
      </c>
      <c r="B1861" s="61" t="s">
        <v>594</v>
      </c>
      <c r="C1861">
        <v>2022</v>
      </c>
      <c r="D1861" s="61" t="s">
        <v>1242</v>
      </c>
    </row>
    <row r="1862" spans="1:4" hidden="1" x14ac:dyDescent="0.25">
      <c r="A1862" s="61" t="s">
        <v>392</v>
      </c>
      <c r="B1862" s="61" t="s">
        <v>594</v>
      </c>
      <c r="C1862">
        <v>2023</v>
      </c>
      <c r="D1862" s="34">
        <v>5.6728569999999996</v>
      </c>
    </row>
    <row r="1863" spans="1:4" hidden="1" x14ac:dyDescent="0.25">
      <c r="A1863" s="61" t="s">
        <v>526</v>
      </c>
      <c r="B1863" s="61" t="s">
        <v>419</v>
      </c>
      <c r="C1863">
        <v>2006</v>
      </c>
      <c r="D1863" s="61" t="s">
        <v>1243</v>
      </c>
    </row>
    <row r="1864" spans="1:4" hidden="1" x14ac:dyDescent="0.25">
      <c r="A1864" s="61" t="s">
        <v>526</v>
      </c>
      <c r="B1864" s="61" t="s">
        <v>419</v>
      </c>
      <c r="C1864">
        <v>2008</v>
      </c>
      <c r="D1864" s="61" t="s">
        <v>1244</v>
      </c>
    </row>
    <row r="1865" spans="1:4" hidden="1" x14ac:dyDescent="0.25">
      <c r="A1865" s="61" t="s">
        <v>526</v>
      </c>
      <c r="B1865" s="61" t="s">
        <v>419</v>
      </c>
      <c r="C1865">
        <v>2010</v>
      </c>
      <c r="D1865" s="61" t="s">
        <v>1245</v>
      </c>
    </row>
    <row r="1866" spans="1:4" hidden="1" x14ac:dyDescent="0.25">
      <c r="A1866" s="61" t="s">
        <v>526</v>
      </c>
      <c r="B1866" s="61" t="s">
        <v>419</v>
      </c>
      <c r="C1866">
        <v>2011</v>
      </c>
      <c r="D1866" s="61" t="s">
        <v>1245</v>
      </c>
    </row>
    <row r="1867" spans="1:4" hidden="1" x14ac:dyDescent="0.25">
      <c r="A1867" s="61" t="s">
        <v>526</v>
      </c>
      <c r="B1867" s="61" t="s">
        <v>419</v>
      </c>
      <c r="C1867">
        <v>2012</v>
      </c>
      <c r="D1867" s="61" t="s">
        <v>1245</v>
      </c>
    </row>
    <row r="1868" spans="1:4" hidden="1" x14ac:dyDescent="0.25">
      <c r="A1868" s="61" t="s">
        <v>526</v>
      </c>
      <c r="B1868" s="61" t="s">
        <v>419</v>
      </c>
      <c r="C1868">
        <v>2013</v>
      </c>
      <c r="D1868" s="61" t="s">
        <v>1245</v>
      </c>
    </row>
    <row r="1869" spans="1:4" hidden="1" x14ac:dyDescent="0.25">
      <c r="A1869" s="61" t="s">
        <v>526</v>
      </c>
      <c r="B1869" s="61" t="s">
        <v>419</v>
      </c>
      <c r="C1869">
        <v>2014</v>
      </c>
      <c r="D1869" s="61" t="s">
        <v>1245</v>
      </c>
    </row>
    <row r="1870" spans="1:4" hidden="1" x14ac:dyDescent="0.25">
      <c r="A1870" s="61" t="s">
        <v>526</v>
      </c>
      <c r="B1870" s="61" t="s">
        <v>419</v>
      </c>
      <c r="C1870">
        <v>2015</v>
      </c>
      <c r="D1870" s="61" t="s">
        <v>1245</v>
      </c>
    </row>
    <row r="1871" spans="1:4" hidden="1" x14ac:dyDescent="0.25">
      <c r="A1871" s="61" t="s">
        <v>526</v>
      </c>
      <c r="B1871" s="61" t="s">
        <v>419</v>
      </c>
      <c r="C1871">
        <v>2016</v>
      </c>
      <c r="D1871" s="61" t="s">
        <v>1245</v>
      </c>
    </row>
    <row r="1872" spans="1:4" hidden="1" x14ac:dyDescent="0.25">
      <c r="A1872" s="61" t="s">
        <v>526</v>
      </c>
      <c r="B1872" s="61" t="s">
        <v>419</v>
      </c>
      <c r="C1872">
        <v>2017</v>
      </c>
      <c r="D1872" s="61" t="s">
        <v>1245</v>
      </c>
    </row>
    <row r="1873" spans="1:4" hidden="1" x14ac:dyDescent="0.25">
      <c r="A1873" s="61" t="s">
        <v>526</v>
      </c>
      <c r="B1873" s="61" t="s">
        <v>419</v>
      </c>
      <c r="C1873">
        <v>2018</v>
      </c>
      <c r="D1873" s="61" t="s">
        <v>1245</v>
      </c>
    </row>
    <row r="1874" spans="1:4" hidden="1" x14ac:dyDescent="0.25">
      <c r="A1874" s="61" t="s">
        <v>526</v>
      </c>
      <c r="B1874" s="61" t="s">
        <v>419</v>
      </c>
      <c r="C1874">
        <v>2019</v>
      </c>
      <c r="D1874" s="61" t="s">
        <v>1245</v>
      </c>
    </row>
    <row r="1875" spans="1:4" hidden="1" x14ac:dyDescent="0.25">
      <c r="A1875" s="61" t="s">
        <v>526</v>
      </c>
      <c r="B1875" s="61" t="s">
        <v>419</v>
      </c>
      <c r="C1875">
        <v>2020</v>
      </c>
      <c r="D1875" s="61" t="s">
        <v>1245</v>
      </c>
    </row>
    <row r="1876" spans="1:4" hidden="1" x14ac:dyDescent="0.25">
      <c r="A1876" s="61" t="s">
        <v>526</v>
      </c>
      <c r="B1876" s="61" t="s">
        <v>419</v>
      </c>
      <c r="C1876">
        <v>2021</v>
      </c>
      <c r="D1876" s="61" t="s">
        <v>1245</v>
      </c>
    </row>
    <row r="1877" spans="1:4" hidden="1" x14ac:dyDescent="0.25">
      <c r="A1877" s="61" t="s">
        <v>526</v>
      </c>
      <c r="B1877" s="61" t="s">
        <v>419</v>
      </c>
      <c r="C1877">
        <v>2022</v>
      </c>
      <c r="D1877" s="61" t="s">
        <v>1245</v>
      </c>
    </row>
    <row r="1878" spans="1:4" hidden="1" x14ac:dyDescent="0.25">
      <c r="A1878" s="61" t="s">
        <v>153</v>
      </c>
      <c r="B1878" s="61" t="s">
        <v>372</v>
      </c>
      <c r="C1878">
        <v>2006</v>
      </c>
      <c r="D1878" s="61" t="s">
        <v>951</v>
      </c>
    </row>
    <row r="1879" spans="1:4" hidden="1" x14ac:dyDescent="0.25">
      <c r="A1879" s="61" t="s">
        <v>153</v>
      </c>
      <c r="B1879" s="61" t="s">
        <v>372</v>
      </c>
      <c r="C1879">
        <v>2008</v>
      </c>
      <c r="D1879" s="61" t="s">
        <v>1246</v>
      </c>
    </row>
    <row r="1880" spans="1:4" hidden="1" x14ac:dyDescent="0.25">
      <c r="A1880" s="61" t="s">
        <v>153</v>
      </c>
      <c r="B1880" s="61" t="s">
        <v>372</v>
      </c>
      <c r="C1880">
        <v>2010</v>
      </c>
      <c r="D1880" s="61" t="s">
        <v>732</v>
      </c>
    </row>
    <row r="1881" spans="1:4" hidden="1" x14ac:dyDescent="0.25">
      <c r="A1881" s="61" t="s">
        <v>153</v>
      </c>
      <c r="B1881" s="61" t="s">
        <v>372</v>
      </c>
      <c r="C1881">
        <v>2011</v>
      </c>
      <c r="D1881" s="61" t="s">
        <v>732</v>
      </c>
    </row>
    <row r="1882" spans="1:4" hidden="1" x14ac:dyDescent="0.25">
      <c r="A1882" s="61" t="s">
        <v>153</v>
      </c>
      <c r="B1882" s="61" t="s">
        <v>372</v>
      </c>
      <c r="C1882">
        <v>2012</v>
      </c>
      <c r="D1882" s="61" t="s">
        <v>732</v>
      </c>
    </row>
    <row r="1883" spans="1:4" hidden="1" x14ac:dyDescent="0.25">
      <c r="A1883" s="61" t="s">
        <v>153</v>
      </c>
      <c r="B1883" s="61" t="s">
        <v>372</v>
      </c>
      <c r="C1883">
        <v>2013</v>
      </c>
      <c r="D1883" s="61" t="s">
        <v>732</v>
      </c>
    </row>
    <row r="1884" spans="1:4" hidden="1" x14ac:dyDescent="0.25">
      <c r="A1884" s="61" t="s">
        <v>153</v>
      </c>
      <c r="B1884" s="61" t="s">
        <v>372</v>
      </c>
      <c r="C1884">
        <v>2014</v>
      </c>
      <c r="D1884" s="61" t="s">
        <v>1074</v>
      </c>
    </row>
    <row r="1885" spans="1:4" hidden="1" x14ac:dyDescent="0.25">
      <c r="A1885" s="61" t="s">
        <v>153</v>
      </c>
      <c r="B1885" s="61" t="s">
        <v>372</v>
      </c>
      <c r="C1885">
        <v>2015</v>
      </c>
      <c r="D1885" s="61" t="s">
        <v>949</v>
      </c>
    </row>
    <row r="1886" spans="1:4" hidden="1" x14ac:dyDescent="0.25">
      <c r="A1886" s="61" t="s">
        <v>153</v>
      </c>
      <c r="B1886" s="61" t="s">
        <v>372</v>
      </c>
      <c r="C1886">
        <v>2016</v>
      </c>
      <c r="D1886" s="61" t="s">
        <v>1167</v>
      </c>
    </row>
    <row r="1887" spans="1:4" hidden="1" x14ac:dyDescent="0.25">
      <c r="A1887" s="61" t="s">
        <v>153</v>
      </c>
      <c r="B1887" s="61" t="s">
        <v>372</v>
      </c>
      <c r="C1887">
        <v>2017</v>
      </c>
      <c r="D1887" s="61" t="s">
        <v>714</v>
      </c>
    </row>
    <row r="1888" spans="1:4" hidden="1" x14ac:dyDescent="0.25">
      <c r="A1888" s="61" t="s">
        <v>153</v>
      </c>
      <c r="B1888" s="61" t="s">
        <v>372</v>
      </c>
      <c r="C1888">
        <v>2018</v>
      </c>
      <c r="D1888" s="61" t="s">
        <v>710</v>
      </c>
    </row>
    <row r="1889" spans="1:4" hidden="1" x14ac:dyDescent="0.25">
      <c r="A1889" s="61" t="s">
        <v>153</v>
      </c>
      <c r="B1889" s="61" t="s">
        <v>372</v>
      </c>
      <c r="C1889">
        <v>2019</v>
      </c>
      <c r="D1889" s="61" t="s">
        <v>1247</v>
      </c>
    </row>
    <row r="1890" spans="1:4" hidden="1" x14ac:dyDescent="0.25">
      <c r="A1890" s="61" t="s">
        <v>153</v>
      </c>
      <c r="B1890" s="61" t="s">
        <v>372</v>
      </c>
      <c r="C1890">
        <v>2020</v>
      </c>
      <c r="D1890" s="61" t="s">
        <v>615</v>
      </c>
    </row>
    <row r="1891" spans="1:4" hidden="1" x14ac:dyDescent="0.25">
      <c r="A1891" s="61" t="s">
        <v>153</v>
      </c>
      <c r="B1891" s="61" t="s">
        <v>372</v>
      </c>
      <c r="C1891">
        <v>2021</v>
      </c>
      <c r="D1891" s="61" t="s">
        <v>1089</v>
      </c>
    </row>
    <row r="1892" spans="1:4" hidden="1" x14ac:dyDescent="0.25">
      <c r="A1892" s="61" t="s">
        <v>153</v>
      </c>
      <c r="B1892" s="61" t="s">
        <v>372</v>
      </c>
      <c r="C1892">
        <v>2022</v>
      </c>
      <c r="D1892" s="61" t="s">
        <v>1195</v>
      </c>
    </row>
    <row r="1893" spans="1:4" hidden="1" x14ac:dyDescent="0.25">
      <c r="A1893" s="61" t="s">
        <v>153</v>
      </c>
      <c r="B1893" s="61" t="s">
        <v>372</v>
      </c>
      <c r="C1893">
        <v>2023</v>
      </c>
      <c r="D1893" s="34">
        <v>6.03</v>
      </c>
    </row>
    <row r="1894" spans="1:4" hidden="1" x14ac:dyDescent="0.25">
      <c r="A1894" s="61" t="s">
        <v>48</v>
      </c>
      <c r="B1894" s="61" t="s">
        <v>402</v>
      </c>
      <c r="C1894">
        <v>2006</v>
      </c>
      <c r="D1894" s="61" t="s">
        <v>1248</v>
      </c>
    </row>
    <row r="1895" spans="1:4" hidden="1" x14ac:dyDescent="0.25">
      <c r="A1895" s="61" t="s">
        <v>48</v>
      </c>
      <c r="B1895" s="61" t="s">
        <v>402</v>
      </c>
      <c r="C1895">
        <v>2008</v>
      </c>
      <c r="D1895" s="61" t="s">
        <v>1249</v>
      </c>
    </row>
    <row r="1896" spans="1:4" hidden="1" x14ac:dyDescent="0.25">
      <c r="A1896" s="61" t="s">
        <v>48</v>
      </c>
      <c r="B1896" s="61" t="s">
        <v>402</v>
      </c>
      <c r="C1896">
        <v>2010</v>
      </c>
      <c r="D1896" s="61" t="s">
        <v>1250</v>
      </c>
    </row>
    <row r="1897" spans="1:4" hidden="1" x14ac:dyDescent="0.25">
      <c r="A1897" s="61" t="s">
        <v>48</v>
      </c>
      <c r="B1897" s="61" t="s">
        <v>402</v>
      </c>
      <c r="C1897">
        <v>2011</v>
      </c>
      <c r="D1897" s="61" t="s">
        <v>1250</v>
      </c>
    </row>
    <row r="1898" spans="1:4" hidden="1" x14ac:dyDescent="0.25">
      <c r="A1898" s="61" t="s">
        <v>48</v>
      </c>
      <c r="B1898" s="61" t="s">
        <v>402</v>
      </c>
      <c r="C1898">
        <v>2012</v>
      </c>
      <c r="D1898" s="61" t="s">
        <v>1251</v>
      </c>
    </row>
    <row r="1899" spans="1:4" hidden="1" x14ac:dyDescent="0.25">
      <c r="A1899" s="61" t="s">
        <v>48</v>
      </c>
      <c r="B1899" s="61" t="s">
        <v>402</v>
      </c>
      <c r="C1899">
        <v>2013</v>
      </c>
      <c r="D1899" s="61" t="s">
        <v>1251</v>
      </c>
    </row>
    <row r="1900" spans="1:4" hidden="1" x14ac:dyDescent="0.25">
      <c r="A1900" s="61" t="s">
        <v>48</v>
      </c>
      <c r="B1900" s="61" t="s">
        <v>402</v>
      </c>
      <c r="C1900">
        <v>2014</v>
      </c>
      <c r="D1900" s="61" t="s">
        <v>1251</v>
      </c>
    </row>
    <row r="1901" spans="1:4" hidden="1" x14ac:dyDescent="0.25">
      <c r="A1901" s="61" t="s">
        <v>48</v>
      </c>
      <c r="B1901" s="61" t="s">
        <v>402</v>
      </c>
      <c r="C1901">
        <v>2015</v>
      </c>
      <c r="D1901" s="61" t="s">
        <v>1251</v>
      </c>
    </row>
    <row r="1902" spans="1:4" hidden="1" x14ac:dyDescent="0.25">
      <c r="A1902" s="61" t="s">
        <v>48</v>
      </c>
      <c r="B1902" s="61" t="s">
        <v>402</v>
      </c>
      <c r="C1902">
        <v>2016</v>
      </c>
      <c r="D1902" s="61" t="s">
        <v>1251</v>
      </c>
    </row>
    <row r="1903" spans="1:4" hidden="1" x14ac:dyDescent="0.25">
      <c r="A1903" s="61" t="s">
        <v>48</v>
      </c>
      <c r="B1903" s="61" t="s">
        <v>402</v>
      </c>
      <c r="C1903">
        <v>2017</v>
      </c>
      <c r="D1903" s="61" t="s">
        <v>1252</v>
      </c>
    </row>
    <row r="1904" spans="1:4" hidden="1" x14ac:dyDescent="0.25">
      <c r="A1904" s="61" t="s">
        <v>48</v>
      </c>
      <c r="B1904" s="61" t="s">
        <v>402</v>
      </c>
      <c r="C1904">
        <v>2018</v>
      </c>
      <c r="D1904" s="61" t="s">
        <v>1252</v>
      </c>
    </row>
    <row r="1905" spans="1:4" hidden="1" x14ac:dyDescent="0.25">
      <c r="A1905" s="61" t="s">
        <v>48</v>
      </c>
      <c r="B1905" s="61" t="s">
        <v>402</v>
      </c>
      <c r="C1905">
        <v>2019</v>
      </c>
      <c r="D1905" s="61" t="s">
        <v>1252</v>
      </c>
    </row>
    <row r="1906" spans="1:4" hidden="1" x14ac:dyDescent="0.25">
      <c r="A1906" s="61" t="s">
        <v>48</v>
      </c>
      <c r="B1906" s="61" t="s">
        <v>402</v>
      </c>
      <c r="C1906">
        <v>2020</v>
      </c>
      <c r="D1906" s="61" t="s">
        <v>1253</v>
      </c>
    </row>
    <row r="1907" spans="1:4" hidden="1" x14ac:dyDescent="0.25">
      <c r="A1907" s="61" t="s">
        <v>48</v>
      </c>
      <c r="B1907" s="61" t="s">
        <v>402</v>
      </c>
      <c r="C1907">
        <v>2021</v>
      </c>
      <c r="D1907" s="61" t="s">
        <v>1254</v>
      </c>
    </row>
    <row r="1908" spans="1:4" hidden="1" x14ac:dyDescent="0.25">
      <c r="A1908" s="61" t="s">
        <v>48</v>
      </c>
      <c r="B1908" s="61" t="s">
        <v>402</v>
      </c>
      <c r="C1908">
        <v>2022</v>
      </c>
      <c r="D1908" s="61" t="s">
        <v>1253</v>
      </c>
    </row>
    <row r="1909" spans="1:4" hidden="1" x14ac:dyDescent="0.25">
      <c r="A1909" s="61" t="s">
        <v>48</v>
      </c>
      <c r="B1909" s="61" t="s">
        <v>402</v>
      </c>
      <c r="C1909">
        <v>2023</v>
      </c>
      <c r="D1909" s="34">
        <v>9.81</v>
      </c>
    </row>
    <row r="1910" spans="1:4" hidden="1" x14ac:dyDescent="0.25">
      <c r="A1910" s="61" t="s">
        <v>1255</v>
      </c>
      <c r="B1910" s="61" t="s">
        <v>594</v>
      </c>
      <c r="C1910">
        <v>2006</v>
      </c>
      <c r="D1910" s="61" t="s">
        <v>1256</v>
      </c>
    </row>
    <row r="1911" spans="1:4" hidden="1" x14ac:dyDescent="0.25">
      <c r="A1911" s="61" t="s">
        <v>1255</v>
      </c>
      <c r="B1911" s="61" t="s">
        <v>594</v>
      </c>
      <c r="C1911">
        <v>2008</v>
      </c>
      <c r="D1911" s="61" t="s">
        <v>1257</v>
      </c>
    </row>
    <row r="1912" spans="1:4" hidden="1" x14ac:dyDescent="0.25">
      <c r="A1912" s="61" t="s">
        <v>1255</v>
      </c>
      <c r="B1912" s="61" t="s">
        <v>594</v>
      </c>
      <c r="C1912">
        <v>2010</v>
      </c>
      <c r="D1912" s="61" t="s">
        <v>943</v>
      </c>
    </row>
    <row r="1913" spans="1:4" hidden="1" x14ac:dyDescent="0.25">
      <c r="A1913" s="61" t="s">
        <v>1255</v>
      </c>
      <c r="B1913" s="61" t="s">
        <v>594</v>
      </c>
      <c r="C1913">
        <v>2011</v>
      </c>
      <c r="D1913" s="61" t="s">
        <v>1258</v>
      </c>
    </row>
    <row r="1914" spans="1:4" hidden="1" x14ac:dyDescent="0.25">
      <c r="A1914" s="61" t="s">
        <v>1255</v>
      </c>
      <c r="B1914" s="61" t="s">
        <v>594</v>
      </c>
      <c r="C1914">
        <v>2012</v>
      </c>
      <c r="D1914" s="61" t="s">
        <v>1258</v>
      </c>
    </row>
    <row r="1915" spans="1:4" hidden="1" x14ac:dyDescent="0.25">
      <c r="A1915" s="61" t="s">
        <v>1255</v>
      </c>
      <c r="B1915" s="61" t="s">
        <v>594</v>
      </c>
      <c r="C1915">
        <v>2013</v>
      </c>
      <c r="D1915" s="61" t="s">
        <v>1259</v>
      </c>
    </row>
    <row r="1916" spans="1:4" hidden="1" x14ac:dyDescent="0.25">
      <c r="A1916" s="61" t="s">
        <v>1255</v>
      </c>
      <c r="B1916" s="61" t="s">
        <v>594</v>
      </c>
      <c r="C1916">
        <v>2014</v>
      </c>
      <c r="D1916" s="61" t="s">
        <v>1260</v>
      </c>
    </row>
    <row r="1917" spans="1:4" hidden="1" x14ac:dyDescent="0.25">
      <c r="A1917" s="61" t="s">
        <v>1255</v>
      </c>
      <c r="B1917" s="61" t="s">
        <v>594</v>
      </c>
      <c r="C1917">
        <v>2015</v>
      </c>
      <c r="D1917" s="61" t="s">
        <v>1261</v>
      </c>
    </row>
    <row r="1918" spans="1:4" hidden="1" x14ac:dyDescent="0.25">
      <c r="A1918" s="61" t="s">
        <v>1255</v>
      </c>
      <c r="B1918" s="61" t="s">
        <v>594</v>
      </c>
      <c r="C1918">
        <v>2016</v>
      </c>
      <c r="D1918" s="61" t="s">
        <v>1262</v>
      </c>
    </row>
    <row r="1919" spans="1:4" hidden="1" x14ac:dyDescent="0.25">
      <c r="A1919" s="61" t="s">
        <v>1255</v>
      </c>
      <c r="B1919" s="61" t="s">
        <v>594</v>
      </c>
      <c r="C1919">
        <v>2017</v>
      </c>
      <c r="D1919" s="61" t="s">
        <v>1263</v>
      </c>
    </row>
    <row r="1920" spans="1:4" hidden="1" x14ac:dyDescent="0.25">
      <c r="A1920" s="61" t="s">
        <v>1255</v>
      </c>
      <c r="B1920" s="61" t="s">
        <v>594</v>
      </c>
      <c r="C1920">
        <v>2018</v>
      </c>
      <c r="D1920" s="61" t="s">
        <v>1263</v>
      </c>
    </row>
    <row r="1921" spans="1:4" hidden="1" x14ac:dyDescent="0.25">
      <c r="A1921" s="61" t="s">
        <v>1255</v>
      </c>
      <c r="B1921" s="61" t="s">
        <v>594</v>
      </c>
      <c r="C1921">
        <v>2019</v>
      </c>
      <c r="D1921" s="61" t="s">
        <v>1263</v>
      </c>
    </row>
    <row r="1922" spans="1:4" hidden="1" x14ac:dyDescent="0.25">
      <c r="A1922" s="61" t="s">
        <v>1255</v>
      </c>
      <c r="B1922" s="61" t="s">
        <v>594</v>
      </c>
      <c r="C1922">
        <v>2020</v>
      </c>
      <c r="D1922" s="61" t="s">
        <v>1264</v>
      </c>
    </row>
    <row r="1923" spans="1:4" hidden="1" x14ac:dyDescent="0.25">
      <c r="A1923" s="61" t="s">
        <v>1255</v>
      </c>
      <c r="B1923" s="61" t="s">
        <v>594</v>
      </c>
      <c r="C1923">
        <v>2021</v>
      </c>
      <c r="D1923" s="61" t="s">
        <v>1265</v>
      </c>
    </row>
    <row r="1924" spans="1:4" hidden="1" x14ac:dyDescent="0.25">
      <c r="A1924" s="61" t="s">
        <v>1255</v>
      </c>
      <c r="B1924" s="61" t="s">
        <v>594</v>
      </c>
      <c r="C1924">
        <v>2022</v>
      </c>
      <c r="D1924" s="61" t="s">
        <v>1266</v>
      </c>
    </row>
    <row r="1925" spans="1:4" hidden="1" x14ac:dyDescent="0.25">
      <c r="A1925" s="61" t="s">
        <v>1255</v>
      </c>
      <c r="B1925" s="61" t="s">
        <v>594</v>
      </c>
      <c r="C1925">
        <v>2023</v>
      </c>
      <c r="D1925" s="34">
        <v>7.4625000000000004</v>
      </c>
    </row>
    <row r="1926" spans="1:4" hidden="1" x14ac:dyDescent="0.25">
      <c r="A1926" s="61" t="s">
        <v>407</v>
      </c>
      <c r="B1926" s="61" t="s">
        <v>408</v>
      </c>
      <c r="C1926">
        <v>2006</v>
      </c>
      <c r="D1926" s="61" t="s">
        <v>588</v>
      </c>
    </row>
    <row r="1927" spans="1:4" hidden="1" x14ac:dyDescent="0.25">
      <c r="A1927" s="61" t="s">
        <v>407</v>
      </c>
      <c r="B1927" s="61" t="s">
        <v>408</v>
      </c>
      <c r="C1927">
        <v>2008</v>
      </c>
      <c r="D1927" s="61" t="s">
        <v>1267</v>
      </c>
    </row>
    <row r="1928" spans="1:4" hidden="1" x14ac:dyDescent="0.25">
      <c r="A1928" s="61" t="s">
        <v>407</v>
      </c>
      <c r="B1928" s="61" t="s">
        <v>408</v>
      </c>
      <c r="C1928">
        <v>2010</v>
      </c>
      <c r="D1928" s="61" t="s">
        <v>1268</v>
      </c>
    </row>
    <row r="1929" spans="1:4" hidden="1" x14ac:dyDescent="0.25">
      <c r="A1929" s="61" t="s">
        <v>407</v>
      </c>
      <c r="B1929" s="61" t="s">
        <v>408</v>
      </c>
      <c r="C1929">
        <v>2011</v>
      </c>
      <c r="D1929" s="61" t="s">
        <v>981</v>
      </c>
    </row>
    <row r="1930" spans="1:4" hidden="1" x14ac:dyDescent="0.25">
      <c r="A1930" s="61" t="s">
        <v>407</v>
      </c>
      <c r="B1930" s="61" t="s">
        <v>408</v>
      </c>
      <c r="C1930">
        <v>2012</v>
      </c>
      <c r="D1930" s="61" t="s">
        <v>981</v>
      </c>
    </row>
    <row r="1931" spans="1:4" hidden="1" x14ac:dyDescent="0.25">
      <c r="A1931" s="61" t="s">
        <v>407</v>
      </c>
      <c r="B1931" s="61" t="s">
        <v>408</v>
      </c>
      <c r="C1931">
        <v>2013</v>
      </c>
      <c r="D1931" s="61" t="s">
        <v>981</v>
      </c>
    </row>
    <row r="1932" spans="1:4" hidden="1" x14ac:dyDescent="0.25">
      <c r="A1932" s="61" t="s">
        <v>407</v>
      </c>
      <c r="B1932" s="61" t="s">
        <v>408</v>
      </c>
      <c r="C1932">
        <v>2014</v>
      </c>
      <c r="D1932" s="61" t="s">
        <v>693</v>
      </c>
    </row>
    <row r="1933" spans="1:4" hidden="1" x14ac:dyDescent="0.25">
      <c r="A1933" s="61" t="s">
        <v>407</v>
      </c>
      <c r="B1933" s="61" t="s">
        <v>408</v>
      </c>
      <c r="C1933">
        <v>2015</v>
      </c>
      <c r="D1933" s="61" t="s">
        <v>719</v>
      </c>
    </row>
    <row r="1934" spans="1:4" hidden="1" x14ac:dyDescent="0.25">
      <c r="A1934" s="61" t="s">
        <v>407</v>
      </c>
      <c r="B1934" s="61" t="s">
        <v>408</v>
      </c>
      <c r="C1934">
        <v>2016</v>
      </c>
      <c r="D1934" s="61" t="s">
        <v>719</v>
      </c>
    </row>
    <row r="1935" spans="1:4" hidden="1" x14ac:dyDescent="0.25">
      <c r="A1935" s="61" t="s">
        <v>407</v>
      </c>
      <c r="B1935" s="61" t="s">
        <v>408</v>
      </c>
      <c r="C1935">
        <v>2017</v>
      </c>
      <c r="D1935" s="61" t="s">
        <v>719</v>
      </c>
    </row>
    <row r="1936" spans="1:4" hidden="1" x14ac:dyDescent="0.25">
      <c r="A1936" s="61" t="s">
        <v>407</v>
      </c>
      <c r="B1936" s="61" t="s">
        <v>408</v>
      </c>
      <c r="C1936">
        <v>2018</v>
      </c>
      <c r="D1936" s="61" t="s">
        <v>719</v>
      </c>
    </row>
    <row r="1937" spans="1:4" hidden="1" x14ac:dyDescent="0.25">
      <c r="A1937" s="61" t="s">
        <v>407</v>
      </c>
      <c r="B1937" s="61" t="s">
        <v>408</v>
      </c>
      <c r="C1937">
        <v>2019</v>
      </c>
      <c r="D1937" s="61" t="s">
        <v>585</v>
      </c>
    </row>
    <row r="1938" spans="1:4" hidden="1" x14ac:dyDescent="0.25">
      <c r="A1938" s="61" t="s">
        <v>407</v>
      </c>
      <c r="B1938" s="61" t="s">
        <v>408</v>
      </c>
      <c r="C1938">
        <v>2020</v>
      </c>
      <c r="D1938" s="61" t="s">
        <v>861</v>
      </c>
    </row>
    <row r="1939" spans="1:4" hidden="1" x14ac:dyDescent="0.25">
      <c r="A1939" s="61" t="s">
        <v>407</v>
      </c>
      <c r="B1939" s="61" t="s">
        <v>408</v>
      </c>
      <c r="C1939">
        <v>2021</v>
      </c>
      <c r="D1939" s="61" t="s">
        <v>861</v>
      </c>
    </row>
    <row r="1940" spans="1:4" hidden="1" x14ac:dyDescent="0.25">
      <c r="A1940" s="61" t="s">
        <v>407</v>
      </c>
      <c r="B1940" s="61" t="s">
        <v>408</v>
      </c>
      <c r="C1940">
        <v>2022</v>
      </c>
      <c r="D1940" s="61" t="s">
        <v>1189</v>
      </c>
    </row>
    <row r="1941" spans="1:4" hidden="1" x14ac:dyDescent="0.25">
      <c r="A1941" s="61" t="s">
        <v>407</v>
      </c>
      <c r="B1941" s="61" t="s">
        <v>408</v>
      </c>
      <c r="C1941">
        <v>2023</v>
      </c>
      <c r="D1941" s="34">
        <v>3.12</v>
      </c>
    </row>
    <row r="1942" spans="1:4" hidden="1" x14ac:dyDescent="0.25">
      <c r="A1942" s="61" t="s">
        <v>180</v>
      </c>
      <c r="B1942" s="61" t="s">
        <v>409</v>
      </c>
      <c r="C1942">
        <v>2006</v>
      </c>
      <c r="D1942" s="61" t="s">
        <v>1132</v>
      </c>
    </row>
    <row r="1943" spans="1:4" hidden="1" x14ac:dyDescent="0.25">
      <c r="A1943" s="61" t="s">
        <v>180</v>
      </c>
      <c r="B1943" s="61" t="s">
        <v>409</v>
      </c>
      <c r="C1943">
        <v>2008</v>
      </c>
      <c r="D1943" s="61" t="s">
        <v>1269</v>
      </c>
    </row>
    <row r="1944" spans="1:4" hidden="1" x14ac:dyDescent="0.25">
      <c r="A1944" s="61" t="s">
        <v>180</v>
      </c>
      <c r="B1944" s="61" t="s">
        <v>409</v>
      </c>
      <c r="C1944">
        <v>2010</v>
      </c>
      <c r="D1944" s="61" t="s">
        <v>1270</v>
      </c>
    </row>
    <row r="1945" spans="1:4" hidden="1" x14ac:dyDescent="0.25">
      <c r="A1945" s="61" t="s">
        <v>180</v>
      </c>
      <c r="B1945" s="61" t="s">
        <v>409</v>
      </c>
      <c r="C1945">
        <v>2011</v>
      </c>
      <c r="D1945" s="61" t="s">
        <v>1270</v>
      </c>
    </row>
    <row r="1946" spans="1:4" hidden="1" x14ac:dyDescent="0.25">
      <c r="A1946" s="61" t="s">
        <v>180</v>
      </c>
      <c r="B1946" s="61" t="s">
        <v>409</v>
      </c>
      <c r="C1946">
        <v>2012</v>
      </c>
      <c r="D1946" s="61" t="s">
        <v>747</v>
      </c>
    </row>
    <row r="1947" spans="1:4" hidden="1" x14ac:dyDescent="0.25">
      <c r="A1947" s="61" t="s">
        <v>180</v>
      </c>
      <c r="B1947" s="61" t="s">
        <v>409</v>
      </c>
      <c r="C1947">
        <v>2013</v>
      </c>
      <c r="D1947" s="61" t="s">
        <v>1271</v>
      </c>
    </row>
    <row r="1948" spans="1:4" hidden="1" x14ac:dyDescent="0.25">
      <c r="A1948" s="61" t="s">
        <v>180</v>
      </c>
      <c r="B1948" s="61" t="s">
        <v>409</v>
      </c>
      <c r="C1948">
        <v>2014</v>
      </c>
      <c r="D1948" s="61" t="s">
        <v>1271</v>
      </c>
    </row>
    <row r="1949" spans="1:4" hidden="1" x14ac:dyDescent="0.25">
      <c r="A1949" s="61" t="s">
        <v>180</v>
      </c>
      <c r="B1949" s="61" t="s">
        <v>409</v>
      </c>
      <c r="C1949">
        <v>2015</v>
      </c>
      <c r="D1949" s="61" t="s">
        <v>1272</v>
      </c>
    </row>
    <row r="1950" spans="1:4" hidden="1" x14ac:dyDescent="0.25">
      <c r="A1950" s="61" t="s">
        <v>180</v>
      </c>
      <c r="B1950" s="61" t="s">
        <v>409</v>
      </c>
      <c r="C1950">
        <v>2016</v>
      </c>
      <c r="D1950" s="61" t="s">
        <v>1029</v>
      </c>
    </row>
    <row r="1951" spans="1:4" hidden="1" x14ac:dyDescent="0.25">
      <c r="A1951" s="61" t="s">
        <v>180</v>
      </c>
      <c r="B1951" s="61" t="s">
        <v>409</v>
      </c>
      <c r="C1951">
        <v>2017</v>
      </c>
      <c r="D1951" s="61" t="s">
        <v>1273</v>
      </c>
    </row>
    <row r="1952" spans="1:4" hidden="1" x14ac:dyDescent="0.25">
      <c r="A1952" s="61" t="s">
        <v>180</v>
      </c>
      <c r="B1952" s="61" t="s">
        <v>409</v>
      </c>
      <c r="C1952">
        <v>2018</v>
      </c>
      <c r="D1952" s="61" t="s">
        <v>1190</v>
      </c>
    </row>
    <row r="1953" spans="1:4" hidden="1" x14ac:dyDescent="0.25">
      <c r="A1953" s="61" t="s">
        <v>180</v>
      </c>
      <c r="B1953" s="61" t="s">
        <v>409</v>
      </c>
      <c r="C1953">
        <v>2019</v>
      </c>
      <c r="D1953" s="61" t="s">
        <v>1274</v>
      </c>
    </row>
    <row r="1954" spans="1:4" hidden="1" x14ac:dyDescent="0.25">
      <c r="A1954" s="61" t="s">
        <v>180</v>
      </c>
      <c r="B1954" s="61" t="s">
        <v>409</v>
      </c>
      <c r="C1954">
        <v>2020</v>
      </c>
      <c r="D1954" s="61" t="s">
        <v>1028</v>
      </c>
    </row>
    <row r="1955" spans="1:4" hidden="1" x14ac:dyDescent="0.25">
      <c r="A1955" s="61" t="s">
        <v>180</v>
      </c>
      <c r="B1955" s="61" t="s">
        <v>409</v>
      </c>
      <c r="C1955">
        <v>2021</v>
      </c>
      <c r="D1955" s="61" t="s">
        <v>1028</v>
      </c>
    </row>
    <row r="1956" spans="1:4" hidden="1" x14ac:dyDescent="0.25">
      <c r="A1956" s="61" t="s">
        <v>180</v>
      </c>
      <c r="B1956" s="61" t="s">
        <v>409</v>
      </c>
      <c r="C1956">
        <v>2022</v>
      </c>
      <c r="D1956" s="61" t="s">
        <v>647</v>
      </c>
    </row>
    <row r="1957" spans="1:4" hidden="1" x14ac:dyDescent="0.25">
      <c r="A1957" s="61" t="s">
        <v>180</v>
      </c>
      <c r="B1957" s="61" t="s">
        <v>409</v>
      </c>
      <c r="C1957">
        <v>2023</v>
      </c>
      <c r="D1957" s="34">
        <v>3.25</v>
      </c>
    </row>
    <row r="1958" spans="1:4" hidden="1" x14ac:dyDescent="0.25">
      <c r="A1958" s="61" t="s">
        <v>1275</v>
      </c>
      <c r="B1958" s="61" t="s">
        <v>422</v>
      </c>
      <c r="C1958">
        <v>2006</v>
      </c>
      <c r="D1958" s="61" t="s">
        <v>1076</v>
      </c>
    </row>
    <row r="1959" spans="1:4" hidden="1" x14ac:dyDescent="0.25">
      <c r="A1959" s="61" t="s">
        <v>1275</v>
      </c>
      <c r="B1959" s="61" t="s">
        <v>422</v>
      </c>
      <c r="C1959">
        <v>2008</v>
      </c>
      <c r="D1959" s="61" t="s">
        <v>1276</v>
      </c>
    </row>
    <row r="1960" spans="1:4" hidden="1" x14ac:dyDescent="0.25">
      <c r="A1960" s="61" t="s">
        <v>1275</v>
      </c>
      <c r="B1960" s="61" t="s">
        <v>422</v>
      </c>
      <c r="C1960">
        <v>2010</v>
      </c>
      <c r="D1960" s="61" t="s">
        <v>1277</v>
      </c>
    </row>
    <row r="1961" spans="1:4" hidden="1" x14ac:dyDescent="0.25">
      <c r="A1961" s="61" t="s">
        <v>1275</v>
      </c>
      <c r="B1961" s="61" t="s">
        <v>422</v>
      </c>
      <c r="C1961">
        <v>2011</v>
      </c>
      <c r="D1961" s="61" t="s">
        <v>1065</v>
      </c>
    </row>
    <row r="1962" spans="1:4" hidden="1" x14ac:dyDescent="0.25">
      <c r="A1962" s="61" t="s">
        <v>1275</v>
      </c>
      <c r="B1962" s="61" t="s">
        <v>422</v>
      </c>
      <c r="C1962">
        <v>2012</v>
      </c>
      <c r="D1962" s="61" t="s">
        <v>1278</v>
      </c>
    </row>
    <row r="1963" spans="1:4" hidden="1" x14ac:dyDescent="0.25">
      <c r="A1963" s="61" t="s">
        <v>1275</v>
      </c>
      <c r="B1963" s="61" t="s">
        <v>422</v>
      </c>
      <c r="C1963">
        <v>2013</v>
      </c>
      <c r="D1963" s="61" t="s">
        <v>1278</v>
      </c>
    </row>
    <row r="1964" spans="1:4" hidden="1" x14ac:dyDescent="0.25">
      <c r="A1964" s="61" t="s">
        <v>1275</v>
      </c>
      <c r="B1964" s="61" t="s">
        <v>422</v>
      </c>
      <c r="C1964">
        <v>2014</v>
      </c>
      <c r="D1964" s="61" t="s">
        <v>985</v>
      </c>
    </row>
    <row r="1965" spans="1:4" hidden="1" x14ac:dyDescent="0.25">
      <c r="A1965" s="61" t="s">
        <v>1275</v>
      </c>
      <c r="B1965" s="61" t="s">
        <v>422</v>
      </c>
      <c r="C1965">
        <v>2015</v>
      </c>
      <c r="D1965" s="61" t="s">
        <v>747</v>
      </c>
    </row>
    <row r="1966" spans="1:4" hidden="1" x14ac:dyDescent="0.25">
      <c r="A1966" s="61" t="s">
        <v>1275</v>
      </c>
      <c r="B1966" s="61" t="s">
        <v>422</v>
      </c>
      <c r="C1966">
        <v>2016</v>
      </c>
      <c r="D1966" s="61" t="s">
        <v>1030</v>
      </c>
    </row>
    <row r="1967" spans="1:4" hidden="1" x14ac:dyDescent="0.25">
      <c r="A1967" s="61" t="s">
        <v>1275</v>
      </c>
      <c r="B1967" s="61" t="s">
        <v>422</v>
      </c>
      <c r="C1967">
        <v>2017</v>
      </c>
      <c r="D1967" s="61" t="s">
        <v>1269</v>
      </c>
    </row>
    <row r="1968" spans="1:4" hidden="1" x14ac:dyDescent="0.25">
      <c r="A1968" s="61" t="s">
        <v>1275</v>
      </c>
      <c r="B1968" s="61" t="s">
        <v>422</v>
      </c>
      <c r="C1968">
        <v>2018</v>
      </c>
      <c r="D1968" s="61" t="s">
        <v>1026</v>
      </c>
    </row>
    <row r="1969" spans="1:4" hidden="1" x14ac:dyDescent="0.25">
      <c r="A1969" s="61" t="s">
        <v>1275</v>
      </c>
      <c r="B1969" s="61" t="s">
        <v>422</v>
      </c>
      <c r="C1969">
        <v>2019</v>
      </c>
      <c r="D1969" s="61" t="s">
        <v>954</v>
      </c>
    </row>
    <row r="1970" spans="1:4" hidden="1" x14ac:dyDescent="0.25">
      <c r="A1970" s="61" t="s">
        <v>1275</v>
      </c>
      <c r="B1970" s="61" t="s">
        <v>422</v>
      </c>
      <c r="C1970">
        <v>2020</v>
      </c>
      <c r="D1970" s="61" t="s">
        <v>623</v>
      </c>
    </row>
    <row r="1971" spans="1:4" hidden="1" x14ac:dyDescent="0.25">
      <c r="A1971" s="61" t="s">
        <v>1275</v>
      </c>
      <c r="B1971" s="61" t="s">
        <v>422</v>
      </c>
      <c r="C1971">
        <v>2021</v>
      </c>
      <c r="D1971" s="61" t="s">
        <v>1079</v>
      </c>
    </row>
    <row r="1972" spans="1:4" hidden="1" x14ac:dyDescent="0.25">
      <c r="A1972" s="61" t="s">
        <v>1275</v>
      </c>
      <c r="B1972" s="61" t="s">
        <v>422</v>
      </c>
      <c r="C1972">
        <v>2022</v>
      </c>
      <c r="D1972" s="61" t="s">
        <v>1133</v>
      </c>
    </row>
    <row r="1973" spans="1:4" hidden="1" x14ac:dyDescent="0.25">
      <c r="A1973" s="61" t="s">
        <v>1275</v>
      </c>
      <c r="B1973" s="61" t="s">
        <v>422</v>
      </c>
      <c r="C1973">
        <v>2023</v>
      </c>
      <c r="D1973" s="34">
        <v>3.47</v>
      </c>
    </row>
    <row r="1974" spans="1:4" hidden="1" x14ac:dyDescent="0.25">
      <c r="A1974" s="61" t="s">
        <v>142</v>
      </c>
      <c r="B1974" s="61" t="s">
        <v>410</v>
      </c>
      <c r="C1974">
        <v>2006</v>
      </c>
      <c r="D1974" s="61" t="s">
        <v>1279</v>
      </c>
    </row>
    <row r="1975" spans="1:4" hidden="1" x14ac:dyDescent="0.25">
      <c r="A1975" s="61" t="s">
        <v>142</v>
      </c>
      <c r="B1975" s="61" t="s">
        <v>410</v>
      </c>
      <c r="C1975">
        <v>2008</v>
      </c>
      <c r="D1975" s="61" t="s">
        <v>1279</v>
      </c>
    </row>
    <row r="1976" spans="1:4" hidden="1" x14ac:dyDescent="0.25">
      <c r="A1976" s="61" t="s">
        <v>142</v>
      </c>
      <c r="B1976" s="61" t="s">
        <v>410</v>
      </c>
      <c r="C1976">
        <v>2010</v>
      </c>
      <c r="D1976" s="61" t="s">
        <v>1280</v>
      </c>
    </row>
    <row r="1977" spans="1:4" hidden="1" x14ac:dyDescent="0.25">
      <c r="A1977" s="61" t="s">
        <v>142</v>
      </c>
      <c r="B1977" s="61" t="s">
        <v>410</v>
      </c>
      <c r="C1977">
        <v>2011</v>
      </c>
      <c r="D1977" s="61" t="s">
        <v>1281</v>
      </c>
    </row>
    <row r="1978" spans="1:4" hidden="1" x14ac:dyDescent="0.25">
      <c r="A1978" s="61" t="s">
        <v>142</v>
      </c>
      <c r="B1978" s="61" t="s">
        <v>410</v>
      </c>
      <c r="C1978">
        <v>2012</v>
      </c>
      <c r="D1978" s="61" t="s">
        <v>1281</v>
      </c>
    </row>
    <row r="1979" spans="1:4" hidden="1" x14ac:dyDescent="0.25">
      <c r="A1979" s="61" t="s">
        <v>142</v>
      </c>
      <c r="B1979" s="61" t="s">
        <v>410</v>
      </c>
      <c r="C1979">
        <v>2013</v>
      </c>
      <c r="D1979" s="61" t="s">
        <v>1281</v>
      </c>
    </row>
    <row r="1980" spans="1:4" hidden="1" x14ac:dyDescent="0.25">
      <c r="A1980" s="61" t="s">
        <v>142</v>
      </c>
      <c r="B1980" s="61" t="s">
        <v>410</v>
      </c>
      <c r="C1980">
        <v>2014</v>
      </c>
      <c r="D1980" s="61" t="s">
        <v>1281</v>
      </c>
    </row>
    <row r="1981" spans="1:4" hidden="1" x14ac:dyDescent="0.25">
      <c r="A1981" s="61" t="s">
        <v>142</v>
      </c>
      <c r="B1981" s="61" t="s">
        <v>410</v>
      </c>
      <c r="C1981">
        <v>2015</v>
      </c>
      <c r="D1981" s="61" t="s">
        <v>945</v>
      </c>
    </row>
    <row r="1982" spans="1:4" hidden="1" x14ac:dyDescent="0.25">
      <c r="A1982" s="61" t="s">
        <v>142</v>
      </c>
      <c r="B1982" s="61" t="s">
        <v>410</v>
      </c>
      <c r="C1982">
        <v>2016</v>
      </c>
      <c r="D1982" s="61" t="s">
        <v>871</v>
      </c>
    </row>
    <row r="1983" spans="1:4" hidden="1" x14ac:dyDescent="0.25">
      <c r="A1983" s="61" t="s">
        <v>142</v>
      </c>
      <c r="B1983" s="61" t="s">
        <v>410</v>
      </c>
      <c r="C1983">
        <v>2017</v>
      </c>
      <c r="D1983" s="61" t="s">
        <v>1281</v>
      </c>
    </row>
    <row r="1984" spans="1:4" hidden="1" x14ac:dyDescent="0.25">
      <c r="A1984" s="61" t="s">
        <v>142</v>
      </c>
      <c r="B1984" s="61" t="s">
        <v>410</v>
      </c>
      <c r="C1984">
        <v>2018</v>
      </c>
      <c r="D1984" s="61" t="s">
        <v>1153</v>
      </c>
    </row>
    <row r="1985" spans="1:4" hidden="1" x14ac:dyDescent="0.25">
      <c r="A1985" s="61" t="s">
        <v>142</v>
      </c>
      <c r="B1985" s="61" t="s">
        <v>410</v>
      </c>
      <c r="C1985">
        <v>2019</v>
      </c>
      <c r="D1985" s="61" t="s">
        <v>1153</v>
      </c>
    </row>
    <row r="1986" spans="1:4" hidden="1" x14ac:dyDescent="0.25">
      <c r="A1986" s="61" t="s">
        <v>142</v>
      </c>
      <c r="B1986" s="61" t="s">
        <v>410</v>
      </c>
      <c r="C1986">
        <v>2020</v>
      </c>
      <c r="D1986" s="61" t="s">
        <v>1107</v>
      </c>
    </row>
    <row r="1987" spans="1:4" hidden="1" x14ac:dyDescent="0.25">
      <c r="A1987" s="61" t="s">
        <v>142</v>
      </c>
      <c r="B1987" s="61" t="s">
        <v>410</v>
      </c>
      <c r="C1987">
        <v>2021</v>
      </c>
      <c r="D1987" s="61" t="s">
        <v>642</v>
      </c>
    </row>
    <row r="1988" spans="1:4" hidden="1" x14ac:dyDescent="0.25">
      <c r="A1988" s="61" t="s">
        <v>142</v>
      </c>
      <c r="B1988" s="61" t="s">
        <v>410</v>
      </c>
      <c r="C1988">
        <v>2022</v>
      </c>
      <c r="D1988" s="61" t="s">
        <v>1106</v>
      </c>
    </row>
    <row r="1989" spans="1:4" hidden="1" x14ac:dyDescent="0.25">
      <c r="A1989" s="61" t="s">
        <v>142</v>
      </c>
      <c r="B1989" s="61" t="s">
        <v>410</v>
      </c>
      <c r="C1989">
        <v>2023</v>
      </c>
      <c r="D1989" s="34">
        <v>6.91</v>
      </c>
    </row>
    <row r="1990" spans="1:4" hidden="1" x14ac:dyDescent="0.25">
      <c r="A1990" s="61" t="s">
        <v>414</v>
      </c>
      <c r="B1990" s="61" t="s">
        <v>415</v>
      </c>
      <c r="C1990">
        <v>2006</v>
      </c>
      <c r="D1990" s="61" t="s">
        <v>868</v>
      </c>
    </row>
    <row r="1991" spans="1:4" hidden="1" x14ac:dyDescent="0.25">
      <c r="A1991" s="61" t="s">
        <v>414</v>
      </c>
      <c r="B1991" s="61" t="s">
        <v>415</v>
      </c>
      <c r="C1991">
        <v>2008</v>
      </c>
      <c r="D1991" s="61" t="s">
        <v>868</v>
      </c>
    </row>
    <row r="1992" spans="1:4" hidden="1" x14ac:dyDescent="0.25">
      <c r="A1992" s="61" t="s">
        <v>414</v>
      </c>
      <c r="B1992" s="61" t="s">
        <v>415</v>
      </c>
      <c r="C1992">
        <v>2010</v>
      </c>
      <c r="D1992" s="61" t="s">
        <v>868</v>
      </c>
    </row>
    <row r="1993" spans="1:4" hidden="1" x14ac:dyDescent="0.25">
      <c r="A1993" s="61" t="s">
        <v>414</v>
      </c>
      <c r="B1993" s="61" t="s">
        <v>415</v>
      </c>
      <c r="C1993">
        <v>2011</v>
      </c>
      <c r="D1993" s="61" t="s">
        <v>938</v>
      </c>
    </row>
    <row r="1994" spans="1:4" hidden="1" x14ac:dyDescent="0.25">
      <c r="A1994" s="61" t="s">
        <v>414</v>
      </c>
      <c r="B1994" s="61" t="s">
        <v>415</v>
      </c>
      <c r="C1994">
        <v>2012</v>
      </c>
      <c r="D1994" s="61" t="s">
        <v>938</v>
      </c>
    </row>
    <row r="1995" spans="1:4" hidden="1" x14ac:dyDescent="0.25">
      <c r="A1995" s="61" t="s">
        <v>414</v>
      </c>
      <c r="B1995" s="61" t="s">
        <v>415</v>
      </c>
      <c r="C1995">
        <v>2013</v>
      </c>
      <c r="D1995" s="61" t="s">
        <v>1180</v>
      </c>
    </row>
    <row r="1996" spans="1:4" hidden="1" x14ac:dyDescent="0.25">
      <c r="A1996" s="61" t="s">
        <v>414</v>
      </c>
      <c r="B1996" s="61" t="s">
        <v>415</v>
      </c>
      <c r="C1996">
        <v>2014</v>
      </c>
      <c r="D1996" s="61" t="s">
        <v>1089</v>
      </c>
    </row>
    <row r="1997" spans="1:4" hidden="1" x14ac:dyDescent="0.25">
      <c r="A1997" s="61" t="s">
        <v>414</v>
      </c>
      <c r="B1997" s="61" t="s">
        <v>415</v>
      </c>
      <c r="C1997">
        <v>2015</v>
      </c>
      <c r="D1997" s="61" t="s">
        <v>1089</v>
      </c>
    </row>
    <row r="1998" spans="1:4" hidden="1" x14ac:dyDescent="0.25">
      <c r="A1998" s="61" t="s">
        <v>414</v>
      </c>
      <c r="B1998" s="61" t="s">
        <v>415</v>
      </c>
      <c r="C1998">
        <v>2016</v>
      </c>
      <c r="D1998" s="61" t="s">
        <v>1089</v>
      </c>
    </row>
    <row r="1999" spans="1:4" hidden="1" x14ac:dyDescent="0.25">
      <c r="A1999" s="61" t="s">
        <v>414</v>
      </c>
      <c r="B1999" s="61" t="s">
        <v>415</v>
      </c>
      <c r="C1999">
        <v>2017</v>
      </c>
      <c r="D1999" s="61" t="s">
        <v>1089</v>
      </c>
    </row>
    <row r="2000" spans="1:4" hidden="1" x14ac:dyDescent="0.25">
      <c r="A2000" s="61" t="s">
        <v>414</v>
      </c>
      <c r="B2000" s="61" t="s">
        <v>415</v>
      </c>
      <c r="C2000">
        <v>2018</v>
      </c>
      <c r="D2000" s="61" t="s">
        <v>1089</v>
      </c>
    </row>
    <row r="2001" spans="1:4" hidden="1" x14ac:dyDescent="0.25">
      <c r="A2001" s="61" t="s">
        <v>414</v>
      </c>
      <c r="B2001" s="61" t="s">
        <v>415</v>
      </c>
      <c r="C2001">
        <v>2019</v>
      </c>
      <c r="D2001" s="61" t="s">
        <v>1089</v>
      </c>
    </row>
    <row r="2002" spans="1:4" hidden="1" x14ac:dyDescent="0.25">
      <c r="A2002" s="61" t="s">
        <v>414</v>
      </c>
      <c r="B2002" s="61" t="s">
        <v>415</v>
      </c>
      <c r="C2002">
        <v>2020</v>
      </c>
      <c r="D2002" s="61" t="s">
        <v>1195</v>
      </c>
    </row>
    <row r="2003" spans="1:4" hidden="1" x14ac:dyDescent="0.25">
      <c r="A2003" s="61" t="s">
        <v>414</v>
      </c>
      <c r="B2003" s="61" t="s">
        <v>415</v>
      </c>
      <c r="C2003">
        <v>2021</v>
      </c>
      <c r="D2003" s="61" t="s">
        <v>1195</v>
      </c>
    </row>
    <row r="2004" spans="1:4" hidden="1" x14ac:dyDescent="0.25">
      <c r="A2004" s="61" t="s">
        <v>414</v>
      </c>
      <c r="B2004" s="61" t="s">
        <v>415</v>
      </c>
      <c r="C2004">
        <v>2022</v>
      </c>
      <c r="D2004" s="61" t="s">
        <v>1247</v>
      </c>
    </row>
    <row r="2005" spans="1:4" hidden="1" x14ac:dyDescent="0.25">
      <c r="A2005" s="61" t="s">
        <v>414</v>
      </c>
      <c r="B2005" s="61" t="s">
        <v>415</v>
      </c>
      <c r="C2005">
        <v>2023</v>
      </c>
      <c r="D2005" s="34">
        <v>6.03</v>
      </c>
    </row>
    <row r="2006" spans="1:4" hidden="1" x14ac:dyDescent="0.25">
      <c r="A2006" s="61" t="s">
        <v>173</v>
      </c>
      <c r="B2006" s="61" t="s">
        <v>421</v>
      </c>
      <c r="C2006">
        <v>2006</v>
      </c>
      <c r="D2006" s="61" t="s">
        <v>732</v>
      </c>
    </row>
    <row r="2007" spans="1:4" hidden="1" x14ac:dyDescent="0.25">
      <c r="A2007" s="61" t="s">
        <v>173</v>
      </c>
      <c r="B2007" s="61" t="s">
        <v>421</v>
      </c>
      <c r="C2007">
        <v>2008</v>
      </c>
      <c r="D2007" s="61" t="s">
        <v>867</v>
      </c>
    </row>
    <row r="2008" spans="1:4" hidden="1" x14ac:dyDescent="0.25">
      <c r="A2008" s="61" t="s">
        <v>173</v>
      </c>
      <c r="B2008" s="61" t="s">
        <v>421</v>
      </c>
      <c r="C2008">
        <v>2010</v>
      </c>
      <c r="D2008" s="61" t="s">
        <v>867</v>
      </c>
    </row>
    <row r="2009" spans="1:4" hidden="1" x14ac:dyDescent="0.25">
      <c r="A2009" s="61" t="s">
        <v>173</v>
      </c>
      <c r="B2009" s="61" t="s">
        <v>421</v>
      </c>
      <c r="C2009">
        <v>2011</v>
      </c>
      <c r="D2009" s="61" t="s">
        <v>867</v>
      </c>
    </row>
    <row r="2010" spans="1:4" hidden="1" x14ac:dyDescent="0.25">
      <c r="A2010" s="61" t="s">
        <v>173</v>
      </c>
      <c r="B2010" s="61" t="s">
        <v>421</v>
      </c>
      <c r="C2010">
        <v>2012</v>
      </c>
      <c r="D2010" s="61" t="s">
        <v>1078</v>
      </c>
    </row>
    <row r="2011" spans="1:4" hidden="1" x14ac:dyDescent="0.25">
      <c r="A2011" s="61" t="s">
        <v>173</v>
      </c>
      <c r="B2011" s="61" t="s">
        <v>421</v>
      </c>
      <c r="C2011">
        <v>2013</v>
      </c>
      <c r="D2011" s="61" t="s">
        <v>1078</v>
      </c>
    </row>
    <row r="2012" spans="1:4" hidden="1" x14ac:dyDescent="0.25">
      <c r="A2012" s="61" t="s">
        <v>173</v>
      </c>
      <c r="B2012" s="61" t="s">
        <v>421</v>
      </c>
      <c r="C2012">
        <v>2014</v>
      </c>
      <c r="D2012" s="61" t="s">
        <v>1078</v>
      </c>
    </row>
    <row r="2013" spans="1:4" hidden="1" x14ac:dyDescent="0.25">
      <c r="A2013" s="61" t="s">
        <v>173</v>
      </c>
      <c r="B2013" s="61" t="s">
        <v>421</v>
      </c>
      <c r="C2013">
        <v>2015</v>
      </c>
      <c r="D2013" s="61" t="s">
        <v>951</v>
      </c>
    </row>
    <row r="2014" spans="1:4" hidden="1" x14ac:dyDescent="0.25">
      <c r="A2014" s="61" t="s">
        <v>173</v>
      </c>
      <c r="B2014" s="61" t="s">
        <v>421</v>
      </c>
      <c r="C2014">
        <v>2016</v>
      </c>
      <c r="D2014" s="61" t="s">
        <v>950</v>
      </c>
    </row>
    <row r="2015" spans="1:4" hidden="1" x14ac:dyDescent="0.25">
      <c r="A2015" s="61" t="s">
        <v>173</v>
      </c>
      <c r="B2015" s="61" t="s">
        <v>421</v>
      </c>
      <c r="C2015">
        <v>2017</v>
      </c>
      <c r="D2015" s="61" t="s">
        <v>1091</v>
      </c>
    </row>
    <row r="2016" spans="1:4" hidden="1" x14ac:dyDescent="0.25">
      <c r="A2016" s="61" t="s">
        <v>173</v>
      </c>
      <c r="B2016" s="61" t="s">
        <v>421</v>
      </c>
      <c r="C2016">
        <v>2018</v>
      </c>
      <c r="D2016" s="61" t="s">
        <v>1206</v>
      </c>
    </row>
    <row r="2017" spans="1:4" hidden="1" x14ac:dyDescent="0.25">
      <c r="A2017" s="61" t="s">
        <v>173</v>
      </c>
      <c r="B2017" s="61" t="s">
        <v>421</v>
      </c>
      <c r="C2017">
        <v>2019</v>
      </c>
      <c r="D2017" s="61" t="s">
        <v>1206</v>
      </c>
    </row>
    <row r="2018" spans="1:4" hidden="1" x14ac:dyDescent="0.25">
      <c r="A2018" s="61" t="s">
        <v>173</v>
      </c>
      <c r="B2018" s="61" t="s">
        <v>421</v>
      </c>
      <c r="C2018">
        <v>2020</v>
      </c>
      <c r="D2018" s="61" t="s">
        <v>1084</v>
      </c>
    </row>
    <row r="2019" spans="1:4" hidden="1" x14ac:dyDescent="0.25">
      <c r="A2019" s="61" t="s">
        <v>173</v>
      </c>
      <c r="B2019" s="61" t="s">
        <v>421</v>
      </c>
      <c r="C2019">
        <v>2021</v>
      </c>
      <c r="D2019" s="61" t="s">
        <v>611</v>
      </c>
    </row>
    <row r="2020" spans="1:4" hidden="1" x14ac:dyDescent="0.25">
      <c r="A2020" s="61" t="s">
        <v>173</v>
      </c>
      <c r="B2020" s="61" t="s">
        <v>421</v>
      </c>
      <c r="C2020">
        <v>2022</v>
      </c>
      <c r="D2020" s="61" t="s">
        <v>615</v>
      </c>
    </row>
    <row r="2021" spans="1:4" hidden="1" x14ac:dyDescent="0.25">
      <c r="A2021" s="61" t="s">
        <v>173</v>
      </c>
      <c r="B2021" s="61" t="s">
        <v>421</v>
      </c>
      <c r="C2021">
        <v>2023</v>
      </c>
      <c r="D2021" s="34" t="s">
        <v>735</v>
      </c>
    </row>
    <row r="2022" spans="1:4" hidden="1" x14ac:dyDescent="0.25">
      <c r="A2022" s="61" t="s">
        <v>174</v>
      </c>
      <c r="B2022" s="61" t="s">
        <v>411</v>
      </c>
      <c r="C2022">
        <v>2006</v>
      </c>
      <c r="D2022" s="61" t="s">
        <v>617</v>
      </c>
    </row>
    <row r="2023" spans="1:4" hidden="1" x14ac:dyDescent="0.25">
      <c r="A2023" s="61" t="s">
        <v>174</v>
      </c>
      <c r="B2023" s="61" t="s">
        <v>411</v>
      </c>
      <c r="C2023">
        <v>2008</v>
      </c>
      <c r="D2023" s="61" t="s">
        <v>1091</v>
      </c>
    </row>
    <row r="2024" spans="1:4" hidden="1" x14ac:dyDescent="0.25">
      <c r="A2024" s="61" t="s">
        <v>174</v>
      </c>
      <c r="B2024" s="61" t="s">
        <v>411</v>
      </c>
      <c r="C2024">
        <v>2010</v>
      </c>
      <c r="D2024" s="61" t="s">
        <v>867</v>
      </c>
    </row>
    <row r="2025" spans="1:4" hidden="1" x14ac:dyDescent="0.25">
      <c r="A2025" s="61" t="s">
        <v>174</v>
      </c>
      <c r="B2025" s="61" t="s">
        <v>411</v>
      </c>
      <c r="C2025">
        <v>2011</v>
      </c>
      <c r="D2025" s="61" t="s">
        <v>1161</v>
      </c>
    </row>
    <row r="2026" spans="1:4" hidden="1" x14ac:dyDescent="0.25">
      <c r="A2026" s="61" t="s">
        <v>174</v>
      </c>
      <c r="B2026" s="61" t="s">
        <v>411</v>
      </c>
      <c r="C2026">
        <v>2012</v>
      </c>
      <c r="D2026" s="61" t="s">
        <v>960</v>
      </c>
    </row>
    <row r="2027" spans="1:4" hidden="1" x14ac:dyDescent="0.25">
      <c r="A2027" s="61" t="s">
        <v>174</v>
      </c>
      <c r="B2027" s="61" t="s">
        <v>411</v>
      </c>
      <c r="C2027">
        <v>2013</v>
      </c>
      <c r="D2027" s="61" t="s">
        <v>868</v>
      </c>
    </row>
    <row r="2028" spans="1:4" hidden="1" x14ac:dyDescent="0.25">
      <c r="A2028" s="61" t="s">
        <v>174</v>
      </c>
      <c r="B2028" s="61" t="s">
        <v>411</v>
      </c>
      <c r="C2028">
        <v>2014</v>
      </c>
      <c r="D2028" s="61" t="s">
        <v>868</v>
      </c>
    </row>
    <row r="2029" spans="1:4" hidden="1" x14ac:dyDescent="0.25">
      <c r="A2029" s="61" t="s">
        <v>174</v>
      </c>
      <c r="B2029" s="61" t="s">
        <v>411</v>
      </c>
      <c r="C2029">
        <v>2015</v>
      </c>
      <c r="D2029" s="61" t="s">
        <v>1282</v>
      </c>
    </row>
    <row r="2030" spans="1:4" hidden="1" x14ac:dyDescent="0.25">
      <c r="A2030" s="61" t="s">
        <v>174</v>
      </c>
      <c r="B2030" s="61" t="s">
        <v>411</v>
      </c>
      <c r="C2030">
        <v>2016</v>
      </c>
      <c r="D2030" s="61" t="s">
        <v>1283</v>
      </c>
    </row>
    <row r="2031" spans="1:4" hidden="1" x14ac:dyDescent="0.25">
      <c r="A2031" s="61" t="s">
        <v>174</v>
      </c>
      <c r="B2031" s="61" t="s">
        <v>411</v>
      </c>
      <c r="C2031">
        <v>2017</v>
      </c>
      <c r="D2031" s="61" t="s">
        <v>935</v>
      </c>
    </row>
    <row r="2032" spans="1:4" hidden="1" x14ac:dyDescent="0.25">
      <c r="A2032" s="61" t="s">
        <v>174</v>
      </c>
      <c r="B2032" s="61" t="s">
        <v>411</v>
      </c>
      <c r="C2032">
        <v>2018</v>
      </c>
      <c r="D2032" s="61" t="s">
        <v>1197</v>
      </c>
    </row>
    <row r="2033" spans="1:4" hidden="1" x14ac:dyDescent="0.25">
      <c r="A2033" s="61" t="s">
        <v>174</v>
      </c>
      <c r="B2033" s="61" t="s">
        <v>411</v>
      </c>
      <c r="C2033">
        <v>2019</v>
      </c>
      <c r="D2033" s="61" t="s">
        <v>1197</v>
      </c>
    </row>
    <row r="2034" spans="1:4" hidden="1" x14ac:dyDescent="0.25">
      <c r="A2034" s="61" t="s">
        <v>174</v>
      </c>
      <c r="B2034" s="61" t="s">
        <v>411</v>
      </c>
      <c r="C2034">
        <v>2020</v>
      </c>
      <c r="D2034" s="61" t="s">
        <v>795</v>
      </c>
    </row>
    <row r="2035" spans="1:4" hidden="1" x14ac:dyDescent="0.25">
      <c r="A2035" s="61" t="s">
        <v>174</v>
      </c>
      <c r="B2035" s="61" t="s">
        <v>411</v>
      </c>
      <c r="C2035">
        <v>2021</v>
      </c>
      <c r="D2035" s="61" t="s">
        <v>1191</v>
      </c>
    </row>
    <row r="2036" spans="1:4" hidden="1" x14ac:dyDescent="0.25">
      <c r="A2036" s="61" t="s">
        <v>174</v>
      </c>
      <c r="B2036" s="61" t="s">
        <v>411</v>
      </c>
      <c r="C2036">
        <v>2022</v>
      </c>
      <c r="D2036" s="61" t="s">
        <v>756</v>
      </c>
    </row>
    <row r="2037" spans="1:4" hidden="1" x14ac:dyDescent="0.25">
      <c r="A2037" s="61" t="s">
        <v>174</v>
      </c>
      <c r="B2037" s="61" t="s">
        <v>411</v>
      </c>
      <c r="C2037">
        <v>2023</v>
      </c>
      <c r="D2037" s="34">
        <v>5.81</v>
      </c>
    </row>
    <row r="2038" spans="1:4" hidden="1" x14ac:dyDescent="0.25">
      <c r="A2038" s="61" t="s">
        <v>412</v>
      </c>
      <c r="B2038" s="61" t="s">
        <v>413</v>
      </c>
      <c r="C2038">
        <v>2006</v>
      </c>
      <c r="D2038" s="61" t="s">
        <v>873</v>
      </c>
    </row>
    <row r="2039" spans="1:4" hidden="1" x14ac:dyDescent="0.25">
      <c r="A2039" s="61" t="s">
        <v>412</v>
      </c>
      <c r="B2039" s="61" t="s">
        <v>413</v>
      </c>
      <c r="C2039">
        <v>2008</v>
      </c>
      <c r="D2039" s="61" t="s">
        <v>1073</v>
      </c>
    </row>
    <row r="2040" spans="1:4" hidden="1" x14ac:dyDescent="0.25">
      <c r="A2040" s="61" t="s">
        <v>412</v>
      </c>
      <c r="B2040" s="61" t="s">
        <v>413</v>
      </c>
      <c r="C2040">
        <v>2010</v>
      </c>
      <c r="D2040" s="61" t="s">
        <v>1073</v>
      </c>
    </row>
    <row r="2041" spans="1:4" hidden="1" x14ac:dyDescent="0.25">
      <c r="A2041" s="61" t="s">
        <v>412</v>
      </c>
      <c r="B2041" s="61" t="s">
        <v>413</v>
      </c>
      <c r="C2041">
        <v>2011</v>
      </c>
      <c r="D2041" s="61" t="s">
        <v>1073</v>
      </c>
    </row>
    <row r="2042" spans="1:4" hidden="1" x14ac:dyDescent="0.25">
      <c r="A2042" s="61" t="s">
        <v>412</v>
      </c>
      <c r="B2042" s="61" t="s">
        <v>413</v>
      </c>
      <c r="C2042">
        <v>2012</v>
      </c>
      <c r="D2042" s="61" t="s">
        <v>1056</v>
      </c>
    </row>
    <row r="2043" spans="1:4" hidden="1" x14ac:dyDescent="0.25">
      <c r="A2043" s="61" t="s">
        <v>412</v>
      </c>
      <c r="B2043" s="61" t="s">
        <v>413</v>
      </c>
      <c r="C2043">
        <v>2013</v>
      </c>
      <c r="D2043" s="61" t="s">
        <v>618</v>
      </c>
    </row>
    <row r="2044" spans="1:4" hidden="1" x14ac:dyDescent="0.25">
      <c r="A2044" s="61" t="s">
        <v>412</v>
      </c>
      <c r="B2044" s="61" t="s">
        <v>413</v>
      </c>
      <c r="C2044">
        <v>2014</v>
      </c>
      <c r="D2044" s="61" t="s">
        <v>1284</v>
      </c>
    </row>
    <row r="2045" spans="1:4" hidden="1" x14ac:dyDescent="0.25">
      <c r="A2045" s="61" t="s">
        <v>412</v>
      </c>
      <c r="B2045" s="61" t="s">
        <v>413</v>
      </c>
      <c r="C2045">
        <v>2015</v>
      </c>
      <c r="D2045" s="61" t="s">
        <v>637</v>
      </c>
    </row>
    <row r="2046" spans="1:4" hidden="1" x14ac:dyDescent="0.25">
      <c r="A2046" s="61" t="s">
        <v>412</v>
      </c>
      <c r="B2046" s="61" t="s">
        <v>413</v>
      </c>
      <c r="C2046">
        <v>2016</v>
      </c>
      <c r="D2046" s="61" t="s">
        <v>1285</v>
      </c>
    </row>
    <row r="2047" spans="1:4" hidden="1" x14ac:dyDescent="0.25">
      <c r="A2047" s="61" t="s">
        <v>412</v>
      </c>
      <c r="B2047" s="61" t="s">
        <v>413</v>
      </c>
      <c r="C2047">
        <v>2017</v>
      </c>
      <c r="D2047" s="61" t="s">
        <v>793</v>
      </c>
    </row>
    <row r="2048" spans="1:4" hidden="1" x14ac:dyDescent="0.25">
      <c r="A2048" s="61" t="s">
        <v>412</v>
      </c>
      <c r="B2048" s="61" t="s">
        <v>413</v>
      </c>
      <c r="C2048">
        <v>2018</v>
      </c>
      <c r="D2048" s="61" t="s">
        <v>793</v>
      </c>
    </row>
    <row r="2049" spans="1:4" hidden="1" x14ac:dyDescent="0.25">
      <c r="A2049" s="61" t="s">
        <v>412</v>
      </c>
      <c r="B2049" s="61" t="s">
        <v>413</v>
      </c>
      <c r="C2049">
        <v>2019</v>
      </c>
      <c r="D2049" s="61" t="s">
        <v>794</v>
      </c>
    </row>
    <row r="2050" spans="1:4" hidden="1" x14ac:dyDescent="0.25">
      <c r="A2050" s="61" t="s">
        <v>412</v>
      </c>
      <c r="B2050" s="61" t="s">
        <v>413</v>
      </c>
      <c r="C2050">
        <v>2020</v>
      </c>
      <c r="D2050" s="61" t="s">
        <v>1095</v>
      </c>
    </row>
    <row r="2051" spans="1:4" hidden="1" x14ac:dyDescent="0.25">
      <c r="A2051" s="61" t="s">
        <v>412</v>
      </c>
      <c r="B2051" s="61" t="s">
        <v>413</v>
      </c>
      <c r="C2051">
        <v>2021</v>
      </c>
      <c r="D2051" s="61" t="s">
        <v>643</v>
      </c>
    </row>
    <row r="2052" spans="1:4" hidden="1" x14ac:dyDescent="0.25">
      <c r="A2052" s="61" t="s">
        <v>412</v>
      </c>
      <c r="B2052" s="61" t="s">
        <v>413</v>
      </c>
      <c r="C2052">
        <v>2022</v>
      </c>
      <c r="D2052" s="61" t="s">
        <v>791</v>
      </c>
    </row>
    <row r="2053" spans="1:4" hidden="1" x14ac:dyDescent="0.25">
      <c r="A2053" s="61" t="s">
        <v>412</v>
      </c>
      <c r="B2053" s="61" t="s">
        <v>413</v>
      </c>
      <c r="C2053">
        <v>2023</v>
      </c>
      <c r="D2053" s="34">
        <v>6.66</v>
      </c>
    </row>
    <row r="2054" spans="1:4" hidden="1" x14ac:dyDescent="0.25">
      <c r="A2054" s="61" t="s">
        <v>141</v>
      </c>
      <c r="B2054" s="61" t="s">
        <v>416</v>
      </c>
      <c r="C2054">
        <v>2006</v>
      </c>
      <c r="D2054" s="61">
        <v>7.3</v>
      </c>
    </row>
    <row r="2055" spans="1:4" hidden="1" x14ac:dyDescent="0.25">
      <c r="A2055" s="61" t="s">
        <v>141</v>
      </c>
      <c r="B2055" s="61" t="s">
        <v>416</v>
      </c>
      <c r="C2055">
        <v>2008</v>
      </c>
      <c r="D2055" s="61">
        <v>7.3</v>
      </c>
    </row>
    <row r="2056" spans="1:4" hidden="1" x14ac:dyDescent="0.25">
      <c r="A2056" s="61" t="s">
        <v>141</v>
      </c>
      <c r="B2056" s="61" t="s">
        <v>416</v>
      </c>
      <c r="C2056">
        <v>2010</v>
      </c>
      <c r="D2056" s="61">
        <v>7.05</v>
      </c>
    </row>
    <row r="2057" spans="1:4" hidden="1" x14ac:dyDescent="0.25">
      <c r="A2057" s="61" t="s">
        <v>141</v>
      </c>
      <c r="B2057" s="61" t="s">
        <v>416</v>
      </c>
      <c r="C2057">
        <v>2011</v>
      </c>
      <c r="D2057" s="61">
        <v>7.12</v>
      </c>
    </row>
    <row r="2058" spans="1:4" hidden="1" x14ac:dyDescent="0.25">
      <c r="A2058" s="61" t="s">
        <v>141</v>
      </c>
      <c r="B2058" s="61" t="s">
        <v>416</v>
      </c>
      <c r="C2058">
        <v>2012</v>
      </c>
      <c r="D2058" s="61">
        <v>7.12</v>
      </c>
    </row>
    <row r="2059" spans="1:4" hidden="1" x14ac:dyDescent="0.25">
      <c r="A2059" s="61" t="s">
        <v>141</v>
      </c>
      <c r="B2059" s="61" t="s">
        <v>416</v>
      </c>
      <c r="C2059">
        <v>2013</v>
      </c>
      <c r="D2059" s="61">
        <v>7.12</v>
      </c>
    </row>
    <row r="2060" spans="1:4" hidden="1" x14ac:dyDescent="0.25">
      <c r="A2060" s="61" t="s">
        <v>141</v>
      </c>
      <c r="B2060" s="61" t="s">
        <v>416</v>
      </c>
      <c r="C2060">
        <v>2014</v>
      </c>
      <c r="D2060" s="61">
        <v>7.47</v>
      </c>
    </row>
    <row r="2061" spans="1:4" hidden="1" x14ac:dyDescent="0.25">
      <c r="A2061" s="61" t="s">
        <v>141</v>
      </c>
      <c r="B2061" s="61" t="s">
        <v>416</v>
      </c>
      <c r="C2061">
        <v>2015</v>
      </c>
      <c r="D2061" s="61">
        <v>7.09</v>
      </c>
    </row>
    <row r="2062" spans="1:4" hidden="1" x14ac:dyDescent="0.25">
      <c r="A2062" s="61" t="s">
        <v>141</v>
      </c>
      <c r="B2062" s="61" t="s">
        <v>416</v>
      </c>
      <c r="C2062">
        <v>2016</v>
      </c>
      <c r="D2062" s="61">
        <v>6.83</v>
      </c>
    </row>
    <row r="2063" spans="1:4" hidden="1" x14ac:dyDescent="0.25">
      <c r="A2063" s="61" t="s">
        <v>141</v>
      </c>
      <c r="B2063" s="61" t="s">
        <v>416</v>
      </c>
      <c r="C2063">
        <v>2017</v>
      </c>
      <c r="D2063" s="61">
        <v>6.67</v>
      </c>
    </row>
    <row r="2064" spans="1:4" hidden="1" x14ac:dyDescent="0.25">
      <c r="A2064" s="61" t="s">
        <v>141</v>
      </c>
      <c r="B2064" s="61" t="s">
        <v>416</v>
      </c>
      <c r="C2064">
        <v>2018</v>
      </c>
      <c r="D2064" s="61">
        <v>6.67</v>
      </c>
    </row>
    <row r="2065" spans="1:4" hidden="1" x14ac:dyDescent="0.25">
      <c r="A2065" s="61" t="s">
        <v>141</v>
      </c>
      <c r="B2065" s="61" t="s">
        <v>416</v>
      </c>
      <c r="C2065">
        <v>2019</v>
      </c>
      <c r="D2065" s="61">
        <v>6.62</v>
      </c>
    </row>
    <row r="2066" spans="1:4" hidden="1" x14ac:dyDescent="0.25">
      <c r="A2066" s="61" t="s">
        <v>141</v>
      </c>
      <c r="B2066" s="61" t="s">
        <v>416</v>
      </c>
      <c r="C2066">
        <v>2020</v>
      </c>
      <c r="D2066" s="61">
        <v>6.85</v>
      </c>
    </row>
    <row r="2067" spans="1:4" hidden="1" x14ac:dyDescent="0.25">
      <c r="A2067" s="61" t="s">
        <v>141</v>
      </c>
      <c r="B2067" s="61" t="s">
        <v>416</v>
      </c>
      <c r="C2067">
        <v>2021</v>
      </c>
      <c r="D2067" s="61">
        <v>6.8</v>
      </c>
    </row>
    <row r="2068" spans="1:4" hidden="1" x14ac:dyDescent="0.25">
      <c r="A2068" s="61" t="s">
        <v>141</v>
      </c>
      <c r="B2068" s="61" t="s">
        <v>416</v>
      </c>
      <c r="C2068">
        <v>2022</v>
      </c>
      <c r="D2068" s="61" t="s">
        <v>872</v>
      </c>
    </row>
    <row r="2069" spans="1:4" hidden="1" x14ac:dyDescent="0.25">
      <c r="A2069" s="61" t="s">
        <v>141</v>
      </c>
      <c r="B2069" s="61" t="s">
        <v>416</v>
      </c>
      <c r="C2069">
        <v>2023</v>
      </c>
      <c r="D2069" s="34">
        <v>7.18</v>
      </c>
    </row>
    <row r="2070" spans="1:4" hidden="1" x14ac:dyDescent="0.25">
      <c r="A2070" s="61" t="s">
        <v>140</v>
      </c>
      <c r="B2070" s="61" t="s">
        <v>420</v>
      </c>
      <c r="C2070">
        <v>2006</v>
      </c>
      <c r="D2070" s="61">
        <v>8.16</v>
      </c>
    </row>
    <row r="2071" spans="1:4" hidden="1" x14ac:dyDescent="0.25">
      <c r="A2071" s="61" t="s">
        <v>140</v>
      </c>
      <c r="B2071" s="61" t="s">
        <v>420</v>
      </c>
      <c r="C2071">
        <v>2008</v>
      </c>
      <c r="D2071" s="61">
        <v>8.0500000000000007</v>
      </c>
    </row>
    <row r="2072" spans="1:4" hidden="1" x14ac:dyDescent="0.25">
      <c r="A2072" s="61" t="s">
        <v>140</v>
      </c>
      <c r="B2072" s="61" t="s">
        <v>420</v>
      </c>
      <c r="C2072">
        <v>2010</v>
      </c>
      <c r="D2072" s="61">
        <v>8.02</v>
      </c>
    </row>
    <row r="2073" spans="1:4" hidden="1" x14ac:dyDescent="0.25">
      <c r="A2073" s="61" t="s">
        <v>140</v>
      </c>
      <c r="B2073" s="61" t="s">
        <v>420</v>
      </c>
      <c r="C2073">
        <v>2011</v>
      </c>
      <c r="D2073" s="61">
        <v>7.81</v>
      </c>
    </row>
    <row r="2074" spans="1:4" hidden="1" x14ac:dyDescent="0.25">
      <c r="A2074" s="61" t="s">
        <v>140</v>
      </c>
      <c r="B2074" s="61" t="s">
        <v>420</v>
      </c>
      <c r="C2074">
        <v>2012</v>
      </c>
      <c r="D2074" s="61">
        <v>7.92</v>
      </c>
    </row>
    <row r="2075" spans="1:4" hidden="1" x14ac:dyDescent="0.25">
      <c r="A2075" s="61" t="s">
        <v>140</v>
      </c>
      <c r="B2075" s="61" t="s">
        <v>420</v>
      </c>
      <c r="C2075">
        <v>2013</v>
      </c>
      <c r="D2075" s="61">
        <v>7.65</v>
      </c>
    </row>
    <row r="2076" spans="1:4" hidden="1" x14ac:dyDescent="0.25">
      <c r="A2076" s="61" t="s">
        <v>140</v>
      </c>
      <c r="B2076" s="61" t="s">
        <v>420</v>
      </c>
      <c r="C2076">
        <v>2014</v>
      </c>
      <c r="D2076" s="61">
        <v>7.79</v>
      </c>
    </row>
    <row r="2077" spans="1:4" hidden="1" x14ac:dyDescent="0.25">
      <c r="A2077" s="61" t="s">
        <v>140</v>
      </c>
      <c r="B2077" s="61" t="s">
        <v>420</v>
      </c>
      <c r="C2077">
        <v>2015</v>
      </c>
      <c r="D2077" s="61">
        <v>7.79</v>
      </c>
    </row>
    <row r="2078" spans="1:4" hidden="1" x14ac:dyDescent="0.25">
      <c r="A2078" s="61" t="s">
        <v>140</v>
      </c>
      <c r="B2078" s="61" t="s">
        <v>420</v>
      </c>
      <c r="C2078">
        <v>2016</v>
      </c>
      <c r="D2078" s="61">
        <v>7.86</v>
      </c>
    </row>
    <row r="2079" spans="1:4" hidden="1" x14ac:dyDescent="0.25">
      <c r="A2079" s="61" t="s">
        <v>140</v>
      </c>
      <c r="B2079" s="61" t="s">
        <v>420</v>
      </c>
      <c r="C2079">
        <v>2017</v>
      </c>
      <c r="D2079" s="61">
        <v>7.84</v>
      </c>
    </row>
    <row r="2080" spans="1:4" hidden="1" x14ac:dyDescent="0.25">
      <c r="A2080" s="61" t="s">
        <v>140</v>
      </c>
      <c r="B2080" s="61" t="s">
        <v>420</v>
      </c>
      <c r="C2080">
        <v>2018</v>
      </c>
      <c r="D2080" s="61">
        <v>7.84</v>
      </c>
    </row>
    <row r="2081" spans="1:4" hidden="1" x14ac:dyDescent="0.25">
      <c r="A2081" s="61" t="s">
        <v>140</v>
      </c>
      <c r="B2081" s="61" t="s">
        <v>420</v>
      </c>
      <c r="C2081">
        <v>2019</v>
      </c>
      <c r="D2081" s="61">
        <v>8.0299999999999994</v>
      </c>
    </row>
    <row r="2082" spans="1:4" hidden="1" x14ac:dyDescent="0.25">
      <c r="A2082" s="61" t="s">
        <v>140</v>
      </c>
      <c r="B2082" s="61" t="s">
        <v>420</v>
      </c>
      <c r="C2082">
        <v>2020</v>
      </c>
      <c r="D2082" s="61">
        <v>7.9</v>
      </c>
    </row>
    <row r="2083" spans="1:4" hidden="1" x14ac:dyDescent="0.25">
      <c r="A2083" s="61" t="s">
        <v>140</v>
      </c>
      <c r="B2083" s="61" t="s">
        <v>420</v>
      </c>
      <c r="C2083">
        <v>2021</v>
      </c>
      <c r="D2083" s="61">
        <v>7.82</v>
      </c>
    </row>
    <row r="2084" spans="1:4" hidden="1" x14ac:dyDescent="0.25">
      <c r="A2084" s="61" t="s">
        <v>140</v>
      </c>
      <c r="B2084" s="61" t="s">
        <v>420</v>
      </c>
      <c r="C2084">
        <v>2022</v>
      </c>
      <c r="D2084" s="61" t="s">
        <v>1187</v>
      </c>
    </row>
    <row r="2085" spans="1:4" hidden="1" x14ac:dyDescent="0.25">
      <c r="A2085" s="61" t="s">
        <v>140</v>
      </c>
      <c r="B2085" s="61" t="s">
        <v>420</v>
      </c>
      <c r="C2085">
        <v>2023</v>
      </c>
      <c r="D2085" s="34">
        <v>7.75</v>
      </c>
    </row>
    <row r="2086" spans="1:4" hidden="1" x14ac:dyDescent="0.25">
      <c r="A2086" s="61" t="s">
        <v>424</v>
      </c>
      <c r="B2086" s="61" t="s">
        <v>425</v>
      </c>
      <c r="C2086">
        <v>2006</v>
      </c>
      <c r="D2086" s="61" t="s">
        <v>984</v>
      </c>
    </row>
    <row r="2087" spans="1:4" hidden="1" x14ac:dyDescent="0.25">
      <c r="A2087" s="61" t="s">
        <v>424</v>
      </c>
      <c r="B2087" s="61" t="s">
        <v>425</v>
      </c>
      <c r="C2087">
        <v>2008</v>
      </c>
      <c r="D2087" s="61" t="s">
        <v>704</v>
      </c>
    </row>
    <row r="2088" spans="1:4" hidden="1" x14ac:dyDescent="0.25">
      <c r="A2088" s="61" t="s">
        <v>424</v>
      </c>
      <c r="B2088" s="61" t="s">
        <v>425</v>
      </c>
      <c r="C2088">
        <v>2010</v>
      </c>
      <c r="D2088" s="61" t="s">
        <v>877</v>
      </c>
    </row>
    <row r="2089" spans="1:4" hidden="1" x14ac:dyDescent="0.25">
      <c r="A2089" s="61" t="s">
        <v>424</v>
      </c>
      <c r="B2089" s="61" t="s">
        <v>425</v>
      </c>
      <c r="C2089">
        <v>2011</v>
      </c>
      <c r="D2089" s="61" t="s">
        <v>820</v>
      </c>
    </row>
    <row r="2090" spans="1:4" hidden="1" x14ac:dyDescent="0.25">
      <c r="A2090" s="61" t="s">
        <v>424</v>
      </c>
      <c r="B2090" s="61" t="s">
        <v>425</v>
      </c>
      <c r="C2090">
        <v>2012</v>
      </c>
      <c r="D2090" s="61" t="s">
        <v>820</v>
      </c>
    </row>
    <row r="2091" spans="1:4" hidden="1" x14ac:dyDescent="0.25">
      <c r="A2091" s="61" t="s">
        <v>424</v>
      </c>
      <c r="B2091" s="61" t="s">
        <v>425</v>
      </c>
      <c r="C2091">
        <v>2013</v>
      </c>
      <c r="D2091" s="61" t="s">
        <v>820</v>
      </c>
    </row>
    <row r="2092" spans="1:4" hidden="1" x14ac:dyDescent="0.25">
      <c r="A2092" s="61" t="s">
        <v>424</v>
      </c>
      <c r="B2092" s="61" t="s">
        <v>425</v>
      </c>
      <c r="C2092">
        <v>2014</v>
      </c>
      <c r="D2092" s="61" t="s">
        <v>820</v>
      </c>
    </row>
    <row r="2093" spans="1:4" hidden="1" x14ac:dyDescent="0.25">
      <c r="A2093" s="61" t="s">
        <v>424</v>
      </c>
      <c r="B2093" s="61" t="s">
        <v>425</v>
      </c>
      <c r="C2093">
        <v>2015</v>
      </c>
      <c r="D2093" s="61" t="s">
        <v>820</v>
      </c>
    </row>
    <row r="2094" spans="1:4" hidden="1" x14ac:dyDescent="0.25">
      <c r="A2094" s="61" t="s">
        <v>424</v>
      </c>
      <c r="B2094" s="61" t="s">
        <v>425</v>
      </c>
      <c r="C2094">
        <v>2016</v>
      </c>
      <c r="D2094" s="61" t="s">
        <v>820</v>
      </c>
    </row>
    <row r="2095" spans="1:4" hidden="1" x14ac:dyDescent="0.25">
      <c r="A2095" s="61" t="s">
        <v>424</v>
      </c>
      <c r="B2095" s="61" t="s">
        <v>425</v>
      </c>
      <c r="C2095">
        <v>2017</v>
      </c>
      <c r="D2095" s="61" t="s">
        <v>692</v>
      </c>
    </row>
    <row r="2096" spans="1:4" hidden="1" x14ac:dyDescent="0.25">
      <c r="A2096" s="61" t="s">
        <v>424</v>
      </c>
      <c r="B2096" s="61" t="s">
        <v>425</v>
      </c>
      <c r="C2096">
        <v>2018</v>
      </c>
      <c r="D2096" s="61" t="s">
        <v>692</v>
      </c>
    </row>
    <row r="2097" spans="1:4" hidden="1" x14ac:dyDescent="0.25">
      <c r="A2097" s="61" t="s">
        <v>424</v>
      </c>
      <c r="B2097" s="61" t="s">
        <v>425</v>
      </c>
      <c r="C2097">
        <v>2019</v>
      </c>
      <c r="D2097" s="61" t="s">
        <v>692</v>
      </c>
    </row>
    <row r="2098" spans="1:4" hidden="1" x14ac:dyDescent="0.25">
      <c r="A2098" s="61" t="s">
        <v>424</v>
      </c>
      <c r="B2098" s="61" t="s">
        <v>425</v>
      </c>
      <c r="C2098">
        <v>2020</v>
      </c>
      <c r="D2098" s="61" t="s">
        <v>1136</v>
      </c>
    </row>
    <row r="2099" spans="1:4" hidden="1" x14ac:dyDescent="0.25">
      <c r="A2099" s="61" t="s">
        <v>424</v>
      </c>
      <c r="B2099" s="61" t="s">
        <v>425</v>
      </c>
      <c r="C2099">
        <v>2021</v>
      </c>
      <c r="D2099" s="61" t="s">
        <v>1202</v>
      </c>
    </row>
    <row r="2100" spans="1:4" hidden="1" x14ac:dyDescent="0.25">
      <c r="A2100" s="61" t="s">
        <v>424</v>
      </c>
      <c r="B2100" s="61" t="s">
        <v>425</v>
      </c>
      <c r="C2100">
        <v>2022</v>
      </c>
      <c r="D2100" s="61" t="s">
        <v>1202</v>
      </c>
    </row>
    <row r="2101" spans="1:4" hidden="1" x14ac:dyDescent="0.25">
      <c r="A2101" s="61" t="s">
        <v>424</v>
      </c>
      <c r="B2101" s="61" t="s">
        <v>425</v>
      </c>
      <c r="C2101">
        <v>2023</v>
      </c>
      <c r="D2101" s="34">
        <v>3.65</v>
      </c>
    </row>
    <row r="2102" spans="1:4" x14ac:dyDescent="0.25">
      <c r="A2102" s="61" t="s">
        <v>139</v>
      </c>
      <c r="B2102" s="61" t="s">
        <v>426</v>
      </c>
      <c r="C2102">
        <v>2006</v>
      </c>
      <c r="D2102" s="61">
        <v>7.06</v>
      </c>
    </row>
    <row r="2103" spans="1:4" x14ac:dyDescent="0.25">
      <c r="A2103" s="61" t="s">
        <v>139</v>
      </c>
      <c r="B2103" s="61" t="s">
        <v>426</v>
      </c>
      <c r="C2103">
        <v>2008</v>
      </c>
      <c r="D2103" s="61">
        <v>7.06</v>
      </c>
    </row>
    <row r="2104" spans="1:4" x14ac:dyDescent="0.25">
      <c r="A2104" s="61" t="s">
        <v>139</v>
      </c>
      <c r="B2104" s="61" t="s">
        <v>426</v>
      </c>
      <c r="C2104">
        <v>2010</v>
      </c>
      <c r="D2104" s="61">
        <v>6.6</v>
      </c>
    </row>
    <row r="2105" spans="1:4" x14ac:dyDescent="0.25">
      <c r="A2105" s="61" t="s">
        <v>139</v>
      </c>
      <c r="B2105" s="61" t="s">
        <v>426</v>
      </c>
      <c r="C2105">
        <v>2011</v>
      </c>
      <c r="D2105" s="61">
        <v>6.54</v>
      </c>
    </row>
    <row r="2106" spans="1:4" x14ac:dyDescent="0.25">
      <c r="A2106" s="61" t="s">
        <v>139</v>
      </c>
      <c r="B2106" s="61" t="s">
        <v>426</v>
      </c>
      <c r="C2106">
        <v>2012</v>
      </c>
      <c r="D2106" s="61">
        <v>6.54</v>
      </c>
    </row>
    <row r="2107" spans="1:4" x14ac:dyDescent="0.25">
      <c r="A2107" s="61" t="s">
        <v>139</v>
      </c>
      <c r="B2107" s="61" t="s">
        <v>426</v>
      </c>
      <c r="C2107">
        <v>2013</v>
      </c>
      <c r="D2107" s="61">
        <v>6.54</v>
      </c>
    </row>
    <row r="2108" spans="1:4" x14ac:dyDescent="0.25">
      <c r="A2108" s="61" t="s">
        <v>139</v>
      </c>
      <c r="B2108" s="61" t="s">
        <v>426</v>
      </c>
      <c r="C2108">
        <v>2014</v>
      </c>
      <c r="D2108" s="61">
        <v>6.68</v>
      </c>
    </row>
    <row r="2109" spans="1:4" x14ac:dyDescent="0.25">
      <c r="A2109" s="61" t="s">
        <v>139</v>
      </c>
      <c r="B2109" s="61" t="s">
        <v>426</v>
      </c>
      <c r="C2109">
        <v>2015</v>
      </c>
      <c r="D2109" s="61">
        <v>6.68</v>
      </c>
    </row>
    <row r="2110" spans="1:4" x14ac:dyDescent="0.25">
      <c r="A2110" s="61" t="s">
        <v>139</v>
      </c>
      <c r="B2110" s="61" t="s">
        <v>426</v>
      </c>
      <c r="C2110">
        <v>2016</v>
      </c>
      <c r="D2110" s="61">
        <v>6.62</v>
      </c>
    </row>
    <row r="2111" spans="1:4" x14ac:dyDescent="0.25">
      <c r="A2111" s="61" t="s">
        <v>139</v>
      </c>
      <c r="B2111" s="61" t="s">
        <v>426</v>
      </c>
      <c r="C2111">
        <v>2017</v>
      </c>
      <c r="D2111" s="61">
        <v>6.44</v>
      </c>
    </row>
    <row r="2112" spans="1:4" x14ac:dyDescent="0.25">
      <c r="A2112" s="61" t="s">
        <v>139</v>
      </c>
      <c r="B2112" s="61" t="s">
        <v>426</v>
      </c>
      <c r="C2112">
        <v>2018</v>
      </c>
      <c r="D2112" s="61">
        <v>6.38</v>
      </c>
    </row>
    <row r="2113" spans="1:4" x14ac:dyDescent="0.25">
      <c r="A2113" s="61" t="s">
        <v>139</v>
      </c>
      <c r="B2113" s="61" t="s">
        <v>426</v>
      </c>
      <c r="C2113">
        <v>2019</v>
      </c>
      <c r="D2113" s="61">
        <v>6.49</v>
      </c>
    </row>
    <row r="2114" spans="1:4" x14ac:dyDescent="0.25">
      <c r="A2114" s="61" t="s">
        <v>139</v>
      </c>
      <c r="B2114" s="61" t="s">
        <v>426</v>
      </c>
      <c r="C2114">
        <v>2020</v>
      </c>
      <c r="D2114" s="61">
        <v>6.4</v>
      </c>
    </row>
    <row r="2115" spans="1:4" x14ac:dyDescent="0.25">
      <c r="A2115" s="61" t="s">
        <v>139</v>
      </c>
      <c r="B2115" s="61" t="s">
        <v>426</v>
      </c>
      <c r="C2115">
        <v>2021</v>
      </c>
      <c r="D2115" s="61">
        <v>6.43</v>
      </c>
    </row>
    <row r="2116" spans="1:4" hidden="1" x14ac:dyDescent="0.25">
      <c r="A2116" s="61" t="s">
        <v>139</v>
      </c>
      <c r="B2116" s="61" t="s">
        <v>426</v>
      </c>
      <c r="C2116">
        <v>2022</v>
      </c>
      <c r="D2116" s="61" t="s">
        <v>939</v>
      </c>
    </row>
    <row r="2117" spans="1:4" hidden="1" x14ac:dyDescent="0.25">
      <c r="A2117" s="61" t="s">
        <v>139</v>
      </c>
      <c r="B2117" s="61" t="s">
        <v>426</v>
      </c>
      <c r="C2117">
        <v>2023</v>
      </c>
      <c r="D2117" s="34">
        <v>6.45</v>
      </c>
    </row>
    <row r="2118" spans="1:4" hidden="1" x14ac:dyDescent="0.25">
      <c r="A2118" s="61" t="s">
        <v>520</v>
      </c>
      <c r="B2118" s="61" t="s">
        <v>428</v>
      </c>
      <c r="C2118">
        <v>2006</v>
      </c>
      <c r="D2118" s="61" t="s">
        <v>767</v>
      </c>
    </row>
    <row r="2119" spans="1:4" hidden="1" x14ac:dyDescent="0.25">
      <c r="A2119" s="61" t="s">
        <v>520</v>
      </c>
      <c r="B2119" s="61" t="s">
        <v>428</v>
      </c>
      <c r="C2119">
        <v>2008</v>
      </c>
      <c r="D2119" s="61" t="s">
        <v>1287</v>
      </c>
    </row>
    <row r="2120" spans="1:4" hidden="1" x14ac:dyDescent="0.25">
      <c r="A2120" s="61" t="s">
        <v>520</v>
      </c>
      <c r="B2120" s="61" t="s">
        <v>428</v>
      </c>
      <c r="C2120">
        <v>2010</v>
      </c>
      <c r="D2120" s="61" t="s">
        <v>1273</v>
      </c>
    </row>
    <row r="2121" spans="1:4" hidden="1" x14ac:dyDescent="0.25">
      <c r="A2121" s="61" t="s">
        <v>520</v>
      </c>
      <c r="B2121" s="61" t="s">
        <v>428</v>
      </c>
      <c r="C2121">
        <v>2011</v>
      </c>
      <c r="D2121" s="61" t="s">
        <v>1132</v>
      </c>
    </row>
    <row r="2122" spans="1:4" hidden="1" x14ac:dyDescent="0.25">
      <c r="A2122" s="61" t="s">
        <v>520</v>
      </c>
      <c r="B2122" s="61" t="s">
        <v>428</v>
      </c>
      <c r="C2122">
        <v>2012</v>
      </c>
      <c r="D2122" s="61" t="s">
        <v>1024</v>
      </c>
    </row>
    <row r="2123" spans="1:4" hidden="1" x14ac:dyDescent="0.25">
      <c r="A2123" s="61" t="s">
        <v>520</v>
      </c>
      <c r="B2123" s="61" t="s">
        <v>428</v>
      </c>
      <c r="C2123">
        <v>2013</v>
      </c>
      <c r="D2123" s="61" t="s">
        <v>797</v>
      </c>
    </row>
    <row r="2124" spans="1:4" hidden="1" x14ac:dyDescent="0.25">
      <c r="A2124" s="61" t="s">
        <v>520</v>
      </c>
      <c r="B2124" s="61" t="s">
        <v>428</v>
      </c>
      <c r="C2124">
        <v>2014</v>
      </c>
      <c r="D2124" s="61" t="s">
        <v>1142</v>
      </c>
    </row>
    <row r="2125" spans="1:4" hidden="1" x14ac:dyDescent="0.25">
      <c r="A2125" s="61" t="s">
        <v>520</v>
      </c>
      <c r="B2125" s="61" t="s">
        <v>428</v>
      </c>
      <c r="C2125">
        <v>2015</v>
      </c>
      <c r="D2125" s="61" t="s">
        <v>691</v>
      </c>
    </row>
    <row r="2126" spans="1:4" hidden="1" x14ac:dyDescent="0.25">
      <c r="A2126" s="61" t="s">
        <v>520</v>
      </c>
      <c r="B2126" s="61" t="s">
        <v>428</v>
      </c>
      <c r="C2126">
        <v>2016</v>
      </c>
      <c r="D2126" s="61" t="s">
        <v>1136</v>
      </c>
    </row>
    <row r="2127" spans="1:4" hidden="1" x14ac:dyDescent="0.25">
      <c r="A2127" s="61" t="s">
        <v>520</v>
      </c>
      <c r="B2127" s="61" t="s">
        <v>428</v>
      </c>
      <c r="C2127">
        <v>2017</v>
      </c>
      <c r="D2127" s="61" t="s">
        <v>620</v>
      </c>
    </row>
    <row r="2128" spans="1:4" hidden="1" x14ac:dyDescent="0.25">
      <c r="A2128" s="61" t="s">
        <v>520</v>
      </c>
      <c r="B2128" s="61" t="s">
        <v>428</v>
      </c>
      <c r="C2128">
        <v>2018</v>
      </c>
      <c r="D2128" s="61" t="s">
        <v>880</v>
      </c>
    </row>
    <row r="2129" spans="1:4" hidden="1" x14ac:dyDescent="0.25">
      <c r="A2129" s="61" t="s">
        <v>520</v>
      </c>
      <c r="B2129" s="61" t="s">
        <v>428</v>
      </c>
      <c r="C2129">
        <v>2019</v>
      </c>
      <c r="D2129" s="61" t="s">
        <v>884</v>
      </c>
    </row>
    <row r="2130" spans="1:4" hidden="1" x14ac:dyDescent="0.25">
      <c r="A2130" s="61" t="s">
        <v>520</v>
      </c>
      <c r="B2130" s="61" t="s">
        <v>428</v>
      </c>
      <c r="C2130">
        <v>2020</v>
      </c>
      <c r="D2130" s="61" t="s">
        <v>691</v>
      </c>
    </row>
    <row r="2131" spans="1:4" hidden="1" x14ac:dyDescent="0.25">
      <c r="A2131" s="61" t="s">
        <v>520</v>
      </c>
      <c r="B2131" s="61" t="s">
        <v>428</v>
      </c>
      <c r="C2131">
        <v>2021</v>
      </c>
      <c r="D2131" s="61" t="s">
        <v>1136</v>
      </c>
    </row>
    <row r="2132" spans="1:4" hidden="1" x14ac:dyDescent="0.25">
      <c r="A2132" s="61" t="s">
        <v>520</v>
      </c>
      <c r="B2132" s="61" t="s">
        <v>428</v>
      </c>
      <c r="C2132">
        <v>2022</v>
      </c>
      <c r="D2132" s="61" t="s">
        <v>913</v>
      </c>
    </row>
    <row r="2133" spans="1:4" hidden="1" x14ac:dyDescent="0.25">
      <c r="A2133" s="61" t="s">
        <v>520</v>
      </c>
      <c r="B2133" s="61" t="s">
        <v>428</v>
      </c>
      <c r="C2133">
        <v>2023</v>
      </c>
      <c r="D2133" s="34">
        <v>2.2200000000000002</v>
      </c>
    </row>
    <row r="2134" spans="1:4" hidden="1" x14ac:dyDescent="0.25">
      <c r="A2134" s="61" t="s">
        <v>429</v>
      </c>
      <c r="B2134" s="61" t="s">
        <v>430</v>
      </c>
      <c r="C2134">
        <v>2006</v>
      </c>
      <c r="D2134" s="61" t="s">
        <v>1080</v>
      </c>
    </row>
    <row r="2135" spans="1:4" hidden="1" x14ac:dyDescent="0.25">
      <c r="A2135" s="61" t="s">
        <v>429</v>
      </c>
      <c r="B2135" s="61" t="s">
        <v>430</v>
      </c>
      <c r="C2135">
        <v>2008</v>
      </c>
      <c r="D2135" s="61" t="s">
        <v>876</v>
      </c>
    </row>
    <row r="2136" spans="1:4" hidden="1" x14ac:dyDescent="0.25">
      <c r="A2136" s="61" t="s">
        <v>429</v>
      </c>
      <c r="B2136" s="61" t="s">
        <v>430</v>
      </c>
      <c r="C2136">
        <v>2010</v>
      </c>
      <c r="D2136" s="61" t="s">
        <v>883</v>
      </c>
    </row>
    <row r="2137" spans="1:4" hidden="1" x14ac:dyDescent="0.25">
      <c r="A2137" s="61" t="s">
        <v>429</v>
      </c>
      <c r="B2137" s="61" t="s">
        <v>430</v>
      </c>
      <c r="C2137">
        <v>2011</v>
      </c>
      <c r="D2137" s="61" t="s">
        <v>883</v>
      </c>
    </row>
    <row r="2138" spans="1:4" hidden="1" x14ac:dyDescent="0.25">
      <c r="A2138" s="61" t="s">
        <v>429</v>
      </c>
      <c r="B2138" s="61" t="s">
        <v>430</v>
      </c>
      <c r="C2138">
        <v>2012</v>
      </c>
      <c r="D2138" s="61" t="s">
        <v>957</v>
      </c>
    </row>
    <row r="2139" spans="1:4" hidden="1" x14ac:dyDescent="0.25">
      <c r="A2139" s="61" t="s">
        <v>429</v>
      </c>
      <c r="B2139" s="61" t="s">
        <v>430</v>
      </c>
      <c r="C2139">
        <v>2013</v>
      </c>
      <c r="D2139" s="61" t="s">
        <v>702</v>
      </c>
    </row>
    <row r="2140" spans="1:4" hidden="1" x14ac:dyDescent="0.25">
      <c r="A2140" s="61" t="s">
        <v>429</v>
      </c>
      <c r="B2140" s="61" t="s">
        <v>430</v>
      </c>
      <c r="C2140">
        <v>2014</v>
      </c>
      <c r="D2140" s="61" t="s">
        <v>883</v>
      </c>
    </row>
    <row r="2141" spans="1:4" hidden="1" x14ac:dyDescent="0.25">
      <c r="A2141" s="61" t="s">
        <v>429</v>
      </c>
      <c r="B2141" s="61" t="s">
        <v>430</v>
      </c>
      <c r="C2141">
        <v>2015</v>
      </c>
      <c r="D2141" s="61" t="s">
        <v>955</v>
      </c>
    </row>
    <row r="2142" spans="1:4" hidden="1" x14ac:dyDescent="0.25">
      <c r="A2142" s="61" t="s">
        <v>429</v>
      </c>
      <c r="B2142" s="61" t="s">
        <v>430</v>
      </c>
      <c r="C2142">
        <v>2016</v>
      </c>
      <c r="D2142" s="61" t="s">
        <v>955</v>
      </c>
    </row>
    <row r="2143" spans="1:4" hidden="1" x14ac:dyDescent="0.25">
      <c r="A2143" s="61" t="s">
        <v>429</v>
      </c>
      <c r="B2143" s="61" t="s">
        <v>430</v>
      </c>
      <c r="C2143">
        <v>2017</v>
      </c>
      <c r="D2143" s="61" t="s">
        <v>692</v>
      </c>
    </row>
    <row r="2144" spans="1:4" hidden="1" x14ac:dyDescent="0.25">
      <c r="A2144" s="61" t="s">
        <v>429</v>
      </c>
      <c r="B2144" s="61" t="s">
        <v>430</v>
      </c>
      <c r="C2144">
        <v>2018</v>
      </c>
      <c r="D2144" s="61" t="s">
        <v>630</v>
      </c>
    </row>
    <row r="2145" spans="1:4" hidden="1" x14ac:dyDescent="0.25">
      <c r="A2145" s="61" t="s">
        <v>429</v>
      </c>
      <c r="B2145" s="61" t="s">
        <v>430</v>
      </c>
      <c r="C2145">
        <v>2019</v>
      </c>
      <c r="D2145" s="61" t="s">
        <v>718</v>
      </c>
    </row>
    <row r="2146" spans="1:4" hidden="1" x14ac:dyDescent="0.25">
      <c r="A2146" s="61" t="s">
        <v>429</v>
      </c>
      <c r="B2146" s="61" t="s">
        <v>430</v>
      </c>
      <c r="C2146">
        <v>2020</v>
      </c>
      <c r="D2146" s="61" t="s">
        <v>818</v>
      </c>
    </row>
    <row r="2147" spans="1:4" hidden="1" x14ac:dyDescent="0.25">
      <c r="A2147" s="61" t="s">
        <v>429</v>
      </c>
      <c r="B2147" s="61" t="s">
        <v>430</v>
      </c>
      <c r="C2147">
        <v>2021</v>
      </c>
      <c r="D2147" s="61" t="s">
        <v>818</v>
      </c>
    </row>
    <row r="2148" spans="1:4" hidden="1" x14ac:dyDescent="0.25">
      <c r="A2148" s="61" t="s">
        <v>429</v>
      </c>
      <c r="B2148" s="61" t="s">
        <v>430</v>
      </c>
      <c r="C2148">
        <v>2022</v>
      </c>
      <c r="D2148" s="61" t="s">
        <v>818</v>
      </c>
    </row>
    <row r="2149" spans="1:4" hidden="1" x14ac:dyDescent="0.25">
      <c r="A2149" s="61" t="s">
        <v>429</v>
      </c>
      <c r="B2149" s="61" t="s">
        <v>430</v>
      </c>
      <c r="C2149">
        <v>2023</v>
      </c>
      <c r="D2149" s="34">
        <v>3.3</v>
      </c>
    </row>
    <row r="2150" spans="1:4" hidden="1" x14ac:dyDescent="0.25">
      <c r="A2150" s="61" t="s">
        <v>431</v>
      </c>
      <c r="B2150" s="61" t="s">
        <v>432</v>
      </c>
      <c r="C2150">
        <v>2006</v>
      </c>
      <c r="D2150" s="61" t="s">
        <v>914</v>
      </c>
    </row>
    <row r="2151" spans="1:4" hidden="1" x14ac:dyDescent="0.25">
      <c r="A2151" s="61" t="s">
        <v>431</v>
      </c>
      <c r="B2151" s="61" t="s">
        <v>432</v>
      </c>
      <c r="C2151">
        <v>2008</v>
      </c>
      <c r="D2151" s="61" t="s">
        <v>1288</v>
      </c>
    </row>
    <row r="2152" spans="1:4" hidden="1" x14ac:dyDescent="0.25">
      <c r="A2152" s="61" t="s">
        <v>431</v>
      </c>
      <c r="B2152" s="61" t="s">
        <v>432</v>
      </c>
      <c r="C2152">
        <v>2010</v>
      </c>
      <c r="D2152" s="61" t="s">
        <v>968</v>
      </c>
    </row>
    <row r="2153" spans="1:4" hidden="1" x14ac:dyDescent="0.25">
      <c r="A2153" s="61" t="s">
        <v>431</v>
      </c>
      <c r="B2153" s="61" t="s">
        <v>432</v>
      </c>
      <c r="C2153">
        <v>2011</v>
      </c>
      <c r="D2153" s="61" t="s">
        <v>969</v>
      </c>
    </row>
    <row r="2154" spans="1:4" hidden="1" x14ac:dyDescent="0.25">
      <c r="A2154" s="61" t="s">
        <v>431</v>
      </c>
      <c r="B2154" s="61" t="s">
        <v>432</v>
      </c>
      <c r="C2154">
        <v>2012</v>
      </c>
      <c r="D2154" s="61" t="s">
        <v>1289</v>
      </c>
    </row>
    <row r="2155" spans="1:4" hidden="1" x14ac:dyDescent="0.25">
      <c r="A2155" s="61" t="s">
        <v>431</v>
      </c>
      <c r="B2155" s="61" t="s">
        <v>432</v>
      </c>
      <c r="C2155">
        <v>2013</v>
      </c>
      <c r="D2155" s="61" t="s">
        <v>840</v>
      </c>
    </row>
    <row r="2156" spans="1:4" hidden="1" x14ac:dyDescent="0.25">
      <c r="A2156" s="61" t="s">
        <v>431</v>
      </c>
      <c r="B2156" s="61" t="s">
        <v>432</v>
      </c>
      <c r="C2156">
        <v>2014</v>
      </c>
      <c r="D2156" s="61" t="s">
        <v>840</v>
      </c>
    </row>
    <row r="2157" spans="1:4" hidden="1" x14ac:dyDescent="0.25">
      <c r="A2157" s="61" t="s">
        <v>431</v>
      </c>
      <c r="B2157" s="61" t="s">
        <v>432</v>
      </c>
      <c r="C2157">
        <v>2015</v>
      </c>
      <c r="D2157" s="61" t="s">
        <v>918</v>
      </c>
    </row>
    <row r="2158" spans="1:4" hidden="1" x14ac:dyDescent="0.25">
      <c r="A2158" s="61" t="s">
        <v>431</v>
      </c>
      <c r="B2158" s="61" t="s">
        <v>432</v>
      </c>
      <c r="C2158">
        <v>2016</v>
      </c>
      <c r="D2158" s="61" t="s">
        <v>918</v>
      </c>
    </row>
    <row r="2159" spans="1:4" hidden="1" x14ac:dyDescent="0.25">
      <c r="A2159" s="61" t="s">
        <v>431</v>
      </c>
      <c r="B2159" s="61" t="s">
        <v>432</v>
      </c>
      <c r="C2159">
        <v>2017</v>
      </c>
      <c r="D2159" s="61" t="s">
        <v>918</v>
      </c>
    </row>
    <row r="2160" spans="1:4" hidden="1" x14ac:dyDescent="0.25">
      <c r="A2160" s="61" t="s">
        <v>431</v>
      </c>
      <c r="B2160" s="61" t="s">
        <v>432</v>
      </c>
      <c r="C2160">
        <v>2018</v>
      </c>
      <c r="D2160" s="61" t="s">
        <v>918</v>
      </c>
    </row>
    <row r="2161" spans="1:4" hidden="1" x14ac:dyDescent="0.25">
      <c r="A2161" s="61" t="s">
        <v>431</v>
      </c>
      <c r="B2161" s="61" t="s">
        <v>432</v>
      </c>
      <c r="C2161">
        <v>2019</v>
      </c>
      <c r="D2161" s="61" t="s">
        <v>918</v>
      </c>
    </row>
    <row r="2162" spans="1:4" hidden="1" x14ac:dyDescent="0.25">
      <c r="A2162" s="61" t="s">
        <v>431</v>
      </c>
      <c r="B2162" s="61" t="s">
        <v>432</v>
      </c>
      <c r="C2162">
        <v>2020</v>
      </c>
      <c r="D2162" s="61" t="s">
        <v>1290</v>
      </c>
    </row>
    <row r="2163" spans="1:4" hidden="1" x14ac:dyDescent="0.25">
      <c r="A2163" s="61" t="s">
        <v>431</v>
      </c>
      <c r="B2163" s="61" t="s">
        <v>432</v>
      </c>
      <c r="C2163">
        <v>2021</v>
      </c>
      <c r="D2163" s="61" t="s">
        <v>1290</v>
      </c>
    </row>
    <row r="2164" spans="1:4" hidden="1" x14ac:dyDescent="0.25">
      <c r="A2164" s="61" t="s">
        <v>431</v>
      </c>
      <c r="B2164" s="61" t="s">
        <v>432</v>
      </c>
      <c r="C2164">
        <v>2022</v>
      </c>
      <c r="D2164" s="61" t="s">
        <v>1290</v>
      </c>
    </row>
    <row r="2165" spans="1:4" hidden="1" x14ac:dyDescent="0.25">
      <c r="A2165" s="61" t="s">
        <v>435</v>
      </c>
      <c r="B2165" s="61" t="s">
        <v>436</v>
      </c>
      <c r="C2165">
        <v>2006</v>
      </c>
      <c r="D2165" s="61" t="s">
        <v>1291</v>
      </c>
    </row>
    <row r="2166" spans="1:4" hidden="1" x14ac:dyDescent="0.25">
      <c r="A2166" s="61" t="s">
        <v>435</v>
      </c>
      <c r="B2166" s="61" t="s">
        <v>436</v>
      </c>
      <c r="C2166">
        <v>2008</v>
      </c>
      <c r="D2166" s="61" t="s">
        <v>1291</v>
      </c>
    </row>
    <row r="2167" spans="1:4" hidden="1" x14ac:dyDescent="0.25">
      <c r="A2167" s="61" t="s">
        <v>435</v>
      </c>
      <c r="B2167" s="61" t="s">
        <v>436</v>
      </c>
      <c r="C2167">
        <v>2010</v>
      </c>
      <c r="D2167" s="61" t="s">
        <v>1292</v>
      </c>
    </row>
    <row r="2168" spans="1:4" hidden="1" x14ac:dyDescent="0.25">
      <c r="A2168" s="61" t="s">
        <v>435</v>
      </c>
      <c r="B2168" s="61" t="s">
        <v>436</v>
      </c>
      <c r="C2168">
        <v>2011</v>
      </c>
      <c r="D2168" s="61" t="s">
        <v>1293</v>
      </c>
    </row>
    <row r="2169" spans="1:4" hidden="1" x14ac:dyDescent="0.25">
      <c r="A2169" s="61" t="s">
        <v>435</v>
      </c>
      <c r="B2169" s="61" t="s">
        <v>436</v>
      </c>
      <c r="C2169">
        <v>2012</v>
      </c>
      <c r="D2169" s="61" t="s">
        <v>1191</v>
      </c>
    </row>
    <row r="2170" spans="1:4" hidden="1" x14ac:dyDescent="0.25">
      <c r="A2170" s="61" t="s">
        <v>435</v>
      </c>
      <c r="B2170" s="61" t="s">
        <v>436</v>
      </c>
      <c r="C2170">
        <v>2013</v>
      </c>
      <c r="D2170" s="61" t="s">
        <v>755</v>
      </c>
    </row>
    <row r="2171" spans="1:4" hidden="1" x14ac:dyDescent="0.25">
      <c r="A2171" s="61" t="s">
        <v>435</v>
      </c>
      <c r="B2171" s="61" t="s">
        <v>436</v>
      </c>
      <c r="C2171">
        <v>2014</v>
      </c>
      <c r="D2171" s="61" t="s">
        <v>755</v>
      </c>
    </row>
    <row r="2172" spans="1:4" hidden="1" x14ac:dyDescent="0.25">
      <c r="A2172" s="61" t="s">
        <v>435</v>
      </c>
      <c r="B2172" s="61" t="s">
        <v>436</v>
      </c>
      <c r="C2172">
        <v>2015</v>
      </c>
      <c r="D2172" s="61" t="s">
        <v>616</v>
      </c>
    </row>
    <row r="2173" spans="1:4" hidden="1" x14ac:dyDescent="0.25">
      <c r="A2173" s="61" t="s">
        <v>435</v>
      </c>
      <c r="B2173" s="61" t="s">
        <v>436</v>
      </c>
      <c r="C2173">
        <v>2016</v>
      </c>
      <c r="D2173" s="61" t="s">
        <v>1246</v>
      </c>
    </row>
    <row r="2174" spans="1:4" hidden="1" x14ac:dyDescent="0.25">
      <c r="A2174" s="61" t="s">
        <v>435</v>
      </c>
      <c r="B2174" s="61" t="s">
        <v>436</v>
      </c>
      <c r="C2174">
        <v>2017</v>
      </c>
      <c r="D2174" s="61" t="s">
        <v>755</v>
      </c>
    </row>
    <row r="2175" spans="1:4" hidden="1" x14ac:dyDescent="0.25">
      <c r="A2175" s="61" t="s">
        <v>435</v>
      </c>
      <c r="B2175" s="61" t="s">
        <v>436</v>
      </c>
      <c r="C2175">
        <v>2018</v>
      </c>
      <c r="D2175" s="61" t="s">
        <v>755</v>
      </c>
    </row>
    <row r="2176" spans="1:4" hidden="1" x14ac:dyDescent="0.25">
      <c r="A2176" s="61" t="s">
        <v>435</v>
      </c>
      <c r="B2176" s="61" t="s">
        <v>436</v>
      </c>
      <c r="C2176">
        <v>2019</v>
      </c>
      <c r="D2176" s="61" t="s">
        <v>612</v>
      </c>
    </row>
    <row r="2177" spans="1:4" hidden="1" x14ac:dyDescent="0.25">
      <c r="A2177" s="61" t="s">
        <v>435</v>
      </c>
      <c r="B2177" s="61" t="s">
        <v>436</v>
      </c>
      <c r="C2177">
        <v>2020</v>
      </c>
      <c r="D2177" s="61" t="s">
        <v>613</v>
      </c>
    </row>
    <row r="2178" spans="1:4" hidden="1" x14ac:dyDescent="0.25">
      <c r="A2178" s="61" t="s">
        <v>435</v>
      </c>
      <c r="B2178" s="61" t="s">
        <v>436</v>
      </c>
      <c r="C2178">
        <v>2021</v>
      </c>
      <c r="D2178" s="61" t="s">
        <v>1037</v>
      </c>
    </row>
    <row r="2179" spans="1:4" hidden="1" x14ac:dyDescent="0.25">
      <c r="A2179" s="61" t="s">
        <v>435</v>
      </c>
      <c r="B2179" s="61" t="s">
        <v>436</v>
      </c>
      <c r="C2179">
        <v>2022</v>
      </c>
      <c r="D2179" s="61" t="s">
        <v>737</v>
      </c>
    </row>
    <row r="2180" spans="1:4" hidden="1" x14ac:dyDescent="0.25">
      <c r="A2180" s="61" t="s">
        <v>435</v>
      </c>
      <c r="B2180" s="61" t="s">
        <v>436</v>
      </c>
      <c r="C2180">
        <v>2023</v>
      </c>
      <c r="D2180" s="34">
        <v>5.48</v>
      </c>
    </row>
    <row r="2181" spans="1:4" x14ac:dyDescent="0.25">
      <c r="A2181" s="61" t="s">
        <v>152</v>
      </c>
      <c r="B2181" s="61" t="s">
        <v>446</v>
      </c>
      <c r="C2181">
        <v>2006</v>
      </c>
      <c r="D2181" s="61">
        <v>6.62</v>
      </c>
    </row>
    <row r="2182" spans="1:4" x14ac:dyDescent="0.25">
      <c r="A2182" s="61" t="s">
        <v>152</v>
      </c>
      <c r="B2182" s="61" t="s">
        <v>446</v>
      </c>
      <c r="C2182">
        <v>2008</v>
      </c>
      <c r="D2182" s="61">
        <v>6.49</v>
      </c>
    </row>
    <row r="2183" spans="1:4" x14ac:dyDescent="0.25">
      <c r="A2183" s="61" t="s">
        <v>152</v>
      </c>
      <c r="B2183" s="61" t="s">
        <v>446</v>
      </c>
      <c r="C2183">
        <v>2010</v>
      </c>
      <c r="D2183" s="61">
        <v>6.33</v>
      </c>
    </row>
    <row r="2184" spans="1:4" x14ac:dyDescent="0.25">
      <c r="A2184" s="61" t="s">
        <v>152</v>
      </c>
      <c r="B2184" s="61" t="s">
        <v>446</v>
      </c>
      <c r="C2184">
        <v>2011</v>
      </c>
      <c r="D2184" s="61">
        <v>6.33</v>
      </c>
    </row>
    <row r="2185" spans="1:4" x14ac:dyDescent="0.25">
      <c r="A2185" s="61" t="s">
        <v>152</v>
      </c>
      <c r="B2185" s="61" t="s">
        <v>446</v>
      </c>
      <c r="C2185">
        <v>2012</v>
      </c>
      <c r="D2185" s="61">
        <v>6.33</v>
      </c>
    </row>
    <row r="2186" spans="1:4" x14ac:dyDescent="0.25">
      <c r="A2186" s="61" t="s">
        <v>152</v>
      </c>
      <c r="B2186" s="61" t="s">
        <v>446</v>
      </c>
      <c r="C2186">
        <v>2013</v>
      </c>
      <c r="D2186" s="61">
        <v>6.67</v>
      </c>
    </row>
    <row r="2187" spans="1:4" x14ac:dyDescent="0.25">
      <c r="A2187" s="61" t="s">
        <v>152</v>
      </c>
      <c r="B2187" s="61" t="s">
        <v>446</v>
      </c>
      <c r="C2187">
        <v>2014</v>
      </c>
      <c r="D2187" s="61">
        <v>6.71</v>
      </c>
    </row>
    <row r="2188" spans="1:4" x14ac:dyDescent="0.25">
      <c r="A2188" s="61" t="s">
        <v>152</v>
      </c>
      <c r="B2188" s="61" t="s">
        <v>446</v>
      </c>
      <c r="C2188">
        <v>2015</v>
      </c>
      <c r="D2188" s="61">
        <v>6.71</v>
      </c>
    </row>
    <row r="2189" spans="1:4" x14ac:dyDescent="0.25">
      <c r="A2189" s="61" t="s">
        <v>152</v>
      </c>
      <c r="B2189" s="61" t="s">
        <v>446</v>
      </c>
      <c r="C2189">
        <v>2016</v>
      </c>
      <c r="D2189" s="61">
        <v>6.57</v>
      </c>
    </row>
    <row r="2190" spans="1:4" x14ac:dyDescent="0.25">
      <c r="A2190" s="61" t="s">
        <v>152</v>
      </c>
      <c r="B2190" s="61" t="s">
        <v>446</v>
      </c>
      <c r="C2190">
        <v>2017</v>
      </c>
      <c r="D2190" s="61">
        <v>6.41</v>
      </c>
    </row>
    <row r="2191" spans="1:4" x14ac:dyDescent="0.25">
      <c r="A2191" s="61" t="s">
        <v>152</v>
      </c>
      <c r="B2191" s="61" t="s">
        <v>446</v>
      </c>
      <c r="C2191">
        <v>2018</v>
      </c>
      <c r="D2191" s="61">
        <v>6.41</v>
      </c>
    </row>
    <row r="2192" spans="1:4" x14ac:dyDescent="0.25">
      <c r="A2192" s="61" t="s">
        <v>152</v>
      </c>
      <c r="B2192" s="61" t="s">
        <v>446</v>
      </c>
      <c r="C2192">
        <v>2019</v>
      </c>
      <c r="D2192" s="61">
        <v>6.41</v>
      </c>
    </row>
    <row r="2193" spans="1:4" x14ac:dyDescent="0.25">
      <c r="A2193" s="61" t="s">
        <v>152</v>
      </c>
      <c r="B2193" s="61" t="s">
        <v>446</v>
      </c>
      <c r="C2193">
        <v>2020</v>
      </c>
      <c r="D2193" s="61">
        <v>6.22</v>
      </c>
    </row>
    <row r="2194" spans="1:4" x14ac:dyDescent="0.25">
      <c r="A2194" s="61" t="s">
        <v>152</v>
      </c>
      <c r="B2194" s="61" t="s">
        <v>446</v>
      </c>
      <c r="C2194">
        <v>2021</v>
      </c>
      <c r="D2194" s="61">
        <v>6.36</v>
      </c>
    </row>
    <row r="2195" spans="1:4" hidden="1" x14ac:dyDescent="0.25">
      <c r="A2195" s="61" t="s">
        <v>152</v>
      </c>
      <c r="B2195" s="61" t="s">
        <v>446</v>
      </c>
      <c r="C2195">
        <v>2022</v>
      </c>
      <c r="D2195" s="61" t="s">
        <v>951</v>
      </c>
    </row>
    <row r="2196" spans="1:4" hidden="1" x14ac:dyDescent="0.25">
      <c r="A2196" s="61" t="s">
        <v>152</v>
      </c>
      <c r="B2196" s="61" t="s">
        <v>446</v>
      </c>
      <c r="C2196">
        <v>2023</v>
      </c>
      <c r="D2196" s="34">
        <v>6.33</v>
      </c>
    </row>
    <row r="2197" spans="1:4" hidden="1" x14ac:dyDescent="0.25">
      <c r="A2197" s="61" t="s">
        <v>440</v>
      </c>
      <c r="B2197" s="61" t="s">
        <v>441</v>
      </c>
      <c r="C2197">
        <v>2006</v>
      </c>
      <c r="D2197" s="61" t="s">
        <v>1294</v>
      </c>
    </row>
    <row r="2198" spans="1:4" hidden="1" x14ac:dyDescent="0.25">
      <c r="A2198" s="61" t="s">
        <v>440</v>
      </c>
      <c r="B2198" s="61" t="s">
        <v>441</v>
      </c>
      <c r="C2198">
        <v>2008</v>
      </c>
      <c r="D2198" s="61" t="s">
        <v>650</v>
      </c>
    </row>
    <row r="2199" spans="1:4" hidden="1" x14ac:dyDescent="0.25">
      <c r="A2199" s="61" t="s">
        <v>440</v>
      </c>
      <c r="B2199" s="61" t="s">
        <v>441</v>
      </c>
      <c r="C2199">
        <v>2010</v>
      </c>
      <c r="D2199" s="61" t="s">
        <v>762</v>
      </c>
    </row>
    <row r="2200" spans="1:4" hidden="1" x14ac:dyDescent="0.25">
      <c r="A2200" s="61" t="s">
        <v>440</v>
      </c>
      <c r="B2200" s="61" t="s">
        <v>441</v>
      </c>
      <c r="C2200">
        <v>2011</v>
      </c>
      <c r="D2200" s="61" t="s">
        <v>762</v>
      </c>
    </row>
    <row r="2201" spans="1:4" hidden="1" x14ac:dyDescent="0.25">
      <c r="A2201" s="61" t="s">
        <v>440</v>
      </c>
      <c r="B2201" s="61" t="s">
        <v>441</v>
      </c>
      <c r="C2201">
        <v>2012</v>
      </c>
      <c r="D2201" s="61" t="s">
        <v>965</v>
      </c>
    </row>
    <row r="2202" spans="1:4" hidden="1" x14ac:dyDescent="0.25">
      <c r="A2202" s="61" t="s">
        <v>440</v>
      </c>
      <c r="B2202" s="61" t="s">
        <v>441</v>
      </c>
      <c r="C2202">
        <v>2013</v>
      </c>
      <c r="D2202" s="61" t="s">
        <v>1271</v>
      </c>
    </row>
    <row r="2203" spans="1:4" hidden="1" x14ac:dyDescent="0.25">
      <c r="A2203" s="61" t="s">
        <v>440</v>
      </c>
      <c r="B2203" s="61" t="s">
        <v>441</v>
      </c>
      <c r="C2203">
        <v>2014</v>
      </c>
      <c r="D2203" s="61" t="s">
        <v>956</v>
      </c>
    </row>
    <row r="2204" spans="1:4" hidden="1" x14ac:dyDescent="0.25">
      <c r="A2204" s="61" t="s">
        <v>440</v>
      </c>
      <c r="B2204" s="61" t="s">
        <v>441</v>
      </c>
      <c r="C2204">
        <v>2015</v>
      </c>
      <c r="D2204" s="61" t="s">
        <v>1270</v>
      </c>
    </row>
    <row r="2205" spans="1:4" hidden="1" x14ac:dyDescent="0.25">
      <c r="A2205" s="61" t="s">
        <v>440</v>
      </c>
      <c r="B2205" s="61" t="s">
        <v>441</v>
      </c>
      <c r="C2205">
        <v>2016</v>
      </c>
      <c r="D2205" s="61" t="s">
        <v>1270</v>
      </c>
    </row>
    <row r="2206" spans="1:4" hidden="1" x14ac:dyDescent="0.25">
      <c r="A2206" s="61" t="s">
        <v>440</v>
      </c>
      <c r="B2206" s="61" t="s">
        <v>441</v>
      </c>
      <c r="C2206">
        <v>2017</v>
      </c>
      <c r="D2206" s="61" t="s">
        <v>1199</v>
      </c>
    </row>
    <row r="2207" spans="1:4" hidden="1" x14ac:dyDescent="0.25">
      <c r="A2207" s="61" t="s">
        <v>440</v>
      </c>
      <c r="B2207" s="61" t="s">
        <v>441</v>
      </c>
      <c r="C2207">
        <v>2018</v>
      </c>
      <c r="D2207" s="61" t="s">
        <v>1199</v>
      </c>
    </row>
    <row r="2208" spans="1:4" hidden="1" x14ac:dyDescent="0.25">
      <c r="A2208" s="61" t="s">
        <v>440</v>
      </c>
      <c r="B2208" s="61" t="s">
        <v>441</v>
      </c>
      <c r="C2208">
        <v>2019</v>
      </c>
      <c r="D2208" s="61" t="s">
        <v>769</v>
      </c>
    </row>
    <row r="2209" spans="1:4" hidden="1" x14ac:dyDescent="0.25">
      <c r="A2209" s="61" t="s">
        <v>440</v>
      </c>
      <c r="B2209" s="61" t="s">
        <v>441</v>
      </c>
      <c r="C2209">
        <v>2020</v>
      </c>
      <c r="D2209" s="61" t="s">
        <v>769</v>
      </c>
    </row>
    <row r="2210" spans="1:4" hidden="1" x14ac:dyDescent="0.25">
      <c r="A2210" s="61" t="s">
        <v>440</v>
      </c>
      <c r="B2210" s="61" t="s">
        <v>441</v>
      </c>
      <c r="C2210">
        <v>2021</v>
      </c>
      <c r="D2210" s="61" t="s">
        <v>1065</v>
      </c>
    </row>
    <row r="2211" spans="1:4" hidden="1" x14ac:dyDescent="0.25">
      <c r="A2211" s="61" t="s">
        <v>440</v>
      </c>
      <c r="B2211" s="61" t="s">
        <v>441</v>
      </c>
      <c r="C2211">
        <v>2022</v>
      </c>
      <c r="D2211" s="61" t="s">
        <v>1295</v>
      </c>
    </row>
    <row r="2212" spans="1:4" hidden="1" x14ac:dyDescent="0.25">
      <c r="A2212" s="61" t="s">
        <v>440</v>
      </c>
      <c r="B2212" s="61" t="s">
        <v>441</v>
      </c>
      <c r="C2212">
        <v>2023</v>
      </c>
      <c r="D2212" s="34">
        <v>4.32</v>
      </c>
    </row>
    <row r="2213" spans="1:4" hidden="1" x14ac:dyDescent="0.25">
      <c r="A2213" s="61" t="s">
        <v>45</v>
      </c>
      <c r="B2213" s="61" t="s">
        <v>437</v>
      </c>
      <c r="C2213">
        <v>2006</v>
      </c>
      <c r="D2213" s="61">
        <v>5.89</v>
      </c>
    </row>
    <row r="2214" spans="1:4" hidden="1" x14ac:dyDescent="0.25">
      <c r="A2214" s="61" t="s">
        <v>45</v>
      </c>
      <c r="B2214" s="61" t="s">
        <v>437</v>
      </c>
      <c r="C2214">
        <v>2008</v>
      </c>
      <c r="D2214" s="61">
        <v>5.89</v>
      </c>
    </row>
    <row r="2215" spans="1:4" hidden="1" x14ac:dyDescent="0.25">
      <c r="A2215" s="61" t="s">
        <v>45</v>
      </c>
      <c r="B2215" s="61" t="s">
        <v>437</v>
      </c>
      <c r="C2215">
        <v>2010</v>
      </c>
      <c r="D2215" s="61">
        <v>5.89</v>
      </c>
    </row>
    <row r="2216" spans="1:4" hidden="1" x14ac:dyDescent="0.25">
      <c r="A2216" s="61" t="s">
        <v>45</v>
      </c>
      <c r="B2216" s="61" t="s">
        <v>437</v>
      </c>
      <c r="C2216">
        <v>2011</v>
      </c>
      <c r="D2216" s="61">
        <v>5.89</v>
      </c>
    </row>
    <row r="2217" spans="1:4" hidden="1" x14ac:dyDescent="0.25">
      <c r="A2217" s="61" t="s">
        <v>45</v>
      </c>
      <c r="B2217" s="61" t="s">
        <v>437</v>
      </c>
      <c r="C2217">
        <v>2012</v>
      </c>
      <c r="D2217" s="61">
        <v>5.88</v>
      </c>
    </row>
    <row r="2218" spans="1:4" hidden="1" x14ac:dyDescent="0.25">
      <c r="A2218" s="61" t="s">
        <v>45</v>
      </c>
      <c r="B2218" s="61" t="s">
        <v>437</v>
      </c>
      <c r="C2218">
        <v>2013</v>
      </c>
      <c r="D2218" s="61">
        <v>5.92</v>
      </c>
    </row>
    <row r="2219" spans="1:4" hidden="1" x14ac:dyDescent="0.25">
      <c r="A2219" s="61" t="s">
        <v>45</v>
      </c>
      <c r="B2219" s="61" t="s">
        <v>437</v>
      </c>
      <c r="C2219">
        <v>2014</v>
      </c>
      <c r="D2219" s="61">
        <v>6.03</v>
      </c>
    </row>
    <row r="2220" spans="1:4" hidden="1" x14ac:dyDescent="0.25">
      <c r="A2220" s="61" t="s">
        <v>45</v>
      </c>
      <c r="B2220" s="61" t="s">
        <v>437</v>
      </c>
      <c r="C2220">
        <v>2015</v>
      </c>
      <c r="D2220" s="61">
        <v>6.14</v>
      </c>
    </row>
    <row r="2221" spans="1:4" hidden="1" x14ac:dyDescent="0.25">
      <c r="A2221" s="61" t="s">
        <v>45</v>
      </c>
      <c r="B2221" s="61" t="s">
        <v>437</v>
      </c>
      <c r="C2221">
        <v>2016</v>
      </c>
      <c r="D2221" s="61">
        <v>6.38</v>
      </c>
    </row>
    <row r="2222" spans="1:4" hidden="1" x14ac:dyDescent="0.25">
      <c r="A2222" s="61" t="s">
        <v>45</v>
      </c>
      <c r="B2222" s="61" t="s">
        <v>437</v>
      </c>
      <c r="C2222">
        <v>2017</v>
      </c>
      <c r="D2222" s="61">
        <v>6.32</v>
      </c>
    </row>
    <row r="2223" spans="1:4" hidden="1" x14ac:dyDescent="0.25">
      <c r="A2223" s="61" t="s">
        <v>45</v>
      </c>
      <c r="B2223" s="61" t="s">
        <v>437</v>
      </c>
      <c r="C2223">
        <v>2018</v>
      </c>
      <c r="D2223" s="61">
        <v>6.38</v>
      </c>
    </row>
    <row r="2224" spans="1:4" hidden="1" x14ac:dyDescent="0.25">
      <c r="A2224" s="61" t="s">
        <v>45</v>
      </c>
      <c r="B2224" s="61" t="s">
        <v>437</v>
      </c>
      <c r="C2224">
        <v>2019</v>
      </c>
      <c r="D2224" s="61">
        <v>6.02</v>
      </c>
    </row>
    <row r="2225" spans="1:4" hidden="1" x14ac:dyDescent="0.25">
      <c r="A2225" s="61" t="s">
        <v>45</v>
      </c>
      <c r="B2225" s="61" t="s">
        <v>437</v>
      </c>
      <c r="C2225">
        <v>2020</v>
      </c>
      <c r="D2225" s="61">
        <v>6.03</v>
      </c>
    </row>
    <row r="2226" spans="1:4" hidden="1" x14ac:dyDescent="0.25">
      <c r="A2226" s="61" t="s">
        <v>45</v>
      </c>
      <c r="B2226" s="61" t="s">
        <v>437</v>
      </c>
      <c r="C2226">
        <v>2021</v>
      </c>
      <c r="D2226" s="61">
        <v>6.23</v>
      </c>
    </row>
    <row r="2227" spans="1:4" hidden="1" x14ac:dyDescent="0.25">
      <c r="A2227" s="61" t="s">
        <v>45</v>
      </c>
      <c r="B2227" s="61" t="s">
        <v>437</v>
      </c>
      <c r="C2227">
        <v>2022</v>
      </c>
      <c r="D2227" s="61" t="s">
        <v>959</v>
      </c>
    </row>
    <row r="2228" spans="1:4" hidden="1" x14ac:dyDescent="0.25">
      <c r="A2228" s="61" t="s">
        <v>45</v>
      </c>
      <c r="B2228" s="61" t="s">
        <v>437</v>
      </c>
      <c r="C2228">
        <v>2023</v>
      </c>
      <c r="D2228" s="34">
        <v>6.18</v>
      </c>
    </row>
    <row r="2229" spans="1:4" hidden="1" x14ac:dyDescent="0.25">
      <c r="A2229" s="61" t="s">
        <v>137</v>
      </c>
      <c r="B2229" s="61" t="s">
        <v>454</v>
      </c>
      <c r="C2229">
        <v>2006</v>
      </c>
      <c r="D2229" s="61">
        <v>7.4</v>
      </c>
    </row>
    <row r="2230" spans="1:4" hidden="1" x14ac:dyDescent="0.25">
      <c r="A2230" s="61" t="s">
        <v>137</v>
      </c>
      <c r="B2230" s="61" t="s">
        <v>454</v>
      </c>
      <c r="C2230">
        <v>2008</v>
      </c>
      <c r="D2230" s="61">
        <v>7.33</v>
      </c>
    </row>
    <row r="2231" spans="1:4" hidden="1" x14ac:dyDescent="0.25">
      <c r="A2231" s="61" t="s">
        <v>137</v>
      </c>
      <c r="B2231" s="61" t="s">
        <v>454</v>
      </c>
      <c r="C2231">
        <v>2010</v>
      </c>
      <c r="D2231" s="61">
        <v>7.35</v>
      </c>
    </row>
    <row r="2232" spans="1:4" hidden="1" x14ac:dyDescent="0.25">
      <c r="A2232" s="61" t="s">
        <v>137</v>
      </c>
      <c r="B2232" s="61" t="s">
        <v>454</v>
      </c>
      <c r="C2232">
        <v>2011</v>
      </c>
      <c r="D2232" s="61">
        <v>7.35</v>
      </c>
    </row>
    <row r="2233" spans="1:4" hidden="1" x14ac:dyDescent="0.25">
      <c r="A2233" s="61" t="s">
        <v>137</v>
      </c>
      <c r="B2233" s="61" t="s">
        <v>454</v>
      </c>
      <c r="C2233">
        <v>2012</v>
      </c>
      <c r="D2233" s="61">
        <v>7.35</v>
      </c>
    </row>
    <row r="2234" spans="1:4" hidden="1" x14ac:dyDescent="0.25">
      <c r="A2234" s="61" t="s">
        <v>137</v>
      </c>
      <c r="B2234" s="61" t="s">
        <v>454</v>
      </c>
      <c r="C2234">
        <v>2013</v>
      </c>
      <c r="D2234" s="61">
        <v>7.35</v>
      </c>
    </row>
    <row r="2235" spans="1:4" hidden="1" x14ac:dyDescent="0.25">
      <c r="A2235" s="61" t="s">
        <v>137</v>
      </c>
      <c r="B2235" s="61" t="s">
        <v>454</v>
      </c>
      <c r="C2235">
        <v>2014</v>
      </c>
      <c r="D2235" s="61">
        <v>7.35</v>
      </c>
    </row>
    <row r="2236" spans="1:4" hidden="1" x14ac:dyDescent="0.25">
      <c r="A2236" s="61" t="s">
        <v>137</v>
      </c>
      <c r="B2236" s="61" t="s">
        <v>454</v>
      </c>
      <c r="C2236">
        <v>2015</v>
      </c>
      <c r="D2236" s="61">
        <v>7.29</v>
      </c>
    </row>
    <row r="2237" spans="1:4" hidden="1" x14ac:dyDescent="0.25">
      <c r="A2237" s="61" t="s">
        <v>137</v>
      </c>
      <c r="B2237" s="61" t="s">
        <v>454</v>
      </c>
      <c r="C2237">
        <v>2016</v>
      </c>
      <c r="D2237" s="61">
        <v>7.29</v>
      </c>
    </row>
    <row r="2238" spans="1:4" hidden="1" x14ac:dyDescent="0.25">
      <c r="A2238" s="61" t="s">
        <v>137</v>
      </c>
      <c r="B2238" s="61" t="s">
        <v>454</v>
      </c>
      <c r="C2238">
        <v>2017</v>
      </c>
      <c r="D2238" s="61">
        <v>7.16</v>
      </c>
    </row>
    <row r="2239" spans="1:4" hidden="1" x14ac:dyDescent="0.25">
      <c r="A2239" s="61" t="s">
        <v>137</v>
      </c>
      <c r="B2239" s="61" t="s">
        <v>454</v>
      </c>
      <c r="C2239">
        <v>2018</v>
      </c>
      <c r="D2239" s="61">
        <v>7.1</v>
      </c>
    </row>
    <row r="2240" spans="1:4" hidden="1" x14ac:dyDescent="0.25">
      <c r="A2240" s="61" t="s">
        <v>137</v>
      </c>
      <c r="B2240" s="61" t="s">
        <v>454</v>
      </c>
      <c r="C2240">
        <v>2019</v>
      </c>
      <c r="D2240" s="61">
        <v>7.17</v>
      </c>
    </row>
    <row r="2241" spans="1:4" hidden="1" x14ac:dyDescent="0.25">
      <c r="A2241" s="61" t="s">
        <v>137</v>
      </c>
      <c r="B2241" s="61" t="s">
        <v>454</v>
      </c>
      <c r="C2241">
        <v>2020</v>
      </c>
      <c r="D2241" s="61">
        <v>6.97</v>
      </c>
    </row>
    <row r="2242" spans="1:4" hidden="1" x14ac:dyDescent="0.25">
      <c r="A2242" s="61" t="s">
        <v>137</v>
      </c>
      <c r="B2242" s="61" t="s">
        <v>454</v>
      </c>
      <c r="C2242">
        <v>2021</v>
      </c>
      <c r="D2242" s="61">
        <v>7.03</v>
      </c>
    </row>
    <row r="2243" spans="1:4" hidden="1" x14ac:dyDescent="0.25">
      <c r="A2243" s="61" t="s">
        <v>137</v>
      </c>
      <c r="B2243" s="61" t="s">
        <v>454</v>
      </c>
      <c r="C2243">
        <v>2022</v>
      </c>
      <c r="D2243" s="61" t="s">
        <v>1296</v>
      </c>
    </row>
    <row r="2244" spans="1:4" hidden="1" x14ac:dyDescent="0.25">
      <c r="A2244" s="61" t="s">
        <v>137</v>
      </c>
      <c r="B2244" s="61" t="s">
        <v>454</v>
      </c>
      <c r="C2244">
        <v>2023</v>
      </c>
      <c r="D2244" s="34">
        <v>7.07</v>
      </c>
    </row>
    <row r="2245" spans="1:4" hidden="1" x14ac:dyDescent="0.25">
      <c r="A2245" s="61" t="s">
        <v>113</v>
      </c>
      <c r="B2245" s="61" t="s">
        <v>455</v>
      </c>
      <c r="C2245">
        <v>2006</v>
      </c>
      <c r="D2245" s="61">
        <v>7.96</v>
      </c>
    </row>
    <row r="2246" spans="1:4" hidden="1" x14ac:dyDescent="0.25">
      <c r="A2246" s="61" t="s">
        <v>113</v>
      </c>
      <c r="B2246" s="61" t="s">
        <v>455</v>
      </c>
      <c r="C2246">
        <v>2008</v>
      </c>
      <c r="D2246" s="61">
        <v>7.96</v>
      </c>
    </row>
    <row r="2247" spans="1:4" hidden="1" x14ac:dyDescent="0.25">
      <c r="A2247" s="61" t="s">
        <v>113</v>
      </c>
      <c r="B2247" s="61" t="s">
        <v>455</v>
      </c>
      <c r="C2247">
        <v>2010</v>
      </c>
      <c r="D2247" s="61">
        <v>7.69</v>
      </c>
    </row>
    <row r="2248" spans="1:4" hidden="1" x14ac:dyDescent="0.25">
      <c r="A2248" s="61" t="s">
        <v>113</v>
      </c>
      <c r="B2248" s="61" t="s">
        <v>455</v>
      </c>
      <c r="C2248">
        <v>2011</v>
      </c>
      <c r="D2248" s="61">
        <v>7.76</v>
      </c>
    </row>
    <row r="2249" spans="1:4" hidden="1" x14ac:dyDescent="0.25">
      <c r="A2249" s="61" t="s">
        <v>113</v>
      </c>
      <c r="B2249" s="61" t="s">
        <v>455</v>
      </c>
      <c r="C2249">
        <v>2012</v>
      </c>
      <c r="D2249" s="61">
        <v>7.88</v>
      </c>
    </row>
    <row r="2250" spans="1:4" hidden="1" x14ac:dyDescent="0.25">
      <c r="A2250" s="61" t="s">
        <v>113</v>
      </c>
      <c r="B2250" s="61" t="s">
        <v>455</v>
      </c>
      <c r="C2250">
        <v>2013</v>
      </c>
      <c r="D2250" s="61">
        <v>7.88</v>
      </c>
    </row>
    <row r="2251" spans="1:4" hidden="1" x14ac:dyDescent="0.25">
      <c r="A2251" s="61" t="s">
        <v>113</v>
      </c>
      <c r="B2251" s="61" t="s">
        <v>455</v>
      </c>
      <c r="C2251">
        <v>2014</v>
      </c>
      <c r="D2251" s="61">
        <v>7.57</v>
      </c>
    </row>
    <row r="2252" spans="1:4" hidden="1" x14ac:dyDescent="0.25">
      <c r="A2252" s="61" t="s">
        <v>113</v>
      </c>
      <c r="B2252" s="61" t="s">
        <v>455</v>
      </c>
      <c r="C2252">
        <v>2015</v>
      </c>
      <c r="D2252" s="61">
        <v>7.57</v>
      </c>
    </row>
    <row r="2253" spans="1:4" hidden="1" x14ac:dyDescent="0.25">
      <c r="A2253" s="61" t="s">
        <v>113</v>
      </c>
      <c r="B2253" s="61" t="s">
        <v>455</v>
      </c>
      <c r="C2253">
        <v>2016</v>
      </c>
      <c r="D2253" s="61">
        <v>7.51</v>
      </c>
    </row>
    <row r="2254" spans="1:4" hidden="1" x14ac:dyDescent="0.25">
      <c r="A2254" s="61" t="s">
        <v>113</v>
      </c>
      <c r="B2254" s="61" t="s">
        <v>455</v>
      </c>
      <c r="C2254">
        <v>2017</v>
      </c>
      <c r="D2254" s="61">
        <v>7.5</v>
      </c>
    </row>
    <row r="2255" spans="1:4" hidden="1" x14ac:dyDescent="0.25">
      <c r="A2255" s="61" t="s">
        <v>113</v>
      </c>
      <c r="B2255" s="61" t="s">
        <v>455</v>
      </c>
      <c r="C2255">
        <v>2018</v>
      </c>
      <c r="D2255" s="61">
        <v>7.5</v>
      </c>
    </row>
    <row r="2256" spans="1:4" hidden="1" x14ac:dyDescent="0.25">
      <c r="A2256" s="61" t="s">
        <v>113</v>
      </c>
      <c r="B2256" s="61" t="s">
        <v>455</v>
      </c>
      <c r="C2256">
        <v>2019</v>
      </c>
      <c r="D2256" s="61">
        <v>7.5</v>
      </c>
    </row>
    <row r="2257" spans="1:4" hidden="1" x14ac:dyDescent="0.25">
      <c r="A2257" s="61" t="s">
        <v>113</v>
      </c>
      <c r="B2257" s="61" t="s">
        <v>455</v>
      </c>
      <c r="C2257">
        <v>2020</v>
      </c>
      <c r="D2257" s="61">
        <v>7.54</v>
      </c>
    </row>
    <row r="2258" spans="1:4" hidden="1" x14ac:dyDescent="0.25">
      <c r="A2258" s="61" t="s">
        <v>113</v>
      </c>
      <c r="B2258" s="61" t="s">
        <v>455</v>
      </c>
      <c r="C2258">
        <v>2021</v>
      </c>
      <c r="D2258" s="61">
        <v>7.54</v>
      </c>
    </row>
    <row r="2259" spans="1:4" hidden="1" x14ac:dyDescent="0.25">
      <c r="A2259" s="61" t="s">
        <v>113</v>
      </c>
      <c r="B2259" s="61" t="s">
        <v>455</v>
      </c>
      <c r="C2259">
        <v>2022</v>
      </c>
      <c r="D2259" s="61" t="s">
        <v>1286</v>
      </c>
    </row>
    <row r="2260" spans="1:4" hidden="1" x14ac:dyDescent="0.25">
      <c r="A2260" s="61" t="s">
        <v>113</v>
      </c>
      <c r="B2260" s="61" t="s">
        <v>455</v>
      </c>
      <c r="C2260">
        <v>2023</v>
      </c>
      <c r="D2260" s="34">
        <v>7.75</v>
      </c>
    </row>
    <row r="2261" spans="1:4" hidden="1" x14ac:dyDescent="0.25">
      <c r="A2261" s="61" t="s">
        <v>155</v>
      </c>
      <c r="B2261" s="61" t="s">
        <v>499</v>
      </c>
      <c r="C2261">
        <v>2006</v>
      </c>
      <c r="D2261" s="61" t="s">
        <v>1297</v>
      </c>
    </row>
    <row r="2262" spans="1:4" hidden="1" x14ac:dyDescent="0.25">
      <c r="A2262" s="61" t="s">
        <v>155</v>
      </c>
      <c r="B2262" s="61" t="s">
        <v>499</v>
      </c>
      <c r="C2262">
        <v>2008</v>
      </c>
      <c r="D2262" s="61" t="s">
        <v>1297</v>
      </c>
    </row>
    <row r="2263" spans="1:4" hidden="1" x14ac:dyDescent="0.25">
      <c r="A2263" s="61" t="s">
        <v>155</v>
      </c>
      <c r="B2263" s="61" t="s">
        <v>499</v>
      </c>
      <c r="C2263">
        <v>2010</v>
      </c>
      <c r="D2263" s="61" t="s">
        <v>979</v>
      </c>
    </row>
    <row r="2264" spans="1:4" hidden="1" x14ac:dyDescent="0.25">
      <c r="A2264" s="61" t="s">
        <v>155</v>
      </c>
      <c r="B2264" s="61" t="s">
        <v>499</v>
      </c>
      <c r="C2264">
        <v>2011</v>
      </c>
      <c r="D2264" s="61" t="s">
        <v>979</v>
      </c>
    </row>
    <row r="2265" spans="1:4" hidden="1" x14ac:dyDescent="0.25">
      <c r="A2265" s="61" t="s">
        <v>155</v>
      </c>
      <c r="B2265" s="61" t="s">
        <v>499</v>
      </c>
      <c r="C2265">
        <v>2012</v>
      </c>
      <c r="D2265" s="61" t="s">
        <v>979</v>
      </c>
    </row>
    <row r="2266" spans="1:4" hidden="1" x14ac:dyDescent="0.25">
      <c r="A2266" s="61" t="s">
        <v>155</v>
      </c>
      <c r="B2266" s="61" t="s">
        <v>499</v>
      </c>
      <c r="C2266">
        <v>2013</v>
      </c>
      <c r="D2266" s="61" t="s">
        <v>980</v>
      </c>
    </row>
    <row r="2267" spans="1:4" hidden="1" x14ac:dyDescent="0.25">
      <c r="A2267" s="61" t="s">
        <v>155</v>
      </c>
      <c r="B2267" s="61" t="s">
        <v>499</v>
      </c>
      <c r="C2267">
        <v>2014</v>
      </c>
      <c r="D2267" s="61" t="s">
        <v>908</v>
      </c>
    </row>
    <row r="2268" spans="1:4" hidden="1" x14ac:dyDescent="0.25">
      <c r="A2268" s="61" t="s">
        <v>155</v>
      </c>
      <c r="B2268" s="61" t="s">
        <v>499</v>
      </c>
      <c r="C2268">
        <v>2015</v>
      </c>
      <c r="D2268" s="61" t="s">
        <v>904</v>
      </c>
    </row>
    <row r="2269" spans="1:4" hidden="1" x14ac:dyDescent="0.25">
      <c r="A2269" s="61" t="s">
        <v>155</v>
      </c>
      <c r="B2269" s="61" t="s">
        <v>499</v>
      </c>
      <c r="C2269">
        <v>2016</v>
      </c>
      <c r="D2269" s="61" t="s">
        <v>1173</v>
      </c>
    </row>
    <row r="2270" spans="1:4" hidden="1" x14ac:dyDescent="0.25">
      <c r="A2270" s="61" t="s">
        <v>155</v>
      </c>
      <c r="B2270" s="61" t="s">
        <v>499</v>
      </c>
      <c r="C2270">
        <v>2017</v>
      </c>
      <c r="D2270" s="61" t="s">
        <v>944</v>
      </c>
    </row>
    <row r="2271" spans="1:4" hidden="1" x14ac:dyDescent="0.25">
      <c r="A2271" s="61" t="s">
        <v>155</v>
      </c>
      <c r="B2271" s="61" t="s">
        <v>499</v>
      </c>
      <c r="C2271">
        <v>2018</v>
      </c>
      <c r="D2271" s="61" t="s">
        <v>944</v>
      </c>
    </row>
    <row r="2272" spans="1:4" hidden="1" x14ac:dyDescent="0.25">
      <c r="A2272" s="61" t="s">
        <v>155</v>
      </c>
      <c r="B2272" s="61" t="s">
        <v>499</v>
      </c>
      <c r="C2272">
        <v>2019</v>
      </c>
      <c r="D2272" s="61" t="s">
        <v>944</v>
      </c>
    </row>
    <row r="2273" spans="1:4" hidden="1" x14ac:dyDescent="0.25">
      <c r="A2273" s="61" t="s">
        <v>155</v>
      </c>
      <c r="B2273" s="61" t="s">
        <v>499</v>
      </c>
      <c r="C2273">
        <v>2020</v>
      </c>
      <c r="D2273" s="61" t="s">
        <v>1153</v>
      </c>
    </row>
    <row r="2274" spans="1:4" hidden="1" x14ac:dyDescent="0.25">
      <c r="A2274" s="61" t="s">
        <v>155</v>
      </c>
      <c r="B2274" s="61" t="s">
        <v>499</v>
      </c>
      <c r="C2274">
        <v>2021</v>
      </c>
      <c r="D2274" s="61" t="s">
        <v>1153</v>
      </c>
    </row>
    <row r="2275" spans="1:4" hidden="1" x14ac:dyDescent="0.25">
      <c r="A2275" s="61" t="s">
        <v>155</v>
      </c>
      <c r="B2275" s="61" t="s">
        <v>499</v>
      </c>
      <c r="C2275">
        <v>2022</v>
      </c>
      <c r="D2275" s="61" t="s">
        <v>1153</v>
      </c>
    </row>
    <row r="2276" spans="1:4" hidden="1" x14ac:dyDescent="0.25">
      <c r="A2276" s="61" t="s">
        <v>155</v>
      </c>
      <c r="B2276" s="61" t="s">
        <v>499</v>
      </c>
      <c r="C2276">
        <v>2023</v>
      </c>
      <c r="D2276" s="34">
        <v>7.05</v>
      </c>
    </row>
    <row r="2277" spans="1:4" hidden="1" x14ac:dyDescent="0.25">
      <c r="A2277" s="61" t="s">
        <v>1298</v>
      </c>
      <c r="B2277" s="61" t="s">
        <v>594</v>
      </c>
      <c r="C2277">
        <v>2006</v>
      </c>
      <c r="D2277" s="61" t="s">
        <v>1207</v>
      </c>
    </row>
    <row r="2278" spans="1:4" hidden="1" x14ac:dyDescent="0.25">
      <c r="A2278" s="61" t="s">
        <v>1298</v>
      </c>
      <c r="B2278" s="61" t="s">
        <v>594</v>
      </c>
      <c r="C2278">
        <v>2008</v>
      </c>
      <c r="D2278" s="61" t="s">
        <v>1299</v>
      </c>
    </row>
    <row r="2279" spans="1:4" hidden="1" x14ac:dyDescent="0.25">
      <c r="A2279" s="61" t="s">
        <v>1298</v>
      </c>
      <c r="B2279" s="61" t="s">
        <v>594</v>
      </c>
      <c r="C2279">
        <v>2010</v>
      </c>
      <c r="D2279" s="61" t="s">
        <v>1300</v>
      </c>
    </row>
    <row r="2280" spans="1:4" hidden="1" x14ac:dyDescent="0.25">
      <c r="A2280" s="61" t="s">
        <v>1298</v>
      </c>
      <c r="B2280" s="61" t="s">
        <v>594</v>
      </c>
      <c r="C2280">
        <v>2011</v>
      </c>
      <c r="D2280" s="61" t="s">
        <v>1301</v>
      </c>
    </row>
    <row r="2281" spans="1:4" hidden="1" x14ac:dyDescent="0.25">
      <c r="A2281" s="61" t="s">
        <v>1298</v>
      </c>
      <c r="B2281" s="61" t="s">
        <v>594</v>
      </c>
      <c r="C2281">
        <v>2012</v>
      </c>
      <c r="D2281" s="61" t="s">
        <v>1302</v>
      </c>
    </row>
    <row r="2282" spans="1:4" hidden="1" x14ac:dyDescent="0.25">
      <c r="A2282" s="61" t="s">
        <v>1298</v>
      </c>
      <c r="B2282" s="61" t="s">
        <v>594</v>
      </c>
      <c r="C2282">
        <v>2013</v>
      </c>
      <c r="D2282" s="61" t="s">
        <v>1303</v>
      </c>
    </row>
    <row r="2283" spans="1:4" hidden="1" x14ac:dyDescent="0.25">
      <c r="A2283" s="61" t="s">
        <v>1298</v>
      </c>
      <c r="B2283" s="61" t="s">
        <v>594</v>
      </c>
      <c r="C2283">
        <v>2014</v>
      </c>
      <c r="D2283" s="61" t="s">
        <v>1304</v>
      </c>
    </row>
    <row r="2284" spans="1:4" hidden="1" x14ac:dyDescent="0.25">
      <c r="A2284" s="61" t="s">
        <v>1298</v>
      </c>
      <c r="B2284" s="61" t="s">
        <v>594</v>
      </c>
      <c r="C2284">
        <v>2015</v>
      </c>
      <c r="D2284" s="61" t="s">
        <v>1282</v>
      </c>
    </row>
    <row r="2285" spans="1:4" hidden="1" x14ac:dyDescent="0.25">
      <c r="A2285" s="61" t="s">
        <v>1298</v>
      </c>
      <c r="B2285" s="61" t="s">
        <v>594</v>
      </c>
      <c r="C2285">
        <v>2016</v>
      </c>
      <c r="D2285" s="61" t="s">
        <v>1305</v>
      </c>
    </row>
    <row r="2286" spans="1:4" hidden="1" x14ac:dyDescent="0.25">
      <c r="A2286" s="61" t="s">
        <v>1298</v>
      </c>
      <c r="B2286" s="61" t="s">
        <v>594</v>
      </c>
      <c r="C2286">
        <v>2017</v>
      </c>
      <c r="D2286" s="61" t="s">
        <v>1306</v>
      </c>
    </row>
    <row r="2287" spans="1:4" hidden="1" x14ac:dyDescent="0.25">
      <c r="A2287" s="61" t="s">
        <v>1298</v>
      </c>
      <c r="B2287" s="61" t="s">
        <v>594</v>
      </c>
      <c r="C2287">
        <v>2018</v>
      </c>
      <c r="D2287" s="61" t="s">
        <v>1307</v>
      </c>
    </row>
    <row r="2288" spans="1:4" hidden="1" x14ac:dyDescent="0.25">
      <c r="A2288" s="61" t="s">
        <v>1298</v>
      </c>
      <c r="B2288" s="61" t="s">
        <v>594</v>
      </c>
      <c r="C2288">
        <v>2019</v>
      </c>
      <c r="D2288" s="61" t="s">
        <v>1308</v>
      </c>
    </row>
    <row r="2289" spans="1:4" hidden="1" x14ac:dyDescent="0.25">
      <c r="A2289" s="61" t="s">
        <v>1298</v>
      </c>
      <c r="B2289" s="61" t="s">
        <v>594</v>
      </c>
      <c r="C2289">
        <v>2020</v>
      </c>
      <c r="D2289" s="61" t="s">
        <v>1309</v>
      </c>
    </row>
    <row r="2290" spans="1:4" hidden="1" x14ac:dyDescent="0.25">
      <c r="A2290" s="61" t="s">
        <v>1298</v>
      </c>
      <c r="B2290" s="61" t="s">
        <v>594</v>
      </c>
      <c r="C2290">
        <v>2021</v>
      </c>
      <c r="D2290" s="61" t="s">
        <v>1310</v>
      </c>
    </row>
    <row r="2291" spans="1:4" hidden="1" x14ac:dyDescent="0.25">
      <c r="A2291" s="61" t="s">
        <v>1298</v>
      </c>
      <c r="B2291" s="61" t="s">
        <v>594</v>
      </c>
      <c r="C2291">
        <v>2022</v>
      </c>
      <c r="D2291" s="61" t="s">
        <v>1311</v>
      </c>
    </row>
    <row r="2292" spans="1:4" hidden="1" x14ac:dyDescent="0.25">
      <c r="A2292" s="61" t="s">
        <v>1298</v>
      </c>
      <c r="B2292" s="61" t="s">
        <v>594</v>
      </c>
      <c r="C2292">
        <v>2023</v>
      </c>
      <c r="D2292" s="34">
        <v>6.1133329999999999</v>
      </c>
    </row>
    <row r="2293" spans="1:4" hidden="1" x14ac:dyDescent="0.25">
      <c r="A2293" s="61" t="s">
        <v>116</v>
      </c>
      <c r="B2293" s="61" t="s">
        <v>345</v>
      </c>
      <c r="C2293">
        <v>2006</v>
      </c>
      <c r="D2293" s="61" t="s">
        <v>836</v>
      </c>
    </row>
    <row r="2294" spans="1:4" hidden="1" x14ac:dyDescent="0.25">
      <c r="A2294" s="61" t="s">
        <v>116</v>
      </c>
      <c r="B2294" s="61" t="s">
        <v>345</v>
      </c>
      <c r="C2294">
        <v>2008</v>
      </c>
      <c r="D2294" s="61" t="s">
        <v>1312</v>
      </c>
    </row>
    <row r="2295" spans="1:4" hidden="1" x14ac:dyDescent="0.25">
      <c r="A2295" s="61" t="s">
        <v>116</v>
      </c>
      <c r="B2295" s="61" t="s">
        <v>345</v>
      </c>
      <c r="C2295">
        <v>2010</v>
      </c>
      <c r="D2295" s="61" t="s">
        <v>1313</v>
      </c>
    </row>
    <row r="2296" spans="1:4" hidden="1" x14ac:dyDescent="0.25">
      <c r="A2296" s="61" t="s">
        <v>116</v>
      </c>
      <c r="B2296" s="61" t="s">
        <v>345</v>
      </c>
      <c r="C2296">
        <v>2011</v>
      </c>
      <c r="D2296" s="61" t="s">
        <v>907</v>
      </c>
    </row>
    <row r="2297" spans="1:4" hidden="1" x14ac:dyDescent="0.25">
      <c r="A2297" s="61" t="s">
        <v>116</v>
      </c>
      <c r="B2297" s="61" t="s">
        <v>345</v>
      </c>
      <c r="C2297">
        <v>2012</v>
      </c>
      <c r="D2297" s="61" t="s">
        <v>889</v>
      </c>
    </row>
    <row r="2298" spans="1:4" hidden="1" x14ac:dyDescent="0.25">
      <c r="A2298" s="61" t="s">
        <v>116</v>
      </c>
      <c r="B2298" s="61" t="s">
        <v>345</v>
      </c>
      <c r="C2298">
        <v>2013</v>
      </c>
      <c r="D2298" s="61" t="s">
        <v>907</v>
      </c>
    </row>
    <row r="2299" spans="1:4" hidden="1" x14ac:dyDescent="0.25">
      <c r="A2299" s="61" t="s">
        <v>116</v>
      </c>
      <c r="B2299" s="61" t="s">
        <v>345</v>
      </c>
      <c r="C2299">
        <v>2014</v>
      </c>
      <c r="D2299" s="61" t="s">
        <v>907</v>
      </c>
    </row>
    <row r="2300" spans="1:4" hidden="1" x14ac:dyDescent="0.25">
      <c r="A2300" s="61" t="s">
        <v>116</v>
      </c>
      <c r="B2300" s="61" t="s">
        <v>345</v>
      </c>
      <c r="C2300">
        <v>2015</v>
      </c>
      <c r="D2300" s="61" t="s">
        <v>857</v>
      </c>
    </row>
    <row r="2301" spans="1:4" hidden="1" x14ac:dyDescent="0.25">
      <c r="A2301" s="61" t="s">
        <v>116</v>
      </c>
      <c r="B2301" s="61" t="s">
        <v>345</v>
      </c>
      <c r="C2301">
        <v>2016</v>
      </c>
      <c r="D2301" s="61" t="s">
        <v>835</v>
      </c>
    </row>
    <row r="2302" spans="1:4" hidden="1" x14ac:dyDescent="0.25">
      <c r="A2302" s="61" t="s">
        <v>116</v>
      </c>
      <c r="B2302" s="61" t="s">
        <v>345</v>
      </c>
      <c r="C2302">
        <v>2017</v>
      </c>
      <c r="D2302" s="61" t="s">
        <v>1314</v>
      </c>
    </row>
    <row r="2303" spans="1:4" hidden="1" x14ac:dyDescent="0.25">
      <c r="A2303" s="61" t="s">
        <v>116</v>
      </c>
      <c r="B2303" s="61" t="s">
        <v>345</v>
      </c>
      <c r="C2303">
        <v>2018</v>
      </c>
      <c r="D2303" s="61" t="s">
        <v>1314</v>
      </c>
    </row>
    <row r="2304" spans="1:4" hidden="1" x14ac:dyDescent="0.25">
      <c r="A2304" s="61" t="s">
        <v>116</v>
      </c>
      <c r="B2304" s="61" t="s">
        <v>345</v>
      </c>
      <c r="C2304">
        <v>2019</v>
      </c>
      <c r="D2304" s="61" t="s">
        <v>1314</v>
      </c>
    </row>
    <row r="2305" spans="1:4" hidden="1" x14ac:dyDescent="0.25">
      <c r="A2305" s="61" t="s">
        <v>116</v>
      </c>
      <c r="B2305" s="61" t="s">
        <v>345</v>
      </c>
      <c r="C2305">
        <v>2020</v>
      </c>
      <c r="D2305" s="61" t="s">
        <v>1312</v>
      </c>
    </row>
    <row r="2306" spans="1:4" hidden="1" x14ac:dyDescent="0.25">
      <c r="A2306" s="61" t="s">
        <v>116</v>
      </c>
      <c r="B2306" s="61" t="s">
        <v>345</v>
      </c>
      <c r="C2306">
        <v>2021</v>
      </c>
      <c r="D2306" s="61" t="s">
        <v>687</v>
      </c>
    </row>
    <row r="2307" spans="1:4" hidden="1" x14ac:dyDescent="0.25">
      <c r="A2307" s="61" t="s">
        <v>116</v>
      </c>
      <c r="B2307" s="61" t="s">
        <v>345</v>
      </c>
      <c r="C2307">
        <v>2022</v>
      </c>
      <c r="D2307" s="61" t="s">
        <v>887</v>
      </c>
    </row>
    <row r="2308" spans="1:4" hidden="1" x14ac:dyDescent="0.25">
      <c r="A2308" s="61" t="s">
        <v>116</v>
      </c>
      <c r="B2308" s="61" t="s">
        <v>345</v>
      </c>
      <c r="C2308">
        <v>2023</v>
      </c>
      <c r="D2308" s="34">
        <v>8.09</v>
      </c>
    </row>
    <row r="2309" spans="1:4" hidden="1" x14ac:dyDescent="0.25">
      <c r="A2309" s="61" t="s">
        <v>104</v>
      </c>
      <c r="B2309" s="61" t="s">
        <v>283</v>
      </c>
      <c r="C2309">
        <v>2006</v>
      </c>
      <c r="D2309" s="61">
        <v>8.34</v>
      </c>
    </row>
    <row r="2310" spans="1:4" hidden="1" x14ac:dyDescent="0.25">
      <c r="A2310" s="61" t="s">
        <v>104</v>
      </c>
      <c r="B2310" s="61" t="s">
        <v>283</v>
      </c>
      <c r="C2310">
        <v>2008</v>
      </c>
      <c r="D2310" s="61">
        <v>8.4499999999999993</v>
      </c>
    </row>
    <row r="2311" spans="1:4" hidden="1" x14ac:dyDescent="0.25">
      <c r="A2311" s="61" t="s">
        <v>104</v>
      </c>
      <c r="B2311" s="61" t="s">
        <v>283</v>
      </c>
      <c r="C2311">
        <v>2010</v>
      </c>
      <c r="D2311" s="61">
        <v>8.16</v>
      </c>
    </row>
    <row r="2312" spans="1:4" hidden="1" x14ac:dyDescent="0.25">
      <c r="A2312" s="61" t="s">
        <v>104</v>
      </c>
      <c r="B2312" s="61" t="s">
        <v>283</v>
      </c>
      <c r="C2312">
        <v>2011</v>
      </c>
      <c r="D2312" s="61">
        <v>8.02</v>
      </c>
    </row>
    <row r="2313" spans="1:4" hidden="1" x14ac:dyDescent="0.25">
      <c r="A2313" s="61" t="s">
        <v>104</v>
      </c>
      <c r="B2313" s="61" t="s">
        <v>283</v>
      </c>
      <c r="C2313">
        <v>2012</v>
      </c>
      <c r="D2313" s="61">
        <v>8.02</v>
      </c>
    </row>
    <row r="2314" spans="1:4" hidden="1" x14ac:dyDescent="0.25">
      <c r="A2314" s="61" t="s">
        <v>104</v>
      </c>
      <c r="B2314" s="61" t="s">
        <v>283</v>
      </c>
      <c r="C2314">
        <v>2013</v>
      </c>
      <c r="D2314" s="61">
        <v>8.02</v>
      </c>
    </row>
    <row r="2315" spans="1:4" hidden="1" x14ac:dyDescent="0.25">
      <c r="A2315" s="61" t="s">
        <v>104</v>
      </c>
      <c r="B2315" s="61" t="s">
        <v>283</v>
      </c>
      <c r="C2315">
        <v>2014</v>
      </c>
      <c r="D2315" s="61">
        <v>8.0500000000000007</v>
      </c>
    </row>
    <row r="2316" spans="1:4" hidden="1" x14ac:dyDescent="0.25">
      <c r="A2316" s="61" t="s">
        <v>104</v>
      </c>
      <c r="B2316" s="61" t="s">
        <v>283</v>
      </c>
      <c r="C2316">
        <v>2015</v>
      </c>
      <c r="D2316" s="61">
        <v>8.3000000000000007</v>
      </c>
    </row>
    <row r="2317" spans="1:4" hidden="1" x14ac:dyDescent="0.25">
      <c r="A2317" s="61" t="s">
        <v>104</v>
      </c>
      <c r="B2317" s="61" t="s">
        <v>283</v>
      </c>
      <c r="C2317">
        <v>2016</v>
      </c>
      <c r="D2317" s="61">
        <v>8.3000000000000007</v>
      </c>
    </row>
    <row r="2318" spans="1:4" hidden="1" x14ac:dyDescent="0.25">
      <c r="A2318" s="61" t="s">
        <v>104</v>
      </c>
      <c r="B2318" s="61" t="s">
        <v>283</v>
      </c>
      <c r="C2318">
        <v>2017</v>
      </c>
      <c r="D2318" s="61">
        <v>8.08</v>
      </c>
    </row>
    <row r="2319" spans="1:4" hidden="1" x14ac:dyDescent="0.25">
      <c r="A2319" s="61" t="s">
        <v>104</v>
      </c>
      <c r="B2319" s="61" t="s">
        <v>283</v>
      </c>
      <c r="C2319">
        <v>2018</v>
      </c>
      <c r="D2319" s="61">
        <v>8.08</v>
      </c>
    </row>
    <row r="2320" spans="1:4" hidden="1" x14ac:dyDescent="0.25">
      <c r="A2320" s="61" t="s">
        <v>104</v>
      </c>
      <c r="B2320" s="61" t="s">
        <v>283</v>
      </c>
      <c r="C2320">
        <v>2019</v>
      </c>
      <c r="D2320" s="61">
        <v>8.2899999999999991</v>
      </c>
    </row>
    <row r="2321" spans="1:4" hidden="1" x14ac:dyDescent="0.25">
      <c r="A2321" s="61" t="s">
        <v>104</v>
      </c>
      <c r="B2321" s="61" t="s">
        <v>283</v>
      </c>
      <c r="C2321">
        <v>2020</v>
      </c>
      <c r="D2321" s="61">
        <v>8.1199999999999992</v>
      </c>
    </row>
    <row r="2322" spans="1:4" hidden="1" x14ac:dyDescent="0.25">
      <c r="A2322" s="61" t="s">
        <v>104</v>
      </c>
      <c r="B2322" s="61" t="s">
        <v>283</v>
      </c>
      <c r="C2322">
        <v>2021</v>
      </c>
      <c r="D2322" s="61">
        <v>7.94</v>
      </c>
    </row>
    <row r="2323" spans="1:4" hidden="1" x14ac:dyDescent="0.25">
      <c r="A2323" s="61" t="s">
        <v>104</v>
      </c>
      <c r="B2323" s="61" t="s">
        <v>283</v>
      </c>
      <c r="C2323">
        <v>2022</v>
      </c>
      <c r="D2323" s="61" t="s">
        <v>688</v>
      </c>
    </row>
    <row r="2324" spans="1:4" hidden="1" x14ac:dyDescent="0.25">
      <c r="A2324" s="61" t="s">
        <v>104</v>
      </c>
      <c r="B2324" s="61" t="s">
        <v>283</v>
      </c>
      <c r="C2324">
        <v>2023</v>
      </c>
      <c r="D2324" s="34">
        <v>8.07</v>
      </c>
    </row>
    <row r="2325" spans="1:4" hidden="1" x14ac:dyDescent="0.25">
      <c r="A2325" s="61" t="s">
        <v>356</v>
      </c>
      <c r="B2325" s="61" t="s">
        <v>357</v>
      </c>
      <c r="C2325">
        <v>2006</v>
      </c>
      <c r="D2325" s="61">
        <v>6.58</v>
      </c>
    </row>
    <row r="2326" spans="1:4" hidden="1" x14ac:dyDescent="0.25">
      <c r="A2326" s="61" t="s">
        <v>356</v>
      </c>
      <c r="B2326" s="61" t="s">
        <v>357</v>
      </c>
      <c r="C2326">
        <v>2008</v>
      </c>
      <c r="D2326" s="61">
        <v>6.61</v>
      </c>
    </row>
    <row r="2327" spans="1:4" hidden="1" x14ac:dyDescent="0.25">
      <c r="A2327" s="61" t="s">
        <v>356</v>
      </c>
      <c r="B2327" s="61" t="s">
        <v>357</v>
      </c>
      <c r="C2327">
        <v>2010</v>
      </c>
      <c r="D2327" s="61">
        <v>6.64</v>
      </c>
    </row>
    <row r="2328" spans="1:4" hidden="1" x14ac:dyDescent="0.25">
      <c r="A2328" s="61" t="s">
        <v>356</v>
      </c>
      <c r="B2328" s="61" t="s">
        <v>357</v>
      </c>
      <c r="C2328">
        <v>2011</v>
      </c>
      <c r="D2328" s="61">
        <v>6.58</v>
      </c>
    </row>
    <row r="2329" spans="1:4" hidden="1" x14ac:dyDescent="0.25">
      <c r="A2329" s="61" t="s">
        <v>356</v>
      </c>
      <c r="B2329" s="61" t="s">
        <v>357</v>
      </c>
      <c r="C2329">
        <v>2012</v>
      </c>
      <c r="D2329" s="61">
        <v>5.75</v>
      </c>
    </row>
    <row r="2330" spans="1:4" hidden="1" x14ac:dyDescent="0.25">
      <c r="A2330" s="61" t="s">
        <v>356</v>
      </c>
      <c r="B2330" s="61" t="s">
        <v>357</v>
      </c>
      <c r="C2330">
        <v>2013</v>
      </c>
      <c r="D2330" s="61">
        <v>5.69</v>
      </c>
    </row>
    <row r="2331" spans="1:4" hidden="1" x14ac:dyDescent="0.25">
      <c r="A2331" s="61" t="s">
        <v>356</v>
      </c>
      <c r="B2331" s="61" t="s">
        <v>357</v>
      </c>
      <c r="C2331">
        <v>2014</v>
      </c>
      <c r="D2331" s="61">
        <v>5.69</v>
      </c>
    </row>
    <row r="2332" spans="1:4" hidden="1" x14ac:dyDescent="0.25">
      <c r="A2332" s="61" t="s">
        <v>356</v>
      </c>
      <c r="B2332" s="61" t="s">
        <v>357</v>
      </c>
      <c r="C2332">
        <v>2015</v>
      </c>
      <c r="D2332" s="61">
        <v>6.42</v>
      </c>
    </row>
    <row r="2333" spans="1:4" hidden="1" x14ac:dyDescent="0.25">
      <c r="A2333" s="61" t="s">
        <v>356</v>
      </c>
      <c r="B2333" s="61" t="s">
        <v>357</v>
      </c>
      <c r="C2333">
        <v>2016</v>
      </c>
      <c r="D2333" s="61">
        <v>6.48</v>
      </c>
    </row>
    <row r="2334" spans="1:4" hidden="1" x14ac:dyDescent="0.25">
      <c r="A2334" s="61" t="s">
        <v>356</v>
      </c>
      <c r="B2334" s="61" t="s">
        <v>357</v>
      </c>
      <c r="C2334">
        <v>2017</v>
      </c>
      <c r="D2334" s="61">
        <v>6.48</v>
      </c>
    </row>
    <row r="2335" spans="1:4" hidden="1" x14ac:dyDescent="0.25">
      <c r="A2335" s="61" t="s">
        <v>356</v>
      </c>
      <c r="B2335" s="61" t="s">
        <v>357</v>
      </c>
      <c r="C2335">
        <v>2018</v>
      </c>
      <c r="D2335" s="61">
        <v>6.19</v>
      </c>
    </row>
    <row r="2336" spans="1:4" hidden="1" x14ac:dyDescent="0.25">
      <c r="A2336" s="61" t="s">
        <v>356</v>
      </c>
      <c r="B2336" s="61" t="s">
        <v>357</v>
      </c>
      <c r="C2336">
        <v>2019</v>
      </c>
      <c r="D2336" s="61">
        <v>6.27</v>
      </c>
    </row>
    <row r="2337" spans="1:4" hidden="1" x14ac:dyDescent="0.25">
      <c r="A2337" s="61" t="s">
        <v>356</v>
      </c>
      <c r="B2337" s="61" t="s">
        <v>357</v>
      </c>
      <c r="C2337">
        <v>2020</v>
      </c>
      <c r="D2337" s="61">
        <v>6.14</v>
      </c>
    </row>
    <row r="2338" spans="1:4" hidden="1" x14ac:dyDescent="0.25">
      <c r="A2338" s="61" t="s">
        <v>356</v>
      </c>
      <c r="B2338" s="61" t="s">
        <v>357</v>
      </c>
      <c r="C2338">
        <v>2021</v>
      </c>
      <c r="D2338" s="61">
        <v>6.14</v>
      </c>
    </row>
    <row r="2339" spans="1:4" hidden="1" x14ac:dyDescent="0.25">
      <c r="A2339" s="61" t="s">
        <v>356</v>
      </c>
      <c r="B2339" s="61" t="s">
        <v>357</v>
      </c>
      <c r="C2339">
        <v>2022</v>
      </c>
      <c r="D2339" s="61" t="s">
        <v>960</v>
      </c>
    </row>
    <row r="2340" spans="1:4" hidden="1" x14ac:dyDescent="0.25">
      <c r="A2340" s="61" t="s">
        <v>356</v>
      </c>
      <c r="B2340" s="61" t="s">
        <v>357</v>
      </c>
      <c r="C2340">
        <v>2023</v>
      </c>
      <c r="D2340" s="34">
        <v>6.17</v>
      </c>
    </row>
    <row r="2341" spans="1:4" hidden="1" x14ac:dyDescent="0.25">
      <c r="A2341" s="61" t="s">
        <v>433</v>
      </c>
      <c r="B2341" s="61" t="s">
        <v>434</v>
      </c>
      <c r="C2341">
        <v>2006</v>
      </c>
      <c r="D2341" s="61" t="s">
        <v>819</v>
      </c>
    </row>
    <row r="2342" spans="1:4" hidden="1" x14ac:dyDescent="0.25">
      <c r="A2342" s="61" t="s">
        <v>433</v>
      </c>
      <c r="B2342" s="61" t="s">
        <v>434</v>
      </c>
      <c r="C2342">
        <v>2008</v>
      </c>
      <c r="D2342" s="61" t="s">
        <v>1083</v>
      </c>
    </row>
    <row r="2343" spans="1:4" hidden="1" x14ac:dyDescent="0.25">
      <c r="A2343" s="61" t="s">
        <v>433</v>
      </c>
      <c r="B2343" s="61" t="s">
        <v>434</v>
      </c>
      <c r="C2343">
        <v>2010</v>
      </c>
      <c r="D2343" s="61" t="s">
        <v>1315</v>
      </c>
    </row>
    <row r="2344" spans="1:4" hidden="1" x14ac:dyDescent="0.25">
      <c r="A2344" s="61" t="s">
        <v>433</v>
      </c>
      <c r="B2344" s="61" t="s">
        <v>434</v>
      </c>
      <c r="C2344">
        <v>2011</v>
      </c>
      <c r="D2344" s="61" t="s">
        <v>1111</v>
      </c>
    </row>
    <row r="2345" spans="1:4" hidden="1" x14ac:dyDescent="0.25">
      <c r="A2345" s="61" t="s">
        <v>433</v>
      </c>
      <c r="B2345" s="61" t="s">
        <v>434</v>
      </c>
      <c r="C2345">
        <v>2012</v>
      </c>
      <c r="D2345" s="61" t="s">
        <v>1111</v>
      </c>
    </row>
    <row r="2346" spans="1:4" hidden="1" x14ac:dyDescent="0.25">
      <c r="A2346" s="61" t="s">
        <v>433</v>
      </c>
      <c r="B2346" s="61" t="s">
        <v>434</v>
      </c>
      <c r="C2346">
        <v>2013</v>
      </c>
      <c r="D2346" s="61" t="s">
        <v>1316</v>
      </c>
    </row>
    <row r="2347" spans="1:4" hidden="1" x14ac:dyDescent="0.25">
      <c r="A2347" s="61" t="s">
        <v>433</v>
      </c>
      <c r="B2347" s="61" t="s">
        <v>434</v>
      </c>
      <c r="C2347">
        <v>2014</v>
      </c>
      <c r="D2347" s="61" t="s">
        <v>1316</v>
      </c>
    </row>
    <row r="2348" spans="1:4" hidden="1" x14ac:dyDescent="0.25">
      <c r="A2348" s="61" t="s">
        <v>433</v>
      </c>
      <c r="B2348" s="61" t="s">
        <v>434</v>
      </c>
      <c r="C2348">
        <v>2015</v>
      </c>
      <c r="D2348" s="61" t="s">
        <v>927</v>
      </c>
    </row>
    <row r="2349" spans="1:4" hidden="1" x14ac:dyDescent="0.25">
      <c r="A2349" s="61" t="s">
        <v>433</v>
      </c>
      <c r="B2349" s="61" t="s">
        <v>434</v>
      </c>
      <c r="C2349">
        <v>2016</v>
      </c>
      <c r="D2349" s="61" t="s">
        <v>927</v>
      </c>
    </row>
    <row r="2350" spans="1:4" hidden="1" x14ac:dyDescent="0.25">
      <c r="A2350" s="61" t="s">
        <v>433</v>
      </c>
      <c r="B2350" s="61" t="s">
        <v>434</v>
      </c>
      <c r="C2350">
        <v>2017</v>
      </c>
      <c r="D2350" s="61" t="s">
        <v>810</v>
      </c>
    </row>
    <row r="2351" spans="1:4" hidden="1" x14ac:dyDescent="0.25">
      <c r="A2351" s="61" t="s">
        <v>433</v>
      </c>
      <c r="B2351" s="61" t="s">
        <v>434</v>
      </c>
      <c r="C2351">
        <v>2018</v>
      </c>
      <c r="D2351" s="61" t="s">
        <v>810</v>
      </c>
    </row>
    <row r="2352" spans="1:4" hidden="1" x14ac:dyDescent="0.25">
      <c r="A2352" s="61" t="s">
        <v>433</v>
      </c>
      <c r="B2352" s="61" t="s">
        <v>434</v>
      </c>
      <c r="C2352">
        <v>2019</v>
      </c>
      <c r="D2352" s="61" t="s">
        <v>932</v>
      </c>
    </row>
    <row r="2353" spans="1:4" hidden="1" x14ac:dyDescent="0.25">
      <c r="A2353" s="61" t="s">
        <v>433</v>
      </c>
      <c r="B2353" s="61" t="s">
        <v>434</v>
      </c>
      <c r="C2353">
        <v>2020</v>
      </c>
      <c r="D2353" s="61" t="s">
        <v>1316</v>
      </c>
    </row>
    <row r="2354" spans="1:4" hidden="1" x14ac:dyDescent="0.25">
      <c r="A2354" s="61" t="s">
        <v>433</v>
      </c>
      <c r="B2354" s="61" t="s">
        <v>434</v>
      </c>
      <c r="C2354">
        <v>2021</v>
      </c>
      <c r="D2354" s="61" t="s">
        <v>1317</v>
      </c>
    </row>
    <row r="2355" spans="1:4" hidden="1" x14ac:dyDescent="0.25">
      <c r="A2355" s="61" t="s">
        <v>433</v>
      </c>
      <c r="B2355" s="61" t="s">
        <v>434</v>
      </c>
      <c r="C2355">
        <v>2022</v>
      </c>
      <c r="D2355" s="61" t="s">
        <v>1317</v>
      </c>
    </row>
    <row r="2356" spans="1:4" hidden="1" x14ac:dyDescent="0.25">
      <c r="A2356" s="61" t="s">
        <v>451</v>
      </c>
      <c r="B2356" s="61" t="s">
        <v>452</v>
      </c>
      <c r="C2356">
        <v>2006</v>
      </c>
      <c r="D2356" s="61" t="s">
        <v>1207</v>
      </c>
    </row>
    <row r="2357" spans="1:4" hidden="1" x14ac:dyDescent="0.25">
      <c r="A2357" s="61" t="s">
        <v>451</v>
      </c>
      <c r="B2357" s="61" t="s">
        <v>452</v>
      </c>
      <c r="C2357">
        <v>2008</v>
      </c>
      <c r="D2357" s="61" t="s">
        <v>1282</v>
      </c>
    </row>
    <row r="2358" spans="1:4" hidden="1" x14ac:dyDescent="0.25">
      <c r="A2358" s="61" t="s">
        <v>451</v>
      </c>
      <c r="B2358" s="61" t="s">
        <v>452</v>
      </c>
      <c r="C2358">
        <v>2010</v>
      </c>
      <c r="D2358" s="61" t="s">
        <v>1283</v>
      </c>
    </row>
    <row r="2359" spans="1:4" hidden="1" x14ac:dyDescent="0.25">
      <c r="A2359" s="61" t="s">
        <v>451</v>
      </c>
      <c r="B2359" s="61" t="s">
        <v>452</v>
      </c>
      <c r="C2359">
        <v>2011</v>
      </c>
      <c r="D2359" s="61" t="s">
        <v>1283</v>
      </c>
    </row>
    <row r="2360" spans="1:4" hidden="1" x14ac:dyDescent="0.25">
      <c r="A2360" s="61" t="s">
        <v>451</v>
      </c>
      <c r="B2360" s="61" t="s">
        <v>452</v>
      </c>
      <c r="C2360">
        <v>2012</v>
      </c>
      <c r="D2360" s="61" t="s">
        <v>1283</v>
      </c>
    </row>
    <row r="2361" spans="1:4" hidden="1" x14ac:dyDescent="0.25">
      <c r="A2361" s="61" t="s">
        <v>451</v>
      </c>
      <c r="B2361" s="61" t="s">
        <v>452</v>
      </c>
      <c r="C2361">
        <v>2013</v>
      </c>
      <c r="D2361" s="61" t="s">
        <v>1284</v>
      </c>
    </row>
    <row r="2362" spans="1:4" hidden="1" x14ac:dyDescent="0.25">
      <c r="A2362" s="61" t="s">
        <v>451</v>
      </c>
      <c r="B2362" s="61" t="s">
        <v>452</v>
      </c>
      <c r="C2362">
        <v>2014</v>
      </c>
      <c r="D2362" s="61" t="s">
        <v>1284</v>
      </c>
    </row>
    <row r="2363" spans="1:4" hidden="1" x14ac:dyDescent="0.25">
      <c r="A2363" s="61" t="s">
        <v>451</v>
      </c>
      <c r="B2363" s="61" t="s">
        <v>452</v>
      </c>
      <c r="C2363">
        <v>2015</v>
      </c>
      <c r="D2363" s="61" t="s">
        <v>1284</v>
      </c>
    </row>
    <row r="2364" spans="1:4" hidden="1" x14ac:dyDescent="0.25">
      <c r="A2364" s="61" t="s">
        <v>451</v>
      </c>
      <c r="B2364" s="61" t="s">
        <v>452</v>
      </c>
      <c r="C2364">
        <v>2016</v>
      </c>
      <c r="D2364" s="61" t="s">
        <v>1284</v>
      </c>
    </row>
    <row r="2365" spans="1:4" hidden="1" x14ac:dyDescent="0.25">
      <c r="A2365" s="61" t="s">
        <v>451</v>
      </c>
      <c r="B2365" s="61" t="s">
        <v>452</v>
      </c>
      <c r="C2365">
        <v>2017</v>
      </c>
      <c r="D2365" s="61" t="s">
        <v>1108</v>
      </c>
    </row>
    <row r="2366" spans="1:4" hidden="1" x14ac:dyDescent="0.25">
      <c r="A2366" s="61" t="s">
        <v>451</v>
      </c>
      <c r="B2366" s="61" t="s">
        <v>452</v>
      </c>
      <c r="C2366">
        <v>2018</v>
      </c>
      <c r="D2366" s="61" t="s">
        <v>1318</v>
      </c>
    </row>
    <row r="2367" spans="1:4" hidden="1" x14ac:dyDescent="0.25">
      <c r="A2367" s="61" t="s">
        <v>451</v>
      </c>
      <c r="B2367" s="61" t="s">
        <v>452</v>
      </c>
      <c r="C2367">
        <v>2019</v>
      </c>
      <c r="D2367" s="61" t="s">
        <v>1318</v>
      </c>
    </row>
    <row r="2368" spans="1:4" hidden="1" x14ac:dyDescent="0.25">
      <c r="A2368" s="61" t="s">
        <v>451</v>
      </c>
      <c r="B2368" s="61" t="s">
        <v>452</v>
      </c>
      <c r="C2368">
        <v>2020</v>
      </c>
      <c r="D2368" s="61" t="s">
        <v>1109</v>
      </c>
    </row>
    <row r="2369" spans="1:4" hidden="1" x14ac:dyDescent="0.25">
      <c r="A2369" s="61" t="s">
        <v>451</v>
      </c>
      <c r="B2369" s="61" t="s">
        <v>452</v>
      </c>
      <c r="C2369">
        <v>2021</v>
      </c>
      <c r="D2369" s="61" t="s">
        <v>1109</v>
      </c>
    </row>
    <row r="2370" spans="1:4" hidden="1" x14ac:dyDescent="0.25">
      <c r="A2370" s="61" t="s">
        <v>451</v>
      </c>
      <c r="B2370" s="61" t="s">
        <v>452</v>
      </c>
      <c r="C2370">
        <v>2022</v>
      </c>
      <c r="D2370" s="61" t="s">
        <v>640</v>
      </c>
    </row>
    <row r="2371" spans="1:4" hidden="1" x14ac:dyDescent="0.25">
      <c r="A2371" s="61" t="s">
        <v>451</v>
      </c>
      <c r="B2371" s="61" t="s">
        <v>452</v>
      </c>
      <c r="C2371">
        <v>2023</v>
      </c>
      <c r="D2371" s="34">
        <v>6.88</v>
      </c>
    </row>
    <row r="2372" spans="1:4" hidden="1" x14ac:dyDescent="0.25">
      <c r="A2372" s="61" t="s">
        <v>72</v>
      </c>
      <c r="B2372" s="61" t="s">
        <v>456</v>
      </c>
      <c r="C2372">
        <v>2006</v>
      </c>
      <c r="D2372" s="61">
        <v>9.8800000000000008</v>
      </c>
    </row>
    <row r="2373" spans="1:4" hidden="1" x14ac:dyDescent="0.25">
      <c r="A2373" s="61" t="s">
        <v>72</v>
      </c>
      <c r="B2373" s="61" t="s">
        <v>456</v>
      </c>
      <c r="C2373">
        <v>2008</v>
      </c>
      <c r="D2373" s="61">
        <v>9.8800000000000008</v>
      </c>
    </row>
    <row r="2374" spans="1:4" hidden="1" x14ac:dyDescent="0.25">
      <c r="A2374" s="61" t="s">
        <v>72</v>
      </c>
      <c r="B2374" s="61" t="s">
        <v>456</v>
      </c>
      <c r="C2374">
        <v>2010</v>
      </c>
      <c r="D2374" s="61">
        <v>9.5</v>
      </c>
    </row>
    <row r="2375" spans="1:4" hidden="1" x14ac:dyDescent="0.25">
      <c r="A2375" s="61" t="s">
        <v>72</v>
      </c>
      <c r="B2375" s="61" t="s">
        <v>456</v>
      </c>
      <c r="C2375">
        <v>2011</v>
      </c>
      <c r="D2375" s="61">
        <v>9.5</v>
      </c>
    </row>
    <row r="2376" spans="1:4" hidden="1" x14ac:dyDescent="0.25">
      <c r="A2376" s="61" t="s">
        <v>72</v>
      </c>
      <c r="B2376" s="61" t="s">
        <v>456</v>
      </c>
      <c r="C2376">
        <v>2012</v>
      </c>
      <c r="D2376" s="61">
        <v>9.73</v>
      </c>
    </row>
    <row r="2377" spans="1:4" hidden="1" x14ac:dyDescent="0.25">
      <c r="A2377" s="61" t="s">
        <v>72</v>
      </c>
      <c r="B2377" s="61" t="s">
        <v>456</v>
      </c>
      <c r="C2377">
        <v>2013</v>
      </c>
      <c r="D2377" s="61">
        <v>9.73</v>
      </c>
    </row>
    <row r="2378" spans="1:4" hidden="1" x14ac:dyDescent="0.25">
      <c r="A2378" s="61" t="s">
        <v>72</v>
      </c>
      <c r="B2378" s="61" t="s">
        <v>456</v>
      </c>
      <c r="C2378">
        <v>2014</v>
      </c>
      <c r="D2378" s="61">
        <v>9.73</v>
      </c>
    </row>
    <row r="2379" spans="1:4" hidden="1" x14ac:dyDescent="0.25">
      <c r="A2379" s="61" t="s">
        <v>72</v>
      </c>
      <c r="B2379" s="61" t="s">
        <v>456</v>
      </c>
      <c r="C2379">
        <v>2015</v>
      </c>
      <c r="D2379" s="61">
        <v>9.4499999999999993</v>
      </c>
    </row>
    <row r="2380" spans="1:4" hidden="1" x14ac:dyDescent="0.25">
      <c r="A2380" s="61" t="s">
        <v>72</v>
      </c>
      <c r="B2380" s="61" t="s">
        <v>456</v>
      </c>
      <c r="C2380">
        <v>2016</v>
      </c>
      <c r="D2380" s="61">
        <v>9.39</v>
      </c>
    </row>
    <row r="2381" spans="1:4" hidden="1" x14ac:dyDescent="0.25">
      <c r="A2381" s="61" t="s">
        <v>72</v>
      </c>
      <c r="B2381" s="61" t="s">
        <v>456</v>
      </c>
      <c r="C2381">
        <v>2017</v>
      </c>
      <c r="D2381" s="61">
        <v>9.39</v>
      </c>
    </row>
    <row r="2382" spans="1:4" hidden="1" x14ac:dyDescent="0.25">
      <c r="A2382" s="61" t="s">
        <v>72</v>
      </c>
      <c r="B2382" s="61" t="s">
        <v>456</v>
      </c>
      <c r="C2382">
        <v>2018</v>
      </c>
      <c r="D2382" s="61">
        <v>9.39</v>
      </c>
    </row>
    <row r="2383" spans="1:4" hidden="1" x14ac:dyDescent="0.25">
      <c r="A2383" s="61" t="s">
        <v>72</v>
      </c>
      <c r="B2383" s="61" t="s">
        <v>456</v>
      </c>
      <c r="C2383">
        <v>2019</v>
      </c>
      <c r="D2383" s="61">
        <v>9.39</v>
      </c>
    </row>
    <row r="2384" spans="1:4" hidden="1" x14ac:dyDescent="0.25">
      <c r="A2384" s="61" t="s">
        <v>72</v>
      </c>
      <c r="B2384" s="61" t="s">
        <v>456</v>
      </c>
      <c r="C2384">
        <v>2020</v>
      </c>
      <c r="D2384" s="61">
        <v>9.26</v>
      </c>
    </row>
    <row r="2385" spans="1:4" hidden="1" x14ac:dyDescent="0.25">
      <c r="A2385" s="61" t="s">
        <v>72</v>
      </c>
      <c r="B2385" s="61" t="s">
        <v>456</v>
      </c>
      <c r="C2385">
        <v>2021</v>
      </c>
      <c r="D2385" s="61">
        <v>9.26</v>
      </c>
    </row>
    <row r="2386" spans="1:4" hidden="1" x14ac:dyDescent="0.25">
      <c r="A2386" s="61" t="s">
        <v>72</v>
      </c>
      <c r="B2386" s="61" t="s">
        <v>456</v>
      </c>
      <c r="C2386">
        <v>2022</v>
      </c>
      <c r="D2386" s="61" t="s">
        <v>1319</v>
      </c>
    </row>
    <row r="2387" spans="1:4" hidden="1" x14ac:dyDescent="0.25">
      <c r="A2387" s="61" t="s">
        <v>72</v>
      </c>
      <c r="B2387" s="61" t="s">
        <v>456</v>
      </c>
      <c r="C2387">
        <v>2023</v>
      </c>
      <c r="D2387" s="34">
        <v>9.39</v>
      </c>
    </row>
    <row r="2388" spans="1:4" hidden="1" x14ac:dyDescent="0.25">
      <c r="A2388" s="61" t="s">
        <v>54</v>
      </c>
      <c r="B2388" s="61" t="s">
        <v>247</v>
      </c>
      <c r="C2388">
        <v>2006</v>
      </c>
      <c r="D2388" s="61">
        <v>9.02</v>
      </c>
    </row>
    <row r="2389" spans="1:4" hidden="1" x14ac:dyDescent="0.25">
      <c r="A2389" s="61" t="s">
        <v>54</v>
      </c>
      <c r="B2389" s="61" t="s">
        <v>247</v>
      </c>
      <c r="C2389">
        <v>2008</v>
      </c>
      <c r="D2389" s="61">
        <v>9.15</v>
      </c>
    </row>
    <row r="2390" spans="1:4" hidden="1" x14ac:dyDescent="0.25">
      <c r="A2390" s="61" t="s">
        <v>54</v>
      </c>
      <c r="B2390" s="61" t="s">
        <v>247</v>
      </c>
      <c r="C2390">
        <v>2010</v>
      </c>
      <c r="D2390" s="61">
        <v>9.09</v>
      </c>
    </row>
    <row r="2391" spans="1:4" hidden="1" x14ac:dyDescent="0.25">
      <c r="A2391" s="61" t="s">
        <v>54</v>
      </c>
      <c r="B2391" s="61" t="s">
        <v>247</v>
      </c>
      <c r="C2391">
        <v>2011</v>
      </c>
      <c r="D2391" s="61">
        <v>9.09</v>
      </c>
    </row>
    <row r="2392" spans="1:4" hidden="1" x14ac:dyDescent="0.25">
      <c r="A2392" s="61" t="s">
        <v>54</v>
      </c>
      <c r="B2392" s="61" t="s">
        <v>247</v>
      </c>
      <c r="C2392">
        <v>2012</v>
      </c>
      <c r="D2392" s="61">
        <v>9.09</v>
      </c>
    </row>
    <row r="2393" spans="1:4" hidden="1" x14ac:dyDescent="0.25">
      <c r="A2393" s="61" t="s">
        <v>54</v>
      </c>
      <c r="B2393" s="61" t="s">
        <v>247</v>
      </c>
      <c r="C2393">
        <v>2013</v>
      </c>
      <c r="D2393" s="61">
        <v>9.09</v>
      </c>
    </row>
    <row r="2394" spans="1:4" hidden="1" x14ac:dyDescent="0.25">
      <c r="A2394" s="61" t="s">
        <v>54</v>
      </c>
      <c r="B2394" s="61" t="s">
        <v>247</v>
      </c>
      <c r="C2394">
        <v>2014</v>
      </c>
      <c r="D2394" s="61">
        <v>9.09</v>
      </c>
    </row>
    <row r="2395" spans="1:4" hidden="1" x14ac:dyDescent="0.25">
      <c r="A2395" s="61" t="s">
        <v>54</v>
      </c>
      <c r="B2395" s="61" t="s">
        <v>247</v>
      </c>
      <c r="C2395">
        <v>2015</v>
      </c>
      <c r="D2395" s="61">
        <v>9.09</v>
      </c>
    </row>
    <row r="2396" spans="1:4" hidden="1" x14ac:dyDescent="0.25">
      <c r="A2396" s="61" t="s">
        <v>54</v>
      </c>
      <c r="B2396" s="61" t="s">
        <v>247</v>
      </c>
      <c r="C2396">
        <v>2016</v>
      </c>
      <c r="D2396" s="61">
        <v>9.09</v>
      </c>
    </row>
    <row r="2397" spans="1:4" hidden="1" x14ac:dyDescent="0.25">
      <c r="A2397" s="61" t="s">
        <v>54</v>
      </c>
      <c r="B2397" s="61" t="s">
        <v>247</v>
      </c>
      <c r="C2397">
        <v>2017</v>
      </c>
      <c r="D2397" s="61">
        <v>9.0299999999999994</v>
      </c>
    </row>
    <row r="2398" spans="1:4" hidden="1" x14ac:dyDescent="0.25">
      <c r="A2398" s="61" t="s">
        <v>54</v>
      </c>
      <c r="B2398" s="61" t="s">
        <v>247</v>
      </c>
      <c r="C2398">
        <v>2018</v>
      </c>
      <c r="D2398" s="61">
        <v>9.0299999999999994</v>
      </c>
    </row>
    <row r="2399" spans="1:4" hidden="1" x14ac:dyDescent="0.25">
      <c r="A2399" s="61" t="s">
        <v>54</v>
      </c>
      <c r="B2399" s="61" t="s">
        <v>247</v>
      </c>
      <c r="C2399">
        <v>2019</v>
      </c>
      <c r="D2399" s="61">
        <v>9.0299999999999994</v>
      </c>
    </row>
    <row r="2400" spans="1:4" hidden="1" x14ac:dyDescent="0.25">
      <c r="A2400" s="61" t="s">
        <v>54</v>
      </c>
      <c r="B2400" s="61" t="s">
        <v>247</v>
      </c>
      <c r="C2400">
        <v>2020</v>
      </c>
      <c r="D2400" s="61">
        <v>8.83</v>
      </c>
    </row>
    <row r="2401" spans="1:4" hidden="1" x14ac:dyDescent="0.25">
      <c r="A2401" s="61" t="s">
        <v>54</v>
      </c>
      <c r="B2401" s="61" t="s">
        <v>247</v>
      </c>
      <c r="C2401">
        <v>2021</v>
      </c>
      <c r="D2401" s="61">
        <v>8.9</v>
      </c>
    </row>
    <row r="2402" spans="1:4" hidden="1" x14ac:dyDescent="0.25">
      <c r="A2402" s="61" t="s">
        <v>54</v>
      </c>
      <c r="B2402" s="61" t="s">
        <v>247</v>
      </c>
      <c r="C2402">
        <v>2022</v>
      </c>
      <c r="D2402" s="61" t="s">
        <v>1015</v>
      </c>
    </row>
    <row r="2403" spans="1:4" hidden="1" x14ac:dyDescent="0.25">
      <c r="A2403" s="61" t="s">
        <v>54</v>
      </c>
      <c r="B2403" s="61" t="s">
        <v>247</v>
      </c>
      <c r="C2403">
        <v>2023</v>
      </c>
      <c r="D2403" s="34">
        <v>9.14</v>
      </c>
    </row>
    <row r="2404" spans="1:4" hidden="1" x14ac:dyDescent="0.25">
      <c r="A2404" s="61" t="s">
        <v>527</v>
      </c>
      <c r="B2404" s="61" t="s">
        <v>461</v>
      </c>
      <c r="C2404">
        <v>2006</v>
      </c>
      <c r="D2404" s="61" t="s">
        <v>1320</v>
      </c>
    </row>
    <row r="2405" spans="1:4" hidden="1" x14ac:dyDescent="0.25">
      <c r="A2405" s="61" t="s">
        <v>527</v>
      </c>
      <c r="B2405" s="61" t="s">
        <v>461</v>
      </c>
      <c r="C2405">
        <v>2008</v>
      </c>
      <c r="D2405" s="61" t="s">
        <v>1025</v>
      </c>
    </row>
    <row r="2406" spans="1:4" hidden="1" x14ac:dyDescent="0.25">
      <c r="A2406" s="61" t="s">
        <v>527</v>
      </c>
      <c r="B2406" s="61" t="s">
        <v>461</v>
      </c>
      <c r="C2406">
        <v>2010</v>
      </c>
      <c r="D2406" s="61" t="s">
        <v>973</v>
      </c>
    </row>
    <row r="2407" spans="1:4" hidden="1" x14ac:dyDescent="0.25">
      <c r="A2407" s="61" t="s">
        <v>527</v>
      </c>
      <c r="B2407" s="61" t="s">
        <v>461</v>
      </c>
      <c r="C2407">
        <v>2011</v>
      </c>
      <c r="D2407" s="61" t="s">
        <v>724</v>
      </c>
    </row>
    <row r="2408" spans="1:4" hidden="1" x14ac:dyDescent="0.25">
      <c r="A2408" s="61" t="s">
        <v>527</v>
      </c>
      <c r="B2408" s="61" t="s">
        <v>461</v>
      </c>
      <c r="C2408">
        <v>2012</v>
      </c>
      <c r="D2408" s="61" t="s">
        <v>1321</v>
      </c>
    </row>
    <row r="2409" spans="1:4" hidden="1" x14ac:dyDescent="0.25">
      <c r="A2409" s="61" t="s">
        <v>527</v>
      </c>
      <c r="B2409" s="61" t="s">
        <v>461</v>
      </c>
      <c r="C2409">
        <v>2013</v>
      </c>
      <c r="D2409" s="61" t="s">
        <v>839</v>
      </c>
    </row>
    <row r="2410" spans="1:4" hidden="1" x14ac:dyDescent="0.25">
      <c r="A2410" s="61" t="s">
        <v>527</v>
      </c>
      <c r="B2410" s="61" t="s">
        <v>461</v>
      </c>
      <c r="C2410">
        <v>2014</v>
      </c>
      <c r="D2410" s="61" t="s">
        <v>1322</v>
      </c>
    </row>
    <row r="2411" spans="1:4" hidden="1" x14ac:dyDescent="0.25">
      <c r="A2411" s="61" t="s">
        <v>527</v>
      </c>
      <c r="B2411" s="61" t="s">
        <v>461</v>
      </c>
      <c r="C2411">
        <v>2015</v>
      </c>
      <c r="D2411" s="61" t="s">
        <v>845</v>
      </c>
    </row>
    <row r="2412" spans="1:4" hidden="1" x14ac:dyDescent="0.25">
      <c r="A2412" s="61" t="s">
        <v>527</v>
      </c>
      <c r="B2412" s="61" t="s">
        <v>461</v>
      </c>
      <c r="C2412">
        <v>2016</v>
      </c>
      <c r="D2412" s="61" t="s">
        <v>845</v>
      </c>
    </row>
    <row r="2413" spans="1:4" hidden="1" x14ac:dyDescent="0.25">
      <c r="A2413" s="61" t="s">
        <v>527</v>
      </c>
      <c r="B2413" s="61" t="s">
        <v>461</v>
      </c>
      <c r="C2413">
        <v>2017</v>
      </c>
      <c r="D2413" s="61" t="s">
        <v>845</v>
      </c>
    </row>
    <row r="2414" spans="1:4" hidden="1" x14ac:dyDescent="0.25">
      <c r="A2414" s="61" t="s">
        <v>527</v>
      </c>
      <c r="B2414" s="61" t="s">
        <v>461</v>
      </c>
      <c r="C2414">
        <v>2018</v>
      </c>
      <c r="D2414" s="61" t="s">
        <v>845</v>
      </c>
    </row>
    <row r="2415" spans="1:4" hidden="1" x14ac:dyDescent="0.25">
      <c r="A2415" s="61" t="s">
        <v>527</v>
      </c>
      <c r="B2415" s="61" t="s">
        <v>461</v>
      </c>
      <c r="C2415">
        <v>2019</v>
      </c>
      <c r="D2415" s="61" t="s">
        <v>845</v>
      </c>
    </row>
    <row r="2416" spans="1:4" hidden="1" x14ac:dyDescent="0.25">
      <c r="A2416" s="61" t="s">
        <v>527</v>
      </c>
      <c r="B2416" s="61" t="s">
        <v>461</v>
      </c>
      <c r="C2416">
        <v>2020</v>
      </c>
      <c r="D2416" s="61" t="s">
        <v>845</v>
      </c>
    </row>
    <row r="2417" spans="1:4" hidden="1" x14ac:dyDescent="0.25">
      <c r="A2417" s="61" t="s">
        <v>527</v>
      </c>
      <c r="B2417" s="61" t="s">
        <v>461</v>
      </c>
      <c r="C2417">
        <v>2021</v>
      </c>
      <c r="D2417" s="61" t="s">
        <v>845</v>
      </c>
    </row>
    <row r="2418" spans="1:4" hidden="1" x14ac:dyDescent="0.25">
      <c r="A2418" s="61" t="s">
        <v>527</v>
      </c>
      <c r="B2418" s="61" t="s">
        <v>461</v>
      </c>
      <c r="C2418">
        <v>2022</v>
      </c>
      <c r="D2418" s="61" t="s">
        <v>845</v>
      </c>
    </row>
    <row r="2419" spans="1:4" hidden="1" x14ac:dyDescent="0.25">
      <c r="A2419" s="61" t="s">
        <v>528</v>
      </c>
      <c r="B2419" s="61" t="s">
        <v>1323</v>
      </c>
      <c r="C2419">
        <v>2006</v>
      </c>
      <c r="D2419" s="61" t="s">
        <v>908</v>
      </c>
    </row>
    <row r="2420" spans="1:4" hidden="1" x14ac:dyDescent="0.25">
      <c r="A2420" s="61" t="s">
        <v>528</v>
      </c>
      <c r="B2420" s="61" t="s">
        <v>1323</v>
      </c>
      <c r="C2420">
        <v>2008</v>
      </c>
      <c r="D2420" s="61" t="s">
        <v>908</v>
      </c>
    </row>
    <row r="2421" spans="1:4" hidden="1" x14ac:dyDescent="0.25">
      <c r="A2421" s="61" t="s">
        <v>528</v>
      </c>
      <c r="B2421" s="61" t="s">
        <v>1323</v>
      </c>
      <c r="C2421">
        <v>2010</v>
      </c>
      <c r="D2421" s="61" t="s">
        <v>1104</v>
      </c>
    </row>
    <row r="2422" spans="1:4" hidden="1" x14ac:dyDescent="0.25">
      <c r="A2422" s="61" t="s">
        <v>528</v>
      </c>
      <c r="B2422" s="61" t="s">
        <v>1323</v>
      </c>
      <c r="C2422">
        <v>2011</v>
      </c>
      <c r="D2422" s="61" t="s">
        <v>1266</v>
      </c>
    </row>
    <row r="2423" spans="1:4" hidden="1" x14ac:dyDescent="0.25">
      <c r="A2423" s="61" t="s">
        <v>528</v>
      </c>
      <c r="B2423" s="61" t="s">
        <v>1323</v>
      </c>
      <c r="C2423">
        <v>2012</v>
      </c>
      <c r="D2423" s="61" t="s">
        <v>1188</v>
      </c>
    </row>
    <row r="2424" spans="1:4" hidden="1" x14ac:dyDescent="0.25">
      <c r="A2424" s="61" t="s">
        <v>528</v>
      </c>
      <c r="B2424" s="61" t="s">
        <v>1323</v>
      </c>
      <c r="C2424">
        <v>2013</v>
      </c>
      <c r="D2424" s="61" t="s">
        <v>1188</v>
      </c>
    </row>
    <row r="2425" spans="1:4" hidden="1" x14ac:dyDescent="0.25">
      <c r="A2425" s="61" t="s">
        <v>528</v>
      </c>
      <c r="B2425" s="61" t="s">
        <v>1323</v>
      </c>
      <c r="C2425">
        <v>2014</v>
      </c>
      <c r="D2425" s="61" t="s">
        <v>837</v>
      </c>
    </row>
    <row r="2426" spans="1:4" hidden="1" x14ac:dyDescent="0.25">
      <c r="A2426" s="61" t="s">
        <v>528</v>
      </c>
      <c r="B2426" s="61" t="s">
        <v>1323</v>
      </c>
      <c r="C2426">
        <v>2015</v>
      </c>
      <c r="D2426" s="61" t="s">
        <v>1127</v>
      </c>
    </row>
    <row r="2427" spans="1:4" hidden="1" x14ac:dyDescent="0.25">
      <c r="A2427" s="61" t="s">
        <v>528</v>
      </c>
      <c r="B2427" s="61" t="s">
        <v>1323</v>
      </c>
      <c r="C2427">
        <v>2016</v>
      </c>
      <c r="D2427" s="61" t="s">
        <v>979</v>
      </c>
    </row>
    <row r="2428" spans="1:4" hidden="1" x14ac:dyDescent="0.25">
      <c r="A2428" s="61" t="s">
        <v>528</v>
      </c>
      <c r="B2428" s="61" t="s">
        <v>1323</v>
      </c>
      <c r="C2428">
        <v>2017</v>
      </c>
      <c r="D2428" s="61" t="s">
        <v>780</v>
      </c>
    </row>
    <row r="2429" spans="1:4" hidden="1" x14ac:dyDescent="0.25">
      <c r="A2429" s="61" t="s">
        <v>528</v>
      </c>
      <c r="B2429" s="61" t="s">
        <v>1323</v>
      </c>
      <c r="C2429">
        <v>2018</v>
      </c>
      <c r="D2429" s="61" t="s">
        <v>780</v>
      </c>
    </row>
    <row r="2430" spans="1:4" hidden="1" x14ac:dyDescent="0.25">
      <c r="A2430" s="61" t="s">
        <v>528</v>
      </c>
      <c r="B2430" s="61" t="s">
        <v>1323</v>
      </c>
      <c r="C2430">
        <v>2019</v>
      </c>
      <c r="D2430" s="61" t="s">
        <v>780</v>
      </c>
    </row>
    <row r="2431" spans="1:4" hidden="1" x14ac:dyDescent="0.25">
      <c r="A2431" s="61" t="s">
        <v>528</v>
      </c>
      <c r="B2431" s="61" t="s">
        <v>1323</v>
      </c>
      <c r="C2431">
        <v>2020</v>
      </c>
      <c r="D2431" s="61" t="s">
        <v>1324</v>
      </c>
    </row>
    <row r="2432" spans="1:4" hidden="1" x14ac:dyDescent="0.25">
      <c r="A2432" s="61" t="s">
        <v>528</v>
      </c>
      <c r="B2432" s="61" t="s">
        <v>1323</v>
      </c>
      <c r="C2432">
        <v>2021</v>
      </c>
      <c r="D2432" s="61" t="s">
        <v>1211</v>
      </c>
    </row>
    <row r="2433" spans="1:4" hidden="1" x14ac:dyDescent="0.25">
      <c r="A2433" s="61" t="s">
        <v>528</v>
      </c>
      <c r="B2433" s="61" t="s">
        <v>1323</v>
      </c>
      <c r="C2433">
        <v>2022</v>
      </c>
      <c r="D2433" s="61" t="s">
        <v>1211</v>
      </c>
    </row>
    <row r="2434" spans="1:4" hidden="1" x14ac:dyDescent="0.25">
      <c r="A2434" s="61" t="s">
        <v>528</v>
      </c>
      <c r="B2434" s="61" t="s">
        <v>1323</v>
      </c>
      <c r="C2434">
        <v>2023</v>
      </c>
      <c r="D2434" s="34">
        <v>8.92</v>
      </c>
    </row>
    <row r="2435" spans="1:4" hidden="1" x14ac:dyDescent="0.25">
      <c r="A2435" s="61" t="s">
        <v>468</v>
      </c>
      <c r="B2435" s="61" t="s">
        <v>469</v>
      </c>
      <c r="C2435">
        <v>2006</v>
      </c>
      <c r="D2435" s="61" t="s">
        <v>1072</v>
      </c>
    </row>
    <row r="2436" spans="1:4" hidden="1" x14ac:dyDescent="0.25">
      <c r="A2436" s="61" t="s">
        <v>468</v>
      </c>
      <c r="B2436" s="61" t="s">
        <v>469</v>
      </c>
      <c r="C2436">
        <v>2008</v>
      </c>
      <c r="D2436" s="61" t="s">
        <v>1072</v>
      </c>
    </row>
    <row r="2437" spans="1:4" hidden="1" x14ac:dyDescent="0.25">
      <c r="A2437" s="61" t="s">
        <v>468</v>
      </c>
      <c r="B2437" s="61" t="s">
        <v>469</v>
      </c>
      <c r="C2437">
        <v>2010</v>
      </c>
      <c r="D2437" s="61" t="s">
        <v>1325</v>
      </c>
    </row>
    <row r="2438" spans="1:4" hidden="1" x14ac:dyDescent="0.25">
      <c r="A2438" s="61" t="s">
        <v>468</v>
      </c>
      <c r="B2438" s="61" t="s">
        <v>469</v>
      </c>
      <c r="C2438">
        <v>2011</v>
      </c>
      <c r="D2438" s="61" t="s">
        <v>1325</v>
      </c>
    </row>
    <row r="2439" spans="1:4" hidden="1" x14ac:dyDescent="0.25">
      <c r="A2439" s="61" t="s">
        <v>468</v>
      </c>
      <c r="B2439" s="61" t="s">
        <v>469</v>
      </c>
      <c r="C2439">
        <v>2012</v>
      </c>
      <c r="D2439" s="61" t="s">
        <v>1325</v>
      </c>
    </row>
    <row r="2440" spans="1:4" hidden="1" x14ac:dyDescent="0.25">
      <c r="A2440" s="61" t="s">
        <v>468</v>
      </c>
      <c r="B2440" s="61" t="s">
        <v>469</v>
      </c>
      <c r="C2440">
        <v>2013</v>
      </c>
      <c r="D2440" s="61" t="s">
        <v>1325</v>
      </c>
    </row>
    <row r="2441" spans="1:4" hidden="1" x14ac:dyDescent="0.25">
      <c r="A2441" s="61" t="s">
        <v>468</v>
      </c>
      <c r="B2441" s="61" t="s">
        <v>469</v>
      </c>
      <c r="C2441">
        <v>2014</v>
      </c>
      <c r="D2441" s="61" t="s">
        <v>927</v>
      </c>
    </row>
    <row r="2442" spans="1:4" hidden="1" x14ac:dyDescent="0.25">
      <c r="A2442" s="61" t="s">
        <v>468</v>
      </c>
      <c r="B2442" s="61" t="s">
        <v>469</v>
      </c>
      <c r="C2442">
        <v>2015</v>
      </c>
      <c r="D2442" s="61" t="s">
        <v>1112</v>
      </c>
    </row>
    <row r="2443" spans="1:4" hidden="1" x14ac:dyDescent="0.25">
      <c r="A2443" s="61" t="s">
        <v>468</v>
      </c>
      <c r="B2443" s="61" t="s">
        <v>469</v>
      </c>
      <c r="C2443">
        <v>2016</v>
      </c>
      <c r="D2443" s="61" t="s">
        <v>1326</v>
      </c>
    </row>
    <row r="2444" spans="1:4" hidden="1" x14ac:dyDescent="0.25">
      <c r="A2444" s="61" t="s">
        <v>468</v>
      </c>
      <c r="B2444" s="61" t="s">
        <v>469</v>
      </c>
      <c r="C2444">
        <v>2017</v>
      </c>
      <c r="D2444" s="61" t="s">
        <v>918</v>
      </c>
    </row>
    <row r="2445" spans="1:4" hidden="1" x14ac:dyDescent="0.25">
      <c r="A2445" s="61" t="s">
        <v>468</v>
      </c>
      <c r="B2445" s="61" t="s">
        <v>469</v>
      </c>
      <c r="C2445">
        <v>2018</v>
      </c>
      <c r="D2445" s="61" t="s">
        <v>918</v>
      </c>
    </row>
    <row r="2446" spans="1:4" hidden="1" x14ac:dyDescent="0.25">
      <c r="A2446" s="61" t="s">
        <v>468</v>
      </c>
      <c r="B2446" s="61" t="s">
        <v>469</v>
      </c>
      <c r="C2446">
        <v>2019</v>
      </c>
      <c r="D2446" s="61" t="s">
        <v>918</v>
      </c>
    </row>
    <row r="2447" spans="1:4" hidden="1" x14ac:dyDescent="0.25">
      <c r="A2447" s="61" t="s">
        <v>468</v>
      </c>
      <c r="B2447" s="61" t="s">
        <v>469</v>
      </c>
      <c r="C2447">
        <v>2020</v>
      </c>
      <c r="D2447" s="61" t="s">
        <v>865</v>
      </c>
    </row>
    <row r="2448" spans="1:4" hidden="1" x14ac:dyDescent="0.25">
      <c r="A2448" s="61" t="s">
        <v>468</v>
      </c>
      <c r="B2448" s="61" t="s">
        <v>469</v>
      </c>
      <c r="C2448">
        <v>2021</v>
      </c>
      <c r="D2448" s="61" t="s">
        <v>865</v>
      </c>
    </row>
    <row r="2449" spans="1:4" hidden="1" x14ac:dyDescent="0.25">
      <c r="A2449" s="61" t="s">
        <v>468</v>
      </c>
      <c r="B2449" s="61" t="s">
        <v>469</v>
      </c>
      <c r="C2449">
        <v>2022</v>
      </c>
      <c r="D2449" s="61" t="s">
        <v>865</v>
      </c>
    </row>
    <row r="2450" spans="1:4" hidden="1" x14ac:dyDescent="0.25">
      <c r="A2450" s="61" t="s">
        <v>481</v>
      </c>
      <c r="B2450" s="61" t="s">
        <v>482</v>
      </c>
      <c r="C2450">
        <v>2006</v>
      </c>
      <c r="D2450" s="61" t="s">
        <v>1140</v>
      </c>
    </row>
    <row r="2451" spans="1:4" hidden="1" x14ac:dyDescent="0.25">
      <c r="A2451" s="61" t="s">
        <v>481</v>
      </c>
      <c r="B2451" s="61" t="s">
        <v>482</v>
      </c>
      <c r="C2451">
        <v>2008</v>
      </c>
      <c r="D2451" s="61" t="s">
        <v>1092</v>
      </c>
    </row>
    <row r="2452" spans="1:4" hidden="1" x14ac:dyDescent="0.25">
      <c r="A2452" s="61" t="s">
        <v>481</v>
      </c>
      <c r="B2452" s="61" t="s">
        <v>482</v>
      </c>
      <c r="C2452">
        <v>2010</v>
      </c>
      <c r="D2452" s="61" t="s">
        <v>947</v>
      </c>
    </row>
    <row r="2453" spans="1:4" hidden="1" x14ac:dyDescent="0.25">
      <c r="A2453" s="61" t="s">
        <v>481</v>
      </c>
      <c r="B2453" s="61" t="s">
        <v>482</v>
      </c>
      <c r="C2453">
        <v>2011</v>
      </c>
      <c r="D2453" s="61" t="s">
        <v>947</v>
      </c>
    </row>
    <row r="2454" spans="1:4" hidden="1" x14ac:dyDescent="0.25">
      <c r="A2454" s="61" t="s">
        <v>481</v>
      </c>
      <c r="B2454" s="61" t="s">
        <v>482</v>
      </c>
      <c r="C2454">
        <v>2012</v>
      </c>
      <c r="D2454" s="61" t="s">
        <v>715</v>
      </c>
    </row>
    <row r="2455" spans="1:4" hidden="1" x14ac:dyDescent="0.25">
      <c r="A2455" s="61" t="s">
        <v>481</v>
      </c>
      <c r="B2455" s="61" t="s">
        <v>482</v>
      </c>
      <c r="C2455">
        <v>2013</v>
      </c>
      <c r="D2455" s="61" t="s">
        <v>948</v>
      </c>
    </row>
    <row r="2456" spans="1:4" hidden="1" x14ac:dyDescent="0.25">
      <c r="A2456" s="61" t="s">
        <v>481</v>
      </c>
      <c r="B2456" s="61" t="s">
        <v>482</v>
      </c>
      <c r="C2456">
        <v>2014</v>
      </c>
      <c r="D2456" s="61" t="s">
        <v>948</v>
      </c>
    </row>
    <row r="2457" spans="1:4" hidden="1" x14ac:dyDescent="0.25">
      <c r="A2457" s="61" t="s">
        <v>481</v>
      </c>
      <c r="B2457" s="61" t="s">
        <v>482</v>
      </c>
      <c r="C2457">
        <v>2015</v>
      </c>
      <c r="D2457" s="61" t="s">
        <v>1327</v>
      </c>
    </row>
    <row r="2458" spans="1:4" hidden="1" x14ac:dyDescent="0.25">
      <c r="A2458" s="61" t="s">
        <v>481</v>
      </c>
      <c r="B2458" s="61" t="s">
        <v>482</v>
      </c>
      <c r="C2458">
        <v>2016</v>
      </c>
      <c r="D2458" s="61" t="s">
        <v>1085</v>
      </c>
    </row>
    <row r="2459" spans="1:4" hidden="1" x14ac:dyDescent="0.25">
      <c r="A2459" s="61" t="s">
        <v>481</v>
      </c>
      <c r="B2459" s="61" t="s">
        <v>482</v>
      </c>
      <c r="C2459">
        <v>2017</v>
      </c>
      <c r="D2459" s="61" t="s">
        <v>1328</v>
      </c>
    </row>
    <row r="2460" spans="1:4" hidden="1" x14ac:dyDescent="0.25">
      <c r="A2460" s="61" t="s">
        <v>481</v>
      </c>
      <c r="B2460" s="61" t="s">
        <v>482</v>
      </c>
      <c r="C2460">
        <v>2018</v>
      </c>
      <c r="D2460" s="61" t="s">
        <v>953</v>
      </c>
    </row>
    <row r="2461" spans="1:4" hidden="1" x14ac:dyDescent="0.25">
      <c r="A2461" s="61" t="s">
        <v>481</v>
      </c>
      <c r="B2461" s="61" t="s">
        <v>482</v>
      </c>
      <c r="C2461">
        <v>2019</v>
      </c>
      <c r="D2461" s="61" t="s">
        <v>1329</v>
      </c>
    </row>
    <row r="2462" spans="1:4" hidden="1" x14ac:dyDescent="0.25">
      <c r="A2462" s="61" t="s">
        <v>481</v>
      </c>
      <c r="B2462" s="61" t="s">
        <v>482</v>
      </c>
      <c r="C2462">
        <v>2020</v>
      </c>
      <c r="D2462" s="61" t="s">
        <v>1087</v>
      </c>
    </row>
    <row r="2463" spans="1:4" hidden="1" x14ac:dyDescent="0.25">
      <c r="A2463" s="61" t="s">
        <v>481</v>
      </c>
      <c r="B2463" s="61" t="s">
        <v>482</v>
      </c>
      <c r="C2463">
        <v>2021</v>
      </c>
      <c r="D2463" s="61" t="s">
        <v>1087</v>
      </c>
    </row>
    <row r="2464" spans="1:4" hidden="1" x14ac:dyDescent="0.25">
      <c r="A2464" s="61" t="s">
        <v>481</v>
      </c>
      <c r="B2464" s="61" t="s">
        <v>482</v>
      </c>
      <c r="C2464">
        <v>2022</v>
      </c>
      <c r="D2464" s="61" t="s">
        <v>1087</v>
      </c>
    </row>
    <row r="2465" spans="1:4" hidden="1" x14ac:dyDescent="0.25">
      <c r="A2465" s="61" t="s">
        <v>481</v>
      </c>
      <c r="B2465" s="61" t="s">
        <v>482</v>
      </c>
      <c r="C2465">
        <v>2023</v>
      </c>
      <c r="D2465" s="34">
        <v>5.35</v>
      </c>
    </row>
    <row r="2466" spans="1:4" hidden="1" x14ac:dyDescent="0.25">
      <c r="A2466" s="61" t="s">
        <v>171</v>
      </c>
      <c r="B2466" s="61" t="s">
        <v>467</v>
      </c>
      <c r="C2466">
        <v>2006</v>
      </c>
      <c r="D2466" s="61">
        <v>5.67</v>
      </c>
    </row>
    <row r="2467" spans="1:4" hidden="1" x14ac:dyDescent="0.25">
      <c r="A2467" s="61" t="s">
        <v>171</v>
      </c>
      <c r="B2467" s="61" t="s">
        <v>467</v>
      </c>
      <c r="C2467">
        <v>2008</v>
      </c>
      <c r="D2467" s="61">
        <v>6.81</v>
      </c>
    </row>
    <row r="2468" spans="1:4" hidden="1" x14ac:dyDescent="0.25">
      <c r="A2468" s="61" t="s">
        <v>171</v>
      </c>
      <c r="B2468" s="61" t="s">
        <v>467</v>
      </c>
      <c r="C2468">
        <v>2010</v>
      </c>
      <c r="D2468" s="61">
        <v>6.55</v>
      </c>
    </row>
    <row r="2469" spans="1:4" hidden="1" x14ac:dyDescent="0.25">
      <c r="A2469" s="61" t="s">
        <v>171</v>
      </c>
      <c r="B2469" s="61" t="s">
        <v>467</v>
      </c>
      <c r="C2469">
        <v>2011</v>
      </c>
      <c r="D2469" s="61">
        <v>6.55</v>
      </c>
    </row>
    <row r="2470" spans="1:4" hidden="1" x14ac:dyDescent="0.25">
      <c r="A2470" s="61" t="s">
        <v>171</v>
      </c>
      <c r="B2470" s="61" t="s">
        <v>467</v>
      </c>
      <c r="C2470">
        <v>2012</v>
      </c>
      <c r="D2470" s="61">
        <v>6.55</v>
      </c>
    </row>
    <row r="2471" spans="1:4" hidden="1" x14ac:dyDescent="0.25">
      <c r="A2471" s="61" t="s">
        <v>171</v>
      </c>
      <c r="B2471" s="61" t="s">
        <v>467</v>
      </c>
      <c r="C2471">
        <v>2013</v>
      </c>
      <c r="D2471" s="61">
        <v>6.25</v>
      </c>
    </row>
    <row r="2472" spans="1:4" hidden="1" x14ac:dyDescent="0.25">
      <c r="A2472" s="61" t="s">
        <v>171</v>
      </c>
      <c r="B2472" s="61" t="s">
        <v>467</v>
      </c>
      <c r="C2472">
        <v>2014</v>
      </c>
      <c r="D2472" s="61">
        <v>5.39</v>
      </c>
    </row>
    <row r="2473" spans="1:4" hidden="1" x14ac:dyDescent="0.25">
      <c r="A2473" s="61" t="s">
        <v>171</v>
      </c>
      <c r="B2473" s="61" t="s">
        <v>467</v>
      </c>
      <c r="C2473">
        <v>2015</v>
      </c>
      <c r="D2473" s="61">
        <v>5.09</v>
      </c>
    </row>
    <row r="2474" spans="1:4" hidden="1" x14ac:dyDescent="0.25">
      <c r="A2474" s="61" t="s">
        <v>171</v>
      </c>
      <c r="B2474" s="61" t="s">
        <v>467</v>
      </c>
      <c r="C2474">
        <v>2016</v>
      </c>
      <c r="D2474" s="61">
        <v>4.92</v>
      </c>
    </row>
    <row r="2475" spans="1:4" hidden="1" x14ac:dyDescent="0.25">
      <c r="A2475" s="61" t="s">
        <v>171</v>
      </c>
      <c r="B2475" s="61" t="s">
        <v>467</v>
      </c>
      <c r="C2475">
        <v>2017</v>
      </c>
      <c r="D2475" s="61">
        <v>4.63</v>
      </c>
    </row>
    <row r="2476" spans="1:4" hidden="1" x14ac:dyDescent="0.25">
      <c r="A2476" s="61" t="s">
        <v>171</v>
      </c>
      <c r="B2476" s="61" t="s">
        <v>467</v>
      </c>
      <c r="C2476">
        <v>2018</v>
      </c>
      <c r="D2476" s="61">
        <v>4.63</v>
      </c>
    </row>
    <row r="2477" spans="1:4" hidden="1" x14ac:dyDescent="0.25">
      <c r="A2477" s="61" t="s">
        <v>171</v>
      </c>
      <c r="B2477" s="61" t="s">
        <v>467</v>
      </c>
      <c r="C2477">
        <v>2019</v>
      </c>
      <c r="D2477" s="61">
        <v>6.32</v>
      </c>
    </row>
    <row r="2478" spans="1:4" hidden="1" x14ac:dyDescent="0.25">
      <c r="A2478" s="61" t="s">
        <v>171</v>
      </c>
      <c r="B2478" s="61" t="s">
        <v>467</v>
      </c>
      <c r="C2478">
        <v>2020</v>
      </c>
      <c r="D2478" s="61">
        <v>6.04</v>
      </c>
    </row>
    <row r="2479" spans="1:4" hidden="1" x14ac:dyDescent="0.25">
      <c r="A2479" s="61" t="s">
        <v>171</v>
      </c>
      <c r="B2479" s="61" t="s">
        <v>467</v>
      </c>
      <c r="C2479">
        <v>2021</v>
      </c>
      <c r="D2479" s="61">
        <v>6.04</v>
      </c>
    </row>
    <row r="2480" spans="1:4" hidden="1" x14ac:dyDescent="0.25">
      <c r="A2480" s="61" t="s">
        <v>171</v>
      </c>
      <c r="B2480" s="61" t="s">
        <v>467</v>
      </c>
      <c r="C2480">
        <v>2022</v>
      </c>
      <c r="D2480" s="61" t="s">
        <v>870</v>
      </c>
    </row>
    <row r="2481" spans="1:4" hidden="1" x14ac:dyDescent="0.25">
      <c r="A2481" s="61" t="s">
        <v>171</v>
      </c>
      <c r="B2481" s="61" t="s">
        <v>467</v>
      </c>
      <c r="C2481">
        <v>2023</v>
      </c>
      <c r="D2481" s="34">
        <v>6.35</v>
      </c>
    </row>
    <row r="2482" spans="1:4" hidden="1" x14ac:dyDescent="0.25">
      <c r="A2482" s="61" t="s">
        <v>465</v>
      </c>
      <c r="B2482" s="61" t="s">
        <v>466</v>
      </c>
      <c r="C2482">
        <v>2006</v>
      </c>
      <c r="D2482" s="61" t="s">
        <v>916</v>
      </c>
    </row>
    <row r="2483" spans="1:4" hidden="1" x14ac:dyDescent="0.25">
      <c r="A2483" s="61" t="s">
        <v>465</v>
      </c>
      <c r="B2483" s="61" t="s">
        <v>466</v>
      </c>
      <c r="C2483">
        <v>2008</v>
      </c>
      <c r="D2483" s="61" t="s">
        <v>1330</v>
      </c>
    </row>
    <row r="2484" spans="1:4" hidden="1" x14ac:dyDescent="0.25">
      <c r="A2484" s="61" t="s">
        <v>465</v>
      </c>
      <c r="B2484" s="61" t="s">
        <v>466</v>
      </c>
      <c r="C2484">
        <v>2010</v>
      </c>
      <c r="D2484" s="61" t="s">
        <v>1135</v>
      </c>
    </row>
    <row r="2485" spans="1:4" hidden="1" x14ac:dyDescent="0.25">
      <c r="A2485" s="61" t="s">
        <v>465</v>
      </c>
      <c r="B2485" s="61" t="s">
        <v>466</v>
      </c>
      <c r="C2485">
        <v>2011</v>
      </c>
      <c r="D2485" s="61" t="s">
        <v>1135</v>
      </c>
    </row>
    <row r="2486" spans="1:4" hidden="1" x14ac:dyDescent="0.25">
      <c r="A2486" s="61" t="s">
        <v>465</v>
      </c>
      <c r="B2486" s="61" t="s">
        <v>466</v>
      </c>
      <c r="C2486">
        <v>2012</v>
      </c>
      <c r="D2486" s="61" t="s">
        <v>1135</v>
      </c>
    </row>
    <row r="2487" spans="1:4" hidden="1" x14ac:dyDescent="0.25">
      <c r="A2487" s="61" t="s">
        <v>465</v>
      </c>
      <c r="B2487" s="61" t="s">
        <v>466</v>
      </c>
      <c r="C2487">
        <v>2013</v>
      </c>
      <c r="D2487" s="61" t="s">
        <v>1135</v>
      </c>
    </row>
    <row r="2488" spans="1:4" hidden="1" x14ac:dyDescent="0.25">
      <c r="A2488" s="61" t="s">
        <v>465</v>
      </c>
      <c r="B2488" s="61" t="s">
        <v>466</v>
      </c>
      <c r="C2488">
        <v>2014</v>
      </c>
      <c r="D2488" s="61" t="s">
        <v>1135</v>
      </c>
    </row>
    <row r="2489" spans="1:4" hidden="1" x14ac:dyDescent="0.25">
      <c r="A2489" s="61" t="s">
        <v>465</v>
      </c>
      <c r="B2489" s="61" t="s">
        <v>466</v>
      </c>
      <c r="C2489">
        <v>2015</v>
      </c>
      <c r="D2489" s="61" t="s">
        <v>806</v>
      </c>
    </row>
    <row r="2490" spans="1:4" hidden="1" x14ac:dyDescent="0.25">
      <c r="A2490" s="61" t="s">
        <v>465</v>
      </c>
      <c r="B2490" s="61" t="s">
        <v>466</v>
      </c>
      <c r="C2490">
        <v>2016</v>
      </c>
      <c r="D2490" s="61" t="s">
        <v>621</v>
      </c>
    </row>
    <row r="2491" spans="1:4" hidden="1" x14ac:dyDescent="0.25">
      <c r="A2491" s="61" t="s">
        <v>465</v>
      </c>
      <c r="B2491" s="61" t="s">
        <v>466</v>
      </c>
      <c r="C2491">
        <v>2017</v>
      </c>
      <c r="D2491" s="61" t="s">
        <v>821</v>
      </c>
    </row>
    <row r="2492" spans="1:4" hidden="1" x14ac:dyDescent="0.25">
      <c r="A2492" s="61" t="s">
        <v>465</v>
      </c>
      <c r="B2492" s="61" t="s">
        <v>466</v>
      </c>
      <c r="C2492">
        <v>2018</v>
      </c>
      <c r="D2492" s="61" t="s">
        <v>818</v>
      </c>
    </row>
    <row r="2493" spans="1:4" hidden="1" x14ac:dyDescent="0.25">
      <c r="A2493" s="61" t="s">
        <v>465</v>
      </c>
      <c r="B2493" s="61" t="s">
        <v>466</v>
      </c>
      <c r="C2493">
        <v>2019</v>
      </c>
      <c r="D2493" s="61" t="s">
        <v>990</v>
      </c>
    </row>
    <row r="2494" spans="1:4" hidden="1" x14ac:dyDescent="0.25">
      <c r="A2494" s="61" t="s">
        <v>465</v>
      </c>
      <c r="B2494" s="61" t="s">
        <v>466</v>
      </c>
      <c r="C2494">
        <v>2020</v>
      </c>
      <c r="D2494" s="61" t="s">
        <v>700</v>
      </c>
    </row>
    <row r="2495" spans="1:4" hidden="1" x14ac:dyDescent="0.25">
      <c r="A2495" s="61" t="s">
        <v>465</v>
      </c>
      <c r="B2495" s="61" t="s">
        <v>466</v>
      </c>
      <c r="C2495">
        <v>2021</v>
      </c>
      <c r="D2495" s="61" t="s">
        <v>700</v>
      </c>
    </row>
    <row r="2496" spans="1:4" hidden="1" x14ac:dyDescent="0.25">
      <c r="A2496" s="61" t="s">
        <v>465</v>
      </c>
      <c r="B2496" s="61" t="s">
        <v>466</v>
      </c>
      <c r="C2496">
        <v>2022</v>
      </c>
      <c r="D2496" s="61" t="s">
        <v>931</v>
      </c>
    </row>
    <row r="2497" spans="1:4" hidden="1" x14ac:dyDescent="0.25">
      <c r="A2497" s="61" t="s">
        <v>465</v>
      </c>
      <c r="B2497" s="61" t="s">
        <v>466</v>
      </c>
      <c r="C2497">
        <v>2023</v>
      </c>
      <c r="D2497" s="34">
        <v>2.99</v>
      </c>
    </row>
    <row r="2498" spans="1:4" hidden="1" x14ac:dyDescent="0.25">
      <c r="A2498" s="61" t="s">
        <v>475</v>
      </c>
      <c r="B2498" s="61" t="s">
        <v>476</v>
      </c>
      <c r="C2498">
        <v>2006</v>
      </c>
      <c r="D2498" s="61" t="s">
        <v>1107</v>
      </c>
    </row>
    <row r="2499" spans="1:4" hidden="1" x14ac:dyDescent="0.25">
      <c r="A2499" s="61" t="s">
        <v>475</v>
      </c>
      <c r="B2499" s="61" t="s">
        <v>476</v>
      </c>
      <c r="C2499">
        <v>2008</v>
      </c>
      <c r="D2499" s="61" t="s">
        <v>1094</v>
      </c>
    </row>
    <row r="2500" spans="1:4" hidden="1" x14ac:dyDescent="0.25">
      <c r="A2500" s="61" t="s">
        <v>475</v>
      </c>
      <c r="B2500" s="61" t="s">
        <v>476</v>
      </c>
      <c r="C2500">
        <v>2010</v>
      </c>
      <c r="D2500" s="61" t="s">
        <v>943</v>
      </c>
    </row>
    <row r="2501" spans="1:4" hidden="1" x14ac:dyDescent="0.25">
      <c r="A2501" s="61" t="s">
        <v>475</v>
      </c>
      <c r="B2501" s="61" t="s">
        <v>476</v>
      </c>
      <c r="C2501">
        <v>2011</v>
      </c>
      <c r="D2501" s="61" t="s">
        <v>943</v>
      </c>
    </row>
    <row r="2502" spans="1:4" hidden="1" x14ac:dyDescent="0.25">
      <c r="A2502" s="61" t="s">
        <v>475</v>
      </c>
      <c r="B2502" s="61" t="s">
        <v>476</v>
      </c>
      <c r="C2502">
        <v>2012</v>
      </c>
      <c r="D2502" s="61" t="s">
        <v>1331</v>
      </c>
    </row>
    <row r="2503" spans="1:4" hidden="1" x14ac:dyDescent="0.25">
      <c r="A2503" s="61" t="s">
        <v>475</v>
      </c>
      <c r="B2503" s="61" t="s">
        <v>476</v>
      </c>
      <c r="C2503">
        <v>2013</v>
      </c>
      <c r="D2503" s="61" t="s">
        <v>1331</v>
      </c>
    </row>
    <row r="2504" spans="1:4" hidden="1" x14ac:dyDescent="0.25">
      <c r="A2504" s="61" t="s">
        <v>475</v>
      </c>
      <c r="B2504" s="61" t="s">
        <v>476</v>
      </c>
      <c r="C2504">
        <v>2014</v>
      </c>
      <c r="D2504" s="61" t="s">
        <v>1331</v>
      </c>
    </row>
    <row r="2505" spans="1:4" hidden="1" x14ac:dyDescent="0.25">
      <c r="A2505" s="61" t="s">
        <v>475</v>
      </c>
      <c r="B2505" s="61" t="s">
        <v>476</v>
      </c>
      <c r="C2505">
        <v>2015</v>
      </c>
      <c r="D2505" s="61" t="s">
        <v>789</v>
      </c>
    </row>
    <row r="2506" spans="1:4" hidden="1" x14ac:dyDescent="0.25">
      <c r="A2506" s="61" t="s">
        <v>475</v>
      </c>
      <c r="B2506" s="61" t="s">
        <v>476</v>
      </c>
      <c r="C2506">
        <v>2016</v>
      </c>
      <c r="D2506" s="61" t="s">
        <v>789</v>
      </c>
    </row>
    <row r="2507" spans="1:4" hidden="1" x14ac:dyDescent="0.25">
      <c r="A2507" s="61" t="s">
        <v>475</v>
      </c>
      <c r="B2507" s="61" t="s">
        <v>476</v>
      </c>
      <c r="C2507">
        <v>2017</v>
      </c>
      <c r="D2507" s="61" t="s">
        <v>872</v>
      </c>
    </row>
    <row r="2508" spans="1:4" hidden="1" x14ac:dyDescent="0.25">
      <c r="A2508" s="61" t="s">
        <v>475</v>
      </c>
      <c r="B2508" s="61" t="s">
        <v>476</v>
      </c>
      <c r="C2508">
        <v>2018</v>
      </c>
      <c r="D2508" s="61" t="s">
        <v>943</v>
      </c>
    </row>
    <row r="2509" spans="1:4" hidden="1" x14ac:dyDescent="0.25">
      <c r="A2509" s="61" t="s">
        <v>475</v>
      </c>
      <c r="B2509" s="61" t="s">
        <v>476</v>
      </c>
      <c r="C2509">
        <v>2019</v>
      </c>
      <c r="D2509" s="61" t="s">
        <v>943</v>
      </c>
    </row>
    <row r="2510" spans="1:4" hidden="1" x14ac:dyDescent="0.25">
      <c r="A2510" s="61" t="s">
        <v>475</v>
      </c>
      <c r="B2510" s="61" t="s">
        <v>476</v>
      </c>
      <c r="C2510">
        <v>2020</v>
      </c>
      <c r="D2510" s="61" t="s">
        <v>943</v>
      </c>
    </row>
    <row r="2511" spans="1:4" hidden="1" x14ac:dyDescent="0.25">
      <c r="A2511" s="61" t="s">
        <v>475</v>
      </c>
      <c r="B2511" s="61" t="s">
        <v>476</v>
      </c>
      <c r="C2511">
        <v>2021</v>
      </c>
      <c r="D2511" s="61" t="s">
        <v>943</v>
      </c>
    </row>
    <row r="2512" spans="1:4" hidden="1" x14ac:dyDescent="0.25">
      <c r="A2512" s="61" t="s">
        <v>475</v>
      </c>
      <c r="B2512" s="61" t="s">
        <v>476</v>
      </c>
      <c r="C2512">
        <v>2022</v>
      </c>
      <c r="D2512" s="61" t="s">
        <v>943</v>
      </c>
    </row>
    <row r="2513" spans="1:4" hidden="1" x14ac:dyDescent="0.25">
      <c r="A2513" s="61" t="s">
        <v>475</v>
      </c>
      <c r="B2513" s="61" t="s">
        <v>476</v>
      </c>
      <c r="C2513">
        <v>2023</v>
      </c>
      <c r="D2513" s="34">
        <v>7.16</v>
      </c>
    </row>
    <row r="2514" spans="1:4" hidden="1" x14ac:dyDescent="0.25">
      <c r="A2514" s="61" t="s">
        <v>477</v>
      </c>
      <c r="B2514" s="61" t="s">
        <v>478</v>
      </c>
      <c r="C2514">
        <v>2006</v>
      </c>
      <c r="D2514" s="61">
        <v>3.06</v>
      </c>
    </row>
    <row r="2515" spans="1:4" hidden="1" x14ac:dyDescent="0.25">
      <c r="A2515" s="61" t="s">
        <v>477</v>
      </c>
      <c r="B2515" s="61" t="s">
        <v>478</v>
      </c>
      <c r="C2515">
        <v>2008</v>
      </c>
      <c r="D2515" s="61">
        <v>2.96</v>
      </c>
    </row>
    <row r="2516" spans="1:4" hidden="1" x14ac:dyDescent="0.25">
      <c r="A2516" s="61" t="s">
        <v>477</v>
      </c>
      <c r="B2516" s="61" t="s">
        <v>478</v>
      </c>
      <c r="C2516">
        <v>2010</v>
      </c>
      <c r="D2516" s="61">
        <v>2.79</v>
      </c>
    </row>
    <row r="2517" spans="1:4" hidden="1" x14ac:dyDescent="0.25">
      <c r="A2517" s="61" t="s">
        <v>477</v>
      </c>
      <c r="B2517" s="61" t="s">
        <v>478</v>
      </c>
      <c r="C2517">
        <v>2011</v>
      </c>
      <c r="D2517" s="61">
        <v>5.53</v>
      </c>
    </row>
    <row r="2518" spans="1:4" hidden="1" x14ac:dyDescent="0.25">
      <c r="A2518" s="61" t="s">
        <v>477</v>
      </c>
      <c r="B2518" s="61" t="s">
        <v>478</v>
      </c>
      <c r="C2518">
        <v>2012</v>
      </c>
      <c r="D2518" s="61">
        <v>5.67</v>
      </c>
    </row>
    <row r="2519" spans="1:4" hidden="1" x14ac:dyDescent="0.25">
      <c r="A2519" s="61" t="s">
        <v>477</v>
      </c>
      <c r="B2519" s="61" t="s">
        <v>478</v>
      </c>
      <c r="C2519">
        <v>2013</v>
      </c>
      <c r="D2519" s="61">
        <v>5.76</v>
      </c>
    </row>
    <row r="2520" spans="1:4" hidden="1" x14ac:dyDescent="0.25">
      <c r="A2520" s="61" t="s">
        <v>477</v>
      </c>
      <c r="B2520" s="61" t="s">
        <v>478</v>
      </c>
      <c r="C2520">
        <v>2014</v>
      </c>
      <c r="D2520" s="61">
        <v>6.31</v>
      </c>
    </row>
    <row r="2521" spans="1:4" hidden="1" x14ac:dyDescent="0.25">
      <c r="A2521" s="61" t="s">
        <v>477</v>
      </c>
      <c r="B2521" s="61" t="s">
        <v>478</v>
      </c>
      <c r="C2521">
        <v>2015</v>
      </c>
      <c r="D2521" s="61">
        <v>6.72</v>
      </c>
    </row>
    <row r="2522" spans="1:4" hidden="1" x14ac:dyDescent="0.25">
      <c r="A2522" s="61" t="s">
        <v>477</v>
      </c>
      <c r="B2522" s="61" t="s">
        <v>478</v>
      </c>
      <c r="C2522">
        <v>2016</v>
      </c>
      <c r="D2522" s="61">
        <v>6.4</v>
      </c>
    </row>
    <row r="2523" spans="1:4" hidden="1" x14ac:dyDescent="0.25">
      <c r="A2523" s="61" t="s">
        <v>477</v>
      </c>
      <c r="B2523" s="61" t="s">
        <v>478</v>
      </c>
      <c r="C2523">
        <v>2017</v>
      </c>
      <c r="D2523" s="61">
        <v>6.32</v>
      </c>
    </row>
    <row r="2524" spans="1:4" hidden="1" x14ac:dyDescent="0.25">
      <c r="A2524" s="61" t="s">
        <v>477</v>
      </c>
      <c r="B2524" s="61" t="s">
        <v>478</v>
      </c>
      <c r="C2524">
        <v>2018</v>
      </c>
      <c r="D2524" s="61">
        <v>6.41</v>
      </c>
    </row>
    <row r="2525" spans="1:4" hidden="1" x14ac:dyDescent="0.25">
      <c r="A2525" s="61" t="s">
        <v>477</v>
      </c>
      <c r="B2525" s="61" t="s">
        <v>478</v>
      </c>
      <c r="C2525">
        <v>2019</v>
      </c>
      <c r="D2525" s="61">
        <v>6.72</v>
      </c>
    </row>
    <row r="2526" spans="1:4" hidden="1" x14ac:dyDescent="0.25">
      <c r="A2526" s="61" t="s">
        <v>477</v>
      </c>
      <c r="B2526" s="61" t="s">
        <v>478</v>
      </c>
      <c r="C2526">
        <v>2020</v>
      </c>
      <c r="D2526" s="61">
        <v>6.59</v>
      </c>
    </row>
    <row r="2527" spans="1:4" hidden="1" x14ac:dyDescent="0.25">
      <c r="A2527" s="61" t="s">
        <v>477</v>
      </c>
      <c r="B2527" s="61" t="s">
        <v>478</v>
      </c>
      <c r="C2527">
        <v>2021</v>
      </c>
      <c r="D2527" s="61">
        <v>5.99</v>
      </c>
    </row>
    <row r="2528" spans="1:4" hidden="1" x14ac:dyDescent="0.25">
      <c r="A2528" s="61" t="s">
        <v>477</v>
      </c>
      <c r="B2528" s="61" t="s">
        <v>478</v>
      </c>
      <c r="C2528">
        <v>2022</v>
      </c>
      <c r="D2528" s="61" t="s">
        <v>1293</v>
      </c>
    </row>
    <row r="2529" spans="1:4" hidden="1" x14ac:dyDescent="0.25">
      <c r="A2529" s="61" t="s">
        <v>477</v>
      </c>
      <c r="B2529" s="61" t="s">
        <v>478</v>
      </c>
      <c r="C2529">
        <v>2023</v>
      </c>
      <c r="D2529" s="34">
        <v>5.51</v>
      </c>
    </row>
    <row r="2530" spans="1:4" hidden="1" x14ac:dyDescent="0.25">
      <c r="A2530" s="61" t="s">
        <v>125</v>
      </c>
      <c r="B2530" s="61" t="s">
        <v>480</v>
      </c>
      <c r="C2530">
        <v>2006</v>
      </c>
      <c r="D2530" s="61">
        <v>5.7</v>
      </c>
    </row>
    <row r="2531" spans="1:4" hidden="1" x14ac:dyDescent="0.25">
      <c r="A2531" s="61" t="s">
        <v>125</v>
      </c>
      <c r="B2531" s="61" t="s">
        <v>480</v>
      </c>
      <c r="C2531">
        <v>2008</v>
      </c>
      <c r="D2531" s="61">
        <v>5.69</v>
      </c>
    </row>
    <row r="2532" spans="1:4" hidden="1" x14ac:dyDescent="0.25">
      <c r="A2532" s="61" t="s">
        <v>125</v>
      </c>
      <c r="B2532" s="61" t="s">
        <v>480</v>
      </c>
      <c r="C2532">
        <v>2010</v>
      </c>
      <c r="D2532" s="61">
        <v>5.73</v>
      </c>
    </row>
    <row r="2533" spans="1:4" hidden="1" x14ac:dyDescent="0.25">
      <c r="A2533" s="61" t="s">
        <v>125</v>
      </c>
      <c r="B2533" s="61" t="s">
        <v>480</v>
      </c>
      <c r="C2533">
        <v>2011</v>
      </c>
      <c r="D2533" s="61">
        <v>5.73</v>
      </c>
    </row>
    <row r="2534" spans="1:4" hidden="1" x14ac:dyDescent="0.25">
      <c r="A2534" s="61" t="s">
        <v>125</v>
      </c>
      <c r="B2534" s="61" t="s">
        <v>480</v>
      </c>
      <c r="C2534">
        <v>2012</v>
      </c>
      <c r="D2534" s="61">
        <v>5.76</v>
      </c>
    </row>
    <row r="2535" spans="1:4" hidden="1" x14ac:dyDescent="0.25">
      <c r="A2535" s="61" t="s">
        <v>125</v>
      </c>
      <c r="B2535" s="61" t="s">
        <v>480</v>
      </c>
      <c r="C2535">
        <v>2013</v>
      </c>
      <c r="D2535" s="61">
        <v>5.63</v>
      </c>
    </row>
    <row r="2536" spans="1:4" hidden="1" x14ac:dyDescent="0.25">
      <c r="A2536" s="61" t="s">
        <v>125</v>
      </c>
      <c r="B2536" s="61" t="s">
        <v>480</v>
      </c>
      <c r="C2536">
        <v>2014</v>
      </c>
      <c r="D2536" s="61">
        <v>5.12</v>
      </c>
    </row>
    <row r="2537" spans="1:4" hidden="1" x14ac:dyDescent="0.25">
      <c r="A2537" s="61" t="s">
        <v>125</v>
      </c>
      <c r="B2537" s="61" t="s">
        <v>480</v>
      </c>
      <c r="C2537">
        <v>2015</v>
      </c>
      <c r="D2537" s="61">
        <v>5.12</v>
      </c>
    </row>
    <row r="2538" spans="1:4" hidden="1" x14ac:dyDescent="0.25">
      <c r="A2538" s="61" t="s">
        <v>125</v>
      </c>
      <c r="B2538" s="61" t="s">
        <v>480</v>
      </c>
      <c r="C2538">
        <v>2016</v>
      </c>
      <c r="D2538" s="61">
        <v>5.04</v>
      </c>
    </row>
    <row r="2539" spans="1:4" hidden="1" x14ac:dyDescent="0.25">
      <c r="A2539" s="61" t="s">
        <v>125</v>
      </c>
      <c r="B2539" s="61" t="s">
        <v>480</v>
      </c>
      <c r="C2539">
        <v>2017</v>
      </c>
      <c r="D2539" s="61">
        <v>4.88</v>
      </c>
    </row>
    <row r="2540" spans="1:4" hidden="1" x14ac:dyDescent="0.25">
      <c r="A2540" s="61" t="s">
        <v>125</v>
      </c>
      <c r="B2540" s="61" t="s">
        <v>480</v>
      </c>
      <c r="C2540">
        <v>2018</v>
      </c>
      <c r="D2540" s="61">
        <v>4.37</v>
      </c>
    </row>
    <row r="2541" spans="1:4" hidden="1" x14ac:dyDescent="0.25">
      <c r="A2541" s="61" t="s">
        <v>125</v>
      </c>
      <c r="B2541" s="61" t="s">
        <v>480</v>
      </c>
      <c r="C2541">
        <v>2019</v>
      </c>
      <c r="D2541" s="61">
        <v>4.09</v>
      </c>
    </row>
    <row r="2542" spans="1:4" hidden="1" x14ac:dyDescent="0.25">
      <c r="A2542" s="61" t="s">
        <v>125</v>
      </c>
      <c r="B2542" s="61" t="s">
        <v>480</v>
      </c>
      <c r="C2542">
        <v>2020</v>
      </c>
      <c r="D2542" s="61">
        <v>4.4800000000000004</v>
      </c>
    </row>
    <row r="2543" spans="1:4" hidden="1" x14ac:dyDescent="0.25">
      <c r="A2543" s="61" t="s">
        <v>125</v>
      </c>
      <c r="B2543" s="61" t="s">
        <v>480</v>
      </c>
      <c r="C2543">
        <v>2021</v>
      </c>
      <c r="D2543" s="61">
        <v>4.3499999999999996</v>
      </c>
    </row>
    <row r="2544" spans="1:4" hidden="1" x14ac:dyDescent="0.25">
      <c r="A2544" s="61" t="s">
        <v>125</v>
      </c>
      <c r="B2544" s="61" t="s">
        <v>480</v>
      </c>
      <c r="C2544">
        <v>2022</v>
      </c>
      <c r="D2544" s="61" t="s">
        <v>1332</v>
      </c>
    </row>
    <row r="2545" spans="1:4" hidden="1" x14ac:dyDescent="0.25">
      <c r="A2545" s="61" t="s">
        <v>125</v>
      </c>
      <c r="B2545" s="61" t="s">
        <v>480</v>
      </c>
      <c r="C2545">
        <v>2023</v>
      </c>
      <c r="D2545" s="34">
        <v>4.33</v>
      </c>
    </row>
    <row r="2546" spans="1:4" hidden="1" x14ac:dyDescent="0.25">
      <c r="A2546" s="61" t="s">
        <v>470</v>
      </c>
      <c r="B2546" s="61" t="s">
        <v>471</v>
      </c>
      <c r="C2546">
        <v>2006</v>
      </c>
      <c r="D2546" s="61" t="s">
        <v>915</v>
      </c>
    </row>
    <row r="2547" spans="1:4" hidden="1" x14ac:dyDescent="0.25">
      <c r="A2547" s="61" t="s">
        <v>470</v>
      </c>
      <c r="B2547" s="61" t="s">
        <v>471</v>
      </c>
      <c r="C2547">
        <v>2008</v>
      </c>
      <c r="D2547" s="61" t="s">
        <v>1333</v>
      </c>
    </row>
    <row r="2548" spans="1:4" hidden="1" x14ac:dyDescent="0.25">
      <c r="A2548" s="61" t="s">
        <v>470</v>
      </c>
      <c r="B2548" s="61" t="s">
        <v>471</v>
      </c>
      <c r="C2548">
        <v>2010</v>
      </c>
      <c r="D2548" s="61" t="s">
        <v>1333</v>
      </c>
    </row>
    <row r="2549" spans="1:4" hidden="1" x14ac:dyDescent="0.25">
      <c r="A2549" s="61" t="s">
        <v>470</v>
      </c>
      <c r="B2549" s="61" t="s">
        <v>471</v>
      </c>
      <c r="C2549">
        <v>2011</v>
      </c>
      <c r="D2549" s="61" t="s">
        <v>1333</v>
      </c>
    </row>
    <row r="2550" spans="1:4" hidden="1" x14ac:dyDescent="0.25">
      <c r="A2550" s="61" t="s">
        <v>470</v>
      </c>
      <c r="B2550" s="61" t="s">
        <v>471</v>
      </c>
      <c r="C2550">
        <v>2012</v>
      </c>
      <c r="D2550" s="61" t="s">
        <v>1333</v>
      </c>
    </row>
    <row r="2551" spans="1:4" hidden="1" x14ac:dyDescent="0.25">
      <c r="A2551" s="61" t="s">
        <v>470</v>
      </c>
      <c r="B2551" s="61" t="s">
        <v>471</v>
      </c>
      <c r="C2551">
        <v>2013</v>
      </c>
      <c r="D2551" s="61" t="s">
        <v>1333</v>
      </c>
    </row>
    <row r="2552" spans="1:4" hidden="1" x14ac:dyDescent="0.25">
      <c r="A2552" s="61" t="s">
        <v>470</v>
      </c>
      <c r="B2552" s="61" t="s">
        <v>471</v>
      </c>
      <c r="C2552">
        <v>2014</v>
      </c>
      <c r="D2552" s="61" t="s">
        <v>915</v>
      </c>
    </row>
    <row r="2553" spans="1:4" hidden="1" x14ac:dyDescent="0.25">
      <c r="A2553" s="61" t="s">
        <v>470</v>
      </c>
      <c r="B2553" s="61" t="s">
        <v>471</v>
      </c>
      <c r="C2553">
        <v>2015</v>
      </c>
      <c r="D2553" s="61" t="s">
        <v>915</v>
      </c>
    </row>
    <row r="2554" spans="1:4" hidden="1" x14ac:dyDescent="0.25">
      <c r="A2554" s="61" t="s">
        <v>470</v>
      </c>
      <c r="B2554" s="61" t="s">
        <v>471</v>
      </c>
      <c r="C2554">
        <v>2016</v>
      </c>
      <c r="D2554" s="61" t="s">
        <v>915</v>
      </c>
    </row>
    <row r="2555" spans="1:4" hidden="1" x14ac:dyDescent="0.25">
      <c r="A2555" s="61" t="s">
        <v>470</v>
      </c>
      <c r="B2555" s="61" t="s">
        <v>471</v>
      </c>
      <c r="C2555">
        <v>2017</v>
      </c>
      <c r="D2555" s="61" t="s">
        <v>1333</v>
      </c>
    </row>
    <row r="2556" spans="1:4" hidden="1" x14ac:dyDescent="0.25">
      <c r="A2556" s="61" t="s">
        <v>470</v>
      </c>
      <c r="B2556" s="61" t="s">
        <v>471</v>
      </c>
      <c r="C2556">
        <v>2018</v>
      </c>
      <c r="D2556" s="61" t="s">
        <v>1333</v>
      </c>
    </row>
    <row r="2557" spans="1:4" hidden="1" x14ac:dyDescent="0.25">
      <c r="A2557" s="61" t="s">
        <v>470</v>
      </c>
      <c r="B2557" s="61" t="s">
        <v>471</v>
      </c>
      <c r="C2557">
        <v>2019</v>
      </c>
      <c r="D2557" s="61" t="s">
        <v>1333</v>
      </c>
    </row>
    <row r="2558" spans="1:4" hidden="1" x14ac:dyDescent="0.25">
      <c r="A2558" s="61" t="s">
        <v>470</v>
      </c>
      <c r="B2558" s="61" t="s">
        <v>471</v>
      </c>
      <c r="C2558">
        <v>2020</v>
      </c>
      <c r="D2558" s="61" t="s">
        <v>1333</v>
      </c>
    </row>
    <row r="2559" spans="1:4" hidden="1" x14ac:dyDescent="0.25">
      <c r="A2559" s="61" t="s">
        <v>470</v>
      </c>
      <c r="B2559" s="61" t="s">
        <v>471</v>
      </c>
      <c r="C2559">
        <v>2021</v>
      </c>
      <c r="D2559" s="61" t="s">
        <v>970</v>
      </c>
    </row>
    <row r="2560" spans="1:4" hidden="1" x14ac:dyDescent="0.25">
      <c r="A2560" s="61" t="s">
        <v>470</v>
      </c>
      <c r="B2560" s="61" t="s">
        <v>471</v>
      </c>
      <c r="C2560">
        <v>2022</v>
      </c>
      <c r="D2560" s="61" t="s">
        <v>970</v>
      </c>
    </row>
    <row r="2561" spans="1:4" hidden="1" x14ac:dyDescent="0.25">
      <c r="A2561" s="61" t="s">
        <v>483</v>
      </c>
      <c r="B2561" s="61" t="s">
        <v>484</v>
      </c>
      <c r="C2561">
        <v>2006</v>
      </c>
      <c r="D2561" s="61" t="s">
        <v>1192</v>
      </c>
    </row>
    <row r="2562" spans="1:4" hidden="1" x14ac:dyDescent="0.25">
      <c r="A2562" s="61" t="s">
        <v>483</v>
      </c>
      <c r="B2562" s="61" t="s">
        <v>484</v>
      </c>
      <c r="C2562">
        <v>2008</v>
      </c>
      <c r="D2562" s="61" t="s">
        <v>1295</v>
      </c>
    </row>
    <row r="2563" spans="1:4" hidden="1" x14ac:dyDescent="0.25">
      <c r="A2563" s="61" t="s">
        <v>483</v>
      </c>
      <c r="B2563" s="61" t="s">
        <v>484</v>
      </c>
      <c r="C2563">
        <v>2010</v>
      </c>
      <c r="D2563" s="61" t="s">
        <v>1141</v>
      </c>
    </row>
    <row r="2564" spans="1:4" hidden="1" x14ac:dyDescent="0.25">
      <c r="A2564" s="61" t="s">
        <v>483</v>
      </c>
      <c r="B2564" s="61" t="s">
        <v>484</v>
      </c>
      <c r="C2564">
        <v>2011</v>
      </c>
      <c r="D2564" s="61" t="s">
        <v>1138</v>
      </c>
    </row>
    <row r="2565" spans="1:4" hidden="1" x14ac:dyDescent="0.25">
      <c r="A2565" s="61" t="s">
        <v>483</v>
      </c>
      <c r="B2565" s="61" t="s">
        <v>484</v>
      </c>
      <c r="C2565">
        <v>2012</v>
      </c>
      <c r="D2565" s="61" t="s">
        <v>1329</v>
      </c>
    </row>
    <row r="2566" spans="1:4" hidden="1" x14ac:dyDescent="0.25">
      <c r="A2566" s="61" t="s">
        <v>483</v>
      </c>
      <c r="B2566" s="61" t="s">
        <v>484</v>
      </c>
      <c r="C2566">
        <v>2013</v>
      </c>
      <c r="D2566" s="61" t="s">
        <v>1163</v>
      </c>
    </row>
    <row r="2567" spans="1:4" hidden="1" x14ac:dyDescent="0.25">
      <c r="A2567" s="61" t="s">
        <v>483</v>
      </c>
      <c r="B2567" s="61" t="s">
        <v>484</v>
      </c>
      <c r="C2567">
        <v>2014</v>
      </c>
      <c r="D2567" s="61" t="s">
        <v>1163</v>
      </c>
    </row>
    <row r="2568" spans="1:4" hidden="1" x14ac:dyDescent="0.25">
      <c r="A2568" s="61" t="s">
        <v>483</v>
      </c>
      <c r="B2568" s="61" t="s">
        <v>484</v>
      </c>
      <c r="C2568">
        <v>2015</v>
      </c>
      <c r="D2568" s="61" t="s">
        <v>1163</v>
      </c>
    </row>
    <row r="2569" spans="1:4" hidden="1" x14ac:dyDescent="0.25">
      <c r="A2569" s="61" t="s">
        <v>483</v>
      </c>
      <c r="B2569" s="61" t="s">
        <v>484</v>
      </c>
      <c r="C2569">
        <v>2016</v>
      </c>
      <c r="D2569" s="61" t="s">
        <v>1064</v>
      </c>
    </row>
    <row r="2570" spans="1:4" hidden="1" x14ac:dyDescent="0.25">
      <c r="A2570" s="61" t="s">
        <v>483</v>
      </c>
      <c r="B2570" s="61" t="s">
        <v>484</v>
      </c>
      <c r="C2570">
        <v>2017</v>
      </c>
      <c r="D2570" s="61" t="s">
        <v>740</v>
      </c>
    </row>
    <row r="2571" spans="1:4" hidden="1" x14ac:dyDescent="0.25">
      <c r="A2571" s="61" t="s">
        <v>483</v>
      </c>
      <c r="B2571" s="61" t="s">
        <v>484</v>
      </c>
      <c r="C2571">
        <v>2018</v>
      </c>
      <c r="D2571" s="61" t="s">
        <v>1044</v>
      </c>
    </row>
    <row r="2572" spans="1:4" hidden="1" x14ac:dyDescent="0.25">
      <c r="A2572" s="61" t="s">
        <v>483</v>
      </c>
      <c r="B2572" s="61" t="s">
        <v>484</v>
      </c>
      <c r="C2572">
        <v>2019</v>
      </c>
      <c r="D2572" s="61" t="s">
        <v>767</v>
      </c>
    </row>
    <row r="2573" spans="1:4" hidden="1" x14ac:dyDescent="0.25">
      <c r="A2573" s="61" t="s">
        <v>483</v>
      </c>
      <c r="B2573" s="61" t="s">
        <v>484</v>
      </c>
      <c r="C2573">
        <v>2020</v>
      </c>
      <c r="D2573" s="61" t="s">
        <v>1334</v>
      </c>
    </row>
    <row r="2574" spans="1:4" hidden="1" x14ac:dyDescent="0.25">
      <c r="A2574" s="61" t="s">
        <v>483</v>
      </c>
      <c r="B2574" s="61" t="s">
        <v>484</v>
      </c>
      <c r="C2574">
        <v>2021</v>
      </c>
      <c r="D2574" s="61" t="s">
        <v>1287</v>
      </c>
    </row>
    <row r="2575" spans="1:4" hidden="1" x14ac:dyDescent="0.25">
      <c r="A2575" s="61" t="s">
        <v>483</v>
      </c>
      <c r="B2575" s="61" t="s">
        <v>484</v>
      </c>
      <c r="C2575">
        <v>2022</v>
      </c>
      <c r="D2575" s="61" t="s">
        <v>1270</v>
      </c>
    </row>
    <row r="2576" spans="1:4" hidden="1" x14ac:dyDescent="0.25">
      <c r="A2576" s="61" t="s">
        <v>483</v>
      </c>
      <c r="B2576" s="61" t="s">
        <v>484</v>
      </c>
      <c r="C2576">
        <v>2023</v>
      </c>
      <c r="D2576" s="34">
        <v>4.49</v>
      </c>
    </row>
    <row r="2577" spans="1:4" x14ac:dyDescent="0.25">
      <c r="A2577" s="61" t="s">
        <v>485</v>
      </c>
      <c r="B2577" s="61" t="s">
        <v>486</v>
      </c>
      <c r="C2577">
        <v>2006</v>
      </c>
      <c r="D2577" s="61">
        <v>6.94</v>
      </c>
    </row>
    <row r="2578" spans="1:4" x14ac:dyDescent="0.25">
      <c r="A2578" s="61" t="s">
        <v>485</v>
      </c>
      <c r="B2578" s="61" t="s">
        <v>486</v>
      </c>
      <c r="C2578">
        <v>2008</v>
      </c>
      <c r="D2578" s="61">
        <v>6.94</v>
      </c>
    </row>
    <row r="2579" spans="1:4" x14ac:dyDescent="0.25">
      <c r="A2579" s="61" t="s">
        <v>485</v>
      </c>
      <c r="B2579" s="61" t="s">
        <v>486</v>
      </c>
      <c r="C2579">
        <v>2010</v>
      </c>
      <c r="D2579" s="61">
        <v>6.3</v>
      </c>
    </row>
    <row r="2580" spans="1:4" x14ac:dyDescent="0.25">
      <c r="A2580" s="61" t="s">
        <v>485</v>
      </c>
      <c r="B2580" s="61" t="s">
        <v>486</v>
      </c>
      <c r="C2580">
        <v>2011</v>
      </c>
      <c r="D2580" s="61">
        <v>5.94</v>
      </c>
    </row>
    <row r="2581" spans="1:4" x14ac:dyDescent="0.25">
      <c r="A2581" s="61" t="s">
        <v>485</v>
      </c>
      <c r="B2581" s="61" t="s">
        <v>486</v>
      </c>
      <c r="C2581">
        <v>2012</v>
      </c>
      <c r="D2581" s="61">
        <v>5.91</v>
      </c>
    </row>
    <row r="2582" spans="1:4" x14ac:dyDescent="0.25">
      <c r="A2582" s="61" t="s">
        <v>485</v>
      </c>
      <c r="B2582" s="61" t="s">
        <v>486</v>
      </c>
      <c r="C2582">
        <v>2013</v>
      </c>
      <c r="D2582" s="61">
        <v>5.84</v>
      </c>
    </row>
    <row r="2583" spans="1:4" x14ac:dyDescent="0.25">
      <c r="A2583" s="61" t="s">
        <v>485</v>
      </c>
      <c r="B2583" s="61" t="s">
        <v>486</v>
      </c>
      <c r="C2583">
        <v>2014</v>
      </c>
      <c r="D2583" s="61">
        <v>5.42</v>
      </c>
    </row>
    <row r="2584" spans="1:4" x14ac:dyDescent="0.25">
      <c r="A2584" s="61" t="s">
        <v>485</v>
      </c>
      <c r="B2584" s="61" t="s">
        <v>486</v>
      </c>
      <c r="C2584">
        <v>2015</v>
      </c>
      <c r="D2584" s="61">
        <v>5.7</v>
      </c>
    </row>
    <row r="2585" spans="1:4" x14ac:dyDescent="0.25">
      <c r="A2585" s="61" t="s">
        <v>485</v>
      </c>
      <c r="B2585" s="61" t="s">
        <v>486</v>
      </c>
      <c r="C2585">
        <v>2016</v>
      </c>
      <c r="D2585" s="61">
        <v>5.7</v>
      </c>
    </row>
    <row r="2586" spans="1:4" x14ac:dyDescent="0.25">
      <c r="A2586" s="61" t="s">
        <v>485</v>
      </c>
      <c r="B2586" s="61" t="s">
        <v>486</v>
      </c>
      <c r="C2586">
        <v>2017</v>
      </c>
      <c r="D2586" s="61">
        <v>5.69</v>
      </c>
    </row>
    <row r="2587" spans="1:4" x14ac:dyDescent="0.25">
      <c r="A2587" s="61" t="s">
        <v>485</v>
      </c>
      <c r="B2587" s="61" t="s">
        <v>486</v>
      </c>
      <c r="C2587">
        <v>2018</v>
      </c>
      <c r="D2587" s="61">
        <v>5.69</v>
      </c>
    </row>
    <row r="2588" spans="1:4" x14ac:dyDescent="0.25">
      <c r="A2588" s="61" t="s">
        <v>485</v>
      </c>
      <c r="B2588" s="61" t="s">
        <v>486</v>
      </c>
      <c r="C2588">
        <v>2019</v>
      </c>
      <c r="D2588" s="61">
        <v>5.9</v>
      </c>
    </row>
    <row r="2589" spans="1:4" x14ac:dyDescent="0.25">
      <c r="A2589" s="61" t="s">
        <v>485</v>
      </c>
      <c r="B2589" s="61" t="s">
        <v>486</v>
      </c>
      <c r="C2589">
        <v>2020</v>
      </c>
      <c r="D2589" s="61">
        <v>5.81</v>
      </c>
    </row>
    <row r="2590" spans="1:4" x14ac:dyDescent="0.25">
      <c r="A2590" s="61" t="s">
        <v>485</v>
      </c>
      <c r="B2590" s="61" t="s">
        <v>486</v>
      </c>
      <c r="C2590">
        <v>2021</v>
      </c>
      <c r="D2590" s="61">
        <v>5.57</v>
      </c>
    </row>
    <row r="2591" spans="1:4" hidden="1" x14ac:dyDescent="0.25">
      <c r="A2591" s="61" t="s">
        <v>485</v>
      </c>
      <c r="B2591" s="61" t="s">
        <v>486</v>
      </c>
      <c r="C2591">
        <v>2022</v>
      </c>
      <c r="D2591" s="61" t="s">
        <v>656</v>
      </c>
    </row>
    <row r="2592" spans="1:4" hidden="1" x14ac:dyDescent="0.25">
      <c r="A2592" s="61" t="s">
        <v>485</v>
      </c>
      <c r="B2592" s="61" t="s">
        <v>486</v>
      </c>
      <c r="C2592">
        <v>2023</v>
      </c>
      <c r="D2592" s="34">
        <v>5.0599999999999996</v>
      </c>
    </row>
    <row r="2593" spans="1:4" hidden="1" x14ac:dyDescent="0.25">
      <c r="A2593" s="61" t="s">
        <v>210</v>
      </c>
      <c r="B2593" s="61" t="s">
        <v>211</v>
      </c>
      <c r="C2593">
        <v>2006</v>
      </c>
      <c r="D2593" s="61" t="s">
        <v>1315</v>
      </c>
    </row>
    <row r="2594" spans="1:4" hidden="1" x14ac:dyDescent="0.25">
      <c r="A2594" s="61" t="s">
        <v>210</v>
      </c>
      <c r="B2594" s="61" t="s">
        <v>211</v>
      </c>
      <c r="C2594">
        <v>2008</v>
      </c>
      <c r="D2594" s="61" t="s">
        <v>1335</v>
      </c>
    </row>
    <row r="2595" spans="1:4" hidden="1" x14ac:dyDescent="0.25">
      <c r="A2595" s="61" t="s">
        <v>210</v>
      </c>
      <c r="B2595" s="61" t="s">
        <v>211</v>
      </c>
      <c r="C2595">
        <v>2010</v>
      </c>
      <c r="D2595" s="61" t="s">
        <v>708</v>
      </c>
    </row>
    <row r="2596" spans="1:4" hidden="1" x14ac:dyDescent="0.25">
      <c r="A2596" s="61" t="s">
        <v>210</v>
      </c>
      <c r="B2596" s="61" t="s">
        <v>211</v>
      </c>
      <c r="C2596">
        <v>2011</v>
      </c>
      <c r="D2596" s="61" t="s">
        <v>1184</v>
      </c>
    </row>
    <row r="2597" spans="1:4" hidden="1" x14ac:dyDescent="0.25">
      <c r="A2597" s="61" t="s">
        <v>210</v>
      </c>
      <c r="B2597" s="61" t="s">
        <v>211</v>
      </c>
      <c r="C2597">
        <v>2012</v>
      </c>
      <c r="D2597" s="61" t="s">
        <v>1184</v>
      </c>
    </row>
    <row r="2598" spans="1:4" hidden="1" x14ac:dyDescent="0.25">
      <c r="A2598" s="61" t="s">
        <v>210</v>
      </c>
      <c r="B2598" s="61" t="s">
        <v>211</v>
      </c>
      <c r="C2598">
        <v>2013</v>
      </c>
      <c r="D2598" s="61" t="s">
        <v>708</v>
      </c>
    </row>
    <row r="2599" spans="1:4" hidden="1" x14ac:dyDescent="0.25">
      <c r="A2599" s="61" t="s">
        <v>210</v>
      </c>
      <c r="B2599" s="61" t="s">
        <v>211</v>
      </c>
      <c r="C2599">
        <v>2014</v>
      </c>
      <c r="D2599" s="61" t="s">
        <v>1336</v>
      </c>
    </row>
    <row r="2600" spans="1:4" hidden="1" x14ac:dyDescent="0.25">
      <c r="A2600" s="61" t="s">
        <v>210</v>
      </c>
      <c r="B2600" s="61" t="s">
        <v>211</v>
      </c>
      <c r="C2600">
        <v>2015</v>
      </c>
      <c r="D2600" s="61" t="s">
        <v>697</v>
      </c>
    </row>
    <row r="2601" spans="1:4" hidden="1" x14ac:dyDescent="0.25">
      <c r="A2601" s="61" t="s">
        <v>210</v>
      </c>
      <c r="B2601" s="61" t="s">
        <v>211</v>
      </c>
      <c r="C2601">
        <v>2016</v>
      </c>
      <c r="D2601" s="61" t="s">
        <v>697</v>
      </c>
    </row>
    <row r="2602" spans="1:4" hidden="1" x14ac:dyDescent="0.25">
      <c r="A2602" s="61" t="s">
        <v>210</v>
      </c>
      <c r="B2602" s="61" t="s">
        <v>211</v>
      </c>
      <c r="C2602">
        <v>2017</v>
      </c>
      <c r="D2602" s="61" t="s">
        <v>1221</v>
      </c>
    </row>
    <row r="2603" spans="1:4" hidden="1" x14ac:dyDescent="0.25">
      <c r="A2603" s="61" t="s">
        <v>210</v>
      </c>
      <c r="B2603" s="61" t="s">
        <v>211</v>
      </c>
      <c r="C2603">
        <v>2018</v>
      </c>
      <c r="D2603" s="61" t="s">
        <v>912</v>
      </c>
    </row>
    <row r="2604" spans="1:4" hidden="1" x14ac:dyDescent="0.25">
      <c r="A2604" s="61" t="s">
        <v>210</v>
      </c>
      <c r="B2604" s="61" t="s">
        <v>211</v>
      </c>
      <c r="C2604">
        <v>2019</v>
      </c>
      <c r="D2604" s="61" t="s">
        <v>912</v>
      </c>
    </row>
    <row r="2605" spans="1:4" hidden="1" x14ac:dyDescent="0.25">
      <c r="A2605" s="61" t="s">
        <v>210</v>
      </c>
      <c r="B2605" s="61" t="s">
        <v>211</v>
      </c>
      <c r="C2605">
        <v>2020</v>
      </c>
      <c r="D2605" s="61" t="s">
        <v>932</v>
      </c>
    </row>
    <row r="2606" spans="1:4" hidden="1" x14ac:dyDescent="0.25">
      <c r="A2606" s="61" t="s">
        <v>210</v>
      </c>
      <c r="B2606" s="61" t="s">
        <v>211</v>
      </c>
      <c r="C2606">
        <v>2021</v>
      </c>
      <c r="D2606" s="61" t="s">
        <v>819</v>
      </c>
    </row>
    <row r="2607" spans="1:4" hidden="1" x14ac:dyDescent="0.25">
      <c r="A2607" s="61" t="s">
        <v>210</v>
      </c>
      <c r="B2607" s="61" t="s">
        <v>211</v>
      </c>
      <c r="C2607">
        <v>2022</v>
      </c>
      <c r="D2607" s="61" t="s">
        <v>819</v>
      </c>
    </row>
    <row r="2608" spans="1:4" hidden="1" x14ac:dyDescent="0.25">
      <c r="A2608" s="61" t="s">
        <v>210</v>
      </c>
      <c r="B2608" s="61" t="s">
        <v>211</v>
      </c>
      <c r="C2608">
        <v>2023</v>
      </c>
      <c r="D2608" s="34">
        <v>3.01</v>
      </c>
    </row>
    <row r="2609" spans="1:4" hidden="1" x14ac:dyDescent="0.25">
      <c r="A2609" s="61" t="s">
        <v>98</v>
      </c>
      <c r="B2609" s="61" t="s">
        <v>293</v>
      </c>
      <c r="C2609">
        <v>2006</v>
      </c>
      <c r="D2609" s="61">
        <v>8.08</v>
      </c>
    </row>
    <row r="2610" spans="1:4" hidden="1" x14ac:dyDescent="0.25">
      <c r="A2610" s="61" t="s">
        <v>98</v>
      </c>
      <c r="B2610" s="61" t="s">
        <v>293</v>
      </c>
      <c r="C2610">
        <v>2008</v>
      </c>
      <c r="D2610" s="61">
        <v>8.15</v>
      </c>
    </row>
    <row r="2611" spans="1:4" hidden="1" x14ac:dyDescent="0.25">
      <c r="A2611" s="61" t="s">
        <v>98</v>
      </c>
      <c r="B2611" s="61" t="s">
        <v>293</v>
      </c>
      <c r="C2611">
        <v>2010</v>
      </c>
      <c r="D2611" s="61">
        <v>8.16</v>
      </c>
    </row>
    <row r="2612" spans="1:4" hidden="1" x14ac:dyDescent="0.25">
      <c r="A2612" s="61" t="s">
        <v>98</v>
      </c>
      <c r="B2612" s="61" t="s">
        <v>293</v>
      </c>
      <c r="C2612">
        <v>2011</v>
      </c>
      <c r="D2612" s="61">
        <v>8.16</v>
      </c>
    </row>
    <row r="2613" spans="1:4" hidden="1" x14ac:dyDescent="0.25">
      <c r="A2613" s="61" t="s">
        <v>98</v>
      </c>
      <c r="B2613" s="61" t="s">
        <v>293</v>
      </c>
      <c r="C2613">
        <v>2012</v>
      </c>
      <c r="D2613" s="61">
        <v>8.2100000000000009</v>
      </c>
    </row>
    <row r="2614" spans="1:4" hidden="1" x14ac:dyDescent="0.25">
      <c r="A2614" s="61" t="s">
        <v>98</v>
      </c>
      <c r="B2614" s="61" t="s">
        <v>293</v>
      </c>
      <c r="C2614">
        <v>2013</v>
      </c>
      <c r="D2614" s="61">
        <v>8.31</v>
      </c>
    </row>
    <row r="2615" spans="1:4" hidden="1" x14ac:dyDescent="0.25">
      <c r="A2615" s="61" t="s">
        <v>98</v>
      </c>
      <c r="B2615" s="61" t="s">
        <v>293</v>
      </c>
      <c r="C2615">
        <v>2014</v>
      </c>
      <c r="D2615" s="61">
        <v>8.31</v>
      </c>
    </row>
    <row r="2616" spans="1:4" hidden="1" x14ac:dyDescent="0.25">
      <c r="A2616" s="61" t="s">
        <v>98</v>
      </c>
      <c r="B2616" s="61" t="s">
        <v>293</v>
      </c>
      <c r="C2616">
        <v>2015</v>
      </c>
      <c r="D2616" s="61">
        <v>8.31</v>
      </c>
    </row>
    <row r="2617" spans="1:4" hidden="1" x14ac:dyDescent="0.25">
      <c r="A2617" s="61" t="s">
        <v>98</v>
      </c>
      <c r="B2617" s="61" t="s">
        <v>293</v>
      </c>
      <c r="C2617">
        <v>2016</v>
      </c>
      <c r="D2617" s="61">
        <v>8.36</v>
      </c>
    </row>
    <row r="2618" spans="1:4" hidden="1" x14ac:dyDescent="0.25">
      <c r="A2618" s="61" t="s">
        <v>98</v>
      </c>
      <c r="B2618" s="61" t="s">
        <v>293</v>
      </c>
      <c r="C2618">
        <v>2017</v>
      </c>
      <c r="D2618" s="61">
        <v>8.5299999999999994</v>
      </c>
    </row>
    <row r="2619" spans="1:4" hidden="1" x14ac:dyDescent="0.25">
      <c r="A2619" s="61" t="s">
        <v>98</v>
      </c>
      <c r="B2619" s="61" t="s">
        <v>293</v>
      </c>
      <c r="C2619">
        <v>2018</v>
      </c>
      <c r="D2619" s="61">
        <v>8.5299999999999994</v>
      </c>
    </row>
    <row r="2620" spans="1:4" hidden="1" x14ac:dyDescent="0.25">
      <c r="A2620" s="61" t="s">
        <v>98</v>
      </c>
      <c r="B2620" s="61" t="s">
        <v>293</v>
      </c>
      <c r="C2620">
        <v>2019</v>
      </c>
      <c r="D2620" s="61">
        <v>8.52</v>
      </c>
    </row>
    <row r="2621" spans="1:4" hidden="1" x14ac:dyDescent="0.25">
      <c r="A2621" s="61" t="s">
        <v>98</v>
      </c>
      <c r="B2621" s="61" t="s">
        <v>293</v>
      </c>
      <c r="C2621">
        <v>2020</v>
      </c>
      <c r="D2621" s="61">
        <v>8.5399999999999991</v>
      </c>
    </row>
    <row r="2622" spans="1:4" hidden="1" x14ac:dyDescent="0.25">
      <c r="A2622" s="61" t="s">
        <v>98</v>
      </c>
      <c r="B2622" s="61" t="s">
        <v>293</v>
      </c>
      <c r="C2622">
        <v>2021</v>
      </c>
      <c r="D2622" s="61">
        <v>8.1</v>
      </c>
    </row>
    <row r="2623" spans="1:4" hidden="1" x14ac:dyDescent="0.25">
      <c r="A2623" s="61" t="s">
        <v>98</v>
      </c>
      <c r="B2623" s="61" t="s">
        <v>293</v>
      </c>
      <c r="C2623">
        <v>2022</v>
      </c>
      <c r="D2623" s="61" t="s">
        <v>690</v>
      </c>
    </row>
    <row r="2624" spans="1:4" hidden="1" x14ac:dyDescent="0.25">
      <c r="A2624" s="61" t="s">
        <v>98</v>
      </c>
      <c r="B2624" s="61" t="s">
        <v>293</v>
      </c>
      <c r="C2624">
        <v>2023</v>
      </c>
      <c r="D2624" s="34">
        <v>8.2799999999999994</v>
      </c>
    </row>
    <row r="2625" spans="1:4" hidden="1" x14ac:dyDescent="0.25">
      <c r="A2625" s="61" t="s">
        <v>488</v>
      </c>
      <c r="B2625" s="61" t="s">
        <v>57</v>
      </c>
      <c r="C2625">
        <v>2006</v>
      </c>
      <c r="D2625" s="61">
        <v>8.2200000000000006</v>
      </c>
    </row>
    <row r="2626" spans="1:4" hidden="1" x14ac:dyDescent="0.25">
      <c r="A2626" s="61" t="s">
        <v>488</v>
      </c>
      <c r="B2626" s="61" t="s">
        <v>57</v>
      </c>
      <c r="C2626">
        <v>2008</v>
      </c>
      <c r="D2626" s="61">
        <v>8.2200000000000006</v>
      </c>
    </row>
    <row r="2627" spans="1:4" hidden="1" x14ac:dyDescent="0.25">
      <c r="A2627" s="61" t="s">
        <v>488</v>
      </c>
      <c r="B2627" s="61" t="s">
        <v>57</v>
      </c>
      <c r="C2627">
        <v>2010</v>
      </c>
      <c r="D2627" s="61">
        <v>8.18</v>
      </c>
    </row>
    <row r="2628" spans="1:4" hidden="1" x14ac:dyDescent="0.25">
      <c r="A2628" s="61" t="s">
        <v>488</v>
      </c>
      <c r="B2628" s="61" t="s">
        <v>57</v>
      </c>
      <c r="C2628">
        <v>2011</v>
      </c>
      <c r="D2628" s="61">
        <v>8.11</v>
      </c>
    </row>
    <row r="2629" spans="1:4" hidden="1" x14ac:dyDescent="0.25">
      <c r="A2629" s="61" t="s">
        <v>488</v>
      </c>
      <c r="B2629" s="61" t="s">
        <v>57</v>
      </c>
      <c r="C2629">
        <v>2012</v>
      </c>
      <c r="D2629" s="61">
        <v>8.11</v>
      </c>
    </row>
    <row r="2630" spans="1:4" hidden="1" x14ac:dyDescent="0.25">
      <c r="A2630" s="61" t="s">
        <v>488</v>
      </c>
      <c r="B2630" s="61" t="s">
        <v>57</v>
      </c>
      <c r="C2630">
        <v>2013</v>
      </c>
      <c r="D2630" s="61">
        <v>8.11</v>
      </c>
    </row>
    <row r="2631" spans="1:4" hidden="1" x14ac:dyDescent="0.25">
      <c r="A2631" s="61" t="s">
        <v>488</v>
      </c>
      <c r="B2631" s="61" t="s">
        <v>57</v>
      </c>
      <c r="C2631">
        <v>2014</v>
      </c>
      <c r="D2631" s="61">
        <v>8.11</v>
      </c>
    </row>
    <row r="2632" spans="1:4" hidden="1" x14ac:dyDescent="0.25">
      <c r="A2632" s="61" t="s">
        <v>488</v>
      </c>
      <c r="B2632" s="61" t="s">
        <v>57</v>
      </c>
      <c r="C2632">
        <v>2015</v>
      </c>
      <c r="D2632" s="61">
        <v>8.0500000000000007</v>
      </c>
    </row>
    <row r="2633" spans="1:4" hidden="1" x14ac:dyDescent="0.25">
      <c r="A2633" s="61" t="s">
        <v>488</v>
      </c>
      <c r="B2633" s="61" t="s">
        <v>57</v>
      </c>
      <c r="C2633">
        <v>2016</v>
      </c>
      <c r="D2633" s="61">
        <v>7.98</v>
      </c>
    </row>
    <row r="2634" spans="1:4" hidden="1" x14ac:dyDescent="0.25">
      <c r="A2634" s="61" t="s">
        <v>488</v>
      </c>
      <c r="B2634" s="61" t="s">
        <v>57</v>
      </c>
      <c r="C2634">
        <v>2017</v>
      </c>
      <c r="D2634" s="61">
        <v>7.98</v>
      </c>
    </row>
    <row r="2635" spans="1:4" hidden="1" x14ac:dyDescent="0.25">
      <c r="A2635" s="61" t="s">
        <v>488</v>
      </c>
      <c r="B2635" s="61" t="s">
        <v>57</v>
      </c>
      <c r="C2635">
        <v>2018</v>
      </c>
      <c r="D2635" s="61">
        <v>7.96</v>
      </c>
    </row>
    <row r="2636" spans="1:4" hidden="1" x14ac:dyDescent="0.25">
      <c r="A2636" s="61" t="s">
        <v>488</v>
      </c>
      <c r="B2636" s="61" t="s">
        <v>57</v>
      </c>
      <c r="C2636">
        <v>2019</v>
      </c>
      <c r="D2636" s="61">
        <v>7.96</v>
      </c>
    </row>
    <row r="2637" spans="1:4" hidden="1" x14ac:dyDescent="0.25">
      <c r="A2637" s="61" t="s">
        <v>488</v>
      </c>
      <c r="B2637" s="61" t="s">
        <v>57</v>
      </c>
      <c r="C2637">
        <v>2020</v>
      </c>
      <c r="D2637" s="61">
        <v>7.92</v>
      </c>
    </row>
    <row r="2638" spans="1:4" hidden="1" x14ac:dyDescent="0.25">
      <c r="A2638" s="61" t="s">
        <v>488</v>
      </c>
      <c r="B2638" s="61" t="s">
        <v>57</v>
      </c>
      <c r="C2638">
        <v>2021</v>
      </c>
      <c r="D2638" s="61">
        <v>7.85</v>
      </c>
    </row>
    <row r="2639" spans="1:4" hidden="1" x14ac:dyDescent="0.25">
      <c r="A2639" s="61" t="s">
        <v>488</v>
      </c>
      <c r="B2639" s="61" t="s">
        <v>57</v>
      </c>
      <c r="C2639">
        <v>2022</v>
      </c>
      <c r="D2639" s="61" t="s">
        <v>775</v>
      </c>
    </row>
    <row r="2640" spans="1:4" hidden="1" x14ac:dyDescent="0.25">
      <c r="A2640" s="61" t="s">
        <v>488</v>
      </c>
      <c r="B2640" s="61" t="s">
        <v>57</v>
      </c>
      <c r="C2640">
        <v>2023</v>
      </c>
      <c r="D2640" s="34">
        <v>7.85</v>
      </c>
    </row>
    <row r="2641" spans="1:4" hidden="1" x14ac:dyDescent="0.25">
      <c r="A2641" s="61" t="s">
        <v>151</v>
      </c>
      <c r="B2641" s="61" t="s">
        <v>487</v>
      </c>
      <c r="C2641">
        <v>2006</v>
      </c>
      <c r="D2641" s="61">
        <v>7.96</v>
      </c>
    </row>
    <row r="2642" spans="1:4" hidden="1" x14ac:dyDescent="0.25">
      <c r="A2642" s="61" t="s">
        <v>151</v>
      </c>
      <c r="B2642" s="61" t="s">
        <v>487</v>
      </c>
      <c r="C2642">
        <v>2008</v>
      </c>
      <c r="D2642" s="61">
        <v>8.08</v>
      </c>
    </row>
    <row r="2643" spans="1:4" hidden="1" x14ac:dyDescent="0.25">
      <c r="A2643" s="61" t="s">
        <v>151</v>
      </c>
      <c r="B2643" s="61" t="s">
        <v>487</v>
      </c>
      <c r="C2643">
        <v>2010</v>
      </c>
      <c r="D2643" s="61">
        <v>8.1</v>
      </c>
    </row>
    <row r="2644" spans="1:4" hidden="1" x14ac:dyDescent="0.25">
      <c r="A2644" s="61" t="s">
        <v>151</v>
      </c>
      <c r="B2644" s="61" t="s">
        <v>487</v>
      </c>
      <c r="C2644">
        <v>2011</v>
      </c>
      <c r="D2644" s="61">
        <v>8.17</v>
      </c>
    </row>
    <row r="2645" spans="1:4" hidden="1" x14ac:dyDescent="0.25">
      <c r="A2645" s="61" t="s">
        <v>151</v>
      </c>
      <c r="B2645" s="61" t="s">
        <v>487</v>
      </c>
      <c r="C2645">
        <v>2012</v>
      </c>
      <c r="D2645" s="61">
        <v>8.17</v>
      </c>
    </row>
    <row r="2646" spans="1:4" hidden="1" x14ac:dyDescent="0.25">
      <c r="A2646" s="61" t="s">
        <v>151</v>
      </c>
      <c r="B2646" s="61" t="s">
        <v>487</v>
      </c>
      <c r="C2646">
        <v>2013</v>
      </c>
      <c r="D2646" s="61">
        <v>8.17</v>
      </c>
    </row>
    <row r="2647" spans="1:4" hidden="1" x14ac:dyDescent="0.25">
      <c r="A2647" s="61" t="s">
        <v>151</v>
      </c>
      <c r="B2647" s="61" t="s">
        <v>487</v>
      </c>
      <c r="C2647">
        <v>2014</v>
      </c>
      <c r="D2647" s="61">
        <v>8.17</v>
      </c>
    </row>
    <row r="2648" spans="1:4" hidden="1" x14ac:dyDescent="0.25">
      <c r="A2648" s="61" t="s">
        <v>151</v>
      </c>
      <c r="B2648" s="61" t="s">
        <v>487</v>
      </c>
      <c r="C2648">
        <v>2015</v>
      </c>
      <c r="D2648" s="61">
        <v>8.17</v>
      </c>
    </row>
    <row r="2649" spans="1:4" hidden="1" x14ac:dyDescent="0.25">
      <c r="A2649" s="61" t="s">
        <v>151</v>
      </c>
      <c r="B2649" s="61" t="s">
        <v>487</v>
      </c>
      <c r="C2649">
        <v>2016</v>
      </c>
      <c r="D2649" s="61">
        <v>8.17</v>
      </c>
    </row>
    <row r="2650" spans="1:4" hidden="1" x14ac:dyDescent="0.25">
      <c r="A2650" s="61" t="s">
        <v>151</v>
      </c>
      <c r="B2650" s="61" t="s">
        <v>487</v>
      </c>
      <c r="C2650">
        <v>2017</v>
      </c>
      <c r="D2650" s="61">
        <v>8.1199999999999992</v>
      </c>
    </row>
    <row r="2651" spans="1:4" hidden="1" x14ac:dyDescent="0.25">
      <c r="A2651" s="61" t="s">
        <v>151</v>
      </c>
      <c r="B2651" s="61" t="s">
        <v>487</v>
      </c>
      <c r="C2651">
        <v>2018</v>
      </c>
      <c r="D2651" s="61">
        <v>8.3800000000000008</v>
      </c>
    </row>
    <row r="2652" spans="1:4" hidden="1" x14ac:dyDescent="0.25">
      <c r="A2652" s="61" t="s">
        <v>151</v>
      </c>
      <c r="B2652" s="61" t="s">
        <v>487</v>
      </c>
      <c r="C2652">
        <v>2019</v>
      </c>
      <c r="D2652" s="61">
        <v>8.3800000000000008</v>
      </c>
    </row>
    <row r="2653" spans="1:4" hidden="1" x14ac:dyDescent="0.25">
      <c r="A2653" s="61" t="s">
        <v>151</v>
      </c>
      <c r="B2653" s="61" t="s">
        <v>487</v>
      </c>
      <c r="C2653">
        <v>2020</v>
      </c>
      <c r="D2653" s="61">
        <v>8.61</v>
      </c>
    </row>
    <row r="2654" spans="1:4" hidden="1" x14ac:dyDescent="0.25">
      <c r="A2654" s="61" t="s">
        <v>151</v>
      </c>
      <c r="B2654" s="61" t="s">
        <v>487</v>
      </c>
      <c r="C2654">
        <v>2021</v>
      </c>
      <c r="D2654" s="61">
        <v>8.85</v>
      </c>
    </row>
    <row r="2655" spans="1:4" hidden="1" x14ac:dyDescent="0.25">
      <c r="A2655" s="61" t="s">
        <v>151</v>
      </c>
      <c r="B2655" s="61" t="s">
        <v>487</v>
      </c>
      <c r="C2655">
        <v>2022</v>
      </c>
      <c r="D2655" s="61" t="s">
        <v>1337</v>
      </c>
    </row>
    <row r="2656" spans="1:4" hidden="1" x14ac:dyDescent="0.25">
      <c r="A2656" s="61" t="s">
        <v>151</v>
      </c>
      <c r="B2656" s="61" t="s">
        <v>487</v>
      </c>
      <c r="C2656">
        <v>2023</v>
      </c>
      <c r="D2656" s="34">
        <v>8.66</v>
      </c>
    </row>
    <row r="2657" spans="1:4" hidden="1" x14ac:dyDescent="0.25">
      <c r="A2657" s="61" t="s">
        <v>176</v>
      </c>
      <c r="B2657" s="61" t="s">
        <v>489</v>
      </c>
      <c r="C2657">
        <v>2006</v>
      </c>
      <c r="D2657" s="61" t="s">
        <v>1338</v>
      </c>
    </row>
    <row r="2658" spans="1:4" hidden="1" x14ac:dyDescent="0.25">
      <c r="A2658" s="61" t="s">
        <v>176</v>
      </c>
      <c r="B2658" s="61" t="s">
        <v>489</v>
      </c>
      <c r="C2658">
        <v>2008</v>
      </c>
      <c r="D2658" s="61" t="s">
        <v>1322</v>
      </c>
    </row>
    <row r="2659" spans="1:4" hidden="1" x14ac:dyDescent="0.25">
      <c r="A2659" s="61" t="s">
        <v>176</v>
      </c>
      <c r="B2659" s="61" t="s">
        <v>489</v>
      </c>
      <c r="C2659">
        <v>2010</v>
      </c>
      <c r="D2659" s="61" t="s">
        <v>1322</v>
      </c>
    </row>
    <row r="2660" spans="1:4" hidden="1" x14ac:dyDescent="0.25">
      <c r="A2660" s="61" t="s">
        <v>176</v>
      </c>
      <c r="B2660" s="61" t="s">
        <v>489</v>
      </c>
      <c r="C2660">
        <v>2011</v>
      </c>
      <c r="D2660" s="61" t="s">
        <v>1322</v>
      </c>
    </row>
    <row r="2661" spans="1:4" hidden="1" x14ac:dyDescent="0.25">
      <c r="A2661" s="61" t="s">
        <v>176</v>
      </c>
      <c r="B2661" s="61" t="s">
        <v>489</v>
      </c>
      <c r="C2661">
        <v>2012</v>
      </c>
      <c r="D2661" s="61" t="s">
        <v>1333</v>
      </c>
    </row>
    <row r="2662" spans="1:4" hidden="1" x14ac:dyDescent="0.25">
      <c r="A2662" s="61" t="s">
        <v>176</v>
      </c>
      <c r="B2662" s="61" t="s">
        <v>489</v>
      </c>
      <c r="C2662">
        <v>2013</v>
      </c>
      <c r="D2662" s="61" t="s">
        <v>1333</v>
      </c>
    </row>
    <row r="2663" spans="1:4" hidden="1" x14ac:dyDescent="0.25">
      <c r="A2663" s="61" t="s">
        <v>176</v>
      </c>
      <c r="B2663" s="61" t="s">
        <v>489</v>
      </c>
      <c r="C2663">
        <v>2014</v>
      </c>
      <c r="D2663" s="61" t="s">
        <v>1072</v>
      </c>
    </row>
    <row r="2664" spans="1:4" hidden="1" x14ac:dyDescent="0.25">
      <c r="A2664" s="61" t="s">
        <v>176</v>
      </c>
      <c r="B2664" s="61" t="s">
        <v>489</v>
      </c>
      <c r="C2664">
        <v>2015</v>
      </c>
      <c r="D2664" s="61" t="s">
        <v>1112</v>
      </c>
    </row>
    <row r="2665" spans="1:4" hidden="1" x14ac:dyDescent="0.25">
      <c r="A2665" s="61" t="s">
        <v>176</v>
      </c>
      <c r="B2665" s="61" t="s">
        <v>489</v>
      </c>
      <c r="C2665">
        <v>2016</v>
      </c>
      <c r="D2665" s="61" t="s">
        <v>1112</v>
      </c>
    </row>
    <row r="2666" spans="1:4" hidden="1" x14ac:dyDescent="0.25">
      <c r="A2666" s="61" t="s">
        <v>176</v>
      </c>
      <c r="B2666" s="61" t="s">
        <v>489</v>
      </c>
      <c r="C2666">
        <v>2017</v>
      </c>
      <c r="D2666" s="61" t="s">
        <v>1112</v>
      </c>
    </row>
    <row r="2667" spans="1:4" hidden="1" x14ac:dyDescent="0.25">
      <c r="A2667" s="61" t="s">
        <v>176</v>
      </c>
      <c r="B2667" s="61" t="s">
        <v>489</v>
      </c>
      <c r="C2667">
        <v>2018</v>
      </c>
      <c r="D2667" s="61" t="s">
        <v>1339</v>
      </c>
    </row>
    <row r="2668" spans="1:4" hidden="1" x14ac:dyDescent="0.25">
      <c r="A2668" s="61" t="s">
        <v>176</v>
      </c>
      <c r="B2668" s="61" t="s">
        <v>489</v>
      </c>
      <c r="C2668">
        <v>2019</v>
      </c>
      <c r="D2668" s="61" t="s">
        <v>1339</v>
      </c>
    </row>
    <row r="2669" spans="1:4" hidden="1" x14ac:dyDescent="0.25">
      <c r="A2669" s="61" t="s">
        <v>176</v>
      </c>
      <c r="B2669" s="61" t="s">
        <v>489</v>
      </c>
      <c r="C2669">
        <v>2020</v>
      </c>
      <c r="D2669" s="61" t="s">
        <v>866</v>
      </c>
    </row>
    <row r="2670" spans="1:4" hidden="1" x14ac:dyDescent="0.25">
      <c r="A2670" s="61" t="s">
        <v>176</v>
      </c>
      <c r="B2670" s="61" t="s">
        <v>489</v>
      </c>
      <c r="C2670">
        <v>2021</v>
      </c>
      <c r="D2670" s="61" t="s">
        <v>866</v>
      </c>
    </row>
    <row r="2671" spans="1:4" hidden="1" x14ac:dyDescent="0.25">
      <c r="A2671" s="61" t="s">
        <v>176</v>
      </c>
      <c r="B2671" s="61" t="s">
        <v>489</v>
      </c>
      <c r="C2671">
        <v>2022</v>
      </c>
      <c r="D2671" s="61" t="s">
        <v>866</v>
      </c>
    </row>
    <row r="2672" spans="1:4" hidden="1" x14ac:dyDescent="0.25">
      <c r="A2672" s="61" t="s">
        <v>525</v>
      </c>
      <c r="B2672" s="61" t="s">
        <v>490</v>
      </c>
      <c r="C2672">
        <v>2006</v>
      </c>
      <c r="D2672" s="61" t="s">
        <v>656</v>
      </c>
    </row>
    <row r="2673" spans="1:4" hidden="1" x14ac:dyDescent="0.25">
      <c r="A2673" s="61" t="s">
        <v>525</v>
      </c>
      <c r="B2673" s="61" t="s">
        <v>490</v>
      </c>
      <c r="C2673">
        <v>2008</v>
      </c>
      <c r="D2673" s="61" t="s">
        <v>1340</v>
      </c>
    </row>
    <row r="2674" spans="1:4" hidden="1" x14ac:dyDescent="0.25">
      <c r="A2674" s="61" t="s">
        <v>525</v>
      </c>
      <c r="B2674" s="61" t="s">
        <v>490</v>
      </c>
      <c r="C2674">
        <v>2010</v>
      </c>
      <c r="D2674" s="61" t="s">
        <v>1140</v>
      </c>
    </row>
    <row r="2675" spans="1:4" hidden="1" x14ac:dyDescent="0.25">
      <c r="A2675" s="61" t="s">
        <v>525</v>
      </c>
      <c r="B2675" s="61" t="s">
        <v>490</v>
      </c>
      <c r="C2675">
        <v>2011</v>
      </c>
      <c r="D2675" s="61" t="s">
        <v>752</v>
      </c>
    </row>
    <row r="2676" spans="1:4" hidden="1" x14ac:dyDescent="0.25">
      <c r="A2676" s="61" t="s">
        <v>525</v>
      </c>
      <c r="B2676" s="61" t="s">
        <v>490</v>
      </c>
      <c r="C2676">
        <v>2012</v>
      </c>
      <c r="D2676" s="61" t="s">
        <v>1088</v>
      </c>
    </row>
    <row r="2677" spans="1:4" hidden="1" x14ac:dyDescent="0.25">
      <c r="A2677" s="61" t="s">
        <v>525</v>
      </c>
      <c r="B2677" s="61" t="s">
        <v>490</v>
      </c>
      <c r="C2677">
        <v>2013</v>
      </c>
      <c r="D2677" s="61" t="s">
        <v>1165</v>
      </c>
    </row>
    <row r="2678" spans="1:4" hidden="1" x14ac:dyDescent="0.25">
      <c r="A2678" s="61" t="s">
        <v>525</v>
      </c>
      <c r="B2678" s="61" t="s">
        <v>490</v>
      </c>
      <c r="C2678">
        <v>2014</v>
      </c>
      <c r="D2678" s="61" t="s">
        <v>1165</v>
      </c>
    </row>
    <row r="2679" spans="1:4" hidden="1" x14ac:dyDescent="0.25">
      <c r="A2679" s="61" t="s">
        <v>525</v>
      </c>
      <c r="B2679" s="61" t="s">
        <v>490</v>
      </c>
      <c r="C2679">
        <v>2015</v>
      </c>
      <c r="D2679" s="61" t="s">
        <v>771</v>
      </c>
    </row>
    <row r="2680" spans="1:4" hidden="1" x14ac:dyDescent="0.25">
      <c r="A2680" s="61" t="s">
        <v>525</v>
      </c>
      <c r="B2680" s="61" t="s">
        <v>490</v>
      </c>
      <c r="C2680">
        <v>2016</v>
      </c>
      <c r="D2680" s="61" t="s">
        <v>744</v>
      </c>
    </row>
    <row r="2681" spans="1:4" hidden="1" x14ac:dyDescent="0.25">
      <c r="A2681" s="61" t="s">
        <v>525</v>
      </c>
      <c r="B2681" s="61" t="s">
        <v>490</v>
      </c>
      <c r="C2681">
        <v>2017</v>
      </c>
      <c r="D2681" s="61" t="s">
        <v>1134</v>
      </c>
    </row>
    <row r="2682" spans="1:4" hidden="1" x14ac:dyDescent="0.25">
      <c r="A2682" s="61" t="s">
        <v>525</v>
      </c>
      <c r="B2682" s="61" t="s">
        <v>490</v>
      </c>
      <c r="C2682">
        <v>2018</v>
      </c>
      <c r="D2682" s="61" t="s">
        <v>718</v>
      </c>
    </row>
    <row r="2683" spans="1:4" hidden="1" x14ac:dyDescent="0.25">
      <c r="A2683" s="61" t="s">
        <v>525</v>
      </c>
      <c r="B2683" s="61" t="s">
        <v>490</v>
      </c>
      <c r="C2683">
        <v>2019</v>
      </c>
      <c r="D2683" s="61" t="s">
        <v>1118</v>
      </c>
    </row>
    <row r="2684" spans="1:4" hidden="1" x14ac:dyDescent="0.25">
      <c r="A2684" s="61" t="s">
        <v>525</v>
      </c>
      <c r="B2684" s="61" t="s">
        <v>490</v>
      </c>
      <c r="C2684">
        <v>2020</v>
      </c>
      <c r="D2684" s="61" t="s">
        <v>912</v>
      </c>
    </row>
    <row r="2685" spans="1:4" hidden="1" x14ac:dyDescent="0.25">
      <c r="A2685" s="61" t="s">
        <v>525</v>
      </c>
      <c r="B2685" s="61" t="s">
        <v>490</v>
      </c>
      <c r="C2685">
        <v>2021</v>
      </c>
      <c r="D2685" s="61" t="s">
        <v>917</v>
      </c>
    </row>
    <row r="2686" spans="1:4" hidden="1" x14ac:dyDescent="0.25">
      <c r="A2686" s="61" t="s">
        <v>525</v>
      </c>
      <c r="B2686" s="61" t="s">
        <v>490</v>
      </c>
      <c r="C2686">
        <v>2022</v>
      </c>
      <c r="D2686" s="61" t="s">
        <v>1341</v>
      </c>
    </row>
    <row r="2687" spans="1:4" hidden="1" x14ac:dyDescent="0.25">
      <c r="A2687" s="61" t="s">
        <v>525</v>
      </c>
      <c r="B2687" s="61" t="s">
        <v>490</v>
      </c>
      <c r="C2687">
        <v>2023</v>
      </c>
      <c r="D2687" s="34">
        <v>2.31</v>
      </c>
    </row>
    <row r="2688" spans="1:4" hidden="1" x14ac:dyDescent="0.25">
      <c r="A2688" s="61" t="s">
        <v>522</v>
      </c>
      <c r="B2688" s="61" t="s">
        <v>492</v>
      </c>
      <c r="C2688">
        <v>2006</v>
      </c>
      <c r="D2688" s="61" t="s">
        <v>697</v>
      </c>
    </row>
    <row r="2689" spans="1:4" hidden="1" x14ac:dyDescent="0.25">
      <c r="A2689" s="61" t="s">
        <v>522</v>
      </c>
      <c r="B2689" s="61" t="s">
        <v>492</v>
      </c>
      <c r="C2689">
        <v>2008</v>
      </c>
      <c r="D2689" s="61" t="s">
        <v>705</v>
      </c>
    </row>
    <row r="2690" spans="1:4" hidden="1" x14ac:dyDescent="0.25">
      <c r="A2690" s="61" t="s">
        <v>522</v>
      </c>
      <c r="B2690" s="61" t="s">
        <v>492</v>
      </c>
      <c r="C2690">
        <v>2010</v>
      </c>
      <c r="D2690" s="61" t="s">
        <v>880</v>
      </c>
    </row>
    <row r="2691" spans="1:4" hidden="1" x14ac:dyDescent="0.25">
      <c r="A2691" s="61" t="s">
        <v>522</v>
      </c>
      <c r="B2691" s="61" t="s">
        <v>492</v>
      </c>
      <c r="C2691">
        <v>2011</v>
      </c>
      <c r="D2691" s="61" t="s">
        <v>930</v>
      </c>
    </row>
    <row r="2692" spans="1:4" hidden="1" x14ac:dyDescent="0.25">
      <c r="A2692" s="61" t="s">
        <v>522</v>
      </c>
      <c r="B2692" s="61" t="s">
        <v>492</v>
      </c>
      <c r="C2692">
        <v>2012</v>
      </c>
      <c r="D2692" s="61" t="s">
        <v>881</v>
      </c>
    </row>
    <row r="2693" spans="1:4" hidden="1" x14ac:dyDescent="0.25">
      <c r="A2693" s="61" t="s">
        <v>522</v>
      </c>
      <c r="B2693" s="61" t="s">
        <v>492</v>
      </c>
      <c r="C2693">
        <v>2013</v>
      </c>
      <c r="D2693" s="61" t="s">
        <v>1021</v>
      </c>
    </row>
    <row r="2694" spans="1:4" hidden="1" x14ac:dyDescent="0.25">
      <c r="A2694" s="61" t="s">
        <v>522</v>
      </c>
      <c r="B2694" s="61" t="s">
        <v>492</v>
      </c>
      <c r="C2694">
        <v>2014</v>
      </c>
      <c r="D2694" s="61" t="s">
        <v>806</v>
      </c>
    </row>
    <row r="2695" spans="1:4" hidden="1" x14ac:dyDescent="0.25">
      <c r="A2695" s="61" t="s">
        <v>522</v>
      </c>
      <c r="B2695" s="61" t="s">
        <v>492</v>
      </c>
      <c r="C2695">
        <v>2015</v>
      </c>
      <c r="D2695" s="61" t="s">
        <v>701</v>
      </c>
    </row>
    <row r="2696" spans="1:4" hidden="1" x14ac:dyDescent="0.25">
      <c r="A2696" s="61" t="s">
        <v>522</v>
      </c>
      <c r="B2696" s="61" t="s">
        <v>492</v>
      </c>
      <c r="C2696">
        <v>2016</v>
      </c>
      <c r="D2696" s="61" t="s">
        <v>702</v>
      </c>
    </row>
    <row r="2697" spans="1:4" hidden="1" x14ac:dyDescent="0.25">
      <c r="A2697" s="61" t="s">
        <v>522</v>
      </c>
      <c r="B2697" s="61" t="s">
        <v>492</v>
      </c>
      <c r="C2697">
        <v>2017</v>
      </c>
      <c r="D2697" s="61" t="s">
        <v>804</v>
      </c>
    </row>
    <row r="2698" spans="1:4" hidden="1" x14ac:dyDescent="0.25">
      <c r="A2698" s="61" t="s">
        <v>522</v>
      </c>
      <c r="B2698" s="61" t="s">
        <v>492</v>
      </c>
      <c r="C2698">
        <v>2018</v>
      </c>
      <c r="D2698" s="61" t="s">
        <v>804</v>
      </c>
    </row>
    <row r="2699" spans="1:4" hidden="1" x14ac:dyDescent="0.25">
      <c r="A2699" s="61" t="s">
        <v>522</v>
      </c>
      <c r="B2699" s="61" t="s">
        <v>492</v>
      </c>
      <c r="C2699">
        <v>2019</v>
      </c>
      <c r="D2699" s="61" t="s">
        <v>804</v>
      </c>
    </row>
    <row r="2700" spans="1:4" hidden="1" x14ac:dyDescent="0.25">
      <c r="A2700" s="61" t="s">
        <v>522</v>
      </c>
      <c r="B2700" s="61" t="s">
        <v>492</v>
      </c>
      <c r="C2700">
        <v>2020</v>
      </c>
      <c r="D2700" s="61" t="s">
        <v>880</v>
      </c>
    </row>
    <row r="2701" spans="1:4" hidden="1" x14ac:dyDescent="0.25">
      <c r="A2701" s="61" t="s">
        <v>522</v>
      </c>
      <c r="B2701" s="61" t="s">
        <v>492</v>
      </c>
      <c r="C2701">
        <v>2021</v>
      </c>
      <c r="D2701" s="61" t="s">
        <v>880</v>
      </c>
    </row>
    <row r="2702" spans="1:4" hidden="1" x14ac:dyDescent="0.25">
      <c r="A2702" s="61" t="s">
        <v>522</v>
      </c>
      <c r="B2702" s="61" t="s">
        <v>492</v>
      </c>
      <c r="C2702">
        <v>2022</v>
      </c>
      <c r="D2702" s="61" t="s">
        <v>805</v>
      </c>
    </row>
    <row r="2703" spans="1:4" hidden="1" x14ac:dyDescent="0.25">
      <c r="A2703" s="61" t="s">
        <v>522</v>
      </c>
      <c r="B2703" s="61" t="s">
        <v>492</v>
      </c>
      <c r="C2703">
        <v>2023</v>
      </c>
      <c r="D2703" s="34">
        <v>2.62</v>
      </c>
    </row>
    <row r="2704" spans="1:4" hidden="1" x14ac:dyDescent="0.25">
      <c r="A2704" s="61" t="s">
        <v>495</v>
      </c>
      <c r="B2704" s="61" t="s">
        <v>1342</v>
      </c>
      <c r="C2704">
        <v>2006</v>
      </c>
      <c r="D2704" s="61" t="s">
        <v>1343</v>
      </c>
    </row>
    <row r="2705" spans="1:4" hidden="1" x14ac:dyDescent="0.25">
      <c r="A2705" s="61" t="s">
        <v>495</v>
      </c>
      <c r="B2705" s="61" t="s">
        <v>1342</v>
      </c>
      <c r="C2705">
        <v>2008</v>
      </c>
      <c r="D2705" s="61" t="s">
        <v>1344</v>
      </c>
    </row>
    <row r="2706" spans="1:4" hidden="1" x14ac:dyDescent="0.25">
      <c r="A2706" s="61" t="s">
        <v>495</v>
      </c>
      <c r="B2706" s="61" t="s">
        <v>1342</v>
      </c>
      <c r="C2706">
        <v>2010</v>
      </c>
      <c r="D2706" s="61" t="s">
        <v>1345</v>
      </c>
    </row>
    <row r="2707" spans="1:4" hidden="1" x14ac:dyDescent="0.25">
      <c r="A2707" s="61" t="s">
        <v>495</v>
      </c>
      <c r="B2707" s="61" t="s">
        <v>1342</v>
      </c>
      <c r="C2707">
        <v>2011</v>
      </c>
      <c r="D2707" s="61" t="s">
        <v>1346</v>
      </c>
    </row>
    <row r="2708" spans="1:4" hidden="1" x14ac:dyDescent="0.25">
      <c r="A2708" s="61" t="s">
        <v>495</v>
      </c>
      <c r="B2708" s="61" t="s">
        <v>1342</v>
      </c>
      <c r="C2708">
        <v>2012</v>
      </c>
      <c r="D2708" s="61" t="s">
        <v>1347</v>
      </c>
    </row>
    <row r="2709" spans="1:4" hidden="1" x14ac:dyDescent="0.25">
      <c r="A2709" s="61" t="s">
        <v>495</v>
      </c>
      <c r="B2709" s="61" t="s">
        <v>1342</v>
      </c>
      <c r="C2709">
        <v>2013</v>
      </c>
      <c r="D2709" s="61" t="s">
        <v>1348</v>
      </c>
    </row>
    <row r="2710" spans="1:4" hidden="1" x14ac:dyDescent="0.25">
      <c r="A2710" s="61" t="s">
        <v>495</v>
      </c>
      <c r="B2710" s="61" t="s">
        <v>1342</v>
      </c>
      <c r="C2710">
        <v>2014</v>
      </c>
      <c r="D2710" s="61" t="s">
        <v>1349</v>
      </c>
    </row>
    <row r="2711" spans="1:4" hidden="1" x14ac:dyDescent="0.25">
      <c r="A2711" s="61" t="s">
        <v>495</v>
      </c>
      <c r="B2711" s="61" t="s">
        <v>1342</v>
      </c>
      <c r="C2711">
        <v>2015</v>
      </c>
      <c r="D2711" s="61" t="s">
        <v>1350</v>
      </c>
    </row>
    <row r="2712" spans="1:4" hidden="1" x14ac:dyDescent="0.25">
      <c r="A2712" s="61" t="s">
        <v>495</v>
      </c>
      <c r="B2712" s="61" t="s">
        <v>1342</v>
      </c>
      <c r="C2712">
        <v>2016</v>
      </c>
      <c r="D2712" s="61" t="s">
        <v>1351</v>
      </c>
    </row>
    <row r="2713" spans="1:4" hidden="1" x14ac:dyDescent="0.25">
      <c r="A2713" s="61" t="s">
        <v>495</v>
      </c>
      <c r="B2713" s="61" t="s">
        <v>1342</v>
      </c>
      <c r="C2713">
        <v>2017</v>
      </c>
      <c r="D2713" s="61" t="s">
        <v>1352</v>
      </c>
    </row>
    <row r="2714" spans="1:4" hidden="1" x14ac:dyDescent="0.25">
      <c r="A2714" s="61" t="s">
        <v>495</v>
      </c>
      <c r="B2714" s="61" t="s">
        <v>1342</v>
      </c>
      <c r="C2714">
        <v>2018</v>
      </c>
      <c r="D2714" s="61" t="s">
        <v>1353</v>
      </c>
    </row>
    <row r="2715" spans="1:4" hidden="1" x14ac:dyDescent="0.25">
      <c r="A2715" s="61" t="s">
        <v>495</v>
      </c>
      <c r="B2715" s="61" t="s">
        <v>1342</v>
      </c>
      <c r="C2715">
        <v>2019</v>
      </c>
      <c r="D2715" s="61" t="s">
        <v>1354</v>
      </c>
    </row>
    <row r="2716" spans="1:4" hidden="1" x14ac:dyDescent="0.25">
      <c r="A2716" s="61" t="s">
        <v>495</v>
      </c>
      <c r="B2716" s="61" t="s">
        <v>1342</v>
      </c>
      <c r="C2716">
        <v>2020</v>
      </c>
      <c r="D2716" s="61" t="s">
        <v>1355</v>
      </c>
    </row>
    <row r="2717" spans="1:4" hidden="1" x14ac:dyDescent="0.25">
      <c r="A2717" s="61" t="s">
        <v>495</v>
      </c>
      <c r="B2717" s="61" t="s">
        <v>1342</v>
      </c>
      <c r="C2717">
        <v>2021</v>
      </c>
      <c r="D2717" s="61" t="s">
        <v>1356</v>
      </c>
    </row>
    <row r="2718" spans="1:4" hidden="1" x14ac:dyDescent="0.25">
      <c r="A2718" s="61" t="s">
        <v>495</v>
      </c>
      <c r="B2718" s="61" t="s">
        <v>1342</v>
      </c>
      <c r="C2718">
        <v>2022</v>
      </c>
      <c r="D2718" s="61" t="s">
        <v>1357</v>
      </c>
    </row>
    <row r="2719" spans="1:4" hidden="1" x14ac:dyDescent="0.25">
      <c r="A2719" s="61" t="s">
        <v>495</v>
      </c>
      <c r="B2719" s="61" t="s">
        <v>1342</v>
      </c>
      <c r="C2719">
        <v>2023</v>
      </c>
      <c r="D2719" s="34">
        <v>5.6867570000000001</v>
      </c>
    </row>
    <row r="2720" spans="1:4" hidden="1" x14ac:dyDescent="0.25">
      <c r="A2720" s="61" t="s">
        <v>523</v>
      </c>
      <c r="B2720" s="61" t="s">
        <v>498</v>
      </c>
      <c r="C2720">
        <v>2006</v>
      </c>
      <c r="D2720" s="61" t="s">
        <v>1267</v>
      </c>
    </row>
    <row r="2721" spans="1:4" hidden="1" x14ac:dyDescent="0.25">
      <c r="A2721" s="61" t="s">
        <v>523</v>
      </c>
      <c r="B2721" s="61" t="s">
        <v>498</v>
      </c>
      <c r="C2721">
        <v>2008</v>
      </c>
      <c r="D2721" s="61" t="s">
        <v>1137</v>
      </c>
    </row>
    <row r="2722" spans="1:4" hidden="1" x14ac:dyDescent="0.25">
      <c r="A2722" s="61" t="s">
        <v>523</v>
      </c>
      <c r="B2722" s="61" t="s">
        <v>498</v>
      </c>
      <c r="C2722">
        <v>2010</v>
      </c>
      <c r="D2722" s="61" t="s">
        <v>1336</v>
      </c>
    </row>
    <row r="2723" spans="1:4" hidden="1" x14ac:dyDescent="0.25">
      <c r="A2723" s="61" t="s">
        <v>523</v>
      </c>
      <c r="B2723" s="61" t="s">
        <v>498</v>
      </c>
      <c r="C2723">
        <v>2011</v>
      </c>
      <c r="D2723" s="61" t="s">
        <v>1358</v>
      </c>
    </row>
    <row r="2724" spans="1:4" hidden="1" x14ac:dyDescent="0.25">
      <c r="A2724" s="61" t="s">
        <v>523</v>
      </c>
      <c r="B2724" s="61" t="s">
        <v>498</v>
      </c>
      <c r="C2724">
        <v>2012</v>
      </c>
      <c r="D2724" s="61" t="s">
        <v>1189</v>
      </c>
    </row>
    <row r="2725" spans="1:4" hidden="1" x14ac:dyDescent="0.25">
      <c r="A2725" s="61" t="s">
        <v>523</v>
      </c>
      <c r="B2725" s="61" t="s">
        <v>498</v>
      </c>
      <c r="C2725">
        <v>2013</v>
      </c>
      <c r="D2725" s="61" t="s">
        <v>706</v>
      </c>
    </row>
    <row r="2726" spans="1:4" hidden="1" x14ac:dyDescent="0.25">
      <c r="A2726" s="61" t="s">
        <v>523</v>
      </c>
      <c r="B2726" s="61" t="s">
        <v>498</v>
      </c>
      <c r="C2726">
        <v>2014</v>
      </c>
      <c r="D2726" s="61" t="s">
        <v>706</v>
      </c>
    </row>
    <row r="2727" spans="1:4" hidden="1" x14ac:dyDescent="0.25">
      <c r="A2727" s="61" t="s">
        <v>523</v>
      </c>
      <c r="B2727" s="61" t="s">
        <v>498</v>
      </c>
      <c r="C2727">
        <v>2015</v>
      </c>
      <c r="D2727" s="61" t="s">
        <v>1359</v>
      </c>
    </row>
    <row r="2728" spans="1:4" hidden="1" x14ac:dyDescent="0.25">
      <c r="A2728" s="61" t="s">
        <v>523</v>
      </c>
      <c r="B2728" s="61" t="s">
        <v>498</v>
      </c>
      <c r="C2728">
        <v>2016</v>
      </c>
      <c r="D2728" s="61" t="s">
        <v>1360</v>
      </c>
    </row>
    <row r="2729" spans="1:4" hidden="1" x14ac:dyDescent="0.25">
      <c r="A2729" s="61" t="s">
        <v>523</v>
      </c>
      <c r="B2729" s="61" t="s">
        <v>498</v>
      </c>
      <c r="C2729">
        <v>2017</v>
      </c>
      <c r="D2729" s="61" t="s">
        <v>1360</v>
      </c>
    </row>
    <row r="2730" spans="1:4" hidden="1" x14ac:dyDescent="0.25">
      <c r="A2730" s="61" t="s">
        <v>523</v>
      </c>
      <c r="B2730" s="61" t="s">
        <v>498</v>
      </c>
      <c r="C2730">
        <v>2018</v>
      </c>
      <c r="D2730" s="61" t="s">
        <v>1112</v>
      </c>
    </row>
    <row r="2731" spans="1:4" hidden="1" x14ac:dyDescent="0.25">
      <c r="A2731" s="61" t="s">
        <v>523</v>
      </c>
      <c r="B2731" s="61" t="s">
        <v>498</v>
      </c>
      <c r="C2731">
        <v>2019</v>
      </c>
      <c r="D2731" s="61" t="s">
        <v>1112</v>
      </c>
    </row>
    <row r="2732" spans="1:4" hidden="1" x14ac:dyDescent="0.25">
      <c r="A2732" s="61" t="s">
        <v>523</v>
      </c>
      <c r="B2732" s="61" t="s">
        <v>498</v>
      </c>
      <c r="C2732">
        <v>2020</v>
      </c>
      <c r="D2732" s="61" t="s">
        <v>1112</v>
      </c>
    </row>
    <row r="2733" spans="1:4" hidden="1" x14ac:dyDescent="0.25">
      <c r="A2733" s="61" t="s">
        <v>523</v>
      </c>
      <c r="B2733" s="61" t="s">
        <v>498</v>
      </c>
      <c r="C2733">
        <v>2021</v>
      </c>
      <c r="D2733" s="61" t="s">
        <v>1112</v>
      </c>
    </row>
    <row r="2734" spans="1:4" hidden="1" x14ac:dyDescent="0.25">
      <c r="A2734" s="61" t="s">
        <v>523</v>
      </c>
      <c r="B2734" s="61" t="s">
        <v>498</v>
      </c>
      <c r="C2734">
        <v>2022</v>
      </c>
      <c r="D2734" s="61" t="s">
        <v>1112</v>
      </c>
    </row>
    <row r="2735" spans="1:4" hidden="1" x14ac:dyDescent="0.25">
      <c r="A2735" s="61" t="s">
        <v>500</v>
      </c>
      <c r="B2735" s="61" t="s">
        <v>501</v>
      </c>
      <c r="C2735">
        <v>2006</v>
      </c>
      <c r="D2735" s="61" t="s">
        <v>1164</v>
      </c>
    </row>
    <row r="2736" spans="1:4" hidden="1" x14ac:dyDescent="0.25">
      <c r="A2736" s="61" t="s">
        <v>500</v>
      </c>
      <c r="B2736" s="61" t="s">
        <v>501</v>
      </c>
      <c r="C2736">
        <v>2008</v>
      </c>
      <c r="D2736" s="61" t="s">
        <v>1164</v>
      </c>
    </row>
    <row r="2737" spans="1:4" hidden="1" x14ac:dyDescent="0.25">
      <c r="A2737" s="61" t="s">
        <v>500</v>
      </c>
      <c r="B2737" s="61" t="s">
        <v>501</v>
      </c>
      <c r="C2737">
        <v>2010</v>
      </c>
      <c r="D2737" s="61" t="s">
        <v>1217</v>
      </c>
    </row>
    <row r="2738" spans="1:4" hidden="1" x14ac:dyDescent="0.25">
      <c r="A2738" s="61" t="s">
        <v>500</v>
      </c>
      <c r="B2738" s="61" t="s">
        <v>501</v>
      </c>
      <c r="C2738">
        <v>2011</v>
      </c>
      <c r="D2738" s="61" t="s">
        <v>1162</v>
      </c>
    </row>
    <row r="2739" spans="1:4" hidden="1" x14ac:dyDescent="0.25">
      <c r="A2739" s="61" t="s">
        <v>500</v>
      </c>
      <c r="B2739" s="61" t="s">
        <v>501</v>
      </c>
      <c r="C2739">
        <v>2012</v>
      </c>
      <c r="D2739" s="61" t="s">
        <v>1078</v>
      </c>
    </row>
    <row r="2740" spans="1:4" hidden="1" x14ac:dyDescent="0.25">
      <c r="A2740" s="61" t="s">
        <v>500</v>
      </c>
      <c r="B2740" s="61" t="s">
        <v>501</v>
      </c>
      <c r="C2740">
        <v>2013</v>
      </c>
      <c r="D2740" s="61" t="s">
        <v>1078</v>
      </c>
    </row>
    <row r="2741" spans="1:4" hidden="1" x14ac:dyDescent="0.25">
      <c r="A2741" s="61" t="s">
        <v>500</v>
      </c>
      <c r="B2741" s="61" t="s">
        <v>501</v>
      </c>
      <c r="C2741">
        <v>2014</v>
      </c>
      <c r="D2741" s="61" t="s">
        <v>940</v>
      </c>
    </row>
    <row r="2742" spans="1:4" hidden="1" x14ac:dyDescent="0.25">
      <c r="A2742" s="61" t="s">
        <v>500</v>
      </c>
      <c r="B2742" s="61" t="s">
        <v>501</v>
      </c>
      <c r="C2742">
        <v>2015</v>
      </c>
      <c r="D2742" s="61" t="s">
        <v>619</v>
      </c>
    </row>
    <row r="2743" spans="1:4" hidden="1" x14ac:dyDescent="0.25">
      <c r="A2743" s="61" t="s">
        <v>500</v>
      </c>
      <c r="B2743" s="61" t="s">
        <v>501</v>
      </c>
      <c r="C2743">
        <v>2016</v>
      </c>
      <c r="D2743" s="61" t="s">
        <v>716</v>
      </c>
    </row>
    <row r="2744" spans="1:4" hidden="1" x14ac:dyDescent="0.25">
      <c r="A2744" s="61" t="s">
        <v>500</v>
      </c>
      <c r="B2744" s="61" t="s">
        <v>501</v>
      </c>
      <c r="C2744">
        <v>2017</v>
      </c>
      <c r="D2744" s="61" t="s">
        <v>1217</v>
      </c>
    </row>
    <row r="2745" spans="1:4" hidden="1" x14ac:dyDescent="0.25">
      <c r="A2745" s="61" t="s">
        <v>500</v>
      </c>
      <c r="B2745" s="61" t="s">
        <v>501</v>
      </c>
      <c r="C2745">
        <v>2018</v>
      </c>
      <c r="D2745" s="61" t="s">
        <v>738</v>
      </c>
    </row>
    <row r="2746" spans="1:4" hidden="1" x14ac:dyDescent="0.25">
      <c r="A2746" s="61" t="s">
        <v>500</v>
      </c>
      <c r="B2746" s="61" t="s">
        <v>501</v>
      </c>
      <c r="C2746">
        <v>2019</v>
      </c>
      <c r="D2746" s="61" t="s">
        <v>740</v>
      </c>
    </row>
    <row r="2747" spans="1:4" hidden="1" x14ac:dyDescent="0.25">
      <c r="A2747" s="61" t="s">
        <v>500</v>
      </c>
      <c r="B2747" s="61" t="s">
        <v>501</v>
      </c>
      <c r="C2747">
        <v>2020</v>
      </c>
      <c r="D2747" s="61" t="s">
        <v>769</v>
      </c>
    </row>
    <row r="2748" spans="1:4" hidden="1" x14ac:dyDescent="0.25">
      <c r="A2748" s="61" t="s">
        <v>500</v>
      </c>
      <c r="B2748" s="61" t="s">
        <v>501</v>
      </c>
      <c r="C2748">
        <v>2021</v>
      </c>
      <c r="D2748" s="61" t="s">
        <v>737</v>
      </c>
    </row>
    <row r="2749" spans="1:4" hidden="1" x14ac:dyDescent="0.25">
      <c r="A2749" s="61" t="s">
        <v>500</v>
      </c>
      <c r="B2749" s="61" t="s">
        <v>501</v>
      </c>
      <c r="C2749">
        <v>2022</v>
      </c>
      <c r="D2749" s="61" t="s">
        <v>1361</v>
      </c>
    </row>
    <row r="2750" spans="1:4" hidden="1" x14ac:dyDescent="0.25">
      <c r="A2750" s="61" t="s">
        <v>500</v>
      </c>
      <c r="B2750" s="61" t="s">
        <v>501</v>
      </c>
      <c r="C2750">
        <v>2023</v>
      </c>
      <c r="D2750" s="34">
        <v>5.8</v>
      </c>
    </row>
    <row r="2751" spans="1:4" hidden="1" x14ac:dyDescent="0.25">
      <c r="A2751" s="61" t="s">
        <v>502</v>
      </c>
      <c r="B2751" s="61" t="s">
        <v>503</v>
      </c>
      <c r="C2751">
        <v>2006</v>
      </c>
      <c r="D2751" s="61" t="s">
        <v>745</v>
      </c>
    </row>
    <row r="2752" spans="1:4" hidden="1" x14ac:dyDescent="0.25">
      <c r="A2752" s="61" t="s">
        <v>502</v>
      </c>
      <c r="B2752" s="61" t="s">
        <v>503</v>
      </c>
      <c r="C2752">
        <v>2008</v>
      </c>
      <c r="D2752" s="61" t="s">
        <v>705</v>
      </c>
    </row>
    <row r="2753" spans="1:4" hidden="1" x14ac:dyDescent="0.25">
      <c r="A2753" s="61" t="s">
        <v>502</v>
      </c>
      <c r="B2753" s="61" t="s">
        <v>503</v>
      </c>
      <c r="C2753">
        <v>2010</v>
      </c>
      <c r="D2753" s="61" t="s">
        <v>1336</v>
      </c>
    </row>
    <row r="2754" spans="1:4" hidden="1" x14ac:dyDescent="0.25">
      <c r="A2754" s="61" t="s">
        <v>502</v>
      </c>
      <c r="B2754" s="61" t="s">
        <v>503</v>
      </c>
      <c r="C2754">
        <v>2011</v>
      </c>
      <c r="D2754" s="61" t="s">
        <v>698</v>
      </c>
    </row>
    <row r="2755" spans="1:4" hidden="1" x14ac:dyDescent="0.25">
      <c r="A2755" s="61" t="s">
        <v>502</v>
      </c>
      <c r="B2755" s="61" t="s">
        <v>503</v>
      </c>
      <c r="C2755">
        <v>2012</v>
      </c>
      <c r="D2755" s="61" t="s">
        <v>1362</v>
      </c>
    </row>
    <row r="2756" spans="1:4" hidden="1" x14ac:dyDescent="0.25">
      <c r="A2756" s="61" t="s">
        <v>502</v>
      </c>
      <c r="B2756" s="61" t="s">
        <v>503</v>
      </c>
      <c r="C2756">
        <v>2013</v>
      </c>
      <c r="D2756" s="61" t="s">
        <v>1362</v>
      </c>
    </row>
    <row r="2757" spans="1:4" hidden="1" x14ac:dyDescent="0.25">
      <c r="A2757" s="61" t="s">
        <v>502</v>
      </c>
      <c r="B2757" s="61" t="s">
        <v>503</v>
      </c>
      <c r="C2757">
        <v>2014</v>
      </c>
      <c r="D2757" s="61" t="s">
        <v>984</v>
      </c>
    </row>
    <row r="2758" spans="1:4" hidden="1" x14ac:dyDescent="0.25">
      <c r="A2758" s="61" t="s">
        <v>502</v>
      </c>
      <c r="B2758" s="61" t="s">
        <v>503</v>
      </c>
      <c r="C2758">
        <v>2015</v>
      </c>
      <c r="D2758" s="61" t="s">
        <v>821</v>
      </c>
    </row>
    <row r="2759" spans="1:4" hidden="1" x14ac:dyDescent="0.25">
      <c r="A2759" s="61" t="s">
        <v>502</v>
      </c>
      <c r="B2759" s="61" t="s">
        <v>503</v>
      </c>
      <c r="C2759">
        <v>2016</v>
      </c>
      <c r="D2759" s="61" t="s">
        <v>821</v>
      </c>
    </row>
    <row r="2760" spans="1:4" hidden="1" x14ac:dyDescent="0.25">
      <c r="A2760" s="61" t="s">
        <v>502</v>
      </c>
      <c r="B2760" s="61" t="s">
        <v>503</v>
      </c>
      <c r="C2760">
        <v>2017</v>
      </c>
      <c r="D2760" s="61" t="s">
        <v>718</v>
      </c>
    </row>
    <row r="2761" spans="1:4" hidden="1" x14ac:dyDescent="0.25">
      <c r="A2761" s="61" t="s">
        <v>502</v>
      </c>
      <c r="B2761" s="61" t="s">
        <v>503</v>
      </c>
      <c r="C2761">
        <v>2018</v>
      </c>
      <c r="D2761" s="61" t="s">
        <v>718</v>
      </c>
    </row>
    <row r="2762" spans="1:4" hidden="1" x14ac:dyDescent="0.25">
      <c r="A2762" s="61" t="s">
        <v>502</v>
      </c>
      <c r="B2762" s="61" t="s">
        <v>503</v>
      </c>
      <c r="C2762">
        <v>2019</v>
      </c>
      <c r="D2762" s="61" t="s">
        <v>718</v>
      </c>
    </row>
    <row r="2763" spans="1:4" hidden="1" x14ac:dyDescent="0.25">
      <c r="A2763" s="61" t="s">
        <v>502</v>
      </c>
      <c r="B2763" s="61" t="s">
        <v>503</v>
      </c>
      <c r="C2763">
        <v>2020</v>
      </c>
      <c r="D2763" s="61" t="s">
        <v>718</v>
      </c>
    </row>
    <row r="2764" spans="1:4" hidden="1" x14ac:dyDescent="0.25">
      <c r="A2764" s="61" t="s">
        <v>502</v>
      </c>
      <c r="B2764" s="61" t="s">
        <v>503</v>
      </c>
      <c r="C2764">
        <v>2021</v>
      </c>
      <c r="D2764" s="61" t="s">
        <v>704</v>
      </c>
    </row>
    <row r="2765" spans="1:4" hidden="1" x14ac:dyDescent="0.25">
      <c r="A2765" s="61" t="s">
        <v>502</v>
      </c>
      <c r="B2765" s="61" t="s">
        <v>503</v>
      </c>
      <c r="C2765">
        <v>2022</v>
      </c>
      <c r="D2765" s="61" t="s">
        <v>704</v>
      </c>
    </row>
    <row r="2766" spans="1:4" hidden="1" x14ac:dyDescent="0.25">
      <c r="A2766" s="61" t="s">
        <v>502</v>
      </c>
      <c r="B2766" s="61" t="s">
        <v>503</v>
      </c>
      <c r="C2766">
        <v>2023</v>
      </c>
      <c r="D2766" s="34">
        <v>3.04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86FF-CBA7-4FBC-9F8E-7DF971E48F13}">
  <dimension ref="A1:K107"/>
  <sheetViews>
    <sheetView topLeftCell="A53" workbookViewId="0">
      <selection activeCell="D1" sqref="A1:D107"/>
    </sheetView>
  </sheetViews>
  <sheetFormatPr defaultRowHeight="15" x14ac:dyDescent="0.25"/>
  <cols>
    <col min="1" max="1" width="22.42578125" bestFit="1" customWidth="1"/>
    <col min="2" max="2" width="10.7109375" hidden="1" customWidth="1"/>
    <col min="3" max="3" width="7.28515625" hidden="1" customWidth="1"/>
    <col min="4" max="4" width="36.140625" bestFit="1" customWidth="1"/>
    <col min="5" max="5" width="49.28515625" bestFit="1" customWidth="1"/>
    <col min="6" max="6" width="13" bestFit="1" customWidth="1"/>
    <col min="7" max="7" width="14" bestFit="1" customWidth="1"/>
    <col min="8" max="8" width="7.42578125" bestFit="1" customWidth="1"/>
    <col min="9" max="11" width="9.42578125" bestFit="1" customWidth="1"/>
  </cols>
  <sheetData>
    <row r="1" spans="1:11" x14ac:dyDescent="0.25">
      <c r="A1" t="s">
        <v>581</v>
      </c>
      <c r="B1" t="s">
        <v>582</v>
      </c>
      <c r="C1" t="s">
        <v>583</v>
      </c>
      <c r="D1" t="s">
        <v>1365</v>
      </c>
      <c r="E1" t="s">
        <v>1366</v>
      </c>
      <c r="F1" t="s">
        <v>1367</v>
      </c>
      <c r="G1" t="s">
        <v>1368</v>
      </c>
      <c r="H1" t="s">
        <v>1369</v>
      </c>
      <c r="I1" t="s">
        <v>1370</v>
      </c>
      <c r="J1" t="s">
        <v>1371</v>
      </c>
      <c r="K1" t="s">
        <v>1372</v>
      </c>
    </row>
    <row r="2" spans="1:11" x14ac:dyDescent="0.25">
      <c r="A2" s="61" t="s">
        <v>167</v>
      </c>
      <c r="B2" s="61" t="s">
        <v>209</v>
      </c>
      <c r="C2">
        <v>2022</v>
      </c>
      <c r="D2" s="61">
        <v>2.77237</v>
      </c>
      <c r="E2" s="61" t="s">
        <v>1373</v>
      </c>
      <c r="F2">
        <v>2827615</v>
      </c>
      <c r="G2" s="61" t="s">
        <v>991</v>
      </c>
      <c r="H2">
        <v>2022</v>
      </c>
      <c r="I2">
        <v>2015</v>
      </c>
      <c r="J2">
        <v>2022</v>
      </c>
      <c r="K2">
        <v>2022</v>
      </c>
    </row>
    <row r="3" spans="1:11" x14ac:dyDescent="0.25">
      <c r="A3" s="61" t="s">
        <v>162</v>
      </c>
      <c r="B3" s="61" t="s">
        <v>276</v>
      </c>
      <c r="C3">
        <v>2022</v>
      </c>
      <c r="D3" s="61">
        <v>17.16667</v>
      </c>
      <c r="E3" s="61" t="s">
        <v>1374</v>
      </c>
      <c r="F3">
        <v>45477391</v>
      </c>
      <c r="G3" s="61" t="s">
        <v>593</v>
      </c>
      <c r="H3">
        <v>2022</v>
      </c>
      <c r="I3">
        <v>2015</v>
      </c>
      <c r="J3">
        <v>2014</v>
      </c>
      <c r="K3">
        <v>2014</v>
      </c>
    </row>
    <row r="4" spans="1:11" x14ac:dyDescent="0.25">
      <c r="A4" s="61" t="s">
        <v>145</v>
      </c>
      <c r="B4" s="61" t="s">
        <v>212</v>
      </c>
      <c r="C4">
        <v>2022</v>
      </c>
      <c r="D4" s="61">
        <v>19.181329999999999</v>
      </c>
      <c r="E4" s="61" t="s">
        <v>1375</v>
      </c>
      <c r="F4">
        <v>45407904</v>
      </c>
      <c r="G4" s="61" t="s">
        <v>1298</v>
      </c>
      <c r="H4">
        <v>2022</v>
      </c>
      <c r="I4">
        <v>2015</v>
      </c>
      <c r="J4">
        <v>2022</v>
      </c>
      <c r="K4">
        <v>2022</v>
      </c>
    </row>
    <row r="5" spans="1:11" x14ac:dyDescent="0.25">
      <c r="A5" s="61" t="s">
        <v>164</v>
      </c>
      <c r="B5" s="61" t="s">
        <v>213</v>
      </c>
      <c r="C5">
        <v>2022</v>
      </c>
      <c r="D5" s="61">
        <v>17.51707</v>
      </c>
      <c r="E5" s="61" t="s">
        <v>1376</v>
      </c>
      <c r="F5">
        <v>2880883</v>
      </c>
      <c r="G5" s="61" t="s">
        <v>657</v>
      </c>
      <c r="H5">
        <v>2022</v>
      </c>
      <c r="I5">
        <v>2015</v>
      </c>
      <c r="J5">
        <v>2022</v>
      </c>
      <c r="K5">
        <v>2022</v>
      </c>
    </row>
    <row r="6" spans="1:11" x14ac:dyDescent="0.25">
      <c r="A6" s="61" t="s">
        <v>84</v>
      </c>
      <c r="B6" s="61" t="s">
        <v>216</v>
      </c>
      <c r="C6">
        <v>2022</v>
      </c>
      <c r="D6" s="61">
        <v>48.53989</v>
      </c>
      <c r="E6" s="61" t="s">
        <v>1377</v>
      </c>
      <c r="F6">
        <v>26200987</v>
      </c>
      <c r="G6" s="61" t="s">
        <v>1255</v>
      </c>
      <c r="H6">
        <v>2022</v>
      </c>
      <c r="I6">
        <v>2015</v>
      </c>
      <c r="J6">
        <v>2022</v>
      </c>
      <c r="K6">
        <v>2022</v>
      </c>
    </row>
    <row r="7" spans="1:11" x14ac:dyDescent="0.25">
      <c r="A7" s="61" t="s">
        <v>51</v>
      </c>
      <c r="B7" s="61" t="s">
        <v>217</v>
      </c>
      <c r="C7">
        <v>2022</v>
      </c>
      <c r="D7" s="61">
        <v>49.773890000000002</v>
      </c>
      <c r="E7" s="61" t="s">
        <v>1378</v>
      </c>
      <c r="F7">
        <v>9064679</v>
      </c>
      <c r="G7" s="61" t="s">
        <v>991</v>
      </c>
      <c r="H7">
        <v>2022</v>
      </c>
      <c r="I7">
        <v>2015</v>
      </c>
      <c r="J7">
        <v>2022</v>
      </c>
      <c r="K7">
        <v>2022</v>
      </c>
    </row>
    <row r="8" spans="1:11" x14ac:dyDescent="0.25">
      <c r="A8" s="61" t="s">
        <v>168</v>
      </c>
      <c r="B8" s="61" t="s">
        <v>218</v>
      </c>
      <c r="C8">
        <v>2022</v>
      </c>
      <c r="D8" s="61">
        <v>26.300059999999998</v>
      </c>
      <c r="E8" s="61" t="s">
        <v>1379</v>
      </c>
      <c r="F8">
        <v>10295307</v>
      </c>
      <c r="G8" s="61" t="s">
        <v>657</v>
      </c>
      <c r="H8">
        <v>2022</v>
      </c>
      <c r="I8">
        <v>2015</v>
      </c>
      <c r="J8">
        <v>2022</v>
      </c>
      <c r="K8">
        <v>2022</v>
      </c>
    </row>
    <row r="9" spans="1:11" x14ac:dyDescent="0.25">
      <c r="A9" s="61" t="s">
        <v>181</v>
      </c>
      <c r="B9" s="61" t="s">
        <v>226</v>
      </c>
      <c r="C9">
        <v>2022</v>
      </c>
      <c r="D9" s="61">
        <v>12.91667</v>
      </c>
      <c r="E9" s="61" t="s">
        <v>1380</v>
      </c>
      <c r="F9">
        <v>169384890</v>
      </c>
      <c r="G9" s="61" t="s">
        <v>657</v>
      </c>
      <c r="H9">
        <v>2022</v>
      </c>
      <c r="I9">
        <v>2015</v>
      </c>
      <c r="J9">
        <v>2022</v>
      </c>
      <c r="K9">
        <v>2022</v>
      </c>
    </row>
    <row r="10" spans="1:11" x14ac:dyDescent="0.25">
      <c r="A10" s="61" t="s">
        <v>159</v>
      </c>
      <c r="B10" s="61" t="s">
        <v>232</v>
      </c>
      <c r="C10">
        <v>2022</v>
      </c>
      <c r="D10" s="61">
        <v>40.045940000000002</v>
      </c>
      <c r="E10" s="61" t="s">
        <v>1381</v>
      </c>
      <c r="F10">
        <v>9173241</v>
      </c>
      <c r="G10" s="61" t="s">
        <v>991</v>
      </c>
      <c r="H10">
        <v>2022</v>
      </c>
      <c r="I10">
        <v>2015</v>
      </c>
      <c r="J10">
        <v>2022</v>
      </c>
      <c r="K10">
        <v>2022</v>
      </c>
    </row>
    <row r="11" spans="1:11" x14ac:dyDescent="0.25">
      <c r="A11" s="61" t="s">
        <v>63</v>
      </c>
      <c r="B11" s="61" t="s">
        <v>221</v>
      </c>
      <c r="C11">
        <v>2022</v>
      </c>
      <c r="D11" s="61">
        <v>35.669220000000003</v>
      </c>
      <c r="E11" s="61" t="s">
        <v>1382</v>
      </c>
      <c r="F11">
        <v>11641813</v>
      </c>
      <c r="G11" s="61" t="s">
        <v>991</v>
      </c>
      <c r="H11">
        <v>2022</v>
      </c>
      <c r="I11">
        <v>2015</v>
      </c>
      <c r="J11">
        <v>2010</v>
      </c>
      <c r="K11">
        <v>2010</v>
      </c>
    </row>
    <row r="12" spans="1:11" x14ac:dyDescent="0.25">
      <c r="A12" s="61" t="s">
        <v>235</v>
      </c>
      <c r="B12" s="61" t="s">
        <v>236</v>
      </c>
      <c r="C12">
        <v>2022</v>
      </c>
      <c r="D12" s="61">
        <v>8.5147560000000002</v>
      </c>
      <c r="E12" s="61" t="s">
        <v>1383</v>
      </c>
      <c r="F12">
        <v>12077155</v>
      </c>
      <c r="G12" s="61" t="s">
        <v>1298</v>
      </c>
      <c r="H12">
        <v>2022</v>
      </c>
      <c r="I12">
        <v>2015</v>
      </c>
      <c r="J12">
        <v>2022</v>
      </c>
      <c r="K12">
        <v>2022</v>
      </c>
    </row>
    <row r="13" spans="1:11" x14ac:dyDescent="0.25">
      <c r="A13" s="61" t="s">
        <v>156</v>
      </c>
      <c r="B13" s="61" t="s">
        <v>231</v>
      </c>
      <c r="C13">
        <v>2022</v>
      </c>
      <c r="D13" s="61">
        <v>9.6424900000000004</v>
      </c>
      <c r="E13" s="61" t="s">
        <v>1384</v>
      </c>
      <c r="F13">
        <v>3204805</v>
      </c>
      <c r="G13" s="61" t="s">
        <v>991</v>
      </c>
      <c r="H13">
        <v>2022</v>
      </c>
      <c r="I13">
        <v>2015</v>
      </c>
      <c r="J13">
        <v>2022</v>
      </c>
      <c r="K13">
        <v>2022</v>
      </c>
    </row>
    <row r="14" spans="1:11" x14ac:dyDescent="0.25">
      <c r="A14" s="61" t="s">
        <v>166</v>
      </c>
      <c r="B14" s="61" t="s">
        <v>237</v>
      </c>
      <c r="C14">
        <v>2022</v>
      </c>
      <c r="D14" s="61">
        <v>6.5247580000000003</v>
      </c>
      <c r="E14" s="61" t="s">
        <v>1385</v>
      </c>
      <c r="F14">
        <v>210306411</v>
      </c>
      <c r="G14" s="61" t="s">
        <v>1298</v>
      </c>
      <c r="H14">
        <v>2022</v>
      </c>
      <c r="I14">
        <v>2015</v>
      </c>
      <c r="J14">
        <v>2022</v>
      </c>
      <c r="K14">
        <v>2022</v>
      </c>
    </row>
    <row r="15" spans="1:11" x14ac:dyDescent="0.25">
      <c r="A15" s="61" t="s">
        <v>148</v>
      </c>
      <c r="B15" s="61" t="s">
        <v>227</v>
      </c>
      <c r="C15">
        <v>2022</v>
      </c>
      <c r="D15" s="61">
        <v>17.093260000000001</v>
      </c>
      <c r="E15" s="61" t="s">
        <v>1386</v>
      </c>
      <c r="F15">
        <v>6825863</v>
      </c>
      <c r="G15" s="61" t="s">
        <v>991</v>
      </c>
      <c r="H15">
        <v>2022</v>
      </c>
      <c r="I15">
        <v>2015</v>
      </c>
      <c r="J15">
        <v>2022</v>
      </c>
      <c r="K15">
        <v>2022</v>
      </c>
    </row>
    <row r="16" spans="1:11" x14ac:dyDescent="0.25">
      <c r="A16" s="61" t="s">
        <v>224</v>
      </c>
      <c r="B16" s="61" t="s">
        <v>225</v>
      </c>
      <c r="C16">
        <v>2022</v>
      </c>
      <c r="D16" s="61">
        <v>13.820080000000001</v>
      </c>
      <c r="E16" s="61" t="s">
        <v>1387</v>
      </c>
      <c r="F16">
        <v>22509037</v>
      </c>
      <c r="G16" s="61" t="s">
        <v>593</v>
      </c>
      <c r="H16">
        <v>2022</v>
      </c>
      <c r="I16">
        <v>2015</v>
      </c>
      <c r="J16">
        <v>2010</v>
      </c>
      <c r="K16">
        <v>2010</v>
      </c>
    </row>
    <row r="17" spans="1:11" x14ac:dyDescent="0.25">
      <c r="A17" s="61" t="s">
        <v>87</v>
      </c>
      <c r="B17" s="61" t="s">
        <v>246</v>
      </c>
      <c r="C17">
        <v>2022</v>
      </c>
      <c r="D17" s="61">
        <v>46.693019999999997</v>
      </c>
      <c r="E17" s="61" t="s">
        <v>1388</v>
      </c>
      <c r="F17">
        <v>38821260</v>
      </c>
      <c r="G17" s="61" t="s">
        <v>392</v>
      </c>
      <c r="H17">
        <v>2022</v>
      </c>
      <c r="I17">
        <v>2015</v>
      </c>
      <c r="J17">
        <v>2022</v>
      </c>
      <c r="K17">
        <v>2022</v>
      </c>
    </row>
    <row r="18" spans="1:11" x14ac:dyDescent="0.25">
      <c r="A18" s="61" t="s">
        <v>146</v>
      </c>
      <c r="B18" s="61" t="s">
        <v>248</v>
      </c>
      <c r="C18">
        <v>2022</v>
      </c>
      <c r="D18" s="61">
        <v>12.90272</v>
      </c>
      <c r="E18" s="61" t="s">
        <v>1389</v>
      </c>
      <c r="F18">
        <v>19553032</v>
      </c>
      <c r="G18" s="61" t="s">
        <v>1298</v>
      </c>
      <c r="H18">
        <v>2022</v>
      </c>
      <c r="I18">
        <v>2015</v>
      </c>
      <c r="J18">
        <v>2022</v>
      </c>
      <c r="K18">
        <v>2022</v>
      </c>
    </row>
    <row r="19" spans="1:11" x14ac:dyDescent="0.25">
      <c r="A19" s="61" t="s">
        <v>172</v>
      </c>
      <c r="B19" s="61" t="s">
        <v>249</v>
      </c>
      <c r="C19">
        <v>2022</v>
      </c>
      <c r="D19" s="61">
        <v>63.489469999999997</v>
      </c>
      <c r="E19" s="61" t="s">
        <v>1390</v>
      </c>
      <c r="F19">
        <v>1425179562</v>
      </c>
      <c r="G19" s="61" t="s">
        <v>657</v>
      </c>
      <c r="H19">
        <v>2022</v>
      </c>
      <c r="I19">
        <v>2015</v>
      </c>
      <c r="J19">
        <v>2022</v>
      </c>
      <c r="K19">
        <v>2022</v>
      </c>
    </row>
    <row r="20" spans="1:11" x14ac:dyDescent="0.25">
      <c r="A20" s="61" t="s">
        <v>169</v>
      </c>
      <c r="B20" s="61" t="s">
        <v>258</v>
      </c>
      <c r="C20">
        <v>2022</v>
      </c>
      <c r="D20" s="61">
        <v>4.5394740000000002</v>
      </c>
      <c r="E20" s="61" t="s">
        <v>1391</v>
      </c>
      <c r="F20">
        <v>51737944</v>
      </c>
      <c r="G20" s="61" t="s">
        <v>1298</v>
      </c>
      <c r="H20">
        <v>2022</v>
      </c>
      <c r="I20">
        <v>2015</v>
      </c>
      <c r="J20">
        <v>2022</v>
      </c>
      <c r="K20">
        <v>2022</v>
      </c>
    </row>
    <row r="21" spans="1:11" x14ac:dyDescent="0.25">
      <c r="A21" s="61" t="s">
        <v>119</v>
      </c>
      <c r="B21" s="61" t="s">
        <v>318</v>
      </c>
      <c r="C21">
        <v>2022</v>
      </c>
      <c r="D21" s="61">
        <v>13.57521</v>
      </c>
      <c r="E21" s="61" t="s">
        <v>1392</v>
      </c>
      <c r="F21">
        <v>3907031</v>
      </c>
      <c r="G21" s="61" t="s">
        <v>991</v>
      </c>
      <c r="H21">
        <v>2022</v>
      </c>
      <c r="I21">
        <v>2015</v>
      </c>
      <c r="J21">
        <v>2022</v>
      </c>
      <c r="K21">
        <v>2022</v>
      </c>
    </row>
    <row r="22" spans="1:11" x14ac:dyDescent="0.25">
      <c r="A22" s="61" t="s">
        <v>143</v>
      </c>
      <c r="B22" s="61" t="s">
        <v>267</v>
      </c>
      <c r="C22">
        <v>2022</v>
      </c>
      <c r="D22" s="61">
        <v>6.596476</v>
      </c>
      <c r="E22" s="61" t="s">
        <v>1393</v>
      </c>
      <c r="F22">
        <v>1331376</v>
      </c>
      <c r="G22" s="61" t="s">
        <v>991</v>
      </c>
      <c r="H22">
        <v>2022</v>
      </c>
      <c r="I22">
        <v>2015</v>
      </c>
      <c r="J22">
        <v>2022</v>
      </c>
      <c r="K22">
        <v>2022</v>
      </c>
    </row>
    <row r="23" spans="1:11" x14ac:dyDescent="0.25">
      <c r="A23" s="61" t="s">
        <v>268</v>
      </c>
      <c r="B23" s="61" t="s">
        <v>269</v>
      </c>
      <c r="C23">
        <v>2022</v>
      </c>
      <c r="D23" s="61">
        <v>27.31138</v>
      </c>
      <c r="E23" s="61" t="s">
        <v>1394</v>
      </c>
      <c r="F23">
        <v>10673216</v>
      </c>
      <c r="G23" s="61" t="s">
        <v>991</v>
      </c>
      <c r="H23">
        <v>2022</v>
      </c>
      <c r="I23">
        <v>2015</v>
      </c>
      <c r="J23">
        <v>2022</v>
      </c>
      <c r="K23">
        <v>2022</v>
      </c>
    </row>
    <row r="24" spans="1:11" x14ac:dyDescent="0.25">
      <c r="A24" s="61" t="s">
        <v>69</v>
      </c>
      <c r="B24" s="61" t="s">
        <v>274</v>
      </c>
      <c r="C24">
        <v>2022</v>
      </c>
      <c r="D24" s="61">
        <v>73.866470000000007</v>
      </c>
      <c r="E24" s="61" t="s">
        <v>1395</v>
      </c>
      <c r="F24">
        <v>5902898</v>
      </c>
      <c r="G24" s="61" t="s">
        <v>991</v>
      </c>
      <c r="H24">
        <v>2022</v>
      </c>
      <c r="I24">
        <v>2015</v>
      </c>
      <c r="J24">
        <v>2022</v>
      </c>
      <c r="K24">
        <v>2022</v>
      </c>
    </row>
    <row r="25" spans="1:11" x14ac:dyDescent="0.25">
      <c r="A25" s="61" t="s">
        <v>277</v>
      </c>
      <c r="B25" s="61" t="s">
        <v>278</v>
      </c>
      <c r="C25">
        <v>2022</v>
      </c>
      <c r="D25" s="61">
        <v>5.75</v>
      </c>
      <c r="E25" s="61" t="s">
        <v>1396</v>
      </c>
      <c r="F25">
        <v>17823900</v>
      </c>
      <c r="G25" s="61" t="s">
        <v>1298</v>
      </c>
      <c r="H25">
        <v>2022</v>
      </c>
      <c r="I25">
        <v>2015</v>
      </c>
      <c r="J25">
        <v>2022</v>
      </c>
      <c r="K25">
        <v>2022</v>
      </c>
    </row>
    <row r="26" spans="1:11" x14ac:dyDescent="0.25">
      <c r="A26" s="61" t="s">
        <v>158</v>
      </c>
      <c r="B26" s="61" t="s">
        <v>280</v>
      </c>
      <c r="C26">
        <v>2022</v>
      </c>
      <c r="D26" s="61">
        <v>7.3333329999999997</v>
      </c>
      <c r="E26" s="61" t="s">
        <v>1397</v>
      </c>
      <c r="F26">
        <v>112618251</v>
      </c>
      <c r="G26" s="61" t="s">
        <v>593</v>
      </c>
      <c r="H26">
        <v>2022</v>
      </c>
      <c r="I26">
        <v>2015</v>
      </c>
      <c r="J26">
        <v>2022</v>
      </c>
      <c r="K26">
        <v>2022</v>
      </c>
    </row>
    <row r="27" spans="1:11" x14ac:dyDescent="0.25">
      <c r="A27" s="61" t="s">
        <v>138</v>
      </c>
      <c r="B27" s="61" t="s">
        <v>284</v>
      </c>
      <c r="C27">
        <v>2022</v>
      </c>
      <c r="D27" s="61">
        <v>33.943730000000002</v>
      </c>
      <c r="E27" s="61" t="s">
        <v>1398</v>
      </c>
      <c r="F27">
        <v>1350092</v>
      </c>
      <c r="G27" s="61" t="s">
        <v>991</v>
      </c>
      <c r="H27">
        <v>2022</v>
      </c>
      <c r="I27">
        <v>2015</v>
      </c>
      <c r="J27">
        <v>2022</v>
      </c>
      <c r="K27">
        <v>2022</v>
      </c>
    </row>
    <row r="28" spans="1:11" x14ac:dyDescent="0.25">
      <c r="A28" s="61" t="s">
        <v>182</v>
      </c>
      <c r="B28" s="61" t="s">
        <v>285</v>
      </c>
      <c r="C28">
        <v>2022</v>
      </c>
      <c r="D28" s="61">
        <v>11.86992</v>
      </c>
      <c r="E28" s="61" t="s">
        <v>1399</v>
      </c>
      <c r="F28">
        <v>125384285</v>
      </c>
      <c r="G28" s="61" t="s">
        <v>593</v>
      </c>
      <c r="H28">
        <v>2022</v>
      </c>
      <c r="I28">
        <v>2015</v>
      </c>
      <c r="J28">
        <v>2022</v>
      </c>
      <c r="K28">
        <v>2022</v>
      </c>
    </row>
    <row r="29" spans="1:11" x14ac:dyDescent="0.25">
      <c r="A29" s="61" t="s">
        <v>81</v>
      </c>
      <c r="B29" s="61" t="s">
        <v>286</v>
      </c>
      <c r="C29">
        <v>2022</v>
      </c>
      <c r="D29" s="61">
        <v>68.359989999999996</v>
      </c>
      <c r="E29" s="61" t="s">
        <v>1400</v>
      </c>
      <c r="F29">
        <v>5569299</v>
      </c>
      <c r="G29" s="61" t="s">
        <v>991</v>
      </c>
      <c r="H29">
        <v>2022</v>
      </c>
      <c r="I29">
        <v>2015</v>
      </c>
      <c r="J29">
        <v>2022</v>
      </c>
      <c r="K29">
        <v>2022</v>
      </c>
    </row>
    <row r="30" spans="1:11" x14ac:dyDescent="0.25">
      <c r="A30" s="61" t="s">
        <v>60</v>
      </c>
      <c r="B30" s="61" t="s">
        <v>289</v>
      </c>
      <c r="C30">
        <v>2022</v>
      </c>
      <c r="D30" s="61">
        <v>26.256270000000001</v>
      </c>
      <c r="E30" s="61" t="s">
        <v>1401</v>
      </c>
      <c r="F30">
        <v>66277412</v>
      </c>
      <c r="G30" s="61" t="s">
        <v>991</v>
      </c>
      <c r="H30">
        <v>2022</v>
      </c>
      <c r="I30">
        <v>2015</v>
      </c>
      <c r="J30">
        <v>2022</v>
      </c>
      <c r="K30">
        <v>2022</v>
      </c>
    </row>
    <row r="31" spans="1:11" x14ac:dyDescent="0.25">
      <c r="A31" s="61" t="s">
        <v>165</v>
      </c>
      <c r="B31" s="61" t="s">
        <v>294</v>
      </c>
      <c r="C31">
        <v>2022</v>
      </c>
      <c r="D31" s="61">
        <v>9.0171709999999994</v>
      </c>
      <c r="E31" s="61" t="s">
        <v>1402</v>
      </c>
      <c r="F31">
        <v>3794783</v>
      </c>
      <c r="G31" s="61" t="s">
        <v>657</v>
      </c>
      <c r="H31">
        <v>2022</v>
      </c>
      <c r="I31">
        <v>2015</v>
      </c>
      <c r="J31">
        <v>2022</v>
      </c>
      <c r="K31">
        <v>2022</v>
      </c>
    </row>
    <row r="32" spans="1:11" x14ac:dyDescent="0.25">
      <c r="A32" s="61" t="s">
        <v>78</v>
      </c>
      <c r="B32" s="61" t="s">
        <v>270</v>
      </c>
      <c r="C32">
        <v>2022</v>
      </c>
      <c r="D32" s="61">
        <v>41.610210000000002</v>
      </c>
      <c r="E32" s="61" t="s">
        <v>1403</v>
      </c>
      <c r="F32">
        <v>84086228</v>
      </c>
      <c r="G32" s="61" t="s">
        <v>991</v>
      </c>
      <c r="H32">
        <v>2022</v>
      </c>
      <c r="I32">
        <v>2015</v>
      </c>
      <c r="J32">
        <v>2022</v>
      </c>
      <c r="K32">
        <v>2022</v>
      </c>
    </row>
    <row r="33" spans="1:11" x14ac:dyDescent="0.25">
      <c r="A33" s="61" t="s">
        <v>295</v>
      </c>
      <c r="B33" s="61" t="s">
        <v>296</v>
      </c>
      <c r="C33">
        <v>2022</v>
      </c>
      <c r="D33" s="61">
        <v>5.0309439999999999</v>
      </c>
      <c r="E33" s="61" t="s">
        <v>1404</v>
      </c>
      <c r="F33">
        <v>33149151</v>
      </c>
      <c r="G33" s="61" t="s">
        <v>593</v>
      </c>
      <c r="H33">
        <v>2022</v>
      </c>
      <c r="I33">
        <v>2015</v>
      </c>
      <c r="J33">
        <v>2014</v>
      </c>
      <c r="K33">
        <v>2014</v>
      </c>
    </row>
    <row r="34" spans="1:11" x14ac:dyDescent="0.25">
      <c r="A34" s="61" t="s">
        <v>128</v>
      </c>
      <c r="B34" s="61" t="s">
        <v>306</v>
      </c>
      <c r="C34">
        <v>2022</v>
      </c>
      <c r="D34" s="61">
        <v>8.4471959999999999</v>
      </c>
      <c r="E34" s="61" t="s">
        <v>1405</v>
      </c>
      <c r="F34">
        <v>10412481</v>
      </c>
      <c r="G34" s="61" t="s">
        <v>991</v>
      </c>
      <c r="H34">
        <v>2022</v>
      </c>
      <c r="I34">
        <v>2015</v>
      </c>
      <c r="J34">
        <v>2022</v>
      </c>
      <c r="K34">
        <v>2022</v>
      </c>
    </row>
    <row r="35" spans="1:11" x14ac:dyDescent="0.25">
      <c r="A35" s="61" t="s">
        <v>309</v>
      </c>
      <c r="B35" s="61" t="s">
        <v>310</v>
      </c>
      <c r="C35">
        <v>2022</v>
      </c>
      <c r="D35" s="61">
        <v>17.982099999999999</v>
      </c>
      <c r="E35" s="61" t="s">
        <v>1406</v>
      </c>
      <c r="F35">
        <v>17847877</v>
      </c>
      <c r="G35" s="61" t="s">
        <v>392</v>
      </c>
      <c r="H35">
        <v>2022</v>
      </c>
      <c r="I35">
        <v>2015</v>
      </c>
      <c r="J35">
        <v>2022</v>
      </c>
      <c r="K35">
        <v>2022</v>
      </c>
    </row>
    <row r="36" spans="1:11" x14ac:dyDescent="0.25">
      <c r="A36" s="61" t="s">
        <v>319</v>
      </c>
      <c r="B36" s="61" t="s">
        <v>320</v>
      </c>
      <c r="C36">
        <v>2022</v>
      </c>
      <c r="D36" s="61">
        <v>21.342690000000001</v>
      </c>
      <c r="E36" s="61" t="s">
        <v>1407</v>
      </c>
      <c r="F36">
        <v>11503604</v>
      </c>
      <c r="G36" s="61" t="s">
        <v>392</v>
      </c>
      <c r="H36">
        <v>2022</v>
      </c>
      <c r="I36">
        <v>2015</v>
      </c>
      <c r="J36">
        <v>2014</v>
      </c>
      <c r="K36">
        <v>2014</v>
      </c>
    </row>
    <row r="37" spans="1:11" x14ac:dyDescent="0.25">
      <c r="A37" s="61" t="s">
        <v>90</v>
      </c>
      <c r="B37" s="61" t="s">
        <v>315</v>
      </c>
      <c r="C37">
        <v>2022</v>
      </c>
      <c r="D37" s="61">
        <v>36.371479999999998</v>
      </c>
      <c r="E37" s="61" t="s">
        <v>1408</v>
      </c>
      <c r="F37">
        <v>7465914</v>
      </c>
      <c r="G37" s="61" t="s">
        <v>657</v>
      </c>
      <c r="H37">
        <v>2022</v>
      </c>
      <c r="I37">
        <v>2015</v>
      </c>
      <c r="J37">
        <v>2022</v>
      </c>
      <c r="K37">
        <v>2022</v>
      </c>
    </row>
    <row r="38" spans="1:11" x14ac:dyDescent="0.25">
      <c r="A38" s="61" t="s">
        <v>131</v>
      </c>
      <c r="B38" s="61" t="s">
        <v>321</v>
      </c>
      <c r="C38">
        <v>2022</v>
      </c>
      <c r="D38" s="61">
        <v>27.15409</v>
      </c>
      <c r="E38" s="61" t="s">
        <v>1409</v>
      </c>
      <c r="F38">
        <v>9684306</v>
      </c>
      <c r="G38" s="61" t="s">
        <v>991</v>
      </c>
      <c r="H38">
        <v>2022</v>
      </c>
      <c r="I38">
        <v>2015</v>
      </c>
      <c r="J38">
        <v>2022</v>
      </c>
      <c r="K38">
        <v>2022</v>
      </c>
    </row>
    <row r="39" spans="1:11" x14ac:dyDescent="0.25">
      <c r="A39" s="61" t="s">
        <v>101</v>
      </c>
      <c r="B39" s="61" t="s">
        <v>328</v>
      </c>
      <c r="C39">
        <v>2022</v>
      </c>
      <c r="D39" s="61">
        <v>62.27</v>
      </c>
      <c r="E39" s="61" t="s">
        <v>1410</v>
      </c>
      <c r="F39">
        <v>380368</v>
      </c>
      <c r="G39" s="61" t="s">
        <v>991</v>
      </c>
      <c r="H39">
        <v>2022</v>
      </c>
      <c r="I39">
        <v>2015</v>
      </c>
      <c r="J39">
        <v>2022</v>
      </c>
      <c r="K39">
        <v>2022</v>
      </c>
    </row>
    <row r="40" spans="1:11" x14ac:dyDescent="0.25">
      <c r="A40" s="61" t="s">
        <v>179</v>
      </c>
      <c r="B40" s="61" t="s">
        <v>323</v>
      </c>
      <c r="C40">
        <v>2022</v>
      </c>
      <c r="D40" s="61">
        <v>16.67484</v>
      </c>
      <c r="E40" s="61" t="s">
        <v>1411</v>
      </c>
      <c r="F40">
        <v>1425423212</v>
      </c>
      <c r="G40" s="61" t="s">
        <v>657</v>
      </c>
      <c r="H40">
        <v>2022</v>
      </c>
      <c r="I40">
        <v>2015</v>
      </c>
      <c r="J40">
        <v>2014</v>
      </c>
      <c r="K40">
        <v>2014</v>
      </c>
    </row>
    <row r="41" spans="1:11" x14ac:dyDescent="0.25">
      <c r="A41" s="61" t="s">
        <v>175</v>
      </c>
      <c r="B41" s="61" t="s">
        <v>322</v>
      </c>
      <c r="C41">
        <v>2022</v>
      </c>
      <c r="D41" s="61">
        <v>4.6373189999999997</v>
      </c>
      <c r="E41" s="61" t="s">
        <v>1412</v>
      </c>
      <c r="F41">
        <v>278830529</v>
      </c>
      <c r="G41" s="61" t="s">
        <v>657</v>
      </c>
      <c r="H41">
        <v>2022</v>
      </c>
      <c r="I41">
        <v>2015</v>
      </c>
      <c r="J41">
        <v>2022</v>
      </c>
      <c r="K41">
        <v>2022</v>
      </c>
    </row>
    <row r="42" spans="1:11" x14ac:dyDescent="0.25">
      <c r="A42" s="61" t="s">
        <v>183</v>
      </c>
      <c r="B42" s="61" t="s">
        <v>326</v>
      </c>
      <c r="C42">
        <v>2022</v>
      </c>
      <c r="D42" s="61">
        <v>14.80987</v>
      </c>
      <c r="E42" s="61" t="s">
        <v>1413</v>
      </c>
      <c r="F42">
        <v>89524247</v>
      </c>
      <c r="G42" s="61" t="s">
        <v>657</v>
      </c>
      <c r="H42">
        <v>2022</v>
      </c>
      <c r="I42">
        <v>2015</v>
      </c>
      <c r="J42">
        <v>2022</v>
      </c>
      <c r="K42">
        <v>2022</v>
      </c>
    </row>
    <row r="43" spans="1:11" x14ac:dyDescent="0.25">
      <c r="A43" s="61" t="s">
        <v>163</v>
      </c>
      <c r="B43" s="61" t="s">
        <v>327</v>
      </c>
      <c r="C43">
        <v>2022</v>
      </c>
      <c r="D43" s="61">
        <v>11</v>
      </c>
      <c r="E43" s="61" t="s">
        <v>1414</v>
      </c>
      <c r="F43">
        <v>44070556</v>
      </c>
      <c r="G43" s="61" t="s">
        <v>657</v>
      </c>
      <c r="H43">
        <v>2022</v>
      </c>
      <c r="I43">
        <v>2015</v>
      </c>
      <c r="J43">
        <v>2022</v>
      </c>
      <c r="K43">
        <v>2022</v>
      </c>
    </row>
    <row r="44" spans="1:11" x14ac:dyDescent="0.25">
      <c r="A44" s="61" t="s">
        <v>42</v>
      </c>
      <c r="B44" s="61" t="s">
        <v>324</v>
      </c>
      <c r="C44">
        <v>2022</v>
      </c>
      <c r="D44" s="61">
        <v>37.312820000000002</v>
      </c>
      <c r="E44" s="61" t="s">
        <v>1415</v>
      </c>
      <c r="F44">
        <v>5110013</v>
      </c>
      <c r="G44" s="61" t="s">
        <v>991</v>
      </c>
      <c r="H44">
        <v>2022</v>
      </c>
      <c r="I44">
        <v>2015</v>
      </c>
      <c r="J44">
        <v>2010</v>
      </c>
      <c r="K44">
        <v>2010</v>
      </c>
    </row>
    <row r="45" spans="1:11" x14ac:dyDescent="0.25">
      <c r="A45" s="61" t="s">
        <v>75</v>
      </c>
      <c r="B45" s="61" t="s">
        <v>330</v>
      </c>
      <c r="C45">
        <v>2022</v>
      </c>
      <c r="D45" s="61">
        <v>26.553840000000001</v>
      </c>
      <c r="E45" s="61" t="s">
        <v>1416</v>
      </c>
      <c r="F45">
        <v>59619106</v>
      </c>
      <c r="G45" s="61" t="s">
        <v>991</v>
      </c>
      <c r="H45">
        <v>2022</v>
      </c>
      <c r="I45">
        <v>2015</v>
      </c>
      <c r="J45">
        <v>2022</v>
      </c>
      <c r="K45">
        <v>2022</v>
      </c>
    </row>
    <row r="46" spans="1:11" x14ac:dyDescent="0.25">
      <c r="A46" s="61" t="s">
        <v>122</v>
      </c>
      <c r="B46" s="61" t="s">
        <v>335</v>
      </c>
      <c r="C46">
        <v>2022</v>
      </c>
      <c r="D46" s="61">
        <v>33.70288</v>
      </c>
      <c r="E46" s="61" t="s">
        <v>1417</v>
      </c>
      <c r="F46">
        <v>124997586</v>
      </c>
      <c r="G46" s="61" t="s">
        <v>657</v>
      </c>
      <c r="H46">
        <v>2022</v>
      </c>
      <c r="I46">
        <v>2015</v>
      </c>
      <c r="J46">
        <v>2022</v>
      </c>
      <c r="K46">
        <v>2022</v>
      </c>
    </row>
    <row r="47" spans="1:11" x14ac:dyDescent="0.25">
      <c r="A47" s="61" t="s">
        <v>333</v>
      </c>
      <c r="B47" s="61" t="s">
        <v>334</v>
      </c>
      <c r="C47">
        <v>2022</v>
      </c>
      <c r="D47" s="61">
        <v>15.87697</v>
      </c>
      <c r="E47" s="61" t="s">
        <v>1418</v>
      </c>
      <c r="F47">
        <v>11256268</v>
      </c>
      <c r="G47" s="61" t="s">
        <v>657</v>
      </c>
      <c r="H47">
        <v>2022</v>
      </c>
      <c r="I47">
        <v>2015</v>
      </c>
      <c r="J47">
        <v>2022</v>
      </c>
      <c r="K47">
        <v>2022</v>
      </c>
    </row>
    <row r="48" spans="1:11" x14ac:dyDescent="0.25">
      <c r="A48" s="61" t="s">
        <v>147</v>
      </c>
      <c r="B48" s="61" t="s">
        <v>336</v>
      </c>
      <c r="C48">
        <v>2022</v>
      </c>
      <c r="D48" s="61">
        <v>22.80564</v>
      </c>
      <c r="E48" s="61" t="s">
        <v>1419</v>
      </c>
      <c r="F48">
        <v>20034612</v>
      </c>
      <c r="G48" s="61" t="s">
        <v>657</v>
      </c>
      <c r="H48">
        <v>2022</v>
      </c>
      <c r="I48">
        <v>2015</v>
      </c>
      <c r="J48">
        <v>2022</v>
      </c>
      <c r="K48">
        <v>2022</v>
      </c>
    </row>
    <row r="49" spans="1:11" x14ac:dyDescent="0.25">
      <c r="A49" s="61" t="s">
        <v>337</v>
      </c>
      <c r="B49" s="61" t="s">
        <v>338</v>
      </c>
      <c r="C49">
        <v>2022</v>
      </c>
      <c r="D49" s="61">
        <v>9.4786730000000006</v>
      </c>
      <c r="E49" s="61" t="s">
        <v>1420</v>
      </c>
      <c r="F49">
        <v>54252456</v>
      </c>
      <c r="G49" s="61" t="s">
        <v>593</v>
      </c>
      <c r="H49">
        <v>2022</v>
      </c>
      <c r="I49">
        <v>2015</v>
      </c>
      <c r="J49">
        <v>2022</v>
      </c>
      <c r="K49">
        <v>2022</v>
      </c>
    </row>
    <row r="50" spans="1:11" x14ac:dyDescent="0.25">
      <c r="A50" s="61" t="s">
        <v>497</v>
      </c>
      <c r="B50" s="61" t="s">
        <v>1421</v>
      </c>
      <c r="C50">
        <v>2022</v>
      </c>
      <c r="D50" s="61">
        <v>10.51535</v>
      </c>
      <c r="E50" s="61" t="s">
        <v>1422</v>
      </c>
      <c r="F50">
        <v>1717950</v>
      </c>
      <c r="G50" s="61" t="s">
        <v>991</v>
      </c>
      <c r="H50">
        <v>2022</v>
      </c>
      <c r="I50">
        <v>2015</v>
      </c>
      <c r="J50">
        <v>2010</v>
      </c>
      <c r="K50">
        <v>2010</v>
      </c>
    </row>
    <row r="51" spans="1:11" x14ac:dyDescent="0.25">
      <c r="A51" s="61" t="s">
        <v>346</v>
      </c>
      <c r="B51" s="61" t="s">
        <v>347</v>
      </c>
      <c r="C51">
        <v>2022</v>
      </c>
      <c r="D51" s="61">
        <v>28.549499999999998</v>
      </c>
      <c r="E51" s="61" t="s">
        <v>1423</v>
      </c>
      <c r="F51">
        <v>4589514</v>
      </c>
      <c r="G51" s="61" t="s">
        <v>657</v>
      </c>
      <c r="H51">
        <v>2022</v>
      </c>
      <c r="I51">
        <v>2015</v>
      </c>
      <c r="J51">
        <v>2014</v>
      </c>
      <c r="K51">
        <v>2014</v>
      </c>
    </row>
    <row r="52" spans="1:11" x14ac:dyDescent="0.25">
      <c r="A52" s="61" t="s">
        <v>540</v>
      </c>
      <c r="B52" s="61" t="s">
        <v>340</v>
      </c>
      <c r="C52">
        <v>2022</v>
      </c>
      <c r="D52" s="61">
        <v>12.80132</v>
      </c>
      <c r="E52" s="61" t="s">
        <v>1424</v>
      </c>
      <c r="F52">
        <v>6955792</v>
      </c>
      <c r="G52" s="61" t="s">
        <v>657</v>
      </c>
      <c r="H52">
        <v>2022</v>
      </c>
      <c r="I52">
        <v>2015</v>
      </c>
      <c r="J52">
        <v>2022</v>
      </c>
      <c r="K52">
        <v>2022</v>
      </c>
    </row>
    <row r="53" spans="1:11" x14ac:dyDescent="0.25">
      <c r="A53" s="61" t="s">
        <v>144</v>
      </c>
      <c r="B53" s="61" t="s">
        <v>362</v>
      </c>
      <c r="C53">
        <v>2022</v>
      </c>
      <c r="D53" s="61">
        <v>22.19023</v>
      </c>
      <c r="E53" s="61" t="s">
        <v>1425</v>
      </c>
      <c r="F53">
        <v>1881058</v>
      </c>
      <c r="G53" s="61" t="s">
        <v>991</v>
      </c>
      <c r="H53">
        <v>2022</v>
      </c>
      <c r="I53">
        <v>2015</v>
      </c>
      <c r="J53">
        <v>2022</v>
      </c>
      <c r="K53">
        <v>2022</v>
      </c>
    </row>
    <row r="54" spans="1:11" x14ac:dyDescent="0.25">
      <c r="A54" s="61" t="s">
        <v>350</v>
      </c>
      <c r="B54" s="61" t="s">
        <v>351</v>
      </c>
      <c r="C54">
        <v>2022</v>
      </c>
      <c r="D54" s="61">
        <v>9.9166670000000003</v>
      </c>
      <c r="E54" s="61" t="s">
        <v>1426</v>
      </c>
      <c r="F54">
        <v>5744494</v>
      </c>
      <c r="G54" s="61" t="s">
        <v>657</v>
      </c>
      <c r="H54">
        <v>2022</v>
      </c>
      <c r="I54">
        <v>2015</v>
      </c>
      <c r="J54">
        <v>2021</v>
      </c>
      <c r="K54">
        <v>2022</v>
      </c>
    </row>
    <row r="55" spans="1:11" x14ac:dyDescent="0.25">
      <c r="A55" s="61" t="s">
        <v>354</v>
      </c>
      <c r="B55" s="61" t="s">
        <v>355</v>
      </c>
      <c r="C55">
        <v>2022</v>
      </c>
      <c r="D55" s="61">
        <v>9.1137119999999996</v>
      </c>
      <c r="E55" s="61" t="s">
        <v>1427</v>
      </c>
      <c r="F55">
        <v>7223804</v>
      </c>
      <c r="G55" s="61" t="s">
        <v>593</v>
      </c>
      <c r="H55">
        <v>2022</v>
      </c>
      <c r="I55">
        <v>2015</v>
      </c>
      <c r="J55">
        <v>2022</v>
      </c>
      <c r="K55">
        <v>2022</v>
      </c>
    </row>
    <row r="56" spans="1:11" x14ac:dyDescent="0.25">
      <c r="A56" s="61" t="s">
        <v>134</v>
      </c>
      <c r="B56" s="61" t="s">
        <v>360</v>
      </c>
      <c r="C56">
        <v>2022</v>
      </c>
      <c r="D56" s="61">
        <v>31.695820000000001</v>
      </c>
      <c r="E56" s="61" t="s">
        <v>1428</v>
      </c>
      <c r="F56">
        <v>2816922</v>
      </c>
      <c r="G56" s="61" t="s">
        <v>991</v>
      </c>
      <c r="H56">
        <v>2022</v>
      </c>
      <c r="I56">
        <v>2015</v>
      </c>
      <c r="J56">
        <v>2022</v>
      </c>
      <c r="K56">
        <v>2022</v>
      </c>
    </row>
    <row r="57" spans="1:11" x14ac:dyDescent="0.25">
      <c r="A57" s="61" t="s">
        <v>39</v>
      </c>
      <c r="B57" s="61" t="s">
        <v>361</v>
      </c>
      <c r="C57">
        <v>2022</v>
      </c>
      <c r="D57" s="61">
        <v>31.437259999999998</v>
      </c>
      <c r="E57" s="61" t="s">
        <v>1429</v>
      </c>
      <c r="F57">
        <v>653316</v>
      </c>
      <c r="G57" s="61" t="s">
        <v>991</v>
      </c>
      <c r="H57">
        <v>2022</v>
      </c>
      <c r="I57">
        <v>2015</v>
      </c>
      <c r="J57">
        <v>2010</v>
      </c>
      <c r="K57">
        <v>2010</v>
      </c>
    </row>
    <row r="58" spans="1:11" x14ac:dyDescent="0.25">
      <c r="A58" s="61" t="s">
        <v>1430</v>
      </c>
      <c r="B58" s="61" t="s">
        <v>363</v>
      </c>
      <c r="C58">
        <v>2022</v>
      </c>
      <c r="D58" s="61">
        <v>41.446719999999999</v>
      </c>
      <c r="E58" s="61" t="s">
        <v>1431</v>
      </c>
      <c r="F58">
        <v>704359</v>
      </c>
      <c r="G58" s="61" t="s">
        <v>657</v>
      </c>
      <c r="H58">
        <v>2022</v>
      </c>
      <c r="I58">
        <v>2015</v>
      </c>
      <c r="J58">
        <v>2022</v>
      </c>
      <c r="K58">
        <v>2022</v>
      </c>
    </row>
    <row r="59" spans="1:11" x14ac:dyDescent="0.25">
      <c r="A59" s="61" t="s">
        <v>390</v>
      </c>
      <c r="B59" s="61" t="s">
        <v>391</v>
      </c>
      <c r="C59">
        <v>2022</v>
      </c>
      <c r="D59" s="61">
        <v>19.573499999999999</v>
      </c>
      <c r="E59" s="61" t="s">
        <v>1432</v>
      </c>
      <c r="F59">
        <v>34695494</v>
      </c>
      <c r="G59" s="61" t="s">
        <v>657</v>
      </c>
      <c r="H59">
        <v>2022</v>
      </c>
      <c r="I59">
        <v>2015</v>
      </c>
      <c r="J59">
        <v>2022</v>
      </c>
      <c r="K59">
        <v>2022</v>
      </c>
    </row>
    <row r="60" spans="1:11" x14ac:dyDescent="0.25">
      <c r="A60" s="61" t="s">
        <v>369</v>
      </c>
      <c r="B60" s="61" t="s">
        <v>370</v>
      </c>
      <c r="C60">
        <v>2022</v>
      </c>
      <c r="D60" s="61">
        <v>21.077960000000001</v>
      </c>
      <c r="E60" s="61" t="s">
        <v>1433</v>
      </c>
      <c r="F60">
        <v>524116</v>
      </c>
      <c r="G60" s="61" t="s">
        <v>657</v>
      </c>
      <c r="H60">
        <v>2022</v>
      </c>
      <c r="I60">
        <v>2015</v>
      </c>
      <c r="J60">
        <v>2022</v>
      </c>
      <c r="K60">
        <v>2022</v>
      </c>
    </row>
    <row r="61" spans="1:11" x14ac:dyDescent="0.25">
      <c r="A61" s="61" t="s">
        <v>373</v>
      </c>
      <c r="B61" s="61" t="s">
        <v>374</v>
      </c>
      <c r="C61">
        <v>2022</v>
      </c>
      <c r="D61" s="61">
        <v>14.863099999999999</v>
      </c>
      <c r="E61" s="61" t="s">
        <v>1434</v>
      </c>
      <c r="F61">
        <v>23072639</v>
      </c>
      <c r="G61" s="61" t="s">
        <v>593</v>
      </c>
      <c r="H61">
        <v>2022</v>
      </c>
      <c r="I61">
        <v>2015</v>
      </c>
      <c r="J61">
        <v>2010</v>
      </c>
      <c r="K61">
        <v>2010</v>
      </c>
    </row>
    <row r="62" spans="1:11" x14ac:dyDescent="0.25">
      <c r="A62" s="61" t="s">
        <v>375</v>
      </c>
      <c r="B62" s="61" t="s">
        <v>376</v>
      </c>
      <c r="C62">
        <v>2022</v>
      </c>
      <c r="D62" s="61">
        <v>21.27139</v>
      </c>
      <c r="E62" s="61" t="s">
        <v>1435</v>
      </c>
      <c r="F62">
        <v>528194</v>
      </c>
      <c r="G62" s="61" t="s">
        <v>991</v>
      </c>
      <c r="H62">
        <v>2022</v>
      </c>
      <c r="I62">
        <v>2015</v>
      </c>
      <c r="J62">
        <v>2010</v>
      </c>
      <c r="K62">
        <v>2010</v>
      </c>
    </row>
    <row r="63" spans="1:11" x14ac:dyDescent="0.25">
      <c r="A63" s="61" t="s">
        <v>160</v>
      </c>
      <c r="B63" s="61" t="s">
        <v>371</v>
      </c>
      <c r="C63">
        <v>2022</v>
      </c>
      <c r="D63" s="61">
        <v>10.488350000000001</v>
      </c>
      <c r="E63" s="61" t="s">
        <v>1436</v>
      </c>
      <c r="F63">
        <v>128613113</v>
      </c>
      <c r="G63" s="61" t="s">
        <v>392</v>
      </c>
      <c r="H63">
        <v>2022</v>
      </c>
      <c r="I63">
        <v>2015</v>
      </c>
      <c r="J63">
        <v>2022</v>
      </c>
      <c r="K63">
        <v>2022</v>
      </c>
    </row>
    <row r="64" spans="1:11" x14ac:dyDescent="0.25">
      <c r="A64" s="61" t="s">
        <v>161</v>
      </c>
      <c r="B64" s="61" t="s">
        <v>366</v>
      </c>
      <c r="C64">
        <v>2022</v>
      </c>
      <c r="D64" s="61">
        <v>14.08897</v>
      </c>
      <c r="E64" s="61" t="s">
        <v>1437</v>
      </c>
      <c r="F64">
        <v>3039987</v>
      </c>
      <c r="G64" s="61" t="s">
        <v>991</v>
      </c>
      <c r="H64">
        <v>2022</v>
      </c>
      <c r="I64">
        <v>2015</v>
      </c>
      <c r="J64">
        <v>2010</v>
      </c>
      <c r="K64">
        <v>2010</v>
      </c>
    </row>
    <row r="65" spans="1:11" x14ac:dyDescent="0.25">
      <c r="A65" s="61" t="s">
        <v>380</v>
      </c>
      <c r="B65" s="61" t="s">
        <v>381</v>
      </c>
      <c r="C65">
        <v>2022</v>
      </c>
      <c r="D65" s="61">
        <v>25.981349999999999</v>
      </c>
      <c r="E65" s="61" t="s">
        <v>1438</v>
      </c>
      <c r="F65">
        <v>3386015</v>
      </c>
      <c r="G65" s="61" t="s">
        <v>657</v>
      </c>
      <c r="H65">
        <v>2022</v>
      </c>
      <c r="I65">
        <v>2015</v>
      </c>
      <c r="J65">
        <v>2022</v>
      </c>
      <c r="K65">
        <v>2022</v>
      </c>
    </row>
    <row r="66" spans="1:11" x14ac:dyDescent="0.25">
      <c r="A66" s="61" t="s">
        <v>149</v>
      </c>
      <c r="B66" s="61" t="s">
        <v>379</v>
      </c>
      <c r="C66">
        <v>2022</v>
      </c>
      <c r="D66" s="61">
        <v>21.743559999999999</v>
      </c>
      <c r="E66" s="61" t="s">
        <v>1439</v>
      </c>
      <c r="F66">
        <v>614650</v>
      </c>
      <c r="G66" s="61" t="s">
        <v>991</v>
      </c>
      <c r="H66">
        <v>2022</v>
      </c>
      <c r="I66">
        <v>2015</v>
      </c>
      <c r="J66">
        <v>2022</v>
      </c>
      <c r="K66">
        <v>2022</v>
      </c>
    </row>
    <row r="67" spans="1:11" x14ac:dyDescent="0.25">
      <c r="A67" s="61" t="s">
        <v>364</v>
      </c>
      <c r="B67" s="61" t="s">
        <v>365</v>
      </c>
      <c r="C67">
        <v>2022</v>
      </c>
      <c r="D67" s="61">
        <v>16.5</v>
      </c>
      <c r="E67" s="61" t="s">
        <v>1440</v>
      </c>
      <c r="F67">
        <v>37329069</v>
      </c>
      <c r="G67" s="61" t="s">
        <v>593</v>
      </c>
      <c r="H67">
        <v>2022</v>
      </c>
      <c r="I67">
        <v>2015</v>
      </c>
      <c r="J67">
        <v>2022</v>
      </c>
      <c r="K67">
        <v>2022</v>
      </c>
    </row>
    <row r="68" spans="1:11" x14ac:dyDescent="0.25">
      <c r="A68" s="61" t="s">
        <v>377</v>
      </c>
      <c r="B68" s="61" t="s">
        <v>378</v>
      </c>
      <c r="C68">
        <v>2022</v>
      </c>
      <c r="D68" s="61">
        <v>15.08333</v>
      </c>
      <c r="E68" s="61" t="s">
        <v>1441</v>
      </c>
      <c r="F68">
        <v>53756790</v>
      </c>
      <c r="G68" s="61" t="s">
        <v>657</v>
      </c>
      <c r="H68">
        <v>2022</v>
      </c>
      <c r="I68">
        <v>2015</v>
      </c>
      <c r="J68">
        <v>2022</v>
      </c>
      <c r="K68">
        <v>2022</v>
      </c>
    </row>
    <row r="69" spans="1:11" x14ac:dyDescent="0.25">
      <c r="A69" s="61" t="s">
        <v>66</v>
      </c>
      <c r="B69" s="61" t="s">
        <v>401</v>
      </c>
      <c r="C69">
        <v>2022</v>
      </c>
      <c r="D69" s="61">
        <v>57.020470000000003</v>
      </c>
      <c r="E69" s="61" t="s">
        <v>1442</v>
      </c>
      <c r="F69">
        <v>17904422</v>
      </c>
      <c r="G69" s="61" t="s">
        <v>991</v>
      </c>
      <c r="H69">
        <v>2022</v>
      </c>
      <c r="I69">
        <v>2015</v>
      </c>
      <c r="J69">
        <v>2022</v>
      </c>
      <c r="K69">
        <v>2022</v>
      </c>
    </row>
    <row r="70" spans="1:11" x14ac:dyDescent="0.25">
      <c r="A70" s="61" t="s">
        <v>110</v>
      </c>
      <c r="B70" s="61" t="s">
        <v>406</v>
      </c>
      <c r="C70">
        <v>2022</v>
      </c>
      <c r="D70" s="61">
        <v>56.575209999999998</v>
      </c>
      <c r="E70" s="61" t="s">
        <v>1443</v>
      </c>
      <c r="F70">
        <v>5131733</v>
      </c>
      <c r="G70" s="61" t="s">
        <v>1255</v>
      </c>
      <c r="H70">
        <v>2022</v>
      </c>
      <c r="I70">
        <v>2015</v>
      </c>
      <c r="J70">
        <v>2022</v>
      </c>
      <c r="K70">
        <v>2022</v>
      </c>
    </row>
    <row r="71" spans="1:11" x14ac:dyDescent="0.25">
      <c r="A71" s="61" t="s">
        <v>399</v>
      </c>
      <c r="B71" s="61" t="s">
        <v>400</v>
      </c>
      <c r="C71">
        <v>2022</v>
      </c>
      <c r="D71" s="61">
        <v>4.25</v>
      </c>
      <c r="E71" s="61" t="s">
        <v>1444</v>
      </c>
      <c r="F71">
        <v>6730661</v>
      </c>
      <c r="G71" s="61" t="s">
        <v>392</v>
      </c>
      <c r="H71">
        <v>2022</v>
      </c>
      <c r="I71">
        <v>2015</v>
      </c>
      <c r="J71">
        <v>2022</v>
      </c>
      <c r="K71">
        <v>2022</v>
      </c>
    </row>
    <row r="72" spans="1:11" x14ac:dyDescent="0.25">
      <c r="A72" s="61" t="s">
        <v>178</v>
      </c>
      <c r="B72" s="61" t="s">
        <v>398</v>
      </c>
      <c r="C72">
        <v>2022</v>
      </c>
      <c r="D72" s="61">
        <v>13.006349999999999</v>
      </c>
      <c r="E72" s="61" t="s">
        <v>1445</v>
      </c>
      <c r="F72">
        <v>223150906</v>
      </c>
      <c r="G72" s="61" t="s">
        <v>593</v>
      </c>
      <c r="H72">
        <v>2022</v>
      </c>
      <c r="I72">
        <v>2015</v>
      </c>
      <c r="J72">
        <v>2022</v>
      </c>
      <c r="K72">
        <v>2022</v>
      </c>
    </row>
    <row r="73" spans="1:11" x14ac:dyDescent="0.25">
      <c r="A73" s="61" t="s">
        <v>153</v>
      </c>
      <c r="B73" s="61" t="s">
        <v>372</v>
      </c>
      <c r="C73">
        <v>2022</v>
      </c>
      <c r="D73" s="61">
        <v>15.058920000000001</v>
      </c>
      <c r="E73" s="61" t="s">
        <v>1446</v>
      </c>
      <c r="F73">
        <v>1840236</v>
      </c>
      <c r="G73" s="61" t="s">
        <v>991</v>
      </c>
      <c r="H73">
        <v>2022</v>
      </c>
      <c r="I73">
        <v>2015</v>
      </c>
      <c r="J73">
        <v>2022</v>
      </c>
      <c r="K73">
        <v>2022</v>
      </c>
    </row>
    <row r="74" spans="1:11" x14ac:dyDescent="0.25">
      <c r="A74" s="61" t="s">
        <v>48</v>
      </c>
      <c r="B74" s="61" t="s">
        <v>402</v>
      </c>
      <c r="C74">
        <v>2022</v>
      </c>
      <c r="D74" s="61">
        <v>72.091409999999996</v>
      </c>
      <c r="E74" s="61" t="s">
        <v>1447</v>
      </c>
      <c r="F74">
        <v>5456795</v>
      </c>
      <c r="G74" s="61" t="s">
        <v>991</v>
      </c>
      <c r="H74">
        <v>2022</v>
      </c>
      <c r="I74">
        <v>2015</v>
      </c>
      <c r="J74">
        <v>2022</v>
      </c>
      <c r="K74">
        <v>2022</v>
      </c>
    </row>
    <row r="75" spans="1:11" x14ac:dyDescent="0.25">
      <c r="A75" s="61" t="s">
        <v>180</v>
      </c>
      <c r="B75" s="61" t="s">
        <v>409</v>
      </c>
      <c r="C75">
        <v>2022</v>
      </c>
      <c r="D75" s="61">
        <v>23.30827</v>
      </c>
      <c r="E75" s="61" t="s">
        <v>1448</v>
      </c>
      <c r="F75">
        <v>243700667</v>
      </c>
      <c r="G75" s="61" t="s">
        <v>657</v>
      </c>
      <c r="H75">
        <v>2022</v>
      </c>
      <c r="I75">
        <v>2015</v>
      </c>
      <c r="J75">
        <v>2022</v>
      </c>
      <c r="K75">
        <v>2022</v>
      </c>
    </row>
    <row r="76" spans="1:11" x14ac:dyDescent="0.25">
      <c r="A76" s="61" t="s">
        <v>1275</v>
      </c>
      <c r="B76" s="61" t="s">
        <v>422</v>
      </c>
      <c r="C76">
        <v>2022</v>
      </c>
      <c r="D76" s="61">
        <v>15.8</v>
      </c>
      <c r="E76" s="61" t="s">
        <v>1449</v>
      </c>
      <c r="F76">
        <v>5305274</v>
      </c>
      <c r="G76" s="61" t="s">
        <v>657</v>
      </c>
      <c r="H76">
        <v>2022</v>
      </c>
      <c r="I76">
        <v>2015</v>
      </c>
      <c r="J76">
        <v>2014</v>
      </c>
      <c r="K76">
        <v>2014</v>
      </c>
    </row>
    <row r="77" spans="1:11" x14ac:dyDescent="0.25">
      <c r="A77" s="61" t="s">
        <v>174</v>
      </c>
      <c r="B77" s="61" t="s">
        <v>411</v>
      </c>
      <c r="C77">
        <v>2022</v>
      </c>
      <c r="D77" s="61">
        <v>4.1612710000000002</v>
      </c>
      <c r="E77" s="61" t="s">
        <v>1450</v>
      </c>
      <c r="F77">
        <v>33475435</v>
      </c>
      <c r="G77" s="61" t="s">
        <v>1298</v>
      </c>
      <c r="H77">
        <v>2022</v>
      </c>
      <c r="I77">
        <v>2015</v>
      </c>
      <c r="J77">
        <v>2022</v>
      </c>
      <c r="K77">
        <v>2022</v>
      </c>
    </row>
    <row r="78" spans="1:11" x14ac:dyDescent="0.25">
      <c r="A78" s="61" t="s">
        <v>412</v>
      </c>
      <c r="B78" s="61" t="s">
        <v>413</v>
      </c>
      <c r="C78">
        <v>2022</v>
      </c>
      <c r="D78" s="61">
        <v>5.3309850000000001</v>
      </c>
      <c r="E78" s="61" t="s">
        <v>1451</v>
      </c>
      <c r="F78">
        <v>113964342</v>
      </c>
      <c r="G78" s="61" t="s">
        <v>657</v>
      </c>
      <c r="H78">
        <v>2022</v>
      </c>
      <c r="I78">
        <v>2015</v>
      </c>
      <c r="J78">
        <v>2022</v>
      </c>
      <c r="K78">
        <v>2022</v>
      </c>
    </row>
    <row r="79" spans="1:11" x14ac:dyDescent="0.25">
      <c r="A79" s="61" t="s">
        <v>141</v>
      </c>
      <c r="B79" s="61" t="s">
        <v>416</v>
      </c>
      <c r="C79">
        <v>2022</v>
      </c>
      <c r="D79" s="61">
        <v>24.112020000000001</v>
      </c>
      <c r="E79" s="61" t="s">
        <v>1452</v>
      </c>
      <c r="F79">
        <v>38385734</v>
      </c>
      <c r="G79" s="61" t="s">
        <v>991</v>
      </c>
      <c r="H79">
        <v>2022</v>
      </c>
      <c r="I79">
        <v>2015</v>
      </c>
      <c r="J79">
        <v>2022</v>
      </c>
      <c r="K79">
        <v>2022</v>
      </c>
    </row>
    <row r="80" spans="1:11" x14ac:dyDescent="0.25">
      <c r="A80" s="61" t="s">
        <v>140</v>
      </c>
      <c r="B80" s="61" t="s">
        <v>420</v>
      </c>
      <c r="C80">
        <v>2022</v>
      </c>
      <c r="D80" s="61">
        <v>16.91347</v>
      </c>
      <c r="E80" s="61" t="s">
        <v>1453</v>
      </c>
      <c r="F80">
        <v>10417075</v>
      </c>
      <c r="G80" s="61" t="s">
        <v>991</v>
      </c>
      <c r="H80">
        <v>2022</v>
      </c>
      <c r="I80">
        <v>2015</v>
      </c>
      <c r="J80">
        <v>2022</v>
      </c>
      <c r="K80">
        <v>2022</v>
      </c>
    </row>
    <row r="81" spans="1:11" x14ac:dyDescent="0.25">
      <c r="A81" s="61" t="s">
        <v>417</v>
      </c>
      <c r="B81" s="61" t="s">
        <v>418</v>
      </c>
      <c r="C81">
        <v>2022</v>
      </c>
      <c r="D81" s="61">
        <v>17.657499999999999</v>
      </c>
      <c r="E81" s="61" t="s">
        <v>1454</v>
      </c>
      <c r="F81">
        <v>3240971</v>
      </c>
      <c r="G81" s="61" t="s">
        <v>392</v>
      </c>
      <c r="H81">
        <v>2022</v>
      </c>
      <c r="I81">
        <v>2015</v>
      </c>
      <c r="J81">
        <v>2022</v>
      </c>
      <c r="K81">
        <v>2022</v>
      </c>
    </row>
    <row r="82" spans="1:11" x14ac:dyDescent="0.25">
      <c r="A82" s="61" t="s">
        <v>424</v>
      </c>
      <c r="B82" s="61" t="s">
        <v>425</v>
      </c>
      <c r="C82">
        <v>2022</v>
      </c>
      <c r="D82" s="61">
        <v>21.428000000000001</v>
      </c>
      <c r="E82" s="61" t="s">
        <v>1455</v>
      </c>
      <c r="F82">
        <v>2892465</v>
      </c>
      <c r="G82" s="61" t="s">
        <v>657</v>
      </c>
      <c r="H82">
        <v>2022</v>
      </c>
      <c r="I82">
        <v>2015</v>
      </c>
      <c r="J82">
        <v>2014</v>
      </c>
      <c r="K82">
        <v>2014</v>
      </c>
    </row>
    <row r="83" spans="1:11" x14ac:dyDescent="0.25">
      <c r="A83" s="61" t="s">
        <v>139</v>
      </c>
      <c r="B83" s="61" t="s">
        <v>426</v>
      </c>
      <c r="C83">
        <v>2022</v>
      </c>
      <c r="D83" s="61">
        <v>12.131959999999999</v>
      </c>
      <c r="E83" s="61" t="s">
        <v>1456</v>
      </c>
      <c r="F83">
        <v>19166776</v>
      </c>
      <c r="G83" s="61" t="s">
        <v>991</v>
      </c>
      <c r="H83">
        <v>2022</v>
      </c>
      <c r="I83">
        <v>2015</v>
      </c>
      <c r="J83">
        <v>2022</v>
      </c>
      <c r="K83">
        <v>2022</v>
      </c>
    </row>
    <row r="84" spans="1:11" x14ac:dyDescent="0.25">
      <c r="A84" s="61" t="s">
        <v>520</v>
      </c>
      <c r="B84" s="61" t="s">
        <v>428</v>
      </c>
      <c r="C84">
        <v>2022</v>
      </c>
      <c r="D84" s="61">
        <v>22.879020000000001</v>
      </c>
      <c r="E84" s="61" t="s">
        <v>1457</v>
      </c>
      <c r="F84">
        <v>145579890</v>
      </c>
      <c r="G84" s="61" t="s">
        <v>991</v>
      </c>
      <c r="H84">
        <v>2022</v>
      </c>
      <c r="I84">
        <v>2015</v>
      </c>
      <c r="J84">
        <v>2022</v>
      </c>
      <c r="K84">
        <v>2022</v>
      </c>
    </row>
    <row r="85" spans="1:11" x14ac:dyDescent="0.25">
      <c r="A85" s="61" t="s">
        <v>429</v>
      </c>
      <c r="B85" s="61" t="s">
        <v>430</v>
      </c>
      <c r="C85">
        <v>2022</v>
      </c>
      <c r="D85" s="61">
        <v>16.63392</v>
      </c>
      <c r="E85" s="61" t="s">
        <v>1458</v>
      </c>
      <c r="F85">
        <v>13651026</v>
      </c>
      <c r="G85" s="61" t="s">
        <v>593</v>
      </c>
      <c r="H85">
        <v>2022</v>
      </c>
      <c r="I85">
        <v>2015</v>
      </c>
      <c r="J85">
        <v>2014</v>
      </c>
      <c r="K85">
        <v>2014</v>
      </c>
    </row>
    <row r="86" spans="1:11" x14ac:dyDescent="0.25">
      <c r="A86" s="61" t="s">
        <v>152</v>
      </c>
      <c r="B86" s="61" t="s">
        <v>446</v>
      </c>
      <c r="C86">
        <v>2022</v>
      </c>
      <c r="D86" s="61">
        <v>16.316600000000001</v>
      </c>
      <c r="E86" s="61" t="s">
        <v>1459</v>
      </c>
      <c r="F86">
        <v>6791218</v>
      </c>
      <c r="G86" s="61" t="s">
        <v>991</v>
      </c>
      <c r="H86">
        <v>2022</v>
      </c>
      <c r="I86">
        <v>2015</v>
      </c>
      <c r="J86">
        <v>2022</v>
      </c>
      <c r="K86">
        <v>2022</v>
      </c>
    </row>
    <row r="87" spans="1:11" x14ac:dyDescent="0.25">
      <c r="A87" s="61" t="s">
        <v>45</v>
      </c>
      <c r="B87" s="61" t="s">
        <v>437</v>
      </c>
      <c r="C87">
        <v>2022</v>
      </c>
      <c r="D87" s="61">
        <v>34.391509999999997</v>
      </c>
      <c r="E87" s="61" t="s">
        <v>1460</v>
      </c>
      <c r="F87">
        <v>5649886</v>
      </c>
      <c r="G87" s="61" t="s">
        <v>657</v>
      </c>
      <c r="H87">
        <v>2022</v>
      </c>
      <c r="I87">
        <v>2015</v>
      </c>
      <c r="J87">
        <v>2022</v>
      </c>
      <c r="K87">
        <v>2022</v>
      </c>
    </row>
    <row r="88" spans="1:11" x14ac:dyDescent="0.25">
      <c r="A88" s="61" t="s">
        <v>137</v>
      </c>
      <c r="B88" s="61" t="s">
        <v>454</v>
      </c>
      <c r="C88">
        <v>2022</v>
      </c>
      <c r="D88" s="61">
        <v>21.595569999999999</v>
      </c>
      <c r="E88" s="61" t="s">
        <v>1461</v>
      </c>
      <c r="F88">
        <v>5473194</v>
      </c>
      <c r="G88" s="61" t="s">
        <v>991</v>
      </c>
      <c r="H88">
        <v>2022</v>
      </c>
      <c r="I88">
        <v>2015</v>
      </c>
      <c r="J88">
        <v>2022</v>
      </c>
      <c r="K88">
        <v>2022</v>
      </c>
    </row>
    <row r="89" spans="1:11" x14ac:dyDescent="0.25">
      <c r="A89" s="61" t="s">
        <v>113</v>
      </c>
      <c r="B89" s="61" t="s">
        <v>455</v>
      </c>
      <c r="C89">
        <v>2022</v>
      </c>
      <c r="D89" s="61">
        <v>25.264859999999999</v>
      </c>
      <c r="E89" s="61" t="s">
        <v>1462</v>
      </c>
      <c r="F89">
        <v>2115230</v>
      </c>
      <c r="G89" s="61" t="s">
        <v>991</v>
      </c>
      <c r="H89">
        <v>2022</v>
      </c>
      <c r="I89">
        <v>2015</v>
      </c>
      <c r="J89">
        <v>2022</v>
      </c>
      <c r="K89">
        <v>2022</v>
      </c>
    </row>
    <row r="90" spans="1:11" x14ac:dyDescent="0.25">
      <c r="A90" s="61" t="s">
        <v>155</v>
      </c>
      <c r="B90" s="61" t="s">
        <v>499</v>
      </c>
      <c r="C90">
        <v>2022</v>
      </c>
      <c r="D90" s="61">
        <v>23.28115</v>
      </c>
      <c r="E90" s="61" t="s">
        <v>1463</v>
      </c>
      <c r="F90">
        <v>62378419</v>
      </c>
      <c r="G90" s="61" t="s">
        <v>593</v>
      </c>
      <c r="H90">
        <v>2022</v>
      </c>
      <c r="I90">
        <v>2015</v>
      </c>
      <c r="J90">
        <v>2014</v>
      </c>
      <c r="K90">
        <v>2014</v>
      </c>
    </row>
    <row r="91" spans="1:11" x14ac:dyDescent="0.25">
      <c r="A91" s="61" t="s">
        <v>116</v>
      </c>
      <c r="B91" s="61" t="s">
        <v>345</v>
      </c>
      <c r="C91">
        <v>2022</v>
      </c>
      <c r="D91" s="61">
        <v>32.931730000000002</v>
      </c>
      <c r="E91" s="61" t="s">
        <v>1464</v>
      </c>
      <c r="F91">
        <v>51782514</v>
      </c>
      <c r="G91" s="61" t="s">
        <v>657</v>
      </c>
      <c r="H91">
        <v>2022</v>
      </c>
      <c r="I91">
        <v>2015</v>
      </c>
      <c r="J91">
        <v>2022</v>
      </c>
      <c r="K91">
        <v>2022</v>
      </c>
    </row>
    <row r="92" spans="1:11" x14ac:dyDescent="0.25">
      <c r="A92" s="61" t="s">
        <v>104</v>
      </c>
      <c r="B92" s="61" t="s">
        <v>283</v>
      </c>
      <c r="C92">
        <v>2022</v>
      </c>
      <c r="D92" s="61">
        <v>40.964390000000002</v>
      </c>
      <c r="E92" s="61" t="s">
        <v>1465</v>
      </c>
      <c r="F92">
        <v>47828386</v>
      </c>
      <c r="G92" s="61" t="s">
        <v>991</v>
      </c>
      <c r="H92">
        <v>2022</v>
      </c>
      <c r="I92">
        <v>2015</v>
      </c>
      <c r="J92">
        <v>2022</v>
      </c>
      <c r="K92">
        <v>2022</v>
      </c>
    </row>
    <row r="93" spans="1:11" x14ac:dyDescent="0.25">
      <c r="A93" s="61" t="s">
        <v>72</v>
      </c>
      <c r="B93" s="61" t="s">
        <v>456</v>
      </c>
      <c r="C93">
        <v>2022</v>
      </c>
      <c r="D93" s="61">
        <v>62.76585</v>
      </c>
      <c r="E93" s="61" t="s">
        <v>1466</v>
      </c>
      <c r="F93">
        <v>10487333</v>
      </c>
      <c r="G93" s="61" t="s">
        <v>991</v>
      </c>
      <c r="H93">
        <v>2022</v>
      </c>
      <c r="I93">
        <v>2015</v>
      </c>
      <c r="J93">
        <v>2022</v>
      </c>
      <c r="K93">
        <v>2022</v>
      </c>
    </row>
    <row r="94" spans="1:11" x14ac:dyDescent="0.25">
      <c r="A94" s="61" t="s">
        <v>54</v>
      </c>
      <c r="B94" s="61" t="s">
        <v>247</v>
      </c>
      <c r="C94">
        <v>2022</v>
      </c>
      <c r="D94" s="61">
        <v>58.535789999999999</v>
      </c>
      <c r="E94" s="61" t="s">
        <v>1467</v>
      </c>
      <c r="F94">
        <v>8792180</v>
      </c>
      <c r="G94" s="61" t="s">
        <v>991</v>
      </c>
      <c r="H94">
        <v>2022</v>
      </c>
      <c r="I94">
        <v>2015</v>
      </c>
      <c r="J94">
        <v>2022</v>
      </c>
      <c r="K94">
        <v>2022</v>
      </c>
    </row>
    <row r="95" spans="1:11" x14ac:dyDescent="0.25">
      <c r="A95" s="61" t="s">
        <v>468</v>
      </c>
      <c r="B95" s="61" t="s">
        <v>469</v>
      </c>
      <c r="C95">
        <v>2022</v>
      </c>
      <c r="D95" s="61">
        <v>20.58333</v>
      </c>
      <c r="E95" s="61" t="s">
        <v>1468</v>
      </c>
      <c r="F95">
        <v>10182229</v>
      </c>
      <c r="G95" s="61" t="s">
        <v>657</v>
      </c>
      <c r="H95">
        <v>2022</v>
      </c>
      <c r="I95">
        <v>2015</v>
      </c>
      <c r="J95">
        <v>2022</v>
      </c>
      <c r="K95">
        <v>2022</v>
      </c>
    </row>
    <row r="96" spans="1:11" x14ac:dyDescent="0.25">
      <c r="A96" s="61" t="s">
        <v>171</v>
      </c>
      <c r="B96" s="61" t="s">
        <v>467</v>
      </c>
      <c r="C96">
        <v>2022</v>
      </c>
      <c r="D96" s="61">
        <v>28.888680000000001</v>
      </c>
      <c r="E96" s="61" t="s">
        <v>1469</v>
      </c>
      <c r="F96">
        <v>71735320</v>
      </c>
      <c r="G96" s="61" t="s">
        <v>657</v>
      </c>
      <c r="H96">
        <v>2022</v>
      </c>
      <c r="I96">
        <v>2015</v>
      </c>
      <c r="J96">
        <v>2022</v>
      </c>
      <c r="K96">
        <v>2022</v>
      </c>
    </row>
    <row r="97" spans="1:11" x14ac:dyDescent="0.25">
      <c r="A97" s="61" t="s">
        <v>475</v>
      </c>
      <c r="B97" s="61" t="s">
        <v>476</v>
      </c>
      <c r="C97">
        <v>2022</v>
      </c>
      <c r="D97" s="61">
        <v>3.2032029999999998</v>
      </c>
      <c r="E97" s="61" t="s">
        <v>1470</v>
      </c>
      <c r="F97">
        <v>1495922</v>
      </c>
      <c r="G97" s="61" t="s">
        <v>392</v>
      </c>
      <c r="H97">
        <v>2022</v>
      </c>
      <c r="I97">
        <v>2015</v>
      </c>
      <c r="J97">
        <v>2014</v>
      </c>
      <c r="K97">
        <v>2014</v>
      </c>
    </row>
    <row r="98" spans="1:11" x14ac:dyDescent="0.25">
      <c r="A98" s="61" t="s">
        <v>477</v>
      </c>
      <c r="B98" s="61" t="s">
        <v>478</v>
      </c>
      <c r="C98">
        <v>2022</v>
      </c>
      <c r="D98" s="61">
        <v>13.8245</v>
      </c>
      <c r="E98" s="61" t="s">
        <v>1471</v>
      </c>
      <c r="F98">
        <v>12119336</v>
      </c>
      <c r="G98" s="61" t="s">
        <v>593</v>
      </c>
      <c r="H98">
        <v>2022</v>
      </c>
      <c r="I98">
        <v>2015</v>
      </c>
      <c r="J98">
        <v>2022</v>
      </c>
      <c r="K98">
        <v>2022</v>
      </c>
    </row>
    <row r="99" spans="1:11" x14ac:dyDescent="0.25">
      <c r="A99" s="61" t="s">
        <v>125</v>
      </c>
      <c r="B99" s="61" t="s">
        <v>480</v>
      </c>
      <c r="C99">
        <v>2022</v>
      </c>
      <c r="D99" s="61">
        <v>13.99586</v>
      </c>
      <c r="E99" s="61" t="s">
        <v>1472</v>
      </c>
      <c r="F99">
        <v>87058470</v>
      </c>
      <c r="G99" s="61" t="s">
        <v>657</v>
      </c>
      <c r="H99">
        <v>2022</v>
      </c>
      <c r="I99">
        <v>2015</v>
      </c>
      <c r="J99">
        <v>2022</v>
      </c>
      <c r="K99">
        <v>2022</v>
      </c>
    </row>
    <row r="100" spans="1:11" x14ac:dyDescent="0.25">
      <c r="A100" s="61" t="s">
        <v>485</v>
      </c>
      <c r="B100" s="61" t="s">
        <v>486</v>
      </c>
      <c r="C100">
        <v>2022</v>
      </c>
      <c r="D100" s="61">
        <v>28.345880000000001</v>
      </c>
      <c r="E100" s="61" t="s">
        <v>1473</v>
      </c>
      <c r="F100">
        <v>41048767</v>
      </c>
      <c r="G100" s="61" t="s">
        <v>991</v>
      </c>
      <c r="H100">
        <v>2022</v>
      </c>
      <c r="I100">
        <v>2015</v>
      </c>
      <c r="J100">
        <v>2022</v>
      </c>
      <c r="K100">
        <v>2022</v>
      </c>
    </row>
    <row r="101" spans="1:11" x14ac:dyDescent="0.25">
      <c r="A101" s="61" t="s">
        <v>98</v>
      </c>
      <c r="B101" s="61" t="s">
        <v>293</v>
      </c>
      <c r="C101">
        <v>2022</v>
      </c>
      <c r="D101" s="61">
        <v>43.311790000000002</v>
      </c>
      <c r="E101" s="61" t="s">
        <v>1474</v>
      </c>
      <c r="F101">
        <v>68179315</v>
      </c>
      <c r="G101" s="61" t="s">
        <v>991</v>
      </c>
      <c r="H101">
        <v>2022</v>
      </c>
      <c r="I101">
        <v>2015</v>
      </c>
      <c r="J101">
        <v>2022</v>
      </c>
      <c r="K101">
        <v>2022</v>
      </c>
    </row>
    <row r="102" spans="1:11" x14ac:dyDescent="0.25">
      <c r="A102" s="61" t="s">
        <v>488</v>
      </c>
      <c r="B102" s="61" t="s">
        <v>57</v>
      </c>
      <c r="C102">
        <v>2022</v>
      </c>
      <c r="D102" s="61">
        <v>37.021720000000002</v>
      </c>
      <c r="E102" s="61" t="s">
        <v>1475</v>
      </c>
      <c r="F102">
        <v>341534041</v>
      </c>
      <c r="G102" s="61" t="s">
        <v>392</v>
      </c>
      <c r="H102">
        <v>2022</v>
      </c>
      <c r="I102">
        <v>2015</v>
      </c>
      <c r="J102">
        <v>2022</v>
      </c>
      <c r="K102">
        <v>2022</v>
      </c>
    </row>
    <row r="103" spans="1:11" x14ac:dyDescent="0.25">
      <c r="A103" s="61" t="s">
        <v>151</v>
      </c>
      <c r="B103" s="61" t="s">
        <v>487</v>
      </c>
      <c r="C103">
        <v>2022</v>
      </c>
      <c r="D103" s="61">
        <v>14.47495</v>
      </c>
      <c r="E103" s="61" t="s">
        <v>1476</v>
      </c>
      <c r="F103">
        <v>3390913</v>
      </c>
      <c r="G103" s="61" t="s">
        <v>1298</v>
      </c>
      <c r="H103">
        <v>2022</v>
      </c>
      <c r="I103">
        <v>2015</v>
      </c>
      <c r="J103">
        <v>2022</v>
      </c>
      <c r="K103">
        <v>2022</v>
      </c>
    </row>
    <row r="104" spans="1:11" x14ac:dyDescent="0.25">
      <c r="A104" s="61" t="s">
        <v>176</v>
      </c>
      <c r="B104" s="61" t="s">
        <v>489</v>
      </c>
      <c r="C104">
        <v>2022</v>
      </c>
      <c r="D104" s="61">
        <v>13.866669999999999</v>
      </c>
      <c r="E104" s="61" t="s">
        <v>1477</v>
      </c>
      <c r="F104">
        <v>34938955</v>
      </c>
      <c r="G104" s="61" t="s">
        <v>657</v>
      </c>
      <c r="H104">
        <v>2022</v>
      </c>
      <c r="I104">
        <v>2015</v>
      </c>
      <c r="J104">
        <v>2014</v>
      </c>
      <c r="K104">
        <v>2014</v>
      </c>
    </row>
    <row r="105" spans="1:11" x14ac:dyDescent="0.25">
      <c r="A105" s="61" t="s">
        <v>522</v>
      </c>
      <c r="B105" s="61" t="s">
        <v>492</v>
      </c>
      <c r="C105">
        <v>2022</v>
      </c>
      <c r="D105" s="61">
        <v>27.66667</v>
      </c>
      <c r="E105" s="61" t="s">
        <v>1478</v>
      </c>
      <c r="F105">
        <v>99680656</v>
      </c>
      <c r="G105" s="61" t="s">
        <v>657</v>
      </c>
      <c r="H105">
        <v>2022</v>
      </c>
      <c r="I105">
        <v>2015</v>
      </c>
      <c r="J105">
        <v>2022</v>
      </c>
      <c r="K105">
        <v>2022</v>
      </c>
    </row>
    <row r="106" spans="1:11" x14ac:dyDescent="0.25">
      <c r="A106" s="61" t="s">
        <v>500</v>
      </c>
      <c r="B106" s="61" t="s">
        <v>501</v>
      </c>
      <c r="C106">
        <v>2022</v>
      </c>
      <c r="D106" s="61">
        <v>10.8</v>
      </c>
      <c r="E106" s="61" t="s">
        <v>1479</v>
      </c>
      <c r="F106">
        <v>20152934</v>
      </c>
      <c r="G106" s="61" t="s">
        <v>593</v>
      </c>
      <c r="H106">
        <v>2022</v>
      </c>
      <c r="I106">
        <v>2015</v>
      </c>
      <c r="J106">
        <v>2010</v>
      </c>
      <c r="K106">
        <v>2010</v>
      </c>
    </row>
    <row r="107" spans="1:11" x14ac:dyDescent="0.25">
      <c r="A107" s="61" t="s">
        <v>502</v>
      </c>
      <c r="B107" s="61" t="s">
        <v>503</v>
      </c>
      <c r="C107">
        <v>2022</v>
      </c>
      <c r="D107" s="61">
        <v>2.1399180000000002</v>
      </c>
      <c r="E107" s="61" t="s">
        <v>1480</v>
      </c>
      <c r="F107">
        <v>16069061</v>
      </c>
      <c r="G107" s="61" t="s">
        <v>593</v>
      </c>
      <c r="H107">
        <v>2022</v>
      </c>
      <c r="I107">
        <v>2015</v>
      </c>
      <c r="J107">
        <v>2022</v>
      </c>
      <c r="K107">
        <v>2022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DDFF-7639-4306-B03A-E00B5896D8F0}">
  <dimension ref="A1:D33597"/>
  <sheetViews>
    <sheetView topLeftCell="A23024" workbookViewId="0">
      <selection activeCell="D1" sqref="A1:D33473"/>
    </sheetView>
  </sheetViews>
  <sheetFormatPr defaultRowHeight="15" x14ac:dyDescent="0.25"/>
  <cols>
    <col min="1" max="1" width="30.140625" bestFit="1" customWidth="1"/>
    <col min="2" max="2" width="11.5703125" bestFit="1" customWidth="1"/>
    <col min="3" max="3" width="7.28515625" bestFit="1" customWidth="1"/>
    <col min="4" max="4" width="51.85546875" bestFit="1" customWidth="1"/>
  </cols>
  <sheetData>
    <row r="1" spans="1:4" x14ac:dyDescent="0.25">
      <c r="A1" t="s">
        <v>581</v>
      </c>
      <c r="B1" t="s">
        <v>582</v>
      </c>
      <c r="C1" t="s">
        <v>583</v>
      </c>
      <c r="D1" t="s">
        <v>1483</v>
      </c>
    </row>
    <row r="2" spans="1:4" hidden="1" x14ac:dyDescent="0.25">
      <c r="A2" s="61" t="s">
        <v>205</v>
      </c>
      <c r="B2" s="61" t="s">
        <v>206</v>
      </c>
      <c r="C2">
        <v>1789</v>
      </c>
      <c r="D2" s="61" t="s">
        <v>1484</v>
      </c>
    </row>
    <row r="3" spans="1:4" hidden="1" x14ac:dyDescent="0.25">
      <c r="A3" s="61" t="s">
        <v>205</v>
      </c>
      <c r="B3" s="61" t="s">
        <v>206</v>
      </c>
      <c r="C3">
        <v>1790</v>
      </c>
      <c r="D3" s="61" t="s">
        <v>1484</v>
      </c>
    </row>
    <row r="4" spans="1:4" hidden="1" x14ac:dyDescent="0.25">
      <c r="A4" s="61" t="s">
        <v>205</v>
      </c>
      <c r="B4" s="61" t="s">
        <v>206</v>
      </c>
      <c r="C4">
        <v>1791</v>
      </c>
      <c r="D4" s="61" t="s">
        <v>1484</v>
      </c>
    </row>
    <row r="5" spans="1:4" hidden="1" x14ac:dyDescent="0.25">
      <c r="A5" s="61" t="s">
        <v>205</v>
      </c>
      <c r="B5" s="61" t="s">
        <v>206</v>
      </c>
      <c r="C5">
        <v>1792</v>
      </c>
      <c r="D5" s="61" t="s">
        <v>1484</v>
      </c>
    </row>
    <row r="6" spans="1:4" hidden="1" x14ac:dyDescent="0.25">
      <c r="A6" s="61" t="s">
        <v>205</v>
      </c>
      <c r="B6" s="61" t="s">
        <v>206</v>
      </c>
      <c r="C6">
        <v>1793</v>
      </c>
      <c r="D6" s="61" t="s">
        <v>1484</v>
      </c>
    </row>
    <row r="7" spans="1:4" hidden="1" x14ac:dyDescent="0.25">
      <c r="A7" s="61" t="s">
        <v>205</v>
      </c>
      <c r="B7" s="61" t="s">
        <v>206</v>
      </c>
      <c r="C7">
        <v>1794</v>
      </c>
      <c r="D7" s="61" t="s">
        <v>1484</v>
      </c>
    </row>
    <row r="8" spans="1:4" hidden="1" x14ac:dyDescent="0.25">
      <c r="A8" s="61" t="s">
        <v>205</v>
      </c>
      <c r="B8" s="61" t="s">
        <v>206</v>
      </c>
      <c r="C8">
        <v>1795</v>
      </c>
      <c r="D8" s="61" t="s">
        <v>1484</v>
      </c>
    </row>
    <row r="9" spans="1:4" hidden="1" x14ac:dyDescent="0.25">
      <c r="A9" s="61" t="s">
        <v>205</v>
      </c>
      <c r="B9" s="61" t="s">
        <v>206</v>
      </c>
      <c r="C9">
        <v>1796</v>
      </c>
      <c r="D9" s="61" t="s">
        <v>1484</v>
      </c>
    </row>
    <row r="10" spans="1:4" hidden="1" x14ac:dyDescent="0.25">
      <c r="A10" s="61" t="s">
        <v>205</v>
      </c>
      <c r="B10" s="61" t="s">
        <v>206</v>
      </c>
      <c r="C10">
        <v>1797</v>
      </c>
      <c r="D10" s="61" t="s">
        <v>1484</v>
      </c>
    </row>
    <row r="11" spans="1:4" hidden="1" x14ac:dyDescent="0.25">
      <c r="A11" s="61" t="s">
        <v>205</v>
      </c>
      <c r="B11" s="61" t="s">
        <v>206</v>
      </c>
      <c r="C11">
        <v>1798</v>
      </c>
      <c r="D11" s="61" t="s">
        <v>1484</v>
      </c>
    </row>
    <row r="12" spans="1:4" hidden="1" x14ac:dyDescent="0.25">
      <c r="A12" s="61" t="s">
        <v>205</v>
      </c>
      <c r="B12" s="61" t="s">
        <v>206</v>
      </c>
      <c r="C12">
        <v>1799</v>
      </c>
      <c r="D12" s="61" t="s">
        <v>1484</v>
      </c>
    </row>
    <row r="13" spans="1:4" hidden="1" x14ac:dyDescent="0.25">
      <c r="A13" s="61" t="s">
        <v>205</v>
      </c>
      <c r="B13" s="61" t="s">
        <v>206</v>
      </c>
      <c r="C13">
        <v>1800</v>
      </c>
      <c r="D13" s="61" t="s">
        <v>1484</v>
      </c>
    </row>
    <row r="14" spans="1:4" hidden="1" x14ac:dyDescent="0.25">
      <c r="A14" s="61" t="s">
        <v>205</v>
      </c>
      <c r="B14" s="61" t="s">
        <v>206</v>
      </c>
      <c r="C14">
        <v>1801</v>
      </c>
      <c r="D14" s="61" t="s">
        <v>1484</v>
      </c>
    </row>
    <row r="15" spans="1:4" hidden="1" x14ac:dyDescent="0.25">
      <c r="A15" s="61" t="s">
        <v>205</v>
      </c>
      <c r="B15" s="61" t="s">
        <v>206</v>
      </c>
      <c r="C15">
        <v>1802</v>
      </c>
      <c r="D15" s="61" t="s">
        <v>1484</v>
      </c>
    </row>
    <row r="16" spans="1:4" hidden="1" x14ac:dyDescent="0.25">
      <c r="A16" s="61" t="s">
        <v>205</v>
      </c>
      <c r="B16" s="61" t="s">
        <v>206</v>
      </c>
      <c r="C16">
        <v>1803</v>
      </c>
      <c r="D16" s="61" t="s">
        <v>1484</v>
      </c>
    </row>
    <row r="17" spans="1:4" hidden="1" x14ac:dyDescent="0.25">
      <c r="A17" s="61" t="s">
        <v>205</v>
      </c>
      <c r="B17" s="61" t="s">
        <v>206</v>
      </c>
      <c r="C17">
        <v>1804</v>
      </c>
      <c r="D17" s="61" t="s">
        <v>1484</v>
      </c>
    </row>
    <row r="18" spans="1:4" hidden="1" x14ac:dyDescent="0.25">
      <c r="A18" s="61" t="s">
        <v>205</v>
      </c>
      <c r="B18" s="61" t="s">
        <v>206</v>
      </c>
      <c r="C18">
        <v>1805</v>
      </c>
      <c r="D18" s="61" t="s">
        <v>1484</v>
      </c>
    </row>
    <row r="19" spans="1:4" hidden="1" x14ac:dyDescent="0.25">
      <c r="A19" s="61" t="s">
        <v>205</v>
      </c>
      <c r="B19" s="61" t="s">
        <v>206</v>
      </c>
      <c r="C19">
        <v>1806</v>
      </c>
      <c r="D19" s="61" t="s">
        <v>1484</v>
      </c>
    </row>
    <row r="20" spans="1:4" hidden="1" x14ac:dyDescent="0.25">
      <c r="A20" s="61" t="s">
        <v>205</v>
      </c>
      <c r="B20" s="61" t="s">
        <v>206</v>
      </c>
      <c r="C20">
        <v>1807</v>
      </c>
      <c r="D20" s="61" t="s">
        <v>1484</v>
      </c>
    </row>
    <row r="21" spans="1:4" hidden="1" x14ac:dyDescent="0.25">
      <c r="A21" s="61" t="s">
        <v>205</v>
      </c>
      <c r="B21" s="61" t="s">
        <v>206</v>
      </c>
      <c r="C21">
        <v>1808</v>
      </c>
      <c r="D21" s="61" t="s">
        <v>1484</v>
      </c>
    </row>
    <row r="22" spans="1:4" hidden="1" x14ac:dyDescent="0.25">
      <c r="A22" s="61" t="s">
        <v>205</v>
      </c>
      <c r="B22" s="61" t="s">
        <v>206</v>
      </c>
      <c r="C22">
        <v>1809</v>
      </c>
      <c r="D22" s="61" t="s">
        <v>1484</v>
      </c>
    </row>
    <row r="23" spans="1:4" hidden="1" x14ac:dyDescent="0.25">
      <c r="A23" s="61" t="s">
        <v>205</v>
      </c>
      <c r="B23" s="61" t="s">
        <v>206</v>
      </c>
      <c r="C23">
        <v>1810</v>
      </c>
      <c r="D23" s="61" t="s">
        <v>1484</v>
      </c>
    </row>
    <row r="24" spans="1:4" hidden="1" x14ac:dyDescent="0.25">
      <c r="A24" s="61" t="s">
        <v>205</v>
      </c>
      <c r="B24" s="61" t="s">
        <v>206</v>
      </c>
      <c r="C24">
        <v>1811</v>
      </c>
      <c r="D24" s="61" t="s">
        <v>1484</v>
      </c>
    </row>
    <row r="25" spans="1:4" hidden="1" x14ac:dyDescent="0.25">
      <c r="A25" s="61" t="s">
        <v>205</v>
      </c>
      <c r="B25" s="61" t="s">
        <v>206</v>
      </c>
      <c r="C25">
        <v>1812</v>
      </c>
      <c r="D25" s="61" t="s">
        <v>1484</v>
      </c>
    </row>
    <row r="26" spans="1:4" hidden="1" x14ac:dyDescent="0.25">
      <c r="A26" s="61" t="s">
        <v>205</v>
      </c>
      <c r="B26" s="61" t="s">
        <v>206</v>
      </c>
      <c r="C26">
        <v>1813</v>
      </c>
      <c r="D26" s="61" t="s">
        <v>1484</v>
      </c>
    </row>
    <row r="27" spans="1:4" hidden="1" x14ac:dyDescent="0.25">
      <c r="A27" s="61" t="s">
        <v>205</v>
      </c>
      <c r="B27" s="61" t="s">
        <v>206</v>
      </c>
      <c r="C27">
        <v>1814</v>
      </c>
      <c r="D27" s="61" t="s">
        <v>1484</v>
      </c>
    </row>
    <row r="28" spans="1:4" hidden="1" x14ac:dyDescent="0.25">
      <c r="A28" s="61" t="s">
        <v>205</v>
      </c>
      <c r="B28" s="61" t="s">
        <v>206</v>
      </c>
      <c r="C28">
        <v>1815</v>
      </c>
      <c r="D28" s="61" t="s">
        <v>1484</v>
      </c>
    </row>
    <row r="29" spans="1:4" hidden="1" x14ac:dyDescent="0.25">
      <c r="A29" s="61" t="s">
        <v>205</v>
      </c>
      <c r="B29" s="61" t="s">
        <v>206</v>
      </c>
      <c r="C29">
        <v>1816</v>
      </c>
      <c r="D29" s="61" t="s">
        <v>1484</v>
      </c>
    </row>
    <row r="30" spans="1:4" hidden="1" x14ac:dyDescent="0.25">
      <c r="A30" s="61" t="s">
        <v>205</v>
      </c>
      <c r="B30" s="61" t="s">
        <v>206</v>
      </c>
      <c r="C30">
        <v>1817</v>
      </c>
      <c r="D30" s="61" t="s">
        <v>1484</v>
      </c>
    </row>
    <row r="31" spans="1:4" hidden="1" x14ac:dyDescent="0.25">
      <c r="A31" s="61" t="s">
        <v>205</v>
      </c>
      <c r="B31" s="61" t="s">
        <v>206</v>
      </c>
      <c r="C31">
        <v>1818</v>
      </c>
      <c r="D31" s="61" t="s">
        <v>1484</v>
      </c>
    </row>
    <row r="32" spans="1:4" hidden="1" x14ac:dyDescent="0.25">
      <c r="A32" s="61" t="s">
        <v>205</v>
      </c>
      <c r="B32" s="61" t="s">
        <v>206</v>
      </c>
      <c r="C32">
        <v>1819</v>
      </c>
      <c r="D32" s="61" t="s">
        <v>1484</v>
      </c>
    </row>
    <row r="33" spans="1:4" hidden="1" x14ac:dyDescent="0.25">
      <c r="A33" s="61" t="s">
        <v>205</v>
      </c>
      <c r="B33" s="61" t="s">
        <v>206</v>
      </c>
      <c r="C33">
        <v>1820</v>
      </c>
      <c r="D33" s="61" t="s">
        <v>1484</v>
      </c>
    </row>
    <row r="34" spans="1:4" hidden="1" x14ac:dyDescent="0.25">
      <c r="A34" s="61" t="s">
        <v>205</v>
      </c>
      <c r="B34" s="61" t="s">
        <v>206</v>
      </c>
      <c r="C34">
        <v>1821</v>
      </c>
      <c r="D34" s="61" t="s">
        <v>1484</v>
      </c>
    </row>
    <row r="35" spans="1:4" hidden="1" x14ac:dyDescent="0.25">
      <c r="A35" s="61" t="s">
        <v>205</v>
      </c>
      <c r="B35" s="61" t="s">
        <v>206</v>
      </c>
      <c r="C35">
        <v>1822</v>
      </c>
      <c r="D35" s="61" t="s">
        <v>1484</v>
      </c>
    </row>
    <row r="36" spans="1:4" hidden="1" x14ac:dyDescent="0.25">
      <c r="A36" s="61" t="s">
        <v>205</v>
      </c>
      <c r="B36" s="61" t="s">
        <v>206</v>
      </c>
      <c r="C36">
        <v>1823</v>
      </c>
      <c r="D36" s="61" t="s">
        <v>1484</v>
      </c>
    </row>
    <row r="37" spans="1:4" hidden="1" x14ac:dyDescent="0.25">
      <c r="A37" s="61" t="s">
        <v>205</v>
      </c>
      <c r="B37" s="61" t="s">
        <v>206</v>
      </c>
      <c r="C37">
        <v>1824</v>
      </c>
      <c r="D37" s="61" t="s">
        <v>1484</v>
      </c>
    </row>
    <row r="38" spans="1:4" hidden="1" x14ac:dyDescent="0.25">
      <c r="A38" s="61" t="s">
        <v>205</v>
      </c>
      <c r="B38" s="61" t="s">
        <v>206</v>
      </c>
      <c r="C38">
        <v>1825</v>
      </c>
      <c r="D38" s="61" t="s">
        <v>1484</v>
      </c>
    </row>
    <row r="39" spans="1:4" hidden="1" x14ac:dyDescent="0.25">
      <c r="A39" s="61" t="s">
        <v>205</v>
      </c>
      <c r="B39" s="61" t="s">
        <v>206</v>
      </c>
      <c r="C39">
        <v>1826</v>
      </c>
      <c r="D39" s="61" t="s">
        <v>1484</v>
      </c>
    </row>
    <row r="40" spans="1:4" hidden="1" x14ac:dyDescent="0.25">
      <c r="A40" s="61" t="s">
        <v>205</v>
      </c>
      <c r="B40" s="61" t="s">
        <v>206</v>
      </c>
      <c r="C40">
        <v>1827</v>
      </c>
      <c r="D40" s="61" t="s">
        <v>1484</v>
      </c>
    </row>
    <row r="41" spans="1:4" hidden="1" x14ac:dyDescent="0.25">
      <c r="A41" s="61" t="s">
        <v>205</v>
      </c>
      <c r="B41" s="61" t="s">
        <v>206</v>
      </c>
      <c r="C41">
        <v>1828</v>
      </c>
      <c r="D41" s="61" t="s">
        <v>1484</v>
      </c>
    </row>
    <row r="42" spans="1:4" hidden="1" x14ac:dyDescent="0.25">
      <c r="A42" s="61" t="s">
        <v>205</v>
      </c>
      <c r="B42" s="61" t="s">
        <v>206</v>
      </c>
      <c r="C42">
        <v>1829</v>
      </c>
      <c r="D42" s="61" t="s">
        <v>1484</v>
      </c>
    </row>
    <row r="43" spans="1:4" hidden="1" x14ac:dyDescent="0.25">
      <c r="A43" s="61" t="s">
        <v>205</v>
      </c>
      <c r="B43" s="61" t="s">
        <v>206</v>
      </c>
      <c r="C43">
        <v>1830</v>
      </c>
      <c r="D43" s="61" t="s">
        <v>1484</v>
      </c>
    </row>
    <row r="44" spans="1:4" hidden="1" x14ac:dyDescent="0.25">
      <c r="A44" s="61" t="s">
        <v>205</v>
      </c>
      <c r="B44" s="61" t="s">
        <v>206</v>
      </c>
      <c r="C44">
        <v>1831</v>
      </c>
      <c r="D44" s="61" t="s">
        <v>1484</v>
      </c>
    </row>
    <row r="45" spans="1:4" hidden="1" x14ac:dyDescent="0.25">
      <c r="A45" s="61" t="s">
        <v>205</v>
      </c>
      <c r="B45" s="61" t="s">
        <v>206</v>
      </c>
      <c r="C45">
        <v>1832</v>
      </c>
      <c r="D45" s="61" t="s">
        <v>1484</v>
      </c>
    </row>
    <row r="46" spans="1:4" hidden="1" x14ac:dyDescent="0.25">
      <c r="A46" s="61" t="s">
        <v>205</v>
      </c>
      <c r="B46" s="61" t="s">
        <v>206</v>
      </c>
      <c r="C46">
        <v>1833</v>
      </c>
      <c r="D46" s="61" t="s">
        <v>1484</v>
      </c>
    </row>
    <row r="47" spans="1:4" hidden="1" x14ac:dyDescent="0.25">
      <c r="A47" s="61" t="s">
        <v>205</v>
      </c>
      <c r="B47" s="61" t="s">
        <v>206</v>
      </c>
      <c r="C47">
        <v>1834</v>
      </c>
      <c r="D47" s="61" t="s">
        <v>1484</v>
      </c>
    </row>
    <row r="48" spans="1:4" hidden="1" x14ac:dyDescent="0.25">
      <c r="A48" s="61" t="s">
        <v>205</v>
      </c>
      <c r="B48" s="61" t="s">
        <v>206</v>
      </c>
      <c r="C48">
        <v>1835</v>
      </c>
      <c r="D48" s="61" t="s">
        <v>1484</v>
      </c>
    </row>
    <row r="49" spans="1:4" hidden="1" x14ac:dyDescent="0.25">
      <c r="A49" s="61" t="s">
        <v>205</v>
      </c>
      <c r="B49" s="61" t="s">
        <v>206</v>
      </c>
      <c r="C49">
        <v>1836</v>
      </c>
      <c r="D49" s="61" t="s">
        <v>1484</v>
      </c>
    </row>
    <row r="50" spans="1:4" hidden="1" x14ac:dyDescent="0.25">
      <c r="A50" s="61" t="s">
        <v>205</v>
      </c>
      <c r="B50" s="61" t="s">
        <v>206</v>
      </c>
      <c r="C50">
        <v>1837</v>
      </c>
      <c r="D50" s="61" t="s">
        <v>1484</v>
      </c>
    </row>
    <row r="51" spans="1:4" hidden="1" x14ac:dyDescent="0.25">
      <c r="A51" s="61" t="s">
        <v>205</v>
      </c>
      <c r="B51" s="61" t="s">
        <v>206</v>
      </c>
      <c r="C51">
        <v>1838</v>
      </c>
      <c r="D51" s="61" t="s">
        <v>1484</v>
      </c>
    </row>
    <row r="52" spans="1:4" hidden="1" x14ac:dyDescent="0.25">
      <c r="A52" s="61" t="s">
        <v>205</v>
      </c>
      <c r="B52" s="61" t="s">
        <v>206</v>
      </c>
      <c r="C52">
        <v>1839</v>
      </c>
      <c r="D52" s="61" t="s">
        <v>1484</v>
      </c>
    </row>
    <row r="53" spans="1:4" hidden="1" x14ac:dyDescent="0.25">
      <c r="A53" s="61" t="s">
        <v>205</v>
      </c>
      <c r="B53" s="61" t="s">
        <v>206</v>
      </c>
      <c r="C53">
        <v>1840</v>
      </c>
      <c r="D53" s="61" t="s">
        <v>1484</v>
      </c>
    </row>
    <row r="54" spans="1:4" hidden="1" x14ac:dyDescent="0.25">
      <c r="A54" s="61" t="s">
        <v>205</v>
      </c>
      <c r="B54" s="61" t="s">
        <v>206</v>
      </c>
      <c r="C54">
        <v>1841</v>
      </c>
      <c r="D54" s="61" t="s">
        <v>1484</v>
      </c>
    </row>
    <row r="55" spans="1:4" hidden="1" x14ac:dyDescent="0.25">
      <c r="A55" s="61" t="s">
        <v>205</v>
      </c>
      <c r="B55" s="61" t="s">
        <v>206</v>
      </c>
      <c r="C55">
        <v>1842</v>
      </c>
      <c r="D55" s="61" t="s">
        <v>1484</v>
      </c>
    </row>
    <row r="56" spans="1:4" hidden="1" x14ac:dyDescent="0.25">
      <c r="A56" s="61" t="s">
        <v>205</v>
      </c>
      <c r="B56" s="61" t="s">
        <v>206</v>
      </c>
      <c r="C56">
        <v>1843</v>
      </c>
      <c r="D56" s="61" t="s">
        <v>1484</v>
      </c>
    </row>
    <row r="57" spans="1:4" hidden="1" x14ac:dyDescent="0.25">
      <c r="A57" s="61" t="s">
        <v>205</v>
      </c>
      <c r="B57" s="61" t="s">
        <v>206</v>
      </c>
      <c r="C57">
        <v>1844</v>
      </c>
      <c r="D57" s="61" t="s">
        <v>1484</v>
      </c>
    </row>
    <row r="58" spans="1:4" hidden="1" x14ac:dyDescent="0.25">
      <c r="A58" s="61" t="s">
        <v>205</v>
      </c>
      <c r="B58" s="61" t="s">
        <v>206</v>
      </c>
      <c r="C58">
        <v>1845</v>
      </c>
      <c r="D58" s="61" t="s">
        <v>1484</v>
      </c>
    </row>
    <row r="59" spans="1:4" hidden="1" x14ac:dyDescent="0.25">
      <c r="A59" s="61" t="s">
        <v>205</v>
      </c>
      <c r="B59" s="61" t="s">
        <v>206</v>
      </c>
      <c r="C59">
        <v>1846</v>
      </c>
      <c r="D59" s="61" t="s">
        <v>1484</v>
      </c>
    </row>
    <row r="60" spans="1:4" hidden="1" x14ac:dyDescent="0.25">
      <c r="A60" s="61" t="s">
        <v>205</v>
      </c>
      <c r="B60" s="61" t="s">
        <v>206</v>
      </c>
      <c r="C60">
        <v>1847</v>
      </c>
      <c r="D60" s="61" t="s">
        <v>1484</v>
      </c>
    </row>
    <row r="61" spans="1:4" hidden="1" x14ac:dyDescent="0.25">
      <c r="A61" s="61" t="s">
        <v>205</v>
      </c>
      <c r="B61" s="61" t="s">
        <v>206</v>
      </c>
      <c r="C61">
        <v>1848</v>
      </c>
      <c r="D61" s="61" t="s">
        <v>1484</v>
      </c>
    </row>
    <row r="62" spans="1:4" hidden="1" x14ac:dyDescent="0.25">
      <c r="A62" s="61" t="s">
        <v>205</v>
      </c>
      <c r="B62" s="61" t="s">
        <v>206</v>
      </c>
      <c r="C62">
        <v>1849</v>
      </c>
      <c r="D62" s="61" t="s">
        <v>1484</v>
      </c>
    </row>
    <row r="63" spans="1:4" hidden="1" x14ac:dyDescent="0.25">
      <c r="A63" s="61" t="s">
        <v>205</v>
      </c>
      <c r="B63" s="61" t="s">
        <v>206</v>
      </c>
      <c r="C63">
        <v>1850</v>
      </c>
      <c r="D63" s="61" t="s">
        <v>1484</v>
      </c>
    </row>
    <row r="64" spans="1:4" hidden="1" x14ac:dyDescent="0.25">
      <c r="A64" s="61" t="s">
        <v>205</v>
      </c>
      <c r="B64" s="61" t="s">
        <v>206</v>
      </c>
      <c r="C64">
        <v>1851</v>
      </c>
      <c r="D64" s="61" t="s">
        <v>1484</v>
      </c>
    </row>
    <row r="65" spans="1:4" hidden="1" x14ac:dyDescent="0.25">
      <c r="A65" s="61" t="s">
        <v>205</v>
      </c>
      <c r="B65" s="61" t="s">
        <v>206</v>
      </c>
      <c r="C65">
        <v>1852</v>
      </c>
      <c r="D65" s="61" t="s">
        <v>1484</v>
      </c>
    </row>
    <row r="66" spans="1:4" hidden="1" x14ac:dyDescent="0.25">
      <c r="A66" s="61" t="s">
        <v>205</v>
      </c>
      <c r="B66" s="61" t="s">
        <v>206</v>
      </c>
      <c r="C66">
        <v>1853</v>
      </c>
      <c r="D66" s="61" t="s">
        <v>1484</v>
      </c>
    </row>
    <row r="67" spans="1:4" hidden="1" x14ac:dyDescent="0.25">
      <c r="A67" s="61" t="s">
        <v>205</v>
      </c>
      <c r="B67" s="61" t="s">
        <v>206</v>
      </c>
      <c r="C67">
        <v>1854</v>
      </c>
      <c r="D67" s="61" t="s">
        <v>1484</v>
      </c>
    </row>
    <row r="68" spans="1:4" hidden="1" x14ac:dyDescent="0.25">
      <c r="A68" s="61" t="s">
        <v>205</v>
      </c>
      <c r="B68" s="61" t="s">
        <v>206</v>
      </c>
      <c r="C68">
        <v>1855</v>
      </c>
      <c r="D68" s="61" t="s">
        <v>1484</v>
      </c>
    </row>
    <row r="69" spans="1:4" hidden="1" x14ac:dyDescent="0.25">
      <c r="A69" s="61" t="s">
        <v>205</v>
      </c>
      <c r="B69" s="61" t="s">
        <v>206</v>
      </c>
      <c r="C69">
        <v>1856</v>
      </c>
      <c r="D69" s="61" t="s">
        <v>1484</v>
      </c>
    </row>
    <row r="70" spans="1:4" hidden="1" x14ac:dyDescent="0.25">
      <c r="A70" s="61" t="s">
        <v>205</v>
      </c>
      <c r="B70" s="61" t="s">
        <v>206</v>
      </c>
      <c r="C70">
        <v>1857</v>
      </c>
      <c r="D70" s="61" t="s">
        <v>1484</v>
      </c>
    </row>
    <row r="71" spans="1:4" hidden="1" x14ac:dyDescent="0.25">
      <c r="A71" s="61" t="s">
        <v>205</v>
      </c>
      <c r="B71" s="61" t="s">
        <v>206</v>
      </c>
      <c r="C71">
        <v>1858</v>
      </c>
      <c r="D71" s="61" t="s">
        <v>1484</v>
      </c>
    </row>
    <row r="72" spans="1:4" hidden="1" x14ac:dyDescent="0.25">
      <c r="A72" s="61" t="s">
        <v>205</v>
      </c>
      <c r="B72" s="61" t="s">
        <v>206</v>
      </c>
      <c r="C72">
        <v>1859</v>
      </c>
      <c r="D72" s="61" t="s">
        <v>1484</v>
      </c>
    </row>
    <row r="73" spans="1:4" hidden="1" x14ac:dyDescent="0.25">
      <c r="A73" s="61" t="s">
        <v>205</v>
      </c>
      <c r="B73" s="61" t="s">
        <v>206</v>
      </c>
      <c r="C73">
        <v>1860</v>
      </c>
      <c r="D73" s="61" t="s">
        <v>1484</v>
      </c>
    </row>
    <row r="74" spans="1:4" hidden="1" x14ac:dyDescent="0.25">
      <c r="A74" s="61" t="s">
        <v>205</v>
      </c>
      <c r="B74" s="61" t="s">
        <v>206</v>
      </c>
      <c r="C74">
        <v>1861</v>
      </c>
      <c r="D74" s="61" t="s">
        <v>1484</v>
      </c>
    </row>
    <row r="75" spans="1:4" hidden="1" x14ac:dyDescent="0.25">
      <c r="A75" s="61" t="s">
        <v>205</v>
      </c>
      <c r="B75" s="61" t="s">
        <v>206</v>
      </c>
      <c r="C75">
        <v>1862</v>
      </c>
      <c r="D75" s="61" t="s">
        <v>1484</v>
      </c>
    </row>
    <row r="76" spans="1:4" hidden="1" x14ac:dyDescent="0.25">
      <c r="A76" s="61" t="s">
        <v>205</v>
      </c>
      <c r="B76" s="61" t="s">
        <v>206</v>
      </c>
      <c r="C76">
        <v>1863</v>
      </c>
      <c r="D76" s="61" t="s">
        <v>1484</v>
      </c>
    </row>
    <row r="77" spans="1:4" hidden="1" x14ac:dyDescent="0.25">
      <c r="A77" s="61" t="s">
        <v>205</v>
      </c>
      <c r="B77" s="61" t="s">
        <v>206</v>
      </c>
      <c r="C77">
        <v>1864</v>
      </c>
      <c r="D77" s="61" t="s">
        <v>1484</v>
      </c>
    </row>
    <row r="78" spans="1:4" hidden="1" x14ac:dyDescent="0.25">
      <c r="A78" s="61" t="s">
        <v>205</v>
      </c>
      <c r="B78" s="61" t="s">
        <v>206</v>
      </c>
      <c r="C78">
        <v>1865</v>
      </c>
      <c r="D78" s="61" t="s">
        <v>1484</v>
      </c>
    </row>
    <row r="79" spans="1:4" hidden="1" x14ac:dyDescent="0.25">
      <c r="A79" s="61" t="s">
        <v>205</v>
      </c>
      <c r="B79" s="61" t="s">
        <v>206</v>
      </c>
      <c r="C79">
        <v>1866</v>
      </c>
      <c r="D79" s="61" t="s">
        <v>1484</v>
      </c>
    </row>
    <row r="80" spans="1:4" hidden="1" x14ac:dyDescent="0.25">
      <c r="A80" s="61" t="s">
        <v>205</v>
      </c>
      <c r="B80" s="61" t="s">
        <v>206</v>
      </c>
      <c r="C80">
        <v>1867</v>
      </c>
      <c r="D80" s="61" t="s">
        <v>1484</v>
      </c>
    </row>
    <row r="81" spans="1:4" hidden="1" x14ac:dyDescent="0.25">
      <c r="A81" s="61" t="s">
        <v>205</v>
      </c>
      <c r="B81" s="61" t="s">
        <v>206</v>
      </c>
      <c r="C81">
        <v>1868</v>
      </c>
      <c r="D81" s="61" t="s">
        <v>1484</v>
      </c>
    </row>
    <row r="82" spans="1:4" hidden="1" x14ac:dyDescent="0.25">
      <c r="A82" s="61" t="s">
        <v>205</v>
      </c>
      <c r="B82" s="61" t="s">
        <v>206</v>
      </c>
      <c r="C82">
        <v>1869</v>
      </c>
      <c r="D82" s="61" t="s">
        <v>1484</v>
      </c>
    </row>
    <row r="83" spans="1:4" hidden="1" x14ac:dyDescent="0.25">
      <c r="A83" s="61" t="s">
        <v>205</v>
      </c>
      <c r="B83" s="61" t="s">
        <v>206</v>
      </c>
      <c r="C83">
        <v>1870</v>
      </c>
      <c r="D83" s="61" t="s">
        <v>1484</v>
      </c>
    </row>
    <row r="84" spans="1:4" hidden="1" x14ac:dyDescent="0.25">
      <c r="A84" s="61" t="s">
        <v>205</v>
      </c>
      <c r="B84" s="61" t="s">
        <v>206</v>
      </c>
      <c r="C84">
        <v>1871</v>
      </c>
      <c r="D84" s="61" t="s">
        <v>1484</v>
      </c>
    </row>
    <row r="85" spans="1:4" hidden="1" x14ac:dyDescent="0.25">
      <c r="A85" s="61" t="s">
        <v>205</v>
      </c>
      <c r="B85" s="61" t="s">
        <v>206</v>
      </c>
      <c r="C85">
        <v>1872</v>
      </c>
      <c r="D85" s="61" t="s">
        <v>1484</v>
      </c>
    </row>
    <row r="86" spans="1:4" hidden="1" x14ac:dyDescent="0.25">
      <c r="A86" s="61" t="s">
        <v>205</v>
      </c>
      <c r="B86" s="61" t="s">
        <v>206</v>
      </c>
      <c r="C86">
        <v>1873</v>
      </c>
      <c r="D86" s="61" t="s">
        <v>1484</v>
      </c>
    </row>
    <row r="87" spans="1:4" hidden="1" x14ac:dyDescent="0.25">
      <c r="A87" s="61" t="s">
        <v>205</v>
      </c>
      <c r="B87" s="61" t="s">
        <v>206</v>
      </c>
      <c r="C87">
        <v>1874</v>
      </c>
      <c r="D87" s="61" t="s">
        <v>1484</v>
      </c>
    </row>
    <row r="88" spans="1:4" hidden="1" x14ac:dyDescent="0.25">
      <c r="A88" s="61" t="s">
        <v>205</v>
      </c>
      <c r="B88" s="61" t="s">
        <v>206</v>
      </c>
      <c r="C88">
        <v>1875</v>
      </c>
      <c r="D88" s="61" t="s">
        <v>1484</v>
      </c>
    </row>
    <row r="89" spans="1:4" hidden="1" x14ac:dyDescent="0.25">
      <c r="A89" s="61" t="s">
        <v>205</v>
      </c>
      <c r="B89" s="61" t="s">
        <v>206</v>
      </c>
      <c r="C89">
        <v>1876</v>
      </c>
      <c r="D89" s="61" t="s">
        <v>1484</v>
      </c>
    </row>
    <row r="90" spans="1:4" hidden="1" x14ac:dyDescent="0.25">
      <c r="A90" s="61" t="s">
        <v>205</v>
      </c>
      <c r="B90" s="61" t="s">
        <v>206</v>
      </c>
      <c r="C90">
        <v>1877</v>
      </c>
      <c r="D90" s="61" t="s">
        <v>1484</v>
      </c>
    </row>
    <row r="91" spans="1:4" hidden="1" x14ac:dyDescent="0.25">
      <c r="A91" s="61" t="s">
        <v>205</v>
      </c>
      <c r="B91" s="61" t="s">
        <v>206</v>
      </c>
      <c r="C91">
        <v>1878</v>
      </c>
      <c r="D91" s="61" t="s">
        <v>1484</v>
      </c>
    </row>
    <row r="92" spans="1:4" hidden="1" x14ac:dyDescent="0.25">
      <c r="A92" s="61" t="s">
        <v>205</v>
      </c>
      <c r="B92" s="61" t="s">
        <v>206</v>
      </c>
      <c r="C92">
        <v>1879</v>
      </c>
      <c r="D92" s="61" t="s">
        <v>1484</v>
      </c>
    </row>
    <row r="93" spans="1:4" hidden="1" x14ac:dyDescent="0.25">
      <c r="A93" s="61" t="s">
        <v>205</v>
      </c>
      <c r="B93" s="61" t="s">
        <v>206</v>
      </c>
      <c r="C93">
        <v>1880</v>
      </c>
      <c r="D93" s="61" t="s">
        <v>1485</v>
      </c>
    </row>
    <row r="94" spans="1:4" hidden="1" x14ac:dyDescent="0.25">
      <c r="A94" s="61" t="s">
        <v>205</v>
      </c>
      <c r="B94" s="61" t="s">
        <v>206</v>
      </c>
      <c r="C94">
        <v>1881</v>
      </c>
      <c r="D94" s="61" t="s">
        <v>1485</v>
      </c>
    </row>
    <row r="95" spans="1:4" hidden="1" x14ac:dyDescent="0.25">
      <c r="A95" s="61" t="s">
        <v>205</v>
      </c>
      <c r="B95" s="61" t="s">
        <v>206</v>
      </c>
      <c r="C95">
        <v>1882</v>
      </c>
      <c r="D95" s="61" t="s">
        <v>1485</v>
      </c>
    </row>
    <row r="96" spans="1:4" hidden="1" x14ac:dyDescent="0.25">
      <c r="A96" s="61" t="s">
        <v>205</v>
      </c>
      <c r="B96" s="61" t="s">
        <v>206</v>
      </c>
      <c r="C96">
        <v>1883</v>
      </c>
      <c r="D96" s="61" t="s">
        <v>1485</v>
      </c>
    </row>
    <row r="97" spans="1:4" hidden="1" x14ac:dyDescent="0.25">
      <c r="A97" s="61" t="s">
        <v>205</v>
      </c>
      <c r="B97" s="61" t="s">
        <v>206</v>
      </c>
      <c r="C97">
        <v>1884</v>
      </c>
      <c r="D97" s="61" t="s">
        <v>1485</v>
      </c>
    </row>
    <row r="98" spans="1:4" hidden="1" x14ac:dyDescent="0.25">
      <c r="A98" s="61" t="s">
        <v>205</v>
      </c>
      <c r="B98" s="61" t="s">
        <v>206</v>
      </c>
      <c r="C98">
        <v>1885</v>
      </c>
      <c r="D98" s="61" t="s">
        <v>1485</v>
      </c>
    </row>
    <row r="99" spans="1:4" hidden="1" x14ac:dyDescent="0.25">
      <c r="A99" s="61" t="s">
        <v>205</v>
      </c>
      <c r="B99" s="61" t="s">
        <v>206</v>
      </c>
      <c r="C99">
        <v>1886</v>
      </c>
      <c r="D99" s="61" t="s">
        <v>1485</v>
      </c>
    </row>
    <row r="100" spans="1:4" hidden="1" x14ac:dyDescent="0.25">
      <c r="A100" s="61" t="s">
        <v>205</v>
      </c>
      <c r="B100" s="61" t="s">
        <v>206</v>
      </c>
      <c r="C100">
        <v>1887</v>
      </c>
      <c r="D100" s="61" t="s">
        <v>1485</v>
      </c>
    </row>
    <row r="101" spans="1:4" hidden="1" x14ac:dyDescent="0.25">
      <c r="A101" s="61" t="s">
        <v>205</v>
      </c>
      <c r="B101" s="61" t="s">
        <v>206</v>
      </c>
      <c r="C101">
        <v>1888</v>
      </c>
      <c r="D101" s="61" t="s">
        <v>1485</v>
      </c>
    </row>
    <row r="102" spans="1:4" hidden="1" x14ac:dyDescent="0.25">
      <c r="A102" s="61" t="s">
        <v>205</v>
      </c>
      <c r="B102" s="61" t="s">
        <v>206</v>
      </c>
      <c r="C102">
        <v>1889</v>
      </c>
      <c r="D102" s="61" t="s">
        <v>1485</v>
      </c>
    </row>
    <row r="103" spans="1:4" hidden="1" x14ac:dyDescent="0.25">
      <c r="A103" s="61" t="s">
        <v>205</v>
      </c>
      <c r="B103" s="61" t="s">
        <v>206</v>
      </c>
      <c r="C103">
        <v>1890</v>
      </c>
      <c r="D103" s="61" t="s">
        <v>1485</v>
      </c>
    </row>
    <row r="104" spans="1:4" hidden="1" x14ac:dyDescent="0.25">
      <c r="A104" s="61" t="s">
        <v>205</v>
      </c>
      <c r="B104" s="61" t="s">
        <v>206</v>
      </c>
      <c r="C104">
        <v>1891</v>
      </c>
      <c r="D104" s="61" t="s">
        <v>1485</v>
      </c>
    </row>
    <row r="105" spans="1:4" hidden="1" x14ac:dyDescent="0.25">
      <c r="A105" s="61" t="s">
        <v>205</v>
      </c>
      <c r="B105" s="61" t="s">
        <v>206</v>
      </c>
      <c r="C105">
        <v>1892</v>
      </c>
      <c r="D105" s="61" t="s">
        <v>1485</v>
      </c>
    </row>
    <row r="106" spans="1:4" hidden="1" x14ac:dyDescent="0.25">
      <c r="A106" s="61" t="s">
        <v>205</v>
      </c>
      <c r="B106" s="61" t="s">
        <v>206</v>
      </c>
      <c r="C106">
        <v>1893</v>
      </c>
      <c r="D106" s="61" t="s">
        <v>1485</v>
      </c>
    </row>
    <row r="107" spans="1:4" hidden="1" x14ac:dyDescent="0.25">
      <c r="A107" s="61" t="s">
        <v>205</v>
      </c>
      <c r="B107" s="61" t="s">
        <v>206</v>
      </c>
      <c r="C107">
        <v>1894</v>
      </c>
      <c r="D107" s="61" t="s">
        <v>1485</v>
      </c>
    </row>
    <row r="108" spans="1:4" hidden="1" x14ac:dyDescent="0.25">
      <c r="A108" s="61" t="s">
        <v>205</v>
      </c>
      <c r="B108" s="61" t="s">
        <v>206</v>
      </c>
      <c r="C108">
        <v>1895</v>
      </c>
      <c r="D108" s="61" t="s">
        <v>1485</v>
      </c>
    </row>
    <row r="109" spans="1:4" hidden="1" x14ac:dyDescent="0.25">
      <c r="A109" s="61" t="s">
        <v>205</v>
      </c>
      <c r="B109" s="61" t="s">
        <v>206</v>
      </c>
      <c r="C109">
        <v>1896</v>
      </c>
      <c r="D109" s="61" t="s">
        <v>1485</v>
      </c>
    </row>
    <row r="110" spans="1:4" hidden="1" x14ac:dyDescent="0.25">
      <c r="A110" s="61" t="s">
        <v>205</v>
      </c>
      <c r="B110" s="61" t="s">
        <v>206</v>
      </c>
      <c r="C110">
        <v>1897</v>
      </c>
      <c r="D110" s="61" t="s">
        <v>1485</v>
      </c>
    </row>
    <row r="111" spans="1:4" hidden="1" x14ac:dyDescent="0.25">
      <c r="A111" s="61" t="s">
        <v>205</v>
      </c>
      <c r="B111" s="61" t="s">
        <v>206</v>
      </c>
      <c r="C111">
        <v>1898</v>
      </c>
      <c r="D111" s="61" t="s">
        <v>1485</v>
      </c>
    </row>
    <row r="112" spans="1:4" hidden="1" x14ac:dyDescent="0.25">
      <c r="A112" s="61" t="s">
        <v>205</v>
      </c>
      <c r="B112" s="61" t="s">
        <v>206</v>
      </c>
      <c r="C112">
        <v>1899</v>
      </c>
      <c r="D112" s="61" t="s">
        <v>1485</v>
      </c>
    </row>
    <row r="113" spans="1:4" hidden="1" x14ac:dyDescent="0.25">
      <c r="A113" s="61" t="s">
        <v>205</v>
      </c>
      <c r="B113" s="61" t="s">
        <v>206</v>
      </c>
      <c r="C113">
        <v>1900</v>
      </c>
      <c r="D113" s="61" t="s">
        <v>1486</v>
      </c>
    </row>
    <row r="114" spans="1:4" hidden="1" x14ac:dyDescent="0.25">
      <c r="A114" s="61" t="s">
        <v>205</v>
      </c>
      <c r="B114" s="61" t="s">
        <v>206</v>
      </c>
      <c r="C114">
        <v>1901</v>
      </c>
      <c r="D114" s="61" t="s">
        <v>1486</v>
      </c>
    </row>
    <row r="115" spans="1:4" hidden="1" x14ac:dyDescent="0.25">
      <c r="A115" s="61" t="s">
        <v>205</v>
      </c>
      <c r="B115" s="61" t="s">
        <v>206</v>
      </c>
      <c r="C115">
        <v>1902</v>
      </c>
      <c r="D115" s="61" t="s">
        <v>1487</v>
      </c>
    </row>
    <row r="116" spans="1:4" hidden="1" x14ac:dyDescent="0.25">
      <c r="A116" s="61" t="s">
        <v>205</v>
      </c>
      <c r="B116" s="61" t="s">
        <v>206</v>
      </c>
      <c r="C116">
        <v>1903</v>
      </c>
      <c r="D116" s="61" t="s">
        <v>1487</v>
      </c>
    </row>
    <row r="117" spans="1:4" hidden="1" x14ac:dyDescent="0.25">
      <c r="A117" s="61" t="s">
        <v>205</v>
      </c>
      <c r="B117" s="61" t="s">
        <v>206</v>
      </c>
      <c r="C117">
        <v>1904</v>
      </c>
      <c r="D117" s="61" t="s">
        <v>1487</v>
      </c>
    </row>
    <row r="118" spans="1:4" hidden="1" x14ac:dyDescent="0.25">
      <c r="A118" s="61" t="s">
        <v>205</v>
      </c>
      <c r="B118" s="61" t="s">
        <v>206</v>
      </c>
      <c r="C118">
        <v>1905</v>
      </c>
      <c r="D118" s="61" t="s">
        <v>1487</v>
      </c>
    </row>
    <row r="119" spans="1:4" hidden="1" x14ac:dyDescent="0.25">
      <c r="A119" s="61" t="s">
        <v>205</v>
      </c>
      <c r="B119" s="61" t="s">
        <v>206</v>
      </c>
      <c r="C119">
        <v>1906</v>
      </c>
      <c r="D119" s="61" t="s">
        <v>1487</v>
      </c>
    </row>
    <row r="120" spans="1:4" hidden="1" x14ac:dyDescent="0.25">
      <c r="A120" s="61" t="s">
        <v>205</v>
      </c>
      <c r="B120" s="61" t="s">
        <v>206</v>
      </c>
      <c r="C120">
        <v>1907</v>
      </c>
      <c r="D120" s="61" t="s">
        <v>1487</v>
      </c>
    </row>
    <row r="121" spans="1:4" hidden="1" x14ac:dyDescent="0.25">
      <c r="A121" s="61" t="s">
        <v>205</v>
      </c>
      <c r="B121" s="61" t="s">
        <v>206</v>
      </c>
      <c r="C121">
        <v>1908</v>
      </c>
      <c r="D121" s="61" t="s">
        <v>1487</v>
      </c>
    </row>
    <row r="122" spans="1:4" hidden="1" x14ac:dyDescent="0.25">
      <c r="A122" s="61" t="s">
        <v>205</v>
      </c>
      <c r="B122" s="61" t="s">
        <v>206</v>
      </c>
      <c r="C122">
        <v>1909</v>
      </c>
      <c r="D122" s="61" t="s">
        <v>1487</v>
      </c>
    </row>
    <row r="123" spans="1:4" hidden="1" x14ac:dyDescent="0.25">
      <c r="A123" s="61" t="s">
        <v>205</v>
      </c>
      <c r="B123" s="61" t="s">
        <v>206</v>
      </c>
      <c r="C123">
        <v>1910</v>
      </c>
      <c r="D123" s="61" t="s">
        <v>1487</v>
      </c>
    </row>
    <row r="124" spans="1:4" hidden="1" x14ac:dyDescent="0.25">
      <c r="A124" s="61" t="s">
        <v>205</v>
      </c>
      <c r="B124" s="61" t="s">
        <v>206</v>
      </c>
      <c r="C124">
        <v>1911</v>
      </c>
      <c r="D124" s="61" t="s">
        <v>1487</v>
      </c>
    </row>
    <row r="125" spans="1:4" hidden="1" x14ac:dyDescent="0.25">
      <c r="A125" s="61" t="s">
        <v>205</v>
      </c>
      <c r="B125" s="61" t="s">
        <v>206</v>
      </c>
      <c r="C125">
        <v>1912</v>
      </c>
      <c r="D125" s="61" t="s">
        <v>1487</v>
      </c>
    </row>
    <row r="126" spans="1:4" hidden="1" x14ac:dyDescent="0.25">
      <c r="A126" s="61" t="s">
        <v>205</v>
      </c>
      <c r="B126" s="61" t="s">
        <v>206</v>
      </c>
      <c r="C126">
        <v>1913</v>
      </c>
      <c r="D126" s="61" t="s">
        <v>1487</v>
      </c>
    </row>
    <row r="127" spans="1:4" hidden="1" x14ac:dyDescent="0.25">
      <c r="A127" s="61" t="s">
        <v>205</v>
      </c>
      <c r="B127" s="61" t="s">
        <v>206</v>
      </c>
      <c r="C127">
        <v>1914</v>
      </c>
      <c r="D127" s="61" t="s">
        <v>1487</v>
      </c>
    </row>
    <row r="128" spans="1:4" hidden="1" x14ac:dyDescent="0.25">
      <c r="A128" s="61" t="s">
        <v>205</v>
      </c>
      <c r="B128" s="61" t="s">
        <v>206</v>
      </c>
      <c r="C128">
        <v>1915</v>
      </c>
      <c r="D128" s="61" t="s">
        <v>1487</v>
      </c>
    </row>
    <row r="129" spans="1:4" hidden="1" x14ac:dyDescent="0.25">
      <c r="A129" s="61" t="s">
        <v>205</v>
      </c>
      <c r="B129" s="61" t="s">
        <v>206</v>
      </c>
      <c r="C129">
        <v>1916</v>
      </c>
      <c r="D129" s="61" t="s">
        <v>1487</v>
      </c>
    </row>
    <row r="130" spans="1:4" hidden="1" x14ac:dyDescent="0.25">
      <c r="A130" s="61" t="s">
        <v>205</v>
      </c>
      <c r="B130" s="61" t="s">
        <v>206</v>
      </c>
      <c r="C130">
        <v>1917</v>
      </c>
      <c r="D130" s="61" t="s">
        <v>1487</v>
      </c>
    </row>
    <row r="131" spans="1:4" hidden="1" x14ac:dyDescent="0.25">
      <c r="A131" s="61" t="s">
        <v>205</v>
      </c>
      <c r="B131" s="61" t="s">
        <v>206</v>
      </c>
      <c r="C131">
        <v>1918</v>
      </c>
      <c r="D131" s="61" t="s">
        <v>1488</v>
      </c>
    </row>
    <row r="132" spans="1:4" hidden="1" x14ac:dyDescent="0.25">
      <c r="A132" s="61" t="s">
        <v>205</v>
      </c>
      <c r="B132" s="61" t="s">
        <v>206</v>
      </c>
      <c r="C132">
        <v>1919</v>
      </c>
      <c r="D132" s="61" t="s">
        <v>1489</v>
      </c>
    </row>
    <row r="133" spans="1:4" hidden="1" x14ac:dyDescent="0.25">
      <c r="A133" s="61" t="s">
        <v>205</v>
      </c>
      <c r="B133" s="61" t="s">
        <v>206</v>
      </c>
      <c r="C133">
        <v>1920</v>
      </c>
      <c r="D133" s="61" t="s">
        <v>532</v>
      </c>
    </row>
    <row r="134" spans="1:4" hidden="1" x14ac:dyDescent="0.25">
      <c r="A134" s="61" t="s">
        <v>205</v>
      </c>
      <c r="B134" s="61" t="s">
        <v>206</v>
      </c>
      <c r="C134">
        <v>1921</v>
      </c>
      <c r="D134" s="61" t="s">
        <v>532</v>
      </c>
    </row>
    <row r="135" spans="1:4" hidden="1" x14ac:dyDescent="0.25">
      <c r="A135" s="61" t="s">
        <v>205</v>
      </c>
      <c r="B135" s="61" t="s">
        <v>206</v>
      </c>
      <c r="C135">
        <v>1922</v>
      </c>
      <c r="D135" s="61" t="s">
        <v>1490</v>
      </c>
    </row>
    <row r="136" spans="1:4" hidden="1" x14ac:dyDescent="0.25">
      <c r="A136" s="61" t="s">
        <v>205</v>
      </c>
      <c r="B136" s="61" t="s">
        <v>206</v>
      </c>
      <c r="C136">
        <v>1923</v>
      </c>
      <c r="D136" s="61" t="s">
        <v>1491</v>
      </c>
    </row>
    <row r="137" spans="1:4" hidden="1" x14ac:dyDescent="0.25">
      <c r="A137" s="61" t="s">
        <v>205</v>
      </c>
      <c r="B137" s="61" t="s">
        <v>206</v>
      </c>
      <c r="C137">
        <v>1924</v>
      </c>
      <c r="D137" s="61" t="s">
        <v>1492</v>
      </c>
    </row>
    <row r="138" spans="1:4" hidden="1" x14ac:dyDescent="0.25">
      <c r="A138" s="61" t="s">
        <v>205</v>
      </c>
      <c r="B138" s="61" t="s">
        <v>206</v>
      </c>
      <c r="C138">
        <v>1925</v>
      </c>
      <c r="D138" s="61" t="s">
        <v>1492</v>
      </c>
    </row>
    <row r="139" spans="1:4" hidden="1" x14ac:dyDescent="0.25">
      <c r="A139" s="61" t="s">
        <v>205</v>
      </c>
      <c r="B139" s="61" t="s">
        <v>206</v>
      </c>
      <c r="C139">
        <v>1926</v>
      </c>
      <c r="D139" s="61" t="s">
        <v>1492</v>
      </c>
    </row>
    <row r="140" spans="1:4" hidden="1" x14ac:dyDescent="0.25">
      <c r="A140" s="61" t="s">
        <v>205</v>
      </c>
      <c r="B140" s="61" t="s">
        <v>206</v>
      </c>
      <c r="C140">
        <v>1927</v>
      </c>
      <c r="D140" s="61" t="s">
        <v>1493</v>
      </c>
    </row>
    <row r="141" spans="1:4" hidden="1" x14ac:dyDescent="0.25">
      <c r="A141" s="61" t="s">
        <v>205</v>
      </c>
      <c r="B141" s="61" t="s">
        <v>206</v>
      </c>
      <c r="C141">
        <v>1928</v>
      </c>
      <c r="D141" s="61" t="s">
        <v>1493</v>
      </c>
    </row>
    <row r="142" spans="1:4" hidden="1" x14ac:dyDescent="0.25">
      <c r="A142" s="61" t="s">
        <v>205</v>
      </c>
      <c r="B142" s="61" t="s">
        <v>206</v>
      </c>
      <c r="C142">
        <v>1929</v>
      </c>
      <c r="D142" s="61" t="s">
        <v>1493</v>
      </c>
    </row>
    <row r="143" spans="1:4" hidden="1" x14ac:dyDescent="0.25">
      <c r="A143" s="61" t="s">
        <v>205</v>
      </c>
      <c r="B143" s="61" t="s">
        <v>206</v>
      </c>
      <c r="C143">
        <v>1930</v>
      </c>
      <c r="D143" s="61" t="s">
        <v>1494</v>
      </c>
    </row>
    <row r="144" spans="1:4" hidden="1" x14ac:dyDescent="0.25">
      <c r="A144" s="61" t="s">
        <v>205</v>
      </c>
      <c r="B144" s="61" t="s">
        <v>206</v>
      </c>
      <c r="C144">
        <v>1931</v>
      </c>
      <c r="D144" s="61" t="s">
        <v>1495</v>
      </c>
    </row>
    <row r="145" spans="1:4" hidden="1" x14ac:dyDescent="0.25">
      <c r="A145" s="61" t="s">
        <v>205</v>
      </c>
      <c r="B145" s="61" t="s">
        <v>206</v>
      </c>
      <c r="C145">
        <v>1932</v>
      </c>
      <c r="D145" s="61" t="s">
        <v>1495</v>
      </c>
    </row>
    <row r="146" spans="1:4" hidden="1" x14ac:dyDescent="0.25">
      <c r="A146" s="61" t="s">
        <v>205</v>
      </c>
      <c r="B146" s="61" t="s">
        <v>206</v>
      </c>
      <c r="C146">
        <v>1933</v>
      </c>
      <c r="D146" s="61" t="s">
        <v>1496</v>
      </c>
    </row>
    <row r="147" spans="1:4" hidden="1" x14ac:dyDescent="0.25">
      <c r="A147" s="61" t="s">
        <v>205</v>
      </c>
      <c r="B147" s="61" t="s">
        <v>206</v>
      </c>
      <c r="C147">
        <v>1934</v>
      </c>
      <c r="D147" s="61" t="s">
        <v>1497</v>
      </c>
    </row>
    <row r="148" spans="1:4" hidden="1" x14ac:dyDescent="0.25">
      <c r="A148" s="61" t="s">
        <v>205</v>
      </c>
      <c r="B148" s="61" t="s">
        <v>206</v>
      </c>
      <c r="C148">
        <v>1935</v>
      </c>
      <c r="D148" s="61" t="s">
        <v>1497</v>
      </c>
    </row>
    <row r="149" spans="1:4" hidden="1" x14ac:dyDescent="0.25">
      <c r="A149" s="61" t="s">
        <v>205</v>
      </c>
      <c r="B149" s="61" t="s">
        <v>206</v>
      </c>
      <c r="C149">
        <v>1936</v>
      </c>
      <c r="D149" s="61" t="s">
        <v>1497</v>
      </c>
    </row>
    <row r="150" spans="1:4" hidden="1" x14ac:dyDescent="0.25">
      <c r="A150" s="61" t="s">
        <v>205</v>
      </c>
      <c r="B150" s="61" t="s">
        <v>206</v>
      </c>
      <c r="C150">
        <v>1937</v>
      </c>
      <c r="D150" s="61" t="s">
        <v>1497</v>
      </c>
    </row>
    <row r="151" spans="1:4" hidden="1" x14ac:dyDescent="0.25">
      <c r="A151" s="61" t="s">
        <v>205</v>
      </c>
      <c r="B151" s="61" t="s">
        <v>206</v>
      </c>
      <c r="C151">
        <v>1938</v>
      </c>
      <c r="D151" s="61" t="s">
        <v>1497</v>
      </c>
    </row>
    <row r="152" spans="1:4" hidden="1" x14ac:dyDescent="0.25">
      <c r="A152" s="61" t="s">
        <v>205</v>
      </c>
      <c r="B152" s="61" t="s">
        <v>206</v>
      </c>
      <c r="C152">
        <v>1939</v>
      </c>
      <c r="D152" s="61" t="s">
        <v>1497</v>
      </c>
    </row>
    <row r="153" spans="1:4" hidden="1" x14ac:dyDescent="0.25">
      <c r="A153" s="61" t="s">
        <v>205</v>
      </c>
      <c r="B153" s="61" t="s">
        <v>206</v>
      </c>
      <c r="C153">
        <v>1940</v>
      </c>
      <c r="D153" s="61" t="s">
        <v>1497</v>
      </c>
    </row>
    <row r="154" spans="1:4" hidden="1" x14ac:dyDescent="0.25">
      <c r="A154" s="61" t="s">
        <v>205</v>
      </c>
      <c r="B154" s="61" t="s">
        <v>206</v>
      </c>
      <c r="C154">
        <v>1941</v>
      </c>
      <c r="D154" s="61" t="s">
        <v>1497</v>
      </c>
    </row>
    <row r="155" spans="1:4" hidden="1" x14ac:dyDescent="0.25">
      <c r="A155" s="61" t="s">
        <v>205</v>
      </c>
      <c r="B155" s="61" t="s">
        <v>206</v>
      </c>
      <c r="C155">
        <v>1942</v>
      </c>
      <c r="D155" s="61" t="s">
        <v>1497</v>
      </c>
    </row>
    <row r="156" spans="1:4" hidden="1" x14ac:dyDescent="0.25">
      <c r="A156" s="61" t="s">
        <v>205</v>
      </c>
      <c r="B156" s="61" t="s">
        <v>206</v>
      </c>
      <c r="C156">
        <v>1943</v>
      </c>
      <c r="D156" s="61" t="s">
        <v>1497</v>
      </c>
    </row>
    <row r="157" spans="1:4" hidden="1" x14ac:dyDescent="0.25">
      <c r="A157" s="61" t="s">
        <v>205</v>
      </c>
      <c r="B157" s="61" t="s">
        <v>206</v>
      </c>
      <c r="C157">
        <v>1944</v>
      </c>
      <c r="D157" s="61" t="s">
        <v>1497</v>
      </c>
    </row>
    <row r="158" spans="1:4" hidden="1" x14ac:dyDescent="0.25">
      <c r="A158" s="61" t="s">
        <v>205</v>
      </c>
      <c r="B158" s="61" t="s">
        <v>206</v>
      </c>
      <c r="C158">
        <v>1945</v>
      </c>
      <c r="D158" s="61" t="s">
        <v>1497</v>
      </c>
    </row>
    <row r="159" spans="1:4" hidden="1" x14ac:dyDescent="0.25">
      <c r="A159" s="61" t="s">
        <v>205</v>
      </c>
      <c r="B159" s="61" t="s">
        <v>206</v>
      </c>
      <c r="C159">
        <v>1946</v>
      </c>
      <c r="D159" s="61" t="s">
        <v>1497</v>
      </c>
    </row>
    <row r="160" spans="1:4" hidden="1" x14ac:dyDescent="0.25">
      <c r="A160" s="61" t="s">
        <v>205</v>
      </c>
      <c r="B160" s="61" t="s">
        <v>206</v>
      </c>
      <c r="C160">
        <v>1947</v>
      </c>
      <c r="D160" s="61" t="s">
        <v>1497</v>
      </c>
    </row>
    <row r="161" spans="1:4" hidden="1" x14ac:dyDescent="0.25">
      <c r="A161" s="61" t="s">
        <v>205</v>
      </c>
      <c r="B161" s="61" t="s">
        <v>206</v>
      </c>
      <c r="C161">
        <v>1948</v>
      </c>
      <c r="D161" s="61" t="s">
        <v>1497</v>
      </c>
    </row>
    <row r="162" spans="1:4" hidden="1" x14ac:dyDescent="0.25">
      <c r="A162" s="61" t="s">
        <v>205</v>
      </c>
      <c r="B162" s="61" t="s">
        <v>206</v>
      </c>
      <c r="C162">
        <v>1949</v>
      </c>
      <c r="D162" s="61" t="s">
        <v>1497</v>
      </c>
    </row>
    <row r="163" spans="1:4" hidden="1" x14ac:dyDescent="0.25">
      <c r="A163" s="61" t="s">
        <v>205</v>
      </c>
      <c r="B163" s="61" t="s">
        <v>206</v>
      </c>
      <c r="C163">
        <v>1950</v>
      </c>
      <c r="D163" s="61" t="s">
        <v>1497</v>
      </c>
    </row>
    <row r="164" spans="1:4" hidden="1" x14ac:dyDescent="0.25">
      <c r="A164" s="61" t="s">
        <v>205</v>
      </c>
      <c r="B164" s="61" t="s">
        <v>206</v>
      </c>
      <c r="C164">
        <v>1951</v>
      </c>
      <c r="D164" s="61" t="s">
        <v>1497</v>
      </c>
    </row>
    <row r="165" spans="1:4" hidden="1" x14ac:dyDescent="0.25">
      <c r="A165" s="61" t="s">
        <v>205</v>
      </c>
      <c r="B165" s="61" t="s">
        <v>206</v>
      </c>
      <c r="C165">
        <v>1952</v>
      </c>
      <c r="D165" s="61" t="s">
        <v>1497</v>
      </c>
    </row>
    <row r="166" spans="1:4" hidden="1" x14ac:dyDescent="0.25">
      <c r="A166" s="61" t="s">
        <v>205</v>
      </c>
      <c r="B166" s="61" t="s">
        <v>206</v>
      </c>
      <c r="C166">
        <v>1953</v>
      </c>
      <c r="D166" s="61" t="s">
        <v>1497</v>
      </c>
    </row>
    <row r="167" spans="1:4" hidden="1" x14ac:dyDescent="0.25">
      <c r="A167" s="61" t="s">
        <v>205</v>
      </c>
      <c r="B167" s="61" t="s">
        <v>206</v>
      </c>
      <c r="C167">
        <v>1954</v>
      </c>
      <c r="D167" s="61" t="s">
        <v>1497</v>
      </c>
    </row>
    <row r="168" spans="1:4" hidden="1" x14ac:dyDescent="0.25">
      <c r="A168" s="61" t="s">
        <v>205</v>
      </c>
      <c r="B168" s="61" t="s">
        <v>206</v>
      </c>
      <c r="C168">
        <v>1955</v>
      </c>
      <c r="D168" s="61" t="s">
        <v>1497</v>
      </c>
    </row>
    <row r="169" spans="1:4" hidden="1" x14ac:dyDescent="0.25">
      <c r="A169" s="61" t="s">
        <v>205</v>
      </c>
      <c r="B169" s="61" t="s">
        <v>206</v>
      </c>
      <c r="C169">
        <v>1956</v>
      </c>
      <c r="D169" s="61" t="s">
        <v>1497</v>
      </c>
    </row>
    <row r="170" spans="1:4" hidden="1" x14ac:dyDescent="0.25">
      <c r="A170" s="61" t="s">
        <v>205</v>
      </c>
      <c r="B170" s="61" t="s">
        <v>206</v>
      </c>
      <c r="C170">
        <v>1957</v>
      </c>
      <c r="D170" s="61" t="s">
        <v>1497</v>
      </c>
    </row>
    <row r="171" spans="1:4" hidden="1" x14ac:dyDescent="0.25">
      <c r="A171" s="61" t="s">
        <v>205</v>
      </c>
      <c r="B171" s="61" t="s">
        <v>206</v>
      </c>
      <c r="C171">
        <v>1958</v>
      </c>
      <c r="D171" s="61" t="s">
        <v>1497</v>
      </c>
    </row>
    <row r="172" spans="1:4" hidden="1" x14ac:dyDescent="0.25">
      <c r="A172" s="61" t="s">
        <v>205</v>
      </c>
      <c r="B172" s="61" t="s">
        <v>206</v>
      </c>
      <c r="C172">
        <v>1959</v>
      </c>
      <c r="D172" s="61" t="s">
        <v>1497</v>
      </c>
    </row>
    <row r="173" spans="1:4" hidden="1" x14ac:dyDescent="0.25">
      <c r="A173" s="61" t="s">
        <v>205</v>
      </c>
      <c r="B173" s="61" t="s">
        <v>206</v>
      </c>
      <c r="C173">
        <v>1960</v>
      </c>
      <c r="D173" s="61" t="s">
        <v>1497</v>
      </c>
    </row>
    <row r="174" spans="1:4" hidden="1" x14ac:dyDescent="0.25">
      <c r="A174" s="61" t="s">
        <v>205</v>
      </c>
      <c r="B174" s="61" t="s">
        <v>206</v>
      </c>
      <c r="C174">
        <v>1961</v>
      </c>
      <c r="D174" s="61" t="s">
        <v>1497</v>
      </c>
    </row>
    <row r="175" spans="1:4" hidden="1" x14ac:dyDescent="0.25">
      <c r="A175" s="61" t="s">
        <v>205</v>
      </c>
      <c r="B175" s="61" t="s">
        <v>206</v>
      </c>
      <c r="C175">
        <v>1962</v>
      </c>
      <c r="D175" s="61" t="s">
        <v>1497</v>
      </c>
    </row>
    <row r="176" spans="1:4" hidden="1" x14ac:dyDescent="0.25">
      <c r="A176" s="61" t="s">
        <v>205</v>
      </c>
      <c r="B176" s="61" t="s">
        <v>206</v>
      </c>
      <c r="C176">
        <v>1963</v>
      </c>
      <c r="D176" s="61" t="s">
        <v>1498</v>
      </c>
    </row>
    <row r="177" spans="1:4" hidden="1" x14ac:dyDescent="0.25">
      <c r="A177" s="61" t="s">
        <v>205</v>
      </c>
      <c r="B177" s="61" t="s">
        <v>206</v>
      </c>
      <c r="C177">
        <v>1964</v>
      </c>
      <c r="D177" s="61" t="s">
        <v>1499</v>
      </c>
    </row>
    <row r="178" spans="1:4" hidden="1" x14ac:dyDescent="0.25">
      <c r="A178" s="61" t="s">
        <v>205</v>
      </c>
      <c r="B178" s="61" t="s">
        <v>206</v>
      </c>
      <c r="C178">
        <v>1965</v>
      </c>
      <c r="D178" s="61" t="s">
        <v>1499</v>
      </c>
    </row>
    <row r="179" spans="1:4" hidden="1" x14ac:dyDescent="0.25">
      <c r="A179" s="61" t="s">
        <v>205</v>
      </c>
      <c r="B179" s="61" t="s">
        <v>206</v>
      </c>
      <c r="C179">
        <v>1966</v>
      </c>
      <c r="D179" s="61" t="s">
        <v>1499</v>
      </c>
    </row>
    <row r="180" spans="1:4" hidden="1" x14ac:dyDescent="0.25">
      <c r="A180" s="61" t="s">
        <v>205</v>
      </c>
      <c r="B180" s="61" t="s">
        <v>206</v>
      </c>
      <c r="C180">
        <v>1967</v>
      </c>
      <c r="D180" s="61" t="s">
        <v>1499</v>
      </c>
    </row>
    <row r="181" spans="1:4" hidden="1" x14ac:dyDescent="0.25">
      <c r="A181" s="61" t="s">
        <v>205</v>
      </c>
      <c r="B181" s="61" t="s">
        <v>206</v>
      </c>
      <c r="C181">
        <v>1968</v>
      </c>
      <c r="D181" s="61" t="s">
        <v>1499</v>
      </c>
    </row>
    <row r="182" spans="1:4" hidden="1" x14ac:dyDescent="0.25">
      <c r="A182" s="61" t="s">
        <v>205</v>
      </c>
      <c r="B182" s="61" t="s">
        <v>206</v>
      </c>
      <c r="C182">
        <v>1969</v>
      </c>
      <c r="D182" s="61" t="s">
        <v>1499</v>
      </c>
    </row>
    <row r="183" spans="1:4" hidden="1" x14ac:dyDescent="0.25">
      <c r="A183" s="61" t="s">
        <v>205</v>
      </c>
      <c r="B183" s="61" t="s">
        <v>206</v>
      </c>
      <c r="C183">
        <v>1970</v>
      </c>
      <c r="D183" s="61" t="s">
        <v>1499</v>
      </c>
    </row>
    <row r="184" spans="1:4" hidden="1" x14ac:dyDescent="0.25">
      <c r="A184" s="61" t="s">
        <v>205</v>
      </c>
      <c r="B184" s="61" t="s">
        <v>206</v>
      </c>
      <c r="C184">
        <v>1971</v>
      </c>
      <c r="D184" s="61" t="s">
        <v>1499</v>
      </c>
    </row>
    <row r="185" spans="1:4" hidden="1" x14ac:dyDescent="0.25">
      <c r="A185" s="61" t="s">
        <v>205</v>
      </c>
      <c r="B185" s="61" t="s">
        <v>206</v>
      </c>
      <c r="C185">
        <v>1972</v>
      </c>
      <c r="D185" s="61" t="s">
        <v>1500</v>
      </c>
    </row>
    <row r="186" spans="1:4" hidden="1" x14ac:dyDescent="0.25">
      <c r="A186" s="61" t="s">
        <v>205</v>
      </c>
      <c r="B186" s="61" t="s">
        <v>206</v>
      </c>
      <c r="C186">
        <v>1973</v>
      </c>
      <c r="D186" s="61" t="s">
        <v>1501</v>
      </c>
    </row>
    <row r="187" spans="1:4" hidden="1" x14ac:dyDescent="0.25">
      <c r="A187" s="61" t="s">
        <v>205</v>
      </c>
      <c r="B187" s="61" t="s">
        <v>206</v>
      </c>
      <c r="C187">
        <v>1974</v>
      </c>
      <c r="D187" s="61" t="s">
        <v>1502</v>
      </c>
    </row>
    <row r="188" spans="1:4" hidden="1" x14ac:dyDescent="0.25">
      <c r="A188" s="61" t="s">
        <v>205</v>
      </c>
      <c r="B188" s="61" t="s">
        <v>206</v>
      </c>
      <c r="C188">
        <v>1975</v>
      </c>
      <c r="D188" s="61" t="s">
        <v>1502</v>
      </c>
    </row>
    <row r="189" spans="1:4" hidden="1" x14ac:dyDescent="0.25">
      <c r="A189" s="61" t="s">
        <v>205</v>
      </c>
      <c r="B189" s="61" t="s">
        <v>206</v>
      </c>
      <c r="C189">
        <v>1976</v>
      </c>
      <c r="D189" s="61" t="s">
        <v>1502</v>
      </c>
    </row>
    <row r="190" spans="1:4" hidden="1" x14ac:dyDescent="0.25">
      <c r="A190" s="61" t="s">
        <v>205</v>
      </c>
      <c r="B190" s="61" t="s">
        <v>206</v>
      </c>
      <c r="C190">
        <v>1977</v>
      </c>
      <c r="D190" s="61" t="s">
        <v>1502</v>
      </c>
    </row>
    <row r="191" spans="1:4" hidden="1" x14ac:dyDescent="0.25">
      <c r="A191" s="61" t="s">
        <v>205</v>
      </c>
      <c r="B191" s="61" t="s">
        <v>206</v>
      </c>
      <c r="C191">
        <v>1978</v>
      </c>
      <c r="D191" s="61" t="s">
        <v>1503</v>
      </c>
    </row>
    <row r="192" spans="1:4" hidden="1" x14ac:dyDescent="0.25">
      <c r="A192" s="61" t="s">
        <v>205</v>
      </c>
      <c r="B192" s="61" t="s">
        <v>206</v>
      </c>
      <c r="C192">
        <v>1979</v>
      </c>
      <c r="D192" s="61" t="s">
        <v>1504</v>
      </c>
    </row>
    <row r="193" spans="1:4" hidden="1" x14ac:dyDescent="0.25">
      <c r="A193" s="61" t="s">
        <v>205</v>
      </c>
      <c r="B193" s="61" t="s">
        <v>206</v>
      </c>
      <c r="C193">
        <v>1980</v>
      </c>
      <c r="D193" s="61" t="s">
        <v>1505</v>
      </c>
    </row>
    <row r="194" spans="1:4" hidden="1" x14ac:dyDescent="0.25">
      <c r="A194" s="61" t="s">
        <v>205</v>
      </c>
      <c r="B194" s="61" t="s">
        <v>206</v>
      </c>
      <c r="C194">
        <v>1981</v>
      </c>
      <c r="D194" s="61" t="s">
        <v>1506</v>
      </c>
    </row>
    <row r="195" spans="1:4" hidden="1" x14ac:dyDescent="0.25">
      <c r="A195" s="61" t="s">
        <v>205</v>
      </c>
      <c r="B195" s="61" t="s">
        <v>206</v>
      </c>
      <c r="C195">
        <v>1982</v>
      </c>
      <c r="D195" s="61" t="s">
        <v>1507</v>
      </c>
    </row>
    <row r="196" spans="1:4" hidden="1" x14ac:dyDescent="0.25">
      <c r="A196" s="61" t="s">
        <v>205</v>
      </c>
      <c r="B196" s="61" t="s">
        <v>206</v>
      </c>
      <c r="C196">
        <v>1983</v>
      </c>
      <c r="D196" s="61" t="s">
        <v>1507</v>
      </c>
    </row>
    <row r="197" spans="1:4" hidden="1" x14ac:dyDescent="0.25">
      <c r="A197" s="61" t="s">
        <v>205</v>
      </c>
      <c r="B197" s="61" t="s">
        <v>206</v>
      </c>
      <c r="C197">
        <v>1984</v>
      </c>
      <c r="D197" s="61" t="s">
        <v>1507</v>
      </c>
    </row>
    <row r="198" spans="1:4" hidden="1" x14ac:dyDescent="0.25">
      <c r="A198" s="61" t="s">
        <v>205</v>
      </c>
      <c r="B198" s="61" t="s">
        <v>206</v>
      </c>
      <c r="C198">
        <v>1985</v>
      </c>
      <c r="D198" s="61" t="s">
        <v>1507</v>
      </c>
    </row>
    <row r="199" spans="1:4" hidden="1" x14ac:dyDescent="0.25">
      <c r="A199" s="61" t="s">
        <v>205</v>
      </c>
      <c r="B199" s="61" t="s">
        <v>206</v>
      </c>
      <c r="C199">
        <v>1986</v>
      </c>
      <c r="D199" s="61" t="s">
        <v>1507</v>
      </c>
    </row>
    <row r="200" spans="1:4" hidden="1" x14ac:dyDescent="0.25">
      <c r="A200" s="61" t="s">
        <v>205</v>
      </c>
      <c r="B200" s="61" t="s">
        <v>206</v>
      </c>
      <c r="C200">
        <v>1987</v>
      </c>
      <c r="D200" s="61" t="s">
        <v>1507</v>
      </c>
    </row>
    <row r="201" spans="1:4" hidden="1" x14ac:dyDescent="0.25">
      <c r="A201" s="61" t="s">
        <v>205</v>
      </c>
      <c r="B201" s="61" t="s">
        <v>206</v>
      </c>
      <c r="C201">
        <v>1988</v>
      </c>
      <c r="D201" s="61" t="s">
        <v>1507</v>
      </c>
    </row>
    <row r="202" spans="1:4" hidden="1" x14ac:dyDescent="0.25">
      <c r="A202" s="61" t="s">
        <v>205</v>
      </c>
      <c r="B202" s="61" t="s">
        <v>206</v>
      </c>
      <c r="C202">
        <v>1989</v>
      </c>
      <c r="D202" s="61" t="s">
        <v>1507</v>
      </c>
    </row>
    <row r="203" spans="1:4" hidden="1" x14ac:dyDescent="0.25">
      <c r="A203" s="61" t="s">
        <v>205</v>
      </c>
      <c r="B203" s="61" t="s">
        <v>206</v>
      </c>
      <c r="C203">
        <v>1990</v>
      </c>
      <c r="D203" s="61" t="s">
        <v>1508</v>
      </c>
    </row>
    <row r="204" spans="1:4" hidden="1" x14ac:dyDescent="0.25">
      <c r="A204" s="61" t="s">
        <v>205</v>
      </c>
      <c r="B204" s="61" t="s">
        <v>206</v>
      </c>
      <c r="C204">
        <v>1991</v>
      </c>
      <c r="D204" s="61" t="s">
        <v>1509</v>
      </c>
    </row>
    <row r="205" spans="1:4" hidden="1" x14ac:dyDescent="0.25">
      <c r="A205" s="61" t="s">
        <v>205</v>
      </c>
      <c r="B205" s="61" t="s">
        <v>206</v>
      </c>
      <c r="C205">
        <v>1992</v>
      </c>
      <c r="D205" s="61" t="s">
        <v>1510</v>
      </c>
    </row>
    <row r="206" spans="1:4" hidden="1" x14ac:dyDescent="0.25">
      <c r="A206" s="61" t="s">
        <v>205</v>
      </c>
      <c r="B206" s="61" t="s">
        <v>206</v>
      </c>
      <c r="C206">
        <v>1993</v>
      </c>
      <c r="D206" s="61" t="s">
        <v>1511</v>
      </c>
    </row>
    <row r="207" spans="1:4" hidden="1" x14ac:dyDescent="0.25">
      <c r="A207" s="61" t="s">
        <v>205</v>
      </c>
      <c r="B207" s="61" t="s">
        <v>206</v>
      </c>
      <c r="C207">
        <v>1994</v>
      </c>
      <c r="D207" s="61" t="s">
        <v>1511</v>
      </c>
    </row>
    <row r="208" spans="1:4" hidden="1" x14ac:dyDescent="0.25">
      <c r="A208" s="61" t="s">
        <v>205</v>
      </c>
      <c r="B208" s="61" t="s">
        <v>206</v>
      </c>
      <c r="C208">
        <v>1995</v>
      </c>
      <c r="D208" s="61" t="s">
        <v>1512</v>
      </c>
    </row>
    <row r="209" spans="1:4" hidden="1" x14ac:dyDescent="0.25">
      <c r="A209" s="61" t="s">
        <v>205</v>
      </c>
      <c r="B209" s="61" t="s">
        <v>206</v>
      </c>
      <c r="C209">
        <v>1996</v>
      </c>
      <c r="D209" s="61" t="s">
        <v>552</v>
      </c>
    </row>
    <row r="210" spans="1:4" hidden="1" x14ac:dyDescent="0.25">
      <c r="A210" s="61" t="s">
        <v>205</v>
      </c>
      <c r="B210" s="61" t="s">
        <v>206</v>
      </c>
      <c r="C210">
        <v>1997</v>
      </c>
      <c r="D210" s="61" t="s">
        <v>1513</v>
      </c>
    </row>
    <row r="211" spans="1:4" hidden="1" x14ac:dyDescent="0.25">
      <c r="A211" s="61" t="s">
        <v>205</v>
      </c>
      <c r="B211" s="61" t="s">
        <v>206</v>
      </c>
      <c r="C211">
        <v>1998</v>
      </c>
      <c r="D211" s="61" t="s">
        <v>1514</v>
      </c>
    </row>
    <row r="212" spans="1:4" hidden="1" x14ac:dyDescent="0.25">
      <c r="A212" s="61" t="s">
        <v>205</v>
      </c>
      <c r="B212" s="61" t="s">
        <v>206</v>
      </c>
      <c r="C212">
        <v>1999</v>
      </c>
      <c r="D212" s="61" t="s">
        <v>1514</v>
      </c>
    </row>
    <row r="213" spans="1:4" hidden="1" x14ac:dyDescent="0.25">
      <c r="A213" s="61" t="s">
        <v>205</v>
      </c>
      <c r="B213" s="61" t="s">
        <v>206</v>
      </c>
      <c r="C213">
        <v>2000</v>
      </c>
      <c r="D213" s="61" t="s">
        <v>1514</v>
      </c>
    </row>
    <row r="214" spans="1:4" hidden="1" x14ac:dyDescent="0.25">
      <c r="A214" s="61" t="s">
        <v>205</v>
      </c>
      <c r="B214" s="61" t="s">
        <v>206</v>
      </c>
      <c r="C214">
        <v>2001</v>
      </c>
      <c r="D214" s="61" t="s">
        <v>1515</v>
      </c>
    </row>
    <row r="215" spans="1:4" hidden="1" x14ac:dyDescent="0.25">
      <c r="A215" s="61" t="s">
        <v>205</v>
      </c>
      <c r="B215" s="61" t="s">
        <v>206</v>
      </c>
      <c r="C215">
        <v>2002</v>
      </c>
      <c r="D215" s="61" t="s">
        <v>1516</v>
      </c>
    </row>
    <row r="216" spans="1:4" hidden="1" x14ac:dyDescent="0.25">
      <c r="A216" s="61" t="s">
        <v>205</v>
      </c>
      <c r="B216" s="61" t="s">
        <v>206</v>
      </c>
      <c r="C216">
        <v>2003</v>
      </c>
      <c r="D216" s="61" t="s">
        <v>1517</v>
      </c>
    </row>
    <row r="217" spans="1:4" hidden="1" x14ac:dyDescent="0.25">
      <c r="A217" s="61" t="s">
        <v>205</v>
      </c>
      <c r="B217" s="61" t="s">
        <v>206</v>
      </c>
      <c r="C217">
        <v>2004</v>
      </c>
      <c r="D217" s="61" t="s">
        <v>1518</v>
      </c>
    </row>
    <row r="218" spans="1:4" hidden="1" x14ac:dyDescent="0.25">
      <c r="A218" s="61" t="s">
        <v>205</v>
      </c>
      <c r="B218" s="61" t="s">
        <v>206</v>
      </c>
      <c r="C218">
        <v>2005</v>
      </c>
      <c r="D218" s="61" t="s">
        <v>1519</v>
      </c>
    </row>
    <row r="219" spans="1:4" hidden="1" x14ac:dyDescent="0.25">
      <c r="A219" s="61" t="s">
        <v>205</v>
      </c>
      <c r="B219" s="61" t="s">
        <v>206</v>
      </c>
      <c r="C219">
        <v>2006</v>
      </c>
      <c r="D219" s="61" t="s">
        <v>1520</v>
      </c>
    </row>
    <row r="220" spans="1:4" hidden="1" x14ac:dyDescent="0.25">
      <c r="A220" s="61" t="s">
        <v>205</v>
      </c>
      <c r="B220" s="61" t="s">
        <v>206</v>
      </c>
      <c r="C220">
        <v>2007</v>
      </c>
      <c r="D220" s="61" t="s">
        <v>1521</v>
      </c>
    </row>
    <row r="221" spans="1:4" hidden="1" x14ac:dyDescent="0.25">
      <c r="A221" s="61" t="s">
        <v>205</v>
      </c>
      <c r="B221" s="61" t="s">
        <v>206</v>
      </c>
      <c r="C221">
        <v>2008</v>
      </c>
      <c r="D221" s="61" t="s">
        <v>1522</v>
      </c>
    </row>
    <row r="222" spans="1:4" hidden="1" x14ac:dyDescent="0.25">
      <c r="A222" s="61" t="s">
        <v>205</v>
      </c>
      <c r="B222" s="61" t="s">
        <v>206</v>
      </c>
      <c r="C222">
        <v>2009</v>
      </c>
      <c r="D222" s="61" t="s">
        <v>566</v>
      </c>
    </row>
    <row r="223" spans="1:4" hidden="1" x14ac:dyDescent="0.25">
      <c r="A223" s="61" t="s">
        <v>205</v>
      </c>
      <c r="B223" s="61" t="s">
        <v>206</v>
      </c>
      <c r="C223">
        <v>2010</v>
      </c>
      <c r="D223" s="61" t="s">
        <v>1523</v>
      </c>
    </row>
    <row r="224" spans="1:4" hidden="1" x14ac:dyDescent="0.25">
      <c r="A224" s="61" t="s">
        <v>205</v>
      </c>
      <c r="B224" s="61" t="s">
        <v>206</v>
      </c>
      <c r="C224">
        <v>2011</v>
      </c>
      <c r="D224" s="61" t="s">
        <v>1523</v>
      </c>
    </row>
    <row r="225" spans="1:4" hidden="1" x14ac:dyDescent="0.25">
      <c r="A225" s="61" t="s">
        <v>205</v>
      </c>
      <c r="B225" s="61" t="s">
        <v>206</v>
      </c>
      <c r="C225">
        <v>2012</v>
      </c>
      <c r="D225" s="61" t="s">
        <v>1521</v>
      </c>
    </row>
    <row r="226" spans="1:4" hidden="1" x14ac:dyDescent="0.25">
      <c r="A226" s="61" t="s">
        <v>205</v>
      </c>
      <c r="B226" s="61" t="s">
        <v>206</v>
      </c>
      <c r="C226">
        <v>2013</v>
      </c>
      <c r="D226" s="61" t="s">
        <v>1524</v>
      </c>
    </row>
    <row r="227" spans="1:4" hidden="1" x14ac:dyDescent="0.25">
      <c r="A227" s="61" t="s">
        <v>205</v>
      </c>
      <c r="B227" s="61" t="s">
        <v>206</v>
      </c>
      <c r="C227">
        <v>2014</v>
      </c>
      <c r="D227" s="61" t="s">
        <v>1525</v>
      </c>
    </row>
    <row r="228" spans="1:4" hidden="1" x14ac:dyDescent="0.25">
      <c r="A228" s="61" t="s">
        <v>205</v>
      </c>
      <c r="B228" s="61" t="s">
        <v>206</v>
      </c>
      <c r="C228">
        <v>2015</v>
      </c>
      <c r="D228" s="61" t="s">
        <v>1526</v>
      </c>
    </row>
    <row r="229" spans="1:4" hidden="1" x14ac:dyDescent="0.25">
      <c r="A229" s="61" t="s">
        <v>205</v>
      </c>
      <c r="B229" s="61" t="s">
        <v>206</v>
      </c>
      <c r="C229">
        <v>2016</v>
      </c>
      <c r="D229" s="61" t="s">
        <v>1527</v>
      </c>
    </row>
    <row r="230" spans="1:4" hidden="1" x14ac:dyDescent="0.25">
      <c r="A230" s="61" t="s">
        <v>205</v>
      </c>
      <c r="B230" s="61" t="s">
        <v>206</v>
      </c>
      <c r="C230">
        <v>2017</v>
      </c>
      <c r="D230" s="61" t="s">
        <v>1528</v>
      </c>
    </row>
    <row r="231" spans="1:4" hidden="1" x14ac:dyDescent="0.25">
      <c r="A231" s="61" t="s">
        <v>205</v>
      </c>
      <c r="B231" s="61" t="s">
        <v>206</v>
      </c>
      <c r="C231">
        <v>2018</v>
      </c>
      <c r="D231" s="61" t="s">
        <v>1529</v>
      </c>
    </row>
    <row r="232" spans="1:4" hidden="1" x14ac:dyDescent="0.25">
      <c r="A232" s="61" t="s">
        <v>205</v>
      </c>
      <c r="B232" s="61" t="s">
        <v>206</v>
      </c>
      <c r="C232">
        <v>2019</v>
      </c>
      <c r="D232" s="61" t="s">
        <v>1530</v>
      </c>
    </row>
    <row r="233" spans="1:4" hidden="1" x14ac:dyDescent="0.25">
      <c r="A233" s="61" t="s">
        <v>205</v>
      </c>
      <c r="B233" s="61" t="s">
        <v>206</v>
      </c>
      <c r="C233">
        <v>2020</v>
      </c>
      <c r="D233" s="61" t="s">
        <v>1531</v>
      </c>
    </row>
    <row r="234" spans="1:4" hidden="1" x14ac:dyDescent="0.25">
      <c r="A234" s="61" t="s">
        <v>205</v>
      </c>
      <c r="B234" s="61" t="s">
        <v>206</v>
      </c>
      <c r="C234">
        <v>2021</v>
      </c>
      <c r="D234" s="61" t="s">
        <v>543</v>
      </c>
    </row>
    <row r="235" spans="1:4" hidden="1" x14ac:dyDescent="0.25">
      <c r="A235" s="61" t="s">
        <v>205</v>
      </c>
      <c r="B235" s="61" t="s">
        <v>206</v>
      </c>
      <c r="C235">
        <v>2022</v>
      </c>
      <c r="D235" s="61" t="s">
        <v>1506</v>
      </c>
    </row>
    <row r="236" spans="1:4" x14ac:dyDescent="0.25">
      <c r="A236" s="61" t="s">
        <v>205</v>
      </c>
      <c r="B236" s="61" t="s">
        <v>206</v>
      </c>
      <c r="C236">
        <v>2023</v>
      </c>
      <c r="D236" s="61">
        <v>0.20799999999999999</v>
      </c>
    </row>
    <row r="237" spans="1:4" hidden="1" x14ac:dyDescent="0.25">
      <c r="A237" s="61" t="s">
        <v>593</v>
      </c>
      <c r="B237" s="61" t="s">
        <v>594</v>
      </c>
      <c r="C237">
        <v>1789</v>
      </c>
      <c r="D237" s="61" t="s">
        <v>1533</v>
      </c>
    </row>
    <row r="238" spans="1:4" hidden="1" x14ac:dyDescent="0.25">
      <c r="A238" s="61" t="s">
        <v>593</v>
      </c>
      <c r="B238" s="61" t="s">
        <v>594</v>
      </c>
      <c r="C238">
        <v>1790</v>
      </c>
      <c r="D238" s="61" t="s">
        <v>1533</v>
      </c>
    </row>
    <row r="239" spans="1:4" hidden="1" x14ac:dyDescent="0.25">
      <c r="A239" s="61" t="s">
        <v>593</v>
      </c>
      <c r="B239" s="61" t="s">
        <v>594</v>
      </c>
      <c r="C239">
        <v>1791</v>
      </c>
      <c r="D239" s="61" t="s">
        <v>1533</v>
      </c>
    </row>
    <row r="240" spans="1:4" hidden="1" x14ac:dyDescent="0.25">
      <c r="A240" s="61" t="s">
        <v>593</v>
      </c>
      <c r="B240" s="61" t="s">
        <v>594</v>
      </c>
      <c r="C240">
        <v>1792</v>
      </c>
      <c r="D240" s="61" t="s">
        <v>1533</v>
      </c>
    </row>
    <row r="241" spans="1:4" hidden="1" x14ac:dyDescent="0.25">
      <c r="A241" s="61" t="s">
        <v>593</v>
      </c>
      <c r="B241" s="61" t="s">
        <v>594</v>
      </c>
      <c r="C241">
        <v>1793</v>
      </c>
      <c r="D241" s="61" t="s">
        <v>1533</v>
      </c>
    </row>
    <row r="242" spans="1:4" hidden="1" x14ac:dyDescent="0.25">
      <c r="A242" s="61" t="s">
        <v>593</v>
      </c>
      <c r="B242" s="61" t="s">
        <v>594</v>
      </c>
      <c r="C242">
        <v>1794</v>
      </c>
      <c r="D242" s="61" t="s">
        <v>1533</v>
      </c>
    </row>
    <row r="243" spans="1:4" hidden="1" x14ac:dyDescent="0.25">
      <c r="A243" s="61" t="s">
        <v>593</v>
      </c>
      <c r="B243" s="61" t="s">
        <v>594</v>
      </c>
      <c r="C243">
        <v>1795</v>
      </c>
      <c r="D243" s="61" t="s">
        <v>1533</v>
      </c>
    </row>
    <row r="244" spans="1:4" hidden="1" x14ac:dyDescent="0.25">
      <c r="A244" s="61" t="s">
        <v>593</v>
      </c>
      <c r="B244" s="61" t="s">
        <v>594</v>
      </c>
      <c r="C244">
        <v>1796</v>
      </c>
      <c r="D244" s="61" t="s">
        <v>1533</v>
      </c>
    </row>
    <row r="245" spans="1:4" hidden="1" x14ac:dyDescent="0.25">
      <c r="A245" s="61" t="s">
        <v>593</v>
      </c>
      <c r="B245" s="61" t="s">
        <v>594</v>
      </c>
      <c r="C245">
        <v>1797</v>
      </c>
      <c r="D245" s="61" t="s">
        <v>1533</v>
      </c>
    </row>
    <row r="246" spans="1:4" hidden="1" x14ac:dyDescent="0.25">
      <c r="A246" s="61" t="s">
        <v>593</v>
      </c>
      <c r="B246" s="61" t="s">
        <v>594</v>
      </c>
      <c r="C246">
        <v>1798</v>
      </c>
      <c r="D246" s="61" t="s">
        <v>1534</v>
      </c>
    </row>
    <row r="247" spans="1:4" hidden="1" x14ac:dyDescent="0.25">
      <c r="A247" s="61" t="s">
        <v>593</v>
      </c>
      <c r="B247" s="61" t="s">
        <v>594</v>
      </c>
      <c r="C247">
        <v>1799</v>
      </c>
      <c r="D247" s="61" t="s">
        <v>1534</v>
      </c>
    </row>
    <row r="248" spans="1:4" hidden="1" x14ac:dyDescent="0.25">
      <c r="A248" s="61" t="s">
        <v>593</v>
      </c>
      <c r="B248" s="61" t="s">
        <v>594</v>
      </c>
      <c r="C248">
        <v>1800</v>
      </c>
      <c r="D248" s="61" t="s">
        <v>1534</v>
      </c>
    </row>
    <row r="249" spans="1:4" hidden="1" x14ac:dyDescent="0.25">
      <c r="A249" s="61" t="s">
        <v>593</v>
      </c>
      <c r="B249" s="61" t="s">
        <v>594</v>
      </c>
      <c r="C249">
        <v>1801</v>
      </c>
      <c r="D249" s="61" t="s">
        <v>1534</v>
      </c>
    </row>
    <row r="250" spans="1:4" hidden="1" x14ac:dyDescent="0.25">
      <c r="A250" s="61" t="s">
        <v>593</v>
      </c>
      <c r="B250" s="61" t="s">
        <v>594</v>
      </c>
      <c r="C250">
        <v>1802</v>
      </c>
      <c r="D250" s="61" t="s">
        <v>1534</v>
      </c>
    </row>
    <row r="251" spans="1:4" hidden="1" x14ac:dyDescent="0.25">
      <c r="A251" s="61" t="s">
        <v>593</v>
      </c>
      <c r="B251" s="61" t="s">
        <v>594</v>
      </c>
      <c r="C251">
        <v>1803</v>
      </c>
      <c r="D251" s="61" t="s">
        <v>1534</v>
      </c>
    </row>
    <row r="252" spans="1:4" hidden="1" x14ac:dyDescent="0.25">
      <c r="A252" s="61" t="s">
        <v>593</v>
      </c>
      <c r="B252" s="61" t="s">
        <v>594</v>
      </c>
      <c r="C252">
        <v>1804</v>
      </c>
      <c r="D252" s="61" t="s">
        <v>1535</v>
      </c>
    </row>
    <row r="253" spans="1:4" hidden="1" x14ac:dyDescent="0.25">
      <c r="A253" s="61" t="s">
        <v>593</v>
      </c>
      <c r="B253" s="61" t="s">
        <v>594</v>
      </c>
      <c r="C253">
        <v>1805</v>
      </c>
      <c r="D253" s="61" t="s">
        <v>1535</v>
      </c>
    </row>
    <row r="254" spans="1:4" hidden="1" x14ac:dyDescent="0.25">
      <c r="A254" s="61" t="s">
        <v>593</v>
      </c>
      <c r="B254" s="61" t="s">
        <v>594</v>
      </c>
      <c r="C254">
        <v>1806</v>
      </c>
      <c r="D254" s="61" t="s">
        <v>1535</v>
      </c>
    </row>
    <row r="255" spans="1:4" hidden="1" x14ac:dyDescent="0.25">
      <c r="A255" s="61" t="s">
        <v>593</v>
      </c>
      <c r="B255" s="61" t="s">
        <v>594</v>
      </c>
      <c r="C255">
        <v>1807</v>
      </c>
      <c r="D255" s="61" t="s">
        <v>1535</v>
      </c>
    </row>
    <row r="256" spans="1:4" hidden="1" x14ac:dyDescent="0.25">
      <c r="A256" s="61" t="s">
        <v>593</v>
      </c>
      <c r="B256" s="61" t="s">
        <v>594</v>
      </c>
      <c r="C256">
        <v>1808</v>
      </c>
      <c r="D256" s="61" t="s">
        <v>1535</v>
      </c>
    </row>
    <row r="257" spans="1:4" hidden="1" x14ac:dyDescent="0.25">
      <c r="A257" s="61" t="s">
        <v>593</v>
      </c>
      <c r="B257" s="61" t="s">
        <v>594</v>
      </c>
      <c r="C257">
        <v>1809</v>
      </c>
      <c r="D257" s="61" t="s">
        <v>1535</v>
      </c>
    </row>
    <row r="258" spans="1:4" hidden="1" x14ac:dyDescent="0.25">
      <c r="A258" s="61" t="s">
        <v>593</v>
      </c>
      <c r="B258" s="61" t="s">
        <v>594</v>
      </c>
      <c r="C258">
        <v>1810</v>
      </c>
      <c r="D258" s="61" t="s">
        <v>1535</v>
      </c>
    </row>
    <row r="259" spans="1:4" hidden="1" x14ac:dyDescent="0.25">
      <c r="A259" s="61" t="s">
        <v>593</v>
      </c>
      <c r="B259" s="61" t="s">
        <v>594</v>
      </c>
      <c r="C259">
        <v>1811</v>
      </c>
      <c r="D259" s="61" t="s">
        <v>1535</v>
      </c>
    </row>
    <row r="260" spans="1:4" hidden="1" x14ac:dyDescent="0.25">
      <c r="A260" s="61" t="s">
        <v>593</v>
      </c>
      <c r="B260" s="61" t="s">
        <v>594</v>
      </c>
      <c r="C260">
        <v>1812</v>
      </c>
      <c r="D260" s="61" t="s">
        <v>1535</v>
      </c>
    </row>
    <row r="261" spans="1:4" hidden="1" x14ac:dyDescent="0.25">
      <c r="A261" s="61" t="s">
        <v>593</v>
      </c>
      <c r="B261" s="61" t="s">
        <v>594</v>
      </c>
      <c r="C261">
        <v>1813</v>
      </c>
      <c r="D261" s="61" t="s">
        <v>1535</v>
      </c>
    </row>
    <row r="262" spans="1:4" hidden="1" x14ac:dyDescent="0.25">
      <c r="A262" s="61" t="s">
        <v>593</v>
      </c>
      <c r="B262" s="61" t="s">
        <v>594</v>
      </c>
      <c r="C262">
        <v>1814</v>
      </c>
      <c r="D262" s="61" t="s">
        <v>1535</v>
      </c>
    </row>
    <row r="263" spans="1:4" hidden="1" x14ac:dyDescent="0.25">
      <c r="A263" s="61" t="s">
        <v>593</v>
      </c>
      <c r="B263" s="61" t="s">
        <v>594</v>
      </c>
      <c r="C263">
        <v>1815</v>
      </c>
      <c r="D263" s="61" t="s">
        <v>1535</v>
      </c>
    </row>
    <row r="264" spans="1:4" hidden="1" x14ac:dyDescent="0.25">
      <c r="A264" s="61" t="s">
        <v>593</v>
      </c>
      <c r="B264" s="61" t="s">
        <v>594</v>
      </c>
      <c r="C264">
        <v>1816</v>
      </c>
      <c r="D264" s="61" t="s">
        <v>1536</v>
      </c>
    </row>
    <row r="265" spans="1:4" hidden="1" x14ac:dyDescent="0.25">
      <c r="A265" s="61" t="s">
        <v>593</v>
      </c>
      <c r="B265" s="61" t="s">
        <v>594</v>
      </c>
      <c r="C265">
        <v>1817</v>
      </c>
      <c r="D265" s="61" t="s">
        <v>1537</v>
      </c>
    </row>
    <row r="266" spans="1:4" hidden="1" x14ac:dyDescent="0.25">
      <c r="A266" s="61" t="s">
        <v>593</v>
      </c>
      <c r="B266" s="61" t="s">
        <v>594</v>
      </c>
      <c r="C266">
        <v>1818</v>
      </c>
      <c r="D266" s="61" t="s">
        <v>1537</v>
      </c>
    </row>
    <row r="267" spans="1:4" hidden="1" x14ac:dyDescent="0.25">
      <c r="A267" s="61" t="s">
        <v>593</v>
      </c>
      <c r="B267" s="61" t="s">
        <v>594</v>
      </c>
      <c r="C267">
        <v>1819</v>
      </c>
      <c r="D267" s="61" t="s">
        <v>1537</v>
      </c>
    </row>
    <row r="268" spans="1:4" hidden="1" x14ac:dyDescent="0.25">
      <c r="A268" s="61" t="s">
        <v>593</v>
      </c>
      <c r="B268" s="61" t="s">
        <v>594</v>
      </c>
      <c r="C268">
        <v>1820</v>
      </c>
      <c r="D268" s="61" t="s">
        <v>1537</v>
      </c>
    </row>
    <row r="269" spans="1:4" hidden="1" x14ac:dyDescent="0.25">
      <c r="A269" s="61" t="s">
        <v>593</v>
      </c>
      <c r="B269" s="61" t="s">
        <v>594</v>
      </c>
      <c r="C269">
        <v>1821</v>
      </c>
      <c r="D269" s="61" t="s">
        <v>1538</v>
      </c>
    </row>
    <row r="270" spans="1:4" hidden="1" x14ac:dyDescent="0.25">
      <c r="A270" s="61" t="s">
        <v>593</v>
      </c>
      <c r="B270" s="61" t="s">
        <v>594</v>
      </c>
      <c r="C270">
        <v>1822</v>
      </c>
      <c r="D270" s="61" t="s">
        <v>1538</v>
      </c>
    </row>
    <row r="271" spans="1:4" hidden="1" x14ac:dyDescent="0.25">
      <c r="A271" s="61" t="s">
        <v>593</v>
      </c>
      <c r="B271" s="61" t="s">
        <v>594</v>
      </c>
      <c r="C271">
        <v>1823</v>
      </c>
      <c r="D271" s="61" t="s">
        <v>1538</v>
      </c>
    </row>
    <row r="272" spans="1:4" hidden="1" x14ac:dyDescent="0.25">
      <c r="A272" s="61" t="s">
        <v>593</v>
      </c>
      <c r="B272" s="61" t="s">
        <v>594</v>
      </c>
      <c r="C272">
        <v>1824</v>
      </c>
      <c r="D272" s="61" t="s">
        <v>1538</v>
      </c>
    </row>
    <row r="273" spans="1:4" hidden="1" x14ac:dyDescent="0.25">
      <c r="A273" s="61" t="s">
        <v>593</v>
      </c>
      <c r="B273" s="61" t="s">
        <v>594</v>
      </c>
      <c r="C273">
        <v>1825</v>
      </c>
      <c r="D273" s="61" t="s">
        <v>1538</v>
      </c>
    </row>
    <row r="274" spans="1:4" hidden="1" x14ac:dyDescent="0.25">
      <c r="A274" s="61" t="s">
        <v>593</v>
      </c>
      <c r="B274" s="61" t="s">
        <v>594</v>
      </c>
      <c r="C274">
        <v>1826</v>
      </c>
      <c r="D274" s="61" t="s">
        <v>1538</v>
      </c>
    </row>
    <row r="275" spans="1:4" hidden="1" x14ac:dyDescent="0.25">
      <c r="A275" s="61" t="s">
        <v>593</v>
      </c>
      <c r="B275" s="61" t="s">
        <v>594</v>
      </c>
      <c r="C275">
        <v>1827</v>
      </c>
      <c r="D275" s="61" t="s">
        <v>1538</v>
      </c>
    </row>
    <row r="276" spans="1:4" hidden="1" x14ac:dyDescent="0.25">
      <c r="A276" s="61" t="s">
        <v>593</v>
      </c>
      <c r="B276" s="61" t="s">
        <v>594</v>
      </c>
      <c r="C276">
        <v>1828</v>
      </c>
      <c r="D276" s="61" t="s">
        <v>1539</v>
      </c>
    </row>
    <row r="277" spans="1:4" hidden="1" x14ac:dyDescent="0.25">
      <c r="A277" s="61" t="s">
        <v>593</v>
      </c>
      <c r="B277" s="61" t="s">
        <v>594</v>
      </c>
      <c r="C277">
        <v>1829</v>
      </c>
      <c r="D277" s="61" t="s">
        <v>1540</v>
      </c>
    </row>
    <row r="278" spans="1:4" hidden="1" x14ac:dyDescent="0.25">
      <c r="A278" s="61" t="s">
        <v>593</v>
      </c>
      <c r="B278" s="61" t="s">
        <v>594</v>
      </c>
      <c r="C278">
        <v>1830</v>
      </c>
      <c r="D278" s="61" t="s">
        <v>1540</v>
      </c>
    </row>
    <row r="279" spans="1:4" hidden="1" x14ac:dyDescent="0.25">
      <c r="A279" s="61" t="s">
        <v>593</v>
      </c>
      <c r="B279" s="61" t="s">
        <v>594</v>
      </c>
      <c r="C279">
        <v>1831</v>
      </c>
      <c r="D279" s="61" t="s">
        <v>1540</v>
      </c>
    </row>
    <row r="280" spans="1:4" hidden="1" x14ac:dyDescent="0.25">
      <c r="A280" s="61" t="s">
        <v>593</v>
      </c>
      <c r="B280" s="61" t="s">
        <v>594</v>
      </c>
      <c r="C280">
        <v>1832</v>
      </c>
      <c r="D280" s="61" t="s">
        <v>1540</v>
      </c>
    </row>
    <row r="281" spans="1:4" hidden="1" x14ac:dyDescent="0.25">
      <c r="A281" s="61" t="s">
        <v>593</v>
      </c>
      <c r="B281" s="61" t="s">
        <v>594</v>
      </c>
      <c r="C281">
        <v>1833</v>
      </c>
      <c r="D281" s="61" t="s">
        <v>1540</v>
      </c>
    </row>
    <row r="282" spans="1:4" hidden="1" x14ac:dyDescent="0.25">
      <c r="A282" s="61" t="s">
        <v>593</v>
      </c>
      <c r="B282" s="61" t="s">
        <v>594</v>
      </c>
      <c r="C282">
        <v>1834</v>
      </c>
      <c r="D282" s="61" t="s">
        <v>1540</v>
      </c>
    </row>
    <row r="283" spans="1:4" hidden="1" x14ac:dyDescent="0.25">
      <c r="A283" s="61" t="s">
        <v>593</v>
      </c>
      <c r="B283" s="61" t="s">
        <v>594</v>
      </c>
      <c r="C283">
        <v>1835</v>
      </c>
      <c r="D283" s="61" t="s">
        <v>1540</v>
      </c>
    </row>
    <row r="284" spans="1:4" hidden="1" x14ac:dyDescent="0.25">
      <c r="A284" s="61" t="s">
        <v>593</v>
      </c>
      <c r="B284" s="61" t="s">
        <v>594</v>
      </c>
      <c r="C284">
        <v>1836</v>
      </c>
      <c r="D284" s="61" t="s">
        <v>1540</v>
      </c>
    </row>
    <row r="285" spans="1:4" hidden="1" x14ac:dyDescent="0.25">
      <c r="A285" s="61" t="s">
        <v>593</v>
      </c>
      <c r="B285" s="61" t="s">
        <v>594</v>
      </c>
      <c r="C285">
        <v>1837</v>
      </c>
      <c r="D285" s="61" t="s">
        <v>1540</v>
      </c>
    </row>
    <row r="286" spans="1:4" hidden="1" x14ac:dyDescent="0.25">
      <c r="A286" s="61" t="s">
        <v>593</v>
      </c>
      <c r="B286" s="61" t="s">
        <v>594</v>
      </c>
      <c r="C286">
        <v>1838</v>
      </c>
      <c r="D286" s="61" t="s">
        <v>1540</v>
      </c>
    </row>
    <row r="287" spans="1:4" hidden="1" x14ac:dyDescent="0.25">
      <c r="A287" s="61" t="s">
        <v>593</v>
      </c>
      <c r="B287" s="61" t="s">
        <v>594</v>
      </c>
      <c r="C287">
        <v>1839</v>
      </c>
      <c r="D287" s="61" t="s">
        <v>1541</v>
      </c>
    </row>
    <row r="288" spans="1:4" hidden="1" x14ac:dyDescent="0.25">
      <c r="A288" s="61" t="s">
        <v>593</v>
      </c>
      <c r="B288" s="61" t="s">
        <v>594</v>
      </c>
      <c r="C288">
        <v>1840</v>
      </c>
      <c r="D288" s="61" t="s">
        <v>1541</v>
      </c>
    </row>
    <row r="289" spans="1:4" hidden="1" x14ac:dyDescent="0.25">
      <c r="A289" s="61" t="s">
        <v>593</v>
      </c>
      <c r="B289" s="61" t="s">
        <v>594</v>
      </c>
      <c r="C289">
        <v>1841</v>
      </c>
      <c r="D289" s="61" t="s">
        <v>1541</v>
      </c>
    </row>
    <row r="290" spans="1:4" hidden="1" x14ac:dyDescent="0.25">
      <c r="A290" s="61" t="s">
        <v>593</v>
      </c>
      <c r="B290" s="61" t="s">
        <v>594</v>
      </c>
      <c r="C290">
        <v>1842</v>
      </c>
      <c r="D290" s="61" t="s">
        <v>1541</v>
      </c>
    </row>
    <row r="291" spans="1:4" hidden="1" x14ac:dyDescent="0.25">
      <c r="A291" s="61" t="s">
        <v>593</v>
      </c>
      <c r="B291" s="61" t="s">
        <v>594</v>
      </c>
      <c r="C291">
        <v>1843</v>
      </c>
      <c r="D291" s="61" t="s">
        <v>1541</v>
      </c>
    </row>
    <row r="292" spans="1:4" hidden="1" x14ac:dyDescent="0.25">
      <c r="A292" s="61" t="s">
        <v>593</v>
      </c>
      <c r="B292" s="61" t="s">
        <v>594</v>
      </c>
      <c r="C292">
        <v>1844</v>
      </c>
      <c r="D292" s="61" t="s">
        <v>1541</v>
      </c>
    </row>
    <row r="293" spans="1:4" hidden="1" x14ac:dyDescent="0.25">
      <c r="A293" s="61" t="s">
        <v>593</v>
      </c>
      <c r="B293" s="61" t="s">
        <v>594</v>
      </c>
      <c r="C293">
        <v>1845</v>
      </c>
      <c r="D293" s="61" t="s">
        <v>1541</v>
      </c>
    </row>
    <row r="294" spans="1:4" hidden="1" x14ac:dyDescent="0.25">
      <c r="A294" s="61" t="s">
        <v>593</v>
      </c>
      <c r="B294" s="61" t="s">
        <v>594</v>
      </c>
      <c r="C294">
        <v>1846</v>
      </c>
      <c r="D294" s="61" t="s">
        <v>1541</v>
      </c>
    </row>
    <row r="295" spans="1:4" hidden="1" x14ac:dyDescent="0.25">
      <c r="A295" s="61" t="s">
        <v>593</v>
      </c>
      <c r="B295" s="61" t="s">
        <v>594</v>
      </c>
      <c r="C295">
        <v>1847</v>
      </c>
      <c r="D295" s="61" t="s">
        <v>1541</v>
      </c>
    </row>
    <row r="296" spans="1:4" hidden="1" x14ac:dyDescent="0.25">
      <c r="A296" s="61" t="s">
        <v>593</v>
      </c>
      <c r="B296" s="61" t="s">
        <v>594</v>
      </c>
      <c r="C296">
        <v>1848</v>
      </c>
      <c r="D296" s="61" t="s">
        <v>1542</v>
      </c>
    </row>
    <row r="297" spans="1:4" hidden="1" x14ac:dyDescent="0.25">
      <c r="A297" s="61" t="s">
        <v>593</v>
      </c>
      <c r="B297" s="61" t="s">
        <v>594</v>
      </c>
      <c r="C297">
        <v>1849</v>
      </c>
      <c r="D297" s="61" t="s">
        <v>1543</v>
      </c>
    </row>
    <row r="298" spans="1:4" hidden="1" x14ac:dyDescent="0.25">
      <c r="A298" s="61" t="s">
        <v>593</v>
      </c>
      <c r="B298" s="61" t="s">
        <v>594</v>
      </c>
      <c r="C298">
        <v>1850</v>
      </c>
      <c r="D298" s="61" t="s">
        <v>1543</v>
      </c>
    </row>
    <row r="299" spans="1:4" hidden="1" x14ac:dyDescent="0.25">
      <c r="A299" s="61" t="s">
        <v>593</v>
      </c>
      <c r="B299" s="61" t="s">
        <v>594</v>
      </c>
      <c r="C299">
        <v>1851</v>
      </c>
      <c r="D299" s="61" t="s">
        <v>1544</v>
      </c>
    </row>
    <row r="300" spans="1:4" hidden="1" x14ac:dyDescent="0.25">
      <c r="A300" s="61" t="s">
        <v>593</v>
      </c>
      <c r="B300" s="61" t="s">
        <v>594</v>
      </c>
      <c r="C300">
        <v>1852</v>
      </c>
      <c r="D300" s="61" t="s">
        <v>1544</v>
      </c>
    </row>
    <row r="301" spans="1:4" hidden="1" x14ac:dyDescent="0.25">
      <c r="A301" s="61" t="s">
        <v>593</v>
      </c>
      <c r="B301" s="61" t="s">
        <v>594</v>
      </c>
      <c r="C301">
        <v>1853</v>
      </c>
      <c r="D301" s="61" t="s">
        <v>1544</v>
      </c>
    </row>
    <row r="302" spans="1:4" hidden="1" x14ac:dyDescent="0.25">
      <c r="A302" s="61" t="s">
        <v>593</v>
      </c>
      <c r="B302" s="61" t="s">
        <v>594</v>
      </c>
      <c r="C302">
        <v>1854</v>
      </c>
      <c r="D302" s="61" t="s">
        <v>1544</v>
      </c>
    </row>
    <row r="303" spans="1:4" hidden="1" x14ac:dyDescent="0.25">
      <c r="A303" s="61" t="s">
        <v>593</v>
      </c>
      <c r="B303" s="61" t="s">
        <v>594</v>
      </c>
      <c r="C303">
        <v>1855</v>
      </c>
      <c r="D303" s="61" t="s">
        <v>1544</v>
      </c>
    </row>
    <row r="304" spans="1:4" hidden="1" x14ac:dyDescent="0.25">
      <c r="A304" s="61" t="s">
        <v>593</v>
      </c>
      <c r="B304" s="61" t="s">
        <v>594</v>
      </c>
      <c r="C304">
        <v>1856</v>
      </c>
      <c r="D304" s="61" t="s">
        <v>1545</v>
      </c>
    </row>
    <row r="305" spans="1:4" hidden="1" x14ac:dyDescent="0.25">
      <c r="A305" s="61" t="s">
        <v>593</v>
      </c>
      <c r="B305" s="61" t="s">
        <v>594</v>
      </c>
      <c r="C305">
        <v>1857</v>
      </c>
      <c r="D305" s="61" t="s">
        <v>1546</v>
      </c>
    </row>
    <row r="306" spans="1:4" hidden="1" x14ac:dyDescent="0.25">
      <c r="A306" s="61" t="s">
        <v>593</v>
      </c>
      <c r="B306" s="61" t="s">
        <v>594</v>
      </c>
      <c r="C306">
        <v>1858</v>
      </c>
      <c r="D306" s="61" t="s">
        <v>1546</v>
      </c>
    </row>
    <row r="307" spans="1:4" hidden="1" x14ac:dyDescent="0.25">
      <c r="A307" s="61" t="s">
        <v>593</v>
      </c>
      <c r="B307" s="61" t="s">
        <v>594</v>
      </c>
      <c r="C307">
        <v>1859</v>
      </c>
      <c r="D307" s="61" t="s">
        <v>1547</v>
      </c>
    </row>
    <row r="308" spans="1:4" hidden="1" x14ac:dyDescent="0.25">
      <c r="A308" s="61" t="s">
        <v>593</v>
      </c>
      <c r="B308" s="61" t="s">
        <v>594</v>
      </c>
      <c r="C308">
        <v>1860</v>
      </c>
      <c r="D308" s="61" t="s">
        <v>1548</v>
      </c>
    </row>
    <row r="309" spans="1:4" hidden="1" x14ac:dyDescent="0.25">
      <c r="A309" s="61" t="s">
        <v>593</v>
      </c>
      <c r="B309" s="61" t="s">
        <v>594</v>
      </c>
      <c r="C309">
        <v>1861</v>
      </c>
      <c r="D309" s="61" t="s">
        <v>1549</v>
      </c>
    </row>
    <row r="310" spans="1:4" hidden="1" x14ac:dyDescent="0.25">
      <c r="A310" s="61" t="s">
        <v>593</v>
      </c>
      <c r="B310" s="61" t="s">
        <v>594</v>
      </c>
      <c r="C310">
        <v>1862</v>
      </c>
      <c r="D310" s="61" t="s">
        <v>1550</v>
      </c>
    </row>
    <row r="311" spans="1:4" hidden="1" x14ac:dyDescent="0.25">
      <c r="A311" s="61" t="s">
        <v>593</v>
      </c>
      <c r="B311" s="61" t="s">
        <v>594</v>
      </c>
      <c r="C311">
        <v>1863</v>
      </c>
      <c r="D311" s="61" t="s">
        <v>1551</v>
      </c>
    </row>
    <row r="312" spans="1:4" hidden="1" x14ac:dyDescent="0.25">
      <c r="A312" s="61" t="s">
        <v>593</v>
      </c>
      <c r="B312" s="61" t="s">
        <v>594</v>
      </c>
      <c r="C312">
        <v>1864</v>
      </c>
      <c r="D312" s="61" t="s">
        <v>1552</v>
      </c>
    </row>
    <row r="313" spans="1:4" hidden="1" x14ac:dyDescent="0.25">
      <c r="A313" s="61" t="s">
        <v>593</v>
      </c>
      <c r="B313" s="61" t="s">
        <v>594</v>
      </c>
      <c r="C313">
        <v>1865</v>
      </c>
      <c r="D313" s="61" t="s">
        <v>1553</v>
      </c>
    </row>
    <row r="314" spans="1:4" hidden="1" x14ac:dyDescent="0.25">
      <c r="A314" s="61" t="s">
        <v>593</v>
      </c>
      <c r="B314" s="61" t="s">
        <v>594</v>
      </c>
      <c r="C314">
        <v>1866</v>
      </c>
      <c r="D314" s="61" t="s">
        <v>1554</v>
      </c>
    </row>
    <row r="315" spans="1:4" hidden="1" x14ac:dyDescent="0.25">
      <c r="A315" s="61" t="s">
        <v>593</v>
      </c>
      <c r="B315" s="61" t="s">
        <v>594</v>
      </c>
      <c r="C315">
        <v>1867</v>
      </c>
      <c r="D315" s="61" t="s">
        <v>1554</v>
      </c>
    </row>
    <row r="316" spans="1:4" hidden="1" x14ac:dyDescent="0.25">
      <c r="A316" s="61" t="s">
        <v>593</v>
      </c>
      <c r="B316" s="61" t="s">
        <v>594</v>
      </c>
      <c r="C316">
        <v>1868</v>
      </c>
      <c r="D316" s="61" t="s">
        <v>1555</v>
      </c>
    </row>
    <row r="317" spans="1:4" hidden="1" x14ac:dyDescent="0.25">
      <c r="A317" s="61" t="s">
        <v>593</v>
      </c>
      <c r="B317" s="61" t="s">
        <v>594</v>
      </c>
      <c r="C317">
        <v>1869</v>
      </c>
      <c r="D317" s="61" t="s">
        <v>1556</v>
      </c>
    </row>
    <row r="318" spans="1:4" hidden="1" x14ac:dyDescent="0.25">
      <c r="A318" s="61" t="s">
        <v>593</v>
      </c>
      <c r="B318" s="61" t="s">
        <v>594</v>
      </c>
      <c r="C318">
        <v>1870</v>
      </c>
      <c r="D318" s="61" t="s">
        <v>1557</v>
      </c>
    </row>
    <row r="319" spans="1:4" hidden="1" x14ac:dyDescent="0.25">
      <c r="A319" s="61" t="s">
        <v>593</v>
      </c>
      <c r="B319" s="61" t="s">
        <v>594</v>
      </c>
      <c r="C319">
        <v>1871</v>
      </c>
      <c r="D319" s="61" t="s">
        <v>1558</v>
      </c>
    </row>
    <row r="320" spans="1:4" hidden="1" x14ac:dyDescent="0.25">
      <c r="A320" s="61" t="s">
        <v>593</v>
      </c>
      <c r="B320" s="61" t="s">
        <v>594</v>
      </c>
      <c r="C320">
        <v>1872</v>
      </c>
      <c r="D320" s="61" t="s">
        <v>1558</v>
      </c>
    </row>
    <row r="321" spans="1:4" hidden="1" x14ac:dyDescent="0.25">
      <c r="A321" s="61" t="s">
        <v>593</v>
      </c>
      <c r="B321" s="61" t="s">
        <v>594</v>
      </c>
      <c r="C321">
        <v>1873</v>
      </c>
      <c r="D321" s="61" t="s">
        <v>1559</v>
      </c>
    </row>
    <row r="322" spans="1:4" hidden="1" x14ac:dyDescent="0.25">
      <c r="A322" s="61" t="s">
        <v>593</v>
      </c>
      <c r="B322" s="61" t="s">
        <v>594</v>
      </c>
      <c r="C322">
        <v>1874</v>
      </c>
      <c r="D322" s="61" t="s">
        <v>1559</v>
      </c>
    </row>
    <row r="323" spans="1:4" hidden="1" x14ac:dyDescent="0.25">
      <c r="A323" s="61" t="s">
        <v>593</v>
      </c>
      <c r="B323" s="61" t="s">
        <v>594</v>
      </c>
      <c r="C323">
        <v>1875</v>
      </c>
      <c r="D323" s="61" t="s">
        <v>1560</v>
      </c>
    </row>
    <row r="324" spans="1:4" hidden="1" x14ac:dyDescent="0.25">
      <c r="A324" s="61" t="s">
        <v>593</v>
      </c>
      <c r="B324" s="61" t="s">
        <v>594</v>
      </c>
      <c r="C324">
        <v>1876</v>
      </c>
      <c r="D324" s="61" t="s">
        <v>1560</v>
      </c>
    </row>
    <row r="325" spans="1:4" hidden="1" x14ac:dyDescent="0.25">
      <c r="A325" s="61" t="s">
        <v>593</v>
      </c>
      <c r="B325" s="61" t="s">
        <v>594</v>
      </c>
      <c r="C325">
        <v>1877</v>
      </c>
      <c r="D325" s="61" t="s">
        <v>1561</v>
      </c>
    </row>
    <row r="326" spans="1:4" hidden="1" x14ac:dyDescent="0.25">
      <c r="A326" s="61" t="s">
        <v>593</v>
      </c>
      <c r="B326" s="61" t="s">
        <v>594</v>
      </c>
      <c r="C326">
        <v>1878</v>
      </c>
      <c r="D326" s="61" t="s">
        <v>1562</v>
      </c>
    </row>
    <row r="327" spans="1:4" hidden="1" x14ac:dyDescent="0.25">
      <c r="A327" s="61" t="s">
        <v>593</v>
      </c>
      <c r="B327" s="61" t="s">
        <v>594</v>
      </c>
      <c r="C327">
        <v>1879</v>
      </c>
      <c r="D327" s="61" t="s">
        <v>1563</v>
      </c>
    </row>
    <row r="328" spans="1:4" hidden="1" x14ac:dyDescent="0.25">
      <c r="A328" s="61" t="s">
        <v>593</v>
      </c>
      <c r="B328" s="61" t="s">
        <v>594</v>
      </c>
      <c r="C328">
        <v>1880</v>
      </c>
      <c r="D328" s="61" t="s">
        <v>1564</v>
      </c>
    </row>
    <row r="329" spans="1:4" hidden="1" x14ac:dyDescent="0.25">
      <c r="A329" s="61" t="s">
        <v>593</v>
      </c>
      <c r="B329" s="61" t="s">
        <v>594</v>
      </c>
      <c r="C329">
        <v>1881</v>
      </c>
      <c r="D329" s="61" t="s">
        <v>1565</v>
      </c>
    </row>
    <row r="330" spans="1:4" hidden="1" x14ac:dyDescent="0.25">
      <c r="A330" s="61" t="s">
        <v>593</v>
      </c>
      <c r="B330" s="61" t="s">
        <v>594</v>
      </c>
      <c r="C330">
        <v>1882</v>
      </c>
      <c r="D330" s="61" t="s">
        <v>1566</v>
      </c>
    </row>
    <row r="331" spans="1:4" hidden="1" x14ac:dyDescent="0.25">
      <c r="A331" s="61" t="s">
        <v>593</v>
      </c>
      <c r="B331" s="61" t="s">
        <v>594</v>
      </c>
      <c r="C331">
        <v>1883</v>
      </c>
      <c r="D331" s="61" t="s">
        <v>1566</v>
      </c>
    </row>
    <row r="332" spans="1:4" hidden="1" x14ac:dyDescent="0.25">
      <c r="A332" s="61" t="s">
        <v>593</v>
      </c>
      <c r="B332" s="61" t="s">
        <v>594</v>
      </c>
      <c r="C332">
        <v>1884</v>
      </c>
      <c r="D332" s="61" t="s">
        <v>1566</v>
      </c>
    </row>
    <row r="333" spans="1:4" hidden="1" x14ac:dyDescent="0.25">
      <c r="A333" s="61" t="s">
        <v>593</v>
      </c>
      <c r="B333" s="61" t="s">
        <v>594</v>
      </c>
      <c r="C333">
        <v>1885</v>
      </c>
      <c r="D333" s="61" t="s">
        <v>1566</v>
      </c>
    </row>
    <row r="334" spans="1:4" hidden="1" x14ac:dyDescent="0.25">
      <c r="A334" s="61" t="s">
        <v>593</v>
      </c>
      <c r="B334" s="61" t="s">
        <v>594</v>
      </c>
      <c r="C334">
        <v>1886</v>
      </c>
      <c r="D334" s="61" t="s">
        <v>1566</v>
      </c>
    </row>
    <row r="335" spans="1:4" hidden="1" x14ac:dyDescent="0.25">
      <c r="A335" s="61" t="s">
        <v>593</v>
      </c>
      <c r="B335" s="61" t="s">
        <v>594</v>
      </c>
      <c r="C335">
        <v>1887</v>
      </c>
      <c r="D335" s="61" t="s">
        <v>1566</v>
      </c>
    </row>
    <row r="336" spans="1:4" hidden="1" x14ac:dyDescent="0.25">
      <c r="A336" s="61" t="s">
        <v>593</v>
      </c>
      <c r="B336" s="61" t="s">
        <v>594</v>
      </c>
      <c r="C336">
        <v>1888</v>
      </c>
      <c r="D336" s="61" t="s">
        <v>1566</v>
      </c>
    </row>
    <row r="337" spans="1:4" hidden="1" x14ac:dyDescent="0.25">
      <c r="A337" s="61" t="s">
        <v>593</v>
      </c>
      <c r="B337" s="61" t="s">
        <v>594</v>
      </c>
      <c r="C337">
        <v>1889</v>
      </c>
      <c r="D337" s="61" t="s">
        <v>1566</v>
      </c>
    </row>
    <row r="338" spans="1:4" hidden="1" x14ac:dyDescent="0.25">
      <c r="A338" s="61" t="s">
        <v>593</v>
      </c>
      <c r="B338" s="61" t="s">
        <v>594</v>
      </c>
      <c r="C338">
        <v>1890</v>
      </c>
      <c r="D338" s="61" t="s">
        <v>1567</v>
      </c>
    </row>
    <row r="339" spans="1:4" hidden="1" x14ac:dyDescent="0.25">
      <c r="A339" s="61" t="s">
        <v>593</v>
      </c>
      <c r="B339" s="61" t="s">
        <v>594</v>
      </c>
      <c r="C339">
        <v>1891</v>
      </c>
      <c r="D339" s="61" t="s">
        <v>1568</v>
      </c>
    </row>
    <row r="340" spans="1:4" hidden="1" x14ac:dyDescent="0.25">
      <c r="A340" s="61" t="s">
        <v>593</v>
      </c>
      <c r="B340" s="61" t="s">
        <v>594</v>
      </c>
      <c r="C340">
        <v>1892</v>
      </c>
      <c r="D340" s="61" t="s">
        <v>1568</v>
      </c>
    </row>
    <row r="341" spans="1:4" hidden="1" x14ac:dyDescent="0.25">
      <c r="A341" s="61" t="s">
        <v>593</v>
      </c>
      <c r="B341" s="61" t="s">
        <v>594</v>
      </c>
      <c r="C341">
        <v>1893</v>
      </c>
      <c r="D341" s="61" t="s">
        <v>1568</v>
      </c>
    </row>
    <row r="342" spans="1:4" hidden="1" x14ac:dyDescent="0.25">
      <c r="A342" s="61" t="s">
        <v>593</v>
      </c>
      <c r="B342" s="61" t="s">
        <v>594</v>
      </c>
      <c r="C342">
        <v>1894</v>
      </c>
      <c r="D342" s="61" t="s">
        <v>1568</v>
      </c>
    </row>
    <row r="343" spans="1:4" hidden="1" x14ac:dyDescent="0.25">
      <c r="A343" s="61" t="s">
        <v>593</v>
      </c>
      <c r="B343" s="61" t="s">
        <v>594</v>
      </c>
      <c r="C343">
        <v>1895</v>
      </c>
      <c r="D343" s="61" t="s">
        <v>1568</v>
      </c>
    </row>
    <row r="344" spans="1:4" hidden="1" x14ac:dyDescent="0.25">
      <c r="A344" s="61" t="s">
        <v>593</v>
      </c>
      <c r="B344" s="61" t="s">
        <v>594</v>
      </c>
      <c r="C344">
        <v>1896</v>
      </c>
      <c r="D344" s="61" t="s">
        <v>1568</v>
      </c>
    </row>
    <row r="345" spans="1:4" hidden="1" x14ac:dyDescent="0.25">
      <c r="A345" s="61" t="s">
        <v>593</v>
      </c>
      <c r="B345" s="61" t="s">
        <v>594</v>
      </c>
      <c r="C345">
        <v>1897</v>
      </c>
      <c r="D345" s="61" t="s">
        <v>1569</v>
      </c>
    </row>
    <row r="346" spans="1:4" hidden="1" x14ac:dyDescent="0.25">
      <c r="A346" s="61" t="s">
        <v>593</v>
      </c>
      <c r="B346" s="61" t="s">
        <v>594</v>
      </c>
      <c r="C346">
        <v>1898</v>
      </c>
      <c r="D346" s="61" t="s">
        <v>1570</v>
      </c>
    </row>
    <row r="347" spans="1:4" hidden="1" x14ac:dyDescent="0.25">
      <c r="A347" s="61" t="s">
        <v>593</v>
      </c>
      <c r="B347" s="61" t="s">
        <v>594</v>
      </c>
      <c r="C347">
        <v>1899</v>
      </c>
      <c r="D347" s="61" t="s">
        <v>1570</v>
      </c>
    </row>
    <row r="348" spans="1:4" hidden="1" x14ac:dyDescent="0.25">
      <c r="A348" s="61" t="s">
        <v>593</v>
      </c>
      <c r="B348" s="61" t="s">
        <v>594</v>
      </c>
      <c r="C348">
        <v>1900</v>
      </c>
      <c r="D348" s="61" t="s">
        <v>1571</v>
      </c>
    </row>
    <row r="349" spans="1:4" hidden="1" x14ac:dyDescent="0.25">
      <c r="A349" s="61" t="s">
        <v>593</v>
      </c>
      <c r="B349" s="61" t="s">
        <v>594</v>
      </c>
      <c r="C349">
        <v>1901</v>
      </c>
      <c r="D349" s="61" t="s">
        <v>1572</v>
      </c>
    </row>
    <row r="350" spans="1:4" hidden="1" x14ac:dyDescent="0.25">
      <c r="A350" s="61" t="s">
        <v>593</v>
      </c>
      <c r="B350" s="61" t="s">
        <v>594</v>
      </c>
      <c r="C350">
        <v>1902</v>
      </c>
      <c r="D350" s="61" t="s">
        <v>1573</v>
      </c>
    </row>
    <row r="351" spans="1:4" hidden="1" x14ac:dyDescent="0.25">
      <c r="A351" s="61" t="s">
        <v>593</v>
      </c>
      <c r="B351" s="61" t="s">
        <v>594</v>
      </c>
      <c r="C351">
        <v>1903</v>
      </c>
      <c r="D351" s="61" t="s">
        <v>1574</v>
      </c>
    </row>
    <row r="352" spans="1:4" hidden="1" x14ac:dyDescent="0.25">
      <c r="A352" s="61" t="s">
        <v>593</v>
      </c>
      <c r="B352" s="61" t="s">
        <v>594</v>
      </c>
      <c r="C352">
        <v>1904</v>
      </c>
      <c r="D352" s="61" t="s">
        <v>1575</v>
      </c>
    </row>
    <row r="353" spans="1:4" hidden="1" x14ac:dyDescent="0.25">
      <c r="A353" s="61" t="s">
        <v>593</v>
      </c>
      <c r="B353" s="61" t="s">
        <v>594</v>
      </c>
      <c r="C353">
        <v>1905</v>
      </c>
      <c r="D353" s="61" t="s">
        <v>1576</v>
      </c>
    </row>
    <row r="354" spans="1:4" hidden="1" x14ac:dyDescent="0.25">
      <c r="A354" s="61" t="s">
        <v>593</v>
      </c>
      <c r="B354" s="61" t="s">
        <v>594</v>
      </c>
      <c r="C354">
        <v>1906</v>
      </c>
      <c r="D354" s="61" t="s">
        <v>1577</v>
      </c>
    </row>
    <row r="355" spans="1:4" hidden="1" x14ac:dyDescent="0.25">
      <c r="A355" s="61" t="s">
        <v>593</v>
      </c>
      <c r="B355" s="61" t="s">
        <v>594</v>
      </c>
      <c r="C355">
        <v>1907</v>
      </c>
      <c r="D355" s="61" t="s">
        <v>1578</v>
      </c>
    </row>
    <row r="356" spans="1:4" hidden="1" x14ac:dyDescent="0.25">
      <c r="A356" s="61" t="s">
        <v>593</v>
      </c>
      <c r="B356" s="61" t="s">
        <v>594</v>
      </c>
      <c r="C356">
        <v>1908</v>
      </c>
      <c r="D356" s="61" t="s">
        <v>1579</v>
      </c>
    </row>
    <row r="357" spans="1:4" hidden="1" x14ac:dyDescent="0.25">
      <c r="A357" s="61" t="s">
        <v>593</v>
      </c>
      <c r="B357" s="61" t="s">
        <v>594</v>
      </c>
      <c r="C357">
        <v>1909</v>
      </c>
      <c r="D357" s="61" t="s">
        <v>1580</v>
      </c>
    </row>
    <row r="358" spans="1:4" hidden="1" x14ac:dyDescent="0.25">
      <c r="A358" s="61" t="s">
        <v>593</v>
      </c>
      <c r="B358" s="61" t="s">
        <v>594</v>
      </c>
      <c r="C358">
        <v>1910</v>
      </c>
      <c r="D358" s="61" t="s">
        <v>1581</v>
      </c>
    </row>
    <row r="359" spans="1:4" hidden="1" x14ac:dyDescent="0.25">
      <c r="A359" s="61" t="s">
        <v>593</v>
      </c>
      <c r="B359" s="61" t="s">
        <v>594</v>
      </c>
      <c r="C359">
        <v>1911</v>
      </c>
      <c r="D359" s="61" t="s">
        <v>1582</v>
      </c>
    </row>
    <row r="360" spans="1:4" hidden="1" x14ac:dyDescent="0.25">
      <c r="A360" s="61" t="s">
        <v>593</v>
      </c>
      <c r="B360" s="61" t="s">
        <v>594</v>
      </c>
      <c r="C360">
        <v>1912</v>
      </c>
      <c r="D360" s="61" t="s">
        <v>1583</v>
      </c>
    </row>
    <row r="361" spans="1:4" hidden="1" x14ac:dyDescent="0.25">
      <c r="A361" s="61" t="s">
        <v>593</v>
      </c>
      <c r="B361" s="61" t="s">
        <v>594</v>
      </c>
      <c r="C361">
        <v>1913</v>
      </c>
      <c r="D361" s="61" t="s">
        <v>1584</v>
      </c>
    </row>
    <row r="362" spans="1:4" hidden="1" x14ac:dyDescent="0.25">
      <c r="A362" s="61" t="s">
        <v>593</v>
      </c>
      <c r="B362" s="61" t="s">
        <v>594</v>
      </c>
      <c r="C362">
        <v>1914</v>
      </c>
      <c r="D362" s="61" t="s">
        <v>1585</v>
      </c>
    </row>
    <row r="363" spans="1:4" hidden="1" x14ac:dyDescent="0.25">
      <c r="A363" s="61" t="s">
        <v>593</v>
      </c>
      <c r="B363" s="61" t="s">
        <v>594</v>
      </c>
      <c r="C363">
        <v>1915</v>
      </c>
      <c r="D363" s="61" t="s">
        <v>1586</v>
      </c>
    </row>
    <row r="364" spans="1:4" hidden="1" x14ac:dyDescent="0.25">
      <c r="A364" s="61" t="s">
        <v>593</v>
      </c>
      <c r="B364" s="61" t="s">
        <v>594</v>
      </c>
      <c r="C364">
        <v>1916</v>
      </c>
      <c r="D364" s="61" t="s">
        <v>1587</v>
      </c>
    </row>
    <row r="365" spans="1:4" hidden="1" x14ac:dyDescent="0.25">
      <c r="A365" s="61" t="s">
        <v>593</v>
      </c>
      <c r="B365" s="61" t="s">
        <v>594</v>
      </c>
      <c r="C365">
        <v>1917</v>
      </c>
      <c r="D365" s="61" t="s">
        <v>1588</v>
      </c>
    </row>
    <row r="366" spans="1:4" hidden="1" x14ac:dyDescent="0.25">
      <c r="A366" s="61" t="s">
        <v>593</v>
      </c>
      <c r="B366" s="61" t="s">
        <v>594</v>
      </c>
      <c r="C366">
        <v>1918</v>
      </c>
      <c r="D366" s="61" t="s">
        <v>1589</v>
      </c>
    </row>
    <row r="367" spans="1:4" hidden="1" x14ac:dyDescent="0.25">
      <c r="A367" s="61" t="s">
        <v>593</v>
      </c>
      <c r="B367" s="61" t="s">
        <v>594</v>
      </c>
      <c r="C367">
        <v>1919</v>
      </c>
      <c r="D367" s="61" t="s">
        <v>1590</v>
      </c>
    </row>
    <row r="368" spans="1:4" hidden="1" x14ac:dyDescent="0.25">
      <c r="A368" s="61" t="s">
        <v>593</v>
      </c>
      <c r="B368" s="61" t="s">
        <v>594</v>
      </c>
      <c r="C368">
        <v>1920</v>
      </c>
      <c r="D368" s="61" t="s">
        <v>1591</v>
      </c>
    </row>
    <row r="369" spans="1:4" hidden="1" x14ac:dyDescent="0.25">
      <c r="A369" s="61" t="s">
        <v>593</v>
      </c>
      <c r="B369" s="61" t="s">
        <v>594</v>
      </c>
      <c r="C369">
        <v>1921</v>
      </c>
      <c r="D369" s="61" t="s">
        <v>1592</v>
      </c>
    </row>
    <row r="370" spans="1:4" hidden="1" x14ac:dyDescent="0.25">
      <c r="A370" s="61" t="s">
        <v>593</v>
      </c>
      <c r="B370" s="61" t="s">
        <v>594</v>
      </c>
      <c r="C370">
        <v>1922</v>
      </c>
      <c r="D370" s="61" t="s">
        <v>1593</v>
      </c>
    </row>
    <row r="371" spans="1:4" hidden="1" x14ac:dyDescent="0.25">
      <c r="A371" s="61" t="s">
        <v>593</v>
      </c>
      <c r="B371" s="61" t="s">
        <v>594</v>
      </c>
      <c r="C371">
        <v>1923</v>
      </c>
      <c r="D371" s="61" t="s">
        <v>1594</v>
      </c>
    </row>
    <row r="372" spans="1:4" hidden="1" x14ac:dyDescent="0.25">
      <c r="A372" s="61" t="s">
        <v>593</v>
      </c>
      <c r="B372" s="61" t="s">
        <v>594</v>
      </c>
      <c r="C372">
        <v>1924</v>
      </c>
      <c r="D372" s="61" t="s">
        <v>1595</v>
      </c>
    </row>
    <row r="373" spans="1:4" hidden="1" x14ac:dyDescent="0.25">
      <c r="A373" s="61" t="s">
        <v>593</v>
      </c>
      <c r="B373" s="61" t="s">
        <v>594</v>
      </c>
      <c r="C373">
        <v>1925</v>
      </c>
      <c r="D373" s="61" t="s">
        <v>1596</v>
      </c>
    </row>
    <row r="374" spans="1:4" hidden="1" x14ac:dyDescent="0.25">
      <c r="A374" s="61" t="s">
        <v>593</v>
      </c>
      <c r="B374" s="61" t="s">
        <v>594</v>
      </c>
      <c r="C374">
        <v>1926</v>
      </c>
      <c r="D374" s="61" t="s">
        <v>1597</v>
      </c>
    </row>
    <row r="375" spans="1:4" hidden="1" x14ac:dyDescent="0.25">
      <c r="A375" s="61" t="s">
        <v>593</v>
      </c>
      <c r="B375" s="61" t="s">
        <v>594</v>
      </c>
      <c r="C375">
        <v>1927</v>
      </c>
      <c r="D375" s="61" t="s">
        <v>1598</v>
      </c>
    </row>
    <row r="376" spans="1:4" hidden="1" x14ac:dyDescent="0.25">
      <c r="A376" s="61" t="s">
        <v>593</v>
      </c>
      <c r="B376" s="61" t="s">
        <v>594</v>
      </c>
      <c r="C376">
        <v>1928</v>
      </c>
      <c r="D376" s="61" t="s">
        <v>1598</v>
      </c>
    </row>
    <row r="377" spans="1:4" hidden="1" x14ac:dyDescent="0.25">
      <c r="A377" s="61" t="s">
        <v>593</v>
      </c>
      <c r="B377" s="61" t="s">
        <v>594</v>
      </c>
      <c r="C377">
        <v>1929</v>
      </c>
      <c r="D377" s="61" t="s">
        <v>1599</v>
      </c>
    </row>
    <row r="378" spans="1:4" hidden="1" x14ac:dyDescent="0.25">
      <c r="A378" s="61" t="s">
        <v>593</v>
      </c>
      <c r="B378" s="61" t="s">
        <v>594</v>
      </c>
      <c r="C378">
        <v>1930</v>
      </c>
      <c r="D378" s="61" t="s">
        <v>1600</v>
      </c>
    </row>
    <row r="379" spans="1:4" hidden="1" x14ac:dyDescent="0.25">
      <c r="A379" s="61" t="s">
        <v>593</v>
      </c>
      <c r="B379" s="61" t="s">
        <v>594</v>
      </c>
      <c r="C379">
        <v>1931</v>
      </c>
      <c r="D379" s="61" t="s">
        <v>1601</v>
      </c>
    </row>
    <row r="380" spans="1:4" hidden="1" x14ac:dyDescent="0.25">
      <c r="A380" s="61" t="s">
        <v>593</v>
      </c>
      <c r="B380" s="61" t="s">
        <v>594</v>
      </c>
      <c r="C380">
        <v>1932</v>
      </c>
      <c r="D380" s="61" t="s">
        <v>1602</v>
      </c>
    </row>
    <row r="381" spans="1:4" hidden="1" x14ac:dyDescent="0.25">
      <c r="A381" s="61" t="s">
        <v>593</v>
      </c>
      <c r="B381" s="61" t="s">
        <v>594</v>
      </c>
      <c r="C381">
        <v>1933</v>
      </c>
      <c r="D381" s="61" t="s">
        <v>1603</v>
      </c>
    </row>
    <row r="382" spans="1:4" hidden="1" x14ac:dyDescent="0.25">
      <c r="A382" s="61" t="s">
        <v>593</v>
      </c>
      <c r="B382" s="61" t="s">
        <v>594</v>
      </c>
      <c r="C382">
        <v>1934</v>
      </c>
      <c r="D382" s="61" t="s">
        <v>1604</v>
      </c>
    </row>
    <row r="383" spans="1:4" hidden="1" x14ac:dyDescent="0.25">
      <c r="A383" s="61" t="s">
        <v>593</v>
      </c>
      <c r="B383" s="61" t="s">
        <v>594</v>
      </c>
      <c r="C383">
        <v>1935</v>
      </c>
      <c r="D383" s="61" t="s">
        <v>1605</v>
      </c>
    </row>
    <row r="384" spans="1:4" hidden="1" x14ac:dyDescent="0.25">
      <c r="A384" s="61" t="s">
        <v>593</v>
      </c>
      <c r="B384" s="61" t="s">
        <v>594</v>
      </c>
      <c r="C384">
        <v>1936</v>
      </c>
      <c r="D384" s="61" t="s">
        <v>1606</v>
      </c>
    </row>
    <row r="385" spans="1:4" hidden="1" x14ac:dyDescent="0.25">
      <c r="A385" s="61" t="s">
        <v>593</v>
      </c>
      <c r="B385" s="61" t="s">
        <v>594</v>
      </c>
      <c r="C385">
        <v>1937</v>
      </c>
      <c r="D385" s="61" t="s">
        <v>1606</v>
      </c>
    </row>
    <row r="386" spans="1:4" hidden="1" x14ac:dyDescent="0.25">
      <c r="A386" s="61" t="s">
        <v>593</v>
      </c>
      <c r="B386" s="61" t="s">
        <v>594</v>
      </c>
      <c r="C386">
        <v>1938</v>
      </c>
      <c r="D386" s="61" t="s">
        <v>1607</v>
      </c>
    </row>
    <row r="387" spans="1:4" hidden="1" x14ac:dyDescent="0.25">
      <c r="A387" s="61" t="s">
        <v>593</v>
      </c>
      <c r="B387" s="61" t="s">
        <v>594</v>
      </c>
      <c r="C387">
        <v>1939</v>
      </c>
      <c r="D387" s="61" t="s">
        <v>1608</v>
      </c>
    </row>
    <row r="388" spans="1:4" hidden="1" x14ac:dyDescent="0.25">
      <c r="A388" s="61" t="s">
        <v>593</v>
      </c>
      <c r="B388" s="61" t="s">
        <v>594</v>
      </c>
      <c r="C388">
        <v>1940</v>
      </c>
      <c r="D388" s="61" t="s">
        <v>1609</v>
      </c>
    </row>
    <row r="389" spans="1:4" hidden="1" x14ac:dyDescent="0.25">
      <c r="A389" s="61" t="s">
        <v>593</v>
      </c>
      <c r="B389" s="61" t="s">
        <v>594</v>
      </c>
      <c r="C389">
        <v>1941</v>
      </c>
      <c r="D389" s="61" t="s">
        <v>1610</v>
      </c>
    </row>
    <row r="390" spans="1:4" hidden="1" x14ac:dyDescent="0.25">
      <c r="A390" s="61" t="s">
        <v>593</v>
      </c>
      <c r="B390" s="61" t="s">
        <v>594</v>
      </c>
      <c r="C390">
        <v>1942</v>
      </c>
      <c r="D390" s="61" t="s">
        <v>1611</v>
      </c>
    </row>
    <row r="391" spans="1:4" hidden="1" x14ac:dyDescent="0.25">
      <c r="A391" s="61" t="s">
        <v>593</v>
      </c>
      <c r="B391" s="61" t="s">
        <v>594</v>
      </c>
      <c r="C391">
        <v>1943</v>
      </c>
      <c r="D391" s="61" t="s">
        <v>1612</v>
      </c>
    </row>
    <row r="392" spans="1:4" hidden="1" x14ac:dyDescent="0.25">
      <c r="A392" s="61" t="s">
        <v>593</v>
      </c>
      <c r="B392" s="61" t="s">
        <v>594</v>
      </c>
      <c r="C392">
        <v>1944</v>
      </c>
      <c r="D392" s="61" t="s">
        <v>1613</v>
      </c>
    </row>
    <row r="393" spans="1:4" hidden="1" x14ac:dyDescent="0.25">
      <c r="A393" s="61" t="s">
        <v>593</v>
      </c>
      <c r="B393" s="61" t="s">
        <v>594</v>
      </c>
      <c r="C393">
        <v>1945</v>
      </c>
      <c r="D393" s="61" t="s">
        <v>1614</v>
      </c>
    </row>
    <row r="394" spans="1:4" hidden="1" x14ac:dyDescent="0.25">
      <c r="A394" s="61" t="s">
        <v>593</v>
      </c>
      <c r="B394" s="61" t="s">
        <v>594</v>
      </c>
      <c r="C394">
        <v>1946</v>
      </c>
      <c r="D394" s="61" t="s">
        <v>1615</v>
      </c>
    </row>
    <row r="395" spans="1:4" hidden="1" x14ac:dyDescent="0.25">
      <c r="A395" s="61" t="s">
        <v>593</v>
      </c>
      <c r="B395" s="61" t="s">
        <v>594</v>
      </c>
      <c r="C395">
        <v>1947</v>
      </c>
      <c r="D395" s="61" t="s">
        <v>1616</v>
      </c>
    </row>
    <row r="396" spans="1:4" hidden="1" x14ac:dyDescent="0.25">
      <c r="A396" s="61" t="s">
        <v>593</v>
      </c>
      <c r="B396" s="61" t="s">
        <v>594</v>
      </c>
      <c r="C396">
        <v>1948</v>
      </c>
      <c r="D396" s="61" t="s">
        <v>1617</v>
      </c>
    </row>
    <row r="397" spans="1:4" hidden="1" x14ac:dyDescent="0.25">
      <c r="A397" s="61" t="s">
        <v>593</v>
      </c>
      <c r="B397" s="61" t="s">
        <v>594</v>
      </c>
      <c r="C397">
        <v>1949</v>
      </c>
      <c r="D397" s="61" t="s">
        <v>1618</v>
      </c>
    </row>
    <row r="398" spans="1:4" hidden="1" x14ac:dyDescent="0.25">
      <c r="A398" s="61" t="s">
        <v>593</v>
      </c>
      <c r="B398" s="61" t="s">
        <v>594</v>
      </c>
      <c r="C398">
        <v>1950</v>
      </c>
      <c r="D398" s="61" t="s">
        <v>1619</v>
      </c>
    </row>
    <row r="399" spans="1:4" hidden="1" x14ac:dyDescent="0.25">
      <c r="A399" s="61" t="s">
        <v>593</v>
      </c>
      <c r="B399" s="61" t="s">
        <v>594</v>
      </c>
      <c r="C399">
        <v>1951</v>
      </c>
      <c r="D399" s="61" t="s">
        <v>1620</v>
      </c>
    </row>
    <row r="400" spans="1:4" hidden="1" x14ac:dyDescent="0.25">
      <c r="A400" s="61" t="s">
        <v>593</v>
      </c>
      <c r="B400" s="61" t="s">
        <v>594</v>
      </c>
      <c r="C400">
        <v>1952</v>
      </c>
      <c r="D400" s="61" t="s">
        <v>1621</v>
      </c>
    </row>
    <row r="401" spans="1:4" hidden="1" x14ac:dyDescent="0.25">
      <c r="A401" s="61" t="s">
        <v>593</v>
      </c>
      <c r="B401" s="61" t="s">
        <v>594</v>
      </c>
      <c r="C401">
        <v>1953</v>
      </c>
      <c r="D401" s="61" t="s">
        <v>1622</v>
      </c>
    </row>
    <row r="402" spans="1:4" hidden="1" x14ac:dyDescent="0.25">
      <c r="A402" s="61" t="s">
        <v>593</v>
      </c>
      <c r="B402" s="61" t="s">
        <v>594</v>
      </c>
      <c r="C402">
        <v>1954</v>
      </c>
      <c r="D402" s="61" t="s">
        <v>1623</v>
      </c>
    </row>
    <row r="403" spans="1:4" hidden="1" x14ac:dyDescent="0.25">
      <c r="A403" s="61" t="s">
        <v>593</v>
      </c>
      <c r="B403" s="61" t="s">
        <v>594</v>
      </c>
      <c r="C403">
        <v>1955</v>
      </c>
      <c r="D403" s="61" t="s">
        <v>1624</v>
      </c>
    </row>
    <row r="404" spans="1:4" hidden="1" x14ac:dyDescent="0.25">
      <c r="A404" s="61" t="s">
        <v>593</v>
      </c>
      <c r="B404" s="61" t="s">
        <v>594</v>
      </c>
      <c r="C404">
        <v>1956</v>
      </c>
      <c r="D404" s="61" t="s">
        <v>1625</v>
      </c>
    </row>
    <row r="405" spans="1:4" hidden="1" x14ac:dyDescent="0.25">
      <c r="A405" s="61" t="s">
        <v>593</v>
      </c>
      <c r="B405" s="61" t="s">
        <v>594</v>
      </c>
      <c r="C405">
        <v>1957</v>
      </c>
      <c r="D405" s="61" t="s">
        <v>1626</v>
      </c>
    </row>
    <row r="406" spans="1:4" hidden="1" x14ac:dyDescent="0.25">
      <c r="A406" s="61" t="s">
        <v>593</v>
      </c>
      <c r="B406" s="61" t="s">
        <v>594</v>
      </c>
      <c r="C406">
        <v>1958</v>
      </c>
      <c r="D406" s="61" t="s">
        <v>1627</v>
      </c>
    </row>
    <row r="407" spans="1:4" hidden="1" x14ac:dyDescent="0.25">
      <c r="A407" s="61" t="s">
        <v>593</v>
      </c>
      <c r="B407" s="61" t="s">
        <v>594</v>
      </c>
      <c r="C407">
        <v>1959</v>
      </c>
      <c r="D407" s="61" t="s">
        <v>1628</v>
      </c>
    </row>
    <row r="408" spans="1:4" hidden="1" x14ac:dyDescent="0.25">
      <c r="A408" s="61" t="s">
        <v>593</v>
      </c>
      <c r="B408" s="61" t="s">
        <v>594</v>
      </c>
      <c r="C408">
        <v>1960</v>
      </c>
      <c r="D408" s="61" t="s">
        <v>1629</v>
      </c>
    </row>
    <row r="409" spans="1:4" hidden="1" x14ac:dyDescent="0.25">
      <c r="A409" s="61" t="s">
        <v>593</v>
      </c>
      <c r="B409" s="61" t="s">
        <v>594</v>
      </c>
      <c r="C409">
        <v>1961</v>
      </c>
      <c r="D409" s="61" t="s">
        <v>1630</v>
      </c>
    </row>
    <row r="410" spans="1:4" hidden="1" x14ac:dyDescent="0.25">
      <c r="A410" s="61" t="s">
        <v>593</v>
      </c>
      <c r="B410" s="61" t="s">
        <v>594</v>
      </c>
      <c r="C410">
        <v>1962</v>
      </c>
      <c r="D410" s="61" t="s">
        <v>1631</v>
      </c>
    </row>
    <row r="411" spans="1:4" hidden="1" x14ac:dyDescent="0.25">
      <c r="A411" s="61" t="s">
        <v>593</v>
      </c>
      <c r="B411" s="61" t="s">
        <v>594</v>
      </c>
      <c r="C411">
        <v>1963</v>
      </c>
      <c r="D411" s="61" t="s">
        <v>1632</v>
      </c>
    </row>
    <row r="412" spans="1:4" hidden="1" x14ac:dyDescent="0.25">
      <c r="A412" s="61" t="s">
        <v>593</v>
      </c>
      <c r="B412" s="61" t="s">
        <v>594</v>
      </c>
      <c r="C412">
        <v>1964</v>
      </c>
      <c r="D412" s="61" t="s">
        <v>1633</v>
      </c>
    </row>
    <row r="413" spans="1:4" hidden="1" x14ac:dyDescent="0.25">
      <c r="A413" s="61" t="s">
        <v>593</v>
      </c>
      <c r="B413" s="61" t="s">
        <v>594</v>
      </c>
      <c r="C413">
        <v>1965</v>
      </c>
      <c r="D413" s="61" t="s">
        <v>1634</v>
      </c>
    </row>
    <row r="414" spans="1:4" hidden="1" x14ac:dyDescent="0.25">
      <c r="A414" s="61" t="s">
        <v>593</v>
      </c>
      <c r="B414" s="61" t="s">
        <v>594</v>
      </c>
      <c r="C414">
        <v>1966</v>
      </c>
      <c r="D414" s="61" t="s">
        <v>1635</v>
      </c>
    </row>
    <row r="415" spans="1:4" hidden="1" x14ac:dyDescent="0.25">
      <c r="A415" s="61" t="s">
        <v>593</v>
      </c>
      <c r="B415" s="61" t="s">
        <v>594</v>
      </c>
      <c r="C415">
        <v>1967</v>
      </c>
      <c r="D415" s="61" t="s">
        <v>1636</v>
      </c>
    </row>
    <row r="416" spans="1:4" hidden="1" x14ac:dyDescent="0.25">
      <c r="A416" s="61" t="s">
        <v>593</v>
      </c>
      <c r="B416" s="61" t="s">
        <v>594</v>
      </c>
      <c r="C416">
        <v>1968</v>
      </c>
      <c r="D416" s="61" t="s">
        <v>1637</v>
      </c>
    </row>
    <row r="417" spans="1:4" hidden="1" x14ac:dyDescent="0.25">
      <c r="A417" s="61" t="s">
        <v>593</v>
      </c>
      <c r="B417" s="61" t="s">
        <v>594</v>
      </c>
      <c r="C417">
        <v>1969</v>
      </c>
      <c r="D417" s="61" t="s">
        <v>1638</v>
      </c>
    </row>
    <row r="418" spans="1:4" hidden="1" x14ac:dyDescent="0.25">
      <c r="A418" s="61" t="s">
        <v>593</v>
      </c>
      <c r="B418" s="61" t="s">
        <v>594</v>
      </c>
      <c r="C418">
        <v>1970</v>
      </c>
      <c r="D418" s="61" t="s">
        <v>1639</v>
      </c>
    </row>
    <row r="419" spans="1:4" hidden="1" x14ac:dyDescent="0.25">
      <c r="A419" s="61" t="s">
        <v>593</v>
      </c>
      <c r="B419" s="61" t="s">
        <v>594</v>
      </c>
      <c r="C419">
        <v>1971</v>
      </c>
      <c r="D419" s="61" t="s">
        <v>1640</v>
      </c>
    </row>
    <row r="420" spans="1:4" hidden="1" x14ac:dyDescent="0.25">
      <c r="A420" s="61" t="s">
        <v>593</v>
      </c>
      <c r="B420" s="61" t="s">
        <v>594</v>
      </c>
      <c r="C420">
        <v>1972</v>
      </c>
      <c r="D420" s="61" t="s">
        <v>1641</v>
      </c>
    </row>
    <row r="421" spans="1:4" hidden="1" x14ac:dyDescent="0.25">
      <c r="A421" s="61" t="s">
        <v>593</v>
      </c>
      <c r="B421" s="61" t="s">
        <v>594</v>
      </c>
      <c r="C421">
        <v>1973</v>
      </c>
      <c r="D421" s="61" t="s">
        <v>1642</v>
      </c>
    </row>
    <row r="422" spans="1:4" hidden="1" x14ac:dyDescent="0.25">
      <c r="A422" s="61" t="s">
        <v>593</v>
      </c>
      <c r="B422" s="61" t="s">
        <v>594</v>
      </c>
      <c r="C422">
        <v>1974</v>
      </c>
      <c r="D422" s="61" t="s">
        <v>1643</v>
      </c>
    </row>
    <row r="423" spans="1:4" hidden="1" x14ac:dyDescent="0.25">
      <c r="A423" s="61" t="s">
        <v>593</v>
      </c>
      <c r="B423" s="61" t="s">
        <v>594</v>
      </c>
      <c r="C423">
        <v>1975</v>
      </c>
      <c r="D423" s="61" t="s">
        <v>1644</v>
      </c>
    </row>
    <row r="424" spans="1:4" hidden="1" x14ac:dyDescent="0.25">
      <c r="A424" s="61" t="s">
        <v>593</v>
      </c>
      <c r="B424" s="61" t="s">
        <v>594</v>
      </c>
      <c r="C424">
        <v>1976</v>
      </c>
      <c r="D424" s="61" t="s">
        <v>1645</v>
      </c>
    </row>
    <row r="425" spans="1:4" hidden="1" x14ac:dyDescent="0.25">
      <c r="A425" s="61" t="s">
        <v>593</v>
      </c>
      <c r="B425" s="61" t="s">
        <v>594</v>
      </c>
      <c r="C425">
        <v>1977</v>
      </c>
      <c r="D425" s="61" t="s">
        <v>1646</v>
      </c>
    </row>
    <row r="426" spans="1:4" hidden="1" x14ac:dyDescent="0.25">
      <c r="A426" s="61" t="s">
        <v>593</v>
      </c>
      <c r="B426" s="61" t="s">
        <v>594</v>
      </c>
      <c r="C426">
        <v>1978</v>
      </c>
      <c r="D426" s="61" t="s">
        <v>1647</v>
      </c>
    </row>
    <row r="427" spans="1:4" hidden="1" x14ac:dyDescent="0.25">
      <c r="A427" s="61" t="s">
        <v>593</v>
      </c>
      <c r="B427" s="61" t="s">
        <v>594</v>
      </c>
      <c r="C427">
        <v>1979</v>
      </c>
      <c r="D427" s="61" t="s">
        <v>1648</v>
      </c>
    </row>
    <row r="428" spans="1:4" hidden="1" x14ac:dyDescent="0.25">
      <c r="A428" s="61" t="s">
        <v>593</v>
      </c>
      <c r="B428" s="61" t="s">
        <v>594</v>
      </c>
      <c r="C428">
        <v>1980</v>
      </c>
      <c r="D428" s="61" t="s">
        <v>1649</v>
      </c>
    </row>
    <row r="429" spans="1:4" hidden="1" x14ac:dyDescent="0.25">
      <c r="A429" s="61" t="s">
        <v>593</v>
      </c>
      <c r="B429" s="61" t="s">
        <v>594</v>
      </c>
      <c r="C429">
        <v>1981</v>
      </c>
      <c r="D429" s="61" t="s">
        <v>1650</v>
      </c>
    </row>
    <row r="430" spans="1:4" hidden="1" x14ac:dyDescent="0.25">
      <c r="A430" s="61" t="s">
        <v>593</v>
      </c>
      <c r="B430" s="61" t="s">
        <v>594</v>
      </c>
      <c r="C430">
        <v>1982</v>
      </c>
      <c r="D430" s="61" t="s">
        <v>1651</v>
      </c>
    </row>
    <row r="431" spans="1:4" hidden="1" x14ac:dyDescent="0.25">
      <c r="A431" s="61" t="s">
        <v>593</v>
      </c>
      <c r="B431" s="61" t="s">
        <v>594</v>
      </c>
      <c r="C431">
        <v>1983</v>
      </c>
      <c r="D431" s="61" t="s">
        <v>1652</v>
      </c>
    </row>
    <row r="432" spans="1:4" hidden="1" x14ac:dyDescent="0.25">
      <c r="A432" s="61" t="s">
        <v>593</v>
      </c>
      <c r="B432" s="61" t="s">
        <v>594</v>
      </c>
      <c r="C432">
        <v>1984</v>
      </c>
      <c r="D432" s="61" t="s">
        <v>1653</v>
      </c>
    </row>
    <row r="433" spans="1:4" hidden="1" x14ac:dyDescent="0.25">
      <c r="A433" s="61" t="s">
        <v>593</v>
      </c>
      <c r="B433" s="61" t="s">
        <v>594</v>
      </c>
      <c r="C433">
        <v>1985</v>
      </c>
      <c r="D433" s="61" t="s">
        <v>1654</v>
      </c>
    </row>
    <row r="434" spans="1:4" hidden="1" x14ac:dyDescent="0.25">
      <c r="A434" s="61" t="s">
        <v>593</v>
      </c>
      <c r="B434" s="61" t="s">
        <v>594</v>
      </c>
      <c r="C434">
        <v>1986</v>
      </c>
      <c r="D434" s="61" t="s">
        <v>1655</v>
      </c>
    </row>
    <row r="435" spans="1:4" hidden="1" x14ac:dyDescent="0.25">
      <c r="A435" s="61" t="s">
        <v>593</v>
      </c>
      <c r="B435" s="61" t="s">
        <v>594</v>
      </c>
      <c r="C435">
        <v>1987</v>
      </c>
      <c r="D435" s="61" t="s">
        <v>1656</v>
      </c>
    </row>
    <row r="436" spans="1:4" hidden="1" x14ac:dyDescent="0.25">
      <c r="A436" s="61" t="s">
        <v>593</v>
      </c>
      <c r="B436" s="61" t="s">
        <v>594</v>
      </c>
      <c r="C436">
        <v>1988</v>
      </c>
      <c r="D436" s="61" t="s">
        <v>1657</v>
      </c>
    </row>
    <row r="437" spans="1:4" hidden="1" x14ac:dyDescent="0.25">
      <c r="A437" s="61" t="s">
        <v>593</v>
      </c>
      <c r="B437" s="61" t="s">
        <v>594</v>
      </c>
      <c r="C437">
        <v>1989</v>
      </c>
      <c r="D437" s="61" t="s">
        <v>1658</v>
      </c>
    </row>
    <row r="438" spans="1:4" hidden="1" x14ac:dyDescent="0.25">
      <c r="A438" s="61" t="s">
        <v>593</v>
      </c>
      <c r="B438" s="61" t="s">
        <v>594</v>
      </c>
      <c r="C438">
        <v>1990</v>
      </c>
      <c r="D438" s="61" t="s">
        <v>1659</v>
      </c>
    </row>
    <row r="439" spans="1:4" hidden="1" x14ac:dyDescent="0.25">
      <c r="A439" s="61" t="s">
        <v>593</v>
      </c>
      <c r="B439" s="61" t="s">
        <v>594</v>
      </c>
      <c r="C439">
        <v>1991</v>
      </c>
      <c r="D439" s="61" t="s">
        <v>1660</v>
      </c>
    </row>
    <row r="440" spans="1:4" hidden="1" x14ac:dyDescent="0.25">
      <c r="A440" s="61" t="s">
        <v>593</v>
      </c>
      <c r="B440" s="61" t="s">
        <v>594</v>
      </c>
      <c r="C440">
        <v>1992</v>
      </c>
      <c r="D440" s="61" t="s">
        <v>1661</v>
      </c>
    </row>
    <row r="441" spans="1:4" hidden="1" x14ac:dyDescent="0.25">
      <c r="A441" s="61" t="s">
        <v>593</v>
      </c>
      <c r="B441" s="61" t="s">
        <v>594</v>
      </c>
      <c r="C441">
        <v>1993</v>
      </c>
      <c r="D441" s="61" t="s">
        <v>1662</v>
      </c>
    </row>
    <row r="442" spans="1:4" hidden="1" x14ac:dyDescent="0.25">
      <c r="A442" s="61" t="s">
        <v>593</v>
      </c>
      <c r="B442" s="61" t="s">
        <v>594</v>
      </c>
      <c r="C442">
        <v>1994</v>
      </c>
      <c r="D442" s="61" t="s">
        <v>1663</v>
      </c>
    </row>
    <row r="443" spans="1:4" hidden="1" x14ac:dyDescent="0.25">
      <c r="A443" s="61" t="s">
        <v>593</v>
      </c>
      <c r="B443" s="61" t="s">
        <v>594</v>
      </c>
      <c r="C443">
        <v>1995</v>
      </c>
      <c r="D443" s="61" t="s">
        <v>1664</v>
      </c>
    </row>
    <row r="444" spans="1:4" hidden="1" x14ac:dyDescent="0.25">
      <c r="A444" s="61" t="s">
        <v>593</v>
      </c>
      <c r="B444" s="61" t="s">
        <v>594</v>
      </c>
      <c r="C444">
        <v>1996</v>
      </c>
      <c r="D444" s="61" t="s">
        <v>1665</v>
      </c>
    </row>
    <row r="445" spans="1:4" hidden="1" x14ac:dyDescent="0.25">
      <c r="A445" s="61" t="s">
        <v>593</v>
      </c>
      <c r="B445" s="61" t="s">
        <v>594</v>
      </c>
      <c r="C445">
        <v>1997</v>
      </c>
      <c r="D445" s="61" t="s">
        <v>1666</v>
      </c>
    </row>
    <row r="446" spans="1:4" hidden="1" x14ac:dyDescent="0.25">
      <c r="A446" s="61" t="s">
        <v>593</v>
      </c>
      <c r="B446" s="61" t="s">
        <v>594</v>
      </c>
      <c r="C446">
        <v>1998</v>
      </c>
      <c r="D446" s="61" t="s">
        <v>1667</v>
      </c>
    </row>
    <row r="447" spans="1:4" hidden="1" x14ac:dyDescent="0.25">
      <c r="A447" s="61" t="s">
        <v>593</v>
      </c>
      <c r="B447" s="61" t="s">
        <v>594</v>
      </c>
      <c r="C447">
        <v>1999</v>
      </c>
      <c r="D447" s="61" t="s">
        <v>1668</v>
      </c>
    </row>
    <row r="448" spans="1:4" hidden="1" x14ac:dyDescent="0.25">
      <c r="A448" s="61" t="s">
        <v>593</v>
      </c>
      <c r="B448" s="61" t="s">
        <v>594</v>
      </c>
      <c r="C448">
        <v>2000</v>
      </c>
      <c r="D448" s="61" t="s">
        <v>1669</v>
      </c>
    </row>
    <row r="449" spans="1:4" hidden="1" x14ac:dyDescent="0.25">
      <c r="A449" s="61" t="s">
        <v>593</v>
      </c>
      <c r="B449" s="61" t="s">
        <v>594</v>
      </c>
      <c r="C449">
        <v>2001</v>
      </c>
      <c r="D449" s="61" t="s">
        <v>1670</v>
      </c>
    </row>
    <row r="450" spans="1:4" hidden="1" x14ac:dyDescent="0.25">
      <c r="A450" s="61" t="s">
        <v>593</v>
      </c>
      <c r="B450" s="61" t="s">
        <v>594</v>
      </c>
      <c r="C450">
        <v>2002</v>
      </c>
      <c r="D450" s="61" t="s">
        <v>1671</v>
      </c>
    </row>
    <row r="451" spans="1:4" hidden="1" x14ac:dyDescent="0.25">
      <c r="A451" s="61" t="s">
        <v>593</v>
      </c>
      <c r="B451" s="61" t="s">
        <v>594</v>
      </c>
      <c r="C451">
        <v>2003</v>
      </c>
      <c r="D451" s="61" t="s">
        <v>1672</v>
      </c>
    </row>
    <row r="452" spans="1:4" hidden="1" x14ac:dyDescent="0.25">
      <c r="A452" s="61" t="s">
        <v>593</v>
      </c>
      <c r="B452" s="61" t="s">
        <v>594</v>
      </c>
      <c r="C452">
        <v>2004</v>
      </c>
      <c r="D452" s="61" t="s">
        <v>1673</v>
      </c>
    </row>
    <row r="453" spans="1:4" hidden="1" x14ac:dyDescent="0.25">
      <c r="A453" s="61" t="s">
        <v>593</v>
      </c>
      <c r="B453" s="61" t="s">
        <v>594</v>
      </c>
      <c r="C453">
        <v>2005</v>
      </c>
      <c r="D453" s="61" t="s">
        <v>1674</v>
      </c>
    </row>
    <row r="454" spans="1:4" hidden="1" x14ac:dyDescent="0.25">
      <c r="A454" s="61" t="s">
        <v>593</v>
      </c>
      <c r="B454" s="61" t="s">
        <v>594</v>
      </c>
      <c r="C454">
        <v>2006</v>
      </c>
      <c r="D454" s="61" t="s">
        <v>1675</v>
      </c>
    </row>
    <row r="455" spans="1:4" hidden="1" x14ac:dyDescent="0.25">
      <c r="A455" s="61" t="s">
        <v>593</v>
      </c>
      <c r="B455" s="61" t="s">
        <v>594</v>
      </c>
      <c r="C455">
        <v>2007</v>
      </c>
      <c r="D455" s="61" t="s">
        <v>1676</v>
      </c>
    </row>
    <row r="456" spans="1:4" hidden="1" x14ac:dyDescent="0.25">
      <c r="A456" s="61" t="s">
        <v>593</v>
      </c>
      <c r="B456" s="61" t="s">
        <v>594</v>
      </c>
      <c r="C456">
        <v>2008</v>
      </c>
      <c r="D456" s="61" t="s">
        <v>1677</v>
      </c>
    </row>
    <row r="457" spans="1:4" hidden="1" x14ac:dyDescent="0.25">
      <c r="A457" s="61" t="s">
        <v>593</v>
      </c>
      <c r="B457" s="61" t="s">
        <v>594</v>
      </c>
      <c r="C457">
        <v>2009</v>
      </c>
      <c r="D457" s="61" t="s">
        <v>1678</v>
      </c>
    </row>
    <row r="458" spans="1:4" hidden="1" x14ac:dyDescent="0.25">
      <c r="A458" s="61" t="s">
        <v>593</v>
      </c>
      <c r="B458" s="61" t="s">
        <v>594</v>
      </c>
      <c r="C458">
        <v>2010</v>
      </c>
      <c r="D458" s="61" t="s">
        <v>1679</v>
      </c>
    </row>
    <row r="459" spans="1:4" hidden="1" x14ac:dyDescent="0.25">
      <c r="A459" s="61" t="s">
        <v>593</v>
      </c>
      <c r="B459" s="61" t="s">
        <v>594</v>
      </c>
      <c r="C459">
        <v>2011</v>
      </c>
      <c r="D459" s="61" t="s">
        <v>1680</v>
      </c>
    </row>
    <row r="460" spans="1:4" hidden="1" x14ac:dyDescent="0.25">
      <c r="A460" s="61" t="s">
        <v>593</v>
      </c>
      <c r="B460" s="61" t="s">
        <v>594</v>
      </c>
      <c r="C460">
        <v>2012</v>
      </c>
      <c r="D460" s="61" t="s">
        <v>1681</v>
      </c>
    </row>
    <row r="461" spans="1:4" hidden="1" x14ac:dyDescent="0.25">
      <c r="A461" s="61" t="s">
        <v>593</v>
      </c>
      <c r="B461" s="61" t="s">
        <v>594</v>
      </c>
      <c r="C461">
        <v>2013</v>
      </c>
      <c r="D461" s="61" t="s">
        <v>1682</v>
      </c>
    </row>
    <row r="462" spans="1:4" hidden="1" x14ac:dyDescent="0.25">
      <c r="A462" s="61" t="s">
        <v>593</v>
      </c>
      <c r="B462" s="61" t="s">
        <v>594</v>
      </c>
      <c r="C462">
        <v>2014</v>
      </c>
      <c r="D462" s="61" t="s">
        <v>1683</v>
      </c>
    </row>
    <row r="463" spans="1:4" hidden="1" x14ac:dyDescent="0.25">
      <c r="A463" s="61" t="s">
        <v>593</v>
      </c>
      <c r="B463" s="61" t="s">
        <v>594</v>
      </c>
      <c r="C463">
        <v>2015</v>
      </c>
      <c r="D463" s="61" t="s">
        <v>1684</v>
      </c>
    </row>
    <row r="464" spans="1:4" hidden="1" x14ac:dyDescent="0.25">
      <c r="A464" s="61" t="s">
        <v>593</v>
      </c>
      <c r="B464" s="61" t="s">
        <v>594</v>
      </c>
      <c r="C464">
        <v>2016</v>
      </c>
      <c r="D464" s="61" t="s">
        <v>1685</v>
      </c>
    </row>
    <row r="465" spans="1:4" hidden="1" x14ac:dyDescent="0.25">
      <c r="A465" s="61" t="s">
        <v>593</v>
      </c>
      <c r="B465" s="61" t="s">
        <v>594</v>
      </c>
      <c r="C465">
        <v>2017</v>
      </c>
      <c r="D465" s="61" t="s">
        <v>1686</v>
      </c>
    </row>
    <row r="466" spans="1:4" hidden="1" x14ac:dyDescent="0.25">
      <c r="A466" s="61" t="s">
        <v>593</v>
      </c>
      <c r="B466" s="61" t="s">
        <v>594</v>
      </c>
      <c r="C466">
        <v>2018</v>
      </c>
      <c r="D466" s="61" t="s">
        <v>1687</v>
      </c>
    </row>
    <row r="467" spans="1:4" hidden="1" x14ac:dyDescent="0.25">
      <c r="A467" s="61" t="s">
        <v>593</v>
      </c>
      <c r="B467" s="61" t="s">
        <v>594</v>
      </c>
      <c r="C467">
        <v>2019</v>
      </c>
      <c r="D467" s="61" t="s">
        <v>1688</v>
      </c>
    </row>
    <row r="468" spans="1:4" hidden="1" x14ac:dyDescent="0.25">
      <c r="A468" s="61" t="s">
        <v>593</v>
      </c>
      <c r="B468" s="61" t="s">
        <v>594</v>
      </c>
      <c r="C468">
        <v>2020</v>
      </c>
      <c r="D468" s="61" t="s">
        <v>1689</v>
      </c>
    </row>
    <row r="469" spans="1:4" hidden="1" x14ac:dyDescent="0.25">
      <c r="A469" s="61" t="s">
        <v>593</v>
      </c>
      <c r="B469" s="61" t="s">
        <v>594</v>
      </c>
      <c r="C469">
        <v>2021</v>
      </c>
      <c r="D469" s="61" t="s">
        <v>1690</v>
      </c>
    </row>
    <row r="470" spans="1:4" hidden="1" x14ac:dyDescent="0.25">
      <c r="A470" s="61" t="s">
        <v>593</v>
      </c>
      <c r="B470" s="61" t="s">
        <v>594</v>
      </c>
      <c r="C470">
        <v>2022</v>
      </c>
      <c r="D470" s="61" t="s">
        <v>1691</v>
      </c>
    </row>
    <row r="471" spans="1:4" x14ac:dyDescent="0.25">
      <c r="A471" s="61" t="s">
        <v>593</v>
      </c>
      <c r="B471" s="61" t="s">
        <v>594</v>
      </c>
      <c r="C471">
        <v>2023</v>
      </c>
      <c r="D471" s="61">
        <v>0.41341070000000002</v>
      </c>
    </row>
    <row r="472" spans="1:4" hidden="1" x14ac:dyDescent="0.25">
      <c r="A472" s="61" t="s">
        <v>167</v>
      </c>
      <c r="B472" s="61" t="s">
        <v>209</v>
      </c>
      <c r="C472">
        <v>1912</v>
      </c>
      <c r="D472" s="61" t="s">
        <v>1692</v>
      </c>
    </row>
    <row r="473" spans="1:4" hidden="1" x14ac:dyDescent="0.25">
      <c r="A473" s="61" t="s">
        <v>167</v>
      </c>
      <c r="B473" s="61" t="s">
        <v>209</v>
      </c>
      <c r="C473">
        <v>1913</v>
      </c>
      <c r="D473" s="61" t="s">
        <v>1692</v>
      </c>
    </row>
    <row r="474" spans="1:4" hidden="1" x14ac:dyDescent="0.25">
      <c r="A474" s="61" t="s">
        <v>167</v>
      </c>
      <c r="B474" s="61" t="s">
        <v>209</v>
      </c>
      <c r="C474">
        <v>1914</v>
      </c>
      <c r="D474" s="61" t="s">
        <v>1693</v>
      </c>
    </row>
    <row r="475" spans="1:4" hidden="1" x14ac:dyDescent="0.25">
      <c r="A475" s="61" t="s">
        <v>167</v>
      </c>
      <c r="B475" s="61" t="s">
        <v>209</v>
      </c>
      <c r="C475">
        <v>1915</v>
      </c>
      <c r="D475" s="61" t="s">
        <v>1694</v>
      </c>
    </row>
    <row r="476" spans="1:4" hidden="1" x14ac:dyDescent="0.25">
      <c r="A476" s="61" t="s">
        <v>167</v>
      </c>
      <c r="B476" s="61" t="s">
        <v>209</v>
      </c>
      <c r="C476">
        <v>1916</v>
      </c>
      <c r="D476" s="61" t="s">
        <v>1695</v>
      </c>
    </row>
    <row r="477" spans="1:4" hidden="1" x14ac:dyDescent="0.25">
      <c r="A477" s="61" t="s">
        <v>167</v>
      </c>
      <c r="B477" s="61" t="s">
        <v>209</v>
      </c>
      <c r="C477">
        <v>1917</v>
      </c>
      <c r="D477" s="61" t="s">
        <v>1695</v>
      </c>
    </row>
    <row r="478" spans="1:4" hidden="1" x14ac:dyDescent="0.25">
      <c r="A478" s="61" t="s">
        <v>167</v>
      </c>
      <c r="B478" s="61" t="s">
        <v>209</v>
      </c>
      <c r="C478">
        <v>1918</v>
      </c>
      <c r="D478" s="61" t="s">
        <v>1696</v>
      </c>
    </row>
    <row r="479" spans="1:4" hidden="1" x14ac:dyDescent="0.25">
      <c r="A479" s="61" t="s">
        <v>167</v>
      </c>
      <c r="B479" s="61" t="s">
        <v>209</v>
      </c>
      <c r="C479">
        <v>1919</v>
      </c>
      <c r="D479" s="61" t="s">
        <v>1697</v>
      </c>
    </row>
    <row r="480" spans="1:4" hidden="1" x14ac:dyDescent="0.25">
      <c r="A480" s="61" t="s">
        <v>167</v>
      </c>
      <c r="B480" s="61" t="s">
        <v>209</v>
      </c>
      <c r="C480">
        <v>1920</v>
      </c>
      <c r="D480" s="61" t="s">
        <v>1698</v>
      </c>
    </row>
    <row r="481" spans="1:4" hidden="1" x14ac:dyDescent="0.25">
      <c r="A481" s="61" t="s">
        <v>167</v>
      </c>
      <c r="B481" s="61" t="s">
        <v>209</v>
      </c>
      <c r="C481">
        <v>1921</v>
      </c>
      <c r="D481" s="61" t="s">
        <v>1699</v>
      </c>
    </row>
    <row r="482" spans="1:4" hidden="1" x14ac:dyDescent="0.25">
      <c r="A482" s="61" t="s">
        <v>167</v>
      </c>
      <c r="B482" s="61" t="s">
        <v>209</v>
      </c>
      <c r="C482">
        <v>1922</v>
      </c>
      <c r="D482" s="61" t="s">
        <v>1699</v>
      </c>
    </row>
    <row r="483" spans="1:4" hidden="1" x14ac:dyDescent="0.25">
      <c r="A483" s="61" t="s">
        <v>167</v>
      </c>
      <c r="B483" s="61" t="s">
        <v>209</v>
      </c>
      <c r="C483">
        <v>1923</v>
      </c>
      <c r="D483" s="61" t="s">
        <v>1699</v>
      </c>
    </row>
    <row r="484" spans="1:4" hidden="1" x14ac:dyDescent="0.25">
      <c r="A484" s="61" t="s">
        <v>167</v>
      </c>
      <c r="B484" s="61" t="s">
        <v>209</v>
      </c>
      <c r="C484">
        <v>1924</v>
      </c>
      <c r="D484" s="61" t="s">
        <v>1700</v>
      </c>
    </row>
    <row r="485" spans="1:4" hidden="1" x14ac:dyDescent="0.25">
      <c r="A485" s="61" t="s">
        <v>167</v>
      </c>
      <c r="B485" s="61" t="s">
        <v>209</v>
      </c>
      <c r="C485">
        <v>1925</v>
      </c>
      <c r="D485" s="61" t="s">
        <v>1701</v>
      </c>
    </row>
    <row r="486" spans="1:4" hidden="1" x14ac:dyDescent="0.25">
      <c r="A486" s="61" t="s">
        <v>167</v>
      </c>
      <c r="B486" s="61" t="s">
        <v>209</v>
      </c>
      <c r="C486">
        <v>1926</v>
      </c>
      <c r="D486" s="61" t="s">
        <v>1702</v>
      </c>
    </row>
    <row r="487" spans="1:4" hidden="1" x14ac:dyDescent="0.25">
      <c r="A487" s="61" t="s">
        <v>167</v>
      </c>
      <c r="B487" s="61" t="s">
        <v>209</v>
      </c>
      <c r="C487">
        <v>1927</v>
      </c>
      <c r="D487" s="61" t="s">
        <v>1702</v>
      </c>
    </row>
    <row r="488" spans="1:4" hidden="1" x14ac:dyDescent="0.25">
      <c r="A488" s="61" t="s">
        <v>167</v>
      </c>
      <c r="B488" s="61" t="s">
        <v>209</v>
      </c>
      <c r="C488">
        <v>1928</v>
      </c>
      <c r="D488" s="61" t="s">
        <v>1702</v>
      </c>
    </row>
    <row r="489" spans="1:4" hidden="1" x14ac:dyDescent="0.25">
      <c r="A489" s="61" t="s">
        <v>167</v>
      </c>
      <c r="B489" s="61" t="s">
        <v>209</v>
      </c>
      <c r="C489">
        <v>1929</v>
      </c>
      <c r="D489" s="61" t="s">
        <v>1703</v>
      </c>
    </row>
    <row r="490" spans="1:4" hidden="1" x14ac:dyDescent="0.25">
      <c r="A490" s="61" t="s">
        <v>167</v>
      </c>
      <c r="B490" s="61" t="s">
        <v>209</v>
      </c>
      <c r="C490">
        <v>1930</v>
      </c>
      <c r="D490" s="61" t="s">
        <v>1703</v>
      </c>
    </row>
    <row r="491" spans="1:4" hidden="1" x14ac:dyDescent="0.25">
      <c r="A491" s="61" t="s">
        <v>167</v>
      </c>
      <c r="B491" s="61" t="s">
        <v>209</v>
      </c>
      <c r="C491">
        <v>1931</v>
      </c>
      <c r="D491" s="61" t="s">
        <v>1703</v>
      </c>
    </row>
    <row r="492" spans="1:4" hidden="1" x14ac:dyDescent="0.25">
      <c r="A492" s="61" t="s">
        <v>167</v>
      </c>
      <c r="B492" s="61" t="s">
        <v>209</v>
      </c>
      <c r="C492">
        <v>1932</v>
      </c>
      <c r="D492" s="61" t="s">
        <v>1703</v>
      </c>
    </row>
    <row r="493" spans="1:4" hidden="1" x14ac:dyDescent="0.25">
      <c r="A493" s="61" t="s">
        <v>167</v>
      </c>
      <c r="B493" s="61" t="s">
        <v>209</v>
      </c>
      <c r="C493">
        <v>1933</v>
      </c>
      <c r="D493" s="61" t="s">
        <v>1703</v>
      </c>
    </row>
    <row r="494" spans="1:4" hidden="1" x14ac:dyDescent="0.25">
      <c r="A494" s="61" t="s">
        <v>167</v>
      </c>
      <c r="B494" s="61" t="s">
        <v>209</v>
      </c>
      <c r="C494">
        <v>1934</v>
      </c>
      <c r="D494" s="61" t="s">
        <v>1703</v>
      </c>
    </row>
    <row r="495" spans="1:4" hidden="1" x14ac:dyDescent="0.25">
      <c r="A495" s="61" t="s">
        <v>167</v>
      </c>
      <c r="B495" s="61" t="s">
        <v>209</v>
      </c>
      <c r="C495">
        <v>1935</v>
      </c>
      <c r="D495" s="61" t="s">
        <v>1703</v>
      </c>
    </row>
    <row r="496" spans="1:4" hidden="1" x14ac:dyDescent="0.25">
      <c r="A496" s="61" t="s">
        <v>167</v>
      </c>
      <c r="B496" s="61" t="s">
        <v>209</v>
      </c>
      <c r="C496">
        <v>1936</v>
      </c>
      <c r="D496" s="61" t="s">
        <v>1703</v>
      </c>
    </row>
    <row r="497" spans="1:4" hidden="1" x14ac:dyDescent="0.25">
      <c r="A497" s="61" t="s">
        <v>167</v>
      </c>
      <c r="B497" s="61" t="s">
        <v>209</v>
      </c>
      <c r="C497">
        <v>1937</v>
      </c>
      <c r="D497" s="61" t="s">
        <v>1703</v>
      </c>
    </row>
    <row r="498" spans="1:4" hidden="1" x14ac:dyDescent="0.25">
      <c r="A498" s="61" t="s">
        <v>167</v>
      </c>
      <c r="B498" s="61" t="s">
        <v>209</v>
      </c>
      <c r="C498">
        <v>1938</v>
      </c>
      <c r="D498" s="61" t="s">
        <v>1703</v>
      </c>
    </row>
    <row r="499" spans="1:4" hidden="1" x14ac:dyDescent="0.25">
      <c r="A499" s="61" t="s">
        <v>167</v>
      </c>
      <c r="B499" s="61" t="s">
        <v>209</v>
      </c>
      <c r="C499">
        <v>1939</v>
      </c>
      <c r="D499" s="61" t="s">
        <v>1704</v>
      </c>
    </row>
    <row r="500" spans="1:4" hidden="1" x14ac:dyDescent="0.25">
      <c r="A500" s="61" t="s">
        <v>167</v>
      </c>
      <c r="B500" s="61" t="s">
        <v>209</v>
      </c>
      <c r="C500">
        <v>1940</v>
      </c>
      <c r="D500" s="61" t="s">
        <v>536</v>
      </c>
    </row>
    <row r="501" spans="1:4" hidden="1" x14ac:dyDescent="0.25">
      <c r="A501" s="61" t="s">
        <v>167</v>
      </c>
      <c r="B501" s="61" t="s">
        <v>209</v>
      </c>
      <c r="C501">
        <v>1941</v>
      </c>
      <c r="D501" s="61" t="s">
        <v>536</v>
      </c>
    </row>
    <row r="502" spans="1:4" hidden="1" x14ac:dyDescent="0.25">
      <c r="A502" s="61" t="s">
        <v>167</v>
      </c>
      <c r="B502" s="61" t="s">
        <v>209</v>
      </c>
      <c r="C502">
        <v>1942</v>
      </c>
      <c r="D502" s="61" t="s">
        <v>536</v>
      </c>
    </row>
    <row r="503" spans="1:4" hidden="1" x14ac:dyDescent="0.25">
      <c r="A503" s="61" t="s">
        <v>167</v>
      </c>
      <c r="B503" s="61" t="s">
        <v>209</v>
      </c>
      <c r="C503">
        <v>1943</v>
      </c>
      <c r="D503" s="61" t="s">
        <v>1705</v>
      </c>
    </row>
    <row r="504" spans="1:4" hidden="1" x14ac:dyDescent="0.25">
      <c r="A504" s="61" t="s">
        <v>167</v>
      </c>
      <c r="B504" s="61" t="s">
        <v>209</v>
      </c>
      <c r="C504">
        <v>1944</v>
      </c>
      <c r="D504" s="61" t="s">
        <v>1706</v>
      </c>
    </row>
    <row r="505" spans="1:4" hidden="1" x14ac:dyDescent="0.25">
      <c r="A505" s="61" t="s">
        <v>167</v>
      </c>
      <c r="B505" s="61" t="s">
        <v>209</v>
      </c>
      <c r="C505">
        <v>1945</v>
      </c>
      <c r="D505" s="61" t="s">
        <v>1707</v>
      </c>
    </row>
    <row r="506" spans="1:4" hidden="1" x14ac:dyDescent="0.25">
      <c r="A506" s="61" t="s">
        <v>167</v>
      </c>
      <c r="B506" s="61" t="s">
        <v>209</v>
      </c>
      <c r="C506">
        <v>1946</v>
      </c>
      <c r="D506" s="61" t="s">
        <v>1707</v>
      </c>
    </row>
    <row r="507" spans="1:4" hidden="1" x14ac:dyDescent="0.25">
      <c r="A507" s="61" t="s">
        <v>167</v>
      </c>
      <c r="B507" s="61" t="s">
        <v>209</v>
      </c>
      <c r="C507">
        <v>1947</v>
      </c>
      <c r="D507" s="61" t="s">
        <v>1707</v>
      </c>
    </row>
    <row r="508" spans="1:4" hidden="1" x14ac:dyDescent="0.25">
      <c r="A508" s="61" t="s">
        <v>167</v>
      </c>
      <c r="B508" s="61" t="s">
        <v>209</v>
      </c>
      <c r="C508">
        <v>1948</v>
      </c>
      <c r="D508" s="61" t="s">
        <v>1708</v>
      </c>
    </row>
    <row r="509" spans="1:4" hidden="1" x14ac:dyDescent="0.25">
      <c r="A509" s="61" t="s">
        <v>167</v>
      </c>
      <c r="B509" s="61" t="s">
        <v>209</v>
      </c>
      <c r="C509">
        <v>1949</v>
      </c>
      <c r="D509" s="61" t="s">
        <v>1709</v>
      </c>
    </row>
    <row r="510" spans="1:4" hidden="1" x14ac:dyDescent="0.25">
      <c r="A510" s="61" t="s">
        <v>167</v>
      </c>
      <c r="B510" s="61" t="s">
        <v>209</v>
      </c>
      <c r="C510">
        <v>1950</v>
      </c>
      <c r="D510" s="61" t="s">
        <v>1710</v>
      </c>
    </row>
    <row r="511" spans="1:4" hidden="1" x14ac:dyDescent="0.25">
      <c r="A511" s="61" t="s">
        <v>167</v>
      </c>
      <c r="B511" s="61" t="s">
        <v>209</v>
      </c>
      <c r="C511">
        <v>1951</v>
      </c>
      <c r="D511" s="61" t="s">
        <v>1710</v>
      </c>
    </row>
    <row r="512" spans="1:4" hidden="1" x14ac:dyDescent="0.25">
      <c r="A512" s="61" t="s">
        <v>167</v>
      </c>
      <c r="B512" s="61" t="s">
        <v>209</v>
      </c>
      <c r="C512">
        <v>1952</v>
      </c>
      <c r="D512" s="61" t="s">
        <v>1710</v>
      </c>
    </row>
    <row r="513" spans="1:4" hidden="1" x14ac:dyDescent="0.25">
      <c r="A513" s="61" t="s">
        <v>167</v>
      </c>
      <c r="B513" s="61" t="s">
        <v>209</v>
      </c>
      <c r="C513">
        <v>1953</v>
      </c>
      <c r="D513" s="61" t="s">
        <v>1710</v>
      </c>
    </row>
    <row r="514" spans="1:4" hidden="1" x14ac:dyDescent="0.25">
      <c r="A514" s="61" t="s">
        <v>167</v>
      </c>
      <c r="B514" s="61" t="s">
        <v>209</v>
      </c>
      <c r="C514">
        <v>1954</v>
      </c>
      <c r="D514" s="61" t="s">
        <v>1710</v>
      </c>
    </row>
    <row r="515" spans="1:4" hidden="1" x14ac:dyDescent="0.25">
      <c r="A515" s="61" t="s">
        <v>167</v>
      </c>
      <c r="B515" s="61" t="s">
        <v>209</v>
      </c>
      <c r="C515">
        <v>1955</v>
      </c>
      <c r="D515" s="61" t="s">
        <v>1710</v>
      </c>
    </row>
    <row r="516" spans="1:4" hidden="1" x14ac:dyDescent="0.25">
      <c r="A516" s="61" t="s">
        <v>167</v>
      </c>
      <c r="B516" s="61" t="s">
        <v>209</v>
      </c>
      <c r="C516">
        <v>1956</v>
      </c>
      <c r="D516" s="61" t="s">
        <v>1710</v>
      </c>
    </row>
    <row r="517" spans="1:4" hidden="1" x14ac:dyDescent="0.25">
      <c r="A517" s="61" t="s">
        <v>167</v>
      </c>
      <c r="B517" s="61" t="s">
        <v>209</v>
      </c>
      <c r="C517">
        <v>1957</v>
      </c>
      <c r="D517" s="61" t="s">
        <v>1710</v>
      </c>
    </row>
    <row r="518" spans="1:4" hidden="1" x14ac:dyDescent="0.25">
      <c r="A518" s="61" t="s">
        <v>167</v>
      </c>
      <c r="B518" s="61" t="s">
        <v>209</v>
      </c>
      <c r="C518">
        <v>1958</v>
      </c>
      <c r="D518" s="61" t="s">
        <v>1710</v>
      </c>
    </row>
    <row r="519" spans="1:4" hidden="1" x14ac:dyDescent="0.25">
      <c r="A519" s="61" t="s">
        <v>167</v>
      </c>
      <c r="B519" s="61" t="s">
        <v>209</v>
      </c>
      <c r="C519">
        <v>1959</v>
      </c>
      <c r="D519" s="61" t="s">
        <v>1710</v>
      </c>
    </row>
    <row r="520" spans="1:4" hidden="1" x14ac:dyDescent="0.25">
      <c r="A520" s="61" t="s">
        <v>167</v>
      </c>
      <c r="B520" s="61" t="s">
        <v>209</v>
      </c>
      <c r="C520">
        <v>1960</v>
      </c>
      <c r="D520" s="61" t="s">
        <v>1710</v>
      </c>
    </row>
    <row r="521" spans="1:4" hidden="1" x14ac:dyDescent="0.25">
      <c r="A521" s="61" t="s">
        <v>167</v>
      </c>
      <c r="B521" s="61" t="s">
        <v>209</v>
      </c>
      <c r="C521">
        <v>1961</v>
      </c>
      <c r="D521" s="61" t="s">
        <v>1710</v>
      </c>
    </row>
    <row r="522" spans="1:4" hidden="1" x14ac:dyDescent="0.25">
      <c r="A522" s="61" t="s">
        <v>167</v>
      </c>
      <c r="B522" s="61" t="s">
        <v>209</v>
      </c>
      <c r="C522">
        <v>1962</v>
      </c>
      <c r="D522" s="61" t="s">
        <v>1710</v>
      </c>
    </row>
    <row r="523" spans="1:4" hidden="1" x14ac:dyDescent="0.25">
      <c r="A523" s="61" t="s">
        <v>167</v>
      </c>
      <c r="B523" s="61" t="s">
        <v>209</v>
      </c>
      <c r="C523">
        <v>1963</v>
      </c>
      <c r="D523" s="61" t="s">
        <v>1710</v>
      </c>
    </row>
    <row r="524" spans="1:4" hidden="1" x14ac:dyDescent="0.25">
      <c r="A524" s="61" t="s">
        <v>167</v>
      </c>
      <c r="B524" s="61" t="s">
        <v>209</v>
      </c>
      <c r="C524">
        <v>1964</v>
      </c>
      <c r="D524" s="61" t="s">
        <v>1710</v>
      </c>
    </row>
    <row r="525" spans="1:4" hidden="1" x14ac:dyDescent="0.25">
      <c r="A525" s="61" t="s">
        <v>167</v>
      </c>
      <c r="B525" s="61" t="s">
        <v>209</v>
      </c>
      <c r="C525">
        <v>1965</v>
      </c>
      <c r="D525" s="61" t="s">
        <v>1710</v>
      </c>
    </row>
    <row r="526" spans="1:4" hidden="1" x14ac:dyDescent="0.25">
      <c r="A526" s="61" t="s">
        <v>167</v>
      </c>
      <c r="B526" s="61" t="s">
        <v>209</v>
      </c>
      <c r="C526">
        <v>1966</v>
      </c>
      <c r="D526" s="61" t="s">
        <v>1710</v>
      </c>
    </row>
    <row r="527" spans="1:4" hidden="1" x14ac:dyDescent="0.25">
      <c r="A527" s="61" t="s">
        <v>167</v>
      </c>
      <c r="B527" s="61" t="s">
        <v>209</v>
      </c>
      <c r="C527">
        <v>1967</v>
      </c>
      <c r="D527" s="61" t="s">
        <v>1710</v>
      </c>
    </row>
    <row r="528" spans="1:4" hidden="1" x14ac:dyDescent="0.25">
      <c r="A528" s="61" t="s">
        <v>167</v>
      </c>
      <c r="B528" s="61" t="s">
        <v>209</v>
      </c>
      <c r="C528">
        <v>1968</v>
      </c>
      <c r="D528" s="61" t="s">
        <v>1710</v>
      </c>
    </row>
    <row r="529" spans="1:4" hidden="1" x14ac:dyDescent="0.25">
      <c r="A529" s="61" t="s">
        <v>167</v>
      </c>
      <c r="B529" s="61" t="s">
        <v>209</v>
      </c>
      <c r="C529">
        <v>1969</v>
      </c>
      <c r="D529" s="61" t="s">
        <v>1710</v>
      </c>
    </row>
    <row r="530" spans="1:4" hidden="1" x14ac:dyDescent="0.25">
      <c r="A530" s="61" t="s">
        <v>167</v>
      </c>
      <c r="B530" s="61" t="s">
        <v>209</v>
      </c>
      <c r="C530">
        <v>1970</v>
      </c>
      <c r="D530" s="61" t="s">
        <v>1710</v>
      </c>
    </row>
    <row r="531" spans="1:4" hidden="1" x14ac:dyDescent="0.25">
      <c r="A531" s="61" t="s">
        <v>167</v>
      </c>
      <c r="B531" s="61" t="s">
        <v>209</v>
      </c>
      <c r="C531">
        <v>1971</v>
      </c>
      <c r="D531" s="61" t="s">
        <v>1710</v>
      </c>
    </row>
    <row r="532" spans="1:4" hidden="1" x14ac:dyDescent="0.25">
      <c r="A532" s="61" t="s">
        <v>167</v>
      </c>
      <c r="B532" s="61" t="s">
        <v>209</v>
      </c>
      <c r="C532">
        <v>1972</v>
      </c>
      <c r="D532" s="61" t="s">
        <v>1710</v>
      </c>
    </row>
    <row r="533" spans="1:4" hidden="1" x14ac:dyDescent="0.25">
      <c r="A533" s="61" t="s">
        <v>167</v>
      </c>
      <c r="B533" s="61" t="s">
        <v>209</v>
      </c>
      <c r="C533">
        <v>1973</v>
      </c>
      <c r="D533" s="61" t="s">
        <v>1710</v>
      </c>
    </row>
    <row r="534" spans="1:4" hidden="1" x14ac:dyDescent="0.25">
      <c r="A534" s="61" t="s">
        <v>167</v>
      </c>
      <c r="B534" s="61" t="s">
        <v>209</v>
      </c>
      <c r="C534">
        <v>1974</v>
      </c>
      <c r="D534" s="61" t="s">
        <v>1710</v>
      </c>
    </row>
    <row r="535" spans="1:4" hidden="1" x14ac:dyDescent="0.25">
      <c r="A535" s="61" t="s">
        <v>167</v>
      </c>
      <c r="B535" s="61" t="s">
        <v>209</v>
      </c>
      <c r="C535">
        <v>1975</v>
      </c>
      <c r="D535" s="61" t="s">
        <v>1710</v>
      </c>
    </row>
    <row r="536" spans="1:4" hidden="1" x14ac:dyDescent="0.25">
      <c r="A536" s="61" t="s">
        <v>167</v>
      </c>
      <c r="B536" s="61" t="s">
        <v>209</v>
      </c>
      <c r="C536">
        <v>1976</v>
      </c>
      <c r="D536" s="61" t="s">
        <v>1711</v>
      </c>
    </row>
    <row r="537" spans="1:4" hidden="1" x14ac:dyDescent="0.25">
      <c r="A537" s="61" t="s">
        <v>167</v>
      </c>
      <c r="B537" s="61" t="s">
        <v>209</v>
      </c>
      <c r="C537">
        <v>1977</v>
      </c>
      <c r="D537" s="61" t="s">
        <v>1712</v>
      </c>
    </row>
    <row r="538" spans="1:4" hidden="1" x14ac:dyDescent="0.25">
      <c r="A538" s="61" t="s">
        <v>167</v>
      </c>
      <c r="B538" s="61" t="s">
        <v>209</v>
      </c>
      <c r="C538">
        <v>1978</v>
      </c>
      <c r="D538" s="61" t="s">
        <v>1712</v>
      </c>
    </row>
    <row r="539" spans="1:4" hidden="1" x14ac:dyDescent="0.25">
      <c r="A539" s="61" t="s">
        <v>167</v>
      </c>
      <c r="B539" s="61" t="s">
        <v>209</v>
      </c>
      <c r="C539">
        <v>1979</v>
      </c>
      <c r="D539" s="61" t="s">
        <v>1712</v>
      </c>
    </row>
    <row r="540" spans="1:4" hidden="1" x14ac:dyDescent="0.25">
      <c r="A540" s="61" t="s">
        <v>167</v>
      </c>
      <c r="B540" s="61" t="s">
        <v>209</v>
      </c>
      <c r="C540">
        <v>1980</v>
      </c>
      <c r="D540" s="61" t="s">
        <v>1712</v>
      </c>
    </row>
    <row r="541" spans="1:4" hidden="1" x14ac:dyDescent="0.25">
      <c r="A541" s="61" t="s">
        <v>167</v>
      </c>
      <c r="B541" s="61" t="s">
        <v>209</v>
      </c>
      <c r="C541">
        <v>1981</v>
      </c>
      <c r="D541" s="61" t="s">
        <v>1713</v>
      </c>
    </row>
    <row r="542" spans="1:4" hidden="1" x14ac:dyDescent="0.25">
      <c r="A542" s="61" t="s">
        <v>167</v>
      </c>
      <c r="B542" s="61" t="s">
        <v>209</v>
      </c>
      <c r="C542">
        <v>1982</v>
      </c>
      <c r="D542" s="61" t="s">
        <v>1713</v>
      </c>
    </row>
    <row r="543" spans="1:4" hidden="1" x14ac:dyDescent="0.25">
      <c r="A543" s="61" t="s">
        <v>167</v>
      </c>
      <c r="B543" s="61" t="s">
        <v>209</v>
      </c>
      <c r="C543">
        <v>1983</v>
      </c>
      <c r="D543" s="61" t="s">
        <v>1713</v>
      </c>
    </row>
    <row r="544" spans="1:4" hidden="1" x14ac:dyDescent="0.25">
      <c r="A544" s="61" t="s">
        <v>167</v>
      </c>
      <c r="B544" s="61" t="s">
        <v>209</v>
      </c>
      <c r="C544">
        <v>1984</v>
      </c>
      <c r="D544" s="61" t="s">
        <v>1714</v>
      </c>
    </row>
    <row r="545" spans="1:4" hidden="1" x14ac:dyDescent="0.25">
      <c r="A545" s="61" t="s">
        <v>167</v>
      </c>
      <c r="B545" s="61" t="s">
        <v>209</v>
      </c>
      <c r="C545">
        <v>1985</v>
      </c>
      <c r="D545" s="61" t="s">
        <v>1715</v>
      </c>
    </row>
    <row r="546" spans="1:4" hidden="1" x14ac:dyDescent="0.25">
      <c r="A546" s="61" t="s">
        <v>167</v>
      </c>
      <c r="B546" s="61" t="s">
        <v>209</v>
      </c>
      <c r="C546">
        <v>1986</v>
      </c>
      <c r="D546" s="61" t="s">
        <v>1716</v>
      </c>
    </row>
    <row r="547" spans="1:4" hidden="1" x14ac:dyDescent="0.25">
      <c r="A547" s="61" t="s">
        <v>167</v>
      </c>
      <c r="B547" s="61" t="s">
        <v>209</v>
      </c>
      <c r="C547">
        <v>1987</v>
      </c>
      <c r="D547" s="61" t="s">
        <v>1717</v>
      </c>
    </row>
    <row r="548" spans="1:4" hidden="1" x14ac:dyDescent="0.25">
      <c r="A548" s="61" t="s">
        <v>167</v>
      </c>
      <c r="B548" s="61" t="s">
        <v>209</v>
      </c>
      <c r="C548">
        <v>1988</v>
      </c>
      <c r="D548" s="61" t="s">
        <v>1717</v>
      </c>
    </row>
    <row r="549" spans="1:4" hidden="1" x14ac:dyDescent="0.25">
      <c r="A549" s="61" t="s">
        <v>167</v>
      </c>
      <c r="B549" s="61" t="s">
        <v>209</v>
      </c>
      <c r="C549">
        <v>1989</v>
      </c>
      <c r="D549" s="61" t="s">
        <v>1718</v>
      </c>
    </row>
    <row r="550" spans="1:4" hidden="1" x14ac:dyDescent="0.25">
      <c r="A550" s="61" t="s">
        <v>167</v>
      </c>
      <c r="B550" s="61" t="s">
        <v>209</v>
      </c>
      <c r="C550">
        <v>1990</v>
      </c>
      <c r="D550" s="61" t="s">
        <v>1697</v>
      </c>
    </row>
    <row r="551" spans="1:4" hidden="1" x14ac:dyDescent="0.25">
      <c r="A551" s="61" t="s">
        <v>167</v>
      </c>
      <c r="B551" s="61" t="s">
        <v>209</v>
      </c>
      <c r="C551">
        <v>1991</v>
      </c>
      <c r="D551" s="61" t="s">
        <v>1719</v>
      </c>
    </row>
    <row r="552" spans="1:4" hidden="1" x14ac:dyDescent="0.25">
      <c r="A552" s="61" t="s">
        <v>167</v>
      </c>
      <c r="B552" s="61" t="s">
        <v>209</v>
      </c>
      <c r="C552">
        <v>1992</v>
      </c>
      <c r="D552" s="61" t="s">
        <v>1720</v>
      </c>
    </row>
    <row r="553" spans="1:4" hidden="1" x14ac:dyDescent="0.25">
      <c r="A553" s="61" t="s">
        <v>167</v>
      </c>
      <c r="B553" s="61" t="s">
        <v>209</v>
      </c>
      <c r="C553">
        <v>1993</v>
      </c>
      <c r="D553" s="61" t="s">
        <v>1707</v>
      </c>
    </row>
    <row r="554" spans="1:4" hidden="1" x14ac:dyDescent="0.25">
      <c r="A554" s="61" t="s">
        <v>167</v>
      </c>
      <c r="B554" s="61" t="s">
        <v>209</v>
      </c>
      <c r="C554">
        <v>1994</v>
      </c>
      <c r="D554" s="61" t="s">
        <v>1707</v>
      </c>
    </row>
    <row r="555" spans="1:4" hidden="1" x14ac:dyDescent="0.25">
      <c r="A555" s="61" t="s">
        <v>167</v>
      </c>
      <c r="B555" s="61" t="s">
        <v>209</v>
      </c>
      <c r="C555">
        <v>1995</v>
      </c>
      <c r="D555" s="61" t="s">
        <v>1707</v>
      </c>
    </row>
    <row r="556" spans="1:4" hidden="1" x14ac:dyDescent="0.25">
      <c r="A556" s="61" t="s">
        <v>167</v>
      </c>
      <c r="B556" s="61" t="s">
        <v>209</v>
      </c>
      <c r="C556">
        <v>1996</v>
      </c>
      <c r="D556" s="61" t="s">
        <v>1707</v>
      </c>
    </row>
    <row r="557" spans="1:4" hidden="1" x14ac:dyDescent="0.25">
      <c r="A557" s="61" t="s">
        <v>167</v>
      </c>
      <c r="B557" s="61" t="s">
        <v>209</v>
      </c>
      <c r="C557">
        <v>1997</v>
      </c>
      <c r="D557" s="61" t="s">
        <v>1699</v>
      </c>
    </row>
    <row r="558" spans="1:4" hidden="1" x14ac:dyDescent="0.25">
      <c r="A558" s="61" t="s">
        <v>167</v>
      </c>
      <c r="B558" s="61" t="s">
        <v>209</v>
      </c>
      <c r="C558">
        <v>1998</v>
      </c>
      <c r="D558" s="61" t="s">
        <v>1721</v>
      </c>
    </row>
    <row r="559" spans="1:4" hidden="1" x14ac:dyDescent="0.25">
      <c r="A559" s="61" t="s">
        <v>167</v>
      </c>
      <c r="B559" s="61" t="s">
        <v>209</v>
      </c>
      <c r="C559">
        <v>1999</v>
      </c>
      <c r="D559" s="61" t="s">
        <v>1722</v>
      </c>
    </row>
    <row r="560" spans="1:4" hidden="1" x14ac:dyDescent="0.25">
      <c r="A560" s="61" t="s">
        <v>167</v>
      </c>
      <c r="B560" s="61" t="s">
        <v>209</v>
      </c>
      <c r="C560">
        <v>2000</v>
      </c>
      <c r="D560" s="61" t="s">
        <v>1723</v>
      </c>
    </row>
    <row r="561" spans="1:4" hidden="1" x14ac:dyDescent="0.25">
      <c r="A561" s="61" t="s">
        <v>167</v>
      </c>
      <c r="B561" s="61" t="s">
        <v>209</v>
      </c>
      <c r="C561">
        <v>2001</v>
      </c>
      <c r="D561" s="61" t="s">
        <v>1724</v>
      </c>
    </row>
    <row r="562" spans="1:4" hidden="1" x14ac:dyDescent="0.25">
      <c r="A562" s="61" t="s">
        <v>167</v>
      </c>
      <c r="B562" s="61" t="s">
        <v>209</v>
      </c>
      <c r="C562">
        <v>2002</v>
      </c>
      <c r="D562" s="61" t="s">
        <v>1725</v>
      </c>
    </row>
    <row r="563" spans="1:4" hidden="1" x14ac:dyDescent="0.25">
      <c r="A563" s="61" t="s">
        <v>167</v>
      </c>
      <c r="B563" s="61" t="s">
        <v>209</v>
      </c>
      <c r="C563">
        <v>2003</v>
      </c>
      <c r="D563" s="61" t="s">
        <v>1726</v>
      </c>
    </row>
    <row r="564" spans="1:4" hidden="1" x14ac:dyDescent="0.25">
      <c r="A564" s="61" t="s">
        <v>167</v>
      </c>
      <c r="B564" s="61" t="s">
        <v>209</v>
      </c>
      <c r="C564">
        <v>2004</v>
      </c>
      <c r="D564" s="61" t="s">
        <v>1727</v>
      </c>
    </row>
    <row r="565" spans="1:4" hidden="1" x14ac:dyDescent="0.25">
      <c r="A565" s="61" t="s">
        <v>167</v>
      </c>
      <c r="B565" s="61" t="s">
        <v>209</v>
      </c>
      <c r="C565">
        <v>2005</v>
      </c>
      <c r="D565" s="61" t="s">
        <v>1728</v>
      </c>
    </row>
    <row r="566" spans="1:4" hidden="1" x14ac:dyDescent="0.25">
      <c r="A566" s="61" t="s">
        <v>167</v>
      </c>
      <c r="B566" s="61" t="s">
        <v>209</v>
      </c>
      <c r="C566">
        <v>2006</v>
      </c>
      <c r="D566" s="61" t="s">
        <v>1728</v>
      </c>
    </row>
    <row r="567" spans="1:4" hidden="1" x14ac:dyDescent="0.25">
      <c r="A567" s="61" t="s">
        <v>167</v>
      </c>
      <c r="B567" s="61" t="s">
        <v>209</v>
      </c>
      <c r="C567">
        <v>2007</v>
      </c>
      <c r="D567" s="61" t="s">
        <v>1728</v>
      </c>
    </row>
    <row r="568" spans="1:4" hidden="1" x14ac:dyDescent="0.25">
      <c r="A568" s="61" t="s">
        <v>167</v>
      </c>
      <c r="B568" s="61" t="s">
        <v>209</v>
      </c>
      <c r="C568">
        <v>2008</v>
      </c>
      <c r="D568" s="61" t="s">
        <v>1729</v>
      </c>
    </row>
    <row r="569" spans="1:4" hidden="1" x14ac:dyDescent="0.25">
      <c r="A569" s="61" t="s">
        <v>167</v>
      </c>
      <c r="B569" s="61" t="s">
        <v>209</v>
      </c>
      <c r="C569">
        <v>2009</v>
      </c>
      <c r="D569" s="61" t="s">
        <v>1730</v>
      </c>
    </row>
    <row r="570" spans="1:4" hidden="1" x14ac:dyDescent="0.25">
      <c r="A570" s="61" t="s">
        <v>167</v>
      </c>
      <c r="B570" s="61" t="s">
        <v>209</v>
      </c>
      <c r="C570">
        <v>2010</v>
      </c>
      <c r="D570" s="61" t="s">
        <v>1731</v>
      </c>
    </row>
    <row r="571" spans="1:4" hidden="1" x14ac:dyDescent="0.25">
      <c r="A571" s="61" t="s">
        <v>167</v>
      </c>
      <c r="B571" s="61" t="s">
        <v>209</v>
      </c>
      <c r="C571">
        <v>2011</v>
      </c>
      <c r="D571" s="61" t="s">
        <v>1731</v>
      </c>
    </row>
    <row r="572" spans="1:4" hidden="1" x14ac:dyDescent="0.25">
      <c r="A572" s="61" t="s">
        <v>167</v>
      </c>
      <c r="B572" s="61" t="s">
        <v>209</v>
      </c>
      <c r="C572">
        <v>2012</v>
      </c>
      <c r="D572" s="61" t="s">
        <v>1732</v>
      </c>
    </row>
    <row r="573" spans="1:4" hidden="1" x14ac:dyDescent="0.25">
      <c r="A573" s="61" t="s">
        <v>167</v>
      </c>
      <c r="B573" s="61" t="s">
        <v>209</v>
      </c>
      <c r="C573">
        <v>2013</v>
      </c>
      <c r="D573" s="61" t="s">
        <v>1733</v>
      </c>
    </row>
    <row r="574" spans="1:4" hidden="1" x14ac:dyDescent="0.25">
      <c r="A574" s="61" t="s">
        <v>167</v>
      </c>
      <c r="B574" s="61" t="s">
        <v>209</v>
      </c>
      <c r="C574">
        <v>2014</v>
      </c>
      <c r="D574" s="61" t="s">
        <v>1733</v>
      </c>
    </row>
    <row r="575" spans="1:4" hidden="1" x14ac:dyDescent="0.25">
      <c r="A575" s="61" t="s">
        <v>167</v>
      </c>
      <c r="B575" s="61" t="s">
        <v>209</v>
      </c>
      <c r="C575">
        <v>2015</v>
      </c>
      <c r="D575" s="61" t="s">
        <v>1733</v>
      </c>
    </row>
    <row r="576" spans="1:4" hidden="1" x14ac:dyDescent="0.25">
      <c r="A576" s="61" t="s">
        <v>167</v>
      </c>
      <c r="B576" s="61" t="s">
        <v>209</v>
      </c>
      <c r="C576">
        <v>2016</v>
      </c>
      <c r="D576" s="61" t="s">
        <v>1733</v>
      </c>
    </row>
    <row r="577" spans="1:4" hidden="1" x14ac:dyDescent="0.25">
      <c r="A577" s="61" t="s">
        <v>167</v>
      </c>
      <c r="B577" s="61" t="s">
        <v>209</v>
      </c>
      <c r="C577">
        <v>2017</v>
      </c>
      <c r="D577" s="61" t="s">
        <v>1734</v>
      </c>
    </row>
    <row r="578" spans="1:4" hidden="1" x14ac:dyDescent="0.25">
      <c r="A578" s="61" t="s">
        <v>167</v>
      </c>
      <c r="B578" s="61" t="s">
        <v>209</v>
      </c>
      <c r="C578">
        <v>2018</v>
      </c>
      <c r="D578" s="61" t="s">
        <v>1735</v>
      </c>
    </row>
    <row r="579" spans="1:4" hidden="1" x14ac:dyDescent="0.25">
      <c r="A579" s="61" t="s">
        <v>167</v>
      </c>
      <c r="B579" s="61" t="s">
        <v>209</v>
      </c>
      <c r="C579">
        <v>2019</v>
      </c>
      <c r="D579" s="61" t="s">
        <v>1736</v>
      </c>
    </row>
    <row r="580" spans="1:4" hidden="1" x14ac:dyDescent="0.25">
      <c r="A580" s="61" t="s">
        <v>167</v>
      </c>
      <c r="B580" s="61" t="s">
        <v>209</v>
      </c>
      <c r="C580">
        <v>2020</v>
      </c>
      <c r="D580" s="61" t="s">
        <v>1737</v>
      </c>
    </row>
    <row r="581" spans="1:4" hidden="1" x14ac:dyDescent="0.25">
      <c r="A581" s="61" t="s">
        <v>167</v>
      </c>
      <c r="B581" s="61" t="s">
        <v>209</v>
      </c>
      <c r="C581">
        <v>2021</v>
      </c>
      <c r="D581" s="61" t="s">
        <v>1738</v>
      </c>
    </row>
    <row r="582" spans="1:4" hidden="1" x14ac:dyDescent="0.25">
      <c r="A582" s="61" t="s">
        <v>167</v>
      </c>
      <c r="B582" s="61" t="s">
        <v>209</v>
      </c>
      <c r="C582">
        <v>2022</v>
      </c>
      <c r="D582" s="61" t="s">
        <v>1739</v>
      </c>
    </row>
    <row r="583" spans="1:4" x14ac:dyDescent="0.25">
      <c r="A583" s="61" t="s">
        <v>167</v>
      </c>
      <c r="B583" s="61" t="s">
        <v>209</v>
      </c>
      <c r="C583">
        <v>2023</v>
      </c>
      <c r="D583" s="61">
        <v>0.58299999999999996</v>
      </c>
    </row>
    <row r="584" spans="1:4" hidden="1" x14ac:dyDescent="0.25">
      <c r="A584" s="61" t="s">
        <v>162</v>
      </c>
      <c r="B584" s="61" t="s">
        <v>276</v>
      </c>
      <c r="C584">
        <v>1900</v>
      </c>
      <c r="D584" s="61" t="s">
        <v>1502</v>
      </c>
    </row>
    <row r="585" spans="1:4" hidden="1" x14ac:dyDescent="0.25">
      <c r="A585" s="61" t="s">
        <v>162</v>
      </c>
      <c r="B585" s="61" t="s">
        <v>276</v>
      </c>
      <c r="C585">
        <v>1901</v>
      </c>
      <c r="D585" s="61" t="s">
        <v>1502</v>
      </c>
    </row>
    <row r="586" spans="1:4" hidden="1" x14ac:dyDescent="0.25">
      <c r="A586" s="61" t="s">
        <v>162</v>
      </c>
      <c r="B586" s="61" t="s">
        <v>276</v>
      </c>
      <c r="C586">
        <v>1902</v>
      </c>
      <c r="D586" s="61" t="s">
        <v>1502</v>
      </c>
    </row>
    <row r="587" spans="1:4" hidden="1" x14ac:dyDescent="0.25">
      <c r="A587" s="61" t="s">
        <v>162</v>
      </c>
      <c r="B587" s="61" t="s">
        <v>276</v>
      </c>
      <c r="C587">
        <v>1903</v>
      </c>
      <c r="D587" s="61" t="s">
        <v>1502</v>
      </c>
    </row>
    <row r="588" spans="1:4" hidden="1" x14ac:dyDescent="0.25">
      <c r="A588" s="61" t="s">
        <v>162</v>
      </c>
      <c r="B588" s="61" t="s">
        <v>276</v>
      </c>
      <c r="C588">
        <v>1904</v>
      </c>
      <c r="D588" s="61" t="s">
        <v>1502</v>
      </c>
    </row>
    <row r="589" spans="1:4" hidden="1" x14ac:dyDescent="0.25">
      <c r="A589" s="61" t="s">
        <v>162</v>
      </c>
      <c r="B589" s="61" t="s">
        <v>276</v>
      </c>
      <c r="C589">
        <v>1905</v>
      </c>
      <c r="D589" s="61" t="s">
        <v>1502</v>
      </c>
    </row>
    <row r="590" spans="1:4" hidden="1" x14ac:dyDescent="0.25">
      <c r="A590" s="61" t="s">
        <v>162</v>
      </c>
      <c r="B590" s="61" t="s">
        <v>276</v>
      </c>
      <c r="C590">
        <v>1906</v>
      </c>
      <c r="D590" s="61" t="s">
        <v>1502</v>
      </c>
    </row>
    <row r="591" spans="1:4" hidden="1" x14ac:dyDescent="0.25">
      <c r="A591" s="61" t="s">
        <v>162</v>
      </c>
      <c r="B591" s="61" t="s">
        <v>276</v>
      </c>
      <c r="C591">
        <v>1907</v>
      </c>
      <c r="D591" s="61" t="s">
        <v>1502</v>
      </c>
    </row>
    <row r="592" spans="1:4" hidden="1" x14ac:dyDescent="0.25">
      <c r="A592" s="61" t="s">
        <v>162</v>
      </c>
      <c r="B592" s="61" t="s">
        <v>276</v>
      </c>
      <c r="C592">
        <v>1908</v>
      </c>
      <c r="D592" s="61" t="s">
        <v>1502</v>
      </c>
    </row>
    <row r="593" spans="1:4" hidden="1" x14ac:dyDescent="0.25">
      <c r="A593" s="61" t="s">
        <v>162</v>
      </c>
      <c r="B593" s="61" t="s">
        <v>276</v>
      </c>
      <c r="C593">
        <v>1909</v>
      </c>
      <c r="D593" s="61" t="s">
        <v>1502</v>
      </c>
    </row>
    <row r="594" spans="1:4" hidden="1" x14ac:dyDescent="0.25">
      <c r="A594" s="61" t="s">
        <v>162</v>
      </c>
      <c r="B594" s="61" t="s">
        <v>276</v>
      </c>
      <c r="C594">
        <v>1910</v>
      </c>
      <c r="D594" s="61" t="s">
        <v>1502</v>
      </c>
    </row>
    <row r="595" spans="1:4" hidden="1" x14ac:dyDescent="0.25">
      <c r="A595" s="61" t="s">
        <v>162</v>
      </c>
      <c r="B595" s="61" t="s">
        <v>276</v>
      </c>
      <c r="C595">
        <v>1911</v>
      </c>
      <c r="D595" s="61" t="s">
        <v>1502</v>
      </c>
    </row>
    <row r="596" spans="1:4" hidden="1" x14ac:dyDescent="0.25">
      <c r="A596" s="61" t="s">
        <v>162</v>
      </c>
      <c r="B596" s="61" t="s">
        <v>276</v>
      </c>
      <c r="C596">
        <v>1912</v>
      </c>
      <c r="D596" s="61" t="s">
        <v>1502</v>
      </c>
    </row>
    <row r="597" spans="1:4" hidden="1" x14ac:dyDescent="0.25">
      <c r="A597" s="61" t="s">
        <v>162</v>
      </c>
      <c r="B597" s="61" t="s">
        <v>276</v>
      </c>
      <c r="C597">
        <v>1913</v>
      </c>
      <c r="D597" s="61" t="s">
        <v>1502</v>
      </c>
    </row>
    <row r="598" spans="1:4" hidden="1" x14ac:dyDescent="0.25">
      <c r="A598" s="61" t="s">
        <v>162</v>
      </c>
      <c r="B598" s="61" t="s">
        <v>276</v>
      </c>
      <c r="C598">
        <v>1914</v>
      </c>
      <c r="D598" s="61" t="s">
        <v>1502</v>
      </c>
    </row>
    <row r="599" spans="1:4" hidden="1" x14ac:dyDescent="0.25">
      <c r="A599" s="61" t="s">
        <v>162</v>
      </c>
      <c r="B599" s="61" t="s">
        <v>276</v>
      </c>
      <c r="C599">
        <v>1915</v>
      </c>
      <c r="D599" s="61" t="s">
        <v>1502</v>
      </c>
    </row>
    <row r="600" spans="1:4" hidden="1" x14ac:dyDescent="0.25">
      <c r="A600" s="61" t="s">
        <v>162</v>
      </c>
      <c r="B600" s="61" t="s">
        <v>276</v>
      </c>
      <c r="C600">
        <v>1916</v>
      </c>
      <c r="D600" s="61" t="s">
        <v>1502</v>
      </c>
    </row>
    <row r="601" spans="1:4" hidden="1" x14ac:dyDescent="0.25">
      <c r="A601" s="61" t="s">
        <v>162</v>
      </c>
      <c r="B601" s="61" t="s">
        <v>276</v>
      </c>
      <c r="C601">
        <v>1917</v>
      </c>
      <c r="D601" s="61" t="s">
        <v>1502</v>
      </c>
    </row>
    <row r="602" spans="1:4" hidden="1" x14ac:dyDescent="0.25">
      <c r="A602" s="61" t="s">
        <v>162</v>
      </c>
      <c r="B602" s="61" t="s">
        <v>276</v>
      </c>
      <c r="C602">
        <v>1918</v>
      </c>
      <c r="D602" s="61" t="s">
        <v>1502</v>
      </c>
    </row>
    <row r="603" spans="1:4" hidden="1" x14ac:dyDescent="0.25">
      <c r="A603" s="61" t="s">
        <v>162</v>
      </c>
      <c r="B603" s="61" t="s">
        <v>276</v>
      </c>
      <c r="C603">
        <v>1919</v>
      </c>
      <c r="D603" s="61" t="s">
        <v>1502</v>
      </c>
    </row>
    <row r="604" spans="1:4" hidden="1" x14ac:dyDescent="0.25">
      <c r="A604" s="61" t="s">
        <v>162</v>
      </c>
      <c r="B604" s="61" t="s">
        <v>276</v>
      </c>
      <c r="C604">
        <v>1920</v>
      </c>
      <c r="D604" s="61" t="s">
        <v>1502</v>
      </c>
    </row>
    <row r="605" spans="1:4" hidden="1" x14ac:dyDescent="0.25">
      <c r="A605" s="61" t="s">
        <v>162</v>
      </c>
      <c r="B605" s="61" t="s">
        <v>276</v>
      </c>
      <c r="C605">
        <v>1921</v>
      </c>
      <c r="D605" s="61" t="s">
        <v>1502</v>
      </c>
    </row>
    <row r="606" spans="1:4" hidden="1" x14ac:dyDescent="0.25">
      <c r="A606" s="61" t="s">
        <v>162</v>
      </c>
      <c r="B606" s="61" t="s">
        <v>276</v>
      </c>
      <c r="C606">
        <v>1922</v>
      </c>
      <c r="D606" s="61" t="s">
        <v>1502</v>
      </c>
    </row>
    <row r="607" spans="1:4" hidden="1" x14ac:dyDescent="0.25">
      <c r="A607" s="61" t="s">
        <v>162</v>
      </c>
      <c r="B607" s="61" t="s">
        <v>276</v>
      </c>
      <c r="C607">
        <v>1923</v>
      </c>
      <c r="D607" s="61" t="s">
        <v>1502</v>
      </c>
    </row>
    <row r="608" spans="1:4" hidden="1" x14ac:dyDescent="0.25">
      <c r="A608" s="61" t="s">
        <v>162</v>
      </c>
      <c r="B608" s="61" t="s">
        <v>276</v>
      </c>
      <c r="C608">
        <v>1924</v>
      </c>
      <c r="D608" s="61" t="s">
        <v>1502</v>
      </c>
    </row>
    <row r="609" spans="1:4" hidden="1" x14ac:dyDescent="0.25">
      <c r="A609" s="61" t="s">
        <v>162</v>
      </c>
      <c r="B609" s="61" t="s">
        <v>276</v>
      </c>
      <c r="C609">
        <v>1925</v>
      </c>
      <c r="D609" s="61" t="s">
        <v>1502</v>
      </c>
    </row>
    <row r="610" spans="1:4" hidden="1" x14ac:dyDescent="0.25">
      <c r="A610" s="61" t="s">
        <v>162</v>
      </c>
      <c r="B610" s="61" t="s">
        <v>276</v>
      </c>
      <c r="C610">
        <v>1926</v>
      </c>
      <c r="D610" s="61" t="s">
        <v>1502</v>
      </c>
    </row>
    <row r="611" spans="1:4" hidden="1" x14ac:dyDescent="0.25">
      <c r="A611" s="61" t="s">
        <v>162</v>
      </c>
      <c r="B611" s="61" t="s">
        <v>276</v>
      </c>
      <c r="C611">
        <v>1927</v>
      </c>
      <c r="D611" s="61" t="s">
        <v>1502</v>
      </c>
    </row>
    <row r="612" spans="1:4" hidden="1" x14ac:dyDescent="0.25">
      <c r="A612" s="61" t="s">
        <v>162</v>
      </c>
      <c r="B612" s="61" t="s">
        <v>276</v>
      </c>
      <c r="C612">
        <v>1928</v>
      </c>
      <c r="D612" s="61" t="s">
        <v>1502</v>
      </c>
    </row>
    <row r="613" spans="1:4" hidden="1" x14ac:dyDescent="0.25">
      <c r="A613" s="61" t="s">
        <v>162</v>
      </c>
      <c r="B613" s="61" t="s">
        <v>276</v>
      </c>
      <c r="C613">
        <v>1929</v>
      </c>
      <c r="D613" s="61" t="s">
        <v>1502</v>
      </c>
    </row>
    <row r="614" spans="1:4" hidden="1" x14ac:dyDescent="0.25">
      <c r="A614" s="61" t="s">
        <v>162</v>
      </c>
      <c r="B614" s="61" t="s">
        <v>276</v>
      </c>
      <c r="C614">
        <v>1930</v>
      </c>
      <c r="D614" s="61" t="s">
        <v>1502</v>
      </c>
    </row>
    <row r="615" spans="1:4" hidden="1" x14ac:dyDescent="0.25">
      <c r="A615" s="61" t="s">
        <v>162</v>
      </c>
      <c r="B615" s="61" t="s">
        <v>276</v>
      </c>
      <c r="C615">
        <v>1931</v>
      </c>
      <c r="D615" s="61" t="s">
        <v>1502</v>
      </c>
    </row>
    <row r="616" spans="1:4" hidden="1" x14ac:dyDescent="0.25">
      <c r="A616" s="61" t="s">
        <v>162</v>
      </c>
      <c r="B616" s="61" t="s">
        <v>276</v>
      </c>
      <c r="C616">
        <v>1932</v>
      </c>
      <c r="D616" s="61" t="s">
        <v>1502</v>
      </c>
    </row>
    <row r="617" spans="1:4" hidden="1" x14ac:dyDescent="0.25">
      <c r="A617" s="61" t="s">
        <v>162</v>
      </c>
      <c r="B617" s="61" t="s">
        <v>276</v>
      </c>
      <c r="C617">
        <v>1933</v>
      </c>
      <c r="D617" s="61" t="s">
        <v>1502</v>
      </c>
    </row>
    <row r="618" spans="1:4" hidden="1" x14ac:dyDescent="0.25">
      <c r="A618" s="61" t="s">
        <v>162</v>
      </c>
      <c r="B618" s="61" t="s">
        <v>276</v>
      </c>
      <c r="C618">
        <v>1934</v>
      </c>
      <c r="D618" s="61" t="s">
        <v>1502</v>
      </c>
    </row>
    <row r="619" spans="1:4" hidden="1" x14ac:dyDescent="0.25">
      <c r="A619" s="61" t="s">
        <v>162</v>
      </c>
      <c r="B619" s="61" t="s">
        <v>276</v>
      </c>
      <c r="C619">
        <v>1935</v>
      </c>
      <c r="D619" s="61" t="s">
        <v>1502</v>
      </c>
    </row>
    <row r="620" spans="1:4" hidden="1" x14ac:dyDescent="0.25">
      <c r="A620" s="61" t="s">
        <v>162</v>
      </c>
      <c r="B620" s="61" t="s">
        <v>276</v>
      </c>
      <c r="C620">
        <v>1936</v>
      </c>
      <c r="D620" s="61" t="s">
        <v>1502</v>
      </c>
    </row>
    <row r="621" spans="1:4" hidden="1" x14ac:dyDescent="0.25">
      <c r="A621" s="61" t="s">
        <v>162</v>
      </c>
      <c r="B621" s="61" t="s">
        <v>276</v>
      </c>
      <c r="C621">
        <v>1937</v>
      </c>
      <c r="D621" s="61" t="s">
        <v>1502</v>
      </c>
    </row>
    <row r="622" spans="1:4" hidden="1" x14ac:dyDescent="0.25">
      <c r="A622" s="61" t="s">
        <v>162</v>
      </c>
      <c r="B622" s="61" t="s">
        <v>276</v>
      </c>
      <c r="C622">
        <v>1938</v>
      </c>
      <c r="D622" s="61" t="s">
        <v>1502</v>
      </c>
    </row>
    <row r="623" spans="1:4" hidden="1" x14ac:dyDescent="0.25">
      <c r="A623" s="61" t="s">
        <v>162</v>
      </c>
      <c r="B623" s="61" t="s">
        <v>276</v>
      </c>
      <c r="C623">
        <v>1939</v>
      </c>
      <c r="D623" s="61" t="s">
        <v>1502</v>
      </c>
    </row>
    <row r="624" spans="1:4" hidden="1" x14ac:dyDescent="0.25">
      <c r="A624" s="61" t="s">
        <v>162</v>
      </c>
      <c r="B624" s="61" t="s">
        <v>276</v>
      </c>
      <c r="C624">
        <v>1940</v>
      </c>
      <c r="D624" s="61" t="s">
        <v>1502</v>
      </c>
    </row>
    <row r="625" spans="1:4" hidden="1" x14ac:dyDescent="0.25">
      <c r="A625" s="61" t="s">
        <v>162</v>
      </c>
      <c r="B625" s="61" t="s">
        <v>276</v>
      </c>
      <c r="C625">
        <v>1941</v>
      </c>
      <c r="D625" s="61" t="s">
        <v>1496</v>
      </c>
    </row>
    <row r="626" spans="1:4" hidden="1" x14ac:dyDescent="0.25">
      <c r="A626" s="61" t="s">
        <v>162</v>
      </c>
      <c r="B626" s="61" t="s">
        <v>276</v>
      </c>
      <c r="C626">
        <v>1942</v>
      </c>
      <c r="D626" s="61" t="s">
        <v>1496</v>
      </c>
    </row>
    <row r="627" spans="1:4" hidden="1" x14ac:dyDescent="0.25">
      <c r="A627" s="61" t="s">
        <v>162</v>
      </c>
      <c r="B627" s="61" t="s">
        <v>276</v>
      </c>
      <c r="C627">
        <v>1943</v>
      </c>
      <c r="D627" s="61" t="s">
        <v>1496</v>
      </c>
    </row>
    <row r="628" spans="1:4" hidden="1" x14ac:dyDescent="0.25">
      <c r="A628" s="61" t="s">
        <v>162</v>
      </c>
      <c r="B628" s="61" t="s">
        <v>276</v>
      </c>
      <c r="C628">
        <v>1944</v>
      </c>
      <c r="D628" s="61" t="s">
        <v>1496</v>
      </c>
    </row>
    <row r="629" spans="1:4" hidden="1" x14ac:dyDescent="0.25">
      <c r="A629" s="61" t="s">
        <v>162</v>
      </c>
      <c r="B629" s="61" t="s">
        <v>276</v>
      </c>
      <c r="C629">
        <v>1945</v>
      </c>
      <c r="D629" s="61" t="s">
        <v>1496</v>
      </c>
    </row>
    <row r="630" spans="1:4" hidden="1" x14ac:dyDescent="0.25">
      <c r="A630" s="61" t="s">
        <v>162</v>
      </c>
      <c r="B630" s="61" t="s">
        <v>276</v>
      </c>
      <c r="C630">
        <v>1946</v>
      </c>
      <c r="D630" s="61" t="s">
        <v>1496</v>
      </c>
    </row>
    <row r="631" spans="1:4" hidden="1" x14ac:dyDescent="0.25">
      <c r="A631" s="61" t="s">
        <v>162</v>
      </c>
      <c r="B631" s="61" t="s">
        <v>276</v>
      </c>
      <c r="C631">
        <v>1947</v>
      </c>
      <c r="D631" s="61" t="s">
        <v>1496</v>
      </c>
    </row>
    <row r="632" spans="1:4" hidden="1" x14ac:dyDescent="0.25">
      <c r="A632" s="61" t="s">
        <v>162</v>
      </c>
      <c r="B632" s="61" t="s">
        <v>276</v>
      </c>
      <c r="C632">
        <v>1948</v>
      </c>
      <c r="D632" s="61" t="s">
        <v>1496</v>
      </c>
    </row>
    <row r="633" spans="1:4" hidden="1" x14ac:dyDescent="0.25">
      <c r="A633" s="61" t="s">
        <v>162</v>
      </c>
      <c r="B633" s="61" t="s">
        <v>276</v>
      </c>
      <c r="C633">
        <v>1949</v>
      </c>
      <c r="D633" s="61" t="s">
        <v>1496</v>
      </c>
    </row>
    <row r="634" spans="1:4" hidden="1" x14ac:dyDescent="0.25">
      <c r="A634" s="61" t="s">
        <v>162</v>
      </c>
      <c r="B634" s="61" t="s">
        <v>276</v>
      </c>
      <c r="C634">
        <v>1950</v>
      </c>
      <c r="D634" s="61" t="s">
        <v>1496</v>
      </c>
    </row>
    <row r="635" spans="1:4" hidden="1" x14ac:dyDescent="0.25">
      <c r="A635" s="61" t="s">
        <v>162</v>
      </c>
      <c r="B635" s="61" t="s">
        <v>276</v>
      </c>
      <c r="C635">
        <v>1951</v>
      </c>
      <c r="D635" s="61" t="s">
        <v>1496</v>
      </c>
    </row>
    <row r="636" spans="1:4" hidden="1" x14ac:dyDescent="0.25">
      <c r="A636" s="61" t="s">
        <v>162</v>
      </c>
      <c r="B636" s="61" t="s">
        <v>276</v>
      </c>
      <c r="C636">
        <v>1952</v>
      </c>
      <c r="D636" s="61" t="s">
        <v>1496</v>
      </c>
    </row>
    <row r="637" spans="1:4" hidden="1" x14ac:dyDescent="0.25">
      <c r="A637" s="61" t="s">
        <v>162</v>
      </c>
      <c r="B637" s="61" t="s">
        <v>276</v>
      </c>
      <c r="C637">
        <v>1953</v>
      </c>
      <c r="D637" s="61" t="s">
        <v>1496</v>
      </c>
    </row>
    <row r="638" spans="1:4" hidden="1" x14ac:dyDescent="0.25">
      <c r="A638" s="61" t="s">
        <v>162</v>
      </c>
      <c r="B638" s="61" t="s">
        <v>276</v>
      </c>
      <c r="C638">
        <v>1954</v>
      </c>
      <c r="D638" s="61" t="s">
        <v>1496</v>
      </c>
    </row>
    <row r="639" spans="1:4" hidden="1" x14ac:dyDescent="0.25">
      <c r="A639" s="61" t="s">
        <v>162</v>
      </c>
      <c r="B639" s="61" t="s">
        <v>276</v>
      </c>
      <c r="C639">
        <v>1955</v>
      </c>
      <c r="D639" s="61" t="s">
        <v>1741</v>
      </c>
    </row>
    <row r="640" spans="1:4" hidden="1" x14ac:dyDescent="0.25">
      <c r="A640" s="61" t="s">
        <v>162</v>
      </c>
      <c r="B640" s="61" t="s">
        <v>276</v>
      </c>
      <c r="C640">
        <v>1956</v>
      </c>
      <c r="D640" s="61" t="s">
        <v>1741</v>
      </c>
    </row>
    <row r="641" spans="1:4" hidden="1" x14ac:dyDescent="0.25">
      <c r="A641" s="61" t="s">
        <v>162</v>
      </c>
      <c r="B641" s="61" t="s">
        <v>276</v>
      </c>
      <c r="C641">
        <v>1957</v>
      </c>
      <c r="D641" s="61" t="s">
        <v>1741</v>
      </c>
    </row>
    <row r="642" spans="1:4" hidden="1" x14ac:dyDescent="0.25">
      <c r="A642" s="61" t="s">
        <v>162</v>
      </c>
      <c r="B642" s="61" t="s">
        <v>276</v>
      </c>
      <c r="C642">
        <v>1958</v>
      </c>
      <c r="D642" s="61" t="s">
        <v>1741</v>
      </c>
    </row>
    <row r="643" spans="1:4" hidden="1" x14ac:dyDescent="0.25">
      <c r="A643" s="61" t="s">
        <v>162</v>
      </c>
      <c r="B643" s="61" t="s">
        <v>276</v>
      </c>
      <c r="C643">
        <v>1959</v>
      </c>
      <c r="D643" s="61" t="s">
        <v>1741</v>
      </c>
    </row>
    <row r="644" spans="1:4" hidden="1" x14ac:dyDescent="0.25">
      <c r="A644" s="61" t="s">
        <v>162</v>
      </c>
      <c r="B644" s="61" t="s">
        <v>276</v>
      </c>
      <c r="C644">
        <v>1960</v>
      </c>
      <c r="D644" s="61" t="s">
        <v>1741</v>
      </c>
    </row>
    <row r="645" spans="1:4" hidden="1" x14ac:dyDescent="0.25">
      <c r="A645" s="61" t="s">
        <v>162</v>
      </c>
      <c r="B645" s="61" t="s">
        <v>276</v>
      </c>
      <c r="C645">
        <v>1961</v>
      </c>
      <c r="D645" s="61" t="s">
        <v>1741</v>
      </c>
    </row>
    <row r="646" spans="1:4" hidden="1" x14ac:dyDescent="0.25">
      <c r="A646" s="61" t="s">
        <v>162</v>
      </c>
      <c r="B646" s="61" t="s">
        <v>276</v>
      </c>
      <c r="C646">
        <v>1962</v>
      </c>
      <c r="D646" s="61" t="s">
        <v>532</v>
      </c>
    </row>
    <row r="647" spans="1:4" hidden="1" x14ac:dyDescent="0.25">
      <c r="A647" s="61" t="s">
        <v>162</v>
      </c>
      <c r="B647" s="61" t="s">
        <v>276</v>
      </c>
      <c r="C647">
        <v>1963</v>
      </c>
      <c r="D647" s="61" t="s">
        <v>1704</v>
      </c>
    </row>
    <row r="648" spans="1:4" hidden="1" x14ac:dyDescent="0.25">
      <c r="A648" s="61" t="s">
        <v>162</v>
      </c>
      <c r="B648" s="61" t="s">
        <v>276</v>
      </c>
      <c r="C648">
        <v>1964</v>
      </c>
      <c r="D648" s="61" t="s">
        <v>1742</v>
      </c>
    </row>
    <row r="649" spans="1:4" hidden="1" x14ac:dyDescent="0.25">
      <c r="A649" s="61" t="s">
        <v>162</v>
      </c>
      <c r="B649" s="61" t="s">
        <v>276</v>
      </c>
      <c r="C649">
        <v>1965</v>
      </c>
      <c r="D649" s="61" t="s">
        <v>1723</v>
      </c>
    </row>
    <row r="650" spans="1:4" hidden="1" x14ac:dyDescent="0.25">
      <c r="A650" s="61" t="s">
        <v>162</v>
      </c>
      <c r="B650" s="61" t="s">
        <v>276</v>
      </c>
      <c r="C650">
        <v>1966</v>
      </c>
      <c r="D650" s="61" t="s">
        <v>1723</v>
      </c>
    </row>
    <row r="651" spans="1:4" hidden="1" x14ac:dyDescent="0.25">
      <c r="A651" s="61" t="s">
        <v>162</v>
      </c>
      <c r="B651" s="61" t="s">
        <v>276</v>
      </c>
      <c r="C651">
        <v>1967</v>
      </c>
      <c r="D651" s="61" t="s">
        <v>1723</v>
      </c>
    </row>
    <row r="652" spans="1:4" hidden="1" x14ac:dyDescent="0.25">
      <c r="A652" s="61" t="s">
        <v>162</v>
      </c>
      <c r="B652" s="61" t="s">
        <v>276</v>
      </c>
      <c r="C652">
        <v>1968</v>
      </c>
      <c r="D652" s="61" t="s">
        <v>1723</v>
      </c>
    </row>
    <row r="653" spans="1:4" hidden="1" x14ac:dyDescent="0.25">
      <c r="A653" s="61" t="s">
        <v>162</v>
      </c>
      <c r="B653" s="61" t="s">
        <v>276</v>
      </c>
      <c r="C653">
        <v>1969</v>
      </c>
      <c r="D653" s="61" t="s">
        <v>1723</v>
      </c>
    </row>
    <row r="654" spans="1:4" hidden="1" x14ac:dyDescent="0.25">
      <c r="A654" s="61" t="s">
        <v>162</v>
      </c>
      <c r="B654" s="61" t="s">
        <v>276</v>
      </c>
      <c r="C654">
        <v>1970</v>
      </c>
      <c r="D654" s="61" t="s">
        <v>1723</v>
      </c>
    </row>
    <row r="655" spans="1:4" hidden="1" x14ac:dyDescent="0.25">
      <c r="A655" s="61" t="s">
        <v>162</v>
      </c>
      <c r="B655" s="61" t="s">
        <v>276</v>
      </c>
      <c r="C655">
        <v>1971</v>
      </c>
      <c r="D655" s="61" t="s">
        <v>1723</v>
      </c>
    </row>
    <row r="656" spans="1:4" hidden="1" x14ac:dyDescent="0.25">
      <c r="A656" s="61" t="s">
        <v>162</v>
      </c>
      <c r="B656" s="61" t="s">
        <v>276</v>
      </c>
      <c r="C656">
        <v>1972</v>
      </c>
      <c r="D656" s="61" t="s">
        <v>1723</v>
      </c>
    </row>
    <row r="657" spans="1:4" hidden="1" x14ac:dyDescent="0.25">
      <c r="A657" s="61" t="s">
        <v>162</v>
      </c>
      <c r="B657" s="61" t="s">
        <v>276</v>
      </c>
      <c r="C657">
        <v>1973</v>
      </c>
      <c r="D657" s="61" t="s">
        <v>1723</v>
      </c>
    </row>
    <row r="658" spans="1:4" hidden="1" x14ac:dyDescent="0.25">
      <c r="A658" s="61" t="s">
        <v>162</v>
      </c>
      <c r="B658" s="61" t="s">
        <v>276</v>
      </c>
      <c r="C658">
        <v>1974</v>
      </c>
      <c r="D658" s="61" t="s">
        <v>1723</v>
      </c>
    </row>
    <row r="659" spans="1:4" hidden="1" x14ac:dyDescent="0.25">
      <c r="A659" s="61" t="s">
        <v>162</v>
      </c>
      <c r="B659" s="61" t="s">
        <v>276</v>
      </c>
      <c r="C659">
        <v>1975</v>
      </c>
      <c r="D659" s="61" t="s">
        <v>1723</v>
      </c>
    </row>
    <row r="660" spans="1:4" hidden="1" x14ac:dyDescent="0.25">
      <c r="A660" s="61" t="s">
        <v>162</v>
      </c>
      <c r="B660" s="61" t="s">
        <v>276</v>
      </c>
      <c r="C660">
        <v>1976</v>
      </c>
      <c r="D660" s="61" t="s">
        <v>1723</v>
      </c>
    </row>
    <row r="661" spans="1:4" hidden="1" x14ac:dyDescent="0.25">
      <c r="A661" s="61" t="s">
        <v>162</v>
      </c>
      <c r="B661" s="61" t="s">
        <v>276</v>
      </c>
      <c r="C661">
        <v>1977</v>
      </c>
      <c r="D661" s="61" t="s">
        <v>1723</v>
      </c>
    </row>
    <row r="662" spans="1:4" hidden="1" x14ac:dyDescent="0.25">
      <c r="A662" s="61" t="s">
        <v>162</v>
      </c>
      <c r="B662" s="61" t="s">
        <v>276</v>
      </c>
      <c r="C662">
        <v>1978</v>
      </c>
      <c r="D662" s="61" t="s">
        <v>1743</v>
      </c>
    </row>
    <row r="663" spans="1:4" hidden="1" x14ac:dyDescent="0.25">
      <c r="A663" s="61" t="s">
        <v>162</v>
      </c>
      <c r="B663" s="61" t="s">
        <v>276</v>
      </c>
      <c r="C663">
        <v>1979</v>
      </c>
      <c r="D663" s="61" t="s">
        <v>1700</v>
      </c>
    </row>
    <row r="664" spans="1:4" hidden="1" x14ac:dyDescent="0.25">
      <c r="A664" s="61" t="s">
        <v>162</v>
      </c>
      <c r="B664" s="61" t="s">
        <v>276</v>
      </c>
      <c r="C664">
        <v>1980</v>
      </c>
      <c r="D664" s="61" t="s">
        <v>1744</v>
      </c>
    </row>
    <row r="665" spans="1:4" hidden="1" x14ac:dyDescent="0.25">
      <c r="A665" s="61" t="s">
        <v>162</v>
      </c>
      <c r="B665" s="61" t="s">
        <v>276</v>
      </c>
      <c r="C665">
        <v>1981</v>
      </c>
      <c r="D665" s="61" t="s">
        <v>1744</v>
      </c>
    </row>
    <row r="666" spans="1:4" hidden="1" x14ac:dyDescent="0.25">
      <c r="A666" s="61" t="s">
        <v>162</v>
      </c>
      <c r="B666" s="61" t="s">
        <v>276</v>
      </c>
      <c r="C666">
        <v>1982</v>
      </c>
      <c r="D666" s="61" t="s">
        <v>1744</v>
      </c>
    </row>
    <row r="667" spans="1:4" hidden="1" x14ac:dyDescent="0.25">
      <c r="A667" s="61" t="s">
        <v>162</v>
      </c>
      <c r="B667" s="61" t="s">
        <v>276</v>
      </c>
      <c r="C667">
        <v>1983</v>
      </c>
      <c r="D667" s="61" t="s">
        <v>1744</v>
      </c>
    </row>
    <row r="668" spans="1:4" hidden="1" x14ac:dyDescent="0.25">
      <c r="A668" s="61" t="s">
        <v>162</v>
      </c>
      <c r="B668" s="61" t="s">
        <v>276</v>
      </c>
      <c r="C668">
        <v>1984</v>
      </c>
      <c r="D668" s="61" t="s">
        <v>1744</v>
      </c>
    </row>
    <row r="669" spans="1:4" hidden="1" x14ac:dyDescent="0.25">
      <c r="A669" s="61" t="s">
        <v>162</v>
      </c>
      <c r="B669" s="61" t="s">
        <v>276</v>
      </c>
      <c r="C669">
        <v>1985</v>
      </c>
      <c r="D669" s="61" t="s">
        <v>1744</v>
      </c>
    </row>
    <row r="670" spans="1:4" hidden="1" x14ac:dyDescent="0.25">
      <c r="A670" s="61" t="s">
        <v>162</v>
      </c>
      <c r="B670" s="61" t="s">
        <v>276</v>
      </c>
      <c r="C670">
        <v>1986</v>
      </c>
      <c r="D670" s="61" t="s">
        <v>1744</v>
      </c>
    </row>
    <row r="671" spans="1:4" hidden="1" x14ac:dyDescent="0.25">
      <c r="A671" s="61" t="s">
        <v>162</v>
      </c>
      <c r="B671" s="61" t="s">
        <v>276</v>
      </c>
      <c r="C671">
        <v>1987</v>
      </c>
      <c r="D671" s="61" t="s">
        <v>1744</v>
      </c>
    </row>
    <row r="672" spans="1:4" hidden="1" x14ac:dyDescent="0.25">
      <c r="A672" s="61" t="s">
        <v>162</v>
      </c>
      <c r="B672" s="61" t="s">
        <v>276</v>
      </c>
      <c r="C672">
        <v>1988</v>
      </c>
      <c r="D672" s="61" t="s">
        <v>1745</v>
      </c>
    </row>
    <row r="673" spans="1:4" hidden="1" x14ac:dyDescent="0.25">
      <c r="A673" s="61" t="s">
        <v>162</v>
      </c>
      <c r="B673" s="61" t="s">
        <v>276</v>
      </c>
      <c r="C673">
        <v>1989</v>
      </c>
      <c r="D673" s="61" t="s">
        <v>1746</v>
      </c>
    </row>
    <row r="674" spans="1:4" hidden="1" x14ac:dyDescent="0.25">
      <c r="A674" s="61" t="s">
        <v>162</v>
      </c>
      <c r="B674" s="61" t="s">
        <v>276</v>
      </c>
      <c r="C674">
        <v>1990</v>
      </c>
      <c r="D674" s="61" t="s">
        <v>1747</v>
      </c>
    </row>
    <row r="675" spans="1:4" hidden="1" x14ac:dyDescent="0.25">
      <c r="A675" s="61" t="s">
        <v>162</v>
      </c>
      <c r="B675" s="61" t="s">
        <v>276</v>
      </c>
      <c r="C675">
        <v>1991</v>
      </c>
      <c r="D675" s="61" t="s">
        <v>1748</v>
      </c>
    </row>
    <row r="676" spans="1:4" hidden="1" x14ac:dyDescent="0.25">
      <c r="A676" s="61" t="s">
        <v>162</v>
      </c>
      <c r="B676" s="61" t="s">
        <v>276</v>
      </c>
      <c r="C676">
        <v>1992</v>
      </c>
      <c r="D676" s="61" t="s">
        <v>543</v>
      </c>
    </row>
    <row r="677" spans="1:4" hidden="1" x14ac:dyDescent="0.25">
      <c r="A677" s="61" t="s">
        <v>162</v>
      </c>
      <c r="B677" s="61" t="s">
        <v>276</v>
      </c>
      <c r="C677">
        <v>1993</v>
      </c>
      <c r="D677" s="61" t="s">
        <v>1749</v>
      </c>
    </row>
    <row r="678" spans="1:4" hidden="1" x14ac:dyDescent="0.25">
      <c r="A678" s="61" t="s">
        <v>162</v>
      </c>
      <c r="B678" s="61" t="s">
        <v>276</v>
      </c>
      <c r="C678">
        <v>1994</v>
      </c>
      <c r="D678" s="61" t="s">
        <v>1749</v>
      </c>
    </row>
    <row r="679" spans="1:4" hidden="1" x14ac:dyDescent="0.25">
      <c r="A679" s="61" t="s">
        <v>162</v>
      </c>
      <c r="B679" s="61" t="s">
        <v>276</v>
      </c>
      <c r="C679">
        <v>1995</v>
      </c>
      <c r="D679" s="61" t="s">
        <v>1749</v>
      </c>
    </row>
    <row r="680" spans="1:4" hidden="1" x14ac:dyDescent="0.25">
      <c r="A680" s="61" t="s">
        <v>162</v>
      </c>
      <c r="B680" s="61" t="s">
        <v>276</v>
      </c>
      <c r="C680">
        <v>1996</v>
      </c>
      <c r="D680" s="61" t="s">
        <v>1749</v>
      </c>
    </row>
    <row r="681" spans="1:4" hidden="1" x14ac:dyDescent="0.25">
      <c r="A681" s="61" t="s">
        <v>162</v>
      </c>
      <c r="B681" s="61" t="s">
        <v>276</v>
      </c>
      <c r="C681">
        <v>1997</v>
      </c>
      <c r="D681" s="61" t="s">
        <v>1749</v>
      </c>
    </row>
    <row r="682" spans="1:4" hidden="1" x14ac:dyDescent="0.25">
      <c r="A682" s="61" t="s">
        <v>162</v>
      </c>
      <c r="B682" s="61" t="s">
        <v>276</v>
      </c>
      <c r="C682">
        <v>1998</v>
      </c>
      <c r="D682" s="61" t="s">
        <v>1749</v>
      </c>
    </row>
    <row r="683" spans="1:4" hidden="1" x14ac:dyDescent="0.25">
      <c r="A683" s="61" t="s">
        <v>162</v>
      </c>
      <c r="B683" s="61" t="s">
        <v>276</v>
      </c>
      <c r="C683">
        <v>1999</v>
      </c>
      <c r="D683" s="61" t="s">
        <v>1750</v>
      </c>
    </row>
    <row r="684" spans="1:4" hidden="1" x14ac:dyDescent="0.25">
      <c r="A684" s="61" t="s">
        <v>162</v>
      </c>
      <c r="B684" s="61" t="s">
        <v>276</v>
      </c>
      <c r="C684">
        <v>2000</v>
      </c>
      <c r="D684" s="61" t="s">
        <v>1507</v>
      </c>
    </row>
    <row r="685" spans="1:4" hidden="1" x14ac:dyDescent="0.25">
      <c r="A685" s="61" t="s">
        <v>162</v>
      </c>
      <c r="B685" s="61" t="s">
        <v>276</v>
      </c>
      <c r="C685">
        <v>2001</v>
      </c>
      <c r="D685" s="61" t="s">
        <v>1507</v>
      </c>
    </row>
    <row r="686" spans="1:4" hidden="1" x14ac:dyDescent="0.25">
      <c r="A686" s="61" t="s">
        <v>162</v>
      </c>
      <c r="B686" s="61" t="s">
        <v>276</v>
      </c>
      <c r="C686">
        <v>2002</v>
      </c>
      <c r="D686" s="61" t="s">
        <v>1507</v>
      </c>
    </row>
    <row r="687" spans="1:4" hidden="1" x14ac:dyDescent="0.25">
      <c r="A687" s="61" t="s">
        <v>162</v>
      </c>
      <c r="B687" s="61" t="s">
        <v>276</v>
      </c>
      <c r="C687">
        <v>2003</v>
      </c>
      <c r="D687" s="61" t="s">
        <v>1507</v>
      </c>
    </row>
    <row r="688" spans="1:4" hidden="1" x14ac:dyDescent="0.25">
      <c r="A688" s="61" t="s">
        <v>162</v>
      </c>
      <c r="B688" s="61" t="s">
        <v>276</v>
      </c>
      <c r="C688">
        <v>2004</v>
      </c>
      <c r="D688" s="61" t="s">
        <v>1507</v>
      </c>
    </row>
    <row r="689" spans="1:4" hidden="1" x14ac:dyDescent="0.25">
      <c r="A689" s="61" t="s">
        <v>162</v>
      </c>
      <c r="B689" s="61" t="s">
        <v>276</v>
      </c>
      <c r="C689">
        <v>2005</v>
      </c>
      <c r="D689" s="61" t="s">
        <v>1751</v>
      </c>
    </row>
    <row r="690" spans="1:4" hidden="1" x14ac:dyDescent="0.25">
      <c r="A690" s="61" t="s">
        <v>162</v>
      </c>
      <c r="B690" s="61" t="s">
        <v>276</v>
      </c>
      <c r="C690">
        <v>2006</v>
      </c>
      <c r="D690" s="61" t="s">
        <v>1751</v>
      </c>
    </row>
    <row r="691" spans="1:4" hidden="1" x14ac:dyDescent="0.25">
      <c r="A691" s="61" t="s">
        <v>162</v>
      </c>
      <c r="B691" s="61" t="s">
        <v>276</v>
      </c>
      <c r="C691">
        <v>2007</v>
      </c>
      <c r="D691" s="61" t="s">
        <v>1751</v>
      </c>
    </row>
    <row r="692" spans="1:4" hidden="1" x14ac:dyDescent="0.25">
      <c r="A692" s="61" t="s">
        <v>162</v>
      </c>
      <c r="B692" s="61" t="s">
        <v>276</v>
      </c>
      <c r="C692">
        <v>2008</v>
      </c>
      <c r="D692" s="61" t="s">
        <v>1751</v>
      </c>
    </row>
    <row r="693" spans="1:4" hidden="1" x14ac:dyDescent="0.25">
      <c r="A693" s="61" t="s">
        <v>162</v>
      </c>
      <c r="B693" s="61" t="s">
        <v>276</v>
      </c>
      <c r="C693">
        <v>2009</v>
      </c>
      <c r="D693" s="61" t="s">
        <v>1751</v>
      </c>
    </row>
    <row r="694" spans="1:4" hidden="1" x14ac:dyDescent="0.25">
      <c r="A694" s="61" t="s">
        <v>162</v>
      </c>
      <c r="B694" s="61" t="s">
        <v>276</v>
      </c>
      <c r="C694">
        <v>2010</v>
      </c>
      <c r="D694" s="61" t="s">
        <v>1751</v>
      </c>
    </row>
    <row r="695" spans="1:4" hidden="1" x14ac:dyDescent="0.25">
      <c r="A695" s="61" t="s">
        <v>162</v>
      </c>
      <c r="B695" s="61" t="s">
        <v>276</v>
      </c>
      <c r="C695">
        <v>2011</v>
      </c>
      <c r="D695" s="61" t="s">
        <v>1751</v>
      </c>
    </row>
    <row r="696" spans="1:4" hidden="1" x14ac:dyDescent="0.25">
      <c r="A696" s="61" t="s">
        <v>162</v>
      </c>
      <c r="B696" s="61" t="s">
        <v>276</v>
      </c>
      <c r="C696">
        <v>2012</v>
      </c>
      <c r="D696" s="61" t="s">
        <v>1752</v>
      </c>
    </row>
    <row r="697" spans="1:4" hidden="1" x14ac:dyDescent="0.25">
      <c r="A697" s="61" t="s">
        <v>162</v>
      </c>
      <c r="B697" s="61" t="s">
        <v>276</v>
      </c>
      <c r="C697">
        <v>2013</v>
      </c>
      <c r="D697" s="61" t="s">
        <v>1752</v>
      </c>
    </row>
    <row r="698" spans="1:4" hidden="1" x14ac:dyDescent="0.25">
      <c r="A698" s="61" t="s">
        <v>162</v>
      </c>
      <c r="B698" s="61" t="s">
        <v>276</v>
      </c>
      <c r="C698">
        <v>2014</v>
      </c>
      <c r="D698" s="61" t="s">
        <v>1753</v>
      </c>
    </row>
    <row r="699" spans="1:4" hidden="1" x14ac:dyDescent="0.25">
      <c r="A699" s="61" t="s">
        <v>162</v>
      </c>
      <c r="B699" s="61" t="s">
        <v>276</v>
      </c>
      <c r="C699">
        <v>2015</v>
      </c>
      <c r="D699" s="61" t="s">
        <v>1753</v>
      </c>
    </row>
    <row r="700" spans="1:4" hidden="1" x14ac:dyDescent="0.25">
      <c r="A700" s="61" t="s">
        <v>162</v>
      </c>
      <c r="B700" s="61" t="s">
        <v>276</v>
      </c>
      <c r="C700">
        <v>2016</v>
      </c>
      <c r="D700" s="61" t="s">
        <v>1754</v>
      </c>
    </row>
    <row r="701" spans="1:4" hidden="1" x14ac:dyDescent="0.25">
      <c r="A701" s="61" t="s">
        <v>162</v>
      </c>
      <c r="B701" s="61" t="s">
        <v>276</v>
      </c>
      <c r="C701">
        <v>2017</v>
      </c>
      <c r="D701" s="61" t="s">
        <v>1755</v>
      </c>
    </row>
    <row r="702" spans="1:4" hidden="1" x14ac:dyDescent="0.25">
      <c r="A702" s="61" t="s">
        <v>162</v>
      </c>
      <c r="B702" s="61" t="s">
        <v>276</v>
      </c>
      <c r="C702">
        <v>2018</v>
      </c>
      <c r="D702" s="61" t="s">
        <v>1756</v>
      </c>
    </row>
    <row r="703" spans="1:4" hidden="1" x14ac:dyDescent="0.25">
      <c r="A703" s="61" t="s">
        <v>162</v>
      </c>
      <c r="B703" s="61" t="s">
        <v>276</v>
      </c>
      <c r="C703">
        <v>2019</v>
      </c>
      <c r="D703" s="61" t="s">
        <v>1757</v>
      </c>
    </row>
    <row r="704" spans="1:4" hidden="1" x14ac:dyDescent="0.25">
      <c r="A704" s="61" t="s">
        <v>162</v>
      </c>
      <c r="B704" s="61" t="s">
        <v>276</v>
      </c>
      <c r="C704">
        <v>2020</v>
      </c>
      <c r="D704" s="61" t="s">
        <v>1758</v>
      </c>
    </row>
    <row r="705" spans="1:4" hidden="1" x14ac:dyDescent="0.25">
      <c r="A705" s="61" t="s">
        <v>162</v>
      </c>
      <c r="B705" s="61" t="s">
        <v>276</v>
      </c>
      <c r="C705">
        <v>2021</v>
      </c>
      <c r="D705" s="61" t="s">
        <v>1759</v>
      </c>
    </row>
    <row r="706" spans="1:4" hidden="1" x14ac:dyDescent="0.25">
      <c r="A706" s="61" t="s">
        <v>162</v>
      </c>
      <c r="B706" s="61" t="s">
        <v>276</v>
      </c>
      <c r="C706">
        <v>2022</v>
      </c>
      <c r="D706" s="61" t="s">
        <v>1760</v>
      </c>
    </row>
    <row r="707" spans="1:4" x14ac:dyDescent="0.25">
      <c r="A707" s="61" t="s">
        <v>162</v>
      </c>
      <c r="B707" s="61" t="s">
        <v>276</v>
      </c>
      <c r="C707">
        <v>2023</v>
      </c>
      <c r="D707" s="61">
        <v>0.23400000000000001</v>
      </c>
    </row>
    <row r="708" spans="1:4" hidden="1" x14ac:dyDescent="0.25">
      <c r="A708" s="61" t="s">
        <v>207</v>
      </c>
      <c r="B708" s="61" t="s">
        <v>208</v>
      </c>
      <c r="C708">
        <v>1900</v>
      </c>
      <c r="D708" s="61" t="s">
        <v>1486</v>
      </c>
    </row>
    <row r="709" spans="1:4" hidden="1" x14ac:dyDescent="0.25">
      <c r="A709" s="61" t="s">
        <v>207</v>
      </c>
      <c r="B709" s="61" t="s">
        <v>208</v>
      </c>
      <c r="C709">
        <v>1901</v>
      </c>
      <c r="D709" s="61" t="s">
        <v>1486</v>
      </c>
    </row>
    <row r="710" spans="1:4" hidden="1" x14ac:dyDescent="0.25">
      <c r="A710" s="61" t="s">
        <v>207</v>
      </c>
      <c r="B710" s="61" t="s">
        <v>208</v>
      </c>
      <c r="C710">
        <v>1902</v>
      </c>
      <c r="D710" s="61" t="s">
        <v>1486</v>
      </c>
    </row>
    <row r="711" spans="1:4" hidden="1" x14ac:dyDescent="0.25">
      <c r="A711" s="61" t="s">
        <v>207</v>
      </c>
      <c r="B711" s="61" t="s">
        <v>208</v>
      </c>
      <c r="C711">
        <v>1903</v>
      </c>
      <c r="D711" s="61" t="s">
        <v>1486</v>
      </c>
    </row>
    <row r="712" spans="1:4" hidden="1" x14ac:dyDescent="0.25">
      <c r="A712" s="61" t="s">
        <v>207</v>
      </c>
      <c r="B712" s="61" t="s">
        <v>208</v>
      </c>
      <c r="C712">
        <v>1904</v>
      </c>
      <c r="D712" s="61" t="s">
        <v>1486</v>
      </c>
    </row>
    <row r="713" spans="1:4" hidden="1" x14ac:dyDescent="0.25">
      <c r="A713" s="61" t="s">
        <v>207</v>
      </c>
      <c r="B713" s="61" t="s">
        <v>208</v>
      </c>
      <c r="C713">
        <v>1905</v>
      </c>
      <c r="D713" s="61" t="s">
        <v>1486</v>
      </c>
    </row>
    <row r="714" spans="1:4" hidden="1" x14ac:dyDescent="0.25">
      <c r="A714" s="61" t="s">
        <v>207</v>
      </c>
      <c r="B714" s="61" t="s">
        <v>208</v>
      </c>
      <c r="C714">
        <v>1906</v>
      </c>
      <c r="D714" s="61" t="s">
        <v>1486</v>
      </c>
    </row>
    <row r="715" spans="1:4" hidden="1" x14ac:dyDescent="0.25">
      <c r="A715" s="61" t="s">
        <v>207</v>
      </c>
      <c r="B715" s="61" t="s">
        <v>208</v>
      </c>
      <c r="C715">
        <v>1907</v>
      </c>
      <c r="D715" s="61" t="s">
        <v>1486</v>
      </c>
    </row>
    <row r="716" spans="1:4" hidden="1" x14ac:dyDescent="0.25">
      <c r="A716" s="61" t="s">
        <v>207</v>
      </c>
      <c r="B716" s="61" t="s">
        <v>208</v>
      </c>
      <c r="C716">
        <v>1908</v>
      </c>
      <c r="D716" s="61" t="s">
        <v>1486</v>
      </c>
    </row>
    <row r="717" spans="1:4" hidden="1" x14ac:dyDescent="0.25">
      <c r="A717" s="61" t="s">
        <v>207</v>
      </c>
      <c r="B717" s="61" t="s">
        <v>208</v>
      </c>
      <c r="C717">
        <v>1909</v>
      </c>
      <c r="D717" s="61" t="s">
        <v>1486</v>
      </c>
    </row>
    <row r="718" spans="1:4" hidden="1" x14ac:dyDescent="0.25">
      <c r="A718" s="61" t="s">
        <v>207</v>
      </c>
      <c r="B718" s="61" t="s">
        <v>208</v>
      </c>
      <c r="C718">
        <v>1910</v>
      </c>
      <c r="D718" s="61" t="s">
        <v>1486</v>
      </c>
    </row>
    <row r="719" spans="1:4" hidden="1" x14ac:dyDescent="0.25">
      <c r="A719" s="61" t="s">
        <v>207</v>
      </c>
      <c r="B719" s="61" t="s">
        <v>208</v>
      </c>
      <c r="C719">
        <v>1911</v>
      </c>
      <c r="D719" s="61" t="s">
        <v>1486</v>
      </c>
    </row>
    <row r="720" spans="1:4" hidden="1" x14ac:dyDescent="0.25">
      <c r="A720" s="61" t="s">
        <v>207</v>
      </c>
      <c r="B720" s="61" t="s">
        <v>208</v>
      </c>
      <c r="C720">
        <v>1912</v>
      </c>
      <c r="D720" s="61" t="s">
        <v>1486</v>
      </c>
    </row>
    <row r="721" spans="1:4" hidden="1" x14ac:dyDescent="0.25">
      <c r="A721" s="61" t="s">
        <v>207</v>
      </c>
      <c r="B721" s="61" t="s">
        <v>208</v>
      </c>
      <c r="C721">
        <v>1913</v>
      </c>
      <c r="D721" s="61" t="s">
        <v>1486</v>
      </c>
    </row>
    <row r="722" spans="1:4" hidden="1" x14ac:dyDescent="0.25">
      <c r="A722" s="61" t="s">
        <v>207</v>
      </c>
      <c r="B722" s="61" t="s">
        <v>208</v>
      </c>
      <c r="C722">
        <v>1914</v>
      </c>
      <c r="D722" s="61" t="s">
        <v>1486</v>
      </c>
    </row>
    <row r="723" spans="1:4" hidden="1" x14ac:dyDescent="0.25">
      <c r="A723" s="61" t="s">
        <v>207</v>
      </c>
      <c r="B723" s="61" t="s">
        <v>208</v>
      </c>
      <c r="C723">
        <v>1915</v>
      </c>
      <c r="D723" s="61" t="s">
        <v>1486</v>
      </c>
    </row>
    <row r="724" spans="1:4" hidden="1" x14ac:dyDescent="0.25">
      <c r="A724" s="61" t="s">
        <v>207</v>
      </c>
      <c r="B724" s="61" t="s">
        <v>208</v>
      </c>
      <c r="C724">
        <v>1916</v>
      </c>
      <c r="D724" s="61" t="s">
        <v>1486</v>
      </c>
    </row>
    <row r="725" spans="1:4" hidden="1" x14ac:dyDescent="0.25">
      <c r="A725" s="61" t="s">
        <v>207</v>
      </c>
      <c r="B725" s="61" t="s">
        <v>208</v>
      </c>
      <c r="C725">
        <v>1917</v>
      </c>
      <c r="D725" s="61" t="s">
        <v>1486</v>
      </c>
    </row>
    <row r="726" spans="1:4" hidden="1" x14ac:dyDescent="0.25">
      <c r="A726" s="61" t="s">
        <v>207</v>
      </c>
      <c r="B726" s="61" t="s">
        <v>208</v>
      </c>
      <c r="C726">
        <v>1918</v>
      </c>
      <c r="D726" s="61" t="s">
        <v>1486</v>
      </c>
    </row>
    <row r="727" spans="1:4" hidden="1" x14ac:dyDescent="0.25">
      <c r="A727" s="61" t="s">
        <v>207</v>
      </c>
      <c r="B727" s="61" t="s">
        <v>208</v>
      </c>
      <c r="C727">
        <v>1919</v>
      </c>
      <c r="D727" s="61" t="s">
        <v>1486</v>
      </c>
    </row>
    <row r="728" spans="1:4" hidden="1" x14ac:dyDescent="0.25">
      <c r="A728" s="61" t="s">
        <v>207</v>
      </c>
      <c r="B728" s="61" t="s">
        <v>208</v>
      </c>
      <c r="C728">
        <v>1920</v>
      </c>
      <c r="D728" s="61" t="s">
        <v>1486</v>
      </c>
    </row>
    <row r="729" spans="1:4" hidden="1" x14ac:dyDescent="0.25">
      <c r="A729" s="61" t="s">
        <v>207</v>
      </c>
      <c r="B729" s="61" t="s">
        <v>208</v>
      </c>
      <c r="C729">
        <v>1921</v>
      </c>
      <c r="D729" s="61" t="s">
        <v>1486</v>
      </c>
    </row>
    <row r="730" spans="1:4" hidden="1" x14ac:dyDescent="0.25">
      <c r="A730" s="61" t="s">
        <v>207</v>
      </c>
      <c r="B730" s="61" t="s">
        <v>208</v>
      </c>
      <c r="C730">
        <v>1922</v>
      </c>
      <c r="D730" s="61" t="s">
        <v>1486</v>
      </c>
    </row>
    <row r="731" spans="1:4" hidden="1" x14ac:dyDescent="0.25">
      <c r="A731" s="61" t="s">
        <v>207</v>
      </c>
      <c r="B731" s="61" t="s">
        <v>208</v>
      </c>
      <c r="C731">
        <v>1923</v>
      </c>
      <c r="D731" s="61" t="s">
        <v>1486</v>
      </c>
    </row>
    <row r="732" spans="1:4" hidden="1" x14ac:dyDescent="0.25">
      <c r="A732" s="61" t="s">
        <v>207</v>
      </c>
      <c r="B732" s="61" t="s">
        <v>208</v>
      </c>
      <c r="C732">
        <v>1924</v>
      </c>
      <c r="D732" s="61" t="s">
        <v>1486</v>
      </c>
    </row>
    <row r="733" spans="1:4" hidden="1" x14ac:dyDescent="0.25">
      <c r="A733" s="61" t="s">
        <v>207</v>
      </c>
      <c r="B733" s="61" t="s">
        <v>208</v>
      </c>
      <c r="C733">
        <v>1925</v>
      </c>
      <c r="D733" s="61" t="s">
        <v>1486</v>
      </c>
    </row>
    <row r="734" spans="1:4" hidden="1" x14ac:dyDescent="0.25">
      <c r="A734" s="61" t="s">
        <v>207</v>
      </c>
      <c r="B734" s="61" t="s">
        <v>208</v>
      </c>
      <c r="C734">
        <v>1926</v>
      </c>
      <c r="D734" s="61" t="s">
        <v>1486</v>
      </c>
    </row>
    <row r="735" spans="1:4" hidden="1" x14ac:dyDescent="0.25">
      <c r="A735" s="61" t="s">
        <v>207</v>
      </c>
      <c r="B735" s="61" t="s">
        <v>208</v>
      </c>
      <c r="C735">
        <v>1927</v>
      </c>
      <c r="D735" s="61" t="s">
        <v>1486</v>
      </c>
    </row>
    <row r="736" spans="1:4" hidden="1" x14ac:dyDescent="0.25">
      <c r="A736" s="61" t="s">
        <v>207</v>
      </c>
      <c r="B736" s="61" t="s">
        <v>208</v>
      </c>
      <c r="C736">
        <v>1928</v>
      </c>
      <c r="D736" s="61" t="s">
        <v>1486</v>
      </c>
    </row>
    <row r="737" spans="1:4" hidden="1" x14ac:dyDescent="0.25">
      <c r="A737" s="61" t="s">
        <v>207</v>
      </c>
      <c r="B737" s="61" t="s">
        <v>208</v>
      </c>
      <c r="C737">
        <v>1929</v>
      </c>
      <c r="D737" s="61" t="s">
        <v>1486</v>
      </c>
    </row>
    <row r="738" spans="1:4" hidden="1" x14ac:dyDescent="0.25">
      <c r="A738" s="61" t="s">
        <v>207</v>
      </c>
      <c r="B738" s="61" t="s">
        <v>208</v>
      </c>
      <c r="C738">
        <v>1930</v>
      </c>
      <c r="D738" s="61" t="s">
        <v>1762</v>
      </c>
    </row>
    <row r="739" spans="1:4" hidden="1" x14ac:dyDescent="0.25">
      <c r="A739" s="61" t="s">
        <v>207</v>
      </c>
      <c r="B739" s="61" t="s">
        <v>208</v>
      </c>
      <c r="C739">
        <v>1931</v>
      </c>
      <c r="D739" s="61" t="s">
        <v>1762</v>
      </c>
    </row>
    <row r="740" spans="1:4" hidden="1" x14ac:dyDescent="0.25">
      <c r="A740" s="61" t="s">
        <v>207</v>
      </c>
      <c r="B740" s="61" t="s">
        <v>208</v>
      </c>
      <c r="C740">
        <v>1932</v>
      </c>
      <c r="D740" s="61" t="s">
        <v>1762</v>
      </c>
    </row>
    <row r="741" spans="1:4" hidden="1" x14ac:dyDescent="0.25">
      <c r="A741" s="61" t="s">
        <v>207</v>
      </c>
      <c r="B741" s="61" t="s">
        <v>208</v>
      </c>
      <c r="C741">
        <v>1933</v>
      </c>
      <c r="D741" s="61" t="s">
        <v>1762</v>
      </c>
    </row>
    <row r="742" spans="1:4" hidden="1" x14ac:dyDescent="0.25">
      <c r="A742" s="61" t="s">
        <v>207</v>
      </c>
      <c r="B742" s="61" t="s">
        <v>208</v>
      </c>
      <c r="C742">
        <v>1934</v>
      </c>
      <c r="D742" s="61" t="s">
        <v>592</v>
      </c>
    </row>
    <row r="743" spans="1:4" hidden="1" x14ac:dyDescent="0.25">
      <c r="A743" s="61" t="s">
        <v>207</v>
      </c>
      <c r="B743" s="61" t="s">
        <v>208</v>
      </c>
      <c r="C743">
        <v>1935</v>
      </c>
      <c r="D743" s="61" t="s">
        <v>592</v>
      </c>
    </row>
    <row r="744" spans="1:4" hidden="1" x14ac:dyDescent="0.25">
      <c r="A744" s="61" t="s">
        <v>207</v>
      </c>
      <c r="B744" s="61" t="s">
        <v>208</v>
      </c>
      <c r="C744">
        <v>1936</v>
      </c>
      <c r="D744" s="61" t="s">
        <v>592</v>
      </c>
    </row>
    <row r="745" spans="1:4" hidden="1" x14ac:dyDescent="0.25">
      <c r="A745" s="61" t="s">
        <v>207</v>
      </c>
      <c r="B745" s="61" t="s">
        <v>208</v>
      </c>
      <c r="C745">
        <v>1937</v>
      </c>
      <c r="D745" s="61" t="s">
        <v>592</v>
      </c>
    </row>
    <row r="746" spans="1:4" hidden="1" x14ac:dyDescent="0.25">
      <c r="A746" s="61" t="s">
        <v>207</v>
      </c>
      <c r="B746" s="61" t="s">
        <v>208</v>
      </c>
      <c r="C746">
        <v>1938</v>
      </c>
      <c r="D746" s="61" t="s">
        <v>592</v>
      </c>
    </row>
    <row r="747" spans="1:4" hidden="1" x14ac:dyDescent="0.25">
      <c r="A747" s="61" t="s">
        <v>207</v>
      </c>
      <c r="B747" s="61" t="s">
        <v>208</v>
      </c>
      <c r="C747">
        <v>1939</v>
      </c>
      <c r="D747" s="61" t="s">
        <v>592</v>
      </c>
    </row>
    <row r="748" spans="1:4" hidden="1" x14ac:dyDescent="0.25">
      <c r="A748" s="61" t="s">
        <v>207</v>
      </c>
      <c r="B748" s="61" t="s">
        <v>208</v>
      </c>
      <c r="C748">
        <v>1940</v>
      </c>
      <c r="D748" s="61" t="s">
        <v>592</v>
      </c>
    </row>
    <row r="749" spans="1:4" hidden="1" x14ac:dyDescent="0.25">
      <c r="A749" s="61" t="s">
        <v>207</v>
      </c>
      <c r="B749" s="61" t="s">
        <v>208</v>
      </c>
      <c r="C749">
        <v>1941</v>
      </c>
      <c r="D749" s="61" t="s">
        <v>592</v>
      </c>
    </row>
    <row r="750" spans="1:4" hidden="1" x14ac:dyDescent="0.25">
      <c r="A750" s="61" t="s">
        <v>207</v>
      </c>
      <c r="B750" s="61" t="s">
        <v>208</v>
      </c>
      <c r="C750">
        <v>1942</v>
      </c>
      <c r="D750" s="61" t="s">
        <v>592</v>
      </c>
    </row>
    <row r="751" spans="1:4" hidden="1" x14ac:dyDescent="0.25">
      <c r="A751" s="61" t="s">
        <v>207</v>
      </c>
      <c r="B751" s="61" t="s">
        <v>208</v>
      </c>
      <c r="C751">
        <v>1943</v>
      </c>
      <c r="D751" s="61" t="s">
        <v>592</v>
      </c>
    </row>
    <row r="752" spans="1:4" hidden="1" x14ac:dyDescent="0.25">
      <c r="A752" s="61" t="s">
        <v>207</v>
      </c>
      <c r="B752" s="61" t="s">
        <v>208</v>
      </c>
      <c r="C752">
        <v>1944</v>
      </c>
      <c r="D752" s="61" t="s">
        <v>592</v>
      </c>
    </row>
    <row r="753" spans="1:4" hidden="1" x14ac:dyDescent="0.25">
      <c r="A753" s="61" t="s">
        <v>207</v>
      </c>
      <c r="B753" s="61" t="s">
        <v>208</v>
      </c>
      <c r="C753">
        <v>1945</v>
      </c>
      <c r="D753" s="61" t="s">
        <v>592</v>
      </c>
    </row>
    <row r="754" spans="1:4" hidden="1" x14ac:dyDescent="0.25">
      <c r="A754" s="61" t="s">
        <v>207</v>
      </c>
      <c r="B754" s="61" t="s">
        <v>208</v>
      </c>
      <c r="C754">
        <v>1946</v>
      </c>
      <c r="D754" s="61" t="s">
        <v>592</v>
      </c>
    </row>
    <row r="755" spans="1:4" hidden="1" x14ac:dyDescent="0.25">
      <c r="A755" s="61" t="s">
        <v>207</v>
      </c>
      <c r="B755" s="61" t="s">
        <v>208</v>
      </c>
      <c r="C755">
        <v>1947</v>
      </c>
      <c r="D755" s="61" t="s">
        <v>592</v>
      </c>
    </row>
    <row r="756" spans="1:4" hidden="1" x14ac:dyDescent="0.25">
      <c r="A756" s="61" t="s">
        <v>207</v>
      </c>
      <c r="B756" s="61" t="s">
        <v>208</v>
      </c>
      <c r="C756">
        <v>1948</v>
      </c>
      <c r="D756" s="61" t="s">
        <v>592</v>
      </c>
    </row>
    <row r="757" spans="1:4" hidden="1" x14ac:dyDescent="0.25">
      <c r="A757" s="61" t="s">
        <v>207</v>
      </c>
      <c r="B757" s="61" t="s">
        <v>208</v>
      </c>
      <c r="C757">
        <v>1949</v>
      </c>
      <c r="D757" s="61" t="s">
        <v>592</v>
      </c>
    </row>
    <row r="758" spans="1:4" hidden="1" x14ac:dyDescent="0.25">
      <c r="A758" s="61" t="s">
        <v>207</v>
      </c>
      <c r="B758" s="61" t="s">
        <v>208</v>
      </c>
      <c r="C758">
        <v>1950</v>
      </c>
      <c r="D758" s="61" t="s">
        <v>592</v>
      </c>
    </row>
    <row r="759" spans="1:4" hidden="1" x14ac:dyDescent="0.25">
      <c r="A759" s="61" t="s">
        <v>207</v>
      </c>
      <c r="B759" s="61" t="s">
        <v>208</v>
      </c>
      <c r="C759">
        <v>1951</v>
      </c>
      <c r="D759" s="61" t="s">
        <v>592</v>
      </c>
    </row>
    <row r="760" spans="1:4" hidden="1" x14ac:dyDescent="0.25">
      <c r="A760" s="61" t="s">
        <v>207</v>
      </c>
      <c r="B760" s="61" t="s">
        <v>208</v>
      </c>
      <c r="C760">
        <v>1952</v>
      </c>
      <c r="D760" s="61" t="s">
        <v>592</v>
      </c>
    </row>
    <row r="761" spans="1:4" hidden="1" x14ac:dyDescent="0.25">
      <c r="A761" s="61" t="s">
        <v>207</v>
      </c>
      <c r="B761" s="61" t="s">
        <v>208</v>
      </c>
      <c r="C761">
        <v>1953</v>
      </c>
      <c r="D761" s="61" t="s">
        <v>592</v>
      </c>
    </row>
    <row r="762" spans="1:4" hidden="1" x14ac:dyDescent="0.25">
      <c r="A762" s="61" t="s">
        <v>207</v>
      </c>
      <c r="B762" s="61" t="s">
        <v>208</v>
      </c>
      <c r="C762">
        <v>1954</v>
      </c>
      <c r="D762" s="61" t="s">
        <v>592</v>
      </c>
    </row>
    <row r="763" spans="1:4" hidden="1" x14ac:dyDescent="0.25">
      <c r="A763" s="61" t="s">
        <v>207</v>
      </c>
      <c r="B763" s="61" t="s">
        <v>208</v>
      </c>
      <c r="C763">
        <v>1955</v>
      </c>
      <c r="D763" s="61" t="s">
        <v>592</v>
      </c>
    </row>
    <row r="764" spans="1:4" hidden="1" x14ac:dyDescent="0.25">
      <c r="A764" s="61" t="s">
        <v>207</v>
      </c>
      <c r="B764" s="61" t="s">
        <v>208</v>
      </c>
      <c r="C764">
        <v>1956</v>
      </c>
      <c r="D764" s="61" t="s">
        <v>592</v>
      </c>
    </row>
    <row r="765" spans="1:4" hidden="1" x14ac:dyDescent="0.25">
      <c r="A765" s="61" t="s">
        <v>207</v>
      </c>
      <c r="B765" s="61" t="s">
        <v>208</v>
      </c>
      <c r="C765">
        <v>1957</v>
      </c>
      <c r="D765" s="61" t="s">
        <v>592</v>
      </c>
    </row>
    <row r="766" spans="1:4" hidden="1" x14ac:dyDescent="0.25">
      <c r="A766" s="61" t="s">
        <v>207</v>
      </c>
      <c r="B766" s="61" t="s">
        <v>208</v>
      </c>
      <c r="C766">
        <v>1958</v>
      </c>
      <c r="D766" s="61" t="s">
        <v>592</v>
      </c>
    </row>
    <row r="767" spans="1:4" hidden="1" x14ac:dyDescent="0.25">
      <c r="A767" s="61" t="s">
        <v>207</v>
      </c>
      <c r="B767" s="61" t="s">
        <v>208</v>
      </c>
      <c r="C767">
        <v>1959</v>
      </c>
      <c r="D767" s="61" t="s">
        <v>592</v>
      </c>
    </row>
    <row r="768" spans="1:4" hidden="1" x14ac:dyDescent="0.25">
      <c r="A768" s="61" t="s">
        <v>207</v>
      </c>
      <c r="B768" s="61" t="s">
        <v>208</v>
      </c>
      <c r="C768">
        <v>1960</v>
      </c>
      <c r="D768" s="61" t="s">
        <v>592</v>
      </c>
    </row>
    <row r="769" spans="1:4" hidden="1" x14ac:dyDescent="0.25">
      <c r="A769" s="61" t="s">
        <v>207</v>
      </c>
      <c r="B769" s="61" t="s">
        <v>208</v>
      </c>
      <c r="C769">
        <v>1961</v>
      </c>
      <c r="D769" s="61" t="s">
        <v>592</v>
      </c>
    </row>
    <row r="770" spans="1:4" hidden="1" x14ac:dyDescent="0.25">
      <c r="A770" s="61" t="s">
        <v>207</v>
      </c>
      <c r="B770" s="61" t="s">
        <v>208</v>
      </c>
      <c r="C770">
        <v>1962</v>
      </c>
      <c r="D770" s="61" t="s">
        <v>592</v>
      </c>
    </row>
    <row r="771" spans="1:4" hidden="1" x14ac:dyDescent="0.25">
      <c r="A771" s="61" t="s">
        <v>207</v>
      </c>
      <c r="B771" s="61" t="s">
        <v>208</v>
      </c>
      <c r="C771">
        <v>1963</v>
      </c>
      <c r="D771" s="61" t="s">
        <v>592</v>
      </c>
    </row>
    <row r="772" spans="1:4" hidden="1" x14ac:dyDescent="0.25">
      <c r="A772" s="61" t="s">
        <v>207</v>
      </c>
      <c r="B772" s="61" t="s">
        <v>208</v>
      </c>
      <c r="C772">
        <v>1964</v>
      </c>
      <c r="D772" s="61" t="s">
        <v>592</v>
      </c>
    </row>
    <row r="773" spans="1:4" hidden="1" x14ac:dyDescent="0.25">
      <c r="A773" s="61" t="s">
        <v>207</v>
      </c>
      <c r="B773" s="61" t="s">
        <v>208</v>
      </c>
      <c r="C773">
        <v>1965</v>
      </c>
      <c r="D773" s="61" t="s">
        <v>592</v>
      </c>
    </row>
    <row r="774" spans="1:4" hidden="1" x14ac:dyDescent="0.25">
      <c r="A774" s="61" t="s">
        <v>207</v>
      </c>
      <c r="B774" s="61" t="s">
        <v>208</v>
      </c>
      <c r="C774">
        <v>1966</v>
      </c>
      <c r="D774" s="61" t="s">
        <v>592</v>
      </c>
    </row>
    <row r="775" spans="1:4" hidden="1" x14ac:dyDescent="0.25">
      <c r="A775" s="61" t="s">
        <v>207</v>
      </c>
      <c r="B775" s="61" t="s">
        <v>208</v>
      </c>
      <c r="C775">
        <v>1967</v>
      </c>
      <c r="D775" s="61" t="s">
        <v>592</v>
      </c>
    </row>
    <row r="776" spans="1:4" hidden="1" x14ac:dyDescent="0.25">
      <c r="A776" s="61" t="s">
        <v>207</v>
      </c>
      <c r="B776" s="61" t="s">
        <v>208</v>
      </c>
      <c r="C776">
        <v>1968</v>
      </c>
      <c r="D776" s="61" t="s">
        <v>592</v>
      </c>
    </row>
    <row r="777" spans="1:4" hidden="1" x14ac:dyDescent="0.25">
      <c r="A777" s="61" t="s">
        <v>207</v>
      </c>
      <c r="B777" s="61" t="s">
        <v>208</v>
      </c>
      <c r="C777">
        <v>1969</v>
      </c>
      <c r="D777" s="61" t="s">
        <v>1494</v>
      </c>
    </row>
    <row r="778" spans="1:4" hidden="1" x14ac:dyDescent="0.25">
      <c r="A778" s="61" t="s">
        <v>207</v>
      </c>
      <c r="B778" s="61" t="s">
        <v>208</v>
      </c>
      <c r="C778">
        <v>1970</v>
      </c>
      <c r="D778" s="61" t="s">
        <v>1494</v>
      </c>
    </row>
    <row r="779" spans="1:4" hidden="1" x14ac:dyDescent="0.25">
      <c r="A779" s="61" t="s">
        <v>207</v>
      </c>
      <c r="B779" s="61" t="s">
        <v>208</v>
      </c>
      <c r="C779">
        <v>1971</v>
      </c>
      <c r="D779" s="61" t="s">
        <v>1494</v>
      </c>
    </row>
    <row r="780" spans="1:4" hidden="1" x14ac:dyDescent="0.25">
      <c r="A780" s="61" t="s">
        <v>207</v>
      </c>
      <c r="B780" s="61" t="s">
        <v>208</v>
      </c>
      <c r="C780">
        <v>1972</v>
      </c>
      <c r="D780" s="61" t="s">
        <v>1494</v>
      </c>
    </row>
    <row r="781" spans="1:4" hidden="1" x14ac:dyDescent="0.25">
      <c r="A781" s="61" t="s">
        <v>207</v>
      </c>
      <c r="B781" s="61" t="s">
        <v>208</v>
      </c>
      <c r="C781">
        <v>1973</v>
      </c>
      <c r="D781" s="61" t="s">
        <v>1494</v>
      </c>
    </row>
    <row r="782" spans="1:4" hidden="1" x14ac:dyDescent="0.25">
      <c r="A782" s="61" t="s">
        <v>207</v>
      </c>
      <c r="B782" s="61" t="s">
        <v>208</v>
      </c>
      <c r="C782">
        <v>1974</v>
      </c>
      <c r="D782" s="61" t="s">
        <v>1494</v>
      </c>
    </row>
    <row r="783" spans="1:4" hidden="1" x14ac:dyDescent="0.25">
      <c r="A783" s="61" t="s">
        <v>207</v>
      </c>
      <c r="B783" s="61" t="s">
        <v>208</v>
      </c>
      <c r="C783">
        <v>1975</v>
      </c>
      <c r="D783" s="61" t="s">
        <v>1751</v>
      </c>
    </row>
    <row r="784" spans="1:4" hidden="1" x14ac:dyDescent="0.25">
      <c r="A784" s="61" t="s">
        <v>207</v>
      </c>
      <c r="B784" s="61" t="s">
        <v>208</v>
      </c>
      <c r="C784">
        <v>1976</v>
      </c>
      <c r="D784" s="61" t="s">
        <v>1485</v>
      </c>
    </row>
    <row r="785" spans="1:4" hidden="1" x14ac:dyDescent="0.25">
      <c r="A785" s="61" t="s">
        <v>207</v>
      </c>
      <c r="B785" s="61" t="s">
        <v>208</v>
      </c>
      <c r="C785">
        <v>1977</v>
      </c>
      <c r="D785" s="61" t="s">
        <v>1485</v>
      </c>
    </row>
    <row r="786" spans="1:4" hidden="1" x14ac:dyDescent="0.25">
      <c r="A786" s="61" t="s">
        <v>207</v>
      </c>
      <c r="B786" s="61" t="s">
        <v>208</v>
      </c>
      <c r="C786">
        <v>1978</v>
      </c>
      <c r="D786" s="61" t="s">
        <v>567</v>
      </c>
    </row>
    <row r="787" spans="1:4" hidden="1" x14ac:dyDescent="0.25">
      <c r="A787" s="61" t="s">
        <v>207</v>
      </c>
      <c r="B787" s="61" t="s">
        <v>208</v>
      </c>
      <c r="C787">
        <v>1979</v>
      </c>
      <c r="D787" s="61" t="s">
        <v>1763</v>
      </c>
    </row>
    <row r="788" spans="1:4" hidden="1" x14ac:dyDescent="0.25">
      <c r="A788" s="61" t="s">
        <v>207</v>
      </c>
      <c r="B788" s="61" t="s">
        <v>208</v>
      </c>
      <c r="C788">
        <v>1980</v>
      </c>
      <c r="D788" s="61" t="s">
        <v>1764</v>
      </c>
    </row>
    <row r="789" spans="1:4" hidden="1" x14ac:dyDescent="0.25">
      <c r="A789" s="61" t="s">
        <v>207</v>
      </c>
      <c r="B789" s="61" t="s">
        <v>208</v>
      </c>
      <c r="C789">
        <v>1981</v>
      </c>
      <c r="D789" s="61" t="s">
        <v>1764</v>
      </c>
    </row>
    <row r="790" spans="1:4" hidden="1" x14ac:dyDescent="0.25">
      <c r="A790" s="61" t="s">
        <v>207</v>
      </c>
      <c r="B790" s="61" t="s">
        <v>208</v>
      </c>
      <c r="C790">
        <v>1982</v>
      </c>
      <c r="D790" s="61" t="s">
        <v>1765</v>
      </c>
    </row>
    <row r="791" spans="1:4" hidden="1" x14ac:dyDescent="0.25">
      <c r="A791" s="61" t="s">
        <v>207</v>
      </c>
      <c r="B791" s="61" t="s">
        <v>208</v>
      </c>
      <c r="C791">
        <v>1983</v>
      </c>
      <c r="D791" s="61" t="s">
        <v>1765</v>
      </c>
    </row>
    <row r="792" spans="1:4" hidden="1" x14ac:dyDescent="0.25">
      <c r="A792" s="61" t="s">
        <v>207</v>
      </c>
      <c r="B792" s="61" t="s">
        <v>208</v>
      </c>
      <c r="C792">
        <v>1984</v>
      </c>
      <c r="D792" s="61" t="s">
        <v>1765</v>
      </c>
    </row>
    <row r="793" spans="1:4" hidden="1" x14ac:dyDescent="0.25">
      <c r="A793" s="61" t="s">
        <v>207</v>
      </c>
      <c r="B793" s="61" t="s">
        <v>208</v>
      </c>
      <c r="C793">
        <v>1985</v>
      </c>
      <c r="D793" s="61" t="s">
        <v>1765</v>
      </c>
    </row>
    <row r="794" spans="1:4" hidden="1" x14ac:dyDescent="0.25">
      <c r="A794" s="61" t="s">
        <v>207</v>
      </c>
      <c r="B794" s="61" t="s">
        <v>208</v>
      </c>
      <c r="C794">
        <v>1986</v>
      </c>
      <c r="D794" s="61" t="s">
        <v>1765</v>
      </c>
    </row>
    <row r="795" spans="1:4" hidden="1" x14ac:dyDescent="0.25">
      <c r="A795" s="61" t="s">
        <v>207</v>
      </c>
      <c r="B795" s="61" t="s">
        <v>208</v>
      </c>
      <c r="C795">
        <v>1987</v>
      </c>
      <c r="D795" s="61" t="s">
        <v>1766</v>
      </c>
    </row>
    <row r="796" spans="1:4" hidden="1" x14ac:dyDescent="0.25">
      <c r="A796" s="61" t="s">
        <v>207</v>
      </c>
      <c r="B796" s="61" t="s">
        <v>208</v>
      </c>
      <c r="C796">
        <v>1988</v>
      </c>
      <c r="D796" s="61" t="s">
        <v>1767</v>
      </c>
    </row>
    <row r="797" spans="1:4" hidden="1" x14ac:dyDescent="0.25">
      <c r="A797" s="61" t="s">
        <v>207</v>
      </c>
      <c r="B797" s="61" t="s">
        <v>208</v>
      </c>
      <c r="C797">
        <v>1989</v>
      </c>
      <c r="D797" s="61" t="s">
        <v>1767</v>
      </c>
    </row>
    <row r="798" spans="1:4" hidden="1" x14ac:dyDescent="0.25">
      <c r="A798" s="61" t="s">
        <v>207</v>
      </c>
      <c r="B798" s="61" t="s">
        <v>208</v>
      </c>
      <c r="C798">
        <v>1990</v>
      </c>
      <c r="D798" s="61" t="s">
        <v>1508</v>
      </c>
    </row>
    <row r="799" spans="1:4" hidden="1" x14ac:dyDescent="0.25">
      <c r="A799" s="61" t="s">
        <v>207</v>
      </c>
      <c r="B799" s="61" t="s">
        <v>208</v>
      </c>
      <c r="C799">
        <v>1991</v>
      </c>
      <c r="D799" s="61" t="s">
        <v>1531</v>
      </c>
    </row>
    <row r="800" spans="1:4" hidden="1" x14ac:dyDescent="0.25">
      <c r="A800" s="61" t="s">
        <v>207</v>
      </c>
      <c r="B800" s="61" t="s">
        <v>208</v>
      </c>
      <c r="C800">
        <v>1992</v>
      </c>
      <c r="D800" s="61" t="s">
        <v>1768</v>
      </c>
    </row>
    <row r="801" spans="1:4" hidden="1" x14ac:dyDescent="0.25">
      <c r="A801" s="61" t="s">
        <v>207</v>
      </c>
      <c r="B801" s="61" t="s">
        <v>208</v>
      </c>
      <c r="C801">
        <v>1993</v>
      </c>
      <c r="D801" s="61" t="s">
        <v>1769</v>
      </c>
    </row>
    <row r="802" spans="1:4" hidden="1" x14ac:dyDescent="0.25">
      <c r="A802" s="61" t="s">
        <v>207</v>
      </c>
      <c r="B802" s="61" t="s">
        <v>208</v>
      </c>
      <c r="C802">
        <v>1994</v>
      </c>
      <c r="D802" s="61" t="s">
        <v>1769</v>
      </c>
    </row>
    <row r="803" spans="1:4" hidden="1" x14ac:dyDescent="0.25">
      <c r="A803" s="61" t="s">
        <v>207</v>
      </c>
      <c r="B803" s="61" t="s">
        <v>208</v>
      </c>
      <c r="C803">
        <v>1995</v>
      </c>
      <c r="D803" s="61" t="s">
        <v>1769</v>
      </c>
    </row>
    <row r="804" spans="1:4" hidden="1" x14ac:dyDescent="0.25">
      <c r="A804" s="61" t="s">
        <v>207</v>
      </c>
      <c r="B804" s="61" t="s">
        <v>208</v>
      </c>
      <c r="C804">
        <v>1996</v>
      </c>
      <c r="D804" s="61" t="s">
        <v>1769</v>
      </c>
    </row>
    <row r="805" spans="1:4" hidden="1" x14ac:dyDescent="0.25">
      <c r="A805" s="61" t="s">
        <v>207</v>
      </c>
      <c r="B805" s="61" t="s">
        <v>208</v>
      </c>
      <c r="C805">
        <v>1997</v>
      </c>
      <c r="D805" s="61" t="s">
        <v>1769</v>
      </c>
    </row>
    <row r="806" spans="1:4" hidden="1" x14ac:dyDescent="0.25">
      <c r="A806" s="61" t="s">
        <v>207</v>
      </c>
      <c r="B806" s="61" t="s">
        <v>208</v>
      </c>
      <c r="C806">
        <v>1998</v>
      </c>
      <c r="D806" s="61" t="s">
        <v>1769</v>
      </c>
    </row>
    <row r="807" spans="1:4" hidden="1" x14ac:dyDescent="0.25">
      <c r="A807" s="61" t="s">
        <v>207</v>
      </c>
      <c r="B807" s="61" t="s">
        <v>208</v>
      </c>
      <c r="C807">
        <v>1999</v>
      </c>
      <c r="D807" s="61" t="s">
        <v>1769</v>
      </c>
    </row>
    <row r="808" spans="1:4" hidden="1" x14ac:dyDescent="0.25">
      <c r="A808" s="61" t="s">
        <v>207</v>
      </c>
      <c r="B808" s="61" t="s">
        <v>208</v>
      </c>
      <c r="C808">
        <v>2000</v>
      </c>
      <c r="D808" s="61" t="s">
        <v>1770</v>
      </c>
    </row>
    <row r="809" spans="1:4" hidden="1" x14ac:dyDescent="0.25">
      <c r="A809" s="61" t="s">
        <v>207</v>
      </c>
      <c r="B809" s="61" t="s">
        <v>208</v>
      </c>
      <c r="C809">
        <v>2001</v>
      </c>
      <c r="D809" s="61" t="s">
        <v>1770</v>
      </c>
    </row>
    <row r="810" spans="1:4" hidden="1" x14ac:dyDescent="0.25">
      <c r="A810" s="61" t="s">
        <v>207</v>
      </c>
      <c r="B810" s="61" t="s">
        <v>208</v>
      </c>
      <c r="C810">
        <v>2002</v>
      </c>
      <c r="D810" s="61" t="s">
        <v>1771</v>
      </c>
    </row>
    <row r="811" spans="1:4" hidden="1" x14ac:dyDescent="0.25">
      <c r="A811" s="61" t="s">
        <v>207</v>
      </c>
      <c r="B811" s="61" t="s">
        <v>208</v>
      </c>
      <c r="C811">
        <v>2003</v>
      </c>
      <c r="D811" s="61" t="s">
        <v>1772</v>
      </c>
    </row>
    <row r="812" spans="1:4" hidden="1" x14ac:dyDescent="0.25">
      <c r="A812" s="61" t="s">
        <v>207</v>
      </c>
      <c r="B812" s="61" t="s">
        <v>208</v>
      </c>
      <c r="C812">
        <v>2004</v>
      </c>
      <c r="D812" s="61" t="s">
        <v>1772</v>
      </c>
    </row>
    <row r="813" spans="1:4" hidden="1" x14ac:dyDescent="0.25">
      <c r="A813" s="61" t="s">
        <v>207</v>
      </c>
      <c r="B813" s="61" t="s">
        <v>208</v>
      </c>
      <c r="C813">
        <v>2005</v>
      </c>
      <c r="D813" s="61" t="s">
        <v>1772</v>
      </c>
    </row>
    <row r="814" spans="1:4" hidden="1" x14ac:dyDescent="0.25">
      <c r="A814" s="61" t="s">
        <v>207</v>
      </c>
      <c r="B814" s="61" t="s">
        <v>208</v>
      </c>
      <c r="C814">
        <v>2006</v>
      </c>
      <c r="D814" s="61" t="s">
        <v>1772</v>
      </c>
    </row>
    <row r="815" spans="1:4" hidden="1" x14ac:dyDescent="0.25">
      <c r="A815" s="61" t="s">
        <v>207</v>
      </c>
      <c r="B815" s="61" t="s">
        <v>208</v>
      </c>
      <c r="C815">
        <v>2007</v>
      </c>
      <c r="D815" s="61" t="s">
        <v>1772</v>
      </c>
    </row>
    <row r="816" spans="1:4" hidden="1" x14ac:dyDescent="0.25">
      <c r="A816" s="61" t="s">
        <v>207</v>
      </c>
      <c r="B816" s="61" t="s">
        <v>208</v>
      </c>
      <c r="C816">
        <v>2008</v>
      </c>
      <c r="D816" s="61" t="s">
        <v>1772</v>
      </c>
    </row>
    <row r="817" spans="1:4" hidden="1" x14ac:dyDescent="0.25">
      <c r="A817" s="61" t="s">
        <v>207</v>
      </c>
      <c r="B817" s="61" t="s">
        <v>208</v>
      </c>
      <c r="C817">
        <v>2009</v>
      </c>
      <c r="D817" s="61" t="s">
        <v>1773</v>
      </c>
    </row>
    <row r="818" spans="1:4" hidden="1" x14ac:dyDescent="0.25">
      <c r="A818" s="61" t="s">
        <v>207</v>
      </c>
      <c r="B818" s="61" t="s">
        <v>208</v>
      </c>
      <c r="C818">
        <v>2010</v>
      </c>
      <c r="D818" s="61" t="s">
        <v>1774</v>
      </c>
    </row>
    <row r="819" spans="1:4" hidden="1" x14ac:dyDescent="0.25">
      <c r="A819" s="61" t="s">
        <v>207</v>
      </c>
      <c r="B819" s="61" t="s">
        <v>208</v>
      </c>
      <c r="C819">
        <v>2011</v>
      </c>
      <c r="D819" s="61" t="s">
        <v>1774</v>
      </c>
    </row>
    <row r="820" spans="1:4" hidden="1" x14ac:dyDescent="0.25">
      <c r="A820" s="61" t="s">
        <v>207</v>
      </c>
      <c r="B820" s="61" t="s">
        <v>208</v>
      </c>
      <c r="C820">
        <v>2012</v>
      </c>
      <c r="D820" s="61" t="s">
        <v>1774</v>
      </c>
    </row>
    <row r="821" spans="1:4" hidden="1" x14ac:dyDescent="0.25">
      <c r="A821" s="61" t="s">
        <v>207</v>
      </c>
      <c r="B821" s="61" t="s">
        <v>208</v>
      </c>
      <c r="C821">
        <v>2013</v>
      </c>
      <c r="D821" s="61" t="s">
        <v>1515</v>
      </c>
    </row>
    <row r="822" spans="1:4" hidden="1" x14ac:dyDescent="0.25">
      <c r="A822" s="61" t="s">
        <v>207</v>
      </c>
      <c r="B822" s="61" t="s">
        <v>208</v>
      </c>
      <c r="C822">
        <v>2014</v>
      </c>
      <c r="D822" s="61" t="s">
        <v>1515</v>
      </c>
    </row>
    <row r="823" spans="1:4" hidden="1" x14ac:dyDescent="0.25">
      <c r="A823" s="61" t="s">
        <v>207</v>
      </c>
      <c r="B823" s="61" t="s">
        <v>208</v>
      </c>
      <c r="C823">
        <v>2015</v>
      </c>
      <c r="D823" s="61" t="s">
        <v>1515</v>
      </c>
    </row>
    <row r="824" spans="1:4" hidden="1" x14ac:dyDescent="0.25">
      <c r="A824" s="61" t="s">
        <v>207</v>
      </c>
      <c r="B824" s="61" t="s">
        <v>208</v>
      </c>
      <c r="C824">
        <v>2016</v>
      </c>
      <c r="D824" s="61" t="s">
        <v>1515</v>
      </c>
    </row>
    <row r="825" spans="1:4" hidden="1" x14ac:dyDescent="0.25">
      <c r="A825" s="61" t="s">
        <v>207</v>
      </c>
      <c r="B825" s="61" t="s">
        <v>208</v>
      </c>
      <c r="C825">
        <v>2017</v>
      </c>
      <c r="D825" s="61" t="s">
        <v>1775</v>
      </c>
    </row>
    <row r="826" spans="1:4" hidden="1" x14ac:dyDescent="0.25">
      <c r="A826" s="61" t="s">
        <v>207</v>
      </c>
      <c r="B826" s="61" t="s">
        <v>208</v>
      </c>
      <c r="C826">
        <v>2018</v>
      </c>
      <c r="D826" s="61" t="s">
        <v>1776</v>
      </c>
    </row>
    <row r="827" spans="1:4" hidden="1" x14ac:dyDescent="0.25">
      <c r="A827" s="61" t="s">
        <v>207</v>
      </c>
      <c r="B827" s="61" t="s">
        <v>208</v>
      </c>
      <c r="C827">
        <v>2019</v>
      </c>
      <c r="D827" s="61" t="s">
        <v>1777</v>
      </c>
    </row>
    <row r="828" spans="1:4" hidden="1" x14ac:dyDescent="0.25">
      <c r="A828" s="61" t="s">
        <v>207</v>
      </c>
      <c r="B828" s="61" t="s">
        <v>208</v>
      </c>
      <c r="C828">
        <v>2020</v>
      </c>
      <c r="D828" s="61" t="s">
        <v>1489</v>
      </c>
    </row>
    <row r="829" spans="1:4" hidden="1" x14ac:dyDescent="0.25">
      <c r="A829" s="61" t="s">
        <v>207</v>
      </c>
      <c r="B829" s="61" t="s">
        <v>208</v>
      </c>
      <c r="C829">
        <v>2021</v>
      </c>
      <c r="D829" s="61" t="s">
        <v>1778</v>
      </c>
    </row>
    <row r="830" spans="1:4" hidden="1" x14ac:dyDescent="0.25">
      <c r="A830" s="61" t="s">
        <v>207</v>
      </c>
      <c r="B830" s="61" t="s">
        <v>208</v>
      </c>
      <c r="C830">
        <v>2022</v>
      </c>
      <c r="D830" s="61" t="s">
        <v>1779</v>
      </c>
    </row>
    <row r="831" spans="1:4" x14ac:dyDescent="0.25">
      <c r="A831" s="61" t="s">
        <v>207</v>
      </c>
      <c r="B831" s="61" t="s">
        <v>208</v>
      </c>
      <c r="C831">
        <v>2023</v>
      </c>
      <c r="D831" s="61">
        <v>0.40300000000000002</v>
      </c>
    </row>
    <row r="832" spans="1:4" hidden="1" x14ac:dyDescent="0.25">
      <c r="A832" s="61" t="s">
        <v>145</v>
      </c>
      <c r="B832" s="61" t="s">
        <v>212</v>
      </c>
      <c r="C832">
        <v>1789</v>
      </c>
      <c r="D832" s="61" t="s">
        <v>1781</v>
      </c>
    </row>
    <row r="833" spans="1:4" hidden="1" x14ac:dyDescent="0.25">
      <c r="A833" s="61" t="s">
        <v>145</v>
      </c>
      <c r="B833" s="61" t="s">
        <v>212</v>
      </c>
      <c r="C833">
        <v>1790</v>
      </c>
      <c r="D833" s="61" t="s">
        <v>1781</v>
      </c>
    </row>
    <row r="834" spans="1:4" hidden="1" x14ac:dyDescent="0.25">
      <c r="A834" s="61" t="s">
        <v>145</v>
      </c>
      <c r="B834" s="61" t="s">
        <v>212</v>
      </c>
      <c r="C834">
        <v>1791</v>
      </c>
      <c r="D834" s="61" t="s">
        <v>1781</v>
      </c>
    </row>
    <row r="835" spans="1:4" hidden="1" x14ac:dyDescent="0.25">
      <c r="A835" s="61" t="s">
        <v>145</v>
      </c>
      <c r="B835" s="61" t="s">
        <v>212</v>
      </c>
      <c r="C835">
        <v>1792</v>
      </c>
      <c r="D835" s="61" t="s">
        <v>1781</v>
      </c>
    </row>
    <row r="836" spans="1:4" hidden="1" x14ac:dyDescent="0.25">
      <c r="A836" s="61" t="s">
        <v>145</v>
      </c>
      <c r="B836" s="61" t="s">
        <v>212</v>
      </c>
      <c r="C836">
        <v>1793</v>
      </c>
      <c r="D836" s="61" t="s">
        <v>1781</v>
      </c>
    </row>
    <row r="837" spans="1:4" hidden="1" x14ac:dyDescent="0.25">
      <c r="A837" s="61" t="s">
        <v>145</v>
      </c>
      <c r="B837" s="61" t="s">
        <v>212</v>
      </c>
      <c r="C837">
        <v>1794</v>
      </c>
      <c r="D837" s="61" t="s">
        <v>1781</v>
      </c>
    </row>
    <row r="838" spans="1:4" hidden="1" x14ac:dyDescent="0.25">
      <c r="A838" s="61" t="s">
        <v>145</v>
      </c>
      <c r="B838" s="61" t="s">
        <v>212</v>
      </c>
      <c r="C838">
        <v>1795</v>
      </c>
      <c r="D838" s="61" t="s">
        <v>1781</v>
      </c>
    </row>
    <row r="839" spans="1:4" hidden="1" x14ac:dyDescent="0.25">
      <c r="A839" s="61" t="s">
        <v>145</v>
      </c>
      <c r="B839" s="61" t="s">
        <v>212</v>
      </c>
      <c r="C839">
        <v>1796</v>
      </c>
      <c r="D839" s="61" t="s">
        <v>1781</v>
      </c>
    </row>
    <row r="840" spans="1:4" hidden="1" x14ac:dyDescent="0.25">
      <c r="A840" s="61" t="s">
        <v>145</v>
      </c>
      <c r="B840" s="61" t="s">
        <v>212</v>
      </c>
      <c r="C840">
        <v>1797</v>
      </c>
      <c r="D840" s="61" t="s">
        <v>1781</v>
      </c>
    </row>
    <row r="841" spans="1:4" hidden="1" x14ac:dyDescent="0.25">
      <c r="A841" s="61" t="s">
        <v>145</v>
      </c>
      <c r="B841" s="61" t="s">
        <v>212</v>
      </c>
      <c r="C841">
        <v>1798</v>
      </c>
      <c r="D841" s="61" t="s">
        <v>1781</v>
      </c>
    </row>
    <row r="842" spans="1:4" hidden="1" x14ac:dyDescent="0.25">
      <c r="A842" s="61" t="s">
        <v>145</v>
      </c>
      <c r="B842" s="61" t="s">
        <v>212</v>
      </c>
      <c r="C842">
        <v>1799</v>
      </c>
      <c r="D842" s="61" t="s">
        <v>1781</v>
      </c>
    </row>
    <row r="843" spans="1:4" hidden="1" x14ac:dyDescent="0.25">
      <c r="A843" s="61" t="s">
        <v>145</v>
      </c>
      <c r="B843" s="61" t="s">
        <v>212</v>
      </c>
      <c r="C843">
        <v>1800</v>
      </c>
      <c r="D843" s="61" t="s">
        <v>1781</v>
      </c>
    </row>
    <row r="844" spans="1:4" hidden="1" x14ac:dyDescent="0.25">
      <c r="A844" s="61" t="s">
        <v>145</v>
      </c>
      <c r="B844" s="61" t="s">
        <v>212</v>
      </c>
      <c r="C844">
        <v>1801</v>
      </c>
      <c r="D844" s="61" t="s">
        <v>1781</v>
      </c>
    </row>
    <row r="845" spans="1:4" hidden="1" x14ac:dyDescent="0.25">
      <c r="A845" s="61" t="s">
        <v>145</v>
      </c>
      <c r="B845" s="61" t="s">
        <v>212</v>
      </c>
      <c r="C845">
        <v>1802</v>
      </c>
      <c r="D845" s="61" t="s">
        <v>1781</v>
      </c>
    </row>
    <row r="846" spans="1:4" hidden="1" x14ac:dyDescent="0.25">
      <c r="A846" s="61" t="s">
        <v>145</v>
      </c>
      <c r="B846" s="61" t="s">
        <v>212</v>
      </c>
      <c r="C846">
        <v>1803</v>
      </c>
      <c r="D846" s="61" t="s">
        <v>1781</v>
      </c>
    </row>
    <row r="847" spans="1:4" hidden="1" x14ac:dyDescent="0.25">
      <c r="A847" s="61" t="s">
        <v>145</v>
      </c>
      <c r="B847" s="61" t="s">
        <v>212</v>
      </c>
      <c r="C847">
        <v>1804</v>
      </c>
      <c r="D847" s="61" t="s">
        <v>1781</v>
      </c>
    </row>
    <row r="848" spans="1:4" hidden="1" x14ac:dyDescent="0.25">
      <c r="A848" s="61" t="s">
        <v>145</v>
      </c>
      <c r="B848" s="61" t="s">
        <v>212</v>
      </c>
      <c r="C848">
        <v>1805</v>
      </c>
      <c r="D848" s="61" t="s">
        <v>1781</v>
      </c>
    </row>
    <row r="849" spans="1:4" hidden="1" x14ac:dyDescent="0.25">
      <c r="A849" s="61" t="s">
        <v>145</v>
      </c>
      <c r="B849" s="61" t="s">
        <v>212</v>
      </c>
      <c r="C849">
        <v>1806</v>
      </c>
      <c r="D849" s="61" t="s">
        <v>1781</v>
      </c>
    </row>
    <row r="850" spans="1:4" hidden="1" x14ac:dyDescent="0.25">
      <c r="A850" s="61" t="s">
        <v>145</v>
      </c>
      <c r="B850" s="61" t="s">
        <v>212</v>
      </c>
      <c r="C850">
        <v>1807</v>
      </c>
      <c r="D850" s="61" t="s">
        <v>1781</v>
      </c>
    </row>
    <row r="851" spans="1:4" hidden="1" x14ac:dyDescent="0.25">
      <c r="A851" s="61" t="s">
        <v>145</v>
      </c>
      <c r="B851" s="61" t="s">
        <v>212</v>
      </c>
      <c r="C851">
        <v>1808</v>
      </c>
      <c r="D851" s="61" t="s">
        <v>1781</v>
      </c>
    </row>
    <row r="852" spans="1:4" hidden="1" x14ac:dyDescent="0.25">
      <c r="A852" s="61" t="s">
        <v>145</v>
      </c>
      <c r="B852" s="61" t="s">
        <v>212</v>
      </c>
      <c r="C852">
        <v>1809</v>
      </c>
      <c r="D852" s="61" t="s">
        <v>1781</v>
      </c>
    </row>
    <row r="853" spans="1:4" hidden="1" x14ac:dyDescent="0.25">
      <c r="A853" s="61" t="s">
        <v>145</v>
      </c>
      <c r="B853" s="61" t="s">
        <v>212</v>
      </c>
      <c r="C853">
        <v>1810</v>
      </c>
      <c r="D853" s="61" t="s">
        <v>1781</v>
      </c>
    </row>
    <row r="854" spans="1:4" hidden="1" x14ac:dyDescent="0.25">
      <c r="A854" s="61" t="s">
        <v>145</v>
      </c>
      <c r="B854" s="61" t="s">
        <v>212</v>
      </c>
      <c r="C854">
        <v>1811</v>
      </c>
      <c r="D854" s="61" t="s">
        <v>1782</v>
      </c>
    </row>
    <row r="855" spans="1:4" hidden="1" x14ac:dyDescent="0.25">
      <c r="A855" s="61" t="s">
        <v>145</v>
      </c>
      <c r="B855" s="61" t="s">
        <v>212</v>
      </c>
      <c r="C855">
        <v>1812</v>
      </c>
      <c r="D855" s="61" t="s">
        <v>1782</v>
      </c>
    </row>
    <row r="856" spans="1:4" hidden="1" x14ac:dyDescent="0.25">
      <c r="A856" s="61" t="s">
        <v>145</v>
      </c>
      <c r="B856" s="61" t="s">
        <v>212</v>
      </c>
      <c r="C856">
        <v>1813</v>
      </c>
      <c r="D856" s="61" t="s">
        <v>1782</v>
      </c>
    </row>
    <row r="857" spans="1:4" hidden="1" x14ac:dyDescent="0.25">
      <c r="A857" s="61" t="s">
        <v>145</v>
      </c>
      <c r="B857" s="61" t="s">
        <v>212</v>
      </c>
      <c r="C857">
        <v>1814</v>
      </c>
      <c r="D857" s="61" t="s">
        <v>1782</v>
      </c>
    </row>
    <row r="858" spans="1:4" hidden="1" x14ac:dyDescent="0.25">
      <c r="A858" s="61" t="s">
        <v>145</v>
      </c>
      <c r="B858" s="61" t="s">
        <v>212</v>
      </c>
      <c r="C858">
        <v>1815</v>
      </c>
      <c r="D858" s="61" t="s">
        <v>1782</v>
      </c>
    </row>
    <row r="859" spans="1:4" hidden="1" x14ac:dyDescent="0.25">
      <c r="A859" s="61" t="s">
        <v>145</v>
      </c>
      <c r="B859" s="61" t="s">
        <v>212</v>
      </c>
      <c r="C859">
        <v>1816</v>
      </c>
      <c r="D859" s="61" t="s">
        <v>1782</v>
      </c>
    </row>
    <row r="860" spans="1:4" hidden="1" x14ac:dyDescent="0.25">
      <c r="A860" s="61" t="s">
        <v>145</v>
      </c>
      <c r="B860" s="61" t="s">
        <v>212</v>
      </c>
      <c r="C860">
        <v>1817</v>
      </c>
      <c r="D860" s="61" t="s">
        <v>1782</v>
      </c>
    </row>
    <row r="861" spans="1:4" hidden="1" x14ac:dyDescent="0.25">
      <c r="A861" s="61" t="s">
        <v>145</v>
      </c>
      <c r="B861" s="61" t="s">
        <v>212</v>
      </c>
      <c r="C861">
        <v>1818</v>
      </c>
      <c r="D861" s="61" t="s">
        <v>1782</v>
      </c>
    </row>
    <row r="862" spans="1:4" hidden="1" x14ac:dyDescent="0.25">
      <c r="A862" s="61" t="s">
        <v>145</v>
      </c>
      <c r="B862" s="61" t="s">
        <v>212</v>
      </c>
      <c r="C862">
        <v>1819</v>
      </c>
      <c r="D862" s="61" t="s">
        <v>1782</v>
      </c>
    </row>
    <row r="863" spans="1:4" hidden="1" x14ac:dyDescent="0.25">
      <c r="A863" s="61" t="s">
        <v>145</v>
      </c>
      <c r="B863" s="61" t="s">
        <v>212</v>
      </c>
      <c r="C863">
        <v>1820</v>
      </c>
      <c r="D863" s="61" t="s">
        <v>1783</v>
      </c>
    </row>
    <row r="864" spans="1:4" hidden="1" x14ac:dyDescent="0.25">
      <c r="A864" s="61" t="s">
        <v>145</v>
      </c>
      <c r="B864" s="61" t="s">
        <v>212</v>
      </c>
      <c r="C864">
        <v>1821</v>
      </c>
      <c r="D864" s="61" t="s">
        <v>1783</v>
      </c>
    </row>
    <row r="865" spans="1:4" hidden="1" x14ac:dyDescent="0.25">
      <c r="A865" s="61" t="s">
        <v>145</v>
      </c>
      <c r="B865" s="61" t="s">
        <v>212</v>
      </c>
      <c r="C865">
        <v>1822</v>
      </c>
      <c r="D865" s="61" t="s">
        <v>1783</v>
      </c>
    </row>
    <row r="866" spans="1:4" hidden="1" x14ac:dyDescent="0.25">
      <c r="A866" s="61" t="s">
        <v>145</v>
      </c>
      <c r="B866" s="61" t="s">
        <v>212</v>
      </c>
      <c r="C866">
        <v>1823</v>
      </c>
      <c r="D866" s="61" t="s">
        <v>1783</v>
      </c>
    </row>
    <row r="867" spans="1:4" hidden="1" x14ac:dyDescent="0.25">
      <c r="A867" s="61" t="s">
        <v>145</v>
      </c>
      <c r="B867" s="61" t="s">
        <v>212</v>
      </c>
      <c r="C867">
        <v>1824</v>
      </c>
      <c r="D867" s="61" t="s">
        <v>1783</v>
      </c>
    </row>
    <row r="868" spans="1:4" hidden="1" x14ac:dyDescent="0.25">
      <c r="A868" s="61" t="s">
        <v>145</v>
      </c>
      <c r="B868" s="61" t="s">
        <v>212</v>
      </c>
      <c r="C868">
        <v>1825</v>
      </c>
      <c r="D868" s="61" t="s">
        <v>1783</v>
      </c>
    </row>
    <row r="869" spans="1:4" hidden="1" x14ac:dyDescent="0.25">
      <c r="A869" s="61" t="s">
        <v>145</v>
      </c>
      <c r="B869" s="61" t="s">
        <v>212</v>
      </c>
      <c r="C869">
        <v>1826</v>
      </c>
      <c r="D869" s="61" t="s">
        <v>1783</v>
      </c>
    </row>
    <row r="870" spans="1:4" hidden="1" x14ac:dyDescent="0.25">
      <c r="A870" s="61" t="s">
        <v>145</v>
      </c>
      <c r="B870" s="61" t="s">
        <v>212</v>
      </c>
      <c r="C870">
        <v>1827</v>
      </c>
      <c r="D870" s="61" t="s">
        <v>1783</v>
      </c>
    </row>
    <row r="871" spans="1:4" hidden="1" x14ac:dyDescent="0.25">
      <c r="A871" s="61" t="s">
        <v>145</v>
      </c>
      <c r="B871" s="61" t="s">
        <v>212</v>
      </c>
      <c r="C871">
        <v>1828</v>
      </c>
      <c r="D871" s="61" t="s">
        <v>1783</v>
      </c>
    </row>
    <row r="872" spans="1:4" hidden="1" x14ac:dyDescent="0.25">
      <c r="A872" s="61" t="s">
        <v>145</v>
      </c>
      <c r="B872" s="61" t="s">
        <v>212</v>
      </c>
      <c r="C872">
        <v>1829</v>
      </c>
      <c r="D872" s="61" t="s">
        <v>1783</v>
      </c>
    </row>
    <row r="873" spans="1:4" hidden="1" x14ac:dyDescent="0.25">
      <c r="A873" s="61" t="s">
        <v>145</v>
      </c>
      <c r="B873" s="61" t="s">
        <v>212</v>
      </c>
      <c r="C873">
        <v>1830</v>
      </c>
      <c r="D873" s="61" t="s">
        <v>1784</v>
      </c>
    </row>
    <row r="874" spans="1:4" hidden="1" x14ac:dyDescent="0.25">
      <c r="A874" s="61" t="s">
        <v>145</v>
      </c>
      <c r="B874" s="61" t="s">
        <v>212</v>
      </c>
      <c r="C874">
        <v>1831</v>
      </c>
      <c r="D874" s="61" t="s">
        <v>1784</v>
      </c>
    </row>
    <row r="875" spans="1:4" hidden="1" x14ac:dyDescent="0.25">
      <c r="A875" s="61" t="s">
        <v>145</v>
      </c>
      <c r="B875" s="61" t="s">
        <v>212</v>
      </c>
      <c r="C875">
        <v>1832</v>
      </c>
      <c r="D875" s="61" t="s">
        <v>1784</v>
      </c>
    </row>
    <row r="876" spans="1:4" hidden="1" x14ac:dyDescent="0.25">
      <c r="A876" s="61" t="s">
        <v>145</v>
      </c>
      <c r="B876" s="61" t="s">
        <v>212</v>
      </c>
      <c r="C876">
        <v>1833</v>
      </c>
      <c r="D876" s="61" t="s">
        <v>1784</v>
      </c>
    </row>
    <row r="877" spans="1:4" hidden="1" x14ac:dyDescent="0.25">
      <c r="A877" s="61" t="s">
        <v>145</v>
      </c>
      <c r="B877" s="61" t="s">
        <v>212</v>
      </c>
      <c r="C877">
        <v>1834</v>
      </c>
      <c r="D877" s="61" t="s">
        <v>1784</v>
      </c>
    </row>
    <row r="878" spans="1:4" hidden="1" x14ac:dyDescent="0.25">
      <c r="A878" s="61" t="s">
        <v>145</v>
      </c>
      <c r="B878" s="61" t="s">
        <v>212</v>
      </c>
      <c r="C878">
        <v>1835</v>
      </c>
      <c r="D878" s="61" t="s">
        <v>1784</v>
      </c>
    </row>
    <row r="879" spans="1:4" hidden="1" x14ac:dyDescent="0.25">
      <c r="A879" s="61" t="s">
        <v>145</v>
      </c>
      <c r="B879" s="61" t="s">
        <v>212</v>
      </c>
      <c r="C879">
        <v>1836</v>
      </c>
      <c r="D879" s="61" t="s">
        <v>1784</v>
      </c>
    </row>
    <row r="880" spans="1:4" hidden="1" x14ac:dyDescent="0.25">
      <c r="A880" s="61" t="s">
        <v>145</v>
      </c>
      <c r="B880" s="61" t="s">
        <v>212</v>
      </c>
      <c r="C880">
        <v>1837</v>
      </c>
      <c r="D880" s="61" t="s">
        <v>1784</v>
      </c>
    </row>
    <row r="881" spans="1:4" hidden="1" x14ac:dyDescent="0.25">
      <c r="A881" s="61" t="s">
        <v>145</v>
      </c>
      <c r="B881" s="61" t="s">
        <v>212</v>
      </c>
      <c r="C881">
        <v>1838</v>
      </c>
      <c r="D881" s="61" t="s">
        <v>1784</v>
      </c>
    </row>
    <row r="882" spans="1:4" hidden="1" x14ac:dyDescent="0.25">
      <c r="A882" s="61" t="s">
        <v>145</v>
      </c>
      <c r="B882" s="61" t="s">
        <v>212</v>
      </c>
      <c r="C882">
        <v>1839</v>
      </c>
      <c r="D882" s="61" t="s">
        <v>1784</v>
      </c>
    </row>
    <row r="883" spans="1:4" hidden="1" x14ac:dyDescent="0.25">
      <c r="A883" s="61" t="s">
        <v>145</v>
      </c>
      <c r="B883" s="61" t="s">
        <v>212</v>
      </c>
      <c r="C883">
        <v>1840</v>
      </c>
      <c r="D883" s="61" t="s">
        <v>1783</v>
      </c>
    </row>
    <row r="884" spans="1:4" hidden="1" x14ac:dyDescent="0.25">
      <c r="A884" s="61" t="s">
        <v>145</v>
      </c>
      <c r="B884" s="61" t="s">
        <v>212</v>
      </c>
      <c r="C884">
        <v>1841</v>
      </c>
      <c r="D884" s="61" t="s">
        <v>1783</v>
      </c>
    </row>
    <row r="885" spans="1:4" hidden="1" x14ac:dyDescent="0.25">
      <c r="A885" s="61" t="s">
        <v>145</v>
      </c>
      <c r="B885" s="61" t="s">
        <v>212</v>
      </c>
      <c r="C885">
        <v>1842</v>
      </c>
      <c r="D885" s="61" t="s">
        <v>1783</v>
      </c>
    </row>
    <row r="886" spans="1:4" hidden="1" x14ac:dyDescent="0.25">
      <c r="A886" s="61" t="s">
        <v>145</v>
      </c>
      <c r="B886" s="61" t="s">
        <v>212</v>
      </c>
      <c r="C886">
        <v>1843</v>
      </c>
      <c r="D886" s="61" t="s">
        <v>1783</v>
      </c>
    </row>
    <row r="887" spans="1:4" hidden="1" x14ac:dyDescent="0.25">
      <c r="A887" s="61" t="s">
        <v>145</v>
      </c>
      <c r="B887" s="61" t="s">
        <v>212</v>
      </c>
      <c r="C887">
        <v>1844</v>
      </c>
      <c r="D887" s="61" t="s">
        <v>1783</v>
      </c>
    </row>
    <row r="888" spans="1:4" hidden="1" x14ac:dyDescent="0.25">
      <c r="A888" s="61" t="s">
        <v>145</v>
      </c>
      <c r="B888" s="61" t="s">
        <v>212</v>
      </c>
      <c r="C888">
        <v>1845</v>
      </c>
      <c r="D888" s="61" t="s">
        <v>1783</v>
      </c>
    </row>
    <row r="889" spans="1:4" hidden="1" x14ac:dyDescent="0.25">
      <c r="A889" s="61" t="s">
        <v>145</v>
      </c>
      <c r="B889" s="61" t="s">
        <v>212</v>
      </c>
      <c r="C889">
        <v>1846</v>
      </c>
      <c r="D889" s="61" t="s">
        <v>1783</v>
      </c>
    </row>
    <row r="890" spans="1:4" hidden="1" x14ac:dyDescent="0.25">
      <c r="A890" s="61" t="s">
        <v>145</v>
      </c>
      <c r="B890" s="61" t="s">
        <v>212</v>
      </c>
      <c r="C890">
        <v>1847</v>
      </c>
      <c r="D890" s="61" t="s">
        <v>1783</v>
      </c>
    </row>
    <row r="891" spans="1:4" hidden="1" x14ac:dyDescent="0.25">
      <c r="A891" s="61" t="s">
        <v>145</v>
      </c>
      <c r="B891" s="61" t="s">
        <v>212</v>
      </c>
      <c r="C891">
        <v>1848</v>
      </c>
      <c r="D891" s="61" t="s">
        <v>1783</v>
      </c>
    </row>
    <row r="892" spans="1:4" hidden="1" x14ac:dyDescent="0.25">
      <c r="A892" s="61" t="s">
        <v>145</v>
      </c>
      <c r="B892" s="61" t="s">
        <v>212</v>
      </c>
      <c r="C892">
        <v>1849</v>
      </c>
      <c r="D892" s="61" t="s">
        <v>1783</v>
      </c>
    </row>
    <row r="893" spans="1:4" hidden="1" x14ac:dyDescent="0.25">
      <c r="A893" s="61" t="s">
        <v>145</v>
      </c>
      <c r="B893" s="61" t="s">
        <v>212</v>
      </c>
      <c r="C893">
        <v>1850</v>
      </c>
      <c r="D893" s="61" t="s">
        <v>1783</v>
      </c>
    </row>
    <row r="894" spans="1:4" hidden="1" x14ac:dyDescent="0.25">
      <c r="A894" s="61" t="s">
        <v>145</v>
      </c>
      <c r="B894" s="61" t="s">
        <v>212</v>
      </c>
      <c r="C894">
        <v>1851</v>
      </c>
      <c r="D894" s="61" t="s">
        <v>1783</v>
      </c>
    </row>
    <row r="895" spans="1:4" hidden="1" x14ac:dyDescent="0.25">
      <c r="A895" s="61" t="s">
        <v>145</v>
      </c>
      <c r="B895" s="61" t="s">
        <v>212</v>
      </c>
      <c r="C895">
        <v>1852</v>
      </c>
      <c r="D895" s="61" t="s">
        <v>1785</v>
      </c>
    </row>
    <row r="896" spans="1:4" hidden="1" x14ac:dyDescent="0.25">
      <c r="A896" s="61" t="s">
        <v>145</v>
      </c>
      <c r="B896" s="61" t="s">
        <v>212</v>
      </c>
      <c r="C896">
        <v>1853</v>
      </c>
      <c r="D896" s="61" t="s">
        <v>1785</v>
      </c>
    </row>
    <row r="897" spans="1:4" hidden="1" x14ac:dyDescent="0.25">
      <c r="A897" s="61" t="s">
        <v>145</v>
      </c>
      <c r="B897" s="61" t="s">
        <v>212</v>
      </c>
      <c r="C897">
        <v>1854</v>
      </c>
      <c r="D897" s="61" t="s">
        <v>1785</v>
      </c>
    </row>
    <row r="898" spans="1:4" hidden="1" x14ac:dyDescent="0.25">
      <c r="A898" s="61" t="s">
        <v>145</v>
      </c>
      <c r="B898" s="61" t="s">
        <v>212</v>
      </c>
      <c r="C898">
        <v>1855</v>
      </c>
      <c r="D898" s="61" t="s">
        <v>1785</v>
      </c>
    </row>
    <row r="899" spans="1:4" hidden="1" x14ac:dyDescent="0.25">
      <c r="A899" s="61" t="s">
        <v>145</v>
      </c>
      <c r="B899" s="61" t="s">
        <v>212</v>
      </c>
      <c r="C899">
        <v>1856</v>
      </c>
      <c r="D899" s="61" t="s">
        <v>1785</v>
      </c>
    </row>
    <row r="900" spans="1:4" hidden="1" x14ac:dyDescent="0.25">
      <c r="A900" s="61" t="s">
        <v>145</v>
      </c>
      <c r="B900" s="61" t="s">
        <v>212</v>
      </c>
      <c r="C900">
        <v>1857</v>
      </c>
      <c r="D900" s="61" t="s">
        <v>1785</v>
      </c>
    </row>
    <row r="901" spans="1:4" hidden="1" x14ac:dyDescent="0.25">
      <c r="A901" s="61" t="s">
        <v>145</v>
      </c>
      <c r="B901" s="61" t="s">
        <v>212</v>
      </c>
      <c r="C901">
        <v>1858</v>
      </c>
      <c r="D901" s="61" t="s">
        <v>1785</v>
      </c>
    </row>
    <row r="902" spans="1:4" hidden="1" x14ac:dyDescent="0.25">
      <c r="A902" s="61" t="s">
        <v>145</v>
      </c>
      <c r="B902" s="61" t="s">
        <v>212</v>
      </c>
      <c r="C902">
        <v>1859</v>
      </c>
      <c r="D902" s="61" t="s">
        <v>1785</v>
      </c>
    </row>
    <row r="903" spans="1:4" hidden="1" x14ac:dyDescent="0.25">
      <c r="A903" s="61" t="s">
        <v>145</v>
      </c>
      <c r="B903" s="61" t="s">
        <v>212</v>
      </c>
      <c r="C903">
        <v>1860</v>
      </c>
      <c r="D903" s="61" t="s">
        <v>1786</v>
      </c>
    </row>
    <row r="904" spans="1:4" hidden="1" x14ac:dyDescent="0.25">
      <c r="A904" s="61" t="s">
        <v>145</v>
      </c>
      <c r="B904" s="61" t="s">
        <v>212</v>
      </c>
      <c r="C904">
        <v>1861</v>
      </c>
      <c r="D904" s="61" t="s">
        <v>1786</v>
      </c>
    </row>
    <row r="905" spans="1:4" hidden="1" x14ac:dyDescent="0.25">
      <c r="A905" s="61" t="s">
        <v>145</v>
      </c>
      <c r="B905" s="61" t="s">
        <v>212</v>
      </c>
      <c r="C905">
        <v>1862</v>
      </c>
      <c r="D905" s="61" t="s">
        <v>1787</v>
      </c>
    </row>
    <row r="906" spans="1:4" hidden="1" x14ac:dyDescent="0.25">
      <c r="A906" s="61" t="s">
        <v>145</v>
      </c>
      <c r="B906" s="61" t="s">
        <v>212</v>
      </c>
      <c r="C906">
        <v>1863</v>
      </c>
      <c r="D906" s="61" t="s">
        <v>1788</v>
      </c>
    </row>
    <row r="907" spans="1:4" hidden="1" x14ac:dyDescent="0.25">
      <c r="A907" s="61" t="s">
        <v>145</v>
      </c>
      <c r="B907" s="61" t="s">
        <v>212</v>
      </c>
      <c r="C907">
        <v>1864</v>
      </c>
      <c r="D907" s="61" t="s">
        <v>1788</v>
      </c>
    </row>
    <row r="908" spans="1:4" hidden="1" x14ac:dyDescent="0.25">
      <c r="A908" s="61" t="s">
        <v>145</v>
      </c>
      <c r="B908" s="61" t="s">
        <v>212</v>
      </c>
      <c r="C908">
        <v>1865</v>
      </c>
      <c r="D908" s="61" t="s">
        <v>1788</v>
      </c>
    </row>
    <row r="909" spans="1:4" hidden="1" x14ac:dyDescent="0.25">
      <c r="A909" s="61" t="s">
        <v>145</v>
      </c>
      <c r="B909" s="61" t="s">
        <v>212</v>
      </c>
      <c r="C909">
        <v>1866</v>
      </c>
      <c r="D909" s="61" t="s">
        <v>1788</v>
      </c>
    </row>
    <row r="910" spans="1:4" hidden="1" x14ac:dyDescent="0.25">
      <c r="A910" s="61" t="s">
        <v>145</v>
      </c>
      <c r="B910" s="61" t="s">
        <v>212</v>
      </c>
      <c r="C910">
        <v>1867</v>
      </c>
      <c r="D910" s="61" t="s">
        <v>1788</v>
      </c>
    </row>
    <row r="911" spans="1:4" hidden="1" x14ac:dyDescent="0.25">
      <c r="A911" s="61" t="s">
        <v>145</v>
      </c>
      <c r="B911" s="61" t="s">
        <v>212</v>
      </c>
      <c r="C911">
        <v>1868</v>
      </c>
      <c r="D911" s="61" t="s">
        <v>1788</v>
      </c>
    </row>
    <row r="912" spans="1:4" hidden="1" x14ac:dyDescent="0.25">
      <c r="A912" s="61" t="s">
        <v>145</v>
      </c>
      <c r="B912" s="61" t="s">
        <v>212</v>
      </c>
      <c r="C912">
        <v>1869</v>
      </c>
      <c r="D912" s="61" t="s">
        <v>1788</v>
      </c>
    </row>
    <row r="913" spans="1:4" hidden="1" x14ac:dyDescent="0.25">
      <c r="A913" s="61" t="s">
        <v>145</v>
      </c>
      <c r="B913" s="61" t="s">
        <v>212</v>
      </c>
      <c r="C913">
        <v>1870</v>
      </c>
      <c r="D913" s="61" t="s">
        <v>1788</v>
      </c>
    </row>
    <row r="914" spans="1:4" hidden="1" x14ac:dyDescent="0.25">
      <c r="A914" s="61" t="s">
        <v>145</v>
      </c>
      <c r="B914" s="61" t="s">
        <v>212</v>
      </c>
      <c r="C914">
        <v>1871</v>
      </c>
      <c r="D914" s="61" t="s">
        <v>1788</v>
      </c>
    </row>
    <row r="915" spans="1:4" hidden="1" x14ac:dyDescent="0.25">
      <c r="A915" s="61" t="s">
        <v>145</v>
      </c>
      <c r="B915" s="61" t="s">
        <v>212</v>
      </c>
      <c r="C915">
        <v>1872</v>
      </c>
      <c r="D915" s="61" t="s">
        <v>1788</v>
      </c>
    </row>
    <row r="916" spans="1:4" hidden="1" x14ac:dyDescent="0.25">
      <c r="A916" s="61" t="s">
        <v>145</v>
      </c>
      <c r="B916" s="61" t="s">
        <v>212</v>
      </c>
      <c r="C916">
        <v>1873</v>
      </c>
      <c r="D916" s="61" t="s">
        <v>1788</v>
      </c>
    </row>
    <row r="917" spans="1:4" hidden="1" x14ac:dyDescent="0.25">
      <c r="A917" s="61" t="s">
        <v>145</v>
      </c>
      <c r="B917" s="61" t="s">
        <v>212</v>
      </c>
      <c r="C917">
        <v>1874</v>
      </c>
      <c r="D917" s="61" t="s">
        <v>1788</v>
      </c>
    </row>
    <row r="918" spans="1:4" hidden="1" x14ac:dyDescent="0.25">
      <c r="A918" s="61" t="s">
        <v>145</v>
      </c>
      <c r="B918" s="61" t="s">
        <v>212</v>
      </c>
      <c r="C918">
        <v>1875</v>
      </c>
      <c r="D918" s="61" t="s">
        <v>1788</v>
      </c>
    </row>
    <row r="919" spans="1:4" hidden="1" x14ac:dyDescent="0.25">
      <c r="A919" s="61" t="s">
        <v>145</v>
      </c>
      <c r="B919" s="61" t="s">
        <v>212</v>
      </c>
      <c r="C919">
        <v>1876</v>
      </c>
      <c r="D919" s="61" t="s">
        <v>1788</v>
      </c>
    </row>
    <row r="920" spans="1:4" hidden="1" x14ac:dyDescent="0.25">
      <c r="A920" s="61" t="s">
        <v>145</v>
      </c>
      <c r="B920" s="61" t="s">
        <v>212</v>
      </c>
      <c r="C920">
        <v>1877</v>
      </c>
      <c r="D920" s="61" t="s">
        <v>1788</v>
      </c>
    </row>
    <row r="921" spans="1:4" hidden="1" x14ac:dyDescent="0.25">
      <c r="A921" s="61" t="s">
        <v>145</v>
      </c>
      <c r="B921" s="61" t="s">
        <v>212</v>
      </c>
      <c r="C921">
        <v>1878</v>
      </c>
      <c r="D921" s="61" t="s">
        <v>1788</v>
      </c>
    </row>
    <row r="922" spans="1:4" hidden="1" x14ac:dyDescent="0.25">
      <c r="A922" s="61" t="s">
        <v>145</v>
      </c>
      <c r="B922" s="61" t="s">
        <v>212</v>
      </c>
      <c r="C922">
        <v>1879</v>
      </c>
      <c r="D922" s="61" t="s">
        <v>1788</v>
      </c>
    </row>
    <row r="923" spans="1:4" hidden="1" x14ac:dyDescent="0.25">
      <c r="A923" s="61" t="s">
        <v>145</v>
      </c>
      <c r="B923" s="61" t="s">
        <v>212</v>
      </c>
      <c r="C923">
        <v>1880</v>
      </c>
      <c r="D923" s="61" t="s">
        <v>1788</v>
      </c>
    </row>
    <row r="924" spans="1:4" hidden="1" x14ac:dyDescent="0.25">
      <c r="A924" s="61" t="s">
        <v>145</v>
      </c>
      <c r="B924" s="61" t="s">
        <v>212</v>
      </c>
      <c r="C924">
        <v>1881</v>
      </c>
      <c r="D924" s="61" t="s">
        <v>1788</v>
      </c>
    </row>
    <row r="925" spans="1:4" hidden="1" x14ac:dyDescent="0.25">
      <c r="A925" s="61" t="s">
        <v>145</v>
      </c>
      <c r="B925" s="61" t="s">
        <v>212</v>
      </c>
      <c r="C925">
        <v>1882</v>
      </c>
      <c r="D925" s="61" t="s">
        <v>1788</v>
      </c>
    </row>
    <row r="926" spans="1:4" hidden="1" x14ac:dyDescent="0.25">
      <c r="A926" s="61" t="s">
        <v>145</v>
      </c>
      <c r="B926" s="61" t="s">
        <v>212</v>
      </c>
      <c r="C926">
        <v>1883</v>
      </c>
      <c r="D926" s="61" t="s">
        <v>1788</v>
      </c>
    </row>
    <row r="927" spans="1:4" hidden="1" x14ac:dyDescent="0.25">
      <c r="A927" s="61" t="s">
        <v>145</v>
      </c>
      <c r="B927" s="61" t="s">
        <v>212</v>
      </c>
      <c r="C927">
        <v>1884</v>
      </c>
      <c r="D927" s="61" t="s">
        <v>1788</v>
      </c>
    </row>
    <row r="928" spans="1:4" hidden="1" x14ac:dyDescent="0.25">
      <c r="A928" s="61" t="s">
        <v>145</v>
      </c>
      <c r="B928" s="61" t="s">
        <v>212</v>
      </c>
      <c r="C928">
        <v>1885</v>
      </c>
      <c r="D928" s="61" t="s">
        <v>1788</v>
      </c>
    </row>
    <row r="929" spans="1:4" hidden="1" x14ac:dyDescent="0.25">
      <c r="A929" s="61" t="s">
        <v>145</v>
      </c>
      <c r="B929" s="61" t="s">
        <v>212</v>
      </c>
      <c r="C929">
        <v>1886</v>
      </c>
      <c r="D929" s="61" t="s">
        <v>1788</v>
      </c>
    </row>
    <row r="930" spans="1:4" hidden="1" x14ac:dyDescent="0.25">
      <c r="A930" s="61" t="s">
        <v>145</v>
      </c>
      <c r="B930" s="61" t="s">
        <v>212</v>
      </c>
      <c r="C930">
        <v>1887</v>
      </c>
      <c r="D930" s="61" t="s">
        <v>1788</v>
      </c>
    </row>
    <row r="931" spans="1:4" hidden="1" x14ac:dyDescent="0.25">
      <c r="A931" s="61" t="s">
        <v>145</v>
      </c>
      <c r="B931" s="61" t="s">
        <v>212</v>
      </c>
      <c r="C931">
        <v>1888</v>
      </c>
      <c r="D931" s="61" t="s">
        <v>1788</v>
      </c>
    </row>
    <row r="932" spans="1:4" hidden="1" x14ac:dyDescent="0.25">
      <c r="A932" s="61" t="s">
        <v>145</v>
      </c>
      <c r="B932" s="61" t="s">
        <v>212</v>
      </c>
      <c r="C932">
        <v>1889</v>
      </c>
      <c r="D932" s="61" t="s">
        <v>1788</v>
      </c>
    </row>
    <row r="933" spans="1:4" hidden="1" x14ac:dyDescent="0.25">
      <c r="A933" s="61" t="s">
        <v>145</v>
      </c>
      <c r="B933" s="61" t="s">
        <v>212</v>
      </c>
      <c r="C933">
        <v>1890</v>
      </c>
      <c r="D933" s="61" t="s">
        <v>1788</v>
      </c>
    </row>
    <row r="934" spans="1:4" hidden="1" x14ac:dyDescent="0.25">
      <c r="A934" s="61" t="s">
        <v>145</v>
      </c>
      <c r="B934" s="61" t="s">
        <v>212</v>
      </c>
      <c r="C934">
        <v>1891</v>
      </c>
      <c r="D934" s="61" t="s">
        <v>1788</v>
      </c>
    </row>
    <row r="935" spans="1:4" hidden="1" x14ac:dyDescent="0.25">
      <c r="A935" s="61" t="s">
        <v>145</v>
      </c>
      <c r="B935" s="61" t="s">
        <v>212</v>
      </c>
      <c r="C935">
        <v>1892</v>
      </c>
      <c r="D935" s="61" t="s">
        <v>1788</v>
      </c>
    </row>
    <row r="936" spans="1:4" hidden="1" x14ac:dyDescent="0.25">
      <c r="A936" s="61" t="s">
        <v>145</v>
      </c>
      <c r="B936" s="61" t="s">
        <v>212</v>
      </c>
      <c r="C936">
        <v>1893</v>
      </c>
      <c r="D936" s="61" t="s">
        <v>1788</v>
      </c>
    </row>
    <row r="937" spans="1:4" hidden="1" x14ac:dyDescent="0.25">
      <c r="A937" s="61" t="s">
        <v>145</v>
      </c>
      <c r="B937" s="61" t="s">
        <v>212</v>
      </c>
      <c r="C937">
        <v>1894</v>
      </c>
      <c r="D937" s="61" t="s">
        <v>1788</v>
      </c>
    </row>
    <row r="938" spans="1:4" hidden="1" x14ac:dyDescent="0.25">
      <c r="A938" s="61" t="s">
        <v>145</v>
      </c>
      <c r="B938" s="61" t="s">
        <v>212</v>
      </c>
      <c r="C938">
        <v>1895</v>
      </c>
      <c r="D938" s="61" t="s">
        <v>1788</v>
      </c>
    </row>
    <row r="939" spans="1:4" hidden="1" x14ac:dyDescent="0.25">
      <c r="A939" s="61" t="s">
        <v>145</v>
      </c>
      <c r="B939" s="61" t="s">
        <v>212</v>
      </c>
      <c r="C939">
        <v>1896</v>
      </c>
      <c r="D939" s="61" t="s">
        <v>1788</v>
      </c>
    </row>
    <row r="940" spans="1:4" hidden="1" x14ac:dyDescent="0.25">
      <c r="A940" s="61" t="s">
        <v>145</v>
      </c>
      <c r="B940" s="61" t="s">
        <v>212</v>
      </c>
      <c r="C940">
        <v>1897</v>
      </c>
      <c r="D940" s="61" t="s">
        <v>1788</v>
      </c>
    </row>
    <row r="941" spans="1:4" hidden="1" x14ac:dyDescent="0.25">
      <c r="A941" s="61" t="s">
        <v>145</v>
      </c>
      <c r="B941" s="61" t="s">
        <v>212</v>
      </c>
      <c r="C941">
        <v>1898</v>
      </c>
      <c r="D941" s="61" t="s">
        <v>1788</v>
      </c>
    </row>
    <row r="942" spans="1:4" hidden="1" x14ac:dyDescent="0.25">
      <c r="A942" s="61" t="s">
        <v>145</v>
      </c>
      <c r="B942" s="61" t="s">
        <v>212</v>
      </c>
      <c r="C942">
        <v>1899</v>
      </c>
      <c r="D942" s="61" t="s">
        <v>1788</v>
      </c>
    </row>
    <row r="943" spans="1:4" hidden="1" x14ac:dyDescent="0.25">
      <c r="A943" s="61" t="s">
        <v>145</v>
      </c>
      <c r="B943" s="61" t="s">
        <v>212</v>
      </c>
      <c r="C943">
        <v>1900</v>
      </c>
      <c r="D943" s="61" t="s">
        <v>1788</v>
      </c>
    </row>
    <row r="944" spans="1:4" hidden="1" x14ac:dyDescent="0.25">
      <c r="A944" s="61" t="s">
        <v>145</v>
      </c>
      <c r="B944" s="61" t="s">
        <v>212</v>
      </c>
      <c r="C944">
        <v>1901</v>
      </c>
      <c r="D944" s="61" t="s">
        <v>1788</v>
      </c>
    </row>
    <row r="945" spans="1:4" hidden="1" x14ac:dyDescent="0.25">
      <c r="A945" s="61" t="s">
        <v>145</v>
      </c>
      <c r="B945" s="61" t="s">
        <v>212</v>
      </c>
      <c r="C945">
        <v>1902</v>
      </c>
      <c r="D945" s="61" t="s">
        <v>1788</v>
      </c>
    </row>
    <row r="946" spans="1:4" hidden="1" x14ac:dyDescent="0.25">
      <c r="A946" s="61" t="s">
        <v>145</v>
      </c>
      <c r="B946" s="61" t="s">
        <v>212</v>
      </c>
      <c r="C946">
        <v>1903</v>
      </c>
      <c r="D946" s="61" t="s">
        <v>1788</v>
      </c>
    </row>
    <row r="947" spans="1:4" hidden="1" x14ac:dyDescent="0.25">
      <c r="A947" s="61" t="s">
        <v>145</v>
      </c>
      <c r="B947" s="61" t="s">
        <v>212</v>
      </c>
      <c r="C947">
        <v>1904</v>
      </c>
      <c r="D947" s="61" t="s">
        <v>1788</v>
      </c>
    </row>
    <row r="948" spans="1:4" hidden="1" x14ac:dyDescent="0.25">
      <c r="A948" s="61" t="s">
        <v>145</v>
      </c>
      <c r="B948" s="61" t="s">
        <v>212</v>
      </c>
      <c r="C948">
        <v>1905</v>
      </c>
      <c r="D948" s="61" t="s">
        <v>1788</v>
      </c>
    </row>
    <row r="949" spans="1:4" hidden="1" x14ac:dyDescent="0.25">
      <c r="A949" s="61" t="s">
        <v>145</v>
      </c>
      <c r="B949" s="61" t="s">
        <v>212</v>
      </c>
      <c r="C949">
        <v>1906</v>
      </c>
      <c r="D949" s="61" t="s">
        <v>1788</v>
      </c>
    </row>
    <row r="950" spans="1:4" hidden="1" x14ac:dyDescent="0.25">
      <c r="A950" s="61" t="s">
        <v>145</v>
      </c>
      <c r="B950" s="61" t="s">
        <v>212</v>
      </c>
      <c r="C950">
        <v>1907</v>
      </c>
      <c r="D950" s="61" t="s">
        <v>1788</v>
      </c>
    </row>
    <row r="951" spans="1:4" hidden="1" x14ac:dyDescent="0.25">
      <c r="A951" s="61" t="s">
        <v>145</v>
      </c>
      <c r="B951" s="61" t="s">
        <v>212</v>
      </c>
      <c r="C951">
        <v>1908</v>
      </c>
      <c r="D951" s="61" t="s">
        <v>1788</v>
      </c>
    </row>
    <row r="952" spans="1:4" hidden="1" x14ac:dyDescent="0.25">
      <c r="A952" s="61" t="s">
        <v>145</v>
      </c>
      <c r="B952" s="61" t="s">
        <v>212</v>
      </c>
      <c r="C952">
        <v>1909</v>
      </c>
      <c r="D952" s="61" t="s">
        <v>1788</v>
      </c>
    </row>
    <row r="953" spans="1:4" hidden="1" x14ac:dyDescent="0.25">
      <c r="A953" s="61" t="s">
        <v>145</v>
      </c>
      <c r="B953" s="61" t="s">
        <v>212</v>
      </c>
      <c r="C953">
        <v>1910</v>
      </c>
      <c r="D953" s="61" t="s">
        <v>1788</v>
      </c>
    </row>
    <row r="954" spans="1:4" hidden="1" x14ac:dyDescent="0.25">
      <c r="A954" s="61" t="s">
        <v>145</v>
      </c>
      <c r="B954" s="61" t="s">
        <v>212</v>
      </c>
      <c r="C954">
        <v>1911</v>
      </c>
      <c r="D954" s="61" t="s">
        <v>1788</v>
      </c>
    </row>
    <row r="955" spans="1:4" hidden="1" x14ac:dyDescent="0.25">
      <c r="A955" s="61" t="s">
        <v>145</v>
      </c>
      <c r="B955" s="61" t="s">
        <v>212</v>
      </c>
      <c r="C955">
        <v>1912</v>
      </c>
      <c r="D955" s="61" t="s">
        <v>1789</v>
      </c>
    </row>
    <row r="956" spans="1:4" hidden="1" x14ac:dyDescent="0.25">
      <c r="A956" s="61" t="s">
        <v>145</v>
      </c>
      <c r="B956" s="61" t="s">
        <v>212</v>
      </c>
      <c r="C956">
        <v>1913</v>
      </c>
      <c r="D956" s="61" t="s">
        <v>1789</v>
      </c>
    </row>
    <row r="957" spans="1:4" hidden="1" x14ac:dyDescent="0.25">
      <c r="A957" s="61" t="s">
        <v>145</v>
      </c>
      <c r="B957" s="61" t="s">
        <v>212</v>
      </c>
      <c r="C957">
        <v>1914</v>
      </c>
      <c r="D957" s="61" t="s">
        <v>1789</v>
      </c>
    </row>
    <row r="958" spans="1:4" hidden="1" x14ac:dyDescent="0.25">
      <c r="A958" s="61" t="s">
        <v>145</v>
      </c>
      <c r="B958" s="61" t="s">
        <v>212</v>
      </c>
      <c r="C958">
        <v>1915</v>
      </c>
      <c r="D958" s="61" t="s">
        <v>1789</v>
      </c>
    </row>
    <row r="959" spans="1:4" hidden="1" x14ac:dyDescent="0.25">
      <c r="A959" s="61" t="s">
        <v>145</v>
      </c>
      <c r="B959" s="61" t="s">
        <v>212</v>
      </c>
      <c r="C959">
        <v>1916</v>
      </c>
      <c r="D959" s="61" t="s">
        <v>1790</v>
      </c>
    </row>
    <row r="960" spans="1:4" hidden="1" x14ac:dyDescent="0.25">
      <c r="A960" s="61" t="s">
        <v>145</v>
      </c>
      <c r="B960" s="61" t="s">
        <v>212</v>
      </c>
      <c r="C960">
        <v>1917</v>
      </c>
      <c r="D960" s="61" t="s">
        <v>1791</v>
      </c>
    </row>
    <row r="961" spans="1:4" hidden="1" x14ac:dyDescent="0.25">
      <c r="A961" s="61" t="s">
        <v>145</v>
      </c>
      <c r="B961" s="61" t="s">
        <v>212</v>
      </c>
      <c r="C961">
        <v>1918</v>
      </c>
      <c r="D961" s="61" t="s">
        <v>1791</v>
      </c>
    </row>
    <row r="962" spans="1:4" hidden="1" x14ac:dyDescent="0.25">
      <c r="A962" s="61" t="s">
        <v>145</v>
      </c>
      <c r="B962" s="61" t="s">
        <v>212</v>
      </c>
      <c r="C962">
        <v>1919</v>
      </c>
      <c r="D962" s="61" t="s">
        <v>1791</v>
      </c>
    </row>
    <row r="963" spans="1:4" hidden="1" x14ac:dyDescent="0.25">
      <c r="A963" s="61" t="s">
        <v>145</v>
      </c>
      <c r="B963" s="61" t="s">
        <v>212</v>
      </c>
      <c r="C963">
        <v>1920</v>
      </c>
      <c r="D963" s="61" t="s">
        <v>1791</v>
      </c>
    </row>
    <row r="964" spans="1:4" hidden="1" x14ac:dyDescent="0.25">
      <c r="A964" s="61" t="s">
        <v>145</v>
      </c>
      <c r="B964" s="61" t="s">
        <v>212</v>
      </c>
      <c r="C964">
        <v>1921</v>
      </c>
      <c r="D964" s="61" t="s">
        <v>1791</v>
      </c>
    </row>
    <row r="965" spans="1:4" hidden="1" x14ac:dyDescent="0.25">
      <c r="A965" s="61" t="s">
        <v>145</v>
      </c>
      <c r="B965" s="61" t="s">
        <v>212</v>
      </c>
      <c r="C965">
        <v>1922</v>
      </c>
      <c r="D965" s="61" t="s">
        <v>1792</v>
      </c>
    </row>
    <row r="966" spans="1:4" hidden="1" x14ac:dyDescent="0.25">
      <c r="A966" s="61" t="s">
        <v>145</v>
      </c>
      <c r="B966" s="61" t="s">
        <v>212</v>
      </c>
      <c r="C966">
        <v>1923</v>
      </c>
      <c r="D966" s="61" t="s">
        <v>1793</v>
      </c>
    </row>
    <row r="967" spans="1:4" hidden="1" x14ac:dyDescent="0.25">
      <c r="A967" s="61" t="s">
        <v>145</v>
      </c>
      <c r="B967" s="61" t="s">
        <v>212</v>
      </c>
      <c r="C967">
        <v>1924</v>
      </c>
      <c r="D967" s="61" t="s">
        <v>1793</v>
      </c>
    </row>
    <row r="968" spans="1:4" hidden="1" x14ac:dyDescent="0.25">
      <c r="A968" s="61" t="s">
        <v>145</v>
      </c>
      <c r="B968" s="61" t="s">
        <v>212</v>
      </c>
      <c r="C968">
        <v>1925</v>
      </c>
      <c r="D968" s="61" t="s">
        <v>1793</v>
      </c>
    </row>
    <row r="969" spans="1:4" hidden="1" x14ac:dyDescent="0.25">
      <c r="A969" s="61" t="s">
        <v>145</v>
      </c>
      <c r="B969" s="61" t="s">
        <v>212</v>
      </c>
      <c r="C969">
        <v>1926</v>
      </c>
      <c r="D969" s="61" t="s">
        <v>1793</v>
      </c>
    </row>
    <row r="970" spans="1:4" hidden="1" x14ac:dyDescent="0.25">
      <c r="A970" s="61" t="s">
        <v>145</v>
      </c>
      <c r="B970" s="61" t="s">
        <v>212</v>
      </c>
      <c r="C970">
        <v>1927</v>
      </c>
      <c r="D970" s="61" t="s">
        <v>1793</v>
      </c>
    </row>
    <row r="971" spans="1:4" hidden="1" x14ac:dyDescent="0.25">
      <c r="A971" s="61" t="s">
        <v>145</v>
      </c>
      <c r="B971" s="61" t="s">
        <v>212</v>
      </c>
      <c r="C971">
        <v>1928</v>
      </c>
      <c r="D971" s="61" t="s">
        <v>1794</v>
      </c>
    </row>
    <row r="972" spans="1:4" hidden="1" x14ac:dyDescent="0.25">
      <c r="A972" s="61" t="s">
        <v>145</v>
      </c>
      <c r="B972" s="61" t="s">
        <v>212</v>
      </c>
      <c r="C972">
        <v>1929</v>
      </c>
      <c r="D972" s="61" t="s">
        <v>1795</v>
      </c>
    </row>
    <row r="973" spans="1:4" hidden="1" x14ac:dyDescent="0.25">
      <c r="A973" s="61" t="s">
        <v>145</v>
      </c>
      <c r="B973" s="61" t="s">
        <v>212</v>
      </c>
      <c r="C973">
        <v>1930</v>
      </c>
      <c r="D973" s="61" t="s">
        <v>1796</v>
      </c>
    </row>
    <row r="974" spans="1:4" hidden="1" x14ac:dyDescent="0.25">
      <c r="A974" s="61" t="s">
        <v>145</v>
      </c>
      <c r="B974" s="61" t="s">
        <v>212</v>
      </c>
      <c r="C974">
        <v>1931</v>
      </c>
      <c r="D974" s="61" t="s">
        <v>1797</v>
      </c>
    </row>
    <row r="975" spans="1:4" hidden="1" x14ac:dyDescent="0.25">
      <c r="A975" s="61" t="s">
        <v>145</v>
      </c>
      <c r="B975" s="61" t="s">
        <v>212</v>
      </c>
      <c r="C975">
        <v>1932</v>
      </c>
      <c r="D975" s="61" t="s">
        <v>1798</v>
      </c>
    </row>
    <row r="976" spans="1:4" hidden="1" x14ac:dyDescent="0.25">
      <c r="A976" s="61" t="s">
        <v>145</v>
      </c>
      <c r="B976" s="61" t="s">
        <v>212</v>
      </c>
      <c r="C976">
        <v>1933</v>
      </c>
      <c r="D976" s="61" t="s">
        <v>1799</v>
      </c>
    </row>
    <row r="977" spans="1:4" hidden="1" x14ac:dyDescent="0.25">
      <c r="A977" s="61" t="s">
        <v>145</v>
      </c>
      <c r="B977" s="61" t="s">
        <v>212</v>
      </c>
      <c r="C977">
        <v>1934</v>
      </c>
      <c r="D977" s="61" t="s">
        <v>1800</v>
      </c>
    </row>
    <row r="978" spans="1:4" hidden="1" x14ac:dyDescent="0.25">
      <c r="A978" s="61" t="s">
        <v>145</v>
      </c>
      <c r="B978" s="61" t="s">
        <v>212</v>
      </c>
      <c r="C978">
        <v>1935</v>
      </c>
      <c r="D978" s="61" t="s">
        <v>1800</v>
      </c>
    </row>
    <row r="979" spans="1:4" hidden="1" x14ac:dyDescent="0.25">
      <c r="A979" s="61" t="s">
        <v>145</v>
      </c>
      <c r="B979" s="61" t="s">
        <v>212</v>
      </c>
      <c r="C979">
        <v>1936</v>
      </c>
      <c r="D979" s="61" t="s">
        <v>1800</v>
      </c>
    </row>
    <row r="980" spans="1:4" hidden="1" x14ac:dyDescent="0.25">
      <c r="A980" s="61" t="s">
        <v>145</v>
      </c>
      <c r="B980" s="61" t="s">
        <v>212</v>
      </c>
      <c r="C980">
        <v>1937</v>
      </c>
      <c r="D980" s="61" t="s">
        <v>1800</v>
      </c>
    </row>
    <row r="981" spans="1:4" hidden="1" x14ac:dyDescent="0.25">
      <c r="A981" s="61" t="s">
        <v>145</v>
      </c>
      <c r="B981" s="61" t="s">
        <v>212</v>
      </c>
      <c r="C981">
        <v>1938</v>
      </c>
      <c r="D981" s="61" t="s">
        <v>1800</v>
      </c>
    </row>
    <row r="982" spans="1:4" hidden="1" x14ac:dyDescent="0.25">
      <c r="A982" s="61" t="s">
        <v>145</v>
      </c>
      <c r="B982" s="61" t="s">
        <v>212</v>
      </c>
      <c r="C982">
        <v>1939</v>
      </c>
      <c r="D982" s="61" t="s">
        <v>1800</v>
      </c>
    </row>
    <row r="983" spans="1:4" hidden="1" x14ac:dyDescent="0.25">
      <c r="A983" s="61" t="s">
        <v>145</v>
      </c>
      <c r="B983" s="61" t="s">
        <v>212</v>
      </c>
      <c r="C983">
        <v>1940</v>
      </c>
      <c r="D983" s="61" t="s">
        <v>1801</v>
      </c>
    </row>
    <row r="984" spans="1:4" hidden="1" x14ac:dyDescent="0.25">
      <c r="A984" s="61" t="s">
        <v>145</v>
      </c>
      <c r="B984" s="61" t="s">
        <v>212</v>
      </c>
      <c r="C984">
        <v>1941</v>
      </c>
      <c r="D984" s="61" t="s">
        <v>1801</v>
      </c>
    </row>
    <row r="985" spans="1:4" hidden="1" x14ac:dyDescent="0.25">
      <c r="A985" s="61" t="s">
        <v>145</v>
      </c>
      <c r="B985" s="61" t="s">
        <v>212</v>
      </c>
      <c r="C985">
        <v>1942</v>
      </c>
      <c r="D985" s="61" t="s">
        <v>1801</v>
      </c>
    </row>
    <row r="986" spans="1:4" hidden="1" x14ac:dyDescent="0.25">
      <c r="A986" s="61" t="s">
        <v>145</v>
      </c>
      <c r="B986" s="61" t="s">
        <v>212</v>
      </c>
      <c r="C986">
        <v>1943</v>
      </c>
      <c r="D986" s="61" t="s">
        <v>1802</v>
      </c>
    </row>
    <row r="987" spans="1:4" hidden="1" x14ac:dyDescent="0.25">
      <c r="A987" s="61" t="s">
        <v>145</v>
      </c>
      <c r="B987" s="61" t="s">
        <v>212</v>
      </c>
      <c r="C987">
        <v>1944</v>
      </c>
      <c r="D987" s="61" t="s">
        <v>1803</v>
      </c>
    </row>
    <row r="988" spans="1:4" hidden="1" x14ac:dyDescent="0.25">
      <c r="A988" s="61" t="s">
        <v>145</v>
      </c>
      <c r="B988" s="61" t="s">
        <v>212</v>
      </c>
      <c r="C988">
        <v>1945</v>
      </c>
      <c r="D988" s="61" t="s">
        <v>1804</v>
      </c>
    </row>
    <row r="989" spans="1:4" hidden="1" x14ac:dyDescent="0.25">
      <c r="A989" s="61" t="s">
        <v>145</v>
      </c>
      <c r="B989" s="61" t="s">
        <v>212</v>
      </c>
      <c r="C989">
        <v>1946</v>
      </c>
      <c r="D989" s="61" t="s">
        <v>1805</v>
      </c>
    </row>
    <row r="990" spans="1:4" hidden="1" x14ac:dyDescent="0.25">
      <c r="A990" s="61" t="s">
        <v>145</v>
      </c>
      <c r="B990" s="61" t="s">
        <v>212</v>
      </c>
      <c r="C990">
        <v>1947</v>
      </c>
      <c r="D990" s="61" t="s">
        <v>1806</v>
      </c>
    </row>
    <row r="991" spans="1:4" hidden="1" x14ac:dyDescent="0.25">
      <c r="A991" s="61" t="s">
        <v>145</v>
      </c>
      <c r="B991" s="61" t="s">
        <v>212</v>
      </c>
      <c r="C991">
        <v>1948</v>
      </c>
      <c r="D991" s="61" t="s">
        <v>555</v>
      </c>
    </row>
    <row r="992" spans="1:4" hidden="1" x14ac:dyDescent="0.25">
      <c r="A992" s="61" t="s">
        <v>145</v>
      </c>
      <c r="B992" s="61" t="s">
        <v>212</v>
      </c>
      <c r="C992">
        <v>1949</v>
      </c>
      <c r="D992" s="61" t="s">
        <v>555</v>
      </c>
    </row>
    <row r="993" spans="1:4" hidden="1" x14ac:dyDescent="0.25">
      <c r="A993" s="61" t="s">
        <v>145</v>
      </c>
      <c r="B993" s="61" t="s">
        <v>212</v>
      </c>
      <c r="C993">
        <v>1950</v>
      </c>
      <c r="D993" s="61" t="s">
        <v>1750</v>
      </c>
    </row>
    <row r="994" spans="1:4" hidden="1" x14ac:dyDescent="0.25">
      <c r="A994" s="61" t="s">
        <v>145</v>
      </c>
      <c r="B994" s="61" t="s">
        <v>212</v>
      </c>
      <c r="C994">
        <v>1951</v>
      </c>
      <c r="D994" s="61" t="s">
        <v>1750</v>
      </c>
    </row>
    <row r="995" spans="1:4" hidden="1" x14ac:dyDescent="0.25">
      <c r="A995" s="61" t="s">
        <v>145</v>
      </c>
      <c r="B995" s="61" t="s">
        <v>212</v>
      </c>
      <c r="C995">
        <v>1952</v>
      </c>
      <c r="D995" s="61" t="s">
        <v>530</v>
      </c>
    </row>
    <row r="996" spans="1:4" hidden="1" x14ac:dyDescent="0.25">
      <c r="A996" s="61" t="s">
        <v>145</v>
      </c>
      <c r="B996" s="61" t="s">
        <v>212</v>
      </c>
      <c r="C996">
        <v>1953</v>
      </c>
      <c r="D996" s="61" t="s">
        <v>530</v>
      </c>
    </row>
    <row r="997" spans="1:4" hidden="1" x14ac:dyDescent="0.25">
      <c r="A997" s="61" t="s">
        <v>145</v>
      </c>
      <c r="B997" s="61" t="s">
        <v>212</v>
      </c>
      <c r="C997">
        <v>1954</v>
      </c>
      <c r="D997" s="61" t="s">
        <v>530</v>
      </c>
    </row>
    <row r="998" spans="1:4" hidden="1" x14ac:dyDescent="0.25">
      <c r="A998" s="61" t="s">
        <v>145</v>
      </c>
      <c r="B998" s="61" t="s">
        <v>212</v>
      </c>
      <c r="C998">
        <v>1955</v>
      </c>
      <c r="D998" s="61" t="s">
        <v>1807</v>
      </c>
    </row>
    <row r="999" spans="1:4" hidden="1" x14ac:dyDescent="0.25">
      <c r="A999" s="61" t="s">
        <v>145</v>
      </c>
      <c r="B999" s="61" t="s">
        <v>212</v>
      </c>
      <c r="C999">
        <v>1956</v>
      </c>
      <c r="D999" s="61" t="s">
        <v>1808</v>
      </c>
    </row>
    <row r="1000" spans="1:4" hidden="1" x14ac:dyDescent="0.25">
      <c r="A1000" s="61" t="s">
        <v>145</v>
      </c>
      <c r="B1000" s="61" t="s">
        <v>212</v>
      </c>
      <c r="C1000">
        <v>1957</v>
      </c>
      <c r="D1000" s="61" t="s">
        <v>1809</v>
      </c>
    </row>
    <row r="1001" spans="1:4" hidden="1" x14ac:dyDescent="0.25">
      <c r="A1001" s="61" t="s">
        <v>145</v>
      </c>
      <c r="B1001" s="61" t="s">
        <v>212</v>
      </c>
      <c r="C1001">
        <v>1958</v>
      </c>
      <c r="D1001" s="61" t="s">
        <v>1711</v>
      </c>
    </row>
    <row r="1002" spans="1:4" hidden="1" x14ac:dyDescent="0.25">
      <c r="A1002" s="61" t="s">
        <v>145</v>
      </c>
      <c r="B1002" s="61" t="s">
        <v>212</v>
      </c>
      <c r="C1002">
        <v>1959</v>
      </c>
      <c r="D1002" s="61" t="s">
        <v>1810</v>
      </c>
    </row>
    <row r="1003" spans="1:4" hidden="1" x14ac:dyDescent="0.25">
      <c r="A1003" s="61" t="s">
        <v>145</v>
      </c>
      <c r="B1003" s="61" t="s">
        <v>212</v>
      </c>
      <c r="C1003">
        <v>1960</v>
      </c>
      <c r="D1003" s="61" t="s">
        <v>1810</v>
      </c>
    </row>
    <row r="1004" spans="1:4" hidden="1" x14ac:dyDescent="0.25">
      <c r="A1004" s="61" t="s">
        <v>145</v>
      </c>
      <c r="B1004" s="61" t="s">
        <v>212</v>
      </c>
      <c r="C1004">
        <v>1961</v>
      </c>
      <c r="D1004" s="61" t="s">
        <v>1811</v>
      </c>
    </row>
    <row r="1005" spans="1:4" hidden="1" x14ac:dyDescent="0.25">
      <c r="A1005" s="61" t="s">
        <v>145</v>
      </c>
      <c r="B1005" s="61" t="s">
        <v>212</v>
      </c>
      <c r="C1005">
        <v>1962</v>
      </c>
      <c r="D1005" s="61" t="s">
        <v>1812</v>
      </c>
    </row>
    <row r="1006" spans="1:4" hidden="1" x14ac:dyDescent="0.25">
      <c r="A1006" s="61" t="s">
        <v>145</v>
      </c>
      <c r="B1006" s="61" t="s">
        <v>212</v>
      </c>
      <c r="C1006">
        <v>1963</v>
      </c>
      <c r="D1006" s="61" t="s">
        <v>1813</v>
      </c>
    </row>
    <row r="1007" spans="1:4" hidden="1" x14ac:dyDescent="0.25">
      <c r="A1007" s="61" t="s">
        <v>145</v>
      </c>
      <c r="B1007" s="61" t="s">
        <v>212</v>
      </c>
      <c r="C1007">
        <v>1964</v>
      </c>
      <c r="D1007" s="61" t="s">
        <v>1814</v>
      </c>
    </row>
    <row r="1008" spans="1:4" hidden="1" x14ac:dyDescent="0.25">
      <c r="A1008" s="61" t="s">
        <v>145</v>
      </c>
      <c r="B1008" s="61" t="s">
        <v>212</v>
      </c>
      <c r="C1008">
        <v>1965</v>
      </c>
      <c r="D1008" s="61" t="s">
        <v>1814</v>
      </c>
    </row>
    <row r="1009" spans="1:4" hidden="1" x14ac:dyDescent="0.25">
      <c r="A1009" s="61" t="s">
        <v>145</v>
      </c>
      <c r="B1009" s="61" t="s">
        <v>212</v>
      </c>
      <c r="C1009">
        <v>1966</v>
      </c>
      <c r="D1009" s="61" t="s">
        <v>1815</v>
      </c>
    </row>
    <row r="1010" spans="1:4" hidden="1" x14ac:dyDescent="0.25">
      <c r="A1010" s="61" t="s">
        <v>145</v>
      </c>
      <c r="B1010" s="61" t="s">
        <v>212</v>
      </c>
      <c r="C1010">
        <v>1967</v>
      </c>
      <c r="D1010" s="61" t="s">
        <v>1816</v>
      </c>
    </row>
    <row r="1011" spans="1:4" hidden="1" x14ac:dyDescent="0.25">
      <c r="A1011" s="61" t="s">
        <v>145</v>
      </c>
      <c r="B1011" s="61" t="s">
        <v>212</v>
      </c>
      <c r="C1011">
        <v>1968</v>
      </c>
      <c r="D1011" s="61" t="s">
        <v>1816</v>
      </c>
    </row>
    <row r="1012" spans="1:4" hidden="1" x14ac:dyDescent="0.25">
      <c r="A1012" s="61" t="s">
        <v>145</v>
      </c>
      <c r="B1012" s="61" t="s">
        <v>212</v>
      </c>
      <c r="C1012">
        <v>1969</v>
      </c>
      <c r="D1012" s="61" t="s">
        <v>1816</v>
      </c>
    </row>
    <row r="1013" spans="1:4" hidden="1" x14ac:dyDescent="0.25">
      <c r="A1013" s="61" t="s">
        <v>145</v>
      </c>
      <c r="B1013" s="61" t="s">
        <v>212</v>
      </c>
      <c r="C1013">
        <v>1970</v>
      </c>
      <c r="D1013" s="61" t="s">
        <v>1484</v>
      </c>
    </row>
    <row r="1014" spans="1:4" hidden="1" x14ac:dyDescent="0.25">
      <c r="A1014" s="61" t="s">
        <v>145</v>
      </c>
      <c r="B1014" s="61" t="s">
        <v>212</v>
      </c>
      <c r="C1014">
        <v>1971</v>
      </c>
      <c r="D1014" s="61" t="s">
        <v>1484</v>
      </c>
    </row>
    <row r="1015" spans="1:4" hidden="1" x14ac:dyDescent="0.25">
      <c r="A1015" s="61" t="s">
        <v>145</v>
      </c>
      <c r="B1015" s="61" t="s">
        <v>212</v>
      </c>
      <c r="C1015">
        <v>1972</v>
      </c>
      <c r="D1015" s="61" t="s">
        <v>1484</v>
      </c>
    </row>
    <row r="1016" spans="1:4" hidden="1" x14ac:dyDescent="0.25">
      <c r="A1016" s="61" t="s">
        <v>145</v>
      </c>
      <c r="B1016" s="61" t="s">
        <v>212</v>
      </c>
      <c r="C1016">
        <v>1973</v>
      </c>
      <c r="D1016" s="61" t="s">
        <v>1817</v>
      </c>
    </row>
    <row r="1017" spans="1:4" hidden="1" x14ac:dyDescent="0.25">
      <c r="A1017" s="61" t="s">
        <v>145</v>
      </c>
      <c r="B1017" s="61" t="s">
        <v>212</v>
      </c>
      <c r="C1017">
        <v>1974</v>
      </c>
      <c r="D1017" s="61" t="s">
        <v>1818</v>
      </c>
    </row>
    <row r="1018" spans="1:4" hidden="1" x14ac:dyDescent="0.25">
      <c r="A1018" s="61" t="s">
        <v>145</v>
      </c>
      <c r="B1018" s="61" t="s">
        <v>212</v>
      </c>
      <c r="C1018">
        <v>1975</v>
      </c>
      <c r="D1018" s="61" t="s">
        <v>1818</v>
      </c>
    </row>
    <row r="1019" spans="1:4" hidden="1" x14ac:dyDescent="0.25">
      <c r="A1019" s="61" t="s">
        <v>145</v>
      </c>
      <c r="B1019" s="61" t="s">
        <v>212</v>
      </c>
      <c r="C1019">
        <v>1976</v>
      </c>
      <c r="D1019" s="61" t="s">
        <v>1819</v>
      </c>
    </row>
    <row r="1020" spans="1:4" hidden="1" x14ac:dyDescent="0.25">
      <c r="A1020" s="61" t="s">
        <v>145</v>
      </c>
      <c r="B1020" s="61" t="s">
        <v>212</v>
      </c>
      <c r="C1020">
        <v>1977</v>
      </c>
      <c r="D1020" s="61" t="s">
        <v>1820</v>
      </c>
    </row>
    <row r="1021" spans="1:4" hidden="1" x14ac:dyDescent="0.25">
      <c r="A1021" s="61" t="s">
        <v>145</v>
      </c>
      <c r="B1021" s="61" t="s">
        <v>212</v>
      </c>
      <c r="C1021">
        <v>1978</v>
      </c>
      <c r="D1021" s="61" t="s">
        <v>1820</v>
      </c>
    </row>
    <row r="1022" spans="1:4" hidden="1" x14ac:dyDescent="0.25">
      <c r="A1022" s="61" t="s">
        <v>145</v>
      </c>
      <c r="B1022" s="61" t="s">
        <v>212</v>
      </c>
      <c r="C1022">
        <v>1979</v>
      </c>
      <c r="D1022" s="61" t="s">
        <v>1820</v>
      </c>
    </row>
    <row r="1023" spans="1:4" hidden="1" x14ac:dyDescent="0.25">
      <c r="A1023" s="61" t="s">
        <v>145</v>
      </c>
      <c r="B1023" s="61" t="s">
        <v>212</v>
      </c>
      <c r="C1023">
        <v>1980</v>
      </c>
      <c r="D1023" s="61" t="s">
        <v>1821</v>
      </c>
    </row>
    <row r="1024" spans="1:4" hidden="1" x14ac:dyDescent="0.25">
      <c r="A1024" s="61" t="s">
        <v>145</v>
      </c>
      <c r="B1024" s="61" t="s">
        <v>212</v>
      </c>
      <c r="C1024">
        <v>1981</v>
      </c>
      <c r="D1024" s="61" t="s">
        <v>1821</v>
      </c>
    </row>
    <row r="1025" spans="1:4" hidden="1" x14ac:dyDescent="0.25">
      <c r="A1025" s="61" t="s">
        <v>145</v>
      </c>
      <c r="B1025" s="61" t="s">
        <v>212</v>
      </c>
      <c r="C1025">
        <v>1982</v>
      </c>
      <c r="D1025" s="61" t="s">
        <v>1821</v>
      </c>
    </row>
    <row r="1026" spans="1:4" hidden="1" x14ac:dyDescent="0.25">
      <c r="A1026" s="61" t="s">
        <v>145</v>
      </c>
      <c r="B1026" s="61" t="s">
        <v>212</v>
      </c>
      <c r="C1026">
        <v>1983</v>
      </c>
      <c r="D1026" s="61" t="s">
        <v>1730</v>
      </c>
    </row>
    <row r="1027" spans="1:4" hidden="1" x14ac:dyDescent="0.25">
      <c r="A1027" s="61" t="s">
        <v>145</v>
      </c>
      <c r="B1027" s="61" t="s">
        <v>212</v>
      </c>
      <c r="C1027">
        <v>1984</v>
      </c>
      <c r="D1027" s="61" t="s">
        <v>1822</v>
      </c>
    </row>
    <row r="1028" spans="1:4" hidden="1" x14ac:dyDescent="0.25">
      <c r="A1028" s="61" t="s">
        <v>145</v>
      </c>
      <c r="B1028" s="61" t="s">
        <v>212</v>
      </c>
      <c r="C1028">
        <v>1985</v>
      </c>
      <c r="D1028" s="61" t="s">
        <v>1822</v>
      </c>
    </row>
    <row r="1029" spans="1:4" hidden="1" x14ac:dyDescent="0.25">
      <c r="A1029" s="61" t="s">
        <v>145</v>
      </c>
      <c r="B1029" s="61" t="s">
        <v>212</v>
      </c>
      <c r="C1029">
        <v>1986</v>
      </c>
      <c r="D1029" s="61" t="s">
        <v>1822</v>
      </c>
    </row>
    <row r="1030" spans="1:4" hidden="1" x14ac:dyDescent="0.25">
      <c r="A1030" s="61" t="s">
        <v>145</v>
      </c>
      <c r="B1030" s="61" t="s">
        <v>212</v>
      </c>
      <c r="C1030">
        <v>1987</v>
      </c>
      <c r="D1030" s="61" t="s">
        <v>1822</v>
      </c>
    </row>
    <row r="1031" spans="1:4" hidden="1" x14ac:dyDescent="0.25">
      <c r="A1031" s="61" t="s">
        <v>145</v>
      </c>
      <c r="B1031" s="61" t="s">
        <v>212</v>
      </c>
      <c r="C1031">
        <v>1988</v>
      </c>
      <c r="D1031" s="61" t="s">
        <v>1822</v>
      </c>
    </row>
    <row r="1032" spans="1:4" hidden="1" x14ac:dyDescent="0.25">
      <c r="A1032" s="61" t="s">
        <v>145</v>
      </c>
      <c r="B1032" s="61" t="s">
        <v>212</v>
      </c>
      <c r="C1032">
        <v>1989</v>
      </c>
      <c r="D1032" s="61" t="s">
        <v>1823</v>
      </c>
    </row>
    <row r="1033" spans="1:4" hidden="1" x14ac:dyDescent="0.25">
      <c r="A1033" s="61" t="s">
        <v>145</v>
      </c>
      <c r="B1033" s="61" t="s">
        <v>212</v>
      </c>
      <c r="C1033">
        <v>1990</v>
      </c>
      <c r="D1033" s="61" t="s">
        <v>1824</v>
      </c>
    </row>
    <row r="1034" spans="1:4" hidden="1" x14ac:dyDescent="0.25">
      <c r="A1034" s="61" t="s">
        <v>145</v>
      </c>
      <c r="B1034" s="61" t="s">
        <v>212</v>
      </c>
      <c r="C1034">
        <v>1991</v>
      </c>
      <c r="D1034" s="61" t="s">
        <v>1825</v>
      </c>
    </row>
    <row r="1035" spans="1:4" hidden="1" x14ac:dyDescent="0.25">
      <c r="A1035" s="61" t="s">
        <v>145</v>
      </c>
      <c r="B1035" s="61" t="s">
        <v>212</v>
      </c>
      <c r="C1035">
        <v>1992</v>
      </c>
      <c r="D1035" s="61" t="s">
        <v>1826</v>
      </c>
    </row>
    <row r="1036" spans="1:4" hidden="1" x14ac:dyDescent="0.25">
      <c r="A1036" s="61" t="s">
        <v>145</v>
      </c>
      <c r="B1036" s="61" t="s">
        <v>212</v>
      </c>
      <c r="C1036">
        <v>1993</v>
      </c>
      <c r="D1036" s="61" t="s">
        <v>1827</v>
      </c>
    </row>
    <row r="1037" spans="1:4" hidden="1" x14ac:dyDescent="0.25">
      <c r="A1037" s="61" t="s">
        <v>145</v>
      </c>
      <c r="B1037" s="61" t="s">
        <v>212</v>
      </c>
      <c r="C1037">
        <v>1994</v>
      </c>
      <c r="D1037" s="61" t="s">
        <v>1827</v>
      </c>
    </row>
    <row r="1038" spans="1:4" hidden="1" x14ac:dyDescent="0.25">
      <c r="A1038" s="61" t="s">
        <v>145</v>
      </c>
      <c r="B1038" s="61" t="s">
        <v>212</v>
      </c>
      <c r="C1038">
        <v>1995</v>
      </c>
      <c r="D1038" s="61" t="s">
        <v>1734</v>
      </c>
    </row>
    <row r="1039" spans="1:4" hidden="1" x14ac:dyDescent="0.25">
      <c r="A1039" s="61" t="s">
        <v>145</v>
      </c>
      <c r="B1039" s="61" t="s">
        <v>212</v>
      </c>
      <c r="C1039">
        <v>1996</v>
      </c>
      <c r="D1039" s="61" t="s">
        <v>1734</v>
      </c>
    </row>
    <row r="1040" spans="1:4" hidden="1" x14ac:dyDescent="0.25">
      <c r="A1040" s="61" t="s">
        <v>145</v>
      </c>
      <c r="B1040" s="61" t="s">
        <v>212</v>
      </c>
      <c r="C1040">
        <v>1997</v>
      </c>
      <c r="D1040" s="61" t="s">
        <v>1734</v>
      </c>
    </row>
    <row r="1041" spans="1:4" hidden="1" x14ac:dyDescent="0.25">
      <c r="A1041" s="61" t="s">
        <v>145</v>
      </c>
      <c r="B1041" s="61" t="s">
        <v>212</v>
      </c>
      <c r="C1041">
        <v>1998</v>
      </c>
      <c r="D1041" s="61" t="s">
        <v>1828</v>
      </c>
    </row>
    <row r="1042" spans="1:4" hidden="1" x14ac:dyDescent="0.25">
      <c r="A1042" s="61" t="s">
        <v>145</v>
      </c>
      <c r="B1042" s="61" t="s">
        <v>212</v>
      </c>
      <c r="C1042">
        <v>1999</v>
      </c>
      <c r="D1042" s="61" t="s">
        <v>1736</v>
      </c>
    </row>
    <row r="1043" spans="1:4" hidden="1" x14ac:dyDescent="0.25">
      <c r="A1043" s="61" t="s">
        <v>145</v>
      </c>
      <c r="B1043" s="61" t="s">
        <v>212</v>
      </c>
      <c r="C1043">
        <v>2000</v>
      </c>
      <c r="D1043" s="61" t="s">
        <v>1829</v>
      </c>
    </row>
    <row r="1044" spans="1:4" hidden="1" x14ac:dyDescent="0.25">
      <c r="A1044" s="61" t="s">
        <v>145</v>
      </c>
      <c r="B1044" s="61" t="s">
        <v>212</v>
      </c>
      <c r="C1044">
        <v>2001</v>
      </c>
      <c r="D1044" s="61" t="s">
        <v>1830</v>
      </c>
    </row>
    <row r="1045" spans="1:4" hidden="1" x14ac:dyDescent="0.25">
      <c r="A1045" s="61" t="s">
        <v>145</v>
      </c>
      <c r="B1045" s="61" t="s">
        <v>212</v>
      </c>
      <c r="C1045">
        <v>2002</v>
      </c>
      <c r="D1045" s="61" t="s">
        <v>1831</v>
      </c>
    </row>
    <row r="1046" spans="1:4" hidden="1" x14ac:dyDescent="0.25">
      <c r="A1046" s="61" t="s">
        <v>145</v>
      </c>
      <c r="B1046" s="61" t="s">
        <v>212</v>
      </c>
      <c r="C1046">
        <v>2003</v>
      </c>
      <c r="D1046" s="61" t="s">
        <v>1832</v>
      </c>
    </row>
    <row r="1047" spans="1:4" hidden="1" x14ac:dyDescent="0.25">
      <c r="A1047" s="61" t="s">
        <v>145</v>
      </c>
      <c r="B1047" s="61" t="s">
        <v>212</v>
      </c>
      <c r="C1047">
        <v>2004</v>
      </c>
      <c r="D1047" s="61" t="s">
        <v>1833</v>
      </c>
    </row>
    <row r="1048" spans="1:4" hidden="1" x14ac:dyDescent="0.25">
      <c r="A1048" s="61" t="s">
        <v>145</v>
      </c>
      <c r="B1048" s="61" t="s">
        <v>212</v>
      </c>
      <c r="C1048">
        <v>2005</v>
      </c>
      <c r="D1048" s="61" t="s">
        <v>1832</v>
      </c>
    </row>
    <row r="1049" spans="1:4" hidden="1" x14ac:dyDescent="0.25">
      <c r="A1049" s="61" t="s">
        <v>145</v>
      </c>
      <c r="B1049" s="61" t="s">
        <v>212</v>
      </c>
      <c r="C1049">
        <v>2006</v>
      </c>
      <c r="D1049" s="61" t="s">
        <v>1832</v>
      </c>
    </row>
    <row r="1050" spans="1:4" hidden="1" x14ac:dyDescent="0.25">
      <c r="A1050" s="61" t="s">
        <v>145</v>
      </c>
      <c r="B1050" s="61" t="s">
        <v>212</v>
      </c>
      <c r="C1050">
        <v>2007</v>
      </c>
      <c r="D1050" s="61" t="s">
        <v>1834</v>
      </c>
    </row>
    <row r="1051" spans="1:4" hidden="1" x14ac:dyDescent="0.25">
      <c r="A1051" s="61" t="s">
        <v>145</v>
      </c>
      <c r="B1051" s="61" t="s">
        <v>212</v>
      </c>
      <c r="C1051">
        <v>2008</v>
      </c>
      <c r="D1051" s="61" t="s">
        <v>1732</v>
      </c>
    </row>
    <row r="1052" spans="1:4" hidden="1" x14ac:dyDescent="0.25">
      <c r="A1052" s="61" t="s">
        <v>145</v>
      </c>
      <c r="B1052" s="61" t="s">
        <v>212</v>
      </c>
      <c r="C1052">
        <v>2009</v>
      </c>
      <c r="D1052" s="61" t="s">
        <v>1732</v>
      </c>
    </row>
    <row r="1053" spans="1:4" hidden="1" x14ac:dyDescent="0.25">
      <c r="A1053" s="61" t="s">
        <v>145</v>
      </c>
      <c r="B1053" s="61" t="s">
        <v>212</v>
      </c>
      <c r="C1053">
        <v>2010</v>
      </c>
      <c r="D1053" s="61" t="s">
        <v>1732</v>
      </c>
    </row>
    <row r="1054" spans="1:4" hidden="1" x14ac:dyDescent="0.25">
      <c r="A1054" s="61" t="s">
        <v>145</v>
      </c>
      <c r="B1054" s="61" t="s">
        <v>212</v>
      </c>
      <c r="C1054">
        <v>2011</v>
      </c>
      <c r="D1054" s="61" t="s">
        <v>1835</v>
      </c>
    </row>
    <row r="1055" spans="1:4" hidden="1" x14ac:dyDescent="0.25">
      <c r="A1055" s="61" t="s">
        <v>145</v>
      </c>
      <c r="B1055" s="61" t="s">
        <v>212</v>
      </c>
      <c r="C1055">
        <v>2012</v>
      </c>
      <c r="D1055" s="61" t="s">
        <v>1835</v>
      </c>
    </row>
    <row r="1056" spans="1:4" hidden="1" x14ac:dyDescent="0.25">
      <c r="A1056" s="61" t="s">
        <v>145</v>
      </c>
      <c r="B1056" s="61" t="s">
        <v>212</v>
      </c>
      <c r="C1056">
        <v>2013</v>
      </c>
      <c r="D1056" s="61" t="s">
        <v>1836</v>
      </c>
    </row>
    <row r="1057" spans="1:4" hidden="1" x14ac:dyDescent="0.25">
      <c r="A1057" s="61" t="s">
        <v>145</v>
      </c>
      <c r="B1057" s="61" t="s">
        <v>212</v>
      </c>
      <c r="C1057">
        <v>2014</v>
      </c>
      <c r="D1057" s="61" t="s">
        <v>1836</v>
      </c>
    </row>
    <row r="1058" spans="1:4" hidden="1" x14ac:dyDescent="0.25">
      <c r="A1058" s="61" t="s">
        <v>145</v>
      </c>
      <c r="B1058" s="61" t="s">
        <v>212</v>
      </c>
      <c r="C1058">
        <v>2015</v>
      </c>
      <c r="D1058" s="61" t="s">
        <v>1837</v>
      </c>
    </row>
    <row r="1059" spans="1:4" hidden="1" x14ac:dyDescent="0.25">
      <c r="A1059" s="61" t="s">
        <v>145</v>
      </c>
      <c r="B1059" s="61" t="s">
        <v>212</v>
      </c>
      <c r="C1059">
        <v>2016</v>
      </c>
      <c r="D1059" s="61" t="s">
        <v>1838</v>
      </c>
    </row>
    <row r="1060" spans="1:4" hidden="1" x14ac:dyDescent="0.25">
      <c r="A1060" s="61" t="s">
        <v>145</v>
      </c>
      <c r="B1060" s="61" t="s">
        <v>212</v>
      </c>
      <c r="C1060">
        <v>2017</v>
      </c>
      <c r="D1060" s="61" t="s">
        <v>1839</v>
      </c>
    </row>
    <row r="1061" spans="1:4" hidden="1" x14ac:dyDescent="0.25">
      <c r="A1061" s="61" t="s">
        <v>145</v>
      </c>
      <c r="B1061" s="61" t="s">
        <v>212</v>
      </c>
      <c r="C1061">
        <v>2018</v>
      </c>
      <c r="D1061" s="61" t="s">
        <v>1840</v>
      </c>
    </row>
    <row r="1062" spans="1:4" hidden="1" x14ac:dyDescent="0.25">
      <c r="A1062" s="61" t="s">
        <v>145</v>
      </c>
      <c r="B1062" s="61" t="s">
        <v>212</v>
      </c>
      <c r="C1062">
        <v>2019</v>
      </c>
      <c r="D1062" s="61" t="s">
        <v>1841</v>
      </c>
    </row>
    <row r="1063" spans="1:4" hidden="1" x14ac:dyDescent="0.25">
      <c r="A1063" s="61" t="s">
        <v>145</v>
      </c>
      <c r="B1063" s="61" t="s">
        <v>212</v>
      </c>
      <c r="C1063">
        <v>2020</v>
      </c>
      <c r="D1063" s="61" t="s">
        <v>1842</v>
      </c>
    </row>
    <row r="1064" spans="1:4" hidden="1" x14ac:dyDescent="0.25">
      <c r="A1064" s="61" t="s">
        <v>145</v>
      </c>
      <c r="B1064" s="61" t="s">
        <v>212</v>
      </c>
      <c r="C1064">
        <v>2021</v>
      </c>
      <c r="D1064" s="61" t="s">
        <v>1843</v>
      </c>
    </row>
    <row r="1065" spans="1:4" hidden="1" x14ac:dyDescent="0.25">
      <c r="A1065" s="61" t="s">
        <v>145</v>
      </c>
      <c r="B1065" s="61" t="s">
        <v>212</v>
      </c>
      <c r="C1065">
        <v>2022</v>
      </c>
      <c r="D1065" s="61" t="s">
        <v>1844</v>
      </c>
    </row>
    <row r="1066" spans="1:4" x14ac:dyDescent="0.25">
      <c r="A1066" s="61" t="s">
        <v>145</v>
      </c>
      <c r="B1066" s="61" t="s">
        <v>212</v>
      </c>
      <c r="C1066">
        <v>2023</v>
      </c>
      <c r="D1066" s="61">
        <v>0.64200000000000002</v>
      </c>
    </row>
    <row r="1067" spans="1:4" hidden="1" x14ac:dyDescent="0.25">
      <c r="A1067" s="61" t="s">
        <v>164</v>
      </c>
      <c r="B1067" s="61" t="s">
        <v>213</v>
      </c>
      <c r="C1067">
        <v>1918</v>
      </c>
      <c r="D1067" s="61" t="s">
        <v>1521</v>
      </c>
    </row>
    <row r="1068" spans="1:4" hidden="1" x14ac:dyDescent="0.25">
      <c r="A1068" s="61" t="s">
        <v>164</v>
      </c>
      <c r="B1068" s="61" t="s">
        <v>213</v>
      </c>
      <c r="C1068">
        <v>1919</v>
      </c>
      <c r="D1068" s="61" t="s">
        <v>1846</v>
      </c>
    </row>
    <row r="1069" spans="1:4" hidden="1" x14ac:dyDescent="0.25">
      <c r="A1069" s="61" t="s">
        <v>164</v>
      </c>
      <c r="B1069" s="61" t="s">
        <v>213</v>
      </c>
      <c r="C1069">
        <v>1920</v>
      </c>
      <c r="D1069" s="61" t="s">
        <v>1514</v>
      </c>
    </row>
    <row r="1070" spans="1:4" hidden="1" x14ac:dyDescent="0.25">
      <c r="A1070" s="61" t="s">
        <v>164</v>
      </c>
      <c r="B1070" s="61" t="s">
        <v>213</v>
      </c>
      <c r="C1070">
        <v>1921</v>
      </c>
      <c r="D1070" s="61" t="s">
        <v>1847</v>
      </c>
    </row>
    <row r="1071" spans="1:4" hidden="1" x14ac:dyDescent="0.25">
      <c r="A1071" s="61" t="s">
        <v>164</v>
      </c>
      <c r="B1071" s="61" t="s">
        <v>213</v>
      </c>
      <c r="C1071">
        <v>1922</v>
      </c>
      <c r="D1071" s="61" t="s">
        <v>1848</v>
      </c>
    </row>
    <row r="1072" spans="1:4" hidden="1" x14ac:dyDescent="0.25">
      <c r="A1072" s="61" t="s">
        <v>164</v>
      </c>
      <c r="B1072" s="61" t="s">
        <v>213</v>
      </c>
      <c r="C1072">
        <v>1923</v>
      </c>
      <c r="D1072" s="61" t="s">
        <v>1819</v>
      </c>
    </row>
    <row r="1073" spans="1:4" hidden="1" x14ac:dyDescent="0.25">
      <c r="A1073" s="61" t="s">
        <v>164</v>
      </c>
      <c r="B1073" s="61" t="s">
        <v>213</v>
      </c>
      <c r="C1073">
        <v>1924</v>
      </c>
      <c r="D1073" s="61" t="s">
        <v>1849</v>
      </c>
    </row>
    <row r="1074" spans="1:4" hidden="1" x14ac:dyDescent="0.25">
      <c r="A1074" s="61" t="s">
        <v>164</v>
      </c>
      <c r="B1074" s="61" t="s">
        <v>213</v>
      </c>
      <c r="C1074">
        <v>1925</v>
      </c>
      <c r="D1074" s="61" t="s">
        <v>1849</v>
      </c>
    </row>
    <row r="1075" spans="1:4" hidden="1" x14ac:dyDescent="0.25">
      <c r="A1075" s="61" t="s">
        <v>164</v>
      </c>
      <c r="B1075" s="61" t="s">
        <v>213</v>
      </c>
      <c r="C1075">
        <v>1926</v>
      </c>
      <c r="D1075" s="61" t="s">
        <v>1849</v>
      </c>
    </row>
    <row r="1076" spans="1:4" hidden="1" x14ac:dyDescent="0.25">
      <c r="A1076" s="61" t="s">
        <v>164</v>
      </c>
      <c r="B1076" s="61" t="s">
        <v>213</v>
      </c>
      <c r="C1076">
        <v>1927</v>
      </c>
      <c r="D1076" s="61" t="s">
        <v>1849</v>
      </c>
    </row>
    <row r="1077" spans="1:4" hidden="1" x14ac:dyDescent="0.25">
      <c r="A1077" s="61" t="s">
        <v>164</v>
      </c>
      <c r="B1077" s="61" t="s">
        <v>213</v>
      </c>
      <c r="C1077">
        <v>1928</v>
      </c>
      <c r="D1077" s="61" t="s">
        <v>1850</v>
      </c>
    </row>
    <row r="1078" spans="1:4" hidden="1" x14ac:dyDescent="0.25">
      <c r="A1078" s="61" t="s">
        <v>164</v>
      </c>
      <c r="B1078" s="61" t="s">
        <v>213</v>
      </c>
      <c r="C1078">
        <v>1929</v>
      </c>
      <c r="D1078" s="61" t="s">
        <v>1850</v>
      </c>
    </row>
    <row r="1079" spans="1:4" hidden="1" x14ac:dyDescent="0.25">
      <c r="A1079" s="61" t="s">
        <v>164</v>
      </c>
      <c r="B1079" s="61" t="s">
        <v>213</v>
      </c>
      <c r="C1079">
        <v>1930</v>
      </c>
      <c r="D1079" s="61" t="s">
        <v>1771</v>
      </c>
    </row>
    <row r="1080" spans="1:4" hidden="1" x14ac:dyDescent="0.25">
      <c r="A1080" s="61" t="s">
        <v>164</v>
      </c>
      <c r="B1080" s="61" t="s">
        <v>213</v>
      </c>
      <c r="C1080">
        <v>1931</v>
      </c>
      <c r="D1080" s="61" t="s">
        <v>1851</v>
      </c>
    </row>
    <row r="1081" spans="1:4" hidden="1" x14ac:dyDescent="0.25">
      <c r="A1081" s="61" t="s">
        <v>164</v>
      </c>
      <c r="B1081" s="61" t="s">
        <v>213</v>
      </c>
      <c r="C1081">
        <v>1932</v>
      </c>
      <c r="D1081" s="61" t="s">
        <v>1851</v>
      </c>
    </row>
    <row r="1082" spans="1:4" hidden="1" x14ac:dyDescent="0.25">
      <c r="A1082" s="61" t="s">
        <v>164</v>
      </c>
      <c r="B1082" s="61" t="s">
        <v>213</v>
      </c>
      <c r="C1082">
        <v>1933</v>
      </c>
      <c r="D1082" s="61" t="s">
        <v>1851</v>
      </c>
    </row>
    <row r="1083" spans="1:4" hidden="1" x14ac:dyDescent="0.25">
      <c r="A1083" s="61" t="s">
        <v>164</v>
      </c>
      <c r="B1083" s="61" t="s">
        <v>213</v>
      </c>
      <c r="C1083">
        <v>1934</v>
      </c>
      <c r="D1083" s="61" t="s">
        <v>1773</v>
      </c>
    </row>
    <row r="1084" spans="1:4" hidden="1" x14ac:dyDescent="0.25">
      <c r="A1084" s="61" t="s">
        <v>164</v>
      </c>
      <c r="B1084" s="61" t="s">
        <v>213</v>
      </c>
      <c r="C1084">
        <v>1935</v>
      </c>
      <c r="D1084" s="61" t="s">
        <v>1773</v>
      </c>
    </row>
    <row r="1085" spans="1:4" hidden="1" x14ac:dyDescent="0.25">
      <c r="A1085" s="61" t="s">
        <v>164</v>
      </c>
      <c r="B1085" s="61" t="s">
        <v>213</v>
      </c>
      <c r="C1085">
        <v>1936</v>
      </c>
      <c r="D1085" s="61" t="s">
        <v>1773</v>
      </c>
    </row>
    <row r="1086" spans="1:4" hidden="1" x14ac:dyDescent="0.25">
      <c r="A1086" s="61" t="s">
        <v>164</v>
      </c>
      <c r="B1086" s="61" t="s">
        <v>213</v>
      </c>
      <c r="C1086">
        <v>1937</v>
      </c>
      <c r="D1086" s="61" t="s">
        <v>1773</v>
      </c>
    </row>
    <row r="1087" spans="1:4" hidden="1" x14ac:dyDescent="0.25">
      <c r="A1087" s="61" t="s">
        <v>164</v>
      </c>
      <c r="B1087" s="61" t="s">
        <v>213</v>
      </c>
      <c r="C1087">
        <v>1938</v>
      </c>
      <c r="D1087" s="61" t="s">
        <v>1773</v>
      </c>
    </row>
    <row r="1088" spans="1:4" hidden="1" x14ac:dyDescent="0.25">
      <c r="A1088" s="61" t="s">
        <v>164</v>
      </c>
      <c r="B1088" s="61" t="s">
        <v>213</v>
      </c>
      <c r="C1088">
        <v>1939</v>
      </c>
      <c r="D1088" s="61" t="s">
        <v>1515</v>
      </c>
    </row>
    <row r="1089" spans="1:4" hidden="1" x14ac:dyDescent="0.25">
      <c r="A1089" s="61" t="s">
        <v>164</v>
      </c>
      <c r="B1089" s="61" t="s">
        <v>213</v>
      </c>
      <c r="C1089">
        <v>1940</v>
      </c>
      <c r="D1089" s="61" t="s">
        <v>1852</v>
      </c>
    </row>
    <row r="1090" spans="1:4" hidden="1" x14ac:dyDescent="0.25">
      <c r="A1090" s="61" t="s">
        <v>164</v>
      </c>
      <c r="B1090" s="61" t="s">
        <v>213</v>
      </c>
      <c r="C1090">
        <v>1941</v>
      </c>
      <c r="D1090" s="61" t="s">
        <v>1848</v>
      </c>
    </row>
    <row r="1091" spans="1:4" hidden="1" x14ac:dyDescent="0.25">
      <c r="A1091" s="61" t="s">
        <v>164</v>
      </c>
      <c r="B1091" s="61" t="s">
        <v>213</v>
      </c>
      <c r="C1091">
        <v>1942</v>
      </c>
      <c r="D1091" s="61" t="s">
        <v>1848</v>
      </c>
    </row>
    <row r="1092" spans="1:4" hidden="1" x14ac:dyDescent="0.25">
      <c r="A1092" s="61" t="s">
        <v>164</v>
      </c>
      <c r="B1092" s="61" t="s">
        <v>213</v>
      </c>
      <c r="C1092">
        <v>1943</v>
      </c>
      <c r="D1092" s="61" t="s">
        <v>1848</v>
      </c>
    </row>
    <row r="1093" spans="1:4" hidden="1" x14ac:dyDescent="0.25">
      <c r="A1093" s="61" t="s">
        <v>164</v>
      </c>
      <c r="B1093" s="61" t="s">
        <v>213</v>
      </c>
      <c r="C1093">
        <v>1944</v>
      </c>
      <c r="D1093" s="61" t="s">
        <v>1848</v>
      </c>
    </row>
    <row r="1094" spans="1:4" hidden="1" x14ac:dyDescent="0.25">
      <c r="A1094" s="61" t="s">
        <v>164</v>
      </c>
      <c r="B1094" s="61" t="s">
        <v>213</v>
      </c>
      <c r="C1094">
        <v>1945</v>
      </c>
      <c r="D1094" s="61" t="s">
        <v>1848</v>
      </c>
    </row>
    <row r="1095" spans="1:4" hidden="1" x14ac:dyDescent="0.25">
      <c r="A1095" s="61" t="s">
        <v>164</v>
      </c>
      <c r="B1095" s="61" t="s">
        <v>213</v>
      </c>
      <c r="C1095">
        <v>1946</v>
      </c>
      <c r="D1095" s="61" t="s">
        <v>1820</v>
      </c>
    </row>
    <row r="1096" spans="1:4" hidden="1" x14ac:dyDescent="0.25">
      <c r="A1096" s="61" t="s">
        <v>164</v>
      </c>
      <c r="B1096" s="61" t="s">
        <v>213</v>
      </c>
      <c r="C1096">
        <v>1947</v>
      </c>
      <c r="D1096" s="61" t="s">
        <v>1820</v>
      </c>
    </row>
    <row r="1097" spans="1:4" hidden="1" x14ac:dyDescent="0.25">
      <c r="A1097" s="61" t="s">
        <v>164</v>
      </c>
      <c r="B1097" s="61" t="s">
        <v>213</v>
      </c>
      <c r="C1097">
        <v>1948</v>
      </c>
      <c r="D1097" s="61" t="s">
        <v>1773</v>
      </c>
    </row>
    <row r="1098" spans="1:4" hidden="1" x14ac:dyDescent="0.25">
      <c r="A1098" s="61" t="s">
        <v>164</v>
      </c>
      <c r="B1098" s="61" t="s">
        <v>213</v>
      </c>
      <c r="C1098">
        <v>1949</v>
      </c>
      <c r="D1098" s="61" t="s">
        <v>1773</v>
      </c>
    </row>
    <row r="1099" spans="1:4" hidden="1" x14ac:dyDescent="0.25">
      <c r="A1099" s="61" t="s">
        <v>164</v>
      </c>
      <c r="B1099" s="61" t="s">
        <v>213</v>
      </c>
      <c r="C1099">
        <v>1950</v>
      </c>
      <c r="D1099" s="61" t="s">
        <v>1513</v>
      </c>
    </row>
    <row r="1100" spans="1:4" hidden="1" x14ac:dyDescent="0.25">
      <c r="A1100" s="61" t="s">
        <v>164</v>
      </c>
      <c r="B1100" s="61" t="s">
        <v>213</v>
      </c>
      <c r="C1100">
        <v>1951</v>
      </c>
      <c r="D1100" s="61" t="s">
        <v>1772</v>
      </c>
    </row>
    <row r="1101" spans="1:4" hidden="1" x14ac:dyDescent="0.25">
      <c r="A1101" s="61" t="s">
        <v>164</v>
      </c>
      <c r="B1101" s="61" t="s">
        <v>213</v>
      </c>
      <c r="C1101">
        <v>1952</v>
      </c>
      <c r="D1101" s="61" t="s">
        <v>1772</v>
      </c>
    </row>
    <row r="1102" spans="1:4" hidden="1" x14ac:dyDescent="0.25">
      <c r="A1102" s="61" t="s">
        <v>164</v>
      </c>
      <c r="B1102" s="61" t="s">
        <v>213</v>
      </c>
      <c r="C1102">
        <v>1953</v>
      </c>
      <c r="D1102" s="61" t="s">
        <v>1848</v>
      </c>
    </row>
    <row r="1103" spans="1:4" hidden="1" x14ac:dyDescent="0.25">
      <c r="A1103" s="61" t="s">
        <v>164</v>
      </c>
      <c r="B1103" s="61" t="s">
        <v>213</v>
      </c>
      <c r="C1103">
        <v>1954</v>
      </c>
      <c r="D1103" s="61" t="s">
        <v>1768</v>
      </c>
    </row>
    <row r="1104" spans="1:4" hidden="1" x14ac:dyDescent="0.25">
      <c r="A1104" s="61" t="s">
        <v>164</v>
      </c>
      <c r="B1104" s="61" t="s">
        <v>213</v>
      </c>
      <c r="C1104">
        <v>1955</v>
      </c>
      <c r="D1104" s="61" t="s">
        <v>1768</v>
      </c>
    </row>
    <row r="1105" spans="1:4" hidden="1" x14ac:dyDescent="0.25">
      <c r="A1105" s="61" t="s">
        <v>164</v>
      </c>
      <c r="B1105" s="61" t="s">
        <v>213</v>
      </c>
      <c r="C1105">
        <v>1956</v>
      </c>
      <c r="D1105" s="61" t="s">
        <v>1853</v>
      </c>
    </row>
    <row r="1106" spans="1:4" hidden="1" x14ac:dyDescent="0.25">
      <c r="A1106" s="61" t="s">
        <v>164</v>
      </c>
      <c r="B1106" s="61" t="s">
        <v>213</v>
      </c>
      <c r="C1106">
        <v>1957</v>
      </c>
      <c r="D1106" s="61" t="s">
        <v>1853</v>
      </c>
    </row>
    <row r="1107" spans="1:4" hidden="1" x14ac:dyDescent="0.25">
      <c r="A1107" s="61" t="s">
        <v>164</v>
      </c>
      <c r="B1107" s="61" t="s">
        <v>213</v>
      </c>
      <c r="C1107">
        <v>1958</v>
      </c>
      <c r="D1107" s="61" t="s">
        <v>1854</v>
      </c>
    </row>
    <row r="1108" spans="1:4" hidden="1" x14ac:dyDescent="0.25">
      <c r="A1108" s="61" t="s">
        <v>164</v>
      </c>
      <c r="B1108" s="61" t="s">
        <v>213</v>
      </c>
      <c r="C1108">
        <v>1959</v>
      </c>
      <c r="D1108" s="61" t="s">
        <v>1854</v>
      </c>
    </row>
    <row r="1109" spans="1:4" hidden="1" x14ac:dyDescent="0.25">
      <c r="A1109" s="61" t="s">
        <v>164</v>
      </c>
      <c r="B1109" s="61" t="s">
        <v>213</v>
      </c>
      <c r="C1109">
        <v>1960</v>
      </c>
      <c r="D1109" s="61" t="s">
        <v>1855</v>
      </c>
    </row>
    <row r="1110" spans="1:4" hidden="1" x14ac:dyDescent="0.25">
      <c r="A1110" s="61" t="s">
        <v>164</v>
      </c>
      <c r="B1110" s="61" t="s">
        <v>213</v>
      </c>
      <c r="C1110">
        <v>1961</v>
      </c>
      <c r="D1110" s="61" t="s">
        <v>1856</v>
      </c>
    </row>
    <row r="1111" spans="1:4" hidden="1" x14ac:dyDescent="0.25">
      <c r="A1111" s="61" t="s">
        <v>164</v>
      </c>
      <c r="B1111" s="61" t="s">
        <v>213</v>
      </c>
      <c r="C1111">
        <v>1962</v>
      </c>
      <c r="D1111" s="61" t="s">
        <v>1856</v>
      </c>
    </row>
    <row r="1112" spans="1:4" hidden="1" x14ac:dyDescent="0.25">
      <c r="A1112" s="61" t="s">
        <v>164</v>
      </c>
      <c r="B1112" s="61" t="s">
        <v>213</v>
      </c>
      <c r="C1112">
        <v>1963</v>
      </c>
      <c r="D1112" s="61" t="s">
        <v>1856</v>
      </c>
    </row>
    <row r="1113" spans="1:4" hidden="1" x14ac:dyDescent="0.25">
      <c r="A1113" s="61" t="s">
        <v>164</v>
      </c>
      <c r="B1113" s="61" t="s">
        <v>213</v>
      </c>
      <c r="C1113">
        <v>1964</v>
      </c>
      <c r="D1113" s="61" t="s">
        <v>1769</v>
      </c>
    </row>
    <row r="1114" spans="1:4" hidden="1" x14ac:dyDescent="0.25">
      <c r="A1114" s="61" t="s">
        <v>164</v>
      </c>
      <c r="B1114" s="61" t="s">
        <v>213</v>
      </c>
      <c r="C1114">
        <v>1965</v>
      </c>
      <c r="D1114" s="61" t="s">
        <v>1769</v>
      </c>
    </row>
    <row r="1115" spans="1:4" hidden="1" x14ac:dyDescent="0.25">
      <c r="A1115" s="61" t="s">
        <v>164</v>
      </c>
      <c r="B1115" s="61" t="s">
        <v>213</v>
      </c>
      <c r="C1115">
        <v>1966</v>
      </c>
      <c r="D1115" s="61" t="s">
        <v>1769</v>
      </c>
    </row>
    <row r="1116" spans="1:4" hidden="1" x14ac:dyDescent="0.25">
      <c r="A1116" s="61" t="s">
        <v>164</v>
      </c>
      <c r="B1116" s="61" t="s">
        <v>213</v>
      </c>
      <c r="C1116">
        <v>1967</v>
      </c>
      <c r="D1116" s="61" t="s">
        <v>1857</v>
      </c>
    </row>
    <row r="1117" spans="1:4" hidden="1" x14ac:dyDescent="0.25">
      <c r="A1117" s="61" t="s">
        <v>164</v>
      </c>
      <c r="B1117" s="61" t="s">
        <v>213</v>
      </c>
      <c r="C1117">
        <v>1968</v>
      </c>
      <c r="D1117" s="61" t="s">
        <v>1769</v>
      </c>
    </row>
    <row r="1118" spans="1:4" hidden="1" x14ac:dyDescent="0.25">
      <c r="A1118" s="61" t="s">
        <v>164</v>
      </c>
      <c r="B1118" s="61" t="s">
        <v>213</v>
      </c>
      <c r="C1118">
        <v>1969</v>
      </c>
      <c r="D1118" s="61" t="s">
        <v>1857</v>
      </c>
    </row>
    <row r="1119" spans="1:4" hidden="1" x14ac:dyDescent="0.25">
      <c r="A1119" s="61" t="s">
        <v>164</v>
      </c>
      <c r="B1119" s="61" t="s">
        <v>213</v>
      </c>
      <c r="C1119">
        <v>1970</v>
      </c>
      <c r="D1119" s="61" t="s">
        <v>566</v>
      </c>
    </row>
    <row r="1120" spans="1:4" hidden="1" x14ac:dyDescent="0.25">
      <c r="A1120" s="61" t="s">
        <v>164</v>
      </c>
      <c r="B1120" s="61" t="s">
        <v>213</v>
      </c>
      <c r="C1120">
        <v>1971</v>
      </c>
      <c r="D1120" s="61" t="s">
        <v>1858</v>
      </c>
    </row>
    <row r="1121" spans="1:4" hidden="1" x14ac:dyDescent="0.25">
      <c r="A1121" s="61" t="s">
        <v>164</v>
      </c>
      <c r="B1121" s="61" t="s">
        <v>213</v>
      </c>
      <c r="C1121">
        <v>1972</v>
      </c>
      <c r="D1121" s="61" t="s">
        <v>1858</v>
      </c>
    </row>
    <row r="1122" spans="1:4" hidden="1" x14ac:dyDescent="0.25">
      <c r="A1122" s="61" t="s">
        <v>164</v>
      </c>
      <c r="B1122" s="61" t="s">
        <v>213</v>
      </c>
      <c r="C1122">
        <v>1973</v>
      </c>
      <c r="D1122" s="61" t="s">
        <v>1858</v>
      </c>
    </row>
    <row r="1123" spans="1:4" hidden="1" x14ac:dyDescent="0.25">
      <c r="A1123" s="61" t="s">
        <v>164</v>
      </c>
      <c r="B1123" s="61" t="s">
        <v>213</v>
      </c>
      <c r="C1123">
        <v>1974</v>
      </c>
      <c r="D1123" s="61" t="s">
        <v>1858</v>
      </c>
    </row>
    <row r="1124" spans="1:4" hidden="1" x14ac:dyDescent="0.25">
      <c r="A1124" s="61" t="s">
        <v>164</v>
      </c>
      <c r="B1124" s="61" t="s">
        <v>213</v>
      </c>
      <c r="C1124">
        <v>1975</v>
      </c>
      <c r="D1124" s="61" t="s">
        <v>1858</v>
      </c>
    </row>
    <row r="1125" spans="1:4" hidden="1" x14ac:dyDescent="0.25">
      <c r="A1125" s="61" t="s">
        <v>164</v>
      </c>
      <c r="B1125" s="61" t="s">
        <v>213</v>
      </c>
      <c r="C1125">
        <v>1976</v>
      </c>
      <c r="D1125" s="61" t="s">
        <v>1858</v>
      </c>
    </row>
    <row r="1126" spans="1:4" hidden="1" x14ac:dyDescent="0.25">
      <c r="A1126" s="61" t="s">
        <v>164</v>
      </c>
      <c r="B1126" s="61" t="s">
        <v>213</v>
      </c>
      <c r="C1126">
        <v>1977</v>
      </c>
      <c r="D1126" s="61" t="s">
        <v>1858</v>
      </c>
    </row>
    <row r="1127" spans="1:4" hidden="1" x14ac:dyDescent="0.25">
      <c r="A1127" s="61" t="s">
        <v>164</v>
      </c>
      <c r="B1127" s="61" t="s">
        <v>213</v>
      </c>
      <c r="C1127">
        <v>1978</v>
      </c>
      <c r="D1127" s="61" t="s">
        <v>1858</v>
      </c>
    </row>
    <row r="1128" spans="1:4" hidden="1" x14ac:dyDescent="0.25">
      <c r="A1128" s="61" t="s">
        <v>164</v>
      </c>
      <c r="B1128" s="61" t="s">
        <v>213</v>
      </c>
      <c r="C1128">
        <v>1979</v>
      </c>
      <c r="D1128" s="61" t="s">
        <v>1858</v>
      </c>
    </row>
    <row r="1129" spans="1:4" hidden="1" x14ac:dyDescent="0.25">
      <c r="A1129" s="61" t="s">
        <v>164</v>
      </c>
      <c r="B1129" s="61" t="s">
        <v>213</v>
      </c>
      <c r="C1129">
        <v>1980</v>
      </c>
      <c r="D1129" s="61" t="s">
        <v>1858</v>
      </c>
    </row>
    <row r="1130" spans="1:4" hidden="1" x14ac:dyDescent="0.25">
      <c r="A1130" s="61" t="s">
        <v>164</v>
      </c>
      <c r="B1130" s="61" t="s">
        <v>213</v>
      </c>
      <c r="C1130">
        <v>1981</v>
      </c>
      <c r="D1130" s="61" t="s">
        <v>1858</v>
      </c>
    </row>
    <row r="1131" spans="1:4" hidden="1" x14ac:dyDescent="0.25">
      <c r="A1131" s="61" t="s">
        <v>164</v>
      </c>
      <c r="B1131" s="61" t="s">
        <v>213</v>
      </c>
      <c r="C1131">
        <v>1982</v>
      </c>
      <c r="D1131" s="61" t="s">
        <v>1518</v>
      </c>
    </row>
    <row r="1132" spans="1:4" hidden="1" x14ac:dyDescent="0.25">
      <c r="A1132" s="61" t="s">
        <v>164</v>
      </c>
      <c r="B1132" s="61" t="s">
        <v>213</v>
      </c>
      <c r="C1132">
        <v>1983</v>
      </c>
      <c r="D1132" s="61" t="s">
        <v>1524</v>
      </c>
    </row>
    <row r="1133" spans="1:4" hidden="1" x14ac:dyDescent="0.25">
      <c r="A1133" s="61" t="s">
        <v>164</v>
      </c>
      <c r="B1133" s="61" t="s">
        <v>213</v>
      </c>
      <c r="C1133">
        <v>1984</v>
      </c>
      <c r="D1133" s="61" t="s">
        <v>1524</v>
      </c>
    </row>
    <row r="1134" spans="1:4" hidden="1" x14ac:dyDescent="0.25">
      <c r="A1134" s="61" t="s">
        <v>164</v>
      </c>
      <c r="B1134" s="61" t="s">
        <v>213</v>
      </c>
      <c r="C1134">
        <v>1985</v>
      </c>
      <c r="D1134" s="61" t="s">
        <v>1857</v>
      </c>
    </row>
    <row r="1135" spans="1:4" hidden="1" x14ac:dyDescent="0.25">
      <c r="A1135" s="61" t="s">
        <v>164</v>
      </c>
      <c r="B1135" s="61" t="s">
        <v>213</v>
      </c>
      <c r="C1135">
        <v>1986</v>
      </c>
      <c r="D1135" s="61" t="s">
        <v>1524</v>
      </c>
    </row>
    <row r="1136" spans="1:4" hidden="1" x14ac:dyDescent="0.25">
      <c r="A1136" s="61" t="s">
        <v>164</v>
      </c>
      <c r="B1136" s="61" t="s">
        <v>213</v>
      </c>
      <c r="C1136">
        <v>1987</v>
      </c>
      <c r="D1136" s="61" t="s">
        <v>1534</v>
      </c>
    </row>
    <row r="1137" spans="1:4" hidden="1" x14ac:dyDescent="0.25">
      <c r="A1137" s="61" t="s">
        <v>164</v>
      </c>
      <c r="B1137" s="61" t="s">
        <v>213</v>
      </c>
      <c r="C1137">
        <v>1988</v>
      </c>
      <c r="D1137" s="61" t="s">
        <v>1854</v>
      </c>
    </row>
    <row r="1138" spans="1:4" hidden="1" x14ac:dyDescent="0.25">
      <c r="A1138" s="61" t="s">
        <v>164</v>
      </c>
      <c r="B1138" s="61" t="s">
        <v>213</v>
      </c>
      <c r="C1138">
        <v>1989</v>
      </c>
      <c r="D1138" s="61" t="s">
        <v>1854</v>
      </c>
    </row>
    <row r="1139" spans="1:4" hidden="1" x14ac:dyDescent="0.25">
      <c r="A1139" s="61" t="s">
        <v>164</v>
      </c>
      <c r="B1139" s="61" t="s">
        <v>213</v>
      </c>
      <c r="C1139">
        <v>1990</v>
      </c>
      <c r="D1139" s="61" t="s">
        <v>1859</v>
      </c>
    </row>
    <row r="1140" spans="1:4" hidden="1" x14ac:dyDescent="0.25">
      <c r="A1140" s="61" t="s">
        <v>164</v>
      </c>
      <c r="B1140" s="61" t="s">
        <v>213</v>
      </c>
      <c r="C1140">
        <v>1991</v>
      </c>
      <c r="D1140" s="61" t="s">
        <v>1860</v>
      </c>
    </row>
    <row r="1141" spans="1:4" hidden="1" x14ac:dyDescent="0.25">
      <c r="A1141" s="61" t="s">
        <v>164</v>
      </c>
      <c r="B1141" s="61" t="s">
        <v>213</v>
      </c>
      <c r="C1141">
        <v>1992</v>
      </c>
      <c r="D1141" s="61" t="s">
        <v>1861</v>
      </c>
    </row>
    <row r="1142" spans="1:4" hidden="1" x14ac:dyDescent="0.25">
      <c r="A1142" s="61" t="s">
        <v>164</v>
      </c>
      <c r="B1142" s="61" t="s">
        <v>213</v>
      </c>
      <c r="C1142">
        <v>1993</v>
      </c>
      <c r="D1142" s="61" t="s">
        <v>1717</v>
      </c>
    </row>
    <row r="1143" spans="1:4" hidden="1" x14ac:dyDescent="0.25">
      <c r="A1143" s="61" t="s">
        <v>164</v>
      </c>
      <c r="B1143" s="61" t="s">
        <v>213</v>
      </c>
      <c r="C1143">
        <v>1994</v>
      </c>
      <c r="D1143" s="61" t="s">
        <v>1717</v>
      </c>
    </row>
    <row r="1144" spans="1:4" hidden="1" x14ac:dyDescent="0.25">
      <c r="A1144" s="61" t="s">
        <v>164</v>
      </c>
      <c r="B1144" s="61" t="s">
        <v>213</v>
      </c>
      <c r="C1144">
        <v>1995</v>
      </c>
      <c r="D1144" s="61" t="s">
        <v>1862</v>
      </c>
    </row>
    <row r="1145" spans="1:4" hidden="1" x14ac:dyDescent="0.25">
      <c r="A1145" s="61" t="s">
        <v>164</v>
      </c>
      <c r="B1145" s="61" t="s">
        <v>213</v>
      </c>
      <c r="C1145">
        <v>1996</v>
      </c>
      <c r="D1145" s="61" t="s">
        <v>1863</v>
      </c>
    </row>
    <row r="1146" spans="1:4" hidden="1" x14ac:dyDescent="0.25">
      <c r="A1146" s="61" t="s">
        <v>164</v>
      </c>
      <c r="B1146" s="61" t="s">
        <v>213</v>
      </c>
      <c r="C1146">
        <v>1997</v>
      </c>
      <c r="D1146" s="61" t="s">
        <v>1494</v>
      </c>
    </row>
    <row r="1147" spans="1:4" hidden="1" x14ac:dyDescent="0.25">
      <c r="A1147" s="61" t="s">
        <v>164</v>
      </c>
      <c r="B1147" s="61" t="s">
        <v>213</v>
      </c>
      <c r="C1147">
        <v>1998</v>
      </c>
      <c r="D1147" s="61" t="s">
        <v>1864</v>
      </c>
    </row>
    <row r="1148" spans="1:4" hidden="1" x14ac:dyDescent="0.25">
      <c r="A1148" s="61" t="s">
        <v>164</v>
      </c>
      <c r="B1148" s="61" t="s">
        <v>213</v>
      </c>
      <c r="C1148">
        <v>1999</v>
      </c>
      <c r="D1148" s="61">
        <v>0.27100000000000002</v>
      </c>
    </row>
    <row r="1149" spans="1:4" hidden="1" x14ac:dyDescent="0.25">
      <c r="A1149" s="61" t="s">
        <v>164</v>
      </c>
      <c r="B1149" s="61" t="s">
        <v>213</v>
      </c>
      <c r="C1149">
        <v>2000</v>
      </c>
      <c r="D1149" s="61">
        <v>0.255</v>
      </c>
    </row>
    <row r="1150" spans="1:4" hidden="1" x14ac:dyDescent="0.25">
      <c r="A1150" s="61" t="s">
        <v>164</v>
      </c>
      <c r="B1150" s="61" t="s">
        <v>213</v>
      </c>
      <c r="C1150">
        <v>2001</v>
      </c>
      <c r="D1150" s="61">
        <v>0.216</v>
      </c>
    </row>
    <row r="1151" spans="1:4" hidden="1" x14ac:dyDescent="0.25">
      <c r="A1151" s="61" t="s">
        <v>164</v>
      </c>
      <c r="B1151" s="61" t="s">
        <v>213</v>
      </c>
      <c r="C1151">
        <v>2002</v>
      </c>
      <c r="D1151" s="61">
        <v>0.21</v>
      </c>
    </row>
    <row r="1152" spans="1:4" hidden="1" x14ac:dyDescent="0.25">
      <c r="A1152" s="61" t="s">
        <v>164</v>
      </c>
      <c r="B1152" s="61" t="s">
        <v>213</v>
      </c>
      <c r="C1152">
        <v>2003</v>
      </c>
      <c r="D1152" s="61">
        <v>0.22600000000000001</v>
      </c>
    </row>
    <row r="1153" spans="1:4" hidden="1" x14ac:dyDescent="0.25">
      <c r="A1153" s="61" t="s">
        <v>164</v>
      </c>
      <c r="B1153" s="61" t="s">
        <v>213</v>
      </c>
      <c r="C1153">
        <v>2004</v>
      </c>
      <c r="D1153" s="61">
        <v>0.216</v>
      </c>
    </row>
    <row r="1154" spans="1:4" hidden="1" x14ac:dyDescent="0.25">
      <c r="A1154" s="61" t="s">
        <v>164</v>
      </c>
      <c r="B1154" s="61" t="s">
        <v>213</v>
      </c>
      <c r="C1154">
        <v>2005</v>
      </c>
      <c r="D1154" s="61">
        <v>0.216</v>
      </c>
    </row>
    <row r="1155" spans="1:4" hidden="1" x14ac:dyDescent="0.25">
      <c r="A1155" s="61" t="s">
        <v>164</v>
      </c>
      <c r="B1155" s="61" t="s">
        <v>213</v>
      </c>
      <c r="C1155">
        <v>2006</v>
      </c>
      <c r="D1155" s="61">
        <v>0.216</v>
      </c>
    </row>
    <row r="1156" spans="1:4" hidden="1" x14ac:dyDescent="0.25">
      <c r="A1156" s="61" t="s">
        <v>164</v>
      </c>
      <c r="B1156" s="61" t="s">
        <v>213</v>
      </c>
      <c r="C1156">
        <v>2007</v>
      </c>
      <c r="D1156" s="61">
        <v>0.216</v>
      </c>
    </row>
    <row r="1157" spans="1:4" hidden="1" x14ac:dyDescent="0.25">
      <c r="A1157" s="61" t="s">
        <v>164</v>
      </c>
      <c r="B1157" s="61" t="s">
        <v>213</v>
      </c>
      <c r="C1157">
        <v>2008</v>
      </c>
      <c r="D1157" s="61">
        <v>0.219</v>
      </c>
    </row>
    <row r="1158" spans="1:4" hidden="1" x14ac:dyDescent="0.25">
      <c r="A1158" s="61" t="s">
        <v>164</v>
      </c>
      <c r="B1158" s="61" t="s">
        <v>213</v>
      </c>
      <c r="C1158">
        <v>2009</v>
      </c>
      <c r="D1158" s="61">
        <v>0.222</v>
      </c>
    </row>
    <row r="1159" spans="1:4" hidden="1" x14ac:dyDescent="0.25">
      <c r="A1159" s="61" t="s">
        <v>164</v>
      </c>
      <c r="B1159" s="61" t="s">
        <v>213</v>
      </c>
      <c r="C1159">
        <v>2010</v>
      </c>
      <c r="D1159" s="61">
        <v>0.22600000000000001</v>
      </c>
    </row>
    <row r="1160" spans="1:4" hidden="1" x14ac:dyDescent="0.25">
      <c r="A1160" s="61" t="s">
        <v>164</v>
      </c>
      <c r="B1160" s="61" t="s">
        <v>213</v>
      </c>
      <c r="C1160">
        <v>2011</v>
      </c>
      <c r="D1160" s="61">
        <v>0.23</v>
      </c>
    </row>
    <row r="1161" spans="1:4" hidden="1" x14ac:dyDescent="0.25">
      <c r="A1161" s="61" t="s">
        <v>164</v>
      </c>
      <c r="B1161" s="61" t="s">
        <v>213</v>
      </c>
      <c r="C1161">
        <v>2012</v>
      </c>
      <c r="D1161" s="61">
        <v>0.23599999999999999</v>
      </c>
    </row>
    <row r="1162" spans="1:4" hidden="1" x14ac:dyDescent="0.25">
      <c r="A1162" s="61" t="s">
        <v>164</v>
      </c>
      <c r="B1162" s="61" t="s">
        <v>213</v>
      </c>
      <c r="C1162">
        <v>2013</v>
      </c>
      <c r="D1162" s="61">
        <v>0.24099999999999999</v>
      </c>
    </row>
    <row r="1163" spans="1:4" hidden="1" x14ac:dyDescent="0.25">
      <c r="A1163" s="61" t="s">
        <v>164</v>
      </c>
      <c r="B1163" s="61" t="s">
        <v>213</v>
      </c>
      <c r="C1163">
        <v>2014</v>
      </c>
      <c r="D1163" s="61">
        <v>0.23899999999999999</v>
      </c>
    </row>
    <row r="1164" spans="1:4" hidden="1" x14ac:dyDescent="0.25">
      <c r="A1164" s="61" t="s">
        <v>164</v>
      </c>
      <c r="B1164" s="61" t="s">
        <v>213</v>
      </c>
      <c r="C1164">
        <v>2015</v>
      </c>
      <c r="D1164" s="61">
        <v>0.23599999999999999</v>
      </c>
    </row>
    <row r="1165" spans="1:4" hidden="1" x14ac:dyDescent="0.25">
      <c r="A1165" s="61" t="s">
        <v>164</v>
      </c>
      <c r="B1165" s="61" t="s">
        <v>213</v>
      </c>
      <c r="C1165">
        <v>2016</v>
      </c>
      <c r="D1165" s="61">
        <v>0.246</v>
      </c>
    </row>
    <row r="1166" spans="1:4" hidden="1" x14ac:dyDescent="0.25">
      <c r="A1166" s="61" t="s">
        <v>164</v>
      </c>
      <c r="B1166" s="61" t="s">
        <v>213</v>
      </c>
      <c r="C1166">
        <v>2017</v>
      </c>
      <c r="D1166" s="61">
        <v>0.25800000000000001</v>
      </c>
    </row>
    <row r="1167" spans="1:4" hidden="1" x14ac:dyDescent="0.25">
      <c r="A1167" s="61" t="s">
        <v>164</v>
      </c>
      <c r="B1167" s="61" t="s">
        <v>213</v>
      </c>
      <c r="C1167">
        <v>2018</v>
      </c>
      <c r="D1167" s="61">
        <v>0.67700000000000005</v>
      </c>
    </row>
    <row r="1168" spans="1:4" hidden="1" x14ac:dyDescent="0.25">
      <c r="A1168" s="61" t="s">
        <v>164</v>
      </c>
      <c r="B1168" s="61" t="s">
        <v>213</v>
      </c>
      <c r="C1168">
        <v>2019</v>
      </c>
      <c r="D1168" s="61">
        <v>0.77500000000000002</v>
      </c>
    </row>
    <row r="1169" spans="1:4" hidden="1" x14ac:dyDescent="0.25">
      <c r="A1169" s="61" t="s">
        <v>164</v>
      </c>
      <c r="B1169" s="61" t="s">
        <v>213</v>
      </c>
      <c r="C1169">
        <v>2020</v>
      </c>
      <c r="D1169" s="61">
        <v>0.70399999999999996</v>
      </c>
    </row>
    <row r="1170" spans="1:4" hidden="1" x14ac:dyDescent="0.25">
      <c r="A1170" s="61" t="s">
        <v>164</v>
      </c>
      <c r="B1170" s="61" t="s">
        <v>213</v>
      </c>
      <c r="C1170">
        <v>2021</v>
      </c>
      <c r="D1170" s="61">
        <v>0.71499999999999997</v>
      </c>
    </row>
    <row r="1171" spans="1:4" hidden="1" x14ac:dyDescent="0.25">
      <c r="A1171" s="61" t="s">
        <v>164</v>
      </c>
      <c r="B1171" s="61" t="s">
        <v>213</v>
      </c>
      <c r="C1171">
        <v>2022</v>
      </c>
      <c r="D1171" s="61" t="s">
        <v>1876</v>
      </c>
    </row>
    <row r="1172" spans="1:4" x14ac:dyDescent="0.25">
      <c r="A1172" s="61" t="s">
        <v>164</v>
      </c>
      <c r="B1172" s="61" t="s">
        <v>213</v>
      </c>
      <c r="C1172">
        <v>2023</v>
      </c>
      <c r="D1172" s="61">
        <v>0.621</v>
      </c>
    </row>
    <row r="1173" spans="1:4" hidden="1" x14ac:dyDescent="0.25">
      <c r="A1173" s="61" t="s">
        <v>657</v>
      </c>
      <c r="B1173" s="61" t="s">
        <v>594</v>
      </c>
      <c r="C1173">
        <v>1789</v>
      </c>
      <c r="D1173" s="61" t="s">
        <v>1877</v>
      </c>
    </row>
    <row r="1174" spans="1:4" hidden="1" x14ac:dyDescent="0.25">
      <c r="A1174" s="61" t="s">
        <v>657</v>
      </c>
      <c r="B1174" s="61" t="s">
        <v>594</v>
      </c>
      <c r="C1174">
        <v>1790</v>
      </c>
      <c r="D1174" s="61" t="s">
        <v>1878</v>
      </c>
    </row>
    <row r="1175" spans="1:4" hidden="1" x14ac:dyDescent="0.25">
      <c r="A1175" s="61" t="s">
        <v>657</v>
      </c>
      <c r="B1175" s="61" t="s">
        <v>594</v>
      </c>
      <c r="C1175">
        <v>1791</v>
      </c>
      <c r="D1175" s="61" t="s">
        <v>1878</v>
      </c>
    </row>
    <row r="1176" spans="1:4" hidden="1" x14ac:dyDescent="0.25">
      <c r="A1176" s="61" t="s">
        <v>657</v>
      </c>
      <c r="B1176" s="61" t="s">
        <v>594</v>
      </c>
      <c r="C1176">
        <v>1792</v>
      </c>
      <c r="D1176" s="61" t="s">
        <v>1878</v>
      </c>
    </row>
    <row r="1177" spans="1:4" hidden="1" x14ac:dyDescent="0.25">
      <c r="A1177" s="61" t="s">
        <v>657</v>
      </c>
      <c r="B1177" s="61" t="s">
        <v>594</v>
      </c>
      <c r="C1177">
        <v>1793</v>
      </c>
      <c r="D1177" s="61" t="s">
        <v>1878</v>
      </c>
    </row>
    <row r="1178" spans="1:4" hidden="1" x14ac:dyDescent="0.25">
      <c r="A1178" s="61" t="s">
        <v>657</v>
      </c>
      <c r="B1178" s="61" t="s">
        <v>594</v>
      </c>
      <c r="C1178">
        <v>1794</v>
      </c>
      <c r="D1178" s="61" t="s">
        <v>1878</v>
      </c>
    </row>
    <row r="1179" spans="1:4" hidden="1" x14ac:dyDescent="0.25">
      <c r="A1179" s="61" t="s">
        <v>657</v>
      </c>
      <c r="B1179" s="61" t="s">
        <v>594</v>
      </c>
      <c r="C1179">
        <v>1795</v>
      </c>
      <c r="D1179" s="61" t="s">
        <v>1878</v>
      </c>
    </row>
    <row r="1180" spans="1:4" hidden="1" x14ac:dyDescent="0.25">
      <c r="A1180" s="61" t="s">
        <v>657</v>
      </c>
      <c r="B1180" s="61" t="s">
        <v>594</v>
      </c>
      <c r="C1180">
        <v>1796</v>
      </c>
      <c r="D1180" s="61" t="s">
        <v>1878</v>
      </c>
    </row>
    <row r="1181" spans="1:4" hidden="1" x14ac:dyDescent="0.25">
      <c r="A1181" s="61" t="s">
        <v>657</v>
      </c>
      <c r="B1181" s="61" t="s">
        <v>594</v>
      </c>
      <c r="C1181">
        <v>1797</v>
      </c>
      <c r="D1181" s="61" t="s">
        <v>1878</v>
      </c>
    </row>
    <row r="1182" spans="1:4" hidden="1" x14ac:dyDescent="0.25">
      <c r="A1182" s="61" t="s">
        <v>657</v>
      </c>
      <c r="B1182" s="61" t="s">
        <v>594</v>
      </c>
      <c r="C1182">
        <v>1798</v>
      </c>
      <c r="D1182" s="61" t="s">
        <v>1878</v>
      </c>
    </row>
    <row r="1183" spans="1:4" hidden="1" x14ac:dyDescent="0.25">
      <c r="A1183" s="61" t="s">
        <v>657</v>
      </c>
      <c r="B1183" s="61" t="s">
        <v>594</v>
      </c>
      <c r="C1183">
        <v>1799</v>
      </c>
      <c r="D1183" s="61" t="s">
        <v>1878</v>
      </c>
    </row>
    <row r="1184" spans="1:4" hidden="1" x14ac:dyDescent="0.25">
      <c r="A1184" s="61" t="s">
        <v>657</v>
      </c>
      <c r="B1184" s="61" t="s">
        <v>594</v>
      </c>
      <c r="C1184">
        <v>1800</v>
      </c>
      <c r="D1184" s="61" t="s">
        <v>1879</v>
      </c>
    </row>
    <row r="1185" spans="1:4" hidden="1" x14ac:dyDescent="0.25">
      <c r="A1185" s="61" t="s">
        <v>657</v>
      </c>
      <c r="B1185" s="61" t="s">
        <v>594</v>
      </c>
      <c r="C1185">
        <v>1801</v>
      </c>
      <c r="D1185" s="61" t="s">
        <v>1880</v>
      </c>
    </row>
    <row r="1186" spans="1:4" hidden="1" x14ac:dyDescent="0.25">
      <c r="A1186" s="61" t="s">
        <v>657</v>
      </c>
      <c r="B1186" s="61" t="s">
        <v>594</v>
      </c>
      <c r="C1186">
        <v>1802</v>
      </c>
      <c r="D1186" s="61" t="s">
        <v>1881</v>
      </c>
    </row>
    <row r="1187" spans="1:4" hidden="1" x14ac:dyDescent="0.25">
      <c r="A1187" s="61" t="s">
        <v>657</v>
      </c>
      <c r="B1187" s="61" t="s">
        <v>594</v>
      </c>
      <c r="C1187">
        <v>1803</v>
      </c>
      <c r="D1187" s="61" t="s">
        <v>1881</v>
      </c>
    </row>
    <row r="1188" spans="1:4" hidden="1" x14ac:dyDescent="0.25">
      <c r="A1188" s="61" t="s">
        <v>657</v>
      </c>
      <c r="B1188" s="61" t="s">
        <v>594</v>
      </c>
      <c r="C1188">
        <v>1804</v>
      </c>
      <c r="D1188" s="61" t="s">
        <v>1881</v>
      </c>
    </row>
    <row r="1189" spans="1:4" hidden="1" x14ac:dyDescent="0.25">
      <c r="A1189" s="61" t="s">
        <v>657</v>
      </c>
      <c r="B1189" s="61" t="s">
        <v>594</v>
      </c>
      <c r="C1189">
        <v>1805</v>
      </c>
      <c r="D1189" s="61" t="s">
        <v>1881</v>
      </c>
    </row>
    <row r="1190" spans="1:4" hidden="1" x14ac:dyDescent="0.25">
      <c r="A1190" s="61" t="s">
        <v>657</v>
      </c>
      <c r="B1190" s="61" t="s">
        <v>594</v>
      </c>
      <c r="C1190">
        <v>1806</v>
      </c>
      <c r="D1190" s="61" t="s">
        <v>1881</v>
      </c>
    </row>
    <row r="1191" spans="1:4" hidden="1" x14ac:dyDescent="0.25">
      <c r="A1191" s="61" t="s">
        <v>657</v>
      </c>
      <c r="B1191" s="61" t="s">
        <v>594</v>
      </c>
      <c r="C1191">
        <v>1807</v>
      </c>
      <c r="D1191" s="61" t="s">
        <v>1881</v>
      </c>
    </row>
    <row r="1192" spans="1:4" hidden="1" x14ac:dyDescent="0.25">
      <c r="A1192" s="61" t="s">
        <v>657</v>
      </c>
      <c r="B1192" s="61" t="s">
        <v>594</v>
      </c>
      <c r="C1192">
        <v>1808</v>
      </c>
      <c r="D1192" s="61" t="s">
        <v>1882</v>
      </c>
    </row>
    <row r="1193" spans="1:4" hidden="1" x14ac:dyDescent="0.25">
      <c r="A1193" s="61" t="s">
        <v>657</v>
      </c>
      <c r="B1193" s="61" t="s">
        <v>594</v>
      </c>
      <c r="C1193">
        <v>1809</v>
      </c>
      <c r="D1193" s="61" t="s">
        <v>1883</v>
      </c>
    </row>
    <row r="1194" spans="1:4" hidden="1" x14ac:dyDescent="0.25">
      <c r="A1194" s="61" t="s">
        <v>657</v>
      </c>
      <c r="B1194" s="61" t="s">
        <v>594</v>
      </c>
      <c r="C1194">
        <v>1810</v>
      </c>
      <c r="D1194" s="61" t="s">
        <v>1884</v>
      </c>
    </row>
    <row r="1195" spans="1:4" hidden="1" x14ac:dyDescent="0.25">
      <c r="A1195" s="61" t="s">
        <v>657</v>
      </c>
      <c r="B1195" s="61" t="s">
        <v>594</v>
      </c>
      <c r="C1195">
        <v>1811</v>
      </c>
      <c r="D1195" s="61" t="s">
        <v>1884</v>
      </c>
    </row>
    <row r="1196" spans="1:4" hidden="1" x14ac:dyDescent="0.25">
      <c r="A1196" s="61" t="s">
        <v>657</v>
      </c>
      <c r="B1196" s="61" t="s">
        <v>594</v>
      </c>
      <c r="C1196">
        <v>1812</v>
      </c>
      <c r="D1196" s="61" t="s">
        <v>1884</v>
      </c>
    </row>
    <row r="1197" spans="1:4" hidden="1" x14ac:dyDescent="0.25">
      <c r="A1197" s="61" t="s">
        <v>657</v>
      </c>
      <c r="B1197" s="61" t="s">
        <v>594</v>
      </c>
      <c r="C1197">
        <v>1813</v>
      </c>
      <c r="D1197" s="61" t="s">
        <v>1884</v>
      </c>
    </row>
    <row r="1198" spans="1:4" hidden="1" x14ac:dyDescent="0.25">
      <c r="A1198" s="61" t="s">
        <v>657</v>
      </c>
      <c r="B1198" s="61" t="s">
        <v>594</v>
      </c>
      <c r="C1198">
        <v>1814</v>
      </c>
      <c r="D1198" s="61" t="s">
        <v>1884</v>
      </c>
    </row>
    <row r="1199" spans="1:4" hidden="1" x14ac:dyDescent="0.25">
      <c r="A1199" s="61" t="s">
        <v>657</v>
      </c>
      <c r="B1199" s="61" t="s">
        <v>594</v>
      </c>
      <c r="C1199">
        <v>1815</v>
      </c>
      <c r="D1199" s="61" t="s">
        <v>1884</v>
      </c>
    </row>
    <row r="1200" spans="1:4" hidden="1" x14ac:dyDescent="0.25">
      <c r="A1200" s="61" t="s">
        <v>657</v>
      </c>
      <c r="B1200" s="61" t="s">
        <v>594</v>
      </c>
      <c r="C1200">
        <v>1816</v>
      </c>
      <c r="D1200" s="61" t="s">
        <v>1885</v>
      </c>
    </row>
    <row r="1201" spans="1:4" hidden="1" x14ac:dyDescent="0.25">
      <c r="A1201" s="61" t="s">
        <v>657</v>
      </c>
      <c r="B1201" s="61" t="s">
        <v>594</v>
      </c>
      <c r="C1201">
        <v>1817</v>
      </c>
      <c r="D1201" s="61" t="s">
        <v>1885</v>
      </c>
    </row>
    <row r="1202" spans="1:4" hidden="1" x14ac:dyDescent="0.25">
      <c r="A1202" s="61" t="s">
        <v>657</v>
      </c>
      <c r="B1202" s="61" t="s">
        <v>594</v>
      </c>
      <c r="C1202">
        <v>1818</v>
      </c>
      <c r="D1202" s="61" t="s">
        <v>1885</v>
      </c>
    </row>
    <row r="1203" spans="1:4" hidden="1" x14ac:dyDescent="0.25">
      <c r="A1203" s="61" t="s">
        <v>657</v>
      </c>
      <c r="B1203" s="61" t="s">
        <v>594</v>
      </c>
      <c r="C1203">
        <v>1819</v>
      </c>
      <c r="D1203" s="61" t="s">
        <v>1886</v>
      </c>
    </row>
    <row r="1204" spans="1:4" hidden="1" x14ac:dyDescent="0.25">
      <c r="A1204" s="61" t="s">
        <v>657</v>
      </c>
      <c r="B1204" s="61" t="s">
        <v>594</v>
      </c>
      <c r="C1204">
        <v>1820</v>
      </c>
      <c r="D1204" s="61" t="s">
        <v>1887</v>
      </c>
    </row>
    <row r="1205" spans="1:4" hidden="1" x14ac:dyDescent="0.25">
      <c r="A1205" s="61" t="s">
        <v>657</v>
      </c>
      <c r="B1205" s="61" t="s">
        <v>594</v>
      </c>
      <c r="C1205">
        <v>1821</v>
      </c>
      <c r="D1205" s="61" t="s">
        <v>1887</v>
      </c>
    </row>
    <row r="1206" spans="1:4" hidden="1" x14ac:dyDescent="0.25">
      <c r="A1206" s="61" t="s">
        <v>657</v>
      </c>
      <c r="B1206" s="61" t="s">
        <v>594</v>
      </c>
      <c r="C1206">
        <v>1822</v>
      </c>
      <c r="D1206" s="61" t="s">
        <v>1888</v>
      </c>
    </row>
    <row r="1207" spans="1:4" hidden="1" x14ac:dyDescent="0.25">
      <c r="A1207" s="61" t="s">
        <v>657</v>
      </c>
      <c r="B1207" s="61" t="s">
        <v>594</v>
      </c>
      <c r="C1207">
        <v>1823</v>
      </c>
      <c r="D1207" s="61" t="s">
        <v>1888</v>
      </c>
    </row>
    <row r="1208" spans="1:4" hidden="1" x14ac:dyDescent="0.25">
      <c r="A1208" s="61" t="s">
        <v>657</v>
      </c>
      <c r="B1208" s="61" t="s">
        <v>594</v>
      </c>
      <c r="C1208">
        <v>1824</v>
      </c>
      <c r="D1208" s="61" t="s">
        <v>1888</v>
      </c>
    </row>
    <row r="1209" spans="1:4" hidden="1" x14ac:dyDescent="0.25">
      <c r="A1209" s="61" t="s">
        <v>657</v>
      </c>
      <c r="B1209" s="61" t="s">
        <v>594</v>
      </c>
      <c r="C1209">
        <v>1825</v>
      </c>
      <c r="D1209" s="61" t="s">
        <v>1888</v>
      </c>
    </row>
    <row r="1210" spans="1:4" hidden="1" x14ac:dyDescent="0.25">
      <c r="A1210" s="61" t="s">
        <v>657</v>
      </c>
      <c r="B1210" s="61" t="s">
        <v>594</v>
      </c>
      <c r="C1210">
        <v>1826</v>
      </c>
      <c r="D1210" s="61" t="s">
        <v>1888</v>
      </c>
    </row>
    <row r="1211" spans="1:4" hidden="1" x14ac:dyDescent="0.25">
      <c r="A1211" s="61" t="s">
        <v>657</v>
      </c>
      <c r="B1211" s="61" t="s">
        <v>594</v>
      </c>
      <c r="C1211">
        <v>1827</v>
      </c>
      <c r="D1211" s="61" t="s">
        <v>1888</v>
      </c>
    </row>
    <row r="1212" spans="1:4" hidden="1" x14ac:dyDescent="0.25">
      <c r="A1212" s="61" t="s">
        <v>657</v>
      </c>
      <c r="B1212" s="61" t="s">
        <v>594</v>
      </c>
      <c r="C1212">
        <v>1828</v>
      </c>
      <c r="D1212" s="61" t="s">
        <v>1889</v>
      </c>
    </row>
    <row r="1213" spans="1:4" hidden="1" x14ac:dyDescent="0.25">
      <c r="A1213" s="61" t="s">
        <v>657</v>
      </c>
      <c r="B1213" s="61" t="s">
        <v>594</v>
      </c>
      <c r="C1213">
        <v>1829</v>
      </c>
      <c r="D1213" s="61" t="s">
        <v>1889</v>
      </c>
    </row>
    <row r="1214" spans="1:4" hidden="1" x14ac:dyDescent="0.25">
      <c r="A1214" s="61" t="s">
        <v>657</v>
      </c>
      <c r="B1214" s="61" t="s">
        <v>594</v>
      </c>
      <c r="C1214">
        <v>1830</v>
      </c>
      <c r="D1214" s="61" t="s">
        <v>1889</v>
      </c>
    </row>
    <row r="1215" spans="1:4" hidden="1" x14ac:dyDescent="0.25">
      <c r="A1215" s="61" t="s">
        <v>657</v>
      </c>
      <c r="B1215" s="61" t="s">
        <v>594</v>
      </c>
      <c r="C1215">
        <v>1831</v>
      </c>
      <c r="D1215" s="61" t="s">
        <v>1889</v>
      </c>
    </row>
    <row r="1216" spans="1:4" hidden="1" x14ac:dyDescent="0.25">
      <c r="A1216" s="61" t="s">
        <v>657</v>
      </c>
      <c r="B1216" s="61" t="s">
        <v>594</v>
      </c>
      <c r="C1216">
        <v>1832</v>
      </c>
      <c r="D1216" s="61" t="s">
        <v>1889</v>
      </c>
    </row>
    <row r="1217" spans="1:4" hidden="1" x14ac:dyDescent="0.25">
      <c r="A1217" s="61" t="s">
        <v>657</v>
      </c>
      <c r="B1217" s="61" t="s">
        <v>594</v>
      </c>
      <c r="C1217">
        <v>1833</v>
      </c>
      <c r="D1217" s="61" t="s">
        <v>1889</v>
      </c>
    </row>
    <row r="1218" spans="1:4" hidden="1" x14ac:dyDescent="0.25">
      <c r="A1218" s="61" t="s">
        <v>657</v>
      </c>
      <c r="B1218" s="61" t="s">
        <v>594</v>
      </c>
      <c r="C1218">
        <v>1834</v>
      </c>
      <c r="D1218" s="61" t="s">
        <v>1890</v>
      </c>
    </row>
    <row r="1219" spans="1:4" hidden="1" x14ac:dyDescent="0.25">
      <c r="A1219" s="61" t="s">
        <v>657</v>
      </c>
      <c r="B1219" s="61" t="s">
        <v>594</v>
      </c>
      <c r="C1219">
        <v>1835</v>
      </c>
      <c r="D1219" s="61" t="s">
        <v>1890</v>
      </c>
    </row>
    <row r="1220" spans="1:4" hidden="1" x14ac:dyDescent="0.25">
      <c r="A1220" s="61" t="s">
        <v>657</v>
      </c>
      <c r="B1220" s="61" t="s">
        <v>594</v>
      </c>
      <c r="C1220">
        <v>1836</v>
      </c>
      <c r="D1220" s="61" t="s">
        <v>1890</v>
      </c>
    </row>
    <row r="1221" spans="1:4" hidden="1" x14ac:dyDescent="0.25">
      <c r="A1221" s="61" t="s">
        <v>657</v>
      </c>
      <c r="B1221" s="61" t="s">
        <v>594</v>
      </c>
      <c r="C1221">
        <v>1837</v>
      </c>
      <c r="D1221" s="61" t="s">
        <v>1890</v>
      </c>
    </row>
    <row r="1222" spans="1:4" hidden="1" x14ac:dyDescent="0.25">
      <c r="A1222" s="61" t="s">
        <v>657</v>
      </c>
      <c r="B1222" s="61" t="s">
        <v>594</v>
      </c>
      <c r="C1222">
        <v>1838</v>
      </c>
      <c r="D1222" s="61" t="s">
        <v>1890</v>
      </c>
    </row>
    <row r="1223" spans="1:4" hidden="1" x14ac:dyDescent="0.25">
      <c r="A1223" s="61" t="s">
        <v>657</v>
      </c>
      <c r="B1223" s="61" t="s">
        <v>594</v>
      </c>
      <c r="C1223">
        <v>1839</v>
      </c>
      <c r="D1223" s="61" t="s">
        <v>1891</v>
      </c>
    </row>
    <row r="1224" spans="1:4" hidden="1" x14ac:dyDescent="0.25">
      <c r="A1224" s="61" t="s">
        <v>657</v>
      </c>
      <c r="B1224" s="61" t="s">
        <v>594</v>
      </c>
      <c r="C1224">
        <v>1840</v>
      </c>
      <c r="D1224" s="61" t="s">
        <v>1892</v>
      </c>
    </row>
    <row r="1225" spans="1:4" hidden="1" x14ac:dyDescent="0.25">
      <c r="A1225" s="61" t="s">
        <v>657</v>
      </c>
      <c r="B1225" s="61" t="s">
        <v>594</v>
      </c>
      <c r="C1225">
        <v>1841</v>
      </c>
      <c r="D1225" s="61" t="s">
        <v>1892</v>
      </c>
    </row>
    <row r="1226" spans="1:4" hidden="1" x14ac:dyDescent="0.25">
      <c r="A1226" s="61" t="s">
        <v>657</v>
      </c>
      <c r="B1226" s="61" t="s">
        <v>594</v>
      </c>
      <c r="C1226">
        <v>1842</v>
      </c>
      <c r="D1226" s="61" t="s">
        <v>1892</v>
      </c>
    </row>
    <row r="1227" spans="1:4" hidden="1" x14ac:dyDescent="0.25">
      <c r="A1227" s="61" t="s">
        <v>657</v>
      </c>
      <c r="B1227" s="61" t="s">
        <v>594</v>
      </c>
      <c r="C1227">
        <v>1843</v>
      </c>
      <c r="D1227" s="61" t="s">
        <v>1892</v>
      </c>
    </row>
    <row r="1228" spans="1:4" hidden="1" x14ac:dyDescent="0.25">
      <c r="A1228" s="61" t="s">
        <v>657</v>
      </c>
      <c r="B1228" s="61" t="s">
        <v>594</v>
      </c>
      <c r="C1228">
        <v>1844</v>
      </c>
      <c r="D1228" s="61" t="s">
        <v>1892</v>
      </c>
    </row>
    <row r="1229" spans="1:4" hidden="1" x14ac:dyDescent="0.25">
      <c r="A1229" s="61" t="s">
        <v>657</v>
      </c>
      <c r="B1229" s="61" t="s">
        <v>594</v>
      </c>
      <c r="C1229">
        <v>1845</v>
      </c>
      <c r="D1229" s="61" t="s">
        <v>1892</v>
      </c>
    </row>
    <row r="1230" spans="1:4" hidden="1" x14ac:dyDescent="0.25">
      <c r="A1230" s="61" t="s">
        <v>657</v>
      </c>
      <c r="B1230" s="61" t="s">
        <v>594</v>
      </c>
      <c r="C1230">
        <v>1846</v>
      </c>
      <c r="D1230" s="61" t="s">
        <v>1893</v>
      </c>
    </row>
    <row r="1231" spans="1:4" hidden="1" x14ac:dyDescent="0.25">
      <c r="A1231" s="61" t="s">
        <v>657</v>
      </c>
      <c r="B1231" s="61" t="s">
        <v>594</v>
      </c>
      <c r="C1231">
        <v>1847</v>
      </c>
      <c r="D1231" s="61" t="s">
        <v>1893</v>
      </c>
    </row>
    <row r="1232" spans="1:4" hidden="1" x14ac:dyDescent="0.25">
      <c r="A1232" s="61" t="s">
        <v>657</v>
      </c>
      <c r="B1232" s="61" t="s">
        <v>594</v>
      </c>
      <c r="C1232">
        <v>1848</v>
      </c>
      <c r="D1232" s="61" t="s">
        <v>1893</v>
      </c>
    </row>
    <row r="1233" spans="1:4" hidden="1" x14ac:dyDescent="0.25">
      <c r="A1233" s="61" t="s">
        <v>657</v>
      </c>
      <c r="B1233" s="61" t="s">
        <v>594</v>
      </c>
      <c r="C1233">
        <v>1849</v>
      </c>
      <c r="D1233" s="61" t="s">
        <v>1894</v>
      </c>
    </row>
    <row r="1234" spans="1:4" hidden="1" x14ac:dyDescent="0.25">
      <c r="A1234" s="61" t="s">
        <v>657</v>
      </c>
      <c r="B1234" s="61" t="s">
        <v>594</v>
      </c>
      <c r="C1234">
        <v>1850</v>
      </c>
      <c r="D1234" s="61" t="s">
        <v>1895</v>
      </c>
    </row>
    <row r="1235" spans="1:4" hidden="1" x14ac:dyDescent="0.25">
      <c r="A1235" s="61" t="s">
        <v>657</v>
      </c>
      <c r="B1235" s="61" t="s">
        <v>594</v>
      </c>
      <c r="C1235">
        <v>1851</v>
      </c>
      <c r="D1235" s="61" t="s">
        <v>1896</v>
      </c>
    </row>
    <row r="1236" spans="1:4" hidden="1" x14ac:dyDescent="0.25">
      <c r="A1236" s="61" t="s">
        <v>657</v>
      </c>
      <c r="B1236" s="61" t="s">
        <v>594</v>
      </c>
      <c r="C1236">
        <v>1852</v>
      </c>
      <c r="D1236" s="61" t="s">
        <v>1896</v>
      </c>
    </row>
    <row r="1237" spans="1:4" hidden="1" x14ac:dyDescent="0.25">
      <c r="A1237" s="61" t="s">
        <v>657</v>
      </c>
      <c r="B1237" s="61" t="s">
        <v>594</v>
      </c>
      <c r="C1237">
        <v>1853</v>
      </c>
      <c r="D1237" s="61" t="s">
        <v>1897</v>
      </c>
    </row>
    <row r="1238" spans="1:4" hidden="1" x14ac:dyDescent="0.25">
      <c r="A1238" s="61" t="s">
        <v>657</v>
      </c>
      <c r="B1238" s="61" t="s">
        <v>594</v>
      </c>
      <c r="C1238">
        <v>1854</v>
      </c>
      <c r="D1238" s="61" t="s">
        <v>1898</v>
      </c>
    </row>
    <row r="1239" spans="1:4" hidden="1" x14ac:dyDescent="0.25">
      <c r="A1239" s="61" t="s">
        <v>657</v>
      </c>
      <c r="B1239" s="61" t="s">
        <v>594</v>
      </c>
      <c r="C1239">
        <v>1855</v>
      </c>
      <c r="D1239" s="61" t="s">
        <v>1898</v>
      </c>
    </row>
    <row r="1240" spans="1:4" hidden="1" x14ac:dyDescent="0.25">
      <c r="A1240" s="61" t="s">
        <v>657</v>
      </c>
      <c r="B1240" s="61" t="s">
        <v>594</v>
      </c>
      <c r="C1240">
        <v>1856</v>
      </c>
      <c r="D1240" s="61" t="s">
        <v>1899</v>
      </c>
    </row>
    <row r="1241" spans="1:4" hidden="1" x14ac:dyDescent="0.25">
      <c r="A1241" s="61" t="s">
        <v>657</v>
      </c>
      <c r="B1241" s="61" t="s">
        <v>594</v>
      </c>
      <c r="C1241">
        <v>1857</v>
      </c>
      <c r="D1241" s="61" t="s">
        <v>1870</v>
      </c>
    </row>
    <row r="1242" spans="1:4" hidden="1" x14ac:dyDescent="0.25">
      <c r="A1242" s="61" t="s">
        <v>657</v>
      </c>
      <c r="B1242" s="61" t="s">
        <v>594</v>
      </c>
      <c r="C1242">
        <v>1858</v>
      </c>
      <c r="D1242" s="61" t="s">
        <v>1900</v>
      </c>
    </row>
    <row r="1243" spans="1:4" hidden="1" x14ac:dyDescent="0.25">
      <c r="A1243" s="61" t="s">
        <v>657</v>
      </c>
      <c r="B1243" s="61" t="s">
        <v>594</v>
      </c>
      <c r="C1243">
        <v>1859</v>
      </c>
      <c r="D1243" s="61" t="s">
        <v>1901</v>
      </c>
    </row>
    <row r="1244" spans="1:4" hidden="1" x14ac:dyDescent="0.25">
      <c r="A1244" s="61" t="s">
        <v>657</v>
      </c>
      <c r="B1244" s="61" t="s">
        <v>594</v>
      </c>
      <c r="C1244">
        <v>1860</v>
      </c>
      <c r="D1244" s="61" t="s">
        <v>1902</v>
      </c>
    </row>
    <row r="1245" spans="1:4" hidden="1" x14ac:dyDescent="0.25">
      <c r="A1245" s="61" t="s">
        <v>657</v>
      </c>
      <c r="B1245" s="61" t="s">
        <v>594</v>
      </c>
      <c r="C1245">
        <v>1861</v>
      </c>
      <c r="D1245" s="61" t="s">
        <v>1902</v>
      </c>
    </row>
    <row r="1246" spans="1:4" hidden="1" x14ac:dyDescent="0.25">
      <c r="A1246" s="61" t="s">
        <v>657</v>
      </c>
      <c r="B1246" s="61" t="s">
        <v>594</v>
      </c>
      <c r="C1246">
        <v>1862</v>
      </c>
      <c r="D1246" s="61" t="s">
        <v>1903</v>
      </c>
    </row>
    <row r="1247" spans="1:4" hidden="1" x14ac:dyDescent="0.25">
      <c r="A1247" s="61" t="s">
        <v>657</v>
      </c>
      <c r="B1247" s="61" t="s">
        <v>594</v>
      </c>
      <c r="C1247">
        <v>1863</v>
      </c>
      <c r="D1247" s="61" t="s">
        <v>1904</v>
      </c>
    </row>
    <row r="1248" spans="1:4" hidden="1" x14ac:dyDescent="0.25">
      <c r="A1248" s="61" t="s">
        <v>657</v>
      </c>
      <c r="B1248" s="61" t="s">
        <v>594</v>
      </c>
      <c r="C1248">
        <v>1864</v>
      </c>
      <c r="D1248" s="61" t="s">
        <v>1905</v>
      </c>
    </row>
    <row r="1249" spans="1:4" hidden="1" x14ac:dyDescent="0.25">
      <c r="A1249" s="61" t="s">
        <v>657</v>
      </c>
      <c r="B1249" s="61" t="s">
        <v>594</v>
      </c>
      <c r="C1249">
        <v>1865</v>
      </c>
      <c r="D1249" s="61" t="s">
        <v>1905</v>
      </c>
    </row>
    <row r="1250" spans="1:4" hidden="1" x14ac:dyDescent="0.25">
      <c r="A1250" s="61" t="s">
        <v>657</v>
      </c>
      <c r="B1250" s="61" t="s">
        <v>594</v>
      </c>
      <c r="C1250">
        <v>1866</v>
      </c>
      <c r="D1250" s="61" t="s">
        <v>1906</v>
      </c>
    </row>
    <row r="1251" spans="1:4" hidden="1" x14ac:dyDescent="0.25">
      <c r="A1251" s="61" t="s">
        <v>657</v>
      </c>
      <c r="B1251" s="61" t="s">
        <v>594</v>
      </c>
      <c r="C1251">
        <v>1867</v>
      </c>
      <c r="D1251" s="61" t="s">
        <v>1907</v>
      </c>
    </row>
    <row r="1252" spans="1:4" hidden="1" x14ac:dyDescent="0.25">
      <c r="A1252" s="61" t="s">
        <v>657</v>
      </c>
      <c r="B1252" s="61" t="s">
        <v>594</v>
      </c>
      <c r="C1252">
        <v>1868</v>
      </c>
      <c r="D1252" s="61" t="s">
        <v>1908</v>
      </c>
    </row>
    <row r="1253" spans="1:4" hidden="1" x14ac:dyDescent="0.25">
      <c r="A1253" s="61" t="s">
        <v>657</v>
      </c>
      <c r="B1253" s="61" t="s">
        <v>594</v>
      </c>
      <c r="C1253">
        <v>1869</v>
      </c>
      <c r="D1253" s="61" t="s">
        <v>1909</v>
      </c>
    </row>
    <row r="1254" spans="1:4" hidden="1" x14ac:dyDescent="0.25">
      <c r="A1254" s="61" t="s">
        <v>657</v>
      </c>
      <c r="B1254" s="61" t="s">
        <v>594</v>
      </c>
      <c r="C1254">
        <v>1870</v>
      </c>
      <c r="D1254" s="61" t="s">
        <v>1910</v>
      </c>
    </row>
    <row r="1255" spans="1:4" hidden="1" x14ac:dyDescent="0.25">
      <c r="A1255" s="61" t="s">
        <v>657</v>
      </c>
      <c r="B1255" s="61" t="s">
        <v>594</v>
      </c>
      <c r="C1255">
        <v>1871</v>
      </c>
      <c r="D1255" s="61" t="s">
        <v>1910</v>
      </c>
    </row>
    <row r="1256" spans="1:4" hidden="1" x14ac:dyDescent="0.25">
      <c r="A1256" s="61" t="s">
        <v>657</v>
      </c>
      <c r="B1256" s="61" t="s">
        <v>594</v>
      </c>
      <c r="C1256">
        <v>1872</v>
      </c>
      <c r="D1256" s="61" t="s">
        <v>1910</v>
      </c>
    </row>
    <row r="1257" spans="1:4" hidden="1" x14ac:dyDescent="0.25">
      <c r="A1257" s="61" t="s">
        <v>657</v>
      </c>
      <c r="B1257" s="61" t="s">
        <v>594</v>
      </c>
      <c r="C1257">
        <v>1873</v>
      </c>
      <c r="D1257" s="61" t="s">
        <v>1911</v>
      </c>
    </row>
    <row r="1258" spans="1:4" hidden="1" x14ac:dyDescent="0.25">
      <c r="A1258" s="61" t="s">
        <v>657</v>
      </c>
      <c r="B1258" s="61" t="s">
        <v>594</v>
      </c>
      <c r="C1258">
        <v>1874</v>
      </c>
      <c r="D1258" s="61" t="s">
        <v>1912</v>
      </c>
    </row>
    <row r="1259" spans="1:4" hidden="1" x14ac:dyDescent="0.25">
      <c r="A1259" s="61" t="s">
        <v>657</v>
      </c>
      <c r="B1259" s="61" t="s">
        <v>594</v>
      </c>
      <c r="C1259">
        <v>1875</v>
      </c>
      <c r="D1259" s="61" t="s">
        <v>1913</v>
      </c>
    </row>
    <row r="1260" spans="1:4" hidden="1" x14ac:dyDescent="0.25">
      <c r="A1260" s="61" t="s">
        <v>657</v>
      </c>
      <c r="B1260" s="61" t="s">
        <v>594</v>
      </c>
      <c r="C1260">
        <v>1876</v>
      </c>
      <c r="D1260" s="61" t="s">
        <v>1914</v>
      </c>
    </row>
    <row r="1261" spans="1:4" hidden="1" x14ac:dyDescent="0.25">
      <c r="A1261" s="61" t="s">
        <v>657</v>
      </c>
      <c r="B1261" s="61" t="s">
        <v>594</v>
      </c>
      <c r="C1261">
        <v>1877</v>
      </c>
      <c r="D1261" s="61" t="s">
        <v>1915</v>
      </c>
    </row>
    <row r="1262" spans="1:4" hidden="1" x14ac:dyDescent="0.25">
      <c r="A1262" s="61" t="s">
        <v>657</v>
      </c>
      <c r="B1262" s="61" t="s">
        <v>594</v>
      </c>
      <c r="C1262">
        <v>1878</v>
      </c>
      <c r="D1262" s="61" t="s">
        <v>1916</v>
      </c>
    </row>
    <row r="1263" spans="1:4" hidden="1" x14ac:dyDescent="0.25">
      <c r="A1263" s="61" t="s">
        <v>657</v>
      </c>
      <c r="B1263" s="61" t="s">
        <v>594</v>
      </c>
      <c r="C1263">
        <v>1879</v>
      </c>
      <c r="D1263" s="61" t="s">
        <v>1916</v>
      </c>
    </row>
    <row r="1264" spans="1:4" hidden="1" x14ac:dyDescent="0.25">
      <c r="A1264" s="61" t="s">
        <v>657</v>
      </c>
      <c r="B1264" s="61" t="s">
        <v>594</v>
      </c>
      <c r="C1264">
        <v>1880</v>
      </c>
      <c r="D1264" s="61" t="s">
        <v>1917</v>
      </c>
    </row>
    <row r="1265" spans="1:4" hidden="1" x14ac:dyDescent="0.25">
      <c r="A1265" s="61" t="s">
        <v>657</v>
      </c>
      <c r="B1265" s="61" t="s">
        <v>594</v>
      </c>
      <c r="C1265">
        <v>1881</v>
      </c>
      <c r="D1265" s="61" t="s">
        <v>1918</v>
      </c>
    </row>
    <row r="1266" spans="1:4" hidden="1" x14ac:dyDescent="0.25">
      <c r="A1266" s="61" t="s">
        <v>657</v>
      </c>
      <c r="B1266" s="61" t="s">
        <v>594</v>
      </c>
      <c r="C1266">
        <v>1882</v>
      </c>
      <c r="D1266" s="61" t="s">
        <v>1918</v>
      </c>
    </row>
    <row r="1267" spans="1:4" hidden="1" x14ac:dyDescent="0.25">
      <c r="A1267" s="61" t="s">
        <v>657</v>
      </c>
      <c r="B1267" s="61" t="s">
        <v>594</v>
      </c>
      <c r="C1267">
        <v>1883</v>
      </c>
      <c r="D1267" s="61" t="s">
        <v>1919</v>
      </c>
    </row>
    <row r="1268" spans="1:4" hidden="1" x14ac:dyDescent="0.25">
      <c r="A1268" s="61" t="s">
        <v>657</v>
      </c>
      <c r="B1268" s="61" t="s">
        <v>594</v>
      </c>
      <c r="C1268">
        <v>1884</v>
      </c>
      <c r="D1268" s="61" t="s">
        <v>1920</v>
      </c>
    </row>
    <row r="1269" spans="1:4" hidden="1" x14ac:dyDescent="0.25">
      <c r="A1269" s="61" t="s">
        <v>657</v>
      </c>
      <c r="B1269" s="61" t="s">
        <v>594</v>
      </c>
      <c r="C1269">
        <v>1885</v>
      </c>
      <c r="D1269" s="61" t="s">
        <v>1921</v>
      </c>
    </row>
    <row r="1270" spans="1:4" hidden="1" x14ac:dyDescent="0.25">
      <c r="A1270" s="61" t="s">
        <v>657</v>
      </c>
      <c r="B1270" s="61" t="s">
        <v>594</v>
      </c>
      <c r="C1270">
        <v>1886</v>
      </c>
      <c r="D1270" s="61" t="s">
        <v>1922</v>
      </c>
    </row>
    <row r="1271" spans="1:4" hidden="1" x14ac:dyDescent="0.25">
      <c r="A1271" s="61" t="s">
        <v>657</v>
      </c>
      <c r="B1271" s="61" t="s">
        <v>594</v>
      </c>
      <c r="C1271">
        <v>1887</v>
      </c>
      <c r="D1271" s="61" t="s">
        <v>1923</v>
      </c>
    </row>
    <row r="1272" spans="1:4" hidden="1" x14ac:dyDescent="0.25">
      <c r="A1272" s="61" t="s">
        <v>657</v>
      </c>
      <c r="B1272" s="61" t="s">
        <v>594</v>
      </c>
      <c r="C1272">
        <v>1888</v>
      </c>
      <c r="D1272" s="61" t="s">
        <v>1923</v>
      </c>
    </row>
    <row r="1273" spans="1:4" hidden="1" x14ac:dyDescent="0.25">
      <c r="A1273" s="61" t="s">
        <v>657</v>
      </c>
      <c r="B1273" s="61" t="s">
        <v>594</v>
      </c>
      <c r="C1273">
        <v>1889</v>
      </c>
      <c r="D1273" s="61" t="s">
        <v>1923</v>
      </c>
    </row>
    <row r="1274" spans="1:4" hidden="1" x14ac:dyDescent="0.25">
      <c r="A1274" s="61" t="s">
        <v>657</v>
      </c>
      <c r="B1274" s="61" t="s">
        <v>594</v>
      </c>
      <c r="C1274">
        <v>1890</v>
      </c>
      <c r="D1274" s="61" t="s">
        <v>1924</v>
      </c>
    </row>
    <row r="1275" spans="1:4" hidden="1" x14ac:dyDescent="0.25">
      <c r="A1275" s="61" t="s">
        <v>657</v>
      </c>
      <c r="B1275" s="61" t="s">
        <v>594</v>
      </c>
      <c r="C1275">
        <v>1891</v>
      </c>
      <c r="D1275" s="61" t="s">
        <v>1925</v>
      </c>
    </row>
    <row r="1276" spans="1:4" hidden="1" x14ac:dyDescent="0.25">
      <c r="A1276" s="61" t="s">
        <v>657</v>
      </c>
      <c r="B1276" s="61" t="s">
        <v>594</v>
      </c>
      <c r="C1276">
        <v>1892</v>
      </c>
      <c r="D1276" s="61" t="s">
        <v>1925</v>
      </c>
    </row>
    <row r="1277" spans="1:4" hidden="1" x14ac:dyDescent="0.25">
      <c r="A1277" s="61" t="s">
        <v>657</v>
      </c>
      <c r="B1277" s="61" t="s">
        <v>594</v>
      </c>
      <c r="C1277">
        <v>1893</v>
      </c>
      <c r="D1277" s="61" t="s">
        <v>1925</v>
      </c>
    </row>
    <row r="1278" spans="1:4" hidden="1" x14ac:dyDescent="0.25">
      <c r="A1278" s="61" t="s">
        <v>657</v>
      </c>
      <c r="B1278" s="61" t="s">
        <v>594</v>
      </c>
      <c r="C1278">
        <v>1894</v>
      </c>
      <c r="D1278" s="61" t="s">
        <v>1926</v>
      </c>
    </row>
    <row r="1279" spans="1:4" hidden="1" x14ac:dyDescent="0.25">
      <c r="A1279" s="61" t="s">
        <v>657</v>
      </c>
      <c r="B1279" s="61" t="s">
        <v>594</v>
      </c>
      <c r="C1279">
        <v>1895</v>
      </c>
      <c r="D1279" s="61" t="s">
        <v>1927</v>
      </c>
    </row>
    <row r="1280" spans="1:4" hidden="1" x14ac:dyDescent="0.25">
      <c r="A1280" s="61" t="s">
        <v>657</v>
      </c>
      <c r="B1280" s="61" t="s">
        <v>594</v>
      </c>
      <c r="C1280">
        <v>1896</v>
      </c>
      <c r="D1280" s="61" t="s">
        <v>1928</v>
      </c>
    </row>
    <row r="1281" spans="1:4" hidden="1" x14ac:dyDescent="0.25">
      <c r="A1281" s="61" t="s">
        <v>657</v>
      </c>
      <c r="B1281" s="61" t="s">
        <v>594</v>
      </c>
      <c r="C1281">
        <v>1897</v>
      </c>
      <c r="D1281" s="61" t="s">
        <v>1929</v>
      </c>
    </row>
    <row r="1282" spans="1:4" hidden="1" x14ac:dyDescent="0.25">
      <c r="A1282" s="61" t="s">
        <v>657</v>
      </c>
      <c r="B1282" s="61" t="s">
        <v>594</v>
      </c>
      <c r="C1282">
        <v>1898</v>
      </c>
      <c r="D1282" s="61" t="s">
        <v>1930</v>
      </c>
    </row>
    <row r="1283" spans="1:4" hidden="1" x14ac:dyDescent="0.25">
      <c r="A1283" s="61" t="s">
        <v>657</v>
      </c>
      <c r="B1283" s="61" t="s">
        <v>594</v>
      </c>
      <c r="C1283">
        <v>1899</v>
      </c>
      <c r="D1283" s="61" t="s">
        <v>1931</v>
      </c>
    </row>
    <row r="1284" spans="1:4" hidden="1" x14ac:dyDescent="0.25">
      <c r="A1284" s="61" t="s">
        <v>657</v>
      </c>
      <c r="B1284" s="61" t="s">
        <v>594</v>
      </c>
      <c r="C1284">
        <v>1900</v>
      </c>
      <c r="D1284" s="61" t="s">
        <v>1932</v>
      </c>
    </row>
    <row r="1285" spans="1:4" hidden="1" x14ac:dyDescent="0.25">
      <c r="A1285" s="61" t="s">
        <v>657</v>
      </c>
      <c r="B1285" s="61" t="s">
        <v>594</v>
      </c>
      <c r="C1285">
        <v>1901</v>
      </c>
      <c r="D1285" s="61" t="s">
        <v>1933</v>
      </c>
    </row>
    <row r="1286" spans="1:4" hidden="1" x14ac:dyDescent="0.25">
      <c r="A1286" s="61" t="s">
        <v>657</v>
      </c>
      <c r="B1286" s="61" t="s">
        <v>594</v>
      </c>
      <c r="C1286">
        <v>1902</v>
      </c>
      <c r="D1286" s="61" t="s">
        <v>1934</v>
      </c>
    </row>
    <row r="1287" spans="1:4" hidden="1" x14ac:dyDescent="0.25">
      <c r="A1287" s="61" t="s">
        <v>657</v>
      </c>
      <c r="B1287" s="61" t="s">
        <v>594</v>
      </c>
      <c r="C1287">
        <v>1903</v>
      </c>
      <c r="D1287" s="61" t="s">
        <v>1935</v>
      </c>
    </row>
    <row r="1288" spans="1:4" hidden="1" x14ac:dyDescent="0.25">
      <c r="A1288" s="61" t="s">
        <v>657</v>
      </c>
      <c r="B1288" s="61" t="s">
        <v>594</v>
      </c>
      <c r="C1288">
        <v>1904</v>
      </c>
      <c r="D1288" s="61" t="s">
        <v>1936</v>
      </c>
    </row>
    <row r="1289" spans="1:4" hidden="1" x14ac:dyDescent="0.25">
      <c r="A1289" s="61" t="s">
        <v>657</v>
      </c>
      <c r="B1289" s="61" t="s">
        <v>594</v>
      </c>
      <c r="C1289">
        <v>1905</v>
      </c>
      <c r="D1289" s="61" t="s">
        <v>1936</v>
      </c>
    </row>
    <row r="1290" spans="1:4" hidden="1" x14ac:dyDescent="0.25">
      <c r="A1290" s="61" t="s">
        <v>657</v>
      </c>
      <c r="B1290" s="61" t="s">
        <v>594</v>
      </c>
      <c r="C1290">
        <v>1906</v>
      </c>
      <c r="D1290" s="61" t="s">
        <v>1937</v>
      </c>
    </row>
    <row r="1291" spans="1:4" hidden="1" x14ac:dyDescent="0.25">
      <c r="A1291" s="61" t="s">
        <v>657</v>
      </c>
      <c r="B1291" s="61" t="s">
        <v>594</v>
      </c>
      <c r="C1291">
        <v>1907</v>
      </c>
      <c r="D1291" s="61" t="s">
        <v>1938</v>
      </c>
    </row>
    <row r="1292" spans="1:4" hidden="1" x14ac:dyDescent="0.25">
      <c r="A1292" s="61" t="s">
        <v>657</v>
      </c>
      <c r="B1292" s="61" t="s">
        <v>594</v>
      </c>
      <c r="C1292">
        <v>1908</v>
      </c>
      <c r="D1292" s="61" t="s">
        <v>1939</v>
      </c>
    </row>
    <row r="1293" spans="1:4" hidden="1" x14ac:dyDescent="0.25">
      <c r="A1293" s="61" t="s">
        <v>657</v>
      </c>
      <c r="B1293" s="61" t="s">
        <v>594</v>
      </c>
      <c r="C1293">
        <v>1909</v>
      </c>
      <c r="D1293" s="61" t="s">
        <v>1940</v>
      </c>
    </row>
    <row r="1294" spans="1:4" hidden="1" x14ac:dyDescent="0.25">
      <c r="A1294" s="61" t="s">
        <v>657</v>
      </c>
      <c r="B1294" s="61" t="s">
        <v>594</v>
      </c>
      <c r="C1294">
        <v>1910</v>
      </c>
      <c r="D1294" s="61" t="s">
        <v>1941</v>
      </c>
    </row>
    <row r="1295" spans="1:4" hidden="1" x14ac:dyDescent="0.25">
      <c r="A1295" s="61" t="s">
        <v>657</v>
      </c>
      <c r="B1295" s="61" t="s">
        <v>594</v>
      </c>
      <c r="C1295">
        <v>1911</v>
      </c>
      <c r="D1295" s="61" t="s">
        <v>1942</v>
      </c>
    </row>
    <row r="1296" spans="1:4" hidden="1" x14ac:dyDescent="0.25">
      <c r="A1296" s="61" t="s">
        <v>657</v>
      </c>
      <c r="B1296" s="61" t="s">
        <v>594</v>
      </c>
      <c r="C1296">
        <v>1912</v>
      </c>
      <c r="D1296" s="61" t="s">
        <v>1943</v>
      </c>
    </row>
    <row r="1297" spans="1:4" hidden="1" x14ac:dyDescent="0.25">
      <c r="A1297" s="61" t="s">
        <v>657</v>
      </c>
      <c r="B1297" s="61" t="s">
        <v>594</v>
      </c>
      <c r="C1297">
        <v>1913</v>
      </c>
      <c r="D1297" s="61" t="s">
        <v>1944</v>
      </c>
    </row>
    <row r="1298" spans="1:4" hidden="1" x14ac:dyDescent="0.25">
      <c r="A1298" s="61" t="s">
        <v>657</v>
      </c>
      <c r="B1298" s="61" t="s">
        <v>594</v>
      </c>
      <c r="C1298">
        <v>1914</v>
      </c>
      <c r="D1298" s="61" t="s">
        <v>1945</v>
      </c>
    </row>
    <row r="1299" spans="1:4" hidden="1" x14ac:dyDescent="0.25">
      <c r="A1299" s="61" t="s">
        <v>657</v>
      </c>
      <c r="B1299" s="61" t="s">
        <v>594</v>
      </c>
      <c r="C1299">
        <v>1915</v>
      </c>
      <c r="D1299" s="61" t="s">
        <v>1946</v>
      </c>
    </row>
    <row r="1300" spans="1:4" hidden="1" x14ac:dyDescent="0.25">
      <c r="A1300" s="61" t="s">
        <v>657</v>
      </c>
      <c r="B1300" s="61" t="s">
        <v>594</v>
      </c>
      <c r="C1300">
        <v>1916</v>
      </c>
      <c r="D1300" s="61" t="s">
        <v>1947</v>
      </c>
    </row>
    <row r="1301" spans="1:4" hidden="1" x14ac:dyDescent="0.25">
      <c r="A1301" s="61" t="s">
        <v>657</v>
      </c>
      <c r="B1301" s="61" t="s">
        <v>594</v>
      </c>
      <c r="C1301">
        <v>1917</v>
      </c>
      <c r="D1301" s="61" t="s">
        <v>1948</v>
      </c>
    </row>
    <row r="1302" spans="1:4" hidden="1" x14ac:dyDescent="0.25">
      <c r="A1302" s="61" t="s">
        <v>657</v>
      </c>
      <c r="B1302" s="61" t="s">
        <v>594</v>
      </c>
      <c r="C1302">
        <v>1918</v>
      </c>
      <c r="D1302" s="61" t="s">
        <v>1949</v>
      </c>
    </row>
    <row r="1303" spans="1:4" hidden="1" x14ac:dyDescent="0.25">
      <c r="A1303" s="61" t="s">
        <v>657</v>
      </c>
      <c r="B1303" s="61" t="s">
        <v>594</v>
      </c>
      <c r="C1303">
        <v>1919</v>
      </c>
      <c r="D1303" s="61" t="s">
        <v>1780</v>
      </c>
    </row>
    <row r="1304" spans="1:4" hidden="1" x14ac:dyDescent="0.25">
      <c r="A1304" s="61" t="s">
        <v>657</v>
      </c>
      <c r="B1304" s="61" t="s">
        <v>594</v>
      </c>
      <c r="C1304">
        <v>1920</v>
      </c>
      <c r="D1304" s="61" t="s">
        <v>1950</v>
      </c>
    </row>
    <row r="1305" spans="1:4" hidden="1" x14ac:dyDescent="0.25">
      <c r="A1305" s="61" t="s">
        <v>657</v>
      </c>
      <c r="B1305" s="61" t="s">
        <v>594</v>
      </c>
      <c r="C1305">
        <v>1921</v>
      </c>
      <c r="D1305" s="61" t="s">
        <v>1951</v>
      </c>
    </row>
    <row r="1306" spans="1:4" hidden="1" x14ac:dyDescent="0.25">
      <c r="A1306" s="61" t="s">
        <v>657</v>
      </c>
      <c r="B1306" s="61" t="s">
        <v>594</v>
      </c>
      <c r="C1306">
        <v>1922</v>
      </c>
      <c r="D1306" s="61" t="s">
        <v>1952</v>
      </c>
    </row>
    <row r="1307" spans="1:4" hidden="1" x14ac:dyDescent="0.25">
      <c r="A1307" s="61" t="s">
        <v>657</v>
      </c>
      <c r="B1307" s="61" t="s">
        <v>594</v>
      </c>
      <c r="C1307">
        <v>1923</v>
      </c>
      <c r="D1307" s="61" t="s">
        <v>1953</v>
      </c>
    </row>
    <row r="1308" spans="1:4" hidden="1" x14ac:dyDescent="0.25">
      <c r="A1308" s="61" t="s">
        <v>657</v>
      </c>
      <c r="B1308" s="61" t="s">
        <v>594</v>
      </c>
      <c r="C1308">
        <v>1924</v>
      </c>
      <c r="D1308" s="61" t="s">
        <v>1954</v>
      </c>
    </row>
    <row r="1309" spans="1:4" hidden="1" x14ac:dyDescent="0.25">
      <c r="A1309" s="61" t="s">
        <v>657</v>
      </c>
      <c r="B1309" s="61" t="s">
        <v>594</v>
      </c>
      <c r="C1309">
        <v>1925</v>
      </c>
      <c r="D1309" s="61" t="s">
        <v>1955</v>
      </c>
    </row>
    <row r="1310" spans="1:4" hidden="1" x14ac:dyDescent="0.25">
      <c r="A1310" s="61" t="s">
        <v>657</v>
      </c>
      <c r="B1310" s="61" t="s">
        <v>594</v>
      </c>
      <c r="C1310">
        <v>1926</v>
      </c>
      <c r="D1310" s="61" t="s">
        <v>1956</v>
      </c>
    </row>
    <row r="1311" spans="1:4" hidden="1" x14ac:dyDescent="0.25">
      <c r="A1311" s="61" t="s">
        <v>657</v>
      </c>
      <c r="B1311" s="61" t="s">
        <v>594</v>
      </c>
      <c r="C1311">
        <v>1927</v>
      </c>
      <c r="D1311" s="61" t="s">
        <v>1957</v>
      </c>
    </row>
    <row r="1312" spans="1:4" hidden="1" x14ac:dyDescent="0.25">
      <c r="A1312" s="61" t="s">
        <v>657</v>
      </c>
      <c r="B1312" s="61" t="s">
        <v>594</v>
      </c>
      <c r="C1312">
        <v>1928</v>
      </c>
      <c r="D1312" s="61" t="s">
        <v>1958</v>
      </c>
    </row>
    <row r="1313" spans="1:4" hidden="1" x14ac:dyDescent="0.25">
      <c r="A1313" s="61" t="s">
        <v>657</v>
      </c>
      <c r="B1313" s="61" t="s">
        <v>594</v>
      </c>
      <c r="C1313">
        <v>1929</v>
      </c>
      <c r="D1313" s="61" t="s">
        <v>1959</v>
      </c>
    </row>
    <row r="1314" spans="1:4" hidden="1" x14ac:dyDescent="0.25">
      <c r="A1314" s="61" t="s">
        <v>657</v>
      </c>
      <c r="B1314" s="61" t="s">
        <v>594</v>
      </c>
      <c r="C1314">
        <v>1930</v>
      </c>
      <c r="D1314" s="61" t="s">
        <v>1960</v>
      </c>
    </row>
    <row r="1315" spans="1:4" hidden="1" x14ac:dyDescent="0.25">
      <c r="A1315" s="61" t="s">
        <v>657</v>
      </c>
      <c r="B1315" s="61" t="s">
        <v>594</v>
      </c>
      <c r="C1315">
        <v>1931</v>
      </c>
      <c r="D1315" s="61" t="s">
        <v>1961</v>
      </c>
    </row>
    <row r="1316" spans="1:4" hidden="1" x14ac:dyDescent="0.25">
      <c r="A1316" s="61" t="s">
        <v>657</v>
      </c>
      <c r="B1316" s="61" t="s">
        <v>594</v>
      </c>
      <c r="C1316">
        <v>1932</v>
      </c>
      <c r="D1316" s="61" t="s">
        <v>1962</v>
      </c>
    </row>
    <row r="1317" spans="1:4" hidden="1" x14ac:dyDescent="0.25">
      <c r="A1317" s="61" t="s">
        <v>657</v>
      </c>
      <c r="B1317" s="61" t="s">
        <v>594</v>
      </c>
      <c r="C1317">
        <v>1933</v>
      </c>
      <c r="D1317" s="61" t="s">
        <v>1963</v>
      </c>
    </row>
    <row r="1318" spans="1:4" hidden="1" x14ac:dyDescent="0.25">
      <c r="A1318" s="61" t="s">
        <v>657</v>
      </c>
      <c r="B1318" s="61" t="s">
        <v>594</v>
      </c>
      <c r="C1318">
        <v>1934</v>
      </c>
      <c r="D1318" s="61" t="s">
        <v>1964</v>
      </c>
    </row>
    <row r="1319" spans="1:4" hidden="1" x14ac:dyDescent="0.25">
      <c r="A1319" s="61" t="s">
        <v>657</v>
      </c>
      <c r="B1319" s="61" t="s">
        <v>594</v>
      </c>
      <c r="C1319">
        <v>1935</v>
      </c>
      <c r="D1319" s="61" t="s">
        <v>1965</v>
      </c>
    </row>
    <row r="1320" spans="1:4" hidden="1" x14ac:dyDescent="0.25">
      <c r="A1320" s="61" t="s">
        <v>657</v>
      </c>
      <c r="B1320" s="61" t="s">
        <v>594</v>
      </c>
      <c r="C1320">
        <v>1936</v>
      </c>
      <c r="D1320" s="61" t="s">
        <v>1965</v>
      </c>
    </row>
    <row r="1321" spans="1:4" hidden="1" x14ac:dyDescent="0.25">
      <c r="A1321" s="61" t="s">
        <v>657</v>
      </c>
      <c r="B1321" s="61" t="s">
        <v>594</v>
      </c>
      <c r="C1321">
        <v>1937</v>
      </c>
      <c r="D1321" s="61" t="s">
        <v>1966</v>
      </c>
    </row>
    <row r="1322" spans="1:4" hidden="1" x14ac:dyDescent="0.25">
      <c r="A1322" s="61" t="s">
        <v>657</v>
      </c>
      <c r="B1322" s="61" t="s">
        <v>594</v>
      </c>
      <c r="C1322">
        <v>1938</v>
      </c>
      <c r="D1322" s="61" t="s">
        <v>1967</v>
      </c>
    </row>
    <row r="1323" spans="1:4" hidden="1" x14ac:dyDescent="0.25">
      <c r="A1323" s="61" t="s">
        <v>657</v>
      </c>
      <c r="B1323" s="61" t="s">
        <v>594</v>
      </c>
      <c r="C1323">
        <v>1939</v>
      </c>
      <c r="D1323" s="61" t="s">
        <v>1968</v>
      </c>
    </row>
    <row r="1324" spans="1:4" hidden="1" x14ac:dyDescent="0.25">
      <c r="A1324" s="61" t="s">
        <v>657</v>
      </c>
      <c r="B1324" s="61" t="s">
        <v>594</v>
      </c>
      <c r="C1324">
        <v>1940</v>
      </c>
      <c r="D1324" s="61" t="s">
        <v>1969</v>
      </c>
    </row>
    <row r="1325" spans="1:4" hidden="1" x14ac:dyDescent="0.25">
      <c r="A1325" s="61" t="s">
        <v>657</v>
      </c>
      <c r="B1325" s="61" t="s">
        <v>594</v>
      </c>
      <c r="C1325">
        <v>1941</v>
      </c>
      <c r="D1325" s="61" t="s">
        <v>1970</v>
      </c>
    </row>
    <row r="1326" spans="1:4" hidden="1" x14ac:dyDescent="0.25">
      <c r="A1326" s="61" t="s">
        <v>657</v>
      </c>
      <c r="B1326" s="61" t="s">
        <v>594</v>
      </c>
      <c r="C1326">
        <v>1942</v>
      </c>
      <c r="D1326" s="61" t="s">
        <v>1971</v>
      </c>
    </row>
    <row r="1327" spans="1:4" hidden="1" x14ac:dyDescent="0.25">
      <c r="A1327" s="61" t="s">
        <v>657</v>
      </c>
      <c r="B1327" s="61" t="s">
        <v>594</v>
      </c>
      <c r="C1327">
        <v>1943</v>
      </c>
      <c r="D1327" s="61" t="s">
        <v>1972</v>
      </c>
    </row>
    <row r="1328" spans="1:4" hidden="1" x14ac:dyDescent="0.25">
      <c r="A1328" s="61" t="s">
        <v>657</v>
      </c>
      <c r="B1328" s="61" t="s">
        <v>594</v>
      </c>
      <c r="C1328">
        <v>1944</v>
      </c>
      <c r="D1328" s="61" t="s">
        <v>1973</v>
      </c>
    </row>
    <row r="1329" spans="1:4" hidden="1" x14ac:dyDescent="0.25">
      <c r="A1329" s="61" t="s">
        <v>657</v>
      </c>
      <c r="B1329" s="61" t="s">
        <v>594</v>
      </c>
      <c r="C1329">
        <v>1945</v>
      </c>
      <c r="D1329" s="61" t="s">
        <v>1974</v>
      </c>
    </row>
    <row r="1330" spans="1:4" hidden="1" x14ac:dyDescent="0.25">
      <c r="A1330" s="61" t="s">
        <v>657</v>
      </c>
      <c r="B1330" s="61" t="s">
        <v>594</v>
      </c>
      <c r="C1330">
        <v>1946</v>
      </c>
      <c r="D1330" s="61" t="s">
        <v>1975</v>
      </c>
    </row>
    <row r="1331" spans="1:4" hidden="1" x14ac:dyDescent="0.25">
      <c r="A1331" s="61" t="s">
        <v>657</v>
      </c>
      <c r="B1331" s="61" t="s">
        <v>594</v>
      </c>
      <c r="C1331">
        <v>1947</v>
      </c>
      <c r="D1331" s="61" t="s">
        <v>1976</v>
      </c>
    </row>
    <row r="1332" spans="1:4" hidden="1" x14ac:dyDescent="0.25">
      <c r="A1332" s="61" t="s">
        <v>657</v>
      </c>
      <c r="B1332" s="61" t="s">
        <v>594</v>
      </c>
      <c r="C1332">
        <v>1948</v>
      </c>
      <c r="D1332" s="61" t="s">
        <v>1977</v>
      </c>
    </row>
    <row r="1333" spans="1:4" hidden="1" x14ac:dyDescent="0.25">
      <c r="A1333" s="61" t="s">
        <v>657</v>
      </c>
      <c r="B1333" s="61" t="s">
        <v>594</v>
      </c>
      <c r="C1333">
        <v>1949</v>
      </c>
      <c r="D1333" s="61" t="s">
        <v>1978</v>
      </c>
    </row>
    <row r="1334" spans="1:4" hidden="1" x14ac:dyDescent="0.25">
      <c r="A1334" s="61" t="s">
        <v>657</v>
      </c>
      <c r="B1334" s="61" t="s">
        <v>594</v>
      </c>
      <c r="C1334">
        <v>1950</v>
      </c>
      <c r="D1334" s="61" t="s">
        <v>1979</v>
      </c>
    </row>
    <row r="1335" spans="1:4" hidden="1" x14ac:dyDescent="0.25">
      <c r="A1335" s="61" t="s">
        <v>657</v>
      </c>
      <c r="B1335" s="61" t="s">
        <v>594</v>
      </c>
      <c r="C1335">
        <v>1951</v>
      </c>
      <c r="D1335" s="61" t="s">
        <v>1980</v>
      </c>
    </row>
    <row r="1336" spans="1:4" hidden="1" x14ac:dyDescent="0.25">
      <c r="A1336" s="61" t="s">
        <v>657</v>
      </c>
      <c r="B1336" s="61" t="s">
        <v>594</v>
      </c>
      <c r="C1336">
        <v>1952</v>
      </c>
      <c r="D1336" s="61" t="s">
        <v>1981</v>
      </c>
    </row>
    <row r="1337" spans="1:4" hidden="1" x14ac:dyDescent="0.25">
      <c r="A1337" s="61" t="s">
        <v>657</v>
      </c>
      <c r="B1337" s="61" t="s">
        <v>594</v>
      </c>
      <c r="C1337">
        <v>1953</v>
      </c>
      <c r="D1337" s="61" t="s">
        <v>1982</v>
      </c>
    </row>
    <row r="1338" spans="1:4" hidden="1" x14ac:dyDescent="0.25">
      <c r="A1338" s="61" t="s">
        <v>657</v>
      </c>
      <c r="B1338" s="61" t="s">
        <v>594</v>
      </c>
      <c r="C1338">
        <v>1954</v>
      </c>
      <c r="D1338" s="61" t="s">
        <v>1983</v>
      </c>
    </row>
    <row r="1339" spans="1:4" hidden="1" x14ac:dyDescent="0.25">
      <c r="A1339" s="61" t="s">
        <v>657</v>
      </c>
      <c r="B1339" s="61" t="s">
        <v>594</v>
      </c>
      <c r="C1339">
        <v>1955</v>
      </c>
      <c r="D1339" s="61" t="s">
        <v>1984</v>
      </c>
    </row>
    <row r="1340" spans="1:4" hidden="1" x14ac:dyDescent="0.25">
      <c r="A1340" s="61" t="s">
        <v>657</v>
      </c>
      <c r="B1340" s="61" t="s">
        <v>594</v>
      </c>
      <c r="C1340">
        <v>1956</v>
      </c>
      <c r="D1340" s="61" t="s">
        <v>1985</v>
      </c>
    </row>
    <row r="1341" spans="1:4" hidden="1" x14ac:dyDescent="0.25">
      <c r="A1341" s="61" t="s">
        <v>657</v>
      </c>
      <c r="B1341" s="61" t="s">
        <v>594</v>
      </c>
      <c r="C1341">
        <v>1957</v>
      </c>
      <c r="D1341" s="61" t="s">
        <v>1986</v>
      </c>
    </row>
    <row r="1342" spans="1:4" hidden="1" x14ac:dyDescent="0.25">
      <c r="A1342" s="61" t="s">
        <v>657</v>
      </c>
      <c r="B1342" s="61" t="s">
        <v>594</v>
      </c>
      <c r="C1342">
        <v>1958</v>
      </c>
      <c r="D1342" s="61" t="s">
        <v>1987</v>
      </c>
    </row>
    <row r="1343" spans="1:4" hidden="1" x14ac:dyDescent="0.25">
      <c r="A1343" s="61" t="s">
        <v>657</v>
      </c>
      <c r="B1343" s="61" t="s">
        <v>594</v>
      </c>
      <c r="C1343">
        <v>1959</v>
      </c>
      <c r="D1343" s="61" t="s">
        <v>1988</v>
      </c>
    </row>
    <row r="1344" spans="1:4" hidden="1" x14ac:dyDescent="0.25">
      <c r="A1344" s="61" t="s">
        <v>657</v>
      </c>
      <c r="B1344" s="61" t="s">
        <v>594</v>
      </c>
      <c r="C1344">
        <v>1960</v>
      </c>
      <c r="D1344" s="61" t="s">
        <v>1989</v>
      </c>
    </row>
    <row r="1345" spans="1:4" hidden="1" x14ac:dyDescent="0.25">
      <c r="A1345" s="61" t="s">
        <v>657</v>
      </c>
      <c r="B1345" s="61" t="s">
        <v>594</v>
      </c>
      <c r="C1345">
        <v>1961</v>
      </c>
      <c r="D1345" s="61" t="s">
        <v>1990</v>
      </c>
    </row>
    <row r="1346" spans="1:4" hidden="1" x14ac:dyDescent="0.25">
      <c r="A1346" s="61" t="s">
        <v>657</v>
      </c>
      <c r="B1346" s="61" t="s">
        <v>594</v>
      </c>
      <c r="C1346">
        <v>1962</v>
      </c>
      <c r="D1346" s="61" t="s">
        <v>1991</v>
      </c>
    </row>
    <row r="1347" spans="1:4" hidden="1" x14ac:dyDescent="0.25">
      <c r="A1347" s="61" t="s">
        <v>657</v>
      </c>
      <c r="B1347" s="61" t="s">
        <v>594</v>
      </c>
      <c r="C1347">
        <v>1963</v>
      </c>
      <c r="D1347" s="61" t="s">
        <v>1992</v>
      </c>
    </row>
    <row r="1348" spans="1:4" hidden="1" x14ac:dyDescent="0.25">
      <c r="A1348" s="61" t="s">
        <v>657</v>
      </c>
      <c r="B1348" s="61" t="s">
        <v>594</v>
      </c>
      <c r="C1348">
        <v>1964</v>
      </c>
      <c r="D1348" s="61" t="s">
        <v>1993</v>
      </c>
    </row>
    <row r="1349" spans="1:4" hidden="1" x14ac:dyDescent="0.25">
      <c r="A1349" s="61" t="s">
        <v>657</v>
      </c>
      <c r="B1349" s="61" t="s">
        <v>594</v>
      </c>
      <c r="C1349">
        <v>1965</v>
      </c>
      <c r="D1349" s="61" t="s">
        <v>1994</v>
      </c>
    </row>
    <row r="1350" spans="1:4" hidden="1" x14ac:dyDescent="0.25">
      <c r="A1350" s="61" t="s">
        <v>657</v>
      </c>
      <c r="B1350" s="61" t="s">
        <v>594</v>
      </c>
      <c r="C1350">
        <v>1966</v>
      </c>
      <c r="D1350" s="61" t="s">
        <v>1995</v>
      </c>
    </row>
    <row r="1351" spans="1:4" hidden="1" x14ac:dyDescent="0.25">
      <c r="A1351" s="61" t="s">
        <v>657</v>
      </c>
      <c r="B1351" s="61" t="s">
        <v>594</v>
      </c>
      <c r="C1351">
        <v>1967</v>
      </c>
      <c r="D1351" s="61" t="s">
        <v>1996</v>
      </c>
    </row>
    <row r="1352" spans="1:4" hidden="1" x14ac:dyDescent="0.25">
      <c r="A1352" s="61" t="s">
        <v>657</v>
      </c>
      <c r="B1352" s="61" t="s">
        <v>594</v>
      </c>
      <c r="C1352">
        <v>1968</v>
      </c>
      <c r="D1352" s="61" t="s">
        <v>1997</v>
      </c>
    </row>
    <row r="1353" spans="1:4" hidden="1" x14ac:dyDescent="0.25">
      <c r="A1353" s="61" t="s">
        <v>657</v>
      </c>
      <c r="B1353" s="61" t="s">
        <v>594</v>
      </c>
      <c r="C1353">
        <v>1969</v>
      </c>
      <c r="D1353" s="61" t="s">
        <v>1998</v>
      </c>
    </row>
    <row r="1354" spans="1:4" hidden="1" x14ac:dyDescent="0.25">
      <c r="A1354" s="61" t="s">
        <v>657</v>
      </c>
      <c r="B1354" s="61" t="s">
        <v>594</v>
      </c>
      <c r="C1354">
        <v>1970</v>
      </c>
      <c r="D1354" s="61" t="s">
        <v>1999</v>
      </c>
    </row>
    <row r="1355" spans="1:4" hidden="1" x14ac:dyDescent="0.25">
      <c r="A1355" s="61" t="s">
        <v>657</v>
      </c>
      <c r="B1355" s="61" t="s">
        <v>594</v>
      </c>
      <c r="C1355">
        <v>1971</v>
      </c>
      <c r="D1355" s="61" t="s">
        <v>2000</v>
      </c>
    </row>
    <row r="1356" spans="1:4" hidden="1" x14ac:dyDescent="0.25">
      <c r="A1356" s="61" t="s">
        <v>657</v>
      </c>
      <c r="B1356" s="61" t="s">
        <v>594</v>
      </c>
      <c r="C1356">
        <v>1972</v>
      </c>
      <c r="D1356" s="61" t="s">
        <v>2001</v>
      </c>
    </row>
    <row r="1357" spans="1:4" hidden="1" x14ac:dyDescent="0.25">
      <c r="A1357" s="61" t="s">
        <v>657</v>
      </c>
      <c r="B1357" s="61" t="s">
        <v>594</v>
      </c>
      <c r="C1357">
        <v>1973</v>
      </c>
      <c r="D1357" s="61" t="s">
        <v>2002</v>
      </c>
    </row>
    <row r="1358" spans="1:4" hidden="1" x14ac:dyDescent="0.25">
      <c r="A1358" s="61" t="s">
        <v>657</v>
      </c>
      <c r="B1358" s="61" t="s">
        <v>594</v>
      </c>
      <c r="C1358">
        <v>1974</v>
      </c>
      <c r="D1358" s="61" t="s">
        <v>2003</v>
      </c>
    </row>
    <row r="1359" spans="1:4" hidden="1" x14ac:dyDescent="0.25">
      <c r="A1359" s="61" t="s">
        <v>657</v>
      </c>
      <c r="B1359" s="61" t="s">
        <v>594</v>
      </c>
      <c r="C1359">
        <v>1975</v>
      </c>
      <c r="D1359" s="61" t="s">
        <v>2004</v>
      </c>
    </row>
    <row r="1360" spans="1:4" hidden="1" x14ac:dyDescent="0.25">
      <c r="A1360" s="61" t="s">
        <v>657</v>
      </c>
      <c r="B1360" s="61" t="s">
        <v>594</v>
      </c>
      <c r="C1360">
        <v>1976</v>
      </c>
      <c r="D1360" s="61" t="s">
        <v>2005</v>
      </c>
    </row>
    <row r="1361" spans="1:4" hidden="1" x14ac:dyDescent="0.25">
      <c r="A1361" s="61" t="s">
        <v>657</v>
      </c>
      <c r="B1361" s="61" t="s">
        <v>594</v>
      </c>
      <c r="C1361">
        <v>1977</v>
      </c>
      <c r="D1361" s="61" t="s">
        <v>2006</v>
      </c>
    </row>
    <row r="1362" spans="1:4" hidden="1" x14ac:dyDescent="0.25">
      <c r="A1362" s="61" t="s">
        <v>657</v>
      </c>
      <c r="B1362" s="61" t="s">
        <v>594</v>
      </c>
      <c r="C1362">
        <v>1978</v>
      </c>
      <c r="D1362" s="61" t="s">
        <v>2007</v>
      </c>
    </row>
    <row r="1363" spans="1:4" hidden="1" x14ac:dyDescent="0.25">
      <c r="A1363" s="61" t="s">
        <v>657</v>
      </c>
      <c r="B1363" s="61" t="s">
        <v>594</v>
      </c>
      <c r="C1363">
        <v>1979</v>
      </c>
      <c r="D1363" s="61" t="s">
        <v>2008</v>
      </c>
    </row>
    <row r="1364" spans="1:4" hidden="1" x14ac:dyDescent="0.25">
      <c r="A1364" s="61" t="s">
        <v>657</v>
      </c>
      <c r="B1364" s="61" t="s">
        <v>594</v>
      </c>
      <c r="C1364">
        <v>1980</v>
      </c>
      <c r="D1364" s="61" t="s">
        <v>2009</v>
      </c>
    </row>
    <row r="1365" spans="1:4" hidden="1" x14ac:dyDescent="0.25">
      <c r="A1365" s="61" t="s">
        <v>657</v>
      </c>
      <c r="B1365" s="61" t="s">
        <v>594</v>
      </c>
      <c r="C1365">
        <v>1981</v>
      </c>
      <c r="D1365" s="61" t="s">
        <v>2010</v>
      </c>
    </row>
    <row r="1366" spans="1:4" hidden="1" x14ac:dyDescent="0.25">
      <c r="A1366" s="61" t="s">
        <v>657</v>
      </c>
      <c r="B1366" s="61" t="s">
        <v>594</v>
      </c>
      <c r="C1366">
        <v>1982</v>
      </c>
      <c r="D1366" s="61" t="s">
        <v>2011</v>
      </c>
    </row>
    <row r="1367" spans="1:4" hidden="1" x14ac:dyDescent="0.25">
      <c r="A1367" s="61" t="s">
        <v>657</v>
      </c>
      <c r="B1367" s="61" t="s">
        <v>594</v>
      </c>
      <c r="C1367">
        <v>1983</v>
      </c>
      <c r="D1367" s="61" t="s">
        <v>2012</v>
      </c>
    </row>
    <row r="1368" spans="1:4" hidden="1" x14ac:dyDescent="0.25">
      <c r="A1368" s="61" t="s">
        <v>657</v>
      </c>
      <c r="B1368" s="61" t="s">
        <v>594</v>
      </c>
      <c r="C1368">
        <v>1984</v>
      </c>
      <c r="D1368" s="61" t="s">
        <v>2013</v>
      </c>
    </row>
    <row r="1369" spans="1:4" hidden="1" x14ac:dyDescent="0.25">
      <c r="A1369" s="61" t="s">
        <v>657</v>
      </c>
      <c r="B1369" s="61" t="s">
        <v>594</v>
      </c>
      <c r="C1369">
        <v>1985</v>
      </c>
      <c r="D1369" s="61" t="s">
        <v>2014</v>
      </c>
    </row>
    <row r="1370" spans="1:4" hidden="1" x14ac:dyDescent="0.25">
      <c r="A1370" s="61" t="s">
        <v>657</v>
      </c>
      <c r="B1370" s="61" t="s">
        <v>594</v>
      </c>
      <c r="C1370">
        <v>1986</v>
      </c>
      <c r="D1370" s="61" t="s">
        <v>2015</v>
      </c>
    </row>
    <row r="1371" spans="1:4" hidden="1" x14ac:dyDescent="0.25">
      <c r="A1371" s="61" t="s">
        <v>657</v>
      </c>
      <c r="B1371" s="61" t="s">
        <v>594</v>
      </c>
      <c r="C1371">
        <v>1987</v>
      </c>
      <c r="D1371" s="61" t="s">
        <v>2016</v>
      </c>
    </row>
    <row r="1372" spans="1:4" hidden="1" x14ac:dyDescent="0.25">
      <c r="A1372" s="61" t="s">
        <v>657</v>
      </c>
      <c r="B1372" s="61" t="s">
        <v>594</v>
      </c>
      <c r="C1372">
        <v>1988</v>
      </c>
      <c r="D1372" s="61" t="s">
        <v>2017</v>
      </c>
    </row>
    <row r="1373" spans="1:4" hidden="1" x14ac:dyDescent="0.25">
      <c r="A1373" s="61" t="s">
        <v>657</v>
      </c>
      <c r="B1373" s="61" t="s">
        <v>594</v>
      </c>
      <c r="C1373">
        <v>1989</v>
      </c>
      <c r="D1373" s="61" t="s">
        <v>2018</v>
      </c>
    </row>
    <row r="1374" spans="1:4" hidden="1" x14ac:dyDescent="0.25">
      <c r="A1374" s="61" t="s">
        <v>657</v>
      </c>
      <c r="B1374" s="61" t="s">
        <v>594</v>
      </c>
      <c r="C1374">
        <v>1990</v>
      </c>
      <c r="D1374" s="61" t="s">
        <v>2019</v>
      </c>
    </row>
    <row r="1375" spans="1:4" hidden="1" x14ac:dyDescent="0.25">
      <c r="A1375" s="61" t="s">
        <v>657</v>
      </c>
      <c r="B1375" s="61" t="s">
        <v>594</v>
      </c>
      <c r="C1375">
        <v>1991</v>
      </c>
      <c r="D1375" s="61" t="s">
        <v>2020</v>
      </c>
    </row>
    <row r="1376" spans="1:4" hidden="1" x14ac:dyDescent="0.25">
      <c r="A1376" s="61" t="s">
        <v>657</v>
      </c>
      <c r="B1376" s="61" t="s">
        <v>594</v>
      </c>
      <c r="C1376">
        <v>1992</v>
      </c>
      <c r="D1376" s="61" t="s">
        <v>2021</v>
      </c>
    </row>
    <row r="1377" spans="1:4" hidden="1" x14ac:dyDescent="0.25">
      <c r="A1377" s="61" t="s">
        <v>657</v>
      </c>
      <c r="B1377" s="61" t="s">
        <v>594</v>
      </c>
      <c r="C1377">
        <v>1993</v>
      </c>
      <c r="D1377" s="61" t="s">
        <v>2022</v>
      </c>
    </row>
    <row r="1378" spans="1:4" hidden="1" x14ac:dyDescent="0.25">
      <c r="A1378" s="61" t="s">
        <v>657</v>
      </c>
      <c r="B1378" s="61" t="s">
        <v>594</v>
      </c>
      <c r="C1378">
        <v>1994</v>
      </c>
      <c r="D1378" s="61" t="s">
        <v>2023</v>
      </c>
    </row>
    <row r="1379" spans="1:4" hidden="1" x14ac:dyDescent="0.25">
      <c r="A1379" s="61" t="s">
        <v>657</v>
      </c>
      <c r="B1379" s="61" t="s">
        <v>594</v>
      </c>
      <c r="C1379">
        <v>1995</v>
      </c>
      <c r="D1379" s="61" t="s">
        <v>2024</v>
      </c>
    </row>
    <row r="1380" spans="1:4" hidden="1" x14ac:dyDescent="0.25">
      <c r="A1380" s="61" t="s">
        <v>657</v>
      </c>
      <c r="B1380" s="61" t="s">
        <v>594</v>
      </c>
      <c r="C1380">
        <v>1996</v>
      </c>
      <c r="D1380" s="61" t="s">
        <v>2025</v>
      </c>
    </row>
    <row r="1381" spans="1:4" hidden="1" x14ac:dyDescent="0.25">
      <c r="A1381" s="61" t="s">
        <v>657</v>
      </c>
      <c r="B1381" s="61" t="s">
        <v>594</v>
      </c>
      <c r="C1381">
        <v>1997</v>
      </c>
      <c r="D1381" s="61" t="s">
        <v>2026</v>
      </c>
    </row>
    <row r="1382" spans="1:4" hidden="1" x14ac:dyDescent="0.25">
      <c r="A1382" s="61" t="s">
        <v>657</v>
      </c>
      <c r="B1382" s="61" t="s">
        <v>594</v>
      </c>
      <c r="C1382">
        <v>1998</v>
      </c>
      <c r="D1382" s="61" t="s">
        <v>2027</v>
      </c>
    </row>
    <row r="1383" spans="1:4" hidden="1" x14ac:dyDescent="0.25">
      <c r="A1383" s="61" t="s">
        <v>657</v>
      </c>
      <c r="B1383" s="61" t="s">
        <v>594</v>
      </c>
      <c r="C1383">
        <v>1999</v>
      </c>
      <c r="D1383" s="61" t="s">
        <v>2028</v>
      </c>
    </row>
    <row r="1384" spans="1:4" hidden="1" x14ac:dyDescent="0.25">
      <c r="A1384" s="61" t="s">
        <v>657</v>
      </c>
      <c r="B1384" s="61" t="s">
        <v>594</v>
      </c>
      <c r="C1384">
        <v>2000</v>
      </c>
      <c r="D1384" s="61" t="s">
        <v>2029</v>
      </c>
    </row>
    <row r="1385" spans="1:4" hidden="1" x14ac:dyDescent="0.25">
      <c r="A1385" s="61" t="s">
        <v>657</v>
      </c>
      <c r="B1385" s="61" t="s">
        <v>594</v>
      </c>
      <c r="C1385">
        <v>2001</v>
      </c>
      <c r="D1385" s="61" t="s">
        <v>2030</v>
      </c>
    </row>
    <row r="1386" spans="1:4" hidden="1" x14ac:dyDescent="0.25">
      <c r="A1386" s="61" t="s">
        <v>657</v>
      </c>
      <c r="B1386" s="61" t="s">
        <v>594</v>
      </c>
      <c r="C1386">
        <v>2002</v>
      </c>
      <c r="D1386" s="61" t="s">
        <v>2031</v>
      </c>
    </row>
    <row r="1387" spans="1:4" hidden="1" x14ac:dyDescent="0.25">
      <c r="A1387" s="61" t="s">
        <v>657</v>
      </c>
      <c r="B1387" s="61" t="s">
        <v>594</v>
      </c>
      <c r="C1387">
        <v>2003</v>
      </c>
      <c r="D1387" s="61" t="s">
        <v>2032</v>
      </c>
    </row>
    <row r="1388" spans="1:4" hidden="1" x14ac:dyDescent="0.25">
      <c r="A1388" s="61" t="s">
        <v>657</v>
      </c>
      <c r="B1388" s="61" t="s">
        <v>594</v>
      </c>
      <c r="C1388">
        <v>2004</v>
      </c>
      <c r="D1388" s="61" t="s">
        <v>2033</v>
      </c>
    </row>
    <row r="1389" spans="1:4" hidden="1" x14ac:dyDescent="0.25">
      <c r="A1389" s="61" t="s">
        <v>657</v>
      </c>
      <c r="B1389" s="61" t="s">
        <v>594</v>
      </c>
      <c r="C1389">
        <v>2005</v>
      </c>
      <c r="D1389" s="61" t="s">
        <v>2034</v>
      </c>
    </row>
    <row r="1390" spans="1:4" hidden="1" x14ac:dyDescent="0.25">
      <c r="A1390" s="61" t="s">
        <v>657</v>
      </c>
      <c r="B1390" s="61" t="s">
        <v>594</v>
      </c>
      <c r="C1390">
        <v>2006</v>
      </c>
      <c r="D1390" s="61" t="s">
        <v>2035</v>
      </c>
    </row>
    <row r="1391" spans="1:4" hidden="1" x14ac:dyDescent="0.25">
      <c r="A1391" s="61" t="s">
        <v>657</v>
      </c>
      <c r="B1391" s="61" t="s">
        <v>594</v>
      </c>
      <c r="C1391">
        <v>2007</v>
      </c>
      <c r="D1391" s="61" t="s">
        <v>2036</v>
      </c>
    </row>
    <row r="1392" spans="1:4" hidden="1" x14ac:dyDescent="0.25">
      <c r="A1392" s="61" t="s">
        <v>657</v>
      </c>
      <c r="B1392" s="61" t="s">
        <v>594</v>
      </c>
      <c r="C1392">
        <v>2008</v>
      </c>
      <c r="D1392" s="61" t="s">
        <v>2037</v>
      </c>
    </row>
    <row r="1393" spans="1:4" hidden="1" x14ac:dyDescent="0.25">
      <c r="A1393" s="61" t="s">
        <v>657</v>
      </c>
      <c r="B1393" s="61" t="s">
        <v>594</v>
      </c>
      <c r="C1393">
        <v>2009</v>
      </c>
      <c r="D1393" s="61" t="s">
        <v>2038</v>
      </c>
    </row>
    <row r="1394" spans="1:4" hidden="1" x14ac:dyDescent="0.25">
      <c r="A1394" s="61" t="s">
        <v>657</v>
      </c>
      <c r="B1394" s="61" t="s">
        <v>594</v>
      </c>
      <c r="C1394">
        <v>2010</v>
      </c>
      <c r="D1394" s="61" t="s">
        <v>2039</v>
      </c>
    </row>
    <row r="1395" spans="1:4" hidden="1" x14ac:dyDescent="0.25">
      <c r="A1395" s="61" t="s">
        <v>657</v>
      </c>
      <c r="B1395" s="61" t="s">
        <v>594</v>
      </c>
      <c r="C1395">
        <v>2011</v>
      </c>
      <c r="D1395" s="61" t="s">
        <v>2040</v>
      </c>
    </row>
    <row r="1396" spans="1:4" hidden="1" x14ac:dyDescent="0.25">
      <c r="A1396" s="61" t="s">
        <v>657</v>
      </c>
      <c r="B1396" s="61" t="s">
        <v>594</v>
      </c>
      <c r="C1396">
        <v>2012</v>
      </c>
      <c r="D1396" s="61" t="s">
        <v>2041</v>
      </c>
    </row>
    <row r="1397" spans="1:4" hidden="1" x14ac:dyDescent="0.25">
      <c r="A1397" s="61" t="s">
        <v>657</v>
      </c>
      <c r="B1397" s="61" t="s">
        <v>594</v>
      </c>
      <c r="C1397">
        <v>2013</v>
      </c>
      <c r="D1397" s="61" t="s">
        <v>2042</v>
      </c>
    </row>
    <row r="1398" spans="1:4" hidden="1" x14ac:dyDescent="0.25">
      <c r="A1398" s="61" t="s">
        <v>657</v>
      </c>
      <c r="B1398" s="61" t="s">
        <v>594</v>
      </c>
      <c r="C1398">
        <v>2014</v>
      </c>
      <c r="D1398" s="61" t="s">
        <v>2043</v>
      </c>
    </row>
    <row r="1399" spans="1:4" hidden="1" x14ac:dyDescent="0.25">
      <c r="A1399" s="61" t="s">
        <v>657</v>
      </c>
      <c r="B1399" s="61" t="s">
        <v>594</v>
      </c>
      <c r="C1399">
        <v>2015</v>
      </c>
      <c r="D1399" s="61" t="s">
        <v>2044</v>
      </c>
    </row>
    <row r="1400" spans="1:4" hidden="1" x14ac:dyDescent="0.25">
      <c r="A1400" s="61" t="s">
        <v>657</v>
      </c>
      <c r="B1400" s="61" t="s">
        <v>594</v>
      </c>
      <c r="C1400">
        <v>2016</v>
      </c>
      <c r="D1400" s="61" t="s">
        <v>2045</v>
      </c>
    </row>
    <row r="1401" spans="1:4" hidden="1" x14ac:dyDescent="0.25">
      <c r="A1401" s="61" t="s">
        <v>657</v>
      </c>
      <c r="B1401" s="61" t="s">
        <v>594</v>
      </c>
      <c r="C1401">
        <v>2017</v>
      </c>
      <c r="D1401" s="61" t="s">
        <v>2046</v>
      </c>
    </row>
    <row r="1402" spans="1:4" hidden="1" x14ac:dyDescent="0.25">
      <c r="A1402" s="61" t="s">
        <v>657</v>
      </c>
      <c r="B1402" s="61" t="s">
        <v>594</v>
      </c>
      <c r="C1402">
        <v>2018</v>
      </c>
      <c r="D1402" s="61" t="s">
        <v>2047</v>
      </c>
    </row>
    <row r="1403" spans="1:4" hidden="1" x14ac:dyDescent="0.25">
      <c r="A1403" s="61" t="s">
        <v>657</v>
      </c>
      <c r="B1403" s="61" t="s">
        <v>594</v>
      </c>
      <c r="C1403">
        <v>2019</v>
      </c>
      <c r="D1403" s="61" t="s">
        <v>2048</v>
      </c>
    </row>
    <row r="1404" spans="1:4" hidden="1" x14ac:dyDescent="0.25">
      <c r="A1404" s="61" t="s">
        <v>657</v>
      </c>
      <c r="B1404" s="61" t="s">
        <v>594</v>
      </c>
      <c r="C1404">
        <v>2020</v>
      </c>
      <c r="D1404" s="61" t="s">
        <v>2049</v>
      </c>
    </row>
    <row r="1405" spans="1:4" hidden="1" x14ac:dyDescent="0.25">
      <c r="A1405" s="61" t="s">
        <v>657</v>
      </c>
      <c r="B1405" s="61" t="s">
        <v>594</v>
      </c>
      <c r="C1405">
        <v>2021</v>
      </c>
      <c r="D1405" s="61" t="s">
        <v>2050</v>
      </c>
    </row>
    <row r="1406" spans="1:4" hidden="1" x14ac:dyDescent="0.25">
      <c r="A1406" s="61" t="s">
        <v>657</v>
      </c>
      <c r="B1406" s="61" t="s">
        <v>594</v>
      </c>
      <c r="C1406">
        <v>2022</v>
      </c>
      <c r="D1406" s="61" t="s">
        <v>2051</v>
      </c>
    </row>
    <row r="1407" spans="1:4" x14ac:dyDescent="0.25">
      <c r="A1407" s="61" t="s">
        <v>657</v>
      </c>
      <c r="B1407" s="61" t="s">
        <v>594</v>
      </c>
      <c r="C1407">
        <v>2023</v>
      </c>
      <c r="D1407" s="61">
        <v>0.43095919999999999</v>
      </c>
    </row>
    <row r="1408" spans="1:4" hidden="1" x14ac:dyDescent="0.25">
      <c r="A1408" s="61" t="s">
        <v>84</v>
      </c>
      <c r="B1408" s="61" t="s">
        <v>216</v>
      </c>
      <c r="C1408">
        <v>1789</v>
      </c>
      <c r="D1408" s="61" t="s">
        <v>2052</v>
      </c>
    </row>
    <row r="1409" spans="1:4" hidden="1" x14ac:dyDescent="0.25">
      <c r="A1409" s="61" t="s">
        <v>84</v>
      </c>
      <c r="B1409" s="61" t="s">
        <v>216</v>
      </c>
      <c r="C1409">
        <v>1790</v>
      </c>
      <c r="D1409" s="61" t="s">
        <v>2052</v>
      </c>
    </row>
    <row r="1410" spans="1:4" hidden="1" x14ac:dyDescent="0.25">
      <c r="A1410" s="61" t="s">
        <v>84</v>
      </c>
      <c r="B1410" s="61" t="s">
        <v>216</v>
      </c>
      <c r="C1410">
        <v>1791</v>
      </c>
      <c r="D1410" s="61" t="s">
        <v>2052</v>
      </c>
    </row>
    <row r="1411" spans="1:4" hidden="1" x14ac:dyDescent="0.25">
      <c r="A1411" s="61" t="s">
        <v>84</v>
      </c>
      <c r="B1411" s="61" t="s">
        <v>216</v>
      </c>
      <c r="C1411">
        <v>1792</v>
      </c>
      <c r="D1411" s="61" t="s">
        <v>2052</v>
      </c>
    </row>
    <row r="1412" spans="1:4" hidden="1" x14ac:dyDescent="0.25">
      <c r="A1412" s="61" t="s">
        <v>84</v>
      </c>
      <c r="B1412" s="61" t="s">
        <v>216</v>
      </c>
      <c r="C1412">
        <v>1793</v>
      </c>
      <c r="D1412" s="61" t="s">
        <v>2053</v>
      </c>
    </row>
    <row r="1413" spans="1:4" hidden="1" x14ac:dyDescent="0.25">
      <c r="A1413" s="61" t="s">
        <v>84</v>
      </c>
      <c r="B1413" s="61" t="s">
        <v>216</v>
      </c>
      <c r="C1413">
        <v>1794</v>
      </c>
      <c r="D1413" s="61" t="s">
        <v>2053</v>
      </c>
    </row>
    <row r="1414" spans="1:4" hidden="1" x14ac:dyDescent="0.25">
      <c r="A1414" s="61" t="s">
        <v>84</v>
      </c>
      <c r="B1414" s="61" t="s">
        <v>216</v>
      </c>
      <c r="C1414">
        <v>1795</v>
      </c>
      <c r="D1414" s="61" t="s">
        <v>2053</v>
      </c>
    </row>
    <row r="1415" spans="1:4" hidden="1" x14ac:dyDescent="0.25">
      <c r="A1415" s="61" t="s">
        <v>84</v>
      </c>
      <c r="B1415" s="61" t="s">
        <v>216</v>
      </c>
      <c r="C1415">
        <v>1796</v>
      </c>
      <c r="D1415" s="61" t="s">
        <v>2053</v>
      </c>
    </row>
    <row r="1416" spans="1:4" hidden="1" x14ac:dyDescent="0.25">
      <c r="A1416" s="61" t="s">
        <v>84</v>
      </c>
      <c r="B1416" s="61" t="s">
        <v>216</v>
      </c>
      <c r="C1416">
        <v>1797</v>
      </c>
      <c r="D1416" s="61" t="s">
        <v>2053</v>
      </c>
    </row>
    <row r="1417" spans="1:4" hidden="1" x14ac:dyDescent="0.25">
      <c r="A1417" s="61" t="s">
        <v>84</v>
      </c>
      <c r="B1417" s="61" t="s">
        <v>216</v>
      </c>
      <c r="C1417">
        <v>1798</v>
      </c>
      <c r="D1417" s="61" t="s">
        <v>2053</v>
      </c>
    </row>
    <row r="1418" spans="1:4" hidden="1" x14ac:dyDescent="0.25">
      <c r="A1418" s="61" t="s">
        <v>84</v>
      </c>
      <c r="B1418" s="61" t="s">
        <v>216</v>
      </c>
      <c r="C1418">
        <v>1799</v>
      </c>
      <c r="D1418" s="61" t="s">
        <v>2053</v>
      </c>
    </row>
    <row r="1419" spans="1:4" hidden="1" x14ac:dyDescent="0.25">
      <c r="A1419" s="61" t="s">
        <v>84</v>
      </c>
      <c r="B1419" s="61" t="s">
        <v>216</v>
      </c>
      <c r="C1419">
        <v>1800</v>
      </c>
      <c r="D1419" s="61" t="s">
        <v>2053</v>
      </c>
    </row>
    <row r="1420" spans="1:4" hidden="1" x14ac:dyDescent="0.25">
      <c r="A1420" s="61" t="s">
        <v>84</v>
      </c>
      <c r="B1420" s="61" t="s">
        <v>216</v>
      </c>
      <c r="C1420">
        <v>1801</v>
      </c>
      <c r="D1420" s="61" t="s">
        <v>2053</v>
      </c>
    </row>
    <row r="1421" spans="1:4" hidden="1" x14ac:dyDescent="0.25">
      <c r="A1421" s="61" t="s">
        <v>84</v>
      </c>
      <c r="B1421" s="61" t="s">
        <v>216</v>
      </c>
      <c r="C1421">
        <v>1802</v>
      </c>
      <c r="D1421" s="61" t="s">
        <v>2053</v>
      </c>
    </row>
    <row r="1422" spans="1:4" hidden="1" x14ac:dyDescent="0.25">
      <c r="A1422" s="61" t="s">
        <v>84</v>
      </c>
      <c r="B1422" s="61" t="s">
        <v>216</v>
      </c>
      <c r="C1422">
        <v>1803</v>
      </c>
      <c r="D1422" s="61" t="s">
        <v>2053</v>
      </c>
    </row>
    <row r="1423" spans="1:4" hidden="1" x14ac:dyDescent="0.25">
      <c r="A1423" s="61" t="s">
        <v>84</v>
      </c>
      <c r="B1423" s="61" t="s">
        <v>216</v>
      </c>
      <c r="C1423">
        <v>1804</v>
      </c>
      <c r="D1423" s="61" t="s">
        <v>2053</v>
      </c>
    </row>
    <row r="1424" spans="1:4" hidden="1" x14ac:dyDescent="0.25">
      <c r="A1424" s="61" t="s">
        <v>84</v>
      </c>
      <c r="B1424" s="61" t="s">
        <v>216</v>
      </c>
      <c r="C1424">
        <v>1805</v>
      </c>
      <c r="D1424" s="61" t="s">
        <v>2053</v>
      </c>
    </row>
    <row r="1425" spans="1:4" hidden="1" x14ac:dyDescent="0.25">
      <c r="A1425" s="61" t="s">
        <v>84</v>
      </c>
      <c r="B1425" s="61" t="s">
        <v>216</v>
      </c>
      <c r="C1425">
        <v>1806</v>
      </c>
      <c r="D1425" s="61" t="s">
        <v>2053</v>
      </c>
    </row>
    <row r="1426" spans="1:4" hidden="1" x14ac:dyDescent="0.25">
      <c r="A1426" s="61" t="s">
        <v>84</v>
      </c>
      <c r="B1426" s="61" t="s">
        <v>216</v>
      </c>
      <c r="C1426">
        <v>1807</v>
      </c>
      <c r="D1426" s="61" t="s">
        <v>2053</v>
      </c>
    </row>
    <row r="1427" spans="1:4" hidden="1" x14ac:dyDescent="0.25">
      <c r="A1427" s="61" t="s">
        <v>84</v>
      </c>
      <c r="B1427" s="61" t="s">
        <v>216</v>
      </c>
      <c r="C1427">
        <v>1808</v>
      </c>
      <c r="D1427" s="61" t="s">
        <v>2053</v>
      </c>
    </row>
    <row r="1428" spans="1:4" hidden="1" x14ac:dyDescent="0.25">
      <c r="A1428" s="61" t="s">
        <v>84</v>
      </c>
      <c r="B1428" s="61" t="s">
        <v>216</v>
      </c>
      <c r="C1428">
        <v>1809</v>
      </c>
      <c r="D1428" s="61" t="s">
        <v>2053</v>
      </c>
    </row>
    <row r="1429" spans="1:4" hidden="1" x14ac:dyDescent="0.25">
      <c r="A1429" s="61" t="s">
        <v>84</v>
      </c>
      <c r="B1429" s="61" t="s">
        <v>216</v>
      </c>
      <c r="C1429">
        <v>1810</v>
      </c>
      <c r="D1429" s="61" t="s">
        <v>2054</v>
      </c>
    </row>
    <row r="1430" spans="1:4" hidden="1" x14ac:dyDescent="0.25">
      <c r="A1430" s="61" t="s">
        <v>84</v>
      </c>
      <c r="B1430" s="61" t="s">
        <v>216</v>
      </c>
      <c r="C1430">
        <v>1811</v>
      </c>
      <c r="D1430" s="61" t="s">
        <v>2054</v>
      </c>
    </row>
    <row r="1431" spans="1:4" hidden="1" x14ac:dyDescent="0.25">
      <c r="A1431" s="61" t="s">
        <v>84</v>
      </c>
      <c r="B1431" s="61" t="s">
        <v>216</v>
      </c>
      <c r="C1431">
        <v>1812</v>
      </c>
      <c r="D1431" s="61" t="s">
        <v>2054</v>
      </c>
    </row>
    <row r="1432" spans="1:4" hidden="1" x14ac:dyDescent="0.25">
      <c r="A1432" s="61" t="s">
        <v>84</v>
      </c>
      <c r="B1432" s="61" t="s">
        <v>216</v>
      </c>
      <c r="C1432">
        <v>1813</v>
      </c>
      <c r="D1432" s="61" t="s">
        <v>2054</v>
      </c>
    </row>
    <row r="1433" spans="1:4" hidden="1" x14ac:dyDescent="0.25">
      <c r="A1433" s="61" t="s">
        <v>84</v>
      </c>
      <c r="B1433" s="61" t="s">
        <v>216</v>
      </c>
      <c r="C1433">
        <v>1814</v>
      </c>
      <c r="D1433" s="61" t="s">
        <v>2054</v>
      </c>
    </row>
    <row r="1434" spans="1:4" hidden="1" x14ac:dyDescent="0.25">
      <c r="A1434" s="61" t="s">
        <v>84</v>
      </c>
      <c r="B1434" s="61" t="s">
        <v>216</v>
      </c>
      <c r="C1434">
        <v>1815</v>
      </c>
      <c r="D1434" s="61" t="s">
        <v>2054</v>
      </c>
    </row>
    <row r="1435" spans="1:4" hidden="1" x14ac:dyDescent="0.25">
      <c r="A1435" s="61" t="s">
        <v>84</v>
      </c>
      <c r="B1435" s="61" t="s">
        <v>216</v>
      </c>
      <c r="C1435">
        <v>1816</v>
      </c>
      <c r="D1435" s="61" t="s">
        <v>2054</v>
      </c>
    </row>
    <row r="1436" spans="1:4" hidden="1" x14ac:dyDescent="0.25">
      <c r="A1436" s="61" t="s">
        <v>84</v>
      </c>
      <c r="B1436" s="61" t="s">
        <v>216</v>
      </c>
      <c r="C1436">
        <v>1817</v>
      </c>
      <c r="D1436" s="61" t="s">
        <v>2054</v>
      </c>
    </row>
    <row r="1437" spans="1:4" hidden="1" x14ac:dyDescent="0.25">
      <c r="A1437" s="61" t="s">
        <v>84</v>
      </c>
      <c r="B1437" s="61" t="s">
        <v>216</v>
      </c>
      <c r="C1437">
        <v>1818</v>
      </c>
      <c r="D1437" s="61" t="s">
        <v>2054</v>
      </c>
    </row>
    <row r="1438" spans="1:4" hidden="1" x14ac:dyDescent="0.25">
      <c r="A1438" s="61" t="s">
        <v>84</v>
      </c>
      <c r="B1438" s="61" t="s">
        <v>216</v>
      </c>
      <c r="C1438">
        <v>1819</v>
      </c>
      <c r="D1438" s="61" t="s">
        <v>2054</v>
      </c>
    </row>
    <row r="1439" spans="1:4" hidden="1" x14ac:dyDescent="0.25">
      <c r="A1439" s="61" t="s">
        <v>84</v>
      </c>
      <c r="B1439" s="61" t="s">
        <v>216</v>
      </c>
      <c r="C1439">
        <v>1820</v>
      </c>
      <c r="D1439" s="61" t="s">
        <v>2054</v>
      </c>
    </row>
    <row r="1440" spans="1:4" hidden="1" x14ac:dyDescent="0.25">
      <c r="A1440" s="61" t="s">
        <v>84</v>
      </c>
      <c r="B1440" s="61" t="s">
        <v>216</v>
      </c>
      <c r="C1440">
        <v>1821</v>
      </c>
      <c r="D1440" s="61" t="s">
        <v>2054</v>
      </c>
    </row>
    <row r="1441" spans="1:4" hidden="1" x14ac:dyDescent="0.25">
      <c r="A1441" s="61" t="s">
        <v>84</v>
      </c>
      <c r="B1441" s="61" t="s">
        <v>216</v>
      </c>
      <c r="C1441">
        <v>1822</v>
      </c>
      <c r="D1441" s="61" t="s">
        <v>2054</v>
      </c>
    </row>
    <row r="1442" spans="1:4" hidden="1" x14ac:dyDescent="0.25">
      <c r="A1442" s="61" t="s">
        <v>84</v>
      </c>
      <c r="B1442" s="61" t="s">
        <v>216</v>
      </c>
      <c r="C1442">
        <v>1823</v>
      </c>
      <c r="D1442" s="61" t="s">
        <v>2055</v>
      </c>
    </row>
    <row r="1443" spans="1:4" hidden="1" x14ac:dyDescent="0.25">
      <c r="A1443" s="61" t="s">
        <v>84</v>
      </c>
      <c r="B1443" s="61" t="s">
        <v>216</v>
      </c>
      <c r="C1443">
        <v>1824</v>
      </c>
      <c r="D1443" s="61" t="s">
        <v>2055</v>
      </c>
    </row>
    <row r="1444" spans="1:4" hidden="1" x14ac:dyDescent="0.25">
      <c r="A1444" s="61" t="s">
        <v>84</v>
      </c>
      <c r="B1444" s="61" t="s">
        <v>216</v>
      </c>
      <c r="C1444">
        <v>1825</v>
      </c>
      <c r="D1444" s="61" t="s">
        <v>2055</v>
      </c>
    </row>
    <row r="1445" spans="1:4" hidden="1" x14ac:dyDescent="0.25">
      <c r="A1445" s="61" t="s">
        <v>84</v>
      </c>
      <c r="B1445" s="61" t="s">
        <v>216</v>
      </c>
      <c r="C1445">
        <v>1826</v>
      </c>
      <c r="D1445" s="61" t="s">
        <v>2055</v>
      </c>
    </row>
    <row r="1446" spans="1:4" hidden="1" x14ac:dyDescent="0.25">
      <c r="A1446" s="61" t="s">
        <v>84</v>
      </c>
      <c r="B1446" s="61" t="s">
        <v>216</v>
      </c>
      <c r="C1446">
        <v>1827</v>
      </c>
      <c r="D1446" s="61" t="s">
        <v>2055</v>
      </c>
    </row>
    <row r="1447" spans="1:4" hidden="1" x14ac:dyDescent="0.25">
      <c r="A1447" s="61" t="s">
        <v>84</v>
      </c>
      <c r="B1447" s="61" t="s">
        <v>216</v>
      </c>
      <c r="C1447">
        <v>1828</v>
      </c>
      <c r="D1447" s="61" t="s">
        <v>2055</v>
      </c>
    </row>
    <row r="1448" spans="1:4" hidden="1" x14ac:dyDescent="0.25">
      <c r="A1448" s="61" t="s">
        <v>84</v>
      </c>
      <c r="B1448" s="61" t="s">
        <v>216</v>
      </c>
      <c r="C1448">
        <v>1829</v>
      </c>
      <c r="D1448" s="61" t="s">
        <v>2055</v>
      </c>
    </row>
    <row r="1449" spans="1:4" hidden="1" x14ac:dyDescent="0.25">
      <c r="A1449" s="61" t="s">
        <v>84</v>
      </c>
      <c r="B1449" s="61" t="s">
        <v>216</v>
      </c>
      <c r="C1449">
        <v>1830</v>
      </c>
      <c r="D1449" s="61" t="s">
        <v>2055</v>
      </c>
    </row>
    <row r="1450" spans="1:4" hidden="1" x14ac:dyDescent="0.25">
      <c r="A1450" s="61" t="s">
        <v>84</v>
      </c>
      <c r="B1450" s="61" t="s">
        <v>216</v>
      </c>
      <c r="C1450">
        <v>1831</v>
      </c>
      <c r="D1450" s="61" t="s">
        <v>2055</v>
      </c>
    </row>
    <row r="1451" spans="1:4" hidden="1" x14ac:dyDescent="0.25">
      <c r="A1451" s="61" t="s">
        <v>84</v>
      </c>
      <c r="B1451" s="61" t="s">
        <v>216</v>
      </c>
      <c r="C1451">
        <v>1832</v>
      </c>
      <c r="D1451" s="61" t="s">
        <v>2055</v>
      </c>
    </row>
    <row r="1452" spans="1:4" hidden="1" x14ac:dyDescent="0.25">
      <c r="A1452" s="61" t="s">
        <v>84</v>
      </c>
      <c r="B1452" s="61" t="s">
        <v>216</v>
      </c>
      <c r="C1452">
        <v>1833</v>
      </c>
      <c r="D1452" s="61" t="s">
        <v>2055</v>
      </c>
    </row>
    <row r="1453" spans="1:4" hidden="1" x14ac:dyDescent="0.25">
      <c r="A1453" s="61" t="s">
        <v>84</v>
      </c>
      <c r="B1453" s="61" t="s">
        <v>216</v>
      </c>
      <c r="C1453">
        <v>1834</v>
      </c>
      <c r="D1453" s="61" t="s">
        <v>2055</v>
      </c>
    </row>
    <row r="1454" spans="1:4" hidden="1" x14ac:dyDescent="0.25">
      <c r="A1454" s="61" t="s">
        <v>84</v>
      </c>
      <c r="B1454" s="61" t="s">
        <v>216</v>
      </c>
      <c r="C1454">
        <v>1835</v>
      </c>
      <c r="D1454" s="61" t="s">
        <v>2055</v>
      </c>
    </row>
    <row r="1455" spans="1:4" hidden="1" x14ac:dyDescent="0.25">
      <c r="A1455" s="61" t="s">
        <v>84</v>
      </c>
      <c r="B1455" s="61" t="s">
        <v>216</v>
      </c>
      <c r="C1455">
        <v>1836</v>
      </c>
      <c r="D1455" s="61" t="s">
        <v>2055</v>
      </c>
    </row>
    <row r="1456" spans="1:4" hidden="1" x14ac:dyDescent="0.25">
      <c r="A1456" s="61" t="s">
        <v>84</v>
      </c>
      <c r="B1456" s="61" t="s">
        <v>216</v>
      </c>
      <c r="C1456">
        <v>1837</v>
      </c>
      <c r="D1456" s="61" t="s">
        <v>2055</v>
      </c>
    </row>
    <row r="1457" spans="1:4" hidden="1" x14ac:dyDescent="0.25">
      <c r="A1457" s="61" t="s">
        <v>84</v>
      </c>
      <c r="B1457" s="61" t="s">
        <v>216</v>
      </c>
      <c r="C1457">
        <v>1838</v>
      </c>
      <c r="D1457" s="61" t="s">
        <v>2055</v>
      </c>
    </row>
    <row r="1458" spans="1:4" hidden="1" x14ac:dyDescent="0.25">
      <c r="A1458" s="61" t="s">
        <v>84</v>
      </c>
      <c r="B1458" s="61" t="s">
        <v>216</v>
      </c>
      <c r="C1458">
        <v>1839</v>
      </c>
      <c r="D1458" s="61" t="s">
        <v>2055</v>
      </c>
    </row>
    <row r="1459" spans="1:4" hidden="1" x14ac:dyDescent="0.25">
      <c r="A1459" s="61" t="s">
        <v>84</v>
      </c>
      <c r="B1459" s="61" t="s">
        <v>216</v>
      </c>
      <c r="C1459">
        <v>1840</v>
      </c>
      <c r="D1459" s="61" t="s">
        <v>2055</v>
      </c>
    </row>
    <row r="1460" spans="1:4" hidden="1" x14ac:dyDescent="0.25">
      <c r="A1460" s="61" t="s">
        <v>84</v>
      </c>
      <c r="B1460" s="61" t="s">
        <v>216</v>
      </c>
      <c r="C1460">
        <v>1841</v>
      </c>
      <c r="D1460" s="61" t="s">
        <v>2055</v>
      </c>
    </row>
    <row r="1461" spans="1:4" hidden="1" x14ac:dyDescent="0.25">
      <c r="A1461" s="61" t="s">
        <v>84</v>
      </c>
      <c r="B1461" s="61" t="s">
        <v>216</v>
      </c>
      <c r="C1461">
        <v>1842</v>
      </c>
      <c r="D1461" s="61" t="s">
        <v>2055</v>
      </c>
    </row>
    <row r="1462" spans="1:4" hidden="1" x14ac:dyDescent="0.25">
      <c r="A1462" s="61" t="s">
        <v>84</v>
      </c>
      <c r="B1462" s="61" t="s">
        <v>216</v>
      </c>
      <c r="C1462">
        <v>1843</v>
      </c>
      <c r="D1462" s="61" t="s">
        <v>2055</v>
      </c>
    </row>
    <row r="1463" spans="1:4" hidden="1" x14ac:dyDescent="0.25">
      <c r="A1463" s="61" t="s">
        <v>84</v>
      </c>
      <c r="B1463" s="61" t="s">
        <v>216</v>
      </c>
      <c r="C1463">
        <v>1844</v>
      </c>
      <c r="D1463" s="61" t="s">
        <v>2055</v>
      </c>
    </row>
    <row r="1464" spans="1:4" hidden="1" x14ac:dyDescent="0.25">
      <c r="A1464" s="61" t="s">
        <v>84</v>
      </c>
      <c r="B1464" s="61" t="s">
        <v>216</v>
      </c>
      <c r="C1464">
        <v>1845</v>
      </c>
      <c r="D1464" s="61" t="s">
        <v>2055</v>
      </c>
    </row>
    <row r="1465" spans="1:4" hidden="1" x14ac:dyDescent="0.25">
      <c r="A1465" s="61" t="s">
        <v>84</v>
      </c>
      <c r="B1465" s="61" t="s">
        <v>216</v>
      </c>
      <c r="C1465">
        <v>1846</v>
      </c>
      <c r="D1465" s="61" t="s">
        <v>2055</v>
      </c>
    </row>
    <row r="1466" spans="1:4" hidden="1" x14ac:dyDescent="0.25">
      <c r="A1466" s="61" t="s">
        <v>84</v>
      </c>
      <c r="B1466" s="61" t="s">
        <v>216</v>
      </c>
      <c r="C1466">
        <v>1847</v>
      </c>
      <c r="D1466" s="61" t="s">
        <v>2055</v>
      </c>
    </row>
    <row r="1467" spans="1:4" hidden="1" x14ac:dyDescent="0.25">
      <c r="A1467" s="61" t="s">
        <v>84</v>
      </c>
      <c r="B1467" s="61" t="s">
        <v>216</v>
      </c>
      <c r="C1467">
        <v>1848</v>
      </c>
      <c r="D1467" s="61" t="s">
        <v>2055</v>
      </c>
    </row>
    <row r="1468" spans="1:4" hidden="1" x14ac:dyDescent="0.25">
      <c r="A1468" s="61" t="s">
        <v>84</v>
      </c>
      <c r="B1468" s="61" t="s">
        <v>216</v>
      </c>
      <c r="C1468">
        <v>1849</v>
      </c>
      <c r="D1468" s="61" t="s">
        <v>2055</v>
      </c>
    </row>
    <row r="1469" spans="1:4" hidden="1" x14ac:dyDescent="0.25">
      <c r="A1469" s="61" t="s">
        <v>84</v>
      </c>
      <c r="B1469" s="61" t="s">
        <v>216</v>
      </c>
      <c r="C1469">
        <v>1850</v>
      </c>
      <c r="D1469" s="61" t="s">
        <v>2055</v>
      </c>
    </row>
    <row r="1470" spans="1:4" hidden="1" x14ac:dyDescent="0.25">
      <c r="A1470" s="61" t="s">
        <v>84</v>
      </c>
      <c r="B1470" s="61" t="s">
        <v>216</v>
      </c>
      <c r="C1470">
        <v>1851</v>
      </c>
      <c r="D1470" s="61" t="s">
        <v>2055</v>
      </c>
    </row>
    <row r="1471" spans="1:4" hidden="1" x14ac:dyDescent="0.25">
      <c r="A1471" s="61" t="s">
        <v>84</v>
      </c>
      <c r="B1471" s="61" t="s">
        <v>216</v>
      </c>
      <c r="C1471">
        <v>1852</v>
      </c>
      <c r="D1471" s="61" t="s">
        <v>2055</v>
      </c>
    </row>
    <row r="1472" spans="1:4" hidden="1" x14ac:dyDescent="0.25">
      <c r="A1472" s="61" t="s">
        <v>84</v>
      </c>
      <c r="B1472" s="61" t="s">
        <v>216</v>
      </c>
      <c r="C1472">
        <v>1853</v>
      </c>
      <c r="D1472" s="61" t="s">
        <v>2055</v>
      </c>
    </row>
    <row r="1473" spans="1:4" hidden="1" x14ac:dyDescent="0.25">
      <c r="A1473" s="61" t="s">
        <v>84</v>
      </c>
      <c r="B1473" s="61" t="s">
        <v>216</v>
      </c>
      <c r="C1473">
        <v>1854</v>
      </c>
      <c r="D1473" s="61" t="s">
        <v>2055</v>
      </c>
    </row>
    <row r="1474" spans="1:4" hidden="1" x14ac:dyDescent="0.25">
      <c r="A1474" s="61" t="s">
        <v>84</v>
      </c>
      <c r="B1474" s="61" t="s">
        <v>216</v>
      </c>
      <c r="C1474">
        <v>1855</v>
      </c>
      <c r="D1474" s="61" t="s">
        <v>2055</v>
      </c>
    </row>
    <row r="1475" spans="1:4" hidden="1" x14ac:dyDescent="0.25">
      <c r="A1475" s="61" t="s">
        <v>84</v>
      </c>
      <c r="B1475" s="61" t="s">
        <v>216</v>
      </c>
      <c r="C1475">
        <v>1856</v>
      </c>
      <c r="D1475" s="61" t="s">
        <v>2056</v>
      </c>
    </row>
    <row r="1476" spans="1:4" hidden="1" x14ac:dyDescent="0.25">
      <c r="A1476" s="61" t="s">
        <v>84</v>
      </c>
      <c r="B1476" s="61" t="s">
        <v>216</v>
      </c>
      <c r="C1476">
        <v>1857</v>
      </c>
      <c r="D1476" s="61" t="s">
        <v>2056</v>
      </c>
    </row>
    <row r="1477" spans="1:4" hidden="1" x14ac:dyDescent="0.25">
      <c r="A1477" s="61" t="s">
        <v>84</v>
      </c>
      <c r="B1477" s="61" t="s">
        <v>216</v>
      </c>
      <c r="C1477">
        <v>1858</v>
      </c>
      <c r="D1477" s="61" t="s">
        <v>2056</v>
      </c>
    </row>
    <row r="1478" spans="1:4" hidden="1" x14ac:dyDescent="0.25">
      <c r="A1478" s="61" t="s">
        <v>84</v>
      </c>
      <c r="B1478" s="61" t="s">
        <v>216</v>
      </c>
      <c r="C1478">
        <v>1859</v>
      </c>
      <c r="D1478" s="61" t="s">
        <v>2056</v>
      </c>
    </row>
    <row r="1479" spans="1:4" hidden="1" x14ac:dyDescent="0.25">
      <c r="A1479" s="61" t="s">
        <v>84</v>
      </c>
      <c r="B1479" s="61" t="s">
        <v>216</v>
      </c>
      <c r="C1479">
        <v>1860</v>
      </c>
      <c r="D1479" s="61" t="s">
        <v>2056</v>
      </c>
    </row>
    <row r="1480" spans="1:4" hidden="1" x14ac:dyDescent="0.25">
      <c r="A1480" s="61" t="s">
        <v>84</v>
      </c>
      <c r="B1480" s="61" t="s">
        <v>216</v>
      </c>
      <c r="C1480">
        <v>1861</v>
      </c>
      <c r="D1480" s="61" t="s">
        <v>2056</v>
      </c>
    </row>
    <row r="1481" spans="1:4" hidden="1" x14ac:dyDescent="0.25">
      <c r="A1481" s="61" t="s">
        <v>84</v>
      </c>
      <c r="B1481" s="61" t="s">
        <v>216</v>
      </c>
      <c r="C1481">
        <v>1862</v>
      </c>
      <c r="D1481" s="61" t="s">
        <v>2056</v>
      </c>
    </row>
    <row r="1482" spans="1:4" hidden="1" x14ac:dyDescent="0.25">
      <c r="A1482" s="61" t="s">
        <v>84</v>
      </c>
      <c r="B1482" s="61" t="s">
        <v>216</v>
      </c>
      <c r="C1482">
        <v>1863</v>
      </c>
      <c r="D1482" s="61" t="s">
        <v>2056</v>
      </c>
    </row>
    <row r="1483" spans="1:4" hidden="1" x14ac:dyDescent="0.25">
      <c r="A1483" s="61" t="s">
        <v>84</v>
      </c>
      <c r="B1483" s="61" t="s">
        <v>216</v>
      </c>
      <c r="C1483">
        <v>1864</v>
      </c>
      <c r="D1483" s="61" t="s">
        <v>2056</v>
      </c>
    </row>
    <row r="1484" spans="1:4" hidden="1" x14ac:dyDescent="0.25">
      <c r="A1484" s="61" t="s">
        <v>84</v>
      </c>
      <c r="B1484" s="61" t="s">
        <v>216</v>
      </c>
      <c r="C1484">
        <v>1865</v>
      </c>
      <c r="D1484" s="61" t="s">
        <v>2056</v>
      </c>
    </row>
    <row r="1485" spans="1:4" hidden="1" x14ac:dyDescent="0.25">
      <c r="A1485" s="61" t="s">
        <v>84</v>
      </c>
      <c r="B1485" s="61" t="s">
        <v>216</v>
      </c>
      <c r="C1485">
        <v>1866</v>
      </c>
      <c r="D1485" s="61" t="s">
        <v>2056</v>
      </c>
    </row>
    <row r="1486" spans="1:4" hidden="1" x14ac:dyDescent="0.25">
      <c r="A1486" s="61" t="s">
        <v>84</v>
      </c>
      <c r="B1486" s="61" t="s">
        <v>216</v>
      </c>
      <c r="C1486">
        <v>1867</v>
      </c>
      <c r="D1486" s="61" t="s">
        <v>2056</v>
      </c>
    </row>
    <row r="1487" spans="1:4" hidden="1" x14ac:dyDescent="0.25">
      <c r="A1487" s="61" t="s">
        <v>84</v>
      </c>
      <c r="B1487" s="61" t="s">
        <v>216</v>
      </c>
      <c r="C1487">
        <v>1868</v>
      </c>
      <c r="D1487" s="61" t="s">
        <v>2056</v>
      </c>
    </row>
    <row r="1488" spans="1:4" hidden="1" x14ac:dyDescent="0.25">
      <c r="A1488" s="61" t="s">
        <v>84</v>
      </c>
      <c r="B1488" s="61" t="s">
        <v>216</v>
      </c>
      <c r="C1488">
        <v>1869</v>
      </c>
      <c r="D1488" s="61" t="s">
        <v>2056</v>
      </c>
    </row>
    <row r="1489" spans="1:4" hidden="1" x14ac:dyDescent="0.25">
      <c r="A1489" s="61" t="s">
        <v>84</v>
      </c>
      <c r="B1489" s="61" t="s">
        <v>216</v>
      </c>
      <c r="C1489">
        <v>1870</v>
      </c>
      <c r="D1489" s="61" t="s">
        <v>2056</v>
      </c>
    </row>
    <row r="1490" spans="1:4" hidden="1" x14ac:dyDescent="0.25">
      <c r="A1490" s="61" t="s">
        <v>84</v>
      </c>
      <c r="B1490" s="61" t="s">
        <v>216</v>
      </c>
      <c r="C1490">
        <v>1871</v>
      </c>
      <c r="D1490" s="61" t="s">
        <v>2056</v>
      </c>
    </row>
    <row r="1491" spans="1:4" hidden="1" x14ac:dyDescent="0.25">
      <c r="A1491" s="61" t="s">
        <v>84</v>
      </c>
      <c r="B1491" s="61" t="s">
        <v>216</v>
      </c>
      <c r="C1491">
        <v>1872</v>
      </c>
      <c r="D1491" s="61" t="s">
        <v>2056</v>
      </c>
    </row>
    <row r="1492" spans="1:4" hidden="1" x14ac:dyDescent="0.25">
      <c r="A1492" s="61" t="s">
        <v>84</v>
      </c>
      <c r="B1492" s="61" t="s">
        <v>216</v>
      </c>
      <c r="C1492">
        <v>1873</v>
      </c>
      <c r="D1492" s="61" t="s">
        <v>2056</v>
      </c>
    </row>
    <row r="1493" spans="1:4" hidden="1" x14ac:dyDescent="0.25">
      <c r="A1493" s="61" t="s">
        <v>84</v>
      </c>
      <c r="B1493" s="61" t="s">
        <v>216</v>
      </c>
      <c r="C1493">
        <v>1874</v>
      </c>
      <c r="D1493" s="61" t="s">
        <v>2056</v>
      </c>
    </row>
    <row r="1494" spans="1:4" hidden="1" x14ac:dyDescent="0.25">
      <c r="A1494" s="61" t="s">
        <v>84</v>
      </c>
      <c r="B1494" s="61" t="s">
        <v>216</v>
      </c>
      <c r="C1494">
        <v>1875</v>
      </c>
      <c r="D1494" s="61" t="s">
        <v>2056</v>
      </c>
    </row>
    <row r="1495" spans="1:4" hidden="1" x14ac:dyDescent="0.25">
      <c r="A1495" s="61" t="s">
        <v>84</v>
      </c>
      <c r="B1495" s="61" t="s">
        <v>216</v>
      </c>
      <c r="C1495">
        <v>1876</v>
      </c>
      <c r="D1495" s="61" t="s">
        <v>2056</v>
      </c>
    </row>
    <row r="1496" spans="1:4" hidden="1" x14ac:dyDescent="0.25">
      <c r="A1496" s="61" t="s">
        <v>84</v>
      </c>
      <c r="B1496" s="61" t="s">
        <v>216</v>
      </c>
      <c r="C1496">
        <v>1877</v>
      </c>
      <c r="D1496" s="61" t="s">
        <v>2056</v>
      </c>
    </row>
    <row r="1497" spans="1:4" hidden="1" x14ac:dyDescent="0.25">
      <c r="A1497" s="61" t="s">
        <v>84</v>
      </c>
      <c r="B1497" s="61" t="s">
        <v>216</v>
      </c>
      <c r="C1497">
        <v>1878</v>
      </c>
      <c r="D1497" s="61" t="s">
        <v>2056</v>
      </c>
    </row>
    <row r="1498" spans="1:4" hidden="1" x14ac:dyDescent="0.25">
      <c r="A1498" s="61" t="s">
        <v>84</v>
      </c>
      <c r="B1498" s="61" t="s">
        <v>216</v>
      </c>
      <c r="C1498">
        <v>1879</v>
      </c>
      <c r="D1498" s="61" t="s">
        <v>2056</v>
      </c>
    </row>
    <row r="1499" spans="1:4" hidden="1" x14ac:dyDescent="0.25">
      <c r="A1499" s="61" t="s">
        <v>84</v>
      </c>
      <c r="B1499" s="61" t="s">
        <v>216</v>
      </c>
      <c r="C1499">
        <v>1880</v>
      </c>
      <c r="D1499" s="61" t="s">
        <v>2056</v>
      </c>
    </row>
    <row r="1500" spans="1:4" hidden="1" x14ac:dyDescent="0.25">
      <c r="A1500" s="61" t="s">
        <v>84</v>
      </c>
      <c r="B1500" s="61" t="s">
        <v>216</v>
      </c>
      <c r="C1500">
        <v>1881</v>
      </c>
      <c r="D1500" s="61" t="s">
        <v>2056</v>
      </c>
    </row>
    <row r="1501" spans="1:4" hidden="1" x14ac:dyDescent="0.25">
      <c r="A1501" s="61" t="s">
        <v>84</v>
      </c>
      <c r="B1501" s="61" t="s">
        <v>216</v>
      </c>
      <c r="C1501">
        <v>1882</v>
      </c>
      <c r="D1501" s="61" t="s">
        <v>2056</v>
      </c>
    </row>
    <row r="1502" spans="1:4" hidden="1" x14ac:dyDescent="0.25">
      <c r="A1502" s="61" t="s">
        <v>84</v>
      </c>
      <c r="B1502" s="61" t="s">
        <v>216</v>
      </c>
      <c r="C1502">
        <v>1883</v>
      </c>
      <c r="D1502" s="61" t="s">
        <v>2056</v>
      </c>
    </row>
    <row r="1503" spans="1:4" hidden="1" x14ac:dyDescent="0.25">
      <c r="A1503" s="61" t="s">
        <v>84</v>
      </c>
      <c r="B1503" s="61" t="s">
        <v>216</v>
      </c>
      <c r="C1503">
        <v>1884</v>
      </c>
      <c r="D1503" s="61" t="s">
        <v>2056</v>
      </c>
    </row>
    <row r="1504" spans="1:4" hidden="1" x14ac:dyDescent="0.25">
      <c r="A1504" s="61" t="s">
        <v>84</v>
      </c>
      <c r="B1504" s="61" t="s">
        <v>216</v>
      </c>
      <c r="C1504">
        <v>1885</v>
      </c>
      <c r="D1504" s="61" t="s">
        <v>2056</v>
      </c>
    </row>
    <row r="1505" spans="1:4" hidden="1" x14ac:dyDescent="0.25">
      <c r="A1505" s="61" t="s">
        <v>84</v>
      </c>
      <c r="B1505" s="61" t="s">
        <v>216</v>
      </c>
      <c r="C1505">
        <v>1886</v>
      </c>
      <c r="D1505" s="61" t="s">
        <v>2056</v>
      </c>
    </row>
    <row r="1506" spans="1:4" hidden="1" x14ac:dyDescent="0.25">
      <c r="A1506" s="61" t="s">
        <v>84</v>
      </c>
      <c r="B1506" s="61" t="s">
        <v>216</v>
      </c>
      <c r="C1506">
        <v>1887</v>
      </c>
      <c r="D1506" s="61" t="s">
        <v>2056</v>
      </c>
    </row>
    <row r="1507" spans="1:4" hidden="1" x14ac:dyDescent="0.25">
      <c r="A1507" s="61" t="s">
        <v>84</v>
      </c>
      <c r="B1507" s="61" t="s">
        <v>216</v>
      </c>
      <c r="C1507">
        <v>1888</v>
      </c>
      <c r="D1507" s="61" t="s">
        <v>2056</v>
      </c>
    </row>
    <row r="1508" spans="1:4" hidden="1" x14ac:dyDescent="0.25">
      <c r="A1508" s="61" t="s">
        <v>84</v>
      </c>
      <c r="B1508" s="61" t="s">
        <v>216</v>
      </c>
      <c r="C1508">
        <v>1889</v>
      </c>
      <c r="D1508" s="61" t="s">
        <v>2056</v>
      </c>
    </row>
    <row r="1509" spans="1:4" hidden="1" x14ac:dyDescent="0.25">
      <c r="A1509" s="61" t="s">
        <v>84</v>
      </c>
      <c r="B1509" s="61" t="s">
        <v>216</v>
      </c>
      <c r="C1509">
        <v>1890</v>
      </c>
      <c r="D1509" s="61" t="s">
        <v>2056</v>
      </c>
    </row>
    <row r="1510" spans="1:4" hidden="1" x14ac:dyDescent="0.25">
      <c r="A1510" s="61" t="s">
        <v>84</v>
      </c>
      <c r="B1510" s="61" t="s">
        <v>216</v>
      </c>
      <c r="C1510">
        <v>1891</v>
      </c>
      <c r="D1510" s="61" t="s">
        <v>2056</v>
      </c>
    </row>
    <row r="1511" spans="1:4" hidden="1" x14ac:dyDescent="0.25">
      <c r="A1511" s="61" t="s">
        <v>84</v>
      </c>
      <c r="B1511" s="61" t="s">
        <v>216</v>
      </c>
      <c r="C1511">
        <v>1892</v>
      </c>
      <c r="D1511" s="61" t="s">
        <v>2056</v>
      </c>
    </row>
    <row r="1512" spans="1:4" hidden="1" x14ac:dyDescent="0.25">
      <c r="A1512" s="61" t="s">
        <v>84</v>
      </c>
      <c r="B1512" s="61" t="s">
        <v>216</v>
      </c>
      <c r="C1512">
        <v>1893</v>
      </c>
      <c r="D1512" s="61" t="s">
        <v>2056</v>
      </c>
    </row>
    <row r="1513" spans="1:4" hidden="1" x14ac:dyDescent="0.25">
      <c r="A1513" s="61" t="s">
        <v>84</v>
      </c>
      <c r="B1513" s="61" t="s">
        <v>216</v>
      </c>
      <c r="C1513">
        <v>1894</v>
      </c>
      <c r="D1513" s="61" t="s">
        <v>2056</v>
      </c>
    </row>
    <row r="1514" spans="1:4" hidden="1" x14ac:dyDescent="0.25">
      <c r="A1514" s="61" t="s">
        <v>84</v>
      </c>
      <c r="B1514" s="61" t="s">
        <v>216</v>
      </c>
      <c r="C1514">
        <v>1895</v>
      </c>
      <c r="D1514" s="61" t="s">
        <v>2056</v>
      </c>
    </row>
    <row r="1515" spans="1:4" hidden="1" x14ac:dyDescent="0.25">
      <c r="A1515" s="61" t="s">
        <v>84</v>
      </c>
      <c r="B1515" s="61" t="s">
        <v>216</v>
      </c>
      <c r="C1515">
        <v>1896</v>
      </c>
      <c r="D1515" s="61" t="s">
        <v>2056</v>
      </c>
    </row>
    <row r="1516" spans="1:4" hidden="1" x14ac:dyDescent="0.25">
      <c r="A1516" s="61" t="s">
        <v>84</v>
      </c>
      <c r="B1516" s="61" t="s">
        <v>216</v>
      </c>
      <c r="C1516">
        <v>1897</v>
      </c>
      <c r="D1516" s="61" t="s">
        <v>2056</v>
      </c>
    </row>
    <row r="1517" spans="1:4" hidden="1" x14ac:dyDescent="0.25">
      <c r="A1517" s="61" t="s">
        <v>84</v>
      </c>
      <c r="B1517" s="61" t="s">
        <v>216</v>
      </c>
      <c r="C1517">
        <v>1898</v>
      </c>
      <c r="D1517" s="61" t="s">
        <v>2056</v>
      </c>
    </row>
    <row r="1518" spans="1:4" hidden="1" x14ac:dyDescent="0.25">
      <c r="A1518" s="61" t="s">
        <v>84</v>
      </c>
      <c r="B1518" s="61" t="s">
        <v>216</v>
      </c>
      <c r="C1518">
        <v>1899</v>
      </c>
      <c r="D1518" s="61" t="s">
        <v>2056</v>
      </c>
    </row>
    <row r="1519" spans="1:4" hidden="1" x14ac:dyDescent="0.25">
      <c r="A1519" s="61" t="s">
        <v>84</v>
      </c>
      <c r="B1519" s="61" t="s">
        <v>216</v>
      </c>
      <c r="C1519">
        <v>1900</v>
      </c>
      <c r="D1519" s="61" t="s">
        <v>2056</v>
      </c>
    </row>
    <row r="1520" spans="1:4" hidden="1" x14ac:dyDescent="0.25">
      <c r="A1520" s="61" t="s">
        <v>84</v>
      </c>
      <c r="B1520" s="61" t="s">
        <v>216</v>
      </c>
      <c r="C1520">
        <v>1901</v>
      </c>
      <c r="D1520" s="61" t="s">
        <v>2056</v>
      </c>
    </row>
    <row r="1521" spans="1:4" hidden="1" x14ac:dyDescent="0.25">
      <c r="A1521" s="61" t="s">
        <v>84</v>
      </c>
      <c r="B1521" s="61" t="s">
        <v>216</v>
      </c>
      <c r="C1521">
        <v>1902</v>
      </c>
      <c r="D1521" s="61" t="s">
        <v>2056</v>
      </c>
    </row>
    <row r="1522" spans="1:4" hidden="1" x14ac:dyDescent="0.25">
      <c r="A1522" s="61" t="s">
        <v>84</v>
      </c>
      <c r="B1522" s="61" t="s">
        <v>216</v>
      </c>
      <c r="C1522">
        <v>1903</v>
      </c>
      <c r="D1522" s="61" t="s">
        <v>2057</v>
      </c>
    </row>
    <row r="1523" spans="1:4" hidden="1" x14ac:dyDescent="0.25">
      <c r="A1523" s="61" t="s">
        <v>84</v>
      </c>
      <c r="B1523" s="61" t="s">
        <v>216</v>
      </c>
      <c r="C1523">
        <v>1904</v>
      </c>
      <c r="D1523" s="61" t="s">
        <v>2057</v>
      </c>
    </row>
    <row r="1524" spans="1:4" hidden="1" x14ac:dyDescent="0.25">
      <c r="A1524" s="61" t="s">
        <v>84</v>
      </c>
      <c r="B1524" s="61" t="s">
        <v>216</v>
      </c>
      <c r="C1524">
        <v>1905</v>
      </c>
      <c r="D1524" s="61" t="s">
        <v>2057</v>
      </c>
    </row>
    <row r="1525" spans="1:4" hidden="1" x14ac:dyDescent="0.25">
      <c r="A1525" s="61" t="s">
        <v>84</v>
      </c>
      <c r="B1525" s="61" t="s">
        <v>216</v>
      </c>
      <c r="C1525">
        <v>1906</v>
      </c>
      <c r="D1525" s="61" t="s">
        <v>2058</v>
      </c>
    </row>
    <row r="1526" spans="1:4" hidden="1" x14ac:dyDescent="0.25">
      <c r="A1526" s="61" t="s">
        <v>84</v>
      </c>
      <c r="B1526" s="61" t="s">
        <v>216</v>
      </c>
      <c r="C1526">
        <v>1907</v>
      </c>
      <c r="D1526" s="61" t="s">
        <v>2058</v>
      </c>
    </row>
    <row r="1527" spans="1:4" hidden="1" x14ac:dyDescent="0.25">
      <c r="A1527" s="61" t="s">
        <v>84</v>
      </c>
      <c r="B1527" s="61" t="s">
        <v>216</v>
      </c>
      <c r="C1527">
        <v>1908</v>
      </c>
      <c r="D1527" s="61" t="s">
        <v>2058</v>
      </c>
    </row>
    <row r="1528" spans="1:4" hidden="1" x14ac:dyDescent="0.25">
      <c r="A1528" s="61" t="s">
        <v>84</v>
      </c>
      <c r="B1528" s="61" t="s">
        <v>216</v>
      </c>
      <c r="C1528">
        <v>1909</v>
      </c>
      <c r="D1528" s="61" t="s">
        <v>2058</v>
      </c>
    </row>
    <row r="1529" spans="1:4" hidden="1" x14ac:dyDescent="0.25">
      <c r="A1529" s="61" t="s">
        <v>84</v>
      </c>
      <c r="B1529" s="61" t="s">
        <v>216</v>
      </c>
      <c r="C1529">
        <v>1910</v>
      </c>
      <c r="D1529" s="61" t="s">
        <v>2059</v>
      </c>
    </row>
    <row r="1530" spans="1:4" hidden="1" x14ac:dyDescent="0.25">
      <c r="A1530" s="61" t="s">
        <v>84</v>
      </c>
      <c r="B1530" s="61" t="s">
        <v>216</v>
      </c>
      <c r="C1530">
        <v>1911</v>
      </c>
      <c r="D1530" s="61" t="s">
        <v>2059</v>
      </c>
    </row>
    <row r="1531" spans="1:4" hidden="1" x14ac:dyDescent="0.25">
      <c r="A1531" s="61" t="s">
        <v>84</v>
      </c>
      <c r="B1531" s="61" t="s">
        <v>216</v>
      </c>
      <c r="C1531">
        <v>1912</v>
      </c>
      <c r="D1531" s="61" t="s">
        <v>2059</v>
      </c>
    </row>
    <row r="1532" spans="1:4" hidden="1" x14ac:dyDescent="0.25">
      <c r="A1532" s="61" t="s">
        <v>84</v>
      </c>
      <c r="B1532" s="61" t="s">
        <v>216</v>
      </c>
      <c r="C1532">
        <v>1913</v>
      </c>
      <c r="D1532" s="61" t="s">
        <v>2059</v>
      </c>
    </row>
    <row r="1533" spans="1:4" hidden="1" x14ac:dyDescent="0.25">
      <c r="A1533" s="61" t="s">
        <v>84</v>
      </c>
      <c r="B1533" s="61" t="s">
        <v>216</v>
      </c>
      <c r="C1533">
        <v>1914</v>
      </c>
      <c r="D1533" s="61" t="s">
        <v>2059</v>
      </c>
    </row>
    <row r="1534" spans="1:4" hidden="1" x14ac:dyDescent="0.25">
      <c r="A1534" s="61" t="s">
        <v>84</v>
      </c>
      <c r="B1534" s="61" t="s">
        <v>216</v>
      </c>
      <c r="C1534">
        <v>1915</v>
      </c>
      <c r="D1534" s="61" t="s">
        <v>2059</v>
      </c>
    </row>
    <row r="1535" spans="1:4" hidden="1" x14ac:dyDescent="0.25">
      <c r="A1535" s="61" t="s">
        <v>84</v>
      </c>
      <c r="B1535" s="61" t="s">
        <v>216</v>
      </c>
      <c r="C1535">
        <v>1916</v>
      </c>
      <c r="D1535" s="61" t="s">
        <v>2056</v>
      </c>
    </row>
    <row r="1536" spans="1:4" hidden="1" x14ac:dyDescent="0.25">
      <c r="A1536" s="61" t="s">
        <v>84</v>
      </c>
      <c r="B1536" s="61" t="s">
        <v>216</v>
      </c>
      <c r="C1536">
        <v>1917</v>
      </c>
      <c r="D1536" s="61" t="s">
        <v>2056</v>
      </c>
    </row>
    <row r="1537" spans="1:4" hidden="1" x14ac:dyDescent="0.25">
      <c r="A1537" s="61" t="s">
        <v>84</v>
      </c>
      <c r="B1537" s="61" t="s">
        <v>216</v>
      </c>
      <c r="C1537">
        <v>1918</v>
      </c>
      <c r="D1537" s="61" t="s">
        <v>2058</v>
      </c>
    </row>
    <row r="1538" spans="1:4" hidden="1" x14ac:dyDescent="0.25">
      <c r="A1538" s="61" t="s">
        <v>84</v>
      </c>
      <c r="B1538" s="61" t="s">
        <v>216</v>
      </c>
      <c r="C1538">
        <v>1919</v>
      </c>
      <c r="D1538" s="61" t="s">
        <v>2058</v>
      </c>
    </row>
    <row r="1539" spans="1:4" hidden="1" x14ac:dyDescent="0.25">
      <c r="A1539" s="61" t="s">
        <v>84</v>
      </c>
      <c r="B1539" s="61" t="s">
        <v>216</v>
      </c>
      <c r="C1539">
        <v>1920</v>
      </c>
      <c r="D1539" s="61" t="s">
        <v>2058</v>
      </c>
    </row>
    <row r="1540" spans="1:4" hidden="1" x14ac:dyDescent="0.25">
      <c r="A1540" s="61" t="s">
        <v>84</v>
      </c>
      <c r="B1540" s="61" t="s">
        <v>216</v>
      </c>
      <c r="C1540">
        <v>1921</v>
      </c>
      <c r="D1540" s="61" t="s">
        <v>2058</v>
      </c>
    </row>
    <row r="1541" spans="1:4" hidden="1" x14ac:dyDescent="0.25">
      <c r="A1541" s="61" t="s">
        <v>84</v>
      </c>
      <c r="B1541" s="61" t="s">
        <v>216</v>
      </c>
      <c r="C1541">
        <v>1922</v>
      </c>
      <c r="D1541" s="61" t="s">
        <v>2058</v>
      </c>
    </row>
    <row r="1542" spans="1:4" hidden="1" x14ac:dyDescent="0.25">
      <c r="A1542" s="61" t="s">
        <v>84</v>
      </c>
      <c r="B1542" s="61" t="s">
        <v>216</v>
      </c>
      <c r="C1542">
        <v>1923</v>
      </c>
      <c r="D1542" s="61" t="s">
        <v>2058</v>
      </c>
    </row>
    <row r="1543" spans="1:4" hidden="1" x14ac:dyDescent="0.25">
      <c r="A1543" s="61" t="s">
        <v>84</v>
      </c>
      <c r="B1543" s="61" t="s">
        <v>216</v>
      </c>
      <c r="C1543">
        <v>1924</v>
      </c>
      <c r="D1543" s="61" t="s">
        <v>2058</v>
      </c>
    </row>
    <row r="1544" spans="1:4" hidden="1" x14ac:dyDescent="0.25">
      <c r="A1544" s="61" t="s">
        <v>84</v>
      </c>
      <c r="B1544" s="61" t="s">
        <v>216</v>
      </c>
      <c r="C1544">
        <v>1925</v>
      </c>
      <c r="D1544" s="61" t="s">
        <v>2058</v>
      </c>
    </row>
    <row r="1545" spans="1:4" hidden="1" x14ac:dyDescent="0.25">
      <c r="A1545" s="61" t="s">
        <v>84</v>
      </c>
      <c r="B1545" s="61" t="s">
        <v>216</v>
      </c>
      <c r="C1545">
        <v>1926</v>
      </c>
      <c r="D1545" s="61" t="s">
        <v>2060</v>
      </c>
    </row>
    <row r="1546" spans="1:4" hidden="1" x14ac:dyDescent="0.25">
      <c r="A1546" s="61" t="s">
        <v>84</v>
      </c>
      <c r="B1546" s="61" t="s">
        <v>216</v>
      </c>
      <c r="C1546">
        <v>1927</v>
      </c>
      <c r="D1546" s="61" t="s">
        <v>2060</v>
      </c>
    </row>
    <row r="1547" spans="1:4" hidden="1" x14ac:dyDescent="0.25">
      <c r="A1547" s="61" t="s">
        <v>84</v>
      </c>
      <c r="B1547" s="61" t="s">
        <v>216</v>
      </c>
      <c r="C1547">
        <v>1928</v>
      </c>
      <c r="D1547" s="61" t="s">
        <v>2060</v>
      </c>
    </row>
    <row r="1548" spans="1:4" hidden="1" x14ac:dyDescent="0.25">
      <c r="A1548" s="61" t="s">
        <v>84</v>
      </c>
      <c r="B1548" s="61" t="s">
        <v>216</v>
      </c>
      <c r="C1548">
        <v>1929</v>
      </c>
      <c r="D1548" s="61" t="s">
        <v>2060</v>
      </c>
    </row>
    <row r="1549" spans="1:4" hidden="1" x14ac:dyDescent="0.25">
      <c r="A1549" s="61" t="s">
        <v>84</v>
      </c>
      <c r="B1549" s="61" t="s">
        <v>216</v>
      </c>
      <c r="C1549">
        <v>1930</v>
      </c>
      <c r="D1549" s="61" t="s">
        <v>2058</v>
      </c>
    </row>
    <row r="1550" spans="1:4" hidden="1" x14ac:dyDescent="0.25">
      <c r="A1550" s="61" t="s">
        <v>84</v>
      </c>
      <c r="B1550" s="61" t="s">
        <v>216</v>
      </c>
      <c r="C1550">
        <v>1931</v>
      </c>
      <c r="D1550" s="61" t="s">
        <v>2058</v>
      </c>
    </row>
    <row r="1551" spans="1:4" hidden="1" x14ac:dyDescent="0.25">
      <c r="A1551" s="61" t="s">
        <v>84</v>
      </c>
      <c r="B1551" s="61" t="s">
        <v>216</v>
      </c>
      <c r="C1551">
        <v>1932</v>
      </c>
      <c r="D1551" s="61" t="s">
        <v>2059</v>
      </c>
    </row>
    <row r="1552" spans="1:4" hidden="1" x14ac:dyDescent="0.25">
      <c r="A1552" s="61" t="s">
        <v>84</v>
      </c>
      <c r="B1552" s="61" t="s">
        <v>216</v>
      </c>
      <c r="C1552">
        <v>1933</v>
      </c>
      <c r="D1552" s="61" t="s">
        <v>2059</v>
      </c>
    </row>
    <row r="1553" spans="1:4" hidden="1" x14ac:dyDescent="0.25">
      <c r="A1553" s="61" t="s">
        <v>84</v>
      </c>
      <c r="B1553" s="61" t="s">
        <v>216</v>
      </c>
      <c r="C1553">
        <v>1934</v>
      </c>
      <c r="D1553" s="61" t="s">
        <v>2059</v>
      </c>
    </row>
    <row r="1554" spans="1:4" hidden="1" x14ac:dyDescent="0.25">
      <c r="A1554" s="61" t="s">
        <v>84</v>
      </c>
      <c r="B1554" s="61" t="s">
        <v>216</v>
      </c>
      <c r="C1554">
        <v>1935</v>
      </c>
      <c r="D1554" s="61" t="s">
        <v>2059</v>
      </c>
    </row>
    <row r="1555" spans="1:4" hidden="1" x14ac:dyDescent="0.25">
      <c r="A1555" s="61" t="s">
        <v>84</v>
      </c>
      <c r="B1555" s="61" t="s">
        <v>216</v>
      </c>
      <c r="C1555">
        <v>1936</v>
      </c>
      <c r="D1555" s="61" t="s">
        <v>2059</v>
      </c>
    </row>
    <row r="1556" spans="1:4" hidden="1" x14ac:dyDescent="0.25">
      <c r="A1556" s="61" t="s">
        <v>84</v>
      </c>
      <c r="B1556" s="61" t="s">
        <v>216</v>
      </c>
      <c r="C1556">
        <v>1937</v>
      </c>
      <c r="D1556" s="61" t="s">
        <v>2059</v>
      </c>
    </row>
    <row r="1557" spans="1:4" hidden="1" x14ac:dyDescent="0.25">
      <c r="A1557" s="61" t="s">
        <v>84</v>
      </c>
      <c r="B1557" s="61" t="s">
        <v>216</v>
      </c>
      <c r="C1557">
        <v>1938</v>
      </c>
      <c r="D1557" s="61" t="s">
        <v>2059</v>
      </c>
    </row>
    <row r="1558" spans="1:4" hidden="1" x14ac:dyDescent="0.25">
      <c r="A1558" s="61" t="s">
        <v>84</v>
      </c>
      <c r="B1558" s="61" t="s">
        <v>216</v>
      </c>
      <c r="C1558">
        <v>1939</v>
      </c>
      <c r="D1558" s="61" t="s">
        <v>2060</v>
      </c>
    </row>
    <row r="1559" spans="1:4" hidden="1" x14ac:dyDescent="0.25">
      <c r="A1559" s="61" t="s">
        <v>84</v>
      </c>
      <c r="B1559" s="61" t="s">
        <v>216</v>
      </c>
      <c r="C1559">
        <v>1940</v>
      </c>
      <c r="D1559" s="61" t="s">
        <v>2057</v>
      </c>
    </row>
    <row r="1560" spans="1:4" hidden="1" x14ac:dyDescent="0.25">
      <c r="A1560" s="61" t="s">
        <v>84</v>
      </c>
      <c r="B1560" s="61" t="s">
        <v>216</v>
      </c>
      <c r="C1560">
        <v>1941</v>
      </c>
      <c r="D1560" s="61" t="s">
        <v>2057</v>
      </c>
    </row>
    <row r="1561" spans="1:4" hidden="1" x14ac:dyDescent="0.25">
      <c r="A1561" s="61" t="s">
        <v>84</v>
      </c>
      <c r="B1561" s="61" t="s">
        <v>216</v>
      </c>
      <c r="C1561">
        <v>1942</v>
      </c>
      <c r="D1561" s="61" t="s">
        <v>2057</v>
      </c>
    </row>
    <row r="1562" spans="1:4" hidden="1" x14ac:dyDescent="0.25">
      <c r="A1562" s="61" t="s">
        <v>84</v>
      </c>
      <c r="B1562" s="61" t="s">
        <v>216</v>
      </c>
      <c r="C1562">
        <v>1943</v>
      </c>
      <c r="D1562" s="61" t="s">
        <v>2057</v>
      </c>
    </row>
    <row r="1563" spans="1:4" hidden="1" x14ac:dyDescent="0.25">
      <c r="A1563" s="61" t="s">
        <v>84</v>
      </c>
      <c r="B1563" s="61" t="s">
        <v>216</v>
      </c>
      <c r="C1563">
        <v>1944</v>
      </c>
      <c r="D1563" s="61" t="s">
        <v>2057</v>
      </c>
    </row>
    <row r="1564" spans="1:4" hidden="1" x14ac:dyDescent="0.25">
      <c r="A1564" s="61" t="s">
        <v>84</v>
      </c>
      <c r="B1564" s="61" t="s">
        <v>216</v>
      </c>
      <c r="C1564">
        <v>1945</v>
      </c>
      <c r="D1564" s="61" t="s">
        <v>2057</v>
      </c>
    </row>
    <row r="1565" spans="1:4" hidden="1" x14ac:dyDescent="0.25">
      <c r="A1565" s="61" t="s">
        <v>84</v>
      </c>
      <c r="B1565" s="61" t="s">
        <v>216</v>
      </c>
      <c r="C1565">
        <v>1946</v>
      </c>
      <c r="D1565" s="61" t="s">
        <v>2059</v>
      </c>
    </row>
    <row r="1566" spans="1:4" hidden="1" x14ac:dyDescent="0.25">
      <c r="A1566" s="61" t="s">
        <v>84</v>
      </c>
      <c r="B1566" s="61" t="s">
        <v>216</v>
      </c>
      <c r="C1566">
        <v>1947</v>
      </c>
      <c r="D1566" s="61" t="s">
        <v>2059</v>
      </c>
    </row>
    <row r="1567" spans="1:4" hidden="1" x14ac:dyDescent="0.25">
      <c r="A1567" s="61" t="s">
        <v>84</v>
      </c>
      <c r="B1567" s="61" t="s">
        <v>216</v>
      </c>
      <c r="C1567">
        <v>1948</v>
      </c>
      <c r="D1567" s="61" t="s">
        <v>2059</v>
      </c>
    </row>
    <row r="1568" spans="1:4" hidden="1" x14ac:dyDescent="0.25">
      <c r="A1568" s="61" t="s">
        <v>84</v>
      </c>
      <c r="B1568" s="61" t="s">
        <v>216</v>
      </c>
      <c r="C1568">
        <v>1949</v>
      </c>
      <c r="D1568" s="61" t="s">
        <v>2059</v>
      </c>
    </row>
    <row r="1569" spans="1:4" hidden="1" x14ac:dyDescent="0.25">
      <c r="A1569" s="61" t="s">
        <v>84</v>
      </c>
      <c r="B1569" s="61" t="s">
        <v>216</v>
      </c>
      <c r="C1569">
        <v>1950</v>
      </c>
      <c r="D1569" s="61" t="s">
        <v>2061</v>
      </c>
    </row>
    <row r="1570" spans="1:4" hidden="1" x14ac:dyDescent="0.25">
      <c r="A1570" s="61" t="s">
        <v>84</v>
      </c>
      <c r="B1570" s="61" t="s">
        <v>216</v>
      </c>
      <c r="C1570">
        <v>1951</v>
      </c>
      <c r="D1570" s="61" t="s">
        <v>2061</v>
      </c>
    </row>
    <row r="1571" spans="1:4" hidden="1" x14ac:dyDescent="0.25">
      <c r="A1571" s="61" t="s">
        <v>84</v>
      </c>
      <c r="B1571" s="61" t="s">
        <v>216</v>
      </c>
      <c r="C1571">
        <v>1952</v>
      </c>
      <c r="D1571" s="61" t="s">
        <v>2061</v>
      </c>
    </row>
    <row r="1572" spans="1:4" hidden="1" x14ac:dyDescent="0.25">
      <c r="A1572" s="61" t="s">
        <v>84</v>
      </c>
      <c r="B1572" s="61" t="s">
        <v>216</v>
      </c>
      <c r="C1572">
        <v>1953</v>
      </c>
      <c r="D1572" s="61" t="s">
        <v>2061</v>
      </c>
    </row>
    <row r="1573" spans="1:4" hidden="1" x14ac:dyDescent="0.25">
      <c r="A1573" s="61" t="s">
        <v>84</v>
      </c>
      <c r="B1573" s="61" t="s">
        <v>216</v>
      </c>
      <c r="C1573">
        <v>1954</v>
      </c>
      <c r="D1573" s="61" t="s">
        <v>2061</v>
      </c>
    </row>
    <row r="1574" spans="1:4" hidden="1" x14ac:dyDescent="0.25">
      <c r="A1574" s="61" t="s">
        <v>84</v>
      </c>
      <c r="B1574" s="61" t="s">
        <v>216</v>
      </c>
      <c r="C1574">
        <v>1955</v>
      </c>
      <c r="D1574" s="61" t="s">
        <v>2061</v>
      </c>
    </row>
    <row r="1575" spans="1:4" hidden="1" x14ac:dyDescent="0.25">
      <c r="A1575" s="61" t="s">
        <v>84</v>
      </c>
      <c r="B1575" s="61" t="s">
        <v>216</v>
      </c>
      <c r="C1575">
        <v>1956</v>
      </c>
      <c r="D1575" s="61" t="s">
        <v>2061</v>
      </c>
    </row>
    <row r="1576" spans="1:4" hidden="1" x14ac:dyDescent="0.25">
      <c r="A1576" s="61" t="s">
        <v>84</v>
      </c>
      <c r="B1576" s="61" t="s">
        <v>216</v>
      </c>
      <c r="C1576">
        <v>1957</v>
      </c>
      <c r="D1576" s="61" t="s">
        <v>2061</v>
      </c>
    </row>
    <row r="1577" spans="1:4" hidden="1" x14ac:dyDescent="0.25">
      <c r="A1577" s="61" t="s">
        <v>84</v>
      </c>
      <c r="B1577" s="61" t="s">
        <v>216</v>
      </c>
      <c r="C1577">
        <v>1958</v>
      </c>
      <c r="D1577" s="61" t="s">
        <v>2061</v>
      </c>
    </row>
    <row r="1578" spans="1:4" hidden="1" x14ac:dyDescent="0.25">
      <c r="A1578" s="61" t="s">
        <v>84</v>
      </c>
      <c r="B1578" s="61" t="s">
        <v>216</v>
      </c>
      <c r="C1578">
        <v>1959</v>
      </c>
      <c r="D1578" s="61" t="s">
        <v>2061</v>
      </c>
    </row>
    <row r="1579" spans="1:4" hidden="1" x14ac:dyDescent="0.25">
      <c r="A1579" s="61" t="s">
        <v>84</v>
      </c>
      <c r="B1579" s="61" t="s">
        <v>216</v>
      </c>
      <c r="C1579">
        <v>1960</v>
      </c>
      <c r="D1579" s="61" t="s">
        <v>2061</v>
      </c>
    </row>
    <row r="1580" spans="1:4" hidden="1" x14ac:dyDescent="0.25">
      <c r="A1580" s="61" t="s">
        <v>84</v>
      </c>
      <c r="B1580" s="61" t="s">
        <v>216</v>
      </c>
      <c r="C1580">
        <v>1961</v>
      </c>
      <c r="D1580" s="61" t="s">
        <v>2061</v>
      </c>
    </row>
    <row r="1581" spans="1:4" hidden="1" x14ac:dyDescent="0.25">
      <c r="A1581" s="61" t="s">
        <v>84</v>
      </c>
      <c r="B1581" s="61" t="s">
        <v>216</v>
      </c>
      <c r="C1581">
        <v>1962</v>
      </c>
      <c r="D1581" s="61" t="s">
        <v>2061</v>
      </c>
    </row>
    <row r="1582" spans="1:4" hidden="1" x14ac:dyDescent="0.25">
      <c r="A1582" s="61" t="s">
        <v>84</v>
      </c>
      <c r="B1582" s="61" t="s">
        <v>216</v>
      </c>
      <c r="C1582">
        <v>1963</v>
      </c>
      <c r="D1582" s="61" t="s">
        <v>2061</v>
      </c>
    </row>
    <row r="1583" spans="1:4" hidden="1" x14ac:dyDescent="0.25">
      <c r="A1583" s="61" t="s">
        <v>84</v>
      </c>
      <c r="B1583" s="61" t="s">
        <v>216</v>
      </c>
      <c r="C1583">
        <v>1964</v>
      </c>
      <c r="D1583" s="61" t="s">
        <v>2061</v>
      </c>
    </row>
    <row r="1584" spans="1:4" hidden="1" x14ac:dyDescent="0.25">
      <c r="A1584" s="61" t="s">
        <v>84</v>
      </c>
      <c r="B1584" s="61" t="s">
        <v>216</v>
      </c>
      <c r="C1584">
        <v>1965</v>
      </c>
      <c r="D1584" s="61" t="s">
        <v>2061</v>
      </c>
    </row>
    <row r="1585" spans="1:4" hidden="1" x14ac:dyDescent="0.25">
      <c r="A1585" s="61" t="s">
        <v>84</v>
      </c>
      <c r="B1585" s="61" t="s">
        <v>216</v>
      </c>
      <c r="C1585">
        <v>1966</v>
      </c>
      <c r="D1585" s="61" t="s">
        <v>2061</v>
      </c>
    </row>
    <row r="1586" spans="1:4" hidden="1" x14ac:dyDescent="0.25">
      <c r="A1586" s="61" t="s">
        <v>84</v>
      </c>
      <c r="B1586" s="61" t="s">
        <v>216</v>
      </c>
      <c r="C1586">
        <v>1967</v>
      </c>
      <c r="D1586" s="61" t="s">
        <v>2061</v>
      </c>
    </row>
    <row r="1587" spans="1:4" hidden="1" x14ac:dyDescent="0.25">
      <c r="A1587" s="61" t="s">
        <v>84</v>
      </c>
      <c r="B1587" s="61" t="s">
        <v>216</v>
      </c>
      <c r="C1587">
        <v>1968</v>
      </c>
      <c r="D1587" s="61" t="s">
        <v>2061</v>
      </c>
    </row>
    <row r="1588" spans="1:4" hidden="1" x14ac:dyDescent="0.25">
      <c r="A1588" s="61" t="s">
        <v>84</v>
      </c>
      <c r="B1588" s="61" t="s">
        <v>216</v>
      </c>
      <c r="C1588">
        <v>1969</v>
      </c>
      <c r="D1588" s="61" t="s">
        <v>2061</v>
      </c>
    </row>
    <row r="1589" spans="1:4" hidden="1" x14ac:dyDescent="0.25">
      <c r="A1589" s="61" t="s">
        <v>84</v>
      </c>
      <c r="B1589" s="61" t="s">
        <v>216</v>
      </c>
      <c r="C1589">
        <v>1970</v>
      </c>
      <c r="D1589" s="61" t="s">
        <v>2061</v>
      </c>
    </row>
    <row r="1590" spans="1:4" hidden="1" x14ac:dyDescent="0.25">
      <c r="A1590" s="61" t="s">
        <v>84</v>
      </c>
      <c r="B1590" s="61" t="s">
        <v>216</v>
      </c>
      <c r="C1590">
        <v>1971</v>
      </c>
      <c r="D1590" s="61" t="s">
        <v>2061</v>
      </c>
    </row>
    <row r="1591" spans="1:4" hidden="1" x14ac:dyDescent="0.25">
      <c r="A1591" s="61" t="s">
        <v>84</v>
      </c>
      <c r="B1591" s="61" t="s">
        <v>216</v>
      </c>
      <c r="C1591">
        <v>1972</v>
      </c>
      <c r="D1591" s="61" t="s">
        <v>2061</v>
      </c>
    </row>
    <row r="1592" spans="1:4" hidden="1" x14ac:dyDescent="0.25">
      <c r="A1592" s="61" t="s">
        <v>84</v>
      </c>
      <c r="B1592" s="61" t="s">
        <v>216</v>
      </c>
      <c r="C1592">
        <v>1973</v>
      </c>
      <c r="D1592" s="61" t="s">
        <v>2061</v>
      </c>
    </row>
    <row r="1593" spans="1:4" hidden="1" x14ac:dyDescent="0.25">
      <c r="A1593" s="61" t="s">
        <v>84</v>
      </c>
      <c r="B1593" s="61" t="s">
        <v>216</v>
      </c>
      <c r="C1593">
        <v>1974</v>
      </c>
      <c r="D1593" s="61" t="s">
        <v>2061</v>
      </c>
    </row>
    <row r="1594" spans="1:4" hidden="1" x14ac:dyDescent="0.25">
      <c r="A1594" s="61" t="s">
        <v>84</v>
      </c>
      <c r="B1594" s="61" t="s">
        <v>216</v>
      </c>
      <c r="C1594">
        <v>1975</v>
      </c>
      <c r="D1594" s="61" t="s">
        <v>2061</v>
      </c>
    </row>
    <row r="1595" spans="1:4" hidden="1" x14ac:dyDescent="0.25">
      <c r="A1595" s="61" t="s">
        <v>84</v>
      </c>
      <c r="B1595" s="61" t="s">
        <v>216</v>
      </c>
      <c r="C1595">
        <v>1976</v>
      </c>
      <c r="D1595" s="61" t="s">
        <v>2061</v>
      </c>
    </row>
    <row r="1596" spans="1:4" hidden="1" x14ac:dyDescent="0.25">
      <c r="A1596" s="61" t="s">
        <v>84</v>
      </c>
      <c r="B1596" s="61" t="s">
        <v>216</v>
      </c>
      <c r="C1596">
        <v>1977</v>
      </c>
      <c r="D1596" s="61" t="s">
        <v>2061</v>
      </c>
    </row>
    <row r="1597" spans="1:4" hidden="1" x14ac:dyDescent="0.25">
      <c r="A1597" s="61" t="s">
        <v>84</v>
      </c>
      <c r="B1597" s="61" t="s">
        <v>216</v>
      </c>
      <c r="C1597">
        <v>1978</v>
      </c>
      <c r="D1597" s="61" t="s">
        <v>2061</v>
      </c>
    </row>
    <row r="1598" spans="1:4" hidden="1" x14ac:dyDescent="0.25">
      <c r="A1598" s="61" t="s">
        <v>84</v>
      </c>
      <c r="B1598" s="61" t="s">
        <v>216</v>
      </c>
      <c r="C1598">
        <v>1979</v>
      </c>
      <c r="D1598" s="61" t="s">
        <v>2061</v>
      </c>
    </row>
    <row r="1599" spans="1:4" hidden="1" x14ac:dyDescent="0.25">
      <c r="A1599" s="61" t="s">
        <v>84</v>
      </c>
      <c r="B1599" s="61" t="s">
        <v>216</v>
      </c>
      <c r="C1599">
        <v>1980</v>
      </c>
      <c r="D1599" s="61" t="s">
        <v>2062</v>
      </c>
    </row>
    <row r="1600" spans="1:4" hidden="1" x14ac:dyDescent="0.25">
      <c r="A1600" s="61" t="s">
        <v>84</v>
      </c>
      <c r="B1600" s="61" t="s">
        <v>216</v>
      </c>
      <c r="C1600">
        <v>1981</v>
      </c>
      <c r="D1600" s="61" t="s">
        <v>2062</v>
      </c>
    </row>
    <row r="1601" spans="1:4" hidden="1" x14ac:dyDescent="0.25">
      <c r="A1601" s="61" t="s">
        <v>84</v>
      </c>
      <c r="B1601" s="61" t="s">
        <v>216</v>
      </c>
      <c r="C1601">
        <v>1982</v>
      </c>
      <c r="D1601" s="61" t="s">
        <v>2062</v>
      </c>
    </row>
    <row r="1602" spans="1:4" hidden="1" x14ac:dyDescent="0.25">
      <c r="A1602" s="61" t="s">
        <v>84</v>
      </c>
      <c r="B1602" s="61" t="s">
        <v>216</v>
      </c>
      <c r="C1602">
        <v>1983</v>
      </c>
      <c r="D1602" s="61" t="s">
        <v>2062</v>
      </c>
    </row>
    <row r="1603" spans="1:4" hidden="1" x14ac:dyDescent="0.25">
      <c r="A1603" s="61" t="s">
        <v>84</v>
      </c>
      <c r="B1603" s="61" t="s">
        <v>216</v>
      </c>
      <c r="C1603">
        <v>1984</v>
      </c>
      <c r="D1603" s="61" t="s">
        <v>2062</v>
      </c>
    </row>
    <row r="1604" spans="1:4" hidden="1" x14ac:dyDescent="0.25">
      <c r="A1604" s="61" t="s">
        <v>84</v>
      </c>
      <c r="B1604" s="61" t="s">
        <v>216</v>
      </c>
      <c r="C1604">
        <v>1985</v>
      </c>
      <c r="D1604" s="61" t="s">
        <v>2062</v>
      </c>
    </row>
    <row r="1605" spans="1:4" hidden="1" x14ac:dyDescent="0.25">
      <c r="A1605" s="61" t="s">
        <v>84</v>
      </c>
      <c r="B1605" s="61" t="s">
        <v>216</v>
      </c>
      <c r="C1605">
        <v>1986</v>
      </c>
      <c r="D1605" s="61" t="s">
        <v>2062</v>
      </c>
    </row>
    <row r="1606" spans="1:4" hidden="1" x14ac:dyDescent="0.25">
      <c r="A1606" s="61" t="s">
        <v>84</v>
      </c>
      <c r="B1606" s="61" t="s">
        <v>216</v>
      </c>
      <c r="C1606">
        <v>1987</v>
      </c>
      <c r="D1606" s="61" t="s">
        <v>2062</v>
      </c>
    </row>
    <row r="1607" spans="1:4" hidden="1" x14ac:dyDescent="0.25">
      <c r="A1607" s="61" t="s">
        <v>84</v>
      </c>
      <c r="B1607" s="61" t="s">
        <v>216</v>
      </c>
      <c r="C1607">
        <v>1988</v>
      </c>
      <c r="D1607" s="61" t="s">
        <v>2062</v>
      </c>
    </row>
    <row r="1608" spans="1:4" hidden="1" x14ac:dyDescent="0.25">
      <c r="A1608" s="61" t="s">
        <v>84</v>
      </c>
      <c r="B1608" s="61" t="s">
        <v>216</v>
      </c>
      <c r="C1608">
        <v>1989</v>
      </c>
      <c r="D1608" s="61" t="s">
        <v>2062</v>
      </c>
    </row>
    <row r="1609" spans="1:4" hidden="1" x14ac:dyDescent="0.25">
      <c r="A1609" s="61" t="s">
        <v>84</v>
      </c>
      <c r="B1609" s="61" t="s">
        <v>216</v>
      </c>
      <c r="C1609">
        <v>1990</v>
      </c>
      <c r="D1609" s="61" t="s">
        <v>2062</v>
      </c>
    </row>
    <row r="1610" spans="1:4" hidden="1" x14ac:dyDescent="0.25">
      <c r="A1610" s="61" t="s">
        <v>84</v>
      </c>
      <c r="B1610" s="61" t="s">
        <v>216</v>
      </c>
      <c r="C1610">
        <v>1991</v>
      </c>
      <c r="D1610" s="61" t="s">
        <v>2062</v>
      </c>
    </row>
    <row r="1611" spans="1:4" hidden="1" x14ac:dyDescent="0.25">
      <c r="A1611" s="61" t="s">
        <v>84</v>
      </c>
      <c r="B1611" s="61" t="s">
        <v>216</v>
      </c>
      <c r="C1611">
        <v>1992</v>
      </c>
      <c r="D1611" s="61" t="s">
        <v>2062</v>
      </c>
    </row>
    <row r="1612" spans="1:4" hidden="1" x14ac:dyDescent="0.25">
      <c r="A1612" s="61" t="s">
        <v>84</v>
      </c>
      <c r="B1612" s="61" t="s">
        <v>216</v>
      </c>
      <c r="C1612">
        <v>1993</v>
      </c>
      <c r="D1612" s="61" t="s">
        <v>2062</v>
      </c>
    </row>
    <row r="1613" spans="1:4" hidden="1" x14ac:dyDescent="0.25">
      <c r="A1613" s="61" t="s">
        <v>84</v>
      </c>
      <c r="B1613" s="61" t="s">
        <v>216</v>
      </c>
      <c r="C1613">
        <v>1994</v>
      </c>
      <c r="D1613" s="61" t="s">
        <v>2062</v>
      </c>
    </row>
    <row r="1614" spans="1:4" hidden="1" x14ac:dyDescent="0.25">
      <c r="A1614" s="61" t="s">
        <v>84</v>
      </c>
      <c r="B1614" s="61" t="s">
        <v>216</v>
      </c>
      <c r="C1614">
        <v>1995</v>
      </c>
      <c r="D1614" s="61" t="s">
        <v>2062</v>
      </c>
    </row>
    <row r="1615" spans="1:4" hidden="1" x14ac:dyDescent="0.25">
      <c r="A1615" s="61" t="s">
        <v>84</v>
      </c>
      <c r="B1615" s="61" t="s">
        <v>216</v>
      </c>
      <c r="C1615">
        <v>1996</v>
      </c>
      <c r="D1615" s="61" t="s">
        <v>2062</v>
      </c>
    </row>
    <row r="1616" spans="1:4" hidden="1" x14ac:dyDescent="0.25">
      <c r="A1616" s="61" t="s">
        <v>84</v>
      </c>
      <c r="B1616" s="61" t="s">
        <v>216</v>
      </c>
      <c r="C1616">
        <v>1997</v>
      </c>
      <c r="D1616" s="61" t="s">
        <v>2062</v>
      </c>
    </row>
    <row r="1617" spans="1:4" hidden="1" x14ac:dyDescent="0.25">
      <c r="A1617" s="61" t="s">
        <v>84</v>
      </c>
      <c r="B1617" s="61" t="s">
        <v>216</v>
      </c>
      <c r="C1617">
        <v>1998</v>
      </c>
      <c r="D1617" s="61" t="s">
        <v>2062</v>
      </c>
    </row>
    <row r="1618" spans="1:4" hidden="1" x14ac:dyDescent="0.25">
      <c r="A1618" s="61" t="s">
        <v>84</v>
      </c>
      <c r="B1618" s="61" t="s">
        <v>216</v>
      </c>
      <c r="C1618">
        <v>1999</v>
      </c>
      <c r="D1618" s="61" t="s">
        <v>2062</v>
      </c>
    </row>
    <row r="1619" spans="1:4" hidden="1" x14ac:dyDescent="0.25">
      <c r="A1619" s="61" t="s">
        <v>84</v>
      </c>
      <c r="B1619" s="61" t="s">
        <v>216</v>
      </c>
      <c r="C1619">
        <v>2000</v>
      </c>
      <c r="D1619" s="61" t="s">
        <v>2062</v>
      </c>
    </row>
    <row r="1620" spans="1:4" hidden="1" x14ac:dyDescent="0.25">
      <c r="A1620" s="61" t="s">
        <v>84</v>
      </c>
      <c r="B1620" s="61" t="s">
        <v>216</v>
      </c>
      <c r="C1620">
        <v>2001</v>
      </c>
      <c r="D1620" s="61" t="s">
        <v>2062</v>
      </c>
    </row>
    <row r="1621" spans="1:4" hidden="1" x14ac:dyDescent="0.25">
      <c r="A1621" s="61" t="s">
        <v>84</v>
      </c>
      <c r="B1621" s="61" t="s">
        <v>216</v>
      </c>
      <c r="C1621">
        <v>2002</v>
      </c>
      <c r="D1621" s="61" t="s">
        <v>2062</v>
      </c>
    </row>
    <row r="1622" spans="1:4" hidden="1" x14ac:dyDescent="0.25">
      <c r="A1622" s="61" t="s">
        <v>84</v>
      </c>
      <c r="B1622" s="61" t="s">
        <v>216</v>
      </c>
      <c r="C1622">
        <v>2003</v>
      </c>
      <c r="D1622" s="61" t="s">
        <v>2062</v>
      </c>
    </row>
    <row r="1623" spans="1:4" hidden="1" x14ac:dyDescent="0.25">
      <c r="A1623" s="61" t="s">
        <v>84</v>
      </c>
      <c r="B1623" s="61" t="s">
        <v>216</v>
      </c>
      <c r="C1623">
        <v>2004</v>
      </c>
      <c r="D1623" s="61" t="s">
        <v>2062</v>
      </c>
    </row>
    <row r="1624" spans="1:4" hidden="1" x14ac:dyDescent="0.25">
      <c r="A1624" s="61" t="s">
        <v>84</v>
      </c>
      <c r="B1624" s="61" t="s">
        <v>216</v>
      </c>
      <c r="C1624">
        <v>2005</v>
      </c>
      <c r="D1624" s="61" t="s">
        <v>2062</v>
      </c>
    </row>
    <row r="1625" spans="1:4" hidden="1" x14ac:dyDescent="0.25">
      <c r="A1625" s="61" t="s">
        <v>84</v>
      </c>
      <c r="B1625" s="61" t="s">
        <v>216</v>
      </c>
      <c r="C1625">
        <v>2006</v>
      </c>
      <c r="D1625" s="61" t="s">
        <v>2062</v>
      </c>
    </row>
    <row r="1626" spans="1:4" hidden="1" x14ac:dyDescent="0.25">
      <c r="A1626" s="61" t="s">
        <v>84</v>
      </c>
      <c r="B1626" s="61" t="s">
        <v>216</v>
      </c>
      <c r="C1626">
        <v>2007</v>
      </c>
      <c r="D1626" s="61" t="s">
        <v>2062</v>
      </c>
    </row>
    <row r="1627" spans="1:4" hidden="1" x14ac:dyDescent="0.25">
      <c r="A1627" s="61" t="s">
        <v>84</v>
      </c>
      <c r="B1627" s="61" t="s">
        <v>216</v>
      </c>
      <c r="C1627">
        <v>2008</v>
      </c>
      <c r="D1627" s="61" t="s">
        <v>2062</v>
      </c>
    </row>
    <row r="1628" spans="1:4" hidden="1" x14ac:dyDescent="0.25">
      <c r="A1628" s="61" t="s">
        <v>84</v>
      </c>
      <c r="B1628" s="61" t="s">
        <v>216</v>
      </c>
      <c r="C1628">
        <v>2009</v>
      </c>
      <c r="D1628" s="61" t="s">
        <v>2062</v>
      </c>
    </row>
    <row r="1629" spans="1:4" hidden="1" x14ac:dyDescent="0.25">
      <c r="A1629" s="61" t="s">
        <v>84</v>
      </c>
      <c r="B1629" s="61" t="s">
        <v>216</v>
      </c>
      <c r="C1629">
        <v>2010</v>
      </c>
      <c r="D1629" s="61" t="s">
        <v>2062</v>
      </c>
    </row>
    <row r="1630" spans="1:4" hidden="1" x14ac:dyDescent="0.25">
      <c r="A1630" s="61" t="s">
        <v>84</v>
      </c>
      <c r="B1630" s="61" t="s">
        <v>216</v>
      </c>
      <c r="C1630">
        <v>2011</v>
      </c>
      <c r="D1630" s="61" t="s">
        <v>2062</v>
      </c>
    </row>
    <row r="1631" spans="1:4" hidden="1" x14ac:dyDescent="0.25">
      <c r="A1631" s="61" t="s">
        <v>84</v>
      </c>
      <c r="B1631" s="61" t="s">
        <v>216</v>
      </c>
      <c r="C1631">
        <v>2012</v>
      </c>
      <c r="D1631" s="61" t="s">
        <v>2062</v>
      </c>
    </row>
    <row r="1632" spans="1:4" hidden="1" x14ac:dyDescent="0.25">
      <c r="A1632" s="61" t="s">
        <v>84</v>
      </c>
      <c r="B1632" s="61" t="s">
        <v>216</v>
      </c>
      <c r="C1632">
        <v>2013</v>
      </c>
      <c r="D1632" s="61" t="s">
        <v>2063</v>
      </c>
    </row>
    <row r="1633" spans="1:4" hidden="1" x14ac:dyDescent="0.25">
      <c r="A1633" s="61" t="s">
        <v>84</v>
      </c>
      <c r="B1633" s="61" t="s">
        <v>216</v>
      </c>
      <c r="C1633">
        <v>2014</v>
      </c>
      <c r="D1633" s="61" t="s">
        <v>2063</v>
      </c>
    </row>
    <row r="1634" spans="1:4" hidden="1" x14ac:dyDescent="0.25">
      <c r="A1634" s="61" t="s">
        <v>84</v>
      </c>
      <c r="B1634" s="61" t="s">
        <v>216</v>
      </c>
      <c r="C1634">
        <v>2015</v>
      </c>
      <c r="D1634" s="61" t="s">
        <v>2064</v>
      </c>
    </row>
    <row r="1635" spans="1:4" hidden="1" x14ac:dyDescent="0.25">
      <c r="A1635" s="61" t="s">
        <v>84</v>
      </c>
      <c r="B1635" s="61" t="s">
        <v>216</v>
      </c>
      <c r="C1635">
        <v>2016</v>
      </c>
      <c r="D1635" s="61" t="s">
        <v>2065</v>
      </c>
    </row>
    <row r="1636" spans="1:4" hidden="1" x14ac:dyDescent="0.25">
      <c r="A1636" s="61" t="s">
        <v>84</v>
      </c>
      <c r="B1636" s="61" t="s">
        <v>216</v>
      </c>
      <c r="C1636">
        <v>2017</v>
      </c>
      <c r="D1636" s="61" t="s">
        <v>2061</v>
      </c>
    </row>
    <row r="1637" spans="1:4" hidden="1" x14ac:dyDescent="0.25">
      <c r="A1637" s="61" t="s">
        <v>84</v>
      </c>
      <c r="B1637" s="61" t="s">
        <v>216</v>
      </c>
      <c r="C1637">
        <v>2018</v>
      </c>
      <c r="D1637" s="61" t="s">
        <v>2063</v>
      </c>
    </row>
    <row r="1638" spans="1:4" hidden="1" x14ac:dyDescent="0.25">
      <c r="A1638" s="61" t="s">
        <v>84</v>
      </c>
      <c r="B1638" s="61" t="s">
        <v>216</v>
      </c>
      <c r="C1638">
        <v>2019</v>
      </c>
      <c r="D1638" s="61" t="s">
        <v>2063</v>
      </c>
    </row>
    <row r="1639" spans="1:4" hidden="1" x14ac:dyDescent="0.25">
      <c r="A1639" s="61" t="s">
        <v>84</v>
      </c>
      <c r="B1639" s="61" t="s">
        <v>216</v>
      </c>
      <c r="C1639">
        <v>2020</v>
      </c>
      <c r="D1639" s="61" t="s">
        <v>2063</v>
      </c>
    </row>
    <row r="1640" spans="1:4" hidden="1" x14ac:dyDescent="0.25">
      <c r="A1640" s="61" t="s">
        <v>84</v>
      </c>
      <c r="B1640" s="61" t="s">
        <v>216</v>
      </c>
      <c r="C1640">
        <v>2021</v>
      </c>
      <c r="D1640" s="61" t="s">
        <v>2065</v>
      </c>
    </row>
    <row r="1641" spans="1:4" hidden="1" x14ac:dyDescent="0.25">
      <c r="A1641" s="61" t="s">
        <v>84</v>
      </c>
      <c r="B1641" s="61" t="s">
        <v>216</v>
      </c>
      <c r="C1641">
        <v>2022</v>
      </c>
      <c r="D1641" s="61" t="s">
        <v>2065</v>
      </c>
    </row>
    <row r="1642" spans="1:4" x14ac:dyDescent="0.25">
      <c r="A1642" s="61" t="s">
        <v>84</v>
      </c>
      <c r="B1642" s="61" t="s">
        <v>216</v>
      </c>
      <c r="C1642">
        <v>2023</v>
      </c>
      <c r="D1642" s="61">
        <v>0.99199999999999999</v>
      </c>
    </row>
    <row r="1643" spans="1:4" hidden="1" x14ac:dyDescent="0.25">
      <c r="A1643" s="61" t="s">
        <v>51</v>
      </c>
      <c r="B1643" s="61" t="s">
        <v>217</v>
      </c>
      <c r="C1643">
        <v>1789</v>
      </c>
      <c r="D1643" s="61" t="s">
        <v>1788</v>
      </c>
    </row>
    <row r="1644" spans="1:4" hidden="1" x14ac:dyDescent="0.25">
      <c r="A1644" s="61" t="s">
        <v>51</v>
      </c>
      <c r="B1644" s="61" t="s">
        <v>217</v>
      </c>
      <c r="C1644">
        <v>1790</v>
      </c>
      <c r="D1644" s="61" t="s">
        <v>1788</v>
      </c>
    </row>
    <row r="1645" spans="1:4" hidden="1" x14ac:dyDescent="0.25">
      <c r="A1645" s="61" t="s">
        <v>51</v>
      </c>
      <c r="B1645" s="61" t="s">
        <v>217</v>
      </c>
      <c r="C1645">
        <v>1791</v>
      </c>
      <c r="D1645" s="61" t="s">
        <v>1788</v>
      </c>
    </row>
    <row r="1646" spans="1:4" hidden="1" x14ac:dyDescent="0.25">
      <c r="A1646" s="61" t="s">
        <v>51</v>
      </c>
      <c r="B1646" s="61" t="s">
        <v>217</v>
      </c>
      <c r="C1646">
        <v>1792</v>
      </c>
      <c r="D1646" s="61" t="s">
        <v>1788</v>
      </c>
    </row>
    <row r="1647" spans="1:4" hidden="1" x14ac:dyDescent="0.25">
      <c r="A1647" s="61" t="s">
        <v>51</v>
      </c>
      <c r="B1647" s="61" t="s">
        <v>217</v>
      </c>
      <c r="C1647">
        <v>1793</v>
      </c>
      <c r="D1647" s="61" t="s">
        <v>1788</v>
      </c>
    </row>
    <row r="1648" spans="1:4" hidden="1" x14ac:dyDescent="0.25">
      <c r="A1648" s="61" t="s">
        <v>51</v>
      </c>
      <c r="B1648" s="61" t="s">
        <v>217</v>
      </c>
      <c r="C1648">
        <v>1794</v>
      </c>
      <c r="D1648" s="61" t="s">
        <v>1788</v>
      </c>
    </row>
    <row r="1649" spans="1:4" hidden="1" x14ac:dyDescent="0.25">
      <c r="A1649" s="61" t="s">
        <v>51</v>
      </c>
      <c r="B1649" s="61" t="s">
        <v>217</v>
      </c>
      <c r="C1649">
        <v>1795</v>
      </c>
      <c r="D1649" s="61" t="s">
        <v>1788</v>
      </c>
    </row>
    <row r="1650" spans="1:4" hidden="1" x14ac:dyDescent="0.25">
      <c r="A1650" s="61" t="s">
        <v>51</v>
      </c>
      <c r="B1650" s="61" t="s">
        <v>217</v>
      </c>
      <c r="C1650">
        <v>1796</v>
      </c>
      <c r="D1650" s="61" t="s">
        <v>1788</v>
      </c>
    </row>
    <row r="1651" spans="1:4" hidden="1" x14ac:dyDescent="0.25">
      <c r="A1651" s="61" t="s">
        <v>51</v>
      </c>
      <c r="B1651" s="61" t="s">
        <v>217</v>
      </c>
      <c r="C1651">
        <v>1797</v>
      </c>
      <c r="D1651" s="61" t="s">
        <v>1788</v>
      </c>
    </row>
    <row r="1652" spans="1:4" hidden="1" x14ac:dyDescent="0.25">
      <c r="A1652" s="61" t="s">
        <v>51</v>
      </c>
      <c r="B1652" s="61" t="s">
        <v>217</v>
      </c>
      <c r="C1652">
        <v>1798</v>
      </c>
      <c r="D1652" s="61" t="s">
        <v>1788</v>
      </c>
    </row>
    <row r="1653" spans="1:4" hidden="1" x14ac:dyDescent="0.25">
      <c r="A1653" s="61" t="s">
        <v>51</v>
      </c>
      <c r="B1653" s="61" t="s">
        <v>217</v>
      </c>
      <c r="C1653">
        <v>1799</v>
      </c>
      <c r="D1653" s="61" t="s">
        <v>1788</v>
      </c>
    </row>
    <row r="1654" spans="1:4" hidden="1" x14ac:dyDescent="0.25">
      <c r="A1654" s="61" t="s">
        <v>51</v>
      </c>
      <c r="B1654" s="61" t="s">
        <v>217</v>
      </c>
      <c r="C1654">
        <v>1800</v>
      </c>
      <c r="D1654" s="61" t="s">
        <v>1788</v>
      </c>
    </row>
    <row r="1655" spans="1:4" hidden="1" x14ac:dyDescent="0.25">
      <c r="A1655" s="61" t="s">
        <v>51</v>
      </c>
      <c r="B1655" s="61" t="s">
        <v>217</v>
      </c>
      <c r="C1655">
        <v>1801</v>
      </c>
      <c r="D1655" s="61" t="s">
        <v>1788</v>
      </c>
    </row>
    <row r="1656" spans="1:4" hidden="1" x14ac:dyDescent="0.25">
      <c r="A1656" s="61" t="s">
        <v>51</v>
      </c>
      <c r="B1656" s="61" t="s">
        <v>217</v>
      </c>
      <c r="C1656">
        <v>1802</v>
      </c>
      <c r="D1656" s="61" t="s">
        <v>1788</v>
      </c>
    </row>
    <row r="1657" spans="1:4" hidden="1" x14ac:dyDescent="0.25">
      <c r="A1657" s="61" t="s">
        <v>51</v>
      </c>
      <c r="B1657" s="61" t="s">
        <v>217</v>
      </c>
      <c r="C1657">
        <v>1803</v>
      </c>
      <c r="D1657" s="61" t="s">
        <v>1788</v>
      </c>
    </row>
    <row r="1658" spans="1:4" hidden="1" x14ac:dyDescent="0.25">
      <c r="A1658" s="61" t="s">
        <v>51</v>
      </c>
      <c r="B1658" s="61" t="s">
        <v>217</v>
      </c>
      <c r="C1658">
        <v>1804</v>
      </c>
      <c r="D1658" s="61" t="s">
        <v>1788</v>
      </c>
    </row>
    <row r="1659" spans="1:4" hidden="1" x14ac:dyDescent="0.25">
      <c r="A1659" s="61" t="s">
        <v>51</v>
      </c>
      <c r="B1659" s="61" t="s">
        <v>217</v>
      </c>
      <c r="C1659">
        <v>1805</v>
      </c>
      <c r="D1659" s="61" t="s">
        <v>1788</v>
      </c>
    </row>
    <row r="1660" spans="1:4" hidden="1" x14ac:dyDescent="0.25">
      <c r="A1660" s="61" t="s">
        <v>51</v>
      </c>
      <c r="B1660" s="61" t="s">
        <v>217</v>
      </c>
      <c r="C1660">
        <v>1806</v>
      </c>
      <c r="D1660" s="61" t="s">
        <v>1788</v>
      </c>
    </row>
    <row r="1661" spans="1:4" hidden="1" x14ac:dyDescent="0.25">
      <c r="A1661" s="61" t="s">
        <v>51</v>
      </c>
      <c r="B1661" s="61" t="s">
        <v>217</v>
      </c>
      <c r="C1661">
        <v>1807</v>
      </c>
      <c r="D1661" s="61" t="s">
        <v>1788</v>
      </c>
    </row>
    <row r="1662" spans="1:4" hidden="1" x14ac:dyDescent="0.25">
      <c r="A1662" s="61" t="s">
        <v>51</v>
      </c>
      <c r="B1662" s="61" t="s">
        <v>217</v>
      </c>
      <c r="C1662">
        <v>1808</v>
      </c>
      <c r="D1662" s="61" t="s">
        <v>1788</v>
      </c>
    </row>
    <row r="1663" spans="1:4" hidden="1" x14ac:dyDescent="0.25">
      <c r="A1663" s="61" t="s">
        <v>51</v>
      </c>
      <c r="B1663" s="61" t="s">
        <v>217</v>
      </c>
      <c r="C1663">
        <v>1809</v>
      </c>
      <c r="D1663" s="61" t="s">
        <v>1788</v>
      </c>
    </row>
    <row r="1664" spans="1:4" hidden="1" x14ac:dyDescent="0.25">
      <c r="A1664" s="61" t="s">
        <v>51</v>
      </c>
      <c r="B1664" s="61" t="s">
        <v>217</v>
      </c>
      <c r="C1664">
        <v>1810</v>
      </c>
      <c r="D1664" s="61" t="s">
        <v>1788</v>
      </c>
    </row>
    <row r="1665" spans="1:4" hidden="1" x14ac:dyDescent="0.25">
      <c r="A1665" s="61" t="s">
        <v>51</v>
      </c>
      <c r="B1665" s="61" t="s">
        <v>217</v>
      </c>
      <c r="C1665">
        <v>1811</v>
      </c>
      <c r="D1665" s="61" t="s">
        <v>1788</v>
      </c>
    </row>
    <row r="1666" spans="1:4" hidden="1" x14ac:dyDescent="0.25">
      <c r="A1666" s="61" t="s">
        <v>51</v>
      </c>
      <c r="B1666" s="61" t="s">
        <v>217</v>
      </c>
      <c r="C1666">
        <v>1812</v>
      </c>
      <c r="D1666" s="61" t="s">
        <v>1788</v>
      </c>
    </row>
    <row r="1667" spans="1:4" hidden="1" x14ac:dyDescent="0.25">
      <c r="A1667" s="61" t="s">
        <v>51</v>
      </c>
      <c r="B1667" s="61" t="s">
        <v>217</v>
      </c>
      <c r="C1667">
        <v>1813</v>
      </c>
      <c r="D1667" s="61" t="s">
        <v>1788</v>
      </c>
    </row>
    <row r="1668" spans="1:4" hidden="1" x14ac:dyDescent="0.25">
      <c r="A1668" s="61" t="s">
        <v>51</v>
      </c>
      <c r="B1668" s="61" t="s">
        <v>217</v>
      </c>
      <c r="C1668">
        <v>1814</v>
      </c>
      <c r="D1668" s="61" t="s">
        <v>1788</v>
      </c>
    </row>
    <row r="1669" spans="1:4" hidden="1" x14ac:dyDescent="0.25">
      <c r="A1669" s="61" t="s">
        <v>51</v>
      </c>
      <c r="B1669" s="61" t="s">
        <v>217</v>
      </c>
      <c r="C1669">
        <v>1815</v>
      </c>
      <c r="D1669" s="61" t="s">
        <v>2066</v>
      </c>
    </row>
    <row r="1670" spans="1:4" hidden="1" x14ac:dyDescent="0.25">
      <c r="A1670" s="61" t="s">
        <v>51</v>
      </c>
      <c r="B1670" s="61" t="s">
        <v>217</v>
      </c>
      <c r="C1670">
        <v>1816</v>
      </c>
      <c r="D1670" s="61" t="s">
        <v>2066</v>
      </c>
    </row>
    <row r="1671" spans="1:4" hidden="1" x14ac:dyDescent="0.25">
      <c r="A1671" s="61" t="s">
        <v>51</v>
      </c>
      <c r="B1671" s="61" t="s">
        <v>217</v>
      </c>
      <c r="C1671">
        <v>1817</v>
      </c>
      <c r="D1671" s="61" t="s">
        <v>2066</v>
      </c>
    </row>
    <row r="1672" spans="1:4" hidden="1" x14ac:dyDescent="0.25">
      <c r="A1672" s="61" t="s">
        <v>51</v>
      </c>
      <c r="B1672" s="61" t="s">
        <v>217</v>
      </c>
      <c r="C1672">
        <v>1818</v>
      </c>
      <c r="D1672" s="61" t="s">
        <v>2066</v>
      </c>
    </row>
    <row r="1673" spans="1:4" hidden="1" x14ac:dyDescent="0.25">
      <c r="A1673" s="61" t="s">
        <v>51</v>
      </c>
      <c r="B1673" s="61" t="s">
        <v>217</v>
      </c>
      <c r="C1673">
        <v>1819</v>
      </c>
      <c r="D1673" s="61" t="s">
        <v>2066</v>
      </c>
    </row>
    <row r="1674" spans="1:4" hidden="1" x14ac:dyDescent="0.25">
      <c r="A1674" s="61" t="s">
        <v>51</v>
      </c>
      <c r="B1674" s="61" t="s">
        <v>217</v>
      </c>
      <c r="C1674">
        <v>1820</v>
      </c>
      <c r="D1674" s="61" t="s">
        <v>2066</v>
      </c>
    </row>
    <row r="1675" spans="1:4" hidden="1" x14ac:dyDescent="0.25">
      <c r="A1675" s="61" t="s">
        <v>51</v>
      </c>
      <c r="B1675" s="61" t="s">
        <v>217</v>
      </c>
      <c r="C1675">
        <v>1821</v>
      </c>
      <c r="D1675" s="61" t="s">
        <v>2066</v>
      </c>
    </row>
    <row r="1676" spans="1:4" hidden="1" x14ac:dyDescent="0.25">
      <c r="A1676" s="61" t="s">
        <v>51</v>
      </c>
      <c r="B1676" s="61" t="s">
        <v>217</v>
      </c>
      <c r="C1676">
        <v>1822</v>
      </c>
      <c r="D1676" s="61" t="s">
        <v>2066</v>
      </c>
    </row>
    <row r="1677" spans="1:4" hidden="1" x14ac:dyDescent="0.25">
      <c r="A1677" s="61" t="s">
        <v>51</v>
      </c>
      <c r="B1677" s="61" t="s">
        <v>217</v>
      </c>
      <c r="C1677">
        <v>1823</v>
      </c>
      <c r="D1677" s="61" t="s">
        <v>2066</v>
      </c>
    </row>
    <row r="1678" spans="1:4" hidden="1" x14ac:dyDescent="0.25">
      <c r="A1678" s="61" t="s">
        <v>51</v>
      </c>
      <c r="B1678" s="61" t="s">
        <v>217</v>
      </c>
      <c r="C1678">
        <v>1824</v>
      </c>
      <c r="D1678" s="61" t="s">
        <v>2066</v>
      </c>
    </row>
    <row r="1679" spans="1:4" hidden="1" x14ac:dyDescent="0.25">
      <c r="A1679" s="61" t="s">
        <v>51</v>
      </c>
      <c r="B1679" s="61" t="s">
        <v>217</v>
      </c>
      <c r="C1679">
        <v>1825</v>
      </c>
      <c r="D1679" s="61" t="s">
        <v>2066</v>
      </c>
    </row>
    <row r="1680" spans="1:4" hidden="1" x14ac:dyDescent="0.25">
      <c r="A1680" s="61" t="s">
        <v>51</v>
      </c>
      <c r="B1680" s="61" t="s">
        <v>217</v>
      </c>
      <c r="C1680">
        <v>1826</v>
      </c>
      <c r="D1680" s="61" t="s">
        <v>2066</v>
      </c>
    </row>
    <row r="1681" spans="1:4" hidden="1" x14ac:dyDescent="0.25">
      <c r="A1681" s="61" t="s">
        <v>51</v>
      </c>
      <c r="B1681" s="61" t="s">
        <v>217</v>
      </c>
      <c r="C1681">
        <v>1827</v>
      </c>
      <c r="D1681" s="61" t="s">
        <v>2066</v>
      </c>
    </row>
    <row r="1682" spans="1:4" hidden="1" x14ac:dyDescent="0.25">
      <c r="A1682" s="61" t="s">
        <v>51</v>
      </c>
      <c r="B1682" s="61" t="s">
        <v>217</v>
      </c>
      <c r="C1682">
        <v>1828</v>
      </c>
      <c r="D1682" s="61" t="s">
        <v>2066</v>
      </c>
    </row>
    <row r="1683" spans="1:4" hidden="1" x14ac:dyDescent="0.25">
      <c r="A1683" s="61" t="s">
        <v>51</v>
      </c>
      <c r="B1683" s="61" t="s">
        <v>217</v>
      </c>
      <c r="C1683">
        <v>1829</v>
      </c>
      <c r="D1683" s="61" t="s">
        <v>2066</v>
      </c>
    </row>
    <row r="1684" spans="1:4" hidden="1" x14ac:dyDescent="0.25">
      <c r="A1684" s="61" t="s">
        <v>51</v>
      </c>
      <c r="B1684" s="61" t="s">
        <v>217</v>
      </c>
      <c r="C1684">
        <v>1830</v>
      </c>
      <c r="D1684" s="61" t="s">
        <v>2066</v>
      </c>
    </row>
    <row r="1685" spans="1:4" hidden="1" x14ac:dyDescent="0.25">
      <c r="A1685" s="61" t="s">
        <v>51</v>
      </c>
      <c r="B1685" s="61" t="s">
        <v>217</v>
      </c>
      <c r="C1685">
        <v>1831</v>
      </c>
      <c r="D1685" s="61" t="s">
        <v>2066</v>
      </c>
    </row>
    <row r="1686" spans="1:4" hidden="1" x14ac:dyDescent="0.25">
      <c r="A1686" s="61" t="s">
        <v>51</v>
      </c>
      <c r="B1686" s="61" t="s">
        <v>217</v>
      </c>
      <c r="C1686">
        <v>1832</v>
      </c>
      <c r="D1686" s="61" t="s">
        <v>2066</v>
      </c>
    </row>
    <row r="1687" spans="1:4" hidden="1" x14ac:dyDescent="0.25">
      <c r="A1687" s="61" t="s">
        <v>51</v>
      </c>
      <c r="B1687" s="61" t="s">
        <v>217</v>
      </c>
      <c r="C1687">
        <v>1833</v>
      </c>
      <c r="D1687" s="61" t="s">
        <v>2066</v>
      </c>
    </row>
    <row r="1688" spans="1:4" hidden="1" x14ac:dyDescent="0.25">
      <c r="A1688" s="61" t="s">
        <v>51</v>
      </c>
      <c r="B1688" s="61" t="s">
        <v>217</v>
      </c>
      <c r="C1688">
        <v>1834</v>
      </c>
      <c r="D1688" s="61" t="s">
        <v>2066</v>
      </c>
    </row>
    <row r="1689" spans="1:4" hidden="1" x14ac:dyDescent="0.25">
      <c r="A1689" s="61" t="s">
        <v>51</v>
      </c>
      <c r="B1689" s="61" t="s">
        <v>217</v>
      </c>
      <c r="C1689">
        <v>1835</v>
      </c>
      <c r="D1689" s="61" t="s">
        <v>2066</v>
      </c>
    </row>
    <row r="1690" spans="1:4" hidden="1" x14ac:dyDescent="0.25">
      <c r="A1690" s="61" t="s">
        <v>51</v>
      </c>
      <c r="B1690" s="61" t="s">
        <v>217</v>
      </c>
      <c r="C1690">
        <v>1836</v>
      </c>
      <c r="D1690" s="61" t="s">
        <v>2066</v>
      </c>
    </row>
    <row r="1691" spans="1:4" hidden="1" x14ac:dyDescent="0.25">
      <c r="A1691" s="61" t="s">
        <v>51</v>
      </c>
      <c r="B1691" s="61" t="s">
        <v>217</v>
      </c>
      <c r="C1691">
        <v>1837</v>
      </c>
      <c r="D1691" s="61" t="s">
        <v>2066</v>
      </c>
    </row>
    <row r="1692" spans="1:4" hidden="1" x14ac:dyDescent="0.25">
      <c r="A1692" s="61" t="s">
        <v>51</v>
      </c>
      <c r="B1692" s="61" t="s">
        <v>217</v>
      </c>
      <c r="C1692">
        <v>1838</v>
      </c>
      <c r="D1692" s="61" t="s">
        <v>2066</v>
      </c>
    </row>
    <row r="1693" spans="1:4" hidden="1" x14ac:dyDescent="0.25">
      <c r="A1693" s="61" t="s">
        <v>51</v>
      </c>
      <c r="B1693" s="61" t="s">
        <v>217</v>
      </c>
      <c r="C1693">
        <v>1839</v>
      </c>
      <c r="D1693" s="61" t="s">
        <v>2066</v>
      </c>
    </row>
    <row r="1694" spans="1:4" hidden="1" x14ac:dyDescent="0.25">
      <c r="A1694" s="61" t="s">
        <v>51</v>
      </c>
      <c r="B1694" s="61" t="s">
        <v>217</v>
      </c>
      <c r="C1694">
        <v>1840</v>
      </c>
      <c r="D1694" s="61" t="s">
        <v>2066</v>
      </c>
    </row>
    <row r="1695" spans="1:4" hidden="1" x14ac:dyDescent="0.25">
      <c r="A1695" s="61" t="s">
        <v>51</v>
      </c>
      <c r="B1695" s="61" t="s">
        <v>217</v>
      </c>
      <c r="C1695">
        <v>1841</v>
      </c>
      <c r="D1695" s="61" t="s">
        <v>2066</v>
      </c>
    </row>
    <row r="1696" spans="1:4" hidden="1" x14ac:dyDescent="0.25">
      <c r="A1696" s="61" t="s">
        <v>51</v>
      </c>
      <c r="B1696" s="61" t="s">
        <v>217</v>
      </c>
      <c r="C1696">
        <v>1842</v>
      </c>
      <c r="D1696" s="61" t="s">
        <v>2066</v>
      </c>
    </row>
    <row r="1697" spans="1:4" hidden="1" x14ac:dyDescent="0.25">
      <c r="A1697" s="61" t="s">
        <v>51</v>
      </c>
      <c r="B1697" s="61" t="s">
        <v>217</v>
      </c>
      <c r="C1697">
        <v>1843</v>
      </c>
      <c r="D1697" s="61" t="s">
        <v>2066</v>
      </c>
    </row>
    <row r="1698" spans="1:4" hidden="1" x14ac:dyDescent="0.25">
      <c r="A1698" s="61" t="s">
        <v>51</v>
      </c>
      <c r="B1698" s="61" t="s">
        <v>217</v>
      </c>
      <c r="C1698">
        <v>1844</v>
      </c>
      <c r="D1698" s="61" t="s">
        <v>2066</v>
      </c>
    </row>
    <row r="1699" spans="1:4" hidden="1" x14ac:dyDescent="0.25">
      <c r="A1699" s="61" t="s">
        <v>51</v>
      </c>
      <c r="B1699" s="61" t="s">
        <v>217</v>
      </c>
      <c r="C1699">
        <v>1845</v>
      </c>
      <c r="D1699" s="61" t="s">
        <v>2066</v>
      </c>
    </row>
    <row r="1700" spans="1:4" hidden="1" x14ac:dyDescent="0.25">
      <c r="A1700" s="61" t="s">
        <v>51</v>
      </c>
      <c r="B1700" s="61" t="s">
        <v>217</v>
      </c>
      <c r="C1700">
        <v>1846</v>
      </c>
      <c r="D1700" s="61" t="s">
        <v>2066</v>
      </c>
    </row>
    <row r="1701" spans="1:4" hidden="1" x14ac:dyDescent="0.25">
      <c r="A1701" s="61" t="s">
        <v>51</v>
      </c>
      <c r="B1701" s="61" t="s">
        <v>217</v>
      </c>
      <c r="C1701">
        <v>1847</v>
      </c>
      <c r="D1701" s="61" t="s">
        <v>2066</v>
      </c>
    </row>
    <row r="1702" spans="1:4" hidden="1" x14ac:dyDescent="0.25">
      <c r="A1702" s="61" t="s">
        <v>51</v>
      </c>
      <c r="B1702" s="61" t="s">
        <v>217</v>
      </c>
      <c r="C1702">
        <v>1848</v>
      </c>
      <c r="D1702" s="61" t="s">
        <v>2067</v>
      </c>
    </row>
    <row r="1703" spans="1:4" hidden="1" x14ac:dyDescent="0.25">
      <c r="A1703" s="61" t="s">
        <v>51</v>
      </c>
      <c r="B1703" s="61" t="s">
        <v>217</v>
      </c>
      <c r="C1703">
        <v>1849</v>
      </c>
      <c r="D1703" s="61" t="s">
        <v>2068</v>
      </c>
    </row>
    <row r="1704" spans="1:4" hidden="1" x14ac:dyDescent="0.25">
      <c r="A1704" s="61" t="s">
        <v>51</v>
      </c>
      <c r="B1704" s="61" t="s">
        <v>217</v>
      </c>
      <c r="C1704">
        <v>1850</v>
      </c>
      <c r="D1704" s="61" t="s">
        <v>2068</v>
      </c>
    </row>
    <row r="1705" spans="1:4" hidden="1" x14ac:dyDescent="0.25">
      <c r="A1705" s="61" t="s">
        <v>51</v>
      </c>
      <c r="B1705" s="61" t="s">
        <v>217</v>
      </c>
      <c r="C1705">
        <v>1851</v>
      </c>
      <c r="D1705" s="61" t="s">
        <v>2068</v>
      </c>
    </row>
    <row r="1706" spans="1:4" hidden="1" x14ac:dyDescent="0.25">
      <c r="A1706" s="61" t="s">
        <v>51</v>
      </c>
      <c r="B1706" s="61" t="s">
        <v>217</v>
      </c>
      <c r="C1706">
        <v>1852</v>
      </c>
      <c r="D1706" s="61" t="s">
        <v>2069</v>
      </c>
    </row>
    <row r="1707" spans="1:4" hidden="1" x14ac:dyDescent="0.25">
      <c r="A1707" s="61" t="s">
        <v>51</v>
      </c>
      <c r="B1707" s="61" t="s">
        <v>217</v>
      </c>
      <c r="C1707">
        <v>1853</v>
      </c>
      <c r="D1707" s="61" t="s">
        <v>2069</v>
      </c>
    </row>
    <row r="1708" spans="1:4" hidden="1" x14ac:dyDescent="0.25">
      <c r="A1708" s="61" t="s">
        <v>51</v>
      </c>
      <c r="B1708" s="61" t="s">
        <v>217</v>
      </c>
      <c r="C1708">
        <v>1854</v>
      </c>
      <c r="D1708" s="61" t="s">
        <v>2069</v>
      </c>
    </row>
    <row r="1709" spans="1:4" hidden="1" x14ac:dyDescent="0.25">
      <c r="A1709" s="61" t="s">
        <v>51</v>
      </c>
      <c r="B1709" s="61" t="s">
        <v>217</v>
      </c>
      <c r="C1709">
        <v>1855</v>
      </c>
      <c r="D1709" s="61" t="s">
        <v>2069</v>
      </c>
    </row>
    <row r="1710" spans="1:4" hidden="1" x14ac:dyDescent="0.25">
      <c r="A1710" s="61" t="s">
        <v>51</v>
      </c>
      <c r="B1710" s="61" t="s">
        <v>217</v>
      </c>
      <c r="C1710">
        <v>1856</v>
      </c>
      <c r="D1710" s="61" t="s">
        <v>2069</v>
      </c>
    </row>
    <row r="1711" spans="1:4" hidden="1" x14ac:dyDescent="0.25">
      <c r="A1711" s="61" t="s">
        <v>51</v>
      </c>
      <c r="B1711" s="61" t="s">
        <v>217</v>
      </c>
      <c r="C1711">
        <v>1857</v>
      </c>
      <c r="D1711" s="61" t="s">
        <v>2069</v>
      </c>
    </row>
    <row r="1712" spans="1:4" hidden="1" x14ac:dyDescent="0.25">
      <c r="A1712" s="61" t="s">
        <v>51</v>
      </c>
      <c r="B1712" s="61" t="s">
        <v>217</v>
      </c>
      <c r="C1712">
        <v>1858</v>
      </c>
      <c r="D1712" s="61" t="s">
        <v>2069</v>
      </c>
    </row>
    <row r="1713" spans="1:4" hidden="1" x14ac:dyDescent="0.25">
      <c r="A1713" s="61" t="s">
        <v>51</v>
      </c>
      <c r="B1713" s="61" t="s">
        <v>217</v>
      </c>
      <c r="C1713">
        <v>1859</v>
      </c>
      <c r="D1713" s="61" t="s">
        <v>2069</v>
      </c>
    </row>
    <row r="1714" spans="1:4" hidden="1" x14ac:dyDescent="0.25">
      <c r="A1714" s="61" t="s">
        <v>51</v>
      </c>
      <c r="B1714" s="61" t="s">
        <v>217</v>
      </c>
      <c r="C1714">
        <v>1860</v>
      </c>
      <c r="D1714" s="61" t="s">
        <v>2069</v>
      </c>
    </row>
    <row r="1715" spans="1:4" hidden="1" x14ac:dyDescent="0.25">
      <c r="A1715" s="61" t="s">
        <v>51</v>
      </c>
      <c r="B1715" s="61" t="s">
        <v>217</v>
      </c>
      <c r="C1715">
        <v>1861</v>
      </c>
      <c r="D1715" s="61" t="s">
        <v>2069</v>
      </c>
    </row>
    <row r="1716" spans="1:4" hidden="1" x14ac:dyDescent="0.25">
      <c r="A1716" s="61" t="s">
        <v>51</v>
      </c>
      <c r="B1716" s="61" t="s">
        <v>217</v>
      </c>
      <c r="C1716">
        <v>1862</v>
      </c>
      <c r="D1716" s="61" t="s">
        <v>2069</v>
      </c>
    </row>
    <row r="1717" spans="1:4" hidden="1" x14ac:dyDescent="0.25">
      <c r="A1717" s="61" t="s">
        <v>51</v>
      </c>
      <c r="B1717" s="61" t="s">
        <v>217</v>
      </c>
      <c r="C1717">
        <v>1863</v>
      </c>
      <c r="D1717" s="61" t="s">
        <v>2069</v>
      </c>
    </row>
    <row r="1718" spans="1:4" hidden="1" x14ac:dyDescent="0.25">
      <c r="A1718" s="61" t="s">
        <v>51</v>
      </c>
      <c r="B1718" s="61" t="s">
        <v>217</v>
      </c>
      <c r="C1718">
        <v>1864</v>
      </c>
      <c r="D1718" s="61" t="s">
        <v>2069</v>
      </c>
    </row>
    <row r="1719" spans="1:4" hidden="1" x14ac:dyDescent="0.25">
      <c r="A1719" s="61" t="s">
        <v>51</v>
      </c>
      <c r="B1719" s="61" t="s">
        <v>217</v>
      </c>
      <c r="C1719">
        <v>1865</v>
      </c>
      <c r="D1719" s="61" t="s">
        <v>2069</v>
      </c>
    </row>
    <row r="1720" spans="1:4" hidden="1" x14ac:dyDescent="0.25">
      <c r="A1720" s="61" t="s">
        <v>51</v>
      </c>
      <c r="B1720" s="61" t="s">
        <v>217</v>
      </c>
      <c r="C1720">
        <v>1866</v>
      </c>
      <c r="D1720" s="61" t="s">
        <v>2069</v>
      </c>
    </row>
    <row r="1721" spans="1:4" hidden="1" x14ac:dyDescent="0.25">
      <c r="A1721" s="61" t="s">
        <v>51</v>
      </c>
      <c r="B1721" s="61" t="s">
        <v>217</v>
      </c>
      <c r="C1721">
        <v>1867</v>
      </c>
      <c r="D1721" s="61" t="s">
        <v>1814</v>
      </c>
    </row>
    <row r="1722" spans="1:4" hidden="1" x14ac:dyDescent="0.25">
      <c r="A1722" s="61" t="s">
        <v>51</v>
      </c>
      <c r="B1722" s="61" t="s">
        <v>217</v>
      </c>
      <c r="C1722">
        <v>1868</v>
      </c>
      <c r="D1722" s="61" t="s">
        <v>2070</v>
      </c>
    </row>
    <row r="1723" spans="1:4" hidden="1" x14ac:dyDescent="0.25">
      <c r="A1723" s="61" t="s">
        <v>51</v>
      </c>
      <c r="B1723" s="61" t="s">
        <v>217</v>
      </c>
      <c r="C1723">
        <v>1869</v>
      </c>
      <c r="D1723" s="61" t="s">
        <v>2070</v>
      </c>
    </row>
    <row r="1724" spans="1:4" hidden="1" x14ac:dyDescent="0.25">
      <c r="A1724" s="61" t="s">
        <v>51</v>
      </c>
      <c r="B1724" s="61" t="s">
        <v>217</v>
      </c>
      <c r="C1724">
        <v>1870</v>
      </c>
      <c r="D1724" s="61" t="s">
        <v>2070</v>
      </c>
    </row>
    <row r="1725" spans="1:4" hidden="1" x14ac:dyDescent="0.25">
      <c r="A1725" s="61" t="s">
        <v>51</v>
      </c>
      <c r="B1725" s="61" t="s">
        <v>217</v>
      </c>
      <c r="C1725">
        <v>1871</v>
      </c>
      <c r="D1725" s="61" t="s">
        <v>2070</v>
      </c>
    </row>
    <row r="1726" spans="1:4" hidden="1" x14ac:dyDescent="0.25">
      <c r="A1726" s="61" t="s">
        <v>51</v>
      </c>
      <c r="B1726" s="61" t="s">
        <v>217</v>
      </c>
      <c r="C1726">
        <v>1872</v>
      </c>
      <c r="D1726" s="61" t="s">
        <v>2070</v>
      </c>
    </row>
    <row r="1727" spans="1:4" hidden="1" x14ac:dyDescent="0.25">
      <c r="A1727" s="61" t="s">
        <v>51</v>
      </c>
      <c r="B1727" s="61" t="s">
        <v>217</v>
      </c>
      <c r="C1727">
        <v>1873</v>
      </c>
      <c r="D1727" s="61" t="s">
        <v>2070</v>
      </c>
    </row>
    <row r="1728" spans="1:4" hidden="1" x14ac:dyDescent="0.25">
      <c r="A1728" s="61" t="s">
        <v>51</v>
      </c>
      <c r="B1728" s="61" t="s">
        <v>217</v>
      </c>
      <c r="C1728">
        <v>1874</v>
      </c>
      <c r="D1728" s="61" t="s">
        <v>2070</v>
      </c>
    </row>
    <row r="1729" spans="1:4" hidden="1" x14ac:dyDescent="0.25">
      <c r="A1729" s="61" t="s">
        <v>51</v>
      </c>
      <c r="B1729" s="61" t="s">
        <v>217</v>
      </c>
      <c r="C1729">
        <v>1875</v>
      </c>
      <c r="D1729" s="61" t="s">
        <v>2070</v>
      </c>
    </row>
    <row r="1730" spans="1:4" hidden="1" x14ac:dyDescent="0.25">
      <c r="A1730" s="61" t="s">
        <v>51</v>
      </c>
      <c r="B1730" s="61" t="s">
        <v>217</v>
      </c>
      <c r="C1730">
        <v>1876</v>
      </c>
      <c r="D1730" s="61" t="s">
        <v>2070</v>
      </c>
    </row>
    <row r="1731" spans="1:4" hidden="1" x14ac:dyDescent="0.25">
      <c r="A1731" s="61" t="s">
        <v>51</v>
      </c>
      <c r="B1731" s="61" t="s">
        <v>217</v>
      </c>
      <c r="C1731">
        <v>1877</v>
      </c>
      <c r="D1731" s="61" t="s">
        <v>2070</v>
      </c>
    </row>
    <row r="1732" spans="1:4" hidden="1" x14ac:dyDescent="0.25">
      <c r="A1732" s="61" t="s">
        <v>51</v>
      </c>
      <c r="B1732" s="61" t="s">
        <v>217</v>
      </c>
      <c r="C1732">
        <v>1878</v>
      </c>
      <c r="D1732" s="61" t="s">
        <v>2070</v>
      </c>
    </row>
    <row r="1733" spans="1:4" hidden="1" x14ac:dyDescent="0.25">
      <c r="A1733" s="61" t="s">
        <v>51</v>
      </c>
      <c r="B1733" s="61" t="s">
        <v>217</v>
      </c>
      <c r="C1733">
        <v>1879</v>
      </c>
      <c r="D1733" s="61" t="s">
        <v>2070</v>
      </c>
    </row>
    <row r="1734" spans="1:4" hidden="1" x14ac:dyDescent="0.25">
      <c r="A1734" s="61" t="s">
        <v>51</v>
      </c>
      <c r="B1734" s="61" t="s">
        <v>217</v>
      </c>
      <c r="C1734">
        <v>1880</v>
      </c>
      <c r="D1734" s="61" t="s">
        <v>2070</v>
      </c>
    </row>
    <row r="1735" spans="1:4" hidden="1" x14ac:dyDescent="0.25">
      <c r="A1735" s="61" t="s">
        <v>51</v>
      </c>
      <c r="B1735" s="61" t="s">
        <v>217</v>
      </c>
      <c r="C1735">
        <v>1881</v>
      </c>
      <c r="D1735" s="61" t="s">
        <v>2070</v>
      </c>
    </row>
    <row r="1736" spans="1:4" hidden="1" x14ac:dyDescent="0.25">
      <c r="A1736" s="61" t="s">
        <v>51</v>
      </c>
      <c r="B1736" s="61" t="s">
        <v>217</v>
      </c>
      <c r="C1736">
        <v>1882</v>
      </c>
      <c r="D1736" s="61" t="s">
        <v>2070</v>
      </c>
    </row>
    <row r="1737" spans="1:4" hidden="1" x14ac:dyDescent="0.25">
      <c r="A1737" s="61" t="s">
        <v>51</v>
      </c>
      <c r="B1737" s="61" t="s">
        <v>217</v>
      </c>
      <c r="C1737">
        <v>1883</v>
      </c>
      <c r="D1737" s="61" t="s">
        <v>2070</v>
      </c>
    </row>
    <row r="1738" spans="1:4" hidden="1" x14ac:dyDescent="0.25">
      <c r="A1738" s="61" t="s">
        <v>51</v>
      </c>
      <c r="B1738" s="61" t="s">
        <v>217</v>
      </c>
      <c r="C1738">
        <v>1884</v>
      </c>
      <c r="D1738" s="61" t="s">
        <v>2070</v>
      </c>
    </row>
    <row r="1739" spans="1:4" hidden="1" x14ac:dyDescent="0.25">
      <c r="A1739" s="61" t="s">
        <v>51</v>
      </c>
      <c r="B1739" s="61" t="s">
        <v>217</v>
      </c>
      <c r="C1739">
        <v>1885</v>
      </c>
      <c r="D1739" s="61" t="s">
        <v>2070</v>
      </c>
    </row>
    <row r="1740" spans="1:4" hidden="1" x14ac:dyDescent="0.25">
      <c r="A1740" s="61" t="s">
        <v>51</v>
      </c>
      <c r="B1740" s="61" t="s">
        <v>217</v>
      </c>
      <c r="C1740">
        <v>1886</v>
      </c>
      <c r="D1740" s="61" t="s">
        <v>2070</v>
      </c>
    </row>
    <row r="1741" spans="1:4" hidden="1" x14ac:dyDescent="0.25">
      <c r="A1741" s="61" t="s">
        <v>51</v>
      </c>
      <c r="B1741" s="61" t="s">
        <v>217</v>
      </c>
      <c r="C1741">
        <v>1887</v>
      </c>
      <c r="D1741" s="61" t="s">
        <v>2070</v>
      </c>
    </row>
    <row r="1742" spans="1:4" hidden="1" x14ac:dyDescent="0.25">
      <c r="A1742" s="61" t="s">
        <v>51</v>
      </c>
      <c r="B1742" s="61" t="s">
        <v>217</v>
      </c>
      <c r="C1742">
        <v>1888</v>
      </c>
      <c r="D1742" s="61" t="s">
        <v>2070</v>
      </c>
    </row>
    <row r="1743" spans="1:4" hidden="1" x14ac:dyDescent="0.25">
      <c r="A1743" s="61" t="s">
        <v>51</v>
      </c>
      <c r="B1743" s="61" t="s">
        <v>217</v>
      </c>
      <c r="C1743">
        <v>1889</v>
      </c>
      <c r="D1743" s="61" t="s">
        <v>2070</v>
      </c>
    </row>
    <row r="1744" spans="1:4" hidden="1" x14ac:dyDescent="0.25">
      <c r="A1744" s="61" t="s">
        <v>51</v>
      </c>
      <c r="B1744" s="61" t="s">
        <v>217</v>
      </c>
      <c r="C1744">
        <v>1890</v>
      </c>
      <c r="D1744" s="61" t="s">
        <v>2070</v>
      </c>
    </row>
    <row r="1745" spans="1:4" hidden="1" x14ac:dyDescent="0.25">
      <c r="A1745" s="61" t="s">
        <v>51</v>
      </c>
      <c r="B1745" s="61" t="s">
        <v>217</v>
      </c>
      <c r="C1745">
        <v>1891</v>
      </c>
      <c r="D1745" s="61" t="s">
        <v>2070</v>
      </c>
    </row>
    <row r="1746" spans="1:4" hidden="1" x14ac:dyDescent="0.25">
      <c r="A1746" s="61" t="s">
        <v>51</v>
      </c>
      <c r="B1746" s="61" t="s">
        <v>217</v>
      </c>
      <c r="C1746">
        <v>1892</v>
      </c>
      <c r="D1746" s="61" t="s">
        <v>2070</v>
      </c>
    </row>
    <row r="1747" spans="1:4" hidden="1" x14ac:dyDescent="0.25">
      <c r="A1747" s="61" t="s">
        <v>51</v>
      </c>
      <c r="B1747" s="61" t="s">
        <v>217</v>
      </c>
      <c r="C1747">
        <v>1893</v>
      </c>
      <c r="D1747" s="61" t="s">
        <v>2070</v>
      </c>
    </row>
    <row r="1748" spans="1:4" hidden="1" x14ac:dyDescent="0.25">
      <c r="A1748" s="61" t="s">
        <v>51</v>
      </c>
      <c r="B1748" s="61" t="s">
        <v>217</v>
      </c>
      <c r="C1748">
        <v>1894</v>
      </c>
      <c r="D1748" s="61" t="s">
        <v>2070</v>
      </c>
    </row>
    <row r="1749" spans="1:4" hidden="1" x14ac:dyDescent="0.25">
      <c r="A1749" s="61" t="s">
        <v>51</v>
      </c>
      <c r="B1749" s="61" t="s">
        <v>217</v>
      </c>
      <c r="C1749">
        <v>1895</v>
      </c>
      <c r="D1749" s="61" t="s">
        <v>2070</v>
      </c>
    </row>
    <row r="1750" spans="1:4" hidden="1" x14ac:dyDescent="0.25">
      <c r="A1750" s="61" t="s">
        <v>51</v>
      </c>
      <c r="B1750" s="61" t="s">
        <v>217</v>
      </c>
      <c r="C1750">
        <v>1896</v>
      </c>
      <c r="D1750" s="61" t="s">
        <v>2070</v>
      </c>
    </row>
    <row r="1751" spans="1:4" hidden="1" x14ac:dyDescent="0.25">
      <c r="A1751" s="61" t="s">
        <v>51</v>
      </c>
      <c r="B1751" s="61" t="s">
        <v>217</v>
      </c>
      <c r="C1751">
        <v>1897</v>
      </c>
      <c r="D1751" s="61" t="s">
        <v>2070</v>
      </c>
    </row>
    <row r="1752" spans="1:4" hidden="1" x14ac:dyDescent="0.25">
      <c r="A1752" s="61" t="s">
        <v>51</v>
      </c>
      <c r="B1752" s="61" t="s">
        <v>217</v>
      </c>
      <c r="C1752">
        <v>1898</v>
      </c>
      <c r="D1752" s="61" t="s">
        <v>2070</v>
      </c>
    </row>
    <row r="1753" spans="1:4" hidden="1" x14ac:dyDescent="0.25">
      <c r="A1753" s="61" t="s">
        <v>51</v>
      </c>
      <c r="B1753" s="61" t="s">
        <v>217</v>
      </c>
      <c r="C1753">
        <v>1899</v>
      </c>
      <c r="D1753" s="61" t="s">
        <v>2070</v>
      </c>
    </row>
    <row r="1754" spans="1:4" hidden="1" x14ac:dyDescent="0.25">
      <c r="A1754" s="61" t="s">
        <v>51</v>
      </c>
      <c r="B1754" s="61" t="s">
        <v>217</v>
      </c>
      <c r="C1754">
        <v>1900</v>
      </c>
      <c r="D1754" s="61" t="s">
        <v>2070</v>
      </c>
    </row>
    <row r="1755" spans="1:4" hidden="1" x14ac:dyDescent="0.25">
      <c r="A1755" s="61" t="s">
        <v>51</v>
      </c>
      <c r="B1755" s="61" t="s">
        <v>217</v>
      </c>
      <c r="C1755">
        <v>1901</v>
      </c>
      <c r="D1755" s="61" t="s">
        <v>2070</v>
      </c>
    </row>
    <row r="1756" spans="1:4" hidden="1" x14ac:dyDescent="0.25">
      <c r="A1756" s="61" t="s">
        <v>51</v>
      </c>
      <c r="B1756" s="61" t="s">
        <v>217</v>
      </c>
      <c r="C1756">
        <v>1902</v>
      </c>
      <c r="D1756" s="61" t="s">
        <v>2070</v>
      </c>
    </row>
    <row r="1757" spans="1:4" hidden="1" x14ac:dyDescent="0.25">
      <c r="A1757" s="61" t="s">
        <v>51</v>
      </c>
      <c r="B1757" s="61" t="s">
        <v>217</v>
      </c>
      <c r="C1757">
        <v>1903</v>
      </c>
      <c r="D1757" s="61" t="s">
        <v>2070</v>
      </c>
    </row>
    <row r="1758" spans="1:4" hidden="1" x14ac:dyDescent="0.25">
      <c r="A1758" s="61" t="s">
        <v>51</v>
      </c>
      <c r="B1758" s="61" t="s">
        <v>217</v>
      </c>
      <c r="C1758">
        <v>1904</v>
      </c>
      <c r="D1758" s="61" t="s">
        <v>2070</v>
      </c>
    </row>
    <row r="1759" spans="1:4" hidden="1" x14ac:dyDescent="0.25">
      <c r="A1759" s="61" t="s">
        <v>51</v>
      </c>
      <c r="B1759" s="61" t="s">
        <v>217</v>
      </c>
      <c r="C1759">
        <v>1905</v>
      </c>
      <c r="D1759" s="61" t="s">
        <v>2070</v>
      </c>
    </row>
    <row r="1760" spans="1:4" hidden="1" x14ac:dyDescent="0.25">
      <c r="A1760" s="61" t="s">
        <v>51</v>
      </c>
      <c r="B1760" s="61" t="s">
        <v>217</v>
      </c>
      <c r="C1760">
        <v>1906</v>
      </c>
      <c r="D1760" s="61" t="s">
        <v>2070</v>
      </c>
    </row>
    <row r="1761" spans="1:4" hidden="1" x14ac:dyDescent="0.25">
      <c r="A1761" s="61" t="s">
        <v>51</v>
      </c>
      <c r="B1761" s="61" t="s">
        <v>217</v>
      </c>
      <c r="C1761">
        <v>1907</v>
      </c>
      <c r="D1761" s="61" t="s">
        <v>2070</v>
      </c>
    </row>
    <row r="1762" spans="1:4" hidden="1" x14ac:dyDescent="0.25">
      <c r="A1762" s="61" t="s">
        <v>51</v>
      </c>
      <c r="B1762" s="61" t="s">
        <v>217</v>
      </c>
      <c r="C1762">
        <v>1908</v>
      </c>
      <c r="D1762" s="61" t="s">
        <v>2070</v>
      </c>
    </row>
    <row r="1763" spans="1:4" hidden="1" x14ac:dyDescent="0.25">
      <c r="A1763" s="61" t="s">
        <v>51</v>
      </c>
      <c r="B1763" s="61" t="s">
        <v>217</v>
      </c>
      <c r="C1763">
        <v>1909</v>
      </c>
      <c r="D1763" s="61" t="s">
        <v>2070</v>
      </c>
    </row>
    <row r="1764" spans="1:4" hidden="1" x14ac:dyDescent="0.25">
      <c r="A1764" s="61" t="s">
        <v>51</v>
      </c>
      <c r="B1764" s="61" t="s">
        <v>217</v>
      </c>
      <c r="C1764">
        <v>1910</v>
      </c>
      <c r="D1764" s="61" t="s">
        <v>2070</v>
      </c>
    </row>
    <row r="1765" spans="1:4" hidden="1" x14ac:dyDescent="0.25">
      <c r="A1765" s="61" t="s">
        <v>51</v>
      </c>
      <c r="B1765" s="61" t="s">
        <v>217</v>
      </c>
      <c r="C1765">
        <v>1911</v>
      </c>
      <c r="D1765" s="61" t="s">
        <v>2070</v>
      </c>
    </row>
    <row r="1766" spans="1:4" hidden="1" x14ac:dyDescent="0.25">
      <c r="A1766" s="61" t="s">
        <v>51</v>
      </c>
      <c r="B1766" s="61" t="s">
        <v>217</v>
      </c>
      <c r="C1766">
        <v>1912</v>
      </c>
      <c r="D1766" s="61" t="s">
        <v>2070</v>
      </c>
    </row>
    <row r="1767" spans="1:4" hidden="1" x14ac:dyDescent="0.25">
      <c r="A1767" s="61" t="s">
        <v>51</v>
      </c>
      <c r="B1767" s="61" t="s">
        <v>217</v>
      </c>
      <c r="C1767">
        <v>1913</v>
      </c>
      <c r="D1767" s="61" t="s">
        <v>551</v>
      </c>
    </row>
    <row r="1768" spans="1:4" hidden="1" x14ac:dyDescent="0.25">
      <c r="A1768" s="61" t="s">
        <v>51</v>
      </c>
      <c r="B1768" s="61" t="s">
        <v>217</v>
      </c>
      <c r="C1768">
        <v>1914</v>
      </c>
      <c r="D1768" s="61" t="s">
        <v>2071</v>
      </c>
    </row>
    <row r="1769" spans="1:4" hidden="1" x14ac:dyDescent="0.25">
      <c r="A1769" s="61" t="s">
        <v>51</v>
      </c>
      <c r="B1769" s="61" t="s">
        <v>217</v>
      </c>
      <c r="C1769">
        <v>1915</v>
      </c>
      <c r="D1769" s="61" t="s">
        <v>2071</v>
      </c>
    </row>
    <row r="1770" spans="1:4" hidden="1" x14ac:dyDescent="0.25">
      <c r="A1770" s="61" t="s">
        <v>51</v>
      </c>
      <c r="B1770" s="61" t="s">
        <v>217</v>
      </c>
      <c r="C1770">
        <v>1916</v>
      </c>
      <c r="D1770" s="61" t="s">
        <v>2071</v>
      </c>
    </row>
    <row r="1771" spans="1:4" hidden="1" x14ac:dyDescent="0.25">
      <c r="A1771" s="61" t="s">
        <v>51</v>
      </c>
      <c r="B1771" s="61" t="s">
        <v>217</v>
      </c>
      <c r="C1771">
        <v>1917</v>
      </c>
      <c r="D1771" s="61" t="s">
        <v>2071</v>
      </c>
    </row>
    <row r="1772" spans="1:4" hidden="1" x14ac:dyDescent="0.25">
      <c r="A1772" s="61" t="s">
        <v>51</v>
      </c>
      <c r="B1772" s="61" t="s">
        <v>217</v>
      </c>
      <c r="C1772">
        <v>1918</v>
      </c>
      <c r="D1772" s="61" t="s">
        <v>2071</v>
      </c>
    </row>
    <row r="1773" spans="1:4" hidden="1" x14ac:dyDescent="0.25">
      <c r="A1773" s="61" t="s">
        <v>51</v>
      </c>
      <c r="B1773" s="61" t="s">
        <v>217</v>
      </c>
      <c r="C1773">
        <v>1919</v>
      </c>
      <c r="D1773" s="61" t="s">
        <v>2072</v>
      </c>
    </row>
    <row r="1774" spans="1:4" hidden="1" x14ac:dyDescent="0.25">
      <c r="A1774" s="61" t="s">
        <v>51</v>
      </c>
      <c r="B1774" s="61" t="s">
        <v>217</v>
      </c>
      <c r="C1774">
        <v>1920</v>
      </c>
      <c r="D1774" s="61" t="s">
        <v>2073</v>
      </c>
    </row>
    <row r="1775" spans="1:4" hidden="1" x14ac:dyDescent="0.25">
      <c r="A1775" s="61" t="s">
        <v>51</v>
      </c>
      <c r="B1775" s="61" t="s">
        <v>217</v>
      </c>
      <c r="C1775">
        <v>1921</v>
      </c>
      <c r="D1775" s="61" t="s">
        <v>2074</v>
      </c>
    </row>
    <row r="1776" spans="1:4" hidden="1" x14ac:dyDescent="0.25">
      <c r="A1776" s="61" t="s">
        <v>51</v>
      </c>
      <c r="B1776" s="61" t="s">
        <v>217</v>
      </c>
      <c r="C1776">
        <v>1922</v>
      </c>
      <c r="D1776" s="61" t="s">
        <v>2074</v>
      </c>
    </row>
    <row r="1777" spans="1:4" hidden="1" x14ac:dyDescent="0.25">
      <c r="A1777" s="61" t="s">
        <v>51</v>
      </c>
      <c r="B1777" s="61" t="s">
        <v>217</v>
      </c>
      <c r="C1777">
        <v>1923</v>
      </c>
      <c r="D1777" s="61" t="s">
        <v>2074</v>
      </c>
    </row>
    <row r="1778" spans="1:4" hidden="1" x14ac:dyDescent="0.25">
      <c r="A1778" s="61" t="s">
        <v>51</v>
      </c>
      <c r="B1778" s="61" t="s">
        <v>217</v>
      </c>
      <c r="C1778">
        <v>1924</v>
      </c>
      <c r="D1778" s="61" t="s">
        <v>2074</v>
      </c>
    </row>
    <row r="1779" spans="1:4" hidden="1" x14ac:dyDescent="0.25">
      <c r="A1779" s="61" t="s">
        <v>51</v>
      </c>
      <c r="B1779" s="61" t="s">
        <v>217</v>
      </c>
      <c r="C1779">
        <v>1925</v>
      </c>
      <c r="D1779" s="61" t="s">
        <v>2074</v>
      </c>
    </row>
    <row r="1780" spans="1:4" hidden="1" x14ac:dyDescent="0.25">
      <c r="A1780" s="61" t="s">
        <v>51</v>
      </c>
      <c r="B1780" s="61" t="s">
        <v>217</v>
      </c>
      <c r="C1780">
        <v>1926</v>
      </c>
      <c r="D1780" s="61" t="s">
        <v>2074</v>
      </c>
    </row>
    <row r="1781" spans="1:4" hidden="1" x14ac:dyDescent="0.25">
      <c r="A1781" s="61" t="s">
        <v>51</v>
      </c>
      <c r="B1781" s="61" t="s">
        <v>217</v>
      </c>
      <c r="C1781">
        <v>1927</v>
      </c>
      <c r="D1781" s="61" t="s">
        <v>2074</v>
      </c>
    </row>
    <row r="1782" spans="1:4" hidden="1" x14ac:dyDescent="0.25">
      <c r="A1782" s="61" t="s">
        <v>51</v>
      </c>
      <c r="B1782" s="61" t="s">
        <v>217</v>
      </c>
      <c r="C1782">
        <v>1928</v>
      </c>
      <c r="D1782" s="61" t="s">
        <v>2075</v>
      </c>
    </row>
    <row r="1783" spans="1:4" hidden="1" x14ac:dyDescent="0.25">
      <c r="A1783" s="61" t="s">
        <v>51</v>
      </c>
      <c r="B1783" s="61" t="s">
        <v>217</v>
      </c>
      <c r="C1783">
        <v>1929</v>
      </c>
      <c r="D1783" s="61" t="s">
        <v>2075</v>
      </c>
    </row>
    <row r="1784" spans="1:4" hidden="1" x14ac:dyDescent="0.25">
      <c r="A1784" s="61" t="s">
        <v>51</v>
      </c>
      <c r="B1784" s="61" t="s">
        <v>217</v>
      </c>
      <c r="C1784">
        <v>1930</v>
      </c>
      <c r="D1784" s="61" t="s">
        <v>2076</v>
      </c>
    </row>
    <row r="1785" spans="1:4" hidden="1" x14ac:dyDescent="0.25">
      <c r="A1785" s="61" t="s">
        <v>51</v>
      </c>
      <c r="B1785" s="61" t="s">
        <v>217</v>
      </c>
      <c r="C1785">
        <v>1931</v>
      </c>
      <c r="D1785" s="61" t="s">
        <v>2076</v>
      </c>
    </row>
    <row r="1786" spans="1:4" hidden="1" x14ac:dyDescent="0.25">
      <c r="A1786" s="61" t="s">
        <v>51</v>
      </c>
      <c r="B1786" s="61" t="s">
        <v>217</v>
      </c>
      <c r="C1786">
        <v>1932</v>
      </c>
      <c r="D1786" s="61" t="s">
        <v>2077</v>
      </c>
    </row>
    <row r="1787" spans="1:4" hidden="1" x14ac:dyDescent="0.25">
      <c r="A1787" s="61" t="s">
        <v>51</v>
      </c>
      <c r="B1787" s="61" t="s">
        <v>217</v>
      </c>
      <c r="C1787">
        <v>1933</v>
      </c>
      <c r="D1787" s="61" t="s">
        <v>2078</v>
      </c>
    </row>
    <row r="1788" spans="1:4" hidden="1" x14ac:dyDescent="0.25">
      <c r="A1788" s="61" t="s">
        <v>51</v>
      </c>
      <c r="B1788" s="61" t="s">
        <v>217</v>
      </c>
      <c r="C1788">
        <v>1934</v>
      </c>
      <c r="D1788" s="61" t="s">
        <v>2079</v>
      </c>
    </row>
    <row r="1789" spans="1:4" hidden="1" x14ac:dyDescent="0.25">
      <c r="A1789" s="61" t="s">
        <v>51</v>
      </c>
      <c r="B1789" s="61" t="s">
        <v>217</v>
      </c>
      <c r="C1789">
        <v>1935</v>
      </c>
      <c r="D1789" s="61" t="s">
        <v>2080</v>
      </c>
    </row>
    <row r="1790" spans="1:4" hidden="1" x14ac:dyDescent="0.25">
      <c r="A1790" s="61" t="s">
        <v>51</v>
      </c>
      <c r="B1790" s="61" t="s">
        <v>217</v>
      </c>
      <c r="C1790">
        <v>1936</v>
      </c>
      <c r="D1790" s="61" t="s">
        <v>2080</v>
      </c>
    </row>
    <row r="1791" spans="1:4" hidden="1" x14ac:dyDescent="0.25">
      <c r="A1791" s="61" t="s">
        <v>51</v>
      </c>
      <c r="B1791" s="61" t="s">
        <v>217</v>
      </c>
      <c r="C1791">
        <v>1937</v>
      </c>
      <c r="D1791" s="61" t="s">
        <v>2080</v>
      </c>
    </row>
    <row r="1792" spans="1:4" hidden="1" x14ac:dyDescent="0.25">
      <c r="A1792" s="61" t="s">
        <v>51</v>
      </c>
      <c r="B1792" s="61" t="s">
        <v>217</v>
      </c>
      <c r="C1792">
        <v>1938</v>
      </c>
      <c r="D1792" s="61" t="s">
        <v>2081</v>
      </c>
    </row>
    <row r="1793" spans="1:4" hidden="1" x14ac:dyDescent="0.25">
      <c r="A1793" s="61" t="s">
        <v>51</v>
      </c>
      <c r="B1793" s="61" t="s">
        <v>217</v>
      </c>
      <c r="C1793">
        <v>1945</v>
      </c>
      <c r="D1793" s="61" t="s">
        <v>2082</v>
      </c>
    </row>
    <row r="1794" spans="1:4" hidden="1" x14ac:dyDescent="0.25">
      <c r="A1794" s="61" t="s">
        <v>51</v>
      </c>
      <c r="B1794" s="61" t="s">
        <v>217</v>
      </c>
      <c r="C1794">
        <v>1946</v>
      </c>
      <c r="D1794" s="61" t="s">
        <v>2083</v>
      </c>
    </row>
    <row r="1795" spans="1:4" hidden="1" x14ac:dyDescent="0.25">
      <c r="A1795" s="61" t="s">
        <v>51</v>
      </c>
      <c r="B1795" s="61" t="s">
        <v>217</v>
      </c>
      <c r="C1795">
        <v>1947</v>
      </c>
      <c r="D1795" s="61" t="s">
        <v>2083</v>
      </c>
    </row>
    <row r="1796" spans="1:4" hidden="1" x14ac:dyDescent="0.25">
      <c r="A1796" s="61" t="s">
        <v>51</v>
      </c>
      <c r="B1796" s="61" t="s">
        <v>217</v>
      </c>
      <c r="C1796">
        <v>1948</v>
      </c>
      <c r="D1796" s="61" t="s">
        <v>2083</v>
      </c>
    </row>
    <row r="1797" spans="1:4" hidden="1" x14ac:dyDescent="0.25">
      <c r="A1797" s="61" t="s">
        <v>51</v>
      </c>
      <c r="B1797" s="61" t="s">
        <v>217</v>
      </c>
      <c r="C1797">
        <v>1949</v>
      </c>
      <c r="D1797" s="61" t="s">
        <v>2083</v>
      </c>
    </row>
    <row r="1798" spans="1:4" hidden="1" x14ac:dyDescent="0.25">
      <c r="A1798" s="61" t="s">
        <v>51</v>
      </c>
      <c r="B1798" s="61" t="s">
        <v>217</v>
      </c>
      <c r="C1798">
        <v>1950</v>
      </c>
      <c r="D1798" s="61" t="s">
        <v>2083</v>
      </c>
    </row>
    <row r="1799" spans="1:4" hidden="1" x14ac:dyDescent="0.25">
      <c r="A1799" s="61" t="s">
        <v>51</v>
      </c>
      <c r="B1799" s="61" t="s">
        <v>217</v>
      </c>
      <c r="C1799">
        <v>1951</v>
      </c>
      <c r="D1799" s="61" t="s">
        <v>2083</v>
      </c>
    </row>
    <row r="1800" spans="1:4" hidden="1" x14ac:dyDescent="0.25">
      <c r="A1800" s="61" t="s">
        <v>51</v>
      </c>
      <c r="B1800" s="61" t="s">
        <v>217</v>
      </c>
      <c r="C1800">
        <v>1952</v>
      </c>
      <c r="D1800" s="61" t="s">
        <v>2083</v>
      </c>
    </row>
    <row r="1801" spans="1:4" hidden="1" x14ac:dyDescent="0.25">
      <c r="A1801" s="61" t="s">
        <v>51</v>
      </c>
      <c r="B1801" s="61" t="s">
        <v>217</v>
      </c>
      <c r="C1801">
        <v>1953</v>
      </c>
      <c r="D1801" s="61" t="s">
        <v>2083</v>
      </c>
    </row>
    <row r="1802" spans="1:4" hidden="1" x14ac:dyDescent="0.25">
      <c r="A1802" s="61" t="s">
        <v>51</v>
      </c>
      <c r="B1802" s="61" t="s">
        <v>217</v>
      </c>
      <c r="C1802">
        <v>1954</v>
      </c>
      <c r="D1802" s="61" t="s">
        <v>2084</v>
      </c>
    </row>
    <row r="1803" spans="1:4" hidden="1" x14ac:dyDescent="0.25">
      <c r="A1803" s="61" t="s">
        <v>51</v>
      </c>
      <c r="B1803" s="61" t="s">
        <v>217</v>
      </c>
      <c r="C1803">
        <v>1955</v>
      </c>
      <c r="D1803" s="61" t="s">
        <v>2084</v>
      </c>
    </row>
    <row r="1804" spans="1:4" hidden="1" x14ac:dyDescent="0.25">
      <c r="A1804" s="61" t="s">
        <v>51</v>
      </c>
      <c r="B1804" s="61" t="s">
        <v>217</v>
      </c>
      <c r="C1804">
        <v>1956</v>
      </c>
      <c r="D1804" s="61" t="s">
        <v>2085</v>
      </c>
    </row>
    <row r="1805" spans="1:4" hidden="1" x14ac:dyDescent="0.25">
      <c r="A1805" s="61" t="s">
        <v>51</v>
      </c>
      <c r="B1805" s="61" t="s">
        <v>217</v>
      </c>
      <c r="C1805">
        <v>1957</v>
      </c>
      <c r="D1805" s="61" t="s">
        <v>2085</v>
      </c>
    </row>
    <row r="1806" spans="1:4" hidden="1" x14ac:dyDescent="0.25">
      <c r="A1806" s="61" t="s">
        <v>51</v>
      </c>
      <c r="B1806" s="61" t="s">
        <v>217</v>
      </c>
      <c r="C1806">
        <v>1958</v>
      </c>
      <c r="D1806" s="61" t="s">
        <v>2085</v>
      </c>
    </row>
    <row r="1807" spans="1:4" hidden="1" x14ac:dyDescent="0.25">
      <c r="A1807" s="61" t="s">
        <v>51</v>
      </c>
      <c r="B1807" s="61" t="s">
        <v>217</v>
      </c>
      <c r="C1807">
        <v>1959</v>
      </c>
      <c r="D1807" s="61" t="s">
        <v>2085</v>
      </c>
    </row>
    <row r="1808" spans="1:4" hidden="1" x14ac:dyDescent="0.25">
      <c r="A1808" s="61" t="s">
        <v>51</v>
      </c>
      <c r="B1808" s="61" t="s">
        <v>217</v>
      </c>
      <c r="C1808">
        <v>1960</v>
      </c>
      <c r="D1808" s="61" t="s">
        <v>2085</v>
      </c>
    </row>
    <row r="1809" spans="1:4" hidden="1" x14ac:dyDescent="0.25">
      <c r="A1809" s="61" t="s">
        <v>51</v>
      </c>
      <c r="B1809" s="61" t="s">
        <v>217</v>
      </c>
      <c r="C1809">
        <v>1961</v>
      </c>
      <c r="D1809" s="61" t="s">
        <v>2085</v>
      </c>
    </row>
    <row r="1810" spans="1:4" hidden="1" x14ac:dyDescent="0.25">
      <c r="A1810" s="61" t="s">
        <v>51</v>
      </c>
      <c r="B1810" s="61" t="s">
        <v>217</v>
      </c>
      <c r="C1810">
        <v>1962</v>
      </c>
      <c r="D1810" s="61" t="s">
        <v>2085</v>
      </c>
    </row>
    <row r="1811" spans="1:4" hidden="1" x14ac:dyDescent="0.25">
      <c r="A1811" s="61" t="s">
        <v>51</v>
      </c>
      <c r="B1811" s="61" t="s">
        <v>217</v>
      </c>
      <c r="C1811">
        <v>1963</v>
      </c>
      <c r="D1811" s="61" t="s">
        <v>2085</v>
      </c>
    </row>
    <row r="1812" spans="1:4" hidden="1" x14ac:dyDescent="0.25">
      <c r="A1812" s="61" t="s">
        <v>51</v>
      </c>
      <c r="B1812" s="61" t="s">
        <v>217</v>
      </c>
      <c r="C1812">
        <v>1964</v>
      </c>
      <c r="D1812" s="61" t="s">
        <v>2085</v>
      </c>
    </row>
    <row r="1813" spans="1:4" hidden="1" x14ac:dyDescent="0.25">
      <c r="A1813" s="61" t="s">
        <v>51</v>
      </c>
      <c r="B1813" s="61" t="s">
        <v>217</v>
      </c>
      <c r="C1813">
        <v>1965</v>
      </c>
      <c r="D1813" s="61" t="s">
        <v>2085</v>
      </c>
    </row>
    <row r="1814" spans="1:4" hidden="1" x14ac:dyDescent="0.25">
      <c r="A1814" s="61" t="s">
        <v>51</v>
      </c>
      <c r="B1814" s="61" t="s">
        <v>217</v>
      </c>
      <c r="C1814">
        <v>1966</v>
      </c>
      <c r="D1814" s="61" t="s">
        <v>2085</v>
      </c>
    </row>
    <row r="1815" spans="1:4" hidden="1" x14ac:dyDescent="0.25">
      <c r="A1815" s="61" t="s">
        <v>51</v>
      </c>
      <c r="B1815" s="61" t="s">
        <v>217</v>
      </c>
      <c r="C1815">
        <v>1967</v>
      </c>
      <c r="D1815" s="61" t="s">
        <v>2085</v>
      </c>
    </row>
    <row r="1816" spans="1:4" hidden="1" x14ac:dyDescent="0.25">
      <c r="A1816" s="61" t="s">
        <v>51</v>
      </c>
      <c r="B1816" s="61" t="s">
        <v>217</v>
      </c>
      <c r="C1816">
        <v>1968</v>
      </c>
      <c r="D1816" s="61" t="s">
        <v>2085</v>
      </c>
    </row>
    <row r="1817" spans="1:4" hidden="1" x14ac:dyDescent="0.25">
      <c r="A1817" s="61" t="s">
        <v>51</v>
      </c>
      <c r="B1817" s="61" t="s">
        <v>217</v>
      </c>
      <c r="C1817">
        <v>1969</v>
      </c>
      <c r="D1817" s="61" t="s">
        <v>2085</v>
      </c>
    </row>
    <row r="1818" spans="1:4" hidden="1" x14ac:dyDescent="0.25">
      <c r="A1818" s="61" t="s">
        <v>51</v>
      </c>
      <c r="B1818" s="61" t="s">
        <v>217</v>
      </c>
      <c r="C1818">
        <v>1970</v>
      </c>
      <c r="D1818" s="61" t="s">
        <v>2085</v>
      </c>
    </row>
    <row r="1819" spans="1:4" hidden="1" x14ac:dyDescent="0.25">
      <c r="A1819" s="61" t="s">
        <v>51</v>
      </c>
      <c r="B1819" s="61" t="s">
        <v>217</v>
      </c>
      <c r="C1819">
        <v>1971</v>
      </c>
      <c r="D1819" s="61" t="s">
        <v>2086</v>
      </c>
    </row>
    <row r="1820" spans="1:4" hidden="1" x14ac:dyDescent="0.25">
      <c r="A1820" s="61" t="s">
        <v>51</v>
      </c>
      <c r="B1820" s="61" t="s">
        <v>217</v>
      </c>
      <c r="C1820">
        <v>1972</v>
      </c>
      <c r="D1820" s="61" t="s">
        <v>2086</v>
      </c>
    </row>
    <row r="1821" spans="1:4" hidden="1" x14ac:dyDescent="0.25">
      <c r="A1821" s="61" t="s">
        <v>51</v>
      </c>
      <c r="B1821" s="61" t="s">
        <v>217</v>
      </c>
      <c r="C1821">
        <v>1973</v>
      </c>
      <c r="D1821" s="61" t="s">
        <v>2086</v>
      </c>
    </row>
    <row r="1822" spans="1:4" hidden="1" x14ac:dyDescent="0.25">
      <c r="A1822" s="61" t="s">
        <v>51</v>
      </c>
      <c r="B1822" s="61" t="s">
        <v>217</v>
      </c>
      <c r="C1822">
        <v>1974</v>
      </c>
      <c r="D1822" s="61" t="s">
        <v>2086</v>
      </c>
    </row>
    <row r="1823" spans="1:4" hidden="1" x14ac:dyDescent="0.25">
      <c r="A1823" s="61" t="s">
        <v>51</v>
      </c>
      <c r="B1823" s="61" t="s">
        <v>217</v>
      </c>
      <c r="C1823">
        <v>1975</v>
      </c>
      <c r="D1823" s="61" t="s">
        <v>2087</v>
      </c>
    </row>
    <row r="1824" spans="1:4" hidden="1" x14ac:dyDescent="0.25">
      <c r="A1824" s="61" t="s">
        <v>51</v>
      </c>
      <c r="B1824" s="61" t="s">
        <v>217</v>
      </c>
      <c r="C1824">
        <v>1976</v>
      </c>
      <c r="D1824" s="61" t="s">
        <v>2088</v>
      </c>
    </row>
    <row r="1825" spans="1:4" hidden="1" x14ac:dyDescent="0.25">
      <c r="A1825" s="61" t="s">
        <v>51</v>
      </c>
      <c r="B1825" s="61" t="s">
        <v>217</v>
      </c>
      <c r="C1825">
        <v>1977</v>
      </c>
      <c r="D1825" s="61" t="s">
        <v>2088</v>
      </c>
    </row>
    <row r="1826" spans="1:4" hidden="1" x14ac:dyDescent="0.25">
      <c r="A1826" s="61" t="s">
        <v>51</v>
      </c>
      <c r="B1826" s="61" t="s">
        <v>217</v>
      </c>
      <c r="C1826">
        <v>1978</v>
      </c>
      <c r="D1826" s="61" t="s">
        <v>2088</v>
      </c>
    </row>
    <row r="1827" spans="1:4" hidden="1" x14ac:dyDescent="0.25">
      <c r="A1827" s="61" t="s">
        <v>51</v>
      </c>
      <c r="B1827" s="61" t="s">
        <v>217</v>
      </c>
      <c r="C1827">
        <v>1979</v>
      </c>
      <c r="D1827" s="61" t="s">
        <v>2088</v>
      </c>
    </row>
    <row r="1828" spans="1:4" hidden="1" x14ac:dyDescent="0.25">
      <c r="A1828" s="61" t="s">
        <v>51</v>
      </c>
      <c r="B1828" s="61" t="s">
        <v>217</v>
      </c>
      <c r="C1828">
        <v>1980</v>
      </c>
      <c r="D1828" s="61" t="s">
        <v>2089</v>
      </c>
    </row>
    <row r="1829" spans="1:4" hidden="1" x14ac:dyDescent="0.25">
      <c r="A1829" s="61" t="s">
        <v>51</v>
      </c>
      <c r="B1829" s="61" t="s">
        <v>217</v>
      </c>
      <c r="C1829">
        <v>1981</v>
      </c>
      <c r="D1829" s="61" t="s">
        <v>2090</v>
      </c>
    </row>
    <row r="1830" spans="1:4" hidden="1" x14ac:dyDescent="0.25">
      <c r="A1830" s="61" t="s">
        <v>51</v>
      </c>
      <c r="B1830" s="61" t="s">
        <v>217</v>
      </c>
      <c r="C1830">
        <v>1982</v>
      </c>
      <c r="D1830" s="61" t="s">
        <v>2090</v>
      </c>
    </row>
    <row r="1831" spans="1:4" hidden="1" x14ac:dyDescent="0.25">
      <c r="A1831" s="61" t="s">
        <v>51</v>
      </c>
      <c r="B1831" s="61" t="s">
        <v>217</v>
      </c>
      <c r="C1831">
        <v>1983</v>
      </c>
      <c r="D1831" s="61" t="s">
        <v>2090</v>
      </c>
    </row>
    <row r="1832" spans="1:4" hidden="1" x14ac:dyDescent="0.25">
      <c r="A1832" s="61" t="s">
        <v>51</v>
      </c>
      <c r="B1832" s="61" t="s">
        <v>217</v>
      </c>
      <c r="C1832">
        <v>1984</v>
      </c>
      <c r="D1832" s="61" t="s">
        <v>2090</v>
      </c>
    </row>
    <row r="1833" spans="1:4" hidden="1" x14ac:dyDescent="0.25">
      <c r="A1833" s="61" t="s">
        <v>51</v>
      </c>
      <c r="B1833" s="61" t="s">
        <v>217</v>
      </c>
      <c r="C1833">
        <v>1985</v>
      </c>
      <c r="D1833" s="61" t="s">
        <v>2090</v>
      </c>
    </row>
    <row r="1834" spans="1:4" hidden="1" x14ac:dyDescent="0.25">
      <c r="A1834" s="61" t="s">
        <v>51</v>
      </c>
      <c r="B1834" s="61" t="s">
        <v>217</v>
      </c>
      <c r="C1834">
        <v>1986</v>
      </c>
      <c r="D1834" s="61" t="s">
        <v>2083</v>
      </c>
    </row>
    <row r="1835" spans="1:4" hidden="1" x14ac:dyDescent="0.25">
      <c r="A1835" s="61" t="s">
        <v>51</v>
      </c>
      <c r="B1835" s="61" t="s">
        <v>217</v>
      </c>
      <c r="C1835">
        <v>1987</v>
      </c>
      <c r="D1835" s="61" t="s">
        <v>2084</v>
      </c>
    </row>
    <row r="1836" spans="1:4" hidden="1" x14ac:dyDescent="0.25">
      <c r="A1836" s="61" t="s">
        <v>51</v>
      </c>
      <c r="B1836" s="61" t="s">
        <v>217</v>
      </c>
      <c r="C1836">
        <v>1988</v>
      </c>
      <c r="D1836" s="61" t="s">
        <v>2084</v>
      </c>
    </row>
    <row r="1837" spans="1:4" hidden="1" x14ac:dyDescent="0.25">
      <c r="A1837" s="61" t="s">
        <v>51</v>
      </c>
      <c r="B1837" s="61" t="s">
        <v>217</v>
      </c>
      <c r="C1837">
        <v>1989</v>
      </c>
      <c r="D1837" s="61" t="s">
        <v>2084</v>
      </c>
    </row>
    <row r="1838" spans="1:4" hidden="1" x14ac:dyDescent="0.25">
      <c r="A1838" s="61" t="s">
        <v>51</v>
      </c>
      <c r="B1838" s="61" t="s">
        <v>217</v>
      </c>
      <c r="C1838">
        <v>1990</v>
      </c>
      <c r="D1838" s="61" t="s">
        <v>2084</v>
      </c>
    </row>
    <row r="1839" spans="1:4" hidden="1" x14ac:dyDescent="0.25">
      <c r="A1839" s="61" t="s">
        <v>51</v>
      </c>
      <c r="B1839" s="61" t="s">
        <v>217</v>
      </c>
      <c r="C1839">
        <v>1991</v>
      </c>
      <c r="D1839" s="61" t="s">
        <v>2084</v>
      </c>
    </row>
    <row r="1840" spans="1:4" hidden="1" x14ac:dyDescent="0.25">
      <c r="A1840" s="61" t="s">
        <v>51</v>
      </c>
      <c r="B1840" s="61" t="s">
        <v>217</v>
      </c>
      <c r="C1840">
        <v>1992</v>
      </c>
      <c r="D1840" s="61" t="s">
        <v>2084</v>
      </c>
    </row>
    <row r="1841" spans="1:4" hidden="1" x14ac:dyDescent="0.25">
      <c r="A1841" s="61" t="s">
        <v>51</v>
      </c>
      <c r="B1841" s="61" t="s">
        <v>217</v>
      </c>
      <c r="C1841">
        <v>1993</v>
      </c>
      <c r="D1841" s="61" t="s">
        <v>2084</v>
      </c>
    </row>
    <row r="1842" spans="1:4" hidden="1" x14ac:dyDescent="0.25">
      <c r="A1842" s="61" t="s">
        <v>51</v>
      </c>
      <c r="B1842" s="61" t="s">
        <v>217</v>
      </c>
      <c r="C1842">
        <v>1994</v>
      </c>
      <c r="D1842" s="61" t="s">
        <v>2084</v>
      </c>
    </row>
    <row r="1843" spans="1:4" hidden="1" x14ac:dyDescent="0.25">
      <c r="A1843" s="61" t="s">
        <v>51</v>
      </c>
      <c r="B1843" s="61" t="s">
        <v>217</v>
      </c>
      <c r="C1843">
        <v>1995</v>
      </c>
      <c r="D1843" s="61" t="s">
        <v>2084</v>
      </c>
    </row>
    <row r="1844" spans="1:4" hidden="1" x14ac:dyDescent="0.25">
      <c r="A1844" s="61" t="s">
        <v>51</v>
      </c>
      <c r="B1844" s="61" t="s">
        <v>217</v>
      </c>
      <c r="C1844">
        <v>1996</v>
      </c>
      <c r="D1844" s="61" t="s">
        <v>2084</v>
      </c>
    </row>
    <row r="1845" spans="1:4" hidden="1" x14ac:dyDescent="0.25">
      <c r="A1845" s="61" t="s">
        <v>51</v>
      </c>
      <c r="B1845" s="61" t="s">
        <v>217</v>
      </c>
      <c r="C1845">
        <v>1997</v>
      </c>
      <c r="D1845" s="61" t="s">
        <v>2084</v>
      </c>
    </row>
    <row r="1846" spans="1:4" hidden="1" x14ac:dyDescent="0.25">
      <c r="A1846" s="61" t="s">
        <v>51</v>
      </c>
      <c r="B1846" s="61" t="s">
        <v>217</v>
      </c>
      <c r="C1846">
        <v>1998</v>
      </c>
      <c r="D1846" s="61" t="s">
        <v>2084</v>
      </c>
    </row>
    <row r="1847" spans="1:4" hidden="1" x14ac:dyDescent="0.25">
      <c r="A1847" s="61" t="s">
        <v>51</v>
      </c>
      <c r="B1847" s="61" t="s">
        <v>217</v>
      </c>
      <c r="C1847">
        <v>1999</v>
      </c>
      <c r="D1847" s="61" t="s">
        <v>2084</v>
      </c>
    </row>
    <row r="1848" spans="1:4" hidden="1" x14ac:dyDescent="0.25">
      <c r="A1848" s="61" t="s">
        <v>51</v>
      </c>
      <c r="B1848" s="61" t="s">
        <v>217</v>
      </c>
      <c r="C1848">
        <v>2000</v>
      </c>
      <c r="D1848" s="61" t="s">
        <v>2085</v>
      </c>
    </row>
    <row r="1849" spans="1:4" hidden="1" x14ac:dyDescent="0.25">
      <c r="A1849" s="61" t="s">
        <v>51</v>
      </c>
      <c r="B1849" s="61" t="s">
        <v>217</v>
      </c>
      <c r="C1849">
        <v>2001</v>
      </c>
      <c r="D1849" s="61" t="s">
        <v>2091</v>
      </c>
    </row>
    <row r="1850" spans="1:4" hidden="1" x14ac:dyDescent="0.25">
      <c r="A1850" s="61" t="s">
        <v>51</v>
      </c>
      <c r="B1850" s="61" t="s">
        <v>217</v>
      </c>
      <c r="C1850">
        <v>2002</v>
      </c>
      <c r="D1850" s="61" t="s">
        <v>2091</v>
      </c>
    </row>
    <row r="1851" spans="1:4" hidden="1" x14ac:dyDescent="0.25">
      <c r="A1851" s="61" t="s">
        <v>51</v>
      </c>
      <c r="B1851" s="61" t="s">
        <v>217</v>
      </c>
      <c r="C1851">
        <v>2003</v>
      </c>
      <c r="D1851" s="61" t="s">
        <v>2085</v>
      </c>
    </row>
    <row r="1852" spans="1:4" hidden="1" x14ac:dyDescent="0.25">
      <c r="A1852" s="61" t="s">
        <v>51</v>
      </c>
      <c r="B1852" s="61" t="s">
        <v>217</v>
      </c>
      <c r="C1852">
        <v>2004</v>
      </c>
      <c r="D1852" s="61" t="s">
        <v>2092</v>
      </c>
    </row>
    <row r="1853" spans="1:4" hidden="1" x14ac:dyDescent="0.25">
      <c r="A1853" s="61" t="s">
        <v>51</v>
      </c>
      <c r="B1853" s="61" t="s">
        <v>217</v>
      </c>
      <c r="C1853">
        <v>2005</v>
      </c>
      <c r="D1853" s="61" t="s">
        <v>2092</v>
      </c>
    </row>
    <row r="1854" spans="1:4" hidden="1" x14ac:dyDescent="0.25">
      <c r="A1854" s="61" t="s">
        <v>51</v>
      </c>
      <c r="B1854" s="61" t="s">
        <v>217</v>
      </c>
      <c r="C1854">
        <v>2006</v>
      </c>
      <c r="D1854" s="61" t="s">
        <v>2090</v>
      </c>
    </row>
    <row r="1855" spans="1:4" hidden="1" x14ac:dyDescent="0.25">
      <c r="A1855" s="61" t="s">
        <v>51</v>
      </c>
      <c r="B1855" s="61" t="s">
        <v>217</v>
      </c>
      <c r="C1855">
        <v>2007</v>
      </c>
      <c r="D1855" s="61" t="s">
        <v>2093</v>
      </c>
    </row>
    <row r="1856" spans="1:4" hidden="1" x14ac:dyDescent="0.25">
      <c r="A1856" s="61" t="s">
        <v>51</v>
      </c>
      <c r="B1856" s="61" t="s">
        <v>217</v>
      </c>
      <c r="C1856">
        <v>2008</v>
      </c>
      <c r="D1856" s="61" t="s">
        <v>2093</v>
      </c>
    </row>
    <row r="1857" spans="1:4" hidden="1" x14ac:dyDescent="0.25">
      <c r="A1857" s="61" t="s">
        <v>51</v>
      </c>
      <c r="B1857" s="61" t="s">
        <v>217</v>
      </c>
      <c r="C1857">
        <v>2009</v>
      </c>
      <c r="D1857" s="61" t="s">
        <v>2093</v>
      </c>
    </row>
    <row r="1858" spans="1:4" hidden="1" x14ac:dyDescent="0.25">
      <c r="A1858" s="61" t="s">
        <v>51</v>
      </c>
      <c r="B1858" s="61" t="s">
        <v>217</v>
      </c>
      <c r="C1858">
        <v>2010</v>
      </c>
      <c r="D1858" s="61" t="s">
        <v>2093</v>
      </c>
    </row>
    <row r="1859" spans="1:4" hidden="1" x14ac:dyDescent="0.25">
      <c r="A1859" s="61" t="s">
        <v>51</v>
      </c>
      <c r="B1859" s="61" t="s">
        <v>217</v>
      </c>
      <c r="C1859">
        <v>2011</v>
      </c>
      <c r="D1859" s="61" t="s">
        <v>2094</v>
      </c>
    </row>
    <row r="1860" spans="1:4" hidden="1" x14ac:dyDescent="0.25">
      <c r="A1860" s="61" t="s">
        <v>51</v>
      </c>
      <c r="B1860" s="61" t="s">
        <v>217</v>
      </c>
      <c r="C1860">
        <v>2012</v>
      </c>
      <c r="D1860" s="61" t="s">
        <v>2093</v>
      </c>
    </row>
    <row r="1861" spans="1:4" hidden="1" x14ac:dyDescent="0.25">
      <c r="A1861" s="61" t="s">
        <v>51</v>
      </c>
      <c r="B1861" s="61" t="s">
        <v>217</v>
      </c>
      <c r="C1861">
        <v>2013</v>
      </c>
      <c r="D1861" s="61" t="s">
        <v>2095</v>
      </c>
    </row>
    <row r="1862" spans="1:4" hidden="1" x14ac:dyDescent="0.25">
      <c r="A1862" s="61" t="s">
        <v>51</v>
      </c>
      <c r="B1862" s="61" t="s">
        <v>217</v>
      </c>
      <c r="C1862">
        <v>2014</v>
      </c>
      <c r="D1862" s="61" t="s">
        <v>2095</v>
      </c>
    </row>
    <row r="1863" spans="1:4" hidden="1" x14ac:dyDescent="0.25">
      <c r="A1863" s="61" t="s">
        <v>51</v>
      </c>
      <c r="B1863" s="61" t="s">
        <v>217</v>
      </c>
      <c r="C1863">
        <v>2015</v>
      </c>
      <c r="D1863" s="61" t="s">
        <v>2095</v>
      </c>
    </row>
    <row r="1864" spans="1:4" hidden="1" x14ac:dyDescent="0.25">
      <c r="A1864" s="61" t="s">
        <v>51</v>
      </c>
      <c r="B1864" s="61" t="s">
        <v>217</v>
      </c>
      <c r="C1864">
        <v>2016</v>
      </c>
      <c r="D1864" s="61" t="s">
        <v>2095</v>
      </c>
    </row>
    <row r="1865" spans="1:4" hidden="1" x14ac:dyDescent="0.25">
      <c r="A1865" s="61" t="s">
        <v>51</v>
      </c>
      <c r="B1865" s="61" t="s">
        <v>217</v>
      </c>
      <c r="C1865">
        <v>2017</v>
      </c>
      <c r="D1865" s="61" t="s">
        <v>2093</v>
      </c>
    </row>
    <row r="1866" spans="1:4" hidden="1" x14ac:dyDescent="0.25">
      <c r="A1866" s="61" t="s">
        <v>51</v>
      </c>
      <c r="B1866" s="61" t="s">
        <v>217</v>
      </c>
      <c r="C1866">
        <v>2018</v>
      </c>
      <c r="D1866" s="61" t="s">
        <v>2096</v>
      </c>
    </row>
    <row r="1867" spans="1:4" hidden="1" x14ac:dyDescent="0.25">
      <c r="A1867" s="61" t="s">
        <v>51</v>
      </c>
      <c r="B1867" s="61" t="s">
        <v>217</v>
      </c>
      <c r="C1867">
        <v>2019</v>
      </c>
      <c r="D1867" s="61" t="s">
        <v>2089</v>
      </c>
    </row>
    <row r="1868" spans="1:4" hidden="1" x14ac:dyDescent="0.25">
      <c r="A1868" s="61" t="s">
        <v>51</v>
      </c>
      <c r="B1868" s="61" t="s">
        <v>217</v>
      </c>
      <c r="C1868">
        <v>2020</v>
      </c>
      <c r="D1868" s="61" t="s">
        <v>2097</v>
      </c>
    </row>
    <row r="1869" spans="1:4" hidden="1" x14ac:dyDescent="0.25">
      <c r="A1869" s="61" t="s">
        <v>51</v>
      </c>
      <c r="B1869" s="61" t="s">
        <v>217</v>
      </c>
      <c r="C1869">
        <v>2021</v>
      </c>
      <c r="D1869" s="61" t="s">
        <v>2098</v>
      </c>
    </row>
    <row r="1870" spans="1:4" hidden="1" x14ac:dyDescent="0.25">
      <c r="A1870" s="61" t="s">
        <v>51</v>
      </c>
      <c r="B1870" s="61" t="s">
        <v>217</v>
      </c>
      <c r="C1870">
        <v>2022</v>
      </c>
      <c r="D1870" s="61" t="s">
        <v>2099</v>
      </c>
    </row>
    <row r="1871" spans="1:4" x14ac:dyDescent="0.25">
      <c r="A1871" s="61" t="s">
        <v>51</v>
      </c>
      <c r="B1871" s="61" t="s">
        <v>217</v>
      </c>
      <c r="C1871">
        <v>2023</v>
      </c>
      <c r="D1871" s="61">
        <v>0.93300000000000005</v>
      </c>
    </row>
    <row r="1872" spans="1:4" hidden="1" x14ac:dyDescent="0.25">
      <c r="A1872" s="61" t="s">
        <v>168</v>
      </c>
      <c r="B1872" s="61" t="s">
        <v>218</v>
      </c>
      <c r="C1872">
        <v>1813</v>
      </c>
      <c r="D1872" s="61" t="s">
        <v>2101</v>
      </c>
    </row>
    <row r="1873" spans="1:4" hidden="1" x14ac:dyDescent="0.25">
      <c r="A1873" s="61" t="s">
        <v>168</v>
      </c>
      <c r="B1873" s="61" t="s">
        <v>218</v>
      </c>
      <c r="C1873">
        <v>1814</v>
      </c>
      <c r="D1873" s="61" t="s">
        <v>2101</v>
      </c>
    </row>
    <row r="1874" spans="1:4" hidden="1" x14ac:dyDescent="0.25">
      <c r="A1874" s="61" t="s">
        <v>168</v>
      </c>
      <c r="B1874" s="61" t="s">
        <v>218</v>
      </c>
      <c r="C1874">
        <v>1815</v>
      </c>
      <c r="D1874" s="61" t="s">
        <v>2101</v>
      </c>
    </row>
    <row r="1875" spans="1:4" hidden="1" x14ac:dyDescent="0.25">
      <c r="A1875" s="61" t="s">
        <v>168</v>
      </c>
      <c r="B1875" s="61" t="s">
        <v>218</v>
      </c>
      <c r="C1875">
        <v>1816</v>
      </c>
      <c r="D1875" s="61" t="s">
        <v>2101</v>
      </c>
    </row>
    <row r="1876" spans="1:4" hidden="1" x14ac:dyDescent="0.25">
      <c r="A1876" s="61" t="s">
        <v>168</v>
      </c>
      <c r="B1876" s="61" t="s">
        <v>218</v>
      </c>
      <c r="C1876">
        <v>1817</v>
      </c>
      <c r="D1876" s="61" t="s">
        <v>2101</v>
      </c>
    </row>
    <row r="1877" spans="1:4" hidden="1" x14ac:dyDescent="0.25">
      <c r="A1877" s="61" t="s">
        <v>168</v>
      </c>
      <c r="B1877" s="61" t="s">
        <v>218</v>
      </c>
      <c r="C1877">
        <v>1818</v>
      </c>
      <c r="D1877" s="61" t="s">
        <v>2101</v>
      </c>
    </row>
    <row r="1878" spans="1:4" hidden="1" x14ac:dyDescent="0.25">
      <c r="A1878" s="61" t="s">
        <v>168</v>
      </c>
      <c r="B1878" s="61" t="s">
        <v>218</v>
      </c>
      <c r="C1878">
        <v>1819</v>
      </c>
      <c r="D1878" s="61" t="s">
        <v>2101</v>
      </c>
    </row>
    <row r="1879" spans="1:4" hidden="1" x14ac:dyDescent="0.25">
      <c r="A1879" s="61" t="s">
        <v>168</v>
      </c>
      <c r="B1879" s="61" t="s">
        <v>218</v>
      </c>
      <c r="C1879">
        <v>1820</v>
      </c>
      <c r="D1879" s="61" t="s">
        <v>2101</v>
      </c>
    </row>
    <row r="1880" spans="1:4" hidden="1" x14ac:dyDescent="0.25">
      <c r="A1880" s="61" t="s">
        <v>168</v>
      </c>
      <c r="B1880" s="61" t="s">
        <v>218</v>
      </c>
      <c r="C1880">
        <v>1821</v>
      </c>
      <c r="D1880" s="61" t="s">
        <v>2101</v>
      </c>
    </row>
    <row r="1881" spans="1:4" hidden="1" x14ac:dyDescent="0.25">
      <c r="A1881" s="61" t="s">
        <v>168</v>
      </c>
      <c r="B1881" s="61" t="s">
        <v>218</v>
      </c>
      <c r="C1881">
        <v>1822</v>
      </c>
      <c r="D1881" s="61" t="s">
        <v>2101</v>
      </c>
    </row>
    <row r="1882" spans="1:4" hidden="1" x14ac:dyDescent="0.25">
      <c r="A1882" s="61" t="s">
        <v>168</v>
      </c>
      <c r="B1882" s="61" t="s">
        <v>218</v>
      </c>
      <c r="C1882">
        <v>1823</v>
      </c>
      <c r="D1882" s="61" t="s">
        <v>2101</v>
      </c>
    </row>
    <row r="1883" spans="1:4" hidden="1" x14ac:dyDescent="0.25">
      <c r="A1883" s="61" t="s">
        <v>168</v>
      </c>
      <c r="B1883" s="61" t="s">
        <v>218</v>
      </c>
      <c r="C1883">
        <v>1824</v>
      </c>
      <c r="D1883" s="61" t="s">
        <v>2101</v>
      </c>
    </row>
    <row r="1884" spans="1:4" hidden="1" x14ac:dyDescent="0.25">
      <c r="A1884" s="61" t="s">
        <v>168</v>
      </c>
      <c r="B1884" s="61" t="s">
        <v>218</v>
      </c>
      <c r="C1884">
        <v>1825</v>
      </c>
      <c r="D1884" s="61" t="s">
        <v>2102</v>
      </c>
    </row>
    <row r="1885" spans="1:4" hidden="1" x14ac:dyDescent="0.25">
      <c r="A1885" s="61" t="s">
        <v>168</v>
      </c>
      <c r="B1885" s="61" t="s">
        <v>218</v>
      </c>
      <c r="C1885">
        <v>1826</v>
      </c>
      <c r="D1885" s="61" t="s">
        <v>2102</v>
      </c>
    </row>
    <row r="1886" spans="1:4" hidden="1" x14ac:dyDescent="0.25">
      <c r="A1886" s="61" t="s">
        <v>168</v>
      </c>
      <c r="B1886" s="61" t="s">
        <v>218</v>
      </c>
      <c r="C1886">
        <v>1827</v>
      </c>
      <c r="D1886" s="61" t="s">
        <v>2102</v>
      </c>
    </row>
    <row r="1887" spans="1:4" hidden="1" x14ac:dyDescent="0.25">
      <c r="A1887" s="61" t="s">
        <v>168</v>
      </c>
      <c r="B1887" s="61" t="s">
        <v>218</v>
      </c>
      <c r="C1887">
        <v>1828</v>
      </c>
      <c r="D1887" s="61" t="s">
        <v>2102</v>
      </c>
    </row>
    <row r="1888" spans="1:4" hidden="1" x14ac:dyDescent="0.25">
      <c r="A1888" s="61" t="s">
        <v>168</v>
      </c>
      <c r="B1888" s="61" t="s">
        <v>218</v>
      </c>
      <c r="C1888">
        <v>1829</v>
      </c>
      <c r="D1888" s="61" t="s">
        <v>2102</v>
      </c>
    </row>
    <row r="1889" spans="1:4" hidden="1" x14ac:dyDescent="0.25">
      <c r="A1889" s="61" t="s">
        <v>168</v>
      </c>
      <c r="B1889" s="61" t="s">
        <v>218</v>
      </c>
      <c r="C1889">
        <v>1830</v>
      </c>
      <c r="D1889" s="61" t="s">
        <v>2102</v>
      </c>
    </row>
    <row r="1890" spans="1:4" hidden="1" x14ac:dyDescent="0.25">
      <c r="A1890" s="61" t="s">
        <v>168</v>
      </c>
      <c r="B1890" s="61" t="s">
        <v>218</v>
      </c>
      <c r="C1890">
        <v>1831</v>
      </c>
      <c r="D1890" s="61" t="s">
        <v>2102</v>
      </c>
    </row>
    <row r="1891" spans="1:4" hidden="1" x14ac:dyDescent="0.25">
      <c r="A1891" s="61" t="s">
        <v>168</v>
      </c>
      <c r="B1891" s="61" t="s">
        <v>218</v>
      </c>
      <c r="C1891">
        <v>1832</v>
      </c>
      <c r="D1891" s="61" t="s">
        <v>2102</v>
      </c>
    </row>
    <row r="1892" spans="1:4" hidden="1" x14ac:dyDescent="0.25">
      <c r="A1892" s="61" t="s">
        <v>168</v>
      </c>
      <c r="B1892" s="61" t="s">
        <v>218</v>
      </c>
      <c r="C1892">
        <v>1833</v>
      </c>
      <c r="D1892" s="61" t="s">
        <v>2103</v>
      </c>
    </row>
    <row r="1893" spans="1:4" hidden="1" x14ac:dyDescent="0.25">
      <c r="A1893" s="61" t="s">
        <v>168</v>
      </c>
      <c r="B1893" s="61" t="s">
        <v>218</v>
      </c>
      <c r="C1893">
        <v>1834</v>
      </c>
      <c r="D1893" s="61" t="s">
        <v>2103</v>
      </c>
    </row>
    <row r="1894" spans="1:4" hidden="1" x14ac:dyDescent="0.25">
      <c r="A1894" s="61" t="s">
        <v>168</v>
      </c>
      <c r="B1894" s="61" t="s">
        <v>218</v>
      </c>
      <c r="C1894">
        <v>1835</v>
      </c>
      <c r="D1894" s="61" t="s">
        <v>2103</v>
      </c>
    </row>
    <row r="1895" spans="1:4" hidden="1" x14ac:dyDescent="0.25">
      <c r="A1895" s="61" t="s">
        <v>168</v>
      </c>
      <c r="B1895" s="61" t="s">
        <v>218</v>
      </c>
      <c r="C1895">
        <v>1836</v>
      </c>
      <c r="D1895" s="61" t="s">
        <v>2103</v>
      </c>
    </row>
    <row r="1896" spans="1:4" hidden="1" x14ac:dyDescent="0.25">
      <c r="A1896" s="61" t="s">
        <v>168</v>
      </c>
      <c r="B1896" s="61" t="s">
        <v>218</v>
      </c>
      <c r="C1896">
        <v>1837</v>
      </c>
      <c r="D1896" s="61" t="s">
        <v>2103</v>
      </c>
    </row>
    <row r="1897" spans="1:4" hidden="1" x14ac:dyDescent="0.25">
      <c r="A1897" s="61" t="s">
        <v>168</v>
      </c>
      <c r="B1897" s="61" t="s">
        <v>218</v>
      </c>
      <c r="C1897">
        <v>1838</v>
      </c>
      <c r="D1897" s="61" t="s">
        <v>2103</v>
      </c>
    </row>
    <row r="1898" spans="1:4" hidden="1" x14ac:dyDescent="0.25">
      <c r="A1898" s="61" t="s">
        <v>168</v>
      </c>
      <c r="B1898" s="61" t="s">
        <v>218</v>
      </c>
      <c r="C1898">
        <v>1839</v>
      </c>
      <c r="D1898" s="61" t="s">
        <v>2103</v>
      </c>
    </row>
    <row r="1899" spans="1:4" hidden="1" x14ac:dyDescent="0.25">
      <c r="A1899" s="61" t="s">
        <v>168</v>
      </c>
      <c r="B1899" s="61" t="s">
        <v>218</v>
      </c>
      <c r="C1899">
        <v>1840</v>
      </c>
      <c r="D1899" s="61" t="s">
        <v>2103</v>
      </c>
    </row>
    <row r="1900" spans="1:4" hidden="1" x14ac:dyDescent="0.25">
      <c r="A1900" s="61" t="s">
        <v>168</v>
      </c>
      <c r="B1900" s="61" t="s">
        <v>218</v>
      </c>
      <c r="C1900">
        <v>1841</v>
      </c>
      <c r="D1900" s="61" t="s">
        <v>2103</v>
      </c>
    </row>
    <row r="1901" spans="1:4" hidden="1" x14ac:dyDescent="0.25">
      <c r="A1901" s="61" t="s">
        <v>168</v>
      </c>
      <c r="B1901" s="61" t="s">
        <v>218</v>
      </c>
      <c r="C1901">
        <v>1842</v>
      </c>
      <c r="D1901" s="61" t="s">
        <v>2104</v>
      </c>
    </row>
    <row r="1902" spans="1:4" hidden="1" x14ac:dyDescent="0.25">
      <c r="A1902" s="61" t="s">
        <v>168</v>
      </c>
      <c r="B1902" s="61" t="s">
        <v>218</v>
      </c>
      <c r="C1902">
        <v>1843</v>
      </c>
      <c r="D1902" s="61" t="s">
        <v>2104</v>
      </c>
    </row>
    <row r="1903" spans="1:4" hidden="1" x14ac:dyDescent="0.25">
      <c r="A1903" s="61" t="s">
        <v>168</v>
      </c>
      <c r="B1903" s="61" t="s">
        <v>218</v>
      </c>
      <c r="C1903">
        <v>1844</v>
      </c>
      <c r="D1903" s="61" t="s">
        <v>2104</v>
      </c>
    </row>
    <row r="1904" spans="1:4" hidden="1" x14ac:dyDescent="0.25">
      <c r="A1904" s="61" t="s">
        <v>168</v>
      </c>
      <c r="B1904" s="61" t="s">
        <v>218</v>
      </c>
      <c r="C1904">
        <v>1845</v>
      </c>
      <c r="D1904" s="61" t="s">
        <v>2104</v>
      </c>
    </row>
    <row r="1905" spans="1:4" hidden="1" x14ac:dyDescent="0.25">
      <c r="A1905" s="61" t="s">
        <v>168</v>
      </c>
      <c r="B1905" s="61" t="s">
        <v>218</v>
      </c>
      <c r="C1905">
        <v>1846</v>
      </c>
      <c r="D1905" s="61" t="s">
        <v>2104</v>
      </c>
    </row>
    <row r="1906" spans="1:4" hidden="1" x14ac:dyDescent="0.25">
      <c r="A1906" s="61" t="s">
        <v>168</v>
      </c>
      <c r="B1906" s="61" t="s">
        <v>218</v>
      </c>
      <c r="C1906">
        <v>1847</v>
      </c>
      <c r="D1906" s="61" t="s">
        <v>2104</v>
      </c>
    </row>
    <row r="1907" spans="1:4" hidden="1" x14ac:dyDescent="0.25">
      <c r="A1907" s="61" t="s">
        <v>168</v>
      </c>
      <c r="B1907" s="61" t="s">
        <v>218</v>
      </c>
      <c r="C1907">
        <v>1848</v>
      </c>
      <c r="D1907" s="61" t="s">
        <v>2104</v>
      </c>
    </row>
    <row r="1908" spans="1:4" hidden="1" x14ac:dyDescent="0.25">
      <c r="A1908" s="61" t="s">
        <v>168</v>
      </c>
      <c r="B1908" s="61" t="s">
        <v>218</v>
      </c>
      <c r="C1908">
        <v>1849</v>
      </c>
      <c r="D1908" s="61" t="s">
        <v>2104</v>
      </c>
    </row>
    <row r="1909" spans="1:4" hidden="1" x14ac:dyDescent="0.25">
      <c r="A1909" s="61" t="s">
        <v>168</v>
      </c>
      <c r="B1909" s="61" t="s">
        <v>218</v>
      </c>
      <c r="C1909">
        <v>1850</v>
      </c>
      <c r="D1909" s="61" t="s">
        <v>2104</v>
      </c>
    </row>
    <row r="1910" spans="1:4" hidden="1" x14ac:dyDescent="0.25">
      <c r="A1910" s="61" t="s">
        <v>168</v>
      </c>
      <c r="B1910" s="61" t="s">
        <v>218</v>
      </c>
      <c r="C1910">
        <v>1851</v>
      </c>
      <c r="D1910" s="61" t="s">
        <v>2104</v>
      </c>
    </row>
    <row r="1911" spans="1:4" hidden="1" x14ac:dyDescent="0.25">
      <c r="A1911" s="61" t="s">
        <v>168</v>
      </c>
      <c r="B1911" s="61" t="s">
        <v>218</v>
      </c>
      <c r="C1911">
        <v>1852</v>
      </c>
      <c r="D1911" s="61" t="s">
        <v>2104</v>
      </c>
    </row>
    <row r="1912" spans="1:4" hidden="1" x14ac:dyDescent="0.25">
      <c r="A1912" s="61" t="s">
        <v>168</v>
      </c>
      <c r="B1912" s="61" t="s">
        <v>218</v>
      </c>
      <c r="C1912">
        <v>1853</v>
      </c>
      <c r="D1912" s="61" t="s">
        <v>2104</v>
      </c>
    </row>
    <row r="1913" spans="1:4" hidden="1" x14ac:dyDescent="0.25">
      <c r="A1913" s="61" t="s">
        <v>168</v>
      </c>
      <c r="B1913" s="61" t="s">
        <v>218</v>
      </c>
      <c r="C1913">
        <v>1854</v>
      </c>
      <c r="D1913" s="61" t="s">
        <v>2104</v>
      </c>
    </row>
    <row r="1914" spans="1:4" hidden="1" x14ac:dyDescent="0.25">
      <c r="A1914" s="61" t="s">
        <v>168</v>
      </c>
      <c r="B1914" s="61" t="s">
        <v>218</v>
      </c>
      <c r="C1914">
        <v>1855</v>
      </c>
      <c r="D1914" s="61" t="s">
        <v>1850</v>
      </c>
    </row>
    <row r="1915" spans="1:4" hidden="1" x14ac:dyDescent="0.25">
      <c r="A1915" s="61" t="s">
        <v>168</v>
      </c>
      <c r="B1915" s="61" t="s">
        <v>218</v>
      </c>
      <c r="C1915">
        <v>1856</v>
      </c>
      <c r="D1915" s="61" t="s">
        <v>1850</v>
      </c>
    </row>
    <row r="1916" spans="1:4" hidden="1" x14ac:dyDescent="0.25">
      <c r="A1916" s="61" t="s">
        <v>168</v>
      </c>
      <c r="B1916" s="61" t="s">
        <v>218</v>
      </c>
      <c r="C1916">
        <v>1857</v>
      </c>
      <c r="D1916" s="61" t="s">
        <v>1850</v>
      </c>
    </row>
    <row r="1917" spans="1:4" hidden="1" x14ac:dyDescent="0.25">
      <c r="A1917" s="61" t="s">
        <v>168</v>
      </c>
      <c r="B1917" s="61" t="s">
        <v>218</v>
      </c>
      <c r="C1917">
        <v>1858</v>
      </c>
      <c r="D1917" s="61" t="s">
        <v>1850</v>
      </c>
    </row>
    <row r="1918" spans="1:4" hidden="1" x14ac:dyDescent="0.25">
      <c r="A1918" s="61" t="s">
        <v>168</v>
      </c>
      <c r="B1918" s="61" t="s">
        <v>218</v>
      </c>
      <c r="C1918">
        <v>1859</v>
      </c>
      <c r="D1918" s="61" t="s">
        <v>1850</v>
      </c>
    </row>
    <row r="1919" spans="1:4" hidden="1" x14ac:dyDescent="0.25">
      <c r="A1919" s="61" t="s">
        <v>168</v>
      </c>
      <c r="B1919" s="61" t="s">
        <v>218</v>
      </c>
      <c r="C1919">
        <v>1860</v>
      </c>
      <c r="D1919" s="61" t="s">
        <v>1850</v>
      </c>
    </row>
    <row r="1920" spans="1:4" hidden="1" x14ac:dyDescent="0.25">
      <c r="A1920" s="61" t="s">
        <v>168</v>
      </c>
      <c r="B1920" s="61" t="s">
        <v>218</v>
      </c>
      <c r="C1920">
        <v>1861</v>
      </c>
      <c r="D1920" s="61" t="s">
        <v>2105</v>
      </c>
    </row>
    <row r="1921" spans="1:4" hidden="1" x14ac:dyDescent="0.25">
      <c r="A1921" s="61" t="s">
        <v>168</v>
      </c>
      <c r="B1921" s="61" t="s">
        <v>218</v>
      </c>
      <c r="C1921">
        <v>1862</v>
      </c>
      <c r="D1921" s="61" t="s">
        <v>2105</v>
      </c>
    </row>
    <row r="1922" spans="1:4" hidden="1" x14ac:dyDescent="0.25">
      <c r="A1922" s="61" t="s">
        <v>168</v>
      </c>
      <c r="B1922" s="61" t="s">
        <v>218</v>
      </c>
      <c r="C1922">
        <v>1863</v>
      </c>
      <c r="D1922" s="61" t="s">
        <v>2105</v>
      </c>
    </row>
    <row r="1923" spans="1:4" hidden="1" x14ac:dyDescent="0.25">
      <c r="A1923" s="61" t="s">
        <v>168</v>
      </c>
      <c r="B1923" s="61" t="s">
        <v>218</v>
      </c>
      <c r="C1923">
        <v>1864</v>
      </c>
      <c r="D1923" s="61" t="s">
        <v>1754</v>
      </c>
    </row>
    <row r="1924" spans="1:4" hidden="1" x14ac:dyDescent="0.25">
      <c r="A1924" s="61" t="s">
        <v>168</v>
      </c>
      <c r="B1924" s="61" t="s">
        <v>218</v>
      </c>
      <c r="C1924">
        <v>1865</v>
      </c>
      <c r="D1924" s="61" t="s">
        <v>2106</v>
      </c>
    </row>
    <row r="1925" spans="1:4" hidden="1" x14ac:dyDescent="0.25">
      <c r="A1925" s="61" t="s">
        <v>168</v>
      </c>
      <c r="B1925" s="61" t="s">
        <v>218</v>
      </c>
      <c r="C1925">
        <v>1866</v>
      </c>
      <c r="D1925" s="61" t="s">
        <v>1836</v>
      </c>
    </row>
    <row r="1926" spans="1:4" hidden="1" x14ac:dyDescent="0.25">
      <c r="A1926" s="61" t="s">
        <v>168</v>
      </c>
      <c r="B1926" s="61" t="s">
        <v>218</v>
      </c>
      <c r="C1926">
        <v>1867</v>
      </c>
      <c r="D1926" s="61" t="s">
        <v>1836</v>
      </c>
    </row>
    <row r="1927" spans="1:4" hidden="1" x14ac:dyDescent="0.25">
      <c r="A1927" s="61" t="s">
        <v>168</v>
      </c>
      <c r="B1927" s="61" t="s">
        <v>218</v>
      </c>
      <c r="C1927">
        <v>1868</v>
      </c>
      <c r="D1927" s="61" t="s">
        <v>1728</v>
      </c>
    </row>
    <row r="1928" spans="1:4" hidden="1" x14ac:dyDescent="0.25">
      <c r="A1928" s="61" t="s">
        <v>168</v>
      </c>
      <c r="B1928" s="61" t="s">
        <v>218</v>
      </c>
      <c r="C1928">
        <v>1869</v>
      </c>
      <c r="D1928" s="61" t="s">
        <v>1728</v>
      </c>
    </row>
    <row r="1929" spans="1:4" hidden="1" x14ac:dyDescent="0.25">
      <c r="A1929" s="61" t="s">
        <v>168</v>
      </c>
      <c r="B1929" s="61" t="s">
        <v>218</v>
      </c>
      <c r="C1929">
        <v>1870</v>
      </c>
      <c r="D1929" s="61" t="s">
        <v>2107</v>
      </c>
    </row>
    <row r="1930" spans="1:4" hidden="1" x14ac:dyDescent="0.25">
      <c r="A1930" s="61" t="s">
        <v>168</v>
      </c>
      <c r="B1930" s="61" t="s">
        <v>218</v>
      </c>
      <c r="C1930">
        <v>1871</v>
      </c>
      <c r="D1930" s="61" t="s">
        <v>2107</v>
      </c>
    </row>
    <row r="1931" spans="1:4" hidden="1" x14ac:dyDescent="0.25">
      <c r="A1931" s="61" t="s">
        <v>168</v>
      </c>
      <c r="B1931" s="61" t="s">
        <v>218</v>
      </c>
      <c r="C1931">
        <v>1872</v>
      </c>
      <c r="D1931" s="61" t="s">
        <v>2107</v>
      </c>
    </row>
    <row r="1932" spans="1:4" hidden="1" x14ac:dyDescent="0.25">
      <c r="A1932" s="61" t="s">
        <v>168</v>
      </c>
      <c r="B1932" s="61" t="s">
        <v>218</v>
      </c>
      <c r="C1932">
        <v>1873</v>
      </c>
      <c r="D1932" s="61" t="s">
        <v>2107</v>
      </c>
    </row>
    <row r="1933" spans="1:4" hidden="1" x14ac:dyDescent="0.25">
      <c r="A1933" s="61" t="s">
        <v>168</v>
      </c>
      <c r="B1933" s="61" t="s">
        <v>218</v>
      </c>
      <c r="C1933">
        <v>1874</v>
      </c>
      <c r="D1933" s="61" t="s">
        <v>2108</v>
      </c>
    </row>
    <row r="1934" spans="1:4" hidden="1" x14ac:dyDescent="0.25">
      <c r="A1934" s="61" t="s">
        <v>168</v>
      </c>
      <c r="B1934" s="61" t="s">
        <v>218</v>
      </c>
      <c r="C1934">
        <v>1875</v>
      </c>
      <c r="D1934" s="61" t="s">
        <v>2108</v>
      </c>
    </row>
    <row r="1935" spans="1:4" hidden="1" x14ac:dyDescent="0.25">
      <c r="A1935" s="61" t="s">
        <v>168</v>
      </c>
      <c r="B1935" s="61" t="s">
        <v>218</v>
      </c>
      <c r="C1935">
        <v>1876</v>
      </c>
      <c r="D1935" s="61" t="s">
        <v>2108</v>
      </c>
    </row>
    <row r="1936" spans="1:4" hidden="1" x14ac:dyDescent="0.25">
      <c r="A1936" s="61" t="s">
        <v>168</v>
      </c>
      <c r="B1936" s="61" t="s">
        <v>218</v>
      </c>
      <c r="C1936">
        <v>1877</v>
      </c>
      <c r="D1936" s="61" t="s">
        <v>2108</v>
      </c>
    </row>
    <row r="1937" spans="1:4" hidden="1" x14ac:dyDescent="0.25">
      <c r="A1937" s="61" t="s">
        <v>168</v>
      </c>
      <c r="B1937" s="61" t="s">
        <v>218</v>
      </c>
      <c r="C1937">
        <v>1878</v>
      </c>
      <c r="D1937" s="61" t="s">
        <v>1499</v>
      </c>
    </row>
    <row r="1938" spans="1:4" hidden="1" x14ac:dyDescent="0.25">
      <c r="A1938" s="61" t="s">
        <v>168</v>
      </c>
      <c r="B1938" s="61" t="s">
        <v>218</v>
      </c>
      <c r="C1938">
        <v>1879</v>
      </c>
      <c r="D1938" s="61" t="s">
        <v>1499</v>
      </c>
    </row>
    <row r="1939" spans="1:4" hidden="1" x14ac:dyDescent="0.25">
      <c r="A1939" s="61" t="s">
        <v>168</v>
      </c>
      <c r="B1939" s="61" t="s">
        <v>218</v>
      </c>
      <c r="C1939">
        <v>1880</v>
      </c>
      <c r="D1939" s="61" t="s">
        <v>1499</v>
      </c>
    </row>
    <row r="1940" spans="1:4" hidden="1" x14ac:dyDescent="0.25">
      <c r="A1940" s="61" t="s">
        <v>168</v>
      </c>
      <c r="B1940" s="61" t="s">
        <v>218</v>
      </c>
      <c r="C1940">
        <v>1881</v>
      </c>
      <c r="D1940" s="61" t="s">
        <v>1492</v>
      </c>
    </row>
    <row r="1941" spans="1:4" hidden="1" x14ac:dyDescent="0.25">
      <c r="A1941" s="61" t="s">
        <v>168</v>
      </c>
      <c r="B1941" s="61" t="s">
        <v>218</v>
      </c>
      <c r="C1941">
        <v>1882</v>
      </c>
      <c r="D1941" s="61" t="s">
        <v>1492</v>
      </c>
    </row>
    <row r="1942" spans="1:4" hidden="1" x14ac:dyDescent="0.25">
      <c r="A1942" s="61" t="s">
        <v>168</v>
      </c>
      <c r="B1942" s="61" t="s">
        <v>218</v>
      </c>
      <c r="C1942">
        <v>1883</v>
      </c>
      <c r="D1942" s="61" t="s">
        <v>1492</v>
      </c>
    </row>
    <row r="1943" spans="1:4" hidden="1" x14ac:dyDescent="0.25">
      <c r="A1943" s="61" t="s">
        <v>168</v>
      </c>
      <c r="B1943" s="61" t="s">
        <v>218</v>
      </c>
      <c r="C1943">
        <v>1884</v>
      </c>
      <c r="D1943" s="61" t="s">
        <v>1492</v>
      </c>
    </row>
    <row r="1944" spans="1:4" hidden="1" x14ac:dyDescent="0.25">
      <c r="A1944" s="61" t="s">
        <v>168</v>
      </c>
      <c r="B1944" s="61" t="s">
        <v>218</v>
      </c>
      <c r="C1944">
        <v>1885</v>
      </c>
      <c r="D1944" s="61" t="s">
        <v>2109</v>
      </c>
    </row>
    <row r="1945" spans="1:4" hidden="1" x14ac:dyDescent="0.25">
      <c r="A1945" s="61" t="s">
        <v>168</v>
      </c>
      <c r="B1945" s="61" t="s">
        <v>218</v>
      </c>
      <c r="C1945">
        <v>1886</v>
      </c>
      <c r="D1945" s="61" t="s">
        <v>2109</v>
      </c>
    </row>
    <row r="1946" spans="1:4" hidden="1" x14ac:dyDescent="0.25">
      <c r="A1946" s="61" t="s">
        <v>168</v>
      </c>
      <c r="B1946" s="61" t="s">
        <v>218</v>
      </c>
      <c r="C1946">
        <v>1887</v>
      </c>
      <c r="D1946" s="61" t="s">
        <v>2109</v>
      </c>
    </row>
    <row r="1947" spans="1:4" hidden="1" x14ac:dyDescent="0.25">
      <c r="A1947" s="61" t="s">
        <v>168</v>
      </c>
      <c r="B1947" s="61" t="s">
        <v>218</v>
      </c>
      <c r="C1947">
        <v>1888</v>
      </c>
      <c r="D1947" s="61" t="s">
        <v>2109</v>
      </c>
    </row>
    <row r="1948" spans="1:4" hidden="1" x14ac:dyDescent="0.25">
      <c r="A1948" s="61" t="s">
        <v>168</v>
      </c>
      <c r="B1948" s="61" t="s">
        <v>218</v>
      </c>
      <c r="C1948">
        <v>1889</v>
      </c>
      <c r="D1948" s="61" t="s">
        <v>2109</v>
      </c>
    </row>
    <row r="1949" spans="1:4" hidden="1" x14ac:dyDescent="0.25">
      <c r="A1949" s="61" t="s">
        <v>168</v>
      </c>
      <c r="B1949" s="61" t="s">
        <v>218</v>
      </c>
      <c r="C1949">
        <v>1890</v>
      </c>
      <c r="D1949" s="61" t="s">
        <v>2109</v>
      </c>
    </row>
    <row r="1950" spans="1:4" hidden="1" x14ac:dyDescent="0.25">
      <c r="A1950" s="61" t="s">
        <v>168</v>
      </c>
      <c r="B1950" s="61" t="s">
        <v>218</v>
      </c>
      <c r="C1950">
        <v>1891</v>
      </c>
      <c r="D1950" s="61" t="s">
        <v>2109</v>
      </c>
    </row>
    <row r="1951" spans="1:4" hidden="1" x14ac:dyDescent="0.25">
      <c r="A1951" s="61" t="s">
        <v>168</v>
      </c>
      <c r="B1951" s="61" t="s">
        <v>218</v>
      </c>
      <c r="C1951">
        <v>1892</v>
      </c>
      <c r="D1951" s="61" t="s">
        <v>2109</v>
      </c>
    </row>
    <row r="1952" spans="1:4" hidden="1" x14ac:dyDescent="0.25">
      <c r="A1952" s="61" t="s">
        <v>168</v>
      </c>
      <c r="B1952" s="61" t="s">
        <v>218</v>
      </c>
      <c r="C1952">
        <v>1893</v>
      </c>
      <c r="D1952" s="61" t="s">
        <v>2109</v>
      </c>
    </row>
    <row r="1953" spans="1:4" hidden="1" x14ac:dyDescent="0.25">
      <c r="A1953" s="61" t="s">
        <v>168</v>
      </c>
      <c r="B1953" s="61" t="s">
        <v>218</v>
      </c>
      <c r="C1953">
        <v>1894</v>
      </c>
      <c r="D1953" s="61" t="s">
        <v>2109</v>
      </c>
    </row>
    <row r="1954" spans="1:4" hidden="1" x14ac:dyDescent="0.25">
      <c r="A1954" s="61" t="s">
        <v>168</v>
      </c>
      <c r="B1954" s="61" t="s">
        <v>218</v>
      </c>
      <c r="C1954">
        <v>1895</v>
      </c>
      <c r="D1954" s="61" t="s">
        <v>2109</v>
      </c>
    </row>
    <row r="1955" spans="1:4" hidden="1" x14ac:dyDescent="0.25">
      <c r="A1955" s="61" t="s">
        <v>168</v>
      </c>
      <c r="B1955" s="61" t="s">
        <v>218</v>
      </c>
      <c r="C1955">
        <v>1896</v>
      </c>
      <c r="D1955" s="61" t="s">
        <v>2109</v>
      </c>
    </row>
    <row r="1956" spans="1:4" hidden="1" x14ac:dyDescent="0.25">
      <c r="A1956" s="61" t="s">
        <v>168</v>
      </c>
      <c r="B1956" s="61" t="s">
        <v>218</v>
      </c>
      <c r="C1956">
        <v>1897</v>
      </c>
      <c r="D1956" s="61" t="s">
        <v>2109</v>
      </c>
    </row>
    <row r="1957" spans="1:4" hidden="1" x14ac:dyDescent="0.25">
      <c r="A1957" s="61" t="s">
        <v>168</v>
      </c>
      <c r="B1957" s="61" t="s">
        <v>218</v>
      </c>
      <c r="C1957">
        <v>1898</v>
      </c>
      <c r="D1957" s="61" t="s">
        <v>2109</v>
      </c>
    </row>
    <row r="1958" spans="1:4" hidden="1" x14ac:dyDescent="0.25">
      <c r="A1958" s="61" t="s">
        <v>168</v>
      </c>
      <c r="B1958" s="61" t="s">
        <v>218</v>
      </c>
      <c r="C1958">
        <v>1899</v>
      </c>
      <c r="D1958" s="61" t="s">
        <v>2109</v>
      </c>
    </row>
    <row r="1959" spans="1:4" hidden="1" x14ac:dyDescent="0.25">
      <c r="A1959" s="61" t="s">
        <v>168</v>
      </c>
      <c r="B1959" s="61" t="s">
        <v>218</v>
      </c>
      <c r="C1959">
        <v>1900</v>
      </c>
      <c r="D1959" s="61" t="s">
        <v>2110</v>
      </c>
    </row>
    <row r="1960" spans="1:4" hidden="1" x14ac:dyDescent="0.25">
      <c r="A1960" s="61" t="s">
        <v>168</v>
      </c>
      <c r="B1960" s="61" t="s">
        <v>218</v>
      </c>
      <c r="C1960">
        <v>1901</v>
      </c>
      <c r="D1960" s="61" t="s">
        <v>2111</v>
      </c>
    </row>
    <row r="1961" spans="1:4" hidden="1" x14ac:dyDescent="0.25">
      <c r="A1961" s="61" t="s">
        <v>168</v>
      </c>
      <c r="B1961" s="61" t="s">
        <v>218</v>
      </c>
      <c r="C1961">
        <v>1902</v>
      </c>
      <c r="D1961" s="61" t="s">
        <v>2112</v>
      </c>
    </row>
    <row r="1962" spans="1:4" hidden="1" x14ac:dyDescent="0.25">
      <c r="A1962" s="61" t="s">
        <v>168</v>
      </c>
      <c r="B1962" s="61" t="s">
        <v>218</v>
      </c>
      <c r="C1962">
        <v>1903</v>
      </c>
      <c r="D1962" s="61" t="s">
        <v>2112</v>
      </c>
    </row>
    <row r="1963" spans="1:4" hidden="1" x14ac:dyDescent="0.25">
      <c r="A1963" s="61" t="s">
        <v>168</v>
      </c>
      <c r="B1963" s="61" t="s">
        <v>218</v>
      </c>
      <c r="C1963">
        <v>1904</v>
      </c>
      <c r="D1963" s="61" t="s">
        <v>2110</v>
      </c>
    </row>
    <row r="1964" spans="1:4" hidden="1" x14ac:dyDescent="0.25">
      <c r="A1964" s="61" t="s">
        <v>168</v>
      </c>
      <c r="B1964" s="61" t="s">
        <v>218</v>
      </c>
      <c r="C1964">
        <v>1905</v>
      </c>
      <c r="D1964" s="61" t="s">
        <v>2113</v>
      </c>
    </row>
    <row r="1965" spans="1:4" hidden="1" x14ac:dyDescent="0.25">
      <c r="A1965" s="61" t="s">
        <v>168</v>
      </c>
      <c r="B1965" s="61" t="s">
        <v>218</v>
      </c>
      <c r="C1965">
        <v>1906</v>
      </c>
      <c r="D1965" s="61" t="s">
        <v>2114</v>
      </c>
    </row>
    <row r="1966" spans="1:4" hidden="1" x14ac:dyDescent="0.25">
      <c r="A1966" s="61" t="s">
        <v>168</v>
      </c>
      <c r="B1966" s="61" t="s">
        <v>218</v>
      </c>
      <c r="C1966">
        <v>1907</v>
      </c>
      <c r="D1966" s="61" t="s">
        <v>2115</v>
      </c>
    </row>
    <row r="1967" spans="1:4" hidden="1" x14ac:dyDescent="0.25">
      <c r="A1967" s="61" t="s">
        <v>168</v>
      </c>
      <c r="B1967" s="61" t="s">
        <v>218</v>
      </c>
      <c r="C1967">
        <v>1908</v>
      </c>
      <c r="D1967" s="61" t="s">
        <v>1497</v>
      </c>
    </row>
    <row r="1968" spans="1:4" hidden="1" x14ac:dyDescent="0.25">
      <c r="A1968" s="61" t="s">
        <v>168</v>
      </c>
      <c r="B1968" s="61" t="s">
        <v>218</v>
      </c>
      <c r="C1968">
        <v>1909</v>
      </c>
      <c r="D1968" s="61" t="s">
        <v>1493</v>
      </c>
    </row>
    <row r="1969" spans="1:4" hidden="1" x14ac:dyDescent="0.25">
      <c r="A1969" s="61" t="s">
        <v>168</v>
      </c>
      <c r="B1969" s="61" t="s">
        <v>218</v>
      </c>
      <c r="C1969">
        <v>1910</v>
      </c>
      <c r="D1969" s="61" t="s">
        <v>543</v>
      </c>
    </row>
    <row r="1970" spans="1:4" hidden="1" x14ac:dyDescent="0.25">
      <c r="A1970" s="61" t="s">
        <v>168</v>
      </c>
      <c r="B1970" s="61" t="s">
        <v>218</v>
      </c>
      <c r="C1970">
        <v>1911</v>
      </c>
      <c r="D1970" s="61" t="s">
        <v>543</v>
      </c>
    </row>
    <row r="1971" spans="1:4" hidden="1" x14ac:dyDescent="0.25">
      <c r="A1971" s="61" t="s">
        <v>168</v>
      </c>
      <c r="B1971" s="61" t="s">
        <v>218</v>
      </c>
      <c r="C1971">
        <v>1912</v>
      </c>
      <c r="D1971" s="61" t="s">
        <v>543</v>
      </c>
    </row>
    <row r="1972" spans="1:4" hidden="1" x14ac:dyDescent="0.25">
      <c r="A1972" s="61" t="s">
        <v>168</v>
      </c>
      <c r="B1972" s="61" t="s">
        <v>218</v>
      </c>
      <c r="C1972">
        <v>1913</v>
      </c>
      <c r="D1972" s="61" t="s">
        <v>2116</v>
      </c>
    </row>
    <row r="1973" spans="1:4" hidden="1" x14ac:dyDescent="0.25">
      <c r="A1973" s="61" t="s">
        <v>168</v>
      </c>
      <c r="B1973" s="61" t="s">
        <v>218</v>
      </c>
      <c r="C1973">
        <v>1914</v>
      </c>
      <c r="D1973" s="61" t="s">
        <v>1741</v>
      </c>
    </row>
    <row r="1974" spans="1:4" hidden="1" x14ac:dyDescent="0.25">
      <c r="A1974" s="61" t="s">
        <v>168</v>
      </c>
      <c r="B1974" s="61" t="s">
        <v>218</v>
      </c>
      <c r="C1974">
        <v>1915</v>
      </c>
      <c r="D1974" s="61" t="s">
        <v>2117</v>
      </c>
    </row>
    <row r="1975" spans="1:4" hidden="1" x14ac:dyDescent="0.25">
      <c r="A1975" s="61" t="s">
        <v>168</v>
      </c>
      <c r="B1975" s="61" t="s">
        <v>218</v>
      </c>
      <c r="C1975">
        <v>1916</v>
      </c>
      <c r="D1975" s="61" t="s">
        <v>530</v>
      </c>
    </row>
    <row r="1976" spans="1:4" hidden="1" x14ac:dyDescent="0.25">
      <c r="A1976" s="61" t="s">
        <v>168</v>
      </c>
      <c r="B1976" s="61" t="s">
        <v>218</v>
      </c>
      <c r="C1976">
        <v>1917</v>
      </c>
      <c r="D1976" s="61" t="s">
        <v>2118</v>
      </c>
    </row>
    <row r="1977" spans="1:4" hidden="1" x14ac:dyDescent="0.25">
      <c r="A1977" s="61" t="s">
        <v>168</v>
      </c>
      <c r="B1977" s="61" t="s">
        <v>218</v>
      </c>
      <c r="C1977">
        <v>1918</v>
      </c>
      <c r="D1977" s="61" t="s">
        <v>1521</v>
      </c>
    </row>
    <row r="1978" spans="1:4" hidden="1" x14ac:dyDescent="0.25">
      <c r="A1978" s="61" t="s">
        <v>168</v>
      </c>
      <c r="B1978" s="61" t="s">
        <v>218</v>
      </c>
      <c r="C1978">
        <v>1919</v>
      </c>
      <c r="D1978" s="61" t="s">
        <v>1846</v>
      </c>
    </row>
    <row r="1979" spans="1:4" hidden="1" x14ac:dyDescent="0.25">
      <c r="A1979" s="61" t="s">
        <v>168</v>
      </c>
      <c r="B1979" s="61" t="s">
        <v>218</v>
      </c>
      <c r="C1979">
        <v>1920</v>
      </c>
      <c r="D1979" s="61" t="s">
        <v>1514</v>
      </c>
    </row>
    <row r="1980" spans="1:4" hidden="1" x14ac:dyDescent="0.25">
      <c r="A1980" s="61" t="s">
        <v>168</v>
      </c>
      <c r="B1980" s="61" t="s">
        <v>218</v>
      </c>
      <c r="C1980">
        <v>1921</v>
      </c>
      <c r="D1980" s="61" t="s">
        <v>1847</v>
      </c>
    </row>
    <row r="1981" spans="1:4" hidden="1" x14ac:dyDescent="0.25">
      <c r="A1981" s="61" t="s">
        <v>168</v>
      </c>
      <c r="B1981" s="61" t="s">
        <v>218</v>
      </c>
      <c r="C1981">
        <v>1922</v>
      </c>
      <c r="D1981" s="61" t="s">
        <v>1848</v>
      </c>
    </row>
    <row r="1982" spans="1:4" hidden="1" x14ac:dyDescent="0.25">
      <c r="A1982" s="61" t="s">
        <v>168</v>
      </c>
      <c r="B1982" s="61" t="s">
        <v>218</v>
      </c>
      <c r="C1982">
        <v>1923</v>
      </c>
      <c r="D1982" s="61" t="s">
        <v>1819</v>
      </c>
    </row>
    <row r="1983" spans="1:4" hidden="1" x14ac:dyDescent="0.25">
      <c r="A1983" s="61" t="s">
        <v>168</v>
      </c>
      <c r="B1983" s="61" t="s">
        <v>218</v>
      </c>
      <c r="C1983">
        <v>1924</v>
      </c>
      <c r="D1983" s="61" t="s">
        <v>1849</v>
      </c>
    </row>
    <row r="1984" spans="1:4" hidden="1" x14ac:dyDescent="0.25">
      <c r="A1984" s="61" t="s">
        <v>168</v>
      </c>
      <c r="B1984" s="61" t="s">
        <v>218</v>
      </c>
      <c r="C1984">
        <v>1925</v>
      </c>
      <c r="D1984" s="61" t="s">
        <v>1849</v>
      </c>
    </row>
    <row r="1985" spans="1:4" hidden="1" x14ac:dyDescent="0.25">
      <c r="A1985" s="61" t="s">
        <v>168</v>
      </c>
      <c r="B1985" s="61" t="s">
        <v>218</v>
      </c>
      <c r="C1985">
        <v>1926</v>
      </c>
      <c r="D1985" s="61" t="s">
        <v>1849</v>
      </c>
    </row>
    <row r="1986" spans="1:4" hidden="1" x14ac:dyDescent="0.25">
      <c r="A1986" s="61" t="s">
        <v>168</v>
      </c>
      <c r="B1986" s="61" t="s">
        <v>218</v>
      </c>
      <c r="C1986">
        <v>1927</v>
      </c>
      <c r="D1986" s="61" t="s">
        <v>1849</v>
      </c>
    </row>
    <row r="1987" spans="1:4" hidden="1" x14ac:dyDescent="0.25">
      <c r="A1987" s="61" t="s">
        <v>168</v>
      </c>
      <c r="B1987" s="61" t="s">
        <v>218</v>
      </c>
      <c r="C1987">
        <v>1928</v>
      </c>
      <c r="D1987" s="61" t="s">
        <v>1850</v>
      </c>
    </row>
    <row r="1988" spans="1:4" hidden="1" x14ac:dyDescent="0.25">
      <c r="A1988" s="61" t="s">
        <v>168</v>
      </c>
      <c r="B1988" s="61" t="s">
        <v>218</v>
      </c>
      <c r="C1988">
        <v>1929</v>
      </c>
      <c r="D1988" s="61" t="s">
        <v>1850</v>
      </c>
    </row>
    <row r="1989" spans="1:4" hidden="1" x14ac:dyDescent="0.25">
      <c r="A1989" s="61" t="s">
        <v>168</v>
      </c>
      <c r="B1989" s="61" t="s">
        <v>218</v>
      </c>
      <c r="C1989">
        <v>1930</v>
      </c>
      <c r="D1989" s="61" t="s">
        <v>1771</v>
      </c>
    </row>
    <row r="1990" spans="1:4" hidden="1" x14ac:dyDescent="0.25">
      <c r="A1990" s="61" t="s">
        <v>168</v>
      </c>
      <c r="B1990" s="61" t="s">
        <v>218</v>
      </c>
      <c r="C1990">
        <v>1931</v>
      </c>
      <c r="D1990" s="61" t="s">
        <v>1851</v>
      </c>
    </row>
    <row r="1991" spans="1:4" hidden="1" x14ac:dyDescent="0.25">
      <c r="A1991" s="61" t="s">
        <v>168</v>
      </c>
      <c r="B1991" s="61" t="s">
        <v>218</v>
      </c>
      <c r="C1991">
        <v>1932</v>
      </c>
      <c r="D1991" s="61" t="s">
        <v>1851</v>
      </c>
    </row>
    <row r="1992" spans="1:4" hidden="1" x14ac:dyDescent="0.25">
      <c r="A1992" s="61" t="s">
        <v>168</v>
      </c>
      <c r="B1992" s="61" t="s">
        <v>218</v>
      </c>
      <c r="C1992">
        <v>1933</v>
      </c>
      <c r="D1992" s="61" t="s">
        <v>1851</v>
      </c>
    </row>
    <row r="1993" spans="1:4" hidden="1" x14ac:dyDescent="0.25">
      <c r="A1993" s="61" t="s">
        <v>168</v>
      </c>
      <c r="B1993" s="61" t="s">
        <v>218</v>
      </c>
      <c r="C1993">
        <v>1934</v>
      </c>
      <c r="D1993" s="61" t="s">
        <v>1773</v>
      </c>
    </row>
    <row r="1994" spans="1:4" hidden="1" x14ac:dyDescent="0.25">
      <c r="A1994" s="61" t="s">
        <v>168</v>
      </c>
      <c r="B1994" s="61" t="s">
        <v>218</v>
      </c>
      <c r="C1994">
        <v>1935</v>
      </c>
      <c r="D1994" s="61" t="s">
        <v>1773</v>
      </c>
    </row>
    <row r="1995" spans="1:4" hidden="1" x14ac:dyDescent="0.25">
      <c r="A1995" s="61" t="s">
        <v>168</v>
      </c>
      <c r="B1995" s="61" t="s">
        <v>218</v>
      </c>
      <c r="C1995">
        <v>1936</v>
      </c>
      <c r="D1995" s="61" t="s">
        <v>1773</v>
      </c>
    </row>
    <row r="1996" spans="1:4" hidden="1" x14ac:dyDescent="0.25">
      <c r="A1996" s="61" t="s">
        <v>168</v>
      </c>
      <c r="B1996" s="61" t="s">
        <v>218</v>
      </c>
      <c r="C1996">
        <v>1937</v>
      </c>
      <c r="D1996" s="61" t="s">
        <v>1773</v>
      </c>
    </row>
    <row r="1997" spans="1:4" hidden="1" x14ac:dyDescent="0.25">
      <c r="A1997" s="61" t="s">
        <v>168</v>
      </c>
      <c r="B1997" s="61" t="s">
        <v>218</v>
      </c>
      <c r="C1997">
        <v>1938</v>
      </c>
      <c r="D1997" s="61" t="s">
        <v>1773</v>
      </c>
    </row>
    <row r="1998" spans="1:4" hidden="1" x14ac:dyDescent="0.25">
      <c r="A1998" s="61" t="s">
        <v>168</v>
      </c>
      <c r="B1998" s="61" t="s">
        <v>218</v>
      </c>
      <c r="C1998">
        <v>1939</v>
      </c>
      <c r="D1998" s="61" t="s">
        <v>1515</v>
      </c>
    </row>
    <row r="1999" spans="1:4" hidden="1" x14ac:dyDescent="0.25">
      <c r="A1999" s="61" t="s">
        <v>168</v>
      </c>
      <c r="B1999" s="61" t="s">
        <v>218</v>
      </c>
      <c r="C1999">
        <v>1940</v>
      </c>
      <c r="D1999" s="61" t="s">
        <v>1852</v>
      </c>
    </row>
    <row r="2000" spans="1:4" hidden="1" x14ac:dyDescent="0.25">
      <c r="A2000" s="61" t="s">
        <v>168</v>
      </c>
      <c r="B2000" s="61" t="s">
        <v>218</v>
      </c>
      <c r="C2000">
        <v>1941</v>
      </c>
      <c r="D2000" s="61" t="s">
        <v>1848</v>
      </c>
    </row>
    <row r="2001" spans="1:4" hidden="1" x14ac:dyDescent="0.25">
      <c r="A2001" s="61" t="s">
        <v>168</v>
      </c>
      <c r="B2001" s="61" t="s">
        <v>218</v>
      </c>
      <c r="C2001">
        <v>1942</v>
      </c>
      <c r="D2001" s="61" t="s">
        <v>1848</v>
      </c>
    </row>
    <row r="2002" spans="1:4" hidden="1" x14ac:dyDescent="0.25">
      <c r="A2002" s="61" t="s">
        <v>168</v>
      </c>
      <c r="B2002" s="61" t="s">
        <v>218</v>
      </c>
      <c r="C2002">
        <v>1943</v>
      </c>
      <c r="D2002" s="61" t="s">
        <v>1848</v>
      </c>
    </row>
    <row r="2003" spans="1:4" hidden="1" x14ac:dyDescent="0.25">
      <c r="A2003" s="61" t="s">
        <v>168</v>
      </c>
      <c r="B2003" s="61" t="s">
        <v>218</v>
      </c>
      <c r="C2003">
        <v>1944</v>
      </c>
      <c r="D2003" s="61" t="s">
        <v>1848</v>
      </c>
    </row>
    <row r="2004" spans="1:4" hidden="1" x14ac:dyDescent="0.25">
      <c r="A2004" s="61" t="s">
        <v>168</v>
      </c>
      <c r="B2004" s="61" t="s">
        <v>218</v>
      </c>
      <c r="C2004">
        <v>1945</v>
      </c>
      <c r="D2004" s="61" t="s">
        <v>1848</v>
      </c>
    </row>
    <row r="2005" spans="1:4" hidden="1" x14ac:dyDescent="0.25">
      <c r="A2005" s="61" t="s">
        <v>168</v>
      </c>
      <c r="B2005" s="61" t="s">
        <v>218</v>
      </c>
      <c r="C2005">
        <v>1946</v>
      </c>
      <c r="D2005" s="61" t="s">
        <v>1820</v>
      </c>
    </row>
    <row r="2006" spans="1:4" hidden="1" x14ac:dyDescent="0.25">
      <c r="A2006" s="61" t="s">
        <v>168</v>
      </c>
      <c r="B2006" s="61" t="s">
        <v>218</v>
      </c>
      <c r="C2006">
        <v>1947</v>
      </c>
      <c r="D2006" s="61" t="s">
        <v>1820</v>
      </c>
    </row>
    <row r="2007" spans="1:4" hidden="1" x14ac:dyDescent="0.25">
      <c r="A2007" s="61" t="s">
        <v>168</v>
      </c>
      <c r="B2007" s="61" t="s">
        <v>218</v>
      </c>
      <c r="C2007">
        <v>1948</v>
      </c>
      <c r="D2007" s="61" t="s">
        <v>1773</v>
      </c>
    </row>
    <row r="2008" spans="1:4" hidden="1" x14ac:dyDescent="0.25">
      <c r="A2008" s="61" t="s">
        <v>168</v>
      </c>
      <c r="B2008" s="61" t="s">
        <v>218</v>
      </c>
      <c r="C2008">
        <v>1949</v>
      </c>
      <c r="D2008" s="61" t="s">
        <v>1773</v>
      </c>
    </row>
    <row r="2009" spans="1:4" hidden="1" x14ac:dyDescent="0.25">
      <c r="A2009" s="61" t="s">
        <v>168</v>
      </c>
      <c r="B2009" s="61" t="s">
        <v>218</v>
      </c>
      <c r="C2009">
        <v>1950</v>
      </c>
      <c r="D2009" s="61" t="s">
        <v>1513</v>
      </c>
    </row>
    <row r="2010" spans="1:4" hidden="1" x14ac:dyDescent="0.25">
      <c r="A2010" s="61" t="s">
        <v>168</v>
      </c>
      <c r="B2010" s="61" t="s">
        <v>218</v>
      </c>
      <c r="C2010">
        <v>1951</v>
      </c>
      <c r="D2010" s="61" t="s">
        <v>1772</v>
      </c>
    </row>
    <row r="2011" spans="1:4" hidden="1" x14ac:dyDescent="0.25">
      <c r="A2011" s="61" t="s">
        <v>168</v>
      </c>
      <c r="B2011" s="61" t="s">
        <v>218</v>
      </c>
      <c r="C2011">
        <v>1952</v>
      </c>
      <c r="D2011" s="61" t="s">
        <v>1772</v>
      </c>
    </row>
    <row r="2012" spans="1:4" hidden="1" x14ac:dyDescent="0.25">
      <c r="A2012" s="61" t="s">
        <v>168</v>
      </c>
      <c r="B2012" s="61" t="s">
        <v>218</v>
      </c>
      <c r="C2012">
        <v>1953</v>
      </c>
      <c r="D2012" s="61" t="s">
        <v>1848</v>
      </c>
    </row>
    <row r="2013" spans="1:4" hidden="1" x14ac:dyDescent="0.25">
      <c r="A2013" s="61" t="s">
        <v>168</v>
      </c>
      <c r="B2013" s="61" t="s">
        <v>218</v>
      </c>
      <c r="C2013">
        <v>1954</v>
      </c>
      <c r="D2013" s="61" t="s">
        <v>1768</v>
      </c>
    </row>
    <row r="2014" spans="1:4" hidden="1" x14ac:dyDescent="0.25">
      <c r="A2014" s="61" t="s">
        <v>168</v>
      </c>
      <c r="B2014" s="61" t="s">
        <v>218</v>
      </c>
      <c r="C2014">
        <v>1955</v>
      </c>
      <c r="D2014" s="61" t="s">
        <v>1768</v>
      </c>
    </row>
    <row r="2015" spans="1:4" hidden="1" x14ac:dyDescent="0.25">
      <c r="A2015" s="61" t="s">
        <v>168</v>
      </c>
      <c r="B2015" s="61" t="s">
        <v>218</v>
      </c>
      <c r="C2015">
        <v>1956</v>
      </c>
      <c r="D2015" s="61" t="s">
        <v>1853</v>
      </c>
    </row>
    <row r="2016" spans="1:4" hidden="1" x14ac:dyDescent="0.25">
      <c r="A2016" s="61" t="s">
        <v>168</v>
      </c>
      <c r="B2016" s="61" t="s">
        <v>218</v>
      </c>
      <c r="C2016">
        <v>1957</v>
      </c>
      <c r="D2016" s="61" t="s">
        <v>1853</v>
      </c>
    </row>
    <row r="2017" spans="1:4" hidden="1" x14ac:dyDescent="0.25">
      <c r="A2017" s="61" t="s">
        <v>168</v>
      </c>
      <c r="B2017" s="61" t="s">
        <v>218</v>
      </c>
      <c r="C2017">
        <v>1958</v>
      </c>
      <c r="D2017" s="61" t="s">
        <v>1854</v>
      </c>
    </row>
    <row r="2018" spans="1:4" hidden="1" x14ac:dyDescent="0.25">
      <c r="A2018" s="61" t="s">
        <v>168</v>
      </c>
      <c r="B2018" s="61" t="s">
        <v>218</v>
      </c>
      <c r="C2018">
        <v>1959</v>
      </c>
      <c r="D2018" s="61" t="s">
        <v>1854</v>
      </c>
    </row>
    <row r="2019" spans="1:4" hidden="1" x14ac:dyDescent="0.25">
      <c r="A2019" s="61" t="s">
        <v>168</v>
      </c>
      <c r="B2019" s="61" t="s">
        <v>218</v>
      </c>
      <c r="C2019">
        <v>1960</v>
      </c>
      <c r="D2019" s="61" t="s">
        <v>1855</v>
      </c>
    </row>
    <row r="2020" spans="1:4" hidden="1" x14ac:dyDescent="0.25">
      <c r="A2020" s="61" t="s">
        <v>168</v>
      </c>
      <c r="B2020" s="61" t="s">
        <v>218</v>
      </c>
      <c r="C2020">
        <v>1961</v>
      </c>
      <c r="D2020" s="61" t="s">
        <v>1856</v>
      </c>
    </row>
    <row r="2021" spans="1:4" hidden="1" x14ac:dyDescent="0.25">
      <c r="A2021" s="61" t="s">
        <v>168</v>
      </c>
      <c r="B2021" s="61" t="s">
        <v>218</v>
      </c>
      <c r="C2021">
        <v>1962</v>
      </c>
      <c r="D2021" s="61" t="s">
        <v>1856</v>
      </c>
    </row>
    <row r="2022" spans="1:4" hidden="1" x14ac:dyDescent="0.25">
      <c r="A2022" s="61" t="s">
        <v>168</v>
      </c>
      <c r="B2022" s="61" t="s">
        <v>218</v>
      </c>
      <c r="C2022">
        <v>1963</v>
      </c>
      <c r="D2022" s="61" t="s">
        <v>1856</v>
      </c>
    </row>
    <row r="2023" spans="1:4" hidden="1" x14ac:dyDescent="0.25">
      <c r="A2023" s="61" t="s">
        <v>168</v>
      </c>
      <c r="B2023" s="61" t="s">
        <v>218</v>
      </c>
      <c r="C2023">
        <v>1964</v>
      </c>
      <c r="D2023" s="61" t="s">
        <v>1769</v>
      </c>
    </row>
    <row r="2024" spans="1:4" hidden="1" x14ac:dyDescent="0.25">
      <c r="A2024" s="61" t="s">
        <v>168</v>
      </c>
      <c r="B2024" s="61" t="s">
        <v>218</v>
      </c>
      <c r="C2024">
        <v>1965</v>
      </c>
      <c r="D2024" s="61" t="s">
        <v>1769</v>
      </c>
    </row>
    <row r="2025" spans="1:4" hidden="1" x14ac:dyDescent="0.25">
      <c r="A2025" s="61" t="s">
        <v>168</v>
      </c>
      <c r="B2025" s="61" t="s">
        <v>218</v>
      </c>
      <c r="C2025">
        <v>1966</v>
      </c>
      <c r="D2025" s="61" t="s">
        <v>1769</v>
      </c>
    </row>
    <row r="2026" spans="1:4" hidden="1" x14ac:dyDescent="0.25">
      <c r="A2026" s="61" t="s">
        <v>168</v>
      </c>
      <c r="B2026" s="61" t="s">
        <v>218</v>
      </c>
      <c r="C2026">
        <v>1967</v>
      </c>
      <c r="D2026" s="61" t="s">
        <v>1857</v>
      </c>
    </row>
    <row r="2027" spans="1:4" hidden="1" x14ac:dyDescent="0.25">
      <c r="A2027" s="61" t="s">
        <v>168</v>
      </c>
      <c r="B2027" s="61" t="s">
        <v>218</v>
      </c>
      <c r="C2027">
        <v>1968</v>
      </c>
      <c r="D2027" s="61" t="s">
        <v>1769</v>
      </c>
    </row>
    <row r="2028" spans="1:4" hidden="1" x14ac:dyDescent="0.25">
      <c r="A2028" s="61" t="s">
        <v>168</v>
      </c>
      <c r="B2028" s="61" t="s">
        <v>218</v>
      </c>
      <c r="C2028">
        <v>1969</v>
      </c>
      <c r="D2028" s="61" t="s">
        <v>1857</v>
      </c>
    </row>
    <row r="2029" spans="1:4" hidden="1" x14ac:dyDescent="0.25">
      <c r="A2029" s="61" t="s">
        <v>168</v>
      </c>
      <c r="B2029" s="61" t="s">
        <v>218</v>
      </c>
      <c r="C2029">
        <v>1970</v>
      </c>
      <c r="D2029" s="61" t="s">
        <v>566</v>
      </c>
    </row>
    <row r="2030" spans="1:4" hidden="1" x14ac:dyDescent="0.25">
      <c r="A2030" s="61" t="s">
        <v>168</v>
      </c>
      <c r="B2030" s="61" t="s">
        <v>218</v>
      </c>
      <c r="C2030">
        <v>1971</v>
      </c>
      <c r="D2030" s="61" t="s">
        <v>1858</v>
      </c>
    </row>
    <row r="2031" spans="1:4" hidden="1" x14ac:dyDescent="0.25">
      <c r="A2031" s="61" t="s">
        <v>168</v>
      </c>
      <c r="B2031" s="61" t="s">
        <v>218</v>
      </c>
      <c r="C2031">
        <v>1972</v>
      </c>
      <c r="D2031" s="61" t="s">
        <v>1858</v>
      </c>
    </row>
    <row r="2032" spans="1:4" hidden="1" x14ac:dyDescent="0.25">
      <c r="A2032" s="61" t="s">
        <v>168</v>
      </c>
      <c r="B2032" s="61" t="s">
        <v>218</v>
      </c>
      <c r="C2032">
        <v>1973</v>
      </c>
      <c r="D2032" s="61" t="s">
        <v>1858</v>
      </c>
    </row>
    <row r="2033" spans="1:4" hidden="1" x14ac:dyDescent="0.25">
      <c r="A2033" s="61" t="s">
        <v>168</v>
      </c>
      <c r="B2033" s="61" t="s">
        <v>218</v>
      </c>
      <c r="C2033">
        <v>1974</v>
      </c>
      <c r="D2033" s="61" t="s">
        <v>1858</v>
      </c>
    </row>
    <row r="2034" spans="1:4" hidden="1" x14ac:dyDescent="0.25">
      <c r="A2034" s="61" t="s">
        <v>168</v>
      </c>
      <c r="B2034" s="61" t="s">
        <v>218</v>
      </c>
      <c r="C2034">
        <v>1975</v>
      </c>
      <c r="D2034" s="61" t="s">
        <v>1858</v>
      </c>
    </row>
    <row r="2035" spans="1:4" hidden="1" x14ac:dyDescent="0.25">
      <c r="A2035" s="61" t="s">
        <v>168</v>
      </c>
      <c r="B2035" s="61" t="s">
        <v>218</v>
      </c>
      <c r="C2035">
        <v>1976</v>
      </c>
      <c r="D2035" s="61" t="s">
        <v>1858</v>
      </c>
    </row>
    <row r="2036" spans="1:4" hidden="1" x14ac:dyDescent="0.25">
      <c r="A2036" s="61" t="s">
        <v>168</v>
      </c>
      <c r="B2036" s="61" t="s">
        <v>218</v>
      </c>
      <c r="C2036">
        <v>1977</v>
      </c>
      <c r="D2036" s="61" t="s">
        <v>1858</v>
      </c>
    </row>
    <row r="2037" spans="1:4" hidden="1" x14ac:dyDescent="0.25">
      <c r="A2037" s="61" t="s">
        <v>168</v>
      </c>
      <c r="B2037" s="61" t="s">
        <v>218</v>
      </c>
      <c r="C2037">
        <v>1978</v>
      </c>
      <c r="D2037" s="61" t="s">
        <v>1858</v>
      </c>
    </row>
    <row r="2038" spans="1:4" hidden="1" x14ac:dyDescent="0.25">
      <c r="A2038" s="61" t="s">
        <v>168</v>
      </c>
      <c r="B2038" s="61" t="s">
        <v>218</v>
      </c>
      <c r="C2038">
        <v>1979</v>
      </c>
      <c r="D2038" s="61" t="s">
        <v>1858</v>
      </c>
    </row>
    <row r="2039" spans="1:4" hidden="1" x14ac:dyDescent="0.25">
      <c r="A2039" s="61" t="s">
        <v>168</v>
      </c>
      <c r="B2039" s="61" t="s">
        <v>218</v>
      </c>
      <c r="C2039">
        <v>1980</v>
      </c>
      <c r="D2039" s="61" t="s">
        <v>1858</v>
      </c>
    </row>
    <row r="2040" spans="1:4" hidden="1" x14ac:dyDescent="0.25">
      <c r="A2040" s="61" t="s">
        <v>168</v>
      </c>
      <c r="B2040" s="61" t="s">
        <v>218</v>
      </c>
      <c r="C2040">
        <v>1981</v>
      </c>
      <c r="D2040" s="61" t="s">
        <v>1858</v>
      </c>
    </row>
    <row r="2041" spans="1:4" hidden="1" x14ac:dyDescent="0.25">
      <c r="A2041" s="61" t="s">
        <v>168</v>
      </c>
      <c r="B2041" s="61" t="s">
        <v>218</v>
      </c>
      <c r="C2041">
        <v>1982</v>
      </c>
      <c r="D2041" s="61" t="s">
        <v>1518</v>
      </c>
    </row>
    <row r="2042" spans="1:4" hidden="1" x14ac:dyDescent="0.25">
      <c r="A2042" s="61" t="s">
        <v>168</v>
      </c>
      <c r="B2042" s="61" t="s">
        <v>218</v>
      </c>
      <c r="C2042">
        <v>1983</v>
      </c>
      <c r="D2042" s="61" t="s">
        <v>1524</v>
      </c>
    </row>
    <row r="2043" spans="1:4" hidden="1" x14ac:dyDescent="0.25">
      <c r="A2043" s="61" t="s">
        <v>168</v>
      </c>
      <c r="B2043" s="61" t="s">
        <v>218</v>
      </c>
      <c r="C2043">
        <v>1984</v>
      </c>
      <c r="D2043" s="61" t="s">
        <v>1524</v>
      </c>
    </row>
    <row r="2044" spans="1:4" hidden="1" x14ac:dyDescent="0.25">
      <c r="A2044" s="61" t="s">
        <v>168</v>
      </c>
      <c r="B2044" s="61" t="s">
        <v>218</v>
      </c>
      <c r="C2044">
        <v>1985</v>
      </c>
      <c r="D2044" s="61" t="s">
        <v>1857</v>
      </c>
    </row>
    <row r="2045" spans="1:4" hidden="1" x14ac:dyDescent="0.25">
      <c r="A2045" s="61" t="s">
        <v>168</v>
      </c>
      <c r="B2045" s="61" t="s">
        <v>218</v>
      </c>
      <c r="C2045">
        <v>1986</v>
      </c>
      <c r="D2045" s="61" t="s">
        <v>1524</v>
      </c>
    </row>
    <row r="2046" spans="1:4" hidden="1" x14ac:dyDescent="0.25">
      <c r="A2046" s="61" t="s">
        <v>168</v>
      </c>
      <c r="B2046" s="61" t="s">
        <v>218</v>
      </c>
      <c r="C2046">
        <v>1987</v>
      </c>
      <c r="D2046" s="61" t="s">
        <v>1534</v>
      </c>
    </row>
    <row r="2047" spans="1:4" hidden="1" x14ac:dyDescent="0.25">
      <c r="A2047" s="61" t="s">
        <v>168</v>
      </c>
      <c r="B2047" s="61" t="s">
        <v>218</v>
      </c>
      <c r="C2047">
        <v>1988</v>
      </c>
      <c r="D2047" s="61" t="s">
        <v>1854</v>
      </c>
    </row>
    <row r="2048" spans="1:4" hidden="1" x14ac:dyDescent="0.25">
      <c r="A2048" s="61" t="s">
        <v>168</v>
      </c>
      <c r="B2048" s="61" t="s">
        <v>218</v>
      </c>
      <c r="C2048">
        <v>1989</v>
      </c>
      <c r="D2048" s="61" t="s">
        <v>1854</v>
      </c>
    </row>
    <row r="2049" spans="1:4" hidden="1" x14ac:dyDescent="0.25">
      <c r="A2049" s="61" t="s">
        <v>168</v>
      </c>
      <c r="B2049" s="61" t="s">
        <v>218</v>
      </c>
      <c r="C2049">
        <v>1990</v>
      </c>
      <c r="D2049" s="61" t="s">
        <v>1503</v>
      </c>
    </row>
    <row r="2050" spans="1:4" hidden="1" x14ac:dyDescent="0.25">
      <c r="A2050" s="61" t="s">
        <v>168</v>
      </c>
      <c r="B2050" s="61" t="s">
        <v>218</v>
      </c>
      <c r="C2050">
        <v>1991</v>
      </c>
      <c r="D2050" s="61" t="s">
        <v>1503</v>
      </c>
    </row>
    <row r="2051" spans="1:4" hidden="1" x14ac:dyDescent="0.25">
      <c r="A2051" s="61" t="s">
        <v>168</v>
      </c>
      <c r="B2051" s="61" t="s">
        <v>218</v>
      </c>
      <c r="C2051">
        <v>1992</v>
      </c>
      <c r="D2051" s="61" t="s">
        <v>2119</v>
      </c>
    </row>
    <row r="2052" spans="1:4" hidden="1" x14ac:dyDescent="0.25">
      <c r="A2052" s="61" t="s">
        <v>168</v>
      </c>
      <c r="B2052" s="61" t="s">
        <v>218</v>
      </c>
      <c r="C2052">
        <v>1993</v>
      </c>
      <c r="D2052" s="61" t="s">
        <v>2120</v>
      </c>
    </row>
    <row r="2053" spans="1:4" hidden="1" x14ac:dyDescent="0.25">
      <c r="A2053" s="61" t="s">
        <v>168</v>
      </c>
      <c r="B2053" s="61" t="s">
        <v>218</v>
      </c>
      <c r="C2053">
        <v>1994</v>
      </c>
      <c r="D2053" s="61" t="s">
        <v>2121</v>
      </c>
    </row>
    <row r="2054" spans="1:4" hidden="1" x14ac:dyDescent="0.25">
      <c r="A2054" s="61" t="s">
        <v>168</v>
      </c>
      <c r="B2054" s="61" t="s">
        <v>218</v>
      </c>
      <c r="C2054">
        <v>1995</v>
      </c>
      <c r="D2054" s="61" t="s">
        <v>2121</v>
      </c>
    </row>
    <row r="2055" spans="1:4" hidden="1" x14ac:dyDescent="0.25">
      <c r="A2055" s="61" t="s">
        <v>168</v>
      </c>
      <c r="B2055" s="61" t="s">
        <v>218</v>
      </c>
      <c r="C2055">
        <v>1996</v>
      </c>
      <c r="D2055" s="61" t="s">
        <v>2121</v>
      </c>
    </row>
    <row r="2056" spans="1:4" hidden="1" x14ac:dyDescent="0.25">
      <c r="A2056" s="61" t="s">
        <v>168</v>
      </c>
      <c r="B2056" s="61" t="s">
        <v>218</v>
      </c>
      <c r="C2056">
        <v>1997</v>
      </c>
      <c r="D2056" s="61" t="s">
        <v>2121</v>
      </c>
    </row>
    <row r="2057" spans="1:4" hidden="1" x14ac:dyDescent="0.25">
      <c r="A2057" s="61" t="s">
        <v>168</v>
      </c>
      <c r="B2057" s="61" t="s">
        <v>218</v>
      </c>
      <c r="C2057">
        <v>1998</v>
      </c>
      <c r="D2057" s="61" t="s">
        <v>2122</v>
      </c>
    </row>
    <row r="2058" spans="1:4" hidden="1" x14ac:dyDescent="0.25">
      <c r="A2058" s="61" t="s">
        <v>168</v>
      </c>
      <c r="B2058" s="61" t="s">
        <v>218</v>
      </c>
      <c r="C2058">
        <v>1999</v>
      </c>
      <c r="D2058" s="61">
        <v>4.4999999999999998E-2</v>
      </c>
    </row>
    <row r="2059" spans="1:4" hidden="1" x14ac:dyDescent="0.25">
      <c r="A2059" s="61" t="s">
        <v>168</v>
      </c>
      <c r="B2059" s="61" t="s">
        <v>218</v>
      </c>
      <c r="C2059">
        <v>2000</v>
      </c>
      <c r="D2059" s="61">
        <v>4.2000000000000003E-2</v>
      </c>
    </row>
    <row r="2060" spans="1:4" hidden="1" x14ac:dyDescent="0.25">
      <c r="A2060" s="61" t="s">
        <v>168</v>
      </c>
      <c r="B2060" s="61" t="s">
        <v>218</v>
      </c>
      <c r="C2060">
        <v>2001</v>
      </c>
      <c r="D2060" s="61">
        <v>4.2000000000000003E-2</v>
      </c>
    </row>
    <row r="2061" spans="1:4" hidden="1" x14ac:dyDescent="0.25">
      <c r="A2061" s="61" t="s">
        <v>168</v>
      </c>
      <c r="B2061" s="61" t="s">
        <v>218</v>
      </c>
      <c r="C2061">
        <v>2002</v>
      </c>
      <c r="D2061" s="61">
        <v>4.2000000000000003E-2</v>
      </c>
    </row>
    <row r="2062" spans="1:4" hidden="1" x14ac:dyDescent="0.25">
      <c r="A2062" s="61" t="s">
        <v>168</v>
      </c>
      <c r="B2062" s="61" t="s">
        <v>218</v>
      </c>
      <c r="C2062">
        <v>2003</v>
      </c>
      <c r="D2062" s="61">
        <v>4.2000000000000003E-2</v>
      </c>
    </row>
    <row r="2063" spans="1:4" hidden="1" x14ac:dyDescent="0.25">
      <c r="A2063" s="61" t="s">
        <v>168</v>
      </c>
      <c r="B2063" s="61" t="s">
        <v>218</v>
      </c>
      <c r="C2063">
        <v>2004</v>
      </c>
      <c r="D2063" s="61">
        <v>4.2000000000000003E-2</v>
      </c>
    </row>
    <row r="2064" spans="1:4" hidden="1" x14ac:dyDescent="0.25">
      <c r="A2064" s="61" t="s">
        <v>168</v>
      </c>
      <c r="B2064" s="61" t="s">
        <v>218</v>
      </c>
      <c r="C2064">
        <v>2005</v>
      </c>
      <c r="D2064" s="61">
        <v>4.2000000000000003E-2</v>
      </c>
    </row>
    <row r="2065" spans="1:4" hidden="1" x14ac:dyDescent="0.25">
      <c r="A2065" s="61" t="s">
        <v>168</v>
      </c>
      <c r="B2065" s="61" t="s">
        <v>218</v>
      </c>
      <c r="C2065">
        <v>2006</v>
      </c>
      <c r="D2065" s="61">
        <v>4.2000000000000003E-2</v>
      </c>
    </row>
    <row r="2066" spans="1:4" hidden="1" x14ac:dyDescent="0.25">
      <c r="A2066" s="61" t="s">
        <v>168</v>
      </c>
      <c r="B2066" s="61" t="s">
        <v>218</v>
      </c>
      <c r="C2066">
        <v>2007</v>
      </c>
      <c r="D2066" s="61">
        <v>4.2999999999999997E-2</v>
      </c>
    </row>
    <row r="2067" spans="1:4" hidden="1" x14ac:dyDescent="0.25">
      <c r="A2067" s="61" t="s">
        <v>168</v>
      </c>
      <c r="B2067" s="61" t="s">
        <v>218</v>
      </c>
      <c r="C2067">
        <v>2008</v>
      </c>
      <c r="D2067" s="61">
        <v>4.5999999999999999E-2</v>
      </c>
    </row>
    <row r="2068" spans="1:4" hidden="1" x14ac:dyDescent="0.25">
      <c r="A2068" s="61" t="s">
        <v>168</v>
      </c>
      <c r="B2068" s="61" t="s">
        <v>218</v>
      </c>
      <c r="C2068">
        <v>2009</v>
      </c>
      <c r="D2068" s="61">
        <v>4.4999999999999998E-2</v>
      </c>
    </row>
    <row r="2069" spans="1:4" hidden="1" x14ac:dyDescent="0.25">
      <c r="A2069" s="61" t="s">
        <v>168</v>
      </c>
      <c r="B2069" s="61" t="s">
        <v>218</v>
      </c>
      <c r="C2069">
        <v>2010</v>
      </c>
      <c r="D2069" s="61">
        <v>4.4999999999999998E-2</v>
      </c>
    </row>
    <row r="2070" spans="1:4" hidden="1" x14ac:dyDescent="0.25">
      <c r="A2070" s="61" t="s">
        <v>168</v>
      </c>
      <c r="B2070" s="61" t="s">
        <v>218</v>
      </c>
      <c r="C2070">
        <v>2011</v>
      </c>
      <c r="D2070" s="61">
        <v>4.4999999999999998E-2</v>
      </c>
    </row>
    <row r="2071" spans="1:4" hidden="1" x14ac:dyDescent="0.25">
      <c r="A2071" s="61" t="s">
        <v>168</v>
      </c>
      <c r="B2071" s="61" t="s">
        <v>218</v>
      </c>
      <c r="C2071">
        <v>2012</v>
      </c>
      <c r="D2071" s="61">
        <v>4.4999999999999998E-2</v>
      </c>
    </row>
    <row r="2072" spans="1:4" hidden="1" x14ac:dyDescent="0.25">
      <c r="A2072" s="61" t="s">
        <v>168</v>
      </c>
      <c r="B2072" s="61" t="s">
        <v>218</v>
      </c>
      <c r="C2072">
        <v>2013</v>
      </c>
      <c r="D2072" s="61">
        <v>3.2000000000000001E-2</v>
      </c>
    </row>
    <row r="2073" spans="1:4" hidden="1" x14ac:dyDescent="0.25">
      <c r="A2073" s="61" t="s">
        <v>168</v>
      </c>
      <c r="B2073" s="61" t="s">
        <v>218</v>
      </c>
      <c r="C2073">
        <v>2014</v>
      </c>
      <c r="D2073" s="61">
        <v>3.2000000000000001E-2</v>
      </c>
    </row>
    <row r="2074" spans="1:4" hidden="1" x14ac:dyDescent="0.25">
      <c r="A2074" s="61" t="s">
        <v>168</v>
      </c>
      <c r="B2074" s="61" t="s">
        <v>218</v>
      </c>
      <c r="C2074">
        <v>2015</v>
      </c>
      <c r="D2074" s="61">
        <v>3.2000000000000001E-2</v>
      </c>
    </row>
    <row r="2075" spans="1:4" hidden="1" x14ac:dyDescent="0.25">
      <c r="A2075" s="61" t="s">
        <v>168</v>
      </c>
      <c r="B2075" s="61" t="s">
        <v>218</v>
      </c>
      <c r="C2075">
        <v>2016</v>
      </c>
      <c r="D2075" s="61">
        <v>3.1E-2</v>
      </c>
    </row>
    <row r="2076" spans="1:4" hidden="1" x14ac:dyDescent="0.25">
      <c r="A2076" s="61" t="s">
        <v>168</v>
      </c>
      <c r="B2076" s="61" t="s">
        <v>218</v>
      </c>
      <c r="C2076">
        <v>2017</v>
      </c>
      <c r="D2076" s="61">
        <v>3.5999999999999997E-2</v>
      </c>
    </row>
    <row r="2077" spans="1:4" hidden="1" x14ac:dyDescent="0.25">
      <c r="A2077" s="61" t="s">
        <v>168</v>
      </c>
      <c r="B2077" s="61" t="s">
        <v>218</v>
      </c>
      <c r="C2077">
        <v>2018</v>
      </c>
      <c r="D2077" s="61">
        <v>2.9000000000000001E-2</v>
      </c>
    </row>
    <row r="2078" spans="1:4" hidden="1" x14ac:dyDescent="0.25">
      <c r="A2078" s="61" t="s">
        <v>168</v>
      </c>
      <c r="B2078" s="61" t="s">
        <v>218</v>
      </c>
      <c r="C2078">
        <v>2019</v>
      </c>
      <c r="D2078" s="61">
        <v>0.04</v>
      </c>
    </row>
    <row r="2079" spans="1:4" hidden="1" x14ac:dyDescent="0.25">
      <c r="A2079" s="61" t="s">
        <v>168</v>
      </c>
      <c r="B2079" s="61" t="s">
        <v>218</v>
      </c>
      <c r="C2079">
        <v>2020</v>
      </c>
      <c r="D2079" s="61">
        <v>0.04</v>
      </c>
    </row>
    <row r="2080" spans="1:4" hidden="1" x14ac:dyDescent="0.25">
      <c r="A2080" s="61" t="s">
        <v>168</v>
      </c>
      <c r="B2080" s="61" t="s">
        <v>218</v>
      </c>
      <c r="C2080">
        <v>2021</v>
      </c>
      <c r="D2080" s="61">
        <v>5.7000000000000002E-2</v>
      </c>
    </row>
    <row r="2081" spans="1:4" hidden="1" x14ac:dyDescent="0.25">
      <c r="A2081" s="61" t="s">
        <v>168</v>
      </c>
      <c r="B2081" s="61" t="s">
        <v>218</v>
      </c>
      <c r="C2081">
        <v>2022</v>
      </c>
      <c r="D2081" s="61" t="s">
        <v>2101</v>
      </c>
    </row>
    <row r="2082" spans="1:4" x14ac:dyDescent="0.25">
      <c r="A2082" s="61" t="s">
        <v>168</v>
      </c>
      <c r="B2082" s="61" t="s">
        <v>218</v>
      </c>
      <c r="C2082">
        <v>2023</v>
      </c>
      <c r="D2082" s="61">
        <v>5.2999999999999999E-2</v>
      </c>
    </row>
    <row r="2083" spans="1:4" hidden="1" x14ac:dyDescent="0.25">
      <c r="A2083" s="61" t="s">
        <v>2132</v>
      </c>
      <c r="B2083" s="61" t="s">
        <v>2133</v>
      </c>
      <c r="C2083">
        <v>1789</v>
      </c>
      <c r="D2083" s="61" t="s">
        <v>1783</v>
      </c>
    </row>
    <row r="2084" spans="1:4" hidden="1" x14ac:dyDescent="0.25">
      <c r="A2084" s="61" t="s">
        <v>2132</v>
      </c>
      <c r="B2084" s="61" t="s">
        <v>2133</v>
      </c>
      <c r="C2084">
        <v>1790</v>
      </c>
      <c r="D2084" s="61" t="s">
        <v>2134</v>
      </c>
    </row>
    <row r="2085" spans="1:4" hidden="1" x14ac:dyDescent="0.25">
      <c r="A2085" s="61" t="s">
        <v>2132</v>
      </c>
      <c r="B2085" s="61" t="s">
        <v>2133</v>
      </c>
      <c r="C2085">
        <v>1791</v>
      </c>
      <c r="D2085" s="61" t="s">
        <v>2134</v>
      </c>
    </row>
    <row r="2086" spans="1:4" hidden="1" x14ac:dyDescent="0.25">
      <c r="A2086" s="61" t="s">
        <v>2132</v>
      </c>
      <c r="B2086" s="61" t="s">
        <v>2133</v>
      </c>
      <c r="C2086">
        <v>1792</v>
      </c>
      <c r="D2086" s="61" t="s">
        <v>2134</v>
      </c>
    </row>
    <row r="2087" spans="1:4" hidden="1" x14ac:dyDescent="0.25">
      <c r="A2087" s="61" t="s">
        <v>2132</v>
      </c>
      <c r="B2087" s="61" t="s">
        <v>2133</v>
      </c>
      <c r="C2087">
        <v>1793</v>
      </c>
      <c r="D2087" s="61" t="s">
        <v>2134</v>
      </c>
    </row>
    <row r="2088" spans="1:4" hidden="1" x14ac:dyDescent="0.25">
      <c r="A2088" s="61" t="s">
        <v>2132</v>
      </c>
      <c r="B2088" s="61" t="s">
        <v>2133</v>
      </c>
      <c r="C2088">
        <v>1794</v>
      </c>
      <c r="D2088" s="61" t="s">
        <v>2134</v>
      </c>
    </row>
    <row r="2089" spans="1:4" hidden="1" x14ac:dyDescent="0.25">
      <c r="A2089" s="61" t="s">
        <v>2132</v>
      </c>
      <c r="B2089" s="61" t="s">
        <v>2133</v>
      </c>
      <c r="C2089">
        <v>1795</v>
      </c>
      <c r="D2089" s="61" t="s">
        <v>2134</v>
      </c>
    </row>
    <row r="2090" spans="1:4" hidden="1" x14ac:dyDescent="0.25">
      <c r="A2090" s="61" t="s">
        <v>2132</v>
      </c>
      <c r="B2090" s="61" t="s">
        <v>2133</v>
      </c>
      <c r="C2090">
        <v>1796</v>
      </c>
      <c r="D2090" s="61" t="s">
        <v>2134</v>
      </c>
    </row>
    <row r="2091" spans="1:4" hidden="1" x14ac:dyDescent="0.25">
      <c r="A2091" s="61" t="s">
        <v>2132</v>
      </c>
      <c r="B2091" s="61" t="s">
        <v>2133</v>
      </c>
      <c r="C2091">
        <v>1797</v>
      </c>
      <c r="D2091" s="61" t="s">
        <v>2134</v>
      </c>
    </row>
    <row r="2092" spans="1:4" hidden="1" x14ac:dyDescent="0.25">
      <c r="A2092" s="61" t="s">
        <v>2132</v>
      </c>
      <c r="B2092" s="61" t="s">
        <v>2133</v>
      </c>
      <c r="C2092">
        <v>1798</v>
      </c>
      <c r="D2092" s="61" t="s">
        <v>2134</v>
      </c>
    </row>
    <row r="2093" spans="1:4" hidden="1" x14ac:dyDescent="0.25">
      <c r="A2093" s="61" t="s">
        <v>2132</v>
      </c>
      <c r="B2093" s="61" t="s">
        <v>2133</v>
      </c>
      <c r="C2093">
        <v>1799</v>
      </c>
      <c r="D2093" s="61" t="s">
        <v>2134</v>
      </c>
    </row>
    <row r="2094" spans="1:4" hidden="1" x14ac:dyDescent="0.25">
      <c r="A2094" s="61" t="s">
        <v>2132</v>
      </c>
      <c r="B2094" s="61" t="s">
        <v>2133</v>
      </c>
      <c r="C2094">
        <v>1800</v>
      </c>
      <c r="D2094" s="61" t="s">
        <v>2134</v>
      </c>
    </row>
    <row r="2095" spans="1:4" hidden="1" x14ac:dyDescent="0.25">
      <c r="A2095" s="61" t="s">
        <v>2132</v>
      </c>
      <c r="B2095" s="61" t="s">
        <v>2133</v>
      </c>
      <c r="C2095">
        <v>1801</v>
      </c>
      <c r="D2095" s="61" t="s">
        <v>2134</v>
      </c>
    </row>
    <row r="2096" spans="1:4" hidden="1" x14ac:dyDescent="0.25">
      <c r="A2096" s="61" t="s">
        <v>2132</v>
      </c>
      <c r="B2096" s="61" t="s">
        <v>2133</v>
      </c>
      <c r="C2096">
        <v>1802</v>
      </c>
      <c r="D2096" s="61" t="s">
        <v>2134</v>
      </c>
    </row>
    <row r="2097" spans="1:4" hidden="1" x14ac:dyDescent="0.25">
      <c r="A2097" s="61" t="s">
        <v>2132</v>
      </c>
      <c r="B2097" s="61" t="s">
        <v>2133</v>
      </c>
      <c r="C2097">
        <v>1803</v>
      </c>
      <c r="D2097" s="61" t="s">
        <v>2134</v>
      </c>
    </row>
    <row r="2098" spans="1:4" hidden="1" x14ac:dyDescent="0.25">
      <c r="A2098" s="61" t="s">
        <v>2132</v>
      </c>
      <c r="B2098" s="61" t="s">
        <v>2133</v>
      </c>
      <c r="C2098">
        <v>1804</v>
      </c>
      <c r="D2098" s="61" t="s">
        <v>2134</v>
      </c>
    </row>
    <row r="2099" spans="1:4" hidden="1" x14ac:dyDescent="0.25">
      <c r="A2099" s="61" t="s">
        <v>2132</v>
      </c>
      <c r="B2099" s="61" t="s">
        <v>2133</v>
      </c>
      <c r="C2099">
        <v>1805</v>
      </c>
      <c r="D2099" s="61" t="s">
        <v>2134</v>
      </c>
    </row>
    <row r="2100" spans="1:4" hidden="1" x14ac:dyDescent="0.25">
      <c r="A2100" s="61" t="s">
        <v>2132</v>
      </c>
      <c r="B2100" s="61" t="s">
        <v>2133</v>
      </c>
      <c r="C2100">
        <v>1806</v>
      </c>
      <c r="D2100" s="61" t="s">
        <v>2134</v>
      </c>
    </row>
    <row r="2101" spans="1:4" hidden="1" x14ac:dyDescent="0.25">
      <c r="A2101" s="61" t="s">
        <v>2132</v>
      </c>
      <c r="B2101" s="61" t="s">
        <v>2133</v>
      </c>
      <c r="C2101">
        <v>1807</v>
      </c>
      <c r="D2101" s="61" t="s">
        <v>2134</v>
      </c>
    </row>
    <row r="2102" spans="1:4" hidden="1" x14ac:dyDescent="0.25">
      <c r="A2102" s="61" t="s">
        <v>2132</v>
      </c>
      <c r="B2102" s="61" t="s">
        <v>2133</v>
      </c>
      <c r="C2102">
        <v>1808</v>
      </c>
      <c r="D2102" s="61" t="s">
        <v>2135</v>
      </c>
    </row>
    <row r="2103" spans="1:4" hidden="1" x14ac:dyDescent="0.25">
      <c r="A2103" s="61" t="s">
        <v>2132</v>
      </c>
      <c r="B2103" s="61" t="s">
        <v>2133</v>
      </c>
      <c r="C2103">
        <v>1809</v>
      </c>
      <c r="D2103" s="61" t="s">
        <v>2136</v>
      </c>
    </row>
    <row r="2104" spans="1:4" hidden="1" x14ac:dyDescent="0.25">
      <c r="A2104" s="61" t="s">
        <v>2132</v>
      </c>
      <c r="B2104" s="61" t="s">
        <v>2133</v>
      </c>
      <c r="C2104">
        <v>1810</v>
      </c>
      <c r="D2104" s="61" t="s">
        <v>2137</v>
      </c>
    </row>
    <row r="2105" spans="1:4" hidden="1" x14ac:dyDescent="0.25">
      <c r="A2105" s="61" t="s">
        <v>2132</v>
      </c>
      <c r="B2105" s="61" t="s">
        <v>2133</v>
      </c>
      <c r="C2105">
        <v>1811</v>
      </c>
      <c r="D2105" s="61" t="s">
        <v>2137</v>
      </c>
    </row>
    <row r="2106" spans="1:4" hidden="1" x14ac:dyDescent="0.25">
      <c r="A2106" s="61" t="s">
        <v>2132</v>
      </c>
      <c r="B2106" s="61" t="s">
        <v>2133</v>
      </c>
      <c r="C2106">
        <v>1812</v>
      </c>
      <c r="D2106" s="61" t="s">
        <v>2137</v>
      </c>
    </row>
    <row r="2107" spans="1:4" hidden="1" x14ac:dyDescent="0.25">
      <c r="A2107" s="61" t="s">
        <v>2132</v>
      </c>
      <c r="B2107" s="61" t="s">
        <v>2133</v>
      </c>
      <c r="C2107">
        <v>1813</v>
      </c>
      <c r="D2107" s="61" t="s">
        <v>2137</v>
      </c>
    </row>
    <row r="2108" spans="1:4" hidden="1" x14ac:dyDescent="0.25">
      <c r="A2108" s="61" t="s">
        <v>2132</v>
      </c>
      <c r="B2108" s="61" t="s">
        <v>2133</v>
      </c>
      <c r="C2108">
        <v>1814</v>
      </c>
      <c r="D2108" s="61" t="s">
        <v>2137</v>
      </c>
    </row>
    <row r="2109" spans="1:4" hidden="1" x14ac:dyDescent="0.25">
      <c r="A2109" s="61" t="s">
        <v>2132</v>
      </c>
      <c r="B2109" s="61" t="s">
        <v>2133</v>
      </c>
      <c r="C2109">
        <v>1815</v>
      </c>
      <c r="D2109" s="61" t="s">
        <v>2137</v>
      </c>
    </row>
    <row r="2110" spans="1:4" hidden="1" x14ac:dyDescent="0.25">
      <c r="A2110" s="61" t="s">
        <v>2132</v>
      </c>
      <c r="B2110" s="61" t="s">
        <v>2133</v>
      </c>
      <c r="C2110">
        <v>1816</v>
      </c>
      <c r="D2110" s="61" t="s">
        <v>2137</v>
      </c>
    </row>
    <row r="2111" spans="1:4" hidden="1" x14ac:dyDescent="0.25">
      <c r="A2111" s="61" t="s">
        <v>2132</v>
      </c>
      <c r="B2111" s="61" t="s">
        <v>2133</v>
      </c>
      <c r="C2111">
        <v>1817</v>
      </c>
      <c r="D2111" s="61" t="s">
        <v>2137</v>
      </c>
    </row>
    <row r="2112" spans="1:4" hidden="1" x14ac:dyDescent="0.25">
      <c r="A2112" s="61" t="s">
        <v>2132</v>
      </c>
      <c r="B2112" s="61" t="s">
        <v>2133</v>
      </c>
      <c r="C2112">
        <v>1818</v>
      </c>
      <c r="D2112" s="61" t="s">
        <v>2137</v>
      </c>
    </row>
    <row r="2113" spans="1:4" hidden="1" x14ac:dyDescent="0.25">
      <c r="A2113" s="61" t="s">
        <v>2132</v>
      </c>
      <c r="B2113" s="61" t="s">
        <v>2133</v>
      </c>
      <c r="C2113">
        <v>1819</v>
      </c>
      <c r="D2113" s="61" t="s">
        <v>2138</v>
      </c>
    </row>
    <row r="2114" spans="1:4" hidden="1" x14ac:dyDescent="0.25">
      <c r="A2114" s="61" t="s">
        <v>2132</v>
      </c>
      <c r="B2114" s="61" t="s">
        <v>2133</v>
      </c>
      <c r="C2114">
        <v>1820</v>
      </c>
      <c r="D2114" s="61" t="s">
        <v>2139</v>
      </c>
    </row>
    <row r="2115" spans="1:4" hidden="1" x14ac:dyDescent="0.25">
      <c r="A2115" s="61" t="s">
        <v>2132</v>
      </c>
      <c r="B2115" s="61" t="s">
        <v>2133</v>
      </c>
      <c r="C2115">
        <v>1821</v>
      </c>
      <c r="D2115" s="61" t="s">
        <v>2139</v>
      </c>
    </row>
    <row r="2116" spans="1:4" hidden="1" x14ac:dyDescent="0.25">
      <c r="A2116" s="61" t="s">
        <v>2132</v>
      </c>
      <c r="B2116" s="61" t="s">
        <v>2133</v>
      </c>
      <c r="C2116">
        <v>1822</v>
      </c>
      <c r="D2116" s="61" t="s">
        <v>2139</v>
      </c>
    </row>
    <row r="2117" spans="1:4" hidden="1" x14ac:dyDescent="0.25">
      <c r="A2117" s="61" t="s">
        <v>2132</v>
      </c>
      <c r="B2117" s="61" t="s">
        <v>2133</v>
      </c>
      <c r="C2117">
        <v>1823</v>
      </c>
      <c r="D2117" s="61" t="s">
        <v>2139</v>
      </c>
    </row>
    <row r="2118" spans="1:4" hidden="1" x14ac:dyDescent="0.25">
      <c r="A2118" s="61" t="s">
        <v>2132</v>
      </c>
      <c r="B2118" s="61" t="s">
        <v>2133</v>
      </c>
      <c r="C2118">
        <v>1824</v>
      </c>
      <c r="D2118" s="61" t="s">
        <v>2139</v>
      </c>
    </row>
    <row r="2119" spans="1:4" hidden="1" x14ac:dyDescent="0.25">
      <c r="A2119" s="61" t="s">
        <v>2132</v>
      </c>
      <c r="B2119" s="61" t="s">
        <v>2133</v>
      </c>
      <c r="C2119">
        <v>1825</v>
      </c>
      <c r="D2119" s="61" t="s">
        <v>2139</v>
      </c>
    </row>
    <row r="2120" spans="1:4" hidden="1" x14ac:dyDescent="0.25">
      <c r="A2120" s="61" t="s">
        <v>2132</v>
      </c>
      <c r="B2120" s="61" t="s">
        <v>2133</v>
      </c>
      <c r="C2120">
        <v>1826</v>
      </c>
      <c r="D2120" s="61" t="s">
        <v>2139</v>
      </c>
    </row>
    <row r="2121" spans="1:4" hidden="1" x14ac:dyDescent="0.25">
      <c r="A2121" s="61" t="s">
        <v>2132</v>
      </c>
      <c r="B2121" s="61" t="s">
        <v>2133</v>
      </c>
      <c r="C2121">
        <v>1827</v>
      </c>
      <c r="D2121" s="61" t="s">
        <v>2139</v>
      </c>
    </row>
    <row r="2122" spans="1:4" hidden="1" x14ac:dyDescent="0.25">
      <c r="A2122" s="61" t="s">
        <v>2132</v>
      </c>
      <c r="B2122" s="61" t="s">
        <v>2133</v>
      </c>
      <c r="C2122">
        <v>1828</v>
      </c>
      <c r="D2122" s="61" t="s">
        <v>2139</v>
      </c>
    </row>
    <row r="2123" spans="1:4" hidden="1" x14ac:dyDescent="0.25">
      <c r="A2123" s="61" t="s">
        <v>2132</v>
      </c>
      <c r="B2123" s="61" t="s">
        <v>2133</v>
      </c>
      <c r="C2123">
        <v>1829</v>
      </c>
      <c r="D2123" s="61" t="s">
        <v>2139</v>
      </c>
    </row>
    <row r="2124" spans="1:4" hidden="1" x14ac:dyDescent="0.25">
      <c r="A2124" s="61" t="s">
        <v>2132</v>
      </c>
      <c r="B2124" s="61" t="s">
        <v>2133</v>
      </c>
      <c r="C2124">
        <v>1830</v>
      </c>
      <c r="D2124" s="61" t="s">
        <v>2140</v>
      </c>
    </row>
    <row r="2125" spans="1:4" hidden="1" x14ac:dyDescent="0.25">
      <c r="A2125" s="61" t="s">
        <v>2132</v>
      </c>
      <c r="B2125" s="61" t="s">
        <v>2133</v>
      </c>
      <c r="C2125">
        <v>1831</v>
      </c>
      <c r="D2125" s="61" t="s">
        <v>2141</v>
      </c>
    </row>
    <row r="2126" spans="1:4" hidden="1" x14ac:dyDescent="0.25">
      <c r="A2126" s="61" t="s">
        <v>2132</v>
      </c>
      <c r="B2126" s="61" t="s">
        <v>2133</v>
      </c>
      <c r="C2126">
        <v>1832</v>
      </c>
      <c r="D2126" s="61" t="s">
        <v>2141</v>
      </c>
    </row>
    <row r="2127" spans="1:4" hidden="1" x14ac:dyDescent="0.25">
      <c r="A2127" s="61" t="s">
        <v>2132</v>
      </c>
      <c r="B2127" s="61" t="s">
        <v>2133</v>
      </c>
      <c r="C2127">
        <v>1833</v>
      </c>
      <c r="D2127" s="61" t="s">
        <v>2141</v>
      </c>
    </row>
    <row r="2128" spans="1:4" hidden="1" x14ac:dyDescent="0.25">
      <c r="A2128" s="61" t="s">
        <v>2132</v>
      </c>
      <c r="B2128" s="61" t="s">
        <v>2133</v>
      </c>
      <c r="C2128">
        <v>1834</v>
      </c>
      <c r="D2128" s="61" t="s">
        <v>2141</v>
      </c>
    </row>
    <row r="2129" spans="1:4" hidden="1" x14ac:dyDescent="0.25">
      <c r="A2129" s="61" t="s">
        <v>2132</v>
      </c>
      <c r="B2129" s="61" t="s">
        <v>2133</v>
      </c>
      <c r="C2129">
        <v>1835</v>
      </c>
      <c r="D2129" s="61" t="s">
        <v>2141</v>
      </c>
    </row>
    <row r="2130" spans="1:4" hidden="1" x14ac:dyDescent="0.25">
      <c r="A2130" s="61" t="s">
        <v>2132</v>
      </c>
      <c r="B2130" s="61" t="s">
        <v>2133</v>
      </c>
      <c r="C2130">
        <v>1836</v>
      </c>
      <c r="D2130" s="61" t="s">
        <v>2141</v>
      </c>
    </row>
    <row r="2131" spans="1:4" hidden="1" x14ac:dyDescent="0.25">
      <c r="A2131" s="61" t="s">
        <v>2132</v>
      </c>
      <c r="B2131" s="61" t="s">
        <v>2133</v>
      </c>
      <c r="C2131">
        <v>1837</v>
      </c>
      <c r="D2131" s="61" t="s">
        <v>2141</v>
      </c>
    </row>
    <row r="2132" spans="1:4" hidden="1" x14ac:dyDescent="0.25">
      <c r="A2132" s="61" t="s">
        <v>2132</v>
      </c>
      <c r="B2132" s="61" t="s">
        <v>2133</v>
      </c>
      <c r="C2132">
        <v>1838</v>
      </c>
      <c r="D2132" s="61" t="s">
        <v>2141</v>
      </c>
    </row>
    <row r="2133" spans="1:4" hidden="1" x14ac:dyDescent="0.25">
      <c r="A2133" s="61" t="s">
        <v>2132</v>
      </c>
      <c r="B2133" s="61" t="s">
        <v>2133</v>
      </c>
      <c r="C2133">
        <v>1839</v>
      </c>
      <c r="D2133" s="61" t="s">
        <v>2141</v>
      </c>
    </row>
    <row r="2134" spans="1:4" hidden="1" x14ac:dyDescent="0.25">
      <c r="A2134" s="61" t="s">
        <v>2132</v>
      </c>
      <c r="B2134" s="61" t="s">
        <v>2133</v>
      </c>
      <c r="C2134">
        <v>1840</v>
      </c>
      <c r="D2134" s="61" t="s">
        <v>2141</v>
      </c>
    </row>
    <row r="2135" spans="1:4" hidden="1" x14ac:dyDescent="0.25">
      <c r="A2135" s="61" t="s">
        <v>2132</v>
      </c>
      <c r="B2135" s="61" t="s">
        <v>2133</v>
      </c>
      <c r="C2135">
        <v>1841</v>
      </c>
      <c r="D2135" s="61" t="s">
        <v>2142</v>
      </c>
    </row>
    <row r="2136" spans="1:4" hidden="1" x14ac:dyDescent="0.25">
      <c r="A2136" s="61" t="s">
        <v>2132</v>
      </c>
      <c r="B2136" s="61" t="s">
        <v>2133</v>
      </c>
      <c r="C2136">
        <v>1842</v>
      </c>
      <c r="D2136" s="61" t="s">
        <v>2143</v>
      </c>
    </row>
    <row r="2137" spans="1:4" hidden="1" x14ac:dyDescent="0.25">
      <c r="A2137" s="61" t="s">
        <v>2132</v>
      </c>
      <c r="B2137" s="61" t="s">
        <v>2133</v>
      </c>
      <c r="C2137">
        <v>1843</v>
      </c>
      <c r="D2137" s="61" t="s">
        <v>2143</v>
      </c>
    </row>
    <row r="2138" spans="1:4" hidden="1" x14ac:dyDescent="0.25">
      <c r="A2138" s="61" t="s">
        <v>2132</v>
      </c>
      <c r="B2138" s="61" t="s">
        <v>2133</v>
      </c>
      <c r="C2138">
        <v>1844</v>
      </c>
      <c r="D2138" s="61" t="s">
        <v>2143</v>
      </c>
    </row>
    <row r="2139" spans="1:4" hidden="1" x14ac:dyDescent="0.25">
      <c r="A2139" s="61" t="s">
        <v>2132</v>
      </c>
      <c r="B2139" s="61" t="s">
        <v>2133</v>
      </c>
      <c r="C2139">
        <v>1845</v>
      </c>
      <c r="D2139" s="61" t="s">
        <v>2143</v>
      </c>
    </row>
    <row r="2140" spans="1:4" hidden="1" x14ac:dyDescent="0.25">
      <c r="A2140" s="61" t="s">
        <v>2132</v>
      </c>
      <c r="B2140" s="61" t="s">
        <v>2133</v>
      </c>
      <c r="C2140">
        <v>1846</v>
      </c>
      <c r="D2140" s="61" t="s">
        <v>2143</v>
      </c>
    </row>
    <row r="2141" spans="1:4" hidden="1" x14ac:dyDescent="0.25">
      <c r="A2141" s="61" t="s">
        <v>2132</v>
      </c>
      <c r="B2141" s="61" t="s">
        <v>2133</v>
      </c>
      <c r="C2141">
        <v>1847</v>
      </c>
      <c r="D2141" s="61" t="s">
        <v>2143</v>
      </c>
    </row>
    <row r="2142" spans="1:4" hidden="1" x14ac:dyDescent="0.25">
      <c r="A2142" s="61" t="s">
        <v>2132</v>
      </c>
      <c r="B2142" s="61" t="s">
        <v>2133</v>
      </c>
      <c r="C2142">
        <v>1848</v>
      </c>
      <c r="D2142" s="61" t="s">
        <v>2143</v>
      </c>
    </row>
    <row r="2143" spans="1:4" hidden="1" x14ac:dyDescent="0.25">
      <c r="A2143" s="61" t="s">
        <v>2132</v>
      </c>
      <c r="B2143" s="61" t="s">
        <v>2133</v>
      </c>
      <c r="C2143">
        <v>1849</v>
      </c>
      <c r="D2143" s="61" t="s">
        <v>2143</v>
      </c>
    </row>
    <row r="2144" spans="1:4" hidden="1" x14ac:dyDescent="0.25">
      <c r="A2144" s="61" t="s">
        <v>2132</v>
      </c>
      <c r="B2144" s="61" t="s">
        <v>2133</v>
      </c>
      <c r="C2144">
        <v>1850</v>
      </c>
      <c r="D2144" s="61" t="s">
        <v>2072</v>
      </c>
    </row>
    <row r="2145" spans="1:4" hidden="1" x14ac:dyDescent="0.25">
      <c r="A2145" s="61" t="s">
        <v>2132</v>
      </c>
      <c r="B2145" s="61" t="s">
        <v>2133</v>
      </c>
      <c r="C2145">
        <v>1851</v>
      </c>
      <c r="D2145" s="61" t="s">
        <v>2072</v>
      </c>
    </row>
    <row r="2146" spans="1:4" hidden="1" x14ac:dyDescent="0.25">
      <c r="A2146" s="61" t="s">
        <v>2132</v>
      </c>
      <c r="B2146" s="61" t="s">
        <v>2133</v>
      </c>
      <c r="C2146">
        <v>1852</v>
      </c>
      <c r="D2146" s="61" t="s">
        <v>2072</v>
      </c>
    </row>
    <row r="2147" spans="1:4" hidden="1" x14ac:dyDescent="0.25">
      <c r="A2147" s="61" t="s">
        <v>2132</v>
      </c>
      <c r="B2147" s="61" t="s">
        <v>2133</v>
      </c>
      <c r="C2147">
        <v>1853</v>
      </c>
      <c r="D2147" s="61" t="s">
        <v>2072</v>
      </c>
    </row>
    <row r="2148" spans="1:4" hidden="1" x14ac:dyDescent="0.25">
      <c r="A2148" s="61" t="s">
        <v>2132</v>
      </c>
      <c r="B2148" s="61" t="s">
        <v>2133</v>
      </c>
      <c r="C2148">
        <v>1854</v>
      </c>
      <c r="D2148" s="61" t="s">
        <v>2072</v>
      </c>
    </row>
    <row r="2149" spans="1:4" hidden="1" x14ac:dyDescent="0.25">
      <c r="A2149" s="61" t="s">
        <v>2132</v>
      </c>
      <c r="B2149" s="61" t="s">
        <v>2133</v>
      </c>
      <c r="C2149">
        <v>1855</v>
      </c>
      <c r="D2149" s="61" t="s">
        <v>2072</v>
      </c>
    </row>
    <row r="2150" spans="1:4" hidden="1" x14ac:dyDescent="0.25">
      <c r="A2150" s="61" t="s">
        <v>2132</v>
      </c>
      <c r="B2150" s="61" t="s">
        <v>2133</v>
      </c>
      <c r="C2150">
        <v>1856</v>
      </c>
      <c r="D2150" s="61" t="s">
        <v>2072</v>
      </c>
    </row>
    <row r="2151" spans="1:4" hidden="1" x14ac:dyDescent="0.25">
      <c r="A2151" s="61" t="s">
        <v>2132</v>
      </c>
      <c r="B2151" s="61" t="s">
        <v>2133</v>
      </c>
      <c r="C2151">
        <v>1857</v>
      </c>
      <c r="D2151" s="61" t="s">
        <v>2072</v>
      </c>
    </row>
    <row r="2152" spans="1:4" hidden="1" x14ac:dyDescent="0.25">
      <c r="A2152" s="61" t="s">
        <v>2132</v>
      </c>
      <c r="B2152" s="61" t="s">
        <v>2133</v>
      </c>
      <c r="C2152">
        <v>1858</v>
      </c>
      <c r="D2152" s="61" t="s">
        <v>2072</v>
      </c>
    </row>
    <row r="2153" spans="1:4" hidden="1" x14ac:dyDescent="0.25">
      <c r="A2153" s="61" t="s">
        <v>2132</v>
      </c>
      <c r="B2153" s="61" t="s">
        <v>2133</v>
      </c>
      <c r="C2153">
        <v>1859</v>
      </c>
      <c r="D2153" s="61" t="s">
        <v>2072</v>
      </c>
    </row>
    <row r="2154" spans="1:4" hidden="1" x14ac:dyDescent="0.25">
      <c r="A2154" s="61" t="s">
        <v>2132</v>
      </c>
      <c r="B2154" s="61" t="s">
        <v>2133</v>
      </c>
      <c r="C2154">
        <v>1860</v>
      </c>
      <c r="D2154" s="61" t="s">
        <v>2072</v>
      </c>
    </row>
    <row r="2155" spans="1:4" hidden="1" x14ac:dyDescent="0.25">
      <c r="A2155" s="61" t="s">
        <v>2132</v>
      </c>
      <c r="B2155" s="61" t="s">
        <v>2133</v>
      </c>
      <c r="C2155">
        <v>1861</v>
      </c>
      <c r="D2155" s="61" t="s">
        <v>2072</v>
      </c>
    </row>
    <row r="2156" spans="1:4" hidden="1" x14ac:dyDescent="0.25">
      <c r="A2156" s="61" t="s">
        <v>2132</v>
      </c>
      <c r="B2156" s="61" t="s">
        <v>2133</v>
      </c>
      <c r="C2156">
        <v>1862</v>
      </c>
      <c r="D2156" s="61" t="s">
        <v>2072</v>
      </c>
    </row>
    <row r="2157" spans="1:4" hidden="1" x14ac:dyDescent="0.25">
      <c r="A2157" s="61" t="s">
        <v>2132</v>
      </c>
      <c r="B2157" s="61" t="s">
        <v>2133</v>
      </c>
      <c r="C2157">
        <v>1863</v>
      </c>
      <c r="D2157" s="61" t="s">
        <v>2072</v>
      </c>
    </row>
    <row r="2158" spans="1:4" hidden="1" x14ac:dyDescent="0.25">
      <c r="A2158" s="61" t="s">
        <v>2132</v>
      </c>
      <c r="B2158" s="61" t="s">
        <v>2133</v>
      </c>
      <c r="C2158">
        <v>1864</v>
      </c>
      <c r="D2158" s="61" t="s">
        <v>2072</v>
      </c>
    </row>
    <row r="2159" spans="1:4" hidden="1" x14ac:dyDescent="0.25">
      <c r="A2159" s="61" t="s">
        <v>2132</v>
      </c>
      <c r="B2159" s="61" t="s">
        <v>2133</v>
      </c>
      <c r="C2159">
        <v>1865</v>
      </c>
      <c r="D2159" s="61" t="s">
        <v>2072</v>
      </c>
    </row>
    <row r="2160" spans="1:4" hidden="1" x14ac:dyDescent="0.25">
      <c r="A2160" s="61" t="s">
        <v>2132</v>
      </c>
      <c r="B2160" s="61" t="s">
        <v>2133</v>
      </c>
      <c r="C2160">
        <v>1866</v>
      </c>
      <c r="D2160" s="61" t="s">
        <v>2072</v>
      </c>
    </row>
    <row r="2161" spans="1:4" hidden="1" x14ac:dyDescent="0.25">
      <c r="A2161" s="61" t="s">
        <v>2132</v>
      </c>
      <c r="B2161" s="61" t="s">
        <v>2133</v>
      </c>
      <c r="C2161">
        <v>1867</v>
      </c>
      <c r="D2161" s="61" t="s">
        <v>2072</v>
      </c>
    </row>
    <row r="2162" spans="1:4" hidden="1" x14ac:dyDescent="0.25">
      <c r="A2162" s="61" t="s">
        <v>2132</v>
      </c>
      <c r="B2162" s="61" t="s">
        <v>2133</v>
      </c>
      <c r="C2162">
        <v>1868</v>
      </c>
      <c r="D2162" s="61" t="s">
        <v>2072</v>
      </c>
    </row>
    <row r="2163" spans="1:4" hidden="1" x14ac:dyDescent="0.25">
      <c r="A2163" s="61" t="s">
        <v>2132</v>
      </c>
      <c r="B2163" s="61" t="s">
        <v>2133</v>
      </c>
      <c r="C2163">
        <v>1869</v>
      </c>
      <c r="D2163" s="61" t="s">
        <v>2072</v>
      </c>
    </row>
    <row r="2164" spans="1:4" hidden="1" x14ac:dyDescent="0.25">
      <c r="A2164" s="61" t="s">
        <v>2132</v>
      </c>
      <c r="B2164" s="61" t="s">
        <v>2133</v>
      </c>
      <c r="C2164">
        <v>1870</v>
      </c>
      <c r="D2164" s="61" t="s">
        <v>2072</v>
      </c>
    </row>
    <row r="2165" spans="1:4" hidden="1" x14ac:dyDescent="0.25">
      <c r="A2165" s="61" t="s">
        <v>2132</v>
      </c>
      <c r="B2165" s="61" t="s">
        <v>2133</v>
      </c>
      <c r="C2165">
        <v>1871</v>
      </c>
      <c r="D2165" s="61" t="s">
        <v>2144</v>
      </c>
    </row>
    <row r="2166" spans="1:4" hidden="1" x14ac:dyDescent="0.25">
      <c r="A2166" s="61" t="s">
        <v>228</v>
      </c>
      <c r="B2166" s="61" t="s">
        <v>229</v>
      </c>
      <c r="C2166">
        <v>1900</v>
      </c>
      <c r="D2166" s="61" t="s">
        <v>2145</v>
      </c>
    </row>
    <row r="2167" spans="1:4" hidden="1" x14ac:dyDescent="0.25">
      <c r="A2167" s="61" t="s">
        <v>228</v>
      </c>
      <c r="B2167" s="61" t="s">
        <v>229</v>
      </c>
      <c r="C2167">
        <v>1901</v>
      </c>
      <c r="D2167" s="61" t="s">
        <v>2145</v>
      </c>
    </row>
    <row r="2168" spans="1:4" hidden="1" x14ac:dyDescent="0.25">
      <c r="A2168" s="61" t="s">
        <v>228</v>
      </c>
      <c r="B2168" s="61" t="s">
        <v>229</v>
      </c>
      <c r="C2168">
        <v>1902</v>
      </c>
      <c r="D2168" s="61" t="s">
        <v>2145</v>
      </c>
    </row>
    <row r="2169" spans="1:4" hidden="1" x14ac:dyDescent="0.25">
      <c r="A2169" s="61" t="s">
        <v>228</v>
      </c>
      <c r="B2169" s="61" t="s">
        <v>229</v>
      </c>
      <c r="C2169">
        <v>1903</v>
      </c>
      <c r="D2169" s="61" t="s">
        <v>2145</v>
      </c>
    </row>
    <row r="2170" spans="1:4" hidden="1" x14ac:dyDescent="0.25">
      <c r="A2170" s="61" t="s">
        <v>228</v>
      </c>
      <c r="B2170" s="61" t="s">
        <v>229</v>
      </c>
      <c r="C2170">
        <v>1904</v>
      </c>
      <c r="D2170" s="61" t="s">
        <v>2145</v>
      </c>
    </row>
    <row r="2171" spans="1:4" hidden="1" x14ac:dyDescent="0.25">
      <c r="A2171" s="61" t="s">
        <v>228</v>
      </c>
      <c r="B2171" s="61" t="s">
        <v>229</v>
      </c>
      <c r="C2171">
        <v>1905</v>
      </c>
      <c r="D2171" s="61" t="s">
        <v>2145</v>
      </c>
    </row>
    <row r="2172" spans="1:4" hidden="1" x14ac:dyDescent="0.25">
      <c r="A2172" s="61" t="s">
        <v>228</v>
      </c>
      <c r="B2172" s="61" t="s">
        <v>229</v>
      </c>
      <c r="C2172">
        <v>1906</v>
      </c>
      <c r="D2172" s="61" t="s">
        <v>2145</v>
      </c>
    </row>
    <row r="2173" spans="1:4" hidden="1" x14ac:dyDescent="0.25">
      <c r="A2173" s="61" t="s">
        <v>228</v>
      </c>
      <c r="B2173" s="61" t="s">
        <v>229</v>
      </c>
      <c r="C2173">
        <v>1907</v>
      </c>
      <c r="D2173" s="61" t="s">
        <v>2145</v>
      </c>
    </row>
    <row r="2174" spans="1:4" hidden="1" x14ac:dyDescent="0.25">
      <c r="A2174" s="61" t="s">
        <v>228</v>
      </c>
      <c r="B2174" s="61" t="s">
        <v>229</v>
      </c>
      <c r="C2174">
        <v>1908</v>
      </c>
      <c r="D2174" s="61" t="s">
        <v>2145</v>
      </c>
    </row>
    <row r="2175" spans="1:4" hidden="1" x14ac:dyDescent="0.25">
      <c r="A2175" s="61" t="s">
        <v>228</v>
      </c>
      <c r="B2175" s="61" t="s">
        <v>229</v>
      </c>
      <c r="C2175">
        <v>1909</v>
      </c>
      <c r="D2175" s="61" t="s">
        <v>2145</v>
      </c>
    </row>
    <row r="2176" spans="1:4" hidden="1" x14ac:dyDescent="0.25">
      <c r="A2176" s="61" t="s">
        <v>228</v>
      </c>
      <c r="B2176" s="61" t="s">
        <v>229</v>
      </c>
      <c r="C2176">
        <v>1910</v>
      </c>
      <c r="D2176" s="61" t="s">
        <v>2145</v>
      </c>
    </row>
    <row r="2177" spans="1:4" hidden="1" x14ac:dyDescent="0.25">
      <c r="A2177" s="61" t="s">
        <v>228</v>
      </c>
      <c r="B2177" s="61" t="s">
        <v>229</v>
      </c>
      <c r="C2177">
        <v>1911</v>
      </c>
      <c r="D2177" s="61" t="s">
        <v>2145</v>
      </c>
    </row>
    <row r="2178" spans="1:4" hidden="1" x14ac:dyDescent="0.25">
      <c r="A2178" s="61" t="s">
        <v>228</v>
      </c>
      <c r="B2178" s="61" t="s">
        <v>229</v>
      </c>
      <c r="C2178">
        <v>1912</v>
      </c>
      <c r="D2178" s="61" t="s">
        <v>2145</v>
      </c>
    </row>
    <row r="2179" spans="1:4" hidden="1" x14ac:dyDescent="0.25">
      <c r="A2179" s="61" t="s">
        <v>228</v>
      </c>
      <c r="B2179" s="61" t="s">
        <v>229</v>
      </c>
      <c r="C2179">
        <v>1913</v>
      </c>
      <c r="D2179" s="61" t="s">
        <v>2145</v>
      </c>
    </row>
    <row r="2180" spans="1:4" hidden="1" x14ac:dyDescent="0.25">
      <c r="A2180" s="61" t="s">
        <v>228</v>
      </c>
      <c r="B2180" s="61" t="s">
        <v>229</v>
      </c>
      <c r="C2180">
        <v>1914</v>
      </c>
      <c r="D2180" s="61" t="s">
        <v>2145</v>
      </c>
    </row>
    <row r="2181" spans="1:4" hidden="1" x14ac:dyDescent="0.25">
      <c r="A2181" s="61" t="s">
        <v>228</v>
      </c>
      <c r="B2181" s="61" t="s">
        <v>229</v>
      </c>
      <c r="C2181">
        <v>1915</v>
      </c>
      <c r="D2181" s="61" t="s">
        <v>2145</v>
      </c>
    </row>
    <row r="2182" spans="1:4" hidden="1" x14ac:dyDescent="0.25">
      <c r="A2182" s="61" t="s">
        <v>228</v>
      </c>
      <c r="B2182" s="61" t="s">
        <v>229</v>
      </c>
      <c r="C2182">
        <v>1916</v>
      </c>
      <c r="D2182" s="61" t="s">
        <v>2145</v>
      </c>
    </row>
    <row r="2183" spans="1:4" hidden="1" x14ac:dyDescent="0.25">
      <c r="A2183" s="61" t="s">
        <v>228</v>
      </c>
      <c r="B2183" s="61" t="s">
        <v>229</v>
      </c>
      <c r="C2183">
        <v>1917</v>
      </c>
      <c r="D2183" s="61" t="s">
        <v>2145</v>
      </c>
    </row>
    <row r="2184" spans="1:4" hidden="1" x14ac:dyDescent="0.25">
      <c r="A2184" s="61" t="s">
        <v>228</v>
      </c>
      <c r="B2184" s="61" t="s">
        <v>229</v>
      </c>
      <c r="C2184">
        <v>1918</v>
      </c>
      <c r="D2184" s="61" t="s">
        <v>2145</v>
      </c>
    </row>
    <row r="2185" spans="1:4" hidden="1" x14ac:dyDescent="0.25">
      <c r="A2185" s="61" t="s">
        <v>228</v>
      </c>
      <c r="B2185" s="61" t="s">
        <v>229</v>
      </c>
      <c r="C2185">
        <v>1919</v>
      </c>
      <c r="D2185" s="61" t="s">
        <v>2145</v>
      </c>
    </row>
    <row r="2186" spans="1:4" hidden="1" x14ac:dyDescent="0.25">
      <c r="A2186" s="61" t="s">
        <v>228</v>
      </c>
      <c r="B2186" s="61" t="s">
        <v>229</v>
      </c>
      <c r="C2186">
        <v>1920</v>
      </c>
      <c r="D2186" s="61" t="s">
        <v>2145</v>
      </c>
    </row>
    <row r="2187" spans="1:4" hidden="1" x14ac:dyDescent="0.25">
      <c r="A2187" s="61" t="s">
        <v>228</v>
      </c>
      <c r="B2187" s="61" t="s">
        <v>229</v>
      </c>
      <c r="C2187">
        <v>1921</v>
      </c>
      <c r="D2187" s="61" t="s">
        <v>2145</v>
      </c>
    </row>
    <row r="2188" spans="1:4" hidden="1" x14ac:dyDescent="0.25">
      <c r="A2188" s="61" t="s">
        <v>228</v>
      </c>
      <c r="B2188" s="61" t="s">
        <v>229</v>
      </c>
      <c r="C2188">
        <v>1922</v>
      </c>
      <c r="D2188" s="61" t="s">
        <v>2145</v>
      </c>
    </row>
    <row r="2189" spans="1:4" hidden="1" x14ac:dyDescent="0.25">
      <c r="A2189" s="61" t="s">
        <v>228</v>
      </c>
      <c r="B2189" s="61" t="s">
        <v>229</v>
      </c>
      <c r="C2189">
        <v>1923</v>
      </c>
      <c r="D2189" s="61" t="s">
        <v>2145</v>
      </c>
    </row>
    <row r="2190" spans="1:4" hidden="1" x14ac:dyDescent="0.25">
      <c r="A2190" s="61" t="s">
        <v>228</v>
      </c>
      <c r="B2190" s="61" t="s">
        <v>229</v>
      </c>
      <c r="C2190">
        <v>1924</v>
      </c>
      <c r="D2190" s="61" t="s">
        <v>1869</v>
      </c>
    </row>
    <row r="2191" spans="1:4" hidden="1" x14ac:dyDescent="0.25">
      <c r="A2191" s="61" t="s">
        <v>228</v>
      </c>
      <c r="B2191" s="61" t="s">
        <v>229</v>
      </c>
      <c r="C2191">
        <v>1925</v>
      </c>
      <c r="D2191" s="61" t="s">
        <v>1869</v>
      </c>
    </row>
    <row r="2192" spans="1:4" hidden="1" x14ac:dyDescent="0.25">
      <c r="A2192" s="61" t="s">
        <v>228</v>
      </c>
      <c r="B2192" s="61" t="s">
        <v>229</v>
      </c>
      <c r="C2192">
        <v>1926</v>
      </c>
      <c r="D2192" s="61" t="s">
        <v>1869</v>
      </c>
    </row>
    <row r="2193" spans="1:4" hidden="1" x14ac:dyDescent="0.25">
      <c r="A2193" s="61" t="s">
        <v>228</v>
      </c>
      <c r="B2193" s="61" t="s">
        <v>229</v>
      </c>
      <c r="C2193">
        <v>1927</v>
      </c>
      <c r="D2193" s="61" t="s">
        <v>1869</v>
      </c>
    </row>
    <row r="2194" spans="1:4" hidden="1" x14ac:dyDescent="0.25">
      <c r="A2194" s="61" t="s">
        <v>228</v>
      </c>
      <c r="B2194" s="61" t="s">
        <v>229</v>
      </c>
      <c r="C2194">
        <v>1928</v>
      </c>
      <c r="D2194" s="61" t="s">
        <v>1869</v>
      </c>
    </row>
    <row r="2195" spans="1:4" hidden="1" x14ac:dyDescent="0.25">
      <c r="A2195" s="61" t="s">
        <v>228</v>
      </c>
      <c r="B2195" s="61" t="s">
        <v>229</v>
      </c>
      <c r="C2195">
        <v>1929</v>
      </c>
      <c r="D2195" s="61" t="s">
        <v>1869</v>
      </c>
    </row>
    <row r="2196" spans="1:4" hidden="1" x14ac:dyDescent="0.25">
      <c r="A2196" s="61" t="s">
        <v>228</v>
      </c>
      <c r="B2196" s="61" t="s">
        <v>229</v>
      </c>
      <c r="C2196">
        <v>1930</v>
      </c>
      <c r="D2196" s="61" t="s">
        <v>2146</v>
      </c>
    </row>
    <row r="2197" spans="1:4" hidden="1" x14ac:dyDescent="0.25">
      <c r="A2197" s="61" t="s">
        <v>228</v>
      </c>
      <c r="B2197" s="61" t="s">
        <v>229</v>
      </c>
      <c r="C2197">
        <v>1931</v>
      </c>
      <c r="D2197" s="61" t="s">
        <v>2146</v>
      </c>
    </row>
    <row r="2198" spans="1:4" hidden="1" x14ac:dyDescent="0.25">
      <c r="A2198" s="61" t="s">
        <v>228</v>
      </c>
      <c r="B2198" s="61" t="s">
        <v>229</v>
      </c>
      <c r="C2198">
        <v>1932</v>
      </c>
      <c r="D2198" s="61" t="s">
        <v>2146</v>
      </c>
    </row>
    <row r="2199" spans="1:4" hidden="1" x14ac:dyDescent="0.25">
      <c r="A2199" s="61" t="s">
        <v>228</v>
      </c>
      <c r="B2199" s="61" t="s">
        <v>229</v>
      </c>
      <c r="C2199">
        <v>1933</v>
      </c>
      <c r="D2199" s="61" t="s">
        <v>2146</v>
      </c>
    </row>
    <row r="2200" spans="1:4" hidden="1" x14ac:dyDescent="0.25">
      <c r="A2200" s="61" t="s">
        <v>228</v>
      </c>
      <c r="B2200" s="61" t="s">
        <v>229</v>
      </c>
      <c r="C2200">
        <v>1934</v>
      </c>
      <c r="D2200" s="61" t="s">
        <v>2146</v>
      </c>
    </row>
    <row r="2201" spans="1:4" hidden="1" x14ac:dyDescent="0.25">
      <c r="A2201" s="61" t="s">
        <v>228</v>
      </c>
      <c r="B2201" s="61" t="s">
        <v>229</v>
      </c>
      <c r="C2201">
        <v>1935</v>
      </c>
      <c r="D2201" s="61" t="s">
        <v>2146</v>
      </c>
    </row>
    <row r="2202" spans="1:4" hidden="1" x14ac:dyDescent="0.25">
      <c r="A2202" s="61" t="s">
        <v>228</v>
      </c>
      <c r="B2202" s="61" t="s">
        <v>229</v>
      </c>
      <c r="C2202">
        <v>1936</v>
      </c>
      <c r="D2202" s="61" t="s">
        <v>2146</v>
      </c>
    </row>
    <row r="2203" spans="1:4" hidden="1" x14ac:dyDescent="0.25">
      <c r="A2203" s="61" t="s">
        <v>228</v>
      </c>
      <c r="B2203" s="61" t="s">
        <v>229</v>
      </c>
      <c r="C2203">
        <v>1937</v>
      </c>
      <c r="D2203" s="61" t="s">
        <v>2146</v>
      </c>
    </row>
    <row r="2204" spans="1:4" hidden="1" x14ac:dyDescent="0.25">
      <c r="A2204" s="61" t="s">
        <v>228</v>
      </c>
      <c r="B2204" s="61" t="s">
        <v>229</v>
      </c>
      <c r="C2204">
        <v>1938</v>
      </c>
      <c r="D2204" s="61" t="s">
        <v>2146</v>
      </c>
    </row>
    <row r="2205" spans="1:4" hidden="1" x14ac:dyDescent="0.25">
      <c r="A2205" s="61" t="s">
        <v>228</v>
      </c>
      <c r="B2205" s="61" t="s">
        <v>229</v>
      </c>
      <c r="C2205">
        <v>1939</v>
      </c>
      <c r="D2205" s="61" t="s">
        <v>2146</v>
      </c>
    </row>
    <row r="2206" spans="1:4" hidden="1" x14ac:dyDescent="0.25">
      <c r="A2206" s="61" t="s">
        <v>228</v>
      </c>
      <c r="B2206" s="61" t="s">
        <v>229</v>
      </c>
      <c r="C2206">
        <v>1940</v>
      </c>
      <c r="D2206" s="61" t="s">
        <v>2146</v>
      </c>
    </row>
    <row r="2207" spans="1:4" hidden="1" x14ac:dyDescent="0.25">
      <c r="A2207" s="61" t="s">
        <v>228</v>
      </c>
      <c r="B2207" s="61" t="s">
        <v>229</v>
      </c>
      <c r="C2207">
        <v>1941</v>
      </c>
      <c r="D2207" s="61" t="s">
        <v>2146</v>
      </c>
    </row>
    <row r="2208" spans="1:4" hidden="1" x14ac:dyDescent="0.25">
      <c r="A2208" s="61" t="s">
        <v>228</v>
      </c>
      <c r="B2208" s="61" t="s">
        <v>229</v>
      </c>
      <c r="C2208">
        <v>1942</v>
      </c>
      <c r="D2208" s="61" t="s">
        <v>2146</v>
      </c>
    </row>
    <row r="2209" spans="1:4" hidden="1" x14ac:dyDescent="0.25">
      <c r="A2209" s="61" t="s">
        <v>228</v>
      </c>
      <c r="B2209" s="61" t="s">
        <v>229</v>
      </c>
      <c r="C2209">
        <v>1943</v>
      </c>
      <c r="D2209" s="61" t="s">
        <v>2146</v>
      </c>
    </row>
    <row r="2210" spans="1:4" hidden="1" x14ac:dyDescent="0.25">
      <c r="A2210" s="61" t="s">
        <v>228</v>
      </c>
      <c r="B2210" s="61" t="s">
        <v>229</v>
      </c>
      <c r="C2210">
        <v>1944</v>
      </c>
      <c r="D2210" s="61" t="s">
        <v>2146</v>
      </c>
    </row>
    <row r="2211" spans="1:4" hidden="1" x14ac:dyDescent="0.25">
      <c r="A2211" s="61" t="s">
        <v>228</v>
      </c>
      <c r="B2211" s="61" t="s">
        <v>229</v>
      </c>
      <c r="C2211">
        <v>1945</v>
      </c>
      <c r="D2211" s="61" t="s">
        <v>2146</v>
      </c>
    </row>
    <row r="2212" spans="1:4" hidden="1" x14ac:dyDescent="0.25">
      <c r="A2212" s="61" t="s">
        <v>228</v>
      </c>
      <c r="B2212" s="61" t="s">
        <v>229</v>
      </c>
      <c r="C2212">
        <v>1946</v>
      </c>
      <c r="D2212" s="61" t="s">
        <v>2146</v>
      </c>
    </row>
    <row r="2213" spans="1:4" hidden="1" x14ac:dyDescent="0.25">
      <c r="A2213" s="61" t="s">
        <v>228</v>
      </c>
      <c r="B2213" s="61" t="s">
        <v>229</v>
      </c>
      <c r="C2213">
        <v>1947</v>
      </c>
      <c r="D2213" s="61" t="s">
        <v>2146</v>
      </c>
    </row>
    <row r="2214" spans="1:4" hidden="1" x14ac:dyDescent="0.25">
      <c r="A2214" s="61" t="s">
        <v>228</v>
      </c>
      <c r="B2214" s="61" t="s">
        <v>229</v>
      </c>
      <c r="C2214">
        <v>1948</v>
      </c>
      <c r="D2214" s="61" t="s">
        <v>2146</v>
      </c>
    </row>
    <row r="2215" spans="1:4" hidden="1" x14ac:dyDescent="0.25">
      <c r="A2215" s="61" t="s">
        <v>228</v>
      </c>
      <c r="B2215" s="61" t="s">
        <v>229</v>
      </c>
      <c r="C2215">
        <v>1949</v>
      </c>
      <c r="D2215" s="61" t="s">
        <v>2146</v>
      </c>
    </row>
    <row r="2216" spans="1:4" hidden="1" x14ac:dyDescent="0.25">
      <c r="A2216" s="61" t="s">
        <v>228</v>
      </c>
      <c r="B2216" s="61" t="s">
        <v>229</v>
      </c>
      <c r="C2216">
        <v>1950</v>
      </c>
      <c r="D2216" s="61" t="s">
        <v>2146</v>
      </c>
    </row>
    <row r="2217" spans="1:4" hidden="1" x14ac:dyDescent="0.25">
      <c r="A2217" s="61" t="s">
        <v>228</v>
      </c>
      <c r="B2217" s="61" t="s">
        <v>229</v>
      </c>
      <c r="C2217">
        <v>1951</v>
      </c>
      <c r="D2217" s="61" t="s">
        <v>2146</v>
      </c>
    </row>
    <row r="2218" spans="1:4" hidden="1" x14ac:dyDescent="0.25">
      <c r="A2218" s="61" t="s">
        <v>228</v>
      </c>
      <c r="B2218" s="61" t="s">
        <v>229</v>
      </c>
      <c r="C2218">
        <v>1952</v>
      </c>
      <c r="D2218" s="61" t="s">
        <v>2146</v>
      </c>
    </row>
    <row r="2219" spans="1:4" hidden="1" x14ac:dyDescent="0.25">
      <c r="A2219" s="61" t="s">
        <v>228</v>
      </c>
      <c r="B2219" s="61" t="s">
        <v>229</v>
      </c>
      <c r="C2219">
        <v>1953</v>
      </c>
      <c r="D2219" s="61" t="s">
        <v>2146</v>
      </c>
    </row>
    <row r="2220" spans="1:4" hidden="1" x14ac:dyDescent="0.25">
      <c r="A2220" s="61" t="s">
        <v>228</v>
      </c>
      <c r="B2220" s="61" t="s">
        <v>229</v>
      </c>
      <c r="C2220">
        <v>1954</v>
      </c>
      <c r="D2220" s="61" t="s">
        <v>2146</v>
      </c>
    </row>
    <row r="2221" spans="1:4" hidden="1" x14ac:dyDescent="0.25">
      <c r="A2221" s="61" t="s">
        <v>228</v>
      </c>
      <c r="B2221" s="61" t="s">
        <v>229</v>
      </c>
      <c r="C2221">
        <v>1955</v>
      </c>
      <c r="D2221" s="61" t="s">
        <v>2146</v>
      </c>
    </row>
    <row r="2222" spans="1:4" hidden="1" x14ac:dyDescent="0.25">
      <c r="A2222" s="61" t="s">
        <v>228</v>
      </c>
      <c r="B2222" s="61" t="s">
        <v>229</v>
      </c>
      <c r="C2222">
        <v>1956</v>
      </c>
      <c r="D2222" s="61" t="s">
        <v>2146</v>
      </c>
    </row>
    <row r="2223" spans="1:4" hidden="1" x14ac:dyDescent="0.25">
      <c r="A2223" s="61" t="s">
        <v>228</v>
      </c>
      <c r="B2223" s="61" t="s">
        <v>229</v>
      </c>
      <c r="C2223">
        <v>1957</v>
      </c>
      <c r="D2223" s="61" t="s">
        <v>1508</v>
      </c>
    </row>
    <row r="2224" spans="1:4" hidden="1" x14ac:dyDescent="0.25">
      <c r="A2224" s="61" t="s">
        <v>228</v>
      </c>
      <c r="B2224" s="61" t="s">
        <v>229</v>
      </c>
      <c r="C2224">
        <v>1958</v>
      </c>
      <c r="D2224" s="61" t="s">
        <v>544</v>
      </c>
    </row>
    <row r="2225" spans="1:4" hidden="1" x14ac:dyDescent="0.25">
      <c r="A2225" s="61" t="s">
        <v>228</v>
      </c>
      <c r="B2225" s="61" t="s">
        <v>229</v>
      </c>
      <c r="C2225">
        <v>1959</v>
      </c>
      <c r="D2225" s="61" t="s">
        <v>544</v>
      </c>
    </row>
    <row r="2226" spans="1:4" hidden="1" x14ac:dyDescent="0.25">
      <c r="A2226" s="61" t="s">
        <v>228</v>
      </c>
      <c r="B2226" s="61" t="s">
        <v>229</v>
      </c>
      <c r="C2226">
        <v>1960</v>
      </c>
      <c r="D2226" s="61" t="s">
        <v>2111</v>
      </c>
    </row>
    <row r="2227" spans="1:4" hidden="1" x14ac:dyDescent="0.25">
      <c r="A2227" s="61" t="s">
        <v>228</v>
      </c>
      <c r="B2227" s="61" t="s">
        <v>229</v>
      </c>
      <c r="C2227">
        <v>1961</v>
      </c>
      <c r="D2227" s="61" t="s">
        <v>2111</v>
      </c>
    </row>
    <row r="2228" spans="1:4" hidden="1" x14ac:dyDescent="0.25">
      <c r="A2228" s="61" t="s">
        <v>228</v>
      </c>
      <c r="B2228" s="61" t="s">
        <v>229</v>
      </c>
      <c r="C2228">
        <v>1962</v>
      </c>
      <c r="D2228" s="61" t="s">
        <v>2111</v>
      </c>
    </row>
    <row r="2229" spans="1:4" hidden="1" x14ac:dyDescent="0.25">
      <c r="A2229" s="61" t="s">
        <v>228</v>
      </c>
      <c r="B2229" s="61" t="s">
        <v>229</v>
      </c>
      <c r="C2229">
        <v>1963</v>
      </c>
      <c r="D2229" s="61" t="s">
        <v>2111</v>
      </c>
    </row>
    <row r="2230" spans="1:4" hidden="1" x14ac:dyDescent="0.25">
      <c r="A2230" s="61" t="s">
        <v>228</v>
      </c>
      <c r="B2230" s="61" t="s">
        <v>229</v>
      </c>
      <c r="C2230">
        <v>1964</v>
      </c>
      <c r="D2230" s="61" t="s">
        <v>2111</v>
      </c>
    </row>
    <row r="2231" spans="1:4" hidden="1" x14ac:dyDescent="0.25">
      <c r="A2231" s="61" t="s">
        <v>228</v>
      </c>
      <c r="B2231" s="61" t="s">
        <v>229</v>
      </c>
      <c r="C2231">
        <v>1965</v>
      </c>
      <c r="D2231" s="61" t="s">
        <v>2111</v>
      </c>
    </row>
    <row r="2232" spans="1:4" hidden="1" x14ac:dyDescent="0.25">
      <c r="A2232" s="61" t="s">
        <v>228</v>
      </c>
      <c r="B2232" s="61" t="s">
        <v>229</v>
      </c>
      <c r="C2232">
        <v>1966</v>
      </c>
      <c r="D2232" s="61" t="s">
        <v>2111</v>
      </c>
    </row>
    <row r="2233" spans="1:4" hidden="1" x14ac:dyDescent="0.25">
      <c r="A2233" s="61" t="s">
        <v>228</v>
      </c>
      <c r="B2233" s="61" t="s">
        <v>229</v>
      </c>
      <c r="C2233">
        <v>1967</v>
      </c>
      <c r="D2233" s="61" t="s">
        <v>2111</v>
      </c>
    </row>
    <row r="2234" spans="1:4" hidden="1" x14ac:dyDescent="0.25">
      <c r="A2234" s="61" t="s">
        <v>228</v>
      </c>
      <c r="B2234" s="61" t="s">
        <v>229</v>
      </c>
      <c r="C2234">
        <v>1968</v>
      </c>
      <c r="D2234" s="61" t="s">
        <v>2111</v>
      </c>
    </row>
    <row r="2235" spans="1:4" hidden="1" x14ac:dyDescent="0.25">
      <c r="A2235" s="61" t="s">
        <v>228</v>
      </c>
      <c r="B2235" s="61" t="s">
        <v>229</v>
      </c>
      <c r="C2235">
        <v>1969</v>
      </c>
      <c r="D2235" s="61" t="s">
        <v>2111</v>
      </c>
    </row>
    <row r="2236" spans="1:4" hidden="1" x14ac:dyDescent="0.25">
      <c r="A2236" s="61" t="s">
        <v>228</v>
      </c>
      <c r="B2236" s="61" t="s">
        <v>229</v>
      </c>
      <c r="C2236">
        <v>1970</v>
      </c>
      <c r="D2236" s="61" t="s">
        <v>2111</v>
      </c>
    </row>
    <row r="2237" spans="1:4" hidden="1" x14ac:dyDescent="0.25">
      <c r="A2237" s="61" t="s">
        <v>228</v>
      </c>
      <c r="B2237" s="61" t="s">
        <v>229</v>
      </c>
      <c r="C2237">
        <v>1971</v>
      </c>
      <c r="D2237" s="61" t="s">
        <v>2147</v>
      </c>
    </row>
    <row r="2238" spans="1:4" hidden="1" x14ac:dyDescent="0.25">
      <c r="A2238" s="61" t="s">
        <v>228</v>
      </c>
      <c r="B2238" s="61" t="s">
        <v>229</v>
      </c>
      <c r="C2238">
        <v>1972</v>
      </c>
      <c r="D2238" s="61" t="s">
        <v>2147</v>
      </c>
    </row>
    <row r="2239" spans="1:4" hidden="1" x14ac:dyDescent="0.25">
      <c r="A2239" s="61" t="s">
        <v>228</v>
      </c>
      <c r="B2239" s="61" t="s">
        <v>229</v>
      </c>
      <c r="C2239">
        <v>1973</v>
      </c>
      <c r="D2239" s="61" t="s">
        <v>2147</v>
      </c>
    </row>
    <row r="2240" spans="1:4" hidden="1" x14ac:dyDescent="0.25">
      <c r="A2240" s="61" t="s">
        <v>228</v>
      </c>
      <c r="B2240" s="61" t="s">
        <v>229</v>
      </c>
      <c r="C2240">
        <v>1974</v>
      </c>
      <c r="D2240" s="61" t="s">
        <v>1530</v>
      </c>
    </row>
    <row r="2241" spans="1:4" hidden="1" x14ac:dyDescent="0.25">
      <c r="A2241" s="61" t="s">
        <v>228</v>
      </c>
      <c r="B2241" s="61" t="s">
        <v>229</v>
      </c>
      <c r="C2241">
        <v>1975</v>
      </c>
      <c r="D2241" s="61" t="s">
        <v>1774</v>
      </c>
    </row>
    <row r="2242" spans="1:4" hidden="1" x14ac:dyDescent="0.25">
      <c r="A2242" s="61" t="s">
        <v>228</v>
      </c>
      <c r="B2242" s="61" t="s">
        <v>229</v>
      </c>
      <c r="C2242">
        <v>1976</v>
      </c>
      <c r="D2242" s="61" t="s">
        <v>1553</v>
      </c>
    </row>
    <row r="2243" spans="1:4" hidden="1" x14ac:dyDescent="0.25">
      <c r="A2243" s="61" t="s">
        <v>228</v>
      </c>
      <c r="B2243" s="61" t="s">
        <v>229</v>
      </c>
      <c r="C2243">
        <v>1977</v>
      </c>
      <c r="D2243" s="61" t="s">
        <v>1553</v>
      </c>
    </row>
    <row r="2244" spans="1:4" hidden="1" x14ac:dyDescent="0.25">
      <c r="A2244" s="61" t="s">
        <v>228</v>
      </c>
      <c r="B2244" s="61" t="s">
        <v>229</v>
      </c>
      <c r="C2244">
        <v>1978</v>
      </c>
      <c r="D2244" s="61" t="s">
        <v>1553</v>
      </c>
    </row>
    <row r="2245" spans="1:4" hidden="1" x14ac:dyDescent="0.25">
      <c r="A2245" s="61" t="s">
        <v>228</v>
      </c>
      <c r="B2245" s="61" t="s">
        <v>229</v>
      </c>
      <c r="C2245">
        <v>1979</v>
      </c>
      <c r="D2245" s="61" t="s">
        <v>1553</v>
      </c>
    </row>
    <row r="2246" spans="1:4" hidden="1" x14ac:dyDescent="0.25">
      <c r="A2246" s="61" t="s">
        <v>228</v>
      </c>
      <c r="B2246" s="61" t="s">
        <v>229</v>
      </c>
      <c r="C2246">
        <v>1980</v>
      </c>
      <c r="D2246" s="61" t="s">
        <v>1553</v>
      </c>
    </row>
    <row r="2247" spans="1:4" hidden="1" x14ac:dyDescent="0.25">
      <c r="A2247" s="61" t="s">
        <v>228</v>
      </c>
      <c r="B2247" s="61" t="s">
        <v>229</v>
      </c>
      <c r="C2247">
        <v>1981</v>
      </c>
      <c r="D2247" s="61" t="s">
        <v>1553</v>
      </c>
    </row>
    <row r="2248" spans="1:4" hidden="1" x14ac:dyDescent="0.25">
      <c r="A2248" s="61" t="s">
        <v>228</v>
      </c>
      <c r="B2248" s="61" t="s">
        <v>229</v>
      </c>
      <c r="C2248">
        <v>1982</v>
      </c>
      <c r="D2248" s="61" t="s">
        <v>1553</v>
      </c>
    </row>
    <row r="2249" spans="1:4" hidden="1" x14ac:dyDescent="0.25">
      <c r="A2249" s="61" t="s">
        <v>228</v>
      </c>
      <c r="B2249" s="61" t="s">
        <v>229</v>
      </c>
      <c r="C2249">
        <v>1983</v>
      </c>
      <c r="D2249" s="61" t="s">
        <v>1553</v>
      </c>
    </row>
    <row r="2250" spans="1:4" hidden="1" x14ac:dyDescent="0.25">
      <c r="A2250" s="61" t="s">
        <v>228</v>
      </c>
      <c r="B2250" s="61" t="s">
        <v>229</v>
      </c>
      <c r="C2250">
        <v>1984</v>
      </c>
      <c r="D2250" s="61" t="s">
        <v>1553</v>
      </c>
    </row>
    <row r="2251" spans="1:4" hidden="1" x14ac:dyDescent="0.25">
      <c r="A2251" s="61" t="s">
        <v>228</v>
      </c>
      <c r="B2251" s="61" t="s">
        <v>229</v>
      </c>
      <c r="C2251">
        <v>1985</v>
      </c>
      <c r="D2251" s="61" t="s">
        <v>1553</v>
      </c>
    </row>
    <row r="2252" spans="1:4" hidden="1" x14ac:dyDescent="0.25">
      <c r="A2252" s="61" t="s">
        <v>228</v>
      </c>
      <c r="B2252" s="61" t="s">
        <v>229</v>
      </c>
      <c r="C2252">
        <v>1986</v>
      </c>
      <c r="D2252" s="61" t="s">
        <v>1553</v>
      </c>
    </row>
    <row r="2253" spans="1:4" hidden="1" x14ac:dyDescent="0.25">
      <c r="A2253" s="61" t="s">
        <v>228</v>
      </c>
      <c r="B2253" s="61" t="s">
        <v>229</v>
      </c>
      <c r="C2253">
        <v>1987</v>
      </c>
      <c r="D2253" s="61" t="s">
        <v>1553</v>
      </c>
    </row>
    <row r="2254" spans="1:4" hidden="1" x14ac:dyDescent="0.25">
      <c r="A2254" s="61" t="s">
        <v>228</v>
      </c>
      <c r="B2254" s="61" t="s">
        <v>229</v>
      </c>
      <c r="C2254">
        <v>1988</v>
      </c>
      <c r="D2254" s="61" t="s">
        <v>1553</v>
      </c>
    </row>
    <row r="2255" spans="1:4" hidden="1" x14ac:dyDescent="0.25">
      <c r="A2255" s="61" t="s">
        <v>228</v>
      </c>
      <c r="B2255" s="61" t="s">
        <v>229</v>
      </c>
      <c r="C2255">
        <v>1989</v>
      </c>
      <c r="D2255" s="61" t="s">
        <v>1553</v>
      </c>
    </row>
    <row r="2256" spans="1:4" hidden="1" x14ac:dyDescent="0.25">
      <c r="A2256" s="61" t="s">
        <v>228</v>
      </c>
      <c r="B2256" s="61" t="s">
        <v>229</v>
      </c>
      <c r="C2256">
        <v>1990</v>
      </c>
      <c r="D2256" s="61" t="s">
        <v>1553</v>
      </c>
    </row>
    <row r="2257" spans="1:4" hidden="1" x14ac:dyDescent="0.25">
      <c r="A2257" s="61" t="s">
        <v>228</v>
      </c>
      <c r="B2257" s="61" t="s">
        <v>229</v>
      </c>
      <c r="C2257">
        <v>1991</v>
      </c>
      <c r="D2257" s="61" t="s">
        <v>1553</v>
      </c>
    </row>
    <row r="2258" spans="1:4" hidden="1" x14ac:dyDescent="0.25">
      <c r="A2258" s="61" t="s">
        <v>228</v>
      </c>
      <c r="B2258" s="61" t="s">
        <v>229</v>
      </c>
      <c r="C2258">
        <v>1992</v>
      </c>
      <c r="D2258" s="61" t="s">
        <v>1553</v>
      </c>
    </row>
    <row r="2259" spans="1:4" hidden="1" x14ac:dyDescent="0.25">
      <c r="A2259" s="61" t="s">
        <v>228</v>
      </c>
      <c r="B2259" s="61" t="s">
        <v>229</v>
      </c>
      <c r="C2259">
        <v>1993</v>
      </c>
      <c r="D2259" s="61" t="s">
        <v>1553</v>
      </c>
    </row>
    <row r="2260" spans="1:4" hidden="1" x14ac:dyDescent="0.25">
      <c r="A2260" s="61" t="s">
        <v>228</v>
      </c>
      <c r="B2260" s="61" t="s">
        <v>229</v>
      </c>
      <c r="C2260">
        <v>1994</v>
      </c>
      <c r="D2260" s="61" t="s">
        <v>1553</v>
      </c>
    </row>
    <row r="2261" spans="1:4" hidden="1" x14ac:dyDescent="0.25">
      <c r="A2261" s="61" t="s">
        <v>228</v>
      </c>
      <c r="B2261" s="61" t="s">
        <v>229</v>
      </c>
      <c r="C2261">
        <v>1995</v>
      </c>
      <c r="D2261" s="61" t="s">
        <v>1553</v>
      </c>
    </row>
    <row r="2262" spans="1:4" hidden="1" x14ac:dyDescent="0.25">
      <c r="A2262" s="61" t="s">
        <v>228</v>
      </c>
      <c r="B2262" s="61" t="s">
        <v>229</v>
      </c>
      <c r="C2262">
        <v>1996</v>
      </c>
      <c r="D2262" s="61" t="s">
        <v>1553</v>
      </c>
    </row>
    <row r="2263" spans="1:4" hidden="1" x14ac:dyDescent="0.25">
      <c r="A2263" s="61" t="s">
        <v>228</v>
      </c>
      <c r="B2263" s="61" t="s">
        <v>229</v>
      </c>
      <c r="C2263">
        <v>1997</v>
      </c>
      <c r="D2263" s="61" t="s">
        <v>1553</v>
      </c>
    </row>
    <row r="2264" spans="1:4" hidden="1" x14ac:dyDescent="0.25">
      <c r="A2264" s="61" t="s">
        <v>228</v>
      </c>
      <c r="B2264" s="61" t="s">
        <v>229</v>
      </c>
      <c r="C2264">
        <v>1998</v>
      </c>
      <c r="D2264" s="61" t="s">
        <v>1553</v>
      </c>
    </row>
    <row r="2265" spans="1:4" hidden="1" x14ac:dyDescent="0.25">
      <c r="A2265" s="61" t="s">
        <v>228</v>
      </c>
      <c r="B2265" s="61" t="s">
        <v>229</v>
      </c>
      <c r="C2265">
        <v>1999</v>
      </c>
      <c r="D2265" s="61" t="s">
        <v>1531</v>
      </c>
    </row>
    <row r="2266" spans="1:4" hidden="1" x14ac:dyDescent="0.25">
      <c r="A2266" s="61" t="s">
        <v>228</v>
      </c>
      <c r="B2266" s="61" t="s">
        <v>229</v>
      </c>
      <c r="C2266">
        <v>2000</v>
      </c>
      <c r="D2266" s="61" t="s">
        <v>1531</v>
      </c>
    </row>
    <row r="2267" spans="1:4" hidden="1" x14ac:dyDescent="0.25">
      <c r="A2267" s="61" t="s">
        <v>228</v>
      </c>
      <c r="B2267" s="61" t="s">
        <v>229</v>
      </c>
      <c r="C2267">
        <v>2001</v>
      </c>
      <c r="D2267" s="61" t="s">
        <v>1531</v>
      </c>
    </row>
    <row r="2268" spans="1:4" hidden="1" x14ac:dyDescent="0.25">
      <c r="A2268" s="61" t="s">
        <v>228</v>
      </c>
      <c r="B2268" s="61" t="s">
        <v>229</v>
      </c>
      <c r="C2268">
        <v>2002</v>
      </c>
      <c r="D2268" s="61" t="s">
        <v>2147</v>
      </c>
    </row>
    <row r="2269" spans="1:4" hidden="1" x14ac:dyDescent="0.25">
      <c r="A2269" s="61" t="s">
        <v>228</v>
      </c>
      <c r="B2269" s="61" t="s">
        <v>229</v>
      </c>
      <c r="C2269">
        <v>2003</v>
      </c>
      <c r="D2269" s="61" t="s">
        <v>2147</v>
      </c>
    </row>
    <row r="2270" spans="1:4" hidden="1" x14ac:dyDescent="0.25">
      <c r="A2270" s="61" t="s">
        <v>228</v>
      </c>
      <c r="B2270" s="61" t="s">
        <v>229</v>
      </c>
      <c r="C2270">
        <v>2004</v>
      </c>
      <c r="D2270" s="61" t="s">
        <v>2147</v>
      </c>
    </row>
    <row r="2271" spans="1:4" hidden="1" x14ac:dyDescent="0.25">
      <c r="A2271" s="61" t="s">
        <v>228</v>
      </c>
      <c r="B2271" s="61" t="s">
        <v>229</v>
      </c>
      <c r="C2271">
        <v>2005</v>
      </c>
      <c r="D2271" s="61" t="s">
        <v>2148</v>
      </c>
    </row>
    <row r="2272" spans="1:4" hidden="1" x14ac:dyDescent="0.25">
      <c r="A2272" s="61" t="s">
        <v>228</v>
      </c>
      <c r="B2272" s="61" t="s">
        <v>229</v>
      </c>
      <c r="C2272">
        <v>2006</v>
      </c>
      <c r="D2272" s="61" t="s">
        <v>2148</v>
      </c>
    </row>
    <row r="2273" spans="1:4" hidden="1" x14ac:dyDescent="0.25">
      <c r="A2273" s="61" t="s">
        <v>228</v>
      </c>
      <c r="B2273" s="61" t="s">
        <v>229</v>
      </c>
      <c r="C2273">
        <v>2007</v>
      </c>
      <c r="D2273" s="61" t="s">
        <v>1766</v>
      </c>
    </row>
    <row r="2274" spans="1:4" hidden="1" x14ac:dyDescent="0.25">
      <c r="A2274" s="61" t="s">
        <v>228</v>
      </c>
      <c r="B2274" s="61" t="s">
        <v>229</v>
      </c>
      <c r="C2274">
        <v>2008</v>
      </c>
      <c r="D2274" s="61" t="s">
        <v>1766</v>
      </c>
    </row>
    <row r="2275" spans="1:4" hidden="1" x14ac:dyDescent="0.25">
      <c r="A2275" s="61" t="s">
        <v>228</v>
      </c>
      <c r="B2275" s="61" t="s">
        <v>229</v>
      </c>
      <c r="C2275">
        <v>2009</v>
      </c>
      <c r="D2275" s="61" t="s">
        <v>1766</v>
      </c>
    </row>
    <row r="2276" spans="1:4" hidden="1" x14ac:dyDescent="0.25">
      <c r="A2276" s="61" t="s">
        <v>228</v>
      </c>
      <c r="B2276" s="61" t="s">
        <v>229</v>
      </c>
      <c r="C2276">
        <v>2010</v>
      </c>
      <c r="D2276" s="61" t="s">
        <v>1766</v>
      </c>
    </row>
    <row r="2277" spans="1:4" hidden="1" x14ac:dyDescent="0.25">
      <c r="A2277" s="61" t="s">
        <v>228</v>
      </c>
      <c r="B2277" s="61" t="s">
        <v>229</v>
      </c>
      <c r="C2277">
        <v>2011</v>
      </c>
      <c r="D2277" s="61" t="s">
        <v>2149</v>
      </c>
    </row>
    <row r="2278" spans="1:4" hidden="1" x14ac:dyDescent="0.25">
      <c r="A2278" s="61" t="s">
        <v>228</v>
      </c>
      <c r="B2278" s="61" t="s">
        <v>229</v>
      </c>
      <c r="C2278">
        <v>2012</v>
      </c>
      <c r="D2278" s="61" t="s">
        <v>2150</v>
      </c>
    </row>
    <row r="2279" spans="1:4" hidden="1" x14ac:dyDescent="0.25">
      <c r="A2279" s="61" t="s">
        <v>228</v>
      </c>
      <c r="B2279" s="61" t="s">
        <v>229</v>
      </c>
      <c r="C2279">
        <v>2013</v>
      </c>
      <c r="D2279" s="61" t="s">
        <v>537</v>
      </c>
    </row>
    <row r="2280" spans="1:4" hidden="1" x14ac:dyDescent="0.25">
      <c r="A2280" s="61" t="s">
        <v>228</v>
      </c>
      <c r="B2280" s="61" t="s">
        <v>229</v>
      </c>
      <c r="C2280">
        <v>2014</v>
      </c>
      <c r="D2280" s="61" t="s">
        <v>2151</v>
      </c>
    </row>
    <row r="2281" spans="1:4" hidden="1" x14ac:dyDescent="0.25">
      <c r="A2281" s="61" t="s">
        <v>228</v>
      </c>
      <c r="B2281" s="61" t="s">
        <v>229</v>
      </c>
      <c r="C2281">
        <v>2015</v>
      </c>
      <c r="D2281" s="61" t="s">
        <v>1515</v>
      </c>
    </row>
    <row r="2282" spans="1:4" hidden="1" x14ac:dyDescent="0.25">
      <c r="A2282" s="61" t="s">
        <v>228</v>
      </c>
      <c r="B2282" s="61" t="s">
        <v>229</v>
      </c>
      <c r="C2282">
        <v>2016</v>
      </c>
      <c r="D2282" s="61" t="s">
        <v>1848</v>
      </c>
    </row>
    <row r="2283" spans="1:4" hidden="1" x14ac:dyDescent="0.25">
      <c r="A2283" s="61" t="s">
        <v>228</v>
      </c>
      <c r="B2283" s="61" t="s">
        <v>229</v>
      </c>
      <c r="C2283">
        <v>2017</v>
      </c>
      <c r="D2283" s="61" t="s">
        <v>1848</v>
      </c>
    </row>
    <row r="2284" spans="1:4" hidden="1" x14ac:dyDescent="0.25">
      <c r="A2284" s="61" t="s">
        <v>228</v>
      </c>
      <c r="B2284" s="61" t="s">
        <v>229</v>
      </c>
      <c r="C2284">
        <v>2018</v>
      </c>
      <c r="D2284" s="61" t="s">
        <v>1848</v>
      </c>
    </row>
    <row r="2285" spans="1:4" hidden="1" x14ac:dyDescent="0.25">
      <c r="A2285" s="61" t="s">
        <v>228</v>
      </c>
      <c r="B2285" s="61" t="s">
        <v>229</v>
      </c>
      <c r="C2285">
        <v>2019</v>
      </c>
      <c r="D2285" s="61" t="s">
        <v>2152</v>
      </c>
    </row>
    <row r="2286" spans="1:4" hidden="1" x14ac:dyDescent="0.25">
      <c r="A2286" s="61" t="s">
        <v>228</v>
      </c>
      <c r="B2286" s="61" t="s">
        <v>229</v>
      </c>
      <c r="C2286">
        <v>2020</v>
      </c>
      <c r="D2286" s="61" t="s">
        <v>2152</v>
      </c>
    </row>
    <row r="2287" spans="1:4" hidden="1" x14ac:dyDescent="0.25">
      <c r="A2287" s="61" t="s">
        <v>228</v>
      </c>
      <c r="B2287" s="61" t="s">
        <v>229</v>
      </c>
      <c r="C2287">
        <v>2021</v>
      </c>
      <c r="D2287" s="61" t="s">
        <v>2153</v>
      </c>
    </row>
    <row r="2288" spans="1:4" hidden="1" x14ac:dyDescent="0.25">
      <c r="A2288" s="61" t="s">
        <v>228</v>
      </c>
      <c r="B2288" s="61" t="s">
        <v>229</v>
      </c>
      <c r="C2288">
        <v>2022</v>
      </c>
      <c r="D2288" s="61" t="s">
        <v>2153</v>
      </c>
    </row>
    <row r="2289" spans="1:4" x14ac:dyDescent="0.25">
      <c r="A2289" s="61" t="s">
        <v>228</v>
      </c>
      <c r="B2289" s="61" t="s">
        <v>229</v>
      </c>
      <c r="C2289">
        <v>2023</v>
      </c>
      <c r="D2289" s="61">
        <v>0.17899999999999999</v>
      </c>
    </row>
    <row r="2290" spans="1:4" hidden="1" x14ac:dyDescent="0.25">
      <c r="A2290" s="61" t="s">
        <v>181</v>
      </c>
      <c r="B2290" s="61" t="s">
        <v>226</v>
      </c>
      <c r="C2290">
        <v>1789</v>
      </c>
      <c r="D2290" s="61" t="s">
        <v>2154</v>
      </c>
    </row>
    <row r="2291" spans="1:4" hidden="1" x14ac:dyDescent="0.25">
      <c r="A2291" s="61" t="s">
        <v>181</v>
      </c>
      <c r="B2291" s="61" t="s">
        <v>226</v>
      </c>
      <c r="C2291">
        <v>1790</v>
      </c>
      <c r="D2291" s="61" t="s">
        <v>592</v>
      </c>
    </row>
    <row r="2292" spans="1:4" hidden="1" x14ac:dyDescent="0.25">
      <c r="A2292" s="61" t="s">
        <v>181</v>
      </c>
      <c r="B2292" s="61" t="s">
        <v>226</v>
      </c>
      <c r="C2292">
        <v>1791</v>
      </c>
      <c r="D2292" s="61" t="s">
        <v>592</v>
      </c>
    </row>
    <row r="2293" spans="1:4" hidden="1" x14ac:dyDescent="0.25">
      <c r="A2293" s="61" t="s">
        <v>181</v>
      </c>
      <c r="B2293" s="61" t="s">
        <v>226</v>
      </c>
      <c r="C2293">
        <v>1792</v>
      </c>
      <c r="D2293" s="61" t="s">
        <v>592</v>
      </c>
    </row>
    <row r="2294" spans="1:4" hidden="1" x14ac:dyDescent="0.25">
      <c r="A2294" s="61" t="s">
        <v>181</v>
      </c>
      <c r="B2294" s="61" t="s">
        <v>226</v>
      </c>
      <c r="C2294">
        <v>1793</v>
      </c>
      <c r="D2294" s="61" t="s">
        <v>592</v>
      </c>
    </row>
    <row r="2295" spans="1:4" hidden="1" x14ac:dyDescent="0.25">
      <c r="A2295" s="61" t="s">
        <v>181</v>
      </c>
      <c r="B2295" s="61" t="s">
        <v>226</v>
      </c>
      <c r="C2295">
        <v>1794</v>
      </c>
      <c r="D2295" s="61" t="s">
        <v>592</v>
      </c>
    </row>
    <row r="2296" spans="1:4" hidden="1" x14ac:dyDescent="0.25">
      <c r="A2296" s="61" t="s">
        <v>181</v>
      </c>
      <c r="B2296" s="61" t="s">
        <v>226</v>
      </c>
      <c r="C2296">
        <v>1795</v>
      </c>
      <c r="D2296" s="61" t="s">
        <v>592</v>
      </c>
    </row>
    <row r="2297" spans="1:4" hidden="1" x14ac:dyDescent="0.25">
      <c r="A2297" s="61" t="s">
        <v>181</v>
      </c>
      <c r="B2297" s="61" t="s">
        <v>226</v>
      </c>
      <c r="C2297">
        <v>1796</v>
      </c>
      <c r="D2297" s="61" t="s">
        <v>592</v>
      </c>
    </row>
    <row r="2298" spans="1:4" hidden="1" x14ac:dyDescent="0.25">
      <c r="A2298" s="61" t="s">
        <v>181</v>
      </c>
      <c r="B2298" s="61" t="s">
        <v>226</v>
      </c>
      <c r="C2298">
        <v>1797</v>
      </c>
      <c r="D2298" s="61" t="s">
        <v>592</v>
      </c>
    </row>
    <row r="2299" spans="1:4" hidden="1" x14ac:dyDescent="0.25">
      <c r="A2299" s="61" t="s">
        <v>181</v>
      </c>
      <c r="B2299" s="61" t="s">
        <v>226</v>
      </c>
      <c r="C2299">
        <v>1798</v>
      </c>
      <c r="D2299" s="61" t="s">
        <v>592</v>
      </c>
    </row>
    <row r="2300" spans="1:4" hidden="1" x14ac:dyDescent="0.25">
      <c r="A2300" s="61" t="s">
        <v>181</v>
      </c>
      <c r="B2300" s="61" t="s">
        <v>226</v>
      </c>
      <c r="C2300">
        <v>1799</v>
      </c>
      <c r="D2300" s="61" t="s">
        <v>592</v>
      </c>
    </row>
    <row r="2301" spans="1:4" hidden="1" x14ac:dyDescent="0.25">
      <c r="A2301" s="61" t="s">
        <v>181</v>
      </c>
      <c r="B2301" s="61" t="s">
        <v>226</v>
      </c>
      <c r="C2301">
        <v>1800</v>
      </c>
      <c r="D2301" s="61" t="s">
        <v>592</v>
      </c>
    </row>
    <row r="2302" spans="1:4" hidden="1" x14ac:dyDescent="0.25">
      <c r="A2302" s="61" t="s">
        <v>181</v>
      </c>
      <c r="B2302" s="61" t="s">
        <v>226</v>
      </c>
      <c r="C2302">
        <v>1801</v>
      </c>
      <c r="D2302" s="61" t="s">
        <v>592</v>
      </c>
    </row>
    <row r="2303" spans="1:4" hidden="1" x14ac:dyDescent="0.25">
      <c r="A2303" s="61" t="s">
        <v>181</v>
      </c>
      <c r="B2303" s="61" t="s">
        <v>226</v>
      </c>
      <c r="C2303">
        <v>1802</v>
      </c>
      <c r="D2303" s="61" t="s">
        <v>592</v>
      </c>
    </row>
    <row r="2304" spans="1:4" hidden="1" x14ac:dyDescent="0.25">
      <c r="A2304" s="61" t="s">
        <v>181</v>
      </c>
      <c r="B2304" s="61" t="s">
        <v>226</v>
      </c>
      <c r="C2304">
        <v>1803</v>
      </c>
      <c r="D2304" s="61" t="s">
        <v>592</v>
      </c>
    </row>
    <row r="2305" spans="1:4" hidden="1" x14ac:dyDescent="0.25">
      <c r="A2305" s="61" t="s">
        <v>181</v>
      </c>
      <c r="B2305" s="61" t="s">
        <v>226</v>
      </c>
      <c r="C2305">
        <v>1804</v>
      </c>
      <c r="D2305" s="61" t="s">
        <v>592</v>
      </c>
    </row>
    <row r="2306" spans="1:4" hidden="1" x14ac:dyDescent="0.25">
      <c r="A2306" s="61" t="s">
        <v>181</v>
      </c>
      <c r="B2306" s="61" t="s">
        <v>226</v>
      </c>
      <c r="C2306">
        <v>1805</v>
      </c>
      <c r="D2306" s="61" t="s">
        <v>592</v>
      </c>
    </row>
    <row r="2307" spans="1:4" hidden="1" x14ac:dyDescent="0.25">
      <c r="A2307" s="61" t="s">
        <v>181</v>
      </c>
      <c r="B2307" s="61" t="s">
        <v>226</v>
      </c>
      <c r="C2307">
        <v>1806</v>
      </c>
      <c r="D2307" s="61" t="s">
        <v>592</v>
      </c>
    </row>
    <row r="2308" spans="1:4" hidden="1" x14ac:dyDescent="0.25">
      <c r="A2308" s="61" t="s">
        <v>181</v>
      </c>
      <c r="B2308" s="61" t="s">
        <v>226</v>
      </c>
      <c r="C2308">
        <v>1807</v>
      </c>
      <c r="D2308" s="61" t="s">
        <v>592</v>
      </c>
    </row>
    <row r="2309" spans="1:4" hidden="1" x14ac:dyDescent="0.25">
      <c r="A2309" s="61" t="s">
        <v>181</v>
      </c>
      <c r="B2309" s="61" t="s">
        <v>226</v>
      </c>
      <c r="C2309">
        <v>1808</v>
      </c>
      <c r="D2309" s="61" t="s">
        <v>592</v>
      </c>
    </row>
    <row r="2310" spans="1:4" hidden="1" x14ac:dyDescent="0.25">
      <c r="A2310" s="61" t="s">
        <v>181</v>
      </c>
      <c r="B2310" s="61" t="s">
        <v>226</v>
      </c>
      <c r="C2310">
        <v>1809</v>
      </c>
      <c r="D2310" s="61" t="s">
        <v>592</v>
      </c>
    </row>
    <row r="2311" spans="1:4" hidden="1" x14ac:dyDescent="0.25">
      <c r="A2311" s="61" t="s">
        <v>181</v>
      </c>
      <c r="B2311" s="61" t="s">
        <v>226</v>
      </c>
      <c r="C2311">
        <v>1810</v>
      </c>
      <c r="D2311" s="61" t="s">
        <v>592</v>
      </c>
    </row>
    <row r="2312" spans="1:4" hidden="1" x14ac:dyDescent="0.25">
      <c r="A2312" s="61" t="s">
        <v>181</v>
      </c>
      <c r="B2312" s="61" t="s">
        <v>226</v>
      </c>
      <c r="C2312">
        <v>1811</v>
      </c>
      <c r="D2312" s="61" t="s">
        <v>592</v>
      </c>
    </row>
    <row r="2313" spans="1:4" hidden="1" x14ac:dyDescent="0.25">
      <c r="A2313" s="61" t="s">
        <v>181</v>
      </c>
      <c r="B2313" s="61" t="s">
        <v>226</v>
      </c>
      <c r="C2313">
        <v>1812</v>
      </c>
      <c r="D2313" s="61" t="s">
        <v>592</v>
      </c>
    </row>
    <row r="2314" spans="1:4" hidden="1" x14ac:dyDescent="0.25">
      <c r="A2314" s="61" t="s">
        <v>181</v>
      </c>
      <c r="B2314" s="61" t="s">
        <v>226</v>
      </c>
      <c r="C2314">
        <v>1813</v>
      </c>
      <c r="D2314" s="61" t="s">
        <v>592</v>
      </c>
    </row>
    <row r="2315" spans="1:4" hidden="1" x14ac:dyDescent="0.25">
      <c r="A2315" s="61" t="s">
        <v>181</v>
      </c>
      <c r="B2315" s="61" t="s">
        <v>226</v>
      </c>
      <c r="C2315">
        <v>1814</v>
      </c>
      <c r="D2315" s="61" t="s">
        <v>592</v>
      </c>
    </row>
    <row r="2316" spans="1:4" hidden="1" x14ac:dyDescent="0.25">
      <c r="A2316" s="61" t="s">
        <v>181</v>
      </c>
      <c r="B2316" s="61" t="s">
        <v>226</v>
      </c>
      <c r="C2316">
        <v>1815</v>
      </c>
      <c r="D2316" s="61" t="s">
        <v>592</v>
      </c>
    </row>
    <row r="2317" spans="1:4" hidden="1" x14ac:dyDescent="0.25">
      <c r="A2317" s="61" t="s">
        <v>181</v>
      </c>
      <c r="B2317" s="61" t="s">
        <v>226</v>
      </c>
      <c r="C2317">
        <v>1816</v>
      </c>
      <c r="D2317" s="61" t="s">
        <v>592</v>
      </c>
    </row>
    <row r="2318" spans="1:4" hidden="1" x14ac:dyDescent="0.25">
      <c r="A2318" s="61" t="s">
        <v>181</v>
      </c>
      <c r="B2318" s="61" t="s">
        <v>226</v>
      </c>
      <c r="C2318">
        <v>1817</v>
      </c>
      <c r="D2318" s="61" t="s">
        <v>592</v>
      </c>
    </row>
    <row r="2319" spans="1:4" hidden="1" x14ac:dyDescent="0.25">
      <c r="A2319" s="61" t="s">
        <v>181</v>
      </c>
      <c r="B2319" s="61" t="s">
        <v>226</v>
      </c>
      <c r="C2319">
        <v>1818</v>
      </c>
      <c r="D2319" s="61" t="s">
        <v>592</v>
      </c>
    </row>
    <row r="2320" spans="1:4" hidden="1" x14ac:dyDescent="0.25">
      <c r="A2320" s="61" t="s">
        <v>181</v>
      </c>
      <c r="B2320" s="61" t="s">
        <v>226</v>
      </c>
      <c r="C2320">
        <v>1819</v>
      </c>
      <c r="D2320" s="61" t="s">
        <v>592</v>
      </c>
    </row>
    <row r="2321" spans="1:4" hidden="1" x14ac:dyDescent="0.25">
      <c r="A2321" s="61" t="s">
        <v>181</v>
      </c>
      <c r="B2321" s="61" t="s">
        <v>226</v>
      </c>
      <c r="C2321">
        <v>1820</v>
      </c>
      <c r="D2321" s="61" t="s">
        <v>592</v>
      </c>
    </row>
    <row r="2322" spans="1:4" hidden="1" x14ac:dyDescent="0.25">
      <c r="A2322" s="61" t="s">
        <v>181</v>
      </c>
      <c r="B2322" s="61" t="s">
        <v>226</v>
      </c>
      <c r="C2322">
        <v>1821</v>
      </c>
      <c r="D2322" s="61" t="s">
        <v>592</v>
      </c>
    </row>
    <row r="2323" spans="1:4" hidden="1" x14ac:dyDescent="0.25">
      <c r="A2323" s="61" t="s">
        <v>181</v>
      </c>
      <c r="B2323" s="61" t="s">
        <v>226</v>
      </c>
      <c r="C2323">
        <v>1822</v>
      </c>
      <c r="D2323" s="61" t="s">
        <v>592</v>
      </c>
    </row>
    <row r="2324" spans="1:4" hidden="1" x14ac:dyDescent="0.25">
      <c r="A2324" s="61" t="s">
        <v>181</v>
      </c>
      <c r="B2324" s="61" t="s">
        <v>226</v>
      </c>
      <c r="C2324">
        <v>1823</v>
      </c>
      <c r="D2324" s="61" t="s">
        <v>592</v>
      </c>
    </row>
    <row r="2325" spans="1:4" hidden="1" x14ac:dyDescent="0.25">
      <c r="A2325" s="61" t="s">
        <v>181</v>
      </c>
      <c r="B2325" s="61" t="s">
        <v>226</v>
      </c>
      <c r="C2325">
        <v>1824</v>
      </c>
      <c r="D2325" s="61" t="s">
        <v>592</v>
      </c>
    </row>
    <row r="2326" spans="1:4" hidden="1" x14ac:dyDescent="0.25">
      <c r="A2326" s="61" t="s">
        <v>181</v>
      </c>
      <c r="B2326" s="61" t="s">
        <v>226</v>
      </c>
      <c r="C2326">
        <v>1825</v>
      </c>
      <c r="D2326" s="61" t="s">
        <v>592</v>
      </c>
    </row>
    <row r="2327" spans="1:4" hidden="1" x14ac:dyDescent="0.25">
      <c r="A2327" s="61" t="s">
        <v>181</v>
      </c>
      <c r="B2327" s="61" t="s">
        <v>226</v>
      </c>
      <c r="C2327">
        <v>1826</v>
      </c>
      <c r="D2327" s="61" t="s">
        <v>592</v>
      </c>
    </row>
    <row r="2328" spans="1:4" hidden="1" x14ac:dyDescent="0.25">
      <c r="A2328" s="61" t="s">
        <v>181</v>
      </c>
      <c r="B2328" s="61" t="s">
        <v>226</v>
      </c>
      <c r="C2328">
        <v>1827</v>
      </c>
      <c r="D2328" s="61" t="s">
        <v>592</v>
      </c>
    </row>
    <row r="2329" spans="1:4" hidden="1" x14ac:dyDescent="0.25">
      <c r="A2329" s="61" t="s">
        <v>181</v>
      </c>
      <c r="B2329" s="61" t="s">
        <v>226</v>
      </c>
      <c r="C2329">
        <v>1828</v>
      </c>
      <c r="D2329" s="61" t="s">
        <v>592</v>
      </c>
    </row>
    <row r="2330" spans="1:4" hidden="1" x14ac:dyDescent="0.25">
      <c r="A2330" s="61" t="s">
        <v>181</v>
      </c>
      <c r="B2330" s="61" t="s">
        <v>226</v>
      </c>
      <c r="C2330">
        <v>1829</v>
      </c>
      <c r="D2330" s="61" t="s">
        <v>592</v>
      </c>
    </row>
    <row r="2331" spans="1:4" hidden="1" x14ac:dyDescent="0.25">
      <c r="A2331" s="61" t="s">
        <v>181</v>
      </c>
      <c r="B2331" s="61" t="s">
        <v>226</v>
      </c>
      <c r="C2331">
        <v>1830</v>
      </c>
      <c r="D2331" s="61" t="s">
        <v>592</v>
      </c>
    </row>
    <row r="2332" spans="1:4" hidden="1" x14ac:dyDescent="0.25">
      <c r="A2332" s="61" t="s">
        <v>181</v>
      </c>
      <c r="B2332" s="61" t="s">
        <v>226</v>
      </c>
      <c r="C2332">
        <v>1831</v>
      </c>
      <c r="D2332" s="61" t="s">
        <v>592</v>
      </c>
    </row>
    <row r="2333" spans="1:4" hidden="1" x14ac:dyDescent="0.25">
      <c r="A2333" s="61" t="s">
        <v>181</v>
      </c>
      <c r="B2333" s="61" t="s">
        <v>226</v>
      </c>
      <c r="C2333">
        <v>1832</v>
      </c>
      <c r="D2333" s="61" t="s">
        <v>592</v>
      </c>
    </row>
    <row r="2334" spans="1:4" hidden="1" x14ac:dyDescent="0.25">
      <c r="A2334" s="61" t="s">
        <v>181</v>
      </c>
      <c r="B2334" s="61" t="s">
        <v>226</v>
      </c>
      <c r="C2334">
        <v>1833</v>
      </c>
      <c r="D2334" s="61" t="s">
        <v>592</v>
      </c>
    </row>
    <row r="2335" spans="1:4" hidden="1" x14ac:dyDescent="0.25">
      <c r="A2335" s="61" t="s">
        <v>181</v>
      </c>
      <c r="B2335" s="61" t="s">
        <v>226</v>
      </c>
      <c r="C2335">
        <v>1834</v>
      </c>
      <c r="D2335" s="61" t="s">
        <v>2155</v>
      </c>
    </row>
    <row r="2336" spans="1:4" hidden="1" x14ac:dyDescent="0.25">
      <c r="A2336" s="61" t="s">
        <v>181</v>
      </c>
      <c r="B2336" s="61" t="s">
        <v>226</v>
      </c>
      <c r="C2336">
        <v>1835</v>
      </c>
      <c r="D2336" s="61" t="s">
        <v>2155</v>
      </c>
    </row>
    <row r="2337" spans="1:4" hidden="1" x14ac:dyDescent="0.25">
      <c r="A2337" s="61" t="s">
        <v>181</v>
      </c>
      <c r="B2337" s="61" t="s">
        <v>226</v>
      </c>
      <c r="C2337">
        <v>1836</v>
      </c>
      <c r="D2337" s="61" t="s">
        <v>2155</v>
      </c>
    </row>
    <row r="2338" spans="1:4" hidden="1" x14ac:dyDescent="0.25">
      <c r="A2338" s="61" t="s">
        <v>181</v>
      </c>
      <c r="B2338" s="61" t="s">
        <v>226</v>
      </c>
      <c r="C2338">
        <v>1837</v>
      </c>
      <c r="D2338" s="61" t="s">
        <v>2155</v>
      </c>
    </row>
    <row r="2339" spans="1:4" hidden="1" x14ac:dyDescent="0.25">
      <c r="A2339" s="61" t="s">
        <v>181</v>
      </c>
      <c r="B2339" s="61" t="s">
        <v>226</v>
      </c>
      <c r="C2339">
        <v>1838</v>
      </c>
      <c r="D2339" s="61" t="s">
        <v>2155</v>
      </c>
    </row>
    <row r="2340" spans="1:4" hidden="1" x14ac:dyDescent="0.25">
      <c r="A2340" s="61" t="s">
        <v>181</v>
      </c>
      <c r="B2340" s="61" t="s">
        <v>226</v>
      </c>
      <c r="C2340">
        <v>1839</v>
      </c>
      <c r="D2340" s="61" t="s">
        <v>2155</v>
      </c>
    </row>
    <row r="2341" spans="1:4" hidden="1" x14ac:dyDescent="0.25">
      <c r="A2341" s="61" t="s">
        <v>181</v>
      </c>
      <c r="B2341" s="61" t="s">
        <v>226</v>
      </c>
      <c r="C2341">
        <v>1840</v>
      </c>
      <c r="D2341" s="61" t="s">
        <v>2155</v>
      </c>
    </row>
    <row r="2342" spans="1:4" hidden="1" x14ac:dyDescent="0.25">
      <c r="A2342" s="61" t="s">
        <v>181</v>
      </c>
      <c r="B2342" s="61" t="s">
        <v>226</v>
      </c>
      <c r="C2342">
        <v>1841</v>
      </c>
      <c r="D2342" s="61" t="s">
        <v>2155</v>
      </c>
    </row>
    <row r="2343" spans="1:4" hidden="1" x14ac:dyDescent="0.25">
      <c r="A2343" s="61" t="s">
        <v>181</v>
      </c>
      <c r="B2343" s="61" t="s">
        <v>226</v>
      </c>
      <c r="C2343">
        <v>1842</v>
      </c>
      <c r="D2343" s="61" t="s">
        <v>2155</v>
      </c>
    </row>
    <row r="2344" spans="1:4" hidden="1" x14ac:dyDescent="0.25">
      <c r="A2344" s="61" t="s">
        <v>181</v>
      </c>
      <c r="B2344" s="61" t="s">
        <v>226</v>
      </c>
      <c r="C2344">
        <v>1843</v>
      </c>
      <c r="D2344" s="61" t="s">
        <v>2155</v>
      </c>
    </row>
    <row r="2345" spans="1:4" hidden="1" x14ac:dyDescent="0.25">
      <c r="A2345" s="61" t="s">
        <v>181</v>
      </c>
      <c r="B2345" s="61" t="s">
        <v>226</v>
      </c>
      <c r="C2345">
        <v>1844</v>
      </c>
      <c r="D2345" s="61" t="s">
        <v>2155</v>
      </c>
    </row>
    <row r="2346" spans="1:4" hidden="1" x14ac:dyDescent="0.25">
      <c r="A2346" s="61" t="s">
        <v>181</v>
      </c>
      <c r="B2346" s="61" t="s">
        <v>226</v>
      </c>
      <c r="C2346">
        <v>1845</v>
      </c>
      <c r="D2346" s="61" t="s">
        <v>2155</v>
      </c>
    </row>
    <row r="2347" spans="1:4" hidden="1" x14ac:dyDescent="0.25">
      <c r="A2347" s="61" t="s">
        <v>181</v>
      </c>
      <c r="B2347" s="61" t="s">
        <v>226</v>
      </c>
      <c r="C2347">
        <v>1846</v>
      </c>
      <c r="D2347" s="61" t="s">
        <v>2155</v>
      </c>
    </row>
    <row r="2348" spans="1:4" hidden="1" x14ac:dyDescent="0.25">
      <c r="A2348" s="61" t="s">
        <v>181</v>
      </c>
      <c r="B2348" s="61" t="s">
        <v>226</v>
      </c>
      <c r="C2348">
        <v>1847</v>
      </c>
      <c r="D2348" s="61" t="s">
        <v>2155</v>
      </c>
    </row>
    <row r="2349" spans="1:4" hidden="1" x14ac:dyDescent="0.25">
      <c r="A2349" s="61" t="s">
        <v>181</v>
      </c>
      <c r="B2349" s="61" t="s">
        <v>226</v>
      </c>
      <c r="C2349">
        <v>1848</v>
      </c>
      <c r="D2349" s="61" t="s">
        <v>2155</v>
      </c>
    </row>
    <row r="2350" spans="1:4" hidden="1" x14ac:dyDescent="0.25">
      <c r="A2350" s="61" t="s">
        <v>181</v>
      </c>
      <c r="B2350" s="61" t="s">
        <v>226</v>
      </c>
      <c r="C2350">
        <v>1849</v>
      </c>
      <c r="D2350" s="61" t="s">
        <v>2155</v>
      </c>
    </row>
    <row r="2351" spans="1:4" hidden="1" x14ac:dyDescent="0.25">
      <c r="A2351" s="61" t="s">
        <v>181</v>
      </c>
      <c r="B2351" s="61" t="s">
        <v>226</v>
      </c>
      <c r="C2351">
        <v>1850</v>
      </c>
      <c r="D2351" s="61" t="s">
        <v>2155</v>
      </c>
    </row>
    <row r="2352" spans="1:4" hidden="1" x14ac:dyDescent="0.25">
      <c r="A2352" s="61" t="s">
        <v>181</v>
      </c>
      <c r="B2352" s="61" t="s">
        <v>226</v>
      </c>
      <c r="C2352">
        <v>1851</v>
      </c>
      <c r="D2352" s="61" t="s">
        <v>2155</v>
      </c>
    </row>
    <row r="2353" spans="1:4" hidden="1" x14ac:dyDescent="0.25">
      <c r="A2353" s="61" t="s">
        <v>181</v>
      </c>
      <c r="B2353" s="61" t="s">
        <v>226</v>
      </c>
      <c r="C2353">
        <v>1852</v>
      </c>
      <c r="D2353" s="61" t="s">
        <v>2155</v>
      </c>
    </row>
    <row r="2354" spans="1:4" hidden="1" x14ac:dyDescent="0.25">
      <c r="A2354" s="61" t="s">
        <v>181</v>
      </c>
      <c r="B2354" s="61" t="s">
        <v>226</v>
      </c>
      <c r="C2354">
        <v>1853</v>
      </c>
      <c r="D2354" s="61" t="s">
        <v>2155</v>
      </c>
    </row>
    <row r="2355" spans="1:4" hidden="1" x14ac:dyDescent="0.25">
      <c r="A2355" s="61" t="s">
        <v>181</v>
      </c>
      <c r="B2355" s="61" t="s">
        <v>226</v>
      </c>
      <c r="C2355">
        <v>1854</v>
      </c>
      <c r="D2355" s="61" t="s">
        <v>2155</v>
      </c>
    </row>
    <row r="2356" spans="1:4" hidden="1" x14ac:dyDescent="0.25">
      <c r="A2356" s="61" t="s">
        <v>181</v>
      </c>
      <c r="B2356" s="61" t="s">
        <v>226</v>
      </c>
      <c r="C2356">
        <v>1855</v>
      </c>
      <c r="D2356" s="61" t="s">
        <v>2155</v>
      </c>
    </row>
    <row r="2357" spans="1:4" hidden="1" x14ac:dyDescent="0.25">
      <c r="A2357" s="61" t="s">
        <v>181</v>
      </c>
      <c r="B2357" s="61" t="s">
        <v>226</v>
      </c>
      <c r="C2357">
        <v>1856</v>
      </c>
      <c r="D2357" s="61" t="s">
        <v>2156</v>
      </c>
    </row>
    <row r="2358" spans="1:4" hidden="1" x14ac:dyDescent="0.25">
      <c r="A2358" s="61" t="s">
        <v>181</v>
      </c>
      <c r="B2358" s="61" t="s">
        <v>226</v>
      </c>
      <c r="C2358">
        <v>1857</v>
      </c>
      <c r="D2358" s="61" t="s">
        <v>2156</v>
      </c>
    </row>
    <row r="2359" spans="1:4" hidden="1" x14ac:dyDescent="0.25">
      <c r="A2359" s="61" t="s">
        <v>181</v>
      </c>
      <c r="B2359" s="61" t="s">
        <v>226</v>
      </c>
      <c r="C2359">
        <v>1858</v>
      </c>
      <c r="D2359" s="61" t="s">
        <v>2156</v>
      </c>
    </row>
    <row r="2360" spans="1:4" hidden="1" x14ac:dyDescent="0.25">
      <c r="A2360" s="61" t="s">
        <v>181</v>
      </c>
      <c r="B2360" s="61" t="s">
        <v>226</v>
      </c>
      <c r="C2360">
        <v>1859</v>
      </c>
      <c r="D2360" s="61" t="s">
        <v>1789</v>
      </c>
    </row>
    <row r="2361" spans="1:4" hidden="1" x14ac:dyDescent="0.25">
      <c r="A2361" s="61" t="s">
        <v>181</v>
      </c>
      <c r="B2361" s="61" t="s">
        <v>226</v>
      </c>
      <c r="C2361">
        <v>1860</v>
      </c>
      <c r="D2361" s="61" t="s">
        <v>1789</v>
      </c>
    </row>
    <row r="2362" spans="1:4" hidden="1" x14ac:dyDescent="0.25">
      <c r="A2362" s="61" t="s">
        <v>181</v>
      </c>
      <c r="B2362" s="61" t="s">
        <v>226</v>
      </c>
      <c r="C2362">
        <v>1861</v>
      </c>
      <c r="D2362" s="61" t="s">
        <v>1789</v>
      </c>
    </row>
    <row r="2363" spans="1:4" hidden="1" x14ac:dyDescent="0.25">
      <c r="A2363" s="61" t="s">
        <v>181</v>
      </c>
      <c r="B2363" s="61" t="s">
        <v>226</v>
      </c>
      <c r="C2363">
        <v>1862</v>
      </c>
      <c r="D2363" s="61" t="s">
        <v>1873</v>
      </c>
    </row>
    <row r="2364" spans="1:4" hidden="1" x14ac:dyDescent="0.25">
      <c r="A2364" s="61" t="s">
        <v>181</v>
      </c>
      <c r="B2364" s="61" t="s">
        <v>226</v>
      </c>
      <c r="C2364">
        <v>1863</v>
      </c>
      <c r="D2364" s="61" t="s">
        <v>1873</v>
      </c>
    </row>
    <row r="2365" spans="1:4" hidden="1" x14ac:dyDescent="0.25">
      <c r="A2365" s="61" t="s">
        <v>181</v>
      </c>
      <c r="B2365" s="61" t="s">
        <v>226</v>
      </c>
      <c r="C2365">
        <v>1864</v>
      </c>
      <c r="D2365" s="61" t="s">
        <v>1873</v>
      </c>
    </row>
    <row r="2366" spans="1:4" hidden="1" x14ac:dyDescent="0.25">
      <c r="A2366" s="61" t="s">
        <v>181</v>
      </c>
      <c r="B2366" s="61" t="s">
        <v>226</v>
      </c>
      <c r="C2366">
        <v>1865</v>
      </c>
      <c r="D2366" s="61" t="s">
        <v>1873</v>
      </c>
    </row>
    <row r="2367" spans="1:4" hidden="1" x14ac:dyDescent="0.25">
      <c r="A2367" s="61" t="s">
        <v>181</v>
      </c>
      <c r="B2367" s="61" t="s">
        <v>226</v>
      </c>
      <c r="C2367">
        <v>1866</v>
      </c>
      <c r="D2367" s="61" t="s">
        <v>1873</v>
      </c>
    </row>
    <row r="2368" spans="1:4" hidden="1" x14ac:dyDescent="0.25">
      <c r="A2368" s="61" t="s">
        <v>181</v>
      </c>
      <c r="B2368" s="61" t="s">
        <v>226</v>
      </c>
      <c r="C2368">
        <v>1867</v>
      </c>
      <c r="D2368" s="61" t="s">
        <v>1873</v>
      </c>
    </row>
    <row r="2369" spans="1:4" hidden="1" x14ac:dyDescent="0.25">
      <c r="A2369" s="61" t="s">
        <v>181</v>
      </c>
      <c r="B2369" s="61" t="s">
        <v>226</v>
      </c>
      <c r="C2369">
        <v>1868</v>
      </c>
      <c r="D2369" s="61" t="s">
        <v>1873</v>
      </c>
    </row>
    <row r="2370" spans="1:4" hidden="1" x14ac:dyDescent="0.25">
      <c r="A2370" s="61" t="s">
        <v>181</v>
      </c>
      <c r="B2370" s="61" t="s">
        <v>226</v>
      </c>
      <c r="C2370">
        <v>1869</v>
      </c>
      <c r="D2370" s="61" t="s">
        <v>1873</v>
      </c>
    </row>
    <row r="2371" spans="1:4" hidden="1" x14ac:dyDescent="0.25">
      <c r="A2371" s="61" t="s">
        <v>181</v>
      </c>
      <c r="B2371" s="61" t="s">
        <v>226</v>
      </c>
      <c r="C2371">
        <v>1870</v>
      </c>
      <c r="D2371" s="61" t="s">
        <v>1873</v>
      </c>
    </row>
    <row r="2372" spans="1:4" hidden="1" x14ac:dyDescent="0.25">
      <c r="A2372" s="61" t="s">
        <v>181</v>
      </c>
      <c r="B2372" s="61" t="s">
        <v>226</v>
      </c>
      <c r="C2372">
        <v>1871</v>
      </c>
      <c r="D2372" s="61" t="s">
        <v>1873</v>
      </c>
    </row>
    <row r="2373" spans="1:4" hidden="1" x14ac:dyDescent="0.25">
      <c r="A2373" s="61" t="s">
        <v>181</v>
      </c>
      <c r="B2373" s="61" t="s">
        <v>226</v>
      </c>
      <c r="C2373">
        <v>1872</v>
      </c>
      <c r="D2373" s="61" t="s">
        <v>1873</v>
      </c>
    </row>
    <row r="2374" spans="1:4" hidden="1" x14ac:dyDescent="0.25">
      <c r="A2374" s="61" t="s">
        <v>181</v>
      </c>
      <c r="B2374" s="61" t="s">
        <v>226</v>
      </c>
      <c r="C2374">
        <v>1873</v>
      </c>
      <c r="D2374" s="61" t="s">
        <v>1873</v>
      </c>
    </row>
    <row r="2375" spans="1:4" hidden="1" x14ac:dyDescent="0.25">
      <c r="A2375" s="61" t="s">
        <v>181</v>
      </c>
      <c r="B2375" s="61" t="s">
        <v>226</v>
      </c>
      <c r="C2375">
        <v>1874</v>
      </c>
      <c r="D2375" s="61" t="s">
        <v>1873</v>
      </c>
    </row>
    <row r="2376" spans="1:4" hidden="1" x14ac:dyDescent="0.25">
      <c r="A2376" s="61" t="s">
        <v>181</v>
      </c>
      <c r="B2376" s="61" t="s">
        <v>226</v>
      </c>
      <c r="C2376">
        <v>1875</v>
      </c>
      <c r="D2376" s="61" t="s">
        <v>1873</v>
      </c>
    </row>
    <row r="2377" spans="1:4" hidden="1" x14ac:dyDescent="0.25">
      <c r="A2377" s="61" t="s">
        <v>181</v>
      </c>
      <c r="B2377" s="61" t="s">
        <v>226</v>
      </c>
      <c r="C2377">
        <v>1876</v>
      </c>
      <c r="D2377" s="61" t="s">
        <v>1873</v>
      </c>
    </row>
    <row r="2378" spans="1:4" hidden="1" x14ac:dyDescent="0.25">
      <c r="A2378" s="61" t="s">
        <v>181</v>
      </c>
      <c r="B2378" s="61" t="s">
        <v>226</v>
      </c>
      <c r="C2378">
        <v>1877</v>
      </c>
      <c r="D2378" s="61" t="s">
        <v>1873</v>
      </c>
    </row>
    <row r="2379" spans="1:4" hidden="1" x14ac:dyDescent="0.25">
      <c r="A2379" s="61" t="s">
        <v>181</v>
      </c>
      <c r="B2379" s="61" t="s">
        <v>226</v>
      </c>
      <c r="C2379">
        <v>1878</v>
      </c>
      <c r="D2379" s="61" t="s">
        <v>1873</v>
      </c>
    </row>
    <row r="2380" spans="1:4" hidden="1" x14ac:dyDescent="0.25">
      <c r="A2380" s="61" t="s">
        <v>181</v>
      </c>
      <c r="B2380" s="61" t="s">
        <v>226</v>
      </c>
      <c r="C2380">
        <v>1879</v>
      </c>
      <c r="D2380" s="61" t="s">
        <v>1873</v>
      </c>
    </row>
    <row r="2381" spans="1:4" hidden="1" x14ac:dyDescent="0.25">
      <c r="A2381" s="61" t="s">
        <v>181</v>
      </c>
      <c r="B2381" s="61" t="s">
        <v>226</v>
      </c>
      <c r="C2381">
        <v>1880</v>
      </c>
      <c r="D2381" s="61" t="s">
        <v>1873</v>
      </c>
    </row>
    <row r="2382" spans="1:4" hidden="1" x14ac:dyDescent="0.25">
      <c r="A2382" s="61" t="s">
        <v>181</v>
      </c>
      <c r="B2382" s="61" t="s">
        <v>226</v>
      </c>
      <c r="C2382">
        <v>1881</v>
      </c>
      <c r="D2382" s="61" t="s">
        <v>1873</v>
      </c>
    </row>
    <row r="2383" spans="1:4" hidden="1" x14ac:dyDescent="0.25">
      <c r="A2383" s="61" t="s">
        <v>181</v>
      </c>
      <c r="B2383" s="61" t="s">
        <v>226</v>
      </c>
      <c r="C2383">
        <v>1882</v>
      </c>
      <c r="D2383" s="61" t="s">
        <v>1873</v>
      </c>
    </row>
    <row r="2384" spans="1:4" hidden="1" x14ac:dyDescent="0.25">
      <c r="A2384" s="61" t="s">
        <v>181</v>
      </c>
      <c r="B2384" s="61" t="s">
        <v>226</v>
      </c>
      <c r="C2384">
        <v>1883</v>
      </c>
      <c r="D2384" s="61" t="s">
        <v>1873</v>
      </c>
    </row>
    <row r="2385" spans="1:4" hidden="1" x14ac:dyDescent="0.25">
      <c r="A2385" s="61" t="s">
        <v>181</v>
      </c>
      <c r="B2385" s="61" t="s">
        <v>226</v>
      </c>
      <c r="C2385">
        <v>1884</v>
      </c>
      <c r="D2385" s="61" t="s">
        <v>1873</v>
      </c>
    </row>
    <row r="2386" spans="1:4" hidden="1" x14ac:dyDescent="0.25">
      <c r="A2386" s="61" t="s">
        <v>181</v>
      </c>
      <c r="B2386" s="61" t="s">
        <v>226</v>
      </c>
      <c r="C2386">
        <v>1885</v>
      </c>
      <c r="D2386" s="61" t="s">
        <v>1873</v>
      </c>
    </row>
    <row r="2387" spans="1:4" hidden="1" x14ac:dyDescent="0.25">
      <c r="A2387" s="61" t="s">
        <v>181</v>
      </c>
      <c r="B2387" s="61" t="s">
        <v>226</v>
      </c>
      <c r="C2387">
        <v>1886</v>
      </c>
      <c r="D2387" s="61" t="s">
        <v>1873</v>
      </c>
    </row>
    <row r="2388" spans="1:4" hidden="1" x14ac:dyDescent="0.25">
      <c r="A2388" s="61" t="s">
        <v>181</v>
      </c>
      <c r="B2388" s="61" t="s">
        <v>226</v>
      </c>
      <c r="C2388">
        <v>1887</v>
      </c>
      <c r="D2388" s="61" t="s">
        <v>1873</v>
      </c>
    </row>
    <row r="2389" spans="1:4" hidden="1" x14ac:dyDescent="0.25">
      <c r="A2389" s="61" t="s">
        <v>181</v>
      </c>
      <c r="B2389" s="61" t="s">
        <v>226</v>
      </c>
      <c r="C2389">
        <v>1888</v>
      </c>
      <c r="D2389" s="61" t="s">
        <v>1873</v>
      </c>
    </row>
    <row r="2390" spans="1:4" hidden="1" x14ac:dyDescent="0.25">
      <c r="A2390" s="61" t="s">
        <v>181</v>
      </c>
      <c r="B2390" s="61" t="s">
        <v>226</v>
      </c>
      <c r="C2390">
        <v>1889</v>
      </c>
      <c r="D2390" s="61" t="s">
        <v>1873</v>
      </c>
    </row>
    <row r="2391" spans="1:4" hidden="1" x14ac:dyDescent="0.25">
      <c r="A2391" s="61" t="s">
        <v>181</v>
      </c>
      <c r="B2391" s="61" t="s">
        <v>226</v>
      </c>
      <c r="C2391">
        <v>1890</v>
      </c>
      <c r="D2391" s="61" t="s">
        <v>1873</v>
      </c>
    </row>
    <row r="2392" spans="1:4" hidden="1" x14ac:dyDescent="0.25">
      <c r="A2392" s="61" t="s">
        <v>181</v>
      </c>
      <c r="B2392" s="61" t="s">
        <v>226</v>
      </c>
      <c r="C2392">
        <v>1891</v>
      </c>
      <c r="D2392" s="61" t="s">
        <v>1873</v>
      </c>
    </row>
    <row r="2393" spans="1:4" hidden="1" x14ac:dyDescent="0.25">
      <c r="A2393" s="61" t="s">
        <v>181</v>
      </c>
      <c r="B2393" s="61" t="s">
        <v>226</v>
      </c>
      <c r="C2393">
        <v>1892</v>
      </c>
      <c r="D2393" s="61" t="s">
        <v>1873</v>
      </c>
    </row>
    <row r="2394" spans="1:4" hidden="1" x14ac:dyDescent="0.25">
      <c r="A2394" s="61" t="s">
        <v>181</v>
      </c>
      <c r="B2394" s="61" t="s">
        <v>226</v>
      </c>
      <c r="C2394">
        <v>1893</v>
      </c>
      <c r="D2394" s="61" t="s">
        <v>1873</v>
      </c>
    </row>
    <row r="2395" spans="1:4" hidden="1" x14ac:dyDescent="0.25">
      <c r="A2395" s="61" t="s">
        <v>181</v>
      </c>
      <c r="B2395" s="61" t="s">
        <v>226</v>
      </c>
      <c r="C2395">
        <v>1894</v>
      </c>
      <c r="D2395" s="61" t="s">
        <v>1873</v>
      </c>
    </row>
    <row r="2396" spans="1:4" hidden="1" x14ac:dyDescent="0.25">
      <c r="A2396" s="61" t="s">
        <v>181</v>
      </c>
      <c r="B2396" s="61" t="s">
        <v>226</v>
      </c>
      <c r="C2396">
        <v>1895</v>
      </c>
      <c r="D2396" s="61" t="s">
        <v>1873</v>
      </c>
    </row>
    <row r="2397" spans="1:4" hidden="1" x14ac:dyDescent="0.25">
      <c r="A2397" s="61" t="s">
        <v>181</v>
      </c>
      <c r="B2397" s="61" t="s">
        <v>226</v>
      </c>
      <c r="C2397">
        <v>1896</v>
      </c>
      <c r="D2397" s="61" t="s">
        <v>1873</v>
      </c>
    </row>
    <row r="2398" spans="1:4" hidden="1" x14ac:dyDescent="0.25">
      <c r="A2398" s="61" t="s">
        <v>181</v>
      </c>
      <c r="B2398" s="61" t="s">
        <v>226</v>
      </c>
      <c r="C2398">
        <v>1897</v>
      </c>
      <c r="D2398" s="61" t="s">
        <v>1873</v>
      </c>
    </row>
    <row r="2399" spans="1:4" hidden="1" x14ac:dyDescent="0.25">
      <c r="A2399" s="61" t="s">
        <v>181</v>
      </c>
      <c r="B2399" s="61" t="s">
        <v>226</v>
      </c>
      <c r="C2399">
        <v>1898</v>
      </c>
      <c r="D2399" s="61" t="s">
        <v>1873</v>
      </c>
    </row>
    <row r="2400" spans="1:4" hidden="1" x14ac:dyDescent="0.25">
      <c r="A2400" s="61" t="s">
        <v>181</v>
      </c>
      <c r="B2400" s="61" t="s">
        <v>226</v>
      </c>
      <c r="C2400">
        <v>1899</v>
      </c>
      <c r="D2400" s="61" t="s">
        <v>1873</v>
      </c>
    </row>
    <row r="2401" spans="1:4" hidden="1" x14ac:dyDescent="0.25">
      <c r="A2401" s="61" t="s">
        <v>181</v>
      </c>
      <c r="B2401" s="61" t="s">
        <v>226</v>
      </c>
      <c r="C2401">
        <v>1900</v>
      </c>
      <c r="D2401" s="61" t="s">
        <v>2157</v>
      </c>
    </row>
    <row r="2402" spans="1:4" hidden="1" x14ac:dyDescent="0.25">
      <c r="A2402" s="61" t="s">
        <v>181</v>
      </c>
      <c r="B2402" s="61" t="s">
        <v>226</v>
      </c>
      <c r="C2402">
        <v>1901</v>
      </c>
      <c r="D2402" s="61" t="s">
        <v>2157</v>
      </c>
    </row>
    <row r="2403" spans="1:4" hidden="1" x14ac:dyDescent="0.25">
      <c r="A2403" s="61" t="s">
        <v>181</v>
      </c>
      <c r="B2403" s="61" t="s">
        <v>226</v>
      </c>
      <c r="C2403">
        <v>1902</v>
      </c>
      <c r="D2403" s="61" t="s">
        <v>2157</v>
      </c>
    </row>
    <row r="2404" spans="1:4" hidden="1" x14ac:dyDescent="0.25">
      <c r="A2404" s="61" t="s">
        <v>181</v>
      </c>
      <c r="B2404" s="61" t="s">
        <v>226</v>
      </c>
      <c r="C2404">
        <v>1903</v>
      </c>
      <c r="D2404" s="61" t="s">
        <v>2157</v>
      </c>
    </row>
    <row r="2405" spans="1:4" hidden="1" x14ac:dyDescent="0.25">
      <c r="A2405" s="61" t="s">
        <v>181</v>
      </c>
      <c r="B2405" s="61" t="s">
        <v>226</v>
      </c>
      <c r="C2405">
        <v>1904</v>
      </c>
      <c r="D2405" s="61" t="s">
        <v>2157</v>
      </c>
    </row>
    <row r="2406" spans="1:4" hidden="1" x14ac:dyDescent="0.25">
      <c r="A2406" s="61" t="s">
        <v>181</v>
      </c>
      <c r="B2406" s="61" t="s">
        <v>226</v>
      </c>
      <c r="C2406">
        <v>1905</v>
      </c>
      <c r="D2406" s="61" t="s">
        <v>2157</v>
      </c>
    </row>
    <row r="2407" spans="1:4" hidden="1" x14ac:dyDescent="0.25">
      <c r="A2407" s="61" t="s">
        <v>181</v>
      </c>
      <c r="B2407" s="61" t="s">
        <v>226</v>
      </c>
      <c r="C2407">
        <v>1906</v>
      </c>
      <c r="D2407" s="61" t="s">
        <v>2157</v>
      </c>
    </row>
    <row r="2408" spans="1:4" hidden="1" x14ac:dyDescent="0.25">
      <c r="A2408" s="61" t="s">
        <v>181</v>
      </c>
      <c r="B2408" s="61" t="s">
        <v>226</v>
      </c>
      <c r="C2408">
        <v>1907</v>
      </c>
      <c r="D2408" s="61" t="s">
        <v>2157</v>
      </c>
    </row>
    <row r="2409" spans="1:4" hidden="1" x14ac:dyDescent="0.25">
      <c r="A2409" s="61" t="s">
        <v>181</v>
      </c>
      <c r="B2409" s="61" t="s">
        <v>226</v>
      </c>
      <c r="C2409">
        <v>1908</v>
      </c>
      <c r="D2409" s="61" t="s">
        <v>2157</v>
      </c>
    </row>
    <row r="2410" spans="1:4" hidden="1" x14ac:dyDescent="0.25">
      <c r="A2410" s="61" t="s">
        <v>181</v>
      </c>
      <c r="B2410" s="61" t="s">
        <v>226</v>
      </c>
      <c r="C2410">
        <v>1909</v>
      </c>
      <c r="D2410" s="61" t="s">
        <v>2157</v>
      </c>
    </row>
    <row r="2411" spans="1:4" hidden="1" x14ac:dyDescent="0.25">
      <c r="A2411" s="61" t="s">
        <v>181</v>
      </c>
      <c r="B2411" s="61" t="s">
        <v>226</v>
      </c>
      <c r="C2411">
        <v>1910</v>
      </c>
      <c r="D2411" s="61" t="s">
        <v>2158</v>
      </c>
    </row>
    <row r="2412" spans="1:4" hidden="1" x14ac:dyDescent="0.25">
      <c r="A2412" s="61" t="s">
        <v>181</v>
      </c>
      <c r="B2412" s="61" t="s">
        <v>226</v>
      </c>
      <c r="C2412">
        <v>1911</v>
      </c>
      <c r="D2412" s="61" t="s">
        <v>2158</v>
      </c>
    </row>
    <row r="2413" spans="1:4" hidden="1" x14ac:dyDescent="0.25">
      <c r="A2413" s="61" t="s">
        <v>181</v>
      </c>
      <c r="B2413" s="61" t="s">
        <v>226</v>
      </c>
      <c r="C2413">
        <v>1912</v>
      </c>
      <c r="D2413" s="61" t="s">
        <v>2158</v>
      </c>
    </row>
    <row r="2414" spans="1:4" hidden="1" x14ac:dyDescent="0.25">
      <c r="A2414" s="61" t="s">
        <v>181</v>
      </c>
      <c r="B2414" s="61" t="s">
        <v>226</v>
      </c>
      <c r="C2414">
        <v>1913</v>
      </c>
      <c r="D2414" s="61" t="s">
        <v>2158</v>
      </c>
    </row>
    <row r="2415" spans="1:4" hidden="1" x14ac:dyDescent="0.25">
      <c r="A2415" s="61" t="s">
        <v>181</v>
      </c>
      <c r="B2415" s="61" t="s">
        <v>226</v>
      </c>
      <c r="C2415">
        <v>1914</v>
      </c>
      <c r="D2415" s="61" t="s">
        <v>2158</v>
      </c>
    </row>
    <row r="2416" spans="1:4" hidden="1" x14ac:dyDescent="0.25">
      <c r="A2416" s="61" t="s">
        <v>181</v>
      </c>
      <c r="B2416" s="61" t="s">
        <v>226</v>
      </c>
      <c r="C2416">
        <v>1915</v>
      </c>
      <c r="D2416" s="61" t="s">
        <v>2158</v>
      </c>
    </row>
    <row r="2417" spans="1:4" hidden="1" x14ac:dyDescent="0.25">
      <c r="A2417" s="61" t="s">
        <v>181</v>
      </c>
      <c r="B2417" s="61" t="s">
        <v>226</v>
      </c>
      <c r="C2417">
        <v>1916</v>
      </c>
      <c r="D2417" s="61" t="s">
        <v>2158</v>
      </c>
    </row>
    <row r="2418" spans="1:4" hidden="1" x14ac:dyDescent="0.25">
      <c r="A2418" s="61" t="s">
        <v>181</v>
      </c>
      <c r="B2418" s="61" t="s">
        <v>226</v>
      </c>
      <c r="C2418">
        <v>1917</v>
      </c>
      <c r="D2418" s="61" t="s">
        <v>2158</v>
      </c>
    </row>
    <row r="2419" spans="1:4" hidden="1" x14ac:dyDescent="0.25">
      <c r="A2419" s="61" t="s">
        <v>181</v>
      </c>
      <c r="B2419" s="61" t="s">
        <v>226</v>
      </c>
      <c r="C2419">
        <v>1918</v>
      </c>
      <c r="D2419" s="61" t="s">
        <v>2158</v>
      </c>
    </row>
    <row r="2420" spans="1:4" hidden="1" x14ac:dyDescent="0.25">
      <c r="A2420" s="61" t="s">
        <v>181</v>
      </c>
      <c r="B2420" s="61" t="s">
        <v>226</v>
      </c>
      <c r="C2420">
        <v>1919</v>
      </c>
      <c r="D2420" s="61" t="s">
        <v>2158</v>
      </c>
    </row>
    <row r="2421" spans="1:4" hidden="1" x14ac:dyDescent="0.25">
      <c r="A2421" s="61" t="s">
        <v>181</v>
      </c>
      <c r="B2421" s="61" t="s">
        <v>226</v>
      </c>
      <c r="C2421">
        <v>1920</v>
      </c>
      <c r="D2421" s="61" t="s">
        <v>2158</v>
      </c>
    </row>
    <row r="2422" spans="1:4" hidden="1" x14ac:dyDescent="0.25">
      <c r="A2422" s="61" t="s">
        <v>181</v>
      </c>
      <c r="B2422" s="61" t="s">
        <v>226</v>
      </c>
      <c r="C2422">
        <v>1921</v>
      </c>
      <c r="D2422" s="61" t="s">
        <v>2158</v>
      </c>
    </row>
    <row r="2423" spans="1:4" hidden="1" x14ac:dyDescent="0.25">
      <c r="A2423" s="61" t="s">
        <v>181</v>
      </c>
      <c r="B2423" s="61" t="s">
        <v>226</v>
      </c>
      <c r="C2423">
        <v>1922</v>
      </c>
      <c r="D2423" s="61" t="s">
        <v>2158</v>
      </c>
    </row>
    <row r="2424" spans="1:4" hidden="1" x14ac:dyDescent="0.25">
      <c r="A2424" s="61" t="s">
        <v>181</v>
      </c>
      <c r="B2424" s="61" t="s">
        <v>226</v>
      </c>
      <c r="C2424">
        <v>1923</v>
      </c>
      <c r="D2424" s="61" t="s">
        <v>2158</v>
      </c>
    </row>
    <row r="2425" spans="1:4" hidden="1" x14ac:dyDescent="0.25">
      <c r="A2425" s="61" t="s">
        <v>181</v>
      </c>
      <c r="B2425" s="61" t="s">
        <v>226</v>
      </c>
      <c r="C2425">
        <v>1924</v>
      </c>
      <c r="D2425" s="61" t="s">
        <v>2158</v>
      </c>
    </row>
    <row r="2426" spans="1:4" hidden="1" x14ac:dyDescent="0.25">
      <c r="A2426" s="61" t="s">
        <v>181</v>
      </c>
      <c r="B2426" s="61" t="s">
        <v>226</v>
      </c>
      <c r="C2426">
        <v>1925</v>
      </c>
      <c r="D2426" s="61" t="s">
        <v>2159</v>
      </c>
    </row>
    <row r="2427" spans="1:4" hidden="1" x14ac:dyDescent="0.25">
      <c r="A2427" s="61" t="s">
        <v>181</v>
      </c>
      <c r="B2427" s="61" t="s">
        <v>226</v>
      </c>
      <c r="C2427">
        <v>1926</v>
      </c>
      <c r="D2427" s="61" t="s">
        <v>2159</v>
      </c>
    </row>
    <row r="2428" spans="1:4" hidden="1" x14ac:dyDescent="0.25">
      <c r="A2428" s="61" t="s">
        <v>181</v>
      </c>
      <c r="B2428" s="61" t="s">
        <v>226</v>
      </c>
      <c r="C2428">
        <v>1927</v>
      </c>
      <c r="D2428" s="61" t="s">
        <v>2159</v>
      </c>
    </row>
    <row r="2429" spans="1:4" hidden="1" x14ac:dyDescent="0.25">
      <c r="A2429" s="61" t="s">
        <v>181</v>
      </c>
      <c r="B2429" s="61" t="s">
        <v>226</v>
      </c>
      <c r="C2429">
        <v>1928</v>
      </c>
      <c r="D2429" s="61" t="s">
        <v>2159</v>
      </c>
    </row>
    <row r="2430" spans="1:4" hidden="1" x14ac:dyDescent="0.25">
      <c r="A2430" s="61" t="s">
        <v>181</v>
      </c>
      <c r="B2430" s="61" t="s">
        <v>226</v>
      </c>
      <c r="C2430">
        <v>1929</v>
      </c>
      <c r="D2430" s="61" t="s">
        <v>2159</v>
      </c>
    </row>
    <row r="2431" spans="1:4" hidden="1" x14ac:dyDescent="0.25">
      <c r="A2431" s="61" t="s">
        <v>181</v>
      </c>
      <c r="B2431" s="61" t="s">
        <v>226</v>
      </c>
      <c r="C2431">
        <v>1930</v>
      </c>
      <c r="D2431" s="61" t="s">
        <v>2159</v>
      </c>
    </row>
    <row r="2432" spans="1:4" hidden="1" x14ac:dyDescent="0.25">
      <c r="A2432" s="61" t="s">
        <v>181</v>
      </c>
      <c r="B2432" s="61" t="s">
        <v>226</v>
      </c>
      <c r="C2432">
        <v>1931</v>
      </c>
      <c r="D2432" s="61" t="s">
        <v>2159</v>
      </c>
    </row>
    <row r="2433" spans="1:4" hidden="1" x14ac:dyDescent="0.25">
      <c r="A2433" s="61" t="s">
        <v>181</v>
      </c>
      <c r="B2433" s="61" t="s">
        <v>226</v>
      </c>
      <c r="C2433">
        <v>1932</v>
      </c>
      <c r="D2433" s="61" t="s">
        <v>2159</v>
      </c>
    </row>
    <row r="2434" spans="1:4" hidden="1" x14ac:dyDescent="0.25">
      <c r="A2434" s="61" t="s">
        <v>181</v>
      </c>
      <c r="B2434" s="61" t="s">
        <v>226</v>
      </c>
      <c r="C2434">
        <v>1933</v>
      </c>
      <c r="D2434" s="61" t="s">
        <v>2159</v>
      </c>
    </row>
    <row r="2435" spans="1:4" hidden="1" x14ac:dyDescent="0.25">
      <c r="A2435" s="61" t="s">
        <v>181</v>
      </c>
      <c r="B2435" s="61" t="s">
        <v>226</v>
      </c>
      <c r="C2435">
        <v>1934</v>
      </c>
      <c r="D2435" s="61" t="s">
        <v>2159</v>
      </c>
    </row>
    <row r="2436" spans="1:4" hidden="1" x14ac:dyDescent="0.25">
      <c r="A2436" s="61" t="s">
        <v>181</v>
      </c>
      <c r="B2436" s="61" t="s">
        <v>226</v>
      </c>
      <c r="C2436">
        <v>1935</v>
      </c>
      <c r="D2436" s="61" t="s">
        <v>2160</v>
      </c>
    </row>
    <row r="2437" spans="1:4" hidden="1" x14ac:dyDescent="0.25">
      <c r="A2437" s="61" t="s">
        <v>181</v>
      </c>
      <c r="B2437" s="61" t="s">
        <v>226</v>
      </c>
      <c r="C2437">
        <v>1936</v>
      </c>
      <c r="D2437" s="61" t="s">
        <v>2160</v>
      </c>
    </row>
    <row r="2438" spans="1:4" hidden="1" x14ac:dyDescent="0.25">
      <c r="A2438" s="61" t="s">
        <v>181</v>
      </c>
      <c r="B2438" s="61" t="s">
        <v>226</v>
      </c>
      <c r="C2438">
        <v>1937</v>
      </c>
      <c r="D2438" s="61" t="s">
        <v>2160</v>
      </c>
    </row>
    <row r="2439" spans="1:4" hidden="1" x14ac:dyDescent="0.25">
      <c r="A2439" s="61" t="s">
        <v>181</v>
      </c>
      <c r="B2439" s="61" t="s">
        <v>226</v>
      </c>
      <c r="C2439">
        <v>1938</v>
      </c>
      <c r="D2439" s="61" t="s">
        <v>2160</v>
      </c>
    </row>
    <row r="2440" spans="1:4" hidden="1" x14ac:dyDescent="0.25">
      <c r="A2440" s="61" t="s">
        <v>181</v>
      </c>
      <c r="B2440" s="61" t="s">
        <v>226</v>
      </c>
      <c r="C2440">
        <v>1939</v>
      </c>
      <c r="D2440" s="61" t="s">
        <v>2160</v>
      </c>
    </row>
    <row r="2441" spans="1:4" hidden="1" x14ac:dyDescent="0.25">
      <c r="A2441" s="61" t="s">
        <v>181</v>
      </c>
      <c r="B2441" s="61" t="s">
        <v>226</v>
      </c>
      <c r="C2441">
        <v>1940</v>
      </c>
      <c r="D2441" s="61" t="s">
        <v>2160</v>
      </c>
    </row>
    <row r="2442" spans="1:4" hidden="1" x14ac:dyDescent="0.25">
      <c r="A2442" s="61" t="s">
        <v>181</v>
      </c>
      <c r="B2442" s="61" t="s">
        <v>226</v>
      </c>
      <c r="C2442">
        <v>1941</v>
      </c>
      <c r="D2442" s="61" t="s">
        <v>2160</v>
      </c>
    </row>
    <row r="2443" spans="1:4" hidden="1" x14ac:dyDescent="0.25">
      <c r="A2443" s="61" t="s">
        <v>181</v>
      </c>
      <c r="B2443" s="61" t="s">
        <v>226</v>
      </c>
      <c r="C2443">
        <v>1942</v>
      </c>
      <c r="D2443" s="61" t="s">
        <v>2160</v>
      </c>
    </row>
    <row r="2444" spans="1:4" hidden="1" x14ac:dyDescent="0.25">
      <c r="A2444" s="61" t="s">
        <v>181</v>
      </c>
      <c r="B2444" s="61" t="s">
        <v>226</v>
      </c>
      <c r="C2444">
        <v>1943</v>
      </c>
      <c r="D2444" s="61" t="s">
        <v>2160</v>
      </c>
    </row>
    <row r="2445" spans="1:4" hidden="1" x14ac:dyDescent="0.25">
      <c r="A2445" s="61" t="s">
        <v>181</v>
      </c>
      <c r="B2445" s="61" t="s">
        <v>226</v>
      </c>
      <c r="C2445">
        <v>1944</v>
      </c>
      <c r="D2445" s="61" t="s">
        <v>2160</v>
      </c>
    </row>
    <row r="2446" spans="1:4" hidden="1" x14ac:dyDescent="0.25">
      <c r="A2446" s="61" t="s">
        <v>181</v>
      </c>
      <c r="B2446" s="61" t="s">
        <v>226</v>
      </c>
      <c r="C2446">
        <v>1945</v>
      </c>
      <c r="D2446" s="61" t="s">
        <v>2160</v>
      </c>
    </row>
    <row r="2447" spans="1:4" hidden="1" x14ac:dyDescent="0.25">
      <c r="A2447" s="61" t="s">
        <v>181</v>
      </c>
      <c r="B2447" s="61" t="s">
        <v>226</v>
      </c>
      <c r="C2447">
        <v>1946</v>
      </c>
      <c r="D2447" s="61" t="s">
        <v>2160</v>
      </c>
    </row>
    <row r="2448" spans="1:4" hidden="1" x14ac:dyDescent="0.25">
      <c r="A2448" s="61" t="s">
        <v>181</v>
      </c>
      <c r="B2448" s="61" t="s">
        <v>226</v>
      </c>
      <c r="C2448">
        <v>1947</v>
      </c>
      <c r="D2448" s="61" t="s">
        <v>1799</v>
      </c>
    </row>
    <row r="2449" spans="1:4" hidden="1" x14ac:dyDescent="0.25">
      <c r="A2449" s="61" t="s">
        <v>181</v>
      </c>
      <c r="B2449" s="61" t="s">
        <v>226</v>
      </c>
      <c r="C2449">
        <v>1948</v>
      </c>
      <c r="D2449" s="61" t="s">
        <v>2161</v>
      </c>
    </row>
    <row r="2450" spans="1:4" hidden="1" x14ac:dyDescent="0.25">
      <c r="A2450" s="61" t="s">
        <v>181</v>
      </c>
      <c r="B2450" s="61" t="s">
        <v>226</v>
      </c>
      <c r="C2450">
        <v>1949</v>
      </c>
      <c r="D2450" s="61" t="s">
        <v>2161</v>
      </c>
    </row>
    <row r="2451" spans="1:4" hidden="1" x14ac:dyDescent="0.25">
      <c r="A2451" s="61" t="s">
        <v>181</v>
      </c>
      <c r="B2451" s="61" t="s">
        <v>226</v>
      </c>
      <c r="C2451">
        <v>1950</v>
      </c>
      <c r="D2451" s="61" t="s">
        <v>2162</v>
      </c>
    </row>
    <row r="2452" spans="1:4" hidden="1" x14ac:dyDescent="0.25">
      <c r="A2452" s="61" t="s">
        <v>181</v>
      </c>
      <c r="B2452" s="61" t="s">
        <v>226</v>
      </c>
      <c r="C2452">
        <v>1951</v>
      </c>
      <c r="D2452" s="61" t="s">
        <v>2163</v>
      </c>
    </row>
    <row r="2453" spans="1:4" hidden="1" x14ac:dyDescent="0.25">
      <c r="A2453" s="61" t="s">
        <v>181</v>
      </c>
      <c r="B2453" s="61" t="s">
        <v>226</v>
      </c>
      <c r="C2453">
        <v>1952</v>
      </c>
      <c r="D2453" s="61" t="s">
        <v>2164</v>
      </c>
    </row>
    <row r="2454" spans="1:4" hidden="1" x14ac:dyDescent="0.25">
      <c r="A2454" s="61" t="s">
        <v>181</v>
      </c>
      <c r="B2454" s="61" t="s">
        <v>226</v>
      </c>
      <c r="C2454">
        <v>1953</v>
      </c>
      <c r="D2454" s="61" t="s">
        <v>2164</v>
      </c>
    </row>
    <row r="2455" spans="1:4" hidden="1" x14ac:dyDescent="0.25">
      <c r="A2455" s="61" t="s">
        <v>181</v>
      </c>
      <c r="B2455" s="61" t="s">
        <v>226</v>
      </c>
      <c r="C2455">
        <v>1954</v>
      </c>
      <c r="D2455" s="61" t="s">
        <v>2165</v>
      </c>
    </row>
    <row r="2456" spans="1:4" hidden="1" x14ac:dyDescent="0.25">
      <c r="A2456" s="61" t="s">
        <v>181</v>
      </c>
      <c r="B2456" s="61" t="s">
        <v>226</v>
      </c>
      <c r="C2456">
        <v>1955</v>
      </c>
      <c r="D2456" s="61" t="s">
        <v>1737</v>
      </c>
    </row>
    <row r="2457" spans="1:4" hidden="1" x14ac:dyDescent="0.25">
      <c r="A2457" s="61" t="s">
        <v>181</v>
      </c>
      <c r="B2457" s="61" t="s">
        <v>226</v>
      </c>
      <c r="C2457">
        <v>1956</v>
      </c>
      <c r="D2457" s="61" t="s">
        <v>2166</v>
      </c>
    </row>
    <row r="2458" spans="1:4" hidden="1" x14ac:dyDescent="0.25">
      <c r="A2458" s="61" t="s">
        <v>181</v>
      </c>
      <c r="B2458" s="61" t="s">
        <v>226</v>
      </c>
      <c r="C2458">
        <v>1957</v>
      </c>
      <c r="D2458" s="61" t="s">
        <v>2167</v>
      </c>
    </row>
    <row r="2459" spans="1:4" hidden="1" x14ac:dyDescent="0.25">
      <c r="A2459" s="61" t="s">
        <v>181</v>
      </c>
      <c r="B2459" s="61" t="s">
        <v>226</v>
      </c>
      <c r="C2459">
        <v>1958</v>
      </c>
      <c r="D2459" s="61" t="s">
        <v>2168</v>
      </c>
    </row>
    <row r="2460" spans="1:4" hidden="1" x14ac:dyDescent="0.25">
      <c r="A2460" s="61" t="s">
        <v>181</v>
      </c>
      <c r="B2460" s="61" t="s">
        <v>226</v>
      </c>
      <c r="C2460">
        <v>1959</v>
      </c>
      <c r="D2460" s="61" t="s">
        <v>2169</v>
      </c>
    </row>
    <row r="2461" spans="1:4" hidden="1" x14ac:dyDescent="0.25">
      <c r="A2461" s="61" t="s">
        <v>181</v>
      </c>
      <c r="B2461" s="61" t="s">
        <v>226</v>
      </c>
      <c r="C2461">
        <v>1960</v>
      </c>
      <c r="D2461" s="61" t="s">
        <v>1699</v>
      </c>
    </row>
    <row r="2462" spans="1:4" hidden="1" x14ac:dyDescent="0.25">
      <c r="A2462" s="61" t="s">
        <v>181</v>
      </c>
      <c r="B2462" s="61" t="s">
        <v>226</v>
      </c>
      <c r="C2462">
        <v>1961</v>
      </c>
      <c r="D2462" s="61" t="s">
        <v>1699</v>
      </c>
    </row>
    <row r="2463" spans="1:4" hidden="1" x14ac:dyDescent="0.25">
      <c r="A2463" s="61" t="s">
        <v>181</v>
      </c>
      <c r="B2463" s="61" t="s">
        <v>226</v>
      </c>
      <c r="C2463">
        <v>1962</v>
      </c>
      <c r="D2463" s="61" t="s">
        <v>2170</v>
      </c>
    </row>
    <row r="2464" spans="1:4" hidden="1" x14ac:dyDescent="0.25">
      <c r="A2464" s="61" t="s">
        <v>181</v>
      </c>
      <c r="B2464" s="61" t="s">
        <v>226</v>
      </c>
      <c r="C2464">
        <v>1963</v>
      </c>
      <c r="D2464" s="61" t="s">
        <v>1708</v>
      </c>
    </row>
    <row r="2465" spans="1:4" hidden="1" x14ac:dyDescent="0.25">
      <c r="A2465" s="61" t="s">
        <v>181</v>
      </c>
      <c r="B2465" s="61" t="s">
        <v>226</v>
      </c>
      <c r="C2465">
        <v>1964</v>
      </c>
      <c r="D2465" s="61" t="s">
        <v>1708</v>
      </c>
    </row>
    <row r="2466" spans="1:4" hidden="1" x14ac:dyDescent="0.25">
      <c r="A2466" s="61" t="s">
        <v>181</v>
      </c>
      <c r="B2466" s="61" t="s">
        <v>226</v>
      </c>
      <c r="C2466">
        <v>1965</v>
      </c>
      <c r="D2466" s="61" t="s">
        <v>1708</v>
      </c>
    </row>
    <row r="2467" spans="1:4" hidden="1" x14ac:dyDescent="0.25">
      <c r="A2467" s="61" t="s">
        <v>181</v>
      </c>
      <c r="B2467" s="61" t="s">
        <v>226</v>
      </c>
      <c r="C2467">
        <v>1966</v>
      </c>
      <c r="D2467" s="61" t="s">
        <v>2171</v>
      </c>
    </row>
    <row r="2468" spans="1:4" hidden="1" x14ac:dyDescent="0.25">
      <c r="A2468" s="61" t="s">
        <v>181</v>
      </c>
      <c r="B2468" s="61" t="s">
        <v>226</v>
      </c>
      <c r="C2468">
        <v>1967</v>
      </c>
      <c r="D2468" s="61" t="s">
        <v>2171</v>
      </c>
    </row>
    <row r="2469" spans="1:4" hidden="1" x14ac:dyDescent="0.25">
      <c r="A2469" s="61" t="s">
        <v>181</v>
      </c>
      <c r="B2469" s="61" t="s">
        <v>226</v>
      </c>
      <c r="C2469">
        <v>1968</v>
      </c>
      <c r="D2469" s="61" t="s">
        <v>2171</v>
      </c>
    </row>
    <row r="2470" spans="1:4" hidden="1" x14ac:dyDescent="0.25">
      <c r="A2470" s="61" t="s">
        <v>181</v>
      </c>
      <c r="B2470" s="61" t="s">
        <v>226</v>
      </c>
      <c r="C2470">
        <v>1969</v>
      </c>
      <c r="D2470" s="61" t="s">
        <v>2172</v>
      </c>
    </row>
    <row r="2471" spans="1:4" hidden="1" x14ac:dyDescent="0.25">
      <c r="A2471" s="61" t="s">
        <v>181</v>
      </c>
      <c r="B2471" s="61" t="s">
        <v>226</v>
      </c>
      <c r="C2471">
        <v>1970</v>
      </c>
      <c r="D2471" s="61" t="s">
        <v>1817</v>
      </c>
    </row>
    <row r="2472" spans="1:4" hidden="1" x14ac:dyDescent="0.25">
      <c r="A2472" s="61" t="s">
        <v>181</v>
      </c>
      <c r="B2472" s="61" t="s">
        <v>226</v>
      </c>
      <c r="C2472">
        <v>1971</v>
      </c>
      <c r="D2472" s="61" t="s">
        <v>1498</v>
      </c>
    </row>
    <row r="2473" spans="1:4" hidden="1" x14ac:dyDescent="0.25">
      <c r="A2473" s="61" t="s">
        <v>181</v>
      </c>
      <c r="B2473" s="61" t="s">
        <v>226</v>
      </c>
      <c r="C2473">
        <v>1972</v>
      </c>
      <c r="D2473" s="61" t="s">
        <v>1491</v>
      </c>
    </row>
    <row r="2474" spans="1:4" hidden="1" x14ac:dyDescent="0.25">
      <c r="A2474" s="61" t="s">
        <v>181</v>
      </c>
      <c r="B2474" s="61" t="s">
        <v>226</v>
      </c>
      <c r="C2474">
        <v>1973</v>
      </c>
      <c r="D2474" s="61" t="s">
        <v>544</v>
      </c>
    </row>
    <row r="2475" spans="1:4" hidden="1" x14ac:dyDescent="0.25">
      <c r="A2475" s="61" t="s">
        <v>181</v>
      </c>
      <c r="B2475" s="61" t="s">
        <v>226</v>
      </c>
      <c r="C2475">
        <v>1974</v>
      </c>
      <c r="D2475" s="61" t="s">
        <v>2173</v>
      </c>
    </row>
    <row r="2476" spans="1:4" hidden="1" x14ac:dyDescent="0.25">
      <c r="A2476" s="61" t="s">
        <v>181</v>
      </c>
      <c r="B2476" s="61" t="s">
        <v>226</v>
      </c>
      <c r="C2476">
        <v>1975</v>
      </c>
      <c r="D2476" s="61" t="s">
        <v>1751</v>
      </c>
    </row>
    <row r="2477" spans="1:4" hidden="1" x14ac:dyDescent="0.25">
      <c r="A2477" s="61" t="s">
        <v>181</v>
      </c>
      <c r="B2477" s="61" t="s">
        <v>226</v>
      </c>
      <c r="C2477">
        <v>1976</v>
      </c>
      <c r="D2477" s="61" t="s">
        <v>2174</v>
      </c>
    </row>
    <row r="2478" spans="1:4" hidden="1" x14ac:dyDescent="0.25">
      <c r="A2478" s="61" t="s">
        <v>181</v>
      </c>
      <c r="B2478" s="61" t="s">
        <v>226</v>
      </c>
      <c r="C2478">
        <v>1977</v>
      </c>
      <c r="D2478" s="61" t="s">
        <v>2174</v>
      </c>
    </row>
    <row r="2479" spans="1:4" hidden="1" x14ac:dyDescent="0.25">
      <c r="A2479" s="61" t="s">
        <v>181</v>
      </c>
      <c r="B2479" s="61" t="s">
        <v>226</v>
      </c>
      <c r="C2479">
        <v>1978</v>
      </c>
      <c r="D2479" s="61" t="s">
        <v>568</v>
      </c>
    </row>
    <row r="2480" spans="1:4" hidden="1" x14ac:dyDescent="0.25">
      <c r="A2480" s="61" t="s">
        <v>181</v>
      </c>
      <c r="B2480" s="61" t="s">
        <v>226</v>
      </c>
      <c r="C2480">
        <v>1979</v>
      </c>
      <c r="D2480" s="61" t="s">
        <v>2175</v>
      </c>
    </row>
    <row r="2481" spans="1:4" hidden="1" x14ac:dyDescent="0.25">
      <c r="A2481" s="61" t="s">
        <v>181</v>
      </c>
      <c r="B2481" s="61" t="s">
        <v>226</v>
      </c>
      <c r="C2481">
        <v>1980</v>
      </c>
      <c r="D2481" s="61" t="s">
        <v>2175</v>
      </c>
    </row>
    <row r="2482" spans="1:4" hidden="1" x14ac:dyDescent="0.25">
      <c r="A2482" s="61" t="s">
        <v>181</v>
      </c>
      <c r="B2482" s="61" t="s">
        <v>226</v>
      </c>
      <c r="C2482">
        <v>1981</v>
      </c>
      <c r="D2482" s="61" t="s">
        <v>2175</v>
      </c>
    </row>
    <row r="2483" spans="1:4" hidden="1" x14ac:dyDescent="0.25">
      <c r="A2483" s="61" t="s">
        <v>181</v>
      </c>
      <c r="B2483" s="61" t="s">
        <v>226</v>
      </c>
      <c r="C2483">
        <v>1982</v>
      </c>
      <c r="D2483" s="61" t="s">
        <v>2176</v>
      </c>
    </row>
    <row r="2484" spans="1:4" hidden="1" x14ac:dyDescent="0.25">
      <c r="A2484" s="61" t="s">
        <v>181</v>
      </c>
      <c r="B2484" s="61" t="s">
        <v>226</v>
      </c>
      <c r="C2484">
        <v>1983</v>
      </c>
      <c r="D2484" s="61" t="s">
        <v>2176</v>
      </c>
    </row>
    <row r="2485" spans="1:4" hidden="1" x14ac:dyDescent="0.25">
      <c r="A2485" s="61" t="s">
        <v>181</v>
      </c>
      <c r="B2485" s="61" t="s">
        <v>226</v>
      </c>
      <c r="C2485">
        <v>1984</v>
      </c>
      <c r="D2485" s="61" t="s">
        <v>2176</v>
      </c>
    </row>
    <row r="2486" spans="1:4" hidden="1" x14ac:dyDescent="0.25">
      <c r="A2486" s="61" t="s">
        <v>181</v>
      </c>
      <c r="B2486" s="61" t="s">
        <v>226</v>
      </c>
      <c r="C2486">
        <v>1985</v>
      </c>
      <c r="D2486" s="61" t="s">
        <v>2176</v>
      </c>
    </row>
    <row r="2487" spans="1:4" hidden="1" x14ac:dyDescent="0.25">
      <c r="A2487" s="61" t="s">
        <v>181</v>
      </c>
      <c r="B2487" s="61" t="s">
        <v>226</v>
      </c>
      <c r="C2487">
        <v>1986</v>
      </c>
      <c r="D2487" s="61" t="s">
        <v>2176</v>
      </c>
    </row>
    <row r="2488" spans="1:4" hidden="1" x14ac:dyDescent="0.25">
      <c r="A2488" s="61" t="s">
        <v>181</v>
      </c>
      <c r="B2488" s="61" t="s">
        <v>226</v>
      </c>
      <c r="C2488">
        <v>1987</v>
      </c>
      <c r="D2488" s="61" t="s">
        <v>2176</v>
      </c>
    </row>
    <row r="2489" spans="1:4" hidden="1" x14ac:dyDescent="0.25">
      <c r="A2489" s="61" t="s">
        <v>181</v>
      </c>
      <c r="B2489" s="61" t="s">
        <v>226</v>
      </c>
      <c r="C2489">
        <v>1988</v>
      </c>
      <c r="D2489" s="61" t="s">
        <v>2176</v>
      </c>
    </row>
    <row r="2490" spans="1:4" hidden="1" x14ac:dyDescent="0.25">
      <c r="A2490" s="61" t="s">
        <v>181</v>
      </c>
      <c r="B2490" s="61" t="s">
        <v>226</v>
      </c>
      <c r="C2490">
        <v>1989</v>
      </c>
      <c r="D2490" s="61" t="s">
        <v>2176</v>
      </c>
    </row>
    <row r="2491" spans="1:4" hidden="1" x14ac:dyDescent="0.25">
      <c r="A2491" s="61" t="s">
        <v>181</v>
      </c>
      <c r="B2491" s="61" t="s">
        <v>226</v>
      </c>
      <c r="C2491">
        <v>1990</v>
      </c>
      <c r="D2491" s="61" t="s">
        <v>2177</v>
      </c>
    </row>
    <row r="2492" spans="1:4" hidden="1" x14ac:dyDescent="0.25">
      <c r="A2492" s="61" t="s">
        <v>181</v>
      </c>
      <c r="B2492" s="61" t="s">
        <v>226</v>
      </c>
      <c r="C2492">
        <v>1991</v>
      </c>
      <c r="D2492" s="61" t="s">
        <v>2178</v>
      </c>
    </row>
    <row r="2493" spans="1:4" hidden="1" x14ac:dyDescent="0.25">
      <c r="A2493" s="61" t="s">
        <v>181</v>
      </c>
      <c r="B2493" s="61" t="s">
        <v>226</v>
      </c>
      <c r="C2493">
        <v>1992</v>
      </c>
      <c r="D2493" s="61" t="s">
        <v>2179</v>
      </c>
    </row>
    <row r="2494" spans="1:4" hidden="1" x14ac:dyDescent="0.25">
      <c r="A2494" s="61" t="s">
        <v>181</v>
      </c>
      <c r="B2494" s="61" t="s">
        <v>226</v>
      </c>
      <c r="C2494">
        <v>1993</v>
      </c>
      <c r="D2494" s="61" t="s">
        <v>2179</v>
      </c>
    </row>
    <row r="2495" spans="1:4" hidden="1" x14ac:dyDescent="0.25">
      <c r="A2495" s="61" t="s">
        <v>181</v>
      </c>
      <c r="B2495" s="61" t="s">
        <v>226</v>
      </c>
      <c r="C2495">
        <v>1994</v>
      </c>
      <c r="D2495" s="61" t="s">
        <v>2179</v>
      </c>
    </row>
    <row r="2496" spans="1:4" hidden="1" x14ac:dyDescent="0.25">
      <c r="A2496" s="61" t="s">
        <v>181</v>
      </c>
      <c r="B2496" s="61" t="s">
        <v>226</v>
      </c>
      <c r="C2496">
        <v>1995</v>
      </c>
      <c r="D2496" s="61" t="s">
        <v>2179</v>
      </c>
    </row>
    <row r="2497" spans="1:4" hidden="1" x14ac:dyDescent="0.25">
      <c r="A2497" s="61" t="s">
        <v>181</v>
      </c>
      <c r="B2497" s="61" t="s">
        <v>226</v>
      </c>
      <c r="C2497">
        <v>1996</v>
      </c>
      <c r="D2497" s="61" t="s">
        <v>2178</v>
      </c>
    </row>
    <row r="2498" spans="1:4" hidden="1" x14ac:dyDescent="0.25">
      <c r="A2498" s="61" t="s">
        <v>181</v>
      </c>
      <c r="B2498" s="61" t="s">
        <v>226</v>
      </c>
      <c r="C2498">
        <v>1997</v>
      </c>
      <c r="D2498" s="61" t="s">
        <v>2180</v>
      </c>
    </row>
    <row r="2499" spans="1:4" hidden="1" x14ac:dyDescent="0.25">
      <c r="A2499" s="61" t="s">
        <v>181</v>
      </c>
      <c r="B2499" s="61" t="s">
        <v>226</v>
      </c>
      <c r="C2499">
        <v>1998</v>
      </c>
      <c r="D2499" s="61" t="s">
        <v>2180</v>
      </c>
    </row>
    <row r="2500" spans="1:4" hidden="1" x14ac:dyDescent="0.25">
      <c r="A2500" s="61" t="s">
        <v>181</v>
      </c>
      <c r="B2500" s="61" t="s">
        <v>226</v>
      </c>
      <c r="C2500">
        <v>1999</v>
      </c>
      <c r="D2500" s="61" t="s">
        <v>2180</v>
      </c>
    </row>
    <row r="2501" spans="1:4" hidden="1" x14ac:dyDescent="0.25">
      <c r="A2501" s="61" t="s">
        <v>181</v>
      </c>
      <c r="B2501" s="61" t="s">
        <v>226</v>
      </c>
      <c r="C2501">
        <v>2000</v>
      </c>
      <c r="D2501" s="61" t="s">
        <v>1865</v>
      </c>
    </row>
    <row r="2502" spans="1:4" hidden="1" x14ac:dyDescent="0.25">
      <c r="A2502" s="61" t="s">
        <v>181</v>
      </c>
      <c r="B2502" s="61" t="s">
        <v>226</v>
      </c>
      <c r="C2502">
        <v>2001</v>
      </c>
      <c r="D2502" s="61" t="s">
        <v>2181</v>
      </c>
    </row>
    <row r="2503" spans="1:4" hidden="1" x14ac:dyDescent="0.25">
      <c r="A2503" s="61" t="s">
        <v>181</v>
      </c>
      <c r="B2503" s="61" t="s">
        <v>226</v>
      </c>
      <c r="C2503">
        <v>2002</v>
      </c>
      <c r="D2503" s="61" t="s">
        <v>1755</v>
      </c>
    </row>
    <row r="2504" spans="1:4" hidden="1" x14ac:dyDescent="0.25">
      <c r="A2504" s="61" t="s">
        <v>181</v>
      </c>
      <c r="B2504" s="61" t="s">
        <v>226</v>
      </c>
      <c r="C2504">
        <v>2003</v>
      </c>
      <c r="D2504" s="61" t="s">
        <v>1755</v>
      </c>
    </row>
    <row r="2505" spans="1:4" hidden="1" x14ac:dyDescent="0.25">
      <c r="A2505" s="61" t="s">
        <v>181</v>
      </c>
      <c r="B2505" s="61" t="s">
        <v>226</v>
      </c>
      <c r="C2505">
        <v>2004</v>
      </c>
      <c r="D2505" s="61" t="s">
        <v>1755</v>
      </c>
    </row>
    <row r="2506" spans="1:4" hidden="1" x14ac:dyDescent="0.25">
      <c r="A2506" s="61" t="s">
        <v>181</v>
      </c>
      <c r="B2506" s="61" t="s">
        <v>226</v>
      </c>
      <c r="C2506">
        <v>2005</v>
      </c>
      <c r="D2506" s="61" t="s">
        <v>1755</v>
      </c>
    </row>
    <row r="2507" spans="1:4" hidden="1" x14ac:dyDescent="0.25">
      <c r="A2507" s="61" t="s">
        <v>181</v>
      </c>
      <c r="B2507" s="61" t="s">
        <v>226</v>
      </c>
      <c r="C2507">
        <v>2006</v>
      </c>
      <c r="D2507" s="61" t="s">
        <v>1759</v>
      </c>
    </row>
    <row r="2508" spans="1:4" hidden="1" x14ac:dyDescent="0.25">
      <c r="A2508" s="61" t="s">
        <v>181</v>
      </c>
      <c r="B2508" s="61" t="s">
        <v>226</v>
      </c>
      <c r="C2508">
        <v>2007</v>
      </c>
      <c r="D2508" s="61" t="s">
        <v>567</v>
      </c>
    </row>
    <row r="2509" spans="1:4" hidden="1" x14ac:dyDescent="0.25">
      <c r="A2509" s="61" t="s">
        <v>181</v>
      </c>
      <c r="B2509" s="61" t="s">
        <v>226</v>
      </c>
      <c r="C2509">
        <v>2008</v>
      </c>
      <c r="D2509" s="61" t="s">
        <v>1753</v>
      </c>
    </row>
    <row r="2510" spans="1:4" hidden="1" x14ac:dyDescent="0.25">
      <c r="A2510" s="61" t="s">
        <v>181</v>
      </c>
      <c r="B2510" s="61" t="s">
        <v>226</v>
      </c>
      <c r="C2510">
        <v>2009</v>
      </c>
      <c r="D2510" s="61" t="s">
        <v>1521</v>
      </c>
    </row>
    <row r="2511" spans="1:4" hidden="1" x14ac:dyDescent="0.25">
      <c r="A2511" s="61" t="s">
        <v>181</v>
      </c>
      <c r="B2511" s="61" t="s">
        <v>226</v>
      </c>
      <c r="C2511">
        <v>2010</v>
      </c>
      <c r="D2511" s="61" t="s">
        <v>2182</v>
      </c>
    </row>
    <row r="2512" spans="1:4" hidden="1" x14ac:dyDescent="0.25">
      <c r="A2512" s="61" t="s">
        <v>181</v>
      </c>
      <c r="B2512" s="61" t="s">
        <v>226</v>
      </c>
      <c r="C2512">
        <v>2011</v>
      </c>
      <c r="D2512" s="61" t="s">
        <v>2150</v>
      </c>
    </row>
    <row r="2513" spans="1:4" hidden="1" x14ac:dyDescent="0.25">
      <c r="A2513" s="61" t="s">
        <v>181</v>
      </c>
      <c r="B2513" s="61" t="s">
        <v>226</v>
      </c>
      <c r="C2513">
        <v>2012</v>
      </c>
      <c r="D2513" s="61" t="s">
        <v>2183</v>
      </c>
    </row>
    <row r="2514" spans="1:4" hidden="1" x14ac:dyDescent="0.25">
      <c r="A2514" s="61" t="s">
        <v>181</v>
      </c>
      <c r="B2514" s="61" t="s">
        <v>226</v>
      </c>
      <c r="C2514">
        <v>2013</v>
      </c>
      <c r="D2514" s="61" t="s">
        <v>2184</v>
      </c>
    </row>
    <row r="2515" spans="1:4" hidden="1" x14ac:dyDescent="0.25">
      <c r="A2515" s="61" t="s">
        <v>181</v>
      </c>
      <c r="B2515" s="61" t="s">
        <v>226</v>
      </c>
      <c r="C2515">
        <v>2014</v>
      </c>
      <c r="D2515" s="61" t="s">
        <v>2185</v>
      </c>
    </row>
    <row r="2516" spans="1:4" hidden="1" x14ac:dyDescent="0.25">
      <c r="A2516" s="61" t="s">
        <v>181</v>
      </c>
      <c r="B2516" s="61" t="s">
        <v>226</v>
      </c>
      <c r="C2516">
        <v>2015</v>
      </c>
      <c r="D2516" s="61" t="s">
        <v>2186</v>
      </c>
    </row>
    <row r="2517" spans="1:4" hidden="1" x14ac:dyDescent="0.25">
      <c r="A2517" s="61" t="s">
        <v>181</v>
      </c>
      <c r="B2517" s="61" t="s">
        <v>226</v>
      </c>
      <c r="C2517">
        <v>2016</v>
      </c>
      <c r="D2517" s="61" t="s">
        <v>1849</v>
      </c>
    </row>
    <row r="2518" spans="1:4" hidden="1" x14ac:dyDescent="0.25">
      <c r="A2518" s="61" t="s">
        <v>181</v>
      </c>
      <c r="B2518" s="61" t="s">
        <v>226</v>
      </c>
      <c r="C2518">
        <v>2017</v>
      </c>
      <c r="D2518" s="61" t="s">
        <v>1514</v>
      </c>
    </row>
    <row r="2519" spans="1:4" hidden="1" x14ac:dyDescent="0.25">
      <c r="A2519" s="61" t="s">
        <v>181</v>
      </c>
      <c r="B2519" s="61" t="s">
        <v>226</v>
      </c>
      <c r="C2519">
        <v>2018</v>
      </c>
      <c r="D2519" s="61" t="s">
        <v>2149</v>
      </c>
    </row>
    <row r="2520" spans="1:4" hidden="1" x14ac:dyDescent="0.25">
      <c r="A2520" s="61" t="s">
        <v>181</v>
      </c>
      <c r="B2520" s="61" t="s">
        <v>226</v>
      </c>
      <c r="C2520">
        <v>2019</v>
      </c>
      <c r="D2520" s="61" t="s">
        <v>2187</v>
      </c>
    </row>
    <row r="2521" spans="1:4" hidden="1" x14ac:dyDescent="0.25">
      <c r="A2521" s="61" t="s">
        <v>181</v>
      </c>
      <c r="B2521" s="61" t="s">
        <v>226</v>
      </c>
      <c r="C2521">
        <v>2020</v>
      </c>
      <c r="D2521" s="61" t="s">
        <v>2188</v>
      </c>
    </row>
    <row r="2522" spans="1:4" hidden="1" x14ac:dyDescent="0.25">
      <c r="A2522" s="61" t="s">
        <v>181</v>
      </c>
      <c r="B2522" s="61" t="s">
        <v>226</v>
      </c>
      <c r="C2522">
        <v>2021</v>
      </c>
      <c r="D2522" s="61" t="s">
        <v>2189</v>
      </c>
    </row>
    <row r="2523" spans="1:4" hidden="1" x14ac:dyDescent="0.25">
      <c r="A2523" s="61" t="s">
        <v>181</v>
      </c>
      <c r="B2523" s="61" t="s">
        <v>226</v>
      </c>
      <c r="C2523">
        <v>2022</v>
      </c>
      <c r="D2523" s="61" t="s">
        <v>2190</v>
      </c>
    </row>
    <row r="2524" spans="1:4" x14ac:dyDescent="0.25">
      <c r="A2524" s="61" t="s">
        <v>181</v>
      </c>
      <c r="B2524" s="61" t="s">
        <v>226</v>
      </c>
      <c r="C2524">
        <v>2023</v>
      </c>
      <c r="D2524" s="61">
        <v>8.6999999999999994E-2</v>
      </c>
    </row>
    <row r="2525" spans="1:4" hidden="1" x14ac:dyDescent="0.25">
      <c r="A2525" s="61" t="s">
        <v>238</v>
      </c>
      <c r="B2525" s="61" t="s">
        <v>239</v>
      </c>
      <c r="C2525">
        <v>1900</v>
      </c>
      <c r="D2525" s="61" t="s">
        <v>2192</v>
      </c>
    </row>
    <row r="2526" spans="1:4" hidden="1" x14ac:dyDescent="0.25">
      <c r="A2526" s="61" t="s">
        <v>238</v>
      </c>
      <c r="B2526" s="61" t="s">
        <v>239</v>
      </c>
      <c r="C2526">
        <v>1901</v>
      </c>
      <c r="D2526" s="61" t="s">
        <v>2192</v>
      </c>
    </row>
    <row r="2527" spans="1:4" hidden="1" x14ac:dyDescent="0.25">
      <c r="A2527" s="61" t="s">
        <v>238</v>
      </c>
      <c r="B2527" s="61" t="s">
        <v>239</v>
      </c>
      <c r="C2527">
        <v>1902</v>
      </c>
      <c r="D2527" s="61" t="s">
        <v>2192</v>
      </c>
    </row>
    <row r="2528" spans="1:4" hidden="1" x14ac:dyDescent="0.25">
      <c r="A2528" s="61" t="s">
        <v>238</v>
      </c>
      <c r="B2528" s="61" t="s">
        <v>239</v>
      </c>
      <c r="C2528">
        <v>1903</v>
      </c>
      <c r="D2528" s="61" t="s">
        <v>2192</v>
      </c>
    </row>
    <row r="2529" spans="1:4" hidden="1" x14ac:dyDescent="0.25">
      <c r="A2529" s="61" t="s">
        <v>238</v>
      </c>
      <c r="B2529" s="61" t="s">
        <v>239</v>
      </c>
      <c r="C2529">
        <v>1904</v>
      </c>
      <c r="D2529" s="61" t="s">
        <v>2192</v>
      </c>
    </row>
    <row r="2530" spans="1:4" hidden="1" x14ac:dyDescent="0.25">
      <c r="A2530" s="61" t="s">
        <v>238</v>
      </c>
      <c r="B2530" s="61" t="s">
        <v>239</v>
      </c>
      <c r="C2530">
        <v>1905</v>
      </c>
      <c r="D2530" s="61" t="s">
        <v>2192</v>
      </c>
    </row>
    <row r="2531" spans="1:4" hidden="1" x14ac:dyDescent="0.25">
      <c r="A2531" s="61" t="s">
        <v>238</v>
      </c>
      <c r="B2531" s="61" t="s">
        <v>239</v>
      </c>
      <c r="C2531">
        <v>1906</v>
      </c>
      <c r="D2531" s="61" t="s">
        <v>2192</v>
      </c>
    </row>
    <row r="2532" spans="1:4" hidden="1" x14ac:dyDescent="0.25">
      <c r="A2532" s="61" t="s">
        <v>238</v>
      </c>
      <c r="B2532" s="61" t="s">
        <v>239</v>
      </c>
      <c r="C2532">
        <v>1907</v>
      </c>
      <c r="D2532" s="61" t="s">
        <v>2192</v>
      </c>
    </row>
    <row r="2533" spans="1:4" hidden="1" x14ac:dyDescent="0.25">
      <c r="A2533" s="61" t="s">
        <v>238</v>
      </c>
      <c r="B2533" s="61" t="s">
        <v>239</v>
      </c>
      <c r="C2533">
        <v>1908</v>
      </c>
      <c r="D2533" s="61" t="s">
        <v>2192</v>
      </c>
    </row>
    <row r="2534" spans="1:4" hidden="1" x14ac:dyDescent="0.25">
      <c r="A2534" s="61" t="s">
        <v>238</v>
      </c>
      <c r="B2534" s="61" t="s">
        <v>239</v>
      </c>
      <c r="C2534">
        <v>1909</v>
      </c>
      <c r="D2534" s="61" t="s">
        <v>2192</v>
      </c>
    </row>
    <row r="2535" spans="1:4" hidden="1" x14ac:dyDescent="0.25">
      <c r="A2535" s="61" t="s">
        <v>238</v>
      </c>
      <c r="B2535" s="61" t="s">
        <v>239</v>
      </c>
      <c r="C2535">
        <v>1910</v>
      </c>
      <c r="D2535" s="61" t="s">
        <v>2192</v>
      </c>
    </row>
    <row r="2536" spans="1:4" hidden="1" x14ac:dyDescent="0.25">
      <c r="A2536" s="61" t="s">
        <v>238</v>
      </c>
      <c r="B2536" s="61" t="s">
        <v>239</v>
      </c>
      <c r="C2536">
        <v>1911</v>
      </c>
      <c r="D2536" s="61" t="s">
        <v>2192</v>
      </c>
    </row>
    <row r="2537" spans="1:4" hidden="1" x14ac:dyDescent="0.25">
      <c r="A2537" s="61" t="s">
        <v>238</v>
      </c>
      <c r="B2537" s="61" t="s">
        <v>239</v>
      </c>
      <c r="C2537">
        <v>1912</v>
      </c>
      <c r="D2537" s="61" t="s">
        <v>2192</v>
      </c>
    </row>
    <row r="2538" spans="1:4" hidden="1" x14ac:dyDescent="0.25">
      <c r="A2538" s="61" t="s">
        <v>238</v>
      </c>
      <c r="B2538" s="61" t="s">
        <v>239</v>
      </c>
      <c r="C2538">
        <v>1913</v>
      </c>
      <c r="D2538" s="61" t="s">
        <v>2192</v>
      </c>
    </row>
    <row r="2539" spans="1:4" hidden="1" x14ac:dyDescent="0.25">
      <c r="A2539" s="61" t="s">
        <v>238</v>
      </c>
      <c r="B2539" s="61" t="s">
        <v>239</v>
      </c>
      <c r="C2539">
        <v>1914</v>
      </c>
      <c r="D2539" s="61" t="s">
        <v>2192</v>
      </c>
    </row>
    <row r="2540" spans="1:4" hidden="1" x14ac:dyDescent="0.25">
      <c r="A2540" s="61" t="s">
        <v>238</v>
      </c>
      <c r="B2540" s="61" t="s">
        <v>239</v>
      </c>
      <c r="C2540">
        <v>1915</v>
      </c>
      <c r="D2540" s="61" t="s">
        <v>2192</v>
      </c>
    </row>
    <row r="2541" spans="1:4" hidden="1" x14ac:dyDescent="0.25">
      <c r="A2541" s="61" t="s">
        <v>238</v>
      </c>
      <c r="B2541" s="61" t="s">
        <v>239</v>
      </c>
      <c r="C2541">
        <v>1916</v>
      </c>
      <c r="D2541" s="61" t="s">
        <v>2192</v>
      </c>
    </row>
    <row r="2542" spans="1:4" hidden="1" x14ac:dyDescent="0.25">
      <c r="A2542" s="61" t="s">
        <v>238</v>
      </c>
      <c r="B2542" s="61" t="s">
        <v>239</v>
      </c>
      <c r="C2542">
        <v>1917</v>
      </c>
      <c r="D2542" s="61" t="s">
        <v>2192</v>
      </c>
    </row>
    <row r="2543" spans="1:4" hidden="1" x14ac:dyDescent="0.25">
      <c r="A2543" s="61" t="s">
        <v>238</v>
      </c>
      <c r="B2543" s="61" t="s">
        <v>239</v>
      </c>
      <c r="C2543">
        <v>1918</v>
      </c>
      <c r="D2543" s="61" t="s">
        <v>2192</v>
      </c>
    </row>
    <row r="2544" spans="1:4" hidden="1" x14ac:dyDescent="0.25">
      <c r="A2544" s="61" t="s">
        <v>238</v>
      </c>
      <c r="B2544" s="61" t="s">
        <v>239</v>
      </c>
      <c r="C2544">
        <v>1919</v>
      </c>
      <c r="D2544" s="61" t="s">
        <v>2192</v>
      </c>
    </row>
    <row r="2545" spans="1:4" hidden="1" x14ac:dyDescent="0.25">
      <c r="A2545" s="61" t="s">
        <v>238</v>
      </c>
      <c r="B2545" s="61" t="s">
        <v>239</v>
      </c>
      <c r="C2545">
        <v>1920</v>
      </c>
      <c r="D2545" s="61" t="s">
        <v>2192</v>
      </c>
    </row>
    <row r="2546" spans="1:4" hidden="1" x14ac:dyDescent="0.25">
      <c r="A2546" s="61" t="s">
        <v>238</v>
      </c>
      <c r="B2546" s="61" t="s">
        <v>239</v>
      </c>
      <c r="C2546">
        <v>1921</v>
      </c>
      <c r="D2546" s="61" t="s">
        <v>2192</v>
      </c>
    </row>
    <row r="2547" spans="1:4" hidden="1" x14ac:dyDescent="0.25">
      <c r="A2547" s="61" t="s">
        <v>238</v>
      </c>
      <c r="B2547" s="61" t="s">
        <v>239</v>
      </c>
      <c r="C2547">
        <v>1922</v>
      </c>
      <c r="D2547" s="61" t="s">
        <v>2192</v>
      </c>
    </row>
    <row r="2548" spans="1:4" hidden="1" x14ac:dyDescent="0.25">
      <c r="A2548" s="61" t="s">
        <v>238</v>
      </c>
      <c r="B2548" s="61" t="s">
        <v>239</v>
      </c>
      <c r="C2548">
        <v>1923</v>
      </c>
      <c r="D2548" s="61" t="s">
        <v>2192</v>
      </c>
    </row>
    <row r="2549" spans="1:4" hidden="1" x14ac:dyDescent="0.25">
      <c r="A2549" s="61" t="s">
        <v>238</v>
      </c>
      <c r="B2549" s="61" t="s">
        <v>239</v>
      </c>
      <c r="C2549">
        <v>1924</v>
      </c>
      <c r="D2549" s="61" t="s">
        <v>2192</v>
      </c>
    </row>
    <row r="2550" spans="1:4" hidden="1" x14ac:dyDescent="0.25">
      <c r="A2550" s="61" t="s">
        <v>238</v>
      </c>
      <c r="B2550" s="61" t="s">
        <v>239</v>
      </c>
      <c r="C2550">
        <v>1925</v>
      </c>
      <c r="D2550" s="61" t="s">
        <v>2192</v>
      </c>
    </row>
    <row r="2551" spans="1:4" hidden="1" x14ac:dyDescent="0.25">
      <c r="A2551" s="61" t="s">
        <v>238</v>
      </c>
      <c r="B2551" s="61" t="s">
        <v>239</v>
      </c>
      <c r="C2551">
        <v>1926</v>
      </c>
      <c r="D2551" s="61" t="s">
        <v>2192</v>
      </c>
    </row>
    <row r="2552" spans="1:4" hidden="1" x14ac:dyDescent="0.25">
      <c r="A2552" s="61" t="s">
        <v>238</v>
      </c>
      <c r="B2552" s="61" t="s">
        <v>239</v>
      </c>
      <c r="C2552">
        <v>1927</v>
      </c>
      <c r="D2552" s="61" t="s">
        <v>2192</v>
      </c>
    </row>
    <row r="2553" spans="1:4" hidden="1" x14ac:dyDescent="0.25">
      <c r="A2553" s="61" t="s">
        <v>238</v>
      </c>
      <c r="B2553" s="61" t="s">
        <v>239</v>
      </c>
      <c r="C2553">
        <v>1928</v>
      </c>
      <c r="D2553" s="61" t="s">
        <v>2193</v>
      </c>
    </row>
    <row r="2554" spans="1:4" hidden="1" x14ac:dyDescent="0.25">
      <c r="A2554" s="61" t="s">
        <v>238</v>
      </c>
      <c r="B2554" s="61" t="s">
        <v>239</v>
      </c>
      <c r="C2554">
        <v>1929</v>
      </c>
      <c r="D2554" s="61" t="s">
        <v>2193</v>
      </c>
    </row>
    <row r="2555" spans="1:4" hidden="1" x14ac:dyDescent="0.25">
      <c r="A2555" s="61" t="s">
        <v>238</v>
      </c>
      <c r="B2555" s="61" t="s">
        <v>239</v>
      </c>
      <c r="C2555">
        <v>1930</v>
      </c>
      <c r="D2555" s="61" t="s">
        <v>2193</v>
      </c>
    </row>
    <row r="2556" spans="1:4" hidden="1" x14ac:dyDescent="0.25">
      <c r="A2556" s="61" t="s">
        <v>238</v>
      </c>
      <c r="B2556" s="61" t="s">
        <v>239</v>
      </c>
      <c r="C2556">
        <v>1931</v>
      </c>
      <c r="D2556" s="61" t="s">
        <v>2193</v>
      </c>
    </row>
    <row r="2557" spans="1:4" hidden="1" x14ac:dyDescent="0.25">
      <c r="A2557" s="61" t="s">
        <v>238</v>
      </c>
      <c r="B2557" s="61" t="s">
        <v>239</v>
      </c>
      <c r="C2557">
        <v>1932</v>
      </c>
      <c r="D2557" s="61" t="s">
        <v>2193</v>
      </c>
    </row>
    <row r="2558" spans="1:4" hidden="1" x14ac:dyDescent="0.25">
      <c r="A2558" s="61" t="s">
        <v>238</v>
      </c>
      <c r="B2558" s="61" t="s">
        <v>239</v>
      </c>
      <c r="C2558">
        <v>1933</v>
      </c>
      <c r="D2558" s="61" t="s">
        <v>2193</v>
      </c>
    </row>
    <row r="2559" spans="1:4" hidden="1" x14ac:dyDescent="0.25">
      <c r="A2559" s="61" t="s">
        <v>238</v>
      </c>
      <c r="B2559" s="61" t="s">
        <v>239</v>
      </c>
      <c r="C2559">
        <v>1934</v>
      </c>
      <c r="D2559" s="61" t="s">
        <v>2193</v>
      </c>
    </row>
    <row r="2560" spans="1:4" hidden="1" x14ac:dyDescent="0.25">
      <c r="A2560" s="61" t="s">
        <v>238</v>
      </c>
      <c r="B2560" s="61" t="s">
        <v>239</v>
      </c>
      <c r="C2560">
        <v>1935</v>
      </c>
      <c r="D2560" s="61" t="s">
        <v>2193</v>
      </c>
    </row>
    <row r="2561" spans="1:4" hidden="1" x14ac:dyDescent="0.25">
      <c r="A2561" s="61" t="s">
        <v>238</v>
      </c>
      <c r="B2561" s="61" t="s">
        <v>239</v>
      </c>
      <c r="C2561">
        <v>1936</v>
      </c>
      <c r="D2561" s="61" t="s">
        <v>2193</v>
      </c>
    </row>
    <row r="2562" spans="1:4" hidden="1" x14ac:dyDescent="0.25">
      <c r="A2562" s="61" t="s">
        <v>238</v>
      </c>
      <c r="B2562" s="61" t="s">
        <v>239</v>
      </c>
      <c r="C2562">
        <v>1937</v>
      </c>
      <c r="D2562" s="61" t="s">
        <v>2193</v>
      </c>
    </row>
    <row r="2563" spans="1:4" hidden="1" x14ac:dyDescent="0.25">
      <c r="A2563" s="61" t="s">
        <v>238</v>
      </c>
      <c r="B2563" s="61" t="s">
        <v>239</v>
      </c>
      <c r="C2563">
        <v>1938</v>
      </c>
      <c r="D2563" s="61" t="s">
        <v>2193</v>
      </c>
    </row>
    <row r="2564" spans="1:4" hidden="1" x14ac:dyDescent="0.25">
      <c r="A2564" s="61" t="s">
        <v>238</v>
      </c>
      <c r="B2564" s="61" t="s">
        <v>239</v>
      </c>
      <c r="C2564">
        <v>1939</v>
      </c>
      <c r="D2564" s="61" t="s">
        <v>2193</v>
      </c>
    </row>
    <row r="2565" spans="1:4" hidden="1" x14ac:dyDescent="0.25">
      <c r="A2565" s="61" t="s">
        <v>238</v>
      </c>
      <c r="B2565" s="61" t="s">
        <v>239</v>
      </c>
      <c r="C2565">
        <v>1940</v>
      </c>
      <c r="D2565" s="61" t="s">
        <v>2194</v>
      </c>
    </row>
    <row r="2566" spans="1:4" hidden="1" x14ac:dyDescent="0.25">
      <c r="A2566" s="61" t="s">
        <v>238</v>
      </c>
      <c r="B2566" s="61" t="s">
        <v>239</v>
      </c>
      <c r="C2566">
        <v>1941</v>
      </c>
      <c r="D2566" s="61" t="s">
        <v>2194</v>
      </c>
    </row>
    <row r="2567" spans="1:4" hidden="1" x14ac:dyDescent="0.25">
      <c r="A2567" s="61" t="s">
        <v>238</v>
      </c>
      <c r="B2567" s="61" t="s">
        <v>239</v>
      </c>
      <c r="C2567">
        <v>1942</v>
      </c>
      <c r="D2567" s="61" t="s">
        <v>2194</v>
      </c>
    </row>
    <row r="2568" spans="1:4" hidden="1" x14ac:dyDescent="0.25">
      <c r="A2568" s="61" t="s">
        <v>238</v>
      </c>
      <c r="B2568" s="61" t="s">
        <v>239</v>
      </c>
      <c r="C2568">
        <v>1943</v>
      </c>
      <c r="D2568" s="61" t="s">
        <v>2194</v>
      </c>
    </row>
    <row r="2569" spans="1:4" hidden="1" x14ac:dyDescent="0.25">
      <c r="A2569" s="61" t="s">
        <v>238</v>
      </c>
      <c r="B2569" s="61" t="s">
        <v>239</v>
      </c>
      <c r="C2569">
        <v>1944</v>
      </c>
      <c r="D2569" s="61" t="s">
        <v>2194</v>
      </c>
    </row>
    <row r="2570" spans="1:4" hidden="1" x14ac:dyDescent="0.25">
      <c r="A2570" s="61" t="s">
        <v>238</v>
      </c>
      <c r="B2570" s="61" t="s">
        <v>239</v>
      </c>
      <c r="C2570">
        <v>1945</v>
      </c>
      <c r="D2570" s="61" t="s">
        <v>2194</v>
      </c>
    </row>
    <row r="2571" spans="1:4" hidden="1" x14ac:dyDescent="0.25">
      <c r="A2571" s="61" t="s">
        <v>238</v>
      </c>
      <c r="B2571" s="61" t="s">
        <v>239</v>
      </c>
      <c r="C2571">
        <v>1946</v>
      </c>
      <c r="D2571" s="61" t="s">
        <v>2194</v>
      </c>
    </row>
    <row r="2572" spans="1:4" hidden="1" x14ac:dyDescent="0.25">
      <c r="A2572" s="61" t="s">
        <v>238</v>
      </c>
      <c r="B2572" s="61" t="s">
        <v>239</v>
      </c>
      <c r="C2572">
        <v>1947</v>
      </c>
      <c r="D2572" s="61" t="s">
        <v>2195</v>
      </c>
    </row>
    <row r="2573" spans="1:4" hidden="1" x14ac:dyDescent="0.25">
      <c r="A2573" s="61" t="s">
        <v>238</v>
      </c>
      <c r="B2573" s="61" t="s">
        <v>239</v>
      </c>
      <c r="C2573">
        <v>1948</v>
      </c>
      <c r="D2573" s="61" t="s">
        <v>2195</v>
      </c>
    </row>
    <row r="2574" spans="1:4" hidden="1" x14ac:dyDescent="0.25">
      <c r="A2574" s="61" t="s">
        <v>238</v>
      </c>
      <c r="B2574" s="61" t="s">
        <v>239</v>
      </c>
      <c r="C2574">
        <v>1949</v>
      </c>
      <c r="D2574" s="61" t="s">
        <v>2195</v>
      </c>
    </row>
    <row r="2575" spans="1:4" hidden="1" x14ac:dyDescent="0.25">
      <c r="A2575" s="61" t="s">
        <v>238</v>
      </c>
      <c r="B2575" s="61" t="s">
        <v>239</v>
      </c>
      <c r="C2575">
        <v>1950</v>
      </c>
      <c r="D2575" s="61" t="s">
        <v>2195</v>
      </c>
    </row>
    <row r="2576" spans="1:4" hidden="1" x14ac:dyDescent="0.25">
      <c r="A2576" s="61" t="s">
        <v>238</v>
      </c>
      <c r="B2576" s="61" t="s">
        <v>239</v>
      </c>
      <c r="C2576">
        <v>1951</v>
      </c>
      <c r="D2576" s="61" t="s">
        <v>2195</v>
      </c>
    </row>
    <row r="2577" spans="1:4" hidden="1" x14ac:dyDescent="0.25">
      <c r="A2577" s="61" t="s">
        <v>238</v>
      </c>
      <c r="B2577" s="61" t="s">
        <v>239</v>
      </c>
      <c r="C2577">
        <v>1952</v>
      </c>
      <c r="D2577" s="61" t="s">
        <v>2195</v>
      </c>
    </row>
    <row r="2578" spans="1:4" hidden="1" x14ac:dyDescent="0.25">
      <c r="A2578" s="61" t="s">
        <v>238</v>
      </c>
      <c r="B2578" s="61" t="s">
        <v>239</v>
      </c>
      <c r="C2578">
        <v>1953</v>
      </c>
      <c r="D2578" s="61" t="s">
        <v>2195</v>
      </c>
    </row>
    <row r="2579" spans="1:4" hidden="1" x14ac:dyDescent="0.25">
      <c r="A2579" s="61" t="s">
        <v>238</v>
      </c>
      <c r="B2579" s="61" t="s">
        <v>239</v>
      </c>
      <c r="C2579">
        <v>1954</v>
      </c>
      <c r="D2579" s="61" t="s">
        <v>2195</v>
      </c>
    </row>
    <row r="2580" spans="1:4" hidden="1" x14ac:dyDescent="0.25">
      <c r="A2580" s="61" t="s">
        <v>238</v>
      </c>
      <c r="B2580" s="61" t="s">
        <v>239</v>
      </c>
      <c r="C2580">
        <v>1955</v>
      </c>
      <c r="D2580" s="61" t="s">
        <v>2195</v>
      </c>
    </row>
    <row r="2581" spans="1:4" hidden="1" x14ac:dyDescent="0.25">
      <c r="A2581" s="61" t="s">
        <v>238</v>
      </c>
      <c r="B2581" s="61" t="s">
        <v>239</v>
      </c>
      <c r="C2581">
        <v>1956</v>
      </c>
      <c r="D2581" s="61" t="s">
        <v>2196</v>
      </c>
    </row>
    <row r="2582" spans="1:4" hidden="1" x14ac:dyDescent="0.25">
      <c r="A2582" s="61" t="s">
        <v>238</v>
      </c>
      <c r="B2582" s="61" t="s">
        <v>239</v>
      </c>
      <c r="C2582">
        <v>1957</v>
      </c>
      <c r="D2582" s="61" t="s">
        <v>2196</v>
      </c>
    </row>
    <row r="2583" spans="1:4" hidden="1" x14ac:dyDescent="0.25">
      <c r="A2583" s="61" t="s">
        <v>238</v>
      </c>
      <c r="B2583" s="61" t="s">
        <v>239</v>
      </c>
      <c r="C2583">
        <v>1958</v>
      </c>
      <c r="D2583" s="61" t="s">
        <v>2197</v>
      </c>
    </row>
    <row r="2584" spans="1:4" hidden="1" x14ac:dyDescent="0.25">
      <c r="A2584" s="61" t="s">
        <v>238</v>
      </c>
      <c r="B2584" s="61" t="s">
        <v>239</v>
      </c>
      <c r="C2584">
        <v>1959</v>
      </c>
      <c r="D2584" s="61" t="s">
        <v>2197</v>
      </c>
    </row>
    <row r="2585" spans="1:4" hidden="1" x14ac:dyDescent="0.25">
      <c r="A2585" s="61" t="s">
        <v>238</v>
      </c>
      <c r="B2585" s="61" t="s">
        <v>239</v>
      </c>
      <c r="C2585">
        <v>1960</v>
      </c>
      <c r="D2585" s="61" t="s">
        <v>2198</v>
      </c>
    </row>
    <row r="2586" spans="1:4" hidden="1" x14ac:dyDescent="0.25">
      <c r="A2586" s="61" t="s">
        <v>238</v>
      </c>
      <c r="B2586" s="61" t="s">
        <v>239</v>
      </c>
      <c r="C2586">
        <v>1961</v>
      </c>
      <c r="D2586" s="61" t="s">
        <v>2198</v>
      </c>
    </row>
    <row r="2587" spans="1:4" hidden="1" x14ac:dyDescent="0.25">
      <c r="A2587" s="61" t="s">
        <v>238</v>
      </c>
      <c r="B2587" s="61" t="s">
        <v>239</v>
      </c>
      <c r="C2587">
        <v>1962</v>
      </c>
      <c r="D2587" s="61" t="s">
        <v>2198</v>
      </c>
    </row>
    <row r="2588" spans="1:4" hidden="1" x14ac:dyDescent="0.25">
      <c r="A2588" s="61" t="s">
        <v>238</v>
      </c>
      <c r="B2588" s="61" t="s">
        <v>239</v>
      </c>
      <c r="C2588">
        <v>1963</v>
      </c>
      <c r="D2588" s="61" t="s">
        <v>2198</v>
      </c>
    </row>
    <row r="2589" spans="1:4" hidden="1" x14ac:dyDescent="0.25">
      <c r="A2589" s="61" t="s">
        <v>238</v>
      </c>
      <c r="B2589" s="61" t="s">
        <v>239</v>
      </c>
      <c r="C2589">
        <v>1964</v>
      </c>
      <c r="D2589" s="61" t="s">
        <v>2198</v>
      </c>
    </row>
    <row r="2590" spans="1:4" hidden="1" x14ac:dyDescent="0.25">
      <c r="A2590" s="61" t="s">
        <v>238</v>
      </c>
      <c r="B2590" s="61" t="s">
        <v>239</v>
      </c>
      <c r="C2590">
        <v>1965</v>
      </c>
      <c r="D2590" s="61" t="s">
        <v>2198</v>
      </c>
    </row>
    <row r="2591" spans="1:4" hidden="1" x14ac:dyDescent="0.25">
      <c r="A2591" s="61" t="s">
        <v>238</v>
      </c>
      <c r="B2591" s="61" t="s">
        <v>239</v>
      </c>
      <c r="C2591">
        <v>1966</v>
      </c>
      <c r="D2591" s="61" t="s">
        <v>2199</v>
      </c>
    </row>
    <row r="2592" spans="1:4" hidden="1" x14ac:dyDescent="0.25">
      <c r="A2592" s="61" t="s">
        <v>238</v>
      </c>
      <c r="B2592" s="61" t="s">
        <v>239</v>
      </c>
      <c r="C2592">
        <v>1967</v>
      </c>
      <c r="D2592" s="61" t="s">
        <v>2200</v>
      </c>
    </row>
    <row r="2593" spans="1:4" hidden="1" x14ac:dyDescent="0.25">
      <c r="A2593" s="61" t="s">
        <v>238</v>
      </c>
      <c r="B2593" s="61" t="s">
        <v>239</v>
      </c>
      <c r="C2593">
        <v>1968</v>
      </c>
      <c r="D2593" s="61" t="s">
        <v>2200</v>
      </c>
    </row>
    <row r="2594" spans="1:4" hidden="1" x14ac:dyDescent="0.25">
      <c r="A2594" s="61" t="s">
        <v>238</v>
      </c>
      <c r="B2594" s="61" t="s">
        <v>239</v>
      </c>
      <c r="C2594">
        <v>1969</v>
      </c>
      <c r="D2594" s="61" t="s">
        <v>2200</v>
      </c>
    </row>
    <row r="2595" spans="1:4" hidden="1" x14ac:dyDescent="0.25">
      <c r="A2595" s="61" t="s">
        <v>238</v>
      </c>
      <c r="B2595" s="61" t="s">
        <v>239</v>
      </c>
      <c r="C2595">
        <v>1970</v>
      </c>
      <c r="D2595" s="61" t="s">
        <v>2077</v>
      </c>
    </row>
    <row r="2596" spans="1:4" hidden="1" x14ac:dyDescent="0.25">
      <c r="A2596" s="61" t="s">
        <v>238</v>
      </c>
      <c r="B2596" s="61" t="s">
        <v>239</v>
      </c>
      <c r="C2596">
        <v>1971</v>
      </c>
      <c r="D2596" s="61" t="s">
        <v>2077</v>
      </c>
    </row>
    <row r="2597" spans="1:4" hidden="1" x14ac:dyDescent="0.25">
      <c r="A2597" s="61" t="s">
        <v>238</v>
      </c>
      <c r="B2597" s="61" t="s">
        <v>239</v>
      </c>
      <c r="C2597">
        <v>1972</v>
      </c>
      <c r="D2597" s="61" t="s">
        <v>2077</v>
      </c>
    </row>
    <row r="2598" spans="1:4" hidden="1" x14ac:dyDescent="0.25">
      <c r="A2598" s="61" t="s">
        <v>238</v>
      </c>
      <c r="B2598" s="61" t="s">
        <v>239</v>
      </c>
      <c r="C2598">
        <v>1973</v>
      </c>
      <c r="D2598" s="61" t="s">
        <v>2077</v>
      </c>
    </row>
    <row r="2599" spans="1:4" hidden="1" x14ac:dyDescent="0.25">
      <c r="A2599" s="61" t="s">
        <v>238</v>
      </c>
      <c r="B2599" s="61" t="s">
        <v>239</v>
      </c>
      <c r="C2599">
        <v>1974</v>
      </c>
      <c r="D2599" s="61" t="s">
        <v>2077</v>
      </c>
    </row>
    <row r="2600" spans="1:4" hidden="1" x14ac:dyDescent="0.25">
      <c r="A2600" s="61" t="s">
        <v>238</v>
      </c>
      <c r="B2600" s="61" t="s">
        <v>239</v>
      </c>
      <c r="C2600">
        <v>1975</v>
      </c>
      <c r="D2600" s="61" t="s">
        <v>2077</v>
      </c>
    </row>
    <row r="2601" spans="1:4" hidden="1" x14ac:dyDescent="0.25">
      <c r="A2601" s="61" t="s">
        <v>238</v>
      </c>
      <c r="B2601" s="61" t="s">
        <v>239</v>
      </c>
      <c r="C2601">
        <v>1976</v>
      </c>
      <c r="D2601" s="61" t="s">
        <v>2077</v>
      </c>
    </row>
    <row r="2602" spans="1:4" hidden="1" x14ac:dyDescent="0.25">
      <c r="A2602" s="61" t="s">
        <v>238</v>
      </c>
      <c r="B2602" s="61" t="s">
        <v>239</v>
      </c>
      <c r="C2602">
        <v>1977</v>
      </c>
      <c r="D2602" s="61" t="s">
        <v>2077</v>
      </c>
    </row>
    <row r="2603" spans="1:4" hidden="1" x14ac:dyDescent="0.25">
      <c r="A2603" s="61" t="s">
        <v>238</v>
      </c>
      <c r="B2603" s="61" t="s">
        <v>239</v>
      </c>
      <c r="C2603">
        <v>1978</v>
      </c>
      <c r="D2603" s="61" t="s">
        <v>2077</v>
      </c>
    </row>
    <row r="2604" spans="1:4" hidden="1" x14ac:dyDescent="0.25">
      <c r="A2604" s="61" t="s">
        <v>238</v>
      </c>
      <c r="B2604" s="61" t="s">
        <v>239</v>
      </c>
      <c r="C2604">
        <v>1979</v>
      </c>
      <c r="D2604" s="61" t="s">
        <v>2077</v>
      </c>
    </row>
    <row r="2605" spans="1:4" hidden="1" x14ac:dyDescent="0.25">
      <c r="A2605" s="61" t="s">
        <v>238</v>
      </c>
      <c r="B2605" s="61" t="s">
        <v>239</v>
      </c>
      <c r="C2605">
        <v>1980</v>
      </c>
      <c r="D2605" s="61" t="s">
        <v>2201</v>
      </c>
    </row>
    <row r="2606" spans="1:4" hidden="1" x14ac:dyDescent="0.25">
      <c r="A2606" s="61" t="s">
        <v>238</v>
      </c>
      <c r="B2606" s="61" t="s">
        <v>239</v>
      </c>
      <c r="C2606">
        <v>1981</v>
      </c>
      <c r="D2606" s="61" t="s">
        <v>2201</v>
      </c>
    </row>
    <row r="2607" spans="1:4" hidden="1" x14ac:dyDescent="0.25">
      <c r="A2607" s="61" t="s">
        <v>238</v>
      </c>
      <c r="B2607" s="61" t="s">
        <v>239</v>
      </c>
      <c r="C2607">
        <v>1982</v>
      </c>
      <c r="D2607" s="61" t="s">
        <v>2202</v>
      </c>
    </row>
    <row r="2608" spans="1:4" hidden="1" x14ac:dyDescent="0.25">
      <c r="A2608" s="61" t="s">
        <v>238</v>
      </c>
      <c r="B2608" s="61" t="s">
        <v>239</v>
      </c>
      <c r="C2608">
        <v>1983</v>
      </c>
      <c r="D2608" s="61" t="s">
        <v>2202</v>
      </c>
    </row>
    <row r="2609" spans="1:4" hidden="1" x14ac:dyDescent="0.25">
      <c r="A2609" s="61" t="s">
        <v>238</v>
      </c>
      <c r="B2609" s="61" t="s">
        <v>239</v>
      </c>
      <c r="C2609">
        <v>1984</v>
      </c>
      <c r="D2609" s="61" t="s">
        <v>2202</v>
      </c>
    </row>
    <row r="2610" spans="1:4" hidden="1" x14ac:dyDescent="0.25">
      <c r="A2610" s="61" t="s">
        <v>238</v>
      </c>
      <c r="B2610" s="61" t="s">
        <v>239</v>
      </c>
      <c r="C2610">
        <v>1985</v>
      </c>
      <c r="D2610" s="61" t="s">
        <v>2202</v>
      </c>
    </row>
    <row r="2611" spans="1:4" hidden="1" x14ac:dyDescent="0.25">
      <c r="A2611" s="61" t="s">
        <v>238</v>
      </c>
      <c r="B2611" s="61" t="s">
        <v>239</v>
      </c>
      <c r="C2611">
        <v>1986</v>
      </c>
      <c r="D2611" s="61" t="s">
        <v>2202</v>
      </c>
    </row>
    <row r="2612" spans="1:4" hidden="1" x14ac:dyDescent="0.25">
      <c r="A2612" s="61" t="s">
        <v>238</v>
      </c>
      <c r="B2612" s="61" t="s">
        <v>239</v>
      </c>
      <c r="C2612">
        <v>1987</v>
      </c>
      <c r="D2612" s="61" t="s">
        <v>2202</v>
      </c>
    </row>
    <row r="2613" spans="1:4" hidden="1" x14ac:dyDescent="0.25">
      <c r="A2613" s="61" t="s">
        <v>238</v>
      </c>
      <c r="B2613" s="61" t="s">
        <v>239</v>
      </c>
      <c r="C2613">
        <v>1988</v>
      </c>
      <c r="D2613" s="61" t="s">
        <v>2202</v>
      </c>
    </row>
    <row r="2614" spans="1:4" hidden="1" x14ac:dyDescent="0.25">
      <c r="A2614" s="61" t="s">
        <v>238</v>
      </c>
      <c r="B2614" s="61" t="s">
        <v>239</v>
      </c>
      <c r="C2614">
        <v>1989</v>
      </c>
      <c r="D2614" s="61" t="s">
        <v>2202</v>
      </c>
    </row>
    <row r="2615" spans="1:4" hidden="1" x14ac:dyDescent="0.25">
      <c r="A2615" s="61" t="s">
        <v>238</v>
      </c>
      <c r="B2615" s="61" t="s">
        <v>239</v>
      </c>
      <c r="C2615">
        <v>1990</v>
      </c>
      <c r="D2615" s="61" t="s">
        <v>2203</v>
      </c>
    </row>
    <row r="2616" spans="1:4" hidden="1" x14ac:dyDescent="0.25">
      <c r="A2616" s="61" t="s">
        <v>238</v>
      </c>
      <c r="B2616" s="61" t="s">
        <v>239</v>
      </c>
      <c r="C2616">
        <v>1991</v>
      </c>
      <c r="D2616" s="61" t="s">
        <v>2203</v>
      </c>
    </row>
    <row r="2617" spans="1:4" hidden="1" x14ac:dyDescent="0.25">
      <c r="A2617" s="61" t="s">
        <v>238</v>
      </c>
      <c r="B2617" s="61" t="s">
        <v>239</v>
      </c>
      <c r="C2617">
        <v>1992</v>
      </c>
      <c r="D2617" s="61" t="s">
        <v>2204</v>
      </c>
    </row>
    <row r="2618" spans="1:4" hidden="1" x14ac:dyDescent="0.25">
      <c r="A2618" s="61" t="s">
        <v>238</v>
      </c>
      <c r="B2618" s="61" t="s">
        <v>239</v>
      </c>
      <c r="C2618">
        <v>1993</v>
      </c>
      <c r="D2618" s="61" t="s">
        <v>2204</v>
      </c>
    </row>
    <row r="2619" spans="1:4" hidden="1" x14ac:dyDescent="0.25">
      <c r="A2619" s="61" t="s">
        <v>238</v>
      </c>
      <c r="B2619" s="61" t="s">
        <v>239</v>
      </c>
      <c r="C2619">
        <v>1994</v>
      </c>
      <c r="D2619" s="61" t="s">
        <v>2204</v>
      </c>
    </row>
    <row r="2620" spans="1:4" hidden="1" x14ac:dyDescent="0.25">
      <c r="A2620" s="61" t="s">
        <v>238</v>
      </c>
      <c r="B2620" s="61" t="s">
        <v>239</v>
      </c>
      <c r="C2620">
        <v>1995</v>
      </c>
      <c r="D2620" s="61" t="s">
        <v>2204</v>
      </c>
    </row>
    <row r="2621" spans="1:4" hidden="1" x14ac:dyDescent="0.25">
      <c r="A2621" s="61" t="s">
        <v>238</v>
      </c>
      <c r="B2621" s="61" t="s">
        <v>239</v>
      </c>
      <c r="C2621">
        <v>1996</v>
      </c>
      <c r="D2621" s="61" t="s">
        <v>2204</v>
      </c>
    </row>
    <row r="2622" spans="1:4" hidden="1" x14ac:dyDescent="0.25">
      <c r="A2622" s="61" t="s">
        <v>238</v>
      </c>
      <c r="B2622" s="61" t="s">
        <v>239</v>
      </c>
      <c r="C2622">
        <v>1997</v>
      </c>
      <c r="D2622" s="61" t="s">
        <v>2204</v>
      </c>
    </row>
    <row r="2623" spans="1:4" hidden="1" x14ac:dyDescent="0.25">
      <c r="A2623" s="61" t="s">
        <v>238</v>
      </c>
      <c r="B2623" s="61" t="s">
        <v>239</v>
      </c>
      <c r="C2623">
        <v>1998</v>
      </c>
      <c r="D2623" s="61" t="s">
        <v>2204</v>
      </c>
    </row>
    <row r="2624" spans="1:4" hidden="1" x14ac:dyDescent="0.25">
      <c r="A2624" s="61" t="s">
        <v>238</v>
      </c>
      <c r="B2624" s="61" t="s">
        <v>239</v>
      </c>
      <c r="C2624">
        <v>1999</v>
      </c>
      <c r="D2624" s="61" t="s">
        <v>2204</v>
      </c>
    </row>
    <row r="2625" spans="1:4" hidden="1" x14ac:dyDescent="0.25">
      <c r="A2625" s="61" t="s">
        <v>238</v>
      </c>
      <c r="B2625" s="61" t="s">
        <v>239</v>
      </c>
      <c r="C2625">
        <v>2000</v>
      </c>
      <c r="D2625" s="61" t="s">
        <v>2204</v>
      </c>
    </row>
    <row r="2626" spans="1:4" hidden="1" x14ac:dyDescent="0.25">
      <c r="A2626" s="61" t="s">
        <v>238</v>
      </c>
      <c r="B2626" s="61" t="s">
        <v>239</v>
      </c>
      <c r="C2626">
        <v>2001</v>
      </c>
      <c r="D2626" s="61" t="s">
        <v>2204</v>
      </c>
    </row>
    <row r="2627" spans="1:4" hidden="1" x14ac:dyDescent="0.25">
      <c r="A2627" s="61" t="s">
        <v>238</v>
      </c>
      <c r="B2627" s="61" t="s">
        <v>239</v>
      </c>
      <c r="C2627">
        <v>2002</v>
      </c>
      <c r="D2627" s="61" t="s">
        <v>2204</v>
      </c>
    </row>
    <row r="2628" spans="1:4" hidden="1" x14ac:dyDescent="0.25">
      <c r="A2628" s="61" t="s">
        <v>238</v>
      </c>
      <c r="B2628" s="61" t="s">
        <v>239</v>
      </c>
      <c r="C2628">
        <v>2003</v>
      </c>
      <c r="D2628" s="61" t="s">
        <v>2204</v>
      </c>
    </row>
    <row r="2629" spans="1:4" hidden="1" x14ac:dyDescent="0.25">
      <c r="A2629" s="61" t="s">
        <v>238</v>
      </c>
      <c r="B2629" s="61" t="s">
        <v>239</v>
      </c>
      <c r="C2629">
        <v>2004</v>
      </c>
      <c r="D2629" s="61" t="s">
        <v>2204</v>
      </c>
    </row>
    <row r="2630" spans="1:4" hidden="1" x14ac:dyDescent="0.25">
      <c r="A2630" s="61" t="s">
        <v>238</v>
      </c>
      <c r="B2630" s="61" t="s">
        <v>239</v>
      </c>
      <c r="C2630">
        <v>2005</v>
      </c>
      <c r="D2630" s="61" t="s">
        <v>2204</v>
      </c>
    </row>
    <row r="2631" spans="1:4" hidden="1" x14ac:dyDescent="0.25">
      <c r="A2631" s="61" t="s">
        <v>238</v>
      </c>
      <c r="B2631" s="61" t="s">
        <v>239</v>
      </c>
      <c r="C2631">
        <v>2006</v>
      </c>
      <c r="D2631" s="61" t="s">
        <v>2204</v>
      </c>
    </row>
    <row r="2632" spans="1:4" hidden="1" x14ac:dyDescent="0.25">
      <c r="A2632" s="61" t="s">
        <v>238</v>
      </c>
      <c r="B2632" s="61" t="s">
        <v>239</v>
      </c>
      <c r="C2632">
        <v>2007</v>
      </c>
      <c r="D2632" s="61" t="s">
        <v>2204</v>
      </c>
    </row>
    <row r="2633" spans="1:4" hidden="1" x14ac:dyDescent="0.25">
      <c r="A2633" s="61" t="s">
        <v>238</v>
      </c>
      <c r="B2633" s="61" t="s">
        <v>239</v>
      </c>
      <c r="C2633">
        <v>2008</v>
      </c>
      <c r="D2633" s="61" t="s">
        <v>2204</v>
      </c>
    </row>
    <row r="2634" spans="1:4" hidden="1" x14ac:dyDescent="0.25">
      <c r="A2634" s="61" t="s">
        <v>238</v>
      </c>
      <c r="B2634" s="61" t="s">
        <v>239</v>
      </c>
      <c r="C2634">
        <v>2009</v>
      </c>
      <c r="D2634" s="61" t="s">
        <v>2204</v>
      </c>
    </row>
    <row r="2635" spans="1:4" hidden="1" x14ac:dyDescent="0.25">
      <c r="A2635" s="61" t="s">
        <v>238</v>
      </c>
      <c r="B2635" s="61" t="s">
        <v>239</v>
      </c>
      <c r="C2635">
        <v>2010</v>
      </c>
      <c r="D2635" s="61" t="s">
        <v>2205</v>
      </c>
    </row>
    <row r="2636" spans="1:4" hidden="1" x14ac:dyDescent="0.25">
      <c r="A2636" s="61" t="s">
        <v>238</v>
      </c>
      <c r="B2636" s="61" t="s">
        <v>239</v>
      </c>
      <c r="C2636">
        <v>2011</v>
      </c>
      <c r="D2636" s="61" t="s">
        <v>2205</v>
      </c>
    </row>
    <row r="2637" spans="1:4" hidden="1" x14ac:dyDescent="0.25">
      <c r="A2637" s="61" t="s">
        <v>238</v>
      </c>
      <c r="B2637" s="61" t="s">
        <v>239</v>
      </c>
      <c r="C2637">
        <v>2012</v>
      </c>
      <c r="D2637" s="61" t="s">
        <v>2205</v>
      </c>
    </row>
    <row r="2638" spans="1:4" hidden="1" x14ac:dyDescent="0.25">
      <c r="A2638" s="61" t="s">
        <v>238</v>
      </c>
      <c r="B2638" s="61" t="s">
        <v>239</v>
      </c>
      <c r="C2638">
        <v>2013</v>
      </c>
      <c r="D2638" s="61" t="s">
        <v>2205</v>
      </c>
    </row>
    <row r="2639" spans="1:4" hidden="1" x14ac:dyDescent="0.25">
      <c r="A2639" s="61" t="s">
        <v>238</v>
      </c>
      <c r="B2639" s="61" t="s">
        <v>239</v>
      </c>
      <c r="C2639">
        <v>2014</v>
      </c>
      <c r="D2639" s="61" t="s">
        <v>2205</v>
      </c>
    </row>
    <row r="2640" spans="1:4" hidden="1" x14ac:dyDescent="0.25">
      <c r="A2640" s="61" t="s">
        <v>238</v>
      </c>
      <c r="B2640" s="61" t="s">
        <v>239</v>
      </c>
      <c r="C2640">
        <v>2015</v>
      </c>
      <c r="D2640" s="61" t="s">
        <v>2206</v>
      </c>
    </row>
    <row r="2641" spans="1:4" hidden="1" x14ac:dyDescent="0.25">
      <c r="A2641" s="61" t="s">
        <v>238</v>
      </c>
      <c r="B2641" s="61" t="s">
        <v>239</v>
      </c>
      <c r="C2641">
        <v>2016</v>
      </c>
      <c r="D2641" s="61" t="s">
        <v>2206</v>
      </c>
    </row>
    <row r="2642" spans="1:4" hidden="1" x14ac:dyDescent="0.25">
      <c r="A2642" s="61" t="s">
        <v>238</v>
      </c>
      <c r="B2642" s="61" t="s">
        <v>239</v>
      </c>
      <c r="C2642">
        <v>2017</v>
      </c>
      <c r="D2642" s="61" t="s">
        <v>2207</v>
      </c>
    </row>
    <row r="2643" spans="1:4" hidden="1" x14ac:dyDescent="0.25">
      <c r="A2643" s="61" t="s">
        <v>238</v>
      </c>
      <c r="B2643" s="61" t="s">
        <v>239</v>
      </c>
      <c r="C2643">
        <v>2018</v>
      </c>
      <c r="D2643" s="61" t="s">
        <v>2072</v>
      </c>
    </row>
    <row r="2644" spans="1:4" hidden="1" x14ac:dyDescent="0.25">
      <c r="A2644" s="61" t="s">
        <v>238</v>
      </c>
      <c r="B2644" s="61" t="s">
        <v>239</v>
      </c>
      <c r="C2644">
        <v>2019</v>
      </c>
      <c r="D2644" s="61" t="s">
        <v>2208</v>
      </c>
    </row>
    <row r="2645" spans="1:4" hidden="1" x14ac:dyDescent="0.25">
      <c r="A2645" s="61" t="s">
        <v>238</v>
      </c>
      <c r="B2645" s="61" t="s">
        <v>239</v>
      </c>
      <c r="C2645">
        <v>2020</v>
      </c>
      <c r="D2645" s="61" t="s">
        <v>2208</v>
      </c>
    </row>
    <row r="2646" spans="1:4" hidden="1" x14ac:dyDescent="0.25">
      <c r="A2646" s="61" t="s">
        <v>238</v>
      </c>
      <c r="B2646" s="61" t="s">
        <v>239</v>
      </c>
      <c r="C2646">
        <v>2021</v>
      </c>
      <c r="D2646" s="61" t="s">
        <v>2209</v>
      </c>
    </row>
    <row r="2647" spans="1:4" hidden="1" x14ac:dyDescent="0.25">
      <c r="A2647" s="61" t="s">
        <v>238</v>
      </c>
      <c r="B2647" s="61" t="s">
        <v>239</v>
      </c>
      <c r="C2647">
        <v>2022</v>
      </c>
      <c r="D2647" s="61" t="s">
        <v>2209</v>
      </c>
    </row>
    <row r="2648" spans="1:4" x14ac:dyDescent="0.25">
      <c r="A2648" s="61" t="s">
        <v>238</v>
      </c>
      <c r="B2648" s="61" t="s">
        <v>239</v>
      </c>
      <c r="C2648">
        <v>2023</v>
      </c>
      <c r="D2648" s="61">
        <v>0.93700000000000006</v>
      </c>
    </row>
    <row r="2649" spans="1:4" hidden="1" x14ac:dyDescent="0.25">
      <c r="A2649" s="61" t="s">
        <v>2211</v>
      </c>
      <c r="B2649" s="61" t="s">
        <v>2212</v>
      </c>
      <c r="C2649">
        <v>1789</v>
      </c>
      <c r="D2649" s="61" t="s">
        <v>1763</v>
      </c>
    </row>
    <row r="2650" spans="1:4" hidden="1" x14ac:dyDescent="0.25">
      <c r="A2650" s="61" t="s">
        <v>2211</v>
      </c>
      <c r="B2650" s="61" t="s">
        <v>2212</v>
      </c>
      <c r="C2650">
        <v>1790</v>
      </c>
      <c r="D2650" s="61" t="s">
        <v>1763</v>
      </c>
    </row>
    <row r="2651" spans="1:4" hidden="1" x14ac:dyDescent="0.25">
      <c r="A2651" s="61" t="s">
        <v>2211</v>
      </c>
      <c r="B2651" s="61" t="s">
        <v>2212</v>
      </c>
      <c r="C2651">
        <v>1791</v>
      </c>
      <c r="D2651" s="61" t="s">
        <v>1763</v>
      </c>
    </row>
    <row r="2652" spans="1:4" hidden="1" x14ac:dyDescent="0.25">
      <c r="A2652" s="61" t="s">
        <v>2211</v>
      </c>
      <c r="B2652" s="61" t="s">
        <v>2212</v>
      </c>
      <c r="C2652">
        <v>1792</v>
      </c>
      <c r="D2652" s="61" t="s">
        <v>1763</v>
      </c>
    </row>
    <row r="2653" spans="1:4" hidden="1" x14ac:dyDescent="0.25">
      <c r="A2653" s="61" t="s">
        <v>2211</v>
      </c>
      <c r="B2653" s="61" t="s">
        <v>2212</v>
      </c>
      <c r="C2653">
        <v>1793</v>
      </c>
      <c r="D2653" s="61" t="s">
        <v>1763</v>
      </c>
    </row>
    <row r="2654" spans="1:4" hidden="1" x14ac:dyDescent="0.25">
      <c r="A2654" s="61" t="s">
        <v>2211</v>
      </c>
      <c r="B2654" s="61" t="s">
        <v>2212</v>
      </c>
      <c r="C2654">
        <v>1794</v>
      </c>
      <c r="D2654" s="61" t="s">
        <v>1763</v>
      </c>
    </row>
    <row r="2655" spans="1:4" hidden="1" x14ac:dyDescent="0.25">
      <c r="A2655" s="61" t="s">
        <v>2211</v>
      </c>
      <c r="B2655" s="61" t="s">
        <v>2212</v>
      </c>
      <c r="C2655">
        <v>1795</v>
      </c>
      <c r="D2655" s="61" t="s">
        <v>1763</v>
      </c>
    </row>
    <row r="2656" spans="1:4" hidden="1" x14ac:dyDescent="0.25">
      <c r="A2656" s="61" t="s">
        <v>2211</v>
      </c>
      <c r="B2656" s="61" t="s">
        <v>2212</v>
      </c>
      <c r="C2656">
        <v>1796</v>
      </c>
      <c r="D2656" s="61" t="s">
        <v>1763</v>
      </c>
    </row>
    <row r="2657" spans="1:4" hidden="1" x14ac:dyDescent="0.25">
      <c r="A2657" s="61" t="s">
        <v>2211</v>
      </c>
      <c r="B2657" s="61" t="s">
        <v>2212</v>
      </c>
      <c r="C2657">
        <v>1797</v>
      </c>
      <c r="D2657" s="61" t="s">
        <v>1763</v>
      </c>
    </row>
    <row r="2658" spans="1:4" hidden="1" x14ac:dyDescent="0.25">
      <c r="A2658" s="61" t="s">
        <v>2211</v>
      </c>
      <c r="B2658" s="61" t="s">
        <v>2212</v>
      </c>
      <c r="C2658">
        <v>1798</v>
      </c>
      <c r="D2658" s="61" t="s">
        <v>1763</v>
      </c>
    </row>
    <row r="2659" spans="1:4" hidden="1" x14ac:dyDescent="0.25">
      <c r="A2659" s="61" t="s">
        <v>2211</v>
      </c>
      <c r="B2659" s="61" t="s">
        <v>2212</v>
      </c>
      <c r="C2659">
        <v>1799</v>
      </c>
      <c r="D2659" s="61" t="s">
        <v>1867</v>
      </c>
    </row>
    <row r="2660" spans="1:4" hidden="1" x14ac:dyDescent="0.25">
      <c r="A2660" s="61" t="s">
        <v>2211</v>
      </c>
      <c r="B2660" s="61" t="s">
        <v>2212</v>
      </c>
      <c r="C2660">
        <v>1800</v>
      </c>
      <c r="D2660" s="61" t="s">
        <v>2176</v>
      </c>
    </row>
    <row r="2661" spans="1:4" hidden="1" x14ac:dyDescent="0.25">
      <c r="A2661" s="61" t="s">
        <v>2211</v>
      </c>
      <c r="B2661" s="61" t="s">
        <v>2212</v>
      </c>
      <c r="C2661">
        <v>1801</v>
      </c>
      <c r="D2661" s="61" t="s">
        <v>2176</v>
      </c>
    </row>
    <row r="2662" spans="1:4" hidden="1" x14ac:dyDescent="0.25">
      <c r="A2662" s="61" t="s">
        <v>2211</v>
      </c>
      <c r="B2662" s="61" t="s">
        <v>2212</v>
      </c>
      <c r="C2662">
        <v>1802</v>
      </c>
      <c r="D2662" s="61" t="s">
        <v>2176</v>
      </c>
    </row>
    <row r="2663" spans="1:4" hidden="1" x14ac:dyDescent="0.25">
      <c r="A2663" s="61" t="s">
        <v>2211</v>
      </c>
      <c r="B2663" s="61" t="s">
        <v>2212</v>
      </c>
      <c r="C2663">
        <v>1803</v>
      </c>
      <c r="D2663" s="61" t="s">
        <v>2176</v>
      </c>
    </row>
    <row r="2664" spans="1:4" hidden="1" x14ac:dyDescent="0.25">
      <c r="A2664" s="61" t="s">
        <v>2211</v>
      </c>
      <c r="B2664" s="61" t="s">
        <v>2212</v>
      </c>
      <c r="C2664">
        <v>1804</v>
      </c>
      <c r="D2664" s="61" t="s">
        <v>2176</v>
      </c>
    </row>
    <row r="2665" spans="1:4" hidden="1" x14ac:dyDescent="0.25">
      <c r="A2665" s="61" t="s">
        <v>2211</v>
      </c>
      <c r="B2665" s="61" t="s">
        <v>2212</v>
      </c>
      <c r="C2665">
        <v>1805</v>
      </c>
      <c r="D2665" s="61" t="s">
        <v>1828</v>
      </c>
    </row>
    <row r="2666" spans="1:4" hidden="1" x14ac:dyDescent="0.25">
      <c r="A2666" s="61" t="s">
        <v>2211</v>
      </c>
      <c r="B2666" s="61" t="s">
        <v>2212</v>
      </c>
      <c r="C2666">
        <v>1806</v>
      </c>
      <c r="D2666" s="61" t="s">
        <v>2213</v>
      </c>
    </row>
    <row r="2667" spans="1:4" hidden="1" x14ac:dyDescent="0.25">
      <c r="A2667" s="61" t="s">
        <v>2211</v>
      </c>
      <c r="B2667" s="61" t="s">
        <v>2212</v>
      </c>
      <c r="C2667">
        <v>1807</v>
      </c>
      <c r="D2667" s="61" t="s">
        <v>2213</v>
      </c>
    </row>
    <row r="2668" spans="1:4" hidden="1" x14ac:dyDescent="0.25">
      <c r="A2668" s="61" t="s">
        <v>2211</v>
      </c>
      <c r="B2668" s="61" t="s">
        <v>2212</v>
      </c>
      <c r="C2668">
        <v>1808</v>
      </c>
      <c r="D2668" s="61" t="s">
        <v>2214</v>
      </c>
    </row>
    <row r="2669" spans="1:4" hidden="1" x14ac:dyDescent="0.25">
      <c r="A2669" s="61" t="s">
        <v>2211</v>
      </c>
      <c r="B2669" s="61" t="s">
        <v>2212</v>
      </c>
      <c r="C2669">
        <v>1809</v>
      </c>
      <c r="D2669" s="61" t="s">
        <v>1841</v>
      </c>
    </row>
    <row r="2670" spans="1:4" hidden="1" x14ac:dyDescent="0.25">
      <c r="A2670" s="61" t="s">
        <v>2211</v>
      </c>
      <c r="B2670" s="61" t="s">
        <v>2212</v>
      </c>
      <c r="C2670">
        <v>1810</v>
      </c>
      <c r="D2670" s="61" t="s">
        <v>1841</v>
      </c>
    </row>
    <row r="2671" spans="1:4" hidden="1" x14ac:dyDescent="0.25">
      <c r="A2671" s="61" t="s">
        <v>2211</v>
      </c>
      <c r="B2671" s="61" t="s">
        <v>2212</v>
      </c>
      <c r="C2671">
        <v>1811</v>
      </c>
      <c r="D2671" s="61" t="s">
        <v>1841</v>
      </c>
    </row>
    <row r="2672" spans="1:4" hidden="1" x14ac:dyDescent="0.25">
      <c r="A2672" s="61" t="s">
        <v>2211</v>
      </c>
      <c r="B2672" s="61" t="s">
        <v>2212</v>
      </c>
      <c r="C2672">
        <v>1812</v>
      </c>
      <c r="D2672" s="61" t="s">
        <v>1841</v>
      </c>
    </row>
    <row r="2673" spans="1:4" hidden="1" x14ac:dyDescent="0.25">
      <c r="A2673" s="61" t="s">
        <v>2211</v>
      </c>
      <c r="B2673" s="61" t="s">
        <v>2212</v>
      </c>
      <c r="C2673">
        <v>1813</v>
      </c>
      <c r="D2673" s="61" t="s">
        <v>1841</v>
      </c>
    </row>
    <row r="2674" spans="1:4" hidden="1" x14ac:dyDescent="0.25">
      <c r="A2674" s="61" t="s">
        <v>2211</v>
      </c>
      <c r="B2674" s="61" t="s">
        <v>2212</v>
      </c>
      <c r="C2674">
        <v>1814</v>
      </c>
      <c r="D2674" s="61" t="s">
        <v>1841</v>
      </c>
    </row>
    <row r="2675" spans="1:4" hidden="1" x14ac:dyDescent="0.25">
      <c r="A2675" s="61" t="s">
        <v>2211</v>
      </c>
      <c r="B2675" s="61" t="s">
        <v>2212</v>
      </c>
      <c r="C2675">
        <v>1815</v>
      </c>
      <c r="D2675" s="61" t="s">
        <v>1841</v>
      </c>
    </row>
    <row r="2676" spans="1:4" hidden="1" x14ac:dyDescent="0.25">
      <c r="A2676" s="61" t="s">
        <v>2211</v>
      </c>
      <c r="B2676" s="61" t="s">
        <v>2212</v>
      </c>
      <c r="C2676">
        <v>1816</v>
      </c>
      <c r="D2676" s="61" t="s">
        <v>1841</v>
      </c>
    </row>
    <row r="2677" spans="1:4" hidden="1" x14ac:dyDescent="0.25">
      <c r="A2677" s="61" t="s">
        <v>2211</v>
      </c>
      <c r="B2677" s="61" t="s">
        <v>2212</v>
      </c>
      <c r="C2677">
        <v>1817</v>
      </c>
      <c r="D2677" s="61" t="s">
        <v>1841</v>
      </c>
    </row>
    <row r="2678" spans="1:4" hidden="1" x14ac:dyDescent="0.25">
      <c r="A2678" s="61" t="s">
        <v>2211</v>
      </c>
      <c r="B2678" s="61" t="s">
        <v>2212</v>
      </c>
      <c r="C2678">
        <v>1818</v>
      </c>
      <c r="D2678" s="61" t="s">
        <v>2215</v>
      </c>
    </row>
    <row r="2679" spans="1:4" hidden="1" x14ac:dyDescent="0.25">
      <c r="A2679" s="61" t="s">
        <v>2211</v>
      </c>
      <c r="B2679" s="61" t="s">
        <v>2212</v>
      </c>
      <c r="C2679">
        <v>1819</v>
      </c>
      <c r="D2679" s="61" t="s">
        <v>2216</v>
      </c>
    </row>
    <row r="2680" spans="1:4" hidden="1" x14ac:dyDescent="0.25">
      <c r="A2680" s="61" t="s">
        <v>2211</v>
      </c>
      <c r="B2680" s="61" t="s">
        <v>2212</v>
      </c>
      <c r="C2680">
        <v>1820</v>
      </c>
      <c r="D2680" s="61" t="s">
        <v>2216</v>
      </c>
    </row>
    <row r="2681" spans="1:4" hidden="1" x14ac:dyDescent="0.25">
      <c r="A2681" s="61" t="s">
        <v>2211</v>
      </c>
      <c r="B2681" s="61" t="s">
        <v>2212</v>
      </c>
      <c r="C2681">
        <v>1821</v>
      </c>
      <c r="D2681" s="61" t="s">
        <v>2216</v>
      </c>
    </row>
    <row r="2682" spans="1:4" hidden="1" x14ac:dyDescent="0.25">
      <c r="A2682" s="61" t="s">
        <v>2211</v>
      </c>
      <c r="B2682" s="61" t="s">
        <v>2212</v>
      </c>
      <c r="C2682">
        <v>1822</v>
      </c>
      <c r="D2682" s="61" t="s">
        <v>2216</v>
      </c>
    </row>
    <row r="2683" spans="1:4" hidden="1" x14ac:dyDescent="0.25">
      <c r="A2683" s="61" t="s">
        <v>2211</v>
      </c>
      <c r="B2683" s="61" t="s">
        <v>2212</v>
      </c>
      <c r="C2683">
        <v>1823</v>
      </c>
      <c r="D2683" s="61" t="s">
        <v>2216</v>
      </c>
    </row>
    <row r="2684" spans="1:4" hidden="1" x14ac:dyDescent="0.25">
      <c r="A2684" s="61" t="s">
        <v>2211</v>
      </c>
      <c r="B2684" s="61" t="s">
        <v>2212</v>
      </c>
      <c r="C2684">
        <v>1824</v>
      </c>
      <c r="D2684" s="61" t="s">
        <v>2216</v>
      </c>
    </row>
    <row r="2685" spans="1:4" hidden="1" x14ac:dyDescent="0.25">
      <c r="A2685" s="61" t="s">
        <v>2211</v>
      </c>
      <c r="B2685" s="61" t="s">
        <v>2212</v>
      </c>
      <c r="C2685">
        <v>1825</v>
      </c>
      <c r="D2685" s="61" t="s">
        <v>2216</v>
      </c>
    </row>
    <row r="2686" spans="1:4" hidden="1" x14ac:dyDescent="0.25">
      <c r="A2686" s="61" t="s">
        <v>2211</v>
      </c>
      <c r="B2686" s="61" t="s">
        <v>2212</v>
      </c>
      <c r="C2686">
        <v>1826</v>
      </c>
      <c r="D2686" s="61" t="s">
        <v>2216</v>
      </c>
    </row>
    <row r="2687" spans="1:4" hidden="1" x14ac:dyDescent="0.25">
      <c r="A2687" s="61" t="s">
        <v>2211</v>
      </c>
      <c r="B2687" s="61" t="s">
        <v>2212</v>
      </c>
      <c r="C2687">
        <v>1827</v>
      </c>
      <c r="D2687" s="61" t="s">
        <v>2216</v>
      </c>
    </row>
    <row r="2688" spans="1:4" hidden="1" x14ac:dyDescent="0.25">
      <c r="A2688" s="61" t="s">
        <v>2211</v>
      </c>
      <c r="B2688" s="61" t="s">
        <v>2212</v>
      </c>
      <c r="C2688">
        <v>1828</v>
      </c>
      <c r="D2688" s="61" t="s">
        <v>2216</v>
      </c>
    </row>
    <row r="2689" spans="1:4" hidden="1" x14ac:dyDescent="0.25">
      <c r="A2689" s="61" t="s">
        <v>2211</v>
      </c>
      <c r="B2689" s="61" t="s">
        <v>2212</v>
      </c>
      <c r="C2689">
        <v>1829</v>
      </c>
      <c r="D2689" s="61" t="s">
        <v>2216</v>
      </c>
    </row>
    <row r="2690" spans="1:4" hidden="1" x14ac:dyDescent="0.25">
      <c r="A2690" s="61" t="s">
        <v>2211</v>
      </c>
      <c r="B2690" s="61" t="s">
        <v>2212</v>
      </c>
      <c r="C2690">
        <v>1830</v>
      </c>
      <c r="D2690" s="61" t="s">
        <v>2216</v>
      </c>
    </row>
    <row r="2691" spans="1:4" hidden="1" x14ac:dyDescent="0.25">
      <c r="A2691" s="61" t="s">
        <v>2211</v>
      </c>
      <c r="B2691" s="61" t="s">
        <v>2212</v>
      </c>
      <c r="C2691">
        <v>1831</v>
      </c>
      <c r="D2691" s="61" t="s">
        <v>2216</v>
      </c>
    </row>
    <row r="2692" spans="1:4" hidden="1" x14ac:dyDescent="0.25">
      <c r="A2692" s="61" t="s">
        <v>2211</v>
      </c>
      <c r="B2692" s="61" t="s">
        <v>2212</v>
      </c>
      <c r="C2692">
        <v>1832</v>
      </c>
      <c r="D2692" s="61" t="s">
        <v>2216</v>
      </c>
    </row>
    <row r="2693" spans="1:4" hidden="1" x14ac:dyDescent="0.25">
      <c r="A2693" s="61" t="s">
        <v>2211</v>
      </c>
      <c r="B2693" s="61" t="s">
        <v>2212</v>
      </c>
      <c r="C2693">
        <v>1833</v>
      </c>
      <c r="D2693" s="61" t="s">
        <v>2216</v>
      </c>
    </row>
    <row r="2694" spans="1:4" hidden="1" x14ac:dyDescent="0.25">
      <c r="A2694" s="61" t="s">
        <v>2211</v>
      </c>
      <c r="B2694" s="61" t="s">
        <v>2212</v>
      </c>
      <c r="C2694">
        <v>1834</v>
      </c>
      <c r="D2694" s="61" t="s">
        <v>2216</v>
      </c>
    </row>
    <row r="2695" spans="1:4" hidden="1" x14ac:dyDescent="0.25">
      <c r="A2695" s="61" t="s">
        <v>2211</v>
      </c>
      <c r="B2695" s="61" t="s">
        <v>2212</v>
      </c>
      <c r="C2695">
        <v>1835</v>
      </c>
      <c r="D2695" s="61" t="s">
        <v>2216</v>
      </c>
    </row>
    <row r="2696" spans="1:4" hidden="1" x14ac:dyDescent="0.25">
      <c r="A2696" s="61" t="s">
        <v>2211</v>
      </c>
      <c r="B2696" s="61" t="s">
        <v>2212</v>
      </c>
      <c r="C2696">
        <v>1836</v>
      </c>
      <c r="D2696" s="61" t="s">
        <v>2216</v>
      </c>
    </row>
    <row r="2697" spans="1:4" hidden="1" x14ac:dyDescent="0.25">
      <c r="A2697" s="61" t="s">
        <v>2211</v>
      </c>
      <c r="B2697" s="61" t="s">
        <v>2212</v>
      </c>
      <c r="C2697">
        <v>1837</v>
      </c>
      <c r="D2697" s="61" t="s">
        <v>2216</v>
      </c>
    </row>
    <row r="2698" spans="1:4" hidden="1" x14ac:dyDescent="0.25">
      <c r="A2698" s="61" t="s">
        <v>2211</v>
      </c>
      <c r="B2698" s="61" t="s">
        <v>2212</v>
      </c>
      <c r="C2698">
        <v>1838</v>
      </c>
      <c r="D2698" s="61" t="s">
        <v>2216</v>
      </c>
    </row>
    <row r="2699" spans="1:4" hidden="1" x14ac:dyDescent="0.25">
      <c r="A2699" s="61" t="s">
        <v>2211</v>
      </c>
      <c r="B2699" s="61" t="s">
        <v>2212</v>
      </c>
      <c r="C2699">
        <v>1839</v>
      </c>
      <c r="D2699" s="61" t="s">
        <v>2216</v>
      </c>
    </row>
    <row r="2700" spans="1:4" hidden="1" x14ac:dyDescent="0.25">
      <c r="A2700" s="61" t="s">
        <v>2211</v>
      </c>
      <c r="B2700" s="61" t="s">
        <v>2212</v>
      </c>
      <c r="C2700">
        <v>1840</v>
      </c>
      <c r="D2700" s="61" t="s">
        <v>2216</v>
      </c>
    </row>
    <row r="2701" spans="1:4" hidden="1" x14ac:dyDescent="0.25">
      <c r="A2701" s="61" t="s">
        <v>2211</v>
      </c>
      <c r="B2701" s="61" t="s">
        <v>2212</v>
      </c>
      <c r="C2701">
        <v>1841</v>
      </c>
      <c r="D2701" s="61" t="s">
        <v>2216</v>
      </c>
    </row>
    <row r="2702" spans="1:4" hidden="1" x14ac:dyDescent="0.25">
      <c r="A2702" s="61" t="s">
        <v>2211</v>
      </c>
      <c r="B2702" s="61" t="s">
        <v>2212</v>
      </c>
      <c r="C2702">
        <v>1842</v>
      </c>
      <c r="D2702" s="61" t="s">
        <v>2216</v>
      </c>
    </row>
    <row r="2703" spans="1:4" hidden="1" x14ac:dyDescent="0.25">
      <c r="A2703" s="61" t="s">
        <v>2211</v>
      </c>
      <c r="B2703" s="61" t="s">
        <v>2212</v>
      </c>
      <c r="C2703">
        <v>1843</v>
      </c>
      <c r="D2703" s="61" t="s">
        <v>2216</v>
      </c>
    </row>
    <row r="2704" spans="1:4" hidden="1" x14ac:dyDescent="0.25">
      <c r="A2704" s="61" t="s">
        <v>2211</v>
      </c>
      <c r="B2704" s="61" t="s">
        <v>2212</v>
      </c>
      <c r="C2704">
        <v>1844</v>
      </c>
      <c r="D2704" s="61" t="s">
        <v>2216</v>
      </c>
    </row>
    <row r="2705" spans="1:4" hidden="1" x14ac:dyDescent="0.25">
      <c r="A2705" s="61" t="s">
        <v>2211</v>
      </c>
      <c r="B2705" s="61" t="s">
        <v>2212</v>
      </c>
      <c r="C2705">
        <v>1845</v>
      </c>
      <c r="D2705" s="61" t="s">
        <v>2216</v>
      </c>
    </row>
    <row r="2706" spans="1:4" hidden="1" x14ac:dyDescent="0.25">
      <c r="A2706" s="61" t="s">
        <v>2211</v>
      </c>
      <c r="B2706" s="61" t="s">
        <v>2212</v>
      </c>
      <c r="C2706">
        <v>1846</v>
      </c>
      <c r="D2706" s="61" t="s">
        <v>2216</v>
      </c>
    </row>
    <row r="2707" spans="1:4" hidden="1" x14ac:dyDescent="0.25">
      <c r="A2707" s="61" t="s">
        <v>2211</v>
      </c>
      <c r="B2707" s="61" t="s">
        <v>2212</v>
      </c>
      <c r="C2707">
        <v>1847</v>
      </c>
      <c r="D2707" s="61" t="s">
        <v>2216</v>
      </c>
    </row>
    <row r="2708" spans="1:4" hidden="1" x14ac:dyDescent="0.25">
      <c r="A2708" s="61" t="s">
        <v>2211</v>
      </c>
      <c r="B2708" s="61" t="s">
        <v>2212</v>
      </c>
      <c r="C2708">
        <v>1848</v>
      </c>
      <c r="D2708" s="61" t="s">
        <v>2216</v>
      </c>
    </row>
    <row r="2709" spans="1:4" hidden="1" x14ac:dyDescent="0.25">
      <c r="A2709" s="61" t="s">
        <v>2211</v>
      </c>
      <c r="B2709" s="61" t="s">
        <v>2212</v>
      </c>
      <c r="C2709">
        <v>1849</v>
      </c>
      <c r="D2709" s="61" t="s">
        <v>2216</v>
      </c>
    </row>
    <row r="2710" spans="1:4" hidden="1" x14ac:dyDescent="0.25">
      <c r="A2710" s="61" t="s">
        <v>2211</v>
      </c>
      <c r="B2710" s="61" t="s">
        <v>2212</v>
      </c>
      <c r="C2710">
        <v>1850</v>
      </c>
      <c r="D2710" s="61" t="s">
        <v>2216</v>
      </c>
    </row>
    <row r="2711" spans="1:4" hidden="1" x14ac:dyDescent="0.25">
      <c r="A2711" s="61" t="s">
        <v>2211</v>
      </c>
      <c r="B2711" s="61" t="s">
        <v>2212</v>
      </c>
      <c r="C2711">
        <v>1851</v>
      </c>
      <c r="D2711" s="61" t="s">
        <v>2216</v>
      </c>
    </row>
    <row r="2712" spans="1:4" hidden="1" x14ac:dyDescent="0.25">
      <c r="A2712" s="61" t="s">
        <v>2211</v>
      </c>
      <c r="B2712" s="61" t="s">
        <v>2212</v>
      </c>
      <c r="C2712">
        <v>1852</v>
      </c>
      <c r="D2712" s="61" t="s">
        <v>2216</v>
      </c>
    </row>
    <row r="2713" spans="1:4" hidden="1" x14ac:dyDescent="0.25">
      <c r="A2713" s="61" t="s">
        <v>2211</v>
      </c>
      <c r="B2713" s="61" t="s">
        <v>2212</v>
      </c>
      <c r="C2713">
        <v>1853</v>
      </c>
      <c r="D2713" s="61" t="s">
        <v>2216</v>
      </c>
    </row>
    <row r="2714" spans="1:4" hidden="1" x14ac:dyDescent="0.25">
      <c r="A2714" s="61" t="s">
        <v>2211</v>
      </c>
      <c r="B2714" s="61" t="s">
        <v>2212</v>
      </c>
      <c r="C2714">
        <v>1854</v>
      </c>
      <c r="D2714" s="61" t="s">
        <v>2216</v>
      </c>
    </row>
    <row r="2715" spans="1:4" hidden="1" x14ac:dyDescent="0.25">
      <c r="A2715" s="61" t="s">
        <v>2211</v>
      </c>
      <c r="B2715" s="61" t="s">
        <v>2212</v>
      </c>
      <c r="C2715">
        <v>1855</v>
      </c>
      <c r="D2715" s="61" t="s">
        <v>2216</v>
      </c>
    </row>
    <row r="2716" spans="1:4" hidden="1" x14ac:dyDescent="0.25">
      <c r="A2716" s="61" t="s">
        <v>2211</v>
      </c>
      <c r="B2716" s="61" t="s">
        <v>2212</v>
      </c>
      <c r="C2716">
        <v>1856</v>
      </c>
      <c r="D2716" s="61" t="s">
        <v>2216</v>
      </c>
    </row>
    <row r="2717" spans="1:4" hidden="1" x14ac:dyDescent="0.25">
      <c r="A2717" s="61" t="s">
        <v>2211</v>
      </c>
      <c r="B2717" s="61" t="s">
        <v>2212</v>
      </c>
      <c r="C2717">
        <v>1857</v>
      </c>
      <c r="D2717" s="61" t="s">
        <v>2216</v>
      </c>
    </row>
    <row r="2718" spans="1:4" hidden="1" x14ac:dyDescent="0.25">
      <c r="A2718" s="61" t="s">
        <v>2211</v>
      </c>
      <c r="B2718" s="61" t="s">
        <v>2212</v>
      </c>
      <c r="C2718">
        <v>1858</v>
      </c>
      <c r="D2718" s="61" t="s">
        <v>2216</v>
      </c>
    </row>
    <row r="2719" spans="1:4" hidden="1" x14ac:dyDescent="0.25">
      <c r="A2719" s="61" t="s">
        <v>2211</v>
      </c>
      <c r="B2719" s="61" t="s">
        <v>2212</v>
      </c>
      <c r="C2719">
        <v>1859</v>
      </c>
      <c r="D2719" s="61" t="s">
        <v>2216</v>
      </c>
    </row>
    <row r="2720" spans="1:4" hidden="1" x14ac:dyDescent="0.25">
      <c r="A2720" s="61" t="s">
        <v>2211</v>
      </c>
      <c r="B2720" s="61" t="s">
        <v>2212</v>
      </c>
      <c r="C2720">
        <v>1860</v>
      </c>
      <c r="D2720" s="61" t="s">
        <v>2216</v>
      </c>
    </row>
    <row r="2721" spans="1:4" hidden="1" x14ac:dyDescent="0.25">
      <c r="A2721" s="61" t="s">
        <v>2211</v>
      </c>
      <c r="B2721" s="61" t="s">
        <v>2212</v>
      </c>
      <c r="C2721">
        <v>1861</v>
      </c>
      <c r="D2721" s="61" t="s">
        <v>2216</v>
      </c>
    </row>
    <row r="2722" spans="1:4" hidden="1" x14ac:dyDescent="0.25">
      <c r="A2722" s="61" t="s">
        <v>2211</v>
      </c>
      <c r="B2722" s="61" t="s">
        <v>2212</v>
      </c>
      <c r="C2722">
        <v>1862</v>
      </c>
      <c r="D2722" s="61" t="s">
        <v>2216</v>
      </c>
    </row>
    <row r="2723" spans="1:4" hidden="1" x14ac:dyDescent="0.25">
      <c r="A2723" s="61" t="s">
        <v>2211</v>
      </c>
      <c r="B2723" s="61" t="s">
        <v>2212</v>
      </c>
      <c r="C2723">
        <v>1863</v>
      </c>
      <c r="D2723" s="61" t="s">
        <v>2217</v>
      </c>
    </row>
    <row r="2724" spans="1:4" hidden="1" x14ac:dyDescent="0.25">
      <c r="A2724" s="61" t="s">
        <v>2211</v>
      </c>
      <c r="B2724" s="61" t="s">
        <v>2212</v>
      </c>
      <c r="C2724">
        <v>1864</v>
      </c>
      <c r="D2724" s="61" t="s">
        <v>2217</v>
      </c>
    </row>
    <row r="2725" spans="1:4" hidden="1" x14ac:dyDescent="0.25">
      <c r="A2725" s="61" t="s">
        <v>2211</v>
      </c>
      <c r="B2725" s="61" t="s">
        <v>2212</v>
      </c>
      <c r="C2725">
        <v>1865</v>
      </c>
      <c r="D2725" s="61" t="s">
        <v>2217</v>
      </c>
    </row>
    <row r="2726" spans="1:4" hidden="1" x14ac:dyDescent="0.25">
      <c r="A2726" s="61" t="s">
        <v>2211</v>
      </c>
      <c r="B2726" s="61" t="s">
        <v>2212</v>
      </c>
      <c r="C2726">
        <v>1866</v>
      </c>
      <c r="D2726" s="61" t="s">
        <v>2217</v>
      </c>
    </row>
    <row r="2727" spans="1:4" hidden="1" x14ac:dyDescent="0.25">
      <c r="A2727" s="61" t="s">
        <v>2211</v>
      </c>
      <c r="B2727" s="61" t="s">
        <v>2212</v>
      </c>
      <c r="C2727">
        <v>1867</v>
      </c>
      <c r="D2727" s="61" t="s">
        <v>2217</v>
      </c>
    </row>
    <row r="2728" spans="1:4" hidden="1" x14ac:dyDescent="0.25">
      <c r="A2728" s="61" t="s">
        <v>2211</v>
      </c>
      <c r="B2728" s="61" t="s">
        <v>2212</v>
      </c>
      <c r="C2728">
        <v>1868</v>
      </c>
      <c r="D2728" s="61" t="s">
        <v>2217</v>
      </c>
    </row>
    <row r="2729" spans="1:4" hidden="1" x14ac:dyDescent="0.25">
      <c r="A2729" s="61" t="s">
        <v>2211</v>
      </c>
      <c r="B2729" s="61" t="s">
        <v>2212</v>
      </c>
      <c r="C2729">
        <v>1869</v>
      </c>
      <c r="D2729" s="61" t="s">
        <v>2217</v>
      </c>
    </row>
    <row r="2730" spans="1:4" hidden="1" x14ac:dyDescent="0.25">
      <c r="A2730" s="61" t="s">
        <v>2211</v>
      </c>
      <c r="B2730" s="61" t="s">
        <v>2212</v>
      </c>
      <c r="C2730">
        <v>1870</v>
      </c>
      <c r="D2730" s="61" t="s">
        <v>2217</v>
      </c>
    </row>
    <row r="2731" spans="1:4" hidden="1" x14ac:dyDescent="0.25">
      <c r="A2731" s="61" t="s">
        <v>2211</v>
      </c>
      <c r="B2731" s="61" t="s">
        <v>2212</v>
      </c>
      <c r="C2731">
        <v>1871</v>
      </c>
      <c r="D2731" s="61" t="s">
        <v>2218</v>
      </c>
    </row>
    <row r="2732" spans="1:4" hidden="1" x14ac:dyDescent="0.25">
      <c r="A2732" s="61" t="s">
        <v>159</v>
      </c>
      <c r="B2732" s="61" t="s">
        <v>232</v>
      </c>
      <c r="C2732">
        <v>1795</v>
      </c>
      <c r="D2732" s="61" t="s">
        <v>2101</v>
      </c>
    </row>
    <row r="2733" spans="1:4" hidden="1" x14ac:dyDescent="0.25">
      <c r="A2733" s="61" t="s">
        <v>159</v>
      </c>
      <c r="B2733" s="61" t="s">
        <v>232</v>
      </c>
      <c r="C2733">
        <v>1796</v>
      </c>
      <c r="D2733" s="61" t="s">
        <v>2101</v>
      </c>
    </row>
    <row r="2734" spans="1:4" hidden="1" x14ac:dyDescent="0.25">
      <c r="A2734" s="61" t="s">
        <v>159</v>
      </c>
      <c r="B2734" s="61" t="s">
        <v>232</v>
      </c>
      <c r="C2734">
        <v>1797</v>
      </c>
      <c r="D2734" s="61" t="s">
        <v>2101</v>
      </c>
    </row>
    <row r="2735" spans="1:4" hidden="1" x14ac:dyDescent="0.25">
      <c r="A2735" s="61" t="s">
        <v>159</v>
      </c>
      <c r="B2735" s="61" t="s">
        <v>232</v>
      </c>
      <c r="C2735">
        <v>1798</v>
      </c>
      <c r="D2735" s="61" t="s">
        <v>2101</v>
      </c>
    </row>
    <row r="2736" spans="1:4" hidden="1" x14ac:dyDescent="0.25">
      <c r="A2736" s="61" t="s">
        <v>159</v>
      </c>
      <c r="B2736" s="61" t="s">
        <v>232</v>
      </c>
      <c r="C2736">
        <v>1799</v>
      </c>
      <c r="D2736" s="61" t="s">
        <v>2101</v>
      </c>
    </row>
    <row r="2737" spans="1:4" hidden="1" x14ac:dyDescent="0.25">
      <c r="A2737" s="61" t="s">
        <v>159</v>
      </c>
      <c r="B2737" s="61" t="s">
        <v>232</v>
      </c>
      <c r="C2737">
        <v>1800</v>
      </c>
      <c r="D2737" s="61" t="s">
        <v>2101</v>
      </c>
    </row>
    <row r="2738" spans="1:4" hidden="1" x14ac:dyDescent="0.25">
      <c r="A2738" s="61" t="s">
        <v>159</v>
      </c>
      <c r="B2738" s="61" t="s">
        <v>232</v>
      </c>
      <c r="C2738">
        <v>1801</v>
      </c>
      <c r="D2738" s="61" t="s">
        <v>2101</v>
      </c>
    </row>
    <row r="2739" spans="1:4" hidden="1" x14ac:dyDescent="0.25">
      <c r="A2739" s="61" t="s">
        <v>159</v>
      </c>
      <c r="B2739" s="61" t="s">
        <v>232</v>
      </c>
      <c r="C2739">
        <v>1802</v>
      </c>
      <c r="D2739" s="61" t="s">
        <v>2101</v>
      </c>
    </row>
    <row r="2740" spans="1:4" hidden="1" x14ac:dyDescent="0.25">
      <c r="A2740" s="61" t="s">
        <v>159</v>
      </c>
      <c r="B2740" s="61" t="s">
        <v>232</v>
      </c>
      <c r="C2740">
        <v>1803</v>
      </c>
      <c r="D2740" s="61" t="s">
        <v>2101</v>
      </c>
    </row>
    <row r="2741" spans="1:4" hidden="1" x14ac:dyDescent="0.25">
      <c r="A2741" s="61" t="s">
        <v>159</v>
      </c>
      <c r="B2741" s="61" t="s">
        <v>232</v>
      </c>
      <c r="C2741">
        <v>1804</v>
      </c>
      <c r="D2741" s="61" t="s">
        <v>2101</v>
      </c>
    </row>
    <row r="2742" spans="1:4" hidden="1" x14ac:dyDescent="0.25">
      <c r="A2742" s="61" t="s">
        <v>159</v>
      </c>
      <c r="B2742" s="61" t="s">
        <v>232</v>
      </c>
      <c r="C2742">
        <v>1805</v>
      </c>
      <c r="D2742" s="61" t="s">
        <v>2101</v>
      </c>
    </row>
    <row r="2743" spans="1:4" hidden="1" x14ac:dyDescent="0.25">
      <c r="A2743" s="61" t="s">
        <v>159</v>
      </c>
      <c r="B2743" s="61" t="s">
        <v>232</v>
      </c>
      <c r="C2743">
        <v>1806</v>
      </c>
      <c r="D2743" s="61" t="s">
        <v>2101</v>
      </c>
    </row>
    <row r="2744" spans="1:4" hidden="1" x14ac:dyDescent="0.25">
      <c r="A2744" s="61" t="s">
        <v>159</v>
      </c>
      <c r="B2744" s="61" t="s">
        <v>232</v>
      </c>
      <c r="C2744">
        <v>1807</v>
      </c>
      <c r="D2744" s="61" t="s">
        <v>2101</v>
      </c>
    </row>
    <row r="2745" spans="1:4" hidden="1" x14ac:dyDescent="0.25">
      <c r="A2745" s="61" t="s">
        <v>159</v>
      </c>
      <c r="B2745" s="61" t="s">
        <v>232</v>
      </c>
      <c r="C2745">
        <v>1808</v>
      </c>
      <c r="D2745" s="61" t="s">
        <v>2101</v>
      </c>
    </row>
    <row r="2746" spans="1:4" hidden="1" x14ac:dyDescent="0.25">
      <c r="A2746" s="61" t="s">
        <v>159</v>
      </c>
      <c r="B2746" s="61" t="s">
        <v>232</v>
      </c>
      <c r="C2746">
        <v>1809</v>
      </c>
      <c r="D2746" s="61" t="s">
        <v>2101</v>
      </c>
    </row>
    <row r="2747" spans="1:4" hidden="1" x14ac:dyDescent="0.25">
      <c r="A2747" s="61" t="s">
        <v>159</v>
      </c>
      <c r="B2747" s="61" t="s">
        <v>232</v>
      </c>
      <c r="C2747">
        <v>1810</v>
      </c>
      <c r="D2747" s="61" t="s">
        <v>2101</v>
      </c>
    </row>
    <row r="2748" spans="1:4" hidden="1" x14ac:dyDescent="0.25">
      <c r="A2748" s="61" t="s">
        <v>159</v>
      </c>
      <c r="B2748" s="61" t="s">
        <v>232</v>
      </c>
      <c r="C2748">
        <v>1811</v>
      </c>
      <c r="D2748" s="61" t="s">
        <v>2101</v>
      </c>
    </row>
    <row r="2749" spans="1:4" hidden="1" x14ac:dyDescent="0.25">
      <c r="A2749" s="61" t="s">
        <v>159</v>
      </c>
      <c r="B2749" s="61" t="s">
        <v>232</v>
      </c>
      <c r="C2749">
        <v>1812</v>
      </c>
      <c r="D2749" s="61" t="s">
        <v>2101</v>
      </c>
    </row>
    <row r="2750" spans="1:4" hidden="1" x14ac:dyDescent="0.25">
      <c r="A2750" s="61" t="s">
        <v>159</v>
      </c>
      <c r="B2750" s="61" t="s">
        <v>232</v>
      </c>
      <c r="C2750">
        <v>1813</v>
      </c>
      <c r="D2750" s="61" t="s">
        <v>2101</v>
      </c>
    </row>
    <row r="2751" spans="1:4" hidden="1" x14ac:dyDescent="0.25">
      <c r="A2751" s="61" t="s">
        <v>159</v>
      </c>
      <c r="B2751" s="61" t="s">
        <v>232</v>
      </c>
      <c r="C2751">
        <v>1814</v>
      </c>
      <c r="D2751" s="61" t="s">
        <v>2101</v>
      </c>
    </row>
    <row r="2752" spans="1:4" hidden="1" x14ac:dyDescent="0.25">
      <c r="A2752" s="61" t="s">
        <v>159</v>
      </c>
      <c r="B2752" s="61" t="s">
        <v>232</v>
      </c>
      <c r="C2752">
        <v>1815</v>
      </c>
      <c r="D2752" s="61" t="s">
        <v>2101</v>
      </c>
    </row>
    <row r="2753" spans="1:4" hidden="1" x14ac:dyDescent="0.25">
      <c r="A2753" s="61" t="s">
        <v>159</v>
      </c>
      <c r="B2753" s="61" t="s">
        <v>232</v>
      </c>
      <c r="C2753">
        <v>1816</v>
      </c>
      <c r="D2753" s="61" t="s">
        <v>2101</v>
      </c>
    </row>
    <row r="2754" spans="1:4" hidden="1" x14ac:dyDescent="0.25">
      <c r="A2754" s="61" t="s">
        <v>159</v>
      </c>
      <c r="B2754" s="61" t="s">
        <v>232</v>
      </c>
      <c r="C2754">
        <v>1817</v>
      </c>
      <c r="D2754" s="61" t="s">
        <v>2101</v>
      </c>
    </row>
    <row r="2755" spans="1:4" hidden="1" x14ac:dyDescent="0.25">
      <c r="A2755" s="61" t="s">
        <v>159</v>
      </c>
      <c r="B2755" s="61" t="s">
        <v>232</v>
      </c>
      <c r="C2755">
        <v>1818</v>
      </c>
      <c r="D2755" s="61" t="s">
        <v>2101</v>
      </c>
    </row>
    <row r="2756" spans="1:4" hidden="1" x14ac:dyDescent="0.25">
      <c r="A2756" s="61" t="s">
        <v>159</v>
      </c>
      <c r="B2756" s="61" t="s">
        <v>232</v>
      </c>
      <c r="C2756">
        <v>1819</v>
      </c>
      <c r="D2756" s="61" t="s">
        <v>2101</v>
      </c>
    </row>
    <row r="2757" spans="1:4" hidden="1" x14ac:dyDescent="0.25">
      <c r="A2757" s="61" t="s">
        <v>159</v>
      </c>
      <c r="B2757" s="61" t="s">
        <v>232</v>
      </c>
      <c r="C2757">
        <v>1820</v>
      </c>
      <c r="D2757" s="61" t="s">
        <v>2101</v>
      </c>
    </row>
    <row r="2758" spans="1:4" hidden="1" x14ac:dyDescent="0.25">
      <c r="A2758" s="61" t="s">
        <v>159</v>
      </c>
      <c r="B2758" s="61" t="s">
        <v>232</v>
      </c>
      <c r="C2758">
        <v>1821</v>
      </c>
      <c r="D2758" s="61" t="s">
        <v>2101</v>
      </c>
    </row>
    <row r="2759" spans="1:4" hidden="1" x14ac:dyDescent="0.25">
      <c r="A2759" s="61" t="s">
        <v>159</v>
      </c>
      <c r="B2759" s="61" t="s">
        <v>232</v>
      </c>
      <c r="C2759">
        <v>1822</v>
      </c>
      <c r="D2759" s="61" t="s">
        <v>2101</v>
      </c>
    </row>
    <row r="2760" spans="1:4" hidden="1" x14ac:dyDescent="0.25">
      <c r="A2760" s="61" t="s">
        <v>159</v>
      </c>
      <c r="B2760" s="61" t="s">
        <v>232</v>
      </c>
      <c r="C2760">
        <v>1823</v>
      </c>
      <c r="D2760" s="61" t="s">
        <v>2101</v>
      </c>
    </row>
    <row r="2761" spans="1:4" hidden="1" x14ac:dyDescent="0.25">
      <c r="A2761" s="61" t="s">
        <v>159</v>
      </c>
      <c r="B2761" s="61" t="s">
        <v>232</v>
      </c>
      <c r="C2761">
        <v>1824</v>
      </c>
      <c r="D2761" s="61" t="s">
        <v>2101</v>
      </c>
    </row>
    <row r="2762" spans="1:4" hidden="1" x14ac:dyDescent="0.25">
      <c r="A2762" s="61" t="s">
        <v>159</v>
      </c>
      <c r="B2762" s="61" t="s">
        <v>232</v>
      </c>
      <c r="C2762">
        <v>1825</v>
      </c>
      <c r="D2762" s="61" t="s">
        <v>2102</v>
      </c>
    </row>
    <row r="2763" spans="1:4" hidden="1" x14ac:dyDescent="0.25">
      <c r="A2763" s="61" t="s">
        <v>159</v>
      </c>
      <c r="B2763" s="61" t="s">
        <v>232</v>
      </c>
      <c r="C2763">
        <v>1826</v>
      </c>
      <c r="D2763" s="61" t="s">
        <v>2102</v>
      </c>
    </row>
    <row r="2764" spans="1:4" hidden="1" x14ac:dyDescent="0.25">
      <c r="A2764" s="61" t="s">
        <v>159</v>
      </c>
      <c r="B2764" s="61" t="s">
        <v>232</v>
      </c>
      <c r="C2764">
        <v>1827</v>
      </c>
      <c r="D2764" s="61" t="s">
        <v>2102</v>
      </c>
    </row>
    <row r="2765" spans="1:4" hidden="1" x14ac:dyDescent="0.25">
      <c r="A2765" s="61" t="s">
        <v>159</v>
      </c>
      <c r="B2765" s="61" t="s">
        <v>232</v>
      </c>
      <c r="C2765">
        <v>1828</v>
      </c>
      <c r="D2765" s="61" t="s">
        <v>2102</v>
      </c>
    </row>
    <row r="2766" spans="1:4" hidden="1" x14ac:dyDescent="0.25">
      <c r="A2766" s="61" t="s">
        <v>159</v>
      </c>
      <c r="B2766" s="61" t="s">
        <v>232</v>
      </c>
      <c r="C2766">
        <v>1829</v>
      </c>
      <c r="D2766" s="61" t="s">
        <v>2102</v>
      </c>
    </row>
    <row r="2767" spans="1:4" hidden="1" x14ac:dyDescent="0.25">
      <c r="A2767" s="61" t="s">
        <v>159</v>
      </c>
      <c r="B2767" s="61" t="s">
        <v>232</v>
      </c>
      <c r="C2767">
        <v>1830</v>
      </c>
      <c r="D2767" s="61" t="s">
        <v>2102</v>
      </c>
    </row>
    <row r="2768" spans="1:4" hidden="1" x14ac:dyDescent="0.25">
      <c r="A2768" s="61" t="s">
        <v>159</v>
      </c>
      <c r="B2768" s="61" t="s">
        <v>232</v>
      </c>
      <c r="C2768">
        <v>1831</v>
      </c>
      <c r="D2768" s="61" t="s">
        <v>2102</v>
      </c>
    </row>
    <row r="2769" spans="1:4" hidden="1" x14ac:dyDescent="0.25">
      <c r="A2769" s="61" t="s">
        <v>159</v>
      </c>
      <c r="B2769" s="61" t="s">
        <v>232</v>
      </c>
      <c r="C2769">
        <v>1832</v>
      </c>
      <c r="D2769" s="61" t="s">
        <v>2102</v>
      </c>
    </row>
    <row r="2770" spans="1:4" hidden="1" x14ac:dyDescent="0.25">
      <c r="A2770" s="61" t="s">
        <v>159</v>
      </c>
      <c r="B2770" s="61" t="s">
        <v>232</v>
      </c>
      <c r="C2770">
        <v>1833</v>
      </c>
      <c r="D2770" s="61" t="s">
        <v>2103</v>
      </c>
    </row>
    <row r="2771" spans="1:4" hidden="1" x14ac:dyDescent="0.25">
      <c r="A2771" s="61" t="s">
        <v>159</v>
      </c>
      <c r="B2771" s="61" t="s">
        <v>232</v>
      </c>
      <c r="C2771">
        <v>1834</v>
      </c>
      <c r="D2771" s="61" t="s">
        <v>2103</v>
      </c>
    </row>
    <row r="2772" spans="1:4" hidden="1" x14ac:dyDescent="0.25">
      <c r="A2772" s="61" t="s">
        <v>159</v>
      </c>
      <c r="B2772" s="61" t="s">
        <v>232</v>
      </c>
      <c r="C2772">
        <v>1835</v>
      </c>
      <c r="D2772" s="61" t="s">
        <v>2103</v>
      </c>
    </row>
    <row r="2773" spans="1:4" hidden="1" x14ac:dyDescent="0.25">
      <c r="A2773" s="61" t="s">
        <v>159</v>
      </c>
      <c r="B2773" s="61" t="s">
        <v>232</v>
      </c>
      <c r="C2773">
        <v>1836</v>
      </c>
      <c r="D2773" s="61" t="s">
        <v>2103</v>
      </c>
    </row>
    <row r="2774" spans="1:4" hidden="1" x14ac:dyDescent="0.25">
      <c r="A2774" s="61" t="s">
        <v>159</v>
      </c>
      <c r="B2774" s="61" t="s">
        <v>232</v>
      </c>
      <c r="C2774">
        <v>1837</v>
      </c>
      <c r="D2774" s="61" t="s">
        <v>2103</v>
      </c>
    </row>
    <row r="2775" spans="1:4" hidden="1" x14ac:dyDescent="0.25">
      <c r="A2775" s="61" t="s">
        <v>159</v>
      </c>
      <c r="B2775" s="61" t="s">
        <v>232</v>
      </c>
      <c r="C2775">
        <v>1838</v>
      </c>
      <c r="D2775" s="61" t="s">
        <v>2103</v>
      </c>
    </row>
    <row r="2776" spans="1:4" hidden="1" x14ac:dyDescent="0.25">
      <c r="A2776" s="61" t="s">
        <v>159</v>
      </c>
      <c r="B2776" s="61" t="s">
        <v>232</v>
      </c>
      <c r="C2776">
        <v>1839</v>
      </c>
      <c r="D2776" s="61" t="s">
        <v>2103</v>
      </c>
    </row>
    <row r="2777" spans="1:4" hidden="1" x14ac:dyDescent="0.25">
      <c r="A2777" s="61" t="s">
        <v>159</v>
      </c>
      <c r="B2777" s="61" t="s">
        <v>232</v>
      </c>
      <c r="C2777">
        <v>1840</v>
      </c>
      <c r="D2777" s="61" t="s">
        <v>2103</v>
      </c>
    </row>
    <row r="2778" spans="1:4" hidden="1" x14ac:dyDescent="0.25">
      <c r="A2778" s="61" t="s">
        <v>159</v>
      </c>
      <c r="B2778" s="61" t="s">
        <v>232</v>
      </c>
      <c r="C2778">
        <v>1841</v>
      </c>
      <c r="D2778" s="61" t="s">
        <v>2103</v>
      </c>
    </row>
    <row r="2779" spans="1:4" hidden="1" x14ac:dyDescent="0.25">
      <c r="A2779" s="61" t="s">
        <v>159</v>
      </c>
      <c r="B2779" s="61" t="s">
        <v>232</v>
      </c>
      <c r="C2779">
        <v>1842</v>
      </c>
      <c r="D2779" s="61" t="s">
        <v>2104</v>
      </c>
    </row>
    <row r="2780" spans="1:4" hidden="1" x14ac:dyDescent="0.25">
      <c r="A2780" s="61" t="s">
        <v>159</v>
      </c>
      <c r="B2780" s="61" t="s">
        <v>232</v>
      </c>
      <c r="C2780">
        <v>1843</v>
      </c>
      <c r="D2780" s="61" t="s">
        <v>2104</v>
      </c>
    </row>
    <row r="2781" spans="1:4" hidden="1" x14ac:dyDescent="0.25">
      <c r="A2781" s="61" t="s">
        <v>159</v>
      </c>
      <c r="B2781" s="61" t="s">
        <v>232</v>
      </c>
      <c r="C2781">
        <v>1844</v>
      </c>
      <c r="D2781" s="61" t="s">
        <v>2104</v>
      </c>
    </row>
    <row r="2782" spans="1:4" hidden="1" x14ac:dyDescent="0.25">
      <c r="A2782" s="61" t="s">
        <v>159</v>
      </c>
      <c r="B2782" s="61" t="s">
        <v>232</v>
      </c>
      <c r="C2782">
        <v>1845</v>
      </c>
      <c r="D2782" s="61" t="s">
        <v>2104</v>
      </c>
    </row>
    <row r="2783" spans="1:4" hidden="1" x14ac:dyDescent="0.25">
      <c r="A2783" s="61" t="s">
        <v>159</v>
      </c>
      <c r="B2783" s="61" t="s">
        <v>232</v>
      </c>
      <c r="C2783">
        <v>1846</v>
      </c>
      <c r="D2783" s="61" t="s">
        <v>2104</v>
      </c>
    </row>
    <row r="2784" spans="1:4" hidden="1" x14ac:dyDescent="0.25">
      <c r="A2784" s="61" t="s">
        <v>159</v>
      </c>
      <c r="B2784" s="61" t="s">
        <v>232</v>
      </c>
      <c r="C2784">
        <v>1847</v>
      </c>
      <c r="D2784" s="61" t="s">
        <v>2104</v>
      </c>
    </row>
    <row r="2785" spans="1:4" hidden="1" x14ac:dyDescent="0.25">
      <c r="A2785" s="61" t="s">
        <v>159</v>
      </c>
      <c r="B2785" s="61" t="s">
        <v>232</v>
      </c>
      <c r="C2785">
        <v>1848</v>
      </c>
      <c r="D2785" s="61" t="s">
        <v>2104</v>
      </c>
    </row>
    <row r="2786" spans="1:4" hidden="1" x14ac:dyDescent="0.25">
      <c r="A2786" s="61" t="s">
        <v>159</v>
      </c>
      <c r="B2786" s="61" t="s">
        <v>232</v>
      </c>
      <c r="C2786">
        <v>1849</v>
      </c>
      <c r="D2786" s="61" t="s">
        <v>2104</v>
      </c>
    </row>
    <row r="2787" spans="1:4" hidden="1" x14ac:dyDescent="0.25">
      <c r="A2787" s="61" t="s">
        <v>159</v>
      </c>
      <c r="B2787" s="61" t="s">
        <v>232</v>
      </c>
      <c r="C2787">
        <v>1850</v>
      </c>
      <c r="D2787" s="61" t="s">
        <v>2104</v>
      </c>
    </row>
    <row r="2788" spans="1:4" hidden="1" x14ac:dyDescent="0.25">
      <c r="A2788" s="61" t="s">
        <v>159</v>
      </c>
      <c r="B2788" s="61" t="s">
        <v>232</v>
      </c>
      <c r="C2788">
        <v>1851</v>
      </c>
      <c r="D2788" s="61" t="s">
        <v>2104</v>
      </c>
    </row>
    <row r="2789" spans="1:4" hidden="1" x14ac:dyDescent="0.25">
      <c r="A2789" s="61" t="s">
        <v>159</v>
      </c>
      <c r="B2789" s="61" t="s">
        <v>232</v>
      </c>
      <c r="C2789">
        <v>1852</v>
      </c>
      <c r="D2789" s="61" t="s">
        <v>2104</v>
      </c>
    </row>
    <row r="2790" spans="1:4" hidden="1" x14ac:dyDescent="0.25">
      <c r="A2790" s="61" t="s">
        <v>159</v>
      </c>
      <c r="B2790" s="61" t="s">
        <v>232</v>
      </c>
      <c r="C2790">
        <v>1853</v>
      </c>
      <c r="D2790" s="61" t="s">
        <v>2104</v>
      </c>
    </row>
    <row r="2791" spans="1:4" hidden="1" x14ac:dyDescent="0.25">
      <c r="A2791" s="61" t="s">
        <v>159</v>
      </c>
      <c r="B2791" s="61" t="s">
        <v>232</v>
      </c>
      <c r="C2791">
        <v>1854</v>
      </c>
      <c r="D2791" s="61" t="s">
        <v>2104</v>
      </c>
    </row>
    <row r="2792" spans="1:4" hidden="1" x14ac:dyDescent="0.25">
      <c r="A2792" s="61" t="s">
        <v>159</v>
      </c>
      <c r="B2792" s="61" t="s">
        <v>232</v>
      </c>
      <c r="C2792">
        <v>1855</v>
      </c>
      <c r="D2792" s="61" t="s">
        <v>1850</v>
      </c>
    </row>
    <row r="2793" spans="1:4" hidden="1" x14ac:dyDescent="0.25">
      <c r="A2793" s="61" t="s">
        <v>159</v>
      </c>
      <c r="B2793" s="61" t="s">
        <v>232</v>
      </c>
      <c r="C2793">
        <v>1856</v>
      </c>
      <c r="D2793" s="61" t="s">
        <v>1850</v>
      </c>
    </row>
    <row r="2794" spans="1:4" hidden="1" x14ac:dyDescent="0.25">
      <c r="A2794" s="61" t="s">
        <v>159</v>
      </c>
      <c r="B2794" s="61" t="s">
        <v>232</v>
      </c>
      <c r="C2794">
        <v>1857</v>
      </c>
      <c r="D2794" s="61" t="s">
        <v>1850</v>
      </c>
    </row>
    <row r="2795" spans="1:4" hidden="1" x14ac:dyDescent="0.25">
      <c r="A2795" s="61" t="s">
        <v>159</v>
      </c>
      <c r="B2795" s="61" t="s">
        <v>232</v>
      </c>
      <c r="C2795">
        <v>1858</v>
      </c>
      <c r="D2795" s="61" t="s">
        <v>1850</v>
      </c>
    </row>
    <row r="2796" spans="1:4" hidden="1" x14ac:dyDescent="0.25">
      <c r="A2796" s="61" t="s">
        <v>159</v>
      </c>
      <c r="B2796" s="61" t="s">
        <v>232</v>
      </c>
      <c r="C2796">
        <v>1859</v>
      </c>
      <c r="D2796" s="61" t="s">
        <v>1850</v>
      </c>
    </row>
    <row r="2797" spans="1:4" hidden="1" x14ac:dyDescent="0.25">
      <c r="A2797" s="61" t="s">
        <v>159</v>
      </c>
      <c r="B2797" s="61" t="s">
        <v>232</v>
      </c>
      <c r="C2797">
        <v>1860</v>
      </c>
      <c r="D2797" s="61" t="s">
        <v>1850</v>
      </c>
    </row>
    <row r="2798" spans="1:4" hidden="1" x14ac:dyDescent="0.25">
      <c r="A2798" s="61" t="s">
        <v>159</v>
      </c>
      <c r="B2798" s="61" t="s">
        <v>232</v>
      </c>
      <c r="C2798">
        <v>1861</v>
      </c>
      <c r="D2798" s="61" t="s">
        <v>2105</v>
      </c>
    </row>
    <row r="2799" spans="1:4" hidden="1" x14ac:dyDescent="0.25">
      <c r="A2799" s="61" t="s">
        <v>159</v>
      </c>
      <c r="B2799" s="61" t="s">
        <v>232</v>
      </c>
      <c r="C2799">
        <v>1862</v>
      </c>
      <c r="D2799" s="61" t="s">
        <v>2105</v>
      </c>
    </row>
    <row r="2800" spans="1:4" hidden="1" x14ac:dyDescent="0.25">
      <c r="A2800" s="61" t="s">
        <v>159</v>
      </c>
      <c r="B2800" s="61" t="s">
        <v>232</v>
      </c>
      <c r="C2800">
        <v>1863</v>
      </c>
      <c r="D2800" s="61" t="s">
        <v>2105</v>
      </c>
    </row>
    <row r="2801" spans="1:4" hidden="1" x14ac:dyDescent="0.25">
      <c r="A2801" s="61" t="s">
        <v>159</v>
      </c>
      <c r="B2801" s="61" t="s">
        <v>232</v>
      </c>
      <c r="C2801">
        <v>1864</v>
      </c>
      <c r="D2801" s="61" t="s">
        <v>1754</v>
      </c>
    </row>
    <row r="2802" spans="1:4" hidden="1" x14ac:dyDescent="0.25">
      <c r="A2802" s="61" t="s">
        <v>159</v>
      </c>
      <c r="B2802" s="61" t="s">
        <v>232</v>
      </c>
      <c r="C2802">
        <v>1865</v>
      </c>
      <c r="D2802" s="61" t="s">
        <v>2106</v>
      </c>
    </row>
    <row r="2803" spans="1:4" hidden="1" x14ac:dyDescent="0.25">
      <c r="A2803" s="61" t="s">
        <v>159</v>
      </c>
      <c r="B2803" s="61" t="s">
        <v>232</v>
      </c>
      <c r="C2803">
        <v>1866</v>
      </c>
      <c r="D2803" s="61" t="s">
        <v>1836</v>
      </c>
    </row>
    <row r="2804" spans="1:4" hidden="1" x14ac:dyDescent="0.25">
      <c r="A2804" s="61" t="s">
        <v>159</v>
      </c>
      <c r="B2804" s="61" t="s">
        <v>232</v>
      </c>
      <c r="C2804">
        <v>1867</v>
      </c>
      <c r="D2804" s="61" t="s">
        <v>1836</v>
      </c>
    </row>
    <row r="2805" spans="1:4" hidden="1" x14ac:dyDescent="0.25">
      <c r="A2805" s="61" t="s">
        <v>159</v>
      </c>
      <c r="B2805" s="61" t="s">
        <v>232</v>
      </c>
      <c r="C2805">
        <v>1868</v>
      </c>
      <c r="D2805" s="61" t="s">
        <v>1728</v>
      </c>
    </row>
    <row r="2806" spans="1:4" hidden="1" x14ac:dyDescent="0.25">
      <c r="A2806" s="61" t="s">
        <v>159</v>
      </c>
      <c r="B2806" s="61" t="s">
        <v>232</v>
      </c>
      <c r="C2806">
        <v>1869</v>
      </c>
      <c r="D2806" s="61" t="s">
        <v>1728</v>
      </c>
    </row>
    <row r="2807" spans="1:4" hidden="1" x14ac:dyDescent="0.25">
      <c r="A2807" s="61" t="s">
        <v>159</v>
      </c>
      <c r="B2807" s="61" t="s">
        <v>232</v>
      </c>
      <c r="C2807">
        <v>1870</v>
      </c>
      <c r="D2807" s="61" t="s">
        <v>2107</v>
      </c>
    </row>
    <row r="2808" spans="1:4" hidden="1" x14ac:dyDescent="0.25">
      <c r="A2808" s="61" t="s">
        <v>159</v>
      </c>
      <c r="B2808" s="61" t="s">
        <v>232</v>
      </c>
      <c r="C2808">
        <v>1871</v>
      </c>
      <c r="D2808" s="61" t="s">
        <v>2107</v>
      </c>
    </row>
    <row r="2809" spans="1:4" hidden="1" x14ac:dyDescent="0.25">
      <c r="A2809" s="61" t="s">
        <v>159</v>
      </c>
      <c r="B2809" s="61" t="s">
        <v>232</v>
      </c>
      <c r="C2809">
        <v>1872</v>
      </c>
      <c r="D2809" s="61" t="s">
        <v>2107</v>
      </c>
    </row>
    <row r="2810" spans="1:4" hidden="1" x14ac:dyDescent="0.25">
      <c r="A2810" s="61" t="s">
        <v>159</v>
      </c>
      <c r="B2810" s="61" t="s">
        <v>232</v>
      </c>
      <c r="C2810">
        <v>1873</v>
      </c>
      <c r="D2810" s="61" t="s">
        <v>2107</v>
      </c>
    </row>
    <row r="2811" spans="1:4" hidden="1" x14ac:dyDescent="0.25">
      <c r="A2811" s="61" t="s">
        <v>159</v>
      </c>
      <c r="B2811" s="61" t="s">
        <v>232</v>
      </c>
      <c r="C2811">
        <v>1874</v>
      </c>
      <c r="D2811" s="61" t="s">
        <v>2108</v>
      </c>
    </row>
    <row r="2812" spans="1:4" hidden="1" x14ac:dyDescent="0.25">
      <c r="A2812" s="61" t="s">
        <v>159</v>
      </c>
      <c r="B2812" s="61" t="s">
        <v>232</v>
      </c>
      <c r="C2812">
        <v>1875</v>
      </c>
      <c r="D2812" s="61" t="s">
        <v>2108</v>
      </c>
    </row>
    <row r="2813" spans="1:4" hidden="1" x14ac:dyDescent="0.25">
      <c r="A2813" s="61" t="s">
        <v>159</v>
      </c>
      <c r="B2813" s="61" t="s">
        <v>232</v>
      </c>
      <c r="C2813">
        <v>1876</v>
      </c>
      <c r="D2813" s="61" t="s">
        <v>2108</v>
      </c>
    </row>
    <row r="2814" spans="1:4" hidden="1" x14ac:dyDescent="0.25">
      <c r="A2814" s="61" t="s">
        <v>159</v>
      </c>
      <c r="B2814" s="61" t="s">
        <v>232</v>
      </c>
      <c r="C2814">
        <v>1877</v>
      </c>
      <c r="D2814" s="61" t="s">
        <v>2108</v>
      </c>
    </row>
    <row r="2815" spans="1:4" hidden="1" x14ac:dyDescent="0.25">
      <c r="A2815" s="61" t="s">
        <v>159</v>
      </c>
      <c r="B2815" s="61" t="s">
        <v>232</v>
      </c>
      <c r="C2815">
        <v>1878</v>
      </c>
      <c r="D2815" s="61" t="s">
        <v>1499</v>
      </c>
    </row>
    <row r="2816" spans="1:4" hidden="1" x14ac:dyDescent="0.25">
      <c r="A2816" s="61" t="s">
        <v>159</v>
      </c>
      <c r="B2816" s="61" t="s">
        <v>232</v>
      </c>
      <c r="C2816">
        <v>1879</v>
      </c>
      <c r="D2816" s="61" t="s">
        <v>1499</v>
      </c>
    </row>
    <row r="2817" spans="1:4" hidden="1" x14ac:dyDescent="0.25">
      <c r="A2817" s="61" t="s">
        <v>159</v>
      </c>
      <c r="B2817" s="61" t="s">
        <v>232</v>
      </c>
      <c r="C2817">
        <v>1880</v>
      </c>
      <c r="D2817" s="61" t="s">
        <v>1499</v>
      </c>
    </row>
    <row r="2818" spans="1:4" hidden="1" x14ac:dyDescent="0.25">
      <c r="A2818" s="61" t="s">
        <v>159</v>
      </c>
      <c r="B2818" s="61" t="s">
        <v>232</v>
      </c>
      <c r="C2818">
        <v>1881</v>
      </c>
      <c r="D2818" s="61" t="s">
        <v>1492</v>
      </c>
    </row>
    <row r="2819" spans="1:4" hidden="1" x14ac:dyDescent="0.25">
      <c r="A2819" s="61" t="s">
        <v>159</v>
      </c>
      <c r="B2819" s="61" t="s">
        <v>232</v>
      </c>
      <c r="C2819">
        <v>1882</v>
      </c>
      <c r="D2819" s="61" t="s">
        <v>1492</v>
      </c>
    </row>
    <row r="2820" spans="1:4" hidden="1" x14ac:dyDescent="0.25">
      <c r="A2820" s="61" t="s">
        <v>159</v>
      </c>
      <c r="B2820" s="61" t="s">
        <v>232</v>
      </c>
      <c r="C2820">
        <v>1883</v>
      </c>
      <c r="D2820" s="61" t="s">
        <v>1492</v>
      </c>
    </row>
    <row r="2821" spans="1:4" hidden="1" x14ac:dyDescent="0.25">
      <c r="A2821" s="61" t="s">
        <v>159</v>
      </c>
      <c r="B2821" s="61" t="s">
        <v>232</v>
      </c>
      <c r="C2821">
        <v>1884</v>
      </c>
      <c r="D2821" s="61" t="s">
        <v>1492</v>
      </c>
    </row>
    <row r="2822" spans="1:4" hidden="1" x14ac:dyDescent="0.25">
      <c r="A2822" s="61" t="s">
        <v>159</v>
      </c>
      <c r="B2822" s="61" t="s">
        <v>232</v>
      </c>
      <c r="C2822">
        <v>1885</v>
      </c>
      <c r="D2822" s="61" t="s">
        <v>2109</v>
      </c>
    </row>
    <row r="2823" spans="1:4" hidden="1" x14ac:dyDescent="0.25">
      <c r="A2823" s="61" t="s">
        <v>159</v>
      </c>
      <c r="B2823" s="61" t="s">
        <v>232</v>
      </c>
      <c r="C2823">
        <v>1886</v>
      </c>
      <c r="D2823" s="61" t="s">
        <v>2109</v>
      </c>
    </row>
    <row r="2824" spans="1:4" hidden="1" x14ac:dyDescent="0.25">
      <c r="A2824" s="61" t="s">
        <v>159</v>
      </c>
      <c r="B2824" s="61" t="s">
        <v>232</v>
      </c>
      <c r="C2824">
        <v>1887</v>
      </c>
      <c r="D2824" s="61" t="s">
        <v>2109</v>
      </c>
    </row>
    <row r="2825" spans="1:4" hidden="1" x14ac:dyDescent="0.25">
      <c r="A2825" s="61" t="s">
        <v>159</v>
      </c>
      <c r="B2825" s="61" t="s">
        <v>232</v>
      </c>
      <c r="C2825">
        <v>1888</v>
      </c>
      <c r="D2825" s="61" t="s">
        <v>2109</v>
      </c>
    </row>
    <row r="2826" spans="1:4" hidden="1" x14ac:dyDescent="0.25">
      <c r="A2826" s="61" t="s">
        <v>159</v>
      </c>
      <c r="B2826" s="61" t="s">
        <v>232</v>
      </c>
      <c r="C2826">
        <v>1889</v>
      </c>
      <c r="D2826" s="61" t="s">
        <v>2109</v>
      </c>
    </row>
    <row r="2827" spans="1:4" hidden="1" x14ac:dyDescent="0.25">
      <c r="A2827" s="61" t="s">
        <v>159</v>
      </c>
      <c r="B2827" s="61" t="s">
        <v>232</v>
      </c>
      <c r="C2827">
        <v>1890</v>
      </c>
      <c r="D2827" s="61" t="s">
        <v>2109</v>
      </c>
    </row>
    <row r="2828" spans="1:4" hidden="1" x14ac:dyDescent="0.25">
      <c r="A2828" s="61" t="s">
        <v>159</v>
      </c>
      <c r="B2828" s="61" t="s">
        <v>232</v>
      </c>
      <c r="C2828">
        <v>1891</v>
      </c>
      <c r="D2828" s="61" t="s">
        <v>2109</v>
      </c>
    </row>
    <row r="2829" spans="1:4" hidden="1" x14ac:dyDescent="0.25">
      <c r="A2829" s="61" t="s">
        <v>159</v>
      </c>
      <c r="B2829" s="61" t="s">
        <v>232</v>
      </c>
      <c r="C2829">
        <v>1892</v>
      </c>
      <c r="D2829" s="61" t="s">
        <v>2109</v>
      </c>
    </row>
    <row r="2830" spans="1:4" hidden="1" x14ac:dyDescent="0.25">
      <c r="A2830" s="61" t="s">
        <v>159</v>
      </c>
      <c r="B2830" s="61" t="s">
        <v>232</v>
      </c>
      <c r="C2830">
        <v>1893</v>
      </c>
      <c r="D2830" s="61" t="s">
        <v>2109</v>
      </c>
    </row>
    <row r="2831" spans="1:4" hidden="1" x14ac:dyDescent="0.25">
      <c r="A2831" s="61" t="s">
        <v>159</v>
      </c>
      <c r="B2831" s="61" t="s">
        <v>232</v>
      </c>
      <c r="C2831">
        <v>1894</v>
      </c>
      <c r="D2831" s="61" t="s">
        <v>2109</v>
      </c>
    </row>
    <row r="2832" spans="1:4" hidden="1" x14ac:dyDescent="0.25">
      <c r="A2832" s="61" t="s">
        <v>159</v>
      </c>
      <c r="B2832" s="61" t="s">
        <v>232</v>
      </c>
      <c r="C2832">
        <v>1895</v>
      </c>
      <c r="D2832" s="61" t="s">
        <v>2109</v>
      </c>
    </row>
    <row r="2833" spans="1:4" hidden="1" x14ac:dyDescent="0.25">
      <c r="A2833" s="61" t="s">
        <v>159</v>
      </c>
      <c r="B2833" s="61" t="s">
        <v>232</v>
      </c>
      <c r="C2833">
        <v>1896</v>
      </c>
      <c r="D2833" s="61" t="s">
        <v>2109</v>
      </c>
    </row>
    <row r="2834" spans="1:4" hidden="1" x14ac:dyDescent="0.25">
      <c r="A2834" s="61" t="s">
        <v>159</v>
      </c>
      <c r="B2834" s="61" t="s">
        <v>232</v>
      </c>
      <c r="C2834">
        <v>1897</v>
      </c>
      <c r="D2834" s="61" t="s">
        <v>2109</v>
      </c>
    </row>
    <row r="2835" spans="1:4" hidden="1" x14ac:dyDescent="0.25">
      <c r="A2835" s="61" t="s">
        <v>159</v>
      </c>
      <c r="B2835" s="61" t="s">
        <v>232</v>
      </c>
      <c r="C2835">
        <v>1898</v>
      </c>
      <c r="D2835" s="61" t="s">
        <v>2109</v>
      </c>
    </row>
    <row r="2836" spans="1:4" hidden="1" x14ac:dyDescent="0.25">
      <c r="A2836" s="61" t="s">
        <v>159</v>
      </c>
      <c r="B2836" s="61" t="s">
        <v>232</v>
      </c>
      <c r="C2836">
        <v>1899</v>
      </c>
      <c r="D2836" s="61" t="s">
        <v>2109</v>
      </c>
    </row>
    <row r="2837" spans="1:4" hidden="1" x14ac:dyDescent="0.25">
      <c r="A2837" s="61" t="s">
        <v>159</v>
      </c>
      <c r="B2837" s="61" t="s">
        <v>232</v>
      </c>
      <c r="C2837">
        <v>1900</v>
      </c>
      <c r="D2837" s="61" t="s">
        <v>2110</v>
      </c>
    </row>
    <row r="2838" spans="1:4" hidden="1" x14ac:dyDescent="0.25">
      <c r="A2838" s="61" t="s">
        <v>159</v>
      </c>
      <c r="B2838" s="61" t="s">
        <v>232</v>
      </c>
      <c r="C2838">
        <v>1901</v>
      </c>
      <c r="D2838" s="61" t="s">
        <v>2111</v>
      </c>
    </row>
    <row r="2839" spans="1:4" hidden="1" x14ac:dyDescent="0.25">
      <c r="A2839" s="61" t="s">
        <v>159</v>
      </c>
      <c r="B2839" s="61" t="s">
        <v>232</v>
      </c>
      <c r="C2839">
        <v>1902</v>
      </c>
      <c r="D2839" s="61" t="s">
        <v>2112</v>
      </c>
    </row>
    <row r="2840" spans="1:4" hidden="1" x14ac:dyDescent="0.25">
      <c r="A2840" s="61" t="s">
        <v>159</v>
      </c>
      <c r="B2840" s="61" t="s">
        <v>232</v>
      </c>
      <c r="C2840">
        <v>1903</v>
      </c>
      <c r="D2840" s="61" t="s">
        <v>2112</v>
      </c>
    </row>
    <row r="2841" spans="1:4" hidden="1" x14ac:dyDescent="0.25">
      <c r="A2841" s="61" t="s">
        <v>159</v>
      </c>
      <c r="B2841" s="61" t="s">
        <v>232</v>
      </c>
      <c r="C2841">
        <v>1904</v>
      </c>
      <c r="D2841" s="61" t="s">
        <v>2110</v>
      </c>
    </row>
    <row r="2842" spans="1:4" hidden="1" x14ac:dyDescent="0.25">
      <c r="A2842" s="61" t="s">
        <v>159</v>
      </c>
      <c r="B2842" s="61" t="s">
        <v>232</v>
      </c>
      <c r="C2842">
        <v>1905</v>
      </c>
      <c r="D2842" s="61" t="s">
        <v>2113</v>
      </c>
    </row>
    <row r="2843" spans="1:4" hidden="1" x14ac:dyDescent="0.25">
      <c r="A2843" s="61" t="s">
        <v>159</v>
      </c>
      <c r="B2843" s="61" t="s">
        <v>232</v>
      </c>
      <c r="C2843">
        <v>1906</v>
      </c>
      <c r="D2843" s="61" t="s">
        <v>2114</v>
      </c>
    </row>
    <row r="2844" spans="1:4" hidden="1" x14ac:dyDescent="0.25">
      <c r="A2844" s="61" t="s">
        <v>159</v>
      </c>
      <c r="B2844" s="61" t="s">
        <v>232</v>
      </c>
      <c r="C2844">
        <v>1907</v>
      </c>
      <c r="D2844" s="61" t="s">
        <v>2115</v>
      </c>
    </row>
    <row r="2845" spans="1:4" hidden="1" x14ac:dyDescent="0.25">
      <c r="A2845" s="61" t="s">
        <v>159</v>
      </c>
      <c r="B2845" s="61" t="s">
        <v>232</v>
      </c>
      <c r="C2845">
        <v>1908</v>
      </c>
      <c r="D2845" s="61" t="s">
        <v>1497</v>
      </c>
    </row>
    <row r="2846" spans="1:4" hidden="1" x14ac:dyDescent="0.25">
      <c r="A2846" s="61" t="s">
        <v>159</v>
      </c>
      <c r="B2846" s="61" t="s">
        <v>232</v>
      </c>
      <c r="C2846">
        <v>1909</v>
      </c>
      <c r="D2846" s="61" t="s">
        <v>1493</v>
      </c>
    </row>
    <row r="2847" spans="1:4" hidden="1" x14ac:dyDescent="0.25">
      <c r="A2847" s="61" t="s">
        <v>159</v>
      </c>
      <c r="B2847" s="61" t="s">
        <v>232</v>
      </c>
      <c r="C2847">
        <v>1910</v>
      </c>
      <c r="D2847" s="61" t="s">
        <v>543</v>
      </c>
    </row>
    <row r="2848" spans="1:4" hidden="1" x14ac:dyDescent="0.25">
      <c r="A2848" s="61" t="s">
        <v>159</v>
      </c>
      <c r="B2848" s="61" t="s">
        <v>232</v>
      </c>
      <c r="C2848">
        <v>1911</v>
      </c>
      <c r="D2848" s="61" t="s">
        <v>543</v>
      </c>
    </row>
    <row r="2849" spans="1:4" hidden="1" x14ac:dyDescent="0.25">
      <c r="A2849" s="61" t="s">
        <v>159</v>
      </c>
      <c r="B2849" s="61" t="s">
        <v>232</v>
      </c>
      <c r="C2849">
        <v>1912</v>
      </c>
      <c r="D2849" s="61" t="s">
        <v>543</v>
      </c>
    </row>
    <row r="2850" spans="1:4" hidden="1" x14ac:dyDescent="0.25">
      <c r="A2850" s="61" t="s">
        <v>159</v>
      </c>
      <c r="B2850" s="61" t="s">
        <v>232</v>
      </c>
      <c r="C2850">
        <v>1913</v>
      </c>
      <c r="D2850" s="61" t="s">
        <v>2116</v>
      </c>
    </row>
    <row r="2851" spans="1:4" hidden="1" x14ac:dyDescent="0.25">
      <c r="A2851" s="61" t="s">
        <v>159</v>
      </c>
      <c r="B2851" s="61" t="s">
        <v>232</v>
      </c>
      <c r="C2851">
        <v>1914</v>
      </c>
      <c r="D2851" s="61" t="s">
        <v>1741</v>
      </c>
    </row>
    <row r="2852" spans="1:4" hidden="1" x14ac:dyDescent="0.25">
      <c r="A2852" s="61" t="s">
        <v>159</v>
      </c>
      <c r="B2852" s="61" t="s">
        <v>232</v>
      </c>
      <c r="C2852">
        <v>1915</v>
      </c>
      <c r="D2852" s="61" t="s">
        <v>2117</v>
      </c>
    </row>
    <row r="2853" spans="1:4" hidden="1" x14ac:dyDescent="0.25">
      <c r="A2853" s="61" t="s">
        <v>159</v>
      </c>
      <c r="B2853" s="61" t="s">
        <v>232</v>
      </c>
      <c r="C2853">
        <v>1916</v>
      </c>
      <c r="D2853" s="61" t="s">
        <v>530</v>
      </c>
    </row>
    <row r="2854" spans="1:4" hidden="1" x14ac:dyDescent="0.25">
      <c r="A2854" s="61" t="s">
        <v>159</v>
      </c>
      <c r="B2854" s="61" t="s">
        <v>232</v>
      </c>
      <c r="C2854">
        <v>1917</v>
      </c>
      <c r="D2854" s="61" t="s">
        <v>2118</v>
      </c>
    </row>
    <row r="2855" spans="1:4" hidden="1" x14ac:dyDescent="0.25">
      <c r="A2855" s="61" t="s">
        <v>159</v>
      </c>
      <c r="B2855" s="61" t="s">
        <v>232</v>
      </c>
      <c r="C2855">
        <v>1918</v>
      </c>
      <c r="D2855" s="61" t="s">
        <v>1521</v>
      </c>
    </row>
    <row r="2856" spans="1:4" hidden="1" x14ac:dyDescent="0.25">
      <c r="A2856" s="61" t="s">
        <v>159</v>
      </c>
      <c r="B2856" s="61" t="s">
        <v>232</v>
      </c>
      <c r="C2856">
        <v>1919</v>
      </c>
      <c r="D2856" s="61" t="s">
        <v>1846</v>
      </c>
    </row>
    <row r="2857" spans="1:4" hidden="1" x14ac:dyDescent="0.25">
      <c r="A2857" s="61" t="s">
        <v>159</v>
      </c>
      <c r="B2857" s="61" t="s">
        <v>232</v>
      </c>
      <c r="C2857">
        <v>1920</v>
      </c>
      <c r="D2857" s="61" t="s">
        <v>1514</v>
      </c>
    </row>
    <row r="2858" spans="1:4" hidden="1" x14ac:dyDescent="0.25">
      <c r="A2858" s="61" t="s">
        <v>159</v>
      </c>
      <c r="B2858" s="61" t="s">
        <v>232</v>
      </c>
      <c r="C2858">
        <v>1921</v>
      </c>
      <c r="D2858" s="61" t="s">
        <v>1847</v>
      </c>
    </row>
    <row r="2859" spans="1:4" hidden="1" x14ac:dyDescent="0.25">
      <c r="A2859" s="61" t="s">
        <v>159</v>
      </c>
      <c r="B2859" s="61" t="s">
        <v>232</v>
      </c>
      <c r="C2859">
        <v>1922</v>
      </c>
      <c r="D2859" s="61" t="s">
        <v>1848</v>
      </c>
    </row>
    <row r="2860" spans="1:4" hidden="1" x14ac:dyDescent="0.25">
      <c r="A2860" s="61" t="s">
        <v>159</v>
      </c>
      <c r="B2860" s="61" t="s">
        <v>232</v>
      </c>
      <c r="C2860">
        <v>1923</v>
      </c>
      <c r="D2860" s="61" t="s">
        <v>1819</v>
      </c>
    </row>
    <row r="2861" spans="1:4" hidden="1" x14ac:dyDescent="0.25">
      <c r="A2861" s="61" t="s">
        <v>159</v>
      </c>
      <c r="B2861" s="61" t="s">
        <v>232</v>
      </c>
      <c r="C2861">
        <v>1924</v>
      </c>
      <c r="D2861" s="61" t="s">
        <v>1849</v>
      </c>
    </row>
    <row r="2862" spans="1:4" hidden="1" x14ac:dyDescent="0.25">
      <c r="A2862" s="61" t="s">
        <v>159</v>
      </c>
      <c r="B2862" s="61" t="s">
        <v>232</v>
      </c>
      <c r="C2862">
        <v>1925</v>
      </c>
      <c r="D2862" s="61" t="s">
        <v>1849</v>
      </c>
    </row>
    <row r="2863" spans="1:4" hidden="1" x14ac:dyDescent="0.25">
      <c r="A2863" s="61" t="s">
        <v>159</v>
      </c>
      <c r="B2863" s="61" t="s">
        <v>232</v>
      </c>
      <c r="C2863">
        <v>1926</v>
      </c>
      <c r="D2863" s="61" t="s">
        <v>1849</v>
      </c>
    </row>
    <row r="2864" spans="1:4" hidden="1" x14ac:dyDescent="0.25">
      <c r="A2864" s="61" t="s">
        <v>159</v>
      </c>
      <c r="B2864" s="61" t="s">
        <v>232</v>
      </c>
      <c r="C2864">
        <v>1927</v>
      </c>
      <c r="D2864" s="61" t="s">
        <v>1849</v>
      </c>
    </row>
    <row r="2865" spans="1:4" hidden="1" x14ac:dyDescent="0.25">
      <c r="A2865" s="61" t="s">
        <v>159</v>
      </c>
      <c r="B2865" s="61" t="s">
        <v>232</v>
      </c>
      <c r="C2865">
        <v>1928</v>
      </c>
      <c r="D2865" s="61" t="s">
        <v>1850</v>
      </c>
    </row>
    <row r="2866" spans="1:4" hidden="1" x14ac:dyDescent="0.25">
      <c r="A2866" s="61" t="s">
        <v>159</v>
      </c>
      <c r="B2866" s="61" t="s">
        <v>232</v>
      </c>
      <c r="C2866">
        <v>1929</v>
      </c>
      <c r="D2866" s="61" t="s">
        <v>1850</v>
      </c>
    </row>
    <row r="2867" spans="1:4" hidden="1" x14ac:dyDescent="0.25">
      <c r="A2867" s="61" t="s">
        <v>159</v>
      </c>
      <c r="B2867" s="61" t="s">
        <v>232</v>
      </c>
      <c r="C2867">
        <v>1930</v>
      </c>
      <c r="D2867" s="61" t="s">
        <v>1771</v>
      </c>
    </row>
    <row r="2868" spans="1:4" hidden="1" x14ac:dyDescent="0.25">
      <c r="A2868" s="61" t="s">
        <v>159</v>
      </c>
      <c r="B2868" s="61" t="s">
        <v>232</v>
      </c>
      <c r="C2868">
        <v>1931</v>
      </c>
      <c r="D2868" s="61" t="s">
        <v>1851</v>
      </c>
    </row>
    <row r="2869" spans="1:4" hidden="1" x14ac:dyDescent="0.25">
      <c r="A2869" s="61" t="s">
        <v>159</v>
      </c>
      <c r="B2869" s="61" t="s">
        <v>232</v>
      </c>
      <c r="C2869">
        <v>1932</v>
      </c>
      <c r="D2869" s="61" t="s">
        <v>1851</v>
      </c>
    </row>
    <row r="2870" spans="1:4" hidden="1" x14ac:dyDescent="0.25">
      <c r="A2870" s="61" t="s">
        <v>159</v>
      </c>
      <c r="B2870" s="61" t="s">
        <v>232</v>
      </c>
      <c r="C2870">
        <v>1933</v>
      </c>
      <c r="D2870" s="61" t="s">
        <v>1851</v>
      </c>
    </row>
    <row r="2871" spans="1:4" hidden="1" x14ac:dyDescent="0.25">
      <c r="A2871" s="61" t="s">
        <v>159</v>
      </c>
      <c r="B2871" s="61" t="s">
        <v>232</v>
      </c>
      <c r="C2871">
        <v>1934</v>
      </c>
      <c r="D2871" s="61" t="s">
        <v>1773</v>
      </c>
    </row>
    <row r="2872" spans="1:4" hidden="1" x14ac:dyDescent="0.25">
      <c r="A2872" s="61" t="s">
        <v>159</v>
      </c>
      <c r="B2872" s="61" t="s">
        <v>232</v>
      </c>
      <c r="C2872">
        <v>1935</v>
      </c>
      <c r="D2872" s="61" t="s">
        <v>1773</v>
      </c>
    </row>
    <row r="2873" spans="1:4" hidden="1" x14ac:dyDescent="0.25">
      <c r="A2873" s="61" t="s">
        <v>159</v>
      </c>
      <c r="B2873" s="61" t="s">
        <v>232</v>
      </c>
      <c r="C2873">
        <v>1936</v>
      </c>
      <c r="D2873" s="61" t="s">
        <v>1773</v>
      </c>
    </row>
    <row r="2874" spans="1:4" hidden="1" x14ac:dyDescent="0.25">
      <c r="A2874" s="61" t="s">
        <v>159</v>
      </c>
      <c r="B2874" s="61" t="s">
        <v>232</v>
      </c>
      <c r="C2874">
        <v>1937</v>
      </c>
      <c r="D2874" s="61" t="s">
        <v>1773</v>
      </c>
    </row>
    <row r="2875" spans="1:4" hidden="1" x14ac:dyDescent="0.25">
      <c r="A2875" s="61" t="s">
        <v>159</v>
      </c>
      <c r="B2875" s="61" t="s">
        <v>232</v>
      </c>
      <c r="C2875">
        <v>1938</v>
      </c>
      <c r="D2875" s="61" t="s">
        <v>1773</v>
      </c>
    </row>
    <row r="2876" spans="1:4" hidden="1" x14ac:dyDescent="0.25">
      <c r="A2876" s="61" t="s">
        <v>159</v>
      </c>
      <c r="B2876" s="61" t="s">
        <v>232</v>
      </c>
      <c r="C2876">
        <v>1939</v>
      </c>
      <c r="D2876" s="61" t="s">
        <v>1515</v>
      </c>
    </row>
    <row r="2877" spans="1:4" hidden="1" x14ac:dyDescent="0.25">
      <c r="A2877" s="61" t="s">
        <v>159</v>
      </c>
      <c r="B2877" s="61" t="s">
        <v>232</v>
      </c>
      <c r="C2877">
        <v>1940</v>
      </c>
      <c r="D2877" s="61" t="s">
        <v>1852</v>
      </c>
    </row>
    <row r="2878" spans="1:4" hidden="1" x14ac:dyDescent="0.25">
      <c r="A2878" s="61" t="s">
        <v>159</v>
      </c>
      <c r="B2878" s="61" t="s">
        <v>232</v>
      </c>
      <c r="C2878">
        <v>1941</v>
      </c>
      <c r="D2878" s="61" t="s">
        <v>1848</v>
      </c>
    </row>
    <row r="2879" spans="1:4" hidden="1" x14ac:dyDescent="0.25">
      <c r="A2879" s="61" t="s">
        <v>159</v>
      </c>
      <c r="B2879" s="61" t="s">
        <v>232</v>
      </c>
      <c r="C2879">
        <v>1942</v>
      </c>
      <c r="D2879" s="61" t="s">
        <v>1848</v>
      </c>
    </row>
    <row r="2880" spans="1:4" hidden="1" x14ac:dyDescent="0.25">
      <c r="A2880" s="61" t="s">
        <v>159</v>
      </c>
      <c r="B2880" s="61" t="s">
        <v>232</v>
      </c>
      <c r="C2880">
        <v>1943</v>
      </c>
      <c r="D2880" s="61" t="s">
        <v>1848</v>
      </c>
    </row>
    <row r="2881" spans="1:4" hidden="1" x14ac:dyDescent="0.25">
      <c r="A2881" s="61" t="s">
        <v>159</v>
      </c>
      <c r="B2881" s="61" t="s">
        <v>232</v>
      </c>
      <c r="C2881">
        <v>1944</v>
      </c>
      <c r="D2881" s="61" t="s">
        <v>1848</v>
      </c>
    </row>
    <row r="2882" spans="1:4" hidden="1" x14ac:dyDescent="0.25">
      <c r="A2882" s="61" t="s">
        <v>159</v>
      </c>
      <c r="B2882" s="61" t="s">
        <v>232</v>
      </c>
      <c r="C2882">
        <v>1945</v>
      </c>
      <c r="D2882" s="61" t="s">
        <v>1848</v>
      </c>
    </row>
    <row r="2883" spans="1:4" hidden="1" x14ac:dyDescent="0.25">
      <c r="A2883" s="61" t="s">
        <v>159</v>
      </c>
      <c r="B2883" s="61" t="s">
        <v>232</v>
      </c>
      <c r="C2883">
        <v>1946</v>
      </c>
      <c r="D2883" s="61" t="s">
        <v>1820</v>
      </c>
    </row>
    <row r="2884" spans="1:4" hidden="1" x14ac:dyDescent="0.25">
      <c r="A2884" s="61" t="s">
        <v>159</v>
      </c>
      <c r="B2884" s="61" t="s">
        <v>232</v>
      </c>
      <c r="C2884">
        <v>1947</v>
      </c>
      <c r="D2884" s="61" t="s">
        <v>1820</v>
      </c>
    </row>
    <row r="2885" spans="1:4" hidden="1" x14ac:dyDescent="0.25">
      <c r="A2885" s="61" t="s">
        <v>159</v>
      </c>
      <c r="B2885" s="61" t="s">
        <v>232</v>
      </c>
      <c r="C2885">
        <v>1948</v>
      </c>
      <c r="D2885" s="61" t="s">
        <v>1773</v>
      </c>
    </row>
    <row r="2886" spans="1:4" hidden="1" x14ac:dyDescent="0.25">
      <c r="A2886" s="61" t="s">
        <v>159</v>
      </c>
      <c r="B2886" s="61" t="s">
        <v>232</v>
      </c>
      <c r="C2886">
        <v>1949</v>
      </c>
      <c r="D2886" s="61" t="s">
        <v>1773</v>
      </c>
    </row>
    <row r="2887" spans="1:4" hidden="1" x14ac:dyDescent="0.25">
      <c r="A2887" s="61" t="s">
        <v>159</v>
      </c>
      <c r="B2887" s="61" t="s">
        <v>232</v>
      </c>
      <c r="C2887">
        <v>1950</v>
      </c>
      <c r="D2887" s="61" t="s">
        <v>1513</v>
      </c>
    </row>
    <row r="2888" spans="1:4" hidden="1" x14ac:dyDescent="0.25">
      <c r="A2888" s="61" t="s">
        <v>159</v>
      </c>
      <c r="B2888" s="61" t="s">
        <v>232</v>
      </c>
      <c r="C2888">
        <v>1951</v>
      </c>
      <c r="D2888" s="61" t="s">
        <v>1772</v>
      </c>
    </row>
    <row r="2889" spans="1:4" hidden="1" x14ac:dyDescent="0.25">
      <c r="A2889" s="61" t="s">
        <v>159</v>
      </c>
      <c r="B2889" s="61" t="s">
        <v>232</v>
      </c>
      <c r="C2889">
        <v>1952</v>
      </c>
      <c r="D2889" s="61" t="s">
        <v>1772</v>
      </c>
    </row>
    <row r="2890" spans="1:4" hidden="1" x14ac:dyDescent="0.25">
      <c r="A2890" s="61" t="s">
        <v>159</v>
      </c>
      <c r="B2890" s="61" t="s">
        <v>232</v>
      </c>
      <c r="C2890">
        <v>1953</v>
      </c>
      <c r="D2890" s="61" t="s">
        <v>1848</v>
      </c>
    </row>
    <row r="2891" spans="1:4" hidden="1" x14ac:dyDescent="0.25">
      <c r="A2891" s="61" t="s">
        <v>159</v>
      </c>
      <c r="B2891" s="61" t="s">
        <v>232</v>
      </c>
      <c r="C2891">
        <v>1954</v>
      </c>
      <c r="D2891" s="61" t="s">
        <v>1768</v>
      </c>
    </row>
    <row r="2892" spans="1:4" hidden="1" x14ac:dyDescent="0.25">
      <c r="A2892" s="61" t="s">
        <v>159</v>
      </c>
      <c r="B2892" s="61" t="s">
        <v>232</v>
      </c>
      <c r="C2892">
        <v>1955</v>
      </c>
      <c r="D2892" s="61" t="s">
        <v>1768</v>
      </c>
    </row>
    <row r="2893" spans="1:4" hidden="1" x14ac:dyDescent="0.25">
      <c r="A2893" s="61" t="s">
        <v>159</v>
      </c>
      <c r="B2893" s="61" t="s">
        <v>232</v>
      </c>
      <c r="C2893">
        <v>1956</v>
      </c>
      <c r="D2893" s="61" t="s">
        <v>1853</v>
      </c>
    </row>
    <row r="2894" spans="1:4" hidden="1" x14ac:dyDescent="0.25">
      <c r="A2894" s="61" t="s">
        <v>159</v>
      </c>
      <c r="B2894" s="61" t="s">
        <v>232</v>
      </c>
      <c r="C2894">
        <v>1957</v>
      </c>
      <c r="D2894" s="61" t="s">
        <v>1853</v>
      </c>
    </row>
    <row r="2895" spans="1:4" hidden="1" x14ac:dyDescent="0.25">
      <c r="A2895" s="61" t="s">
        <v>159</v>
      </c>
      <c r="B2895" s="61" t="s">
        <v>232</v>
      </c>
      <c r="C2895">
        <v>1958</v>
      </c>
      <c r="D2895" s="61" t="s">
        <v>1854</v>
      </c>
    </row>
    <row r="2896" spans="1:4" hidden="1" x14ac:dyDescent="0.25">
      <c r="A2896" s="61" t="s">
        <v>159</v>
      </c>
      <c r="B2896" s="61" t="s">
        <v>232</v>
      </c>
      <c r="C2896">
        <v>1959</v>
      </c>
      <c r="D2896" s="61" t="s">
        <v>1854</v>
      </c>
    </row>
    <row r="2897" spans="1:4" hidden="1" x14ac:dyDescent="0.25">
      <c r="A2897" s="61" t="s">
        <v>159</v>
      </c>
      <c r="B2897" s="61" t="s">
        <v>232</v>
      </c>
      <c r="C2897">
        <v>1960</v>
      </c>
      <c r="D2897" s="61" t="s">
        <v>1855</v>
      </c>
    </row>
    <row r="2898" spans="1:4" hidden="1" x14ac:dyDescent="0.25">
      <c r="A2898" s="61" t="s">
        <v>159</v>
      </c>
      <c r="B2898" s="61" t="s">
        <v>232</v>
      </c>
      <c r="C2898">
        <v>1961</v>
      </c>
      <c r="D2898" s="61" t="s">
        <v>1856</v>
      </c>
    </row>
    <row r="2899" spans="1:4" hidden="1" x14ac:dyDescent="0.25">
      <c r="A2899" s="61" t="s">
        <v>159</v>
      </c>
      <c r="B2899" s="61" t="s">
        <v>232</v>
      </c>
      <c r="C2899">
        <v>1962</v>
      </c>
      <c r="D2899" s="61" t="s">
        <v>1856</v>
      </c>
    </row>
    <row r="2900" spans="1:4" hidden="1" x14ac:dyDescent="0.25">
      <c r="A2900" s="61" t="s">
        <v>159</v>
      </c>
      <c r="B2900" s="61" t="s">
        <v>232</v>
      </c>
      <c r="C2900">
        <v>1963</v>
      </c>
      <c r="D2900" s="61" t="s">
        <v>1856</v>
      </c>
    </row>
    <row r="2901" spans="1:4" hidden="1" x14ac:dyDescent="0.25">
      <c r="A2901" s="61" t="s">
        <v>159</v>
      </c>
      <c r="B2901" s="61" t="s">
        <v>232</v>
      </c>
      <c r="C2901">
        <v>1964</v>
      </c>
      <c r="D2901" s="61" t="s">
        <v>1769</v>
      </c>
    </row>
    <row r="2902" spans="1:4" hidden="1" x14ac:dyDescent="0.25">
      <c r="A2902" s="61" t="s">
        <v>159</v>
      </c>
      <c r="B2902" s="61" t="s">
        <v>232</v>
      </c>
      <c r="C2902">
        <v>1965</v>
      </c>
      <c r="D2902" s="61" t="s">
        <v>1769</v>
      </c>
    </row>
    <row r="2903" spans="1:4" hidden="1" x14ac:dyDescent="0.25">
      <c r="A2903" s="61" t="s">
        <v>159</v>
      </c>
      <c r="B2903" s="61" t="s">
        <v>232</v>
      </c>
      <c r="C2903">
        <v>1966</v>
      </c>
      <c r="D2903" s="61" t="s">
        <v>1769</v>
      </c>
    </row>
    <row r="2904" spans="1:4" hidden="1" x14ac:dyDescent="0.25">
      <c r="A2904" s="61" t="s">
        <v>159</v>
      </c>
      <c r="B2904" s="61" t="s">
        <v>232</v>
      </c>
      <c r="C2904">
        <v>1967</v>
      </c>
      <c r="D2904" s="61" t="s">
        <v>1857</v>
      </c>
    </row>
    <row r="2905" spans="1:4" hidden="1" x14ac:dyDescent="0.25">
      <c r="A2905" s="61" t="s">
        <v>159</v>
      </c>
      <c r="B2905" s="61" t="s">
        <v>232</v>
      </c>
      <c r="C2905">
        <v>1968</v>
      </c>
      <c r="D2905" s="61" t="s">
        <v>1769</v>
      </c>
    </row>
    <row r="2906" spans="1:4" hidden="1" x14ac:dyDescent="0.25">
      <c r="A2906" s="61" t="s">
        <v>159</v>
      </c>
      <c r="B2906" s="61" t="s">
        <v>232</v>
      </c>
      <c r="C2906">
        <v>1969</v>
      </c>
      <c r="D2906" s="61" t="s">
        <v>1857</v>
      </c>
    </row>
    <row r="2907" spans="1:4" hidden="1" x14ac:dyDescent="0.25">
      <c r="A2907" s="61" t="s">
        <v>159</v>
      </c>
      <c r="B2907" s="61" t="s">
        <v>232</v>
      </c>
      <c r="C2907">
        <v>1970</v>
      </c>
      <c r="D2907" s="61" t="s">
        <v>566</v>
      </c>
    </row>
    <row r="2908" spans="1:4" hidden="1" x14ac:dyDescent="0.25">
      <c r="A2908" s="61" t="s">
        <v>159</v>
      </c>
      <c r="B2908" s="61" t="s">
        <v>232</v>
      </c>
      <c r="C2908">
        <v>1971</v>
      </c>
      <c r="D2908" s="61" t="s">
        <v>1858</v>
      </c>
    </row>
    <row r="2909" spans="1:4" hidden="1" x14ac:dyDescent="0.25">
      <c r="A2909" s="61" t="s">
        <v>159</v>
      </c>
      <c r="B2909" s="61" t="s">
        <v>232</v>
      </c>
      <c r="C2909">
        <v>1972</v>
      </c>
      <c r="D2909" s="61" t="s">
        <v>1858</v>
      </c>
    </row>
    <row r="2910" spans="1:4" hidden="1" x14ac:dyDescent="0.25">
      <c r="A2910" s="61" t="s">
        <v>159</v>
      </c>
      <c r="B2910" s="61" t="s">
        <v>232</v>
      </c>
      <c r="C2910">
        <v>1973</v>
      </c>
      <c r="D2910" s="61" t="s">
        <v>1858</v>
      </c>
    </row>
    <row r="2911" spans="1:4" hidden="1" x14ac:dyDescent="0.25">
      <c r="A2911" s="61" t="s">
        <v>159</v>
      </c>
      <c r="B2911" s="61" t="s">
        <v>232</v>
      </c>
      <c r="C2911">
        <v>1974</v>
      </c>
      <c r="D2911" s="61" t="s">
        <v>1858</v>
      </c>
    </row>
    <row r="2912" spans="1:4" hidden="1" x14ac:dyDescent="0.25">
      <c r="A2912" s="61" t="s">
        <v>159</v>
      </c>
      <c r="B2912" s="61" t="s">
        <v>232</v>
      </c>
      <c r="C2912">
        <v>1975</v>
      </c>
      <c r="D2912" s="61" t="s">
        <v>1858</v>
      </c>
    </row>
    <row r="2913" spans="1:4" hidden="1" x14ac:dyDescent="0.25">
      <c r="A2913" s="61" t="s">
        <v>159</v>
      </c>
      <c r="B2913" s="61" t="s">
        <v>232</v>
      </c>
      <c r="C2913">
        <v>1976</v>
      </c>
      <c r="D2913" s="61" t="s">
        <v>1858</v>
      </c>
    </row>
    <row r="2914" spans="1:4" hidden="1" x14ac:dyDescent="0.25">
      <c r="A2914" s="61" t="s">
        <v>159</v>
      </c>
      <c r="B2914" s="61" t="s">
        <v>232</v>
      </c>
      <c r="C2914">
        <v>1977</v>
      </c>
      <c r="D2914" s="61" t="s">
        <v>1858</v>
      </c>
    </row>
    <row r="2915" spans="1:4" hidden="1" x14ac:dyDescent="0.25">
      <c r="A2915" s="61" t="s">
        <v>159</v>
      </c>
      <c r="B2915" s="61" t="s">
        <v>232</v>
      </c>
      <c r="C2915">
        <v>1978</v>
      </c>
      <c r="D2915" s="61" t="s">
        <v>1858</v>
      </c>
    </row>
    <row r="2916" spans="1:4" hidden="1" x14ac:dyDescent="0.25">
      <c r="A2916" s="61" t="s">
        <v>159</v>
      </c>
      <c r="B2916" s="61" t="s">
        <v>232</v>
      </c>
      <c r="C2916">
        <v>1979</v>
      </c>
      <c r="D2916" s="61" t="s">
        <v>1858</v>
      </c>
    </row>
    <row r="2917" spans="1:4" hidden="1" x14ac:dyDescent="0.25">
      <c r="A2917" s="61" t="s">
        <v>159</v>
      </c>
      <c r="B2917" s="61" t="s">
        <v>232</v>
      </c>
      <c r="C2917">
        <v>1980</v>
      </c>
      <c r="D2917" s="61" t="s">
        <v>1858</v>
      </c>
    </row>
    <row r="2918" spans="1:4" hidden="1" x14ac:dyDescent="0.25">
      <c r="A2918" s="61" t="s">
        <v>159</v>
      </c>
      <c r="B2918" s="61" t="s">
        <v>232</v>
      </c>
      <c r="C2918">
        <v>1981</v>
      </c>
      <c r="D2918" s="61" t="s">
        <v>1858</v>
      </c>
    </row>
    <row r="2919" spans="1:4" hidden="1" x14ac:dyDescent="0.25">
      <c r="A2919" s="61" t="s">
        <v>159</v>
      </c>
      <c r="B2919" s="61" t="s">
        <v>232</v>
      </c>
      <c r="C2919">
        <v>1982</v>
      </c>
      <c r="D2919" s="61" t="s">
        <v>1518</v>
      </c>
    </row>
    <row r="2920" spans="1:4" hidden="1" x14ac:dyDescent="0.25">
      <c r="A2920" s="61" t="s">
        <v>159</v>
      </c>
      <c r="B2920" s="61" t="s">
        <v>232</v>
      </c>
      <c r="C2920">
        <v>1983</v>
      </c>
      <c r="D2920" s="61" t="s">
        <v>1524</v>
      </c>
    </row>
    <row r="2921" spans="1:4" hidden="1" x14ac:dyDescent="0.25">
      <c r="A2921" s="61" t="s">
        <v>159</v>
      </c>
      <c r="B2921" s="61" t="s">
        <v>232</v>
      </c>
      <c r="C2921">
        <v>1984</v>
      </c>
      <c r="D2921" s="61" t="s">
        <v>1524</v>
      </c>
    </row>
    <row r="2922" spans="1:4" hidden="1" x14ac:dyDescent="0.25">
      <c r="A2922" s="61" t="s">
        <v>159</v>
      </c>
      <c r="B2922" s="61" t="s">
        <v>232</v>
      </c>
      <c r="C2922">
        <v>1985</v>
      </c>
      <c r="D2922" s="61" t="s">
        <v>1857</v>
      </c>
    </row>
    <row r="2923" spans="1:4" hidden="1" x14ac:dyDescent="0.25">
      <c r="A2923" s="61" t="s">
        <v>159</v>
      </c>
      <c r="B2923" s="61" t="s">
        <v>232</v>
      </c>
      <c r="C2923">
        <v>1986</v>
      </c>
      <c r="D2923" s="61" t="s">
        <v>1524</v>
      </c>
    </row>
    <row r="2924" spans="1:4" hidden="1" x14ac:dyDescent="0.25">
      <c r="A2924" s="61" t="s">
        <v>159</v>
      </c>
      <c r="B2924" s="61" t="s">
        <v>232</v>
      </c>
      <c r="C2924">
        <v>1987</v>
      </c>
      <c r="D2924" s="61" t="s">
        <v>1534</v>
      </c>
    </row>
    <row r="2925" spans="1:4" hidden="1" x14ac:dyDescent="0.25">
      <c r="A2925" s="61" t="s">
        <v>159</v>
      </c>
      <c r="B2925" s="61" t="s">
        <v>232</v>
      </c>
      <c r="C2925">
        <v>1988</v>
      </c>
      <c r="D2925" s="61" t="s">
        <v>1854</v>
      </c>
    </row>
    <row r="2926" spans="1:4" hidden="1" x14ac:dyDescent="0.25">
      <c r="A2926" s="61" t="s">
        <v>159</v>
      </c>
      <c r="B2926" s="61" t="s">
        <v>232</v>
      </c>
      <c r="C2926">
        <v>1989</v>
      </c>
      <c r="D2926" s="61" t="s">
        <v>1854</v>
      </c>
    </row>
    <row r="2927" spans="1:4" hidden="1" x14ac:dyDescent="0.25">
      <c r="A2927" s="61" t="s">
        <v>159</v>
      </c>
      <c r="B2927" s="61" t="s">
        <v>232</v>
      </c>
      <c r="C2927">
        <v>1990</v>
      </c>
      <c r="D2927" s="61" t="s">
        <v>2219</v>
      </c>
    </row>
    <row r="2928" spans="1:4" hidden="1" x14ac:dyDescent="0.25">
      <c r="A2928" s="61" t="s">
        <v>159</v>
      </c>
      <c r="B2928" s="61" t="s">
        <v>232</v>
      </c>
      <c r="C2928">
        <v>1991</v>
      </c>
      <c r="D2928" s="61" t="s">
        <v>2220</v>
      </c>
    </row>
    <row r="2929" spans="1:4" hidden="1" x14ac:dyDescent="0.25">
      <c r="A2929" s="61" t="s">
        <v>159</v>
      </c>
      <c r="B2929" s="61" t="s">
        <v>232</v>
      </c>
      <c r="C2929">
        <v>1992</v>
      </c>
      <c r="D2929" s="61" t="s">
        <v>1800</v>
      </c>
    </row>
    <row r="2930" spans="1:4" hidden="1" x14ac:dyDescent="0.25">
      <c r="A2930" s="61" t="s">
        <v>159</v>
      </c>
      <c r="B2930" s="61" t="s">
        <v>232</v>
      </c>
      <c r="C2930">
        <v>1993</v>
      </c>
      <c r="D2930" s="61" t="s">
        <v>2221</v>
      </c>
    </row>
    <row r="2931" spans="1:4" hidden="1" x14ac:dyDescent="0.25">
      <c r="A2931" s="61" t="s">
        <v>159</v>
      </c>
      <c r="B2931" s="61" t="s">
        <v>232</v>
      </c>
      <c r="C2931">
        <v>1994</v>
      </c>
      <c r="D2931" s="61" t="s">
        <v>1827</v>
      </c>
    </row>
    <row r="2932" spans="1:4" hidden="1" x14ac:dyDescent="0.25">
      <c r="A2932" s="61" t="s">
        <v>159</v>
      </c>
      <c r="B2932" s="61" t="s">
        <v>232</v>
      </c>
      <c r="C2932">
        <v>1995</v>
      </c>
      <c r="D2932" s="61" t="s">
        <v>1726</v>
      </c>
    </row>
    <row r="2933" spans="1:4" hidden="1" x14ac:dyDescent="0.25">
      <c r="A2933" s="61" t="s">
        <v>159</v>
      </c>
      <c r="B2933" s="61" t="s">
        <v>232</v>
      </c>
      <c r="C2933">
        <v>1996</v>
      </c>
      <c r="D2933" s="61" t="s">
        <v>530</v>
      </c>
    </row>
    <row r="2934" spans="1:4" hidden="1" x14ac:dyDescent="0.25">
      <c r="A2934" s="61" t="s">
        <v>159</v>
      </c>
      <c r="B2934" s="61" t="s">
        <v>232</v>
      </c>
      <c r="C2934">
        <v>1997</v>
      </c>
      <c r="D2934" s="61" t="s">
        <v>1752</v>
      </c>
    </row>
    <row r="2935" spans="1:4" hidden="1" x14ac:dyDescent="0.25">
      <c r="A2935" s="61" t="s">
        <v>159</v>
      </c>
      <c r="B2935" s="61" t="s">
        <v>232</v>
      </c>
      <c r="C2935">
        <v>1998</v>
      </c>
      <c r="D2935" s="61" t="s">
        <v>2222</v>
      </c>
    </row>
    <row r="2936" spans="1:4" hidden="1" x14ac:dyDescent="0.25">
      <c r="A2936" s="61" t="s">
        <v>159</v>
      </c>
      <c r="B2936" s="61" t="s">
        <v>232</v>
      </c>
      <c r="C2936">
        <v>1999</v>
      </c>
      <c r="D2936" s="61">
        <v>0.27</v>
      </c>
    </row>
    <row r="2937" spans="1:4" hidden="1" x14ac:dyDescent="0.25">
      <c r="A2937" s="61" t="s">
        <v>159</v>
      </c>
      <c r="B2937" s="61" t="s">
        <v>232</v>
      </c>
      <c r="C2937">
        <v>2000</v>
      </c>
      <c r="D2937" s="61">
        <v>0.26</v>
      </c>
    </row>
    <row r="2938" spans="1:4" hidden="1" x14ac:dyDescent="0.25">
      <c r="A2938" s="61" t="s">
        <v>159</v>
      </c>
      <c r="B2938" s="61" t="s">
        <v>232</v>
      </c>
      <c r="C2938">
        <v>2001</v>
      </c>
      <c r="D2938" s="61">
        <v>0.28299999999999997</v>
      </c>
    </row>
    <row r="2939" spans="1:4" hidden="1" x14ac:dyDescent="0.25">
      <c r="A2939" s="61" t="s">
        <v>159</v>
      </c>
      <c r="B2939" s="61" t="s">
        <v>232</v>
      </c>
      <c r="C2939">
        <v>2002</v>
      </c>
      <c r="D2939" s="61">
        <v>0.27300000000000002</v>
      </c>
    </row>
    <row r="2940" spans="1:4" hidden="1" x14ac:dyDescent="0.25">
      <c r="A2940" s="61" t="s">
        <v>159</v>
      </c>
      <c r="B2940" s="61" t="s">
        <v>232</v>
      </c>
      <c r="C2940">
        <v>2003</v>
      </c>
      <c r="D2940" s="61">
        <v>0.27300000000000002</v>
      </c>
    </row>
    <row r="2941" spans="1:4" hidden="1" x14ac:dyDescent="0.25">
      <c r="A2941" s="61" t="s">
        <v>159</v>
      </c>
      <c r="B2941" s="61" t="s">
        <v>232</v>
      </c>
      <c r="C2941">
        <v>2004</v>
      </c>
      <c r="D2941" s="61">
        <v>0.26</v>
      </c>
    </row>
    <row r="2942" spans="1:4" hidden="1" x14ac:dyDescent="0.25">
      <c r="A2942" s="61" t="s">
        <v>159</v>
      </c>
      <c r="B2942" s="61" t="s">
        <v>232</v>
      </c>
      <c r="C2942">
        <v>2005</v>
      </c>
      <c r="D2942" s="61">
        <v>0.26</v>
      </c>
    </row>
    <row r="2943" spans="1:4" hidden="1" x14ac:dyDescent="0.25">
      <c r="A2943" s="61" t="s">
        <v>159</v>
      </c>
      <c r="B2943" s="61" t="s">
        <v>232</v>
      </c>
      <c r="C2943">
        <v>2006</v>
      </c>
      <c r="D2943" s="61">
        <v>0.26</v>
      </c>
    </row>
    <row r="2944" spans="1:4" hidden="1" x14ac:dyDescent="0.25">
      <c r="A2944" s="61" t="s">
        <v>159</v>
      </c>
      <c r="B2944" s="61" t="s">
        <v>232</v>
      </c>
      <c r="C2944">
        <v>2007</v>
      </c>
      <c r="D2944" s="61">
        <v>0.25900000000000001</v>
      </c>
    </row>
    <row r="2945" spans="1:4" hidden="1" x14ac:dyDescent="0.25">
      <c r="A2945" s="61" t="s">
        <v>159</v>
      </c>
      <c r="B2945" s="61" t="s">
        <v>232</v>
      </c>
      <c r="C2945">
        <v>2008</v>
      </c>
      <c r="D2945" s="61">
        <v>0.25900000000000001</v>
      </c>
    </row>
    <row r="2946" spans="1:4" hidden="1" x14ac:dyDescent="0.25">
      <c r="A2946" s="61" t="s">
        <v>159</v>
      </c>
      <c r="B2946" s="61" t="s">
        <v>232</v>
      </c>
      <c r="C2946">
        <v>2009</v>
      </c>
      <c r="D2946" s="61">
        <v>0.25900000000000001</v>
      </c>
    </row>
    <row r="2947" spans="1:4" hidden="1" x14ac:dyDescent="0.25">
      <c r="A2947" s="61" t="s">
        <v>159</v>
      </c>
      <c r="B2947" s="61" t="s">
        <v>232</v>
      </c>
      <c r="C2947">
        <v>2010</v>
      </c>
      <c r="D2947" s="61">
        <v>0.25900000000000001</v>
      </c>
    </row>
    <row r="2948" spans="1:4" hidden="1" x14ac:dyDescent="0.25">
      <c r="A2948" s="61" t="s">
        <v>159</v>
      </c>
      <c r="B2948" s="61" t="s">
        <v>232</v>
      </c>
      <c r="C2948">
        <v>2011</v>
      </c>
      <c r="D2948" s="61">
        <v>0.26300000000000001</v>
      </c>
    </row>
    <row r="2949" spans="1:4" hidden="1" x14ac:dyDescent="0.25">
      <c r="A2949" s="61" t="s">
        <v>159</v>
      </c>
      <c r="B2949" s="61" t="s">
        <v>232</v>
      </c>
      <c r="C2949">
        <v>2012</v>
      </c>
      <c r="D2949" s="61">
        <v>0.27600000000000002</v>
      </c>
    </row>
    <row r="2950" spans="1:4" hidden="1" x14ac:dyDescent="0.25">
      <c r="A2950" s="61" t="s">
        <v>159</v>
      </c>
      <c r="B2950" s="61" t="s">
        <v>232</v>
      </c>
      <c r="C2950">
        <v>2013</v>
      </c>
      <c r="D2950" s="61">
        <v>0.254</v>
      </c>
    </row>
    <row r="2951" spans="1:4" hidden="1" x14ac:dyDescent="0.25">
      <c r="A2951" s="61" t="s">
        <v>159</v>
      </c>
      <c r="B2951" s="61" t="s">
        <v>232</v>
      </c>
      <c r="C2951">
        <v>2014</v>
      </c>
      <c r="D2951" s="61">
        <v>0.254</v>
      </c>
    </row>
    <row r="2952" spans="1:4" hidden="1" x14ac:dyDescent="0.25">
      <c r="A2952" s="61" t="s">
        <v>159</v>
      </c>
      <c r="B2952" s="61" t="s">
        <v>232</v>
      </c>
      <c r="C2952">
        <v>2015</v>
      </c>
      <c r="D2952" s="61">
        <v>0.254</v>
      </c>
    </row>
    <row r="2953" spans="1:4" hidden="1" x14ac:dyDescent="0.25">
      <c r="A2953" s="61" t="s">
        <v>159</v>
      </c>
      <c r="B2953" s="61" t="s">
        <v>232</v>
      </c>
      <c r="C2953">
        <v>2016</v>
      </c>
      <c r="D2953" s="61">
        <v>0.28100000000000003</v>
      </c>
    </row>
    <row r="2954" spans="1:4" hidden="1" x14ac:dyDescent="0.25">
      <c r="A2954" s="61" t="s">
        <v>159</v>
      </c>
      <c r="B2954" s="61" t="s">
        <v>232</v>
      </c>
      <c r="C2954">
        <v>2017</v>
      </c>
      <c r="D2954" s="61">
        <v>0.27700000000000002</v>
      </c>
    </row>
    <row r="2955" spans="1:4" hidden="1" x14ac:dyDescent="0.25">
      <c r="A2955" s="61" t="s">
        <v>159</v>
      </c>
      <c r="B2955" s="61" t="s">
        <v>232</v>
      </c>
      <c r="C2955">
        <v>2018</v>
      </c>
      <c r="D2955" s="61">
        <v>0.27800000000000002</v>
      </c>
    </row>
    <row r="2956" spans="1:4" hidden="1" x14ac:dyDescent="0.25">
      <c r="A2956" s="61" t="s">
        <v>159</v>
      </c>
      <c r="B2956" s="61" t="s">
        <v>232</v>
      </c>
      <c r="C2956">
        <v>2019</v>
      </c>
      <c r="D2956" s="61">
        <v>0.28999999999999998</v>
      </c>
    </row>
    <row r="2957" spans="1:4" hidden="1" x14ac:dyDescent="0.25">
      <c r="A2957" s="61" t="s">
        <v>159</v>
      </c>
      <c r="B2957" s="61" t="s">
        <v>232</v>
      </c>
      <c r="C2957">
        <v>2020</v>
      </c>
      <c r="D2957" s="61">
        <v>0.13200000000000001</v>
      </c>
    </row>
    <row r="2958" spans="1:4" hidden="1" x14ac:dyDescent="0.25">
      <c r="A2958" s="61" t="s">
        <v>159</v>
      </c>
      <c r="B2958" s="61" t="s">
        <v>232</v>
      </c>
      <c r="C2958">
        <v>2021</v>
      </c>
      <c r="D2958" s="61">
        <v>0.1</v>
      </c>
    </row>
    <row r="2959" spans="1:4" hidden="1" x14ac:dyDescent="0.25">
      <c r="A2959" s="61" t="s">
        <v>159</v>
      </c>
      <c r="B2959" s="61" t="s">
        <v>232</v>
      </c>
      <c r="C2959">
        <v>2022</v>
      </c>
      <c r="D2959" s="61" t="s">
        <v>2230</v>
      </c>
    </row>
    <row r="2960" spans="1:4" x14ac:dyDescent="0.25">
      <c r="A2960" s="61" t="s">
        <v>159</v>
      </c>
      <c r="B2960" s="61" t="s">
        <v>232</v>
      </c>
      <c r="C2960">
        <v>2023</v>
      </c>
      <c r="D2960" s="61">
        <v>8.8999999999999996E-2</v>
      </c>
    </row>
    <row r="2961" spans="1:4" hidden="1" x14ac:dyDescent="0.25">
      <c r="A2961" s="61" t="s">
        <v>63</v>
      </c>
      <c r="B2961" s="61" t="s">
        <v>221</v>
      </c>
      <c r="C2961">
        <v>1789</v>
      </c>
      <c r="D2961" s="61" t="s">
        <v>2232</v>
      </c>
    </row>
    <row r="2962" spans="1:4" hidden="1" x14ac:dyDescent="0.25">
      <c r="A2962" s="61" t="s">
        <v>63</v>
      </c>
      <c r="B2962" s="61" t="s">
        <v>221</v>
      </c>
      <c r="C2962">
        <v>1790</v>
      </c>
      <c r="D2962" s="61" t="s">
        <v>2233</v>
      </c>
    </row>
    <row r="2963" spans="1:4" hidden="1" x14ac:dyDescent="0.25">
      <c r="A2963" s="61" t="s">
        <v>63</v>
      </c>
      <c r="B2963" s="61" t="s">
        <v>221</v>
      </c>
      <c r="C2963">
        <v>1791</v>
      </c>
      <c r="D2963" s="61" t="s">
        <v>2234</v>
      </c>
    </row>
    <row r="2964" spans="1:4" hidden="1" x14ac:dyDescent="0.25">
      <c r="A2964" s="61" t="s">
        <v>63</v>
      </c>
      <c r="B2964" s="61" t="s">
        <v>221</v>
      </c>
      <c r="C2964">
        <v>1792</v>
      </c>
      <c r="D2964" s="61" t="s">
        <v>2234</v>
      </c>
    </row>
    <row r="2965" spans="1:4" hidden="1" x14ac:dyDescent="0.25">
      <c r="A2965" s="61" t="s">
        <v>63</v>
      </c>
      <c r="B2965" s="61" t="s">
        <v>221</v>
      </c>
      <c r="C2965">
        <v>1793</v>
      </c>
      <c r="D2965" s="61" t="s">
        <v>2234</v>
      </c>
    </row>
    <row r="2966" spans="1:4" hidden="1" x14ac:dyDescent="0.25">
      <c r="A2966" s="61" t="s">
        <v>63</v>
      </c>
      <c r="B2966" s="61" t="s">
        <v>221</v>
      </c>
      <c r="C2966">
        <v>1794</v>
      </c>
      <c r="D2966" s="61" t="s">
        <v>2235</v>
      </c>
    </row>
    <row r="2967" spans="1:4" hidden="1" x14ac:dyDescent="0.25">
      <c r="A2967" s="61" t="s">
        <v>63</v>
      </c>
      <c r="B2967" s="61" t="s">
        <v>221</v>
      </c>
      <c r="C2967">
        <v>1795</v>
      </c>
      <c r="D2967" s="61" t="s">
        <v>2052</v>
      </c>
    </row>
    <row r="2968" spans="1:4" hidden="1" x14ac:dyDescent="0.25">
      <c r="A2968" s="61" t="s">
        <v>63</v>
      </c>
      <c r="B2968" s="61" t="s">
        <v>221</v>
      </c>
      <c r="C2968">
        <v>1796</v>
      </c>
      <c r="D2968" s="61" t="s">
        <v>2139</v>
      </c>
    </row>
    <row r="2969" spans="1:4" hidden="1" x14ac:dyDescent="0.25">
      <c r="A2969" s="61" t="s">
        <v>63</v>
      </c>
      <c r="B2969" s="61" t="s">
        <v>221</v>
      </c>
      <c r="C2969">
        <v>1797</v>
      </c>
      <c r="D2969" s="61" t="s">
        <v>2139</v>
      </c>
    </row>
    <row r="2970" spans="1:4" hidden="1" x14ac:dyDescent="0.25">
      <c r="A2970" s="61" t="s">
        <v>63</v>
      </c>
      <c r="B2970" s="61" t="s">
        <v>221</v>
      </c>
      <c r="C2970">
        <v>1798</v>
      </c>
      <c r="D2970" s="61" t="s">
        <v>2139</v>
      </c>
    </row>
    <row r="2971" spans="1:4" hidden="1" x14ac:dyDescent="0.25">
      <c r="A2971" s="61" t="s">
        <v>63</v>
      </c>
      <c r="B2971" s="61" t="s">
        <v>221</v>
      </c>
      <c r="C2971">
        <v>1799</v>
      </c>
      <c r="D2971" s="61" t="s">
        <v>2236</v>
      </c>
    </row>
    <row r="2972" spans="1:4" hidden="1" x14ac:dyDescent="0.25">
      <c r="A2972" s="61" t="s">
        <v>63</v>
      </c>
      <c r="B2972" s="61" t="s">
        <v>221</v>
      </c>
      <c r="C2972">
        <v>1800</v>
      </c>
      <c r="D2972" s="61" t="s">
        <v>2237</v>
      </c>
    </row>
    <row r="2973" spans="1:4" hidden="1" x14ac:dyDescent="0.25">
      <c r="A2973" s="61" t="s">
        <v>63</v>
      </c>
      <c r="B2973" s="61" t="s">
        <v>221</v>
      </c>
      <c r="C2973">
        <v>1801</v>
      </c>
      <c r="D2973" s="61" t="s">
        <v>2237</v>
      </c>
    </row>
    <row r="2974" spans="1:4" hidden="1" x14ac:dyDescent="0.25">
      <c r="A2974" s="61" t="s">
        <v>63</v>
      </c>
      <c r="B2974" s="61" t="s">
        <v>221</v>
      </c>
      <c r="C2974">
        <v>1802</v>
      </c>
      <c r="D2974" s="61" t="s">
        <v>2237</v>
      </c>
    </row>
    <row r="2975" spans="1:4" hidden="1" x14ac:dyDescent="0.25">
      <c r="A2975" s="61" t="s">
        <v>63</v>
      </c>
      <c r="B2975" s="61" t="s">
        <v>221</v>
      </c>
      <c r="C2975">
        <v>1803</v>
      </c>
      <c r="D2975" s="61" t="s">
        <v>2237</v>
      </c>
    </row>
    <row r="2976" spans="1:4" hidden="1" x14ac:dyDescent="0.25">
      <c r="A2976" s="61" t="s">
        <v>63</v>
      </c>
      <c r="B2976" s="61" t="s">
        <v>221</v>
      </c>
      <c r="C2976">
        <v>1804</v>
      </c>
      <c r="D2976" s="61" t="s">
        <v>2237</v>
      </c>
    </row>
    <row r="2977" spans="1:4" hidden="1" x14ac:dyDescent="0.25">
      <c r="A2977" s="61" t="s">
        <v>63</v>
      </c>
      <c r="B2977" s="61" t="s">
        <v>221</v>
      </c>
      <c r="C2977">
        <v>1805</v>
      </c>
      <c r="D2977" s="61" t="s">
        <v>2237</v>
      </c>
    </row>
    <row r="2978" spans="1:4" hidden="1" x14ac:dyDescent="0.25">
      <c r="A2978" s="61" t="s">
        <v>63</v>
      </c>
      <c r="B2978" s="61" t="s">
        <v>221</v>
      </c>
      <c r="C2978">
        <v>1806</v>
      </c>
      <c r="D2978" s="61" t="s">
        <v>2237</v>
      </c>
    </row>
    <row r="2979" spans="1:4" hidden="1" x14ac:dyDescent="0.25">
      <c r="A2979" s="61" t="s">
        <v>63</v>
      </c>
      <c r="B2979" s="61" t="s">
        <v>221</v>
      </c>
      <c r="C2979">
        <v>1807</v>
      </c>
      <c r="D2979" s="61" t="s">
        <v>2237</v>
      </c>
    </row>
    <row r="2980" spans="1:4" hidden="1" x14ac:dyDescent="0.25">
      <c r="A2980" s="61" t="s">
        <v>63</v>
      </c>
      <c r="B2980" s="61" t="s">
        <v>221</v>
      </c>
      <c r="C2980">
        <v>1808</v>
      </c>
      <c r="D2980" s="61" t="s">
        <v>2237</v>
      </c>
    </row>
    <row r="2981" spans="1:4" hidden="1" x14ac:dyDescent="0.25">
      <c r="A2981" s="61" t="s">
        <v>63</v>
      </c>
      <c r="B2981" s="61" t="s">
        <v>221</v>
      </c>
      <c r="C2981">
        <v>1809</v>
      </c>
      <c r="D2981" s="61" t="s">
        <v>2237</v>
      </c>
    </row>
    <row r="2982" spans="1:4" hidden="1" x14ac:dyDescent="0.25">
      <c r="A2982" s="61" t="s">
        <v>63</v>
      </c>
      <c r="B2982" s="61" t="s">
        <v>221</v>
      </c>
      <c r="C2982">
        <v>1810</v>
      </c>
      <c r="D2982" s="61" t="s">
        <v>2237</v>
      </c>
    </row>
    <row r="2983" spans="1:4" hidden="1" x14ac:dyDescent="0.25">
      <c r="A2983" s="61" t="s">
        <v>63</v>
      </c>
      <c r="B2983" s="61" t="s">
        <v>221</v>
      </c>
      <c r="C2983">
        <v>1811</v>
      </c>
      <c r="D2983" s="61" t="s">
        <v>2237</v>
      </c>
    </row>
    <row r="2984" spans="1:4" hidden="1" x14ac:dyDescent="0.25">
      <c r="A2984" s="61" t="s">
        <v>63</v>
      </c>
      <c r="B2984" s="61" t="s">
        <v>221</v>
      </c>
      <c r="C2984">
        <v>1812</v>
      </c>
      <c r="D2984" s="61" t="s">
        <v>2237</v>
      </c>
    </row>
    <row r="2985" spans="1:4" hidden="1" x14ac:dyDescent="0.25">
      <c r="A2985" s="61" t="s">
        <v>63</v>
      </c>
      <c r="B2985" s="61" t="s">
        <v>221</v>
      </c>
      <c r="C2985">
        <v>1813</v>
      </c>
      <c r="D2985" s="61" t="s">
        <v>2237</v>
      </c>
    </row>
    <row r="2986" spans="1:4" hidden="1" x14ac:dyDescent="0.25">
      <c r="A2986" s="61" t="s">
        <v>63</v>
      </c>
      <c r="B2986" s="61" t="s">
        <v>221</v>
      </c>
      <c r="C2986">
        <v>1814</v>
      </c>
      <c r="D2986" s="61" t="s">
        <v>2116</v>
      </c>
    </row>
    <row r="2987" spans="1:4" hidden="1" x14ac:dyDescent="0.25">
      <c r="A2987" s="61" t="s">
        <v>63</v>
      </c>
      <c r="B2987" s="61" t="s">
        <v>221</v>
      </c>
      <c r="C2987">
        <v>1815</v>
      </c>
      <c r="D2987" s="61" t="s">
        <v>2238</v>
      </c>
    </row>
    <row r="2988" spans="1:4" hidden="1" x14ac:dyDescent="0.25">
      <c r="A2988" s="61" t="s">
        <v>63</v>
      </c>
      <c r="B2988" s="61" t="s">
        <v>221</v>
      </c>
      <c r="C2988">
        <v>1816</v>
      </c>
      <c r="D2988" s="61" t="s">
        <v>2238</v>
      </c>
    </row>
    <row r="2989" spans="1:4" hidden="1" x14ac:dyDescent="0.25">
      <c r="A2989" s="61" t="s">
        <v>63</v>
      </c>
      <c r="B2989" s="61" t="s">
        <v>221</v>
      </c>
      <c r="C2989">
        <v>1817</v>
      </c>
      <c r="D2989" s="61" t="s">
        <v>2238</v>
      </c>
    </row>
    <row r="2990" spans="1:4" hidden="1" x14ac:dyDescent="0.25">
      <c r="A2990" s="61" t="s">
        <v>63</v>
      </c>
      <c r="B2990" s="61" t="s">
        <v>221</v>
      </c>
      <c r="C2990">
        <v>1818</v>
      </c>
      <c r="D2990" s="61" t="s">
        <v>2238</v>
      </c>
    </row>
    <row r="2991" spans="1:4" hidden="1" x14ac:dyDescent="0.25">
      <c r="A2991" s="61" t="s">
        <v>63</v>
      </c>
      <c r="B2991" s="61" t="s">
        <v>221</v>
      </c>
      <c r="C2991">
        <v>1819</v>
      </c>
      <c r="D2991" s="61" t="s">
        <v>2238</v>
      </c>
    </row>
    <row r="2992" spans="1:4" hidden="1" x14ac:dyDescent="0.25">
      <c r="A2992" s="61" t="s">
        <v>63</v>
      </c>
      <c r="B2992" s="61" t="s">
        <v>221</v>
      </c>
      <c r="C2992">
        <v>1820</v>
      </c>
      <c r="D2992" s="61" t="s">
        <v>2238</v>
      </c>
    </row>
    <row r="2993" spans="1:4" hidden="1" x14ac:dyDescent="0.25">
      <c r="A2993" s="61" t="s">
        <v>63</v>
      </c>
      <c r="B2993" s="61" t="s">
        <v>221</v>
      </c>
      <c r="C2993">
        <v>1821</v>
      </c>
      <c r="D2993" s="61" t="s">
        <v>2238</v>
      </c>
    </row>
    <row r="2994" spans="1:4" hidden="1" x14ac:dyDescent="0.25">
      <c r="A2994" s="61" t="s">
        <v>63</v>
      </c>
      <c r="B2994" s="61" t="s">
        <v>221</v>
      </c>
      <c r="C2994">
        <v>1822</v>
      </c>
      <c r="D2994" s="61" t="s">
        <v>2238</v>
      </c>
    </row>
    <row r="2995" spans="1:4" hidden="1" x14ac:dyDescent="0.25">
      <c r="A2995" s="61" t="s">
        <v>63</v>
      </c>
      <c r="B2995" s="61" t="s">
        <v>221</v>
      </c>
      <c r="C2995">
        <v>1823</v>
      </c>
      <c r="D2995" s="61" t="s">
        <v>2238</v>
      </c>
    </row>
    <row r="2996" spans="1:4" hidden="1" x14ac:dyDescent="0.25">
      <c r="A2996" s="61" t="s">
        <v>63</v>
      </c>
      <c r="B2996" s="61" t="s">
        <v>221</v>
      </c>
      <c r="C2996">
        <v>1824</v>
      </c>
      <c r="D2996" s="61" t="s">
        <v>2238</v>
      </c>
    </row>
    <row r="2997" spans="1:4" hidden="1" x14ac:dyDescent="0.25">
      <c r="A2997" s="61" t="s">
        <v>63</v>
      </c>
      <c r="B2997" s="61" t="s">
        <v>221</v>
      </c>
      <c r="C2997">
        <v>1825</v>
      </c>
      <c r="D2997" s="61" t="s">
        <v>2238</v>
      </c>
    </row>
    <row r="2998" spans="1:4" hidden="1" x14ac:dyDescent="0.25">
      <c r="A2998" s="61" t="s">
        <v>63</v>
      </c>
      <c r="B2998" s="61" t="s">
        <v>221</v>
      </c>
      <c r="C2998">
        <v>1826</v>
      </c>
      <c r="D2998" s="61" t="s">
        <v>2238</v>
      </c>
    </row>
    <row r="2999" spans="1:4" hidden="1" x14ac:dyDescent="0.25">
      <c r="A2999" s="61" t="s">
        <v>63</v>
      </c>
      <c r="B2999" s="61" t="s">
        <v>221</v>
      </c>
      <c r="C2999">
        <v>1827</v>
      </c>
      <c r="D2999" s="61" t="s">
        <v>2238</v>
      </c>
    </row>
    <row r="3000" spans="1:4" hidden="1" x14ac:dyDescent="0.25">
      <c r="A3000" s="61" t="s">
        <v>63</v>
      </c>
      <c r="B3000" s="61" t="s">
        <v>221</v>
      </c>
      <c r="C3000">
        <v>1828</v>
      </c>
      <c r="D3000" s="61" t="s">
        <v>2238</v>
      </c>
    </row>
    <row r="3001" spans="1:4" hidden="1" x14ac:dyDescent="0.25">
      <c r="A3001" s="61" t="s">
        <v>63</v>
      </c>
      <c r="B3001" s="61" t="s">
        <v>221</v>
      </c>
      <c r="C3001">
        <v>1829</v>
      </c>
      <c r="D3001" s="61" t="s">
        <v>2238</v>
      </c>
    </row>
    <row r="3002" spans="1:4" hidden="1" x14ac:dyDescent="0.25">
      <c r="A3002" s="61" t="s">
        <v>63</v>
      </c>
      <c r="B3002" s="61" t="s">
        <v>221</v>
      </c>
      <c r="C3002">
        <v>1830</v>
      </c>
      <c r="D3002" s="61" t="s">
        <v>2100</v>
      </c>
    </row>
    <row r="3003" spans="1:4" hidden="1" x14ac:dyDescent="0.25">
      <c r="A3003" s="61" t="s">
        <v>63</v>
      </c>
      <c r="B3003" s="61" t="s">
        <v>221</v>
      </c>
      <c r="C3003">
        <v>1831</v>
      </c>
      <c r="D3003" s="61" t="s">
        <v>2239</v>
      </c>
    </row>
    <row r="3004" spans="1:4" hidden="1" x14ac:dyDescent="0.25">
      <c r="A3004" s="61" t="s">
        <v>63</v>
      </c>
      <c r="B3004" s="61" t="s">
        <v>221</v>
      </c>
      <c r="C3004">
        <v>1832</v>
      </c>
      <c r="D3004" s="61" t="s">
        <v>2093</v>
      </c>
    </row>
    <row r="3005" spans="1:4" hidden="1" x14ac:dyDescent="0.25">
      <c r="A3005" s="61" t="s">
        <v>63</v>
      </c>
      <c r="B3005" s="61" t="s">
        <v>221</v>
      </c>
      <c r="C3005">
        <v>1833</v>
      </c>
      <c r="D3005" s="61" t="s">
        <v>2093</v>
      </c>
    </row>
    <row r="3006" spans="1:4" hidden="1" x14ac:dyDescent="0.25">
      <c r="A3006" s="61" t="s">
        <v>63</v>
      </c>
      <c r="B3006" s="61" t="s">
        <v>221</v>
      </c>
      <c r="C3006">
        <v>1834</v>
      </c>
      <c r="D3006" s="61" t="s">
        <v>2093</v>
      </c>
    </row>
    <row r="3007" spans="1:4" hidden="1" x14ac:dyDescent="0.25">
      <c r="A3007" s="61" t="s">
        <v>63</v>
      </c>
      <c r="B3007" s="61" t="s">
        <v>221</v>
      </c>
      <c r="C3007">
        <v>1835</v>
      </c>
      <c r="D3007" s="61" t="s">
        <v>2093</v>
      </c>
    </row>
    <row r="3008" spans="1:4" hidden="1" x14ac:dyDescent="0.25">
      <c r="A3008" s="61" t="s">
        <v>63</v>
      </c>
      <c r="B3008" s="61" t="s">
        <v>221</v>
      </c>
      <c r="C3008">
        <v>1836</v>
      </c>
      <c r="D3008" s="61" t="s">
        <v>2093</v>
      </c>
    </row>
    <row r="3009" spans="1:4" hidden="1" x14ac:dyDescent="0.25">
      <c r="A3009" s="61" t="s">
        <v>63</v>
      </c>
      <c r="B3009" s="61" t="s">
        <v>221</v>
      </c>
      <c r="C3009">
        <v>1837</v>
      </c>
      <c r="D3009" s="61" t="s">
        <v>2093</v>
      </c>
    </row>
    <row r="3010" spans="1:4" hidden="1" x14ac:dyDescent="0.25">
      <c r="A3010" s="61" t="s">
        <v>63</v>
      </c>
      <c r="B3010" s="61" t="s">
        <v>221</v>
      </c>
      <c r="C3010">
        <v>1838</v>
      </c>
      <c r="D3010" s="61" t="s">
        <v>2093</v>
      </c>
    </row>
    <row r="3011" spans="1:4" hidden="1" x14ac:dyDescent="0.25">
      <c r="A3011" s="61" t="s">
        <v>63</v>
      </c>
      <c r="B3011" s="61" t="s">
        <v>221</v>
      </c>
      <c r="C3011">
        <v>1839</v>
      </c>
      <c r="D3011" s="61" t="s">
        <v>2093</v>
      </c>
    </row>
    <row r="3012" spans="1:4" hidden="1" x14ac:dyDescent="0.25">
      <c r="A3012" s="61" t="s">
        <v>63</v>
      </c>
      <c r="B3012" s="61" t="s">
        <v>221</v>
      </c>
      <c r="C3012">
        <v>1840</v>
      </c>
      <c r="D3012" s="61" t="s">
        <v>2093</v>
      </c>
    </row>
    <row r="3013" spans="1:4" hidden="1" x14ac:dyDescent="0.25">
      <c r="A3013" s="61" t="s">
        <v>63</v>
      </c>
      <c r="B3013" s="61" t="s">
        <v>221</v>
      </c>
      <c r="C3013">
        <v>1841</v>
      </c>
      <c r="D3013" s="61" t="s">
        <v>2093</v>
      </c>
    </row>
    <row r="3014" spans="1:4" hidden="1" x14ac:dyDescent="0.25">
      <c r="A3014" s="61" t="s">
        <v>63</v>
      </c>
      <c r="B3014" s="61" t="s">
        <v>221</v>
      </c>
      <c r="C3014">
        <v>1842</v>
      </c>
      <c r="D3014" s="61" t="s">
        <v>2093</v>
      </c>
    </row>
    <row r="3015" spans="1:4" hidden="1" x14ac:dyDescent="0.25">
      <c r="A3015" s="61" t="s">
        <v>63</v>
      </c>
      <c r="B3015" s="61" t="s">
        <v>221</v>
      </c>
      <c r="C3015">
        <v>1843</v>
      </c>
      <c r="D3015" s="61" t="s">
        <v>2093</v>
      </c>
    </row>
    <row r="3016" spans="1:4" hidden="1" x14ac:dyDescent="0.25">
      <c r="A3016" s="61" t="s">
        <v>63</v>
      </c>
      <c r="B3016" s="61" t="s">
        <v>221</v>
      </c>
      <c r="C3016">
        <v>1844</v>
      </c>
      <c r="D3016" s="61" t="s">
        <v>2093</v>
      </c>
    </row>
    <row r="3017" spans="1:4" hidden="1" x14ac:dyDescent="0.25">
      <c r="A3017" s="61" t="s">
        <v>63</v>
      </c>
      <c r="B3017" s="61" t="s">
        <v>221</v>
      </c>
      <c r="C3017">
        <v>1845</v>
      </c>
      <c r="D3017" s="61" t="s">
        <v>2093</v>
      </c>
    </row>
    <row r="3018" spans="1:4" hidden="1" x14ac:dyDescent="0.25">
      <c r="A3018" s="61" t="s">
        <v>63</v>
      </c>
      <c r="B3018" s="61" t="s">
        <v>221</v>
      </c>
      <c r="C3018">
        <v>1846</v>
      </c>
      <c r="D3018" s="61" t="s">
        <v>2093</v>
      </c>
    </row>
    <row r="3019" spans="1:4" hidden="1" x14ac:dyDescent="0.25">
      <c r="A3019" s="61" t="s">
        <v>63</v>
      </c>
      <c r="B3019" s="61" t="s">
        <v>221</v>
      </c>
      <c r="C3019">
        <v>1847</v>
      </c>
      <c r="D3019" s="61" t="s">
        <v>2093</v>
      </c>
    </row>
    <row r="3020" spans="1:4" hidden="1" x14ac:dyDescent="0.25">
      <c r="A3020" s="61" t="s">
        <v>63</v>
      </c>
      <c r="B3020" s="61" t="s">
        <v>221</v>
      </c>
      <c r="C3020">
        <v>1848</v>
      </c>
      <c r="D3020" s="61" t="s">
        <v>2093</v>
      </c>
    </row>
    <row r="3021" spans="1:4" hidden="1" x14ac:dyDescent="0.25">
      <c r="A3021" s="61" t="s">
        <v>63</v>
      </c>
      <c r="B3021" s="61" t="s">
        <v>221</v>
      </c>
      <c r="C3021">
        <v>1849</v>
      </c>
      <c r="D3021" s="61" t="s">
        <v>2093</v>
      </c>
    </row>
    <row r="3022" spans="1:4" hidden="1" x14ac:dyDescent="0.25">
      <c r="A3022" s="61" t="s">
        <v>63</v>
      </c>
      <c r="B3022" s="61" t="s">
        <v>221</v>
      </c>
      <c r="C3022">
        <v>1850</v>
      </c>
      <c r="D3022" s="61" t="s">
        <v>2093</v>
      </c>
    </row>
    <row r="3023" spans="1:4" hidden="1" x14ac:dyDescent="0.25">
      <c r="A3023" s="61" t="s">
        <v>63</v>
      </c>
      <c r="B3023" s="61" t="s">
        <v>221</v>
      </c>
      <c r="C3023">
        <v>1851</v>
      </c>
      <c r="D3023" s="61" t="s">
        <v>2093</v>
      </c>
    </row>
    <row r="3024" spans="1:4" hidden="1" x14ac:dyDescent="0.25">
      <c r="A3024" s="61" t="s">
        <v>63</v>
      </c>
      <c r="B3024" s="61" t="s">
        <v>221</v>
      </c>
      <c r="C3024">
        <v>1852</v>
      </c>
      <c r="D3024" s="61" t="s">
        <v>2093</v>
      </c>
    </row>
    <row r="3025" spans="1:4" hidden="1" x14ac:dyDescent="0.25">
      <c r="A3025" s="61" t="s">
        <v>63</v>
      </c>
      <c r="B3025" s="61" t="s">
        <v>221</v>
      </c>
      <c r="C3025">
        <v>1853</v>
      </c>
      <c r="D3025" s="61" t="s">
        <v>2093</v>
      </c>
    </row>
    <row r="3026" spans="1:4" hidden="1" x14ac:dyDescent="0.25">
      <c r="A3026" s="61" t="s">
        <v>63</v>
      </c>
      <c r="B3026" s="61" t="s">
        <v>221</v>
      </c>
      <c r="C3026">
        <v>1854</v>
      </c>
      <c r="D3026" s="61" t="s">
        <v>2093</v>
      </c>
    </row>
    <row r="3027" spans="1:4" hidden="1" x14ac:dyDescent="0.25">
      <c r="A3027" s="61" t="s">
        <v>63</v>
      </c>
      <c r="B3027" s="61" t="s">
        <v>221</v>
      </c>
      <c r="C3027">
        <v>1855</v>
      </c>
      <c r="D3027" s="61" t="s">
        <v>2093</v>
      </c>
    </row>
    <row r="3028" spans="1:4" hidden="1" x14ac:dyDescent="0.25">
      <c r="A3028" s="61" t="s">
        <v>63</v>
      </c>
      <c r="B3028" s="61" t="s">
        <v>221</v>
      </c>
      <c r="C3028">
        <v>1856</v>
      </c>
      <c r="D3028" s="61" t="s">
        <v>2093</v>
      </c>
    </row>
    <row r="3029" spans="1:4" hidden="1" x14ac:dyDescent="0.25">
      <c r="A3029" s="61" t="s">
        <v>63</v>
      </c>
      <c r="B3029" s="61" t="s">
        <v>221</v>
      </c>
      <c r="C3029">
        <v>1857</v>
      </c>
      <c r="D3029" s="61" t="s">
        <v>2093</v>
      </c>
    </row>
    <row r="3030" spans="1:4" hidden="1" x14ac:dyDescent="0.25">
      <c r="A3030" s="61" t="s">
        <v>63</v>
      </c>
      <c r="B3030" s="61" t="s">
        <v>221</v>
      </c>
      <c r="C3030">
        <v>1858</v>
      </c>
      <c r="D3030" s="61" t="s">
        <v>2093</v>
      </c>
    </row>
    <row r="3031" spans="1:4" hidden="1" x14ac:dyDescent="0.25">
      <c r="A3031" s="61" t="s">
        <v>63</v>
      </c>
      <c r="B3031" s="61" t="s">
        <v>221</v>
      </c>
      <c r="C3031">
        <v>1859</v>
      </c>
      <c r="D3031" s="61" t="s">
        <v>2093</v>
      </c>
    </row>
    <row r="3032" spans="1:4" hidden="1" x14ac:dyDescent="0.25">
      <c r="A3032" s="61" t="s">
        <v>63</v>
      </c>
      <c r="B3032" s="61" t="s">
        <v>221</v>
      </c>
      <c r="C3032">
        <v>1860</v>
      </c>
      <c r="D3032" s="61" t="s">
        <v>2093</v>
      </c>
    </row>
    <row r="3033" spans="1:4" hidden="1" x14ac:dyDescent="0.25">
      <c r="A3033" s="61" t="s">
        <v>63</v>
      </c>
      <c r="B3033" s="61" t="s">
        <v>221</v>
      </c>
      <c r="C3033">
        <v>1861</v>
      </c>
      <c r="D3033" s="61" t="s">
        <v>2093</v>
      </c>
    </row>
    <row r="3034" spans="1:4" hidden="1" x14ac:dyDescent="0.25">
      <c r="A3034" s="61" t="s">
        <v>63</v>
      </c>
      <c r="B3034" s="61" t="s">
        <v>221</v>
      </c>
      <c r="C3034">
        <v>1862</v>
      </c>
      <c r="D3034" s="61" t="s">
        <v>2093</v>
      </c>
    </row>
    <row r="3035" spans="1:4" hidden="1" x14ac:dyDescent="0.25">
      <c r="A3035" s="61" t="s">
        <v>63</v>
      </c>
      <c r="B3035" s="61" t="s">
        <v>221</v>
      </c>
      <c r="C3035">
        <v>1863</v>
      </c>
      <c r="D3035" s="61" t="s">
        <v>2093</v>
      </c>
    </row>
    <row r="3036" spans="1:4" hidden="1" x14ac:dyDescent="0.25">
      <c r="A3036" s="61" t="s">
        <v>63</v>
      </c>
      <c r="B3036" s="61" t="s">
        <v>221</v>
      </c>
      <c r="C3036">
        <v>1864</v>
      </c>
      <c r="D3036" s="61" t="s">
        <v>2093</v>
      </c>
    </row>
    <row r="3037" spans="1:4" hidden="1" x14ac:dyDescent="0.25">
      <c r="A3037" s="61" t="s">
        <v>63</v>
      </c>
      <c r="B3037" s="61" t="s">
        <v>221</v>
      </c>
      <c r="C3037">
        <v>1865</v>
      </c>
      <c r="D3037" s="61" t="s">
        <v>2093</v>
      </c>
    </row>
    <row r="3038" spans="1:4" hidden="1" x14ac:dyDescent="0.25">
      <c r="A3038" s="61" t="s">
        <v>63</v>
      </c>
      <c r="B3038" s="61" t="s">
        <v>221</v>
      </c>
      <c r="C3038">
        <v>1866</v>
      </c>
      <c r="D3038" s="61" t="s">
        <v>2093</v>
      </c>
    </row>
    <row r="3039" spans="1:4" hidden="1" x14ac:dyDescent="0.25">
      <c r="A3039" s="61" t="s">
        <v>63</v>
      </c>
      <c r="B3039" s="61" t="s">
        <v>221</v>
      </c>
      <c r="C3039">
        <v>1867</v>
      </c>
      <c r="D3039" s="61" t="s">
        <v>2093</v>
      </c>
    </row>
    <row r="3040" spans="1:4" hidden="1" x14ac:dyDescent="0.25">
      <c r="A3040" s="61" t="s">
        <v>63</v>
      </c>
      <c r="B3040" s="61" t="s">
        <v>221</v>
      </c>
      <c r="C3040">
        <v>1868</v>
      </c>
      <c r="D3040" s="61" t="s">
        <v>2093</v>
      </c>
    </row>
    <row r="3041" spans="1:4" hidden="1" x14ac:dyDescent="0.25">
      <c r="A3041" s="61" t="s">
        <v>63</v>
      </c>
      <c r="B3041" s="61" t="s">
        <v>221</v>
      </c>
      <c r="C3041">
        <v>1869</v>
      </c>
      <c r="D3041" s="61" t="s">
        <v>2093</v>
      </c>
    </row>
    <row r="3042" spans="1:4" hidden="1" x14ac:dyDescent="0.25">
      <c r="A3042" s="61" t="s">
        <v>63</v>
      </c>
      <c r="B3042" s="61" t="s">
        <v>221</v>
      </c>
      <c r="C3042">
        <v>1870</v>
      </c>
      <c r="D3042" s="61" t="s">
        <v>2093</v>
      </c>
    </row>
    <row r="3043" spans="1:4" hidden="1" x14ac:dyDescent="0.25">
      <c r="A3043" s="61" t="s">
        <v>63</v>
      </c>
      <c r="B3043" s="61" t="s">
        <v>221</v>
      </c>
      <c r="C3043">
        <v>1871</v>
      </c>
      <c r="D3043" s="61" t="s">
        <v>2093</v>
      </c>
    </row>
    <row r="3044" spans="1:4" hidden="1" x14ac:dyDescent="0.25">
      <c r="A3044" s="61" t="s">
        <v>63</v>
      </c>
      <c r="B3044" s="61" t="s">
        <v>221</v>
      </c>
      <c r="C3044">
        <v>1872</v>
      </c>
      <c r="D3044" s="61" t="s">
        <v>2093</v>
      </c>
    </row>
    <row r="3045" spans="1:4" hidden="1" x14ac:dyDescent="0.25">
      <c r="A3045" s="61" t="s">
        <v>63</v>
      </c>
      <c r="B3045" s="61" t="s">
        <v>221</v>
      </c>
      <c r="C3045">
        <v>1873</v>
      </c>
      <c r="D3045" s="61" t="s">
        <v>2093</v>
      </c>
    </row>
    <row r="3046" spans="1:4" hidden="1" x14ac:dyDescent="0.25">
      <c r="A3046" s="61" t="s">
        <v>63</v>
      </c>
      <c r="B3046" s="61" t="s">
        <v>221</v>
      </c>
      <c r="C3046">
        <v>1874</v>
      </c>
      <c r="D3046" s="61" t="s">
        <v>2093</v>
      </c>
    </row>
    <row r="3047" spans="1:4" hidden="1" x14ac:dyDescent="0.25">
      <c r="A3047" s="61" t="s">
        <v>63</v>
      </c>
      <c r="B3047" s="61" t="s">
        <v>221</v>
      </c>
      <c r="C3047">
        <v>1875</v>
      </c>
      <c r="D3047" s="61" t="s">
        <v>2093</v>
      </c>
    </row>
    <row r="3048" spans="1:4" hidden="1" x14ac:dyDescent="0.25">
      <c r="A3048" s="61" t="s">
        <v>63</v>
      </c>
      <c r="B3048" s="61" t="s">
        <v>221</v>
      </c>
      <c r="C3048">
        <v>1876</v>
      </c>
      <c r="D3048" s="61" t="s">
        <v>2093</v>
      </c>
    </row>
    <row r="3049" spans="1:4" hidden="1" x14ac:dyDescent="0.25">
      <c r="A3049" s="61" t="s">
        <v>63</v>
      </c>
      <c r="B3049" s="61" t="s">
        <v>221</v>
      </c>
      <c r="C3049">
        <v>1877</v>
      </c>
      <c r="D3049" s="61" t="s">
        <v>2093</v>
      </c>
    </row>
    <row r="3050" spans="1:4" hidden="1" x14ac:dyDescent="0.25">
      <c r="A3050" s="61" t="s">
        <v>63</v>
      </c>
      <c r="B3050" s="61" t="s">
        <v>221</v>
      </c>
      <c r="C3050">
        <v>1878</v>
      </c>
      <c r="D3050" s="61" t="s">
        <v>2093</v>
      </c>
    </row>
    <row r="3051" spans="1:4" hidden="1" x14ac:dyDescent="0.25">
      <c r="A3051" s="61" t="s">
        <v>63</v>
      </c>
      <c r="B3051" s="61" t="s">
        <v>221</v>
      </c>
      <c r="C3051">
        <v>1879</v>
      </c>
      <c r="D3051" s="61" t="s">
        <v>2093</v>
      </c>
    </row>
    <row r="3052" spans="1:4" hidden="1" x14ac:dyDescent="0.25">
      <c r="A3052" s="61" t="s">
        <v>63</v>
      </c>
      <c r="B3052" s="61" t="s">
        <v>221</v>
      </c>
      <c r="C3052">
        <v>1880</v>
      </c>
      <c r="D3052" s="61" t="s">
        <v>2093</v>
      </c>
    </row>
    <row r="3053" spans="1:4" hidden="1" x14ac:dyDescent="0.25">
      <c r="A3053" s="61" t="s">
        <v>63</v>
      </c>
      <c r="B3053" s="61" t="s">
        <v>221</v>
      </c>
      <c r="C3053">
        <v>1881</v>
      </c>
      <c r="D3053" s="61" t="s">
        <v>2093</v>
      </c>
    </row>
    <row r="3054" spans="1:4" hidden="1" x14ac:dyDescent="0.25">
      <c r="A3054" s="61" t="s">
        <v>63</v>
      </c>
      <c r="B3054" s="61" t="s">
        <v>221</v>
      </c>
      <c r="C3054">
        <v>1882</v>
      </c>
      <c r="D3054" s="61" t="s">
        <v>2093</v>
      </c>
    </row>
    <row r="3055" spans="1:4" hidden="1" x14ac:dyDescent="0.25">
      <c r="A3055" s="61" t="s">
        <v>63</v>
      </c>
      <c r="B3055" s="61" t="s">
        <v>221</v>
      </c>
      <c r="C3055">
        <v>1883</v>
      </c>
      <c r="D3055" s="61" t="s">
        <v>2093</v>
      </c>
    </row>
    <row r="3056" spans="1:4" hidden="1" x14ac:dyDescent="0.25">
      <c r="A3056" s="61" t="s">
        <v>63</v>
      </c>
      <c r="B3056" s="61" t="s">
        <v>221</v>
      </c>
      <c r="C3056">
        <v>1884</v>
      </c>
      <c r="D3056" s="61" t="s">
        <v>2093</v>
      </c>
    </row>
    <row r="3057" spans="1:4" hidden="1" x14ac:dyDescent="0.25">
      <c r="A3057" s="61" t="s">
        <v>63</v>
      </c>
      <c r="B3057" s="61" t="s">
        <v>221</v>
      </c>
      <c r="C3057">
        <v>1885</v>
      </c>
      <c r="D3057" s="61" t="s">
        <v>2093</v>
      </c>
    </row>
    <row r="3058" spans="1:4" hidden="1" x14ac:dyDescent="0.25">
      <c r="A3058" s="61" t="s">
        <v>63</v>
      </c>
      <c r="B3058" s="61" t="s">
        <v>221</v>
      </c>
      <c r="C3058">
        <v>1886</v>
      </c>
      <c r="D3058" s="61" t="s">
        <v>2093</v>
      </c>
    </row>
    <row r="3059" spans="1:4" hidden="1" x14ac:dyDescent="0.25">
      <c r="A3059" s="61" t="s">
        <v>63</v>
      </c>
      <c r="B3059" s="61" t="s">
        <v>221</v>
      </c>
      <c r="C3059">
        <v>1887</v>
      </c>
      <c r="D3059" s="61" t="s">
        <v>2093</v>
      </c>
    </row>
    <row r="3060" spans="1:4" hidden="1" x14ac:dyDescent="0.25">
      <c r="A3060" s="61" t="s">
        <v>63</v>
      </c>
      <c r="B3060" s="61" t="s">
        <v>221</v>
      </c>
      <c r="C3060">
        <v>1888</v>
      </c>
      <c r="D3060" s="61" t="s">
        <v>2093</v>
      </c>
    </row>
    <row r="3061" spans="1:4" hidden="1" x14ac:dyDescent="0.25">
      <c r="A3061" s="61" t="s">
        <v>63</v>
      </c>
      <c r="B3061" s="61" t="s">
        <v>221</v>
      </c>
      <c r="C3061">
        <v>1889</v>
      </c>
      <c r="D3061" s="61" t="s">
        <v>2093</v>
      </c>
    </row>
    <row r="3062" spans="1:4" hidden="1" x14ac:dyDescent="0.25">
      <c r="A3062" s="61" t="s">
        <v>63</v>
      </c>
      <c r="B3062" s="61" t="s">
        <v>221</v>
      </c>
      <c r="C3062">
        <v>1890</v>
      </c>
      <c r="D3062" s="61" t="s">
        <v>2093</v>
      </c>
    </row>
    <row r="3063" spans="1:4" hidden="1" x14ac:dyDescent="0.25">
      <c r="A3063" s="61" t="s">
        <v>63</v>
      </c>
      <c r="B3063" s="61" t="s">
        <v>221</v>
      </c>
      <c r="C3063">
        <v>1891</v>
      </c>
      <c r="D3063" s="61" t="s">
        <v>2093</v>
      </c>
    </row>
    <row r="3064" spans="1:4" hidden="1" x14ac:dyDescent="0.25">
      <c r="A3064" s="61" t="s">
        <v>63</v>
      </c>
      <c r="B3064" s="61" t="s">
        <v>221</v>
      </c>
      <c r="C3064">
        <v>1892</v>
      </c>
      <c r="D3064" s="61" t="s">
        <v>2093</v>
      </c>
    </row>
    <row r="3065" spans="1:4" hidden="1" x14ac:dyDescent="0.25">
      <c r="A3065" s="61" t="s">
        <v>63</v>
      </c>
      <c r="B3065" s="61" t="s">
        <v>221</v>
      </c>
      <c r="C3065">
        <v>1893</v>
      </c>
      <c r="D3065" s="61" t="s">
        <v>2093</v>
      </c>
    </row>
    <row r="3066" spans="1:4" hidden="1" x14ac:dyDescent="0.25">
      <c r="A3066" s="61" t="s">
        <v>63</v>
      </c>
      <c r="B3066" s="61" t="s">
        <v>221</v>
      </c>
      <c r="C3066">
        <v>1894</v>
      </c>
      <c r="D3066" s="61" t="s">
        <v>2093</v>
      </c>
    </row>
    <row r="3067" spans="1:4" hidden="1" x14ac:dyDescent="0.25">
      <c r="A3067" s="61" t="s">
        <v>63</v>
      </c>
      <c r="B3067" s="61" t="s">
        <v>221</v>
      </c>
      <c r="C3067">
        <v>1895</v>
      </c>
      <c r="D3067" s="61" t="s">
        <v>2093</v>
      </c>
    </row>
    <row r="3068" spans="1:4" hidden="1" x14ac:dyDescent="0.25">
      <c r="A3068" s="61" t="s">
        <v>63</v>
      </c>
      <c r="B3068" s="61" t="s">
        <v>221</v>
      </c>
      <c r="C3068">
        <v>1896</v>
      </c>
      <c r="D3068" s="61" t="s">
        <v>2093</v>
      </c>
    </row>
    <row r="3069" spans="1:4" hidden="1" x14ac:dyDescent="0.25">
      <c r="A3069" s="61" t="s">
        <v>63</v>
      </c>
      <c r="B3069" s="61" t="s">
        <v>221</v>
      </c>
      <c r="C3069">
        <v>1897</v>
      </c>
      <c r="D3069" s="61" t="s">
        <v>2093</v>
      </c>
    </row>
    <row r="3070" spans="1:4" hidden="1" x14ac:dyDescent="0.25">
      <c r="A3070" s="61" t="s">
        <v>63</v>
      </c>
      <c r="B3070" s="61" t="s">
        <v>221</v>
      </c>
      <c r="C3070">
        <v>1898</v>
      </c>
      <c r="D3070" s="61" t="s">
        <v>2093</v>
      </c>
    </row>
    <row r="3071" spans="1:4" hidden="1" x14ac:dyDescent="0.25">
      <c r="A3071" s="61" t="s">
        <v>63</v>
      </c>
      <c r="B3071" s="61" t="s">
        <v>221</v>
      </c>
      <c r="C3071">
        <v>1899</v>
      </c>
      <c r="D3071" s="61" t="s">
        <v>2093</v>
      </c>
    </row>
    <row r="3072" spans="1:4" hidden="1" x14ac:dyDescent="0.25">
      <c r="A3072" s="61" t="s">
        <v>63</v>
      </c>
      <c r="B3072" s="61" t="s">
        <v>221</v>
      </c>
      <c r="C3072">
        <v>1900</v>
      </c>
      <c r="D3072" s="61" t="s">
        <v>2093</v>
      </c>
    </row>
    <row r="3073" spans="1:4" hidden="1" x14ac:dyDescent="0.25">
      <c r="A3073" s="61" t="s">
        <v>63</v>
      </c>
      <c r="B3073" s="61" t="s">
        <v>221</v>
      </c>
      <c r="C3073">
        <v>1901</v>
      </c>
      <c r="D3073" s="61" t="s">
        <v>2093</v>
      </c>
    </row>
    <row r="3074" spans="1:4" hidden="1" x14ac:dyDescent="0.25">
      <c r="A3074" s="61" t="s">
        <v>63</v>
      </c>
      <c r="B3074" s="61" t="s">
        <v>221</v>
      </c>
      <c r="C3074">
        <v>1902</v>
      </c>
      <c r="D3074" s="61" t="s">
        <v>2093</v>
      </c>
    </row>
    <row r="3075" spans="1:4" hidden="1" x14ac:dyDescent="0.25">
      <c r="A3075" s="61" t="s">
        <v>63</v>
      </c>
      <c r="B3075" s="61" t="s">
        <v>221</v>
      </c>
      <c r="C3075">
        <v>1903</v>
      </c>
      <c r="D3075" s="61" t="s">
        <v>2093</v>
      </c>
    </row>
    <row r="3076" spans="1:4" hidden="1" x14ac:dyDescent="0.25">
      <c r="A3076" s="61" t="s">
        <v>63</v>
      </c>
      <c r="B3076" s="61" t="s">
        <v>221</v>
      </c>
      <c r="C3076">
        <v>1904</v>
      </c>
      <c r="D3076" s="61" t="s">
        <v>2093</v>
      </c>
    </row>
    <row r="3077" spans="1:4" hidden="1" x14ac:dyDescent="0.25">
      <c r="A3077" s="61" t="s">
        <v>63</v>
      </c>
      <c r="B3077" s="61" t="s">
        <v>221</v>
      </c>
      <c r="C3077">
        <v>1905</v>
      </c>
      <c r="D3077" s="61" t="s">
        <v>2093</v>
      </c>
    </row>
    <row r="3078" spans="1:4" hidden="1" x14ac:dyDescent="0.25">
      <c r="A3078" s="61" t="s">
        <v>63</v>
      </c>
      <c r="B3078" s="61" t="s">
        <v>221</v>
      </c>
      <c r="C3078">
        <v>1906</v>
      </c>
      <c r="D3078" s="61" t="s">
        <v>2093</v>
      </c>
    </row>
    <row r="3079" spans="1:4" hidden="1" x14ac:dyDescent="0.25">
      <c r="A3079" s="61" t="s">
        <v>63</v>
      </c>
      <c r="B3079" s="61" t="s">
        <v>221</v>
      </c>
      <c r="C3079">
        <v>1907</v>
      </c>
      <c r="D3079" s="61" t="s">
        <v>2093</v>
      </c>
    </row>
    <row r="3080" spans="1:4" hidden="1" x14ac:dyDescent="0.25">
      <c r="A3080" s="61" t="s">
        <v>63</v>
      </c>
      <c r="B3080" s="61" t="s">
        <v>221</v>
      </c>
      <c r="C3080">
        <v>1908</v>
      </c>
      <c r="D3080" s="61" t="s">
        <v>2093</v>
      </c>
    </row>
    <row r="3081" spans="1:4" hidden="1" x14ac:dyDescent="0.25">
      <c r="A3081" s="61" t="s">
        <v>63</v>
      </c>
      <c r="B3081" s="61" t="s">
        <v>221</v>
      </c>
      <c r="C3081">
        <v>1909</v>
      </c>
      <c r="D3081" s="61" t="s">
        <v>2093</v>
      </c>
    </row>
    <row r="3082" spans="1:4" hidden="1" x14ac:dyDescent="0.25">
      <c r="A3082" s="61" t="s">
        <v>63</v>
      </c>
      <c r="B3082" s="61" t="s">
        <v>221</v>
      </c>
      <c r="C3082">
        <v>1910</v>
      </c>
      <c r="D3082" s="61" t="s">
        <v>2093</v>
      </c>
    </row>
    <row r="3083" spans="1:4" hidden="1" x14ac:dyDescent="0.25">
      <c r="A3083" s="61" t="s">
        <v>63</v>
      </c>
      <c r="B3083" s="61" t="s">
        <v>221</v>
      </c>
      <c r="C3083">
        <v>1911</v>
      </c>
      <c r="D3083" s="61" t="s">
        <v>2093</v>
      </c>
    </row>
    <row r="3084" spans="1:4" hidden="1" x14ac:dyDescent="0.25">
      <c r="A3084" s="61" t="s">
        <v>63</v>
      </c>
      <c r="B3084" s="61" t="s">
        <v>221</v>
      </c>
      <c r="C3084">
        <v>1912</v>
      </c>
      <c r="D3084" s="61" t="s">
        <v>2093</v>
      </c>
    </row>
    <row r="3085" spans="1:4" hidden="1" x14ac:dyDescent="0.25">
      <c r="A3085" s="61" t="s">
        <v>63</v>
      </c>
      <c r="B3085" s="61" t="s">
        <v>221</v>
      </c>
      <c r="C3085">
        <v>1913</v>
      </c>
      <c r="D3085" s="61" t="s">
        <v>2093</v>
      </c>
    </row>
    <row r="3086" spans="1:4" hidden="1" x14ac:dyDescent="0.25">
      <c r="A3086" s="61" t="s">
        <v>63</v>
      </c>
      <c r="B3086" s="61" t="s">
        <v>221</v>
      </c>
      <c r="C3086">
        <v>1914</v>
      </c>
      <c r="D3086" s="61" t="s">
        <v>2240</v>
      </c>
    </row>
    <row r="3087" spans="1:4" hidden="1" x14ac:dyDescent="0.25">
      <c r="A3087" s="61" t="s">
        <v>63</v>
      </c>
      <c r="B3087" s="61" t="s">
        <v>221</v>
      </c>
      <c r="C3087">
        <v>1915</v>
      </c>
      <c r="D3087" s="61" t="s">
        <v>2241</v>
      </c>
    </row>
    <row r="3088" spans="1:4" hidden="1" x14ac:dyDescent="0.25">
      <c r="A3088" s="61" t="s">
        <v>63</v>
      </c>
      <c r="B3088" s="61" t="s">
        <v>221</v>
      </c>
      <c r="C3088">
        <v>1916</v>
      </c>
      <c r="D3088" s="61" t="s">
        <v>2241</v>
      </c>
    </row>
    <row r="3089" spans="1:4" hidden="1" x14ac:dyDescent="0.25">
      <c r="A3089" s="61" t="s">
        <v>63</v>
      </c>
      <c r="B3089" s="61" t="s">
        <v>221</v>
      </c>
      <c r="C3089">
        <v>1917</v>
      </c>
      <c r="D3089" s="61" t="s">
        <v>2241</v>
      </c>
    </row>
    <row r="3090" spans="1:4" hidden="1" x14ac:dyDescent="0.25">
      <c r="A3090" s="61" t="s">
        <v>63</v>
      </c>
      <c r="B3090" s="61" t="s">
        <v>221</v>
      </c>
      <c r="C3090">
        <v>1918</v>
      </c>
      <c r="D3090" s="61" t="s">
        <v>2242</v>
      </c>
    </row>
    <row r="3091" spans="1:4" hidden="1" x14ac:dyDescent="0.25">
      <c r="A3091" s="61" t="s">
        <v>63</v>
      </c>
      <c r="B3091" s="61" t="s">
        <v>221</v>
      </c>
      <c r="C3091">
        <v>1919</v>
      </c>
      <c r="D3091" s="61" t="s">
        <v>2243</v>
      </c>
    </row>
    <row r="3092" spans="1:4" hidden="1" x14ac:dyDescent="0.25">
      <c r="A3092" s="61" t="s">
        <v>63</v>
      </c>
      <c r="B3092" s="61" t="s">
        <v>221</v>
      </c>
      <c r="C3092">
        <v>1920</v>
      </c>
      <c r="D3092" s="61" t="s">
        <v>2244</v>
      </c>
    </row>
    <row r="3093" spans="1:4" hidden="1" x14ac:dyDescent="0.25">
      <c r="A3093" s="61" t="s">
        <v>63</v>
      </c>
      <c r="B3093" s="61" t="s">
        <v>221</v>
      </c>
      <c r="C3093">
        <v>1921</v>
      </c>
      <c r="D3093" s="61" t="s">
        <v>2244</v>
      </c>
    </row>
    <row r="3094" spans="1:4" hidden="1" x14ac:dyDescent="0.25">
      <c r="A3094" s="61" t="s">
        <v>63</v>
      </c>
      <c r="B3094" s="61" t="s">
        <v>221</v>
      </c>
      <c r="C3094">
        <v>1922</v>
      </c>
      <c r="D3094" s="61" t="s">
        <v>2244</v>
      </c>
    </row>
    <row r="3095" spans="1:4" hidden="1" x14ac:dyDescent="0.25">
      <c r="A3095" s="61" t="s">
        <v>63</v>
      </c>
      <c r="B3095" s="61" t="s">
        <v>221</v>
      </c>
      <c r="C3095">
        <v>1923</v>
      </c>
      <c r="D3095" s="61" t="s">
        <v>2244</v>
      </c>
    </row>
    <row r="3096" spans="1:4" hidden="1" x14ac:dyDescent="0.25">
      <c r="A3096" s="61" t="s">
        <v>63</v>
      </c>
      <c r="B3096" s="61" t="s">
        <v>221</v>
      </c>
      <c r="C3096">
        <v>1924</v>
      </c>
      <c r="D3096" s="61" t="s">
        <v>2244</v>
      </c>
    </row>
    <row r="3097" spans="1:4" hidden="1" x14ac:dyDescent="0.25">
      <c r="A3097" s="61" t="s">
        <v>63</v>
      </c>
      <c r="B3097" s="61" t="s">
        <v>221</v>
      </c>
      <c r="C3097">
        <v>1925</v>
      </c>
      <c r="D3097" s="61" t="s">
        <v>2244</v>
      </c>
    </row>
    <row r="3098" spans="1:4" hidden="1" x14ac:dyDescent="0.25">
      <c r="A3098" s="61" t="s">
        <v>63</v>
      </c>
      <c r="B3098" s="61" t="s">
        <v>221</v>
      </c>
      <c r="C3098">
        <v>1926</v>
      </c>
      <c r="D3098" s="61" t="s">
        <v>2244</v>
      </c>
    </row>
    <row r="3099" spans="1:4" hidden="1" x14ac:dyDescent="0.25">
      <c r="A3099" s="61" t="s">
        <v>63</v>
      </c>
      <c r="B3099" s="61" t="s">
        <v>221</v>
      </c>
      <c r="C3099">
        <v>1927</v>
      </c>
      <c r="D3099" s="61" t="s">
        <v>2244</v>
      </c>
    </row>
    <row r="3100" spans="1:4" hidden="1" x14ac:dyDescent="0.25">
      <c r="A3100" s="61" t="s">
        <v>63</v>
      </c>
      <c r="B3100" s="61" t="s">
        <v>221</v>
      </c>
      <c r="C3100">
        <v>1928</v>
      </c>
      <c r="D3100" s="61" t="s">
        <v>2244</v>
      </c>
    </row>
    <row r="3101" spans="1:4" hidden="1" x14ac:dyDescent="0.25">
      <c r="A3101" s="61" t="s">
        <v>63</v>
      </c>
      <c r="B3101" s="61" t="s">
        <v>221</v>
      </c>
      <c r="C3101">
        <v>1929</v>
      </c>
      <c r="D3101" s="61" t="s">
        <v>2244</v>
      </c>
    </row>
    <row r="3102" spans="1:4" hidden="1" x14ac:dyDescent="0.25">
      <c r="A3102" s="61" t="s">
        <v>63</v>
      </c>
      <c r="B3102" s="61" t="s">
        <v>221</v>
      </c>
      <c r="C3102">
        <v>1930</v>
      </c>
      <c r="D3102" s="61" t="s">
        <v>2244</v>
      </c>
    </row>
    <row r="3103" spans="1:4" hidden="1" x14ac:dyDescent="0.25">
      <c r="A3103" s="61" t="s">
        <v>63</v>
      </c>
      <c r="B3103" s="61" t="s">
        <v>221</v>
      </c>
      <c r="C3103">
        <v>1931</v>
      </c>
      <c r="D3103" s="61" t="s">
        <v>2244</v>
      </c>
    </row>
    <row r="3104" spans="1:4" hidden="1" x14ac:dyDescent="0.25">
      <c r="A3104" s="61" t="s">
        <v>63</v>
      </c>
      <c r="B3104" s="61" t="s">
        <v>221</v>
      </c>
      <c r="C3104">
        <v>1932</v>
      </c>
      <c r="D3104" s="61" t="s">
        <v>2244</v>
      </c>
    </row>
    <row r="3105" spans="1:4" hidden="1" x14ac:dyDescent="0.25">
      <c r="A3105" s="61" t="s">
        <v>63</v>
      </c>
      <c r="B3105" s="61" t="s">
        <v>221</v>
      </c>
      <c r="C3105">
        <v>1933</v>
      </c>
      <c r="D3105" s="61" t="s">
        <v>2244</v>
      </c>
    </row>
    <row r="3106" spans="1:4" hidden="1" x14ac:dyDescent="0.25">
      <c r="A3106" s="61" t="s">
        <v>63</v>
      </c>
      <c r="B3106" s="61" t="s">
        <v>221</v>
      </c>
      <c r="C3106">
        <v>1934</v>
      </c>
      <c r="D3106" s="61" t="s">
        <v>2244</v>
      </c>
    </row>
    <row r="3107" spans="1:4" hidden="1" x14ac:dyDescent="0.25">
      <c r="A3107" s="61" t="s">
        <v>63</v>
      </c>
      <c r="B3107" s="61" t="s">
        <v>221</v>
      </c>
      <c r="C3107">
        <v>1935</v>
      </c>
      <c r="D3107" s="61" t="s">
        <v>2244</v>
      </c>
    </row>
    <row r="3108" spans="1:4" hidden="1" x14ac:dyDescent="0.25">
      <c r="A3108" s="61" t="s">
        <v>63</v>
      </c>
      <c r="B3108" s="61" t="s">
        <v>221</v>
      </c>
      <c r="C3108">
        <v>1936</v>
      </c>
      <c r="D3108" s="61" t="s">
        <v>2244</v>
      </c>
    </row>
    <row r="3109" spans="1:4" hidden="1" x14ac:dyDescent="0.25">
      <c r="A3109" s="61" t="s">
        <v>63</v>
      </c>
      <c r="B3109" s="61" t="s">
        <v>221</v>
      </c>
      <c r="C3109">
        <v>1937</v>
      </c>
      <c r="D3109" s="61" t="s">
        <v>2244</v>
      </c>
    </row>
    <row r="3110" spans="1:4" hidden="1" x14ac:dyDescent="0.25">
      <c r="A3110" s="61" t="s">
        <v>63</v>
      </c>
      <c r="B3110" s="61" t="s">
        <v>221</v>
      </c>
      <c r="C3110">
        <v>1938</v>
      </c>
      <c r="D3110" s="61" t="s">
        <v>2244</v>
      </c>
    </row>
    <row r="3111" spans="1:4" hidden="1" x14ac:dyDescent="0.25">
      <c r="A3111" s="61" t="s">
        <v>63</v>
      </c>
      <c r="B3111" s="61" t="s">
        <v>221</v>
      </c>
      <c r="C3111">
        <v>1939</v>
      </c>
      <c r="D3111" s="61" t="s">
        <v>2244</v>
      </c>
    </row>
    <row r="3112" spans="1:4" hidden="1" x14ac:dyDescent="0.25">
      <c r="A3112" s="61" t="s">
        <v>63</v>
      </c>
      <c r="B3112" s="61" t="s">
        <v>221</v>
      </c>
      <c r="C3112">
        <v>1940</v>
      </c>
      <c r="D3112" s="61" t="s">
        <v>2245</v>
      </c>
    </row>
    <row r="3113" spans="1:4" hidden="1" x14ac:dyDescent="0.25">
      <c r="A3113" s="61" t="s">
        <v>63</v>
      </c>
      <c r="B3113" s="61" t="s">
        <v>221</v>
      </c>
      <c r="C3113">
        <v>1941</v>
      </c>
      <c r="D3113" s="61" t="s">
        <v>2246</v>
      </c>
    </row>
    <row r="3114" spans="1:4" hidden="1" x14ac:dyDescent="0.25">
      <c r="A3114" s="61" t="s">
        <v>63</v>
      </c>
      <c r="B3114" s="61" t="s">
        <v>221</v>
      </c>
      <c r="C3114">
        <v>1942</v>
      </c>
      <c r="D3114" s="61" t="s">
        <v>2246</v>
      </c>
    </row>
    <row r="3115" spans="1:4" hidden="1" x14ac:dyDescent="0.25">
      <c r="A3115" s="61" t="s">
        <v>63</v>
      </c>
      <c r="B3115" s="61" t="s">
        <v>221</v>
      </c>
      <c r="C3115">
        <v>1943</v>
      </c>
      <c r="D3115" s="61" t="s">
        <v>2246</v>
      </c>
    </row>
    <row r="3116" spans="1:4" hidden="1" x14ac:dyDescent="0.25">
      <c r="A3116" s="61" t="s">
        <v>63</v>
      </c>
      <c r="B3116" s="61" t="s">
        <v>221</v>
      </c>
      <c r="C3116">
        <v>1944</v>
      </c>
      <c r="D3116" s="61" t="s">
        <v>2246</v>
      </c>
    </row>
    <row r="3117" spans="1:4" hidden="1" x14ac:dyDescent="0.25">
      <c r="A3117" s="61" t="s">
        <v>63</v>
      </c>
      <c r="B3117" s="61" t="s">
        <v>221</v>
      </c>
      <c r="C3117">
        <v>1945</v>
      </c>
      <c r="D3117" s="61" t="s">
        <v>2247</v>
      </c>
    </row>
    <row r="3118" spans="1:4" hidden="1" x14ac:dyDescent="0.25">
      <c r="A3118" s="61" t="s">
        <v>63</v>
      </c>
      <c r="B3118" s="61" t="s">
        <v>221</v>
      </c>
      <c r="C3118">
        <v>1946</v>
      </c>
      <c r="D3118" s="61" t="s">
        <v>2248</v>
      </c>
    </row>
    <row r="3119" spans="1:4" hidden="1" x14ac:dyDescent="0.25">
      <c r="A3119" s="61" t="s">
        <v>63</v>
      </c>
      <c r="B3119" s="61" t="s">
        <v>221</v>
      </c>
      <c r="C3119">
        <v>1947</v>
      </c>
      <c r="D3119" s="61" t="s">
        <v>2248</v>
      </c>
    </row>
    <row r="3120" spans="1:4" hidden="1" x14ac:dyDescent="0.25">
      <c r="A3120" s="61" t="s">
        <v>63</v>
      </c>
      <c r="B3120" s="61" t="s">
        <v>221</v>
      </c>
      <c r="C3120">
        <v>1948</v>
      </c>
      <c r="D3120" s="61" t="s">
        <v>2248</v>
      </c>
    </row>
    <row r="3121" spans="1:4" hidden="1" x14ac:dyDescent="0.25">
      <c r="A3121" s="61" t="s">
        <v>63</v>
      </c>
      <c r="B3121" s="61" t="s">
        <v>221</v>
      </c>
      <c r="C3121">
        <v>1949</v>
      </c>
      <c r="D3121" s="61" t="s">
        <v>2248</v>
      </c>
    </row>
    <row r="3122" spans="1:4" hidden="1" x14ac:dyDescent="0.25">
      <c r="A3122" s="61" t="s">
        <v>63</v>
      </c>
      <c r="B3122" s="61" t="s">
        <v>221</v>
      </c>
      <c r="C3122">
        <v>1950</v>
      </c>
      <c r="D3122" s="61" t="s">
        <v>2248</v>
      </c>
    </row>
    <row r="3123" spans="1:4" hidden="1" x14ac:dyDescent="0.25">
      <c r="A3123" s="61" t="s">
        <v>63</v>
      </c>
      <c r="B3123" s="61" t="s">
        <v>221</v>
      </c>
      <c r="C3123">
        <v>1951</v>
      </c>
      <c r="D3123" s="61" t="s">
        <v>2248</v>
      </c>
    </row>
    <row r="3124" spans="1:4" hidden="1" x14ac:dyDescent="0.25">
      <c r="A3124" s="61" t="s">
        <v>63</v>
      </c>
      <c r="B3124" s="61" t="s">
        <v>221</v>
      </c>
      <c r="C3124">
        <v>1952</v>
      </c>
      <c r="D3124" s="61" t="s">
        <v>2248</v>
      </c>
    </row>
    <row r="3125" spans="1:4" hidden="1" x14ac:dyDescent="0.25">
      <c r="A3125" s="61" t="s">
        <v>63</v>
      </c>
      <c r="B3125" s="61" t="s">
        <v>221</v>
      </c>
      <c r="C3125">
        <v>1953</v>
      </c>
      <c r="D3125" s="61" t="s">
        <v>2248</v>
      </c>
    </row>
    <row r="3126" spans="1:4" hidden="1" x14ac:dyDescent="0.25">
      <c r="A3126" s="61" t="s">
        <v>63</v>
      </c>
      <c r="B3126" s="61" t="s">
        <v>221</v>
      </c>
      <c r="C3126">
        <v>1954</v>
      </c>
      <c r="D3126" s="61" t="s">
        <v>2248</v>
      </c>
    </row>
    <row r="3127" spans="1:4" hidden="1" x14ac:dyDescent="0.25">
      <c r="A3127" s="61" t="s">
        <v>63</v>
      </c>
      <c r="B3127" s="61" t="s">
        <v>221</v>
      </c>
      <c r="C3127">
        <v>1955</v>
      </c>
      <c r="D3127" s="61" t="s">
        <v>2248</v>
      </c>
    </row>
    <row r="3128" spans="1:4" hidden="1" x14ac:dyDescent="0.25">
      <c r="A3128" s="61" t="s">
        <v>63</v>
      </c>
      <c r="B3128" s="61" t="s">
        <v>221</v>
      </c>
      <c r="C3128">
        <v>1956</v>
      </c>
      <c r="D3128" s="61" t="s">
        <v>2248</v>
      </c>
    </row>
    <row r="3129" spans="1:4" hidden="1" x14ac:dyDescent="0.25">
      <c r="A3129" s="61" t="s">
        <v>63</v>
      </c>
      <c r="B3129" s="61" t="s">
        <v>221</v>
      </c>
      <c r="C3129">
        <v>1957</v>
      </c>
      <c r="D3129" s="61" t="s">
        <v>2248</v>
      </c>
    </row>
    <row r="3130" spans="1:4" hidden="1" x14ac:dyDescent="0.25">
      <c r="A3130" s="61" t="s">
        <v>63</v>
      </c>
      <c r="B3130" s="61" t="s">
        <v>221</v>
      </c>
      <c r="C3130">
        <v>1958</v>
      </c>
      <c r="D3130" s="61" t="s">
        <v>2248</v>
      </c>
    </row>
    <row r="3131" spans="1:4" hidden="1" x14ac:dyDescent="0.25">
      <c r="A3131" s="61" t="s">
        <v>63</v>
      </c>
      <c r="B3131" s="61" t="s">
        <v>221</v>
      </c>
      <c r="C3131">
        <v>1959</v>
      </c>
      <c r="D3131" s="61" t="s">
        <v>2248</v>
      </c>
    </row>
    <row r="3132" spans="1:4" hidden="1" x14ac:dyDescent="0.25">
      <c r="A3132" s="61" t="s">
        <v>63</v>
      </c>
      <c r="B3132" s="61" t="s">
        <v>221</v>
      </c>
      <c r="C3132">
        <v>1960</v>
      </c>
      <c r="D3132" s="61" t="s">
        <v>2248</v>
      </c>
    </row>
    <row r="3133" spans="1:4" hidden="1" x14ac:dyDescent="0.25">
      <c r="A3133" s="61" t="s">
        <v>63</v>
      </c>
      <c r="B3133" s="61" t="s">
        <v>221</v>
      </c>
      <c r="C3133">
        <v>1961</v>
      </c>
      <c r="D3133" s="61" t="s">
        <v>2248</v>
      </c>
    </row>
    <row r="3134" spans="1:4" hidden="1" x14ac:dyDescent="0.25">
      <c r="A3134" s="61" t="s">
        <v>63</v>
      </c>
      <c r="B3134" s="61" t="s">
        <v>221</v>
      </c>
      <c r="C3134">
        <v>1962</v>
      </c>
      <c r="D3134" s="61" t="s">
        <v>2248</v>
      </c>
    </row>
    <row r="3135" spans="1:4" hidden="1" x14ac:dyDescent="0.25">
      <c r="A3135" s="61" t="s">
        <v>63</v>
      </c>
      <c r="B3135" s="61" t="s">
        <v>221</v>
      </c>
      <c r="C3135">
        <v>1963</v>
      </c>
      <c r="D3135" s="61" t="s">
        <v>2059</v>
      </c>
    </row>
    <row r="3136" spans="1:4" hidden="1" x14ac:dyDescent="0.25">
      <c r="A3136" s="61" t="s">
        <v>63</v>
      </c>
      <c r="B3136" s="61" t="s">
        <v>221</v>
      </c>
      <c r="C3136">
        <v>1964</v>
      </c>
      <c r="D3136" s="61" t="s">
        <v>2059</v>
      </c>
    </row>
    <row r="3137" spans="1:4" hidden="1" x14ac:dyDescent="0.25">
      <c r="A3137" s="61" t="s">
        <v>63</v>
      </c>
      <c r="B3137" s="61" t="s">
        <v>221</v>
      </c>
      <c r="C3137">
        <v>1965</v>
      </c>
      <c r="D3137" s="61" t="s">
        <v>2059</v>
      </c>
    </row>
    <row r="3138" spans="1:4" hidden="1" x14ac:dyDescent="0.25">
      <c r="A3138" s="61" t="s">
        <v>63</v>
      </c>
      <c r="B3138" s="61" t="s">
        <v>221</v>
      </c>
      <c r="C3138">
        <v>1966</v>
      </c>
      <c r="D3138" s="61" t="s">
        <v>2059</v>
      </c>
    </row>
    <row r="3139" spans="1:4" hidden="1" x14ac:dyDescent="0.25">
      <c r="A3139" s="61" t="s">
        <v>63</v>
      </c>
      <c r="B3139" s="61" t="s">
        <v>221</v>
      </c>
      <c r="C3139">
        <v>1967</v>
      </c>
      <c r="D3139" s="61" t="s">
        <v>2059</v>
      </c>
    </row>
    <row r="3140" spans="1:4" hidden="1" x14ac:dyDescent="0.25">
      <c r="A3140" s="61" t="s">
        <v>63</v>
      </c>
      <c r="B3140" s="61" t="s">
        <v>221</v>
      </c>
      <c r="C3140">
        <v>1968</v>
      </c>
      <c r="D3140" s="61" t="s">
        <v>2059</v>
      </c>
    </row>
    <row r="3141" spans="1:4" hidden="1" x14ac:dyDescent="0.25">
      <c r="A3141" s="61" t="s">
        <v>63</v>
      </c>
      <c r="B3141" s="61" t="s">
        <v>221</v>
      </c>
      <c r="C3141">
        <v>1969</v>
      </c>
      <c r="D3141" s="61" t="s">
        <v>2059</v>
      </c>
    </row>
    <row r="3142" spans="1:4" hidden="1" x14ac:dyDescent="0.25">
      <c r="A3142" s="61" t="s">
        <v>63</v>
      </c>
      <c r="B3142" s="61" t="s">
        <v>221</v>
      </c>
      <c r="C3142">
        <v>1970</v>
      </c>
      <c r="D3142" s="61" t="s">
        <v>2058</v>
      </c>
    </row>
    <row r="3143" spans="1:4" hidden="1" x14ac:dyDescent="0.25">
      <c r="A3143" s="61" t="s">
        <v>63</v>
      </c>
      <c r="B3143" s="61" t="s">
        <v>221</v>
      </c>
      <c r="C3143">
        <v>1971</v>
      </c>
      <c r="D3143" s="61" t="s">
        <v>2058</v>
      </c>
    </row>
    <row r="3144" spans="1:4" hidden="1" x14ac:dyDescent="0.25">
      <c r="A3144" s="61" t="s">
        <v>63</v>
      </c>
      <c r="B3144" s="61" t="s">
        <v>221</v>
      </c>
      <c r="C3144">
        <v>1972</v>
      </c>
      <c r="D3144" s="61" t="s">
        <v>2058</v>
      </c>
    </row>
    <row r="3145" spans="1:4" hidden="1" x14ac:dyDescent="0.25">
      <c r="A3145" s="61" t="s">
        <v>63</v>
      </c>
      <c r="B3145" s="61" t="s">
        <v>221</v>
      </c>
      <c r="C3145">
        <v>1973</v>
      </c>
      <c r="D3145" s="61" t="s">
        <v>2058</v>
      </c>
    </row>
    <row r="3146" spans="1:4" hidden="1" x14ac:dyDescent="0.25">
      <c r="A3146" s="61" t="s">
        <v>63</v>
      </c>
      <c r="B3146" s="61" t="s">
        <v>221</v>
      </c>
      <c r="C3146">
        <v>1974</v>
      </c>
      <c r="D3146" s="61" t="s">
        <v>2058</v>
      </c>
    </row>
    <row r="3147" spans="1:4" hidden="1" x14ac:dyDescent="0.25">
      <c r="A3147" s="61" t="s">
        <v>63</v>
      </c>
      <c r="B3147" s="61" t="s">
        <v>221</v>
      </c>
      <c r="C3147">
        <v>1975</v>
      </c>
      <c r="D3147" s="61" t="s">
        <v>2058</v>
      </c>
    </row>
    <row r="3148" spans="1:4" hidden="1" x14ac:dyDescent="0.25">
      <c r="A3148" s="61" t="s">
        <v>63</v>
      </c>
      <c r="B3148" s="61" t="s">
        <v>221</v>
      </c>
      <c r="C3148">
        <v>1976</v>
      </c>
      <c r="D3148" s="61" t="s">
        <v>2058</v>
      </c>
    </row>
    <row r="3149" spans="1:4" hidden="1" x14ac:dyDescent="0.25">
      <c r="A3149" s="61" t="s">
        <v>63</v>
      </c>
      <c r="B3149" s="61" t="s">
        <v>221</v>
      </c>
      <c r="C3149">
        <v>1977</v>
      </c>
      <c r="D3149" s="61" t="s">
        <v>2058</v>
      </c>
    </row>
    <row r="3150" spans="1:4" hidden="1" x14ac:dyDescent="0.25">
      <c r="A3150" s="61" t="s">
        <v>63</v>
      </c>
      <c r="B3150" s="61" t="s">
        <v>221</v>
      </c>
      <c r="C3150">
        <v>1978</v>
      </c>
      <c r="D3150" s="61" t="s">
        <v>2058</v>
      </c>
    </row>
    <row r="3151" spans="1:4" hidden="1" x14ac:dyDescent="0.25">
      <c r="A3151" s="61" t="s">
        <v>63</v>
      </c>
      <c r="B3151" s="61" t="s">
        <v>221</v>
      </c>
      <c r="C3151">
        <v>1979</v>
      </c>
      <c r="D3151" s="61" t="s">
        <v>2058</v>
      </c>
    </row>
    <row r="3152" spans="1:4" hidden="1" x14ac:dyDescent="0.25">
      <c r="A3152" s="61" t="s">
        <v>63</v>
      </c>
      <c r="B3152" s="61" t="s">
        <v>221</v>
      </c>
      <c r="C3152">
        <v>1980</v>
      </c>
      <c r="D3152" s="61" t="s">
        <v>2058</v>
      </c>
    </row>
    <row r="3153" spans="1:4" hidden="1" x14ac:dyDescent="0.25">
      <c r="A3153" s="61" t="s">
        <v>63</v>
      </c>
      <c r="B3153" s="61" t="s">
        <v>221</v>
      </c>
      <c r="C3153">
        <v>1981</v>
      </c>
      <c r="D3153" s="61" t="s">
        <v>2058</v>
      </c>
    </row>
    <row r="3154" spans="1:4" hidden="1" x14ac:dyDescent="0.25">
      <c r="A3154" s="61" t="s">
        <v>63</v>
      </c>
      <c r="B3154" s="61" t="s">
        <v>221</v>
      </c>
      <c r="C3154">
        <v>1982</v>
      </c>
      <c r="D3154" s="61" t="s">
        <v>2058</v>
      </c>
    </row>
    <row r="3155" spans="1:4" hidden="1" x14ac:dyDescent="0.25">
      <c r="A3155" s="61" t="s">
        <v>63</v>
      </c>
      <c r="B3155" s="61" t="s">
        <v>221</v>
      </c>
      <c r="C3155">
        <v>1983</v>
      </c>
      <c r="D3155" s="61" t="s">
        <v>2058</v>
      </c>
    </row>
    <row r="3156" spans="1:4" hidden="1" x14ac:dyDescent="0.25">
      <c r="A3156" s="61" t="s">
        <v>63</v>
      </c>
      <c r="B3156" s="61" t="s">
        <v>221</v>
      </c>
      <c r="C3156">
        <v>1984</v>
      </c>
      <c r="D3156" s="61" t="s">
        <v>2058</v>
      </c>
    </row>
    <row r="3157" spans="1:4" hidden="1" x14ac:dyDescent="0.25">
      <c r="A3157" s="61" t="s">
        <v>63</v>
      </c>
      <c r="B3157" s="61" t="s">
        <v>221</v>
      </c>
      <c r="C3157">
        <v>1985</v>
      </c>
      <c r="D3157" s="61" t="s">
        <v>2058</v>
      </c>
    </row>
    <row r="3158" spans="1:4" hidden="1" x14ac:dyDescent="0.25">
      <c r="A3158" s="61" t="s">
        <v>63</v>
      </c>
      <c r="B3158" s="61" t="s">
        <v>221</v>
      </c>
      <c r="C3158">
        <v>1986</v>
      </c>
      <c r="D3158" s="61" t="s">
        <v>2058</v>
      </c>
    </row>
    <row r="3159" spans="1:4" hidden="1" x14ac:dyDescent="0.25">
      <c r="A3159" s="61" t="s">
        <v>63</v>
      </c>
      <c r="B3159" s="61" t="s">
        <v>221</v>
      </c>
      <c r="C3159">
        <v>1987</v>
      </c>
      <c r="D3159" s="61" t="s">
        <v>2058</v>
      </c>
    </row>
    <row r="3160" spans="1:4" hidden="1" x14ac:dyDescent="0.25">
      <c r="A3160" s="61" t="s">
        <v>63</v>
      </c>
      <c r="B3160" s="61" t="s">
        <v>221</v>
      </c>
      <c r="C3160">
        <v>1988</v>
      </c>
      <c r="D3160" s="61" t="s">
        <v>2058</v>
      </c>
    </row>
    <row r="3161" spans="1:4" hidden="1" x14ac:dyDescent="0.25">
      <c r="A3161" s="61" t="s">
        <v>63</v>
      </c>
      <c r="B3161" s="61" t="s">
        <v>221</v>
      </c>
      <c r="C3161">
        <v>1989</v>
      </c>
      <c r="D3161" s="61" t="s">
        <v>2060</v>
      </c>
    </row>
    <row r="3162" spans="1:4" hidden="1" x14ac:dyDescent="0.25">
      <c r="A3162" s="61" t="s">
        <v>63</v>
      </c>
      <c r="B3162" s="61" t="s">
        <v>221</v>
      </c>
      <c r="C3162">
        <v>1990</v>
      </c>
      <c r="D3162" s="61" t="s">
        <v>2249</v>
      </c>
    </row>
    <row r="3163" spans="1:4" hidden="1" x14ac:dyDescent="0.25">
      <c r="A3163" s="61" t="s">
        <v>63</v>
      </c>
      <c r="B3163" s="61" t="s">
        <v>221</v>
      </c>
      <c r="C3163">
        <v>1991</v>
      </c>
      <c r="D3163" s="61" t="s">
        <v>2249</v>
      </c>
    </row>
    <row r="3164" spans="1:4" hidden="1" x14ac:dyDescent="0.25">
      <c r="A3164" s="61" t="s">
        <v>63</v>
      </c>
      <c r="B3164" s="61" t="s">
        <v>221</v>
      </c>
      <c r="C3164">
        <v>1992</v>
      </c>
      <c r="D3164" s="61" t="s">
        <v>2057</v>
      </c>
    </row>
    <row r="3165" spans="1:4" hidden="1" x14ac:dyDescent="0.25">
      <c r="A3165" s="61" t="s">
        <v>63</v>
      </c>
      <c r="B3165" s="61" t="s">
        <v>221</v>
      </c>
      <c r="C3165">
        <v>1993</v>
      </c>
      <c r="D3165" s="61" t="s">
        <v>2057</v>
      </c>
    </row>
    <row r="3166" spans="1:4" hidden="1" x14ac:dyDescent="0.25">
      <c r="A3166" s="61" t="s">
        <v>63</v>
      </c>
      <c r="B3166" s="61" t="s">
        <v>221</v>
      </c>
      <c r="C3166">
        <v>1994</v>
      </c>
      <c r="D3166" s="61" t="s">
        <v>2057</v>
      </c>
    </row>
    <row r="3167" spans="1:4" hidden="1" x14ac:dyDescent="0.25">
      <c r="A3167" s="61" t="s">
        <v>63</v>
      </c>
      <c r="B3167" s="61" t="s">
        <v>221</v>
      </c>
      <c r="C3167">
        <v>1995</v>
      </c>
      <c r="D3167" s="61" t="s">
        <v>2057</v>
      </c>
    </row>
    <row r="3168" spans="1:4" hidden="1" x14ac:dyDescent="0.25">
      <c r="A3168" s="61" t="s">
        <v>63</v>
      </c>
      <c r="B3168" s="61" t="s">
        <v>221</v>
      </c>
      <c r="C3168">
        <v>1996</v>
      </c>
      <c r="D3168" s="61" t="s">
        <v>2057</v>
      </c>
    </row>
    <row r="3169" spans="1:4" hidden="1" x14ac:dyDescent="0.25">
      <c r="A3169" s="61" t="s">
        <v>63</v>
      </c>
      <c r="B3169" s="61" t="s">
        <v>221</v>
      </c>
      <c r="C3169">
        <v>1997</v>
      </c>
      <c r="D3169" s="61" t="s">
        <v>2058</v>
      </c>
    </row>
    <row r="3170" spans="1:4" hidden="1" x14ac:dyDescent="0.25">
      <c r="A3170" s="61" t="s">
        <v>63</v>
      </c>
      <c r="B3170" s="61" t="s">
        <v>221</v>
      </c>
      <c r="C3170">
        <v>1998</v>
      </c>
      <c r="D3170" s="61" t="s">
        <v>2058</v>
      </c>
    </row>
    <row r="3171" spans="1:4" hidden="1" x14ac:dyDescent="0.25">
      <c r="A3171" s="61" t="s">
        <v>63</v>
      </c>
      <c r="B3171" s="61" t="s">
        <v>221</v>
      </c>
      <c r="C3171">
        <v>1999</v>
      </c>
      <c r="D3171" s="61" t="s">
        <v>2058</v>
      </c>
    </row>
    <row r="3172" spans="1:4" hidden="1" x14ac:dyDescent="0.25">
      <c r="A3172" s="61" t="s">
        <v>63</v>
      </c>
      <c r="B3172" s="61" t="s">
        <v>221</v>
      </c>
      <c r="C3172">
        <v>2000</v>
      </c>
      <c r="D3172" s="61" t="s">
        <v>2058</v>
      </c>
    </row>
    <row r="3173" spans="1:4" hidden="1" x14ac:dyDescent="0.25">
      <c r="A3173" s="61" t="s">
        <v>63</v>
      </c>
      <c r="B3173" s="61" t="s">
        <v>221</v>
      </c>
      <c r="C3173">
        <v>2001</v>
      </c>
      <c r="D3173" s="61" t="s">
        <v>2058</v>
      </c>
    </row>
    <row r="3174" spans="1:4" hidden="1" x14ac:dyDescent="0.25">
      <c r="A3174" s="61" t="s">
        <v>63</v>
      </c>
      <c r="B3174" s="61" t="s">
        <v>221</v>
      </c>
      <c r="C3174">
        <v>2002</v>
      </c>
      <c r="D3174" s="61" t="s">
        <v>2058</v>
      </c>
    </row>
    <row r="3175" spans="1:4" hidden="1" x14ac:dyDescent="0.25">
      <c r="A3175" s="61" t="s">
        <v>63</v>
      </c>
      <c r="B3175" s="61" t="s">
        <v>221</v>
      </c>
      <c r="C3175">
        <v>2003</v>
      </c>
      <c r="D3175" s="61" t="s">
        <v>2058</v>
      </c>
    </row>
    <row r="3176" spans="1:4" hidden="1" x14ac:dyDescent="0.25">
      <c r="A3176" s="61" t="s">
        <v>63</v>
      </c>
      <c r="B3176" s="61" t="s">
        <v>221</v>
      </c>
      <c r="C3176">
        <v>2004</v>
      </c>
      <c r="D3176" s="61" t="s">
        <v>2058</v>
      </c>
    </row>
    <row r="3177" spans="1:4" hidden="1" x14ac:dyDescent="0.25">
      <c r="A3177" s="61" t="s">
        <v>63</v>
      </c>
      <c r="B3177" s="61" t="s">
        <v>221</v>
      </c>
      <c r="C3177">
        <v>2005</v>
      </c>
      <c r="D3177" s="61" t="s">
        <v>2058</v>
      </c>
    </row>
    <row r="3178" spans="1:4" hidden="1" x14ac:dyDescent="0.25">
      <c r="A3178" s="61" t="s">
        <v>63</v>
      </c>
      <c r="B3178" s="61" t="s">
        <v>221</v>
      </c>
      <c r="C3178">
        <v>2006</v>
      </c>
      <c r="D3178" s="61" t="s">
        <v>2058</v>
      </c>
    </row>
    <row r="3179" spans="1:4" hidden="1" x14ac:dyDescent="0.25">
      <c r="A3179" s="61" t="s">
        <v>63</v>
      </c>
      <c r="B3179" s="61" t="s">
        <v>221</v>
      </c>
      <c r="C3179">
        <v>2007</v>
      </c>
      <c r="D3179" s="61" t="s">
        <v>2058</v>
      </c>
    </row>
    <row r="3180" spans="1:4" hidden="1" x14ac:dyDescent="0.25">
      <c r="A3180" s="61" t="s">
        <v>63</v>
      </c>
      <c r="B3180" s="61" t="s">
        <v>221</v>
      </c>
      <c r="C3180">
        <v>2008</v>
      </c>
      <c r="D3180" s="61" t="s">
        <v>2058</v>
      </c>
    </row>
    <row r="3181" spans="1:4" hidden="1" x14ac:dyDescent="0.25">
      <c r="A3181" s="61" t="s">
        <v>63</v>
      </c>
      <c r="B3181" s="61" t="s">
        <v>221</v>
      </c>
      <c r="C3181">
        <v>2009</v>
      </c>
      <c r="D3181" s="61" t="s">
        <v>2058</v>
      </c>
    </row>
    <row r="3182" spans="1:4" hidden="1" x14ac:dyDescent="0.25">
      <c r="A3182" s="61" t="s">
        <v>63</v>
      </c>
      <c r="B3182" s="61" t="s">
        <v>221</v>
      </c>
      <c r="C3182">
        <v>2010</v>
      </c>
      <c r="D3182" s="61" t="s">
        <v>2058</v>
      </c>
    </row>
    <row r="3183" spans="1:4" hidden="1" x14ac:dyDescent="0.25">
      <c r="A3183" s="61" t="s">
        <v>63</v>
      </c>
      <c r="B3183" s="61" t="s">
        <v>221</v>
      </c>
      <c r="C3183">
        <v>2011</v>
      </c>
      <c r="D3183" s="61" t="s">
        <v>2058</v>
      </c>
    </row>
    <row r="3184" spans="1:4" hidden="1" x14ac:dyDescent="0.25">
      <c r="A3184" s="61" t="s">
        <v>63</v>
      </c>
      <c r="B3184" s="61" t="s">
        <v>221</v>
      </c>
      <c r="C3184">
        <v>2012</v>
      </c>
      <c r="D3184" s="61" t="s">
        <v>2058</v>
      </c>
    </row>
    <row r="3185" spans="1:4" hidden="1" x14ac:dyDescent="0.25">
      <c r="A3185" s="61" t="s">
        <v>63</v>
      </c>
      <c r="B3185" s="61" t="s">
        <v>221</v>
      </c>
      <c r="C3185">
        <v>2013</v>
      </c>
      <c r="D3185" s="61" t="s">
        <v>2058</v>
      </c>
    </row>
    <row r="3186" spans="1:4" hidden="1" x14ac:dyDescent="0.25">
      <c r="A3186" s="61" t="s">
        <v>63</v>
      </c>
      <c r="B3186" s="61" t="s">
        <v>221</v>
      </c>
      <c r="C3186">
        <v>2014</v>
      </c>
      <c r="D3186" s="61" t="s">
        <v>2058</v>
      </c>
    </row>
    <row r="3187" spans="1:4" hidden="1" x14ac:dyDescent="0.25">
      <c r="A3187" s="61" t="s">
        <v>63</v>
      </c>
      <c r="B3187" s="61" t="s">
        <v>221</v>
      </c>
      <c r="C3187">
        <v>2015</v>
      </c>
      <c r="D3187" s="61" t="s">
        <v>2058</v>
      </c>
    </row>
    <row r="3188" spans="1:4" hidden="1" x14ac:dyDescent="0.25">
      <c r="A3188" s="61" t="s">
        <v>63</v>
      </c>
      <c r="B3188" s="61" t="s">
        <v>221</v>
      </c>
      <c r="C3188">
        <v>2016</v>
      </c>
      <c r="D3188" s="61" t="s">
        <v>2058</v>
      </c>
    </row>
    <row r="3189" spans="1:4" hidden="1" x14ac:dyDescent="0.25">
      <c r="A3189" s="61" t="s">
        <v>63</v>
      </c>
      <c r="B3189" s="61" t="s">
        <v>221</v>
      </c>
      <c r="C3189">
        <v>2017</v>
      </c>
      <c r="D3189" s="61" t="s">
        <v>2058</v>
      </c>
    </row>
    <row r="3190" spans="1:4" hidden="1" x14ac:dyDescent="0.25">
      <c r="A3190" s="61" t="s">
        <v>63</v>
      </c>
      <c r="B3190" s="61" t="s">
        <v>221</v>
      </c>
      <c r="C3190">
        <v>2018</v>
      </c>
      <c r="D3190" s="61" t="s">
        <v>2058</v>
      </c>
    </row>
    <row r="3191" spans="1:4" hidden="1" x14ac:dyDescent="0.25">
      <c r="A3191" s="61" t="s">
        <v>63</v>
      </c>
      <c r="B3191" s="61" t="s">
        <v>221</v>
      </c>
      <c r="C3191">
        <v>2019</v>
      </c>
      <c r="D3191" s="61" t="s">
        <v>2249</v>
      </c>
    </row>
    <row r="3192" spans="1:4" hidden="1" x14ac:dyDescent="0.25">
      <c r="A3192" s="61" t="s">
        <v>63</v>
      </c>
      <c r="B3192" s="61" t="s">
        <v>221</v>
      </c>
      <c r="C3192">
        <v>2020</v>
      </c>
      <c r="D3192" s="61" t="s">
        <v>2057</v>
      </c>
    </row>
    <row r="3193" spans="1:4" hidden="1" x14ac:dyDescent="0.25">
      <c r="A3193" s="61" t="s">
        <v>63</v>
      </c>
      <c r="B3193" s="61" t="s">
        <v>221</v>
      </c>
      <c r="C3193">
        <v>2021</v>
      </c>
      <c r="D3193" s="61" t="s">
        <v>2057</v>
      </c>
    </row>
    <row r="3194" spans="1:4" hidden="1" x14ac:dyDescent="0.25">
      <c r="A3194" s="61" t="s">
        <v>63</v>
      </c>
      <c r="B3194" s="61" t="s">
        <v>221</v>
      </c>
      <c r="C3194">
        <v>2022</v>
      </c>
      <c r="D3194" s="61" t="s">
        <v>2057</v>
      </c>
    </row>
    <row r="3195" spans="1:4" x14ac:dyDescent="0.25">
      <c r="A3195" s="61" t="s">
        <v>63</v>
      </c>
      <c r="B3195" s="61" t="s">
        <v>221</v>
      </c>
      <c r="C3195">
        <v>2023</v>
      </c>
      <c r="D3195" s="61">
        <v>0.97299999999999998</v>
      </c>
    </row>
    <row r="3196" spans="1:4" hidden="1" x14ac:dyDescent="0.25">
      <c r="A3196" s="61" t="s">
        <v>222</v>
      </c>
      <c r="B3196" s="61" t="s">
        <v>223</v>
      </c>
      <c r="C3196">
        <v>1900</v>
      </c>
      <c r="D3196" s="61" t="s">
        <v>1808</v>
      </c>
    </row>
    <row r="3197" spans="1:4" hidden="1" x14ac:dyDescent="0.25">
      <c r="A3197" s="61" t="s">
        <v>222</v>
      </c>
      <c r="B3197" s="61" t="s">
        <v>223</v>
      </c>
      <c r="C3197">
        <v>1901</v>
      </c>
      <c r="D3197" s="61" t="s">
        <v>1808</v>
      </c>
    </row>
    <row r="3198" spans="1:4" hidden="1" x14ac:dyDescent="0.25">
      <c r="A3198" s="61" t="s">
        <v>222</v>
      </c>
      <c r="B3198" s="61" t="s">
        <v>223</v>
      </c>
      <c r="C3198">
        <v>1902</v>
      </c>
      <c r="D3198" s="61" t="s">
        <v>1808</v>
      </c>
    </row>
    <row r="3199" spans="1:4" hidden="1" x14ac:dyDescent="0.25">
      <c r="A3199" s="61" t="s">
        <v>222</v>
      </c>
      <c r="B3199" s="61" t="s">
        <v>223</v>
      </c>
      <c r="C3199">
        <v>1903</v>
      </c>
      <c r="D3199" s="61" t="s">
        <v>1808</v>
      </c>
    </row>
    <row r="3200" spans="1:4" hidden="1" x14ac:dyDescent="0.25">
      <c r="A3200" s="61" t="s">
        <v>222</v>
      </c>
      <c r="B3200" s="61" t="s">
        <v>223</v>
      </c>
      <c r="C3200">
        <v>1904</v>
      </c>
      <c r="D3200" s="61" t="s">
        <v>1808</v>
      </c>
    </row>
    <row r="3201" spans="1:4" hidden="1" x14ac:dyDescent="0.25">
      <c r="A3201" s="61" t="s">
        <v>222</v>
      </c>
      <c r="B3201" s="61" t="s">
        <v>223</v>
      </c>
      <c r="C3201">
        <v>1905</v>
      </c>
      <c r="D3201" s="61" t="s">
        <v>1808</v>
      </c>
    </row>
    <row r="3202" spans="1:4" hidden="1" x14ac:dyDescent="0.25">
      <c r="A3202" s="61" t="s">
        <v>222</v>
      </c>
      <c r="B3202" s="61" t="s">
        <v>223</v>
      </c>
      <c r="C3202">
        <v>1906</v>
      </c>
      <c r="D3202" s="61" t="s">
        <v>1808</v>
      </c>
    </row>
    <row r="3203" spans="1:4" hidden="1" x14ac:dyDescent="0.25">
      <c r="A3203" s="61" t="s">
        <v>222</v>
      </c>
      <c r="B3203" s="61" t="s">
        <v>223</v>
      </c>
      <c r="C3203">
        <v>1907</v>
      </c>
      <c r="D3203" s="61" t="s">
        <v>1808</v>
      </c>
    </row>
    <row r="3204" spans="1:4" hidden="1" x14ac:dyDescent="0.25">
      <c r="A3204" s="61" t="s">
        <v>222</v>
      </c>
      <c r="B3204" s="61" t="s">
        <v>223</v>
      </c>
      <c r="C3204">
        <v>1908</v>
      </c>
      <c r="D3204" s="61" t="s">
        <v>1808</v>
      </c>
    </row>
    <row r="3205" spans="1:4" hidden="1" x14ac:dyDescent="0.25">
      <c r="A3205" s="61" t="s">
        <v>222</v>
      </c>
      <c r="B3205" s="61" t="s">
        <v>223</v>
      </c>
      <c r="C3205">
        <v>1909</v>
      </c>
      <c r="D3205" s="61" t="s">
        <v>1808</v>
      </c>
    </row>
    <row r="3206" spans="1:4" hidden="1" x14ac:dyDescent="0.25">
      <c r="A3206" s="61" t="s">
        <v>222</v>
      </c>
      <c r="B3206" s="61" t="s">
        <v>223</v>
      </c>
      <c r="C3206">
        <v>1910</v>
      </c>
      <c r="D3206" s="61" t="s">
        <v>1808</v>
      </c>
    </row>
    <row r="3207" spans="1:4" hidden="1" x14ac:dyDescent="0.25">
      <c r="A3207" s="61" t="s">
        <v>222</v>
      </c>
      <c r="B3207" s="61" t="s">
        <v>223</v>
      </c>
      <c r="C3207">
        <v>1911</v>
      </c>
      <c r="D3207" s="61" t="s">
        <v>1808</v>
      </c>
    </row>
    <row r="3208" spans="1:4" hidden="1" x14ac:dyDescent="0.25">
      <c r="A3208" s="61" t="s">
        <v>222</v>
      </c>
      <c r="B3208" s="61" t="s">
        <v>223</v>
      </c>
      <c r="C3208">
        <v>1912</v>
      </c>
      <c r="D3208" s="61" t="s">
        <v>1808</v>
      </c>
    </row>
    <row r="3209" spans="1:4" hidden="1" x14ac:dyDescent="0.25">
      <c r="A3209" s="61" t="s">
        <v>222</v>
      </c>
      <c r="B3209" s="61" t="s">
        <v>223</v>
      </c>
      <c r="C3209">
        <v>1913</v>
      </c>
      <c r="D3209" s="61" t="s">
        <v>1808</v>
      </c>
    </row>
    <row r="3210" spans="1:4" hidden="1" x14ac:dyDescent="0.25">
      <c r="A3210" s="61" t="s">
        <v>222</v>
      </c>
      <c r="B3210" s="61" t="s">
        <v>223</v>
      </c>
      <c r="C3210">
        <v>1914</v>
      </c>
      <c r="D3210" s="61" t="s">
        <v>1808</v>
      </c>
    </row>
    <row r="3211" spans="1:4" hidden="1" x14ac:dyDescent="0.25">
      <c r="A3211" s="61" t="s">
        <v>222</v>
      </c>
      <c r="B3211" s="61" t="s">
        <v>223</v>
      </c>
      <c r="C3211">
        <v>1915</v>
      </c>
      <c r="D3211" s="61" t="s">
        <v>1808</v>
      </c>
    </row>
    <row r="3212" spans="1:4" hidden="1" x14ac:dyDescent="0.25">
      <c r="A3212" s="61" t="s">
        <v>222</v>
      </c>
      <c r="B3212" s="61" t="s">
        <v>223</v>
      </c>
      <c r="C3212">
        <v>1916</v>
      </c>
      <c r="D3212" s="61" t="s">
        <v>1808</v>
      </c>
    </row>
    <row r="3213" spans="1:4" hidden="1" x14ac:dyDescent="0.25">
      <c r="A3213" s="61" t="s">
        <v>222</v>
      </c>
      <c r="B3213" s="61" t="s">
        <v>223</v>
      </c>
      <c r="C3213">
        <v>1917</v>
      </c>
      <c r="D3213" s="61" t="s">
        <v>1808</v>
      </c>
    </row>
    <row r="3214" spans="1:4" hidden="1" x14ac:dyDescent="0.25">
      <c r="A3214" s="61" t="s">
        <v>222</v>
      </c>
      <c r="B3214" s="61" t="s">
        <v>223</v>
      </c>
      <c r="C3214">
        <v>1918</v>
      </c>
      <c r="D3214" s="61" t="s">
        <v>1808</v>
      </c>
    </row>
    <row r="3215" spans="1:4" hidden="1" x14ac:dyDescent="0.25">
      <c r="A3215" s="61" t="s">
        <v>222</v>
      </c>
      <c r="B3215" s="61" t="s">
        <v>223</v>
      </c>
      <c r="C3215">
        <v>1919</v>
      </c>
      <c r="D3215" s="61" t="s">
        <v>1808</v>
      </c>
    </row>
    <row r="3216" spans="1:4" hidden="1" x14ac:dyDescent="0.25">
      <c r="A3216" s="61" t="s">
        <v>222</v>
      </c>
      <c r="B3216" s="61" t="s">
        <v>223</v>
      </c>
      <c r="C3216">
        <v>1920</v>
      </c>
      <c r="D3216" s="61" t="s">
        <v>1808</v>
      </c>
    </row>
    <row r="3217" spans="1:4" hidden="1" x14ac:dyDescent="0.25">
      <c r="A3217" s="61" t="s">
        <v>222</v>
      </c>
      <c r="B3217" s="61" t="s">
        <v>223</v>
      </c>
      <c r="C3217">
        <v>1921</v>
      </c>
      <c r="D3217" s="61" t="s">
        <v>1808</v>
      </c>
    </row>
    <row r="3218" spans="1:4" hidden="1" x14ac:dyDescent="0.25">
      <c r="A3218" s="61" t="s">
        <v>222</v>
      </c>
      <c r="B3218" s="61" t="s">
        <v>223</v>
      </c>
      <c r="C3218">
        <v>1922</v>
      </c>
      <c r="D3218" s="61" t="s">
        <v>1808</v>
      </c>
    </row>
    <row r="3219" spans="1:4" hidden="1" x14ac:dyDescent="0.25">
      <c r="A3219" s="61" t="s">
        <v>222</v>
      </c>
      <c r="B3219" s="61" t="s">
        <v>223</v>
      </c>
      <c r="C3219">
        <v>1923</v>
      </c>
      <c r="D3219" s="61" t="s">
        <v>1808</v>
      </c>
    </row>
    <row r="3220" spans="1:4" hidden="1" x14ac:dyDescent="0.25">
      <c r="A3220" s="61" t="s">
        <v>222</v>
      </c>
      <c r="B3220" s="61" t="s">
        <v>223</v>
      </c>
      <c r="C3220">
        <v>1924</v>
      </c>
      <c r="D3220" s="61" t="s">
        <v>1808</v>
      </c>
    </row>
    <row r="3221" spans="1:4" hidden="1" x14ac:dyDescent="0.25">
      <c r="A3221" s="61" t="s">
        <v>222</v>
      </c>
      <c r="B3221" s="61" t="s">
        <v>223</v>
      </c>
      <c r="C3221">
        <v>1925</v>
      </c>
      <c r="D3221" s="61" t="s">
        <v>1808</v>
      </c>
    </row>
    <row r="3222" spans="1:4" hidden="1" x14ac:dyDescent="0.25">
      <c r="A3222" s="61" t="s">
        <v>222</v>
      </c>
      <c r="B3222" s="61" t="s">
        <v>223</v>
      </c>
      <c r="C3222">
        <v>1926</v>
      </c>
      <c r="D3222" s="61" t="s">
        <v>1808</v>
      </c>
    </row>
    <row r="3223" spans="1:4" hidden="1" x14ac:dyDescent="0.25">
      <c r="A3223" s="61" t="s">
        <v>222</v>
      </c>
      <c r="B3223" s="61" t="s">
        <v>223</v>
      </c>
      <c r="C3223">
        <v>1927</v>
      </c>
      <c r="D3223" s="61" t="s">
        <v>1808</v>
      </c>
    </row>
    <row r="3224" spans="1:4" hidden="1" x14ac:dyDescent="0.25">
      <c r="A3224" s="61" t="s">
        <v>222</v>
      </c>
      <c r="B3224" s="61" t="s">
        <v>223</v>
      </c>
      <c r="C3224">
        <v>1928</v>
      </c>
      <c r="D3224" s="61" t="s">
        <v>1808</v>
      </c>
    </row>
    <row r="3225" spans="1:4" hidden="1" x14ac:dyDescent="0.25">
      <c r="A3225" s="61" t="s">
        <v>222</v>
      </c>
      <c r="B3225" s="61" t="s">
        <v>223</v>
      </c>
      <c r="C3225">
        <v>1929</v>
      </c>
      <c r="D3225" s="61" t="s">
        <v>1808</v>
      </c>
    </row>
    <row r="3226" spans="1:4" hidden="1" x14ac:dyDescent="0.25">
      <c r="A3226" s="61" t="s">
        <v>222</v>
      </c>
      <c r="B3226" s="61" t="s">
        <v>223</v>
      </c>
      <c r="C3226">
        <v>1930</v>
      </c>
      <c r="D3226" s="61" t="s">
        <v>1808</v>
      </c>
    </row>
    <row r="3227" spans="1:4" hidden="1" x14ac:dyDescent="0.25">
      <c r="A3227" s="61" t="s">
        <v>222</v>
      </c>
      <c r="B3227" s="61" t="s">
        <v>223</v>
      </c>
      <c r="C3227">
        <v>1931</v>
      </c>
      <c r="D3227" s="61" t="s">
        <v>1808</v>
      </c>
    </row>
    <row r="3228" spans="1:4" hidden="1" x14ac:dyDescent="0.25">
      <c r="A3228" s="61" t="s">
        <v>222</v>
      </c>
      <c r="B3228" s="61" t="s">
        <v>223</v>
      </c>
      <c r="C3228">
        <v>1932</v>
      </c>
      <c r="D3228" s="61" t="s">
        <v>1808</v>
      </c>
    </row>
    <row r="3229" spans="1:4" hidden="1" x14ac:dyDescent="0.25">
      <c r="A3229" s="61" t="s">
        <v>222</v>
      </c>
      <c r="B3229" s="61" t="s">
        <v>223</v>
      </c>
      <c r="C3229">
        <v>1933</v>
      </c>
      <c r="D3229" s="61" t="s">
        <v>1808</v>
      </c>
    </row>
    <row r="3230" spans="1:4" hidden="1" x14ac:dyDescent="0.25">
      <c r="A3230" s="61" t="s">
        <v>222</v>
      </c>
      <c r="B3230" s="61" t="s">
        <v>223</v>
      </c>
      <c r="C3230">
        <v>1934</v>
      </c>
      <c r="D3230" s="61" t="s">
        <v>1808</v>
      </c>
    </row>
    <row r="3231" spans="1:4" hidden="1" x14ac:dyDescent="0.25">
      <c r="A3231" s="61" t="s">
        <v>222</v>
      </c>
      <c r="B3231" s="61" t="s">
        <v>223</v>
      </c>
      <c r="C3231">
        <v>1935</v>
      </c>
      <c r="D3231" s="61" t="s">
        <v>1808</v>
      </c>
    </row>
    <row r="3232" spans="1:4" hidden="1" x14ac:dyDescent="0.25">
      <c r="A3232" s="61" t="s">
        <v>222</v>
      </c>
      <c r="B3232" s="61" t="s">
        <v>223</v>
      </c>
      <c r="C3232">
        <v>1936</v>
      </c>
      <c r="D3232" s="61" t="s">
        <v>1808</v>
      </c>
    </row>
    <row r="3233" spans="1:4" hidden="1" x14ac:dyDescent="0.25">
      <c r="A3233" s="61" t="s">
        <v>222</v>
      </c>
      <c r="B3233" s="61" t="s">
        <v>223</v>
      </c>
      <c r="C3233">
        <v>1937</v>
      </c>
      <c r="D3233" s="61" t="s">
        <v>1808</v>
      </c>
    </row>
    <row r="3234" spans="1:4" hidden="1" x14ac:dyDescent="0.25">
      <c r="A3234" s="61" t="s">
        <v>222</v>
      </c>
      <c r="B3234" s="61" t="s">
        <v>223</v>
      </c>
      <c r="C3234">
        <v>1938</v>
      </c>
      <c r="D3234" s="61" t="s">
        <v>1808</v>
      </c>
    </row>
    <row r="3235" spans="1:4" hidden="1" x14ac:dyDescent="0.25">
      <c r="A3235" s="61" t="s">
        <v>222</v>
      </c>
      <c r="B3235" s="61" t="s">
        <v>223</v>
      </c>
      <c r="C3235">
        <v>1939</v>
      </c>
      <c r="D3235" s="61" t="s">
        <v>1808</v>
      </c>
    </row>
    <row r="3236" spans="1:4" hidden="1" x14ac:dyDescent="0.25">
      <c r="A3236" s="61" t="s">
        <v>222</v>
      </c>
      <c r="B3236" s="61" t="s">
        <v>223</v>
      </c>
      <c r="C3236">
        <v>1940</v>
      </c>
      <c r="D3236" s="61" t="s">
        <v>1808</v>
      </c>
    </row>
    <row r="3237" spans="1:4" hidden="1" x14ac:dyDescent="0.25">
      <c r="A3237" s="61" t="s">
        <v>222</v>
      </c>
      <c r="B3237" s="61" t="s">
        <v>223</v>
      </c>
      <c r="C3237">
        <v>1941</v>
      </c>
      <c r="D3237" s="61" t="s">
        <v>1808</v>
      </c>
    </row>
    <row r="3238" spans="1:4" hidden="1" x14ac:dyDescent="0.25">
      <c r="A3238" s="61" t="s">
        <v>222</v>
      </c>
      <c r="B3238" s="61" t="s">
        <v>223</v>
      </c>
      <c r="C3238">
        <v>1942</v>
      </c>
      <c r="D3238" s="61" t="s">
        <v>1808</v>
      </c>
    </row>
    <row r="3239" spans="1:4" hidden="1" x14ac:dyDescent="0.25">
      <c r="A3239" s="61" t="s">
        <v>222</v>
      </c>
      <c r="B3239" s="61" t="s">
        <v>223</v>
      </c>
      <c r="C3239">
        <v>1943</v>
      </c>
      <c r="D3239" s="61" t="s">
        <v>1808</v>
      </c>
    </row>
    <row r="3240" spans="1:4" hidden="1" x14ac:dyDescent="0.25">
      <c r="A3240" s="61" t="s">
        <v>222</v>
      </c>
      <c r="B3240" s="61" t="s">
        <v>223</v>
      </c>
      <c r="C3240">
        <v>1944</v>
      </c>
      <c r="D3240" s="61" t="s">
        <v>1808</v>
      </c>
    </row>
    <row r="3241" spans="1:4" hidden="1" x14ac:dyDescent="0.25">
      <c r="A3241" s="61" t="s">
        <v>222</v>
      </c>
      <c r="B3241" s="61" t="s">
        <v>223</v>
      </c>
      <c r="C3241">
        <v>1945</v>
      </c>
      <c r="D3241" s="61" t="s">
        <v>1808</v>
      </c>
    </row>
    <row r="3242" spans="1:4" hidden="1" x14ac:dyDescent="0.25">
      <c r="A3242" s="61" t="s">
        <v>222</v>
      </c>
      <c r="B3242" s="61" t="s">
        <v>223</v>
      </c>
      <c r="C3242">
        <v>1946</v>
      </c>
      <c r="D3242" s="61" t="s">
        <v>1808</v>
      </c>
    </row>
    <row r="3243" spans="1:4" hidden="1" x14ac:dyDescent="0.25">
      <c r="A3243" s="61" t="s">
        <v>222</v>
      </c>
      <c r="B3243" s="61" t="s">
        <v>223</v>
      </c>
      <c r="C3243">
        <v>1947</v>
      </c>
      <c r="D3243" s="61" t="s">
        <v>1808</v>
      </c>
    </row>
    <row r="3244" spans="1:4" hidden="1" x14ac:dyDescent="0.25">
      <c r="A3244" s="61" t="s">
        <v>222</v>
      </c>
      <c r="B3244" s="61" t="s">
        <v>223</v>
      </c>
      <c r="C3244">
        <v>1948</v>
      </c>
      <c r="D3244" s="61" t="s">
        <v>1808</v>
      </c>
    </row>
    <row r="3245" spans="1:4" hidden="1" x14ac:dyDescent="0.25">
      <c r="A3245" s="61" t="s">
        <v>222</v>
      </c>
      <c r="B3245" s="61" t="s">
        <v>223</v>
      </c>
      <c r="C3245">
        <v>1949</v>
      </c>
      <c r="D3245" s="61" t="s">
        <v>1808</v>
      </c>
    </row>
    <row r="3246" spans="1:4" hidden="1" x14ac:dyDescent="0.25">
      <c r="A3246" s="61" t="s">
        <v>222</v>
      </c>
      <c r="B3246" s="61" t="s">
        <v>223</v>
      </c>
      <c r="C3246">
        <v>1950</v>
      </c>
      <c r="D3246" s="61" t="s">
        <v>1808</v>
      </c>
    </row>
    <row r="3247" spans="1:4" hidden="1" x14ac:dyDescent="0.25">
      <c r="A3247" s="61" t="s">
        <v>222</v>
      </c>
      <c r="B3247" s="61" t="s">
        <v>223</v>
      </c>
      <c r="C3247">
        <v>1951</v>
      </c>
      <c r="D3247" s="61" t="s">
        <v>1808</v>
      </c>
    </row>
    <row r="3248" spans="1:4" hidden="1" x14ac:dyDescent="0.25">
      <c r="A3248" s="61" t="s">
        <v>222</v>
      </c>
      <c r="B3248" s="61" t="s">
        <v>223</v>
      </c>
      <c r="C3248">
        <v>1952</v>
      </c>
      <c r="D3248" s="61" t="s">
        <v>2251</v>
      </c>
    </row>
    <row r="3249" spans="1:4" hidden="1" x14ac:dyDescent="0.25">
      <c r="A3249" s="61" t="s">
        <v>222</v>
      </c>
      <c r="B3249" s="61" t="s">
        <v>223</v>
      </c>
      <c r="C3249">
        <v>1953</v>
      </c>
      <c r="D3249" s="61" t="s">
        <v>2251</v>
      </c>
    </row>
    <row r="3250" spans="1:4" hidden="1" x14ac:dyDescent="0.25">
      <c r="A3250" s="61" t="s">
        <v>222</v>
      </c>
      <c r="B3250" s="61" t="s">
        <v>223</v>
      </c>
      <c r="C3250">
        <v>1954</v>
      </c>
      <c r="D3250" s="61" t="s">
        <v>2251</v>
      </c>
    </row>
    <row r="3251" spans="1:4" hidden="1" x14ac:dyDescent="0.25">
      <c r="A3251" s="61" t="s">
        <v>222</v>
      </c>
      <c r="B3251" s="61" t="s">
        <v>223</v>
      </c>
      <c r="C3251">
        <v>1955</v>
      </c>
      <c r="D3251" s="61" t="s">
        <v>2251</v>
      </c>
    </row>
    <row r="3252" spans="1:4" hidden="1" x14ac:dyDescent="0.25">
      <c r="A3252" s="61" t="s">
        <v>222</v>
      </c>
      <c r="B3252" s="61" t="s">
        <v>223</v>
      </c>
      <c r="C3252">
        <v>1956</v>
      </c>
      <c r="D3252" s="61" t="s">
        <v>2251</v>
      </c>
    </row>
    <row r="3253" spans="1:4" hidden="1" x14ac:dyDescent="0.25">
      <c r="A3253" s="61" t="s">
        <v>222</v>
      </c>
      <c r="B3253" s="61" t="s">
        <v>223</v>
      </c>
      <c r="C3253">
        <v>1957</v>
      </c>
      <c r="D3253" s="61" t="s">
        <v>2251</v>
      </c>
    </row>
    <row r="3254" spans="1:4" hidden="1" x14ac:dyDescent="0.25">
      <c r="A3254" s="61" t="s">
        <v>222</v>
      </c>
      <c r="B3254" s="61" t="s">
        <v>223</v>
      </c>
      <c r="C3254">
        <v>1958</v>
      </c>
      <c r="D3254" s="61" t="s">
        <v>2251</v>
      </c>
    </row>
    <row r="3255" spans="1:4" hidden="1" x14ac:dyDescent="0.25">
      <c r="A3255" s="61" t="s">
        <v>222</v>
      </c>
      <c r="B3255" s="61" t="s">
        <v>223</v>
      </c>
      <c r="C3255">
        <v>1959</v>
      </c>
      <c r="D3255" s="61" t="s">
        <v>2251</v>
      </c>
    </row>
    <row r="3256" spans="1:4" hidden="1" x14ac:dyDescent="0.25">
      <c r="A3256" s="61" t="s">
        <v>222</v>
      </c>
      <c r="B3256" s="61" t="s">
        <v>223</v>
      </c>
      <c r="C3256">
        <v>1960</v>
      </c>
      <c r="D3256" s="61" t="s">
        <v>2252</v>
      </c>
    </row>
    <row r="3257" spans="1:4" hidden="1" x14ac:dyDescent="0.25">
      <c r="A3257" s="61" t="s">
        <v>222</v>
      </c>
      <c r="B3257" s="61" t="s">
        <v>223</v>
      </c>
      <c r="C3257">
        <v>1961</v>
      </c>
      <c r="D3257" s="61" t="s">
        <v>1956</v>
      </c>
    </row>
    <row r="3258" spans="1:4" hidden="1" x14ac:dyDescent="0.25">
      <c r="A3258" s="61" t="s">
        <v>222</v>
      </c>
      <c r="B3258" s="61" t="s">
        <v>223</v>
      </c>
      <c r="C3258">
        <v>1962</v>
      </c>
      <c r="D3258" s="61" t="s">
        <v>1956</v>
      </c>
    </row>
    <row r="3259" spans="1:4" hidden="1" x14ac:dyDescent="0.25">
      <c r="A3259" s="61" t="s">
        <v>222</v>
      </c>
      <c r="B3259" s="61" t="s">
        <v>223</v>
      </c>
      <c r="C3259">
        <v>1963</v>
      </c>
      <c r="D3259" s="61" t="s">
        <v>1956</v>
      </c>
    </row>
    <row r="3260" spans="1:4" hidden="1" x14ac:dyDescent="0.25">
      <c r="A3260" s="61" t="s">
        <v>222</v>
      </c>
      <c r="B3260" s="61" t="s">
        <v>223</v>
      </c>
      <c r="C3260">
        <v>1964</v>
      </c>
      <c r="D3260" s="61" t="s">
        <v>1704</v>
      </c>
    </row>
    <row r="3261" spans="1:4" hidden="1" x14ac:dyDescent="0.25">
      <c r="A3261" s="61" t="s">
        <v>222</v>
      </c>
      <c r="B3261" s="61" t="s">
        <v>223</v>
      </c>
      <c r="C3261">
        <v>1965</v>
      </c>
      <c r="D3261" s="61" t="s">
        <v>1704</v>
      </c>
    </row>
    <row r="3262" spans="1:4" hidden="1" x14ac:dyDescent="0.25">
      <c r="A3262" s="61" t="s">
        <v>222</v>
      </c>
      <c r="B3262" s="61" t="s">
        <v>223</v>
      </c>
      <c r="C3262">
        <v>1966</v>
      </c>
      <c r="D3262" s="61" t="s">
        <v>1704</v>
      </c>
    </row>
    <row r="3263" spans="1:4" hidden="1" x14ac:dyDescent="0.25">
      <c r="A3263" s="61" t="s">
        <v>222</v>
      </c>
      <c r="B3263" s="61" t="s">
        <v>223</v>
      </c>
      <c r="C3263">
        <v>1967</v>
      </c>
      <c r="D3263" s="61" t="s">
        <v>1704</v>
      </c>
    </row>
    <row r="3264" spans="1:4" hidden="1" x14ac:dyDescent="0.25">
      <c r="A3264" s="61" t="s">
        <v>222</v>
      </c>
      <c r="B3264" s="61" t="s">
        <v>223</v>
      </c>
      <c r="C3264">
        <v>1968</v>
      </c>
      <c r="D3264" s="61" t="s">
        <v>1704</v>
      </c>
    </row>
    <row r="3265" spans="1:4" hidden="1" x14ac:dyDescent="0.25">
      <c r="A3265" s="61" t="s">
        <v>222</v>
      </c>
      <c r="B3265" s="61" t="s">
        <v>223</v>
      </c>
      <c r="C3265">
        <v>1969</v>
      </c>
      <c r="D3265" s="61" t="s">
        <v>1704</v>
      </c>
    </row>
    <row r="3266" spans="1:4" hidden="1" x14ac:dyDescent="0.25">
      <c r="A3266" s="61" t="s">
        <v>222</v>
      </c>
      <c r="B3266" s="61" t="s">
        <v>223</v>
      </c>
      <c r="C3266">
        <v>1970</v>
      </c>
      <c r="D3266" s="61" t="s">
        <v>1704</v>
      </c>
    </row>
    <row r="3267" spans="1:4" hidden="1" x14ac:dyDescent="0.25">
      <c r="A3267" s="61" t="s">
        <v>222</v>
      </c>
      <c r="B3267" s="61" t="s">
        <v>223</v>
      </c>
      <c r="C3267">
        <v>1971</v>
      </c>
      <c r="D3267" s="61" t="s">
        <v>2253</v>
      </c>
    </row>
    <row r="3268" spans="1:4" hidden="1" x14ac:dyDescent="0.25">
      <c r="A3268" s="61" t="s">
        <v>222</v>
      </c>
      <c r="B3268" s="61" t="s">
        <v>223</v>
      </c>
      <c r="C3268">
        <v>1972</v>
      </c>
      <c r="D3268" s="61" t="s">
        <v>2254</v>
      </c>
    </row>
    <row r="3269" spans="1:4" hidden="1" x14ac:dyDescent="0.25">
      <c r="A3269" s="61" t="s">
        <v>222</v>
      </c>
      <c r="B3269" s="61" t="s">
        <v>223</v>
      </c>
      <c r="C3269">
        <v>1973</v>
      </c>
      <c r="D3269" s="61" t="s">
        <v>2255</v>
      </c>
    </row>
    <row r="3270" spans="1:4" hidden="1" x14ac:dyDescent="0.25">
      <c r="A3270" s="61" t="s">
        <v>222</v>
      </c>
      <c r="B3270" s="61" t="s">
        <v>223</v>
      </c>
      <c r="C3270">
        <v>1974</v>
      </c>
      <c r="D3270" s="61" t="s">
        <v>2255</v>
      </c>
    </row>
    <row r="3271" spans="1:4" hidden="1" x14ac:dyDescent="0.25">
      <c r="A3271" s="61" t="s">
        <v>222</v>
      </c>
      <c r="B3271" s="61" t="s">
        <v>223</v>
      </c>
      <c r="C3271">
        <v>1975</v>
      </c>
      <c r="D3271" s="61" t="s">
        <v>2255</v>
      </c>
    </row>
    <row r="3272" spans="1:4" hidden="1" x14ac:dyDescent="0.25">
      <c r="A3272" s="61" t="s">
        <v>222</v>
      </c>
      <c r="B3272" s="61" t="s">
        <v>223</v>
      </c>
      <c r="C3272">
        <v>1976</v>
      </c>
      <c r="D3272" s="61" t="s">
        <v>2255</v>
      </c>
    </row>
    <row r="3273" spans="1:4" hidden="1" x14ac:dyDescent="0.25">
      <c r="A3273" s="61" t="s">
        <v>222</v>
      </c>
      <c r="B3273" s="61" t="s">
        <v>223</v>
      </c>
      <c r="C3273">
        <v>1977</v>
      </c>
      <c r="D3273" s="61" t="s">
        <v>2255</v>
      </c>
    </row>
    <row r="3274" spans="1:4" hidden="1" x14ac:dyDescent="0.25">
      <c r="A3274" s="61" t="s">
        <v>222</v>
      </c>
      <c r="B3274" s="61" t="s">
        <v>223</v>
      </c>
      <c r="C3274">
        <v>1978</v>
      </c>
      <c r="D3274" s="61" t="s">
        <v>2255</v>
      </c>
    </row>
    <row r="3275" spans="1:4" hidden="1" x14ac:dyDescent="0.25">
      <c r="A3275" s="61" t="s">
        <v>222</v>
      </c>
      <c r="B3275" s="61" t="s">
        <v>223</v>
      </c>
      <c r="C3275">
        <v>1979</v>
      </c>
      <c r="D3275" s="61" t="s">
        <v>2255</v>
      </c>
    </row>
    <row r="3276" spans="1:4" hidden="1" x14ac:dyDescent="0.25">
      <c r="A3276" s="61" t="s">
        <v>222</v>
      </c>
      <c r="B3276" s="61" t="s">
        <v>223</v>
      </c>
      <c r="C3276">
        <v>1980</v>
      </c>
      <c r="D3276" s="61" t="s">
        <v>1695</v>
      </c>
    </row>
    <row r="3277" spans="1:4" hidden="1" x14ac:dyDescent="0.25">
      <c r="A3277" s="61" t="s">
        <v>222</v>
      </c>
      <c r="B3277" s="61" t="s">
        <v>223</v>
      </c>
      <c r="C3277">
        <v>1981</v>
      </c>
      <c r="D3277" s="61" t="s">
        <v>1695</v>
      </c>
    </row>
    <row r="3278" spans="1:4" hidden="1" x14ac:dyDescent="0.25">
      <c r="A3278" s="61" t="s">
        <v>222</v>
      </c>
      <c r="B3278" s="61" t="s">
        <v>223</v>
      </c>
      <c r="C3278">
        <v>1982</v>
      </c>
      <c r="D3278" s="61" t="s">
        <v>1695</v>
      </c>
    </row>
    <row r="3279" spans="1:4" hidden="1" x14ac:dyDescent="0.25">
      <c r="A3279" s="61" t="s">
        <v>222</v>
      </c>
      <c r="B3279" s="61" t="s">
        <v>223</v>
      </c>
      <c r="C3279">
        <v>1983</v>
      </c>
      <c r="D3279" s="61" t="s">
        <v>1695</v>
      </c>
    </row>
    <row r="3280" spans="1:4" hidden="1" x14ac:dyDescent="0.25">
      <c r="A3280" s="61" t="s">
        <v>222</v>
      </c>
      <c r="B3280" s="61" t="s">
        <v>223</v>
      </c>
      <c r="C3280">
        <v>1984</v>
      </c>
      <c r="D3280" s="61" t="s">
        <v>1695</v>
      </c>
    </row>
    <row r="3281" spans="1:4" hidden="1" x14ac:dyDescent="0.25">
      <c r="A3281" s="61" t="s">
        <v>222</v>
      </c>
      <c r="B3281" s="61" t="s">
        <v>223</v>
      </c>
      <c r="C3281">
        <v>1985</v>
      </c>
      <c r="D3281" s="61" t="s">
        <v>1695</v>
      </c>
    </row>
    <row r="3282" spans="1:4" hidden="1" x14ac:dyDescent="0.25">
      <c r="A3282" s="61" t="s">
        <v>222</v>
      </c>
      <c r="B3282" s="61" t="s">
        <v>223</v>
      </c>
      <c r="C3282">
        <v>1986</v>
      </c>
      <c r="D3282" s="61" t="s">
        <v>1695</v>
      </c>
    </row>
    <row r="3283" spans="1:4" hidden="1" x14ac:dyDescent="0.25">
      <c r="A3283" s="61" t="s">
        <v>222</v>
      </c>
      <c r="B3283" s="61" t="s">
        <v>223</v>
      </c>
      <c r="C3283">
        <v>1987</v>
      </c>
      <c r="D3283" s="61" t="s">
        <v>2256</v>
      </c>
    </row>
    <row r="3284" spans="1:4" hidden="1" x14ac:dyDescent="0.25">
      <c r="A3284" s="61" t="s">
        <v>222</v>
      </c>
      <c r="B3284" s="61" t="s">
        <v>223</v>
      </c>
      <c r="C3284">
        <v>1988</v>
      </c>
      <c r="D3284" s="61" t="s">
        <v>2256</v>
      </c>
    </row>
    <row r="3285" spans="1:4" hidden="1" x14ac:dyDescent="0.25">
      <c r="A3285" s="61" t="s">
        <v>222</v>
      </c>
      <c r="B3285" s="61" t="s">
        <v>223</v>
      </c>
      <c r="C3285">
        <v>1989</v>
      </c>
      <c r="D3285" s="61" t="s">
        <v>2256</v>
      </c>
    </row>
    <row r="3286" spans="1:4" hidden="1" x14ac:dyDescent="0.25">
      <c r="A3286" s="61" t="s">
        <v>222</v>
      </c>
      <c r="B3286" s="61" t="s">
        <v>223</v>
      </c>
      <c r="C3286">
        <v>1990</v>
      </c>
      <c r="D3286" s="61" t="s">
        <v>1836</v>
      </c>
    </row>
    <row r="3287" spans="1:4" hidden="1" x14ac:dyDescent="0.25">
      <c r="A3287" s="61" t="s">
        <v>222</v>
      </c>
      <c r="B3287" s="61" t="s">
        <v>223</v>
      </c>
      <c r="C3287">
        <v>1991</v>
      </c>
      <c r="D3287" s="61" t="s">
        <v>2135</v>
      </c>
    </row>
    <row r="3288" spans="1:4" hidden="1" x14ac:dyDescent="0.25">
      <c r="A3288" s="61" t="s">
        <v>222</v>
      </c>
      <c r="B3288" s="61" t="s">
        <v>223</v>
      </c>
      <c r="C3288">
        <v>1992</v>
      </c>
      <c r="D3288" s="61" t="s">
        <v>2257</v>
      </c>
    </row>
    <row r="3289" spans="1:4" hidden="1" x14ac:dyDescent="0.25">
      <c r="A3289" s="61" t="s">
        <v>222</v>
      </c>
      <c r="B3289" s="61" t="s">
        <v>223</v>
      </c>
      <c r="C3289">
        <v>1993</v>
      </c>
      <c r="D3289" s="61" t="s">
        <v>2257</v>
      </c>
    </row>
    <row r="3290" spans="1:4" hidden="1" x14ac:dyDescent="0.25">
      <c r="A3290" s="61" t="s">
        <v>222</v>
      </c>
      <c r="B3290" s="61" t="s">
        <v>223</v>
      </c>
      <c r="C3290">
        <v>1994</v>
      </c>
      <c r="D3290" s="61" t="s">
        <v>2257</v>
      </c>
    </row>
    <row r="3291" spans="1:4" hidden="1" x14ac:dyDescent="0.25">
      <c r="A3291" s="61" t="s">
        <v>222</v>
      </c>
      <c r="B3291" s="61" t="s">
        <v>223</v>
      </c>
      <c r="C3291">
        <v>1995</v>
      </c>
      <c r="D3291" s="61" t="s">
        <v>2257</v>
      </c>
    </row>
    <row r="3292" spans="1:4" hidden="1" x14ac:dyDescent="0.25">
      <c r="A3292" s="61" t="s">
        <v>222</v>
      </c>
      <c r="B3292" s="61" t="s">
        <v>223</v>
      </c>
      <c r="C3292">
        <v>1996</v>
      </c>
      <c r="D3292" s="61" t="s">
        <v>2258</v>
      </c>
    </row>
    <row r="3293" spans="1:4" hidden="1" x14ac:dyDescent="0.25">
      <c r="A3293" s="61" t="s">
        <v>222</v>
      </c>
      <c r="B3293" s="61" t="s">
        <v>223</v>
      </c>
      <c r="C3293">
        <v>1997</v>
      </c>
      <c r="D3293" s="61" t="s">
        <v>1711</v>
      </c>
    </row>
    <row r="3294" spans="1:4" hidden="1" x14ac:dyDescent="0.25">
      <c r="A3294" s="61" t="s">
        <v>222</v>
      </c>
      <c r="B3294" s="61" t="s">
        <v>223</v>
      </c>
      <c r="C3294">
        <v>1998</v>
      </c>
      <c r="D3294" s="61" t="s">
        <v>1711</v>
      </c>
    </row>
    <row r="3295" spans="1:4" hidden="1" x14ac:dyDescent="0.25">
      <c r="A3295" s="61" t="s">
        <v>222</v>
      </c>
      <c r="B3295" s="61" t="s">
        <v>223</v>
      </c>
      <c r="C3295">
        <v>1999</v>
      </c>
      <c r="D3295" s="61" t="s">
        <v>1711</v>
      </c>
    </row>
    <row r="3296" spans="1:4" hidden="1" x14ac:dyDescent="0.25">
      <c r="A3296" s="61" t="s">
        <v>222</v>
      </c>
      <c r="B3296" s="61" t="s">
        <v>223</v>
      </c>
      <c r="C3296">
        <v>2000</v>
      </c>
      <c r="D3296" s="61" t="s">
        <v>1835</v>
      </c>
    </row>
    <row r="3297" spans="1:4" hidden="1" x14ac:dyDescent="0.25">
      <c r="A3297" s="61" t="s">
        <v>222</v>
      </c>
      <c r="B3297" s="61" t="s">
        <v>223</v>
      </c>
      <c r="C3297">
        <v>2001</v>
      </c>
      <c r="D3297" s="61" t="s">
        <v>1835</v>
      </c>
    </row>
    <row r="3298" spans="1:4" hidden="1" x14ac:dyDescent="0.25">
      <c r="A3298" s="61" t="s">
        <v>222</v>
      </c>
      <c r="B3298" s="61" t="s">
        <v>223</v>
      </c>
      <c r="C3298">
        <v>2002</v>
      </c>
      <c r="D3298" s="61" t="s">
        <v>1835</v>
      </c>
    </row>
    <row r="3299" spans="1:4" hidden="1" x14ac:dyDescent="0.25">
      <c r="A3299" s="61" t="s">
        <v>222</v>
      </c>
      <c r="B3299" s="61" t="s">
        <v>223</v>
      </c>
      <c r="C3299">
        <v>2003</v>
      </c>
      <c r="D3299" s="61" t="s">
        <v>1835</v>
      </c>
    </row>
    <row r="3300" spans="1:4" hidden="1" x14ac:dyDescent="0.25">
      <c r="A3300" s="61" t="s">
        <v>222</v>
      </c>
      <c r="B3300" s="61" t="s">
        <v>223</v>
      </c>
      <c r="C3300">
        <v>2004</v>
      </c>
      <c r="D3300" s="61" t="s">
        <v>1835</v>
      </c>
    </row>
    <row r="3301" spans="1:4" hidden="1" x14ac:dyDescent="0.25">
      <c r="A3301" s="61" t="s">
        <v>222</v>
      </c>
      <c r="B3301" s="61" t="s">
        <v>223</v>
      </c>
      <c r="C3301">
        <v>2005</v>
      </c>
      <c r="D3301" s="61" t="s">
        <v>1785</v>
      </c>
    </row>
    <row r="3302" spans="1:4" hidden="1" x14ac:dyDescent="0.25">
      <c r="A3302" s="61" t="s">
        <v>222</v>
      </c>
      <c r="B3302" s="61" t="s">
        <v>223</v>
      </c>
      <c r="C3302">
        <v>2006</v>
      </c>
      <c r="D3302" s="61" t="s">
        <v>2259</v>
      </c>
    </row>
    <row r="3303" spans="1:4" hidden="1" x14ac:dyDescent="0.25">
      <c r="A3303" s="61" t="s">
        <v>222</v>
      </c>
      <c r="B3303" s="61" t="s">
        <v>223</v>
      </c>
      <c r="C3303">
        <v>2007</v>
      </c>
      <c r="D3303" s="61" t="s">
        <v>2259</v>
      </c>
    </row>
    <row r="3304" spans="1:4" hidden="1" x14ac:dyDescent="0.25">
      <c r="A3304" s="61" t="s">
        <v>222</v>
      </c>
      <c r="B3304" s="61" t="s">
        <v>223</v>
      </c>
      <c r="C3304">
        <v>2008</v>
      </c>
      <c r="D3304" s="61" t="s">
        <v>2260</v>
      </c>
    </row>
    <row r="3305" spans="1:4" hidden="1" x14ac:dyDescent="0.25">
      <c r="A3305" s="61" t="s">
        <v>222</v>
      </c>
      <c r="B3305" s="61" t="s">
        <v>223</v>
      </c>
      <c r="C3305">
        <v>2009</v>
      </c>
      <c r="D3305" s="61" t="s">
        <v>2260</v>
      </c>
    </row>
    <row r="3306" spans="1:4" hidden="1" x14ac:dyDescent="0.25">
      <c r="A3306" s="61" t="s">
        <v>222</v>
      </c>
      <c r="B3306" s="61" t="s">
        <v>223</v>
      </c>
      <c r="C3306">
        <v>2010</v>
      </c>
      <c r="D3306" s="61" t="s">
        <v>2260</v>
      </c>
    </row>
    <row r="3307" spans="1:4" hidden="1" x14ac:dyDescent="0.25">
      <c r="A3307" s="61" t="s">
        <v>222</v>
      </c>
      <c r="B3307" s="61" t="s">
        <v>223</v>
      </c>
      <c r="C3307">
        <v>2011</v>
      </c>
      <c r="D3307" s="61" t="s">
        <v>2260</v>
      </c>
    </row>
    <row r="3308" spans="1:4" hidden="1" x14ac:dyDescent="0.25">
      <c r="A3308" s="61" t="s">
        <v>222</v>
      </c>
      <c r="B3308" s="61" t="s">
        <v>223</v>
      </c>
      <c r="C3308">
        <v>2012</v>
      </c>
      <c r="D3308" s="61" t="s">
        <v>2260</v>
      </c>
    </row>
    <row r="3309" spans="1:4" hidden="1" x14ac:dyDescent="0.25">
      <c r="A3309" s="61" t="s">
        <v>222</v>
      </c>
      <c r="B3309" s="61" t="s">
        <v>223</v>
      </c>
      <c r="C3309">
        <v>2013</v>
      </c>
      <c r="D3309" s="61" t="s">
        <v>1843</v>
      </c>
    </row>
    <row r="3310" spans="1:4" hidden="1" x14ac:dyDescent="0.25">
      <c r="A3310" s="61" t="s">
        <v>222</v>
      </c>
      <c r="B3310" s="61" t="s">
        <v>223</v>
      </c>
      <c r="C3310">
        <v>2014</v>
      </c>
      <c r="D3310" s="61" t="s">
        <v>2261</v>
      </c>
    </row>
    <row r="3311" spans="1:4" hidden="1" x14ac:dyDescent="0.25">
      <c r="A3311" s="61" t="s">
        <v>222</v>
      </c>
      <c r="B3311" s="61" t="s">
        <v>223</v>
      </c>
      <c r="C3311">
        <v>2015</v>
      </c>
      <c r="D3311" s="61" t="s">
        <v>2107</v>
      </c>
    </row>
    <row r="3312" spans="1:4" hidden="1" x14ac:dyDescent="0.25">
      <c r="A3312" s="61" t="s">
        <v>222</v>
      </c>
      <c r="B3312" s="61" t="s">
        <v>223</v>
      </c>
      <c r="C3312">
        <v>2016</v>
      </c>
      <c r="D3312" s="61" t="s">
        <v>2262</v>
      </c>
    </row>
    <row r="3313" spans="1:4" hidden="1" x14ac:dyDescent="0.25">
      <c r="A3313" s="61" t="s">
        <v>222</v>
      </c>
      <c r="B3313" s="61" t="s">
        <v>223</v>
      </c>
      <c r="C3313">
        <v>2017</v>
      </c>
      <c r="D3313" s="61" t="s">
        <v>2263</v>
      </c>
    </row>
    <row r="3314" spans="1:4" hidden="1" x14ac:dyDescent="0.25">
      <c r="A3314" s="61" t="s">
        <v>222</v>
      </c>
      <c r="B3314" s="61" t="s">
        <v>223</v>
      </c>
      <c r="C3314">
        <v>2018</v>
      </c>
      <c r="D3314" s="61" t="s">
        <v>2264</v>
      </c>
    </row>
    <row r="3315" spans="1:4" hidden="1" x14ac:dyDescent="0.25">
      <c r="A3315" s="61" t="s">
        <v>222</v>
      </c>
      <c r="B3315" s="61" t="s">
        <v>223</v>
      </c>
      <c r="C3315">
        <v>2019</v>
      </c>
      <c r="D3315" s="61" t="s">
        <v>2265</v>
      </c>
    </row>
    <row r="3316" spans="1:4" hidden="1" x14ac:dyDescent="0.25">
      <c r="A3316" s="61" t="s">
        <v>222</v>
      </c>
      <c r="B3316" s="61" t="s">
        <v>223</v>
      </c>
      <c r="C3316">
        <v>2020</v>
      </c>
      <c r="D3316" s="61" t="s">
        <v>2266</v>
      </c>
    </row>
    <row r="3317" spans="1:4" hidden="1" x14ac:dyDescent="0.25">
      <c r="A3317" s="61" t="s">
        <v>222</v>
      </c>
      <c r="B3317" s="61" t="s">
        <v>223</v>
      </c>
      <c r="C3317">
        <v>2021</v>
      </c>
      <c r="D3317" s="61" t="s">
        <v>1790</v>
      </c>
    </row>
    <row r="3318" spans="1:4" hidden="1" x14ac:dyDescent="0.25">
      <c r="A3318" s="61" t="s">
        <v>222</v>
      </c>
      <c r="B3318" s="61" t="s">
        <v>223</v>
      </c>
      <c r="C3318">
        <v>2022</v>
      </c>
      <c r="D3318" s="61" t="s">
        <v>2267</v>
      </c>
    </row>
    <row r="3319" spans="1:4" x14ac:dyDescent="0.25">
      <c r="A3319" s="61" t="s">
        <v>222</v>
      </c>
      <c r="B3319" s="61" t="s">
        <v>223</v>
      </c>
      <c r="C3319">
        <v>2023</v>
      </c>
      <c r="D3319" s="61">
        <v>0.748</v>
      </c>
    </row>
    <row r="3320" spans="1:4" hidden="1" x14ac:dyDescent="0.25">
      <c r="A3320" s="61" t="s">
        <v>241</v>
      </c>
      <c r="B3320" s="61" t="s">
        <v>242</v>
      </c>
      <c r="C3320">
        <v>1900</v>
      </c>
      <c r="D3320" s="61" t="s">
        <v>1746</v>
      </c>
    </row>
    <row r="3321" spans="1:4" hidden="1" x14ac:dyDescent="0.25">
      <c r="A3321" s="61" t="s">
        <v>241</v>
      </c>
      <c r="B3321" s="61" t="s">
        <v>242</v>
      </c>
      <c r="C3321">
        <v>1901</v>
      </c>
      <c r="D3321" s="61" t="s">
        <v>1746</v>
      </c>
    </row>
    <row r="3322" spans="1:4" hidden="1" x14ac:dyDescent="0.25">
      <c r="A3322" s="61" t="s">
        <v>241</v>
      </c>
      <c r="B3322" s="61" t="s">
        <v>242</v>
      </c>
      <c r="C3322">
        <v>1902</v>
      </c>
      <c r="D3322" s="61" t="s">
        <v>1746</v>
      </c>
    </row>
    <row r="3323" spans="1:4" hidden="1" x14ac:dyDescent="0.25">
      <c r="A3323" s="61" t="s">
        <v>241</v>
      </c>
      <c r="B3323" s="61" t="s">
        <v>242</v>
      </c>
      <c r="C3323">
        <v>1903</v>
      </c>
      <c r="D3323" s="61" t="s">
        <v>1746</v>
      </c>
    </row>
    <row r="3324" spans="1:4" hidden="1" x14ac:dyDescent="0.25">
      <c r="A3324" s="61" t="s">
        <v>241</v>
      </c>
      <c r="B3324" s="61" t="s">
        <v>242</v>
      </c>
      <c r="C3324">
        <v>1904</v>
      </c>
      <c r="D3324" s="61" t="s">
        <v>1746</v>
      </c>
    </row>
    <row r="3325" spans="1:4" hidden="1" x14ac:dyDescent="0.25">
      <c r="A3325" s="61" t="s">
        <v>241</v>
      </c>
      <c r="B3325" s="61" t="s">
        <v>242</v>
      </c>
      <c r="C3325">
        <v>1905</v>
      </c>
      <c r="D3325" s="61" t="s">
        <v>1746</v>
      </c>
    </row>
    <row r="3326" spans="1:4" hidden="1" x14ac:dyDescent="0.25">
      <c r="A3326" s="61" t="s">
        <v>241</v>
      </c>
      <c r="B3326" s="61" t="s">
        <v>242</v>
      </c>
      <c r="C3326">
        <v>1906</v>
      </c>
      <c r="D3326" s="61" t="s">
        <v>1746</v>
      </c>
    </row>
    <row r="3327" spans="1:4" hidden="1" x14ac:dyDescent="0.25">
      <c r="A3327" s="61" t="s">
        <v>241</v>
      </c>
      <c r="B3327" s="61" t="s">
        <v>242</v>
      </c>
      <c r="C3327">
        <v>1907</v>
      </c>
      <c r="D3327" s="61" t="s">
        <v>2269</v>
      </c>
    </row>
    <row r="3328" spans="1:4" hidden="1" x14ac:dyDescent="0.25">
      <c r="A3328" s="61" t="s">
        <v>241</v>
      </c>
      <c r="B3328" s="61" t="s">
        <v>242</v>
      </c>
      <c r="C3328">
        <v>1908</v>
      </c>
      <c r="D3328" s="61" t="s">
        <v>1798</v>
      </c>
    </row>
    <row r="3329" spans="1:4" hidden="1" x14ac:dyDescent="0.25">
      <c r="A3329" s="61" t="s">
        <v>241</v>
      </c>
      <c r="B3329" s="61" t="s">
        <v>242</v>
      </c>
      <c r="C3329">
        <v>1909</v>
      </c>
      <c r="D3329" s="61" t="s">
        <v>1798</v>
      </c>
    </row>
    <row r="3330" spans="1:4" hidden="1" x14ac:dyDescent="0.25">
      <c r="A3330" s="61" t="s">
        <v>241</v>
      </c>
      <c r="B3330" s="61" t="s">
        <v>242</v>
      </c>
      <c r="C3330">
        <v>1910</v>
      </c>
      <c r="D3330" s="61" t="s">
        <v>1798</v>
      </c>
    </row>
    <row r="3331" spans="1:4" hidden="1" x14ac:dyDescent="0.25">
      <c r="A3331" s="61" t="s">
        <v>241</v>
      </c>
      <c r="B3331" s="61" t="s">
        <v>242</v>
      </c>
      <c r="C3331">
        <v>1911</v>
      </c>
      <c r="D3331" s="61" t="s">
        <v>1798</v>
      </c>
    </row>
    <row r="3332" spans="1:4" hidden="1" x14ac:dyDescent="0.25">
      <c r="A3332" s="61" t="s">
        <v>241</v>
      </c>
      <c r="B3332" s="61" t="s">
        <v>242</v>
      </c>
      <c r="C3332">
        <v>1912</v>
      </c>
      <c r="D3332" s="61" t="s">
        <v>1798</v>
      </c>
    </row>
    <row r="3333" spans="1:4" hidden="1" x14ac:dyDescent="0.25">
      <c r="A3333" s="61" t="s">
        <v>241</v>
      </c>
      <c r="B3333" s="61" t="s">
        <v>242</v>
      </c>
      <c r="C3333">
        <v>1913</v>
      </c>
      <c r="D3333" s="61" t="s">
        <v>1798</v>
      </c>
    </row>
    <row r="3334" spans="1:4" hidden="1" x14ac:dyDescent="0.25">
      <c r="A3334" s="61" t="s">
        <v>241</v>
      </c>
      <c r="B3334" s="61" t="s">
        <v>242</v>
      </c>
      <c r="C3334">
        <v>1914</v>
      </c>
      <c r="D3334" s="61" t="s">
        <v>1798</v>
      </c>
    </row>
    <row r="3335" spans="1:4" hidden="1" x14ac:dyDescent="0.25">
      <c r="A3335" s="61" t="s">
        <v>241</v>
      </c>
      <c r="B3335" s="61" t="s">
        <v>242</v>
      </c>
      <c r="C3335">
        <v>1915</v>
      </c>
      <c r="D3335" s="61" t="s">
        <v>1798</v>
      </c>
    </row>
    <row r="3336" spans="1:4" hidden="1" x14ac:dyDescent="0.25">
      <c r="A3336" s="61" t="s">
        <v>241</v>
      </c>
      <c r="B3336" s="61" t="s">
        <v>242</v>
      </c>
      <c r="C3336">
        <v>1916</v>
      </c>
      <c r="D3336" s="61" t="s">
        <v>1798</v>
      </c>
    </row>
    <row r="3337" spans="1:4" hidden="1" x14ac:dyDescent="0.25">
      <c r="A3337" s="61" t="s">
        <v>241</v>
      </c>
      <c r="B3337" s="61" t="s">
        <v>242</v>
      </c>
      <c r="C3337">
        <v>1917</v>
      </c>
      <c r="D3337" s="61" t="s">
        <v>1798</v>
      </c>
    </row>
    <row r="3338" spans="1:4" hidden="1" x14ac:dyDescent="0.25">
      <c r="A3338" s="61" t="s">
        <v>241</v>
      </c>
      <c r="B3338" s="61" t="s">
        <v>242</v>
      </c>
      <c r="C3338">
        <v>1918</v>
      </c>
      <c r="D3338" s="61" t="s">
        <v>1798</v>
      </c>
    </row>
    <row r="3339" spans="1:4" hidden="1" x14ac:dyDescent="0.25">
      <c r="A3339" s="61" t="s">
        <v>241</v>
      </c>
      <c r="B3339" s="61" t="s">
        <v>242</v>
      </c>
      <c r="C3339">
        <v>1919</v>
      </c>
      <c r="D3339" s="61" t="s">
        <v>1798</v>
      </c>
    </row>
    <row r="3340" spans="1:4" hidden="1" x14ac:dyDescent="0.25">
      <c r="A3340" s="61" t="s">
        <v>241</v>
      </c>
      <c r="B3340" s="61" t="s">
        <v>242</v>
      </c>
      <c r="C3340">
        <v>1920</v>
      </c>
      <c r="D3340" s="61" t="s">
        <v>1798</v>
      </c>
    </row>
    <row r="3341" spans="1:4" hidden="1" x14ac:dyDescent="0.25">
      <c r="A3341" s="61" t="s">
        <v>241</v>
      </c>
      <c r="B3341" s="61" t="s">
        <v>242</v>
      </c>
      <c r="C3341">
        <v>1921</v>
      </c>
      <c r="D3341" s="61" t="s">
        <v>1798</v>
      </c>
    </row>
    <row r="3342" spans="1:4" hidden="1" x14ac:dyDescent="0.25">
      <c r="A3342" s="61" t="s">
        <v>241</v>
      </c>
      <c r="B3342" s="61" t="s">
        <v>242</v>
      </c>
      <c r="C3342">
        <v>1922</v>
      </c>
      <c r="D3342" s="61" t="s">
        <v>1798</v>
      </c>
    </row>
    <row r="3343" spans="1:4" hidden="1" x14ac:dyDescent="0.25">
      <c r="A3343" s="61" t="s">
        <v>241</v>
      </c>
      <c r="B3343" s="61" t="s">
        <v>242</v>
      </c>
      <c r="C3343">
        <v>1923</v>
      </c>
      <c r="D3343" s="61" t="s">
        <v>1798</v>
      </c>
    </row>
    <row r="3344" spans="1:4" hidden="1" x14ac:dyDescent="0.25">
      <c r="A3344" s="61" t="s">
        <v>241</v>
      </c>
      <c r="B3344" s="61" t="s">
        <v>242</v>
      </c>
      <c r="C3344">
        <v>1924</v>
      </c>
      <c r="D3344" s="61" t="s">
        <v>1798</v>
      </c>
    </row>
    <row r="3345" spans="1:4" hidden="1" x14ac:dyDescent="0.25">
      <c r="A3345" s="61" t="s">
        <v>241</v>
      </c>
      <c r="B3345" s="61" t="s">
        <v>242</v>
      </c>
      <c r="C3345">
        <v>1925</v>
      </c>
      <c r="D3345" s="61" t="s">
        <v>1798</v>
      </c>
    </row>
    <row r="3346" spans="1:4" hidden="1" x14ac:dyDescent="0.25">
      <c r="A3346" s="61" t="s">
        <v>241</v>
      </c>
      <c r="B3346" s="61" t="s">
        <v>242</v>
      </c>
      <c r="C3346">
        <v>1926</v>
      </c>
      <c r="D3346" s="61" t="s">
        <v>2270</v>
      </c>
    </row>
    <row r="3347" spans="1:4" hidden="1" x14ac:dyDescent="0.25">
      <c r="A3347" s="61" t="s">
        <v>241</v>
      </c>
      <c r="B3347" s="61" t="s">
        <v>242</v>
      </c>
      <c r="C3347">
        <v>1927</v>
      </c>
      <c r="D3347" s="61" t="s">
        <v>1876</v>
      </c>
    </row>
    <row r="3348" spans="1:4" hidden="1" x14ac:dyDescent="0.25">
      <c r="A3348" s="61" t="s">
        <v>241</v>
      </c>
      <c r="B3348" s="61" t="s">
        <v>242</v>
      </c>
      <c r="C3348">
        <v>1928</v>
      </c>
      <c r="D3348" s="61" t="s">
        <v>2137</v>
      </c>
    </row>
    <row r="3349" spans="1:4" hidden="1" x14ac:dyDescent="0.25">
      <c r="A3349" s="61" t="s">
        <v>241</v>
      </c>
      <c r="B3349" s="61" t="s">
        <v>242</v>
      </c>
      <c r="C3349">
        <v>1929</v>
      </c>
      <c r="D3349" s="61" t="s">
        <v>2137</v>
      </c>
    </row>
    <row r="3350" spans="1:4" hidden="1" x14ac:dyDescent="0.25">
      <c r="A3350" s="61" t="s">
        <v>241</v>
      </c>
      <c r="B3350" s="61" t="s">
        <v>242</v>
      </c>
      <c r="C3350">
        <v>1930</v>
      </c>
      <c r="D3350" s="61" t="s">
        <v>2137</v>
      </c>
    </row>
    <row r="3351" spans="1:4" hidden="1" x14ac:dyDescent="0.25">
      <c r="A3351" s="61" t="s">
        <v>241</v>
      </c>
      <c r="B3351" s="61" t="s">
        <v>242</v>
      </c>
      <c r="C3351">
        <v>1931</v>
      </c>
      <c r="D3351" s="61" t="s">
        <v>2137</v>
      </c>
    </row>
    <row r="3352" spans="1:4" hidden="1" x14ac:dyDescent="0.25">
      <c r="A3352" s="61" t="s">
        <v>241</v>
      </c>
      <c r="B3352" s="61" t="s">
        <v>242</v>
      </c>
      <c r="C3352">
        <v>1932</v>
      </c>
      <c r="D3352" s="61" t="s">
        <v>2137</v>
      </c>
    </row>
    <row r="3353" spans="1:4" hidden="1" x14ac:dyDescent="0.25">
      <c r="A3353" s="61" t="s">
        <v>241</v>
      </c>
      <c r="B3353" s="61" t="s">
        <v>242</v>
      </c>
      <c r="C3353">
        <v>1933</v>
      </c>
      <c r="D3353" s="61" t="s">
        <v>2137</v>
      </c>
    </row>
    <row r="3354" spans="1:4" hidden="1" x14ac:dyDescent="0.25">
      <c r="A3354" s="61" t="s">
        <v>241</v>
      </c>
      <c r="B3354" s="61" t="s">
        <v>242</v>
      </c>
      <c r="C3354">
        <v>1934</v>
      </c>
      <c r="D3354" s="61" t="s">
        <v>2137</v>
      </c>
    </row>
    <row r="3355" spans="1:4" hidden="1" x14ac:dyDescent="0.25">
      <c r="A3355" s="61" t="s">
        <v>241</v>
      </c>
      <c r="B3355" s="61" t="s">
        <v>242</v>
      </c>
      <c r="C3355">
        <v>1935</v>
      </c>
      <c r="D3355" s="61" t="s">
        <v>2137</v>
      </c>
    </row>
    <row r="3356" spans="1:4" hidden="1" x14ac:dyDescent="0.25">
      <c r="A3356" s="61" t="s">
        <v>241</v>
      </c>
      <c r="B3356" s="61" t="s">
        <v>242</v>
      </c>
      <c r="C3356">
        <v>1936</v>
      </c>
      <c r="D3356" s="61" t="s">
        <v>2137</v>
      </c>
    </row>
    <row r="3357" spans="1:4" hidden="1" x14ac:dyDescent="0.25">
      <c r="A3357" s="61" t="s">
        <v>241</v>
      </c>
      <c r="B3357" s="61" t="s">
        <v>242</v>
      </c>
      <c r="C3357">
        <v>1937</v>
      </c>
      <c r="D3357" s="61" t="s">
        <v>2137</v>
      </c>
    </row>
    <row r="3358" spans="1:4" hidden="1" x14ac:dyDescent="0.25">
      <c r="A3358" s="61" t="s">
        <v>241</v>
      </c>
      <c r="B3358" s="61" t="s">
        <v>242</v>
      </c>
      <c r="C3358">
        <v>1938</v>
      </c>
      <c r="D3358" s="61" t="s">
        <v>2137</v>
      </c>
    </row>
    <row r="3359" spans="1:4" hidden="1" x14ac:dyDescent="0.25">
      <c r="A3359" s="61" t="s">
        <v>241</v>
      </c>
      <c r="B3359" s="61" t="s">
        <v>242</v>
      </c>
      <c r="C3359">
        <v>1939</v>
      </c>
      <c r="D3359" s="61" t="s">
        <v>2137</v>
      </c>
    </row>
    <row r="3360" spans="1:4" hidden="1" x14ac:dyDescent="0.25">
      <c r="A3360" s="61" t="s">
        <v>241</v>
      </c>
      <c r="B3360" s="61" t="s">
        <v>242</v>
      </c>
      <c r="C3360">
        <v>1940</v>
      </c>
      <c r="D3360" s="61" t="s">
        <v>2137</v>
      </c>
    </row>
    <row r="3361" spans="1:4" hidden="1" x14ac:dyDescent="0.25">
      <c r="A3361" s="61" t="s">
        <v>241</v>
      </c>
      <c r="B3361" s="61" t="s">
        <v>242</v>
      </c>
      <c r="C3361">
        <v>1941</v>
      </c>
      <c r="D3361" s="61" t="s">
        <v>2137</v>
      </c>
    </row>
    <row r="3362" spans="1:4" hidden="1" x14ac:dyDescent="0.25">
      <c r="A3362" s="61" t="s">
        <v>241</v>
      </c>
      <c r="B3362" s="61" t="s">
        <v>242</v>
      </c>
      <c r="C3362">
        <v>1942</v>
      </c>
      <c r="D3362" s="61" t="s">
        <v>2137</v>
      </c>
    </row>
    <row r="3363" spans="1:4" hidden="1" x14ac:dyDescent="0.25">
      <c r="A3363" s="61" t="s">
        <v>241</v>
      </c>
      <c r="B3363" s="61" t="s">
        <v>242</v>
      </c>
      <c r="C3363">
        <v>1943</v>
      </c>
      <c r="D3363" s="61" t="s">
        <v>2137</v>
      </c>
    </row>
    <row r="3364" spans="1:4" hidden="1" x14ac:dyDescent="0.25">
      <c r="A3364" s="61" t="s">
        <v>241</v>
      </c>
      <c r="B3364" s="61" t="s">
        <v>242</v>
      </c>
      <c r="C3364">
        <v>1944</v>
      </c>
      <c r="D3364" s="61" t="s">
        <v>2137</v>
      </c>
    </row>
    <row r="3365" spans="1:4" hidden="1" x14ac:dyDescent="0.25">
      <c r="A3365" s="61" t="s">
        <v>241</v>
      </c>
      <c r="B3365" s="61" t="s">
        <v>242</v>
      </c>
      <c r="C3365">
        <v>1945</v>
      </c>
      <c r="D3365" s="61" t="s">
        <v>2137</v>
      </c>
    </row>
    <row r="3366" spans="1:4" hidden="1" x14ac:dyDescent="0.25">
      <c r="A3366" s="61" t="s">
        <v>241</v>
      </c>
      <c r="B3366" s="61" t="s">
        <v>242</v>
      </c>
      <c r="C3366">
        <v>1946</v>
      </c>
      <c r="D3366" s="61" t="s">
        <v>2137</v>
      </c>
    </row>
    <row r="3367" spans="1:4" hidden="1" x14ac:dyDescent="0.25">
      <c r="A3367" s="61" t="s">
        <v>241</v>
      </c>
      <c r="B3367" s="61" t="s">
        <v>242</v>
      </c>
      <c r="C3367">
        <v>1947</v>
      </c>
      <c r="D3367" s="61" t="s">
        <v>2137</v>
      </c>
    </row>
    <row r="3368" spans="1:4" hidden="1" x14ac:dyDescent="0.25">
      <c r="A3368" s="61" t="s">
        <v>241</v>
      </c>
      <c r="B3368" s="61" t="s">
        <v>242</v>
      </c>
      <c r="C3368">
        <v>1948</v>
      </c>
      <c r="D3368" s="61" t="s">
        <v>2137</v>
      </c>
    </row>
    <row r="3369" spans="1:4" hidden="1" x14ac:dyDescent="0.25">
      <c r="A3369" s="61" t="s">
        <v>241</v>
      </c>
      <c r="B3369" s="61" t="s">
        <v>242</v>
      </c>
      <c r="C3369">
        <v>1949</v>
      </c>
      <c r="D3369" s="61" t="s">
        <v>2137</v>
      </c>
    </row>
    <row r="3370" spans="1:4" hidden="1" x14ac:dyDescent="0.25">
      <c r="A3370" s="61" t="s">
        <v>241</v>
      </c>
      <c r="B3370" s="61" t="s">
        <v>242</v>
      </c>
      <c r="C3370">
        <v>1950</v>
      </c>
      <c r="D3370" s="61" t="s">
        <v>2271</v>
      </c>
    </row>
    <row r="3371" spans="1:4" hidden="1" x14ac:dyDescent="0.25">
      <c r="A3371" s="61" t="s">
        <v>241</v>
      </c>
      <c r="B3371" s="61" t="s">
        <v>242</v>
      </c>
      <c r="C3371">
        <v>1951</v>
      </c>
      <c r="D3371" s="61" t="s">
        <v>2271</v>
      </c>
    </row>
    <row r="3372" spans="1:4" hidden="1" x14ac:dyDescent="0.25">
      <c r="A3372" s="61" t="s">
        <v>241</v>
      </c>
      <c r="B3372" s="61" t="s">
        <v>242</v>
      </c>
      <c r="C3372">
        <v>1952</v>
      </c>
      <c r="D3372" s="61" t="s">
        <v>2272</v>
      </c>
    </row>
    <row r="3373" spans="1:4" hidden="1" x14ac:dyDescent="0.25">
      <c r="A3373" s="61" t="s">
        <v>241</v>
      </c>
      <c r="B3373" s="61" t="s">
        <v>242</v>
      </c>
      <c r="C3373">
        <v>1953</v>
      </c>
      <c r="D3373" s="61" t="s">
        <v>2273</v>
      </c>
    </row>
    <row r="3374" spans="1:4" hidden="1" x14ac:dyDescent="0.25">
      <c r="A3374" s="61" t="s">
        <v>241</v>
      </c>
      <c r="B3374" s="61" t="s">
        <v>242</v>
      </c>
      <c r="C3374">
        <v>1954</v>
      </c>
      <c r="D3374" s="61" t="s">
        <v>2273</v>
      </c>
    </row>
    <row r="3375" spans="1:4" hidden="1" x14ac:dyDescent="0.25">
      <c r="A3375" s="61" t="s">
        <v>241</v>
      </c>
      <c r="B3375" s="61" t="s">
        <v>242</v>
      </c>
      <c r="C3375">
        <v>1955</v>
      </c>
      <c r="D3375" s="61" t="s">
        <v>1875</v>
      </c>
    </row>
    <row r="3376" spans="1:4" hidden="1" x14ac:dyDescent="0.25">
      <c r="A3376" s="61" t="s">
        <v>241</v>
      </c>
      <c r="B3376" s="61" t="s">
        <v>242</v>
      </c>
      <c r="C3376">
        <v>1956</v>
      </c>
      <c r="D3376" s="61" t="s">
        <v>2274</v>
      </c>
    </row>
    <row r="3377" spans="1:4" hidden="1" x14ac:dyDescent="0.25">
      <c r="A3377" s="61" t="s">
        <v>241</v>
      </c>
      <c r="B3377" s="61" t="s">
        <v>242</v>
      </c>
      <c r="C3377">
        <v>1957</v>
      </c>
      <c r="D3377" s="61" t="s">
        <v>2275</v>
      </c>
    </row>
    <row r="3378" spans="1:4" hidden="1" x14ac:dyDescent="0.25">
      <c r="A3378" s="61" t="s">
        <v>241</v>
      </c>
      <c r="B3378" s="61" t="s">
        <v>242</v>
      </c>
      <c r="C3378">
        <v>1958</v>
      </c>
      <c r="D3378" s="61" t="s">
        <v>2276</v>
      </c>
    </row>
    <row r="3379" spans="1:4" hidden="1" x14ac:dyDescent="0.25">
      <c r="A3379" s="61" t="s">
        <v>241</v>
      </c>
      <c r="B3379" s="61" t="s">
        <v>242</v>
      </c>
      <c r="C3379">
        <v>1959</v>
      </c>
      <c r="D3379" s="61" t="s">
        <v>2216</v>
      </c>
    </row>
    <row r="3380" spans="1:4" hidden="1" x14ac:dyDescent="0.25">
      <c r="A3380" s="61" t="s">
        <v>241</v>
      </c>
      <c r="B3380" s="61" t="s">
        <v>242</v>
      </c>
      <c r="C3380">
        <v>1960</v>
      </c>
      <c r="D3380" s="61" t="s">
        <v>2277</v>
      </c>
    </row>
    <row r="3381" spans="1:4" hidden="1" x14ac:dyDescent="0.25">
      <c r="A3381" s="61" t="s">
        <v>241</v>
      </c>
      <c r="B3381" s="61" t="s">
        <v>242</v>
      </c>
      <c r="C3381">
        <v>1961</v>
      </c>
      <c r="D3381" s="61" t="s">
        <v>2080</v>
      </c>
    </row>
    <row r="3382" spans="1:4" hidden="1" x14ac:dyDescent="0.25">
      <c r="A3382" s="61" t="s">
        <v>241</v>
      </c>
      <c r="B3382" s="61" t="s">
        <v>242</v>
      </c>
      <c r="C3382">
        <v>1962</v>
      </c>
      <c r="D3382" s="61" t="s">
        <v>2080</v>
      </c>
    </row>
    <row r="3383" spans="1:4" hidden="1" x14ac:dyDescent="0.25">
      <c r="A3383" s="61" t="s">
        <v>241</v>
      </c>
      <c r="B3383" s="61" t="s">
        <v>242</v>
      </c>
      <c r="C3383">
        <v>1963</v>
      </c>
      <c r="D3383" s="61" t="s">
        <v>2080</v>
      </c>
    </row>
    <row r="3384" spans="1:4" hidden="1" x14ac:dyDescent="0.25">
      <c r="A3384" s="61" t="s">
        <v>241</v>
      </c>
      <c r="B3384" s="61" t="s">
        <v>242</v>
      </c>
      <c r="C3384">
        <v>1964</v>
      </c>
      <c r="D3384" s="61" t="s">
        <v>2080</v>
      </c>
    </row>
    <row r="3385" spans="1:4" hidden="1" x14ac:dyDescent="0.25">
      <c r="A3385" s="61" t="s">
        <v>241</v>
      </c>
      <c r="B3385" s="61" t="s">
        <v>242</v>
      </c>
      <c r="C3385">
        <v>1965</v>
      </c>
      <c r="D3385" s="61" t="s">
        <v>2080</v>
      </c>
    </row>
    <row r="3386" spans="1:4" hidden="1" x14ac:dyDescent="0.25">
      <c r="A3386" s="61" t="s">
        <v>241</v>
      </c>
      <c r="B3386" s="61" t="s">
        <v>242</v>
      </c>
      <c r="C3386">
        <v>1966</v>
      </c>
      <c r="D3386" s="61" t="s">
        <v>2080</v>
      </c>
    </row>
    <row r="3387" spans="1:4" hidden="1" x14ac:dyDescent="0.25">
      <c r="A3387" s="61" t="s">
        <v>241</v>
      </c>
      <c r="B3387" s="61" t="s">
        <v>242</v>
      </c>
      <c r="C3387">
        <v>1967</v>
      </c>
      <c r="D3387" s="61" t="s">
        <v>2080</v>
      </c>
    </row>
    <row r="3388" spans="1:4" hidden="1" x14ac:dyDescent="0.25">
      <c r="A3388" s="61" t="s">
        <v>241</v>
      </c>
      <c r="B3388" s="61" t="s">
        <v>242</v>
      </c>
      <c r="C3388">
        <v>1968</v>
      </c>
      <c r="D3388" s="61" t="s">
        <v>2278</v>
      </c>
    </row>
    <row r="3389" spans="1:4" hidden="1" x14ac:dyDescent="0.25">
      <c r="A3389" s="61" t="s">
        <v>241</v>
      </c>
      <c r="B3389" s="61" t="s">
        <v>242</v>
      </c>
      <c r="C3389">
        <v>1969</v>
      </c>
      <c r="D3389" s="61" t="s">
        <v>2278</v>
      </c>
    </row>
    <row r="3390" spans="1:4" hidden="1" x14ac:dyDescent="0.25">
      <c r="A3390" s="61" t="s">
        <v>241</v>
      </c>
      <c r="B3390" s="61" t="s">
        <v>242</v>
      </c>
      <c r="C3390">
        <v>1970</v>
      </c>
      <c r="D3390" s="61" t="s">
        <v>2279</v>
      </c>
    </row>
    <row r="3391" spans="1:4" hidden="1" x14ac:dyDescent="0.25">
      <c r="A3391" s="61" t="s">
        <v>241</v>
      </c>
      <c r="B3391" s="61" t="s">
        <v>242</v>
      </c>
      <c r="C3391">
        <v>1971</v>
      </c>
      <c r="D3391" s="61" t="s">
        <v>2279</v>
      </c>
    </row>
    <row r="3392" spans="1:4" hidden="1" x14ac:dyDescent="0.25">
      <c r="A3392" s="61" t="s">
        <v>241</v>
      </c>
      <c r="B3392" s="61" t="s">
        <v>242</v>
      </c>
      <c r="C3392">
        <v>1972</v>
      </c>
      <c r="D3392" s="61" t="s">
        <v>2280</v>
      </c>
    </row>
    <row r="3393" spans="1:4" hidden="1" x14ac:dyDescent="0.25">
      <c r="A3393" s="61" t="s">
        <v>241</v>
      </c>
      <c r="B3393" s="61" t="s">
        <v>242</v>
      </c>
      <c r="C3393">
        <v>1973</v>
      </c>
      <c r="D3393" s="61" t="s">
        <v>2280</v>
      </c>
    </row>
    <row r="3394" spans="1:4" hidden="1" x14ac:dyDescent="0.25">
      <c r="A3394" s="61" t="s">
        <v>241</v>
      </c>
      <c r="B3394" s="61" t="s">
        <v>242</v>
      </c>
      <c r="C3394">
        <v>1974</v>
      </c>
      <c r="D3394" s="61" t="s">
        <v>2280</v>
      </c>
    </row>
    <row r="3395" spans="1:4" hidden="1" x14ac:dyDescent="0.25">
      <c r="A3395" s="61" t="s">
        <v>241</v>
      </c>
      <c r="B3395" s="61" t="s">
        <v>242</v>
      </c>
      <c r="C3395">
        <v>1975</v>
      </c>
      <c r="D3395" s="61" t="s">
        <v>2280</v>
      </c>
    </row>
    <row r="3396" spans="1:4" hidden="1" x14ac:dyDescent="0.25">
      <c r="A3396" s="61" t="s">
        <v>241</v>
      </c>
      <c r="B3396" s="61" t="s">
        <v>242</v>
      </c>
      <c r="C3396">
        <v>1976</v>
      </c>
      <c r="D3396" s="61" t="s">
        <v>2280</v>
      </c>
    </row>
    <row r="3397" spans="1:4" hidden="1" x14ac:dyDescent="0.25">
      <c r="A3397" s="61" t="s">
        <v>241</v>
      </c>
      <c r="B3397" s="61" t="s">
        <v>242</v>
      </c>
      <c r="C3397">
        <v>1977</v>
      </c>
      <c r="D3397" s="61" t="s">
        <v>2280</v>
      </c>
    </row>
    <row r="3398" spans="1:4" hidden="1" x14ac:dyDescent="0.25">
      <c r="A3398" s="61" t="s">
        <v>241</v>
      </c>
      <c r="B3398" s="61" t="s">
        <v>242</v>
      </c>
      <c r="C3398">
        <v>1978</v>
      </c>
      <c r="D3398" s="61" t="s">
        <v>2280</v>
      </c>
    </row>
    <row r="3399" spans="1:4" hidden="1" x14ac:dyDescent="0.25">
      <c r="A3399" s="61" t="s">
        <v>241</v>
      </c>
      <c r="B3399" s="61" t="s">
        <v>242</v>
      </c>
      <c r="C3399">
        <v>1979</v>
      </c>
      <c r="D3399" s="61" t="s">
        <v>1873</v>
      </c>
    </row>
    <row r="3400" spans="1:4" hidden="1" x14ac:dyDescent="0.25">
      <c r="A3400" s="61" t="s">
        <v>241</v>
      </c>
      <c r="B3400" s="61" t="s">
        <v>242</v>
      </c>
      <c r="C3400">
        <v>1980</v>
      </c>
      <c r="D3400" s="61" t="s">
        <v>1792</v>
      </c>
    </row>
    <row r="3401" spans="1:4" hidden="1" x14ac:dyDescent="0.25">
      <c r="A3401" s="61" t="s">
        <v>241</v>
      </c>
      <c r="B3401" s="61" t="s">
        <v>242</v>
      </c>
      <c r="C3401">
        <v>1981</v>
      </c>
      <c r="D3401" s="61" t="s">
        <v>1792</v>
      </c>
    </row>
    <row r="3402" spans="1:4" hidden="1" x14ac:dyDescent="0.25">
      <c r="A3402" s="61" t="s">
        <v>241</v>
      </c>
      <c r="B3402" s="61" t="s">
        <v>242</v>
      </c>
      <c r="C3402">
        <v>1982</v>
      </c>
      <c r="D3402" s="61" t="s">
        <v>1792</v>
      </c>
    </row>
    <row r="3403" spans="1:4" hidden="1" x14ac:dyDescent="0.25">
      <c r="A3403" s="61" t="s">
        <v>241</v>
      </c>
      <c r="B3403" s="61" t="s">
        <v>242</v>
      </c>
      <c r="C3403">
        <v>1983</v>
      </c>
      <c r="D3403" s="61" t="s">
        <v>1792</v>
      </c>
    </row>
    <row r="3404" spans="1:4" hidden="1" x14ac:dyDescent="0.25">
      <c r="A3404" s="61" t="s">
        <v>241</v>
      </c>
      <c r="B3404" s="61" t="s">
        <v>242</v>
      </c>
      <c r="C3404">
        <v>1984</v>
      </c>
      <c r="D3404" s="61" t="s">
        <v>1792</v>
      </c>
    </row>
    <row r="3405" spans="1:4" hidden="1" x14ac:dyDescent="0.25">
      <c r="A3405" s="61" t="s">
        <v>241</v>
      </c>
      <c r="B3405" s="61" t="s">
        <v>242</v>
      </c>
      <c r="C3405">
        <v>1985</v>
      </c>
      <c r="D3405" s="61" t="s">
        <v>2281</v>
      </c>
    </row>
    <row r="3406" spans="1:4" hidden="1" x14ac:dyDescent="0.25">
      <c r="A3406" s="61" t="s">
        <v>241</v>
      </c>
      <c r="B3406" s="61" t="s">
        <v>242</v>
      </c>
      <c r="C3406">
        <v>1986</v>
      </c>
      <c r="D3406" s="61" t="s">
        <v>2281</v>
      </c>
    </row>
    <row r="3407" spans="1:4" hidden="1" x14ac:dyDescent="0.25">
      <c r="A3407" s="61" t="s">
        <v>241</v>
      </c>
      <c r="B3407" s="61" t="s">
        <v>242</v>
      </c>
      <c r="C3407">
        <v>1987</v>
      </c>
      <c r="D3407" s="61" t="s">
        <v>2281</v>
      </c>
    </row>
    <row r="3408" spans="1:4" hidden="1" x14ac:dyDescent="0.25">
      <c r="A3408" s="61" t="s">
        <v>241</v>
      </c>
      <c r="B3408" s="61" t="s">
        <v>242</v>
      </c>
      <c r="C3408">
        <v>1988</v>
      </c>
      <c r="D3408" s="61" t="s">
        <v>2281</v>
      </c>
    </row>
    <row r="3409" spans="1:4" hidden="1" x14ac:dyDescent="0.25">
      <c r="A3409" s="61" t="s">
        <v>241</v>
      </c>
      <c r="B3409" s="61" t="s">
        <v>242</v>
      </c>
      <c r="C3409">
        <v>1989</v>
      </c>
      <c r="D3409" s="61" t="s">
        <v>2281</v>
      </c>
    </row>
    <row r="3410" spans="1:4" hidden="1" x14ac:dyDescent="0.25">
      <c r="A3410" s="61" t="s">
        <v>241</v>
      </c>
      <c r="B3410" s="61" t="s">
        <v>242</v>
      </c>
      <c r="C3410">
        <v>1990</v>
      </c>
      <c r="D3410" s="61" t="s">
        <v>2281</v>
      </c>
    </row>
    <row r="3411" spans="1:4" hidden="1" x14ac:dyDescent="0.25">
      <c r="A3411" s="61" t="s">
        <v>241</v>
      </c>
      <c r="B3411" s="61" t="s">
        <v>242</v>
      </c>
      <c r="C3411">
        <v>1991</v>
      </c>
      <c r="D3411" s="61" t="s">
        <v>2281</v>
      </c>
    </row>
    <row r="3412" spans="1:4" hidden="1" x14ac:dyDescent="0.25">
      <c r="A3412" s="61" t="s">
        <v>241</v>
      </c>
      <c r="B3412" s="61" t="s">
        <v>242</v>
      </c>
      <c r="C3412">
        <v>1992</v>
      </c>
      <c r="D3412" s="61" t="s">
        <v>1795</v>
      </c>
    </row>
    <row r="3413" spans="1:4" hidden="1" x14ac:dyDescent="0.25">
      <c r="A3413" s="61" t="s">
        <v>241</v>
      </c>
      <c r="B3413" s="61" t="s">
        <v>242</v>
      </c>
      <c r="C3413">
        <v>1993</v>
      </c>
      <c r="D3413" s="61" t="s">
        <v>2282</v>
      </c>
    </row>
    <row r="3414" spans="1:4" hidden="1" x14ac:dyDescent="0.25">
      <c r="A3414" s="61" t="s">
        <v>241</v>
      </c>
      <c r="B3414" s="61" t="s">
        <v>242</v>
      </c>
      <c r="C3414">
        <v>1994</v>
      </c>
      <c r="D3414" s="61" t="s">
        <v>2282</v>
      </c>
    </row>
    <row r="3415" spans="1:4" hidden="1" x14ac:dyDescent="0.25">
      <c r="A3415" s="61" t="s">
        <v>241</v>
      </c>
      <c r="B3415" s="61" t="s">
        <v>242</v>
      </c>
      <c r="C3415">
        <v>1995</v>
      </c>
      <c r="D3415" s="61" t="s">
        <v>2282</v>
      </c>
    </row>
    <row r="3416" spans="1:4" hidden="1" x14ac:dyDescent="0.25">
      <c r="A3416" s="61" t="s">
        <v>241</v>
      </c>
      <c r="B3416" s="61" t="s">
        <v>242</v>
      </c>
      <c r="C3416">
        <v>1996</v>
      </c>
      <c r="D3416" s="61" t="s">
        <v>2282</v>
      </c>
    </row>
    <row r="3417" spans="1:4" hidden="1" x14ac:dyDescent="0.25">
      <c r="A3417" s="61" t="s">
        <v>241</v>
      </c>
      <c r="B3417" s="61" t="s">
        <v>242</v>
      </c>
      <c r="C3417">
        <v>1997</v>
      </c>
      <c r="D3417" s="61" t="s">
        <v>2282</v>
      </c>
    </row>
    <row r="3418" spans="1:4" hidden="1" x14ac:dyDescent="0.25">
      <c r="A3418" s="61" t="s">
        <v>241</v>
      </c>
      <c r="B3418" s="61" t="s">
        <v>242</v>
      </c>
      <c r="C3418">
        <v>1998</v>
      </c>
      <c r="D3418" s="61" t="s">
        <v>2283</v>
      </c>
    </row>
    <row r="3419" spans="1:4" hidden="1" x14ac:dyDescent="0.25">
      <c r="A3419" s="61" t="s">
        <v>241</v>
      </c>
      <c r="B3419" s="61" t="s">
        <v>242</v>
      </c>
      <c r="C3419">
        <v>1999</v>
      </c>
      <c r="D3419" s="61" t="s">
        <v>1813</v>
      </c>
    </row>
    <row r="3420" spans="1:4" hidden="1" x14ac:dyDescent="0.25">
      <c r="A3420" s="61" t="s">
        <v>241</v>
      </c>
      <c r="B3420" s="61" t="s">
        <v>242</v>
      </c>
      <c r="C3420">
        <v>2000</v>
      </c>
      <c r="D3420" s="61" t="s">
        <v>2218</v>
      </c>
    </row>
    <row r="3421" spans="1:4" hidden="1" x14ac:dyDescent="0.25">
      <c r="A3421" s="61" t="s">
        <v>241</v>
      </c>
      <c r="B3421" s="61" t="s">
        <v>242</v>
      </c>
      <c r="C3421">
        <v>2001</v>
      </c>
      <c r="D3421" s="61" t="s">
        <v>2218</v>
      </c>
    </row>
    <row r="3422" spans="1:4" hidden="1" x14ac:dyDescent="0.25">
      <c r="A3422" s="61" t="s">
        <v>241</v>
      </c>
      <c r="B3422" s="61" t="s">
        <v>242</v>
      </c>
      <c r="C3422">
        <v>2002</v>
      </c>
      <c r="D3422" s="61" t="s">
        <v>2284</v>
      </c>
    </row>
    <row r="3423" spans="1:4" hidden="1" x14ac:dyDescent="0.25">
      <c r="A3423" s="61" t="s">
        <v>241</v>
      </c>
      <c r="B3423" s="61" t="s">
        <v>242</v>
      </c>
      <c r="C3423">
        <v>2003</v>
      </c>
      <c r="D3423" s="61" t="s">
        <v>2285</v>
      </c>
    </row>
    <row r="3424" spans="1:4" hidden="1" x14ac:dyDescent="0.25">
      <c r="A3424" s="61" t="s">
        <v>241</v>
      </c>
      <c r="B3424" s="61" t="s">
        <v>242</v>
      </c>
      <c r="C3424">
        <v>2004</v>
      </c>
      <c r="D3424" s="61" t="s">
        <v>2286</v>
      </c>
    </row>
    <row r="3425" spans="1:4" hidden="1" x14ac:dyDescent="0.25">
      <c r="A3425" s="61" t="s">
        <v>241</v>
      </c>
      <c r="B3425" s="61" t="s">
        <v>242</v>
      </c>
      <c r="C3425">
        <v>2005</v>
      </c>
      <c r="D3425" s="61" t="s">
        <v>2286</v>
      </c>
    </row>
    <row r="3426" spans="1:4" hidden="1" x14ac:dyDescent="0.25">
      <c r="A3426" s="61" t="s">
        <v>241</v>
      </c>
      <c r="B3426" s="61" t="s">
        <v>242</v>
      </c>
      <c r="C3426">
        <v>2006</v>
      </c>
      <c r="D3426" s="61" t="s">
        <v>2194</v>
      </c>
    </row>
    <row r="3427" spans="1:4" hidden="1" x14ac:dyDescent="0.25">
      <c r="A3427" s="61" t="s">
        <v>241</v>
      </c>
      <c r="B3427" s="61" t="s">
        <v>242</v>
      </c>
      <c r="C3427">
        <v>2007</v>
      </c>
      <c r="D3427" s="61" t="s">
        <v>2194</v>
      </c>
    </row>
    <row r="3428" spans="1:4" hidden="1" x14ac:dyDescent="0.25">
      <c r="A3428" s="61" t="s">
        <v>241</v>
      </c>
      <c r="B3428" s="61" t="s">
        <v>242</v>
      </c>
      <c r="C3428">
        <v>2008</v>
      </c>
      <c r="D3428" s="61" t="s">
        <v>2201</v>
      </c>
    </row>
    <row r="3429" spans="1:4" hidden="1" x14ac:dyDescent="0.25">
      <c r="A3429" s="61" t="s">
        <v>241</v>
      </c>
      <c r="B3429" s="61" t="s">
        <v>242</v>
      </c>
      <c r="C3429">
        <v>2009</v>
      </c>
      <c r="D3429" s="61" t="s">
        <v>2209</v>
      </c>
    </row>
    <row r="3430" spans="1:4" hidden="1" x14ac:dyDescent="0.25">
      <c r="A3430" s="61" t="s">
        <v>241</v>
      </c>
      <c r="B3430" s="61" t="s">
        <v>242</v>
      </c>
      <c r="C3430">
        <v>2010</v>
      </c>
      <c r="D3430" s="61" t="s">
        <v>2099</v>
      </c>
    </row>
    <row r="3431" spans="1:4" hidden="1" x14ac:dyDescent="0.25">
      <c r="A3431" s="61" t="s">
        <v>241</v>
      </c>
      <c r="B3431" s="61" t="s">
        <v>242</v>
      </c>
      <c r="C3431">
        <v>2011</v>
      </c>
      <c r="D3431" s="61" t="s">
        <v>2074</v>
      </c>
    </row>
    <row r="3432" spans="1:4" hidden="1" x14ac:dyDescent="0.25">
      <c r="A3432" s="61" t="s">
        <v>241</v>
      </c>
      <c r="B3432" s="61" t="s">
        <v>242</v>
      </c>
      <c r="C3432">
        <v>2012</v>
      </c>
      <c r="D3432" s="61" t="s">
        <v>2209</v>
      </c>
    </row>
    <row r="3433" spans="1:4" hidden="1" x14ac:dyDescent="0.25">
      <c r="A3433" s="61" t="s">
        <v>241</v>
      </c>
      <c r="B3433" s="61" t="s">
        <v>242</v>
      </c>
      <c r="C3433">
        <v>2013</v>
      </c>
      <c r="D3433" s="61" t="s">
        <v>2287</v>
      </c>
    </row>
    <row r="3434" spans="1:4" hidden="1" x14ac:dyDescent="0.25">
      <c r="A3434" s="61" t="s">
        <v>241</v>
      </c>
      <c r="B3434" s="61" t="s">
        <v>242</v>
      </c>
      <c r="C3434">
        <v>2014</v>
      </c>
      <c r="D3434" s="61" t="s">
        <v>2287</v>
      </c>
    </row>
    <row r="3435" spans="1:4" hidden="1" x14ac:dyDescent="0.25">
      <c r="A3435" s="61" t="s">
        <v>241</v>
      </c>
      <c r="B3435" s="61" t="s">
        <v>242</v>
      </c>
      <c r="C3435">
        <v>2015</v>
      </c>
      <c r="D3435" s="61" t="s">
        <v>2287</v>
      </c>
    </row>
    <row r="3436" spans="1:4" hidden="1" x14ac:dyDescent="0.25">
      <c r="A3436" s="61" t="s">
        <v>241</v>
      </c>
      <c r="B3436" s="61" t="s">
        <v>242</v>
      </c>
      <c r="C3436">
        <v>2016</v>
      </c>
      <c r="D3436" s="61" t="s">
        <v>2203</v>
      </c>
    </row>
    <row r="3437" spans="1:4" hidden="1" x14ac:dyDescent="0.25">
      <c r="A3437" s="61" t="s">
        <v>241</v>
      </c>
      <c r="B3437" s="61" t="s">
        <v>242</v>
      </c>
      <c r="C3437">
        <v>2017</v>
      </c>
      <c r="D3437" s="61" t="s">
        <v>2288</v>
      </c>
    </row>
    <row r="3438" spans="1:4" hidden="1" x14ac:dyDescent="0.25">
      <c r="A3438" s="61" t="s">
        <v>241</v>
      </c>
      <c r="B3438" s="61" t="s">
        <v>242</v>
      </c>
      <c r="C3438">
        <v>2018</v>
      </c>
      <c r="D3438" s="61" t="s">
        <v>2289</v>
      </c>
    </row>
    <row r="3439" spans="1:4" hidden="1" x14ac:dyDescent="0.25">
      <c r="A3439" s="61" t="s">
        <v>241</v>
      </c>
      <c r="B3439" s="61" t="s">
        <v>242</v>
      </c>
      <c r="C3439">
        <v>2019</v>
      </c>
      <c r="D3439" s="61" t="s">
        <v>2075</v>
      </c>
    </row>
    <row r="3440" spans="1:4" hidden="1" x14ac:dyDescent="0.25">
      <c r="A3440" s="61" t="s">
        <v>241</v>
      </c>
      <c r="B3440" s="61" t="s">
        <v>242</v>
      </c>
      <c r="C3440">
        <v>2020</v>
      </c>
      <c r="D3440" s="61" t="s">
        <v>2290</v>
      </c>
    </row>
    <row r="3441" spans="1:4" hidden="1" x14ac:dyDescent="0.25">
      <c r="A3441" s="61" t="s">
        <v>241</v>
      </c>
      <c r="B3441" s="61" t="s">
        <v>242</v>
      </c>
      <c r="C3441">
        <v>2021</v>
      </c>
      <c r="D3441" s="61" t="s">
        <v>2291</v>
      </c>
    </row>
    <row r="3442" spans="1:4" hidden="1" x14ac:dyDescent="0.25">
      <c r="A3442" s="61" t="s">
        <v>241</v>
      </c>
      <c r="B3442" s="61" t="s">
        <v>242</v>
      </c>
      <c r="C3442">
        <v>2022</v>
      </c>
      <c r="D3442" s="61" t="s">
        <v>2199</v>
      </c>
    </row>
    <row r="3443" spans="1:4" x14ac:dyDescent="0.25">
      <c r="A3443" s="61" t="s">
        <v>241</v>
      </c>
      <c r="B3443" s="61" t="s">
        <v>242</v>
      </c>
      <c r="C3443">
        <v>2023</v>
      </c>
      <c r="D3443" s="61">
        <v>0.90100000000000002</v>
      </c>
    </row>
    <row r="3444" spans="1:4" hidden="1" x14ac:dyDescent="0.25">
      <c r="A3444" s="61" t="s">
        <v>235</v>
      </c>
      <c r="B3444" s="61" t="s">
        <v>236</v>
      </c>
      <c r="C3444">
        <v>1825</v>
      </c>
      <c r="D3444" s="61" t="s">
        <v>2155</v>
      </c>
    </row>
    <row r="3445" spans="1:4" hidden="1" x14ac:dyDescent="0.25">
      <c r="A3445" s="61" t="s">
        <v>235</v>
      </c>
      <c r="B3445" s="61" t="s">
        <v>236</v>
      </c>
      <c r="C3445">
        <v>1826</v>
      </c>
      <c r="D3445" s="61" t="s">
        <v>2169</v>
      </c>
    </row>
    <row r="3446" spans="1:4" hidden="1" x14ac:dyDescent="0.25">
      <c r="A3446" s="61" t="s">
        <v>235</v>
      </c>
      <c r="B3446" s="61" t="s">
        <v>236</v>
      </c>
      <c r="C3446">
        <v>1827</v>
      </c>
      <c r="D3446" s="61" t="s">
        <v>2169</v>
      </c>
    </row>
    <row r="3447" spans="1:4" hidden="1" x14ac:dyDescent="0.25">
      <c r="A3447" s="61" t="s">
        <v>235</v>
      </c>
      <c r="B3447" s="61" t="s">
        <v>236</v>
      </c>
      <c r="C3447">
        <v>1828</v>
      </c>
      <c r="D3447" s="61" t="s">
        <v>2169</v>
      </c>
    </row>
    <row r="3448" spans="1:4" hidden="1" x14ac:dyDescent="0.25">
      <c r="A3448" s="61" t="s">
        <v>235</v>
      </c>
      <c r="B3448" s="61" t="s">
        <v>236</v>
      </c>
      <c r="C3448">
        <v>1829</v>
      </c>
      <c r="D3448" s="61" t="s">
        <v>2169</v>
      </c>
    </row>
    <row r="3449" spans="1:4" hidden="1" x14ac:dyDescent="0.25">
      <c r="A3449" s="61" t="s">
        <v>235</v>
      </c>
      <c r="B3449" s="61" t="s">
        <v>236</v>
      </c>
      <c r="C3449">
        <v>1830</v>
      </c>
      <c r="D3449" s="61" t="s">
        <v>2292</v>
      </c>
    </row>
    <row r="3450" spans="1:4" hidden="1" x14ac:dyDescent="0.25">
      <c r="A3450" s="61" t="s">
        <v>235</v>
      </c>
      <c r="B3450" s="61" t="s">
        <v>236</v>
      </c>
      <c r="C3450">
        <v>1831</v>
      </c>
      <c r="D3450" s="61" t="s">
        <v>2292</v>
      </c>
    </row>
    <row r="3451" spans="1:4" hidden="1" x14ac:dyDescent="0.25">
      <c r="A3451" s="61" t="s">
        <v>235</v>
      </c>
      <c r="B3451" s="61" t="s">
        <v>236</v>
      </c>
      <c r="C3451">
        <v>1832</v>
      </c>
      <c r="D3451" s="61" t="s">
        <v>2292</v>
      </c>
    </row>
    <row r="3452" spans="1:4" hidden="1" x14ac:dyDescent="0.25">
      <c r="A3452" s="61" t="s">
        <v>235</v>
      </c>
      <c r="B3452" s="61" t="s">
        <v>236</v>
      </c>
      <c r="C3452">
        <v>1833</v>
      </c>
      <c r="D3452" s="61" t="s">
        <v>2292</v>
      </c>
    </row>
    <row r="3453" spans="1:4" hidden="1" x14ac:dyDescent="0.25">
      <c r="A3453" s="61" t="s">
        <v>235</v>
      </c>
      <c r="B3453" s="61" t="s">
        <v>236</v>
      </c>
      <c r="C3453">
        <v>1834</v>
      </c>
      <c r="D3453" s="61" t="s">
        <v>2292</v>
      </c>
    </row>
    <row r="3454" spans="1:4" hidden="1" x14ac:dyDescent="0.25">
      <c r="A3454" s="61" t="s">
        <v>235</v>
      </c>
      <c r="B3454" s="61" t="s">
        <v>236</v>
      </c>
      <c r="C3454">
        <v>1835</v>
      </c>
      <c r="D3454" s="61" t="s">
        <v>2292</v>
      </c>
    </row>
    <row r="3455" spans="1:4" hidden="1" x14ac:dyDescent="0.25">
      <c r="A3455" s="61" t="s">
        <v>235</v>
      </c>
      <c r="B3455" s="61" t="s">
        <v>236</v>
      </c>
      <c r="C3455">
        <v>1836</v>
      </c>
      <c r="D3455" s="61" t="s">
        <v>1703</v>
      </c>
    </row>
    <row r="3456" spans="1:4" hidden="1" x14ac:dyDescent="0.25">
      <c r="A3456" s="61" t="s">
        <v>235</v>
      </c>
      <c r="B3456" s="61" t="s">
        <v>236</v>
      </c>
      <c r="C3456">
        <v>1837</v>
      </c>
      <c r="D3456" s="61" t="s">
        <v>1703</v>
      </c>
    </row>
    <row r="3457" spans="1:4" hidden="1" x14ac:dyDescent="0.25">
      <c r="A3457" s="61" t="s">
        <v>235</v>
      </c>
      <c r="B3457" s="61" t="s">
        <v>236</v>
      </c>
      <c r="C3457">
        <v>1838</v>
      </c>
      <c r="D3457" s="61" t="s">
        <v>1703</v>
      </c>
    </row>
    <row r="3458" spans="1:4" hidden="1" x14ac:dyDescent="0.25">
      <c r="A3458" s="61" t="s">
        <v>235</v>
      </c>
      <c r="B3458" s="61" t="s">
        <v>236</v>
      </c>
      <c r="C3458">
        <v>1839</v>
      </c>
      <c r="D3458" s="61" t="s">
        <v>1743</v>
      </c>
    </row>
    <row r="3459" spans="1:4" hidden="1" x14ac:dyDescent="0.25">
      <c r="A3459" s="61" t="s">
        <v>235</v>
      </c>
      <c r="B3459" s="61" t="s">
        <v>236</v>
      </c>
      <c r="C3459">
        <v>1840</v>
      </c>
      <c r="D3459" s="61" t="s">
        <v>2293</v>
      </c>
    </row>
    <row r="3460" spans="1:4" hidden="1" x14ac:dyDescent="0.25">
      <c r="A3460" s="61" t="s">
        <v>235</v>
      </c>
      <c r="B3460" s="61" t="s">
        <v>236</v>
      </c>
      <c r="C3460">
        <v>1841</v>
      </c>
      <c r="D3460" s="61" t="s">
        <v>2294</v>
      </c>
    </row>
    <row r="3461" spans="1:4" hidden="1" x14ac:dyDescent="0.25">
      <c r="A3461" s="61" t="s">
        <v>235</v>
      </c>
      <c r="B3461" s="61" t="s">
        <v>236</v>
      </c>
      <c r="C3461">
        <v>1842</v>
      </c>
      <c r="D3461" s="61" t="s">
        <v>2294</v>
      </c>
    </row>
    <row r="3462" spans="1:4" hidden="1" x14ac:dyDescent="0.25">
      <c r="A3462" s="61" t="s">
        <v>235</v>
      </c>
      <c r="B3462" s="61" t="s">
        <v>236</v>
      </c>
      <c r="C3462">
        <v>1843</v>
      </c>
      <c r="D3462" s="61" t="s">
        <v>2294</v>
      </c>
    </row>
    <row r="3463" spans="1:4" hidden="1" x14ac:dyDescent="0.25">
      <c r="A3463" s="61" t="s">
        <v>235</v>
      </c>
      <c r="B3463" s="61" t="s">
        <v>236</v>
      </c>
      <c r="C3463">
        <v>1844</v>
      </c>
      <c r="D3463" s="61" t="s">
        <v>2294</v>
      </c>
    </row>
    <row r="3464" spans="1:4" hidden="1" x14ac:dyDescent="0.25">
      <c r="A3464" s="61" t="s">
        <v>235</v>
      </c>
      <c r="B3464" s="61" t="s">
        <v>236</v>
      </c>
      <c r="C3464">
        <v>1845</v>
      </c>
      <c r="D3464" s="61" t="s">
        <v>2294</v>
      </c>
    </row>
    <row r="3465" spans="1:4" hidden="1" x14ac:dyDescent="0.25">
      <c r="A3465" s="61" t="s">
        <v>235</v>
      </c>
      <c r="B3465" s="61" t="s">
        <v>236</v>
      </c>
      <c r="C3465">
        <v>1846</v>
      </c>
      <c r="D3465" s="61" t="s">
        <v>2294</v>
      </c>
    </row>
    <row r="3466" spans="1:4" hidden="1" x14ac:dyDescent="0.25">
      <c r="A3466" s="61" t="s">
        <v>235</v>
      </c>
      <c r="B3466" s="61" t="s">
        <v>236</v>
      </c>
      <c r="C3466">
        <v>1847</v>
      </c>
      <c r="D3466" s="61" t="s">
        <v>2294</v>
      </c>
    </row>
    <row r="3467" spans="1:4" hidden="1" x14ac:dyDescent="0.25">
      <c r="A3467" s="61" t="s">
        <v>235</v>
      </c>
      <c r="B3467" s="61" t="s">
        <v>236</v>
      </c>
      <c r="C3467">
        <v>1848</v>
      </c>
      <c r="D3467" s="61" t="s">
        <v>1855</v>
      </c>
    </row>
    <row r="3468" spans="1:4" hidden="1" x14ac:dyDescent="0.25">
      <c r="A3468" s="61" t="s">
        <v>235</v>
      </c>
      <c r="B3468" s="61" t="s">
        <v>236</v>
      </c>
      <c r="C3468">
        <v>1849</v>
      </c>
      <c r="D3468" s="61" t="s">
        <v>1855</v>
      </c>
    </row>
    <row r="3469" spans="1:4" hidden="1" x14ac:dyDescent="0.25">
      <c r="A3469" s="61" t="s">
        <v>235</v>
      </c>
      <c r="B3469" s="61" t="s">
        <v>236</v>
      </c>
      <c r="C3469">
        <v>1850</v>
      </c>
      <c r="D3469" s="61" t="s">
        <v>1855</v>
      </c>
    </row>
    <row r="3470" spans="1:4" hidden="1" x14ac:dyDescent="0.25">
      <c r="A3470" s="61" t="s">
        <v>235</v>
      </c>
      <c r="B3470" s="61" t="s">
        <v>236</v>
      </c>
      <c r="C3470">
        <v>1851</v>
      </c>
      <c r="D3470" s="61" t="s">
        <v>1855</v>
      </c>
    </row>
    <row r="3471" spans="1:4" hidden="1" x14ac:dyDescent="0.25">
      <c r="A3471" s="61" t="s">
        <v>235</v>
      </c>
      <c r="B3471" s="61" t="s">
        <v>236</v>
      </c>
      <c r="C3471">
        <v>1852</v>
      </c>
      <c r="D3471" s="61" t="s">
        <v>1855</v>
      </c>
    </row>
    <row r="3472" spans="1:4" hidden="1" x14ac:dyDescent="0.25">
      <c r="A3472" s="61" t="s">
        <v>235</v>
      </c>
      <c r="B3472" s="61" t="s">
        <v>236</v>
      </c>
      <c r="C3472">
        <v>1853</v>
      </c>
      <c r="D3472" s="61" t="s">
        <v>1855</v>
      </c>
    </row>
    <row r="3473" spans="1:4" hidden="1" x14ac:dyDescent="0.25">
      <c r="A3473" s="61" t="s">
        <v>235</v>
      </c>
      <c r="B3473" s="61" t="s">
        <v>236</v>
      </c>
      <c r="C3473">
        <v>1854</v>
      </c>
      <c r="D3473" s="61" t="s">
        <v>1855</v>
      </c>
    </row>
    <row r="3474" spans="1:4" hidden="1" x14ac:dyDescent="0.25">
      <c r="A3474" s="61" t="s">
        <v>235</v>
      </c>
      <c r="B3474" s="61" t="s">
        <v>236</v>
      </c>
      <c r="C3474">
        <v>1855</v>
      </c>
      <c r="D3474" s="61" t="s">
        <v>1855</v>
      </c>
    </row>
    <row r="3475" spans="1:4" hidden="1" x14ac:dyDescent="0.25">
      <c r="A3475" s="61" t="s">
        <v>235</v>
      </c>
      <c r="B3475" s="61" t="s">
        <v>236</v>
      </c>
      <c r="C3475">
        <v>1856</v>
      </c>
      <c r="D3475" s="61" t="s">
        <v>1855</v>
      </c>
    </row>
    <row r="3476" spans="1:4" hidden="1" x14ac:dyDescent="0.25">
      <c r="A3476" s="61" t="s">
        <v>235</v>
      </c>
      <c r="B3476" s="61" t="s">
        <v>236</v>
      </c>
      <c r="C3476">
        <v>1857</v>
      </c>
      <c r="D3476" s="61" t="s">
        <v>1855</v>
      </c>
    </row>
    <row r="3477" spans="1:4" hidden="1" x14ac:dyDescent="0.25">
      <c r="A3477" s="61" t="s">
        <v>235</v>
      </c>
      <c r="B3477" s="61" t="s">
        <v>236</v>
      </c>
      <c r="C3477">
        <v>1858</v>
      </c>
      <c r="D3477" s="61" t="s">
        <v>1855</v>
      </c>
    </row>
    <row r="3478" spans="1:4" hidden="1" x14ac:dyDescent="0.25">
      <c r="A3478" s="61" t="s">
        <v>235</v>
      </c>
      <c r="B3478" s="61" t="s">
        <v>236</v>
      </c>
      <c r="C3478">
        <v>1859</v>
      </c>
      <c r="D3478" s="61" t="s">
        <v>1855</v>
      </c>
    </row>
    <row r="3479" spans="1:4" hidden="1" x14ac:dyDescent="0.25">
      <c r="A3479" s="61" t="s">
        <v>235</v>
      </c>
      <c r="B3479" s="61" t="s">
        <v>236</v>
      </c>
      <c r="C3479">
        <v>1860</v>
      </c>
      <c r="D3479" s="61" t="s">
        <v>1855</v>
      </c>
    </row>
    <row r="3480" spans="1:4" hidden="1" x14ac:dyDescent="0.25">
      <c r="A3480" s="61" t="s">
        <v>235</v>
      </c>
      <c r="B3480" s="61" t="s">
        <v>236</v>
      </c>
      <c r="C3480">
        <v>1861</v>
      </c>
      <c r="D3480" s="61" t="s">
        <v>1855</v>
      </c>
    </row>
    <row r="3481" spans="1:4" hidden="1" x14ac:dyDescent="0.25">
      <c r="A3481" s="61" t="s">
        <v>235</v>
      </c>
      <c r="B3481" s="61" t="s">
        <v>236</v>
      </c>
      <c r="C3481">
        <v>1862</v>
      </c>
      <c r="D3481" s="61" t="s">
        <v>1855</v>
      </c>
    </row>
    <row r="3482" spans="1:4" hidden="1" x14ac:dyDescent="0.25">
      <c r="A3482" s="61" t="s">
        <v>235</v>
      </c>
      <c r="B3482" s="61" t="s">
        <v>236</v>
      </c>
      <c r="C3482">
        <v>1863</v>
      </c>
      <c r="D3482" s="61" t="s">
        <v>2295</v>
      </c>
    </row>
    <row r="3483" spans="1:4" hidden="1" x14ac:dyDescent="0.25">
      <c r="A3483" s="61" t="s">
        <v>235</v>
      </c>
      <c r="B3483" s="61" t="s">
        <v>236</v>
      </c>
      <c r="C3483">
        <v>1864</v>
      </c>
      <c r="D3483" s="61" t="s">
        <v>2104</v>
      </c>
    </row>
    <row r="3484" spans="1:4" hidden="1" x14ac:dyDescent="0.25">
      <c r="A3484" s="61" t="s">
        <v>235</v>
      </c>
      <c r="B3484" s="61" t="s">
        <v>236</v>
      </c>
      <c r="C3484">
        <v>1865</v>
      </c>
      <c r="D3484" s="61" t="s">
        <v>2104</v>
      </c>
    </row>
    <row r="3485" spans="1:4" hidden="1" x14ac:dyDescent="0.25">
      <c r="A3485" s="61" t="s">
        <v>235</v>
      </c>
      <c r="B3485" s="61" t="s">
        <v>236</v>
      </c>
      <c r="C3485">
        <v>1866</v>
      </c>
      <c r="D3485" s="61" t="s">
        <v>2104</v>
      </c>
    </row>
    <row r="3486" spans="1:4" hidden="1" x14ac:dyDescent="0.25">
      <c r="A3486" s="61" t="s">
        <v>235</v>
      </c>
      <c r="B3486" s="61" t="s">
        <v>236</v>
      </c>
      <c r="C3486">
        <v>1867</v>
      </c>
      <c r="D3486" s="61" t="s">
        <v>2104</v>
      </c>
    </row>
    <row r="3487" spans="1:4" hidden="1" x14ac:dyDescent="0.25">
      <c r="A3487" s="61" t="s">
        <v>235</v>
      </c>
      <c r="B3487" s="61" t="s">
        <v>236</v>
      </c>
      <c r="C3487">
        <v>1868</v>
      </c>
      <c r="D3487" s="61" t="s">
        <v>2104</v>
      </c>
    </row>
    <row r="3488" spans="1:4" hidden="1" x14ac:dyDescent="0.25">
      <c r="A3488" s="61" t="s">
        <v>235</v>
      </c>
      <c r="B3488" s="61" t="s">
        <v>236</v>
      </c>
      <c r="C3488">
        <v>1869</v>
      </c>
      <c r="D3488" s="61" t="s">
        <v>2104</v>
      </c>
    </row>
    <row r="3489" spans="1:4" hidden="1" x14ac:dyDescent="0.25">
      <c r="A3489" s="61" t="s">
        <v>235</v>
      </c>
      <c r="B3489" s="61" t="s">
        <v>236</v>
      </c>
      <c r="C3489">
        <v>1870</v>
      </c>
      <c r="D3489" s="61" t="s">
        <v>2296</v>
      </c>
    </row>
    <row r="3490" spans="1:4" hidden="1" x14ac:dyDescent="0.25">
      <c r="A3490" s="61" t="s">
        <v>235</v>
      </c>
      <c r="B3490" s="61" t="s">
        <v>236</v>
      </c>
      <c r="C3490">
        <v>1871</v>
      </c>
      <c r="D3490" s="61" t="s">
        <v>2296</v>
      </c>
    </row>
    <row r="3491" spans="1:4" hidden="1" x14ac:dyDescent="0.25">
      <c r="A3491" s="61" t="s">
        <v>235</v>
      </c>
      <c r="B3491" s="61" t="s">
        <v>236</v>
      </c>
      <c r="C3491">
        <v>1872</v>
      </c>
      <c r="D3491" s="61" t="s">
        <v>1526</v>
      </c>
    </row>
    <row r="3492" spans="1:4" hidden="1" x14ac:dyDescent="0.25">
      <c r="A3492" s="61" t="s">
        <v>235</v>
      </c>
      <c r="B3492" s="61" t="s">
        <v>236</v>
      </c>
      <c r="C3492">
        <v>1873</v>
      </c>
      <c r="D3492" s="61" t="s">
        <v>1526</v>
      </c>
    </row>
    <row r="3493" spans="1:4" hidden="1" x14ac:dyDescent="0.25">
      <c r="A3493" s="61" t="s">
        <v>235</v>
      </c>
      <c r="B3493" s="61" t="s">
        <v>236</v>
      </c>
      <c r="C3493">
        <v>1874</v>
      </c>
      <c r="D3493" s="61" t="s">
        <v>1526</v>
      </c>
    </row>
    <row r="3494" spans="1:4" hidden="1" x14ac:dyDescent="0.25">
      <c r="A3494" s="61" t="s">
        <v>235</v>
      </c>
      <c r="B3494" s="61" t="s">
        <v>236</v>
      </c>
      <c r="C3494">
        <v>1875</v>
      </c>
      <c r="D3494" s="61" t="s">
        <v>1526</v>
      </c>
    </row>
    <row r="3495" spans="1:4" hidden="1" x14ac:dyDescent="0.25">
      <c r="A3495" s="61" t="s">
        <v>235</v>
      </c>
      <c r="B3495" s="61" t="s">
        <v>236</v>
      </c>
      <c r="C3495">
        <v>1876</v>
      </c>
      <c r="D3495" s="61" t="s">
        <v>566</v>
      </c>
    </row>
    <row r="3496" spans="1:4" hidden="1" x14ac:dyDescent="0.25">
      <c r="A3496" s="61" t="s">
        <v>235</v>
      </c>
      <c r="B3496" s="61" t="s">
        <v>236</v>
      </c>
      <c r="C3496">
        <v>1877</v>
      </c>
      <c r="D3496" s="61" t="s">
        <v>566</v>
      </c>
    </row>
    <row r="3497" spans="1:4" hidden="1" x14ac:dyDescent="0.25">
      <c r="A3497" s="61" t="s">
        <v>235</v>
      </c>
      <c r="B3497" s="61" t="s">
        <v>236</v>
      </c>
      <c r="C3497">
        <v>1878</v>
      </c>
      <c r="D3497" s="61" t="s">
        <v>566</v>
      </c>
    </row>
    <row r="3498" spans="1:4" hidden="1" x14ac:dyDescent="0.25">
      <c r="A3498" s="61" t="s">
        <v>235</v>
      </c>
      <c r="B3498" s="61" t="s">
        <v>236</v>
      </c>
      <c r="C3498">
        <v>1879</v>
      </c>
      <c r="D3498" s="61" t="s">
        <v>566</v>
      </c>
    </row>
    <row r="3499" spans="1:4" hidden="1" x14ac:dyDescent="0.25">
      <c r="A3499" s="61" t="s">
        <v>235</v>
      </c>
      <c r="B3499" s="61" t="s">
        <v>236</v>
      </c>
      <c r="C3499">
        <v>1880</v>
      </c>
      <c r="D3499" s="61" t="s">
        <v>1817</v>
      </c>
    </row>
    <row r="3500" spans="1:4" hidden="1" x14ac:dyDescent="0.25">
      <c r="A3500" s="61" t="s">
        <v>235</v>
      </c>
      <c r="B3500" s="61" t="s">
        <v>236</v>
      </c>
      <c r="C3500">
        <v>1881</v>
      </c>
      <c r="D3500" s="61" t="s">
        <v>1817</v>
      </c>
    </row>
    <row r="3501" spans="1:4" hidden="1" x14ac:dyDescent="0.25">
      <c r="A3501" s="61" t="s">
        <v>235</v>
      </c>
      <c r="B3501" s="61" t="s">
        <v>236</v>
      </c>
      <c r="C3501">
        <v>1882</v>
      </c>
      <c r="D3501" s="61" t="s">
        <v>1817</v>
      </c>
    </row>
    <row r="3502" spans="1:4" hidden="1" x14ac:dyDescent="0.25">
      <c r="A3502" s="61" t="s">
        <v>235</v>
      </c>
      <c r="B3502" s="61" t="s">
        <v>236</v>
      </c>
      <c r="C3502">
        <v>1883</v>
      </c>
      <c r="D3502" s="61" t="s">
        <v>1817</v>
      </c>
    </row>
    <row r="3503" spans="1:4" hidden="1" x14ac:dyDescent="0.25">
      <c r="A3503" s="61" t="s">
        <v>235</v>
      </c>
      <c r="B3503" s="61" t="s">
        <v>236</v>
      </c>
      <c r="C3503">
        <v>1884</v>
      </c>
      <c r="D3503" s="61" t="s">
        <v>2156</v>
      </c>
    </row>
    <row r="3504" spans="1:4" hidden="1" x14ac:dyDescent="0.25">
      <c r="A3504" s="61" t="s">
        <v>235</v>
      </c>
      <c r="B3504" s="61" t="s">
        <v>236</v>
      </c>
      <c r="C3504">
        <v>1885</v>
      </c>
      <c r="D3504" s="61" t="s">
        <v>2156</v>
      </c>
    </row>
    <row r="3505" spans="1:4" hidden="1" x14ac:dyDescent="0.25">
      <c r="A3505" s="61" t="s">
        <v>235</v>
      </c>
      <c r="B3505" s="61" t="s">
        <v>236</v>
      </c>
      <c r="C3505">
        <v>1886</v>
      </c>
      <c r="D3505" s="61" t="s">
        <v>2156</v>
      </c>
    </row>
    <row r="3506" spans="1:4" hidden="1" x14ac:dyDescent="0.25">
      <c r="A3506" s="61" t="s">
        <v>235</v>
      </c>
      <c r="B3506" s="61" t="s">
        <v>236</v>
      </c>
      <c r="C3506">
        <v>1887</v>
      </c>
      <c r="D3506" s="61" t="s">
        <v>2156</v>
      </c>
    </row>
    <row r="3507" spans="1:4" hidden="1" x14ac:dyDescent="0.25">
      <c r="A3507" s="61" t="s">
        <v>235</v>
      </c>
      <c r="B3507" s="61" t="s">
        <v>236</v>
      </c>
      <c r="C3507">
        <v>1888</v>
      </c>
      <c r="D3507" s="61" t="s">
        <v>2156</v>
      </c>
    </row>
    <row r="3508" spans="1:4" hidden="1" x14ac:dyDescent="0.25">
      <c r="A3508" s="61" t="s">
        <v>235</v>
      </c>
      <c r="B3508" s="61" t="s">
        <v>236</v>
      </c>
      <c r="C3508">
        <v>1889</v>
      </c>
      <c r="D3508" s="61" t="s">
        <v>2156</v>
      </c>
    </row>
    <row r="3509" spans="1:4" hidden="1" x14ac:dyDescent="0.25">
      <c r="A3509" s="61" t="s">
        <v>235</v>
      </c>
      <c r="B3509" s="61" t="s">
        <v>236</v>
      </c>
      <c r="C3509">
        <v>1890</v>
      </c>
      <c r="D3509" s="61" t="s">
        <v>2156</v>
      </c>
    </row>
    <row r="3510" spans="1:4" hidden="1" x14ac:dyDescent="0.25">
      <c r="A3510" s="61" t="s">
        <v>235</v>
      </c>
      <c r="B3510" s="61" t="s">
        <v>236</v>
      </c>
      <c r="C3510">
        <v>1891</v>
      </c>
      <c r="D3510" s="61" t="s">
        <v>2156</v>
      </c>
    </row>
    <row r="3511" spans="1:4" hidden="1" x14ac:dyDescent="0.25">
      <c r="A3511" s="61" t="s">
        <v>235</v>
      </c>
      <c r="B3511" s="61" t="s">
        <v>236</v>
      </c>
      <c r="C3511">
        <v>1892</v>
      </c>
      <c r="D3511" s="61" t="s">
        <v>2156</v>
      </c>
    </row>
    <row r="3512" spans="1:4" hidden="1" x14ac:dyDescent="0.25">
      <c r="A3512" s="61" t="s">
        <v>235</v>
      </c>
      <c r="B3512" s="61" t="s">
        <v>236</v>
      </c>
      <c r="C3512">
        <v>1893</v>
      </c>
      <c r="D3512" s="61" t="s">
        <v>2156</v>
      </c>
    </row>
    <row r="3513" spans="1:4" hidden="1" x14ac:dyDescent="0.25">
      <c r="A3513" s="61" t="s">
        <v>235</v>
      </c>
      <c r="B3513" s="61" t="s">
        <v>236</v>
      </c>
      <c r="C3513">
        <v>1894</v>
      </c>
      <c r="D3513" s="61" t="s">
        <v>2156</v>
      </c>
    </row>
    <row r="3514" spans="1:4" hidden="1" x14ac:dyDescent="0.25">
      <c r="A3514" s="61" t="s">
        <v>235</v>
      </c>
      <c r="B3514" s="61" t="s">
        <v>236</v>
      </c>
      <c r="C3514">
        <v>1895</v>
      </c>
      <c r="D3514" s="61" t="s">
        <v>2156</v>
      </c>
    </row>
    <row r="3515" spans="1:4" hidden="1" x14ac:dyDescent="0.25">
      <c r="A3515" s="61" t="s">
        <v>235</v>
      </c>
      <c r="B3515" s="61" t="s">
        <v>236</v>
      </c>
      <c r="C3515">
        <v>1896</v>
      </c>
      <c r="D3515" s="61" t="s">
        <v>2156</v>
      </c>
    </row>
    <row r="3516" spans="1:4" hidden="1" x14ac:dyDescent="0.25">
      <c r="A3516" s="61" t="s">
        <v>235</v>
      </c>
      <c r="B3516" s="61" t="s">
        <v>236</v>
      </c>
      <c r="C3516">
        <v>1897</v>
      </c>
      <c r="D3516" s="61" t="s">
        <v>2156</v>
      </c>
    </row>
    <row r="3517" spans="1:4" hidden="1" x14ac:dyDescent="0.25">
      <c r="A3517" s="61" t="s">
        <v>235</v>
      </c>
      <c r="B3517" s="61" t="s">
        <v>236</v>
      </c>
      <c r="C3517">
        <v>1898</v>
      </c>
      <c r="D3517" s="61" t="s">
        <v>2156</v>
      </c>
    </row>
    <row r="3518" spans="1:4" hidden="1" x14ac:dyDescent="0.25">
      <c r="A3518" s="61" t="s">
        <v>235</v>
      </c>
      <c r="B3518" s="61" t="s">
        <v>236</v>
      </c>
      <c r="C3518">
        <v>1899</v>
      </c>
      <c r="D3518" s="61" t="s">
        <v>2297</v>
      </c>
    </row>
    <row r="3519" spans="1:4" hidden="1" x14ac:dyDescent="0.25">
      <c r="A3519" s="61" t="s">
        <v>235</v>
      </c>
      <c r="B3519" s="61" t="s">
        <v>236</v>
      </c>
      <c r="C3519">
        <v>1900</v>
      </c>
      <c r="D3519" s="61" t="s">
        <v>2298</v>
      </c>
    </row>
    <row r="3520" spans="1:4" hidden="1" x14ac:dyDescent="0.25">
      <c r="A3520" s="61" t="s">
        <v>235</v>
      </c>
      <c r="B3520" s="61" t="s">
        <v>236</v>
      </c>
      <c r="C3520">
        <v>1901</v>
      </c>
      <c r="D3520" s="61" t="s">
        <v>1504</v>
      </c>
    </row>
    <row r="3521" spans="1:4" hidden="1" x14ac:dyDescent="0.25">
      <c r="A3521" s="61" t="s">
        <v>235</v>
      </c>
      <c r="B3521" s="61" t="s">
        <v>236</v>
      </c>
      <c r="C3521">
        <v>1902</v>
      </c>
      <c r="D3521" s="61" t="s">
        <v>1504</v>
      </c>
    </row>
    <row r="3522" spans="1:4" hidden="1" x14ac:dyDescent="0.25">
      <c r="A3522" s="61" t="s">
        <v>235</v>
      </c>
      <c r="B3522" s="61" t="s">
        <v>236</v>
      </c>
      <c r="C3522">
        <v>1903</v>
      </c>
      <c r="D3522" s="61" t="s">
        <v>1504</v>
      </c>
    </row>
    <row r="3523" spans="1:4" hidden="1" x14ac:dyDescent="0.25">
      <c r="A3523" s="61" t="s">
        <v>235</v>
      </c>
      <c r="B3523" s="61" t="s">
        <v>236</v>
      </c>
      <c r="C3523">
        <v>1904</v>
      </c>
      <c r="D3523" s="61" t="s">
        <v>1504</v>
      </c>
    </row>
    <row r="3524" spans="1:4" hidden="1" x14ac:dyDescent="0.25">
      <c r="A3524" s="61" t="s">
        <v>235</v>
      </c>
      <c r="B3524" s="61" t="s">
        <v>236</v>
      </c>
      <c r="C3524">
        <v>1905</v>
      </c>
      <c r="D3524" s="61" t="s">
        <v>1504</v>
      </c>
    </row>
    <row r="3525" spans="1:4" hidden="1" x14ac:dyDescent="0.25">
      <c r="A3525" s="61" t="s">
        <v>235</v>
      </c>
      <c r="B3525" s="61" t="s">
        <v>236</v>
      </c>
      <c r="C3525">
        <v>1906</v>
      </c>
      <c r="D3525" s="61" t="s">
        <v>1504</v>
      </c>
    </row>
    <row r="3526" spans="1:4" hidden="1" x14ac:dyDescent="0.25">
      <c r="A3526" s="61" t="s">
        <v>235</v>
      </c>
      <c r="B3526" s="61" t="s">
        <v>236</v>
      </c>
      <c r="C3526">
        <v>1907</v>
      </c>
      <c r="D3526" s="61" t="s">
        <v>1504</v>
      </c>
    </row>
    <row r="3527" spans="1:4" hidden="1" x14ac:dyDescent="0.25">
      <c r="A3527" s="61" t="s">
        <v>235</v>
      </c>
      <c r="B3527" s="61" t="s">
        <v>236</v>
      </c>
      <c r="C3527">
        <v>1908</v>
      </c>
      <c r="D3527" s="61" t="s">
        <v>1504</v>
      </c>
    </row>
    <row r="3528" spans="1:4" hidden="1" x14ac:dyDescent="0.25">
      <c r="A3528" s="61" t="s">
        <v>235</v>
      </c>
      <c r="B3528" s="61" t="s">
        <v>236</v>
      </c>
      <c r="C3528">
        <v>1909</v>
      </c>
      <c r="D3528" s="61" t="s">
        <v>1871</v>
      </c>
    </row>
    <row r="3529" spans="1:4" hidden="1" x14ac:dyDescent="0.25">
      <c r="A3529" s="61" t="s">
        <v>235</v>
      </c>
      <c r="B3529" s="61" t="s">
        <v>236</v>
      </c>
      <c r="C3529">
        <v>1910</v>
      </c>
      <c r="D3529" s="61" t="s">
        <v>1871</v>
      </c>
    </row>
    <row r="3530" spans="1:4" hidden="1" x14ac:dyDescent="0.25">
      <c r="A3530" s="61" t="s">
        <v>235</v>
      </c>
      <c r="B3530" s="61" t="s">
        <v>236</v>
      </c>
      <c r="C3530">
        <v>1911</v>
      </c>
      <c r="D3530" s="61" t="s">
        <v>1871</v>
      </c>
    </row>
    <row r="3531" spans="1:4" hidden="1" x14ac:dyDescent="0.25">
      <c r="A3531" s="61" t="s">
        <v>235</v>
      </c>
      <c r="B3531" s="61" t="s">
        <v>236</v>
      </c>
      <c r="C3531">
        <v>1912</v>
      </c>
      <c r="D3531" s="61" t="s">
        <v>1871</v>
      </c>
    </row>
    <row r="3532" spans="1:4" hidden="1" x14ac:dyDescent="0.25">
      <c r="A3532" s="61" t="s">
        <v>235</v>
      </c>
      <c r="B3532" s="61" t="s">
        <v>236</v>
      </c>
      <c r="C3532">
        <v>1913</v>
      </c>
      <c r="D3532" s="61" t="s">
        <v>1900</v>
      </c>
    </row>
    <row r="3533" spans="1:4" hidden="1" x14ac:dyDescent="0.25">
      <c r="A3533" s="61" t="s">
        <v>235</v>
      </c>
      <c r="B3533" s="61" t="s">
        <v>236</v>
      </c>
      <c r="C3533">
        <v>1914</v>
      </c>
      <c r="D3533" s="61" t="s">
        <v>1900</v>
      </c>
    </row>
    <row r="3534" spans="1:4" hidden="1" x14ac:dyDescent="0.25">
      <c r="A3534" s="61" t="s">
        <v>235</v>
      </c>
      <c r="B3534" s="61" t="s">
        <v>236</v>
      </c>
      <c r="C3534">
        <v>1915</v>
      </c>
      <c r="D3534" s="61" t="s">
        <v>1900</v>
      </c>
    </row>
    <row r="3535" spans="1:4" hidden="1" x14ac:dyDescent="0.25">
      <c r="A3535" s="61" t="s">
        <v>235</v>
      </c>
      <c r="B3535" s="61" t="s">
        <v>236</v>
      </c>
      <c r="C3535">
        <v>1916</v>
      </c>
      <c r="D3535" s="61" t="s">
        <v>1900</v>
      </c>
    </row>
    <row r="3536" spans="1:4" hidden="1" x14ac:dyDescent="0.25">
      <c r="A3536" s="61" t="s">
        <v>235</v>
      </c>
      <c r="B3536" s="61" t="s">
        <v>236</v>
      </c>
      <c r="C3536">
        <v>1917</v>
      </c>
      <c r="D3536" s="61" t="s">
        <v>1870</v>
      </c>
    </row>
    <row r="3537" spans="1:4" hidden="1" x14ac:dyDescent="0.25">
      <c r="A3537" s="61" t="s">
        <v>235</v>
      </c>
      <c r="B3537" s="61" t="s">
        <v>236</v>
      </c>
      <c r="C3537">
        <v>1918</v>
      </c>
      <c r="D3537" s="61" t="s">
        <v>1870</v>
      </c>
    </row>
    <row r="3538" spans="1:4" hidden="1" x14ac:dyDescent="0.25">
      <c r="A3538" s="61" t="s">
        <v>235</v>
      </c>
      <c r="B3538" s="61" t="s">
        <v>236</v>
      </c>
      <c r="C3538">
        <v>1919</v>
      </c>
      <c r="D3538" s="61" t="s">
        <v>1870</v>
      </c>
    </row>
    <row r="3539" spans="1:4" hidden="1" x14ac:dyDescent="0.25">
      <c r="A3539" s="61" t="s">
        <v>235</v>
      </c>
      <c r="B3539" s="61" t="s">
        <v>236</v>
      </c>
      <c r="C3539">
        <v>1920</v>
      </c>
      <c r="D3539" s="61" t="s">
        <v>1870</v>
      </c>
    </row>
    <row r="3540" spans="1:4" hidden="1" x14ac:dyDescent="0.25">
      <c r="A3540" s="61" t="s">
        <v>235</v>
      </c>
      <c r="B3540" s="61" t="s">
        <v>236</v>
      </c>
      <c r="C3540">
        <v>1921</v>
      </c>
      <c r="D3540" s="61" t="s">
        <v>1760</v>
      </c>
    </row>
    <row r="3541" spans="1:4" hidden="1" x14ac:dyDescent="0.25">
      <c r="A3541" s="61" t="s">
        <v>235</v>
      </c>
      <c r="B3541" s="61" t="s">
        <v>236</v>
      </c>
      <c r="C3541">
        <v>1922</v>
      </c>
      <c r="D3541" s="61" t="s">
        <v>1760</v>
      </c>
    </row>
    <row r="3542" spans="1:4" hidden="1" x14ac:dyDescent="0.25">
      <c r="A3542" s="61" t="s">
        <v>235</v>
      </c>
      <c r="B3542" s="61" t="s">
        <v>236</v>
      </c>
      <c r="C3542">
        <v>1923</v>
      </c>
      <c r="D3542" s="61" t="s">
        <v>1760</v>
      </c>
    </row>
    <row r="3543" spans="1:4" hidden="1" x14ac:dyDescent="0.25">
      <c r="A3543" s="61" t="s">
        <v>235</v>
      </c>
      <c r="B3543" s="61" t="s">
        <v>236</v>
      </c>
      <c r="C3543">
        <v>1924</v>
      </c>
      <c r="D3543" s="61" t="s">
        <v>1760</v>
      </c>
    </row>
    <row r="3544" spans="1:4" hidden="1" x14ac:dyDescent="0.25">
      <c r="A3544" s="61" t="s">
        <v>235</v>
      </c>
      <c r="B3544" s="61" t="s">
        <v>236</v>
      </c>
      <c r="C3544">
        <v>1925</v>
      </c>
      <c r="D3544" s="61" t="s">
        <v>1760</v>
      </c>
    </row>
    <row r="3545" spans="1:4" hidden="1" x14ac:dyDescent="0.25">
      <c r="A3545" s="61" t="s">
        <v>235</v>
      </c>
      <c r="B3545" s="61" t="s">
        <v>236</v>
      </c>
      <c r="C3545">
        <v>1926</v>
      </c>
      <c r="D3545" s="61" t="s">
        <v>1760</v>
      </c>
    </row>
    <row r="3546" spans="1:4" hidden="1" x14ac:dyDescent="0.25">
      <c r="A3546" s="61" t="s">
        <v>235</v>
      </c>
      <c r="B3546" s="61" t="s">
        <v>236</v>
      </c>
      <c r="C3546">
        <v>1927</v>
      </c>
      <c r="D3546" s="61" t="s">
        <v>1760</v>
      </c>
    </row>
    <row r="3547" spans="1:4" hidden="1" x14ac:dyDescent="0.25">
      <c r="A3547" s="61" t="s">
        <v>235</v>
      </c>
      <c r="B3547" s="61" t="s">
        <v>236</v>
      </c>
      <c r="C3547">
        <v>1928</v>
      </c>
      <c r="D3547" s="61" t="s">
        <v>1760</v>
      </c>
    </row>
    <row r="3548" spans="1:4" hidden="1" x14ac:dyDescent="0.25">
      <c r="A3548" s="61" t="s">
        <v>235</v>
      </c>
      <c r="B3548" s="61" t="s">
        <v>236</v>
      </c>
      <c r="C3548">
        <v>1929</v>
      </c>
      <c r="D3548" s="61" t="s">
        <v>1760</v>
      </c>
    </row>
    <row r="3549" spans="1:4" hidden="1" x14ac:dyDescent="0.25">
      <c r="A3549" s="61" t="s">
        <v>235</v>
      </c>
      <c r="B3549" s="61" t="s">
        <v>236</v>
      </c>
      <c r="C3549">
        <v>1930</v>
      </c>
      <c r="D3549" s="61" t="s">
        <v>1760</v>
      </c>
    </row>
    <row r="3550" spans="1:4" hidden="1" x14ac:dyDescent="0.25">
      <c r="A3550" s="61" t="s">
        <v>235</v>
      </c>
      <c r="B3550" s="61" t="s">
        <v>236</v>
      </c>
      <c r="C3550">
        <v>1931</v>
      </c>
      <c r="D3550" s="61" t="s">
        <v>2298</v>
      </c>
    </row>
    <row r="3551" spans="1:4" hidden="1" x14ac:dyDescent="0.25">
      <c r="A3551" s="61" t="s">
        <v>235</v>
      </c>
      <c r="B3551" s="61" t="s">
        <v>236</v>
      </c>
      <c r="C3551">
        <v>1932</v>
      </c>
      <c r="D3551" s="61" t="s">
        <v>2298</v>
      </c>
    </row>
    <row r="3552" spans="1:4" hidden="1" x14ac:dyDescent="0.25">
      <c r="A3552" s="61" t="s">
        <v>235</v>
      </c>
      <c r="B3552" s="61" t="s">
        <v>236</v>
      </c>
      <c r="C3552">
        <v>1933</v>
      </c>
      <c r="D3552" s="61" t="s">
        <v>2298</v>
      </c>
    </row>
    <row r="3553" spans="1:4" hidden="1" x14ac:dyDescent="0.25">
      <c r="A3553" s="61" t="s">
        <v>235</v>
      </c>
      <c r="B3553" s="61" t="s">
        <v>236</v>
      </c>
      <c r="C3553">
        <v>1934</v>
      </c>
      <c r="D3553" s="61" t="s">
        <v>1760</v>
      </c>
    </row>
    <row r="3554" spans="1:4" hidden="1" x14ac:dyDescent="0.25">
      <c r="A3554" s="61" t="s">
        <v>235</v>
      </c>
      <c r="B3554" s="61" t="s">
        <v>236</v>
      </c>
      <c r="C3554">
        <v>1935</v>
      </c>
      <c r="D3554" s="61" t="s">
        <v>2148</v>
      </c>
    </row>
    <row r="3555" spans="1:4" hidden="1" x14ac:dyDescent="0.25">
      <c r="A3555" s="61" t="s">
        <v>235</v>
      </c>
      <c r="B3555" s="61" t="s">
        <v>236</v>
      </c>
      <c r="C3555">
        <v>1936</v>
      </c>
      <c r="D3555" s="61" t="s">
        <v>570</v>
      </c>
    </row>
    <row r="3556" spans="1:4" hidden="1" x14ac:dyDescent="0.25">
      <c r="A3556" s="61" t="s">
        <v>235</v>
      </c>
      <c r="B3556" s="61" t="s">
        <v>236</v>
      </c>
      <c r="C3556">
        <v>1937</v>
      </c>
      <c r="D3556" s="61" t="s">
        <v>2299</v>
      </c>
    </row>
    <row r="3557" spans="1:4" hidden="1" x14ac:dyDescent="0.25">
      <c r="A3557" s="61" t="s">
        <v>235</v>
      </c>
      <c r="B3557" s="61" t="s">
        <v>236</v>
      </c>
      <c r="C3557">
        <v>1938</v>
      </c>
      <c r="D3557" s="61" t="s">
        <v>2299</v>
      </c>
    </row>
    <row r="3558" spans="1:4" hidden="1" x14ac:dyDescent="0.25">
      <c r="A3558" s="61" t="s">
        <v>235</v>
      </c>
      <c r="B3558" s="61" t="s">
        <v>236</v>
      </c>
      <c r="C3558">
        <v>1939</v>
      </c>
      <c r="D3558" s="61" t="s">
        <v>1854</v>
      </c>
    </row>
    <row r="3559" spans="1:4" hidden="1" x14ac:dyDescent="0.25">
      <c r="A3559" s="61" t="s">
        <v>235</v>
      </c>
      <c r="B3559" s="61" t="s">
        <v>236</v>
      </c>
      <c r="C3559">
        <v>1940</v>
      </c>
      <c r="D3559" s="61" t="s">
        <v>2299</v>
      </c>
    </row>
    <row r="3560" spans="1:4" hidden="1" x14ac:dyDescent="0.25">
      <c r="A3560" s="61" t="s">
        <v>235</v>
      </c>
      <c r="B3560" s="61" t="s">
        <v>236</v>
      </c>
      <c r="C3560">
        <v>1941</v>
      </c>
      <c r="D3560" s="61" t="s">
        <v>2299</v>
      </c>
    </row>
    <row r="3561" spans="1:4" hidden="1" x14ac:dyDescent="0.25">
      <c r="A3561" s="61" t="s">
        <v>235</v>
      </c>
      <c r="B3561" s="61" t="s">
        <v>236</v>
      </c>
      <c r="C3561">
        <v>1942</v>
      </c>
      <c r="D3561" s="61" t="s">
        <v>2299</v>
      </c>
    </row>
    <row r="3562" spans="1:4" hidden="1" x14ac:dyDescent="0.25">
      <c r="A3562" s="61" t="s">
        <v>235</v>
      </c>
      <c r="B3562" s="61" t="s">
        <v>236</v>
      </c>
      <c r="C3562">
        <v>1943</v>
      </c>
      <c r="D3562" s="61" t="s">
        <v>2299</v>
      </c>
    </row>
    <row r="3563" spans="1:4" hidden="1" x14ac:dyDescent="0.25">
      <c r="A3563" s="61" t="s">
        <v>235</v>
      </c>
      <c r="B3563" s="61" t="s">
        <v>236</v>
      </c>
      <c r="C3563">
        <v>1944</v>
      </c>
      <c r="D3563" s="61" t="s">
        <v>1532</v>
      </c>
    </row>
    <row r="3564" spans="1:4" hidden="1" x14ac:dyDescent="0.25">
      <c r="A3564" s="61" t="s">
        <v>235</v>
      </c>
      <c r="B3564" s="61" t="s">
        <v>236</v>
      </c>
      <c r="C3564">
        <v>1945</v>
      </c>
      <c r="D3564" s="61" t="s">
        <v>1532</v>
      </c>
    </row>
    <row r="3565" spans="1:4" hidden="1" x14ac:dyDescent="0.25">
      <c r="A3565" s="61" t="s">
        <v>235</v>
      </c>
      <c r="B3565" s="61" t="s">
        <v>236</v>
      </c>
      <c r="C3565">
        <v>1946</v>
      </c>
      <c r="D3565" s="61" t="s">
        <v>1532</v>
      </c>
    </row>
    <row r="3566" spans="1:4" hidden="1" x14ac:dyDescent="0.25">
      <c r="A3566" s="61" t="s">
        <v>235</v>
      </c>
      <c r="B3566" s="61" t="s">
        <v>236</v>
      </c>
      <c r="C3566">
        <v>1947</v>
      </c>
      <c r="D3566" s="61" t="s">
        <v>1528</v>
      </c>
    </row>
    <row r="3567" spans="1:4" hidden="1" x14ac:dyDescent="0.25">
      <c r="A3567" s="61" t="s">
        <v>235</v>
      </c>
      <c r="B3567" s="61" t="s">
        <v>236</v>
      </c>
      <c r="C3567">
        <v>1948</v>
      </c>
      <c r="D3567" s="61" t="s">
        <v>1528</v>
      </c>
    </row>
    <row r="3568" spans="1:4" hidden="1" x14ac:dyDescent="0.25">
      <c r="A3568" s="61" t="s">
        <v>235</v>
      </c>
      <c r="B3568" s="61" t="s">
        <v>236</v>
      </c>
      <c r="C3568">
        <v>1949</v>
      </c>
      <c r="D3568" s="61" t="s">
        <v>1528</v>
      </c>
    </row>
    <row r="3569" spans="1:4" hidden="1" x14ac:dyDescent="0.25">
      <c r="A3569" s="61" t="s">
        <v>235</v>
      </c>
      <c r="B3569" s="61" t="s">
        <v>236</v>
      </c>
      <c r="C3569">
        <v>1950</v>
      </c>
      <c r="D3569" s="61" t="s">
        <v>1528</v>
      </c>
    </row>
    <row r="3570" spans="1:4" hidden="1" x14ac:dyDescent="0.25">
      <c r="A3570" s="61" t="s">
        <v>235</v>
      </c>
      <c r="B3570" s="61" t="s">
        <v>236</v>
      </c>
      <c r="C3570">
        <v>1951</v>
      </c>
      <c r="D3570" s="61" t="s">
        <v>1853</v>
      </c>
    </row>
    <row r="3571" spans="1:4" hidden="1" x14ac:dyDescent="0.25">
      <c r="A3571" s="61" t="s">
        <v>235</v>
      </c>
      <c r="B3571" s="61" t="s">
        <v>236</v>
      </c>
      <c r="C3571">
        <v>1952</v>
      </c>
      <c r="D3571" s="61" t="s">
        <v>1530</v>
      </c>
    </row>
    <row r="3572" spans="1:4" hidden="1" x14ac:dyDescent="0.25">
      <c r="A3572" s="61" t="s">
        <v>235</v>
      </c>
      <c r="B3572" s="61" t="s">
        <v>236</v>
      </c>
      <c r="C3572">
        <v>1953</v>
      </c>
      <c r="D3572" s="61" t="s">
        <v>1868</v>
      </c>
    </row>
    <row r="3573" spans="1:4" hidden="1" x14ac:dyDescent="0.25">
      <c r="A3573" s="61" t="s">
        <v>235</v>
      </c>
      <c r="B3573" s="61" t="s">
        <v>236</v>
      </c>
      <c r="C3573">
        <v>1954</v>
      </c>
      <c r="D3573" s="61" t="s">
        <v>1868</v>
      </c>
    </row>
    <row r="3574" spans="1:4" hidden="1" x14ac:dyDescent="0.25">
      <c r="A3574" s="61" t="s">
        <v>235</v>
      </c>
      <c r="B3574" s="61" t="s">
        <v>236</v>
      </c>
      <c r="C3574">
        <v>1955</v>
      </c>
      <c r="D3574" s="61" t="s">
        <v>1868</v>
      </c>
    </row>
    <row r="3575" spans="1:4" hidden="1" x14ac:dyDescent="0.25">
      <c r="A3575" s="61" t="s">
        <v>235</v>
      </c>
      <c r="B3575" s="61" t="s">
        <v>236</v>
      </c>
      <c r="C3575">
        <v>1956</v>
      </c>
      <c r="D3575" s="61" t="s">
        <v>2174</v>
      </c>
    </row>
    <row r="3576" spans="1:4" hidden="1" x14ac:dyDescent="0.25">
      <c r="A3576" s="61" t="s">
        <v>235</v>
      </c>
      <c r="B3576" s="61" t="s">
        <v>236</v>
      </c>
      <c r="C3576">
        <v>1957</v>
      </c>
      <c r="D3576" s="61" t="s">
        <v>2174</v>
      </c>
    </row>
    <row r="3577" spans="1:4" hidden="1" x14ac:dyDescent="0.25">
      <c r="A3577" s="61" t="s">
        <v>235</v>
      </c>
      <c r="B3577" s="61" t="s">
        <v>236</v>
      </c>
      <c r="C3577">
        <v>1958</v>
      </c>
      <c r="D3577" s="61" t="s">
        <v>2174</v>
      </c>
    </row>
    <row r="3578" spans="1:4" hidden="1" x14ac:dyDescent="0.25">
      <c r="A3578" s="61" t="s">
        <v>235</v>
      </c>
      <c r="B3578" s="61" t="s">
        <v>236</v>
      </c>
      <c r="C3578">
        <v>1959</v>
      </c>
      <c r="D3578" s="61" t="s">
        <v>2174</v>
      </c>
    </row>
    <row r="3579" spans="1:4" hidden="1" x14ac:dyDescent="0.25">
      <c r="A3579" s="61" t="s">
        <v>235</v>
      </c>
      <c r="B3579" s="61" t="s">
        <v>236</v>
      </c>
      <c r="C3579">
        <v>1960</v>
      </c>
      <c r="D3579" s="61" t="s">
        <v>2174</v>
      </c>
    </row>
    <row r="3580" spans="1:4" hidden="1" x14ac:dyDescent="0.25">
      <c r="A3580" s="61" t="s">
        <v>235</v>
      </c>
      <c r="B3580" s="61" t="s">
        <v>236</v>
      </c>
      <c r="C3580">
        <v>1961</v>
      </c>
      <c r="D3580" s="61" t="s">
        <v>2174</v>
      </c>
    </row>
    <row r="3581" spans="1:4" hidden="1" x14ac:dyDescent="0.25">
      <c r="A3581" s="61" t="s">
        <v>235</v>
      </c>
      <c r="B3581" s="61" t="s">
        <v>236</v>
      </c>
      <c r="C3581">
        <v>1962</v>
      </c>
      <c r="D3581" s="61" t="s">
        <v>2174</v>
      </c>
    </row>
    <row r="3582" spans="1:4" hidden="1" x14ac:dyDescent="0.25">
      <c r="A3582" s="61" t="s">
        <v>235</v>
      </c>
      <c r="B3582" s="61" t="s">
        <v>236</v>
      </c>
      <c r="C3582">
        <v>1963</v>
      </c>
      <c r="D3582" s="61" t="s">
        <v>2174</v>
      </c>
    </row>
    <row r="3583" spans="1:4" hidden="1" x14ac:dyDescent="0.25">
      <c r="A3583" s="61" t="s">
        <v>235</v>
      </c>
      <c r="B3583" s="61" t="s">
        <v>236</v>
      </c>
      <c r="C3583">
        <v>1964</v>
      </c>
      <c r="D3583" s="61" t="s">
        <v>2153</v>
      </c>
    </row>
    <row r="3584" spans="1:4" hidden="1" x14ac:dyDescent="0.25">
      <c r="A3584" s="61" t="s">
        <v>235</v>
      </c>
      <c r="B3584" s="61" t="s">
        <v>236</v>
      </c>
      <c r="C3584">
        <v>1965</v>
      </c>
      <c r="D3584" s="61" t="s">
        <v>2185</v>
      </c>
    </row>
    <row r="3585" spans="1:4" hidden="1" x14ac:dyDescent="0.25">
      <c r="A3585" s="61" t="s">
        <v>235</v>
      </c>
      <c r="B3585" s="61" t="s">
        <v>236</v>
      </c>
      <c r="C3585">
        <v>1966</v>
      </c>
      <c r="D3585" s="61" t="s">
        <v>2300</v>
      </c>
    </row>
    <row r="3586" spans="1:4" hidden="1" x14ac:dyDescent="0.25">
      <c r="A3586" s="61" t="s">
        <v>235</v>
      </c>
      <c r="B3586" s="61" t="s">
        <v>236</v>
      </c>
      <c r="C3586">
        <v>1967</v>
      </c>
      <c r="D3586" s="61" t="s">
        <v>2300</v>
      </c>
    </row>
    <row r="3587" spans="1:4" hidden="1" x14ac:dyDescent="0.25">
      <c r="A3587" s="61" t="s">
        <v>235</v>
      </c>
      <c r="B3587" s="61" t="s">
        <v>236</v>
      </c>
      <c r="C3587">
        <v>1968</v>
      </c>
      <c r="D3587" s="61" t="s">
        <v>2300</v>
      </c>
    </row>
    <row r="3588" spans="1:4" hidden="1" x14ac:dyDescent="0.25">
      <c r="A3588" s="61" t="s">
        <v>235</v>
      </c>
      <c r="B3588" s="61" t="s">
        <v>236</v>
      </c>
      <c r="C3588">
        <v>1969</v>
      </c>
      <c r="D3588" s="61" t="s">
        <v>2300</v>
      </c>
    </row>
    <row r="3589" spans="1:4" hidden="1" x14ac:dyDescent="0.25">
      <c r="A3589" s="61" t="s">
        <v>235</v>
      </c>
      <c r="B3589" s="61" t="s">
        <v>236</v>
      </c>
      <c r="C3589">
        <v>1970</v>
      </c>
      <c r="D3589" s="61" t="s">
        <v>2189</v>
      </c>
    </row>
    <row r="3590" spans="1:4" hidden="1" x14ac:dyDescent="0.25">
      <c r="A3590" s="61" t="s">
        <v>235</v>
      </c>
      <c r="B3590" s="61" t="s">
        <v>236</v>
      </c>
      <c r="C3590">
        <v>1971</v>
      </c>
      <c r="D3590" s="61" t="s">
        <v>1511</v>
      </c>
    </row>
    <row r="3591" spans="1:4" hidden="1" x14ac:dyDescent="0.25">
      <c r="A3591" s="61" t="s">
        <v>235</v>
      </c>
      <c r="B3591" s="61" t="s">
        <v>236</v>
      </c>
      <c r="C3591">
        <v>1972</v>
      </c>
      <c r="D3591" s="61" t="s">
        <v>1511</v>
      </c>
    </row>
    <row r="3592" spans="1:4" hidden="1" x14ac:dyDescent="0.25">
      <c r="A3592" s="61" t="s">
        <v>235</v>
      </c>
      <c r="B3592" s="61" t="s">
        <v>236</v>
      </c>
      <c r="C3592">
        <v>1973</v>
      </c>
      <c r="D3592" s="61" t="s">
        <v>1511</v>
      </c>
    </row>
    <row r="3593" spans="1:4" hidden="1" x14ac:dyDescent="0.25">
      <c r="A3593" s="61" t="s">
        <v>235</v>
      </c>
      <c r="B3593" s="61" t="s">
        <v>236</v>
      </c>
      <c r="C3593">
        <v>1974</v>
      </c>
      <c r="D3593" s="61" t="s">
        <v>1511</v>
      </c>
    </row>
    <row r="3594" spans="1:4" hidden="1" x14ac:dyDescent="0.25">
      <c r="A3594" s="61" t="s">
        <v>235</v>
      </c>
      <c r="B3594" s="61" t="s">
        <v>236</v>
      </c>
      <c r="C3594">
        <v>1975</v>
      </c>
      <c r="D3594" s="61" t="s">
        <v>1511</v>
      </c>
    </row>
    <row r="3595" spans="1:4" hidden="1" x14ac:dyDescent="0.25">
      <c r="A3595" s="61" t="s">
        <v>235</v>
      </c>
      <c r="B3595" s="61" t="s">
        <v>236</v>
      </c>
      <c r="C3595">
        <v>1976</v>
      </c>
      <c r="D3595" s="61" t="s">
        <v>1511</v>
      </c>
    </row>
    <row r="3596" spans="1:4" hidden="1" x14ac:dyDescent="0.25">
      <c r="A3596" s="61" t="s">
        <v>235</v>
      </c>
      <c r="B3596" s="61" t="s">
        <v>236</v>
      </c>
      <c r="C3596">
        <v>1977</v>
      </c>
      <c r="D3596" s="61" t="s">
        <v>1511</v>
      </c>
    </row>
    <row r="3597" spans="1:4" hidden="1" x14ac:dyDescent="0.25">
      <c r="A3597" s="61" t="s">
        <v>235</v>
      </c>
      <c r="B3597" s="61" t="s">
        <v>236</v>
      </c>
      <c r="C3597">
        <v>1978</v>
      </c>
      <c r="D3597" s="61" t="s">
        <v>2301</v>
      </c>
    </row>
    <row r="3598" spans="1:4" hidden="1" x14ac:dyDescent="0.25">
      <c r="A3598" s="61" t="s">
        <v>235</v>
      </c>
      <c r="B3598" s="61" t="s">
        <v>236</v>
      </c>
      <c r="C3598">
        <v>1979</v>
      </c>
      <c r="D3598" s="61" t="s">
        <v>2302</v>
      </c>
    </row>
    <row r="3599" spans="1:4" hidden="1" x14ac:dyDescent="0.25">
      <c r="A3599" s="61" t="s">
        <v>235</v>
      </c>
      <c r="B3599" s="61" t="s">
        <v>236</v>
      </c>
      <c r="C3599">
        <v>1980</v>
      </c>
      <c r="D3599" s="61" t="s">
        <v>2303</v>
      </c>
    </row>
    <row r="3600" spans="1:4" hidden="1" x14ac:dyDescent="0.25">
      <c r="A3600" s="61" t="s">
        <v>235</v>
      </c>
      <c r="B3600" s="61" t="s">
        <v>236</v>
      </c>
      <c r="C3600">
        <v>1981</v>
      </c>
      <c r="D3600" s="61" t="s">
        <v>2304</v>
      </c>
    </row>
    <row r="3601" spans="1:4" hidden="1" x14ac:dyDescent="0.25">
      <c r="A3601" s="61" t="s">
        <v>235</v>
      </c>
      <c r="B3601" s="61" t="s">
        <v>236</v>
      </c>
      <c r="C3601">
        <v>1982</v>
      </c>
      <c r="D3601" s="61" t="s">
        <v>2147</v>
      </c>
    </row>
    <row r="3602" spans="1:4" hidden="1" x14ac:dyDescent="0.25">
      <c r="A3602" s="61" t="s">
        <v>235</v>
      </c>
      <c r="B3602" s="61" t="s">
        <v>236</v>
      </c>
      <c r="C3602">
        <v>1983</v>
      </c>
      <c r="D3602" s="61" t="s">
        <v>2305</v>
      </c>
    </row>
    <row r="3603" spans="1:4" hidden="1" x14ac:dyDescent="0.25">
      <c r="A3603" s="61" t="s">
        <v>235</v>
      </c>
      <c r="B3603" s="61" t="s">
        <v>236</v>
      </c>
      <c r="C3603">
        <v>1984</v>
      </c>
      <c r="D3603" s="61" t="s">
        <v>2306</v>
      </c>
    </row>
    <row r="3604" spans="1:4" hidden="1" x14ac:dyDescent="0.25">
      <c r="A3604" s="61" t="s">
        <v>235</v>
      </c>
      <c r="B3604" s="61" t="s">
        <v>236</v>
      </c>
      <c r="C3604">
        <v>1985</v>
      </c>
      <c r="D3604" s="61" t="s">
        <v>1715</v>
      </c>
    </row>
    <row r="3605" spans="1:4" hidden="1" x14ac:dyDescent="0.25">
      <c r="A3605" s="61" t="s">
        <v>235</v>
      </c>
      <c r="B3605" s="61" t="s">
        <v>236</v>
      </c>
      <c r="C3605">
        <v>1986</v>
      </c>
      <c r="D3605" s="61" t="s">
        <v>2307</v>
      </c>
    </row>
    <row r="3606" spans="1:4" hidden="1" x14ac:dyDescent="0.25">
      <c r="A3606" s="61" t="s">
        <v>235</v>
      </c>
      <c r="B3606" s="61" t="s">
        <v>236</v>
      </c>
      <c r="C3606">
        <v>1987</v>
      </c>
      <c r="D3606" s="61" t="s">
        <v>2169</v>
      </c>
    </row>
    <row r="3607" spans="1:4" hidden="1" x14ac:dyDescent="0.25">
      <c r="A3607" s="61" t="s">
        <v>235</v>
      </c>
      <c r="B3607" s="61" t="s">
        <v>236</v>
      </c>
      <c r="C3607">
        <v>1988</v>
      </c>
      <c r="D3607" s="61" t="s">
        <v>2169</v>
      </c>
    </row>
    <row r="3608" spans="1:4" hidden="1" x14ac:dyDescent="0.25">
      <c r="A3608" s="61" t="s">
        <v>235</v>
      </c>
      <c r="B3608" s="61" t="s">
        <v>236</v>
      </c>
      <c r="C3608">
        <v>1989</v>
      </c>
      <c r="D3608" s="61" t="s">
        <v>2169</v>
      </c>
    </row>
    <row r="3609" spans="1:4" hidden="1" x14ac:dyDescent="0.25">
      <c r="A3609" s="61" t="s">
        <v>235</v>
      </c>
      <c r="B3609" s="61" t="s">
        <v>236</v>
      </c>
      <c r="C3609">
        <v>1990</v>
      </c>
      <c r="D3609" s="61" t="s">
        <v>1805</v>
      </c>
    </row>
    <row r="3610" spans="1:4" hidden="1" x14ac:dyDescent="0.25">
      <c r="A3610" s="61" t="s">
        <v>235</v>
      </c>
      <c r="B3610" s="61" t="s">
        <v>236</v>
      </c>
      <c r="C3610">
        <v>1991</v>
      </c>
      <c r="D3610" s="61" t="s">
        <v>1805</v>
      </c>
    </row>
    <row r="3611" spans="1:4" hidden="1" x14ac:dyDescent="0.25">
      <c r="A3611" s="61" t="s">
        <v>235</v>
      </c>
      <c r="B3611" s="61" t="s">
        <v>236</v>
      </c>
      <c r="C3611">
        <v>1992</v>
      </c>
      <c r="D3611" s="61" t="s">
        <v>1805</v>
      </c>
    </row>
    <row r="3612" spans="1:4" hidden="1" x14ac:dyDescent="0.25">
      <c r="A3612" s="61" t="s">
        <v>235</v>
      </c>
      <c r="B3612" s="61" t="s">
        <v>236</v>
      </c>
      <c r="C3612">
        <v>1993</v>
      </c>
      <c r="D3612" s="61" t="s">
        <v>2308</v>
      </c>
    </row>
    <row r="3613" spans="1:4" hidden="1" x14ac:dyDescent="0.25">
      <c r="A3613" s="61" t="s">
        <v>235</v>
      </c>
      <c r="B3613" s="61" t="s">
        <v>236</v>
      </c>
      <c r="C3613">
        <v>1994</v>
      </c>
      <c r="D3613" s="61" t="s">
        <v>2309</v>
      </c>
    </row>
    <row r="3614" spans="1:4" hidden="1" x14ac:dyDescent="0.25">
      <c r="A3614" s="61" t="s">
        <v>235</v>
      </c>
      <c r="B3614" s="61" t="s">
        <v>236</v>
      </c>
      <c r="C3614">
        <v>1995</v>
      </c>
      <c r="D3614" s="61" t="s">
        <v>2309</v>
      </c>
    </row>
    <row r="3615" spans="1:4" hidden="1" x14ac:dyDescent="0.25">
      <c r="A3615" s="61" t="s">
        <v>235</v>
      </c>
      <c r="B3615" s="61" t="s">
        <v>236</v>
      </c>
      <c r="C3615">
        <v>1996</v>
      </c>
      <c r="D3615" s="61" t="s">
        <v>2309</v>
      </c>
    </row>
    <row r="3616" spans="1:4" hidden="1" x14ac:dyDescent="0.25">
      <c r="A3616" s="61" t="s">
        <v>235</v>
      </c>
      <c r="B3616" s="61" t="s">
        <v>236</v>
      </c>
      <c r="C3616">
        <v>1997</v>
      </c>
      <c r="D3616" s="61" t="s">
        <v>2310</v>
      </c>
    </row>
    <row r="3617" spans="1:4" hidden="1" x14ac:dyDescent="0.25">
      <c r="A3617" s="61" t="s">
        <v>235</v>
      </c>
      <c r="B3617" s="61" t="s">
        <v>236</v>
      </c>
      <c r="C3617">
        <v>1998</v>
      </c>
      <c r="D3617" s="61" t="s">
        <v>2310</v>
      </c>
    </row>
    <row r="3618" spans="1:4" hidden="1" x14ac:dyDescent="0.25">
      <c r="A3618" s="61" t="s">
        <v>235</v>
      </c>
      <c r="B3618" s="61" t="s">
        <v>236</v>
      </c>
      <c r="C3618">
        <v>1999</v>
      </c>
      <c r="D3618" s="61" t="s">
        <v>2310</v>
      </c>
    </row>
    <row r="3619" spans="1:4" hidden="1" x14ac:dyDescent="0.25">
      <c r="A3619" s="61" t="s">
        <v>235</v>
      </c>
      <c r="B3619" s="61" t="s">
        <v>236</v>
      </c>
      <c r="C3619">
        <v>2000</v>
      </c>
      <c r="D3619" s="61" t="s">
        <v>2310</v>
      </c>
    </row>
    <row r="3620" spans="1:4" hidden="1" x14ac:dyDescent="0.25">
      <c r="A3620" s="61" t="s">
        <v>235</v>
      </c>
      <c r="B3620" s="61" t="s">
        <v>236</v>
      </c>
      <c r="C3620">
        <v>2001</v>
      </c>
      <c r="D3620" s="61" t="s">
        <v>2310</v>
      </c>
    </row>
    <row r="3621" spans="1:4" hidden="1" x14ac:dyDescent="0.25">
      <c r="A3621" s="61" t="s">
        <v>235</v>
      </c>
      <c r="B3621" s="61" t="s">
        <v>236</v>
      </c>
      <c r="C3621">
        <v>2002</v>
      </c>
      <c r="D3621" s="61" t="s">
        <v>1718</v>
      </c>
    </row>
    <row r="3622" spans="1:4" hidden="1" x14ac:dyDescent="0.25">
      <c r="A3622" s="61" t="s">
        <v>235</v>
      </c>
      <c r="B3622" s="61" t="s">
        <v>236</v>
      </c>
      <c r="C3622">
        <v>2003</v>
      </c>
      <c r="D3622" s="61" t="s">
        <v>1714</v>
      </c>
    </row>
    <row r="3623" spans="1:4" hidden="1" x14ac:dyDescent="0.25">
      <c r="A3623" s="61" t="s">
        <v>235</v>
      </c>
      <c r="B3623" s="61" t="s">
        <v>236</v>
      </c>
      <c r="C3623">
        <v>2004</v>
      </c>
      <c r="D3623" s="61" t="s">
        <v>1722</v>
      </c>
    </row>
    <row r="3624" spans="1:4" hidden="1" x14ac:dyDescent="0.25">
      <c r="A3624" s="61" t="s">
        <v>235</v>
      </c>
      <c r="B3624" s="61" t="s">
        <v>236</v>
      </c>
      <c r="C3624">
        <v>2005</v>
      </c>
      <c r="D3624" s="61" t="s">
        <v>2311</v>
      </c>
    </row>
    <row r="3625" spans="1:4" hidden="1" x14ac:dyDescent="0.25">
      <c r="A3625" s="61" t="s">
        <v>235</v>
      </c>
      <c r="B3625" s="61" t="s">
        <v>236</v>
      </c>
      <c r="C3625">
        <v>2006</v>
      </c>
      <c r="D3625" s="61" t="s">
        <v>2312</v>
      </c>
    </row>
    <row r="3626" spans="1:4" hidden="1" x14ac:dyDescent="0.25">
      <c r="A3626" s="61" t="s">
        <v>235</v>
      </c>
      <c r="B3626" s="61" t="s">
        <v>236</v>
      </c>
      <c r="C3626">
        <v>2007</v>
      </c>
      <c r="D3626" s="61" t="s">
        <v>2312</v>
      </c>
    </row>
    <row r="3627" spans="1:4" hidden="1" x14ac:dyDescent="0.25">
      <c r="A3627" s="61" t="s">
        <v>235</v>
      </c>
      <c r="B3627" s="61" t="s">
        <v>236</v>
      </c>
      <c r="C3627">
        <v>2008</v>
      </c>
      <c r="D3627" s="61" t="s">
        <v>1697</v>
      </c>
    </row>
    <row r="3628" spans="1:4" hidden="1" x14ac:dyDescent="0.25">
      <c r="A3628" s="61" t="s">
        <v>235</v>
      </c>
      <c r="B3628" s="61" t="s">
        <v>236</v>
      </c>
      <c r="C3628">
        <v>2009</v>
      </c>
      <c r="D3628" s="61" t="s">
        <v>2306</v>
      </c>
    </row>
    <row r="3629" spans="1:4" hidden="1" x14ac:dyDescent="0.25">
      <c r="A3629" s="61" t="s">
        <v>235</v>
      </c>
      <c r="B3629" s="61" t="s">
        <v>236</v>
      </c>
      <c r="C3629">
        <v>2010</v>
      </c>
      <c r="D3629" s="61" t="s">
        <v>1818</v>
      </c>
    </row>
    <row r="3630" spans="1:4" hidden="1" x14ac:dyDescent="0.25">
      <c r="A3630" s="61" t="s">
        <v>235</v>
      </c>
      <c r="B3630" s="61" t="s">
        <v>236</v>
      </c>
      <c r="C3630">
        <v>2011</v>
      </c>
      <c r="D3630" s="61" t="s">
        <v>1818</v>
      </c>
    </row>
    <row r="3631" spans="1:4" hidden="1" x14ac:dyDescent="0.25">
      <c r="A3631" s="61" t="s">
        <v>235</v>
      </c>
      <c r="B3631" s="61" t="s">
        <v>236</v>
      </c>
      <c r="C3631">
        <v>2012</v>
      </c>
      <c r="D3631" s="61" t="s">
        <v>1818</v>
      </c>
    </row>
    <row r="3632" spans="1:4" hidden="1" x14ac:dyDescent="0.25">
      <c r="A3632" s="61" t="s">
        <v>235</v>
      </c>
      <c r="B3632" s="61" t="s">
        <v>236</v>
      </c>
      <c r="C3632">
        <v>2013</v>
      </c>
      <c r="D3632" s="61" t="s">
        <v>2313</v>
      </c>
    </row>
    <row r="3633" spans="1:4" hidden="1" x14ac:dyDescent="0.25">
      <c r="A3633" s="61" t="s">
        <v>235</v>
      </c>
      <c r="B3633" s="61" t="s">
        <v>236</v>
      </c>
      <c r="C3633">
        <v>2014</v>
      </c>
      <c r="D3633" s="61" t="s">
        <v>2312</v>
      </c>
    </row>
    <row r="3634" spans="1:4" hidden="1" x14ac:dyDescent="0.25">
      <c r="A3634" s="61" t="s">
        <v>235</v>
      </c>
      <c r="B3634" s="61" t="s">
        <v>236</v>
      </c>
      <c r="C3634">
        <v>2015</v>
      </c>
      <c r="D3634" s="61" t="s">
        <v>2314</v>
      </c>
    </row>
    <row r="3635" spans="1:4" hidden="1" x14ac:dyDescent="0.25">
      <c r="A3635" s="61" t="s">
        <v>235</v>
      </c>
      <c r="B3635" s="61" t="s">
        <v>236</v>
      </c>
      <c r="C3635">
        <v>2016</v>
      </c>
      <c r="D3635" s="61" t="s">
        <v>2314</v>
      </c>
    </row>
    <row r="3636" spans="1:4" hidden="1" x14ac:dyDescent="0.25">
      <c r="A3636" s="61" t="s">
        <v>235</v>
      </c>
      <c r="B3636" s="61" t="s">
        <v>236</v>
      </c>
      <c r="C3636">
        <v>2017</v>
      </c>
      <c r="D3636" s="61" t="s">
        <v>1697</v>
      </c>
    </row>
    <row r="3637" spans="1:4" hidden="1" x14ac:dyDescent="0.25">
      <c r="A3637" s="61" t="s">
        <v>235</v>
      </c>
      <c r="B3637" s="61" t="s">
        <v>236</v>
      </c>
      <c r="C3637">
        <v>2018</v>
      </c>
      <c r="D3637" s="61" t="s">
        <v>1747</v>
      </c>
    </row>
    <row r="3638" spans="1:4" hidden="1" x14ac:dyDescent="0.25">
      <c r="A3638" s="61" t="s">
        <v>235</v>
      </c>
      <c r="B3638" s="61" t="s">
        <v>236</v>
      </c>
      <c r="C3638">
        <v>2019</v>
      </c>
      <c r="D3638" s="61" t="s">
        <v>2315</v>
      </c>
    </row>
    <row r="3639" spans="1:4" hidden="1" x14ac:dyDescent="0.25">
      <c r="A3639" s="61" t="s">
        <v>235</v>
      </c>
      <c r="B3639" s="61" t="s">
        <v>236</v>
      </c>
      <c r="C3639">
        <v>2020</v>
      </c>
      <c r="D3639" s="61" t="s">
        <v>2168</v>
      </c>
    </row>
    <row r="3640" spans="1:4" hidden="1" x14ac:dyDescent="0.25">
      <c r="A3640" s="61" t="s">
        <v>235</v>
      </c>
      <c r="B3640" s="61" t="s">
        <v>236</v>
      </c>
      <c r="C3640">
        <v>2021</v>
      </c>
      <c r="D3640" s="61" t="s">
        <v>2316</v>
      </c>
    </row>
    <row r="3641" spans="1:4" hidden="1" x14ac:dyDescent="0.25">
      <c r="A3641" s="61" t="s">
        <v>235</v>
      </c>
      <c r="B3641" s="61" t="s">
        <v>236</v>
      </c>
      <c r="C3641">
        <v>2022</v>
      </c>
      <c r="D3641" s="61" t="s">
        <v>1700</v>
      </c>
    </row>
    <row r="3642" spans="1:4" x14ac:dyDescent="0.25">
      <c r="A3642" s="61" t="s">
        <v>235</v>
      </c>
      <c r="B3642" s="61" t="s">
        <v>236</v>
      </c>
      <c r="C3642">
        <v>2023</v>
      </c>
      <c r="D3642" s="61">
        <v>0.36399999999999999</v>
      </c>
    </row>
    <row r="3643" spans="1:4" hidden="1" x14ac:dyDescent="0.25">
      <c r="A3643" s="61" t="s">
        <v>156</v>
      </c>
      <c r="B3643" s="61" t="s">
        <v>231</v>
      </c>
      <c r="C3643">
        <v>1789</v>
      </c>
      <c r="D3643" s="61" t="s">
        <v>1508</v>
      </c>
    </row>
    <row r="3644" spans="1:4" hidden="1" x14ac:dyDescent="0.25">
      <c r="A3644" s="61" t="s">
        <v>156</v>
      </c>
      <c r="B3644" s="61" t="s">
        <v>231</v>
      </c>
      <c r="C3644">
        <v>1790</v>
      </c>
      <c r="D3644" s="61" t="s">
        <v>1508</v>
      </c>
    </row>
    <row r="3645" spans="1:4" hidden="1" x14ac:dyDescent="0.25">
      <c r="A3645" s="61" t="s">
        <v>156</v>
      </c>
      <c r="B3645" s="61" t="s">
        <v>231</v>
      </c>
      <c r="C3645">
        <v>1791</v>
      </c>
      <c r="D3645" s="61" t="s">
        <v>1508</v>
      </c>
    </row>
    <row r="3646" spans="1:4" hidden="1" x14ac:dyDescent="0.25">
      <c r="A3646" s="61" t="s">
        <v>156</v>
      </c>
      <c r="B3646" s="61" t="s">
        <v>231</v>
      </c>
      <c r="C3646">
        <v>1792</v>
      </c>
      <c r="D3646" s="61" t="s">
        <v>1508</v>
      </c>
    </row>
    <row r="3647" spans="1:4" hidden="1" x14ac:dyDescent="0.25">
      <c r="A3647" s="61" t="s">
        <v>156</v>
      </c>
      <c r="B3647" s="61" t="s">
        <v>231</v>
      </c>
      <c r="C3647">
        <v>1793</v>
      </c>
      <c r="D3647" s="61" t="s">
        <v>1508</v>
      </c>
    </row>
    <row r="3648" spans="1:4" hidden="1" x14ac:dyDescent="0.25">
      <c r="A3648" s="61" t="s">
        <v>156</v>
      </c>
      <c r="B3648" s="61" t="s">
        <v>231</v>
      </c>
      <c r="C3648">
        <v>1794</v>
      </c>
      <c r="D3648" s="61" t="s">
        <v>1508</v>
      </c>
    </row>
    <row r="3649" spans="1:4" hidden="1" x14ac:dyDescent="0.25">
      <c r="A3649" s="61" t="s">
        <v>156</v>
      </c>
      <c r="B3649" s="61" t="s">
        <v>231</v>
      </c>
      <c r="C3649">
        <v>1795</v>
      </c>
      <c r="D3649" s="61" t="s">
        <v>1508</v>
      </c>
    </row>
    <row r="3650" spans="1:4" hidden="1" x14ac:dyDescent="0.25">
      <c r="A3650" s="61" t="s">
        <v>156</v>
      </c>
      <c r="B3650" s="61" t="s">
        <v>231</v>
      </c>
      <c r="C3650">
        <v>1796</v>
      </c>
      <c r="D3650" s="61" t="s">
        <v>1508</v>
      </c>
    </row>
    <row r="3651" spans="1:4" hidden="1" x14ac:dyDescent="0.25">
      <c r="A3651" s="61" t="s">
        <v>156</v>
      </c>
      <c r="B3651" s="61" t="s">
        <v>231</v>
      </c>
      <c r="C3651">
        <v>1797</v>
      </c>
      <c r="D3651" s="61" t="s">
        <v>1508</v>
      </c>
    </row>
    <row r="3652" spans="1:4" hidden="1" x14ac:dyDescent="0.25">
      <c r="A3652" s="61" t="s">
        <v>156</v>
      </c>
      <c r="B3652" s="61" t="s">
        <v>231</v>
      </c>
      <c r="C3652">
        <v>1798</v>
      </c>
      <c r="D3652" s="61" t="s">
        <v>1508</v>
      </c>
    </row>
    <row r="3653" spans="1:4" hidden="1" x14ac:dyDescent="0.25">
      <c r="A3653" s="61" t="s">
        <v>156</v>
      </c>
      <c r="B3653" s="61" t="s">
        <v>231</v>
      </c>
      <c r="C3653">
        <v>1799</v>
      </c>
      <c r="D3653" s="61" t="s">
        <v>1508</v>
      </c>
    </row>
    <row r="3654" spans="1:4" hidden="1" x14ac:dyDescent="0.25">
      <c r="A3654" s="61" t="s">
        <v>156</v>
      </c>
      <c r="B3654" s="61" t="s">
        <v>231</v>
      </c>
      <c r="C3654">
        <v>1800</v>
      </c>
      <c r="D3654" s="61" t="s">
        <v>1508</v>
      </c>
    </row>
    <row r="3655" spans="1:4" hidden="1" x14ac:dyDescent="0.25">
      <c r="A3655" s="61" t="s">
        <v>156</v>
      </c>
      <c r="B3655" s="61" t="s">
        <v>231</v>
      </c>
      <c r="C3655">
        <v>1801</v>
      </c>
      <c r="D3655" s="61" t="s">
        <v>1508</v>
      </c>
    </row>
    <row r="3656" spans="1:4" hidden="1" x14ac:dyDescent="0.25">
      <c r="A3656" s="61" t="s">
        <v>156</v>
      </c>
      <c r="B3656" s="61" t="s">
        <v>231</v>
      </c>
      <c r="C3656">
        <v>1802</v>
      </c>
      <c r="D3656" s="61" t="s">
        <v>1508</v>
      </c>
    </row>
    <row r="3657" spans="1:4" hidden="1" x14ac:dyDescent="0.25">
      <c r="A3657" s="61" t="s">
        <v>156</v>
      </c>
      <c r="B3657" s="61" t="s">
        <v>231</v>
      </c>
      <c r="C3657">
        <v>1803</v>
      </c>
      <c r="D3657" s="61" t="s">
        <v>1508</v>
      </c>
    </row>
    <row r="3658" spans="1:4" hidden="1" x14ac:dyDescent="0.25">
      <c r="A3658" s="61" t="s">
        <v>156</v>
      </c>
      <c r="B3658" s="61" t="s">
        <v>231</v>
      </c>
      <c r="C3658">
        <v>1804</v>
      </c>
      <c r="D3658" s="61" t="s">
        <v>1508</v>
      </c>
    </row>
    <row r="3659" spans="1:4" hidden="1" x14ac:dyDescent="0.25">
      <c r="A3659" s="61" t="s">
        <v>156</v>
      </c>
      <c r="B3659" s="61" t="s">
        <v>231</v>
      </c>
      <c r="C3659">
        <v>1805</v>
      </c>
      <c r="D3659" s="61" t="s">
        <v>1508</v>
      </c>
    </row>
    <row r="3660" spans="1:4" hidden="1" x14ac:dyDescent="0.25">
      <c r="A3660" s="61" t="s">
        <v>156</v>
      </c>
      <c r="B3660" s="61" t="s">
        <v>231</v>
      </c>
      <c r="C3660">
        <v>1806</v>
      </c>
      <c r="D3660" s="61" t="s">
        <v>1508</v>
      </c>
    </row>
    <row r="3661" spans="1:4" hidden="1" x14ac:dyDescent="0.25">
      <c r="A3661" s="61" t="s">
        <v>156</v>
      </c>
      <c r="B3661" s="61" t="s">
        <v>231</v>
      </c>
      <c r="C3661">
        <v>1807</v>
      </c>
      <c r="D3661" s="61" t="s">
        <v>1508</v>
      </c>
    </row>
    <row r="3662" spans="1:4" hidden="1" x14ac:dyDescent="0.25">
      <c r="A3662" s="61" t="s">
        <v>156</v>
      </c>
      <c r="B3662" s="61" t="s">
        <v>231</v>
      </c>
      <c r="C3662">
        <v>1808</v>
      </c>
      <c r="D3662" s="61" t="s">
        <v>1529</v>
      </c>
    </row>
    <row r="3663" spans="1:4" hidden="1" x14ac:dyDescent="0.25">
      <c r="A3663" s="61" t="s">
        <v>156</v>
      </c>
      <c r="B3663" s="61" t="s">
        <v>231</v>
      </c>
      <c r="C3663">
        <v>1809</v>
      </c>
      <c r="D3663" s="61" t="s">
        <v>570</v>
      </c>
    </row>
    <row r="3664" spans="1:4" hidden="1" x14ac:dyDescent="0.25">
      <c r="A3664" s="61" t="s">
        <v>156</v>
      </c>
      <c r="B3664" s="61" t="s">
        <v>231</v>
      </c>
      <c r="C3664">
        <v>1810</v>
      </c>
      <c r="D3664" s="61" t="s">
        <v>570</v>
      </c>
    </row>
    <row r="3665" spans="1:4" hidden="1" x14ac:dyDescent="0.25">
      <c r="A3665" s="61" t="s">
        <v>156</v>
      </c>
      <c r="B3665" s="61" t="s">
        <v>231</v>
      </c>
      <c r="C3665">
        <v>1811</v>
      </c>
      <c r="D3665" s="61" t="s">
        <v>570</v>
      </c>
    </row>
    <row r="3666" spans="1:4" hidden="1" x14ac:dyDescent="0.25">
      <c r="A3666" s="61" t="s">
        <v>156</v>
      </c>
      <c r="B3666" s="61" t="s">
        <v>231</v>
      </c>
      <c r="C3666">
        <v>1812</v>
      </c>
      <c r="D3666" s="61" t="s">
        <v>570</v>
      </c>
    </row>
    <row r="3667" spans="1:4" hidden="1" x14ac:dyDescent="0.25">
      <c r="A3667" s="61" t="s">
        <v>156</v>
      </c>
      <c r="B3667" s="61" t="s">
        <v>231</v>
      </c>
      <c r="C3667">
        <v>1813</v>
      </c>
      <c r="D3667" s="61" t="s">
        <v>570</v>
      </c>
    </row>
    <row r="3668" spans="1:4" hidden="1" x14ac:dyDescent="0.25">
      <c r="A3668" s="61" t="s">
        <v>156</v>
      </c>
      <c r="B3668" s="61" t="s">
        <v>231</v>
      </c>
      <c r="C3668">
        <v>1814</v>
      </c>
      <c r="D3668" s="61" t="s">
        <v>570</v>
      </c>
    </row>
    <row r="3669" spans="1:4" hidden="1" x14ac:dyDescent="0.25">
      <c r="A3669" s="61" t="s">
        <v>156</v>
      </c>
      <c r="B3669" s="61" t="s">
        <v>231</v>
      </c>
      <c r="C3669">
        <v>1815</v>
      </c>
      <c r="D3669" s="61" t="s">
        <v>570</v>
      </c>
    </row>
    <row r="3670" spans="1:4" hidden="1" x14ac:dyDescent="0.25">
      <c r="A3670" s="61" t="s">
        <v>156</v>
      </c>
      <c r="B3670" s="61" t="s">
        <v>231</v>
      </c>
      <c r="C3670">
        <v>1816</v>
      </c>
      <c r="D3670" s="61" t="s">
        <v>570</v>
      </c>
    </row>
    <row r="3671" spans="1:4" hidden="1" x14ac:dyDescent="0.25">
      <c r="A3671" s="61" t="s">
        <v>156</v>
      </c>
      <c r="B3671" s="61" t="s">
        <v>231</v>
      </c>
      <c r="C3671">
        <v>1817</v>
      </c>
      <c r="D3671" s="61" t="s">
        <v>570</v>
      </c>
    </row>
    <row r="3672" spans="1:4" hidden="1" x14ac:dyDescent="0.25">
      <c r="A3672" s="61" t="s">
        <v>156</v>
      </c>
      <c r="B3672" s="61" t="s">
        <v>231</v>
      </c>
      <c r="C3672">
        <v>1818</v>
      </c>
      <c r="D3672" s="61" t="s">
        <v>570</v>
      </c>
    </row>
    <row r="3673" spans="1:4" hidden="1" x14ac:dyDescent="0.25">
      <c r="A3673" s="61" t="s">
        <v>156</v>
      </c>
      <c r="B3673" s="61" t="s">
        <v>231</v>
      </c>
      <c r="C3673">
        <v>1819</v>
      </c>
      <c r="D3673" s="61" t="s">
        <v>570</v>
      </c>
    </row>
    <row r="3674" spans="1:4" hidden="1" x14ac:dyDescent="0.25">
      <c r="A3674" s="61" t="s">
        <v>156</v>
      </c>
      <c r="B3674" s="61" t="s">
        <v>231</v>
      </c>
      <c r="C3674">
        <v>1820</v>
      </c>
      <c r="D3674" s="61" t="s">
        <v>570</v>
      </c>
    </row>
    <row r="3675" spans="1:4" hidden="1" x14ac:dyDescent="0.25">
      <c r="A3675" s="61" t="s">
        <v>156</v>
      </c>
      <c r="B3675" s="61" t="s">
        <v>231</v>
      </c>
      <c r="C3675">
        <v>1821</v>
      </c>
      <c r="D3675" s="61" t="s">
        <v>570</v>
      </c>
    </row>
    <row r="3676" spans="1:4" hidden="1" x14ac:dyDescent="0.25">
      <c r="A3676" s="61" t="s">
        <v>156</v>
      </c>
      <c r="B3676" s="61" t="s">
        <v>231</v>
      </c>
      <c r="C3676">
        <v>1822</v>
      </c>
      <c r="D3676" s="61" t="s">
        <v>570</v>
      </c>
    </row>
    <row r="3677" spans="1:4" hidden="1" x14ac:dyDescent="0.25">
      <c r="A3677" s="61" t="s">
        <v>156</v>
      </c>
      <c r="B3677" s="61" t="s">
        <v>231</v>
      </c>
      <c r="C3677">
        <v>1823</v>
      </c>
      <c r="D3677" s="61" t="s">
        <v>570</v>
      </c>
    </row>
    <row r="3678" spans="1:4" hidden="1" x14ac:dyDescent="0.25">
      <c r="A3678" s="61" t="s">
        <v>156</v>
      </c>
      <c r="B3678" s="61" t="s">
        <v>231</v>
      </c>
      <c r="C3678">
        <v>1824</v>
      </c>
      <c r="D3678" s="61" t="s">
        <v>570</v>
      </c>
    </row>
    <row r="3679" spans="1:4" hidden="1" x14ac:dyDescent="0.25">
      <c r="A3679" s="61" t="s">
        <v>156</v>
      </c>
      <c r="B3679" s="61" t="s">
        <v>231</v>
      </c>
      <c r="C3679">
        <v>1825</v>
      </c>
      <c r="D3679" s="61" t="s">
        <v>570</v>
      </c>
    </row>
    <row r="3680" spans="1:4" hidden="1" x14ac:dyDescent="0.25">
      <c r="A3680" s="61" t="s">
        <v>156</v>
      </c>
      <c r="B3680" s="61" t="s">
        <v>231</v>
      </c>
      <c r="C3680">
        <v>1826</v>
      </c>
      <c r="D3680" s="61" t="s">
        <v>570</v>
      </c>
    </row>
    <row r="3681" spans="1:4" hidden="1" x14ac:dyDescent="0.25">
      <c r="A3681" s="61" t="s">
        <v>156</v>
      </c>
      <c r="B3681" s="61" t="s">
        <v>231</v>
      </c>
      <c r="C3681">
        <v>1827</v>
      </c>
      <c r="D3681" s="61" t="s">
        <v>570</v>
      </c>
    </row>
    <row r="3682" spans="1:4" hidden="1" x14ac:dyDescent="0.25">
      <c r="A3682" s="61" t="s">
        <v>156</v>
      </c>
      <c r="B3682" s="61" t="s">
        <v>231</v>
      </c>
      <c r="C3682">
        <v>1828</v>
      </c>
      <c r="D3682" s="61" t="s">
        <v>570</v>
      </c>
    </row>
    <row r="3683" spans="1:4" hidden="1" x14ac:dyDescent="0.25">
      <c r="A3683" s="61" t="s">
        <v>156</v>
      </c>
      <c r="B3683" s="61" t="s">
        <v>231</v>
      </c>
      <c r="C3683">
        <v>1829</v>
      </c>
      <c r="D3683" s="61" t="s">
        <v>570</v>
      </c>
    </row>
    <row r="3684" spans="1:4" hidden="1" x14ac:dyDescent="0.25">
      <c r="A3684" s="61" t="s">
        <v>156</v>
      </c>
      <c r="B3684" s="61" t="s">
        <v>231</v>
      </c>
      <c r="C3684">
        <v>1830</v>
      </c>
      <c r="D3684" s="61" t="s">
        <v>570</v>
      </c>
    </row>
    <row r="3685" spans="1:4" hidden="1" x14ac:dyDescent="0.25">
      <c r="A3685" s="61" t="s">
        <v>156</v>
      </c>
      <c r="B3685" s="61" t="s">
        <v>231</v>
      </c>
      <c r="C3685">
        <v>1831</v>
      </c>
      <c r="D3685" s="61" t="s">
        <v>570</v>
      </c>
    </row>
    <row r="3686" spans="1:4" hidden="1" x14ac:dyDescent="0.25">
      <c r="A3686" s="61" t="s">
        <v>156</v>
      </c>
      <c r="B3686" s="61" t="s">
        <v>231</v>
      </c>
      <c r="C3686">
        <v>1832</v>
      </c>
      <c r="D3686" s="61" t="s">
        <v>570</v>
      </c>
    </row>
    <row r="3687" spans="1:4" hidden="1" x14ac:dyDescent="0.25">
      <c r="A3687" s="61" t="s">
        <v>156</v>
      </c>
      <c r="B3687" s="61" t="s">
        <v>231</v>
      </c>
      <c r="C3687">
        <v>1833</v>
      </c>
      <c r="D3687" s="61" t="s">
        <v>570</v>
      </c>
    </row>
    <row r="3688" spans="1:4" hidden="1" x14ac:dyDescent="0.25">
      <c r="A3688" s="61" t="s">
        <v>156</v>
      </c>
      <c r="B3688" s="61" t="s">
        <v>231</v>
      </c>
      <c r="C3688">
        <v>1834</v>
      </c>
      <c r="D3688" s="61" t="s">
        <v>570</v>
      </c>
    </row>
    <row r="3689" spans="1:4" hidden="1" x14ac:dyDescent="0.25">
      <c r="A3689" s="61" t="s">
        <v>156</v>
      </c>
      <c r="B3689" s="61" t="s">
        <v>231</v>
      </c>
      <c r="C3689">
        <v>1835</v>
      </c>
      <c r="D3689" s="61" t="s">
        <v>570</v>
      </c>
    </row>
    <row r="3690" spans="1:4" hidden="1" x14ac:dyDescent="0.25">
      <c r="A3690" s="61" t="s">
        <v>156</v>
      </c>
      <c r="B3690" s="61" t="s">
        <v>231</v>
      </c>
      <c r="C3690">
        <v>1836</v>
      </c>
      <c r="D3690" s="61" t="s">
        <v>570</v>
      </c>
    </row>
    <row r="3691" spans="1:4" hidden="1" x14ac:dyDescent="0.25">
      <c r="A3691" s="61" t="s">
        <v>156</v>
      </c>
      <c r="B3691" s="61" t="s">
        <v>231</v>
      </c>
      <c r="C3691">
        <v>1837</v>
      </c>
      <c r="D3691" s="61" t="s">
        <v>570</v>
      </c>
    </row>
    <row r="3692" spans="1:4" hidden="1" x14ac:dyDescent="0.25">
      <c r="A3692" s="61" t="s">
        <v>156</v>
      </c>
      <c r="B3692" s="61" t="s">
        <v>231</v>
      </c>
      <c r="C3692">
        <v>1838</v>
      </c>
      <c r="D3692" s="61" t="s">
        <v>570</v>
      </c>
    </row>
    <row r="3693" spans="1:4" hidden="1" x14ac:dyDescent="0.25">
      <c r="A3693" s="61" t="s">
        <v>156</v>
      </c>
      <c r="B3693" s="61" t="s">
        <v>231</v>
      </c>
      <c r="C3693">
        <v>1839</v>
      </c>
      <c r="D3693" s="61" t="s">
        <v>1516</v>
      </c>
    </row>
    <row r="3694" spans="1:4" hidden="1" x14ac:dyDescent="0.25">
      <c r="A3694" s="61" t="s">
        <v>156</v>
      </c>
      <c r="B3694" s="61" t="s">
        <v>231</v>
      </c>
      <c r="C3694">
        <v>1840</v>
      </c>
      <c r="D3694" s="61" t="s">
        <v>2293</v>
      </c>
    </row>
    <row r="3695" spans="1:4" hidden="1" x14ac:dyDescent="0.25">
      <c r="A3695" s="61" t="s">
        <v>156</v>
      </c>
      <c r="B3695" s="61" t="s">
        <v>231</v>
      </c>
      <c r="C3695">
        <v>1841</v>
      </c>
      <c r="D3695" s="61" t="s">
        <v>2293</v>
      </c>
    </row>
    <row r="3696" spans="1:4" hidden="1" x14ac:dyDescent="0.25">
      <c r="A3696" s="61" t="s">
        <v>156</v>
      </c>
      <c r="B3696" s="61" t="s">
        <v>231</v>
      </c>
      <c r="C3696">
        <v>1842</v>
      </c>
      <c r="D3696" s="61" t="s">
        <v>2293</v>
      </c>
    </row>
    <row r="3697" spans="1:4" hidden="1" x14ac:dyDescent="0.25">
      <c r="A3697" s="61" t="s">
        <v>156</v>
      </c>
      <c r="B3697" s="61" t="s">
        <v>231</v>
      </c>
      <c r="C3697">
        <v>1843</v>
      </c>
      <c r="D3697" s="61" t="s">
        <v>2293</v>
      </c>
    </row>
    <row r="3698" spans="1:4" hidden="1" x14ac:dyDescent="0.25">
      <c r="A3698" s="61" t="s">
        <v>156</v>
      </c>
      <c r="B3698" s="61" t="s">
        <v>231</v>
      </c>
      <c r="C3698">
        <v>1844</v>
      </c>
      <c r="D3698" s="61" t="s">
        <v>2293</v>
      </c>
    </row>
    <row r="3699" spans="1:4" hidden="1" x14ac:dyDescent="0.25">
      <c r="A3699" s="61" t="s">
        <v>156</v>
      </c>
      <c r="B3699" s="61" t="s">
        <v>231</v>
      </c>
      <c r="C3699">
        <v>1845</v>
      </c>
      <c r="D3699" s="61" t="s">
        <v>2293</v>
      </c>
    </row>
    <row r="3700" spans="1:4" hidden="1" x14ac:dyDescent="0.25">
      <c r="A3700" s="61" t="s">
        <v>156</v>
      </c>
      <c r="B3700" s="61" t="s">
        <v>231</v>
      </c>
      <c r="C3700">
        <v>1846</v>
      </c>
      <c r="D3700" s="61" t="s">
        <v>2293</v>
      </c>
    </row>
    <row r="3701" spans="1:4" hidden="1" x14ac:dyDescent="0.25">
      <c r="A3701" s="61" t="s">
        <v>156</v>
      </c>
      <c r="B3701" s="61" t="s">
        <v>231</v>
      </c>
      <c r="C3701">
        <v>1847</v>
      </c>
      <c r="D3701" s="61" t="s">
        <v>2293</v>
      </c>
    </row>
    <row r="3702" spans="1:4" hidden="1" x14ac:dyDescent="0.25">
      <c r="A3702" s="61" t="s">
        <v>156</v>
      </c>
      <c r="B3702" s="61" t="s">
        <v>231</v>
      </c>
      <c r="C3702">
        <v>1848</v>
      </c>
      <c r="D3702" s="61" t="s">
        <v>2293</v>
      </c>
    </row>
    <row r="3703" spans="1:4" hidden="1" x14ac:dyDescent="0.25">
      <c r="A3703" s="61" t="s">
        <v>156</v>
      </c>
      <c r="B3703" s="61" t="s">
        <v>231</v>
      </c>
      <c r="C3703">
        <v>1849</v>
      </c>
      <c r="D3703" s="61" t="s">
        <v>2293</v>
      </c>
    </row>
    <row r="3704" spans="1:4" hidden="1" x14ac:dyDescent="0.25">
      <c r="A3704" s="61" t="s">
        <v>156</v>
      </c>
      <c r="B3704" s="61" t="s">
        <v>231</v>
      </c>
      <c r="C3704">
        <v>1850</v>
      </c>
      <c r="D3704" s="61" t="s">
        <v>2293</v>
      </c>
    </row>
    <row r="3705" spans="1:4" hidden="1" x14ac:dyDescent="0.25">
      <c r="A3705" s="61" t="s">
        <v>156</v>
      </c>
      <c r="B3705" s="61" t="s">
        <v>231</v>
      </c>
      <c r="C3705">
        <v>1851</v>
      </c>
      <c r="D3705" s="61" t="s">
        <v>2293</v>
      </c>
    </row>
    <row r="3706" spans="1:4" hidden="1" x14ac:dyDescent="0.25">
      <c r="A3706" s="61" t="s">
        <v>156</v>
      </c>
      <c r="B3706" s="61" t="s">
        <v>231</v>
      </c>
      <c r="C3706">
        <v>1852</v>
      </c>
      <c r="D3706" s="61" t="s">
        <v>2293</v>
      </c>
    </row>
    <row r="3707" spans="1:4" hidden="1" x14ac:dyDescent="0.25">
      <c r="A3707" s="61" t="s">
        <v>156</v>
      </c>
      <c r="B3707" s="61" t="s">
        <v>231</v>
      </c>
      <c r="C3707">
        <v>1853</v>
      </c>
      <c r="D3707" s="61" t="s">
        <v>2293</v>
      </c>
    </row>
    <row r="3708" spans="1:4" hidden="1" x14ac:dyDescent="0.25">
      <c r="A3708" s="61" t="s">
        <v>156</v>
      </c>
      <c r="B3708" s="61" t="s">
        <v>231</v>
      </c>
      <c r="C3708">
        <v>1854</v>
      </c>
      <c r="D3708" s="61" t="s">
        <v>2293</v>
      </c>
    </row>
    <row r="3709" spans="1:4" hidden="1" x14ac:dyDescent="0.25">
      <c r="A3709" s="61" t="s">
        <v>156</v>
      </c>
      <c r="B3709" s="61" t="s">
        <v>231</v>
      </c>
      <c r="C3709">
        <v>1855</v>
      </c>
      <c r="D3709" s="61" t="s">
        <v>2293</v>
      </c>
    </row>
    <row r="3710" spans="1:4" hidden="1" x14ac:dyDescent="0.25">
      <c r="A3710" s="61" t="s">
        <v>156</v>
      </c>
      <c r="B3710" s="61" t="s">
        <v>231</v>
      </c>
      <c r="C3710">
        <v>1856</v>
      </c>
      <c r="D3710" s="61" t="s">
        <v>2293</v>
      </c>
    </row>
    <row r="3711" spans="1:4" hidden="1" x14ac:dyDescent="0.25">
      <c r="A3711" s="61" t="s">
        <v>156</v>
      </c>
      <c r="B3711" s="61" t="s">
        <v>231</v>
      </c>
      <c r="C3711">
        <v>1857</v>
      </c>
      <c r="D3711" s="61" t="s">
        <v>1867</v>
      </c>
    </row>
    <row r="3712" spans="1:4" hidden="1" x14ac:dyDescent="0.25">
      <c r="A3712" s="61" t="s">
        <v>156</v>
      </c>
      <c r="B3712" s="61" t="s">
        <v>231</v>
      </c>
      <c r="C3712">
        <v>1858</v>
      </c>
      <c r="D3712" s="61" t="s">
        <v>1867</v>
      </c>
    </row>
    <row r="3713" spans="1:4" hidden="1" x14ac:dyDescent="0.25">
      <c r="A3713" s="61" t="s">
        <v>156</v>
      </c>
      <c r="B3713" s="61" t="s">
        <v>231</v>
      </c>
      <c r="C3713">
        <v>1859</v>
      </c>
      <c r="D3713" s="61" t="s">
        <v>1867</v>
      </c>
    </row>
    <row r="3714" spans="1:4" hidden="1" x14ac:dyDescent="0.25">
      <c r="A3714" s="61" t="s">
        <v>156</v>
      </c>
      <c r="B3714" s="61" t="s">
        <v>231</v>
      </c>
      <c r="C3714">
        <v>1860</v>
      </c>
      <c r="D3714" s="61" t="s">
        <v>1867</v>
      </c>
    </row>
    <row r="3715" spans="1:4" hidden="1" x14ac:dyDescent="0.25">
      <c r="A3715" s="61" t="s">
        <v>156</v>
      </c>
      <c r="B3715" s="61" t="s">
        <v>231</v>
      </c>
      <c r="C3715">
        <v>1861</v>
      </c>
      <c r="D3715" s="61" t="s">
        <v>1867</v>
      </c>
    </row>
    <row r="3716" spans="1:4" hidden="1" x14ac:dyDescent="0.25">
      <c r="A3716" s="61" t="s">
        <v>156</v>
      </c>
      <c r="B3716" s="61" t="s">
        <v>231</v>
      </c>
      <c r="C3716">
        <v>1862</v>
      </c>
      <c r="D3716" s="61" t="s">
        <v>1867</v>
      </c>
    </row>
    <row r="3717" spans="1:4" hidden="1" x14ac:dyDescent="0.25">
      <c r="A3717" s="61" t="s">
        <v>156</v>
      </c>
      <c r="B3717" s="61" t="s">
        <v>231</v>
      </c>
      <c r="C3717">
        <v>1863</v>
      </c>
      <c r="D3717" s="61" t="s">
        <v>1867</v>
      </c>
    </row>
    <row r="3718" spans="1:4" hidden="1" x14ac:dyDescent="0.25">
      <c r="A3718" s="61" t="s">
        <v>156</v>
      </c>
      <c r="B3718" s="61" t="s">
        <v>231</v>
      </c>
      <c r="C3718">
        <v>1864</v>
      </c>
      <c r="D3718" s="61" t="s">
        <v>1867</v>
      </c>
    </row>
    <row r="3719" spans="1:4" hidden="1" x14ac:dyDescent="0.25">
      <c r="A3719" s="61" t="s">
        <v>156</v>
      </c>
      <c r="B3719" s="61" t="s">
        <v>231</v>
      </c>
      <c r="C3719">
        <v>1865</v>
      </c>
      <c r="D3719" s="61" t="s">
        <v>1867</v>
      </c>
    </row>
    <row r="3720" spans="1:4" hidden="1" x14ac:dyDescent="0.25">
      <c r="A3720" s="61" t="s">
        <v>156</v>
      </c>
      <c r="B3720" s="61" t="s">
        <v>231</v>
      </c>
      <c r="C3720">
        <v>1866</v>
      </c>
      <c r="D3720" s="61" t="s">
        <v>1867</v>
      </c>
    </row>
    <row r="3721" spans="1:4" hidden="1" x14ac:dyDescent="0.25">
      <c r="A3721" s="61" t="s">
        <v>156</v>
      </c>
      <c r="B3721" s="61" t="s">
        <v>231</v>
      </c>
      <c r="C3721">
        <v>1867</v>
      </c>
      <c r="D3721" s="61" t="s">
        <v>1867</v>
      </c>
    </row>
    <row r="3722" spans="1:4" hidden="1" x14ac:dyDescent="0.25">
      <c r="A3722" s="61" t="s">
        <v>156</v>
      </c>
      <c r="B3722" s="61" t="s">
        <v>231</v>
      </c>
      <c r="C3722">
        <v>1868</v>
      </c>
      <c r="D3722" s="61" t="s">
        <v>1756</v>
      </c>
    </row>
    <row r="3723" spans="1:4" hidden="1" x14ac:dyDescent="0.25">
      <c r="A3723" s="61" t="s">
        <v>156</v>
      </c>
      <c r="B3723" s="61" t="s">
        <v>231</v>
      </c>
      <c r="C3723">
        <v>1869</v>
      </c>
      <c r="D3723" s="61" t="s">
        <v>1756</v>
      </c>
    </row>
    <row r="3724" spans="1:4" hidden="1" x14ac:dyDescent="0.25">
      <c r="A3724" s="61" t="s">
        <v>156</v>
      </c>
      <c r="B3724" s="61" t="s">
        <v>231</v>
      </c>
      <c r="C3724">
        <v>1870</v>
      </c>
      <c r="D3724" s="61" t="s">
        <v>1756</v>
      </c>
    </row>
    <row r="3725" spans="1:4" hidden="1" x14ac:dyDescent="0.25">
      <c r="A3725" s="61" t="s">
        <v>156</v>
      </c>
      <c r="B3725" s="61" t="s">
        <v>231</v>
      </c>
      <c r="C3725">
        <v>1871</v>
      </c>
      <c r="D3725" s="61" t="s">
        <v>1756</v>
      </c>
    </row>
    <row r="3726" spans="1:4" hidden="1" x14ac:dyDescent="0.25">
      <c r="A3726" s="61" t="s">
        <v>156</v>
      </c>
      <c r="B3726" s="61" t="s">
        <v>231</v>
      </c>
      <c r="C3726">
        <v>1872</v>
      </c>
      <c r="D3726" s="61" t="s">
        <v>1756</v>
      </c>
    </row>
    <row r="3727" spans="1:4" hidden="1" x14ac:dyDescent="0.25">
      <c r="A3727" s="61" t="s">
        <v>156</v>
      </c>
      <c r="B3727" s="61" t="s">
        <v>231</v>
      </c>
      <c r="C3727">
        <v>1873</v>
      </c>
      <c r="D3727" s="61" t="s">
        <v>1756</v>
      </c>
    </row>
    <row r="3728" spans="1:4" hidden="1" x14ac:dyDescent="0.25">
      <c r="A3728" s="61" t="s">
        <v>156</v>
      </c>
      <c r="B3728" s="61" t="s">
        <v>231</v>
      </c>
      <c r="C3728">
        <v>1874</v>
      </c>
      <c r="D3728" s="61" t="s">
        <v>1756</v>
      </c>
    </row>
    <row r="3729" spans="1:4" hidden="1" x14ac:dyDescent="0.25">
      <c r="A3729" s="61" t="s">
        <v>156</v>
      </c>
      <c r="B3729" s="61" t="s">
        <v>231</v>
      </c>
      <c r="C3729">
        <v>1875</v>
      </c>
      <c r="D3729" s="61" t="s">
        <v>1756</v>
      </c>
    </row>
    <row r="3730" spans="1:4" hidden="1" x14ac:dyDescent="0.25">
      <c r="A3730" s="61" t="s">
        <v>156</v>
      </c>
      <c r="B3730" s="61" t="s">
        <v>231</v>
      </c>
      <c r="C3730">
        <v>1876</v>
      </c>
      <c r="D3730" s="61" t="s">
        <v>1756</v>
      </c>
    </row>
    <row r="3731" spans="1:4" hidden="1" x14ac:dyDescent="0.25">
      <c r="A3731" s="61" t="s">
        <v>156</v>
      </c>
      <c r="B3731" s="61" t="s">
        <v>231</v>
      </c>
      <c r="C3731">
        <v>1877</v>
      </c>
      <c r="D3731" s="61" t="s">
        <v>2317</v>
      </c>
    </row>
    <row r="3732" spans="1:4" hidden="1" x14ac:dyDescent="0.25">
      <c r="A3732" s="61" t="s">
        <v>156</v>
      </c>
      <c r="B3732" s="61" t="s">
        <v>231</v>
      </c>
      <c r="C3732">
        <v>1878</v>
      </c>
      <c r="D3732" s="61" t="s">
        <v>2295</v>
      </c>
    </row>
    <row r="3733" spans="1:4" hidden="1" x14ac:dyDescent="0.25">
      <c r="A3733" s="61" t="s">
        <v>156</v>
      </c>
      <c r="B3733" s="61" t="s">
        <v>231</v>
      </c>
      <c r="C3733">
        <v>1919</v>
      </c>
      <c r="D3733" s="61" t="s">
        <v>2154</v>
      </c>
    </row>
    <row r="3734" spans="1:4" hidden="1" x14ac:dyDescent="0.25">
      <c r="A3734" s="61" t="s">
        <v>156</v>
      </c>
      <c r="B3734" s="61" t="s">
        <v>231</v>
      </c>
      <c r="C3734">
        <v>1920</v>
      </c>
      <c r="D3734" s="61" t="s">
        <v>2154</v>
      </c>
    </row>
    <row r="3735" spans="1:4" hidden="1" x14ac:dyDescent="0.25">
      <c r="A3735" s="61" t="s">
        <v>156</v>
      </c>
      <c r="B3735" s="61" t="s">
        <v>231</v>
      </c>
      <c r="C3735">
        <v>1921</v>
      </c>
      <c r="D3735" s="61" t="s">
        <v>2318</v>
      </c>
    </row>
    <row r="3736" spans="1:4" hidden="1" x14ac:dyDescent="0.25">
      <c r="A3736" s="61" t="s">
        <v>156</v>
      </c>
      <c r="B3736" s="61" t="s">
        <v>231</v>
      </c>
      <c r="C3736">
        <v>1922</v>
      </c>
      <c r="D3736" s="61" t="s">
        <v>1487</v>
      </c>
    </row>
    <row r="3737" spans="1:4" hidden="1" x14ac:dyDescent="0.25">
      <c r="A3737" s="61" t="s">
        <v>156</v>
      </c>
      <c r="B3737" s="61" t="s">
        <v>231</v>
      </c>
      <c r="C3737">
        <v>1923</v>
      </c>
      <c r="D3737" s="61" t="s">
        <v>1502</v>
      </c>
    </row>
    <row r="3738" spans="1:4" hidden="1" x14ac:dyDescent="0.25">
      <c r="A3738" s="61" t="s">
        <v>156</v>
      </c>
      <c r="B3738" s="61" t="s">
        <v>231</v>
      </c>
      <c r="C3738">
        <v>1924</v>
      </c>
      <c r="D3738" s="61" t="s">
        <v>1502</v>
      </c>
    </row>
    <row r="3739" spans="1:4" hidden="1" x14ac:dyDescent="0.25">
      <c r="A3739" s="61" t="s">
        <v>156</v>
      </c>
      <c r="B3739" s="61" t="s">
        <v>231</v>
      </c>
      <c r="C3739">
        <v>1925</v>
      </c>
      <c r="D3739" s="61" t="s">
        <v>1502</v>
      </c>
    </row>
    <row r="3740" spans="1:4" hidden="1" x14ac:dyDescent="0.25">
      <c r="A3740" s="61" t="s">
        <v>156</v>
      </c>
      <c r="B3740" s="61" t="s">
        <v>231</v>
      </c>
      <c r="C3740">
        <v>1926</v>
      </c>
      <c r="D3740" s="61" t="s">
        <v>1502</v>
      </c>
    </row>
    <row r="3741" spans="1:4" hidden="1" x14ac:dyDescent="0.25">
      <c r="A3741" s="61" t="s">
        <v>156</v>
      </c>
      <c r="B3741" s="61" t="s">
        <v>231</v>
      </c>
      <c r="C3741">
        <v>1927</v>
      </c>
      <c r="D3741" s="61" t="s">
        <v>1502</v>
      </c>
    </row>
    <row r="3742" spans="1:4" hidden="1" x14ac:dyDescent="0.25">
      <c r="A3742" s="61" t="s">
        <v>156</v>
      </c>
      <c r="B3742" s="61" t="s">
        <v>231</v>
      </c>
      <c r="C3742">
        <v>1928</v>
      </c>
      <c r="D3742" s="61" t="s">
        <v>1923</v>
      </c>
    </row>
    <row r="3743" spans="1:4" hidden="1" x14ac:dyDescent="0.25">
      <c r="A3743" s="61" t="s">
        <v>156</v>
      </c>
      <c r="B3743" s="61" t="s">
        <v>231</v>
      </c>
      <c r="C3743">
        <v>1929</v>
      </c>
      <c r="D3743" s="61" t="s">
        <v>2319</v>
      </c>
    </row>
    <row r="3744" spans="1:4" hidden="1" x14ac:dyDescent="0.25">
      <c r="A3744" s="61" t="s">
        <v>156</v>
      </c>
      <c r="B3744" s="61" t="s">
        <v>231</v>
      </c>
      <c r="C3744">
        <v>1930</v>
      </c>
      <c r="D3744" s="61" t="s">
        <v>2223</v>
      </c>
    </row>
    <row r="3745" spans="1:4" hidden="1" x14ac:dyDescent="0.25">
      <c r="A3745" s="61" t="s">
        <v>156</v>
      </c>
      <c r="B3745" s="61" t="s">
        <v>231</v>
      </c>
      <c r="C3745">
        <v>1931</v>
      </c>
      <c r="D3745" s="61" t="s">
        <v>2223</v>
      </c>
    </row>
    <row r="3746" spans="1:4" hidden="1" x14ac:dyDescent="0.25">
      <c r="A3746" s="61" t="s">
        <v>156</v>
      </c>
      <c r="B3746" s="61" t="s">
        <v>231</v>
      </c>
      <c r="C3746">
        <v>1932</v>
      </c>
      <c r="D3746" s="61" t="s">
        <v>2179</v>
      </c>
    </row>
    <row r="3747" spans="1:4" hidden="1" x14ac:dyDescent="0.25">
      <c r="A3747" s="61" t="s">
        <v>156</v>
      </c>
      <c r="B3747" s="61" t="s">
        <v>231</v>
      </c>
      <c r="C3747">
        <v>1933</v>
      </c>
      <c r="D3747" s="61" t="s">
        <v>2179</v>
      </c>
    </row>
    <row r="3748" spans="1:4" hidden="1" x14ac:dyDescent="0.25">
      <c r="A3748" s="61" t="s">
        <v>156</v>
      </c>
      <c r="B3748" s="61" t="s">
        <v>231</v>
      </c>
      <c r="C3748">
        <v>1934</v>
      </c>
      <c r="D3748" s="61" t="s">
        <v>2179</v>
      </c>
    </row>
    <row r="3749" spans="1:4" hidden="1" x14ac:dyDescent="0.25">
      <c r="A3749" s="61" t="s">
        <v>156</v>
      </c>
      <c r="B3749" s="61" t="s">
        <v>231</v>
      </c>
      <c r="C3749">
        <v>1935</v>
      </c>
      <c r="D3749" s="61" t="s">
        <v>2179</v>
      </c>
    </row>
    <row r="3750" spans="1:4" hidden="1" x14ac:dyDescent="0.25">
      <c r="A3750" s="61" t="s">
        <v>156</v>
      </c>
      <c r="B3750" s="61" t="s">
        <v>231</v>
      </c>
      <c r="C3750">
        <v>1936</v>
      </c>
      <c r="D3750" s="61" t="s">
        <v>2179</v>
      </c>
    </row>
    <row r="3751" spans="1:4" hidden="1" x14ac:dyDescent="0.25">
      <c r="A3751" s="61" t="s">
        <v>156</v>
      </c>
      <c r="B3751" s="61" t="s">
        <v>231</v>
      </c>
      <c r="C3751">
        <v>1937</v>
      </c>
      <c r="D3751" s="61" t="s">
        <v>2179</v>
      </c>
    </row>
    <row r="3752" spans="1:4" hidden="1" x14ac:dyDescent="0.25">
      <c r="A3752" s="61" t="s">
        <v>156</v>
      </c>
      <c r="B3752" s="61" t="s">
        <v>231</v>
      </c>
      <c r="C3752">
        <v>1938</v>
      </c>
      <c r="D3752" s="61" t="s">
        <v>2179</v>
      </c>
    </row>
    <row r="3753" spans="1:4" hidden="1" x14ac:dyDescent="0.25">
      <c r="A3753" s="61" t="s">
        <v>156</v>
      </c>
      <c r="B3753" s="61" t="s">
        <v>231</v>
      </c>
      <c r="C3753">
        <v>1939</v>
      </c>
      <c r="D3753" s="61" t="s">
        <v>2179</v>
      </c>
    </row>
    <row r="3754" spans="1:4" hidden="1" x14ac:dyDescent="0.25">
      <c r="A3754" s="61" t="s">
        <v>156</v>
      </c>
      <c r="B3754" s="61" t="s">
        <v>231</v>
      </c>
      <c r="C3754">
        <v>1940</v>
      </c>
      <c r="D3754" s="61" t="s">
        <v>1762</v>
      </c>
    </row>
    <row r="3755" spans="1:4" hidden="1" x14ac:dyDescent="0.25">
      <c r="A3755" s="61" t="s">
        <v>156</v>
      </c>
      <c r="B3755" s="61" t="s">
        <v>231</v>
      </c>
      <c r="C3755">
        <v>1941</v>
      </c>
      <c r="D3755" s="61" t="s">
        <v>1520</v>
      </c>
    </row>
    <row r="3756" spans="1:4" hidden="1" x14ac:dyDescent="0.25">
      <c r="A3756" s="61" t="s">
        <v>156</v>
      </c>
      <c r="B3756" s="61" t="s">
        <v>231</v>
      </c>
      <c r="C3756">
        <v>1942</v>
      </c>
      <c r="D3756" s="61" t="s">
        <v>1520</v>
      </c>
    </row>
    <row r="3757" spans="1:4" hidden="1" x14ac:dyDescent="0.25">
      <c r="A3757" s="61" t="s">
        <v>156</v>
      </c>
      <c r="B3757" s="61" t="s">
        <v>231</v>
      </c>
      <c r="C3757">
        <v>1943</v>
      </c>
      <c r="D3757" s="61" t="s">
        <v>2320</v>
      </c>
    </row>
    <row r="3758" spans="1:4" hidden="1" x14ac:dyDescent="0.25">
      <c r="A3758" s="61" t="s">
        <v>156</v>
      </c>
      <c r="B3758" s="61" t="s">
        <v>231</v>
      </c>
      <c r="C3758">
        <v>1944</v>
      </c>
      <c r="D3758" s="61" t="s">
        <v>2321</v>
      </c>
    </row>
    <row r="3759" spans="1:4" hidden="1" x14ac:dyDescent="0.25">
      <c r="A3759" s="61" t="s">
        <v>156</v>
      </c>
      <c r="B3759" s="61" t="s">
        <v>231</v>
      </c>
      <c r="C3759">
        <v>1945</v>
      </c>
      <c r="D3759" s="61" t="s">
        <v>2118</v>
      </c>
    </row>
    <row r="3760" spans="1:4" hidden="1" x14ac:dyDescent="0.25">
      <c r="A3760" s="61" t="s">
        <v>156</v>
      </c>
      <c r="B3760" s="61" t="s">
        <v>231</v>
      </c>
      <c r="C3760">
        <v>1946</v>
      </c>
      <c r="D3760" s="61" t="s">
        <v>2109</v>
      </c>
    </row>
    <row r="3761" spans="1:4" hidden="1" x14ac:dyDescent="0.25">
      <c r="A3761" s="61" t="s">
        <v>156</v>
      </c>
      <c r="B3761" s="61" t="s">
        <v>231</v>
      </c>
      <c r="C3761">
        <v>1947</v>
      </c>
      <c r="D3761" s="61" t="s">
        <v>1496</v>
      </c>
    </row>
    <row r="3762" spans="1:4" hidden="1" x14ac:dyDescent="0.25">
      <c r="A3762" s="61" t="s">
        <v>156</v>
      </c>
      <c r="B3762" s="61" t="s">
        <v>231</v>
      </c>
      <c r="C3762">
        <v>1948</v>
      </c>
      <c r="D3762" s="61" t="s">
        <v>1496</v>
      </c>
    </row>
    <row r="3763" spans="1:4" hidden="1" x14ac:dyDescent="0.25">
      <c r="A3763" s="61" t="s">
        <v>156</v>
      </c>
      <c r="B3763" s="61" t="s">
        <v>231</v>
      </c>
      <c r="C3763">
        <v>1949</v>
      </c>
      <c r="D3763" s="61" t="s">
        <v>2322</v>
      </c>
    </row>
    <row r="3764" spans="1:4" hidden="1" x14ac:dyDescent="0.25">
      <c r="A3764" s="61" t="s">
        <v>156</v>
      </c>
      <c r="B3764" s="61" t="s">
        <v>231</v>
      </c>
      <c r="C3764">
        <v>1950</v>
      </c>
      <c r="D3764" s="61" t="s">
        <v>2323</v>
      </c>
    </row>
    <row r="3765" spans="1:4" hidden="1" x14ac:dyDescent="0.25">
      <c r="A3765" s="61" t="s">
        <v>156</v>
      </c>
      <c r="B3765" s="61" t="s">
        <v>231</v>
      </c>
      <c r="C3765">
        <v>1951</v>
      </c>
      <c r="D3765" s="61" t="s">
        <v>2324</v>
      </c>
    </row>
    <row r="3766" spans="1:4" hidden="1" x14ac:dyDescent="0.25">
      <c r="A3766" s="61" t="s">
        <v>156</v>
      </c>
      <c r="B3766" s="61" t="s">
        <v>231</v>
      </c>
      <c r="C3766">
        <v>1952</v>
      </c>
      <c r="D3766" s="61" t="s">
        <v>2324</v>
      </c>
    </row>
    <row r="3767" spans="1:4" hidden="1" x14ac:dyDescent="0.25">
      <c r="A3767" s="61" t="s">
        <v>156</v>
      </c>
      <c r="B3767" s="61" t="s">
        <v>231</v>
      </c>
      <c r="C3767">
        <v>1953</v>
      </c>
      <c r="D3767" s="61" t="s">
        <v>2325</v>
      </c>
    </row>
    <row r="3768" spans="1:4" hidden="1" x14ac:dyDescent="0.25">
      <c r="A3768" s="61" t="s">
        <v>156</v>
      </c>
      <c r="B3768" s="61" t="s">
        <v>231</v>
      </c>
      <c r="C3768">
        <v>1954</v>
      </c>
      <c r="D3768" s="61" t="s">
        <v>2325</v>
      </c>
    </row>
    <row r="3769" spans="1:4" hidden="1" x14ac:dyDescent="0.25">
      <c r="A3769" s="61" t="s">
        <v>156</v>
      </c>
      <c r="B3769" s="61" t="s">
        <v>231</v>
      </c>
      <c r="C3769">
        <v>1955</v>
      </c>
      <c r="D3769" s="61" t="s">
        <v>2326</v>
      </c>
    </row>
    <row r="3770" spans="1:4" hidden="1" x14ac:dyDescent="0.25">
      <c r="A3770" s="61" t="s">
        <v>156</v>
      </c>
      <c r="B3770" s="61" t="s">
        <v>231</v>
      </c>
      <c r="C3770">
        <v>1956</v>
      </c>
      <c r="D3770" s="61" t="s">
        <v>2326</v>
      </c>
    </row>
    <row r="3771" spans="1:4" hidden="1" x14ac:dyDescent="0.25">
      <c r="A3771" s="61" t="s">
        <v>156</v>
      </c>
      <c r="B3771" s="61" t="s">
        <v>231</v>
      </c>
      <c r="C3771">
        <v>1957</v>
      </c>
      <c r="D3771" s="61" t="s">
        <v>2326</v>
      </c>
    </row>
    <row r="3772" spans="1:4" hidden="1" x14ac:dyDescent="0.25">
      <c r="A3772" s="61" t="s">
        <v>156</v>
      </c>
      <c r="B3772" s="61" t="s">
        <v>231</v>
      </c>
      <c r="C3772">
        <v>1958</v>
      </c>
      <c r="D3772" s="61" t="s">
        <v>2326</v>
      </c>
    </row>
    <row r="3773" spans="1:4" hidden="1" x14ac:dyDescent="0.25">
      <c r="A3773" s="61" t="s">
        <v>156</v>
      </c>
      <c r="B3773" s="61" t="s">
        <v>231</v>
      </c>
      <c r="C3773">
        <v>1959</v>
      </c>
      <c r="D3773" s="61" t="s">
        <v>2324</v>
      </c>
    </row>
    <row r="3774" spans="1:4" hidden="1" x14ac:dyDescent="0.25">
      <c r="A3774" s="61" t="s">
        <v>156</v>
      </c>
      <c r="B3774" s="61" t="s">
        <v>231</v>
      </c>
      <c r="C3774">
        <v>1960</v>
      </c>
      <c r="D3774" s="61" t="s">
        <v>2324</v>
      </c>
    </row>
    <row r="3775" spans="1:4" hidden="1" x14ac:dyDescent="0.25">
      <c r="A3775" s="61" t="s">
        <v>156</v>
      </c>
      <c r="B3775" s="61" t="s">
        <v>231</v>
      </c>
      <c r="C3775">
        <v>1961</v>
      </c>
      <c r="D3775" s="61" t="s">
        <v>2324</v>
      </c>
    </row>
    <row r="3776" spans="1:4" hidden="1" x14ac:dyDescent="0.25">
      <c r="A3776" s="61" t="s">
        <v>156</v>
      </c>
      <c r="B3776" s="61" t="s">
        <v>231</v>
      </c>
      <c r="C3776">
        <v>1962</v>
      </c>
      <c r="D3776" s="61" t="s">
        <v>2324</v>
      </c>
    </row>
    <row r="3777" spans="1:4" hidden="1" x14ac:dyDescent="0.25">
      <c r="A3777" s="61" t="s">
        <v>156</v>
      </c>
      <c r="B3777" s="61" t="s">
        <v>231</v>
      </c>
      <c r="C3777">
        <v>1963</v>
      </c>
      <c r="D3777" s="61" t="s">
        <v>2327</v>
      </c>
    </row>
    <row r="3778" spans="1:4" hidden="1" x14ac:dyDescent="0.25">
      <c r="A3778" s="61" t="s">
        <v>156</v>
      </c>
      <c r="B3778" s="61" t="s">
        <v>231</v>
      </c>
      <c r="C3778">
        <v>1964</v>
      </c>
      <c r="D3778" s="61" t="s">
        <v>2327</v>
      </c>
    </row>
    <row r="3779" spans="1:4" hidden="1" x14ac:dyDescent="0.25">
      <c r="A3779" s="61" t="s">
        <v>156</v>
      </c>
      <c r="B3779" s="61" t="s">
        <v>231</v>
      </c>
      <c r="C3779">
        <v>1965</v>
      </c>
      <c r="D3779" s="61" t="s">
        <v>2328</v>
      </c>
    </row>
    <row r="3780" spans="1:4" hidden="1" x14ac:dyDescent="0.25">
      <c r="A3780" s="61" t="s">
        <v>156</v>
      </c>
      <c r="B3780" s="61" t="s">
        <v>231</v>
      </c>
      <c r="C3780">
        <v>1966</v>
      </c>
      <c r="D3780" s="61" t="s">
        <v>2328</v>
      </c>
    </row>
    <row r="3781" spans="1:4" hidden="1" x14ac:dyDescent="0.25">
      <c r="A3781" s="61" t="s">
        <v>156</v>
      </c>
      <c r="B3781" s="61" t="s">
        <v>231</v>
      </c>
      <c r="C3781">
        <v>1967</v>
      </c>
      <c r="D3781" s="61" t="s">
        <v>1699</v>
      </c>
    </row>
    <row r="3782" spans="1:4" hidden="1" x14ac:dyDescent="0.25">
      <c r="A3782" s="61" t="s">
        <v>156</v>
      </c>
      <c r="B3782" s="61" t="s">
        <v>231</v>
      </c>
      <c r="C3782">
        <v>1968</v>
      </c>
      <c r="D3782" s="61" t="s">
        <v>1699</v>
      </c>
    </row>
    <row r="3783" spans="1:4" hidden="1" x14ac:dyDescent="0.25">
      <c r="A3783" s="61" t="s">
        <v>156</v>
      </c>
      <c r="B3783" s="61" t="s">
        <v>231</v>
      </c>
      <c r="C3783">
        <v>1969</v>
      </c>
      <c r="D3783" s="61" t="s">
        <v>1699</v>
      </c>
    </row>
    <row r="3784" spans="1:4" hidden="1" x14ac:dyDescent="0.25">
      <c r="A3784" s="61" t="s">
        <v>156</v>
      </c>
      <c r="B3784" s="61" t="s">
        <v>231</v>
      </c>
      <c r="C3784">
        <v>1970</v>
      </c>
      <c r="D3784" s="61" t="s">
        <v>1805</v>
      </c>
    </row>
    <row r="3785" spans="1:4" hidden="1" x14ac:dyDescent="0.25">
      <c r="A3785" s="61" t="s">
        <v>156</v>
      </c>
      <c r="B3785" s="61" t="s">
        <v>231</v>
      </c>
      <c r="C3785">
        <v>1971</v>
      </c>
      <c r="D3785" s="61" t="s">
        <v>1805</v>
      </c>
    </row>
    <row r="3786" spans="1:4" hidden="1" x14ac:dyDescent="0.25">
      <c r="A3786" s="61" t="s">
        <v>156</v>
      </c>
      <c r="B3786" s="61" t="s">
        <v>231</v>
      </c>
      <c r="C3786">
        <v>1972</v>
      </c>
      <c r="D3786" s="61" t="s">
        <v>1805</v>
      </c>
    </row>
    <row r="3787" spans="1:4" hidden="1" x14ac:dyDescent="0.25">
      <c r="A3787" s="61" t="s">
        <v>156</v>
      </c>
      <c r="B3787" s="61" t="s">
        <v>231</v>
      </c>
      <c r="C3787">
        <v>1973</v>
      </c>
      <c r="D3787" s="61" t="s">
        <v>1805</v>
      </c>
    </row>
    <row r="3788" spans="1:4" hidden="1" x14ac:dyDescent="0.25">
      <c r="A3788" s="61" t="s">
        <v>156</v>
      </c>
      <c r="B3788" s="61" t="s">
        <v>231</v>
      </c>
      <c r="C3788">
        <v>1974</v>
      </c>
      <c r="D3788" s="61" t="s">
        <v>2329</v>
      </c>
    </row>
    <row r="3789" spans="1:4" hidden="1" x14ac:dyDescent="0.25">
      <c r="A3789" s="61" t="s">
        <v>156</v>
      </c>
      <c r="B3789" s="61" t="s">
        <v>231</v>
      </c>
      <c r="C3789">
        <v>1975</v>
      </c>
      <c r="D3789" s="61" t="s">
        <v>2329</v>
      </c>
    </row>
    <row r="3790" spans="1:4" hidden="1" x14ac:dyDescent="0.25">
      <c r="A3790" s="61" t="s">
        <v>156</v>
      </c>
      <c r="B3790" s="61" t="s">
        <v>231</v>
      </c>
      <c r="C3790">
        <v>1976</v>
      </c>
      <c r="D3790" s="61" t="s">
        <v>2329</v>
      </c>
    </row>
    <row r="3791" spans="1:4" hidden="1" x14ac:dyDescent="0.25">
      <c r="A3791" s="61" t="s">
        <v>156</v>
      </c>
      <c r="B3791" s="61" t="s">
        <v>231</v>
      </c>
      <c r="C3791">
        <v>1977</v>
      </c>
      <c r="D3791" s="61" t="s">
        <v>2329</v>
      </c>
    </row>
    <row r="3792" spans="1:4" hidden="1" x14ac:dyDescent="0.25">
      <c r="A3792" s="61" t="s">
        <v>156</v>
      </c>
      <c r="B3792" s="61" t="s">
        <v>231</v>
      </c>
      <c r="C3792">
        <v>1978</v>
      </c>
      <c r="D3792" s="61" t="s">
        <v>2329</v>
      </c>
    </row>
    <row r="3793" spans="1:4" hidden="1" x14ac:dyDescent="0.25">
      <c r="A3793" s="61" t="s">
        <v>156</v>
      </c>
      <c r="B3793" s="61" t="s">
        <v>231</v>
      </c>
      <c r="C3793">
        <v>1979</v>
      </c>
      <c r="D3793" s="61" t="s">
        <v>2330</v>
      </c>
    </row>
    <row r="3794" spans="1:4" hidden="1" x14ac:dyDescent="0.25">
      <c r="A3794" s="61" t="s">
        <v>156</v>
      </c>
      <c r="B3794" s="61" t="s">
        <v>231</v>
      </c>
      <c r="C3794">
        <v>1980</v>
      </c>
      <c r="D3794" s="61" t="s">
        <v>1723</v>
      </c>
    </row>
    <row r="3795" spans="1:4" hidden="1" x14ac:dyDescent="0.25">
      <c r="A3795" s="61" t="s">
        <v>156</v>
      </c>
      <c r="B3795" s="61" t="s">
        <v>231</v>
      </c>
      <c r="C3795">
        <v>1981</v>
      </c>
      <c r="D3795" s="61" t="s">
        <v>2331</v>
      </c>
    </row>
    <row r="3796" spans="1:4" hidden="1" x14ac:dyDescent="0.25">
      <c r="A3796" s="61" t="s">
        <v>156</v>
      </c>
      <c r="B3796" s="61" t="s">
        <v>231</v>
      </c>
      <c r="C3796">
        <v>1982</v>
      </c>
      <c r="D3796" s="61" t="s">
        <v>2332</v>
      </c>
    </row>
    <row r="3797" spans="1:4" hidden="1" x14ac:dyDescent="0.25">
      <c r="A3797" s="61" t="s">
        <v>156</v>
      </c>
      <c r="B3797" s="61" t="s">
        <v>231</v>
      </c>
      <c r="C3797">
        <v>1983</v>
      </c>
      <c r="D3797" s="61" t="s">
        <v>2332</v>
      </c>
    </row>
    <row r="3798" spans="1:4" hidden="1" x14ac:dyDescent="0.25">
      <c r="A3798" s="61" t="s">
        <v>156</v>
      </c>
      <c r="B3798" s="61" t="s">
        <v>231</v>
      </c>
      <c r="C3798">
        <v>1984</v>
      </c>
      <c r="D3798" s="61" t="s">
        <v>2332</v>
      </c>
    </row>
    <row r="3799" spans="1:4" hidden="1" x14ac:dyDescent="0.25">
      <c r="A3799" s="61" t="s">
        <v>156</v>
      </c>
      <c r="B3799" s="61" t="s">
        <v>231</v>
      </c>
      <c r="C3799">
        <v>1985</v>
      </c>
      <c r="D3799" s="61" t="s">
        <v>2332</v>
      </c>
    </row>
    <row r="3800" spans="1:4" hidden="1" x14ac:dyDescent="0.25">
      <c r="A3800" s="61" t="s">
        <v>156</v>
      </c>
      <c r="B3800" s="61" t="s">
        <v>231</v>
      </c>
      <c r="C3800">
        <v>1986</v>
      </c>
      <c r="D3800" s="61" t="s">
        <v>2332</v>
      </c>
    </row>
    <row r="3801" spans="1:4" hidden="1" x14ac:dyDescent="0.25">
      <c r="A3801" s="61" t="s">
        <v>156</v>
      </c>
      <c r="B3801" s="61" t="s">
        <v>231</v>
      </c>
      <c r="C3801">
        <v>1987</v>
      </c>
      <c r="D3801" s="61" t="s">
        <v>2332</v>
      </c>
    </row>
    <row r="3802" spans="1:4" hidden="1" x14ac:dyDescent="0.25">
      <c r="A3802" s="61" t="s">
        <v>156</v>
      </c>
      <c r="B3802" s="61" t="s">
        <v>231</v>
      </c>
      <c r="C3802">
        <v>1988</v>
      </c>
      <c r="D3802" s="61" t="s">
        <v>2332</v>
      </c>
    </row>
    <row r="3803" spans="1:4" hidden="1" x14ac:dyDescent="0.25">
      <c r="A3803" s="61" t="s">
        <v>156</v>
      </c>
      <c r="B3803" s="61" t="s">
        <v>231</v>
      </c>
      <c r="C3803">
        <v>1989</v>
      </c>
      <c r="D3803" s="61" t="s">
        <v>1702</v>
      </c>
    </row>
    <row r="3804" spans="1:4" hidden="1" x14ac:dyDescent="0.25">
      <c r="A3804" s="61" t="s">
        <v>156</v>
      </c>
      <c r="B3804" s="61" t="s">
        <v>231</v>
      </c>
      <c r="C3804">
        <v>1990</v>
      </c>
      <c r="D3804" s="61" t="s">
        <v>1762</v>
      </c>
    </row>
    <row r="3805" spans="1:4" hidden="1" x14ac:dyDescent="0.25">
      <c r="A3805" s="61" t="s">
        <v>156</v>
      </c>
      <c r="B3805" s="61" t="s">
        <v>231</v>
      </c>
      <c r="C3805">
        <v>1991</v>
      </c>
      <c r="D3805" s="61" t="s">
        <v>1763</v>
      </c>
    </row>
    <row r="3806" spans="1:4" hidden="1" x14ac:dyDescent="0.25">
      <c r="A3806" s="61" t="s">
        <v>156</v>
      </c>
      <c r="B3806" s="61" t="s">
        <v>231</v>
      </c>
      <c r="C3806">
        <v>1992</v>
      </c>
      <c r="D3806" s="61" t="s">
        <v>2333</v>
      </c>
    </row>
    <row r="3807" spans="1:4" hidden="1" x14ac:dyDescent="0.25">
      <c r="A3807" s="61" t="s">
        <v>156</v>
      </c>
      <c r="B3807" s="61" t="s">
        <v>231</v>
      </c>
      <c r="C3807">
        <v>1993</v>
      </c>
      <c r="D3807" s="61" t="s">
        <v>2333</v>
      </c>
    </row>
    <row r="3808" spans="1:4" hidden="1" x14ac:dyDescent="0.25">
      <c r="A3808" s="61" t="s">
        <v>156</v>
      </c>
      <c r="B3808" s="61" t="s">
        <v>231</v>
      </c>
      <c r="C3808">
        <v>1994</v>
      </c>
      <c r="D3808" s="61" t="s">
        <v>2333</v>
      </c>
    </row>
    <row r="3809" spans="1:4" hidden="1" x14ac:dyDescent="0.25">
      <c r="A3809" s="61" t="s">
        <v>156</v>
      </c>
      <c r="B3809" s="61" t="s">
        <v>231</v>
      </c>
      <c r="C3809">
        <v>1995</v>
      </c>
      <c r="D3809" s="61" t="s">
        <v>2334</v>
      </c>
    </row>
    <row r="3810" spans="1:4" hidden="1" x14ac:dyDescent="0.25">
      <c r="A3810" s="61" t="s">
        <v>156</v>
      </c>
      <c r="B3810" s="61" t="s">
        <v>231</v>
      </c>
      <c r="C3810">
        <v>1996</v>
      </c>
      <c r="D3810" s="61" t="s">
        <v>1484</v>
      </c>
    </row>
    <row r="3811" spans="1:4" hidden="1" x14ac:dyDescent="0.25">
      <c r="A3811" s="61" t="s">
        <v>156</v>
      </c>
      <c r="B3811" s="61" t="s">
        <v>231</v>
      </c>
      <c r="C3811">
        <v>1997</v>
      </c>
      <c r="D3811" s="61" t="s">
        <v>2297</v>
      </c>
    </row>
    <row r="3812" spans="1:4" hidden="1" x14ac:dyDescent="0.25">
      <c r="A3812" s="61" t="s">
        <v>156</v>
      </c>
      <c r="B3812" s="61" t="s">
        <v>231</v>
      </c>
      <c r="C3812">
        <v>1998</v>
      </c>
      <c r="D3812" s="61" t="s">
        <v>1778</v>
      </c>
    </row>
    <row r="3813" spans="1:4" hidden="1" x14ac:dyDescent="0.25">
      <c r="A3813" s="61" t="s">
        <v>156</v>
      </c>
      <c r="B3813" s="61" t="s">
        <v>231</v>
      </c>
      <c r="C3813">
        <v>1999</v>
      </c>
      <c r="D3813" s="61">
        <v>0.38600000000000001</v>
      </c>
    </row>
    <row r="3814" spans="1:4" hidden="1" x14ac:dyDescent="0.25">
      <c r="A3814" s="61" t="s">
        <v>156</v>
      </c>
      <c r="B3814" s="61" t="s">
        <v>231</v>
      </c>
      <c r="C3814">
        <v>2000</v>
      </c>
      <c r="D3814" s="61">
        <v>0.39400000000000002</v>
      </c>
    </row>
    <row r="3815" spans="1:4" hidden="1" x14ac:dyDescent="0.25">
      <c r="A3815" s="61" t="s">
        <v>156</v>
      </c>
      <c r="B3815" s="61" t="s">
        <v>231</v>
      </c>
      <c r="C3815">
        <v>2001</v>
      </c>
      <c r="D3815" s="61">
        <v>0.48</v>
      </c>
    </row>
    <row r="3816" spans="1:4" hidden="1" x14ac:dyDescent="0.25">
      <c r="A3816" s="61" t="s">
        <v>156</v>
      </c>
      <c r="B3816" s="61" t="s">
        <v>231</v>
      </c>
      <c r="C3816">
        <v>2002</v>
      </c>
      <c r="D3816" s="61">
        <v>0.48099999999999998</v>
      </c>
    </row>
    <row r="3817" spans="1:4" hidden="1" x14ac:dyDescent="0.25">
      <c r="A3817" s="61" t="s">
        <v>156</v>
      </c>
      <c r="B3817" s="61" t="s">
        <v>231</v>
      </c>
      <c r="C3817">
        <v>2003</v>
      </c>
      <c r="D3817" s="61">
        <v>0.47</v>
      </c>
    </row>
    <row r="3818" spans="1:4" hidden="1" x14ac:dyDescent="0.25">
      <c r="A3818" s="61" t="s">
        <v>156</v>
      </c>
      <c r="B3818" s="61" t="s">
        <v>231</v>
      </c>
      <c r="C3818">
        <v>2004</v>
      </c>
      <c r="D3818" s="61">
        <v>0.435</v>
      </c>
    </row>
    <row r="3819" spans="1:4" hidden="1" x14ac:dyDescent="0.25">
      <c r="A3819" s="61" t="s">
        <v>156</v>
      </c>
      <c r="B3819" s="61" t="s">
        <v>231</v>
      </c>
      <c r="C3819">
        <v>2005</v>
      </c>
      <c r="D3819" s="61">
        <v>0.44900000000000001</v>
      </c>
    </row>
    <row r="3820" spans="1:4" hidden="1" x14ac:dyDescent="0.25">
      <c r="A3820" s="61" t="s">
        <v>156</v>
      </c>
      <c r="B3820" s="61" t="s">
        <v>231</v>
      </c>
      <c r="C3820">
        <v>2006</v>
      </c>
      <c r="D3820" s="61">
        <v>0.443</v>
      </c>
    </row>
    <row r="3821" spans="1:4" hidden="1" x14ac:dyDescent="0.25">
      <c r="A3821" s="61" t="s">
        <v>156</v>
      </c>
      <c r="B3821" s="61" t="s">
        <v>231</v>
      </c>
      <c r="C3821">
        <v>2007</v>
      </c>
      <c r="D3821" s="61">
        <v>0.443</v>
      </c>
    </row>
    <row r="3822" spans="1:4" hidden="1" x14ac:dyDescent="0.25">
      <c r="A3822" s="61" t="s">
        <v>156</v>
      </c>
      <c r="B3822" s="61" t="s">
        <v>231</v>
      </c>
      <c r="C3822">
        <v>2008</v>
      </c>
      <c r="D3822" s="61">
        <v>0.44700000000000001</v>
      </c>
    </row>
    <row r="3823" spans="1:4" hidden="1" x14ac:dyDescent="0.25">
      <c r="A3823" s="61" t="s">
        <v>156</v>
      </c>
      <c r="B3823" s="61" t="s">
        <v>231</v>
      </c>
      <c r="C3823">
        <v>2009</v>
      </c>
      <c r="D3823" s="61">
        <v>0.44600000000000001</v>
      </c>
    </row>
    <row r="3824" spans="1:4" hidden="1" x14ac:dyDescent="0.25">
      <c r="A3824" s="61" t="s">
        <v>156</v>
      </c>
      <c r="B3824" s="61" t="s">
        <v>231</v>
      </c>
      <c r="C3824">
        <v>2010</v>
      </c>
      <c r="D3824" s="61">
        <v>0.442</v>
      </c>
    </row>
    <row r="3825" spans="1:4" hidden="1" x14ac:dyDescent="0.25">
      <c r="A3825" s="61" t="s">
        <v>156</v>
      </c>
      <c r="B3825" s="61" t="s">
        <v>231</v>
      </c>
      <c r="C3825">
        <v>2011</v>
      </c>
      <c r="D3825" s="61">
        <v>0.442</v>
      </c>
    </row>
    <row r="3826" spans="1:4" hidden="1" x14ac:dyDescent="0.25">
      <c r="A3826" s="61" t="s">
        <v>156</v>
      </c>
      <c r="B3826" s="61" t="s">
        <v>231</v>
      </c>
      <c r="C3826">
        <v>2012</v>
      </c>
      <c r="D3826" s="61">
        <v>0.442</v>
      </c>
    </row>
    <row r="3827" spans="1:4" hidden="1" x14ac:dyDescent="0.25">
      <c r="A3827" s="61" t="s">
        <v>156</v>
      </c>
      <c r="B3827" s="61" t="s">
        <v>231</v>
      </c>
      <c r="C3827">
        <v>2013</v>
      </c>
      <c r="D3827" s="61">
        <v>0.45100000000000001</v>
      </c>
    </row>
    <row r="3828" spans="1:4" hidden="1" x14ac:dyDescent="0.25">
      <c r="A3828" s="61" t="s">
        <v>156</v>
      </c>
      <c r="B3828" s="61" t="s">
        <v>231</v>
      </c>
      <c r="C3828">
        <v>2014</v>
      </c>
      <c r="D3828" s="61">
        <v>0.45100000000000001</v>
      </c>
    </row>
    <row r="3829" spans="1:4" hidden="1" x14ac:dyDescent="0.25">
      <c r="A3829" s="61" t="s">
        <v>156</v>
      </c>
      <c r="B3829" s="61" t="s">
        <v>231</v>
      </c>
      <c r="C3829">
        <v>2015</v>
      </c>
      <c r="D3829" s="61">
        <v>0.44900000000000001</v>
      </c>
    </row>
    <row r="3830" spans="1:4" hidden="1" x14ac:dyDescent="0.25">
      <c r="A3830" s="61" t="s">
        <v>156</v>
      </c>
      <c r="B3830" s="61" t="s">
        <v>231</v>
      </c>
      <c r="C3830">
        <v>2016</v>
      </c>
      <c r="D3830" s="61">
        <v>0.45800000000000002</v>
      </c>
    </row>
    <row r="3831" spans="1:4" hidden="1" x14ac:dyDescent="0.25">
      <c r="A3831" s="61" t="s">
        <v>156</v>
      </c>
      <c r="B3831" s="61" t="s">
        <v>231</v>
      </c>
      <c r="C3831">
        <v>2017</v>
      </c>
      <c r="D3831" s="61">
        <v>0.46400000000000002</v>
      </c>
    </row>
    <row r="3832" spans="1:4" hidden="1" x14ac:dyDescent="0.25">
      <c r="A3832" s="61" t="s">
        <v>156</v>
      </c>
      <c r="B3832" s="61" t="s">
        <v>231</v>
      </c>
      <c r="C3832">
        <v>2018</v>
      </c>
      <c r="D3832" s="61">
        <v>0.45400000000000001</v>
      </c>
    </row>
    <row r="3833" spans="1:4" hidden="1" x14ac:dyDescent="0.25">
      <c r="A3833" s="61" t="s">
        <v>156</v>
      </c>
      <c r="B3833" s="61" t="s">
        <v>231</v>
      </c>
      <c r="C3833">
        <v>2019</v>
      </c>
      <c r="D3833" s="61">
        <v>0.39800000000000002</v>
      </c>
    </row>
    <row r="3834" spans="1:4" hidden="1" x14ac:dyDescent="0.25">
      <c r="A3834" s="61" t="s">
        <v>156</v>
      </c>
      <c r="B3834" s="61" t="s">
        <v>231</v>
      </c>
      <c r="C3834">
        <v>2020</v>
      </c>
      <c r="D3834" s="61">
        <v>0.40600000000000003</v>
      </c>
    </row>
    <row r="3835" spans="1:4" hidden="1" x14ac:dyDescent="0.25">
      <c r="A3835" s="61" t="s">
        <v>156</v>
      </c>
      <c r="B3835" s="61" t="s">
        <v>231</v>
      </c>
      <c r="C3835">
        <v>2021</v>
      </c>
      <c r="D3835" s="61">
        <v>0.39200000000000002</v>
      </c>
    </row>
    <row r="3836" spans="1:4" hidden="1" x14ac:dyDescent="0.25">
      <c r="A3836" s="61" t="s">
        <v>156</v>
      </c>
      <c r="B3836" s="61" t="s">
        <v>231</v>
      </c>
      <c r="C3836">
        <v>2022</v>
      </c>
      <c r="D3836" s="61" t="s">
        <v>2339</v>
      </c>
    </row>
    <row r="3837" spans="1:4" x14ac:dyDescent="0.25">
      <c r="A3837" s="61" t="s">
        <v>156</v>
      </c>
      <c r="B3837" s="61" t="s">
        <v>231</v>
      </c>
      <c r="C3837">
        <v>2023</v>
      </c>
      <c r="D3837" s="61">
        <v>0.42599999999999999</v>
      </c>
    </row>
    <row r="3838" spans="1:4" hidden="1" x14ac:dyDescent="0.25">
      <c r="A3838" s="61" t="s">
        <v>157</v>
      </c>
      <c r="B3838" s="61" t="s">
        <v>243</v>
      </c>
      <c r="C3838">
        <v>1900</v>
      </c>
      <c r="D3838" s="61" t="s">
        <v>2192</v>
      </c>
    </row>
    <row r="3839" spans="1:4" hidden="1" x14ac:dyDescent="0.25">
      <c r="A3839" s="61" t="s">
        <v>157</v>
      </c>
      <c r="B3839" s="61" t="s">
        <v>243</v>
      </c>
      <c r="C3839">
        <v>1901</v>
      </c>
      <c r="D3839" s="61" t="s">
        <v>2192</v>
      </c>
    </row>
    <row r="3840" spans="1:4" hidden="1" x14ac:dyDescent="0.25">
      <c r="A3840" s="61" t="s">
        <v>157</v>
      </c>
      <c r="B3840" s="61" t="s">
        <v>243</v>
      </c>
      <c r="C3840">
        <v>1902</v>
      </c>
      <c r="D3840" s="61" t="s">
        <v>2192</v>
      </c>
    </row>
    <row r="3841" spans="1:4" hidden="1" x14ac:dyDescent="0.25">
      <c r="A3841" s="61" t="s">
        <v>157</v>
      </c>
      <c r="B3841" s="61" t="s">
        <v>243</v>
      </c>
      <c r="C3841">
        <v>1903</v>
      </c>
      <c r="D3841" s="61" t="s">
        <v>2192</v>
      </c>
    </row>
    <row r="3842" spans="1:4" hidden="1" x14ac:dyDescent="0.25">
      <c r="A3842" s="61" t="s">
        <v>157</v>
      </c>
      <c r="B3842" s="61" t="s">
        <v>243</v>
      </c>
      <c r="C3842">
        <v>1904</v>
      </c>
      <c r="D3842" s="61" t="s">
        <v>2192</v>
      </c>
    </row>
    <row r="3843" spans="1:4" hidden="1" x14ac:dyDescent="0.25">
      <c r="A3843" s="61" t="s">
        <v>157</v>
      </c>
      <c r="B3843" s="61" t="s">
        <v>243</v>
      </c>
      <c r="C3843">
        <v>1905</v>
      </c>
      <c r="D3843" s="61" t="s">
        <v>2192</v>
      </c>
    </row>
    <row r="3844" spans="1:4" hidden="1" x14ac:dyDescent="0.25">
      <c r="A3844" s="61" t="s">
        <v>157</v>
      </c>
      <c r="B3844" s="61" t="s">
        <v>243</v>
      </c>
      <c r="C3844">
        <v>1906</v>
      </c>
      <c r="D3844" s="61" t="s">
        <v>2192</v>
      </c>
    </row>
    <row r="3845" spans="1:4" hidden="1" x14ac:dyDescent="0.25">
      <c r="A3845" s="61" t="s">
        <v>157</v>
      </c>
      <c r="B3845" s="61" t="s">
        <v>243</v>
      </c>
      <c r="C3845">
        <v>1907</v>
      </c>
      <c r="D3845" s="61" t="s">
        <v>2192</v>
      </c>
    </row>
    <row r="3846" spans="1:4" hidden="1" x14ac:dyDescent="0.25">
      <c r="A3846" s="61" t="s">
        <v>157</v>
      </c>
      <c r="B3846" s="61" t="s">
        <v>243</v>
      </c>
      <c r="C3846">
        <v>1908</v>
      </c>
      <c r="D3846" s="61" t="s">
        <v>2192</v>
      </c>
    </row>
    <row r="3847" spans="1:4" hidden="1" x14ac:dyDescent="0.25">
      <c r="A3847" s="61" t="s">
        <v>157</v>
      </c>
      <c r="B3847" s="61" t="s">
        <v>243</v>
      </c>
      <c r="C3847">
        <v>1909</v>
      </c>
      <c r="D3847" s="61" t="s">
        <v>2192</v>
      </c>
    </row>
    <row r="3848" spans="1:4" hidden="1" x14ac:dyDescent="0.25">
      <c r="A3848" s="61" t="s">
        <v>157</v>
      </c>
      <c r="B3848" s="61" t="s">
        <v>243</v>
      </c>
      <c r="C3848">
        <v>1910</v>
      </c>
      <c r="D3848" s="61" t="s">
        <v>2192</v>
      </c>
    </row>
    <row r="3849" spans="1:4" hidden="1" x14ac:dyDescent="0.25">
      <c r="A3849" s="61" t="s">
        <v>157</v>
      </c>
      <c r="B3849" s="61" t="s">
        <v>243</v>
      </c>
      <c r="C3849">
        <v>1911</v>
      </c>
      <c r="D3849" s="61" t="s">
        <v>2192</v>
      </c>
    </row>
    <row r="3850" spans="1:4" hidden="1" x14ac:dyDescent="0.25">
      <c r="A3850" s="61" t="s">
        <v>157</v>
      </c>
      <c r="B3850" s="61" t="s">
        <v>243</v>
      </c>
      <c r="C3850">
        <v>1912</v>
      </c>
      <c r="D3850" s="61" t="s">
        <v>2192</v>
      </c>
    </row>
    <row r="3851" spans="1:4" hidden="1" x14ac:dyDescent="0.25">
      <c r="A3851" s="61" t="s">
        <v>157</v>
      </c>
      <c r="B3851" s="61" t="s">
        <v>243</v>
      </c>
      <c r="C3851">
        <v>1913</v>
      </c>
      <c r="D3851" s="61" t="s">
        <v>2192</v>
      </c>
    </row>
    <row r="3852" spans="1:4" hidden="1" x14ac:dyDescent="0.25">
      <c r="A3852" s="61" t="s">
        <v>157</v>
      </c>
      <c r="B3852" s="61" t="s">
        <v>243</v>
      </c>
      <c r="C3852">
        <v>1914</v>
      </c>
      <c r="D3852" s="61" t="s">
        <v>2192</v>
      </c>
    </row>
    <row r="3853" spans="1:4" hidden="1" x14ac:dyDescent="0.25">
      <c r="A3853" s="61" t="s">
        <v>157</v>
      </c>
      <c r="B3853" s="61" t="s">
        <v>243</v>
      </c>
      <c r="C3853">
        <v>1915</v>
      </c>
      <c r="D3853" s="61" t="s">
        <v>2192</v>
      </c>
    </row>
    <row r="3854" spans="1:4" hidden="1" x14ac:dyDescent="0.25">
      <c r="A3854" s="61" t="s">
        <v>157</v>
      </c>
      <c r="B3854" s="61" t="s">
        <v>243</v>
      </c>
      <c r="C3854">
        <v>1916</v>
      </c>
      <c r="D3854" s="61" t="s">
        <v>2192</v>
      </c>
    </row>
    <row r="3855" spans="1:4" hidden="1" x14ac:dyDescent="0.25">
      <c r="A3855" s="61" t="s">
        <v>157</v>
      </c>
      <c r="B3855" s="61" t="s">
        <v>243</v>
      </c>
      <c r="C3855">
        <v>1917</v>
      </c>
      <c r="D3855" s="61" t="s">
        <v>2192</v>
      </c>
    </row>
    <row r="3856" spans="1:4" hidden="1" x14ac:dyDescent="0.25">
      <c r="A3856" s="61" t="s">
        <v>157</v>
      </c>
      <c r="B3856" s="61" t="s">
        <v>243</v>
      </c>
      <c r="C3856">
        <v>1918</v>
      </c>
      <c r="D3856" s="61" t="s">
        <v>2192</v>
      </c>
    </row>
    <row r="3857" spans="1:4" hidden="1" x14ac:dyDescent="0.25">
      <c r="A3857" s="61" t="s">
        <v>157</v>
      </c>
      <c r="B3857" s="61" t="s">
        <v>243</v>
      </c>
      <c r="C3857">
        <v>1919</v>
      </c>
      <c r="D3857" s="61" t="s">
        <v>2192</v>
      </c>
    </row>
    <row r="3858" spans="1:4" hidden="1" x14ac:dyDescent="0.25">
      <c r="A3858" s="61" t="s">
        <v>157</v>
      </c>
      <c r="B3858" s="61" t="s">
        <v>243</v>
      </c>
      <c r="C3858">
        <v>1920</v>
      </c>
      <c r="D3858" s="61" t="s">
        <v>2192</v>
      </c>
    </row>
    <row r="3859" spans="1:4" hidden="1" x14ac:dyDescent="0.25">
      <c r="A3859" s="61" t="s">
        <v>157</v>
      </c>
      <c r="B3859" s="61" t="s">
        <v>243</v>
      </c>
      <c r="C3859">
        <v>1921</v>
      </c>
      <c r="D3859" s="61" t="s">
        <v>2192</v>
      </c>
    </row>
    <row r="3860" spans="1:4" hidden="1" x14ac:dyDescent="0.25">
      <c r="A3860" s="61" t="s">
        <v>157</v>
      </c>
      <c r="B3860" s="61" t="s">
        <v>243</v>
      </c>
      <c r="C3860">
        <v>1922</v>
      </c>
      <c r="D3860" s="61" t="s">
        <v>2192</v>
      </c>
    </row>
    <row r="3861" spans="1:4" hidden="1" x14ac:dyDescent="0.25">
      <c r="A3861" s="61" t="s">
        <v>157</v>
      </c>
      <c r="B3861" s="61" t="s">
        <v>243</v>
      </c>
      <c r="C3861">
        <v>1923</v>
      </c>
      <c r="D3861" s="61" t="s">
        <v>2192</v>
      </c>
    </row>
    <row r="3862" spans="1:4" hidden="1" x14ac:dyDescent="0.25">
      <c r="A3862" s="61" t="s">
        <v>157</v>
      </c>
      <c r="B3862" s="61" t="s">
        <v>243</v>
      </c>
      <c r="C3862">
        <v>1924</v>
      </c>
      <c r="D3862" s="61" t="s">
        <v>2192</v>
      </c>
    </row>
    <row r="3863" spans="1:4" hidden="1" x14ac:dyDescent="0.25">
      <c r="A3863" s="61" t="s">
        <v>157</v>
      </c>
      <c r="B3863" s="61" t="s">
        <v>243</v>
      </c>
      <c r="C3863">
        <v>1925</v>
      </c>
      <c r="D3863" s="61" t="s">
        <v>2192</v>
      </c>
    </row>
    <row r="3864" spans="1:4" hidden="1" x14ac:dyDescent="0.25">
      <c r="A3864" s="61" t="s">
        <v>157</v>
      </c>
      <c r="B3864" s="61" t="s">
        <v>243</v>
      </c>
      <c r="C3864">
        <v>1926</v>
      </c>
      <c r="D3864" s="61" t="s">
        <v>2192</v>
      </c>
    </row>
    <row r="3865" spans="1:4" hidden="1" x14ac:dyDescent="0.25">
      <c r="A3865" s="61" t="s">
        <v>157</v>
      </c>
      <c r="B3865" s="61" t="s">
        <v>243</v>
      </c>
      <c r="C3865">
        <v>1927</v>
      </c>
      <c r="D3865" s="61" t="s">
        <v>2192</v>
      </c>
    </row>
    <row r="3866" spans="1:4" hidden="1" x14ac:dyDescent="0.25">
      <c r="A3866" s="61" t="s">
        <v>157</v>
      </c>
      <c r="B3866" s="61" t="s">
        <v>243</v>
      </c>
      <c r="C3866">
        <v>1928</v>
      </c>
      <c r="D3866" s="61" t="s">
        <v>2192</v>
      </c>
    </row>
    <row r="3867" spans="1:4" hidden="1" x14ac:dyDescent="0.25">
      <c r="A3867" s="61" t="s">
        <v>157</v>
      </c>
      <c r="B3867" s="61" t="s">
        <v>243</v>
      </c>
      <c r="C3867">
        <v>1929</v>
      </c>
      <c r="D3867" s="61" t="s">
        <v>2192</v>
      </c>
    </row>
    <row r="3868" spans="1:4" hidden="1" x14ac:dyDescent="0.25">
      <c r="A3868" s="61" t="s">
        <v>157</v>
      </c>
      <c r="B3868" s="61" t="s">
        <v>243</v>
      </c>
      <c r="C3868">
        <v>1930</v>
      </c>
      <c r="D3868" s="61" t="s">
        <v>2192</v>
      </c>
    </row>
    <row r="3869" spans="1:4" hidden="1" x14ac:dyDescent="0.25">
      <c r="A3869" s="61" t="s">
        <v>157</v>
      </c>
      <c r="B3869" s="61" t="s">
        <v>243</v>
      </c>
      <c r="C3869">
        <v>1931</v>
      </c>
      <c r="D3869" s="61" t="s">
        <v>2192</v>
      </c>
    </row>
    <row r="3870" spans="1:4" hidden="1" x14ac:dyDescent="0.25">
      <c r="A3870" s="61" t="s">
        <v>157</v>
      </c>
      <c r="B3870" s="61" t="s">
        <v>243</v>
      </c>
      <c r="C3870">
        <v>1932</v>
      </c>
      <c r="D3870" s="61" t="s">
        <v>2192</v>
      </c>
    </row>
    <row r="3871" spans="1:4" hidden="1" x14ac:dyDescent="0.25">
      <c r="A3871" s="61" t="s">
        <v>157</v>
      </c>
      <c r="B3871" s="61" t="s">
        <v>243</v>
      </c>
      <c r="C3871">
        <v>1933</v>
      </c>
      <c r="D3871" s="61" t="s">
        <v>2192</v>
      </c>
    </row>
    <row r="3872" spans="1:4" hidden="1" x14ac:dyDescent="0.25">
      <c r="A3872" s="61" t="s">
        <v>157</v>
      </c>
      <c r="B3872" s="61" t="s">
        <v>243</v>
      </c>
      <c r="C3872">
        <v>1934</v>
      </c>
      <c r="D3872" s="61" t="s">
        <v>2192</v>
      </c>
    </row>
    <row r="3873" spans="1:4" hidden="1" x14ac:dyDescent="0.25">
      <c r="A3873" s="61" t="s">
        <v>157</v>
      </c>
      <c r="B3873" s="61" t="s">
        <v>243</v>
      </c>
      <c r="C3873">
        <v>1935</v>
      </c>
      <c r="D3873" s="61" t="s">
        <v>2192</v>
      </c>
    </row>
    <row r="3874" spans="1:4" hidden="1" x14ac:dyDescent="0.25">
      <c r="A3874" s="61" t="s">
        <v>157</v>
      </c>
      <c r="B3874" s="61" t="s">
        <v>243</v>
      </c>
      <c r="C3874">
        <v>1936</v>
      </c>
      <c r="D3874" s="61" t="s">
        <v>2192</v>
      </c>
    </row>
    <row r="3875" spans="1:4" hidden="1" x14ac:dyDescent="0.25">
      <c r="A3875" s="61" t="s">
        <v>157</v>
      </c>
      <c r="B3875" s="61" t="s">
        <v>243</v>
      </c>
      <c r="C3875">
        <v>1937</v>
      </c>
      <c r="D3875" s="61" t="s">
        <v>2192</v>
      </c>
    </row>
    <row r="3876" spans="1:4" hidden="1" x14ac:dyDescent="0.25">
      <c r="A3876" s="61" t="s">
        <v>157</v>
      </c>
      <c r="B3876" s="61" t="s">
        <v>243</v>
      </c>
      <c r="C3876">
        <v>1938</v>
      </c>
      <c r="D3876" s="61" t="s">
        <v>2192</v>
      </c>
    </row>
    <row r="3877" spans="1:4" hidden="1" x14ac:dyDescent="0.25">
      <c r="A3877" s="61" t="s">
        <v>157</v>
      </c>
      <c r="B3877" s="61" t="s">
        <v>243</v>
      </c>
      <c r="C3877">
        <v>1939</v>
      </c>
      <c r="D3877" s="61" t="s">
        <v>2192</v>
      </c>
    </row>
    <row r="3878" spans="1:4" hidden="1" x14ac:dyDescent="0.25">
      <c r="A3878" s="61" t="s">
        <v>157</v>
      </c>
      <c r="B3878" s="61" t="s">
        <v>243</v>
      </c>
      <c r="C3878">
        <v>1940</v>
      </c>
      <c r="D3878" s="61" t="s">
        <v>2192</v>
      </c>
    </row>
    <row r="3879" spans="1:4" hidden="1" x14ac:dyDescent="0.25">
      <c r="A3879" s="61" t="s">
        <v>157</v>
      </c>
      <c r="B3879" s="61" t="s">
        <v>243</v>
      </c>
      <c r="C3879">
        <v>1941</v>
      </c>
      <c r="D3879" s="61" t="s">
        <v>2340</v>
      </c>
    </row>
    <row r="3880" spans="1:4" hidden="1" x14ac:dyDescent="0.25">
      <c r="A3880" s="61" t="s">
        <v>157</v>
      </c>
      <c r="B3880" s="61" t="s">
        <v>243</v>
      </c>
      <c r="C3880">
        <v>1942</v>
      </c>
      <c r="D3880" s="61" t="s">
        <v>2340</v>
      </c>
    </row>
    <row r="3881" spans="1:4" hidden="1" x14ac:dyDescent="0.25">
      <c r="A3881" s="61" t="s">
        <v>157</v>
      </c>
      <c r="B3881" s="61" t="s">
        <v>243</v>
      </c>
      <c r="C3881">
        <v>1943</v>
      </c>
      <c r="D3881" s="61" t="s">
        <v>2340</v>
      </c>
    </row>
    <row r="3882" spans="1:4" hidden="1" x14ac:dyDescent="0.25">
      <c r="A3882" s="61" t="s">
        <v>157</v>
      </c>
      <c r="B3882" s="61" t="s">
        <v>243</v>
      </c>
      <c r="C3882">
        <v>1944</v>
      </c>
      <c r="D3882" s="61" t="s">
        <v>2340</v>
      </c>
    </row>
    <row r="3883" spans="1:4" hidden="1" x14ac:dyDescent="0.25">
      <c r="A3883" s="61" t="s">
        <v>157</v>
      </c>
      <c r="B3883" s="61" t="s">
        <v>243</v>
      </c>
      <c r="C3883">
        <v>1945</v>
      </c>
      <c r="D3883" s="61" t="s">
        <v>2340</v>
      </c>
    </row>
    <row r="3884" spans="1:4" hidden="1" x14ac:dyDescent="0.25">
      <c r="A3884" s="61" t="s">
        <v>157</v>
      </c>
      <c r="B3884" s="61" t="s">
        <v>243</v>
      </c>
      <c r="C3884">
        <v>1946</v>
      </c>
      <c r="D3884" s="61" t="s">
        <v>2195</v>
      </c>
    </row>
    <row r="3885" spans="1:4" hidden="1" x14ac:dyDescent="0.25">
      <c r="A3885" s="61" t="s">
        <v>157</v>
      </c>
      <c r="B3885" s="61" t="s">
        <v>243</v>
      </c>
      <c r="C3885">
        <v>1947</v>
      </c>
      <c r="D3885" s="61" t="s">
        <v>2195</v>
      </c>
    </row>
    <row r="3886" spans="1:4" hidden="1" x14ac:dyDescent="0.25">
      <c r="A3886" s="61" t="s">
        <v>157</v>
      </c>
      <c r="B3886" s="61" t="s">
        <v>243</v>
      </c>
      <c r="C3886">
        <v>1948</v>
      </c>
      <c r="D3886" s="61" t="s">
        <v>2195</v>
      </c>
    </row>
    <row r="3887" spans="1:4" hidden="1" x14ac:dyDescent="0.25">
      <c r="A3887" s="61" t="s">
        <v>157</v>
      </c>
      <c r="B3887" s="61" t="s">
        <v>243</v>
      </c>
      <c r="C3887">
        <v>1949</v>
      </c>
      <c r="D3887" s="61" t="s">
        <v>2195</v>
      </c>
    </row>
    <row r="3888" spans="1:4" hidden="1" x14ac:dyDescent="0.25">
      <c r="A3888" s="61" t="s">
        <v>157</v>
      </c>
      <c r="B3888" s="61" t="s">
        <v>243</v>
      </c>
      <c r="C3888">
        <v>1950</v>
      </c>
      <c r="D3888" s="61" t="s">
        <v>2195</v>
      </c>
    </row>
    <row r="3889" spans="1:4" hidden="1" x14ac:dyDescent="0.25">
      <c r="A3889" s="61" t="s">
        <v>157</v>
      </c>
      <c r="B3889" s="61" t="s">
        <v>243</v>
      </c>
      <c r="C3889">
        <v>1951</v>
      </c>
      <c r="D3889" s="61" t="s">
        <v>2195</v>
      </c>
    </row>
    <row r="3890" spans="1:4" hidden="1" x14ac:dyDescent="0.25">
      <c r="A3890" s="61" t="s">
        <v>157</v>
      </c>
      <c r="B3890" s="61" t="s">
        <v>243</v>
      </c>
      <c r="C3890">
        <v>1952</v>
      </c>
      <c r="D3890" s="61" t="s">
        <v>2195</v>
      </c>
    </row>
    <row r="3891" spans="1:4" hidden="1" x14ac:dyDescent="0.25">
      <c r="A3891" s="61" t="s">
        <v>157</v>
      </c>
      <c r="B3891" s="61" t="s">
        <v>243</v>
      </c>
      <c r="C3891">
        <v>1953</v>
      </c>
      <c r="D3891" s="61" t="s">
        <v>2195</v>
      </c>
    </row>
    <row r="3892" spans="1:4" hidden="1" x14ac:dyDescent="0.25">
      <c r="A3892" s="61" t="s">
        <v>157</v>
      </c>
      <c r="B3892" s="61" t="s">
        <v>243</v>
      </c>
      <c r="C3892">
        <v>1954</v>
      </c>
      <c r="D3892" s="61" t="s">
        <v>2195</v>
      </c>
    </row>
    <row r="3893" spans="1:4" hidden="1" x14ac:dyDescent="0.25">
      <c r="A3893" s="61" t="s">
        <v>157</v>
      </c>
      <c r="B3893" s="61" t="s">
        <v>243</v>
      </c>
      <c r="C3893">
        <v>1955</v>
      </c>
      <c r="D3893" s="61" t="s">
        <v>2195</v>
      </c>
    </row>
    <row r="3894" spans="1:4" hidden="1" x14ac:dyDescent="0.25">
      <c r="A3894" s="61" t="s">
        <v>157</v>
      </c>
      <c r="B3894" s="61" t="s">
        <v>243</v>
      </c>
      <c r="C3894">
        <v>1956</v>
      </c>
      <c r="D3894" s="61" t="s">
        <v>2195</v>
      </c>
    </row>
    <row r="3895" spans="1:4" hidden="1" x14ac:dyDescent="0.25">
      <c r="A3895" s="61" t="s">
        <v>157</v>
      </c>
      <c r="B3895" s="61" t="s">
        <v>243</v>
      </c>
      <c r="C3895">
        <v>1957</v>
      </c>
      <c r="D3895" s="61" t="s">
        <v>2195</v>
      </c>
    </row>
    <row r="3896" spans="1:4" hidden="1" x14ac:dyDescent="0.25">
      <c r="A3896" s="61" t="s">
        <v>157</v>
      </c>
      <c r="B3896" s="61" t="s">
        <v>243</v>
      </c>
      <c r="C3896">
        <v>1958</v>
      </c>
      <c r="D3896" s="61" t="s">
        <v>2195</v>
      </c>
    </row>
    <row r="3897" spans="1:4" hidden="1" x14ac:dyDescent="0.25">
      <c r="A3897" s="61" t="s">
        <v>157</v>
      </c>
      <c r="B3897" s="61" t="s">
        <v>243</v>
      </c>
      <c r="C3897">
        <v>1959</v>
      </c>
      <c r="D3897" s="61" t="s">
        <v>2195</v>
      </c>
    </row>
    <row r="3898" spans="1:4" hidden="1" x14ac:dyDescent="0.25">
      <c r="A3898" s="61" t="s">
        <v>157</v>
      </c>
      <c r="B3898" s="61" t="s">
        <v>243</v>
      </c>
      <c r="C3898">
        <v>1960</v>
      </c>
      <c r="D3898" s="61" t="s">
        <v>2140</v>
      </c>
    </row>
    <row r="3899" spans="1:4" hidden="1" x14ac:dyDescent="0.25">
      <c r="A3899" s="61" t="s">
        <v>157</v>
      </c>
      <c r="B3899" s="61" t="s">
        <v>243</v>
      </c>
      <c r="C3899">
        <v>1961</v>
      </c>
      <c r="D3899" s="61" t="s">
        <v>2341</v>
      </c>
    </row>
    <row r="3900" spans="1:4" hidden="1" x14ac:dyDescent="0.25">
      <c r="A3900" s="61" t="s">
        <v>157</v>
      </c>
      <c r="B3900" s="61" t="s">
        <v>243</v>
      </c>
      <c r="C3900">
        <v>1962</v>
      </c>
      <c r="D3900" s="61" t="s">
        <v>2341</v>
      </c>
    </row>
    <row r="3901" spans="1:4" hidden="1" x14ac:dyDescent="0.25">
      <c r="A3901" s="61" t="s">
        <v>157</v>
      </c>
      <c r="B3901" s="61" t="s">
        <v>243</v>
      </c>
      <c r="C3901">
        <v>1963</v>
      </c>
      <c r="D3901" s="61" t="s">
        <v>2341</v>
      </c>
    </row>
    <row r="3902" spans="1:4" hidden="1" x14ac:dyDescent="0.25">
      <c r="A3902" s="61" t="s">
        <v>157</v>
      </c>
      <c r="B3902" s="61" t="s">
        <v>243</v>
      </c>
      <c r="C3902">
        <v>1964</v>
      </c>
      <c r="D3902" s="61" t="s">
        <v>2341</v>
      </c>
    </row>
    <row r="3903" spans="1:4" hidden="1" x14ac:dyDescent="0.25">
      <c r="A3903" s="61" t="s">
        <v>157</v>
      </c>
      <c r="B3903" s="61" t="s">
        <v>243</v>
      </c>
      <c r="C3903">
        <v>1965</v>
      </c>
      <c r="D3903" s="61" t="s">
        <v>2341</v>
      </c>
    </row>
    <row r="3904" spans="1:4" hidden="1" x14ac:dyDescent="0.25">
      <c r="A3904" s="61" t="s">
        <v>157</v>
      </c>
      <c r="B3904" s="61" t="s">
        <v>243</v>
      </c>
      <c r="C3904">
        <v>1966</v>
      </c>
      <c r="D3904" s="61" t="s">
        <v>2342</v>
      </c>
    </row>
    <row r="3905" spans="1:4" hidden="1" x14ac:dyDescent="0.25">
      <c r="A3905" s="61" t="s">
        <v>157</v>
      </c>
      <c r="B3905" s="61" t="s">
        <v>243</v>
      </c>
      <c r="C3905">
        <v>1967</v>
      </c>
      <c r="D3905" s="61" t="s">
        <v>2343</v>
      </c>
    </row>
    <row r="3906" spans="1:4" hidden="1" x14ac:dyDescent="0.25">
      <c r="A3906" s="61" t="s">
        <v>157</v>
      </c>
      <c r="B3906" s="61" t="s">
        <v>243</v>
      </c>
      <c r="C3906">
        <v>1968</v>
      </c>
      <c r="D3906" s="61" t="s">
        <v>2343</v>
      </c>
    </row>
    <row r="3907" spans="1:4" hidden="1" x14ac:dyDescent="0.25">
      <c r="A3907" s="61" t="s">
        <v>157</v>
      </c>
      <c r="B3907" s="61" t="s">
        <v>243</v>
      </c>
      <c r="C3907">
        <v>1969</v>
      </c>
      <c r="D3907" s="61" t="s">
        <v>2343</v>
      </c>
    </row>
    <row r="3908" spans="1:4" hidden="1" x14ac:dyDescent="0.25">
      <c r="A3908" s="61" t="s">
        <v>157</v>
      </c>
      <c r="B3908" s="61" t="s">
        <v>243</v>
      </c>
      <c r="C3908">
        <v>1970</v>
      </c>
      <c r="D3908" s="61" t="s">
        <v>2343</v>
      </c>
    </row>
    <row r="3909" spans="1:4" hidden="1" x14ac:dyDescent="0.25">
      <c r="A3909" s="61" t="s">
        <v>157</v>
      </c>
      <c r="B3909" s="61" t="s">
        <v>243</v>
      </c>
      <c r="C3909">
        <v>1971</v>
      </c>
      <c r="D3909" s="61" t="s">
        <v>2344</v>
      </c>
    </row>
    <row r="3910" spans="1:4" hidden="1" x14ac:dyDescent="0.25">
      <c r="A3910" s="61" t="s">
        <v>157</v>
      </c>
      <c r="B3910" s="61" t="s">
        <v>243</v>
      </c>
      <c r="C3910">
        <v>1972</v>
      </c>
      <c r="D3910" s="61" t="s">
        <v>2344</v>
      </c>
    </row>
    <row r="3911" spans="1:4" hidden="1" x14ac:dyDescent="0.25">
      <c r="A3911" s="61" t="s">
        <v>157</v>
      </c>
      <c r="B3911" s="61" t="s">
        <v>243</v>
      </c>
      <c r="C3911">
        <v>1973</v>
      </c>
      <c r="D3911" s="61" t="s">
        <v>2344</v>
      </c>
    </row>
    <row r="3912" spans="1:4" hidden="1" x14ac:dyDescent="0.25">
      <c r="A3912" s="61" t="s">
        <v>157</v>
      </c>
      <c r="B3912" s="61" t="s">
        <v>243</v>
      </c>
      <c r="C3912">
        <v>1974</v>
      </c>
      <c r="D3912" s="61" t="s">
        <v>2344</v>
      </c>
    </row>
    <row r="3913" spans="1:4" hidden="1" x14ac:dyDescent="0.25">
      <c r="A3913" s="61" t="s">
        <v>157</v>
      </c>
      <c r="B3913" s="61" t="s">
        <v>243</v>
      </c>
      <c r="C3913">
        <v>1975</v>
      </c>
      <c r="D3913" s="61" t="s">
        <v>2344</v>
      </c>
    </row>
    <row r="3914" spans="1:4" hidden="1" x14ac:dyDescent="0.25">
      <c r="A3914" s="61" t="s">
        <v>157</v>
      </c>
      <c r="B3914" s="61" t="s">
        <v>243</v>
      </c>
      <c r="C3914">
        <v>1976</v>
      </c>
      <c r="D3914" s="61" t="s">
        <v>2344</v>
      </c>
    </row>
    <row r="3915" spans="1:4" hidden="1" x14ac:dyDescent="0.25">
      <c r="A3915" s="61" t="s">
        <v>157</v>
      </c>
      <c r="B3915" s="61" t="s">
        <v>243</v>
      </c>
      <c r="C3915">
        <v>1977</v>
      </c>
      <c r="D3915" s="61" t="s">
        <v>2344</v>
      </c>
    </row>
    <row r="3916" spans="1:4" hidden="1" x14ac:dyDescent="0.25">
      <c r="A3916" s="61" t="s">
        <v>157</v>
      </c>
      <c r="B3916" s="61" t="s">
        <v>243</v>
      </c>
      <c r="C3916">
        <v>1978</v>
      </c>
      <c r="D3916" s="61" t="s">
        <v>2344</v>
      </c>
    </row>
    <row r="3917" spans="1:4" hidden="1" x14ac:dyDescent="0.25">
      <c r="A3917" s="61" t="s">
        <v>157</v>
      </c>
      <c r="B3917" s="61" t="s">
        <v>243</v>
      </c>
      <c r="C3917">
        <v>1979</v>
      </c>
      <c r="D3917" s="61" t="s">
        <v>2344</v>
      </c>
    </row>
    <row r="3918" spans="1:4" hidden="1" x14ac:dyDescent="0.25">
      <c r="A3918" s="61" t="s">
        <v>157</v>
      </c>
      <c r="B3918" s="61" t="s">
        <v>243</v>
      </c>
      <c r="C3918">
        <v>1980</v>
      </c>
      <c r="D3918" s="61" t="s">
        <v>2344</v>
      </c>
    </row>
    <row r="3919" spans="1:4" hidden="1" x14ac:dyDescent="0.25">
      <c r="A3919" s="61" t="s">
        <v>157</v>
      </c>
      <c r="B3919" s="61" t="s">
        <v>243</v>
      </c>
      <c r="C3919">
        <v>1981</v>
      </c>
      <c r="D3919" s="61" t="s">
        <v>2206</v>
      </c>
    </row>
    <row r="3920" spans="1:4" hidden="1" x14ac:dyDescent="0.25">
      <c r="A3920" s="61" t="s">
        <v>157</v>
      </c>
      <c r="B3920" s="61" t="s">
        <v>243</v>
      </c>
      <c r="C3920">
        <v>1982</v>
      </c>
      <c r="D3920" s="61" t="s">
        <v>2206</v>
      </c>
    </row>
    <row r="3921" spans="1:4" hidden="1" x14ac:dyDescent="0.25">
      <c r="A3921" s="61" t="s">
        <v>157</v>
      </c>
      <c r="B3921" s="61" t="s">
        <v>243</v>
      </c>
      <c r="C3921">
        <v>1983</v>
      </c>
      <c r="D3921" s="61" t="s">
        <v>2206</v>
      </c>
    </row>
    <row r="3922" spans="1:4" hidden="1" x14ac:dyDescent="0.25">
      <c r="A3922" s="61" t="s">
        <v>157</v>
      </c>
      <c r="B3922" s="61" t="s">
        <v>243</v>
      </c>
      <c r="C3922">
        <v>1984</v>
      </c>
      <c r="D3922" s="61" t="s">
        <v>2206</v>
      </c>
    </row>
    <row r="3923" spans="1:4" hidden="1" x14ac:dyDescent="0.25">
      <c r="A3923" s="61" t="s">
        <v>157</v>
      </c>
      <c r="B3923" s="61" t="s">
        <v>243</v>
      </c>
      <c r="C3923">
        <v>1985</v>
      </c>
      <c r="D3923" s="61" t="s">
        <v>2206</v>
      </c>
    </row>
    <row r="3924" spans="1:4" hidden="1" x14ac:dyDescent="0.25">
      <c r="A3924" s="61" t="s">
        <v>157</v>
      </c>
      <c r="B3924" s="61" t="s">
        <v>243</v>
      </c>
      <c r="C3924">
        <v>1986</v>
      </c>
      <c r="D3924" s="61" t="s">
        <v>2055</v>
      </c>
    </row>
    <row r="3925" spans="1:4" hidden="1" x14ac:dyDescent="0.25">
      <c r="A3925" s="61" t="s">
        <v>157</v>
      </c>
      <c r="B3925" s="61" t="s">
        <v>243</v>
      </c>
      <c r="C3925">
        <v>1987</v>
      </c>
      <c r="D3925" s="61" t="s">
        <v>2055</v>
      </c>
    </row>
    <row r="3926" spans="1:4" hidden="1" x14ac:dyDescent="0.25">
      <c r="A3926" s="61" t="s">
        <v>157</v>
      </c>
      <c r="B3926" s="61" t="s">
        <v>243</v>
      </c>
      <c r="C3926">
        <v>1988</v>
      </c>
      <c r="D3926" s="61" t="s">
        <v>2055</v>
      </c>
    </row>
    <row r="3927" spans="1:4" hidden="1" x14ac:dyDescent="0.25">
      <c r="A3927" s="61" t="s">
        <v>157</v>
      </c>
      <c r="B3927" s="61" t="s">
        <v>243</v>
      </c>
      <c r="C3927">
        <v>1989</v>
      </c>
      <c r="D3927" s="61" t="s">
        <v>2055</v>
      </c>
    </row>
    <row r="3928" spans="1:4" hidden="1" x14ac:dyDescent="0.25">
      <c r="A3928" s="61" t="s">
        <v>157</v>
      </c>
      <c r="B3928" s="61" t="s">
        <v>243</v>
      </c>
      <c r="C3928">
        <v>1990</v>
      </c>
      <c r="D3928" s="61" t="s">
        <v>2055</v>
      </c>
    </row>
    <row r="3929" spans="1:4" hidden="1" x14ac:dyDescent="0.25">
      <c r="A3929" s="61" t="s">
        <v>157</v>
      </c>
      <c r="B3929" s="61" t="s">
        <v>243</v>
      </c>
      <c r="C3929">
        <v>1991</v>
      </c>
      <c r="D3929" s="61" t="s">
        <v>2055</v>
      </c>
    </row>
    <row r="3930" spans="1:4" hidden="1" x14ac:dyDescent="0.25">
      <c r="A3930" s="61" t="s">
        <v>157</v>
      </c>
      <c r="B3930" s="61" t="s">
        <v>243</v>
      </c>
      <c r="C3930">
        <v>1992</v>
      </c>
      <c r="D3930" s="61" t="s">
        <v>2055</v>
      </c>
    </row>
    <row r="3931" spans="1:4" hidden="1" x14ac:dyDescent="0.25">
      <c r="A3931" s="61" t="s">
        <v>157</v>
      </c>
      <c r="B3931" s="61" t="s">
        <v>243</v>
      </c>
      <c r="C3931">
        <v>1993</v>
      </c>
      <c r="D3931" s="61" t="s">
        <v>2055</v>
      </c>
    </row>
    <row r="3932" spans="1:4" hidden="1" x14ac:dyDescent="0.25">
      <c r="A3932" s="61" t="s">
        <v>157</v>
      </c>
      <c r="B3932" s="61" t="s">
        <v>243</v>
      </c>
      <c r="C3932">
        <v>1994</v>
      </c>
      <c r="D3932" s="61" t="s">
        <v>2055</v>
      </c>
    </row>
    <row r="3933" spans="1:4" hidden="1" x14ac:dyDescent="0.25">
      <c r="A3933" s="61" t="s">
        <v>157</v>
      </c>
      <c r="B3933" s="61" t="s">
        <v>243</v>
      </c>
      <c r="C3933">
        <v>1995</v>
      </c>
      <c r="D3933" s="61" t="s">
        <v>2289</v>
      </c>
    </row>
    <row r="3934" spans="1:4" hidden="1" x14ac:dyDescent="0.25">
      <c r="A3934" s="61" t="s">
        <v>157</v>
      </c>
      <c r="B3934" s="61" t="s">
        <v>243</v>
      </c>
      <c r="C3934">
        <v>1996</v>
      </c>
      <c r="D3934" s="61" t="s">
        <v>2289</v>
      </c>
    </row>
    <row r="3935" spans="1:4" hidden="1" x14ac:dyDescent="0.25">
      <c r="A3935" s="61" t="s">
        <v>157</v>
      </c>
      <c r="B3935" s="61" t="s">
        <v>243</v>
      </c>
      <c r="C3935">
        <v>1997</v>
      </c>
      <c r="D3935" s="61" t="s">
        <v>2289</v>
      </c>
    </row>
    <row r="3936" spans="1:4" hidden="1" x14ac:dyDescent="0.25">
      <c r="A3936" s="61" t="s">
        <v>157</v>
      </c>
      <c r="B3936" s="61" t="s">
        <v>243</v>
      </c>
      <c r="C3936">
        <v>1998</v>
      </c>
      <c r="D3936" s="61" t="s">
        <v>2289</v>
      </c>
    </row>
    <row r="3937" spans="1:4" hidden="1" x14ac:dyDescent="0.25">
      <c r="A3937" s="61" t="s">
        <v>157</v>
      </c>
      <c r="B3937" s="61" t="s">
        <v>243</v>
      </c>
      <c r="C3937">
        <v>1999</v>
      </c>
      <c r="D3937" s="61" t="s">
        <v>2202</v>
      </c>
    </row>
    <row r="3938" spans="1:4" hidden="1" x14ac:dyDescent="0.25">
      <c r="A3938" s="61" t="s">
        <v>157</v>
      </c>
      <c r="B3938" s="61" t="s">
        <v>243</v>
      </c>
      <c r="C3938">
        <v>2000</v>
      </c>
      <c r="D3938" s="61" t="s">
        <v>2203</v>
      </c>
    </row>
    <row r="3939" spans="1:4" hidden="1" x14ac:dyDescent="0.25">
      <c r="A3939" s="61" t="s">
        <v>157</v>
      </c>
      <c r="B3939" s="61" t="s">
        <v>243</v>
      </c>
      <c r="C3939">
        <v>2001</v>
      </c>
      <c r="D3939" s="61" t="s">
        <v>2203</v>
      </c>
    </row>
    <row r="3940" spans="1:4" hidden="1" x14ac:dyDescent="0.25">
      <c r="A3940" s="61" t="s">
        <v>157</v>
      </c>
      <c r="B3940" s="61" t="s">
        <v>243</v>
      </c>
      <c r="C3940">
        <v>2002</v>
      </c>
      <c r="D3940" s="61" t="s">
        <v>2203</v>
      </c>
    </row>
    <row r="3941" spans="1:4" hidden="1" x14ac:dyDescent="0.25">
      <c r="A3941" s="61" t="s">
        <v>157</v>
      </c>
      <c r="B3941" s="61" t="s">
        <v>243</v>
      </c>
      <c r="C3941">
        <v>2003</v>
      </c>
      <c r="D3941" s="61" t="s">
        <v>2203</v>
      </c>
    </row>
    <row r="3942" spans="1:4" hidden="1" x14ac:dyDescent="0.25">
      <c r="A3942" s="61" t="s">
        <v>157</v>
      </c>
      <c r="B3942" s="61" t="s">
        <v>243</v>
      </c>
      <c r="C3942">
        <v>2004</v>
      </c>
      <c r="D3942" s="61" t="s">
        <v>2203</v>
      </c>
    </row>
    <row r="3943" spans="1:4" hidden="1" x14ac:dyDescent="0.25">
      <c r="A3943" s="61" t="s">
        <v>157</v>
      </c>
      <c r="B3943" s="61" t="s">
        <v>243</v>
      </c>
      <c r="C3943">
        <v>2005</v>
      </c>
      <c r="D3943" s="61" t="s">
        <v>2203</v>
      </c>
    </row>
    <row r="3944" spans="1:4" hidden="1" x14ac:dyDescent="0.25">
      <c r="A3944" s="61" t="s">
        <v>157</v>
      </c>
      <c r="B3944" s="61" t="s">
        <v>243</v>
      </c>
      <c r="C3944">
        <v>2006</v>
      </c>
      <c r="D3944" s="61" t="s">
        <v>2203</v>
      </c>
    </row>
    <row r="3945" spans="1:4" hidden="1" x14ac:dyDescent="0.25">
      <c r="A3945" s="61" t="s">
        <v>157</v>
      </c>
      <c r="B3945" s="61" t="s">
        <v>243</v>
      </c>
      <c r="C3945">
        <v>2007</v>
      </c>
      <c r="D3945" s="61" t="s">
        <v>2204</v>
      </c>
    </row>
    <row r="3946" spans="1:4" hidden="1" x14ac:dyDescent="0.25">
      <c r="A3946" s="61" t="s">
        <v>157</v>
      </c>
      <c r="B3946" s="61" t="s">
        <v>243</v>
      </c>
      <c r="C3946">
        <v>2008</v>
      </c>
      <c r="D3946" s="61" t="s">
        <v>2345</v>
      </c>
    </row>
    <row r="3947" spans="1:4" hidden="1" x14ac:dyDescent="0.25">
      <c r="A3947" s="61" t="s">
        <v>157</v>
      </c>
      <c r="B3947" s="61" t="s">
        <v>243</v>
      </c>
      <c r="C3947">
        <v>2009</v>
      </c>
      <c r="D3947" s="61" t="s">
        <v>2206</v>
      </c>
    </row>
    <row r="3948" spans="1:4" hidden="1" x14ac:dyDescent="0.25">
      <c r="A3948" s="61" t="s">
        <v>157</v>
      </c>
      <c r="B3948" s="61" t="s">
        <v>243</v>
      </c>
      <c r="C3948">
        <v>2010</v>
      </c>
      <c r="D3948" s="61" t="s">
        <v>2203</v>
      </c>
    </row>
    <row r="3949" spans="1:4" hidden="1" x14ac:dyDescent="0.25">
      <c r="A3949" s="61" t="s">
        <v>157</v>
      </c>
      <c r="B3949" s="61" t="s">
        <v>243</v>
      </c>
      <c r="C3949">
        <v>2011</v>
      </c>
      <c r="D3949" s="61" t="s">
        <v>2203</v>
      </c>
    </row>
    <row r="3950" spans="1:4" hidden="1" x14ac:dyDescent="0.25">
      <c r="A3950" s="61" t="s">
        <v>157</v>
      </c>
      <c r="B3950" s="61" t="s">
        <v>243</v>
      </c>
      <c r="C3950">
        <v>2012</v>
      </c>
      <c r="D3950" s="61" t="s">
        <v>2346</v>
      </c>
    </row>
    <row r="3951" spans="1:4" hidden="1" x14ac:dyDescent="0.25">
      <c r="A3951" s="61" t="s">
        <v>157</v>
      </c>
      <c r="B3951" s="61" t="s">
        <v>243</v>
      </c>
      <c r="C3951">
        <v>2013</v>
      </c>
      <c r="D3951" s="61" t="s">
        <v>2347</v>
      </c>
    </row>
    <row r="3952" spans="1:4" hidden="1" x14ac:dyDescent="0.25">
      <c r="A3952" s="61" t="s">
        <v>157</v>
      </c>
      <c r="B3952" s="61" t="s">
        <v>243</v>
      </c>
      <c r="C3952">
        <v>2014</v>
      </c>
      <c r="D3952" s="61" t="s">
        <v>2348</v>
      </c>
    </row>
    <row r="3953" spans="1:4" hidden="1" x14ac:dyDescent="0.25">
      <c r="A3953" s="61" t="s">
        <v>157</v>
      </c>
      <c r="B3953" s="61" t="s">
        <v>243</v>
      </c>
      <c r="C3953">
        <v>2015</v>
      </c>
      <c r="D3953" s="61" t="s">
        <v>2349</v>
      </c>
    </row>
    <row r="3954" spans="1:4" hidden="1" x14ac:dyDescent="0.25">
      <c r="A3954" s="61" t="s">
        <v>157</v>
      </c>
      <c r="B3954" s="61" t="s">
        <v>243</v>
      </c>
      <c r="C3954">
        <v>2016</v>
      </c>
      <c r="D3954" s="61" t="s">
        <v>2349</v>
      </c>
    </row>
    <row r="3955" spans="1:4" hidden="1" x14ac:dyDescent="0.25">
      <c r="A3955" s="61" t="s">
        <v>157</v>
      </c>
      <c r="B3955" s="61" t="s">
        <v>243</v>
      </c>
      <c r="C3955">
        <v>2017</v>
      </c>
      <c r="D3955" s="61" t="s">
        <v>533</v>
      </c>
    </row>
    <row r="3956" spans="1:4" hidden="1" x14ac:dyDescent="0.25">
      <c r="A3956" s="61" t="s">
        <v>157</v>
      </c>
      <c r="B3956" s="61" t="s">
        <v>243</v>
      </c>
      <c r="C3956">
        <v>2018</v>
      </c>
      <c r="D3956" s="61" t="s">
        <v>2350</v>
      </c>
    </row>
    <row r="3957" spans="1:4" hidden="1" x14ac:dyDescent="0.25">
      <c r="A3957" s="61" t="s">
        <v>157</v>
      </c>
      <c r="B3957" s="61" t="s">
        <v>243</v>
      </c>
      <c r="C3957">
        <v>2019</v>
      </c>
      <c r="D3957" s="61" t="s">
        <v>2342</v>
      </c>
    </row>
    <row r="3958" spans="1:4" hidden="1" x14ac:dyDescent="0.25">
      <c r="A3958" s="61" t="s">
        <v>157</v>
      </c>
      <c r="B3958" s="61" t="s">
        <v>243</v>
      </c>
      <c r="C3958">
        <v>2020</v>
      </c>
      <c r="D3958" s="61" t="s">
        <v>2344</v>
      </c>
    </row>
    <row r="3959" spans="1:4" hidden="1" x14ac:dyDescent="0.25">
      <c r="A3959" s="61" t="s">
        <v>157</v>
      </c>
      <c r="B3959" s="61" t="s">
        <v>243</v>
      </c>
      <c r="C3959">
        <v>2021</v>
      </c>
      <c r="D3959" s="61" t="s">
        <v>2340</v>
      </c>
    </row>
    <row r="3960" spans="1:4" hidden="1" x14ac:dyDescent="0.25">
      <c r="A3960" s="61" t="s">
        <v>157</v>
      </c>
      <c r="B3960" s="61" t="s">
        <v>243</v>
      </c>
      <c r="C3960">
        <v>2022</v>
      </c>
      <c r="D3960" s="61" t="s">
        <v>2285</v>
      </c>
    </row>
    <row r="3961" spans="1:4" x14ac:dyDescent="0.25">
      <c r="A3961" s="61" t="s">
        <v>157</v>
      </c>
      <c r="B3961" s="61" t="s">
        <v>243</v>
      </c>
      <c r="C3961">
        <v>2023</v>
      </c>
      <c r="D3961" s="61">
        <v>0.79</v>
      </c>
    </row>
    <row r="3962" spans="1:4" hidden="1" x14ac:dyDescent="0.25">
      <c r="A3962" s="61" t="s">
        <v>166</v>
      </c>
      <c r="B3962" s="61" t="s">
        <v>237</v>
      </c>
      <c r="C3962">
        <v>1789</v>
      </c>
      <c r="D3962" s="61" t="s">
        <v>1775</v>
      </c>
    </row>
    <row r="3963" spans="1:4" hidden="1" x14ac:dyDescent="0.25">
      <c r="A3963" s="61" t="s">
        <v>166</v>
      </c>
      <c r="B3963" s="61" t="s">
        <v>237</v>
      </c>
      <c r="C3963">
        <v>1790</v>
      </c>
      <c r="D3963" s="61" t="s">
        <v>1775</v>
      </c>
    </row>
    <row r="3964" spans="1:4" hidden="1" x14ac:dyDescent="0.25">
      <c r="A3964" s="61" t="s">
        <v>166</v>
      </c>
      <c r="B3964" s="61" t="s">
        <v>237</v>
      </c>
      <c r="C3964">
        <v>1791</v>
      </c>
      <c r="D3964" s="61" t="s">
        <v>1775</v>
      </c>
    </row>
    <row r="3965" spans="1:4" hidden="1" x14ac:dyDescent="0.25">
      <c r="A3965" s="61" t="s">
        <v>166</v>
      </c>
      <c r="B3965" s="61" t="s">
        <v>237</v>
      </c>
      <c r="C3965">
        <v>1792</v>
      </c>
      <c r="D3965" s="61" t="s">
        <v>1775</v>
      </c>
    </row>
    <row r="3966" spans="1:4" hidden="1" x14ac:dyDescent="0.25">
      <c r="A3966" s="61" t="s">
        <v>166</v>
      </c>
      <c r="B3966" s="61" t="s">
        <v>237</v>
      </c>
      <c r="C3966">
        <v>1793</v>
      </c>
      <c r="D3966" s="61" t="s">
        <v>1775</v>
      </c>
    </row>
    <row r="3967" spans="1:4" hidden="1" x14ac:dyDescent="0.25">
      <c r="A3967" s="61" t="s">
        <v>166</v>
      </c>
      <c r="B3967" s="61" t="s">
        <v>237</v>
      </c>
      <c r="C3967">
        <v>1794</v>
      </c>
      <c r="D3967" s="61" t="s">
        <v>1775</v>
      </c>
    </row>
    <row r="3968" spans="1:4" hidden="1" x14ac:dyDescent="0.25">
      <c r="A3968" s="61" t="s">
        <v>166</v>
      </c>
      <c r="B3968" s="61" t="s">
        <v>237</v>
      </c>
      <c r="C3968">
        <v>1795</v>
      </c>
      <c r="D3968" s="61" t="s">
        <v>1775</v>
      </c>
    </row>
    <row r="3969" spans="1:4" hidden="1" x14ac:dyDescent="0.25">
      <c r="A3969" s="61" t="s">
        <v>166</v>
      </c>
      <c r="B3969" s="61" t="s">
        <v>237</v>
      </c>
      <c r="C3969">
        <v>1796</v>
      </c>
      <c r="D3969" s="61" t="s">
        <v>1775</v>
      </c>
    </row>
    <row r="3970" spans="1:4" hidden="1" x14ac:dyDescent="0.25">
      <c r="A3970" s="61" t="s">
        <v>166</v>
      </c>
      <c r="B3970" s="61" t="s">
        <v>237</v>
      </c>
      <c r="C3970">
        <v>1797</v>
      </c>
      <c r="D3970" s="61" t="s">
        <v>1775</v>
      </c>
    </row>
    <row r="3971" spans="1:4" hidden="1" x14ac:dyDescent="0.25">
      <c r="A3971" s="61" t="s">
        <v>166</v>
      </c>
      <c r="B3971" s="61" t="s">
        <v>237</v>
      </c>
      <c r="C3971">
        <v>1798</v>
      </c>
      <c r="D3971" s="61" t="s">
        <v>1775</v>
      </c>
    </row>
    <row r="3972" spans="1:4" hidden="1" x14ac:dyDescent="0.25">
      <c r="A3972" s="61" t="s">
        <v>166</v>
      </c>
      <c r="B3972" s="61" t="s">
        <v>237</v>
      </c>
      <c r="C3972">
        <v>1799</v>
      </c>
      <c r="D3972" s="61" t="s">
        <v>1775</v>
      </c>
    </row>
    <row r="3973" spans="1:4" hidden="1" x14ac:dyDescent="0.25">
      <c r="A3973" s="61" t="s">
        <v>166</v>
      </c>
      <c r="B3973" s="61" t="s">
        <v>237</v>
      </c>
      <c r="C3973">
        <v>1800</v>
      </c>
      <c r="D3973" s="61" t="s">
        <v>1775</v>
      </c>
    </row>
    <row r="3974" spans="1:4" hidden="1" x14ac:dyDescent="0.25">
      <c r="A3974" s="61" t="s">
        <v>166</v>
      </c>
      <c r="B3974" s="61" t="s">
        <v>237</v>
      </c>
      <c r="C3974">
        <v>1801</v>
      </c>
      <c r="D3974" s="61" t="s">
        <v>1775</v>
      </c>
    </row>
    <row r="3975" spans="1:4" hidden="1" x14ac:dyDescent="0.25">
      <c r="A3975" s="61" t="s">
        <v>166</v>
      </c>
      <c r="B3975" s="61" t="s">
        <v>237</v>
      </c>
      <c r="C3975">
        <v>1802</v>
      </c>
      <c r="D3975" s="61" t="s">
        <v>1775</v>
      </c>
    </row>
    <row r="3976" spans="1:4" hidden="1" x14ac:dyDescent="0.25">
      <c r="A3976" s="61" t="s">
        <v>166</v>
      </c>
      <c r="B3976" s="61" t="s">
        <v>237</v>
      </c>
      <c r="C3976">
        <v>1803</v>
      </c>
      <c r="D3976" s="61" t="s">
        <v>1775</v>
      </c>
    </row>
    <row r="3977" spans="1:4" hidden="1" x14ac:dyDescent="0.25">
      <c r="A3977" s="61" t="s">
        <v>166</v>
      </c>
      <c r="B3977" s="61" t="s">
        <v>237</v>
      </c>
      <c r="C3977">
        <v>1804</v>
      </c>
      <c r="D3977" s="61" t="s">
        <v>1775</v>
      </c>
    </row>
    <row r="3978" spans="1:4" hidden="1" x14ac:dyDescent="0.25">
      <c r="A3978" s="61" t="s">
        <v>166</v>
      </c>
      <c r="B3978" s="61" t="s">
        <v>237</v>
      </c>
      <c r="C3978">
        <v>1805</v>
      </c>
      <c r="D3978" s="61" t="s">
        <v>1775</v>
      </c>
    </row>
    <row r="3979" spans="1:4" hidden="1" x14ac:dyDescent="0.25">
      <c r="A3979" s="61" t="s">
        <v>166</v>
      </c>
      <c r="B3979" s="61" t="s">
        <v>237</v>
      </c>
      <c r="C3979">
        <v>1806</v>
      </c>
      <c r="D3979" s="61" t="s">
        <v>1775</v>
      </c>
    </row>
    <row r="3980" spans="1:4" hidden="1" x14ac:dyDescent="0.25">
      <c r="A3980" s="61" t="s">
        <v>166</v>
      </c>
      <c r="B3980" s="61" t="s">
        <v>237</v>
      </c>
      <c r="C3980">
        <v>1807</v>
      </c>
      <c r="D3980" s="61" t="s">
        <v>1775</v>
      </c>
    </row>
    <row r="3981" spans="1:4" hidden="1" x14ac:dyDescent="0.25">
      <c r="A3981" s="61" t="s">
        <v>166</v>
      </c>
      <c r="B3981" s="61" t="s">
        <v>237</v>
      </c>
      <c r="C3981">
        <v>1808</v>
      </c>
      <c r="D3981" s="61" t="s">
        <v>1775</v>
      </c>
    </row>
    <row r="3982" spans="1:4" hidden="1" x14ac:dyDescent="0.25">
      <c r="A3982" s="61" t="s">
        <v>166</v>
      </c>
      <c r="B3982" s="61" t="s">
        <v>237</v>
      </c>
      <c r="C3982">
        <v>1809</v>
      </c>
      <c r="D3982" s="61" t="s">
        <v>1775</v>
      </c>
    </row>
    <row r="3983" spans="1:4" hidden="1" x14ac:dyDescent="0.25">
      <c r="A3983" s="61" t="s">
        <v>166</v>
      </c>
      <c r="B3983" s="61" t="s">
        <v>237</v>
      </c>
      <c r="C3983">
        <v>1810</v>
      </c>
      <c r="D3983" s="61" t="s">
        <v>1775</v>
      </c>
    </row>
    <row r="3984" spans="1:4" hidden="1" x14ac:dyDescent="0.25">
      <c r="A3984" s="61" t="s">
        <v>166</v>
      </c>
      <c r="B3984" s="61" t="s">
        <v>237</v>
      </c>
      <c r="C3984">
        <v>1811</v>
      </c>
      <c r="D3984" s="61" t="s">
        <v>1775</v>
      </c>
    </row>
    <row r="3985" spans="1:4" hidden="1" x14ac:dyDescent="0.25">
      <c r="A3985" s="61" t="s">
        <v>166</v>
      </c>
      <c r="B3985" s="61" t="s">
        <v>237</v>
      </c>
      <c r="C3985">
        <v>1812</v>
      </c>
      <c r="D3985" s="61" t="s">
        <v>1775</v>
      </c>
    </row>
    <row r="3986" spans="1:4" hidden="1" x14ac:dyDescent="0.25">
      <c r="A3986" s="61" t="s">
        <v>166</v>
      </c>
      <c r="B3986" s="61" t="s">
        <v>237</v>
      </c>
      <c r="C3986">
        <v>1813</v>
      </c>
      <c r="D3986" s="61" t="s">
        <v>1775</v>
      </c>
    </row>
    <row r="3987" spans="1:4" hidden="1" x14ac:dyDescent="0.25">
      <c r="A3987" s="61" t="s">
        <v>166</v>
      </c>
      <c r="B3987" s="61" t="s">
        <v>237</v>
      </c>
      <c r="C3987">
        <v>1814</v>
      </c>
      <c r="D3987" s="61" t="s">
        <v>1775</v>
      </c>
    </row>
    <row r="3988" spans="1:4" hidden="1" x14ac:dyDescent="0.25">
      <c r="A3988" s="61" t="s">
        <v>166</v>
      </c>
      <c r="B3988" s="61" t="s">
        <v>237</v>
      </c>
      <c r="C3988">
        <v>1815</v>
      </c>
      <c r="D3988" s="61" t="s">
        <v>1775</v>
      </c>
    </row>
    <row r="3989" spans="1:4" hidden="1" x14ac:dyDescent="0.25">
      <c r="A3989" s="61" t="s">
        <v>166</v>
      </c>
      <c r="B3989" s="61" t="s">
        <v>237</v>
      </c>
      <c r="C3989">
        <v>1816</v>
      </c>
      <c r="D3989" s="61" t="s">
        <v>1775</v>
      </c>
    </row>
    <row r="3990" spans="1:4" hidden="1" x14ac:dyDescent="0.25">
      <c r="A3990" s="61" t="s">
        <v>166</v>
      </c>
      <c r="B3990" s="61" t="s">
        <v>237</v>
      </c>
      <c r="C3990">
        <v>1817</v>
      </c>
      <c r="D3990" s="61" t="s">
        <v>1775</v>
      </c>
    </row>
    <row r="3991" spans="1:4" hidden="1" x14ac:dyDescent="0.25">
      <c r="A3991" s="61" t="s">
        <v>166</v>
      </c>
      <c r="B3991" s="61" t="s">
        <v>237</v>
      </c>
      <c r="C3991">
        <v>1818</v>
      </c>
      <c r="D3991" s="61" t="s">
        <v>1775</v>
      </c>
    </row>
    <row r="3992" spans="1:4" hidden="1" x14ac:dyDescent="0.25">
      <c r="A3992" s="61" t="s">
        <v>166</v>
      </c>
      <c r="B3992" s="61" t="s">
        <v>237</v>
      </c>
      <c r="C3992">
        <v>1819</v>
      </c>
      <c r="D3992" s="61" t="s">
        <v>1775</v>
      </c>
    </row>
    <row r="3993" spans="1:4" hidden="1" x14ac:dyDescent="0.25">
      <c r="A3993" s="61" t="s">
        <v>166</v>
      </c>
      <c r="B3993" s="61" t="s">
        <v>237</v>
      </c>
      <c r="C3993">
        <v>1820</v>
      </c>
      <c r="D3993" s="61" t="s">
        <v>1775</v>
      </c>
    </row>
    <row r="3994" spans="1:4" hidden="1" x14ac:dyDescent="0.25">
      <c r="A3994" s="61" t="s">
        <v>166</v>
      </c>
      <c r="B3994" s="61" t="s">
        <v>237</v>
      </c>
      <c r="C3994">
        <v>1821</v>
      </c>
      <c r="D3994" s="61" t="s">
        <v>1775</v>
      </c>
    </row>
    <row r="3995" spans="1:4" hidden="1" x14ac:dyDescent="0.25">
      <c r="A3995" s="61" t="s">
        <v>166</v>
      </c>
      <c r="B3995" s="61" t="s">
        <v>237</v>
      </c>
      <c r="C3995">
        <v>1822</v>
      </c>
      <c r="D3995" s="61" t="s">
        <v>1775</v>
      </c>
    </row>
    <row r="3996" spans="1:4" hidden="1" x14ac:dyDescent="0.25">
      <c r="A3996" s="61" t="s">
        <v>166</v>
      </c>
      <c r="B3996" s="61" t="s">
        <v>237</v>
      </c>
      <c r="C3996">
        <v>1823</v>
      </c>
      <c r="D3996" s="61" t="s">
        <v>1754</v>
      </c>
    </row>
    <row r="3997" spans="1:4" hidden="1" x14ac:dyDescent="0.25">
      <c r="A3997" s="61" t="s">
        <v>166</v>
      </c>
      <c r="B3997" s="61" t="s">
        <v>237</v>
      </c>
      <c r="C3997">
        <v>1824</v>
      </c>
      <c r="D3997" s="61" t="s">
        <v>2114</v>
      </c>
    </row>
    <row r="3998" spans="1:4" hidden="1" x14ac:dyDescent="0.25">
      <c r="A3998" s="61" t="s">
        <v>166</v>
      </c>
      <c r="B3998" s="61" t="s">
        <v>237</v>
      </c>
      <c r="C3998">
        <v>1825</v>
      </c>
      <c r="D3998" s="61" t="s">
        <v>2114</v>
      </c>
    </row>
    <row r="3999" spans="1:4" hidden="1" x14ac:dyDescent="0.25">
      <c r="A3999" s="61" t="s">
        <v>166</v>
      </c>
      <c r="B3999" s="61" t="s">
        <v>237</v>
      </c>
      <c r="C3999">
        <v>1826</v>
      </c>
      <c r="D3999" s="61" t="s">
        <v>2114</v>
      </c>
    </row>
    <row r="4000" spans="1:4" hidden="1" x14ac:dyDescent="0.25">
      <c r="A4000" s="61" t="s">
        <v>166</v>
      </c>
      <c r="B4000" s="61" t="s">
        <v>237</v>
      </c>
      <c r="C4000">
        <v>1827</v>
      </c>
      <c r="D4000" s="61" t="s">
        <v>2114</v>
      </c>
    </row>
    <row r="4001" spans="1:4" hidden="1" x14ac:dyDescent="0.25">
      <c r="A4001" s="61" t="s">
        <v>166</v>
      </c>
      <c r="B4001" s="61" t="s">
        <v>237</v>
      </c>
      <c r="C4001">
        <v>1828</v>
      </c>
      <c r="D4001" s="61" t="s">
        <v>2114</v>
      </c>
    </row>
    <row r="4002" spans="1:4" hidden="1" x14ac:dyDescent="0.25">
      <c r="A4002" s="61" t="s">
        <v>166</v>
      </c>
      <c r="B4002" s="61" t="s">
        <v>237</v>
      </c>
      <c r="C4002">
        <v>1829</v>
      </c>
      <c r="D4002" s="61" t="s">
        <v>2114</v>
      </c>
    </row>
    <row r="4003" spans="1:4" hidden="1" x14ac:dyDescent="0.25">
      <c r="A4003" s="61" t="s">
        <v>166</v>
      </c>
      <c r="B4003" s="61" t="s">
        <v>237</v>
      </c>
      <c r="C4003">
        <v>1830</v>
      </c>
      <c r="D4003" s="61" t="s">
        <v>2114</v>
      </c>
    </row>
    <row r="4004" spans="1:4" hidden="1" x14ac:dyDescent="0.25">
      <c r="A4004" s="61" t="s">
        <v>166</v>
      </c>
      <c r="B4004" s="61" t="s">
        <v>237</v>
      </c>
      <c r="C4004">
        <v>1831</v>
      </c>
      <c r="D4004" s="61" t="s">
        <v>2114</v>
      </c>
    </row>
    <row r="4005" spans="1:4" hidden="1" x14ac:dyDescent="0.25">
      <c r="A4005" s="61" t="s">
        <v>166</v>
      </c>
      <c r="B4005" s="61" t="s">
        <v>237</v>
      </c>
      <c r="C4005">
        <v>1832</v>
      </c>
      <c r="D4005" s="61" t="s">
        <v>2114</v>
      </c>
    </row>
    <row r="4006" spans="1:4" hidden="1" x14ac:dyDescent="0.25">
      <c r="A4006" s="61" t="s">
        <v>166</v>
      </c>
      <c r="B4006" s="61" t="s">
        <v>237</v>
      </c>
      <c r="C4006">
        <v>1833</v>
      </c>
      <c r="D4006" s="61" t="s">
        <v>2114</v>
      </c>
    </row>
    <row r="4007" spans="1:4" hidden="1" x14ac:dyDescent="0.25">
      <c r="A4007" s="61" t="s">
        <v>166</v>
      </c>
      <c r="B4007" s="61" t="s">
        <v>237</v>
      </c>
      <c r="C4007">
        <v>1834</v>
      </c>
      <c r="D4007" s="61" t="s">
        <v>2114</v>
      </c>
    </row>
    <row r="4008" spans="1:4" hidden="1" x14ac:dyDescent="0.25">
      <c r="A4008" s="61" t="s">
        <v>166</v>
      </c>
      <c r="B4008" s="61" t="s">
        <v>237</v>
      </c>
      <c r="C4008">
        <v>1835</v>
      </c>
      <c r="D4008" s="61" t="s">
        <v>2114</v>
      </c>
    </row>
    <row r="4009" spans="1:4" hidden="1" x14ac:dyDescent="0.25">
      <c r="A4009" s="61" t="s">
        <v>166</v>
      </c>
      <c r="B4009" s="61" t="s">
        <v>237</v>
      </c>
      <c r="C4009">
        <v>1836</v>
      </c>
      <c r="D4009" s="61" t="s">
        <v>2114</v>
      </c>
    </row>
    <row r="4010" spans="1:4" hidden="1" x14ac:dyDescent="0.25">
      <c r="A4010" s="61" t="s">
        <v>166</v>
      </c>
      <c r="B4010" s="61" t="s">
        <v>237</v>
      </c>
      <c r="C4010">
        <v>1837</v>
      </c>
      <c r="D4010" s="61" t="s">
        <v>2114</v>
      </c>
    </row>
    <row r="4011" spans="1:4" hidden="1" x14ac:dyDescent="0.25">
      <c r="A4011" s="61" t="s">
        <v>166</v>
      </c>
      <c r="B4011" s="61" t="s">
        <v>237</v>
      </c>
      <c r="C4011">
        <v>1838</v>
      </c>
      <c r="D4011" s="61" t="s">
        <v>2114</v>
      </c>
    </row>
    <row r="4012" spans="1:4" hidden="1" x14ac:dyDescent="0.25">
      <c r="A4012" s="61" t="s">
        <v>166</v>
      </c>
      <c r="B4012" s="61" t="s">
        <v>237</v>
      </c>
      <c r="C4012">
        <v>1839</v>
      </c>
      <c r="D4012" s="61" t="s">
        <v>2114</v>
      </c>
    </row>
    <row r="4013" spans="1:4" hidden="1" x14ac:dyDescent="0.25">
      <c r="A4013" s="61" t="s">
        <v>166</v>
      </c>
      <c r="B4013" s="61" t="s">
        <v>237</v>
      </c>
      <c r="C4013">
        <v>1840</v>
      </c>
      <c r="D4013" s="61" t="s">
        <v>2114</v>
      </c>
    </row>
    <row r="4014" spans="1:4" hidden="1" x14ac:dyDescent="0.25">
      <c r="A4014" s="61" t="s">
        <v>166</v>
      </c>
      <c r="B4014" s="61" t="s">
        <v>237</v>
      </c>
      <c r="C4014">
        <v>1841</v>
      </c>
      <c r="D4014" s="61" t="s">
        <v>2114</v>
      </c>
    </row>
    <row r="4015" spans="1:4" hidden="1" x14ac:dyDescent="0.25">
      <c r="A4015" s="61" t="s">
        <v>166</v>
      </c>
      <c r="B4015" s="61" t="s">
        <v>237</v>
      </c>
      <c r="C4015">
        <v>1842</v>
      </c>
      <c r="D4015" s="61" t="s">
        <v>2114</v>
      </c>
    </row>
    <row r="4016" spans="1:4" hidden="1" x14ac:dyDescent="0.25">
      <c r="A4016" s="61" t="s">
        <v>166</v>
      </c>
      <c r="B4016" s="61" t="s">
        <v>237</v>
      </c>
      <c r="C4016">
        <v>1843</v>
      </c>
      <c r="D4016" s="61" t="s">
        <v>2114</v>
      </c>
    </row>
    <row r="4017" spans="1:4" hidden="1" x14ac:dyDescent="0.25">
      <c r="A4017" s="61" t="s">
        <v>166</v>
      </c>
      <c r="B4017" s="61" t="s">
        <v>237</v>
      </c>
      <c r="C4017">
        <v>1844</v>
      </c>
      <c r="D4017" s="61" t="s">
        <v>2114</v>
      </c>
    </row>
    <row r="4018" spans="1:4" hidden="1" x14ac:dyDescent="0.25">
      <c r="A4018" s="61" t="s">
        <v>166</v>
      </c>
      <c r="B4018" s="61" t="s">
        <v>237</v>
      </c>
      <c r="C4018">
        <v>1845</v>
      </c>
      <c r="D4018" s="61" t="s">
        <v>2114</v>
      </c>
    </row>
    <row r="4019" spans="1:4" hidden="1" x14ac:dyDescent="0.25">
      <c r="A4019" s="61" t="s">
        <v>166</v>
      </c>
      <c r="B4019" s="61" t="s">
        <v>237</v>
      </c>
      <c r="C4019">
        <v>1846</v>
      </c>
      <c r="D4019" s="61" t="s">
        <v>2114</v>
      </c>
    </row>
    <row r="4020" spans="1:4" hidden="1" x14ac:dyDescent="0.25">
      <c r="A4020" s="61" t="s">
        <v>166</v>
      </c>
      <c r="B4020" s="61" t="s">
        <v>237</v>
      </c>
      <c r="C4020">
        <v>1847</v>
      </c>
      <c r="D4020" s="61" t="s">
        <v>2114</v>
      </c>
    </row>
    <row r="4021" spans="1:4" hidden="1" x14ac:dyDescent="0.25">
      <c r="A4021" s="61" t="s">
        <v>166</v>
      </c>
      <c r="B4021" s="61" t="s">
        <v>237</v>
      </c>
      <c r="C4021">
        <v>1848</v>
      </c>
      <c r="D4021" s="61" t="s">
        <v>2114</v>
      </c>
    </row>
    <row r="4022" spans="1:4" hidden="1" x14ac:dyDescent="0.25">
      <c r="A4022" s="61" t="s">
        <v>166</v>
      </c>
      <c r="B4022" s="61" t="s">
        <v>237</v>
      </c>
      <c r="C4022">
        <v>1849</v>
      </c>
      <c r="D4022" s="61" t="s">
        <v>2114</v>
      </c>
    </row>
    <row r="4023" spans="1:4" hidden="1" x14ac:dyDescent="0.25">
      <c r="A4023" s="61" t="s">
        <v>166</v>
      </c>
      <c r="B4023" s="61" t="s">
        <v>237</v>
      </c>
      <c r="C4023">
        <v>1850</v>
      </c>
      <c r="D4023" s="61" t="s">
        <v>2114</v>
      </c>
    </row>
    <row r="4024" spans="1:4" hidden="1" x14ac:dyDescent="0.25">
      <c r="A4024" s="61" t="s">
        <v>166</v>
      </c>
      <c r="B4024" s="61" t="s">
        <v>237</v>
      </c>
      <c r="C4024">
        <v>1851</v>
      </c>
      <c r="D4024" s="61" t="s">
        <v>2114</v>
      </c>
    </row>
    <row r="4025" spans="1:4" hidden="1" x14ac:dyDescent="0.25">
      <c r="A4025" s="61" t="s">
        <v>166</v>
      </c>
      <c r="B4025" s="61" t="s">
        <v>237</v>
      </c>
      <c r="C4025">
        <v>1852</v>
      </c>
      <c r="D4025" s="61" t="s">
        <v>2114</v>
      </c>
    </row>
    <row r="4026" spans="1:4" hidden="1" x14ac:dyDescent="0.25">
      <c r="A4026" s="61" t="s">
        <v>166</v>
      </c>
      <c r="B4026" s="61" t="s">
        <v>237</v>
      </c>
      <c r="C4026">
        <v>1853</v>
      </c>
      <c r="D4026" s="61" t="s">
        <v>2114</v>
      </c>
    </row>
    <row r="4027" spans="1:4" hidden="1" x14ac:dyDescent="0.25">
      <c r="A4027" s="61" t="s">
        <v>166</v>
      </c>
      <c r="B4027" s="61" t="s">
        <v>237</v>
      </c>
      <c r="C4027">
        <v>1854</v>
      </c>
      <c r="D4027" s="61" t="s">
        <v>2114</v>
      </c>
    </row>
    <row r="4028" spans="1:4" hidden="1" x14ac:dyDescent="0.25">
      <c r="A4028" s="61" t="s">
        <v>166</v>
      </c>
      <c r="B4028" s="61" t="s">
        <v>237</v>
      </c>
      <c r="C4028">
        <v>1855</v>
      </c>
      <c r="D4028" s="61" t="s">
        <v>2114</v>
      </c>
    </row>
    <row r="4029" spans="1:4" hidden="1" x14ac:dyDescent="0.25">
      <c r="A4029" s="61" t="s">
        <v>166</v>
      </c>
      <c r="B4029" s="61" t="s">
        <v>237</v>
      </c>
      <c r="C4029">
        <v>1856</v>
      </c>
      <c r="D4029" s="61" t="s">
        <v>2114</v>
      </c>
    </row>
    <row r="4030" spans="1:4" hidden="1" x14ac:dyDescent="0.25">
      <c r="A4030" s="61" t="s">
        <v>166</v>
      </c>
      <c r="B4030" s="61" t="s">
        <v>237</v>
      </c>
      <c r="C4030">
        <v>1857</v>
      </c>
      <c r="D4030" s="61" t="s">
        <v>2114</v>
      </c>
    </row>
    <row r="4031" spans="1:4" hidden="1" x14ac:dyDescent="0.25">
      <c r="A4031" s="61" t="s">
        <v>166</v>
      </c>
      <c r="B4031" s="61" t="s">
        <v>237</v>
      </c>
      <c r="C4031">
        <v>1858</v>
      </c>
      <c r="D4031" s="61" t="s">
        <v>2114</v>
      </c>
    </row>
    <row r="4032" spans="1:4" hidden="1" x14ac:dyDescent="0.25">
      <c r="A4032" s="61" t="s">
        <v>166</v>
      </c>
      <c r="B4032" s="61" t="s">
        <v>237</v>
      </c>
      <c r="C4032">
        <v>1859</v>
      </c>
      <c r="D4032" s="61" t="s">
        <v>2114</v>
      </c>
    </row>
    <row r="4033" spans="1:4" hidden="1" x14ac:dyDescent="0.25">
      <c r="A4033" s="61" t="s">
        <v>166</v>
      </c>
      <c r="B4033" s="61" t="s">
        <v>237</v>
      </c>
      <c r="C4033">
        <v>1860</v>
      </c>
      <c r="D4033" s="61" t="s">
        <v>2114</v>
      </c>
    </row>
    <row r="4034" spans="1:4" hidden="1" x14ac:dyDescent="0.25">
      <c r="A4034" s="61" t="s">
        <v>166</v>
      </c>
      <c r="B4034" s="61" t="s">
        <v>237</v>
      </c>
      <c r="C4034">
        <v>1861</v>
      </c>
      <c r="D4034" s="61" t="s">
        <v>2114</v>
      </c>
    </row>
    <row r="4035" spans="1:4" hidden="1" x14ac:dyDescent="0.25">
      <c r="A4035" s="61" t="s">
        <v>166</v>
      </c>
      <c r="B4035" s="61" t="s">
        <v>237</v>
      </c>
      <c r="C4035">
        <v>1862</v>
      </c>
      <c r="D4035" s="61" t="s">
        <v>2114</v>
      </c>
    </row>
    <row r="4036" spans="1:4" hidden="1" x14ac:dyDescent="0.25">
      <c r="A4036" s="61" t="s">
        <v>166</v>
      </c>
      <c r="B4036" s="61" t="s">
        <v>237</v>
      </c>
      <c r="C4036">
        <v>1863</v>
      </c>
      <c r="D4036" s="61" t="s">
        <v>2114</v>
      </c>
    </row>
    <row r="4037" spans="1:4" hidden="1" x14ac:dyDescent="0.25">
      <c r="A4037" s="61" t="s">
        <v>166</v>
      </c>
      <c r="B4037" s="61" t="s">
        <v>237</v>
      </c>
      <c r="C4037">
        <v>1864</v>
      </c>
      <c r="D4037" s="61" t="s">
        <v>2114</v>
      </c>
    </row>
    <row r="4038" spans="1:4" hidden="1" x14ac:dyDescent="0.25">
      <c r="A4038" s="61" t="s">
        <v>166</v>
      </c>
      <c r="B4038" s="61" t="s">
        <v>237</v>
      </c>
      <c r="C4038">
        <v>1865</v>
      </c>
      <c r="D4038" s="61" t="s">
        <v>2114</v>
      </c>
    </row>
    <row r="4039" spans="1:4" hidden="1" x14ac:dyDescent="0.25">
      <c r="A4039" s="61" t="s">
        <v>166</v>
      </c>
      <c r="B4039" s="61" t="s">
        <v>237</v>
      </c>
      <c r="C4039">
        <v>1866</v>
      </c>
      <c r="D4039" s="61" t="s">
        <v>2114</v>
      </c>
    </row>
    <row r="4040" spans="1:4" hidden="1" x14ac:dyDescent="0.25">
      <c r="A4040" s="61" t="s">
        <v>166</v>
      </c>
      <c r="B4040" s="61" t="s">
        <v>237</v>
      </c>
      <c r="C4040">
        <v>1867</v>
      </c>
      <c r="D4040" s="61" t="s">
        <v>2114</v>
      </c>
    </row>
    <row r="4041" spans="1:4" hidden="1" x14ac:dyDescent="0.25">
      <c r="A4041" s="61" t="s">
        <v>166</v>
      </c>
      <c r="B4041" s="61" t="s">
        <v>237</v>
      </c>
      <c r="C4041">
        <v>1868</v>
      </c>
      <c r="D4041" s="61" t="s">
        <v>2114</v>
      </c>
    </row>
    <row r="4042" spans="1:4" hidden="1" x14ac:dyDescent="0.25">
      <c r="A4042" s="61" t="s">
        <v>166</v>
      </c>
      <c r="B4042" s="61" t="s">
        <v>237</v>
      </c>
      <c r="C4042">
        <v>1869</v>
      </c>
      <c r="D4042" s="61" t="s">
        <v>2114</v>
      </c>
    </row>
    <row r="4043" spans="1:4" hidden="1" x14ac:dyDescent="0.25">
      <c r="A4043" s="61" t="s">
        <v>166</v>
      </c>
      <c r="B4043" s="61" t="s">
        <v>237</v>
      </c>
      <c r="C4043">
        <v>1870</v>
      </c>
      <c r="D4043" s="61" t="s">
        <v>2114</v>
      </c>
    </row>
    <row r="4044" spans="1:4" hidden="1" x14ac:dyDescent="0.25">
      <c r="A4044" s="61" t="s">
        <v>166</v>
      </c>
      <c r="B4044" s="61" t="s">
        <v>237</v>
      </c>
      <c r="C4044">
        <v>1871</v>
      </c>
      <c r="D4044" s="61" t="s">
        <v>2114</v>
      </c>
    </row>
    <row r="4045" spans="1:4" hidden="1" x14ac:dyDescent="0.25">
      <c r="A4045" s="61" t="s">
        <v>166</v>
      </c>
      <c r="B4045" s="61" t="s">
        <v>237</v>
      </c>
      <c r="C4045">
        <v>1872</v>
      </c>
      <c r="D4045" s="61" t="s">
        <v>2114</v>
      </c>
    </row>
    <row r="4046" spans="1:4" hidden="1" x14ac:dyDescent="0.25">
      <c r="A4046" s="61" t="s">
        <v>166</v>
      </c>
      <c r="B4046" s="61" t="s">
        <v>237</v>
      </c>
      <c r="C4046">
        <v>1873</v>
      </c>
      <c r="D4046" s="61" t="s">
        <v>2114</v>
      </c>
    </row>
    <row r="4047" spans="1:4" hidden="1" x14ac:dyDescent="0.25">
      <c r="A4047" s="61" t="s">
        <v>166</v>
      </c>
      <c r="B4047" s="61" t="s">
        <v>237</v>
      </c>
      <c r="C4047">
        <v>1874</v>
      </c>
      <c r="D4047" s="61" t="s">
        <v>2114</v>
      </c>
    </row>
    <row r="4048" spans="1:4" hidden="1" x14ac:dyDescent="0.25">
      <c r="A4048" s="61" t="s">
        <v>166</v>
      </c>
      <c r="B4048" s="61" t="s">
        <v>237</v>
      </c>
      <c r="C4048">
        <v>1875</v>
      </c>
      <c r="D4048" s="61" t="s">
        <v>2114</v>
      </c>
    </row>
    <row r="4049" spans="1:4" hidden="1" x14ac:dyDescent="0.25">
      <c r="A4049" s="61" t="s">
        <v>166</v>
      </c>
      <c r="B4049" s="61" t="s">
        <v>237</v>
      </c>
      <c r="C4049">
        <v>1876</v>
      </c>
      <c r="D4049" s="61" t="s">
        <v>2114</v>
      </c>
    </row>
    <row r="4050" spans="1:4" hidden="1" x14ac:dyDescent="0.25">
      <c r="A4050" s="61" t="s">
        <v>166</v>
      </c>
      <c r="B4050" s="61" t="s">
        <v>237</v>
      </c>
      <c r="C4050">
        <v>1877</v>
      </c>
      <c r="D4050" s="61" t="s">
        <v>2114</v>
      </c>
    </row>
    <row r="4051" spans="1:4" hidden="1" x14ac:dyDescent="0.25">
      <c r="A4051" s="61" t="s">
        <v>166</v>
      </c>
      <c r="B4051" s="61" t="s">
        <v>237</v>
      </c>
      <c r="C4051">
        <v>1878</v>
      </c>
      <c r="D4051" s="61" t="s">
        <v>2114</v>
      </c>
    </row>
    <row r="4052" spans="1:4" hidden="1" x14ac:dyDescent="0.25">
      <c r="A4052" s="61" t="s">
        <v>166</v>
      </c>
      <c r="B4052" s="61" t="s">
        <v>237</v>
      </c>
      <c r="C4052">
        <v>1879</v>
      </c>
      <c r="D4052" s="61" t="s">
        <v>2114</v>
      </c>
    </row>
    <row r="4053" spans="1:4" hidden="1" x14ac:dyDescent="0.25">
      <c r="A4053" s="61" t="s">
        <v>166</v>
      </c>
      <c r="B4053" s="61" t="s">
        <v>237</v>
      </c>
      <c r="C4053">
        <v>1880</v>
      </c>
      <c r="D4053" s="61" t="s">
        <v>2114</v>
      </c>
    </row>
    <row r="4054" spans="1:4" hidden="1" x14ac:dyDescent="0.25">
      <c r="A4054" s="61" t="s">
        <v>166</v>
      </c>
      <c r="B4054" s="61" t="s">
        <v>237</v>
      </c>
      <c r="C4054">
        <v>1881</v>
      </c>
      <c r="D4054" s="61" t="s">
        <v>2114</v>
      </c>
    </row>
    <row r="4055" spans="1:4" hidden="1" x14ac:dyDescent="0.25">
      <c r="A4055" s="61" t="s">
        <v>166</v>
      </c>
      <c r="B4055" s="61" t="s">
        <v>237</v>
      </c>
      <c r="C4055">
        <v>1882</v>
      </c>
      <c r="D4055" s="61" t="s">
        <v>2114</v>
      </c>
    </row>
    <row r="4056" spans="1:4" hidden="1" x14ac:dyDescent="0.25">
      <c r="A4056" s="61" t="s">
        <v>166</v>
      </c>
      <c r="B4056" s="61" t="s">
        <v>237</v>
      </c>
      <c r="C4056">
        <v>1883</v>
      </c>
      <c r="D4056" s="61" t="s">
        <v>2114</v>
      </c>
    </row>
    <row r="4057" spans="1:4" hidden="1" x14ac:dyDescent="0.25">
      <c r="A4057" s="61" t="s">
        <v>166</v>
      </c>
      <c r="B4057" s="61" t="s">
        <v>237</v>
      </c>
      <c r="C4057">
        <v>1884</v>
      </c>
      <c r="D4057" s="61" t="s">
        <v>2114</v>
      </c>
    </row>
    <row r="4058" spans="1:4" hidden="1" x14ac:dyDescent="0.25">
      <c r="A4058" s="61" t="s">
        <v>166</v>
      </c>
      <c r="B4058" s="61" t="s">
        <v>237</v>
      </c>
      <c r="C4058">
        <v>1885</v>
      </c>
      <c r="D4058" s="61" t="s">
        <v>2114</v>
      </c>
    </row>
    <row r="4059" spans="1:4" hidden="1" x14ac:dyDescent="0.25">
      <c r="A4059" s="61" t="s">
        <v>166</v>
      </c>
      <c r="B4059" s="61" t="s">
        <v>237</v>
      </c>
      <c r="C4059">
        <v>1886</v>
      </c>
      <c r="D4059" s="61" t="s">
        <v>2114</v>
      </c>
    </row>
    <row r="4060" spans="1:4" hidden="1" x14ac:dyDescent="0.25">
      <c r="A4060" s="61" t="s">
        <v>166</v>
      </c>
      <c r="B4060" s="61" t="s">
        <v>237</v>
      </c>
      <c r="C4060">
        <v>1887</v>
      </c>
      <c r="D4060" s="61" t="s">
        <v>2114</v>
      </c>
    </row>
    <row r="4061" spans="1:4" hidden="1" x14ac:dyDescent="0.25">
      <c r="A4061" s="61" t="s">
        <v>166</v>
      </c>
      <c r="B4061" s="61" t="s">
        <v>237</v>
      </c>
      <c r="C4061">
        <v>1888</v>
      </c>
      <c r="D4061" s="61" t="s">
        <v>2114</v>
      </c>
    </row>
    <row r="4062" spans="1:4" hidden="1" x14ac:dyDescent="0.25">
      <c r="A4062" s="61" t="s">
        <v>166</v>
      </c>
      <c r="B4062" s="61" t="s">
        <v>237</v>
      </c>
      <c r="C4062">
        <v>1889</v>
      </c>
      <c r="D4062" s="61" t="s">
        <v>2114</v>
      </c>
    </row>
    <row r="4063" spans="1:4" hidden="1" x14ac:dyDescent="0.25">
      <c r="A4063" s="61" t="s">
        <v>166</v>
      </c>
      <c r="B4063" s="61" t="s">
        <v>237</v>
      </c>
      <c r="C4063">
        <v>1890</v>
      </c>
      <c r="D4063" s="61" t="s">
        <v>1504</v>
      </c>
    </row>
    <row r="4064" spans="1:4" hidden="1" x14ac:dyDescent="0.25">
      <c r="A4064" s="61" t="s">
        <v>166</v>
      </c>
      <c r="B4064" s="61" t="s">
        <v>237</v>
      </c>
      <c r="C4064">
        <v>1891</v>
      </c>
      <c r="D4064" s="61" t="s">
        <v>1486</v>
      </c>
    </row>
    <row r="4065" spans="1:4" hidden="1" x14ac:dyDescent="0.25">
      <c r="A4065" s="61" t="s">
        <v>166</v>
      </c>
      <c r="B4065" s="61" t="s">
        <v>237</v>
      </c>
      <c r="C4065">
        <v>1892</v>
      </c>
      <c r="D4065" s="61" t="s">
        <v>1486</v>
      </c>
    </row>
    <row r="4066" spans="1:4" hidden="1" x14ac:dyDescent="0.25">
      <c r="A4066" s="61" t="s">
        <v>166</v>
      </c>
      <c r="B4066" s="61" t="s">
        <v>237</v>
      </c>
      <c r="C4066">
        <v>1893</v>
      </c>
      <c r="D4066" s="61" t="s">
        <v>1486</v>
      </c>
    </row>
    <row r="4067" spans="1:4" hidden="1" x14ac:dyDescent="0.25">
      <c r="A4067" s="61" t="s">
        <v>166</v>
      </c>
      <c r="B4067" s="61" t="s">
        <v>237</v>
      </c>
      <c r="C4067">
        <v>1894</v>
      </c>
      <c r="D4067" s="61" t="s">
        <v>2333</v>
      </c>
    </row>
    <row r="4068" spans="1:4" hidden="1" x14ac:dyDescent="0.25">
      <c r="A4068" s="61" t="s">
        <v>166</v>
      </c>
      <c r="B4068" s="61" t="s">
        <v>237</v>
      </c>
      <c r="C4068">
        <v>1895</v>
      </c>
      <c r="D4068" s="61" t="s">
        <v>2333</v>
      </c>
    </row>
    <row r="4069" spans="1:4" hidden="1" x14ac:dyDescent="0.25">
      <c r="A4069" s="61" t="s">
        <v>166</v>
      </c>
      <c r="B4069" s="61" t="s">
        <v>237</v>
      </c>
      <c r="C4069">
        <v>1896</v>
      </c>
      <c r="D4069" s="61" t="s">
        <v>2333</v>
      </c>
    </row>
    <row r="4070" spans="1:4" hidden="1" x14ac:dyDescent="0.25">
      <c r="A4070" s="61" t="s">
        <v>166</v>
      </c>
      <c r="B4070" s="61" t="s">
        <v>237</v>
      </c>
      <c r="C4070">
        <v>1897</v>
      </c>
      <c r="D4070" s="61" t="s">
        <v>2333</v>
      </c>
    </row>
    <row r="4071" spans="1:4" hidden="1" x14ac:dyDescent="0.25">
      <c r="A4071" s="61" t="s">
        <v>166</v>
      </c>
      <c r="B4071" s="61" t="s">
        <v>237</v>
      </c>
      <c r="C4071">
        <v>1898</v>
      </c>
      <c r="D4071" s="61" t="s">
        <v>2333</v>
      </c>
    </row>
    <row r="4072" spans="1:4" hidden="1" x14ac:dyDescent="0.25">
      <c r="A4072" s="61" t="s">
        <v>166</v>
      </c>
      <c r="B4072" s="61" t="s">
        <v>237</v>
      </c>
      <c r="C4072">
        <v>1899</v>
      </c>
      <c r="D4072" s="61" t="s">
        <v>2333</v>
      </c>
    </row>
    <row r="4073" spans="1:4" hidden="1" x14ac:dyDescent="0.25">
      <c r="A4073" s="61" t="s">
        <v>166</v>
      </c>
      <c r="B4073" s="61" t="s">
        <v>237</v>
      </c>
      <c r="C4073">
        <v>1900</v>
      </c>
      <c r="D4073" s="61" t="s">
        <v>2333</v>
      </c>
    </row>
    <row r="4074" spans="1:4" hidden="1" x14ac:dyDescent="0.25">
      <c r="A4074" s="61" t="s">
        <v>166</v>
      </c>
      <c r="B4074" s="61" t="s">
        <v>237</v>
      </c>
      <c r="C4074">
        <v>1901</v>
      </c>
      <c r="D4074" s="61" t="s">
        <v>2333</v>
      </c>
    </row>
    <row r="4075" spans="1:4" hidden="1" x14ac:dyDescent="0.25">
      <c r="A4075" s="61" t="s">
        <v>166</v>
      </c>
      <c r="B4075" s="61" t="s">
        <v>237</v>
      </c>
      <c r="C4075">
        <v>1902</v>
      </c>
      <c r="D4075" s="61" t="s">
        <v>2333</v>
      </c>
    </row>
    <row r="4076" spans="1:4" hidden="1" x14ac:dyDescent="0.25">
      <c r="A4076" s="61" t="s">
        <v>166</v>
      </c>
      <c r="B4076" s="61" t="s">
        <v>237</v>
      </c>
      <c r="C4076">
        <v>1903</v>
      </c>
      <c r="D4076" s="61" t="s">
        <v>2333</v>
      </c>
    </row>
    <row r="4077" spans="1:4" hidden="1" x14ac:dyDescent="0.25">
      <c r="A4077" s="61" t="s">
        <v>166</v>
      </c>
      <c r="B4077" s="61" t="s">
        <v>237</v>
      </c>
      <c r="C4077">
        <v>1904</v>
      </c>
      <c r="D4077" s="61" t="s">
        <v>2333</v>
      </c>
    </row>
    <row r="4078" spans="1:4" hidden="1" x14ac:dyDescent="0.25">
      <c r="A4078" s="61" t="s">
        <v>166</v>
      </c>
      <c r="B4078" s="61" t="s">
        <v>237</v>
      </c>
      <c r="C4078">
        <v>1905</v>
      </c>
      <c r="D4078" s="61" t="s">
        <v>2333</v>
      </c>
    </row>
    <row r="4079" spans="1:4" hidden="1" x14ac:dyDescent="0.25">
      <c r="A4079" s="61" t="s">
        <v>166</v>
      </c>
      <c r="B4079" s="61" t="s">
        <v>237</v>
      </c>
      <c r="C4079">
        <v>1906</v>
      </c>
      <c r="D4079" s="61" t="s">
        <v>2333</v>
      </c>
    </row>
    <row r="4080" spans="1:4" hidden="1" x14ac:dyDescent="0.25">
      <c r="A4080" s="61" t="s">
        <v>166</v>
      </c>
      <c r="B4080" s="61" t="s">
        <v>237</v>
      </c>
      <c r="C4080">
        <v>1907</v>
      </c>
      <c r="D4080" s="61" t="s">
        <v>2333</v>
      </c>
    </row>
    <row r="4081" spans="1:4" hidden="1" x14ac:dyDescent="0.25">
      <c r="A4081" s="61" t="s">
        <v>166</v>
      </c>
      <c r="B4081" s="61" t="s">
        <v>237</v>
      </c>
      <c r="C4081">
        <v>1908</v>
      </c>
      <c r="D4081" s="61" t="s">
        <v>2333</v>
      </c>
    </row>
    <row r="4082" spans="1:4" hidden="1" x14ac:dyDescent="0.25">
      <c r="A4082" s="61" t="s">
        <v>166</v>
      </c>
      <c r="B4082" s="61" t="s">
        <v>237</v>
      </c>
      <c r="C4082">
        <v>1909</v>
      </c>
      <c r="D4082" s="61" t="s">
        <v>2333</v>
      </c>
    </row>
    <row r="4083" spans="1:4" hidden="1" x14ac:dyDescent="0.25">
      <c r="A4083" s="61" t="s">
        <v>166</v>
      </c>
      <c r="B4083" s="61" t="s">
        <v>237</v>
      </c>
      <c r="C4083">
        <v>1910</v>
      </c>
      <c r="D4083" s="61" t="s">
        <v>2333</v>
      </c>
    </row>
    <row r="4084" spans="1:4" hidden="1" x14ac:dyDescent="0.25">
      <c r="A4084" s="61" t="s">
        <v>166</v>
      </c>
      <c r="B4084" s="61" t="s">
        <v>237</v>
      </c>
      <c r="C4084">
        <v>1911</v>
      </c>
      <c r="D4084" s="61" t="s">
        <v>2333</v>
      </c>
    </row>
    <row r="4085" spans="1:4" hidden="1" x14ac:dyDescent="0.25">
      <c r="A4085" s="61" t="s">
        <v>166</v>
      </c>
      <c r="B4085" s="61" t="s">
        <v>237</v>
      </c>
      <c r="C4085">
        <v>1912</v>
      </c>
      <c r="D4085" s="61" t="s">
        <v>2333</v>
      </c>
    </row>
    <row r="4086" spans="1:4" hidden="1" x14ac:dyDescent="0.25">
      <c r="A4086" s="61" t="s">
        <v>166</v>
      </c>
      <c r="B4086" s="61" t="s">
        <v>237</v>
      </c>
      <c r="C4086">
        <v>1913</v>
      </c>
      <c r="D4086" s="61" t="s">
        <v>2333</v>
      </c>
    </row>
    <row r="4087" spans="1:4" hidden="1" x14ac:dyDescent="0.25">
      <c r="A4087" s="61" t="s">
        <v>166</v>
      </c>
      <c r="B4087" s="61" t="s">
        <v>237</v>
      </c>
      <c r="C4087">
        <v>1914</v>
      </c>
      <c r="D4087" s="61" t="s">
        <v>2333</v>
      </c>
    </row>
    <row r="4088" spans="1:4" hidden="1" x14ac:dyDescent="0.25">
      <c r="A4088" s="61" t="s">
        <v>166</v>
      </c>
      <c r="B4088" s="61" t="s">
        <v>237</v>
      </c>
      <c r="C4088">
        <v>1915</v>
      </c>
      <c r="D4088" s="61" t="s">
        <v>2333</v>
      </c>
    </row>
    <row r="4089" spans="1:4" hidden="1" x14ac:dyDescent="0.25">
      <c r="A4089" s="61" t="s">
        <v>166</v>
      </c>
      <c r="B4089" s="61" t="s">
        <v>237</v>
      </c>
      <c r="C4089">
        <v>1916</v>
      </c>
      <c r="D4089" s="61" t="s">
        <v>2333</v>
      </c>
    </row>
    <row r="4090" spans="1:4" hidden="1" x14ac:dyDescent="0.25">
      <c r="A4090" s="61" t="s">
        <v>166</v>
      </c>
      <c r="B4090" s="61" t="s">
        <v>237</v>
      </c>
      <c r="C4090">
        <v>1917</v>
      </c>
      <c r="D4090" s="61" t="s">
        <v>2333</v>
      </c>
    </row>
    <row r="4091" spans="1:4" hidden="1" x14ac:dyDescent="0.25">
      <c r="A4091" s="61" t="s">
        <v>166</v>
      </c>
      <c r="B4091" s="61" t="s">
        <v>237</v>
      </c>
      <c r="C4091">
        <v>1918</v>
      </c>
      <c r="D4091" s="61" t="s">
        <v>2333</v>
      </c>
    </row>
    <row r="4092" spans="1:4" hidden="1" x14ac:dyDescent="0.25">
      <c r="A4092" s="61" t="s">
        <v>166</v>
      </c>
      <c r="B4092" s="61" t="s">
        <v>237</v>
      </c>
      <c r="C4092">
        <v>1919</v>
      </c>
      <c r="D4092" s="61" t="s">
        <v>2333</v>
      </c>
    </row>
    <row r="4093" spans="1:4" hidden="1" x14ac:dyDescent="0.25">
      <c r="A4093" s="61" t="s">
        <v>166</v>
      </c>
      <c r="B4093" s="61" t="s">
        <v>237</v>
      </c>
      <c r="C4093">
        <v>1920</v>
      </c>
      <c r="D4093" s="61" t="s">
        <v>2333</v>
      </c>
    </row>
    <row r="4094" spans="1:4" hidden="1" x14ac:dyDescent="0.25">
      <c r="A4094" s="61" t="s">
        <v>166</v>
      </c>
      <c r="B4094" s="61" t="s">
        <v>237</v>
      </c>
      <c r="C4094">
        <v>1921</v>
      </c>
      <c r="D4094" s="61" t="s">
        <v>2333</v>
      </c>
    </row>
    <row r="4095" spans="1:4" hidden="1" x14ac:dyDescent="0.25">
      <c r="A4095" s="61" t="s">
        <v>166</v>
      </c>
      <c r="B4095" s="61" t="s">
        <v>237</v>
      </c>
      <c r="C4095">
        <v>1922</v>
      </c>
      <c r="D4095" s="61" t="s">
        <v>2333</v>
      </c>
    </row>
    <row r="4096" spans="1:4" hidden="1" x14ac:dyDescent="0.25">
      <c r="A4096" s="61" t="s">
        <v>166</v>
      </c>
      <c r="B4096" s="61" t="s">
        <v>237</v>
      </c>
      <c r="C4096">
        <v>1923</v>
      </c>
      <c r="D4096" s="61" t="s">
        <v>2333</v>
      </c>
    </row>
    <row r="4097" spans="1:4" hidden="1" x14ac:dyDescent="0.25">
      <c r="A4097" s="61" t="s">
        <v>166</v>
      </c>
      <c r="B4097" s="61" t="s">
        <v>237</v>
      </c>
      <c r="C4097">
        <v>1924</v>
      </c>
      <c r="D4097" s="61" t="s">
        <v>2333</v>
      </c>
    </row>
    <row r="4098" spans="1:4" hidden="1" x14ac:dyDescent="0.25">
      <c r="A4098" s="61" t="s">
        <v>166</v>
      </c>
      <c r="B4098" s="61" t="s">
        <v>237</v>
      </c>
      <c r="C4098">
        <v>1925</v>
      </c>
      <c r="D4098" s="61" t="s">
        <v>2333</v>
      </c>
    </row>
    <row r="4099" spans="1:4" hidden="1" x14ac:dyDescent="0.25">
      <c r="A4099" s="61" t="s">
        <v>166</v>
      </c>
      <c r="B4099" s="61" t="s">
        <v>237</v>
      </c>
      <c r="C4099">
        <v>1926</v>
      </c>
      <c r="D4099" s="61" t="s">
        <v>2333</v>
      </c>
    </row>
    <row r="4100" spans="1:4" hidden="1" x14ac:dyDescent="0.25">
      <c r="A4100" s="61" t="s">
        <v>166</v>
      </c>
      <c r="B4100" s="61" t="s">
        <v>237</v>
      </c>
      <c r="C4100">
        <v>1927</v>
      </c>
      <c r="D4100" s="61" t="s">
        <v>2178</v>
      </c>
    </row>
    <row r="4101" spans="1:4" hidden="1" x14ac:dyDescent="0.25">
      <c r="A4101" s="61" t="s">
        <v>166</v>
      </c>
      <c r="B4101" s="61" t="s">
        <v>237</v>
      </c>
      <c r="C4101">
        <v>1928</v>
      </c>
      <c r="D4101" s="61" t="s">
        <v>2178</v>
      </c>
    </row>
    <row r="4102" spans="1:4" hidden="1" x14ac:dyDescent="0.25">
      <c r="A4102" s="61" t="s">
        <v>166</v>
      </c>
      <c r="B4102" s="61" t="s">
        <v>237</v>
      </c>
      <c r="C4102">
        <v>1929</v>
      </c>
      <c r="D4102" s="61" t="s">
        <v>2178</v>
      </c>
    </row>
    <row r="4103" spans="1:4" hidden="1" x14ac:dyDescent="0.25">
      <c r="A4103" s="61" t="s">
        <v>166</v>
      </c>
      <c r="B4103" s="61" t="s">
        <v>237</v>
      </c>
      <c r="C4103">
        <v>1930</v>
      </c>
      <c r="D4103" s="61" t="s">
        <v>2147</v>
      </c>
    </row>
    <row r="4104" spans="1:4" hidden="1" x14ac:dyDescent="0.25">
      <c r="A4104" s="61" t="s">
        <v>166</v>
      </c>
      <c r="B4104" s="61" t="s">
        <v>237</v>
      </c>
      <c r="C4104">
        <v>1931</v>
      </c>
      <c r="D4104" s="61" t="s">
        <v>2147</v>
      </c>
    </row>
    <row r="4105" spans="1:4" hidden="1" x14ac:dyDescent="0.25">
      <c r="A4105" s="61" t="s">
        <v>166</v>
      </c>
      <c r="B4105" s="61" t="s">
        <v>237</v>
      </c>
      <c r="C4105">
        <v>1932</v>
      </c>
      <c r="D4105" s="61" t="s">
        <v>1900</v>
      </c>
    </row>
    <row r="4106" spans="1:4" hidden="1" x14ac:dyDescent="0.25">
      <c r="A4106" s="61" t="s">
        <v>166</v>
      </c>
      <c r="B4106" s="61" t="s">
        <v>237</v>
      </c>
      <c r="C4106">
        <v>1933</v>
      </c>
      <c r="D4106" s="61" t="s">
        <v>1900</v>
      </c>
    </row>
    <row r="4107" spans="1:4" hidden="1" x14ac:dyDescent="0.25">
      <c r="A4107" s="61" t="s">
        <v>166</v>
      </c>
      <c r="B4107" s="61" t="s">
        <v>237</v>
      </c>
      <c r="C4107">
        <v>1934</v>
      </c>
      <c r="D4107" s="61" t="s">
        <v>1871</v>
      </c>
    </row>
    <row r="4108" spans="1:4" hidden="1" x14ac:dyDescent="0.25">
      <c r="A4108" s="61" t="s">
        <v>166</v>
      </c>
      <c r="B4108" s="61" t="s">
        <v>237</v>
      </c>
      <c r="C4108">
        <v>1935</v>
      </c>
      <c r="D4108" s="61" t="s">
        <v>1871</v>
      </c>
    </row>
    <row r="4109" spans="1:4" hidden="1" x14ac:dyDescent="0.25">
      <c r="A4109" s="61" t="s">
        <v>166</v>
      </c>
      <c r="B4109" s="61" t="s">
        <v>237</v>
      </c>
      <c r="C4109">
        <v>1936</v>
      </c>
      <c r="D4109" s="61" t="s">
        <v>1871</v>
      </c>
    </row>
    <row r="4110" spans="1:4" hidden="1" x14ac:dyDescent="0.25">
      <c r="A4110" s="61" t="s">
        <v>166</v>
      </c>
      <c r="B4110" s="61" t="s">
        <v>237</v>
      </c>
      <c r="C4110">
        <v>1937</v>
      </c>
      <c r="D4110" s="61" t="s">
        <v>1856</v>
      </c>
    </row>
    <row r="4111" spans="1:4" hidden="1" x14ac:dyDescent="0.25">
      <c r="A4111" s="61" t="s">
        <v>166</v>
      </c>
      <c r="B4111" s="61" t="s">
        <v>237</v>
      </c>
      <c r="C4111">
        <v>1938</v>
      </c>
      <c r="D4111" s="61" t="s">
        <v>2351</v>
      </c>
    </row>
    <row r="4112" spans="1:4" hidden="1" x14ac:dyDescent="0.25">
      <c r="A4112" s="61" t="s">
        <v>166</v>
      </c>
      <c r="B4112" s="61" t="s">
        <v>237</v>
      </c>
      <c r="C4112">
        <v>1939</v>
      </c>
      <c r="D4112" s="61" t="s">
        <v>2317</v>
      </c>
    </row>
    <row r="4113" spans="1:4" hidden="1" x14ac:dyDescent="0.25">
      <c r="A4113" s="61" t="s">
        <v>166</v>
      </c>
      <c r="B4113" s="61" t="s">
        <v>237</v>
      </c>
      <c r="C4113">
        <v>1940</v>
      </c>
      <c r="D4113" s="61" t="s">
        <v>2317</v>
      </c>
    </row>
    <row r="4114" spans="1:4" hidden="1" x14ac:dyDescent="0.25">
      <c r="A4114" s="61" t="s">
        <v>166</v>
      </c>
      <c r="B4114" s="61" t="s">
        <v>237</v>
      </c>
      <c r="C4114">
        <v>1941</v>
      </c>
      <c r="D4114" s="61" t="s">
        <v>2317</v>
      </c>
    </row>
    <row r="4115" spans="1:4" hidden="1" x14ac:dyDescent="0.25">
      <c r="A4115" s="61" t="s">
        <v>166</v>
      </c>
      <c r="B4115" s="61" t="s">
        <v>237</v>
      </c>
      <c r="C4115">
        <v>1942</v>
      </c>
      <c r="D4115" s="61" t="s">
        <v>2317</v>
      </c>
    </row>
    <row r="4116" spans="1:4" hidden="1" x14ac:dyDescent="0.25">
      <c r="A4116" s="61" t="s">
        <v>166</v>
      </c>
      <c r="B4116" s="61" t="s">
        <v>237</v>
      </c>
      <c r="C4116">
        <v>1943</v>
      </c>
      <c r="D4116" s="61" t="s">
        <v>2317</v>
      </c>
    </row>
    <row r="4117" spans="1:4" hidden="1" x14ac:dyDescent="0.25">
      <c r="A4117" s="61" t="s">
        <v>166</v>
      </c>
      <c r="B4117" s="61" t="s">
        <v>237</v>
      </c>
      <c r="C4117">
        <v>1944</v>
      </c>
      <c r="D4117" s="61" t="s">
        <v>2317</v>
      </c>
    </row>
    <row r="4118" spans="1:4" hidden="1" x14ac:dyDescent="0.25">
      <c r="A4118" s="61" t="s">
        <v>166</v>
      </c>
      <c r="B4118" s="61" t="s">
        <v>237</v>
      </c>
      <c r="C4118">
        <v>1945</v>
      </c>
      <c r="D4118" s="61" t="s">
        <v>2352</v>
      </c>
    </row>
    <row r="4119" spans="1:4" hidden="1" x14ac:dyDescent="0.25">
      <c r="A4119" s="61" t="s">
        <v>166</v>
      </c>
      <c r="B4119" s="61" t="s">
        <v>237</v>
      </c>
      <c r="C4119">
        <v>1946</v>
      </c>
      <c r="D4119" s="61" t="s">
        <v>2312</v>
      </c>
    </row>
    <row r="4120" spans="1:4" hidden="1" x14ac:dyDescent="0.25">
      <c r="A4120" s="61" t="s">
        <v>166</v>
      </c>
      <c r="B4120" s="61" t="s">
        <v>237</v>
      </c>
      <c r="C4120">
        <v>1947</v>
      </c>
      <c r="D4120" s="61" t="s">
        <v>2312</v>
      </c>
    </row>
    <row r="4121" spans="1:4" hidden="1" x14ac:dyDescent="0.25">
      <c r="A4121" s="61" t="s">
        <v>166</v>
      </c>
      <c r="B4121" s="61" t="s">
        <v>237</v>
      </c>
      <c r="C4121">
        <v>1948</v>
      </c>
      <c r="D4121" s="61" t="s">
        <v>2312</v>
      </c>
    </row>
    <row r="4122" spans="1:4" hidden="1" x14ac:dyDescent="0.25">
      <c r="A4122" s="61" t="s">
        <v>166</v>
      </c>
      <c r="B4122" s="61" t="s">
        <v>237</v>
      </c>
      <c r="C4122">
        <v>1949</v>
      </c>
      <c r="D4122" s="61" t="s">
        <v>2312</v>
      </c>
    </row>
    <row r="4123" spans="1:4" hidden="1" x14ac:dyDescent="0.25">
      <c r="A4123" s="61" t="s">
        <v>166</v>
      </c>
      <c r="B4123" s="61" t="s">
        <v>237</v>
      </c>
      <c r="C4123">
        <v>1950</v>
      </c>
      <c r="D4123" s="61" t="s">
        <v>2353</v>
      </c>
    </row>
    <row r="4124" spans="1:4" hidden="1" x14ac:dyDescent="0.25">
      <c r="A4124" s="61" t="s">
        <v>166</v>
      </c>
      <c r="B4124" s="61" t="s">
        <v>237</v>
      </c>
      <c r="C4124">
        <v>1951</v>
      </c>
      <c r="D4124" s="61" t="s">
        <v>2353</v>
      </c>
    </row>
    <row r="4125" spans="1:4" hidden="1" x14ac:dyDescent="0.25">
      <c r="A4125" s="61" t="s">
        <v>166</v>
      </c>
      <c r="B4125" s="61" t="s">
        <v>237</v>
      </c>
      <c r="C4125">
        <v>1952</v>
      </c>
      <c r="D4125" s="61" t="s">
        <v>2353</v>
      </c>
    </row>
    <row r="4126" spans="1:4" hidden="1" x14ac:dyDescent="0.25">
      <c r="A4126" s="61" t="s">
        <v>166</v>
      </c>
      <c r="B4126" s="61" t="s">
        <v>237</v>
      </c>
      <c r="C4126">
        <v>1953</v>
      </c>
      <c r="D4126" s="61" t="s">
        <v>2353</v>
      </c>
    </row>
    <row r="4127" spans="1:4" hidden="1" x14ac:dyDescent="0.25">
      <c r="A4127" s="61" t="s">
        <v>166</v>
      </c>
      <c r="B4127" s="61" t="s">
        <v>237</v>
      </c>
      <c r="C4127">
        <v>1954</v>
      </c>
      <c r="D4127" s="61" t="s">
        <v>2353</v>
      </c>
    </row>
    <row r="4128" spans="1:4" hidden="1" x14ac:dyDescent="0.25">
      <c r="A4128" s="61" t="s">
        <v>166</v>
      </c>
      <c r="B4128" s="61" t="s">
        <v>237</v>
      </c>
      <c r="C4128">
        <v>1955</v>
      </c>
      <c r="D4128" s="61" t="s">
        <v>2353</v>
      </c>
    </row>
    <row r="4129" spans="1:4" hidden="1" x14ac:dyDescent="0.25">
      <c r="A4129" s="61" t="s">
        <v>166</v>
      </c>
      <c r="B4129" s="61" t="s">
        <v>237</v>
      </c>
      <c r="C4129">
        <v>1956</v>
      </c>
      <c r="D4129" s="61" t="s">
        <v>2353</v>
      </c>
    </row>
    <row r="4130" spans="1:4" hidden="1" x14ac:dyDescent="0.25">
      <c r="A4130" s="61" t="s">
        <v>166</v>
      </c>
      <c r="B4130" s="61" t="s">
        <v>237</v>
      </c>
      <c r="C4130">
        <v>1957</v>
      </c>
      <c r="D4130" s="61" t="s">
        <v>2353</v>
      </c>
    </row>
    <row r="4131" spans="1:4" hidden="1" x14ac:dyDescent="0.25">
      <c r="A4131" s="61" t="s">
        <v>166</v>
      </c>
      <c r="B4131" s="61" t="s">
        <v>237</v>
      </c>
      <c r="C4131">
        <v>1958</v>
      </c>
      <c r="D4131" s="61" t="s">
        <v>2353</v>
      </c>
    </row>
    <row r="4132" spans="1:4" hidden="1" x14ac:dyDescent="0.25">
      <c r="A4132" s="61" t="s">
        <v>166</v>
      </c>
      <c r="B4132" s="61" t="s">
        <v>237</v>
      </c>
      <c r="C4132">
        <v>1959</v>
      </c>
      <c r="D4132" s="61" t="s">
        <v>2353</v>
      </c>
    </row>
    <row r="4133" spans="1:4" hidden="1" x14ac:dyDescent="0.25">
      <c r="A4133" s="61" t="s">
        <v>166</v>
      </c>
      <c r="B4133" s="61" t="s">
        <v>237</v>
      </c>
      <c r="C4133">
        <v>1960</v>
      </c>
      <c r="D4133" s="61" t="s">
        <v>2353</v>
      </c>
    </row>
    <row r="4134" spans="1:4" hidden="1" x14ac:dyDescent="0.25">
      <c r="A4134" s="61" t="s">
        <v>166</v>
      </c>
      <c r="B4134" s="61" t="s">
        <v>237</v>
      </c>
      <c r="C4134">
        <v>1961</v>
      </c>
      <c r="D4134" s="61" t="s">
        <v>2353</v>
      </c>
    </row>
    <row r="4135" spans="1:4" hidden="1" x14ac:dyDescent="0.25">
      <c r="A4135" s="61" t="s">
        <v>166</v>
      </c>
      <c r="B4135" s="61" t="s">
        <v>237</v>
      </c>
      <c r="C4135">
        <v>1962</v>
      </c>
      <c r="D4135" s="61" t="s">
        <v>2353</v>
      </c>
    </row>
    <row r="4136" spans="1:4" hidden="1" x14ac:dyDescent="0.25">
      <c r="A4136" s="61" t="s">
        <v>166</v>
      </c>
      <c r="B4136" s="61" t="s">
        <v>237</v>
      </c>
      <c r="C4136">
        <v>1963</v>
      </c>
      <c r="D4136" s="61" t="s">
        <v>2353</v>
      </c>
    </row>
    <row r="4137" spans="1:4" hidden="1" x14ac:dyDescent="0.25">
      <c r="A4137" s="61" t="s">
        <v>166</v>
      </c>
      <c r="B4137" s="61" t="s">
        <v>237</v>
      </c>
      <c r="C4137">
        <v>1964</v>
      </c>
      <c r="D4137" s="61" t="s">
        <v>2354</v>
      </c>
    </row>
    <row r="4138" spans="1:4" hidden="1" x14ac:dyDescent="0.25">
      <c r="A4138" s="61" t="s">
        <v>166</v>
      </c>
      <c r="B4138" s="61" t="s">
        <v>237</v>
      </c>
      <c r="C4138">
        <v>1965</v>
      </c>
      <c r="D4138" s="61" t="s">
        <v>569</v>
      </c>
    </row>
    <row r="4139" spans="1:4" hidden="1" x14ac:dyDescent="0.25">
      <c r="A4139" s="61" t="s">
        <v>166</v>
      </c>
      <c r="B4139" s="61" t="s">
        <v>237</v>
      </c>
      <c r="C4139">
        <v>1966</v>
      </c>
      <c r="D4139" s="61" t="s">
        <v>569</v>
      </c>
    </row>
    <row r="4140" spans="1:4" hidden="1" x14ac:dyDescent="0.25">
      <c r="A4140" s="61" t="s">
        <v>166</v>
      </c>
      <c r="B4140" s="61" t="s">
        <v>237</v>
      </c>
      <c r="C4140">
        <v>1967</v>
      </c>
      <c r="D4140" s="61" t="s">
        <v>2148</v>
      </c>
    </row>
    <row r="4141" spans="1:4" hidden="1" x14ac:dyDescent="0.25">
      <c r="A4141" s="61" t="s">
        <v>166</v>
      </c>
      <c r="B4141" s="61" t="s">
        <v>237</v>
      </c>
      <c r="C4141">
        <v>1968</v>
      </c>
      <c r="D4141" s="61" t="s">
        <v>1855</v>
      </c>
    </row>
    <row r="4142" spans="1:4" hidden="1" x14ac:dyDescent="0.25">
      <c r="A4142" s="61" t="s">
        <v>166</v>
      </c>
      <c r="B4142" s="61" t="s">
        <v>237</v>
      </c>
      <c r="C4142">
        <v>1969</v>
      </c>
      <c r="D4142" s="61" t="s">
        <v>1766</v>
      </c>
    </row>
    <row r="4143" spans="1:4" hidden="1" x14ac:dyDescent="0.25">
      <c r="A4143" s="61" t="s">
        <v>166</v>
      </c>
      <c r="B4143" s="61" t="s">
        <v>237</v>
      </c>
      <c r="C4143">
        <v>1970</v>
      </c>
      <c r="D4143" s="61" t="s">
        <v>1766</v>
      </c>
    </row>
    <row r="4144" spans="1:4" hidden="1" x14ac:dyDescent="0.25">
      <c r="A4144" s="61" t="s">
        <v>166</v>
      </c>
      <c r="B4144" s="61" t="s">
        <v>237</v>
      </c>
      <c r="C4144">
        <v>1971</v>
      </c>
      <c r="D4144" s="61" t="s">
        <v>1766</v>
      </c>
    </row>
    <row r="4145" spans="1:4" hidden="1" x14ac:dyDescent="0.25">
      <c r="A4145" s="61" t="s">
        <v>166</v>
      </c>
      <c r="B4145" s="61" t="s">
        <v>237</v>
      </c>
      <c r="C4145">
        <v>1972</v>
      </c>
      <c r="D4145" s="61" t="s">
        <v>1766</v>
      </c>
    </row>
    <row r="4146" spans="1:4" hidden="1" x14ac:dyDescent="0.25">
      <c r="A4146" s="61" t="s">
        <v>166</v>
      </c>
      <c r="B4146" s="61" t="s">
        <v>237</v>
      </c>
      <c r="C4146">
        <v>1973</v>
      </c>
      <c r="D4146" s="61" t="s">
        <v>1766</v>
      </c>
    </row>
    <row r="4147" spans="1:4" hidden="1" x14ac:dyDescent="0.25">
      <c r="A4147" s="61" t="s">
        <v>166</v>
      </c>
      <c r="B4147" s="61" t="s">
        <v>237</v>
      </c>
      <c r="C4147">
        <v>1974</v>
      </c>
      <c r="D4147" s="61" t="s">
        <v>2351</v>
      </c>
    </row>
    <row r="4148" spans="1:4" hidden="1" x14ac:dyDescent="0.25">
      <c r="A4148" s="61" t="s">
        <v>166</v>
      </c>
      <c r="B4148" s="61" t="s">
        <v>237</v>
      </c>
      <c r="C4148">
        <v>1975</v>
      </c>
      <c r="D4148" s="61" t="s">
        <v>2351</v>
      </c>
    </row>
    <row r="4149" spans="1:4" hidden="1" x14ac:dyDescent="0.25">
      <c r="A4149" s="61" t="s">
        <v>166</v>
      </c>
      <c r="B4149" s="61" t="s">
        <v>237</v>
      </c>
      <c r="C4149">
        <v>1976</v>
      </c>
      <c r="D4149" s="61" t="s">
        <v>2351</v>
      </c>
    </row>
    <row r="4150" spans="1:4" hidden="1" x14ac:dyDescent="0.25">
      <c r="A4150" s="61" t="s">
        <v>166</v>
      </c>
      <c r="B4150" s="61" t="s">
        <v>237</v>
      </c>
      <c r="C4150">
        <v>1977</v>
      </c>
      <c r="D4150" s="61" t="s">
        <v>2351</v>
      </c>
    </row>
    <row r="4151" spans="1:4" hidden="1" x14ac:dyDescent="0.25">
      <c r="A4151" s="61" t="s">
        <v>166</v>
      </c>
      <c r="B4151" s="61" t="s">
        <v>237</v>
      </c>
      <c r="C4151">
        <v>1978</v>
      </c>
      <c r="D4151" s="61" t="s">
        <v>2351</v>
      </c>
    </row>
    <row r="4152" spans="1:4" hidden="1" x14ac:dyDescent="0.25">
      <c r="A4152" s="61" t="s">
        <v>166</v>
      </c>
      <c r="B4152" s="61" t="s">
        <v>237</v>
      </c>
      <c r="C4152">
        <v>1979</v>
      </c>
      <c r="D4152" s="61" t="s">
        <v>1766</v>
      </c>
    </row>
    <row r="4153" spans="1:4" hidden="1" x14ac:dyDescent="0.25">
      <c r="A4153" s="61" t="s">
        <v>166</v>
      </c>
      <c r="B4153" s="61" t="s">
        <v>237</v>
      </c>
      <c r="C4153">
        <v>1980</v>
      </c>
      <c r="D4153" s="61" t="s">
        <v>567</v>
      </c>
    </row>
    <row r="4154" spans="1:4" hidden="1" x14ac:dyDescent="0.25">
      <c r="A4154" s="61" t="s">
        <v>166</v>
      </c>
      <c r="B4154" s="61" t="s">
        <v>237</v>
      </c>
      <c r="C4154">
        <v>1981</v>
      </c>
      <c r="D4154" s="61" t="s">
        <v>567</v>
      </c>
    </row>
    <row r="4155" spans="1:4" hidden="1" x14ac:dyDescent="0.25">
      <c r="A4155" s="61" t="s">
        <v>166</v>
      </c>
      <c r="B4155" s="61" t="s">
        <v>237</v>
      </c>
      <c r="C4155">
        <v>1982</v>
      </c>
      <c r="D4155" s="61" t="s">
        <v>567</v>
      </c>
    </row>
    <row r="4156" spans="1:4" hidden="1" x14ac:dyDescent="0.25">
      <c r="A4156" s="61" t="s">
        <v>166</v>
      </c>
      <c r="B4156" s="61" t="s">
        <v>237</v>
      </c>
      <c r="C4156">
        <v>1983</v>
      </c>
      <c r="D4156" s="61" t="s">
        <v>567</v>
      </c>
    </row>
    <row r="4157" spans="1:4" hidden="1" x14ac:dyDescent="0.25">
      <c r="A4157" s="61" t="s">
        <v>166</v>
      </c>
      <c r="B4157" s="61" t="s">
        <v>237</v>
      </c>
      <c r="C4157">
        <v>1984</v>
      </c>
      <c r="D4157" s="61" t="s">
        <v>567</v>
      </c>
    </row>
    <row r="4158" spans="1:4" hidden="1" x14ac:dyDescent="0.25">
      <c r="A4158" s="61" t="s">
        <v>166</v>
      </c>
      <c r="B4158" s="61" t="s">
        <v>237</v>
      </c>
      <c r="C4158">
        <v>1985</v>
      </c>
      <c r="D4158" s="61" t="s">
        <v>2355</v>
      </c>
    </row>
    <row r="4159" spans="1:4" hidden="1" x14ac:dyDescent="0.25">
      <c r="A4159" s="61" t="s">
        <v>166</v>
      </c>
      <c r="B4159" s="61" t="s">
        <v>237</v>
      </c>
      <c r="C4159">
        <v>1986</v>
      </c>
      <c r="D4159" s="61" t="s">
        <v>2339</v>
      </c>
    </row>
    <row r="4160" spans="1:4" hidden="1" x14ac:dyDescent="0.25">
      <c r="A4160" s="61" t="s">
        <v>166</v>
      </c>
      <c r="B4160" s="61" t="s">
        <v>237</v>
      </c>
      <c r="C4160">
        <v>1987</v>
      </c>
      <c r="D4160" s="61" t="s">
        <v>2339</v>
      </c>
    </row>
    <row r="4161" spans="1:4" hidden="1" x14ac:dyDescent="0.25">
      <c r="A4161" s="61" t="s">
        <v>166</v>
      </c>
      <c r="B4161" s="61" t="s">
        <v>237</v>
      </c>
      <c r="C4161">
        <v>1988</v>
      </c>
      <c r="D4161" s="61" t="s">
        <v>2356</v>
      </c>
    </row>
    <row r="4162" spans="1:4" hidden="1" x14ac:dyDescent="0.25">
      <c r="A4162" s="61" t="s">
        <v>166</v>
      </c>
      <c r="B4162" s="61" t="s">
        <v>237</v>
      </c>
      <c r="C4162">
        <v>1989</v>
      </c>
      <c r="D4162" s="61" t="s">
        <v>2162</v>
      </c>
    </row>
    <row r="4163" spans="1:4" hidden="1" x14ac:dyDescent="0.25">
      <c r="A4163" s="61" t="s">
        <v>166</v>
      </c>
      <c r="B4163" s="61" t="s">
        <v>237</v>
      </c>
      <c r="C4163">
        <v>1990</v>
      </c>
      <c r="D4163" s="61" t="s">
        <v>2357</v>
      </c>
    </row>
    <row r="4164" spans="1:4" hidden="1" x14ac:dyDescent="0.25">
      <c r="A4164" s="61" t="s">
        <v>166</v>
      </c>
      <c r="B4164" s="61" t="s">
        <v>237</v>
      </c>
      <c r="C4164">
        <v>1991</v>
      </c>
      <c r="D4164" s="61" t="s">
        <v>1840</v>
      </c>
    </row>
    <row r="4165" spans="1:4" hidden="1" x14ac:dyDescent="0.25">
      <c r="A4165" s="61" t="s">
        <v>166</v>
      </c>
      <c r="B4165" s="61" t="s">
        <v>237</v>
      </c>
      <c r="C4165">
        <v>1992</v>
      </c>
      <c r="D4165" s="61" t="s">
        <v>1840</v>
      </c>
    </row>
    <row r="4166" spans="1:4" hidden="1" x14ac:dyDescent="0.25">
      <c r="A4166" s="61" t="s">
        <v>166</v>
      </c>
      <c r="B4166" s="61" t="s">
        <v>237</v>
      </c>
      <c r="C4166">
        <v>1993</v>
      </c>
      <c r="D4166" s="61" t="s">
        <v>1811</v>
      </c>
    </row>
    <row r="4167" spans="1:4" hidden="1" x14ac:dyDescent="0.25">
      <c r="A4167" s="61" t="s">
        <v>166</v>
      </c>
      <c r="B4167" s="61" t="s">
        <v>237</v>
      </c>
      <c r="C4167">
        <v>1994</v>
      </c>
      <c r="D4167" s="61" t="s">
        <v>2358</v>
      </c>
    </row>
    <row r="4168" spans="1:4" hidden="1" x14ac:dyDescent="0.25">
      <c r="A4168" s="61" t="s">
        <v>166</v>
      </c>
      <c r="B4168" s="61" t="s">
        <v>237</v>
      </c>
      <c r="C4168">
        <v>1995</v>
      </c>
      <c r="D4168" s="61" t="s">
        <v>2359</v>
      </c>
    </row>
    <row r="4169" spans="1:4" hidden="1" x14ac:dyDescent="0.25">
      <c r="A4169" s="61" t="s">
        <v>166</v>
      </c>
      <c r="B4169" s="61" t="s">
        <v>237</v>
      </c>
      <c r="C4169">
        <v>1996</v>
      </c>
      <c r="D4169" s="61" t="s">
        <v>2274</v>
      </c>
    </row>
    <row r="4170" spans="1:4" hidden="1" x14ac:dyDescent="0.25">
      <c r="A4170" s="61" t="s">
        <v>166</v>
      </c>
      <c r="B4170" s="61" t="s">
        <v>237</v>
      </c>
      <c r="C4170">
        <v>1997</v>
      </c>
      <c r="D4170" s="61" t="s">
        <v>2360</v>
      </c>
    </row>
    <row r="4171" spans="1:4" hidden="1" x14ac:dyDescent="0.25">
      <c r="A4171" s="61" t="s">
        <v>166</v>
      </c>
      <c r="B4171" s="61" t="s">
        <v>237</v>
      </c>
      <c r="C4171">
        <v>1998</v>
      </c>
      <c r="D4171" s="61" t="s">
        <v>2360</v>
      </c>
    </row>
    <row r="4172" spans="1:4" hidden="1" x14ac:dyDescent="0.25">
      <c r="A4172" s="61" t="s">
        <v>166</v>
      </c>
      <c r="B4172" s="61" t="s">
        <v>237</v>
      </c>
      <c r="C4172">
        <v>1999</v>
      </c>
      <c r="D4172" s="61" t="s">
        <v>2360</v>
      </c>
    </row>
    <row r="4173" spans="1:4" hidden="1" x14ac:dyDescent="0.25">
      <c r="A4173" s="61" t="s">
        <v>166</v>
      </c>
      <c r="B4173" s="61" t="s">
        <v>237</v>
      </c>
      <c r="C4173">
        <v>2000</v>
      </c>
      <c r="D4173" s="61" t="s">
        <v>2361</v>
      </c>
    </row>
    <row r="4174" spans="1:4" hidden="1" x14ac:dyDescent="0.25">
      <c r="A4174" s="61" t="s">
        <v>166</v>
      </c>
      <c r="B4174" s="61" t="s">
        <v>237</v>
      </c>
      <c r="C4174">
        <v>2001</v>
      </c>
      <c r="D4174" s="61" t="s">
        <v>2361</v>
      </c>
    </row>
    <row r="4175" spans="1:4" hidden="1" x14ac:dyDescent="0.25">
      <c r="A4175" s="61" t="s">
        <v>166</v>
      </c>
      <c r="B4175" s="61" t="s">
        <v>237</v>
      </c>
      <c r="C4175">
        <v>2002</v>
      </c>
      <c r="D4175" s="61" t="s">
        <v>2217</v>
      </c>
    </row>
    <row r="4176" spans="1:4" hidden="1" x14ac:dyDescent="0.25">
      <c r="A4176" s="61" t="s">
        <v>166</v>
      </c>
      <c r="B4176" s="61" t="s">
        <v>237</v>
      </c>
      <c r="C4176">
        <v>2003</v>
      </c>
      <c r="D4176" s="61" t="s">
        <v>2217</v>
      </c>
    </row>
    <row r="4177" spans="1:4" hidden="1" x14ac:dyDescent="0.25">
      <c r="A4177" s="61" t="s">
        <v>166</v>
      </c>
      <c r="B4177" s="61" t="s">
        <v>237</v>
      </c>
      <c r="C4177">
        <v>2004</v>
      </c>
      <c r="D4177" s="61" t="s">
        <v>2217</v>
      </c>
    </row>
    <row r="4178" spans="1:4" hidden="1" x14ac:dyDescent="0.25">
      <c r="A4178" s="61" t="s">
        <v>166</v>
      </c>
      <c r="B4178" s="61" t="s">
        <v>237</v>
      </c>
      <c r="C4178">
        <v>2005</v>
      </c>
      <c r="D4178" s="61" t="s">
        <v>2362</v>
      </c>
    </row>
    <row r="4179" spans="1:4" hidden="1" x14ac:dyDescent="0.25">
      <c r="A4179" s="61" t="s">
        <v>166</v>
      </c>
      <c r="B4179" s="61" t="s">
        <v>237</v>
      </c>
      <c r="C4179">
        <v>2006</v>
      </c>
      <c r="D4179" s="61" t="s">
        <v>1793</v>
      </c>
    </row>
    <row r="4180" spans="1:4" hidden="1" x14ac:dyDescent="0.25">
      <c r="A4180" s="61" t="s">
        <v>166</v>
      </c>
      <c r="B4180" s="61" t="s">
        <v>237</v>
      </c>
      <c r="C4180">
        <v>2007</v>
      </c>
      <c r="D4180" s="61" t="s">
        <v>1793</v>
      </c>
    </row>
    <row r="4181" spans="1:4" hidden="1" x14ac:dyDescent="0.25">
      <c r="A4181" s="61" t="s">
        <v>166</v>
      </c>
      <c r="B4181" s="61" t="s">
        <v>237</v>
      </c>
      <c r="C4181">
        <v>2008</v>
      </c>
      <c r="D4181" s="61" t="s">
        <v>1793</v>
      </c>
    </row>
    <row r="4182" spans="1:4" hidden="1" x14ac:dyDescent="0.25">
      <c r="A4182" s="61" t="s">
        <v>166</v>
      </c>
      <c r="B4182" s="61" t="s">
        <v>237</v>
      </c>
      <c r="C4182">
        <v>2009</v>
      </c>
      <c r="D4182" s="61" t="s">
        <v>1793</v>
      </c>
    </row>
    <row r="4183" spans="1:4" hidden="1" x14ac:dyDescent="0.25">
      <c r="A4183" s="61" t="s">
        <v>166</v>
      </c>
      <c r="B4183" s="61" t="s">
        <v>237</v>
      </c>
      <c r="C4183">
        <v>2010</v>
      </c>
      <c r="D4183" s="61" t="s">
        <v>2232</v>
      </c>
    </row>
    <row r="4184" spans="1:4" hidden="1" x14ac:dyDescent="0.25">
      <c r="A4184" s="61" t="s">
        <v>166</v>
      </c>
      <c r="B4184" s="61" t="s">
        <v>237</v>
      </c>
      <c r="C4184">
        <v>2011</v>
      </c>
      <c r="D4184" s="61" t="s">
        <v>2232</v>
      </c>
    </row>
    <row r="4185" spans="1:4" hidden="1" x14ac:dyDescent="0.25">
      <c r="A4185" s="61" t="s">
        <v>166</v>
      </c>
      <c r="B4185" s="61" t="s">
        <v>237</v>
      </c>
      <c r="C4185">
        <v>2012</v>
      </c>
      <c r="D4185" s="61" t="s">
        <v>2232</v>
      </c>
    </row>
    <row r="4186" spans="1:4" hidden="1" x14ac:dyDescent="0.25">
      <c r="A4186" s="61" t="s">
        <v>166</v>
      </c>
      <c r="B4186" s="61" t="s">
        <v>237</v>
      </c>
      <c r="C4186">
        <v>2013</v>
      </c>
      <c r="D4186" s="61" t="s">
        <v>2235</v>
      </c>
    </row>
    <row r="4187" spans="1:4" hidden="1" x14ac:dyDescent="0.25">
      <c r="A4187" s="61" t="s">
        <v>166</v>
      </c>
      <c r="B4187" s="61" t="s">
        <v>237</v>
      </c>
      <c r="C4187">
        <v>2014</v>
      </c>
      <c r="D4187" s="61" t="s">
        <v>2218</v>
      </c>
    </row>
    <row r="4188" spans="1:4" hidden="1" x14ac:dyDescent="0.25">
      <c r="A4188" s="61" t="s">
        <v>166</v>
      </c>
      <c r="B4188" s="61" t="s">
        <v>237</v>
      </c>
      <c r="C4188">
        <v>2015</v>
      </c>
      <c r="D4188" s="61" t="s">
        <v>2363</v>
      </c>
    </row>
    <row r="4189" spans="1:4" hidden="1" x14ac:dyDescent="0.25">
      <c r="A4189" s="61" t="s">
        <v>166</v>
      </c>
      <c r="B4189" s="61" t="s">
        <v>237</v>
      </c>
      <c r="C4189">
        <v>2016</v>
      </c>
      <c r="D4189" s="61" t="s">
        <v>2364</v>
      </c>
    </row>
    <row r="4190" spans="1:4" hidden="1" x14ac:dyDescent="0.25">
      <c r="A4190" s="61" t="s">
        <v>166</v>
      </c>
      <c r="B4190" s="61" t="s">
        <v>237</v>
      </c>
      <c r="C4190">
        <v>2017</v>
      </c>
      <c r="D4190" s="61" t="s">
        <v>2364</v>
      </c>
    </row>
    <row r="4191" spans="1:4" hidden="1" x14ac:dyDescent="0.25">
      <c r="A4191" s="61" t="s">
        <v>166</v>
      </c>
      <c r="B4191" s="61" t="s">
        <v>237</v>
      </c>
      <c r="C4191">
        <v>2018</v>
      </c>
      <c r="D4191" s="61" t="s">
        <v>2262</v>
      </c>
    </row>
    <row r="4192" spans="1:4" hidden="1" x14ac:dyDescent="0.25">
      <c r="A4192" s="61" t="s">
        <v>166</v>
      </c>
      <c r="B4192" s="61" t="s">
        <v>237</v>
      </c>
      <c r="C4192">
        <v>2019</v>
      </c>
      <c r="D4192" s="61" t="s">
        <v>2221</v>
      </c>
    </row>
    <row r="4193" spans="1:4" hidden="1" x14ac:dyDescent="0.25">
      <c r="A4193" s="61" t="s">
        <v>166</v>
      </c>
      <c r="B4193" s="61" t="s">
        <v>237</v>
      </c>
      <c r="C4193">
        <v>2020</v>
      </c>
      <c r="D4193" s="61" t="s">
        <v>2365</v>
      </c>
    </row>
    <row r="4194" spans="1:4" hidden="1" x14ac:dyDescent="0.25">
      <c r="A4194" s="61" t="s">
        <v>166</v>
      </c>
      <c r="B4194" s="61" t="s">
        <v>237</v>
      </c>
      <c r="C4194">
        <v>2021</v>
      </c>
      <c r="D4194" s="61" t="s">
        <v>2366</v>
      </c>
    </row>
    <row r="4195" spans="1:4" hidden="1" x14ac:dyDescent="0.25">
      <c r="A4195" s="61" t="s">
        <v>166</v>
      </c>
      <c r="B4195" s="61" t="s">
        <v>237</v>
      </c>
      <c r="C4195">
        <v>2022</v>
      </c>
      <c r="D4195" s="61" t="s">
        <v>1800</v>
      </c>
    </row>
    <row r="4196" spans="1:4" x14ac:dyDescent="0.25">
      <c r="A4196" s="61" t="s">
        <v>166</v>
      </c>
      <c r="B4196" s="61" t="s">
        <v>237</v>
      </c>
      <c r="C4196">
        <v>2023</v>
      </c>
      <c r="D4196" s="61">
        <v>0.81399999999999995</v>
      </c>
    </row>
    <row r="4197" spans="1:4" hidden="1" x14ac:dyDescent="0.25">
      <c r="A4197" s="61" t="s">
        <v>2368</v>
      </c>
      <c r="B4197" s="61" t="s">
        <v>594</v>
      </c>
      <c r="C4197">
        <v>1789</v>
      </c>
      <c r="D4197" s="61" t="s">
        <v>2369</v>
      </c>
    </row>
    <row r="4198" spans="1:4" hidden="1" x14ac:dyDescent="0.25">
      <c r="A4198" s="61" t="s">
        <v>2368</v>
      </c>
      <c r="B4198" s="61" t="s">
        <v>594</v>
      </c>
      <c r="C4198">
        <v>1790</v>
      </c>
      <c r="D4198" s="61" t="s">
        <v>2369</v>
      </c>
    </row>
    <row r="4199" spans="1:4" hidden="1" x14ac:dyDescent="0.25">
      <c r="A4199" s="61" t="s">
        <v>2368</v>
      </c>
      <c r="B4199" s="61" t="s">
        <v>594</v>
      </c>
      <c r="C4199">
        <v>1791</v>
      </c>
      <c r="D4199" s="61" t="s">
        <v>2369</v>
      </c>
    </row>
    <row r="4200" spans="1:4" hidden="1" x14ac:dyDescent="0.25">
      <c r="A4200" s="61" t="s">
        <v>2368</v>
      </c>
      <c r="B4200" s="61" t="s">
        <v>594</v>
      </c>
      <c r="C4200">
        <v>1792</v>
      </c>
      <c r="D4200" s="61" t="s">
        <v>2369</v>
      </c>
    </row>
    <row r="4201" spans="1:4" hidden="1" x14ac:dyDescent="0.25">
      <c r="A4201" s="61" t="s">
        <v>2368</v>
      </c>
      <c r="B4201" s="61" t="s">
        <v>594</v>
      </c>
      <c r="C4201">
        <v>1793</v>
      </c>
      <c r="D4201" s="61" t="s">
        <v>2369</v>
      </c>
    </row>
    <row r="4202" spans="1:4" hidden="1" x14ac:dyDescent="0.25">
      <c r="A4202" s="61" t="s">
        <v>2368</v>
      </c>
      <c r="B4202" s="61" t="s">
        <v>594</v>
      </c>
      <c r="C4202">
        <v>1794</v>
      </c>
      <c r="D4202" s="61" t="s">
        <v>2369</v>
      </c>
    </row>
    <row r="4203" spans="1:4" hidden="1" x14ac:dyDescent="0.25">
      <c r="A4203" s="61" t="s">
        <v>2368</v>
      </c>
      <c r="B4203" s="61" t="s">
        <v>594</v>
      </c>
      <c r="C4203">
        <v>1795</v>
      </c>
      <c r="D4203" s="61" t="s">
        <v>2370</v>
      </c>
    </row>
    <row r="4204" spans="1:4" hidden="1" x14ac:dyDescent="0.25">
      <c r="A4204" s="61" t="s">
        <v>2368</v>
      </c>
      <c r="B4204" s="61" t="s">
        <v>594</v>
      </c>
      <c r="C4204">
        <v>1796</v>
      </c>
      <c r="D4204" s="61" t="s">
        <v>2371</v>
      </c>
    </row>
    <row r="4205" spans="1:4" hidden="1" x14ac:dyDescent="0.25">
      <c r="A4205" s="61" t="s">
        <v>2368</v>
      </c>
      <c r="B4205" s="61" t="s">
        <v>594</v>
      </c>
      <c r="C4205">
        <v>1797</v>
      </c>
      <c r="D4205" s="61" t="s">
        <v>2371</v>
      </c>
    </row>
    <row r="4206" spans="1:4" hidden="1" x14ac:dyDescent="0.25">
      <c r="A4206" s="61" t="s">
        <v>2368</v>
      </c>
      <c r="B4206" s="61" t="s">
        <v>594</v>
      </c>
      <c r="C4206">
        <v>1798</v>
      </c>
      <c r="D4206" s="61" t="s">
        <v>2067</v>
      </c>
    </row>
    <row r="4207" spans="1:4" hidden="1" x14ac:dyDescent="0.25">
      <c r="A4207" s="61" t="s">
        <v>2368</v>
      </c>
      <c r="B4207" s="61" t="s">
        <v>594</v>
      </c>
      <c r="C4207">
        <v>1799</v>
      </c>
      <c r="D4207" s="61" t="s">
        <v>2372</v>
      </c>
    </row>
    <row r="4208" spans="1:4" hidden="1" x14ac:dyDescent="0.25">
      <c r="A4208" s="61" t="s">
        <v>2368</v>
      </c>
      <c r="B4208" s="61" t="s">
        <v>594</v>
      </c>
      <c r="C4208">
        <v>1800</v>
      </c>
      <c r="D4208" s="61" t="s">
        <v>2372</v>
      </c>
    </row>
    <row r="4209" spans="1:4" hidden="1" x14ac:dyDescent="0.25">
      <c r="A4209" s="61" t="s">
        <v>2368</v>
      </c>
      <c r="B4209" s="61" t="s">
        <v>594</v>
      </c>
      <c r="C4209">
        <v>1801</v>
      </c>
      <c r="D4209" s="61" t="s">
        <v>2372</v>
      </c>
    </row>
    <row r="4210" spans="1:4" hidden="1" x14ac:dyDescent="0.25">
      <c r="A4210" s="61" t="s">
        <v>2368</v>
      </c>
      <c r="B4210" s="61" t="s">
        <v>594</v>
      </c>
      <c r="C4210">
        <v>1802</v>
      </c>
      <c r="D4210" s="61" t="s">
        <v>2372</v>
      </c>
    </row>
    <row r="4211" spans="1:4" hidden="1" x14ac:dyDescent="0.25">
      <c r="A4211" s="61" t="s">
        <v>2368</v>
      </c>
      <c r="B4211" s="61" t="s">
        <v>594</v>
      </c>
      <c r="C4211">
        <v>1803</v>
      </c>
      <c r="D4211" s="61" t="s">
        <v>2372</v>
      </c>
    </row>
    <row r="4212" spans="1:4" hidden="1" x14ac:dyDescent="0.25">
      <c r="A4212" s="61" t="s">
        <v>2368</v>
      </c>
      <c r="B4212" s="61" t="s">
        <v>594</v>
      </c>
      <c r="C4212">
        <v>1804</v>
      </c>
      <c r="D4212" s="61" t="s">
        <v>2372</v>
      </c>
    </row>
    <row r="4213" spans="1:4" hidden="1" x14ac:dyDescent="0.25">
      <c r="A4213" s="61" t="s">
        <v>2368</v>
      </c>
      <c r="B4213" s="61" t="s">
        <v>594</v>
      </c>
      <c r="C4213">
        <v>1805</v>
      </c>
      <c r="D4213" s="61" t="s">
        <v>2372</v>
      </c>
    </row>
    <row r="4214" spans="1:4" hidden="1" x14ac:dyDescent="0.25">
      <c r="A4214" s="61" t="s">
        <v>2368</v>
      </c>
      <c r="B4214" s="61" t="s">
        <v>594</v>
      </c>
      <c r="C4214">
        <v>1806</v>
      </c>
      <c r="D4214" s="61" t="s">
        <v>2372</v>
      </c>
    </row>
    <row r="4215" spans="1:4" hidden="1" x14ac:dyDescent="0.25">
      <c r="A4215" s="61" t="s">
        <v>2368</v>
      </c>
      <c r="B4215" s="61" t="s">
        <v>594</v>
      </c>
      <c r="C4215">
        <v>1807</v>
      </c>
      <c r="D4215" s="61" t="s">
        <v>2272</v>
      </c>
    </row>
    <row r="4216" spans="1:4" hidden="1" x14ac:dyDescent="0.25">
      <c r="A4216" s="61" t="s">
        <v>2368</v>
      </c>
      <c r="B4216" s="61" t="s">
        <v>594</v>
      </c>
      <c r="C4216">
        <v>1813</v>
      </c>
      <c r="D4216" s="61" t="s">
        <v>2373</v>
      </c>
    </row>
    <row r="4217" spans="1:4" hidden="1" x14ac:dyDescent="0.25">
      <c r="A4217" s="61" t="s">
        <v>2368</v>
      </c>
      <c r="B4217" s="61" t="s">
        <v>594</v>
      </c>
      <c r="C4217">
        <v>1814</v>
      </c>
      <c r="D4217" s="61" t="s">
        <v>2373</v>
      </c>
    </row>
    <row r="4218" spans="1:4" hidden="1" x14ac:dyDescent="0.25">
      <c r="A4218" s="61" t="s">
        <v>2368</v>
      </c>
      <c r="B4218" s="61" t="s">
        <v>594</v>
      </c>
      <c r="C4218">
        <v>1815</v>
      </c>
      <c r="D4218" s="61" t="s">
        <v>2374</v>
      </c>
    </row>
    <row r="4219" spans="1:4" hidden="1" x14ac:dyDescent="0.25">
      <c r="A4219" s="61" t="s">
        <v>2368</v>
      </c>
      <c r="B4219" s="61" t="s">
        <v>594</v>
      </c>
      <c r="C4219">
        <v>1816</v>
      </c>
      <c r="D4219" s="61" t="s">
        <v>2374</v>
      </c>
    </row>
    <row r="4220" spans="1:4" hidden="1" x14ac:dyDescent="0.25">
      <c r="A4220" s="61" t="s">
        <v>2368</v>
      </c>
      <c r="B4220" s="61" t="s">
        <v>594</v>
      </c>
      <c r="C4220">
        <v>1817</v>
      </c>
      <c r="D4220" s="61" t="s">
        <v>2374</v>
      </c>
    </row>
    <row r="4221" spans="1:4" hidden="1" x14ac:dyDescent="0.25">
      <c r="A4221" s="61" t="s">
        <v>2368</v>
      </c>
      <c r="B4221" s="61" t="s">
        <v>594</v>
      </c>
      <c r="C4221">
        <v>1818</v>
      </c>
      <c r="D4221" s="61" t="s">
        <v>2374</v>
      </c>
    </row>
    <row r="4222" spans="1:4" hidden="1" x14ac:dyDescent="0.25">
      <c r="A4222" s="61" t="s">
        <v>2368</v>
      </c>
      <c r="B4222" s="61" t="s">
        <v>594</v>
      </c>
      <c r="C4222">
        <v>1819</v>
      </c>
      <c r="D4222" s="61" t="s">
        <v>2374</v>
      </c>
    </row>
    <row r="4223" spans="1:4" hidden="1" x14ac:dyDescent="0.25">
      <c r="A4223" s="61" t="s">
        <v>2368</v>
      </c>
      <c r="B4223" s="61" t="s">
        <v>594</v>
      </c>
      <c r="C4223">
        <v>1820</v>
      </c>
      <c r="D4223" s="61" t="s">
        <v>2374</v>
      </c>
    </row>
    <row r="4224" spans="1:4" hidden="1" x14ac:dyDescent="0.25">
      <c r="A4224" s="61" t="s">
        <v>2368</v>
      </c>
      <c r="B4224" s="61" t="s">
        <v>594</v>
      </c>
      <c r="C4224">
        <v>1821</v>
      </c>
      <c r="D4224" s="61" t="s">
        <v>2375</v>
      </c>
    </row>
    <row r="4225" spans="1:4" hidden="1" x14ac:dyDescent="0.25">
      <c r="A4225" s="61" t="s">
        <v>2368</v>
      </c>
      <c r="B4225" s="61" t="s">
        <v>594</v>
      </c>
      <c r="C4225">
        <v>1822</v>
      </c>
      <c r="D4225" s="61" t="s">
        <v>1793</v>
      </c>
    </row>
    <row r="4226" spans="1:4" hidden="1" x14ac:dyDescent="0.25">
      <c r="A4226" s="61" t="s">
        <v>2368</v>
      </c>
      <c r="B4226" s="61" t="s">
        <v>594</v>
      </c>
      <c r="C4226">
        <v>1823</v>
      </c>
      <c r="D4226" s="61" t="s">
        <v>2376</v>
      </c>
    </row>
    <row r="4227" spans="1:4" hidden="1" x14ac:dyDescent="0.25">
      <c r="A4227" s="61" t="s">
        <v>2368</v>
      </c>
      <c r="B4227" s="61" t="s">
        <v>594</v>
      </c>
      <c r="C4227">
        <v>1824</v>
      </c>
      <c r="D4227" s="61" t="s">
        <v>2376</v>
      </c>
    </row>
    <row r="4228" spans="1:4" hidden="1" x14ac:dyDescent="0.25">
      <c r="A4228" s="61" t="s">
        <v>2368</v>
      </c>
      <c r="B4228" s="61" t="s">
        <v>594</v>
      </c>
      <c r="C4228">
        <v>1825</v>
      </c>
      <c r="D4228" s="61" t="s">
        <v>2376</v>
      </c>
    </row>
    <row r="4229" spans="1:4" hidden="1" x14ac:dyDescent="0.25">
      <c r="A4229" s="61" t="s">
        <v>2368</v>
      </c>
      <c r="B4229" s="61" t="s">
        <v>594</v>
      </c>
      <c r="C4229">
        <v>1826</v>
      </c>
      <c r="D4229" s="61" t="s">
        <v>2376</v>
      </c>
    </row>
    <row r="4230" spans="1:4" hidden="1" x14ac:dyDescent="0.25">
      <c r="A4230" s="61" t="s">
        <v>2368</v>
      </c>
      <c r="B4230" s="61" t="s">
        <v>594</v>
      </c>
      <c r="C4230">
        <v>1827</v>
      </c>
      <c r="D4230" s="61" t="s">
        <v>2376</v>
      </c>
    </row>
    <row r="4231" spans="1:4" hidden="1" x14ac:dyDescent="0.25">
      <c r="A4231" s="61" t="s">
        <v>2368</v>
      </c>
      <c r="B4231" s="61" t="s">
        <v>594</v>
      </c>
      <c r="C4231">
        <v>1828</v>
      </c>
      <c r="D4231" s="61" t="s">
        <v>2376</v>
      </c>
    </row>
    <row r="4232" spans="1:4" hidden="1" x14ac:dyDescent="0.25">
      <c r="A4232" s="61" t="s">
        <v>2368</v>
      </c>
      <c r="B4232" s="61" t="s">
        <v>594</v>
      </c>
      <c r="C4232">
        <v>1829</v>
      </c>
      <c r="D4232" s="61" t="s">
        <v>2376</v>
      </c>
    </row>
    <row r="4233" spans="1:4" hidden="1" x14ac:dyDescent="0.25">
      <c r="A4233" s="61" t="s">
        <v>2368</v>
      </c>
      <c r="B4233" s="61" t="s">
        <v>594</v>
      </c>
      <c r="C4233">
        <v>1830</v>
      </c>
      <c r="D4233" s="61" t="s">
        <v>2376</v>
      </c>
    </row>
    <row r="4234" spans="1:4" hidden="1" x14ac:dyDescent="0.25">
      <c r="A4234" s="61" t="s">
        <v>2368</v>
      </c>
      <c r="B4234" s="61" t="s">
        <v>594</v>
      </c>
      <c r="C4234">
        <v>1831</v>
      </c>
      <c r="D4234" s="61" t="s">
        <v>2377</v>
      </c>
    </row>
    <row r="4235" spans="1:4" hidden="1" x14ac:dyDescent="0.25">
      <c r="A4235" s="61" t="s">
        <v>2368</v>
      </c>
      <c r="B4235" s="61" t="s">
        <v>594</v>
      </c>
      <c r="C4235">
        <v>1832</v>
      </c>
      <c r="D4235" s="61" t="s">
        <v>2209</v>
      </c>
    </row>
    <row r="4236" spans="1:4" hidden="1" x14ac:dyDescent="0.25">
      <c r="A4236" s="61" t="s">
        <v>2368</v>
      </c>
      <c r="B4236" s="61" t="s">
        <v>594</v>
      </c>
      <c r="C4236">
        <v>1833</v>
      </c>
      <c r="D4236" s="61" t="s">
        <v>2348</v>
      </c>
    </row>
    <row r="4237" spans="1:4" hidden="1" x14ac:dyDescent="0.25">
      <c r="A4237" s="61" t="s">
        <v>2368</v>
      </c>
      <c r="B4237" s="61" t="s">
        <v>594</v>
      </c>
      <c r="C4237">
        <v>1834</v>
      </c>
      <c r="D4237" s="61" t="s">
        <v>2144</v>
      </c>
    </row>
    <row r="4238" spans="1:4" hidden="1" x14ac:dyDescent="0.25">
      <c r="A4238" s="61" t="s">
        <v>2368</v>
      </c>
      <c r="B4238" s="61" t="s">
        <v>594</v>
      </c>
      <c r="C4238">
        <v>1835</v>
      </c>
      <c r="D4238" s="61" t="s">
        <v>2144</v>
      </c>
    </row>
    <row r="4239" spans="1:4" hidden="1" x14ac:dyDescent="0.25">
      <c r="A4239" s="61" t="s">
        <v>2368</v>
      </c>
      <c r="B4239" s="61" t="s">
        <v>594</v>
      </c>
      <c r="C4239">
        <v>1836</v>
      </c>
      <c r="D4239" s="61" t="s">
        <v>2144</v>
      </c>
    </row>
    <row r="4240" spans="1:4" hidden="1" x14ac:dyDescent="0.25">
      <c r="A4240" s="61" t="s">
        <v>2368</v>
      </c>
      <c r="B4240" s="61" t="s">
        <v>594</v>
      </c>
      <c r="C4240">
        <v>1837</v>
      </c>
      <c r="D4240" s="61" t="s">
        <v>2144</v>
      </c>
    </row>
    <row r="4241" spans="1:4" hidden="1" x14ac:dyDescent="0.25">
      <c r="A4241" s="61" t="s">
        <v>2368</v>
      </c>
      <c r="B4241" s="61" t="s">
        <v>594</v>
      </c>
      <c r="C4241">
        <v>1838</v>
      </c>
      <c r="D4241" s="61" t="s">
        <v>2144</v>
      </c>
    </row>
    <row r="4242" spans="1:4" hidden="1" x14ac:dyDescent="0.25">
      <c r="A4242" s="61" t="s">
        <v>2368</v>
      </c>
      <c r="B4242" s="61" t="s">
        <v>594</v>
      </c>
      <c r="C4242">
        <v>1839</v>
      </c>
      <c r="D4242" s="61" t="s">
        <v>2144</v>
      </c>
    </row>
    <row r="4243" spans="1:4" hidden="1" x14ac:dyDescent="0.25">
      <c r="A4243" s="61" t="s">
        <v>2368</v>
      </c>
      <c r="B4243" s="61" t="s">
        <v>594</v>
      </c>
      <c r="C4243">
        <v>1840</v>
      </c>
      <c r="D4243" s="61" t="s">
        <v>2246</v>
      </c>
    </row>
    <row r="4244" spans="1:4" hidden="1" x14ac:dyDescent="0.25">
      <c r="A4244" s="61" t="s">
        <v>2368</v>
      </c>
      <c r="B4244" s="61" t="s">
        <v>594</v>
      </c>
      <c r="C4244">
        <v>1841</v>
      </c>
      <c r="D4244" s="61" t="s">
        <v>2246</v>
      </c>
    </row>
    <row r="4245" spans="1:4" hidden="1" x14ac:dyDescent="0.25">
      <c r="A4245" s="61" t="s">
        <v>2368</v>
      </c>
      <c r="B4245" s="61" t="s">
        <v>594</v>
      </c>
      <c r="C4245">
        <v>1842</v>
      </c>
      <c r="D4245" s="61" t="s">
        <v>2246</v>
      </c>
    </row>
    <row r="4246" spans="1:4" hidden="1" x14ac:dyDescent="0.25">
      <c r="A4246" s="61" t="s">
        <v>2368</v>
      </c>
      <c r="B4246" s="61" t="s">
        <v>594</v>
      </c>
      <c r="C4246">
        <v>1843</v>
      </c>
      <c r="D4246" s="61" t="s">
        <v>2246</v>
      </c>
    </row>
    <row r="4247" spans="1:4" hidden="1" x14ac:dyDescent="0.25">
      <c r="A4247" s="61" t="s">
        <v>2368</v>
      </c>
      <c r="B4247" s="61" t="s">
        <v>594</v>
      </c>
      <c r="C4247">
        <v>1844</v>
      </c>
      <c r="D4247" s="61" t="s">
        <v>2246</v>
      </c>
    </row>
    <row r="4248" spans="1:4" hidden="1" x14ac:dyDescent="0.25">
      <c r="A4248" s="61" t="s">
        <v>2368</v>
      </c>
      <c r="B4248" s="61" t="s">
        <v>594</v>
      </c>
      <c r="C4248">
        <v>1845</v>
      </c>
      <c r="D4248" s="61" t="s">
        <v>2246</v>
      </c>
    </row>
    <row r="4249" spans="1:4" hidden="1" x14ac:dyDescent="0.25">
      <c r="A4249" s="61" t="s">
        <v>2368</v>
      </c>
      <c r="B4249" s="61" t="s">
        <v>594</v>
      </c>
      <c r="C4249">
        <v>1846</v>
      </c>
      <c r="D4249" s="61" t="s">
        <v>2246</v>
      </c>
    </row>
    <row r="4250" spans="1:4" hidden="1" x14ac:dyDescent="0.25">
      <c r="A4250" s="61" t="s">
        <v>2368</v>
      </c>
      <c r="B4250" s="61" t="s">
        <v>594</v>
      </c>
      <c r="C4250">
        <v>1847</v>
      </c>
      <c r="D4250" s="61" t="s">
        <v>2206</v>
      </c>
    </row>
    <row r="4251" spans="1:4" hidden="1" x14ac:dyDescent="0.25">
      <c r="A4251" s="61" t="s">
        <v>2368</v>
      </c>
      <c r="B4251" s="61" t="s">
        <v>594</v>
      </c>
      <c r="C4251">
        <v>1848</v>
      </c>
      <c r="D4251" s="61" t="s">
        <v>2346</v>
      </c>
    </row>
    <row r="4252" spans="1:4" hidden="1" x14ac:dyDescent="0.25">
      <c r="A4252" s="61" t="s">
        <v>2368</v>
      </c>
      <c r="B4252" s="61" t="s">
        <v>594</v>
      </c>
      <c r="C4252">
        <v>1849</v>
      </c>
      <c r="D4252" s="61" t="s">
        <v>2375</v>
      </c>
    </row>
    <row r="4253" spans="1:4" hidden="1" x14ac:dyDescent="0.25">
      <c r="A4253" s="61" t="s">
        <v>2368</v>
      </c>
      <c r="B4253" s="61" t="s">
        <v>594</v>
      </c>
      <c r="C4253">
        <v>1850</v>
      </c>
      <c r="D4253" s="61" t="s">
        <v>2378</v>
      </c>
    </row>
    <row r="4254" spans="1:4" hidden="1" x14ac:dyDescent="0.25">
      <c r="A4254" s="61" t="s">
        <v>2368</v>
      </c>
      <c r="B4254" s="61" t="s">
        <v>594</v>
      </c>
      <c r="C4254">
        <v>1851</v>
      </c>
      <c r="D4254" s="61" t="s">
        <v>2378</v>
      </c>
    </row>
    <row r="4255" spans="1:4" hidden="1" x14ac:dyDescent="0.25">
      <c r="A4255" s="61" t="s">
        <v>2368</v>
      </c>
      <c r="B4255" s="61" t="s">
        <v>594</v>
      </c>
      <c r="C4255">
        <v>1852</v>
      </c>
      <c r="D4255" s="61" t="s">
        <v>2379</v>
      </c>
    </row>
    <row r="4256" spans="1:4" hidden="1" x14ac:dyDescent="0.25">
      <c r="A4256" s="61" t="s">
        <v>2368</v>
      </c>
      <c r="B4256" s="61" t="s">
        <v>594</v>
      </c>
      <c r="C4256">
        <v>1853</v>
      </c>
      <c r="D4256" s="61" t="s">
        <v>2379</v>
      </c>
    </row>
    <row r="4257" spans="1:4" hidden="1" x14ac:dyDescent="0.25">
      <c r="A4257" s="61" t="s">
        <v>2368</v>
      </c>
      <c r="B4257" s="61" t="s">
        <v>594</v>
      </c>
      <c r="C4257">
        <v>1854</v>
      </c>
      <c r="D4257" s="61" t="s">
        <v>2379</v>
      </c>
    </row>
    <row r="4258" spans="1:4" hidden="1" x14ac:dyDescent="0.25">
      <c r="A4258" s="61" t="s">
        <v>2368</v>
      </c>
      <c r="B4258" s="61" t="s">
        <v>594</v>
      </c>
      <c r="C4258">
        <v>1855</v>
      </c>
      <c r="D4258" s="61" t="s">
        <v>2379</v>
      </c>
    </row>
    <row r="4259" spans="1:4" hidden="1" x14ac:dyDescent="0.25">
      <c r="A4259" s="61" t="s">
        <v>2368</v>
      </c>
      <c r="B4259" s="61" t="s">
        <v>594</v>
      </c>
      <c r="C4259">
        <v>1856</v>
      </c>
      <c r="D4259" s="61" t="s">
        <v>2379</v>
      </c>
    </row>
    <row r="4260" spans="1:4" hidden="1" x14ac:dyDescent="0.25">
      <c r="A4260" s="61" t="s">
        <v>2368</v>
      </c>
      <c r="B4260" s="61" t="s">
        <v>594</v>
      </c>
      <c r="C4260">
        <v>1857</v>
      </c>
      <c r="D4260" s="61" t="s">
        <v>2379</v>
      </c>
    </row>
    <row r="4261" spans="1:4" hidden="1" x14ac:dyDescent="0.25">
      <c r="A4261" s="61" t="s">
        <v>2368</v>
      </c>
      <c r="B4261" s="61" t="s">
        <v>594</v>
      </c>
      <c r="C4261">
        <v>1858</v>
      </c>
      <c r="D4261" s="61" t="s">
        <v>2379</v>
      </c>
    </row>
    <row r="4262" spans="1:4" hidden="1" x14ac:dyDescent="0.25">
      <c r="A4262" s="61" t="s">
        <v>2368</v>
      </c>
      <c r="B4262" s="61" t="s">
        <v>594</v>
      </c>
      <c r="C4262">
        <v>1859</v>
      </c>
      <c r="D4262" s="61" t="s">
        <v>2379</v>
      </c>
    </row>
    <row r="4263" spans="1:4" hidden="1" x14ac:dyDescent="0.25">
      <c r="A4263" s="61" t="s">
        <v>2368</v>
      </c>
      <c r="B4263" s="61" t="s">
        <v>594</v>
      </c>
      <c r="C4263">
        <v>1860</v>
      </c>
      <c r="D4263" s="61" t="s">
        <v>2073</v>
      </c>
    </row>
    <row r="4264" spans="1:4" hidden="1" x14ac:dyDescent="0.25">
      <c r="A4264" s="61" t="s">
        <v>2368</v>
      </c>
      <c r="B4264" s="61" t="s">
        <v>594</v>
      </c>
      <c r="C4264">
        <v>1861</v>
      </c>
      <c r="D4264" s="61" t="s">
        <v>2073</v>
      </c>
    </row>
    <row r="4265" spans="1:4" hidden="1" x14ac:dyDescent="0.25">
      <c r="A4265" s="61" t="s">
        <v>2368</v>
      </c>
      <c r="B4265" s="61" t="s">
        <v>594</v>
      </c>
      <c r="C4265">
        <v>1862</v>
      </c>
      <c r="D4265" s="61" t="s">
        <v>2073</v>
      </c>
    </row>
    <row r="4266" spans="1:4" hidden="1" x14ac:dyDescent="0.25">
      <c r="A4266" s="61" t="s">
        <v>2368</v>
      </c>
      <c r="B4266" s="61" t="s">
        <v>594</v>
      </c>
      <c r="C4266">
        <v>1863</v>
      </c>
      <c r="D4266" s="61" t="s">
        <v>2378</v>
      </c>
    </row>
    <row r="4267" spans="1:4" hidden="1" x14ac:dyDescent="0.25">
      <c r="A4267" s="61" t="s">
        <v>2368</v>
      </c>
      <c r="B4267" s="61" t="s">
        <v>594</v>
      </c>
      <c r="C4267">
        <v>1864</v>
      </c>
      <c r="D4267" s="61" t="s">
        <v>2378</v>
      </c>
    </row>
    <row r="4268" spans="1:4" hidden="1" x14ac:dyDescent="0.25">
      <c r="A4268" s="61" t="s">
        <v>2368</v>
      </c>
      <c r="B4268" s="61" t="s">
        <v>594</v>
      </c>
      <c r="C4268">
        <v>1865</v>
      </c>
      <c r="D4268" s="61" t="s">
        <v>2378</v>
      </c>
    </row>
    <row r="4269" spans="1:4" hidden="1" x14ac:dyDescent="0.25">
      <c r="A4269" s="61" t="s">
        <v>2368</v>
      </c>
      <c r="B4269" s="61" t="s">
        <v>594</v>
      </c>
      <c r="C4269">
        <v>1866</v>
      </c>
      <c r="D4269" s="61" t="s">
        <v>2378</v>
      </c>
    </row>
    <row r="4270" spans="1:4" hidden="1" x14ac:dyDescent="0.25">
      <c r="A4270" s="61" t="s">
        <v>2368</v>
      </c>
      <c r="B4270" s="61" t="s">
        <v>594</v>
      </c>
      <c r="C4270">
        <v>1867</v>
      </c>
      <c r="D4270" s="61" t="s">
        <v>2378</v>
      </c>
    </row>
    <row r="4271" spans="1:4" hidden="1" x14ac:dyDescent="0.25">
      <c r="A4271" s="61" t="s">
        <v>148</v>
      </c>
      <c r="B4271" s="61" t="s">
        <v>227</v>
      </c>
      <c r="C4271">
        <v>1789</v>
      </c>
      <c r="D4271" s="61" t="s">
        <v>1508</v>
      </c>
    </row>
    <row r="4272" spans="1:4" hidden="1" x14ac:dyDescent="0.25">
      <c r="A4272" s="61" t="s">
        <v>148</v>
      </c>
      <c r="B4272" s="61" t="s">
        <v>227</v>
      </c>
      <c r="C4272">
        <v>1790</v>
      </c>
      <c r="D4272" s="61" t="s">
        <v>1508</v>
      </c>
    </row>
    <row r="4273" spans="1:4" hidden="1" x14ac:dyDescent="0.25">
      <c r="A4273" s="61" t="s">
        <v>148</v>
      </c>
      <c r="B4273" s="61" t="s">
        <v>227</v>
      </c>
      <c r="C4273">
        <v>1791</v>
      </c>
      <c r="D4273" s="61" t="s">
        <v>1508</v>
      </c>
    </row>
    <row r="4274" spans="1:4" hidden="1" x14ac:dyDescent="0.25">
      <c r="A4274" s="61" t="s">
        <v>148</v>
      </c>
      <c r="B4274" s="61" t="s">
        <v>227</v>
      </c>
      <c r="C4274">
        <v>1792</v>
      </c>
      <c r="D4274" s="61" t="s">
        <v>1508</v>
      </c>
    </row>
    <row r="4275" spans="1:4" hidden="1" x14ac:dyDescent="0.25">
      <c r="A4275" s="61" t="s">
        <v>148</v>
      </c>
      <c r="B4275" s="61" t="s">
        <v>227</v>
      </c>
      <c r="C4275">
        <v>1793</v>
      </c>
      <c r="D4275" s="61" t="s">
        <v>1508</v>
      </c>
    </row>
    <row r="4276" spans="1:4" hidden="1" x14ac:dyDescent="0.25">
      <c r="A4276" s="61" t="s">
        <v>148</v>
      </c>
      <c r="B4276" s="61" t="s">
        <v>227</v>
      </c>
      <c r="C4276">
        <v>1794</v>
      </c>
      <c r="D4276" s="61" t="s">
        <v>1508</v>
      </c>
    </row>
    <row r="4277" spans="1:4" hidden="1" x14ac:dyDescent="0.25">
      <c r="A4277" s="61" t="s">
        <v>148</v>
      </c>
      <c r="B4277" s="61" t="s">
        <v>227</v>
      </c>
      <c r="C4277">
        <v>1795</v>
      </c>
      <c r="D4277" s="61" t="s">
        <v>1508</v>
      </c>
    </row>
    <row r="4278" spans="1:4" hidden="1" x14ac:dyDescent="0.25">
      <c r="A4278" s="61" t="s">
        <v>148</v>
      </c>
      <c r="B4278" s="61" t="s">
        <v>227</v>
      </c>
      <c r="C4278">
        <v>1796</v>
      </c>
      <c r="D4278" s="61" t="s">
        <v>1508</v>
      </c>
    </row>
    <row r="4279" spans="1:4" hidden="1" x14ac:dyDescent="0.25">
      <c r="A4279" s="61" t="s">
        <v>148</v>
      </c>
      <c r="B4279" s="61" t="s">
        <v>227</v>
      </c>
      <c r="C4279">
        <v>1797</v>
      </c>
      <c r="D4279" s="61" t="s">
        <v>1508</v>
      </c>
    </row>
    <row r="4280" spans="1:4" hidden="1" x14ac:dyDescent="0.25">
      <c r="A4280" s="61" t="s">
        <v>148</v>
      </c>
      <c r="B4280" s="61" t="s">
        <v>227</v>
      </c>
      <c r="C4280">
        <v>1798</v>
      </c>
      <c r="D4280" s="61" t="s">
        <v>1508</v>
      </c>
    </row>
    <row r="4281" spans="1:4" hidden="1" x14ac:dyDescent="0.25">
      <c r="A4281" s="61" t="s">
        <v>148</v>
      </c>
      <c r="B4281" s="61" t="s">
        <v>227</v>
      </c>
      <c r="C4281">
        <v>1799</v>
      </c>
      <c r="D4281" s="61" t="s">
        <v>1508</v>
      </c>
    </row>
    <row r="4282" spans="1:4" hidden="1" x14ac:dyDescent="0.25">
      <c r="A4282" s="61" t="s">
        <v>148</v>
      </c>
      <c r="B4282" s="61" t="s">
        <v>227</v>
      </c>
      <c r="C4282">
        <v>1800</v>
      </c>
      <c r="D4282" s="61" t="s">
        <v>1508</v>
      </c>
    </row>
    <row r="4283" spans="1:4" hidden="1" x14ac:dyDescent="0.25">
      <c r="A4283" s="61" t="s">
        <v>148</v>
      </c>
      <c r="B4283" s="61" t="s">
        <v>227</v>
      </c>
      <c r="C4283">
        <v>1801</v>
      </c>
      <c r="D4283" s="61" t="s">
        <v>1508</v>
      </c>
    </row>
    <row r="4284" spans="1:4" hidden="1" x14ac:dyDescent="0.25">
      <c r="A4284" s="61" t="s">
        <v>148</v>
      </c>
      <c r="B4284" s="61" t="s">
        <v>227</v>
      </c>
      <c r="C4284">
        <v>1802</v>
      </c>
      <c r="D4284" s="61" t="s">
        <v>1508</v>
      </c>
    </row>
    <row r="4285" spans="1:4" hidden="1" x14ac:dyDescent="0.25">
      <c r="A4285" s="61" t="s">
        <v>148</v>
      </c>
      <c r="B4285" s="61" t="s">
        <v>227</v>
      </c>
      <c r="C4285">
        <v>1803</v>
      </c>
      <c r="D4285" s="61" t="s">
        <v>1508</v>
      </c>
    </row>
    <row r="4286" spans="1:4" hidden="1" x14ac:dyDescent="0.25">
      <c r="A4286" s="61" t="s">
        <v>148</v>
      </c>
      <c r="B4286" s="61" t="s">
        <v>227</v>
      </c>
      <c r="C4286">
        <v>1804</v>
      </c>
      <c r="D4286" s="61" t="s">
        <v>1508</v>
      </c>
    </row>
    <row r="4287" spans="1:4" hidden="1" x14ac:dyDescent="0.25">
      <c r="A4287" s="61" t="s">
        <v>148</v>
      </c>
      <c r="B4287" s="61" t="s">
        <v>227</v>
      </c>
      <c r="C4287">
        <v>1805</v>
      </c>
      <c r="D4287" s="61" t="s">
        <v>1508</v>
      </c>
    </row>
    <row r="4288" spans="1:4" hidden="1" x14ac:dyDescent="0.25">
      <c r="A4288" s="61" t="s">
        <v>148</v>
      </c>
      <c r="B4288" s="61" t="s">
        <v>227</v>
      </c>
      <c r="C4288">
        <v>1806</v>
      </c>
      <c r="D4288" s="61" t="s">
        <v>1508</v>
      </c>
    </row>
    <row r="4289" spans="1:4" hidden="1" x14ac:dyDescent="0.25">
      <c r="A4289" s="61" t="s">
        <v>148</v>
      </c>
      <c r="B4289" s="61" t="s">
        <v>227</v>
      </c>
      <c r="C4289">
        <v>1807</v>
      </c>
      <c r="D4289" s="61" t="s">
        <v>1508</v>
      </c>
    </row>
    <row r="4290" spans="1:4" hidden="1" x14ac:dyDescent="0.25">
      <c r="A4290" s="61" t="s">
        <v>148</v>
      </c>
      <c r="B4290" s="61" t="s">
        <v>227</v>
      </c>
      <c r="C4290">
        <v>1808</v>
      </c>
      <c r="D4290" s="61" t="s">
        <v>1529</v>
      </c>
    </row>
    <row r="4291" spans="1:4" hidden="1" x14ac:dyDescent="0.25">
      <c r="A4291" s="61" t="s">
        <v>148</v>
      </c>
      <c r="B4291" s="61" t="s">
        <v>227</v>
      </c>
      <c r="C4291">
        <v>1809</v>
      </c>
      <c r="D4291" s="61" t="s">
        <v>570</v>
      </c>
    </row>
    <row r="4292" spans="1:4" hidden="1" x14ac:dyDescent="0.25">
      <c r="A4292" s="61" t="s">
        <v>148</v>
      </c>
      <c r="B4292" s="61" t="s">
        <v>227</v>
      </c>
      <c r="C4292">
        <v>1810</v>
      </c>
      <c r="D4292" s="61" t="s">
        <v>570</v>
      </c>
    </row>
    <row r="4293" spans="1:4" hidden="1" x14ac:dyDescent="0.25">
      <c r="A4293" s="61" t="s">
        <v>148</v>
      </c>
      <c r="B4293" s="61" t="s">
        <v>227</v>
      </c>
      <c r="C4293">
        <v>1811</v>
      </c>
      <c r="D4293" s="61" t="s">
        <v>570</v>
      </c>
    </row>
    <row r="4294" spans="1:4" hidden="1" x14ac:dyDescent="0.25">
      <c r="A4294" s="61" t="s">
        <v>148</v>
      </c>
      <c r="B4294" s="61" t="s">
        <v>227</v>
      </c>
      <c r="C4294">
        <v>1812</v>
      </c>
      <c r="D4294" s="61" t="s">
        <v>570</v>
      </c>
    </row>
    <row r="4295" spans="1:4" hidden="1" x14ac:dyDescent="0.25">
      <c r="A4295" s="61" t="s">
        <v>148</v>
      </c>
      <c r="B4295" s="61" t="s">
        <v>227</v>
      </c>
      <c r="C4295">
        <v>1813</v>
      </c>
      <c r="D4295" s="61" t="s">
        <v>570</v>
      </c>
    </row>
    <row r="4296" spans="1:4" hidden="1" x14ac:dyDescent="0.25">
      <c r="A4296" s="61" t="s">
        <v>148</v>
      </c>
      <c r="B4296" s="61" t="s">
        <v>227</v>
      </c>
      <c r="C4296">
        <v>1814</v>
      </c>
      <c r="D4296" s="61" t="s">
        <v>570</v>
      </c>
    </row>
    <row r="4297" spans="1:4" hidden="1" x14ac:dyDescent="0.25">
      <c r="A4297" s="61" t="s">
        <v>148</v>
      </c>
      <c r="B4297" s="61" t="s">
        <v>227</v>
      </c>
      <c r="C4297">
        <v>1815</v>
      </c>
      <c r="D4297" s="61" t="s">
        <v>570</v>
      </c>
    </row>
    <row r="4298" spans="1:4" hidden="1" x14ac:dyDescent="0.25">
      <c r="A4298" s="61" t="s">
        <v>148</v>
      </c>
      <c r="B4298" s="61" t="s">
        <v>227</v>
      </c>
      <c r="C4298">
        <v>1816</v>
      </c>
      <c r="D4298" s="61" t="s">
        <v>570</v>
      </c>
    </row>
    <row r="4299" spans="1:4" hidden="1" x14ac:dyDescent="0.25">
      <c r="A4299" s="61" t="s">
        <v>148</v>
      </c>
      <c r="B4299" s="61" t="s">
        <v>227</v>
      </c>
      <c r="C4299">
        <v>1817</v>
      </c>
      <c r="D4299" s="61" t="s">
        <v>570</v>
      </c>
    </row>
    <row r="4300" spans="1:4" hidden="1" x14ac:dyDescent="0.25">
      <c r="A4300" s="61" t="s">
        <v>148</v>
      </c>
      <c r="B4300" s="61" t="s">
        <v>227</v>
      </c>
      <c r="C4300">
        <v>1818</v>
      </c>
      <c r="D4300" s="61" t="s">
        <v>570</v>
      </c>
    </row>
    <row r="4301" spans="1:4" hidden="1" x14ac:dyDescent="0.25">
      <c r="A4301" s="61" t="s">
        <v>148</v>
      </c>
      <c r="B4301" s="61" t="s">
        <v>227</v>
      </c>
      <c r="C4301">
        <v>1819</v>
      </c>
      <c r="D4301" s="61" t="s">
        <v>570</v>
      </c>
    </row>
    <row r="4302" spans="1:4" hidden="1" x14ac:dyDescent="0.25">
      <c r="A4302" s="61" t="s">
        <v>148</v>
      </c>
      <c r="B4302" s="61" t="s">
        <v>227</v>
      </c>
      <c r="C4302">
        <v>1820</v>
      </c>
      <c r="D4302" s="61" t="s">
        <v>570</v>
      </c>
    </row>
    <row r="4303" spans="1:4" hidden="1" x14ac:dyDescent="0.25">
      <c r="A4303" s="61" t="s">
        <v>148</v>
      </c>
      <c r="B4303" s="61" t="s">
        <v>227</v>
      </c>
      <c r="C4303">
        <v>1821</v>
      </c>
      <c r="D4303" s="61" t="s">
        <v>570</v>
      </c>
    </row>
    <row r="4304" spans="1:4" hidden="1" x14ac:dyDescent="0.25">
      <c r="A4304" s="61" t="s">
        <v>148</v>
      </c>
      <c r="B4304" s="61" t="s">
        <v>227</v>
      </c>
      <c r="C4304">
        <v>1822</v>
      </c>
      <c r="D4304" s="61" t="s">
        <v>570</v>
      </c>
    </row>
    <row r="4305" spans="1:4" hidden="1" x14ac:dyDescent="0.25">
      <c r="A4305" s="61" t="s">
        <v>148</v>
      </c>
      <c r="B4305" s="61" t="s">
        <v>227</v>
      </c>
      <c r="C4305">
        <v>1823</v>
      </c>
      <c r="D4305" s="61" t="s">
        <v>570</v>
      </c>
    </row>
    <row r="4306" spans="1:4" hidden="1" x14ac:dyDescent="0.25">
      <c r="A4306" s="61" t="s">
        <v>148</v>
      </c>
      <c r="B4306" s="61" t="s">
        <v>227</v>
      </c>
      <c r="C4306">
        <v>1824</v>
      </c>
      <c r="D4306" s="61" t="s">
        <v>570</v>
      </c>
    </row>
    <row r="4307" spans="1:4" hidden="1" x14ac:dyDescent="0.25">
      <c r="A4307" s="61" t="s">
        <v>148</v>
      </c>
      <c r="B4307" s="61" t="s">
        <v>227</v>
      </c>
      <c r="C4307">
        <v>1825</v>
      </c>
      <c r="D4307" s="61" t="s">
        <v>570</v>
      </c>
    </row>
    <row r="4308" spans="1:4" hidden="1" x14ac:dyDescent="0.25">
      <c r="A4308" s="61" t="s">
        <v>148</v>
      </c>
      <c r="B4308" s="61" t="s">
        <v>227</v>
      </c>
      <c r="C4308">
        <v>1826</v>
      </c>
      <c r="D4308" s="61" t="s">
        <v>570</v>
      </c>
    </row>
    <row r="4309" spans="1:4" hidden="1" x14ac:dyDescent="0.25">
      <c r="A4309" s="61" t="s">
        <v>148</v>
      </c>
      <c r="B4309" s="61" t="s">
        <v>227</v>
      </c>
      <c r="C4309">
        <v>1827</v>
      </c>
      <c r="D4309" s="61" t="s">
        <v>570</v>
      </c>
    </row>
    <row r="4310" spans="1:4" hidden="1" x14ac:dyDescent="0.25">
      <c r="A4310" s="61" t="s">
        <v>148</v>
      </c>
      <c r="B4310" s="61" t="s">
        <v>227</v>
      </c>
      <c r="C4310">
        <v>1828</v>
      </c>
      <c r="D4310" s="61" t="s">
        <v>570</v>
      </c>
    </row>
    <row r="4311" spans="1:4" hidden="1" x14ac:dyDescent="0.25">
      <c r="A4311" s="61" t="s">
        <v>148</v>
      </c>
      <c r="B4311" s="61" t="s">
        <v>227</v>
      </c>
      <c r="C4311">
        <v>1829</v>
      </c>
      <c r="D4311" s="61" t="s">
        <v>570</v>
      </c>
    </row>
    <row r="4312" spans="1:4" hidden="1" x14ac:dyDescent="0.25">
      <c r="A4312" s="61" t="s">
        <v>148</v>
      </c>
      <c r="B4312" s="61" t="s">
        <v>227</v>
      </c>
      <c r="C4312">
        <v>1830</v>
      </c>
      <c r="D4312" s="61" t="s">
        <v>570</v>
      </c>
    </row>
    <row r="4313" spans="1:4" hidden="1" x14ac:dyDescent="0.25">
      <c r="A4313" s="61" t="s">
        <v>148</v>
      </c>
      <c r="B4313" s="61" t="s">
        <v>227</v>
      </c>
      <c r="C4313">
        <v>1831</v>
      </c>
      <c r="D4313" s="61" t="s">
        <v>570</v>
      </c>
    </row>
    <row r="4314" spans="1:4" hidden="1" x14ac:dyDescent="0.25">
      <c r="A4314" s="61" t="s">
        <v>148</v>
      </c>
      <c r="B4314" s="61" t="s">
        <v>227</v>
      </c>
      <c r="C4314">
        <v>1832</v>
      </c>
      <c r="D4314" s="61" t="s">
        <v>570</v>
      </c>
    </row>
    <row r="4315" spans="1:4" hidden="1" x14ac:dyDescent="0.25">
      <c r="A4315" s="61" t="s">
        <v>148</v>
      </c>
      <c r="B4315" s="61" t="s">
        <v>227</v>
      </c>
      <c r="C4315">
        <v>1833</v>
      </c>
      <c r="D4315" s="61" t="s">
        <v>570</v>
      </c>
    </row>
    <row r="4316" spans="1:4" hidden="1" x14ac:dyDescent="0.25">
      <c r="A4316" s="61" t="s">
        <v>148</v>
      </c>
      <c r="B4316" s="61" t="s">
        <v>227</v>
      </c>
      <c r="C4316">
        <v>1834</v>
      </c>
      <c r="D4316" s="61" t="s">
        <v>570</v>
      </c>
    </row>
    <row r="4317" spans="1:4" hidden="1" x14ac:dyDescent="0.25">
      <c r="A4317" s="61" t="s">
        <v>148</v>
      </c>
      <c r="B4317" s="61" t="s">
        <v>227</v>
      </c>
      <c r="C4317">
        <v>1835</v>
      </c>
      <c r="D4317" s="61" t="s">
        <v>570</v>
      </c>
    </row>
    <row r="4318" spans="1:4" hidden="1" x14ac:dyDescent="0.25">
      <c r="A4318" s="61" t="s">
        <v>148</v>
      </c>
      <c r="B4318" s="61" t="s">
        <v>227</v>
      </c>
      <c r="C4318">
        <v>1836</v>
      </c>
      <c r="D4318" s="61" t="s">
        <v>570</v>
      </c>
    </row>
    <row r="4319" spans="1:4" hidden="1" x14ac:dyDescent="0.25">
      <c r="A4319" s="61" t="s">
        <v>148</v>
      </c>
      <c r="B4319" s="61" t="s">
        <v>227</v>
      </c>
      <c r="C4319">
        <v>1837</v>
      </c>
      <c r="D4319" s="61" t="s">
        <v>570</v>
      </c>
    </row>
    <row r="4320" spans="1:4" hidden="1" x14ac:dyDescent="0.25">
      <c r="A4320" s="61" t="s">
        <v>148</v>
      </c>
      <c r="B4320" s="61" t="s">
        <v>227</v>
      </c>
      <c r="C4320">
        <v>1838</v>
      </c>
      <c r="D4320" s="61" t="s">
        <v>570</v>
      </c>
    </row>
    <row r="4321" spans="1:4" hidden="1" x14ac:dyDescent="0.25">
      <c r="A4321" s="61" t="s">
        <v>148</v>
      </c>
      <c r="B4321" s="61" t="s">
        <v>227</v>
      </c>
      <c r="C4321">
        <v>1839</v>
      </c>
      <c r="D4321" s="61" t="s">
        <v>1516</v>
      </c>
    </row>
    <row r="4322" spans="1:4" hidden="1" x14ac:dyDescent="0.25">
      <c r="A4322" s="61" t="s">
        <v>148</v>
      </c>
      <c r="B4322" s="61" t="s">
        <v>227</v>
      </c>
      <c r="C4322">
        <v>1840</v>
      </c>
      <c r="D4322" s="61" t="s">
        <v>2293</v>
      </c>
    </row>
    <row r="4323" spans="1:4" hidden="1" x14ac:dyDescent="0.25">
      <c r="A4323" s="61" t="s">
        <v>148</v>
      </c>
      <c r="B4323" s="61" t="s">
        <v>227</v>
      </c>
      <c r="C4323">
        <v>1841</v>
      </c>
      <c r="D4323" s="61" t="s">
        <v>2293</v>
      </c>
    </row>
    <row r="4324" spans="1:4" hidden="1" x14ac:dyDescent="0.25">
      <c r="A4324" s="61" t="s">
        <v>148</v>
      </c>
      <c r="B4324" s="61" t="s">
        <v>227</v>
      </c>
      <c r="C4324">
        <v>1842</v>
      </c>
      <c r="D4324" s="61" t="s">
        <v>2293</v>
      </c>
    </row>
    <row r="4325" spans="1:4" hidden="1" x14ac:dyDescent="0.25">
      <c r="A4325" s="61" t="s">
        <v>148</v>
      </c>
      <c r="B4325" s="61" t="s">
        <v>227</v>
      </c>
      <c r="C4325">
        <v>1843</v>
      </c>
      <c r="D4325" s="61" t="s">
        <v>2293</v>
      </c>
    </row>
    <row r="4326" spans="1:4" hidden="1" x14ac:dyDescent="0.25">
      <c r="A4326" s="61" t="s">
        <v>148</v>
      </c>
      <c r="B4326" s="61" t="s">
        <v>227</v>
      </c>
      <c r="C4326">
        <v>1844</v>
      </c>
      <c r="D4326" s="61" t="s">
        <v>2293</v>
      </c>
    </row>
    <row r="4327" spans="1:4" hidden="1" x14ac:dyDescent="0.25">
      <c r="A4327" s="61" t="s">
        <v>148</v>
      </c>
      <c r="B4327" s="61" t="s">
        <v>227</v>
      </c>
      <c r="C4327">
        <v>1845</v>
      </c>
      <c r="D4327" s="61" t="s">
        <v>2293</v>
      </c>
    </row>
    <row r="4328" spans="1:4" hidden="1" x14ac:dyDescent="0.25">
      <c r="A4328" s="61" t="s">
        <v>148</v>
      </c>
      <c r="B4328" s="61" t="s">
        <v>227</v>
      </c>
      <c r="C4328">
        <v>1846</v>
      </c>
      <c r="D4328" s="61" t="s">
        <v>2293</v>
      </c>
    </row>
    <row r="4329" spans="1:4" hidden="1" x14ac:dyDescent="0.25">
      <c r="A4329" s="61" t="s">
        <v>148</v>
      </c>
      <c r="B4329" s="61" t="s">
        <v>227</v>
      </c>
      <c r="C4329">
        <v>1847</v>
      </c>
      <c r="D4329" s="61" t="s">
        <v>2293</v>
      </c>
    </row>
    <row r="4330" spans="1:4" hidden="1" x14ac:dyDescent="0.25">
      <c r="A4330" s="61" t="s">
        <v>148</v>
      </c>
      <c r="B4330" s="61" t="s">
        <v>227</v>
      </c>
      <c r="C4330">
        <v>1848</v>
      </c>
      <c r="D4330" s="61" t="s">
        <v>2293</v>
      </c>
    </row>
    <row r="4331" spans="1:4" hidden="1" x14ac:dyDescent="0.25">
      <c r="A4331" s="61" t="s">
        <v>148</v>
      </c>
      <c r="B4331" s="61" t="s">
        <v>227</v>
      </c>
      <c r="C4331">
        <v>1849</v>
      </c>
      <c r="D4331" s="61" t="s">
        <v>2293</v>
      </c>
    </row>
    <row r="4332" spans="1:4" hidden="1" x14ac:dyDescent="0.25">
      <c r="A4332" s="61" t="s">
        <v>148</v>
      </c>
      <c r="B4332" s="61" t="s">
        <v>227</v>
      </c>
      <c r="C4332">
        <v>1850</v>
      </c>
      <c r="D4332" s="61" t="s">
        <v>2293</v>
      </c>
    </row>
    <row r="4333" spans="1:4" hidden="1" x14ac:dyDescent="0.25">
      <c r="A4333" s="61" t="s">
        <v>148</v>
      </c>
      <c r="B4333" s="61" t="s">
        <v>227</v>
      </c>
      <c r="C4333">
        <v>1851</v>
      </c>
      <c r="D4333" s="61" t="s">
        <v>2293</v>
      </c>
    </row>
    <row r="4334" spans="1:4" hidden="1" x14ac:dyDescent="0.25">
      <c r="A4334" s="61" t="s">
        <v>148</v>
      </c>
      <c r="B4334" s="61" t="s">
        <v>227</v>
      </c>
      <c r="C4334">
        <v>1852</v>
      </c>
      <c r="D4334" s="61" t="s">
        <v>2293</v>
      </c>
    </row>
    <row r="4335" spans="1:4" hidden="1" x14ac:dyDescent="0.25">
      <c r="A4335" s="61" t="s">
        <v>148</v>
      </c>
      <c r="B4335" s="61" t="s">
        <v>227</v>
      </c>
      <c r="C4335">
        <v>1853</v>
      </c>
      <c r="D4335" s="61" t="s">
        <v>2293</v>
      </c>
    </row>
    <row r="4336" spans="1:4" hidden="1" x14ac:dyDescent="0.25">
      <c r="A4336" s="61" t="s">
        <v>148</v>
      </c>
      <c r="B4336" s="61" t="s">
        <v>227</v>
      </c>
      <c r="C4336">
        <v>1854</v>
      </c>
      <c r="D4336" s="61" t="s">
        <v>2293</v>
      </c>
    </row>
    <row r="4337" spans="1:4" hidden="1" x14ac:dyDescent="0.25">
      <c r="A4337" s="61" t="s">
        <v>148</v>
      </c>
      <c r="B4337" s="61" t="s">
        <v>227</v>
      </c>
      <c r="C4337">
        <v>1855</v>
      </c>
      <c r="D4337" s="61" t="s">
        <v>2293</v>
      </c>
    </row>
    <row r="4338" spans="1:4" hidden="1" x14ac:dyDescent="0.25">
      <c r="A4338" s="61" t="s">
        <v>148</v>
      </c>
      <c r="B4338" s="61" t="s">
        <v>227</v>
      </c>
      <c r="C4338">
        <v>1856</v>
      </c>
      <c r="D4338" s="61" t="s">
        <v>2293</v>
      </c>
    </row>
    <row r="4339" spans="1:4" hidden="1" x14ac:dyDescent="0.25">
      <c r="A4339" s="61" t="s">
        <v>148</v>
      </c>
      <c r="B4339" s="61" t="s">
        <v>227</v>
      </c>
      <c r="C4339">
        <v>1857</v>
      </c>
      <c r="D4339" s="61" t="s">
        <v>1867</v>
      </c>
    </row>
    <row r="4340" spans="1:4" hidden="1" x14ac:dyDescent="0.25">
      <c r="A4340" s="61" t="s">
        <v>148</v>
      </c>
      <c r="B4340" s="61" t="s">
        <v>227</v>
      </c>
      <c r="C4340">
        <v>1858</v>
      </c>
      <c r="D4340" s="61" t="s">
        <v>1867</v>
      </c>
    </row>
    <row r="4341" spans="1:4" hidden="1" x14ac:dyDescent="0.25">
      <c r="A4341" s="61" t="s">
        <v>148</v>
      </c>
      <c r="B4341" s="61" t="s">
        <v>227</v>
      </c>
      <c r="C4341">
        <v>1859</v>
      </c>
      <c r="D4341" s="61" t="s">
        <v>1867</v>
      </c>
    </row>
    <row r="4342" spans="1:4" hidden="1" x14ac:dyDescent="0.25">
      <c r="A4342" s="61" t="s">
        <v>148</v>
      </c>
      <c r="B4342" s="61" t="s">
        <v>227</v>
      </c>
      <c r="C4342">
        <v>1860</v>
      </c>
      <c r="D4342" s="61" t="s">
        <v>1867</v>
      </c>
    </row>
    <row r="4343" spans="1:4" hidden="1" x14ac:dyDescent="0.25">
      <c r="A4343" s="61" t="s">
        <v>148</v>
      </c>
      <c r="B4343" s="61" t="s">
        <v>227</v>
      </c>
      <c r="C4343">
        <v>1861</v>
      </c>
      <c r="D4343" s="61" t="s">
        <v>1867</v>
      </c>
    </row>
    <row r="4344" spans="1:4" hidden="1" x14ac:dyDescent="0.25">
      <c r="A4344" s="61" t="s">
        <v>148</v>
      </c>
      <c r="B4344" s="61" t="s">
        <v>227</v>
      </c>
      <c r="C4344">
        <v>1862</v>
      </c>
      <c r="D4344" s="61" t="s">
        <v>1867</v>
      </c>
    </row>
    <row r="4345" spans="1:4" hidden="1" x14ac:dyDescent="0.25">
      <c r="A4345" s="61" t="s">
        <v>148</v>
      </c>
      <c r="B4345" s="61" t="s">
        <v>227</v>
      </c>
      <c r="C4345">
        <v>1863</v>
      </c>
      <c r="D4345" s="61" t="s">
        <v>1867</v>
      </c>
    </row>
    <row r="4346" spans="1:4" hidden="1" x14ac:dyDescent="0.25">
      <c r="A4346" s="61" t="s">
        <v>148</v>
      </c>
      <c r="B4346" s="61" t="s">
        <v>227</v>
      </c>
      <c r="C4346">
        <v>1864</v>
      </c>
      <c r="D4346" s="61" t="s">
        <v>1867</v>
      </c>
    </row>
    <row r="4347" spans="1:4" hidden="1" x14ac:dyDescent="0.25">
      <c r="A4347" s="61" t="s">
        <v>148</v>
      </c>
      <c r="B4347" s="61" t="s">
        <v>227</v>
      </c>
      <c r="C4347">
        <v>1865</v>
      </c>
      <c r="D4347" s="61" t="s">
        <v>1867</v>
      </c>
    </row>
    <row r="4348" spans="1:4" hidden="1" x14ac:dyDescent="0.25">
      <c r="A4348" s="61" t="s">
        <v>148</v>
      </c>
      <c r="B4348" s="61" t="s">
        <v>227</v>
      </c>
      <c r="C4348">
        <v>1866</v>
      </c>
      <c r="D4348" s="61" t="s">
        <v>1867</v>
      </c>
    </row>
    <row r="4349" spans="1:4" hidden="1" x14ac:dyDescent="0.25">
      <c r="A4349" s="61" t="s">
        <v>148</v>
      </c>
      <c r="B4349" s="61" t="s">
        <v>227</v>
      </c>
      <c r="C4349">
        <v>1867</v>
      </c>
      <c r="D4349" s="61" t="s">
        <v>1867</v>
      </c>
    </row>
    <row r="4350" spans="1:4" hidden="1" x14ac:dyDescent="0.25">
      <c r="A4350" s="61" t="s">
        <v>148</v>
      </c>
      <c r="B4350" s="61" t="s">
        <v>227</v>
      </c>
      <c r="C4350">
        <v>1868</v>
      </c>
      <c r="D4350" s="61" t="s">
        <v>1756</v>
      </c>
    </row>
    <row r="4351" spans="1:4" hidden="1" x14ac:dyDescent="0.25">
      <c r="A4351" s="61" t="s">
        <v>148</v>
      </c>
      <c r="B4351" s="61" t="s">
        <v>227</v>
      </c>
      <c r="C4351">
        <v>1869</v>
      </c>
      <c r="D4351" s="61" t="s">
        <v>1756</v>
      </c>
    </row>
    <row r="4352" spans="1:4" hidden="1" x14ac:dyDescent="0.25">
      <c r="A4352" s="61" t="s">
        <v>148</v>
      </c>
      <c r="B4352" s="61" t="s">
        <v>227</v>
      </c>
      <c r="C4352">
        <v>1870</v>
      </c>
      <c r="D4352" s="61" t="s">
        <v>1756</v>
      </c>
    </row>
    <row r="4353" spans="1:4" hidden="1" x14ac:dyDescent="0.25">
      <c r="A4353" s="61" t="s">
        <v>148</v>
      </c>
      <c r="B4353" s="61" t="s">
        <v>227</v>
      </c>
      <c r="C4353">
        <v>1871</v>
      </c>
      <c r="D4353" s="61" t="s">
        <v>1756</v>
      </c>
    </row>
    <row r="4354" spans="1:4" hidden="1" x14ac:dyDescent="0.25">
      <c r="A4354" s="61" t="s">
        <v>148</v>
      </c>
      <c r="B4354" s="61" t="s">
        <v>227</v>
      </c>
      <c r="C4354">
        <v>1872</v>
      </c>
      <c r="D4354" s="61" t="s">
        <v>1756</v>
      </c>
    </row>
    <row r="4355" spans="1:4" hidden="1" x14ac:dyDescent="0.25">
      <c r="A4355" s="61" t="s">
        <v>148</v>
      </c>
      <c r="B4355" s="61" t="s">
        <v>227</v>
      </c>
      <c r="C4355">
        <v>1873</v>
      </c>
      <c r="D4355" s="61" t="s">
        <v>1756</v>
      </c>
    </row>
    <row r="4356" spans="1:4" hidden="1" x14ac:dyDescent="0.25">
      <c r="A4356" s="61" t="s">
        <v>148</v>
      </c>
      <c r="B4356" s="61" t="s">
        <v>227</v>
      </c>
      <c r="C4356">
        <v>1874</v>
      </c>
      <c r="D4356" s="61" t="s">
        <v>1756</v>
      </c>
    </row>
    <row r="4357" spans="1:4" hidden="1" x14ac:dyDescent="0.25">
      <c r="A4357" s="61" t="s">
        <v>148</v>
      </c>
      <c r="B4357" s="61" t="s">
        <v>227</v>
      </c>
      <c r="C4357">
        <v>1875</v>
      </c>
      <c r="D4357" s="61" t="s">
        <v>1756</v>
      </c>
    </row>
    <row r="4358" spans="1:4" hidden="1" x14ac:dyDescent="0.25">
      <c r="A4358" s="61" t="s">
        <v>148</v>
      </c>
      <c r="B4358" s="61" t="s">
        <v>227</v>
      </c>
      <c r="C4358">
        <v>1876</v>
      </c>
      <c r="D4358" s="61" t="s">
        <v>1756</v>
      </c>
    </row>
    <row r="4359" spans="1:4" hidden="1" x14ac:dyDescent="0.25">
      <c r="A4359" s="61" t="s">
        <v>148</v>
      </c>
      <c r="B4359" s="61" t="s">
        <v>227</v>
      </c>
      <c r="C4359">
        <v>1877</v>
      </c>
      <c r="D4359" s="61" t="s">
        <v>2317</v>
      </c>
    </row>
    <row r="4360" spans="1:4" hidden="1" x14ac:dyDescent="0.25">
      <c r="A4360" s="61" t="s">
        <v>148</v>
      </c>
      <c r="B4360" s="61" t="s">
        <v>227</v>
      </c>
      <c r="C4360">
        <v>1878</v>
      </c>
      <c r="D4360" s="61" t="s">
        <v>2380</v>
      </c>
    </row>
    <row r="4361" spans="1:4" hidden="1" x14ac:dyDescent="0.25">
      <c r="A4361" s="61" t="s">
        <v>148</v>
      </c>
      <c r="B4361" s="61" t="s">
        <v>227</v>
      </c>
      <c r="C4361">
        <v>1879</v>
      </c>
      <c r="D4361" s="61" t="s">
        <v>2380</v>
      </c>
    </row>
    <row r="4362" spans="1:4" hidden="1" x14ac:dyDescent="0.25">
      <c r="A4362" s="61" t="s">
        <v>148</v>
      </c>
      <c r="B4362" s="61" t="s">
        <v>227</v>
      </c>
      <c r="C4362">
        <v>1880</v>
      </c>
      <c r="D4362" s="61" t="s">
        <v>2316</v>
      </c>
    </row>
    <row r="4363" spans="1:4" hidden="1" x14ac:dyDescent="0.25">
      <c r="A4363" s="61" t="s">
        <v>148</v>
      </c>
      <c r="B4363" s="61" t="s">
        <v>227</v>
      </c>
      <c r="C4363">
        <v>1881</v>
      </c>
      <c r="D4363" s="61" t="s">
        <v>2381</v>
      </c>
    </row>
    <row r="4364" spans="1:4" hidden="1" x14ac:dyDescent="0.25">
      <c r="A4364" s="61" t="s">
        <v>148</v>
      </c>
      <c r="B4364" s="61" t="s">
        <v>227</v>
      </c>
      <c r="C4364">
        <v>1882</v>
      </c>
      <c r="D4364" s="61" t="s">
        <v>2381</v>
      </c>
    </row>
    <row r="4365" spans="1:4" hidden="1" x14ac:dyDescent="0.25">
      <c r="A4365" s="61" t="s">
        <v>148</v>
      </c>
      <c r="B4365" s="61" t="s">
        <v>227</v>
      </c>
      <c r="C4365">
        <v>1883</v>
      </c>
      <c r="D4365" s="61" t="s">
        <v>2381</v>
      </c>
    </row>
    <row r="4366" spans="1:4" hidden="1" x14ac:dyDescent="0.25">
      <c r="A4366" s="61" t="s">
        <v>148</v>
      </c>
      <c r="B4366" s="61" t="s">
        <v>227</v>
      </c>
      <c r="C4366">
        <v>1884</v>
      </c>
      <c r="D4366" s="61" t="s">
        <v>2382</v>
      </c>
    </row>
    <row r="4367" spans="1:4" hidden="1" x14ac:dyDescent="0.25">
      <c r="A4367" s="61" t="s">
        <v>148</v>
      </c>
      <c r="B4367" s="61" t="s">
        <v>227</v>
      </c>
      <c r="C4367">
        <v>1885</v>
      </c>
      <c r="D4367" s="61" t="s">
        <v>2382</v>
      </c>
    </row>
    <row r="4368" spans="1:4" hidden="1" x14ac:dyDescent="0.25">
      <c r="A4368" s="61" t="s">
        <v>148</v>
      </c>
      <c r="B4368" s="61" t="s">
        <v>227</v>
      </c>
      <c r="C4368">
        <v>1886</v>
      </c>
      <c r="D4368" s="61" t="s">
        <v>1804</v>
      </c>
    </row>
    <row r="4369" spans="1:4" hidden="1" x14ac:dyDescent="0.25">
      <c r="A4369" s="61" t="s">
        <v>148</v>
      </c>
      <c r="B4369" s="61" t="s">
        <v>227</v>
      </c>
      <c r="C4369">
        <v>1887</v>
      </c>
      <c r="D4369" s="61" t="s">
        <v>1804</v>
      </c>
    </row>
    <row r="4370" spans="1:4" hidden="1" x14ac:dyDescent="0.25">
      <c r="A4370" s="61" t="s">
        <v>148</v>
      </c>
      <c r="B4370" s="61" t="s">
        <v>227</v>
      </c>
      <c r="C4370">
        <v>1888</v>
      </c>
      <c r="D4370" s="61" t="s">
        <v>1804</v>
      </c>
    </row>
    <row r="4371" spans="1:4" hidden="1" x14ac:dyDescent="0.25">
      <c r="A4371" s="61" t="s">
        <v>148</v>
      </c>
      <c r="B4371" s="61" t="s">
        <v>227</v>
      </c>
      <c r="C4371">
        <v>1889</v>
      </c>
      <c r="D4371" s="61" t="s">
        <v>1804</v>
      </c>
    </row>
    <row r="4372" spans="1:4" hidden="1" x14ac:dyDescent="0.25">
      <c r="A4372" s="61" t="s">
        <v>148</v>
      </c>
      <c r="B4372" s="61" t="s">
        <v>227</v>
      </c>
      <c r="C4372">
        <v>1890</v>
      </c>
      <c r="D4372" s="61" t="s">
        <v>1804</v>
      </c>
    </row>
    <row r="4373" spans="1:4" hidden="1" x14ac:dyDescent="0.25">
      <c r="A4373" s="61" t="s">
        <v>148</v>
      </c>
      <c r="B4373" s="61" t="s">
        <v>227</v>
      </c>
      <c r="C4373">
        <v>1891</v>
      </c>
      <c r="D4373" s="61" t="s">
        <v>1804</v>
      </c>
    </row>
    <row r="4374" spans="1:4" hidden="1" x14ac:dyDescent="0.25">
      <c r="A4374" s="61" t="s">
        <v>148</v>
      </c>
      <c r="B4374" s="61" t="s">
        <v>227</v>
      </c>
      <c r="C4374">
        <v>1892</v>
      </c>
      <c r="D4374" s="61" t="s">
        <v>1804</v>
      </c>
    </row>
    <row r="4375" spans="1:4" hidden="1" x14ac:dyDescent="0.25">
      <c r="A4375" s="61" t="s">
        <v>148</v>
      </c>
      <c r="B4375" s="61" t="s">
        <v>227</v>
      </c>
      <c r="C4375">
        <v>1893</v>
      </c>
      <c r="D4375" s="61" t="s">
        <v>1804</v>
      </c>
    </row>
    <row r="4376" spans="1:4" hidden="1" x14ac:dyDescent="0.25">
      <c r="A4376" s="61" t="s">
        <v>148</v>
      </c>
      <c r="B4376" s="61" t="s">
        <v>227</v>
      </c>
      <c r="C4376">
        <v>1894</v>
      </c>
      <c r="D4376" s="61" t="s">
        <v>1804</v>
      </c>
    </row>
    <row r="4377" spans="1:4" hidden="1" x14ac:dyDescent="0.25">
      <c r="A4377" s="61" t="s">
        <v>148</v>
      </c>
      <c r="B4377" s="61" t="s">
        <v>227</v>
      </c>
      <c r="C4377">
        <v>1895</v>
      </c>
      <c r="D4377" s="61" t="s">
        <v>2383</v>
      </c>
    </row>
    <row r="4378" spans="1:4" hidden="1" x14ac:dyDescent="0.25">
      <c r="A4378" s="61" t="s">
        <v>148</v>
      </c>
      <c r="B4378" s="61" t="s">
        <v>227</v>
      </c>
      <c r="C4378">
        <v>1896</v>
      </c>
      <c r="D4378" s="61" t="s">
        <v>2383</v>
      </c>
    </row>
    <row r="4379" spans="1:4" hidden="1" x14ac:dyDescent="0.25">
      <c r="A4379" s="61" t="s">
        <v>148</v>
      </c>
      <c r="B4379" s="61" t="s">
        <v>227</v>
      </c>
      <c r="C4379">
        <v>1897</v>
      </c>
      <c r="D4379" s="61" t="s">
        <v>2383</v>
      </c>
    </row>
    <row r="4380" spans="1:4" hidden="1" x14ac:dyDescent="0.25">
      <c r="A4380" s="61" t="s">
        <v>148</v>
      </c>
      <c r="B4380" s="61" t="s">
        <v>227</v>
      </c>
      <c r="C4380">
        <v>1898</v>
      </c>
      <c r="D4380" s="61" t="s">
        <v>2383</v>
      </c>
    </row>
    <row r="4381" spans="1:4" hidden="1" x14ac:dyDescent="0.25">
      <c r="A4381" s="61" t="s">
        <v>148</v>
      </c>
      <c r="B4381" s="61" t="s">
        <v>227</v>
      </c>
      <c r="C4381">
        <v>1899</v>
      </c>
      <c r="D4381" s="61" t="s">
        <v>2383</v>
      </c>
    </row>
    <row r="4382" spans="1:4" hidden="1" x14ac:dyDescent="0.25">
      <c r="A4382" s="61" t="s">
        <v>148</v>
      </c>
      <c r="B4382" s="61" t="s">
        <v>227</v>
      </c>
      <c r="C4382">
        <v>1900</v>
      </c>
      <c r="D4382" s="61" t="s">
        <v>2383</v>
      </c>
    </row>
    <row r="4383" spans="1:4" hidden="1" x14ac:dyDescent="0.25">
      <c r="A4383" s="61" t="s">
        <v>148</v>
      </c>
      <c r="B4383" s="61" t="s">
        <v>227</v>
      </c>
      <c r="C4383">
        <v>1901</v>
      </c>
      <c r="D4383" s="61" t="s">
        <v>563</v>
      </c>
    </row>
    <row r="4384" spans="1:4" hidden="1" x14ac:dyDescent="0.25">
      <c r="A4384" s="61" t="s">
        <v>148</v>
      </c>
      <c r="B4384" s="61" t="s">
        <v>227</v>
      </c>
      <c r="C4384">
        <v>1902</v>
      </c>
      <c r="D4384" s="61" t="s">
        <v>563</v>
      </c>
    </row>
    <row r="4385" spans="1:4" hidden="1" x14ac:dyDescent="0.25">
      <c r="A4385" s="61" t="s">
        <v>148</v>
      </c>
      <c r="B4385" s="61" t="s">
        <v>227</v>
      </c>
      <c r="C4385">
        <v>1903</v>
      </c>
      <c r="D4385" s="61" t="s">
        <v>563</v>
      </c>
    </row>
    <row r="4386" spans="1:4" hidden="1" x14ac:dyDescent="0.25">
      <c r="A4386" s="61" t="s">
        <v>148</v>
      </c>
      <c r="B4386" s="61" t="s">
        <v>227</v>
      </c>
      <c r="C4386">
        <v>1904</v>
      </c>
      <c r="D4386" s="61" t="s">
        <v>563</v>
      </c>
    </row>
    <row r="4387" spans="1:4" hidden="1" x14ac:dyDescent="0.25">
      <c r="A4387" s="61" t="s">
        <v>148</v>
      </c>
      <c r="B4387" s="61" t="s">
        <v>227</v>
      </c>
      <c r="C4387">
        <v>1905</v>
      </c>
      <c r="D4387" s="61" t="s">
        <v>563</v>
      </c>
    </row>
    <row r="4388" spans="1:4" hidden="1" x14ac:dyDescent="0.25">
      <c r="A4388" s="61" t="s">
        <v>148</v>
      </c>
      <c r="B4388" s="61" t="s">
        <v>227</v>
      </c>
      <c r="C4388">
        <v>1906</v>
      </c>
      <c r="D4388" s="61" t="s">
        <v>563</v>
      </c>
    </row>
    <row r="4389" spans="1:4" hidden="1" x14ac:dyDescent="0.25">
      <c r="A4389" s="61" t="s">
        <v>148</v>
      </c>
      <c r="B4389" s="61" t="s">
        <v>227</v>
      </c>
      <c r="C4389">
        <v>1907</v>
      </c>
      <c r="D4389" s="61" t="s">
        <v>563</v>
      </c>
    </row>
    <row r="4390" spans="1:4" hidden="1" x14ac:dyDescent="0.25">
      <c r="A4390" s="61" t="s">
        <v>148</v>
      </c>
      <c r="B4390" s="61" t="s">
        <v>227</v>
      </c>
      <c r="C4390">
        <v>1908</v>
      </c>
      <c r="D4390" s="61" t="s">
        <v>563</v>
      </c>
    </row>
    <row r="4391" spans="1:4" hidden="1" x14ac:dyDescent="0.25">
      <c r="A4391" s="61" t="s">
        <v>148</v>
      </c>
      <c r="B4391" s="61" t="s">
        <v>227</v>
      </c>
      <c r="C4391">
        <v>1909</v>
      </c>
      <c r="D4391" s="61" t="s">
        <v>563</v>
      </c>
    </row>
    <row r="4392" spans="1:4" hidden="1" x14ac:dyDescent="0.25">
      <c r="A4392" s="61" t="s">
        <v>148</v>
      </c>
      <c r="B4392" s="61" t="s">
        <v>227</v>
      </c>
      <c r="C4392">
        <v>1910</v>
      </c>
      <c r="D4392" s="61" t="s">
        <v>563</v>
      </c>
    </row>
    <row r="4393" spans="1:4" hidden="1" x14ac:dyDescent="0.25">
      <c r="A4393" s="61" t="s">
        <v>148</v>
      </c>
      <c r="B4393" s="61" t="s">
        <v>227</v>
      </c>
      <c r="C4393">
        <v>1911</v>
      </c>
      <c r="D4393" s="61" t="s">
        <v>563</v>
      </c>
    </row>
    <row r="4394" spans="1:4" hidden="1" x14ac:dyDescent="0.25">
      <c r="A4394" s="61" t="s">
        <v>148</v>
      </c>
      <c r="B4394" s="61" t="s">
        <v>227</v>
      </c>
      <c r="C4394">
        <v>1912</v>
      </c>
      <c r="D4394" s="61" t="s">
        <v>563</v>
      </c>
    </row>
    <row r="4395" spans="1:4" hidden="1" x14ac:dyDescent="0.25">
      <c r="A4395" s="61" t="s">
        <v>148</v>
      </c>
      <c r="B4395" s="61" t="s">
        <v>227</v>
      </c>
      <c r="C4395">
        <v>1913</v>
      </c>
      <c r="D4395" s="61" t="s">
        <v>563</v>
      </c>
    </row>
    <row r="4396" spans="1:4" hidden="1" x14ac:dyDescent="0.25">
      <c r="A4396" s="61" t="s">
        <v>148</v>
      </c>
      <c r="B4396" s="61" t="s">
        <v>227</v>
      </c>
      <c r="C4396">
        <v>1914</v>
      </c>
      <c r="D4396" s="61" t="s">
        <v>563</v>
      </c>
    </row>
    <row r="4397" spans="1:4" hidden="1" x14ac:dyDescent="0.25">
      <c r="A4397" s="61" t="s">
        <v>148</v>
      </c>
      <c r="B4397" s="61" t="s">
        <v>227</v>
      </c>
      <c r="C4397">
        <v>1915</v>
      </c>
      <c r="D4397" s="61" t="s">
        <v>563</v>
      </c>
    </row>
    <row r="4398" spans="1:4" hidden="1" x14ac:dyDescent="0.25">
      <c r="A4398" s="61" t="s">
        <v>148</v>
      </c>
      <c r="B4398" s="61" t="s">
        <v>227</v>
      </c>
      <c r="C4398">
        <v>1916</v>
      </c>
      <c r="D4398" s="61" t="s">
        <v>563</v>
      </c>
    </row>
    <row r="4399" spans="1:4" hidden="1" x14ac:dyDescent="0.25">
      <c r="A4399" s="61" t="s">
        <v>148</v>
      </c>
      <c r="B4399" s="61" t="s">
        <v>227</v>
      </c>
      <c r="C4399">
        <v>1917</v>
      </c>
      <c r="D4399" s="61" t="s">
        <v>563</v>
      </c>
    </row>
    <row r="4400" spans="1:4" hidden="1" x14ac:dyDescent="0.25">
      <c r="A4400" s="61" t="s">
        <v>148</v>
      </c>
      <c r="B4400" s="61" t="s">
        <v>227</v>
      </c>
      <c r="C4400">
        <v>1918</v>
      </c>
      <c r="D4400" s="61" t="s">
        <v>2384</v>
      </c>
    </row>
    <row r="4401" spans="1:4" hidden="1" x14ac:dyDescent="0.25">
      <c r="A4401" s="61" t="s">
        <v>148</v>
      </c>
      <c r="B4401" s="61" t="s">
        <v>227</v>
      </c>
      <c r="C4401">
        <v>1919</v>
      </c>
      <c r="D4401" s="61" t="s">
        <v>2384</v>
      </c>
    </row>
    <row r="4402" spans="1:4" hidden="1" x14ac:dyDescent="0.25">
      <c r="A4402" s="61" t="s">
        <v>148</v>
      </c>
      <c r="B4402" s="61" t="s">
        <v>227</v>
      </c>
      <c r="C4402">
        <v>1920</v>
      </c>
      <c r="D4402" s="61" t="s">
        <v>2385</v>
      </c>
    </row>
    <row r="4403" spans="1:4" hidden="1" x14ac:dyDescent="0.25">
      <c r="A4403" s="61" t="s">
        <v>148</v>
      </c>
      <c r="B4403" s="61" t="s">
        <v>227</v>
      </c>
      <c r="C4403">
        <v>1921</v>
      </c>
      <c r="D4403" s="61" t="s">
        <v>2385</v>
      </c>
    </row>
    <row r="4404" spans="1:4" hidden="1" x14ac:dyDescent="0.25">
      <c r="A4404" s="61" t="s">
        <v>148</v>
      </c>
      <c r="B4404" s="61" t="s">
        <v>227</v>
      </c>
      <c r="C4404">
        <v>1922</v>
      </c>
      <c r="D4404" s="61" t="s">
        <v>2385</v>
      </c>
    </row>
    <row r="4405" spans="1:4" hidden="1" x14ac:dyDescent="0.25">
      <c r="A4405" s="61" t="s">
        <v>148</v>
      </c>
      <c r="B4405" s="61" t="s">
        <v>227</v>
      </c>
      <c r="C4405">
        <v>1923</v>
      </c>
      <c r="D4405" s="61" t="s">
        <v>1730</v>
      </c>
    </row>
    <row r="4406" spans="1:4" hidden="1" x14ac:dyDescent="0.25">
      <c r="A4406" s="61" t="s">
        <v>148</v>
      </c>
      <c r="B4406" s="61" t="s">
        <v>227</v>
      </c>
      <c r="C4406">
        <v>1924</v>
      </c>
      <c r="D4406" s="61" t="s">
        <v>1782</v>
      </c>
    </row>
    <row r="4407" spans="1:4" hidden="1" x14ac:dyDescent="0.25">
      <c r="A4407" s="61" t="s">
        <v>148</v>
      </c>
      <c r="B4407" s="61" t="s">
        <v>227</v>
      </c>
      <c r="C4407">
        <v>1925</v>
      </c>
      <c r="D4407" s="61" t="s">
        <v>1783</v>
      </c>
    </row>
    <row r="4408" spans="1:4" hidden="1" x14ac:dyDescent="0.25">
      <c r="A4408" s="61" t="s">
        <v>148</v>
      </c>
      <c r="B4408" s="61" t="s">
        <v>227</v>
      </c>
      <c r="C4408">
        <v>1926</v>
      </c>
      <c r="D4408" s="61" t="s">
        <v>2166</v>
      </c>
    </row>
    <row r="4409" spans="1:4" hidden="1" x14ac:dyDescent="0.25">
      <c r="A4409" s="61" t="s">
        <v>148</v>
      </c>
      <c r="B4409" s="61" t="s">
        <v>227</v>
      </c>
      <c r="C4409">
        <v>1927</v>
      </c>
      <c r="D4409" s="61" t="s">
        <v>2166</v>
      </c>
    </row>
    <row r="4410" spans="1:4" hidden="1" x14ac:dyDescent="0.25">
      <c r="A4410" s="61" t="s">
        <v>148</v>
      </c>
      <c r="B4410" s="61" t="s">
        <v>227</v>
      </c>
      <c r="C4410">
        <v>1928</v>
      </c>
      <c r="D4410" s="61" t="s">
        <v>2166</v>
      </c>
    </row>
    <row r="4411" spans="1:4" hidden="1" x14ac:dyDescent="0.25">
      <c r="A4411" s="61" t="s">
        <v>148</v>
      </c>
      <c r="B4411" s="61" t="s">
        <v>227</v>
      </c>
      <c r="C4411">
        <v>1929</v>
      </c>
      <c r="D4411" s="61" t="s">
        <v>2166</v>
      </c>
    </row>
    <row r="4412" spans="1:4" hidden="1" x14ac:dyDescent="0.25">
      <c r="A4412" s="61" t="s">
        <v>148</v>
      </c>
      <c r="B4412" s="61" t="s">
        <v>227</v>
      </c>
      <c r="C4412">
        <v>1930</v>
      </c>
      <c r="D4412" s="61" t="s">
        <v>2165</v>
      </c>
    </row>
    <row r="4413" spans="1:4" hidden="1" x14ac:dyDescent="0.25">
      <c r="A4413" s="61" t="s">
        <v>148</v>
      </c>
      <c r="B4413" s="61" t="s">
        <v>227</v>
      </c>
      <c r="C4413">
        <v>1931</v>
      </c>
      <c r="D4413" s="61" t="s">
        <v>2165</v>
      </c>
    </row>
    <row r="4414" spans="1:4" hidden="1" x14ac:dyDescent="0.25">
      <c r="A4414" s="61" t="s">
        <v>148</v>
      </c>
      <c r="B4414" s="61" t="s">
        <v>227</v>
      </c>
      <c r="C4414">
        <v>1932</v>
      </c>
      <c r="D4414" s="61" t="s">
        <v>2165</v>
      </c>
    </row>
    <row r="4415" spans="1:4" hidden="1" x14ac:dyDescent="0.25">
      <c r="A4415" s="61" t="s">
        <v>148</v>
      </c>
      <c r="B4415" s="61" t="s">
        <v>227</v>
      </c>
      <c r="C4415">
        <v>1933</v>
      </c>
      <c r="D4415" s="61" t="s">
        <v>2165</v>
      </c>
    </row>
    <row r="4416" spans="1:4" hidden="1" x14ac:dyDescent="0.25">
      <c r="A4416" s="61" t="s">
        <v>148</v>
      </c>
      <c r="B4416" s="61" t="s">
        <v>227</v>
      </c>
      <c r="C4416">
        <v>1934</v>
      </c>
      <c r="D4416" s="61" t="s">
        <v>2386</v>
      </c>
    </row>
    <row r="4417" spans="1:4" hidden="1" x14ac:dyDescent="0.25">
      <c r="A4417" s="61" t="s">
        <v>148</v>
      </c>
      <c r="B4417" s="61" t="s">
        <v>227</v>
      </c>
      <c r="C4417">
        <v>1935</v>
      </c>
      <c r="D4417" s="61" t="s">
        <v>1781</v>
      </c>
    </row>
    <row r="4418" spans="1:4" hidden="1" x14ac:dyDescent="0.25">
      <c r="A4418" s="61" t="s">
        <v>148</v>
      </c>
      <c r="B4418" s="61" t="s">
        <v>227</v>
      </c>
      <c r="C4418">
        <v>1936</v>
      </c>
      <c r="D4418" s="61" t="s">
        <v>1781</v>
      </c>
    </row>
    <row r="4419" spans="1:4" hidden="1" x14ac:dyDescent="0.25">
      <c r="A4419" s="61" t="s">
        <v>148</v>
      </c>
      <c r="B4419" s="61" t="s">
        <v>227</v>
      </c>
      <c r="C4419">
        <v>1937</v>
      </c>
      <c r="D4419" s="61" t="s">
        <v>1781</v>
      </c>
    </row>
    <row r="4420" spans="1:4" hidden="1" x14ac:dyDescent="0.25">
      <c r="A4420" s="61" t="s">
        <v>148</v>
      </c>
      <c r="B4420" s="61" t="s">
        <v>227</v>
      </c>
      <c r="C4420">
        <v>1938</v>
      </c>
      <c r="D4420" s="61" t="s">
        <v>1781</v>
      </c>
    </row>
    <row r="4421" spans="1:4" hidden="1" x14ac:dyDescent="0.25">
      <c r="A4421" s="61" t="s">
        <v>148</v>
      </c>
      <c r="B4421" s="61" t="s">
        <v>227</v>
      </c>
      <c r="C4421">
        <v>1939</v>
      </c>
      <c r="D4421" s="61" t="s">
        <v>1781</v>
      </c>
    </row>
    <row r="4422" spans="1:4" hidden="1" x14ac:dyDescent="0.25">
      <c r="A4422" s="61" t="s">
        <v>148</v>
      </c>
      <c r="B4422" s="61" t="s">
        <v>227</v>
      </c>
      <c r="C4422">
        <v>1940</v>
      </c>
      <c r="D4422" s="61" t="s">
        <v>1826</v>
      </c>
    </row>
    <row r="4423" spans="1:4" hidden="1" x14ac:dyDescent="0.25">
      <c r="A4423" s="61" t="s">
        <v>148</v>
      </c>
      <c r="B4423" s="61" t="s">
        <v>227</v>
      </c>
      <c r="C4423">
        <v>1941</v>
      </c>
      <c r="D4423" s="61" t="s">
        <v>1727</v>
      </c>
    </row>
    <row r="4424" spans="1:4" hidden="1" x14ac:dyDescent="0.25">
      <c r="A4424" s="61" t="s">
        <v>148</v>
      </c>
      <c r="B4424" s="61" t="s">
        <v>227</v>
      </c>
      <c r="C4424">
        <v>1942</v>
      </c>
      <c r="D4424" s="61" t="s">
        <v>1727</v>
      </c>
    </row>
    <row r="4425" spans="1:4" hidden="1" x14ac:dyDescent="0.25">
      <c r="A4425" s="61" t="s">
        <v>148</v>
      </c>
      <c r="B4425" s="61" t="s">
        <v>227</v>
      </c>
      <c r="C4425">
        <v>1943</v>
      </c>
      <c r="D4425" s="61" t="s">
        <v>1727</v>
      </c>
    </row>
    <row r="4426" spans="1:4" hidden="1" x14ac:dyDescent="0.25">
      <c r="A4426" s="61" t="s">
        <v>148</v>
      </c>
      <c r="B4426" s="61" t="s">
        <v>227</v>
      </c>
      <c r="C4426">
        <v>1944</v>
      </c>
      <c r="D4426" s="61" t="s">
        <v>2387</v>
      </c>
    </row>
    <row r="4427" spans="1:4" hidden="1" x14ac:dyDescent="0.25">
      <c r="A4427" s="61" t="s">
        <v>148</v>
      </c>
      <c r="B4427" s="61" t="s">
        <v>227</v>
      </c>
      <c r="C4427">
        <v>1945</v>
      </c>
      <c r="D4427" s="61" t="s">
        <v>1751</v>
      </c>
    </row>
    <row r="4428" spans="1:4" hidden="1" x14ac:dyDescent="0.25">
      <c r="A4428" s="61" t="s">
        <v>148</v>
      </c>
      <c r="B4428" s="61" t="s">
        <v>227</v>
      </c>
      <c r="C4428">
        <v>1946</v>
      </c>
      <c r="D4428" s="61" t="s">
        <v>2388</v>
      </c>
    </row>
    <row r="4429" spans="1:4" hidden="1" x14ac:dyDescent="0.25">
      <c r="A4429" s="61" t="s">
        <v>148</v>
      </c>
      <c r="B4429" s="61" t="s">
        <v>227</v>
      </c>
      <c r="C4429">
        <v>1947</v>
      </c>
      <c r="D4429" s="61" t="s">
        <v>1694</v>
      </c>
    </row>
    <row r="4430" spans="1:4" hidden="1" x14ac:dyDescent="0.25">
      <c r="A4430" s="61" t="s">
        <v>148</v>
      </c>
      <c r="B4430" s="61" t="s">
        <v>227</v>
      </c>
      <c r="C4430">
        <v>1948</v>
      </c>
      <c r="D4430" s="61" t="s">
        <v>2389</v>
      </c>
    </row>
    <row r="4431" spans="1:4" hidden="1" x14ac:dyDescent="0.25">
      <c r="A4431" s="61" t="s">
        <v>148</v>
      </c>
      <c r="B4431" s="61" t="s">
        <v>227</v>
      </c>
      <c r="C4431">
        <v>1949</v>
      </c>
      <c r="D4431" s="61" t="s">
        <v>2390</v>
      </c>
    </row>
    <row r="4432" spans="1:4" hidden="1" x14ac:dyDescent="0.25">
      <c r="A4432" s="61" t="s">
        <v>148</v>
      </c>
      <c r="B4432" s="61" t="s">
        <v>227</v>
      </c>
      <c r="C4432">
        <v>1950</v>
      </c>
      <c r="D4432" s="61" t="s">
        <v>2390</v>
      </c>
    </row>
    <row r="4433" spans="1:4" hidden="1" x14ac:dyDescent="0.25">
      <c r="A4433" s="61" t="s">
        <v>148</v>
      </c>
      <c r="B4433" s="61" t="s">
        <v>227</v>
      </c>
      <c r="C4433">
        <v>1951</v>
      </c>
      <c r="D4433" s="61" t="s">
        <v>2391</v>
      </c>
    </row>
    <row r="4434" spans="1:4" hidden="1" x14ac:dyDescent="0.25">
      <c r="A4434" s="61" t="s">
        <v>148</v>
      </c>
      <c r="B4434" s="61" t="s">
        <v>227</v>
      </c>
      <c r="C4434">
        <v>1952</v>
      </c>
      <c r="D4434" s="61" t="s">
        <v>2391</v>
      </c>
    </row>
    <row r="4435" spans="1:4" hidden="1" x14ac:dyDescent="0.25">
      <c r="A4435" s="61" t="s">
        <v>148</v>
      </c>
      <c r="B4435" s="61" t="s">
        <v>227</v>
      </c>
      <c r="C4435">
        <v>1953</v>
      </c>
      <c r="D4435" s="61" t="s">
        <v>2391</v>
      </c>
    </row>
    <row r="4436" spans="1:4" hidden="1" x14ac:dyDescent="0.25">
      <c r="A4436" s="61" t="s">
        <v>148</v>
      </c>
      <c r="B4436" s="61" t="s">
        <v>227</v>
      </c>
      <c r="C4436">
        <v>1954</v>
      </c>
      <c r="D4436" s="61" t="s">
        <v>2391</v>
      </c>
    </row>
    <row r="4437" spans="1:4" hidden="1" x14ac:dyDescent="0.25">
      <c r="A4437" s="61" t="s">
        <v>148</v>
      </c>
      <c r="B4437" s="61" t="s">
        <v>227</v>
      </c>
      <c r="C4437">
        <v>1955</v>
      </c>
      <c r="D4437" s="61" t="s">
        <v>2391</v>
      </c>
    </row>
    <row r="4438" spans="1:4" hidden="1" x14ac:dyDescent="0.25">
      <c r="A4438" s="61" t="s">
        <v>148</v>
      </c>
      <c r="B4438" s="61" t="s">
        <v>227</v>
      </c>
      <c r="C4438">
        <v>1956</v>
      </c>
      <c r="D4438" s="61" t="s">
        <v>2227</v>
      </c>
    </row>
    <row r="4439" spans="1:4" hidden="1" x14ac:dyDescent="0.25">
      <c r="A4439" s="61" t="s">
        <v>148</v>
      </c>
      <c r="B4439" s="61" t="s">
        <v>227</v>
      </c>
      <c r="C4439">
        <v>1957</v>
      </c>
      <c r="D4439" s="61" t="s">
        <v>2227</v>
      </c>
    </row>
    <row r="4440" spans="1:4" hidden="1" x14ac:dyDescent="0.25">
      <c r="A4440" s="61" t="s">
        <v>148</v>
      </c>
      <c r="B4440" s="61" t="s">
        <v>227</v>
      </c>
      <c r="C4440">
        <v>1958</v>
      </c>
      <c r="D4440" s="61" t="s">
        <v>2227</v>
      </c>
    </row>
    <row r="4441" spans="1:4" hidden="1" x14ac:dyDescent="0.25">
      <c r="A4441" s="61" t="s">
        <v>148</v>
      </c>
      <c r="B4441" s="61" t="s">
        <v>227</v>
      </c>
      <c r="C4441">
        <v>1959</v>
      </c>
      <c r="D4441" s="61" t="s">
        <v>2227</v>
      </c>
    </row>
    <row r="4442" spans="1:4" hidden="1" x14ac:dyDescent="0.25">
      <c r="A4442" s="61" t="s">
        <v>148</v>
      </c>
      <c r="B4442" s="61" t="s">
        <v>227</v>
      </c>
      <c r="C4442">
        <v>1960</v>
      </c>
      <c r="D4442" s="61" t="s">
        <v>2227</v>
      </c>
    </row>
    <row r="4443" spans="1:4" hidden="1" x14ac:dyDescent="0.25">
      <c r="A4443" s="61" t="s">
        <v>148</v>
      </c>
      <c r="B4443" s="61" t="s">
        <v>227</v>
      </c>
      <c r="C4443">
        <v>1961</v>
      </c>
      <c r="D4443" s="61" t="s">
        <v>2227</v>
      </c>
    </row>
    <row r="4444" spans="1:4" hidden="1" x14ac:dyDescent="0.25">
      <c r="A4444" s="61" t="s">
        <v>148</v>
      </c>
      <c r="B4444" s="61" t="s">
        <v>227</v>
      </c>
      <c r="C4444">
        <v>1962</v>
      </c>
      <c r="D4444" s="61" t="s">
        <v>2227</v>
      </c>
    </row>
    <row r="4445" spans="1:4" hidden="1" x14ac:dyDescent="0.25">
      <c r="A4445" s="61" t="s">
        <v>148</v>
      </c>
      <c r="B4445" s="61" t="s">
        <v>227</v>
      </c>
      <c r="C4445">
        <v>1963</v>
      </c>
      <c r="D4445" s="61" t="s">
        <v>2227</v>
      </c>
    </row>
    <row r="4446" spans="1:4" hidden="1" x14ac:dyDescent="0.25">
      <c r="A4446" s="61" t="s">
        <v>148</v>
      </c>
      <c r="B4446" s="61" t="s">
        <v>227</v>
      </c>
      <c r="C4446">
        <v>1964</v>
      </c>
      <c r="D4446" s="61" t="s">
        <v>2227</v>
      </c>
    </row>
    <row r="4447" spans="1:4" hidden="1" x14ac:dyDescent="0.25">
      <c r="A4447" s="61" t="s">
        <v>148</v>
      </c>
      <c r="B4447" s="61" t="s">
        <v>227</v>
      </c>
      <c r="C4447">
        <v>1965</v>
      </c>
      <c r="D4447" s="61" t="s">
        <v>2227</v>
      </c>
    </row>
    <row r="4448" spans="1:4" hidden="1" x14ac:dyDescent="0.25">
      <c r="A4448" s="61" t="s">
        <v>148</v>
      </c>
      <c r="B4448" s="61" t="s">
        <v>227</v>
      </c>
      <c r="C4448">
        <v>1966</v>
      </c>
      <c r="D4448" s="61" t="s">
        <v>2227</v>
      </c>
    </row>
    <row r="4449" spans="1:4" hidden="1" x14ac:dyDescent="0.25">
      <c r="A4449" s="61" t="s">
        <v>148</v>
      </c>
      <c r="B4449" s="61" t="s">
        <v>227</v>
      </c>
      <c r="C4449">
        <v>1967</v>
      </c>
      <c r="D4449" s="61" t="s">
        <v>2227</v>
      </c>
    </row>
    <row r="4450" spans="1:4" hidden="1" x14ac:dyDescent="0.25">
      <c r="A4450" s="61" t="s">
        <v>148</v>
      </c>
      <c r="B4450" s="61" t="s">
        <v>227</v>
      </c>
      <c r="C4450">
        <v>1968</v>
      </c>
      <c r="D4450" s="61" t="s">
        <v>2227</v>
      </c>
    </row>
    <row r="4451" spans="1:4" hidden="1" x14ac:dyDescent="0.25">
      <c r="A4451" s="61" t="s">
        <v>148</v>
      </c>
      <c r="B4451" s="61" t="s">
        <v>227</v>
      </c>
      <c r="C4451">
        <v>1969</v>
      </c>
      <c r="D4451" s="61" t="s">
        <v>2227</v>
      </c>
    </row>
    <row r="4452" spans="1:4" hidden="1" x14ac:dyDescent="0.25">
      <c r="A4452" s="61" t="s">
        <v>148</v>
      </c>
      <c r="B4452" s="61" t="s">
        <v>227</v>
      </c>
      <c r="C4452">
        <v>1970</v>
      </c>
      <c r="D4452" s="61" t="s">
        <v>2333</v>
      </c>
    </row>
    <row r="4453" spans="1:4" hidden="1" x14ac:dyDescent="0.25">
      <c r="A4453" s="61" t="s">
        <v>148</v>
      </c>
      <c r="B4453" s="61" t="s">
        <v>227</v>
      </c>
      <c r="C4453">
        <v>1971</v>
      </c>
      <c r="D4453" s="61" t="s">
        <v>2333</v>
      </c>
    </row>
    <row r="4454" spans="1:4" hidden="1" x14ac:dyDescent="0.25">
      <c r="A4454" s="61" t="s">
        <v>148</v>
      </c>
      <c r="B4454" s="61" t="s">
        <v>227</v>
      </c>
      <c r="C4454">
        <v>1972</v>
      </c>
      <c r="D4454" s="61" t="s">
        <v>2333</v>
      </c>
    </row>
    <row r="4455" spans="1:4" hidden="1" x14ac:dyDescent="0.25">
      <c r="A4455" s="61" t="s">
        <v>148</v>
      </c>
      <c r="B4455" s="61" t="s">
        <v>227</v>
      </c>
      <c r="C4455">
        <v>1973</v>
      </c>
      <c r="D4455" s="61" t="s">
        <v>2333</v>
      </c>
    </row>
    <row r="4456" spans="1:4" hidden="1" x14ac:dyDescent="0.25">
      <c r="A4456" s="61" t="s">
        <v>148</v>
      </c>
      <c r="B4456" s="61" t="s">
        <v>227</v>
      </c>
      <c r="C4456">
        <v>1974</v>
      </c>
      <c r="D4456" s="61" t="s">
        <v>2333</v>
      </c>
    </row>
    <row r="4457" spans="1:4" hidden="1" x14ac:dyDescent="0.25">
      <c r="A4457" s="61" t="s">
        <v>148</v>
      </c>
      <c r="B4457" s="61" t="s">
        <v>227</v>
      </c>
      <c r="C4457">
        <v>1975</v>
      </c>
      <c r="D4457" s="61" t="s">
        <v>2333</v>
      </c>
    </row>
    <row r="4458" spans="1:4" hidden="1" x14ac:dyDescent="0.25">
      <c r="A4458" s="61" t="s">
        <v>148</v>
      </c>
      <c r="B4458" s="61" t="s">
        <v>227</v>
      </c>
      <c r="C4458">
        <v>1976</v>
      </c>
      <c r="D4458" s="61" t="s">
        <v>2333</v>
      </c>
    </row>
    <row r="4459" spans="1:4" hidden="1" x14ac:dyDescent="0.25">
      <c r="A4459" s="61" t="s">
        <v>148</v>
      </c>
      <c r="B4459" s="61" t="s">
        <v>227</v>
      </c>
      <c r="C4459">
        <v>1977</v>
      </c>
      <c r="D4459" s="61" t="s">
        <v>2333</v>
      </c>
    </row>
    <row r="4460" spans="1:4" hidden="1" x14ac:dyDescent="0.25">
      <c r="A4460" s="61" t="s">
        <v>148</v>
      </c>
      <c r="B4460" s="61" t="s">
        <v>227</v>
      </c>
      <c r="C4460">
        <v>1978</v>
      </c>
      <c r="D4460" s="61" t="s">
        <v>2333</v>
      </c>
    </row>
    <row r="4461" spans="1:4" hidden="1" x14ac:dyDescent="0.25">
      <c r="A4461" s="61" t="s">
        <v>148</v>
      </c>
      <c r="B4461" s="61" t="s">
        <v>227</v>
      </c>
      <c r="C4461">
        <v>1979</v>
      </c>
      <c r="D4461" s="61" t="s">
        <v>2333</v>
      </c>
    </row>
    <row r="4462" spans="1:4" hidden="1" x14ac:dyDescent="0.25">
      <c r="A4462" s="61" t="s">
        <v>148</v>
      </c>
      <c r="B4462" s="61" t="s">
        <v>227</v>
      </c>
      <c r="C4462">
        <v>1980</v>
      </c>
      <c r="D4462" s="61" t="s">
        <v>2333</v>
      </c>
    </row>
    <row r="4463" spans="1:4" hidden="1" x14ac:dyDescent="0.25">
      <c r="A4463" s="61" t="s">
        <v>148</v>
      </c>
      <c r="B4463" s="61" t="s">
        <v>227</v>
      </c>
      <c r="C4463">
        <v>1981</v>
      </c>
      <c r="D4463" s="61" t="s">
        <v>2333</v>
      </c>
    </row>
    <row r="4464" spans="1:4" hidden="1" x14ac:dyDescent="0.25">
      <c r="A4464" s="61" t="s">
        <v>148</v>
      </c>
      <c r="B4464" s="61" t="s">
        <v>227</v>
      </c>
      <c r="C4464">
        <v>1982</v>
      </c>
      <c r="D4464" s="61" t="s">
        <v>2333</v>
      </c>
    </row>
    <row r="4465" spans="1:4" hidden="1" x14ac:dyDescent="0.25">
      <c r="A4465" s="61" t="s">
        <v>148</v>
      </c>
      <c r="B4465" s="61" t="s">
        <v>227</v>
      </c>
      <c r="C4465">
        <v>1983</v>
      </c>
      <c r="D4465" s="61" t="s">
        <v>2391</v>
      </c>
    </row>
    <row r="4466" spans="1:4" hidden="1" x14ac:dyDescent="0.25">
      <c r="A4466" s="61" t="s">
        <v>148</v>
      </c>
      <c r="B4466" s="61" t="s">
        <v>227</v>
      </c>
      <c r="C4466">
        <v>1984</v>
      </c>
      <c r="D4466" s="61" t="s">
        <v>2391</v>
      </c>
    </row>
    <row r="4467" spans="1:4" hidden="1" x14ac:dyDescent="0.25">
      <c r="A4467" s="61" t="s">
        <v>148</v>
      </c>
      <c r="B4467" s="61" t="s">
        <v>227</v>
      </c>
      <c r="C4467">
        <v>1985</v>
      </c>
      <c r="D4467" s="61" t="s">
        <v>2391</v>
      </c>
    </row>
    <row r="4468" spans="1:4" hidden="1" x14ac:dyDescent="0.25">
      <c r="A4468" s="61" t="s">
        <v>148</v>
      </c>
      <c r="B4468" s="61" t="s">
        <v>227</v>
      </c>
      <c r="C4468">
        <v>1986</v>
      </c>
      <c r="D4468" s="61" t="s">
        <v>2113</v>
      </c>
    </row>
    <row r="4469" spans="1:4" hidden="1" x14ac:dyDescent="0.25">
      <c r="A4469" s="61" t="s">
        <v>148</v>
      </c>
      <c r="B4469" s="61" t="s">
        <v>227</v>
      </c>
      <c r="C4469">
        <v>1987</v>
      </c>
      <c r="D4469" s="61" t="s">
        <v>2113</v>
      </c>
    </row>
    <row r="4470" spans="1:4" hidden="1" x14ac:dyDescent="0.25">
      <c r="A4470" s="61" t="s">
        <v>148</v>
      </c>
      <c r="B4470" s="61" t="s">
        <v>227</v>
      </c>
      <c r="C4470">
        <v>1988</v>
      </c>
      <c r="D4470" s="61" t="s">
        <v>2113</v>
      </c>
    </row>
    <row r="4471" spans="1:4" hidden="1" x14ac:dyDescent="0.25">
      <c r="A4471" s="61" t="s">
        <v>148</v>
      </c>
      <c r="B4471" s="61" t="s">
        <v>227</v>
      </c>
      <c r="C4471">
        <v>1989</v>
      </c>
      <c r="D4471" s="61" t="s">
        <v>2113</v>
      </c>
    </row>
    <row r="4472" spans="1:4" hidden="1" x14ac:dyDescent="0.25">
      <c r="A4472" s="61" t="s">
        <v>148</v>
      </c>
      <c r="B4472" s="61" t="s">
        <v>227</v>
      </c>
      <c r="C4472">
        <v>1990</v>
      </c>
      <c r="D4472" s="61" t="s">
        <v>2392</v>
      </c>
    </row>
    <row r="4473" spans="1:4" hidden="1" x14ac:dyDescent="0.25">
      <c r="A4473" s="61" t="s">
        <v>148</v>
      </c>
      <c r="B4473" s="61" t="s">
        <v>227</v>
      </c>
      <c r="C4473">
        <v>1991</v>
      </c>
      <c r="D4473" s="61" t="s">
        <v>2139</v>
      </c>
    </row>
    <row r="4474" spans="1:4" hidden="1" x14ac:dyDescent="0.25">
      <c r="A4474" s="61" t="s">
        <v>148</v>
      </c>
      <c r="B4474" s="61" t="s">
        <v>227</v>
      </c>
      <c r="C4474">
        <v>1992</v>
      </c>
      <c r="D4474" s="61" t="s">
        <v>2157</v>
      </c>
    </row>
    <row r="4475" spans="1:4" hidden="1" x14ac:dyDescent="0.25">
      <c r="A4475" s="61" t="s">
        <v>148</v>
      </c>
      <c r="B4475" s="61" t="s">
        <v>227</v>
      </c>
      <c r="C4475">
        <v>1993</v>
      </c>
      <c r="D4475" s="61" t="s">
        <v>2393</v>
      </c>
    </row>
    <row r="4476" spans="1:4" hidden="1" x14ac:dyDescent="0.25">
      <c r="A4476" s="61" t="s">
        <v>148</v>
      </c>
      <c r="B4476" s="61" t="s">
        <v>227</v>
      </c>
      <c r="C4476">
        <v>1994</v>
      </c>
      <c r="D4476" s="61" t="s">
        <v>2393</v>
      </c>
    </row>
    <row r="4477" spans="1:4" hidden="1" x14ac:dyDescent="0.25">
      <c r="A4477" s="61" t="s">
        <v>148</v>
      </c>
      <c r="B4477" s="61" t="s">
        <v>227</v>
      </c>
      <c r="C4477">
        <v>1995</v>
      </c>
      <c r="D4477" s="61" t="s">
        <v>2393</v>
      </c>
    </row>
    <row r="4478" spans="1:4" hidden="1" x14ac:dyDescent="0.25">
      <c r="A4478" s="61" t="s">
        <v>148</v>
      </c>
      <c r="B4478" s="61" t="s">
        <v>227</v>
      </c>
      <c r="C4478">
        <v>1996</v>
      </c>
      <c r="D4478" s="61" t="s">
        <v>2394</v>
      </c>
    </row>
    <row r="4479" spans="1:4" hidden="1" x14ac:dyDescent="0.25">
      <c r="A4479" s="61" t="s">
        <v>148</v>
      </c>
      <c r="B4479" s="61" t="s">
        <v>227</v>
      </c>
      <c r="C4479">
        <v>1997</v>
      </c>
      <c r="D4479" s="61" t="s">
        <v>2079</v>
      </c>
    </row>
    <row r="4480" spans="1:4" hidden="1" x14ac:dyDescent="0.25">
      <c r="A4480" s="61" t="s">
        <v>148</v>
      </c>
      <c r="B4480" s="61" t="s">
        <v>227</v>
      </c>
      <c r="C4480">
        <v>1998</v>
      </c>
      <c r="D4480" s="61" t="s">
        <v>1794</v>
      </c>
    </row>
    <row r="4481" spans="1:4" hidden="1" x14ac:dyDescent="0.25">
      <c r="A4481" s="61" t="s">
        <v>148</v>
      </c>
      <c r="B4481" s="61" t="s">
        <v>227</v>
      </c>
      <c r="C4481">
        <v>1999</v>
      </c>
      <c r="D4481" s="61">
        <v>0.79300000000000004</v>
      </c>
    </row>
    <row r="4482" spans="1:4" hidden="1" x14ac:dyDescent="0.25">
      <c r="A4482" s="61" t="s">
        <v>148</v>
      </c>
      <c r="B4482" s="61" t="s">
        <v>227</v>
      </c>
      <c r="C4482">
        <v>2000</v>
      </c>
      <c r="D4482" s="61">
        <v>0.79300000000000004</v>
      </c>
    </row>
    <row r="4483" spans="1:4" hidden="1" x14ac:dyDescent="0.25">
      <c r="A4483" s="61" t="s">
        <v>148</v>
      </c>
      <c r="B4483" s="61" t="s">
        <v>227</v>
      </c>
      <c r="C4483">
        <v>2001</v>
      </c>
      <c r="D4483" s="61">
        <v>0.77600000000000002</v>
      </c>
    </row>
    <row r="4484" spans="1:4" hidden="1" x14ac:dyDescent="0.25">
      <c r="A4484" s="61" t="s">
        <v>148</v>
      </c>
      <c r="B4484" s="61" t="s">
        <v>227</v>
      </c>
      <c r="C4484">
        <v>2002</v>
      </c>
      <c r="D4484" s="61">
        <v>0.77600000000000002</v>
      </c>
    </row>
    <row r="4485" spans="1:4" hidden="1" x14ac:dyDescent="0.25">
      <c r="A4485" s="61" t="s">
        <v>148</v>
      </c>
      <c r="B4485" s="61" t="s">
        <v>227</v>
      </c>
      <c r="C4485">
        <v>2003</v>
      </c>
      <c r="D4485" s="61">
        <v>0.77600000000000002</v>
      </c>
    </row>
    <row r="4486" spans="1:4" hidden="1" x14ac:dyDescent="0.25">
      <c r="A4486" s="61" t="s">
        <v>148</v>
      </c>
      <c r="B4486" s="61" t="s">
        <v>227</v>
      </c>
      <c r="C4486">
        <v>2004</v>
      </c>
      <c r="D4486" s="61">
        <v>0.77600000000000002</v>
      </c>
    </row>
    <row r="4487" spans="1:4" hidden="1" x14ac:dyDescent="0.25">
      <c r="A4487" s="61" t="s">
        <v>148</v>
      </c>
      <c r="B4487" s="61" t="s">
        <v>227</v>
      </c>
      <c r="C4487">
        <v>2005</v>
      </c>
      <c r="D4487" s="61">
        <v>0.77600000000000002</v>
      </c>
    </row>
    <row r="4488" spans="1:4" hidden="1" x14ac:dyDescent="0.25">
      <c r="A4488" s="61" t="s">
        <v>148</v>
      </c>
      <c r="B4488" s="61" t="s">
        <v>227</v>
      </c>
      <c r="C4488">
        <v>2006</v>
      </c>
      <c r="D4488" s="61">
        <v>0.78500000000000003</v>
      </c>
    </row>
    <row r="4489" spans="1:4" hidden="1" x14ac:dyDescent="0.25">
      <c r="A4489" s="61" t="s">
        <v>148</v>
      </c>
      <c r="B4489" s="61" t="s">
        <v>227</v>
      </c>
      <c r="C4489">
        <v>2007</v>
      </c>
      <c r="D4489" s="61">
        <v>0.78500000000000003</v>
      </c>
    </row>
    <row r="4490" spans="1:4" hidden="1" x14ac:dyDescent="0.25">
      <c r="A4490" s="61" t="s">
        <v>148</v>
      </c>
      <c r="B4490" s="61" t="s">
        <v>227</v>
      </c>
      <c r="C4490">
        <v>2008</v>
      </c>
      <c r="D4490" s="61">
        <v>0.78200000000000003</v>
      </c>
    </row>
    <row r="4491" spans="1:4" hidden="1" x14ac:dyDescent="0.25">
      <c r="A4491" s="61" t="s">
        <v>148</v>
      </c>
      <c r="B4491" s="61" t="s">
        <v>227</v>
      </c>
      <c r="C4491">
        <v>2009</v>
      </c>
      <c r="D4491" s="61">
        <v>0.70899999999999996</v>
      </c>
    </row>
    <row r="4492" spans="1:4" hidden="1" x14ac:dyDescent="0.25">
      <c r="A4492" s="61" t="s">
        <v>148</v>
      </c>
      <c r="B4492" s="61" t="s">
        <v>227</v>
      </c>
      <c r="C4492">
        <v>2010</v>
      </c>
      <c r="D4492" s="61">
        <v>0.69699999999999995</v>
      </c>
    </row>
    <row r="4493" spans="1:4" hidden="1" x14ac:dyDescent="0.25">
      <c r="A4493" s="61" t="s">
        <v>148</v>
      </c>
      <c r="B4493" s="61" t="s">
        <v>227</v>
      </c>
      <c r="C4493">
        <v>2011</v>
      </c>
      <c r="D4493" s="61">
        <v>0.7</v>
      </c>
    </row>
    <row r="4494" spans="1:4" hidden="1" x14ac:dyDescent="0.25">
      <c r="A4494" s="61" t="s">
        <v>148</v>
      </c>
      <c r="B4494" s="61" t="s">
        <v>227</v>
      </c>
      <c r="C4494">
        <v>2012</v>
      </c>
      <c r="D4494" s="61">
        <v>0.71199999999999997</v>
      </c>
    </row>
    <row r="4495" spans="1:4" hidden="1" x14ac:dyDescent="0.25">
      <c r="A4495" s="61" t="s">
        <v>148</v>
      </c>
      <c r="B4495" s="61" t="s">
        <v>227</v>
      </c>
      <c r="C4495">
        <v>2013</v>
      </c>
      <c r="D4495" s="61">
        <v>0.72299999999999998</v>
      </c>
    </row>
    <row r="4496" spans="1:4" hidden="1" x14ac:dyDescent="0.25">
      <c r="A4496" s="61" t="s">
        <v>148</v>
      </c>
      <c r="B4496" s="61" t="s">
        <v>227</v>
      </c>
      <c r="C4496">
        <v>2014</v>
      </c>
      <c r="D4496" s="61">
        <v>0.73899999999999999</v>
      </c>
    </row>
    <row r="4497" spans="1:4" hidden="1" x14ac:dyDescent="0.25">
      <c r="A4497" s="61" t="s">
        <v>148</v>
      </c>
      <c r="B4497" s="61" t="s">
        <v>227</v>
      </c>
      <c r="C4497">
        <v>2015</v>
      </c>
      <c r="D4497" s="61">
        <v>0.72099999999999997</v>
      </c>
    </row>
    <row r="4498" spans="1:4" hidden="1" x14ac:dyDescent="0.25">
      <c r="A4498" s="61" t="s">
        <v>148</v>
      </c>
      <c r="B4498" s="61" t="s">
        <v>227</v>
      </c>
      <c r="C4498">
        <v>2016</v>
      </c>
      <c r="D4498" s="61">
        <v>0.70599999999999996</v>
      </c>
    </row>
    <row r="4499" spans="1:4" hidden="1" x14ac:dyDescent="0.25">
      <c r="A4499" s="61" t="s">
        <v>148</v>
      </c>
      <c r="B4499" s="61" t="s">
        <v>227</v>
      </c>
      <c r="C4499">
        <v>2017</v>
      </c>
      <c r="D4499" s="61">
        <v>0.69099999999999995</v>
      </c>
    </row>
    <row r="4500" spans="1:4" hidden="1" x14ac:dyDescent="0.25">
      <c r="A4500" s="61" t="s">
        <v>148</v>
      </c>
      <c r="B4500" s="61" t="s">
        <v>227</v>
      </c>
      <c r="C4500">
        <v>2018</v>
      </c>
      <c r="D4500" s="61">
        <v>0.67</v>
      </c>
    </row>
    <row r="4501" spans="1:4" hidden="1" x14ac:dyDescent="0.25">
      <c r="A4501" s="61" t="s">
        <v>148</v>
      </c>
      <c r="B4501" s="61" t="s">
        <v>227</v>
      </c>
      <c r="C4501">
        <v>2019</v>
      </c>
      <c r="D4501" s="61">
        <v>0.64300000000000002</v>
      </c>
    </row>
    <row r="4502" spans="1:4" hidden="1" x14ac:dyDescent="0.25">
      <c r="A4502" s="61" t="s">
        <v>148</v>
      </c>
      <c r="B4502" s="61" t="s">
        <v>227</v>
      </c>
      <c r="C4502">
        <v>2020</v>
      </c>
      <c r="D4502" s="61">
        <v>0.64400000000000002</v>
      </c>
    </row>
    <row r="4503" spans="1:4" hidden="1" x14ac:dyDescent="0.25">
      <c r="A4503" s="61" t="s">
        <v>148</v>
      </c>
      <c r="B4503" s="61" t="s">
        <v>227</v>
      </c>
      <c r="C4503">
        <v>2021</v>
      </c>
      <c r="D4503" s="61">
        <v>0.63100000000000001</v>
      </c>
    </row>
    <row r="4504" spans="1:4" hidden="1" x14ac:dyDescent="0.25">
      <c r="A4504" s="61" t="s">
        <v>148</v>
      </c>
      <c r="B4504" s="61" t="s">
        <v>227</v>
      </c>
      <c r="C4504">
        <v>2022</v>
      </c>
      <c r="D4504" s="61" t="s">
        <v>2402</v>
      </c>
    </row>
    <row r="4505" spans="1:4" x14ac:dyDescent="0.25">
      <c r="A4505" s="61" t="s">
        <v>148</v>
      </c>
      <c r="B4505" s="61" t="s">
        <v>227</v>
      </c>
      <c r="C4505">
        <v>2023</v>
      </c>
      <c r="D4505" s="61">
        <v>0.77500000000000002</v>
      </c>
    </row>
    <row r="4506" spans="1:4" hidden="1" x14ac:dyDescent="0.25">
      <c r="A4506" s="61" t="s">
        <v>224</v>
      </c>
      <c r="B4506" s="61" t="s">
        <v>225</v>
      </c>
      <c r="C4506">
        <v>1919</v>
      </c>
      <c r="D4506" s="61" t="s">
        <v>2403</v>
      </c>
    </row>
    <row r="4507" spans="1:4" hidden="1" x14ac:dyDescent="0.25">
      <c r="A4507" s="61" t="s">
        <v>224</v>
      </c>
      <c r="B4507" s="61" t="s">
        <v>225</v>
      </c>
      <c r="C4507">
        <v>1920</v>
      </c>
      <c r="D4507" s="61" t="s">
        <v>2403</v>
      </c>
    </row>
    <row r="4508" spans="1:4" hidden="1" x14ac:dyDescent="0.25">
      <c r="A4508" s="61" t="s">
        <v>224</v>
      </c>
      <c r="B4508" s="61" t="s">
        <v>225</v>
      </c>
      <c r="C4508">
        <v>1921</v>
      </c>
      <c r="D4508" s="61" t="s">
        <v>2403</v>
      </c>
    </row>
    <row r="4509" spans="1:4" hidden="1" x14ac:dyDescent="0.25">
      <c r="A4509" s="61" t="s">
        <v>224</v>
      </c>
      <c r="B4509" s="61" t="s">
        <v>225</v>
      </c>
      <c r="C4509">
        <v>1922</v>
      </c>
      <c r="D4509" s="61" t="s">
        <v>2403</v>
      </c>
    </row>
    <row r="4510" spans="1:4" hidden="1" x14ac:dyDescent="0.25">
      <c r="A4510" s="61" t="s">
        <v>224</v>
      </c>
      <c r="B4510" s="61" t="s">
        <v>225</v>
      </c>
      <c r="C4510">
        <v>1923</v>
      </c>
      <c r="D4510" s="61" t="s">
        <v>2403</v>
      </c>
    </row>
    <row r="4511" spans="1:4" hidden="1" x14ac:dyDescent="0.25">
      <c r="A4511" s="61" t="s">
        <v>224</v>
      </c>
      <c r="B4511" s="61" t="s">
        <v>225</v>
      </c>
      <c r="C4511">
        <v>1924</v>
      </c>
      <c r="D4511" s="61" t="s">
        <v>2403</v>
      </c>
    </row>
    <row r="4512" spans="1:4" hidden="1" x14ac:dyDescent="0.25">
      <c r="A4512" s="61" t="s">
        <v>224</v>
      </c>
      <c r="B4512" s="61" t="s">
        <v>225</v>
      </c>
      <c r="C4512">
        <v>1925</v>
      </c>
      <c r="D4512" s="61" t="s">
        <v>2403</v>
      </c>
    </row>
    <row r="4513" spans="1:4" hidden="1" x14ac:dyDescent="0.25">
      <c r="A4513" s="61" t="s">
        <v>224</v>
      </c>
      <c r="B4513" s="61" t="s">
        <v>225</v>
      </c>
      <c r="C4513">
        <v>1926</v>
      </c>
      <c r="D4513" s="61" t="s">
        <v>2403</v>
      </c>
    </row>
    <row r="4514" spans="1:4" hidden="1" x14ac:dyDescent="0.25">
      <c r="A4514" s="61" t="s">
        <v>224</v>
      </c>
      <c r="B4514" s="61" t="s">
        <v>225</v>
      </c>
      <c r="C4514">
        <v>1927</v>
      </c>
      <c r="D4514" s="61" t="s">
        <v>2403</v>
      </c>
    </row>
    <row r="4515" spans="1:4" hidden="1" x14ac:dyDescent="0.25">
      <c r="A4515" s="61" t="s">
        <v>224</v>
      </c>
      <c r="B4515" s="61" t="s">
        <v>225</v>
      </c>
      <c r="C4515">
        <v>1928</v>
      </c>
      <c r="D4515" s="61" t="s">
        <v>2403</v>
      </c>
    </row>
    <row r="4516" spans="1:4" hidden="1" x14ac:dyDescent="0.25">
      <c r="A4516" s="61" t="s">
        <v>224</v>
      </c>
      <c r="B4516" s="61" t="s">
        <v>225</v>
      </c>
      <c r="C4516">
        <v>1929</v>
      </c>
      <c r="D4516" s="61" t="s">
        <v>2403</v>
      </c>
    </row>
    <row r="4517" spans="1:4" hidden="1" x14ac:dyDescent="0.25">
      <c r="A4517" s="61" t="s">
        <v>224</v>
      </c>
      <c r="B4517" s="61" t="s">
        <v>225</v>
      </c>
      <c r="C4517">
        <v>1930</v>
      </c>
      <c r="D4517" s="61" t="s">
        <v>2403</v>
      </c>
    </row>
    <row r="4518" spans="1:4" hidden="1" x14ac:dyDescent="0.25">
      <c r="A4518" s="61" t="s">
        <v>224</v>
      </c>
      <c r="B4518" s="61" t="s">
        <v>225</v>
      </c>
      <c r="C4518">
        <v>1931</v>
      </c>
      <c r="D4518" s="61" t="s">
        <v>2403</v>
      </c>
    </row>
    <row r="4519" spans="1:4" hidden="1" x14ac:dyDescent="0.25">
      <c r="A4519" s="61" t="s">
        <v>224</v>
      </c>
      <c r="B4519" s="61" t="s">
        <v>225</v>
      </c>
      <c r="C4519">
        <v>1947</v>
      </c>
      <c r="D4519" s="61" t="s">
        <v>2357</v>
      </c>
    </row>
    <row r="4520" spans="1:4" hidden="1" x14ac:dyDescent="0.25">
      <c r="A4520" s="61" t="s">
        <v>224</v>
      </c>
      <c r="B4520" s="61" t="s">
        <v>225</v>
      </c>
      <c r="C4520">
        <v>1948</v>
      </c>
      <c r="D4520" s="61" t="s">
        <v>2404</v>
      </c>
    </row>
    <row r="4521" spans="1:4" hidden="1" x14ac:dyDescent="0.25">
      <c r="A4521" s="61" t="s">
        <v>224</v>
      </c>
      <c r="B4521" s="61" t="s">
        <v>225</v>
      </c>
      <c r="C4521">
        <v>1949</v>
      </c>
      <c r="D4521" s="61" t="s">
        <v>2404</v>
      </c>
    </row>
    <row r="4522" spans="1:4" hidden="1" x14ac:dyDescent="0.25">
      <c r="A4522" s="61" t="s">
        <v>224</v>
      </c>
      <c r="B4522" s="61" t="s">
        <v>225</v>
      </c>
      <c r="C4522">
        <v>1950</v>
      </c>
      <c r="D4522" s="61" t="s">
        <v>2405</v>
      </c>
    </row>
    <row r="4523" spans="1:4" hidden="1" x14ac:dyDescent="0.25">
      <c r="A4523" s="61" t="s">
        <v>224</v>
      </c>
      <c r="B4523" s="61" t="s">
        <v>225</v>
      </c>
      <c r="C4523">
        <v>1951</v>
      </c>
      <c r="D4523" s="61" t="s">
        <v>2405</v>
      </c>
    </row>
    <row r="4524" spans="1:4" hidden="1" x14ac:dyDescent="0.25">
      <c r="A4524" s="61" t="s">
        <v>224</v>
      </c>
      <c r="B4524" s="61" t="s">
        <v>225</v>
      </c>
      <c r="C4524">
        <v>1952</v>
      </c>
      <c r="D4524" s="61" t="s">
        <v>2405</v>
      </c>
    </row>
    <row r="4525" spans="1:4" hidden="1" x14ac:dyDescent="0.25">
      <c r="A4525" s="61" t="s">
        <v>224</v>
      </c>
      <c r="B4525" s="61" t="s">
        <v>225</v>
      </c>
      <c r="C4525">
        <v>1953</v>
      </c>
      <c r="D4525" s="61" t="s">
        <v>2405</v>
      </c>
    </row>
    <row r="4526" spans="1:4" hidden="1" x14ac:dyDescent="0.25">
      <c r="A4526" s="61" t="s">
        <v>224</v>
      </c>
      <c r="B4526" s="61" t="s">
        <v>225</v>
      </c>
      <c r="C4526">
        <v>1954</v>
      </c>
      <c r="D4526" s="61" t="s">
        <v>2405</v>
      </c>
    </row>
    <row r="4527" spans="1:4" hidden="1" x14ac:dyDescent="0.25">
      <c r="A4527" s="61" t="s">
        <v>224</v>
      </c>
      <c r="B4527" s="61" t="s">
        <v>225</v>
      </c>
      <c r="C4527">
        <v>1955</v>
      </c>
      <c r="D4527" s="61" t="s">
        <v>2405</v>
      </c>
    </row>
    <row r="4528" spans="1:4" hidden="1" x14ac:dyDescent="0.25">
      <c r="A4528" s="61" t="s">
        <v>224</v>
      </c>
      <c r="B4528" s="61" t="s">
        <v>225</v>
      </c>
      <c r="C4528">
        <v>1956</v>
      </c>
      <c r="D4528" s="61" t="s">
        <v>2405</v>
      </c>
    </row>
    <row r="4529" spans="1:4" hidden="1" x14ac:dyDescent="0.25">
      <c r="A4529" s="61" t="s">
        <v>224</v>
      </c>
      <c r="B4529" s="61" t="s">
        <v>225</v>
      </c>
      <c r="C4529">
        <v>1957</v>
      </c>
      <c r="D4529" s="61" t="s">
        <v>2405</v>
      </c>
    </row>
    <row r="4530" spans="1:4" hidden="1" x14ac:dyDescent="0.25">
      <c r="A4530" s="61" t="s">
        <v>224</v>
      </c>
      <c r="B4530" s="61" t="s">
        <v>225</v>
      </c>
      <c r="C4530">
        <v>1958</v>
      </c>
      <c r="D4530" s="61" t="s">
        <v>2406</v>
      </c>
    </row>
    <row r="4531" spans="1:4" hidden="1" x14ac:dyDescent="0.25">
      <c r="A4531" s="61" t="s">
        <v>224</v>
      </c>
      <c r="B4531" s="61" t="s">
        <v>225</v>
      </c>
      <c r="C4531">
        <v>1959</v>
      </c>
      <c r="D4531" s="61" t="s">
        <v>2407</v>
      </c>
    </row>
    <row r="4532" spans="1:4" hidden="1" x14ac:dyDescent="0.25">
      <c r="A4532" s="61" t="s">
        <v>224</v>
      </c>
      <c r="B4532" s="61" t="s">
        <v>225</v>
      </c>
      <c r="C4532">
        <v>1960</v>
      </c>
      <c r="D4532" s="61" t="s">
        <v>1836</v>
      </c>
    </row>
    <row r="4533" spans="1:4" hidden="1" x14ac:dyDescent="0.25">
      <c r="A4533" s="61" t="s">
        <v>224</v>
      </c>
      <c r="B4533" s="61" t="s">
        <v>225</v>
      </c>
      <c r="C4533">
        <v>1961</v>
      </c>
      <c r="D4533" s="61" t="s">
        <v>1826</v>
      </c>
    </row>
    <row r="4534" spans="1:4" hidden="1" x14ac:dyDescent="0.25">
      <c r="A4534" s="61" t="s">
        <v>224</v>
      </c>
      <c r="B4534" s="61" t="s">
        <v>225</v>
      </c>
      <c r="C4534">
        <v>1962</v>
      </c>
      <c r="D4534" s="61" t="s">
        <v>2171</v>
      </c>
    </row>
    <row r="4535" spans="1:4" hidden="1" x14ac:dyDescent="0.25">
      <c r="A4535" s="61" t="s">
        <v>224</v>
      </c>
      <c r="B4535" s="61" t="s">
        <v>225</v>
      </c>
      <c r="C4535">
        <v>1963</v>
      </c>
      <c r="D4535" s="61" t="s">
        <v>2171</v>
      </c>
    </row>
    <row r="4536" spans="1:4" hidden="1" x14ac:dyDescent="0.25">
      <c r="A4536" s="61" t="s">
        <v>224</v>
      </c>
      <c r="B4536" s="61" t="s">
        <v>225</v>
      </c>
      <c r="C4536">
        <v>1964</v>
      </c>
      <c r="D4536" s="61" t="s">
        <v>2171</v>
      </c>
    </row>
    <row r="4537" spans="1:4" hidden="1" x14ac:dyDescent="0.25">
      <c r="A4537" s="61" t="s">
        <v>224</v>
      </c>
      <c r="B4537" s="61" t="s">
        <v>225</v>
      </c>
      <c r="C4537">
        <v>1965</v>
      </c>
      <c r="D4537" s="61" t="s">
        <v>2171</v>
      </c>
    </row>
    <row r="4538" spans="1:4" hidden="1" x14ac:dyDescent="0.25">
      <c r="A4538" s="61" t="s">
        <v>224</v>
      </c>
      <c r="B4538" s="61" t="s">
        <v>225</v>
      </c>
      <c r="C4538">
        <v>1966</v>
      </c>
      <c r="D4538" s="61" t="s">
        <v>2386</v>
      </c>
    </row>
    <row r="4539" spans="1:4" hidden="1" x14ac:dyDescent="0.25">
      <c r="A4539" s="61" t="s">
        <v>224</v>
      </c>
      <c r="B4539" s="61" t="s">
        <v>225</v>
      </c>
      <c r="C4539">
        <v>1967</v>
      </c>
      <c r="D4539" s="61" t="s">
        <v>2329</v>
      </c>
    </row>
    <row r="4540" spans="1:4" hidden="1" x14ac:dyDescent="0.25">
      <c r="A4540" s="61" t="s">
        <v>224</v>
      </c>
      <c r="B4540" s="61" t="s">
        <v>225</v>
      </c>
      <c r="C4540">
        <v>1968</v>
      </c>
      <c r="D4540" s="61" t="s">
        <v>2330</v>
      </c>
    </row>
    <row r="4541" spans="1:4" hidden="1" x14ac:dyDescent="0.25">
      <c r="A4541" s="61" t="s">
        <v>224</v>
      </c>
      <c r="B4541" s="61" t="s">
        <v>225</v>
      </c>
      <c r="C4541">
        <v>1969</v>
      </c>
      <c r="D4541" s="61" t="s">
        <v>2330</v>
      </c>
    </row>
    <row r="4542" spans="1:4" hidden="1" x14ac:dyDescent="0.25">
      <c r="A4542" s="61" t="s">
        <v>224</v>
      </c>
      <c r="B4542" s="61" t="s">
        <v>225</v>
      </c>
      <c r="C4542">
        <v>1970</v>
      </c>
      <c r="D4542" s="61" t="s">
        <v>1732</v>
      </c>
    </row>
    <row r="4543" spans="1:4" hidden="1" x14ac:dyDescent="0.25">
      <c r="A4543" s="61" t="s">
        <v>224</v>
      </c>
      <c r="B4543" s="61" t="s">
        <v>225</v>
      </c>
      <c r="C4543">
        <v>1971</v>
      </c>
      <c r="D4543" s="61" t="s">
        <v>1732</v>
      </c>
    </row>
    <row r="4544" spans="1:4" hidden="1" x14ac:dyDescent="0.25">
      <c r="A4544" s="61" t="s">
        <v>224</v>
      </c>
      <c r="B4544" s="61" t="s">
        <v>225</v>
      </c>
      <c r="C4544">
        <v>1972</v>
      </c>
      <c r="D4544" s="61" t="s">
        <v>1732</v>
      </c>
    </row>
    <row r="4545" spans="1:4" hidden="1" x14ac:dyDescent="0.25">
      <c r="A4545" s="61" t="s">
        <v>224</v>
      </c>
      <c r="B4545" s="61" t="s">
        <v>225</v>
      </c>
      <c r="C4545">
        <v>1973</v>
      </c>
      <c r="D4545" s="61" t="s">
        <v>1732</v>
      </c>
    </row>
    <row r="4546" spans="1:4" hidden="1" x14ac:dyDescent="0.25">
      <c r="A4546" s="61" t="s">
        <v>224</v>
      </c>
      <c r="B4546" s="61" t="s">
        <v>225</v>
      </c>
      <c r="C4546">
        <v>1974</v>
      </c>
      <c r="D4546" s="61" t="s">
        <v>2408</v>
      </c>
    </row>
    <row r="4547" spans="1:4" hidden="1" x14ac:dyDescent="0.25">
      <c r="A4547" s="61" t="s">
        <v>224</v>
      </c>
      <c r="B4547" s="61" t="s">
        <v>225</v>
      </c>
      <c r="C4547">
        <v>1975</v>
      </c>
      <c r="D4547" s="61" t="s">
        <v>2409</v>
      </c>
    </row>
    <row r="4548" spans="1:4" hidden="1" x14ac:dyDescent="0.25">
      <c r="A4548" s="61" t="s">
        <v>224</v>
      </c>
      <c r="B4548" s="61" t="s">
        <v>225</v>
      </c>
      <c r="C4548">
        <v>1976</v>
      </c>
      <c r="D4548" s="61" t="s">
        <v>2409</v>
      </c>
    </row>
    <row r="4549" spans="1:4" hidden="1" x14ac:dyDescent="0.25">
      <c r="A4549" s="61" t="s">
        <v>224</v>
      </c>
      <c r="B4549" s="61" t="s">
        <v>225</v>
      </c>
      <c r="C4549">
        <v>1977</v>
      </c>
      <c r="D4549" s="61" t="s">
        <v>2409</v>
      </c>
    </row>
    <row r="4550" spans="1:4" hidden="1" x14ac:dyDescent="0.25">
      <c r="A4550" s="61" t="s">
        <v>224</v>
      </c>
      <c r="B4550" s="61" t="s">
        <v>225</v>
      </c>
      <c r="C4550">
        <v>1978</v>
      </c>
      <c r="D4550" s="61" t="s">
        <v>1706</v>
      </c>
    </row>
    <row r="4551" spans="1:4" hidden="1" x14ac:dyDescent="0.25">
      <c r="A4551" s="61" t="s">
        <v>224</v>
      </c>
      <c r="B4551" s="61" t="s">
        <v>225</v>
      </c>
      <c r="C4551">
        <v>1979</v>
      </c>
      <c r="D4551" s="61" t="s">
        <v>2410</v>
      </c>
    </row>
    <row r="4552" spans="1:4" hidden="1" x14ac:dyDescent="0.25">
      <c r="A4552" s="61" t="s">
        <v>224</v>
      </c>
      <c r="B4552" s="61" t="s">
        <v>225</v>
      </c>
      <c r="C4552">
        <v>1980</v>
      </c>
      <c r="D4552" s="61" t="s">
        <v>1723</v>
      </c>
    </row>
    <row r="4553" spans="1:4" hidden="1" x14ac:dyDescent="0.25">
      <c r="A4553" s="61" t="s">
        <v>224</v>
      </c>
      <c r="B4553" s="61" t="s">
        <v>225</v>
      </c>
      <c r="C4553">
        <v>1981</v>
      </c>
      <c r="D4553" s="61" t="s">
        <v>2309</v>
      </c>
    </row>
    <row r="4554" spans="1:4" hidden="1" x14ac:dyDescent="0.25">
      <c r="A4554" s="61" t="s">
        <v>224</v>
      </c>
      <c r="B4554" s="61" t="s">
        <v>225</v>
      </c>
      <c r="C4554">
        <v>1982</v>
      </c>
      <c r="D4554" s="61" t="s">
        <v>2309</v>
      </c>
    </row>
    <row r="4555" spans="1:4" hidden="1" x14ac:dyDescent="0.25">
      <c r="A4555" s="61" t="s">
        <v>224</v>
      </c>
      <c r="B4555" s="61" t="s">
        <v>225</v>
      </c>
      <c r="C4555">
        <v>1983</v>
      </c>
      <c r="D4555" s="61" t="s">
        <v>2411</v>
      </c>
    </row>
    <row r="4556" spans="1:4" hidden="1" x14ac:dyDescent="0.25">
      <c r="A4556" s="61" t="s">
        <v>224</v>
      </c>
      <c r="B4556" s="61" t="s">
        <v>225</v>
      </c>
      <c r="C4556">
        <v>1984</v>
      </c>
      <c r="D4556" s="61" t="s">
        <v>2407</v>
      </c>
    </row>
    <row r="4557" spans="1:4" hidden="1" x14ac:dyDescent="0.25">
      <c r="A4557" s="61" t="s">
        <v>224</v>
      </c>
      <c r="B4557" s="61" t="s">
        <v>225</v>
      </c>
      <c r="C4557">
        <v>1985</v>
      </c>
      <c r="D4557" s="61" t="s">
        <v>2412</v>
      </c>
    </row>
    <row r="4558" spans="1:4" hidden="1" x14ac:dyDescent="0.25">
      <c r="A4558" s="61" t="s">
        <v>224</v>
      </c>
      <c r="B4558" s="61" t="s">
        <v>225</v>
      </c>
      <c r="C4558">
        <v>1986</v>
      </c>
      <c r="D4558" s="61" t="s">
        <v>2407</v>
      </c>
    </row>
    <row r="4559" spans="1:4" hidden="1" x14ac:dyDescent="0.25">
      <c r="A4559" s="61" t="s">
        <v>224</v>
      </c>
      <c r="B4559" s="61" t="s">
        <v>225</v>
      </c>
      <c r="C4559">
        <v>1987</v>
      </c>
      <c r="D4559" s="61" t="s">
        <v>2407</v>
      </c>
    </row>
    <row r="4560" spans="1:4" hidden="1" x14ac:dyDescent="0.25">
      <c r="A4560" s="61" t="s">
        <v>224</v>
      </c>
      <c r="B4560" s="61" t="s">
        <v>225</v>
      </c>
      <c r="C4560">
        <v>1988</v>
      </c>
      <c r="D4560" s="61" t="s">
        <v>2053</v>
      </c>
    </row>
    <row r="4561" spans="1:4" hidden="1" x14ac:dyDescent="0.25">
      <c r="A4561" s="61" t="s">
        <v>224</v>
      </c>
      <c r="B4561" s="61" t="s">
        <v>225</v>
      </c>
      <c r="C4561">
        <v>1989</v>
      </c>
      <c r="D4561" s="61" t="s">
        <v>1491</v>
      </c>
    </row>
    <row r="4562" spans="1:4" hidden="1" x14ac:dyDescent="0.25">
      <c r="A4562" s="61" t="s">
        <v>224</v>
      </c>
      <c r="B4562" s="61" t="s">
        <v>225</v>
      </c>
      <c r="C4562">
        <v>1990</v>
      </c>
      <c r="D4562" s="61" t="s">
        <v>1818</v>
      </c>
    </row>
    <row r="4563" spans="1:4" hidden="1" x14ac:dyDescent="0.25">
      <c r="A4563" s="61" t="s">
        <v>224</v>
      </c>
      <c r="B4563" s="61" t="s">
        <v>225</v>
      </c>
      <c r="C4563">
        <v>1991</v>
      </c>
      <c r="D4563" s="61" t="s">
        <v>2413</v>
      </c>
    </row>
    <row r="4564" spans="1:4" hidden="1" x14ac:dyDescent="0.25">
      <c r="A4564" s="61" t="s">
        <v>224</v>
      </c>
      <c r="B4564" s="61" t="s">
        <v>225</v>
      </c>
      <c r="C4564">
        <v>1992</v>
      </c>
      <c r="D4564" s="61" t="s">
        <v>1824</v>
      </c>
    </row>
    <row r="4565" spans="1:4" hidden="1" x14ac:dyDescent="0.25">
      <c r="A4565" s="61" t="s">
        <v>224</v>
      </c>
      <c r="B4565" s="61" t="s">
        <v>225</v>
      </c>
      <c r="C4565">
        <v>1993</v>
      </c>
      <c r="D4565" s="61" t="s">
        <v>2414</v>
      </c>
    </row>
    <row r="4566" spans="1:4" hidden="1" x14ac:dyDescent="0.25">
      <c r="A4566" s="61" t="s">
        <v>224</v>
      </c>
      <c r="B4566" s="61" t="s">
        <v>225</v>
      </c>
      <c r="C4566">
        <v>1994</v>
      </c>
      <c r="D4566" s="61" t="s">
        <v>2414</v>
      </c>
    </row>
    <row r="4567" spans="1:4" hidden="1" x14ac:dyDescent="0.25">
      <c r="A4567" s="61" t="s">
        <v>224</v>
      </c>
      <c r="B4567" s="61" t="s">
        <v>225</v>
      </c>
      <c r="C4567">
        <v>1995</v>
      </c>
      <c r="D4567" s="61" t="s">
        <v>2414</v>
      </c>
    </row>
    <row r="4568" spans="1:4" hidden="1" x14ac:dyDescent="0.25">
      <c r="A4568" s="61" t="s">
        <v>224</v>
      </c>
      <c r="B4568" s="61" t="s">
        <v>225</v>
      </c>
      <c r="C4568">
        <v>1996</v>
      </c>
      <c r="D4568" s="61" t="s">
        <v>2414</v>
      </c>
    </row>
    <row r="4569" spans="1:4" hidden="1" x14ac:dyDescent="0.25">
      <c r="A4569" s="61" t="s">
        <v>224</v>
      </c>
      <c r="B4569" s="61" t="s">
        <v>225</v>
      </c>
      <c r="C4569">
        <v>1997</v>
      </c>
      <c r="D4569" s="61" t="s">
        <v>2414</v>
      </c>
    </row>
    <row r="4570" spans="1:4" hidden="1" x14ac:dyDescent="0.25">
      <c r="A4570" s="61" t="s">
        <v>224</v>
      </c>
      <c r="B4570" s="61" t="s">
        <v>225</v>
      </c>
      <c r="C4570">
        <v>1998</v>
      </c>
      <c r="D4570" s="61" t="s">
        <v>2414</v>
      </c>
    </row>
    <row r="4571" spans="1:4" hidden="1" x14ac:dyDescent="0.25">
      <c r="A4571" s="61" t="s">
        <v>224</v>
      </c>
      <c r="B4571" s="61" t="s">
        <v>225</v>
      </c>
      <c r="C4571">
        <v>1999</v>
      </c>
      <c r="D4571" s="61" t="s">
        <v>2415</v>
      </c>
    </row>
    <row r="4572" spans="1:4" hidden="1" x14ac:dyDescent="0.25">
      <c r="A4572" s="61" t="s">
        <v>224</v>
      </c>
      <c r="B4572" s="61" t="s">
        <v>225</v>
      </c>
      <c r="C4572">
        <v>2000</v>
      </c>
      <c r="D4572" s="61" t="s">
        <v>2416</v>
      </c>
    </row>
    <row r="4573" spans="1:4" hidden="1" x14ac:dyDescent="0.25">
      <c r="A4573" s="61" t="s">
        <v>224</v>
      </c>
      <c r="B4573" s="61" t="s">
        <v>225</v>
      </c>
      <c r="C4573">
        <v>2001</v>
      </c>
      <c r="D4573" s="61" t="s">
        <v>2416</v>
      </c>
    </row>
    <row r="4574" spans="1:4" hidden="1" x14ac:dyDescent="0.25">
      <c r="A4574" s="61" t="s">
        <v>224</v>
      </c>
      <c r="B4574" s="61" t="s">
        <v>225</v>
      </c>
      <c r="C4574">
        <v>2002</v>
      </c>
      <c r="D4574" s="61" t="s">
        <v>2416</v>
      </c>
    </row>
    <row r="4575" spans="1:4" hidden="1" x14ac:dyDescent="0.25">
      <c r="A4575" s="61" t="s">
        <v>224</v>
      </c>
      <c r="B4575" s="61" t="s">
        <v>225</v>
      </c>
      <c r="C4575">
        <v>2003</v>
      </c>
      <c r="D4575" s="61" t="s">
        <v>2417</v>
      </c>
    </row>
    <row r="4576" spans="1:4" hidden="1" x14ac:dyDescent="0.25">
      <c r="A4576" s="61" t="s">
        <v>224</v>
      </c>
      <c r="B4576" s="61" t="s">
        <v>225</v>
      </c>
      <c r="C4576">
        <v>2004</v>
      </c>
      <c r="D4576" s="61" t="s">
        <v>2417</v>
      </c>
    </row>
    <row r="4577" spans="1:4" hidden="1" x14ac:dyDescent="0.25">
      <c r="A4577" s="61" t="s">
        <v>224</v>
      </c>
      <c r="B4577" s="61" t="s">
        <v>225</v>
      </c>
      <c r="C4577">
        <v>2005</v>
      </c>
      <c r="D4577" s="61" t="s">
        <v>2417</v>
      </c>
    </row>
    <row r="4578" spans="1:4" hidden="1" x14ac:dyDescent="0.25">
      <c r="A4578" s="61" t="s">
        <v>224</v>
      </c>
      <c r="B4578" s="61" t="s">
        <v>225</v>
      </c>
      <c r="C4578">
        <v>2006</v>
      </c>
      <c r="D4578" s="61" t="s">
        <v>2220</v>
      </c>
    </row>
    <row r="4579" spans="1:4" hidden="1" x14ac:dyDescent="0.25">
      <c r="A4579" s="61" t="s">
        <v>224</v>
      </c>
      <c r="B4579" s="61" t="s">
        <v>225</v>
      </c>
      <c r="C4579">
        <v>2007</v>
      </c>
      <c r="D4579" s="61" t="s">
        <v>2220</v>
      </c>
    </row>
    <row r="4580" spans="1:4" hidden="1" x14ac:dyDescent="0.25">
      <c r="A4580" s="61" t="s">
        <v>224</v>
      </c>
      <c r="B4580" s="61" t="s">
        <v>225</v>
      </c>
      <c r="C4580">
        <v>2008</v>
      </c>
      <c r="D4580" s="61" t="s">
        <v>2220</v>
      </c>
    </row>
    <row r="4581" spans="1:4" hidden="1" x14ac:dyDescent="0.25">
      <c r="A4581" s="61" t="s">
        <v>224</v>
      </c>
      <c r="B4581" s="61" t="s">
        <v>225</v>
      </c>
      <c r="C4581">
        <v>2009</v>
      </c>
      <c r="D4581" s="61" t="s">
        <v>2220</v>
      </c>
    </row>
    <row r="4582" spans="1:4" hidden="1" x14ac:dyDescent="0.25">
      <c r="A4582" s="61" t="s">
        <v>224</v>
      </c>
      <c r="B4582" s="61" t="s">
        <v>225</v>
      </c>
      <c r="C4582">
        <v>2010</v>
      </c>
      <c r="D4582" s="61" t="s">
        <v>2417</v>
      </c>
    </row>
    <row r="4583" spans="1:4" hidden="1" x14ac:dyDescent="0.25">
      <c r="A4583" s="61" t="s">
        <v>224</v>
      </c>
      <c r="B4583" s="61" t="s">
        <v>225</v>
      </c>
      <c r="C4583">
        <v>2011</v>
      </c>
      <c r="D4583" s="61" t="s">
        <v>2418</v>
      </c>
    </row>
    <row r="4584" spans="1:4" hidden="1" x14ac:dyDescent="0.25">
      <c r="A4584" s="61" t="s">
        <v>224</v>
      </c>
      <c r="B4584" s="61" t="s">
        <v>225</v>
      </c>
      <c r="C4584">
        <v>2012</v>
      </c>
      <c r="D4584" s="61" t="s">
        <v>2419</v>
      </c>
    </row>
    <row r="4585" spans="1:4" hidden="1" x14ac:dyDescent="0.25">
      <c r="A4585" s="61" t="s">
        <v>224</v>
      </c>
      <c r="B4585" s="61" t="s">
        <v>225</v>
      </c>
      <c r="C4585">
        <v>2013</v>
      </c>
      <c r="D4585" s="61" t="s">
        <v>2161</v>
      </c>
    </row>
    <row r="4586" spans="1:4" hidden="1" x14ac:dyDescent="0.25">
      <c r="A4586" s="61" t="s">
        <v>224</v>
      </c>
      <c r="B4586" s="61" t="s">
        <v>225</v>
      </c>
      <c r="C4586">
        <v>2014</v>
      </c>
      <c r="D4586" s="61" t="s">
        <v>1874</v>
      </c>
    </row>
    <row r="4587" spans="1:4" hidden="1" x14ac:dyDescent="0.25">
      <c r="A4587" s="61" t="s">
        <v>224</v>
      </c>
      <c r="B4587" s="61" t="s">
        <v>225</v>
      </c>
      <c r="C4587">
        <v>2015</v>
      </c>
      <c r="D4587" s="61" t="s">
        <v>2364</v>
      </c>
    </row>
    <row r="4588" spans="1:4" hidden="1" x14ac:dyDescent="0.25">
      <c r="A4588" s="61" t="s">
        <v>224</v>
      </c>
      <c r="B4588" s="61" t="s">
        <v>225</v>
      </c>
      <c r="C4588">
        <v>2016</v>
      </c>
      <c r="D4588" s="61" t="s">
        <v>2420</v>
      </c>
    </row>
    <row r="4589" spans="1:4" hidden="1" x14ac:dyDescent="0.25">
      <c r="A4589" s="61" t="s">
        <v>224</v>
      </c>
      <c r="B4589" s="61" t="s">
        <v>225</v>
      </c>
      <c r="C4589">
        <v>2017</v>
      </c>
      <c r="D4589" s="61" t="s">
        <v>2421</v>
      </c>
    </row>
    <row r="4590" spans="1:4" hidden="1" x14ac:dyDescent="0.25">
      <c r="A4590" s="61" t="s">
        <v>224</v>
      </c>
      <c r="B4590" s="61" t="s">
        <v>225</v>
      </c>
      <c r="C4590">
        <v>2018</v>
      </c>
      <c r="D4590" s="61" t="s">
        <v>2361</v>
      </c>
    </row>
    <row r="4591" spans="1:4" hidden="1" x14ac:dyDescent="0.25">
      <c r="A4591" s="61" t="s">
        <v>224</v>
      </c>
      <c r="B4591" s="61" t="s">
        <v>225</v>
      </c>
      <c r="C4591">
        <v>2019</v>
      </c>
      <c r="D4591" s="61" t="s">
        <v>2420</v>
      </c>
    </row>
    <row r="4592" spans="1:4" hidden="1" x14ac:dyDescent="0.25">
      <c r="A4592" s="61" t="s">
        <v>224</v>
      </c>
      <c r="B4592" s="61" t="s">
        <v>225</v>
      </c>
      <c r="C4592">
        <v>2020</v>
      </c>
      <c r="D4592" s="61" t="s">
        <v>2262</v>
      </c>
    </row>
    <row r="4593" spans="1:4" hidden="1" x14ac:dyDescent="0.25">
      <c r="A4593" s="61" t="s">
        <v>224</v>
      </c>
      <c r="B4593" s="61" t="s">
        <v>225</v>
      </c>
      <c r="C4593">
        <v>2021</v>
      </c>
      <c r="D4593" s="61" t="s">
        <v>2422</v>
      </c>
    </row>
    <row r="4594" spans="1:4" hidden="1" x14ac:dyDescent="0.25">
      <c r="A4594" s="61" t="s">
        <v>224</v>
      </c>
      <c r="B4594" s="61" t="s">
        <v>225</v>
      </c>
      <c r="C4594">
        <v>2022</v>
      </c>
      <c r="D4594" s="61" t="s">
        <v>2358</v>
      </c>
    </row>
    <row r="4595" spans="1:4" x14ac:dyDescent="0.25">
      <c r="A4595" s="61" t="s">
        <v>224</v>
      </c>
      <c r="B4595" s="61" t="s">
        <v>225</v>
      </c>
      <c r="C4595">
        <v>2023</v>
      </c>
      <c r="D4595" s="61">
        <v>0.73299999999999998</v>
      </c>
    </row>
    <row r="4596" spans="1:4" hidden="1" x14ac:dyDescent="0.25">
      <c r="A4596" s="61" t="s">
        <v>219</v>
      </c>
      <c r="B4596" s="61" t="s">
        <v>220</v>
      </c>
      <c r="C4596">
        <v>1916</v>
      </c>
      <c r="D4596" s="61" t="s">
        <v>2423</v>
      </c>
    </row>
    <row r="4597" spans="1:4" hidden="1" x14ac:dyDescent="0.25">
      <c r="A4597" s="61" t="s">
        <v>219</v>
      </c>
      <c r="B4597" s="61" t="s">
        <v>220</v>
      </c>
      <c r="C4597">
        <v>1917</v>
      </c>
      <c r="D4597" s="61" t="s">
        <v>2423</v>
      </c>
    </row>
    <row r="4598" spans="1:4" hidden="1" x14ac:dyDescent="0.25">
      <c r="A4598" s="61" t="s">
        <v>219</v>
      </c>
      <c r="B4598" s="61" t="s">
        <v>220</v>
      </c>
      <c r="C4598">
        <v>1918</v>
      </c>
      <c r="D4598" s="61" t="s">
        <v>2423</v>
      </c>
    </row>
    <row r="4599" spans="1:4" hidden="1" x14ac:dyDescent="0.25">
      <c r="A4599" s="61" t="s">
        <v>219</v>
      </c>
      <c r="B4599" s="61" t="s">
        <v>220</v>
      </c>
      <c r="C4599">
        <v>1919</v>
      </c>
      <c r="D4599" s="61" t="s">
        <v>2423</v>
      </c>
    </row>
    <row r="4600" spans="1:4" hidden="1" x14ac:dyDescent="0.25">
      <c r="A4600" s="61" t="s">
        <v>219</v>
      </c>
      <c r="B4600" s="61" t="s">
        <v>220</v>
      </c>
      <c r="C4600">
        <v>1920</v>
      </c>
      <c r="D4600" s="61" t="s">
        <v>2423</v>
      </c>
    </row>
    <row r="4601" spans="1:4" hidden="1" x14ac:dyDescent="0.25">
      <c r="A4601" s="61" t="s">
        <v>219</v>
      </c>
      <c r="B4601" s="61" t="s">
        <v>220</v>
      </c>
      <c r="C4601">
        <v>1921</v>
      </c>
      <c r="D4601" s="61" t="s">
        <v>2423</v>
      </c>
    </row>
    <row r="4602" spans="1:4" hidden="1" x14ac:dyDescent="0.25">
      <c r="A4602" s="61" t="s">
        <v>219</v>
      </c>
      <c r="B4602" s="61" t="s">
        <v>220</v>
      </c>
      <c r="C4602">
        <v>1922</v>
      </c>
      <c r="D4602" s="61" t="s">
        <v>2413</v>
      </c>
    </row>
    <row r="4603" spans="1:4" hidden="1" x14ac:dyDescent="0.25">
      <c r="A4603" s="61" t="s">
        <v>219</v>
      </c>
      <c r="B4603" s="61" t="s">
        <v>220</v>
      </c>
      <c r="C4603">
        <v>1923</v>
      </c>
      <c r="D4603" s="61" t="s">
        <v>1696</v>
      </c>
    </row>
    <row r="4604" spans="1:4" hidden="1" x14ac:dyDescent="0.25">
      <c r="A4604" s="61" t="s">
        <v>219</v>
      </c>
      <c r="B4604" s="61" t="s">
        <v>220</v>
      </c>
      <c r="C4604">
        <v>1924</v>
      </c>
      <c r="D4604" s="61" t="s">
        <v>1696</v>
      </c>
    </row>
    <row r="4605" spans="1:4" hidden="1" x14ac:dyDescent="0.25">
      <c r="A4605" s="61" t="s">
        <v>219</v>
      </c>
      <c r="B4605" s="61" t="s">
        <v>220</v>
      </c>
      <c r="C4605">
        <v>1925</v>
      </c>
      <c r="D4605" s="61" t="s">
        <v>1696</v>
      </c>
    </row>
    <row r="4606" spans="1:4" hidden="1" x14ac:dyDescent="0.25">
      <c r="A4606" s="61" t="s">
        <v>219</v>
      </c>
      <c r="B4606" s="61" t="s">
        <v>220</v>
      </c>
      <c r="C4606">
        <v>1926</v>
      </c>
      <c r="D4606" s="61" t="s">
        <v>1696</v>
      </c>
    </row>
    <row r="4607" spans="1:4" hidden="1" x14ac:dyDescent="0.25">
      <c r="A4607" s="61" t="s">
        <v>219</v>
      </c>
      <c r="B4607" s="61" t="s">
        <v>220</v>
      </c>
      <c r="C4607">
        <v>1927</v>
      </c>
      <c r="D4607" s="61" t="s">
        <v>1696</v>
      </c>
    </row>
    <row r="4608" spans="1:4" hidden="1" x14ac:dyDescent="0.25">
      <c r="A4608" s="61" t="s">
        <v>219</v>
      </c>
      <c r="B4608" s="61" t="s">
        <v>220</v>
      </c>
      <c r="C4608">
        <v>1928</v>
      </c>
      <c r="D4608" s="61" t="s">
        <v>1696</v>
      </c>
    </row>
    <row r="4609" spans="1:4" hidden="1" x14ac:dyDescent="0.25">
      <c r="A4609" s="61" t="s">
        <v>219</v>
      </c>
      <c r="B4609" s="61" t="s">
        <v>220</v>
      </c>
      <c r="C4609">
        <v>1929</v>
      </c>
      <c r="D4609" s="61" t="s">
        <v>1696</v>
      </c>
    </row>
    <row r="4610" spans="1:4" hidden="1" x14ac:dyDescent="0.25">
      <c r="A4610" s="61" t="s">
        <v>219</v>
      </c>
      <c r="B4610" s="61" t="s">
        <v>220</v>
      </c>
      <c r="C4610">
        <v>1930</v>
      </c>
      <c r="D4610" s="61" t="s">
        <v>1696</v>
      </c>
    </row>
    <row r="4611" spans="1:4" hidden="1" x14ac:dyDescent="0.25">
      <c r="A4611" s="61" t="s">
        <v>219</v>
      </c>
      <c r="B4611" s="61" t="s">
        <v>220</v>
      </c>
      <c r="C4611">
        <v>1931</v>
      </c>
      <c r="D4611" s="61" t="s">
        <v>1696</v>
      </c>
    </row>
    <row r="4612" spans="1:4" hidden="1" x14ac:dyDescent="0.25">
      <c r="A4612" s="61" t="s">
        <v>219</v>
      </c>
      <c r="B4612" s="61" t="s">
        <v>220</v>
      </c>
      <c r="C4612">
        <v>1932</v>
      </c>
      <c r="D4612" s="61" t="s">
        <v>1696</v>
      </c>
    </row>
    <row r="4613" spans="1:4" hidden="1" x14ac:dyDescent="0.25">
      <c r="A4613" s="61" t="s">
        <v>219</v>
      </c>
      <c r="B4613" s="61" t="s">
        <v>220</v>
      </c>
      <c r="C4613">
        <v>1933</v>
      </c>
      <c r="D4613" s="61" t="s">
        <v>1696</v>
      </c>
    </row>
    <row r="4614" spans="1:4" hidden="1" x14ac:dyDescent="0.25">
      <c r="A4614" s="61" t="s">
        <v>219</v>
      </c>
      <c r="B4614" s="61" t="s">
        <v>220</v>
      </c>
      <c r="C4614">
        <v>1934</v>
      </c>
      <c r="D4614" s="61" t="s">
        <v>1696</v>
      </c>
    </row>
    <row r="4615" spans="1:4" hidden="1" x14ac:dyDescent="0.25">
      <c r="A4615" s="61" t="s">
        <v>219</v>
      </c>
      <c r="B4615" s="61" t="s">
        <v>220</v>
      </c>
      <c r="C4615">
        <v>1935</v>
      </c>
      <c r="D4615" s="61" t="s">
        <v>1696</v>
      </c>
    </row>
    <row r="4616" spans="1:4" hidden="1" x14ac:dyDescent="0.25">
      <c r="A4616" s="61" t="s">
        <v>219</v>
      </c>
      <c r="B4616" s="61" t="s">
        <v>220</v>
      </c>
      <c r="C4616">
        <v>1936</v>
      </c>
      <c r="D4616" s="61" t="s">
        <v>1696</v>
      </c>
    </row>
    <row r="4617" spans="1:4" hidden="1" x14ac:dyDescent="0.25">
      <c r="A4617" s="61" t="s">
        <v>219</v>
      </c>
      <c r="B4617" s="61" t="s">
        <v>220</v>
      </c>
      <c r="C4617">
        <v>1937</v>
      </c>
      <c r="D4617" s="61" t="s">
        <v>1696</v>
      </c>
    </row>
    <row r="4618" spans="1:4" hidden="1" x14ac:dyDescent="0.25">
      <c r="A4618" s="61" t="s">
        <v>219</v>
      </c>
      <c r="B4618" s="61" t="s">
        <v>220</v>
      </c>
      <c r="C4618">
        <v>1938</v>
      </c>
      <c r="D4618" s="61" t="s">
        <v>1696</v>
      </c>
    </row>
    <row r="4619" spans="1:4" hidden="1" x14ac:dyDescent="0.25">
      <c r="A4619" s="61" t="s">
        <v>219</v>
      </c>
      <c r="B4619" s="61" t="s">
        <v>220</v>
      </c>
      <c r="C4619">
        <v>1939</v>
      </c>
      <c r="D4619" s="61" t="s">
        <v>1696</v>
      </c>
    </row>
    <row r="4620" spans="1:4" hidden="1" x14ac:dyDescent="0.25">
      <c r="A4620" s="61" t="s">
        <v>219</v>
      </c>
      <c r="B4620" s="61" t="s">
        <v>220</v>
      </c>
      <c r="C4620">
        <v>1940</v>
      </c>
      <c r="D4620" s="61" t="s">
        <v>1696</v>
      </c>
    </row>
    <row r="4621" spans="1:4" hidden="1" x14ac:dyDescent="0.25">
      <c r="A4621" s="61" t="s">
        <v>219</v>
      </c>
      <c r="B4621" s="61" t="s">
        <v>220</v>
      </c>
      <c r="C4621">
        <v>1941</v>
      </c>
      <c r="D4621" s="61" t="s">
        <v>1696</v>
      </c>
    </row>
    <row r="4622" spans="1:4" hidden="1" x14ac:dyDescent="0.25">
      <c r="A4622" s="61" t="s">
        <v>219</v>
      </c>
      <c r="B4622" s="61" t="s">
        <v>220</v>
      </c>
      <c r="C4622">
        <v>1942</v>
      </c>
      <c r="D4622" s="61" t="s">
        <v>1696</v>
      </c>
    </row>
    <row r="4623" spans="1:4" hidden="1" x14ac:dyDescent="0.25">
      <c r="A4623" s="61" t="s">
        <v>219</v>
      </c>
      <c r="B4623" s="61" t="s">
        <v>220</v>
      </c>
      <c r="C4623">
        <v>1943</v>
      </c>
      <c r="D4623" s="61" t="s">
        <v>1696</v>
      </c>
    </row>
    <row r="4624" spans="1:4" hidden="1" x14ac:dyDescent="0.25">
      <c r="A4624" s="61" t="s">
        <v>219</v>
      </c>
      <c r="B4624" s="61" t="s">
        <v>220</v>
      </c>
      <c r="C4624">
        <v>1944</v>
      </c>
      <c r="D4624" s="61" t="s">
        <v>1696</v>
      </c>
    </row>
    <row r="4625" spans="1:4" hidden="1" x14ac:dyDescent="0.25">
      <c r="A4625" s="61" t="s">
        <v>219</v>
      </c>
      <c r="B4625" s="61" t="s">
        <v>220</v>
      </c>
      <c r="C4625">
        <v>1945</v>
      </c>
      <c r="D4625" s="61" t="s">
        <v>1696</v>
      </c>
    </row>
    <row r="4626" spans="1:4" hidden="1" x14ac:dyDescent="0.25">
      <c r="A4626" s="61" t="s">
        <v>219</v>
      </c>
      <c r="B4626" s="61" t="s">
        <v>220</v>
      </c>
      <c r="C4626">
        <v>1946</v>
      </c>
      <c r="D4626" s="61" t="s">
        <v>1696</v>
      </c>
    </row>
    <row r="4627" spans="1:4" hidden="1" x14ac:dyDescent="0.25">
      <c r="A4627" s="61" t="s">
        <v>219</v>
      </c>
      <c r="B4627" s="61" t="s">
        <v>220</v>
      </c>
      <c r="C4627">
        <v>1947</v>
      </c>
      <c r="D4627" s="61" t="s">
        <v>2053</v>
      </c>
    </row>
    <row r="4628" spans="1:4" hidden="1" x14ac:dyDescent="0.25">
      <c r="A4628" s="61" t="s">
        <v>219</v>
      </c>
      <c r="B4628" s="61" t="s">
        <v>220</v>
      </c>
      <c r="C4628">
        <v>1948</v>
      </c>
      <c r="D4628" s="61" t="s">
        <v>2053</v>
      </c>
    </row>
    <row r="4629" spans="1:4" hidden="1" x14ac:dyDescent="0.25">
      <c r="A4629" s="61" t="s">
        <v>219</v>
      </c>
      <c r="B4629" s="61" t="s">
        <v>220</v>
      </c>
      <c r="C4629">
        <v>1949</v>
      </c>
      <c r="D4629" s="61" t="s">
        <v>2053</v>
      </c>
    </row>
    <row r="4630" spans="1:4" hidden="1" x14ac:dyDescent="0.25">
      <c r="A4630" s="61" t="s">
        <v>219</v>
      </c>
      <c r="B4630" s="61" t="s">
        <v>220</v>
      </c>
      <c r="C4630">
        <v>1950</v>
      </c>
      <c r="D4630" s="61" t="s">
        <v>2053</v>
      </c>
    </row>
    <row r="4631" spans="1:4" hidden="1" x14ac:dyDescent="0.25">
      <c r="A4631" s="61" t="s">
        <v>219</v>
      </c>
      <c r="B4631" s="61" t="s">
        <v>220</v>
      </c>
      <c r="C4631">
        <v>1951</v>
      </c>
      <c r="D4631" s="61" t="s">
        <v>2424</v>
      </c>
    </row>
    <row r="4632" spans="1:4" hidden="1" x14ac:dyDescent="0.25">
      <c r="A4632" s="61" t="s">
        <v>219</v>
      </c>
      <c r="B4632" s="61" t="s">
        <v>220</v>
      </c>
      <c r="C4632">
        <v>1952</v>
      </c>
      <c r="D4632" s="61" t="s">
        <v>2424</v>
      </c>
    </row>
    <row r="4633" spans="1:4" hidden="1" x14ac:dyDescent="0.25">
      <c r="A4633" s="61" t="s">
        <v>219</v>
      </c>
      <c r="B4633" s="61" t="s">
        <v>220</v>
      </c>
      <c r="C4633">
        <v>1953</v>
      </c>
      <c r="D4633" s="61" t="s">
        <v>2424</v>
      </c>
    </row>
    <row r="4634" spans="1:4" hidden="1" x14ac:dyDescent="0.25">
      <c r="A4634" s="61" t="s">
        <v>219</v>
      </c>
      <c r="B4634" s="61" t="s">
        <v>220</v>
      </c>
      <c r="C4634">
        <v>1954</v>
      </c>
      <c r="D4634" s="61" t="s">
        <v>2424</v>
      </c>
    </row>
    <row r="4635" spans="1:4" hidden="1" x14ac:dyDescent="0.25">
      <c r="A4635" s="61" t="s">
        <v>219</v>
      </c>
      <c r="B4635" s="61" t="s">
        <v>220</v>
      </c>
      <c r="C4635">
        <v>1955</v>
      </c>
      <c r="D4635" s="61" t="s">
        <v>2424</v>
      </c>
    </row>
    <row r="4636" spans="1:4" hidden="1" x14ac:dyDescent="0.25">
      <c r="A4636" s="61" t="s">
        <v>219</v>
      </c>
      <c r="B4636" s="61" t="s">
        <v>220</v>
      </c>
      <c r="C4636">
        <v>1956</v>
      </c>
      <c r="D4636" s="61" t="s">
        <v>2424</v>
      </c>
    </row>
    <row r="4637" spans="1:4" hidden="1" x14ac:dyDescent="0.25">
      <c r="A4637" s="61" t="s">
        <v>219</v>
      </c>
      <c r="B4637" s="61" t="s">
        <v>220</v>
      </c>
      <c r="C4637">
        <v>1957</v>
      </c>
      <c r="D4637" s="61" t="s">
        <v>2424</v>
      </c>
    </row>
    <row r="4638" spans="1:4" hidden="1" x14ac:dyDescent="0.25">
      <c r="A4638" s="61" t="s">
        <v>219</v>
      </c>
      <c r="B4638" s="61" t="s">
        <v>220</v>
      </c>
      <c r="C4638">
        <v>1958</v>
      </c>
      <c r="D4638" s="61" t="s">
        <v>2424</v>
      </c>
    </row>
    <row r="4639" spans="1:4" hidden="1" x14ac:dyDescent="0.25">
      <c r="A4639" s="61" t="s">
        <v>219</v>
      </c>
      <c r="B4639" s="61" t="s">
        <v>220</v>
      </c>
      <c r="C4639">
        <v>1959</v>
      </c>
      <c r="D4639" s="61" t="s">
        <v>2424</v>
      </c>
    </row>
    <row r="4640" spans="1:4" hidden="1" x14ac:dyDescent="0.25">
      <c r="A4640" s="61" t="s">
        <v>219</v>
      </c>
      <c r="B4640" s="61" t="s">
        <v>220</v>
      </c>
      <c r="C4640">
        <v>1960</v>
      </c>
      <c r="D4640" s="61" t="s">
        <v>2424</v>
      </c>
    </row>
    <row r="4641" spans="1:4" hidden="1" x14ac:dyDescent="0.25">
      <c r="A4641" s="61" t="s">
        <v>219</v>
      </c>
      <c r="B4641" s="61" t="s">
        <v>220</v>
      </c>
      <c r="C4641">
        <v>1961</v>
      </c>
      <c r="D4641" s="61" t="s">
        <v>2425</v>
      </c>
    </row>
    <row r="4642" spans="1:4" hidden="1" x14ac:dyDescent="0.25">
      <c r="A4642" s="61" t="s">
        <v>219</v>
      </c>
      <c r="B4642" s="61" t="s">
        <v>220</v>
      </c>
      <c r="C4642">
        <v>1962</v>
      </c>
      <c r="D4642" s="61" t="s">
        <v>2426</v>
      </c>
    </row>
    <row r="4643" spans="1:4" hidden="1" x14ac:dyDescent="0.25">
      <c r="A4643" s="61" t="s">
        <v>219</v>
      </c>
      <c r="B4643" s="61" t="s">
        <v>220</v>
      </c>
      <c r="C4643">
        <v>1963</v>
      </c>
      <c r="D4643" s="61" t="s">
        <v>2155</v>
      </c>
    </row>
    <row r="4644" spans="1:4" hidden="1" x14ac:dyDescent="0.25">
      <c r="A4644" s="61" t="s">
        <v>219</v>
      </c>
      <c r="B4644" s="61" t="s">
        <v>220</v>
      </c>
      <c r="C4644">
        <v>1964</v>
      </c>
      <c r="D4644" s="61" t="s">
        <v>1499</v>
      </c>
    </row>
    <row r="4645" spans="1:4" hidden="1" x14ac:dyDescent="0.25">
      <c r="A4645" s="61" t="s">
        <v>219</v>
      </c>
      <c r="B4645" s="61" t="s">
        <v>220</v>
      </c>
      <c r="C4645">
        <v>1965</v>
      </c>
      <c r="D4645" s="61" t="s">
        <v>1499</v>
      </c>
    </row>
    <row r="4646" spans="1:4" hidden="1" x14ac:dyDescent="0.25">
      <c r="A4646" s="61" t="s">
        <v>219</v>
      </c>
      <c r="B4646" s="61" t="s">
        <v>220</v>
      </c>
      <c r="C4646">
        <v>1966</v>
      </c>
      <c r="D4646" s="61" t="s">
        <v>1695</v>
      </c>
    </row>
    <row r="4647" spans="1:4" hidden="1" x14ac:dyDescent="0.25">
      <c r="A4647" s="61" t="s">
        <v>219</v>
      </c>
      <c r="B4647" s="61" t="s">
        <v>220</v>
      </c>
      <c r="C4647">
        <v>1967</v>
      </c>
      <c r="D4647" s="61" t="s">
        <v>1695</v>
      </c>
    </row>
    <row r="4648" spans="1:4" hidden="1" x14ac:dyDescent="0.25">
      <c r="A4648" s="61" t="s">
        <v>219</v>
      </c>
      <c r="B4648" s="61" t="s">
        <v>220</v>
      </c>
      <c r="C4648">
        <v>1968</v>
      </c>
      <c r="D4648" s="61" t="s">
        <v>1695</v>
      </c>
    </row>
    <row r="4649" spans="1:4" hidden="1" x14ac:dyDescent="0.25">
      <c r="A4649" s="61" t="s">
        <v>219</v>
      </c>
      <c r="B4649" s="61" t="s">
        <v>220</v>
      </c>
      <c r="C4649">
        <v>1969</v>
      </c>
      <c r="D4649" s="61" t="s">
        <v>1695</v>
      </c>
    </row>
    <row r="4650" spans="1:4" hidden="1" x14ac:dyDescent="0.25">
      <c r="A4650" s="61" t="s">
        <v>219</v>
      </c>
      <c r="B4650" s="61" t="s">
        <v>220</v>
      </c>
      <c r="C4650">
        <v>1970</v>
      </c>
      <c r="D4650" s="61" t="s">
        <v>2427</v>
      </c>
    </row>
    <row r="4651" spans="1:4" hidden="1" x14ac:dyDescent="0.25">
      <c r="A4651" s="61" t="s">
        <v>219</v>
      </c>
      <c r="B4651" s="61" t="s">
        <v>220</v>
      </c>
      <c r="C4651">
        <v>1971</v>
      </c>
      <c r="D4651" s="61" t="s">
        <v>2427</v>
      </c>
    </row>
    <row r="4652" spans="1:4" hidden="1" x14ac:dyDescent="0.25">
      <c r="A4652" s="61" t="s">
        <v>219</v>
      </c>
      <c r="B4652" s="61" t="s">
        <v>220</v>
      </c>
      <c r="C4652">
        <v>1972</v>
      </c>
      <c r="D4652" s="61" t="s">
        <v>1500</v>
      </c>
    </row>
    <row r="4653" spans="1:4" hidden="1" x14ac:dyDescent="0.25">
      <c r="A4653" s="61" t="s">
        <v>219</v>
      </c>
      <c r="B4653" s="61" t="s">
        <v>220</v>
      </c>
      <c r="C4653">
        <v>1973</v>
      </c>
      <c r="D4653" s="61" t="s">
        <v>1500</v>
      </c>
    </row>
    <row r="4654" spans="1:4" hidden="1" x14ac:dyDescent="0.25">
      <c r="A4654" s="61" t="s">
        <v>219</v>
      </c>
      <c r="B4654" s="61" t="s">
        <v>220</v>
      </c>
      <c r="C4654">
        <v>1974</v>
      </c>
      <c r="D4654" s="61" t="s">
        <v>1500</v>
      </c>
    </row>
    <row r="4655" spans="1:4" hidden="1" x14ac:dyDescent="0.25">
      <c r="A4655" s="61" t="s">
        <v>219</v>
      </c>
      <c r="B4655" s="61" t="s">
        <v>220</v>
      </c>
      <c r="C4655">
        <v>1975</v>
      </c>
      <c r="D4655" s="61" t="s">
        <v>1500</v>
      </c>
    </row>
    <row r="4656" spans="1:4" hidden="1" x14ac:dyDescent="0.25">
      <c r="A4656" s="61" t="s">
        <v>219</v>
      </c>
      <c r="B4656" s="61" t="s">
        <v>220</v>
      </c>
      <c r="C4656">
        <v>1976</v>
      </c>
      <c r="D4656" s="61" t="s">
        <v>2428</v>
      </c>
    </row>
    <row r="4657" spans="1:4" hidden="1" x14ac:dyDescent="0.25">
      <c r="A4657" s="61" t="s">
        <v>219</v>
      </c>
      <c r="B4657" s="61" t="s">
        <v>220</v>
      </c>
      <c r="C4657">
        <v>1977</v>
      </c>
      <c r="D4657" s="61" t="s">
        <v>2213</v>
      </c>
    </row>
    <row r="4658" spans="1:4" hidden="1" x14ac:dyDescent="0.25">
      <c r="A4658" s="61" t="s">
        <v>219</v>
      </c>
      <c r="B4658" s="61" t="s">
        <v>220</v>
      </c>
      <c r="C4658">
        <v>1978</v>
      </c>
      <c r="D4658" s="61" t="s">
        <v>2429</v>
      </c>
    </row>
    <row r="4659" spans="1:4" hidden="1" x14ac:dyDescent="0.25">
      <c r="A4659" s="61" t="s">
        <v>219</v>
      </c>
      <c r="B4659" s="61" t="s">
        <v>220</v>
      </c>
      <c r="C4659">
        <v>1979</v>
      </c>
      <c r="D4659" s="61" t="s">
        <v>2429</v>
      </c>
    </row>
    <row r="4660" spans="1:4" hidden="1" x14ac:dyDescent="0.25">
      <c r="A4660" s="61" t="s">
        <v>219</v>
      </c>
      <c r="B4660" s="61" t="s">
        <v>220</v>
      </c>
      <c r="C4660">
        <v>1980</v>
      </c>
      <c r="D4660" s="61" t="s">
        <v>2429</v>
      </c>
    </row>
    <row r="4661" spans="1:4" hidden="1" x14ac:dyDescent="0.25">
      <c r="A4661" s="61" t="s">
        <v>219</v>
      </c>
      <c r="B4661" s="61" t="s">
        <v>220</v>
      </c>
      <c r="C4661">
        <v>1981</v>
      </c>
      <c r="D4661" s="61" t="s">
        <v>2429</v>
      </c>
    </row>
    <row r="4662" spans="1:4" hidden="1" x14ac:dyDescent="0.25">
      <c r="A4662" s="61" t="s">
        <v>219</v>
      </c>
      <c r="B4662" s="61" t="s">
        <v>220</v>
      </c>
      <c r="C4662">
        <v>1982</v>
      </c>
      <c r="D4662" s="61" t="s">
        <v>2429</v>
      </c>
    </row>
    <row r="4663" spans="1:4" hidden="1" x14ac:dyDescent="0.25">
      <c r="A4663" s="61" t="s">
        <v>219</v>
      </c>
      <c r="B4663" s="61" t="s">
        <v>220</v>
      </c>
      <c r="C4663">
        <v>1983</v>
      </c>
      <c r="D4663" s="61" t="s">
        <v>2219</v>
      </c>
    </row>
    <row r="4664" spans="1:4" hidden="1" x14ac:dyDescent="0.25">
      <c r="A4664" s="61" t="s">
        <v>219</v>
      </c>
      <c r="B4664" s="61" t="s">
        <v>220</v>
      </c>
      <c r="C4664">
        <v>1984</v>
      </c>
      <c r="D4664" s="61" t="s">
        <v>2219</v>
      </c>
    </row>
    <row r="4665" spans="1:4" hidden="1" x14ac:dyDescent="0.25">
      <c r="A4665" s="61" t="s">
        <v>219</v>
      </c>
      <c r="B4665" s="61" t="s">
        <v>220</v>
      </c>
      <c r="C4665">
        <v>1985</v>
      </c>
      <c r="D4665" s="61" t="s">
        <v>2219</v>
      </c>
    </row>
    <row r="4666" spans="1:4" hidden="1" x14ac:dyDescent="0.25">
      <c r="A4666" s="61" t="s">
        <v>219</v>
      </c>
      <c r="B4666" s="61" t="s">
        <v>220</v>
      </c>
      <c r="C4666">
        <v>1986</v>
      </c>
      <c r="D4666" s="61" t="s">
        <v>2219</v>
      </c>
    </row>
    <row r="4667" spans="1:4" hidden="1" x14ac:dyDescent="0.25">
      <c r="A4667" s="61" t="s">
        <v>219</v>
      </c>
      <c r="B4667" s="61" t="s">
        <v>220</v>
      </c>
      <c r="C4667">
        <v>1987</v>
      </c>
      <c r="D4667" s="61" t="s">
        <v>1786</v>
      </c>
    </row>
    <row r="4668" spans="1:4" hidden="1" x14ac:dyDescent="0.25">
      <c r="A4668" s="61" t="s">
        <v>219</v>
      </c>
      <c r="B4668" s="61" t="s">
        <v>220</v>
      </c>
      <c r="C4668">
        <v>1988</v>
      </c>
      <c r="D4668" s="61" t="s">
        <v>2415</v>
      </c>
    </row>
    <row r="4669" spans="1:4" hidden="1" x14ac:dyDescent="0.25">
      <c r="A4669" s="61" t="s">
        <v>219</v>
      </c>
      <c r="B4669" s="61" t="s">
        <v>220</v>
      </c>
      <c r="C4669">
        <v>1989</v>
      </c>
      <c r="D4669" s="61" t="s">
        <v>2415</v>
      </c>
    </row>
    <row r="4670" spans="1:4" hidden="1" x14ac:dyDescent="0.25">
      <c r="A4670" s="61" t="s">
        <v>219</v>
      </c>
      <c r="B4670" s="61" t="s">
        <v>220</v>
      </c>
      <c r="C4670">
        <v>1990</v>
      </c>
      <c r="D4670" s="61" t="s">
        <v>2430</v>
      </c>
    </row>
    <row r="4671" spans="1:4" hidden="1" x14ac:dyDescent="0.25">
      <c r="A4671" s="61" t="s">
        <v>219</v>
      </c>
      <c r="B4671" s="61" t="s">
        <v>220</v>
      </c>
      <c r="C4671">
        <v>1991</v>
      </c>
      <c r="D4671" s="61" t="s">
        <v>2430</v>
      </c>
    </row>
    <row r="4672" spans="1:4" hidden="1" x14ac:dyDescent="0.25">
      <c r="A4672" s="61" t="s">
        <v>219</v>
      </c>
      <c r="B4672" s="61" t="s">
        <v>220</v>
      </c>
      <c r="C4672">
        <v>1992</v>
      </c>
      <c r="D4672" s="61" t="s">
        <v>2260</v>
      </c>
    </row>
    <row r="4673" spans="1:4" hidden="1" x14ac:dyDescent="0.25">
      <c r="A4673" s="61" t="s">
        <v>219</v>
      </c>
      <c r="B4673" s="61" t="s">
        <v>220</v>
      </c>
      <c r="C4673">
        <v>1993</v>
      </c>
      <c r="D4673" s="61" t="s">
        <v>2431</v>
      </c>
    </row>
    <row r="4674" spans="1:4" hidden="1" x14ac:dyDescent="0.25">
      <c r="A4674" s="61" t="s">
        <v>219</v>
      </c>
      <c r="B4674" s="61" t="s">
        <v>220</v>
      </c>
      <c r="C4674">
        <v>1994</v>
      </c>
      <c r="D4674" s="61" t="s">
        <v>1698</v>
      </c>
    </row>
    <row r="4675" spans="1:4" hidden="1" x14ac:dyDescent="0.25">
      <c r="A4675" s="61" t="s">
        <v>219</v>
      </c>
      <c r="B4675" s="61" t="s">
        <v>220</v>
      </c>
      <c r="C4675">
        <v>1995</v>
      </c>
      <c r="D4675" s="61" t="s">
        <v>1698</v>
      </c>
    </row>
    <row r="4676" spans="1:4" hidden="1" x14ac:dyDescent="0.25">
      <c r="A4676" s="61" t="s">
        <v>219</v>
      </c>
      <c r="B4676" s="61" t="s">
        <v>220</v>
      </c>
      <c r="C4676">
        <v>1996</v>
      </c>
      <c r="D4676" s="61" t="s">
        <v>1698</v>
      </c>
    </row>
    <row r="4677" spans="1:4" hidden="1" x14ac:dyDescent="0.25">
      <c r="A4677" s="61" t="s">
        <v>219</v>
      </c>
      <c r="B4677" s="61" t="s">
        <v>220</v>
      </c>
      <c r="C4677">
        <v>1997</v>
      </c>
      <c r="D4677" s="61" t="s">
        <v>1698</v>
      </c>
    </row>
    <row r="4678" spans="1:4" hidden="1" x14ac:dyDescent="0.25">
      <c r="A4678" s="61" t="s">
        <v>219</v>
      </c>
      <c r="B4678" s="61" t="s">
        <v>220</v>
      </c>
      <c r="C4678">
        <v>1998</v>
      </c>
      <c r="D4678" s="61" t="s">
        <v>1698</v>
      </c>
    </row>
    <row r="4679" spans="1:4" hidden="1" x14ac:dyDescent="0.25">
      <c r="A4679" s="61" t="s">
        <v>219</v>
      </c>
      <c r="B4679" s="61" t="s">
        <v>220</v>
      </c>
      <c r="C4679">
        <v>1999</v>
      </c>
      <c r="D4679" s="61" t="s">
        <v>1698</v>
      </c>
    </row>
    <row r="4680" spans="1:4" hidden="1" x14ac:dyDescent="0.25">
      <c r="A4680" s="61" t="s">
        <v>219</v>
      </c>
      <c r="B4680" s="61" t="s">
        <v>220</v>
      </c>
      <c r="C4680">
        <v>2000</v>
      </c>
      <c r="D4680" s="61" t="s">
        <v>1723</v>
      </c>
    </row>
    <row r="4681" spans="1:4" hidden="1" x14ac:dyDescent="0.25">
      <c r="A4681" s="61" t="s">
        <v>219</v>
      </c>
      <c r="B4681" s="61" t="s">
        <v>220</v>
      </c>
      <c r="C4681">
        <v>2001</v>
      </c>
      <c r="D4681" s="61" t="s">
        <v>1723</v>
      </c>
    </row>
    <row r="4682" spans="1:4" hidden="1" x14ac:dyDescent="0.25">
      <c r="A4682" s="61" t="s">
        <v>219</v>
      </c>
      <c r="B4682" s="61" t="s">
        <v>220</v>
      </c>
      <c r="C4682">
        <v>2002</v>
      </c>
      <c r="D4682" s="61" t="s">
        <v>1723</v>
      </c>
    </row>
    <row r="4683" spans="1:4" hidden="1" x14ac:dyDescent="0.25">
      <c r="A4683" s="61" t="s">
        <v>219</v>
      </c>
      <c r="B4683" s="61" t="s">
        <v>220</v>
      </c>
      <c r="C4683">
        <v>2003</v>
      </c>
      <c r="D4683" s="61" t="s">
        <v>1723</v>
      </c>
    </row>
    <row r="4684" spans="1:4" hidden="1" x14ac:dyDescent="0.25">
      <c r="A4684" s="61" t="s">
        <v>219</v>
      </c>
      <c r="B4684" s="61" t="s">
        <v>220</v>
      </c>
      <c r="C4684">
        <v>2004</v>
      </c>
      <c r="D4684" s="61" t="s">
        <v>1718</v>
      </c>
    </row>
    <row r="4685" spans="1:4" hidden="1" x14ac:dyDescent="0.25">
      <c r="A4685" s="61" t="s">
        <v>219</v>
      </c>
      <c r="B4685" s="61" t="s">
        <v>220</v>
      </c>
      <c r="C4685">
        <v>2005</v>
      </c>
      <c r="D4685" s="61" t="s">
        <v>2432</v>
      </c>
    </row>
    <row r="4686" spans="1:4" hidden="1" x14ac:dyDescent="0.25">
      <c r="A4686" s="61" t="s">
        <v>219</v>
      </c>
      <c r="B4686" s="61" t="s">
        <v>220</v>
      </c>
      <c r="C4686">
        <v>2006</v>
      </c>
      <c r="D4686" s="61" t="s">
        <v>1858</v>
      </c>
    </row>
    <row r="4687" spans="1:4" hidden="1" x14ac:dyDescent="0.25">
      <c r="A4687" s="61" t="s">
        <v>219</v>
      </c>
      <c r="B4687" s="61" t="s">
        <v>220</v>
      </c>
      <c r="C4687">
        <v>2007</v>
      </c>
      <c r="D4687" s="61" t="s">
        <v>2433</v>
      </c>
    </row>
    <row r="4688" spans="1:4" hidden="1" x14ac:dyDescent="0.25">
      <c r="A4688" s="61" t="s">
        <v>219</v>
      </c>
      <c r="B4688" s="61" t="s">
        <v>220</v>
      </c>
      <c r="C4688">
        <v>2008</v>
      </c>
      <c r="D4688" s="61" t="s">
        <v>2434</v>
      </c>
    </row>
    <row r="4689" spans="1:4" hidden="1" x14ac:dyDescent="0.25">
      <c r="A4689" s="61" t="s">
        <v>219</v>
      </c>
      <c r="B4689" s="61" t="s">
        <v>220</v>
      </c>
      <c r="C4689">
        <v>2009</v>
      </c>
      <c r="D4689" s="61" t="s">
        <v>2152</v>
      </c>
    </row>
    <row r="4690" spans="1:4" hidden="1" x14ac:dyDescent="0.25">
      <c r="A4690" s="61" t="s">
        <v>219</v>
      </c>
      <c r="B4690" s="61" t="s">
        <v>220</v>
      </c>
      <c r="C4690">
        <v>2010</v>
      </c>
      <c r="D4690" s="61" t="s">
        <v>1852</v>
      </c>
    </row>
    <row r="4691" spans="1:4" hidden="1" x14ac:dyDescent="0.25">
      <c r="A4691" s="61" t="s">
        <v>219</v>
      </c>
      <c r="B4691" s="61" t="s">
        <v>220</v>
      </c>
      <c r="C4691">
        <v>2011</v>
      </c>
      <c r="D4691" s="61" t="s">
        <v>542</v>
      </c>
    </row>
    <row r="4692" spans="1:4" hidden="1" x14ac:dyDescent="0.25">
      <c r="A4692" s="61" t="s">
        <v>219</v>
      </c>
      <c r="B4692" s="61" t="s">
        <v>220</v>
      </c>
      <c r="C4692">
        <v>2012</v>
      </c>
      <c r="D4692" s="61" t="s">
        <v>542</v>
      </c>
    </row>
    <row r="4693" spans="1:4" hidden="1" x14ac:dyDescent="0.25">
      <c r="A4693" s="61" t="s">
        <v>219</v>
      </c>
      <c r="B4693" s="61" t="s">
        <v>220</v>
      </c>
      <c r="C4693">
        <v>2013</v>
      </c>
      <c r="D4693" s="61" t="s">
        <v>2435</v>
      </c>
    </row>
    <row r="4694" spans="1:4" hidden="1" x14ac:dyDescent="0.25">
      <c r="A4694" s="61" t="s">
        <v>219</v>
      </c>
      <c r="B4694" s="61" t="s">
        <v>220</v>
      </c>
      <c r="C4694">
        <v>2014</v>
      </c>
      <c r="D4694" s="61" t="s">
        <v>2436</v>
      </c>
    </row>
    <row r="4695" spans="1:4" hidden="1" x14ac:dyDescent="0.25">
      <c r="A4695" s="61" t="s">
        <v>219</v>
      </c>
      <c r="B4695" s="61" t="s">
        <v>220</v>
      </c>
      <c r="C4695">
        <v>2015</v>
      </c>
      <c r="D4695" s="61" t="s">
        <v>2302</v>
      </c>
    </row>
    <row r="4696" spans="1:4" hidden="1" x14ac:dyDescent="0.25">
      <c r="A4696" s="61" t="s">
        <v>219</v>
      </c>
      <c r="B4696" s="61" t="s">
        <v>220</v>
      </c>
      <c r="C4696">
        <v>2016</v>
      </c>
      <c r="D4696" s="61" t="s">
        <v>2437</v>
      </c>
    </row>
    <row r="4697" spans="1:4" hidden="1" x14ac:dyDescent="0.25">
      <c r="A4697" s="61" t="s">
        <v>219</v>
      </c>
      <c r="B4697" s="61" t="s">
        <v>220</v>
      </c>
      <c r="C4697">
        <v>2017</v>
      </c>
      <c r="D4697" s="61" t="s">
        <v>2438</v>
      </c>
    </row>
    <row r="4698" spans="1:4" hidden="1" x14ac:dyDescent="0.25">
      <c r="A4698" s="61" t="s">
        <v>219</v>
      </c>
      <c r="B4698" s="61" t="s">
        <v>220</v>
      </c>
      <c r="C4698">
        <v>2018</v>
      </c>
      <c r="D4698" s="61" t="s">
        <v>2127</v>
      </c>
    </row>
    <row r="4699" spans="1:4" hidden="1" x14ac:dyDescent="0.25">
      <c r="A4699" s="61" t="s">
        <v>219</v>
      </c>
      <c r="B4699" s="61" t="s">
        <v>220</v>
      </c>
      <c r="C4699">
        <v>2019</v>
      </c>
      <c r="D4699" s="61" t="s">
        <v>2439</v>
      </c>
    </row>
    <row r="4700" spans="1:4" hidden="1" x14ac:dyDescent="0.25">
      <c r="A4700" s="61" t="s">
        <v>219</v>
      </c>
      <c r="B4700" s="61" t="s">
        <v>220</v>
      </c>
      <c r="C4700">
        <v>2020</v>
      </c>
      <c r="D4700" s="61" t="s">
        <v>2440</v>
      </c>
    </row>
    <row r="4701" spans="1:4" hidden="1" x14ac:dyDescent="0.25">
      <c r="A4701" s="61" t="s">
        <v>219</v>
      </c>
      <c r="B4701" s="61" t="s">
        <v>220</v>
      </c>
      <c r="C4701">
        <v>2021</v>
      </c>
      <c r="D4701" s="61" t="s">
        <v>2441</v>
      </c>
    </row>
    <row r="4702" spans="1:4" hidden="1" x14ac:dyDescent="0.25">
      <c r="A4702" s="61" t="s">
        <v>219</v>
      </c>
      <c r="B4702" s="61" t="s">
        <v>220</v>
      </c>
      <c r="C4702">
        <v>2022</v>
      </c>
      <c r="D4702" s="61" t="s">
        <v>1526</v>
      </c>
    </row>
    <row r="4703" spans="1:4" x14ac:dyDescent="0.25">
      <c r="A4703" s="61" t="s">
        <v>219</v>
      </c>
      <c r="B4703" s="61" t="s">
        <v>220</v>
      </c>
      <c r="C4703">
        <v>2023</v>
      </c>
      <c r="D4703" s="61">
        <v>0.113</v>
      </c>
    </row>
    <row r="4704" spans="1:4" hidden="1" x14ac:dyDescent="0.25">
      <c r="A4704" s="61" t="s">
        <v>341</v>
      </c>
      <c r="B4704" s="61" t="s">
        <v>342</v>
      </c>
      <c r="C4704">
        <v>1900</v>
      </c>
      <c r="D4704" s="61" t="s">
        <v>2442</v>
      </c>
    </row>
    <row r="4705" spans="1:4" hidden="1" x14ac:dyDescent="0.25">
      <c r="A4705" s="61" t="s">
        <v>341</v>
      </c>
      <c r="B4705" s="61" t="s">
        <v>342</v>
      </c>
      <c r="C4705">
        <v>1901</v>
      </c>
      <c r="D4705" s="61" t="s">
        <v>2442</v>
      </c>
    </row>
    <row r="4706" spans="1:4" hidden="1" x14ac:dyDescent="0.25">
      <c r="A4706" s="61" t="s">
        <v>341</v>
      </c>
      <c r="B4706" s="61" t="s">
        <v>342</v>
      </c>
      <c r="C4706">
        <v>1902</v>
      </c>
      <c r="D4706" s="61" t="s">
        <v>2442</v>
      </c>
    </row>
    <row r="4707" spans="1:4" hidden="1" x14ac:dyDescent="0.25">
      <c r="A4707" s="61" t="s">
        <v>341</v>
      </c>
      <c r="B4707" s="61" t="s">
        <v>342</v>
      </c>
      <c r="C4707">
        <v>1903</v>
      </c>
      <c r="D4707" s="61" t="s">
        <v>2442</v>
      </c>
    </row>
    <row r="4708" spans="1:4" hidden="1" x14ac:dyDescent="0.25">
      <c r="A4708" s="61" t="s">
        <v>341</v>
      </c>
      <c r="B4708" s="61" t="s">
        <v>342</v>
      </c>
      <c r="C4708">
        <v>1904</v>
      </c>
      <c r="D4708" s="61" t="s">
        <v>2442</v>
      </c>
    </row>
    <row r="4709" spans="1:4" hidden="1" x14ac:dyDescent="0.25">
      <c r="A4709" s="61" t="s">
        <v>341</v>
      </c>
      <c r="B4709" s="61" t="s">
        <v>342</v>
      </c>
      <c r="C4709">
        <v>1905</v>
      </c>
      <c r="D4709" s="61" t="s">
        <v>2442</v>
      </c>
    </row>
    <row r="4710" spans="1:4" hidden="1" x14ac:dyDescent="0.25">
      <c r="A4710" s="61" t="s">
        <v>341</v>
      </c>
      <c r="B4710" s="61" t="s">
        <v>342</v>
      </c>
      <c r="C4710">
        <v>1906</v>
      </c>
      <c r="D4710" s="61" t="s">
        <v>2442</v>
      </c>
    </row>
    <row r="4711" spans="1:4" hidden="1" x14ac:dyDescent="0.25">
      <c r="A4711" s="61" t="s">
        <v>341</v>
      </c>
      <c r="B4711" s="61" t="s">
        <v>342</v>
      </c>
      <c r="C4711">
        <v>1907</v>
      </c>
      <c r="D4711" s="61" t="s">
        <v>2442</v>
      </c>
    </row>
    <row r="4712" spans="1:4" hidden="1" x14ac:dyDescent="0.25">
      <c r="A4712" s="61" t="s">
        <v>341</v>
      </c>
      <c r="B4712" s="61" t="s">
        <v>342</v>
      </c>
      <c r="C4712">
        <v>1908</v>
      </c>
      <c r="D4712" s="61" t="s">
        <v>2442</v>
      </c>
    </row>
    <row r="4713" spans="1:4" hidden="1" x14ac:dyDescent="0.25">
      <c r="A4713" s="61" t="s">
        <v>341</v>
      </c>
      <c r="B4713" s="61" t="s">
        <v>342</v>
      </c>
      <c r="C4713">
        <v>1909</v>
      </c>
      <c r="D4713" s="61" t="s">
        <v>2442</v>
      </c>
    </row>
    <row r="4714" spans="1:4" hidden="1" x14ac:dyDescent="0.25">
      <c r="A4714" s="61" t="s">
        <v>341</v>
      </c>
      <c r="B4714" s="61" t="s">
        <v>342</v>
      </c>
      <c r="C4714">
        <v>1910</v>
      </c>
      <c r="D4714" s="61" t="s">
        <v>2442</v>
      </c>
    </row>
    <row r="4715" spans="1:4" hidden="1" x14ac:dyDescent="0.25">
      <c r="A4715" s="61" t="s">
        <v>341</v>
      </c>
      <c r="B4715" s="61" t="s">
        <v>342</v>
      </c>
      <c r="C4715">
        <v>1911</v>
      </c>
      <c r="D4715" s="61" t="s">
        <v>2442</v>
      </c>
    </row>
    <row r="4716" spans="1:4" hidden="1" x14ac:dyDescent="0.25">
      <c r="A4716" s="61" t="s">
        <v>341</v>
      </c>
      <c r="B4716" s="61" t="s">
        <v>342</v>
      </c>
      <c r="C4716">
        <v>1912</v>
      </c>
      <c r="D4716" s="61" t="s">
        <v>2442</v>
      </c>
    </row>
    <row r="4717" spans="1:4" hidden="1" x14ac:dyDescent="0.25">
      <c r="A4717" s="61" t="s">
        <v>341</v>
      </c>
      <c r="B4717" s="61" t="s">
        <v>342</v>
      </c>
      <c r="C4717">
        <v>1913</v>
      </c>
      <c r="D4717" s="61" t="s">
        <v>2442</v>
      </c>
    </row>
    <row r="4718" spans="1:4" hidden="1" x14ac:dyDescent="0.25">
      <c r="A4718" s="61" t="s">
        <v>341</v>
      </c>
      <c r="B4718" s="61" t="s">
        <v>342</v>
      </c>
      <c r="C4718">
        <v>1914</v>
      </c>
      <c r="D4718" s="61" t="s">
        <v>2442</v>
      </c>
    </row>
    <row r="4719" spans="1:4" hidden="1" x14ac:dyDescent="0.25">
      <c r="A4719" s="61" t="s">
        <v>341</v>
      </c>
      <c r="B4719" s="61" t="s">
        <v>342</v>
      </c>
      <c r="C4719">
        <v>1915</v>
      </c>
      <c r="D4719" s="61" t="s">
        <v>2442</v>
      </c>
    </row>
    <row r="4720" spans="1:4" hidden="1" x14ac:dyDescent="0.25">
      <c r="A4720" s="61" t="s">
        <v>341</v>
      </c>
      <c r="B4720" s="61" t="s">
        <v>342</v>
      </c>
      <c r="C4720">
        <v>1916</v>
      </c>
      <c r="D4720" s="61" t="s">
        <v>2442</v>
      </c>
    </row>
    <row r="4721" spans="1:4" hidden="1" x14ac:dyDescent="0.25">
      <c r="A4721" s="61" t="s">
        <v>341</v>
      </c>
      <c r="B4721" s="61" t="s">
        <v>342</v>
      </c>
      <c r="C4721">
        <v>1917</v>
      </c>
      <c r="D4721" s="61" t="s">
        <v>2442</v>
      </c>
    </row>
    <row r="4722" spans="1:4" hidden="1" x14ac:dyDescent="0.25">
      <c r="A4722" s="61" t="s">
        <v>341</v>
      </c>
      <c r="B4722" s="61" t="s">
        <v>342</v>
      </c>
      <c r="C4722">
        <v>1918</v>
      </c>
      <c r="D4722" s="61" t="s">
        <v>2442</v>
      </c>
    </row>
    <row r="4723" spans="1:4" hidden="1" x14ac:dyDescent="0.25">
      <c r="A4723" s="61" t="s">
        <v>341</v>
      </c>
      <c r="B4723" s="61" t="s">
        <v>342</v>
      </c>
      <c r="C4723">
        <v>1919</v>
      </c>
      <c r="D4723" s="61" t="s">
        <v>2442</v>
      </c>
    </row>
    <row r="4724" spans="1:4" hidden="1" x14ac:dyDescent="0.25">
      <c r="A4724" s="61" t="s">
        <v>341</v>
      </c>
      <c r="B4724" s="61" t="s">
        <v>342</v>
      </c>
      <c r="C4724">
        <v>1920</v>
      </c>
      <c r="D4724" s="61" t="s">
        <v>2442</v>
      </c>
    </row>
    <row r="4725" spans="1:4" hidden="1" x14ac:dyDescent="0.25">
      <c r="A4725" s="61" t="s">
        <v>341</v>
      </c>
      <c r="B4725" s="61" t="s">
        <v>342</v>
      </c>
      <c r="C4725">
        <v>1921</v>
      </c>
      <c r="D4725" s="61" t="s">
        <v>2442</v>
      </c>
    </row>
    <row r="4726" spans="1:4" hidden="1" x14ac:dyDescent="0.25">
      <c r="A4726" s="61" t="s">
        <v>341</v>
      </c>
      <c r="B4726" s="61" t="s">
        <v>342</v>
      </c>
      <c r="C4726">
        <v>1922</v>
      </c>
      <c r="D4726" s="61" t="s">
        <v>2442</v>
      </c>
    </row>
    <row r="4727" spans="1:4" hidden="1" x14ac:dyDescent="0.25">
      <c r="A4727" s="61" t="s">
        <v>341</v>
      </c>
      <c r="B4727" s="61" t="s">
        <v>342</v>
      </c>
      <c r="C4727">
        <v>1923</v>
      </c>
      <c r="D4727" s="61" t="s">
        <v>2442</v>
      </c>
    </row>
    <row r="4728" spans="1:4" hidden="1" x14ac:dyDescent="0.25">
      <c r="A4728" s="61" t="s">
        <v>341</v>
      </c>
      <c r="B4728" s="61" t="s">
        <v>342</v>
      </c>
      <c r="C4728">
        <v>1924</v>
      </c>
      <c r="D4728" s="61" t="s">
        <v>2442</v>
      </c>
    </row>
    <row r="4729" spans="1:4" hidden="1" x14ac:dyDescent="0.25">
      <c r="A4729" s="61" t="s">
        <v>341</v>
      </c>
      <c r="B4729" s="61" t="s">
        <v>342</v>
      </c>
      <c r="C4729">
        <v>1925</v>
      </c>
      <c r="D4729" s="61" t="s">
        <v>2442</v>
      </c>
    </row>
    <row r="4730" spans="1:4" hidden="1" x14ac:dyDescent="0.25">
      <c r="A4730" s="61" t="s">
        <v>341</v>
      </c>
      <c r="B4730" s="61" t="s">
        <v>342</v>
      </c>
      <c r="C4730">
        <v>1926</v>
      </c>
      <c r="D4730" s="61" t="s">
        <v>2442</v>
      </c>
    </row>
    <row r="4731" spans="1:4" hidden="1" x14ac:dyDescent="0.25">
      <c r="A4731" s="61" t="s">
        <v>341</v>
      </c>
      <c r="B4731" s="61" t="s">
        <v>342</v>
      </c>
      <c r="C4731">
        <v>1927</v>
      </c>
      <c r="D4731" s="61" t="s">
        <v>2442</v>
      </c>
    </row>
    <row r="4732" spans="1:4" hidden="1" x14ac:dyDescent="0.25">
      <c r="A4732" s="61" t="s">
        <v>341</v>
      </c>
      <c r="B4732" s="61" t="s">
        <v>342</v>
      </c>
      <c r="C4732">
        <v>1928</v>
      </c>
      <c r="D4732" s="61" t="s">
        <v>2442</v>
      </c>
    </row>
    <row r="4733" spans="1:4" hidden="1" x14ac:dyDescent="0.25">
      <c r="A4733" s="61" t="s">
        <v>341</v>
      </c>
      <c r="B4733" s="61" t="s">
        <v>342</v>
      </c>
      <c r="C4733">
        <v>1929</v>
      </c>
      <c r="D4733" s="61" t="s">
        <v>2442</v>
      </c>
    </row>
    <row r="4734" spans="1:4" hidden="1" x14ac:dyDescent="0.25">
      <c r="A4734" s="61" t="s">
        <v>341</v>
      </c>
      <c r="B4734" s="61" t="s">
        <v>342</v>
      </c>
      <c r="C4734">
        <v>1930</v>
      </c>
      <c r="D4734" s="61" t="s">
        <v>2442</v>
      </c>
    </row>
    <row r="4735" spans="1:4" hidden="1" x14ac:dyDescent="0.25">
      <c r="A4735" s="61" t="s">
        <v>341</v>
      </c>
      <c r="B4735" s="61" t="s">
        <v>342</v>
      </c>
      <c r="C4735">
        <v>1931</v>
      </c>
      <c r="D4735" s="61" t="s">
        <v>2442</v>
      </c>
    </row>
    <row r="4736" spans="1:4" hidden="1" x14ac:dyDescent="0.25">
      <c r="A4736" s="61" t="s">
        <v>341</v>
      </c>
      <c r="B4736" s="61" t="s">
        <v>342</v>
      </c>
      <c r="C4736">
        <v>1932</v>
      </c>
      <c r="D4736" s="61" t="s">
        <v>2442</v>
      </c>
    </row>
    <row r="4737" spans="1:4" hidden="1" x14ac:dyDescent="0.25">
      <c r="A4737" s="61" t="s">
        <v>341</v>
      </c>
      <c r="B4737" s="61" t="s">
        <v>342</v>
      </c>
      <c r="C4737">
        <v>1933</v>
      </c>
      <c r="D4737" s="61" t="s">
        <v>2442</v>
      </c>
    </row>
    <row r="4738" spans="1:4" hidden="1" x14ac:dyDescent="0.25">
      <c r="A4738" s="61" t="s">
        <v>341</v>
      </c>
      <c r="B4738" s="61" t="s">
        <v>342</v>
      </c>
      <c r="C4738">
        <v>1934</v>
      </c>
      <c r="D4738" s="61" t="s">
        <v>2442</v>
      </c>
    </row>
    <row r="4739" spans="1:4" hidden="1" x14ac:dyDescent="0.25">
      <c r="A4739" s="61" t="s">
        <v>341</v>
      </c>
      <c r="B4739" s="61" t="s">
        <v>342</v>
      </c>
      <c r="C4739">
        <v>1935</v>
      </c>
      <c r="D4739" s="61" t="s">
        <v>2442</v>
      </c>
    </row>
    <row r="4740" spans="1:4" hidden="1" x14ac:dyDescent="0.25">
      <c r="A4740" s="61" t="s">
        <v>341</v>
      </c>
      <c r="B4740" s="61" t="s">
        <v>342</v>
      </c>
      <c r="C4740">
        <v>1936</v>
      </c>
      <c r="D4740" s="61" t="s">
        <v>2442</v>
      </c>
    </row>
    <row r="4741" spans="1:4" hidden="1" x14ac:dyDescent="0.25">
      <c r="A4741" s="61" t="s">
        <v>341</v>
      </c>
      <c r="B4741" s="61" t="s">
        <v>342</v>
      </c>
      <c r="C4741">
        <v>1937</v>
      </c>
      <c r="D4741" s="61" t="s">
        <v>2442</v>
      </c>
    </row>
    <row r="4742" spans="1:4" hidden="1" x14ac:dyDescent="0.25">
      <c r="A4742" s="61" t="s">
        <v>341</v>
      </c>
      <c r="B4742" s="61" t="s">
        <v>342</v>
      </c>
      <c r="C4742">
        <v>1938</v>
      </c>
      <c r="D4742" s="61" t="s">
        <v>2442</v>
      </c>
    </row>
    <row r="4743" spans="1:4" hidden="1" x14ac:dyDescent="0.25">
      <c r="A4743" s="61" t="s">
        <v>341</v>
      </c>
      <c r="B4743" s="61" t="s">
        <v>342</v>
      </c>
      <c r="C4743">
        <v>1939</v>
      </c>
      <c r="D4743" s="61" t="s">
        <v>2442</v>
      </c>
    </row>
    <row r="4744" spans="1:4" hidden="1" x14ac:dyDescent="0.25">
      <c r="A4744" s="61" t="s">
        <v>341</v>
      </c>
      <c r="B4744" s="61" t="s">
        <v>342</v>
      </c>
      <c r="C4744">
        <v>1940</v>
      </c>
      <c r="D4744" s="61" t="s">
        <v>2442</v>
      </c>
    </row>
    <row r="4745" spans="1:4" hidden="1" x14ac:dyDescent="0.25">
      <c r="A4745" s="61" t="s">
        <v>341</v>
      </c>
      <c r="B4745" s="61" t="s">
        <v>342</v>
      </c>
      <c r="C4745">
        <v>1941</v>
      </c>
      <c r="D4745" s="61" t="s">
        <v>2442</v>
      </c>
    </row>
    <row r="4746" spans="1:4" hidden="1" x14ac:dyDescent="0.25">
      <c r="A4746" s="61" t="s">
        <v>341</v>
      </c>
      <c r="B4746" s="61" t="s">
        <v>342</v>
      </c>
      <c r="C4746">
        <v>1942</v>
      </c>
      <c r="D4746" s="61" t="s">
        <v>2442</v>
      </c>
    </row>
    <row r="4747" spans="1:4" hidden="1" x14ac:dyDescent="0.25">
      <c r="A4747" s="61" t="s">
        <v>341</v>
      </c>
      <c r="B4747" s="61" t="s">
        <v>342</v>
      </c>
      <c r="C4747">
        <v>1943</v>
      </c>
      <c r="D4747" s="61" t="s">
        <v>2442</v>
      </c>
    </row>
    <row r="4748" spans="1:4" hidden="1" x14ac:dyDescent="0.25">
      <c r="A4748" s="61" t="s">
        <v>341</v>
      </c>
      <c r="B4748" s="61" t="s">
        <v>342</v>
      </c>
      <c r="C4748">
        <v>1944</v>
      </c>
      <c r="D4748" s="61" t="s">
        <v>2442</v>
      </c>
    </row>
    <row r="4749" spans="1:4" hidden="1" x14ac:dyDescent="0.25">
      <c r="A4749" s="61" t="s">
        <v>341</v>
      </c>
      <c r="B4749" s="61" t="s">
        <v>342</v>
      </c>
      <c r="C4749">
        <v>1945</v>
      </c>
      <c r="D4749" s="61" t="s">
        <v>2442</v>
      </c>
    </row>
    <row r="4750" spans="1:4" hidden="1" x14ac:dyDescent="0.25">
      <c r="A4750" s="61" t="s">
        <v>341</v>
      </c>
      <c r="B4750" s="61" t="s">
        <v>342</v>
      </c>
      <c r="C4750">
        <v>1946</v>
      </c>
      <c r="D4750" s="61" t="s">
        <v>1806</v>
      </c>
    </row>
    <row r="4751" spans="1:4" hidden="1" x14ac:dyDescent="0.25">
      <c r="A4751" s="61" t="s">
        <v>341</v>
      </c>
      <c r="B4751" s="61" t="s">
        <v>342</v>
      </c>
      <c r="C4751">
        <v>1947</v>
      </c>
      <c r="D4751" s="61" t="s">
        <v>1806</v>
      </c>
    </row>
    <row r="4752" spans="1:4" hidden="1" x14ac:dyDescent="0.25">
      <c r="A4752" s="61" t="s">
        <v>341</v>
      </c>
      <c r="B4752" s="61" t="s">
        <v>342</v>
      </c>
      <c r="C4752">
        <v>1948</v>
      </c>
      <c r="D4752" s="61" t="s">
        <v>1806</v>
      </c>
    </row>
    <row r="4753" spans="1:4" hidden="1" x14ac:dyDescent="0.25">
      <c r="A4753" s="61" t="s">
        <v>341</v>
      </c>
      <c r="B4753" s="61" t="s">
        <v>342</v>
      </c>
      <c r="C4753">
        <v>1949</v>
      </c>
      <c r="D4753" s="61" t="s">
        <v>1806</v>
      </c>
    </row>
    <row r="4754" spans="1:4" hidden="1" x14ac:dyDescent="0.25">
      <c r="A4754" s="61" t="s">
        <v>341</v>
      </c>
      <c r="B4754" s="61" t="s">
        <v>342</v>
      </c>
      <c r="C4754">
        <v>1950</v>
      </c>
      <c r="D4754" s="61" t="s">
        <v>2112</v>
      </c>
    </row>
    <row r="4755" spans="1:4" hidden="1" x14ac:dyDescent="0.25">
      <c r="A4755" s="61" t="s">
        <v>341</v>
      </c>
      <c r="B4755" s="61" t="s">
        <v>342</v>
      </c>
      <c r="C4755">
        <v>1951</v>
      </c>
      <c r="D4755" s="61" t="s">
        <v>2112</v>
      </c>
    </row>
    <row r="4756" spans="1:4" hidden="1" x14ac:dyDescent="0.25">
      <c r="A4756" s="61" t="s">
        <v>341</v>
      </c>
      <c r="B4756" s="61" t="s">
        <v>342</v>
      </c>
      <c r="C4756">
        <v>1952</v>
      </c>
      <c r="D4756" s="61" t="s">
        <v>2112</v>
      </c>
    </row>
    <row r="4757" spans="1:4" hidden="1" x14ac:dyDescent="0.25">
      <c r="A4757" s="61" t="s">
        <v>341</v>
      </c>
      <c r="B4757" s="61" t="s">
        <v>342</v>
      </c>
      <c r="C4757">
        <v>1953</v>
      </c>
      <c r="D4757" s="61" t="s">
        <v>1487</v>
      </c>
    </row>
    <row r="4758" spans="1:4" hidden="1" x14ac:dyDescent="0.25">
      <c r="A4758" s="61" t="s">
        <v>341</v>
      </c>
      <c r="B4758" s="61" t="s">
        <v>342</v>
      </c>
      <c r="C4758">
        <v>1954</v>
      </c>
      <c r="D4758" s="61" t="s">
        <v>2443</v>
      </c>
    </row>
    <row r="4759" spans="1:4" hidden="1" x14ac:dyDescent="0.25">
      <c r="A4759" s="61" t="s">
        <v>341</v>
      </c>
      <c r="B4759" s="61" t="s">
        <v>342</v>
      </c>
      <c r="C4759">
        <v>1955</v>
      </c>
      <c r="D4759" s="61" t="s">
        <v>2443</v>
      </c>
    </row>
    <row r="4760" spans="1:4" hidden="1" x14ac:dyDescent="0.25">
      <c r="A4760" s="61" t="s">
        <v>341</v>
      </c>
      <c r="B4760" s="61" t="s">
        <v>342</v>
      </c>
      <c r="C4760">
        <v>1956</v>
      </c>
      <c r="D4760" s="61" t="s">
        <v>2443</v>
      </c>
    </row>
    <row r="4761" spans="1:4" hidden="1" x14ac:dyDescent="0.25">
      <c r="A4761" s="61" t="s">
        <v>341</v>
      </c>
      <c r="B4761" s="61" t="s">
        <v>342</v>
      </c>
      <c r="C4761">
        <v>1957</v>
      </c>
      <c r="D4761" s="61" t="s">
        <v>2443</v>
      </c>
    </row>
    <row r="4762" spans="1:4" hidden="1" x14ac:dyDescent="0.25">
      <c r="A4762" s="61" t="s">
        <v>341</v>
      </c>
      <c r="B4762" s="61" t="s">
        <v>342</v>
      </c>
      <c r="C4762">
        <v>1958</v>
      </c>
      <c r="D4762" s="61" t="s">
        <v>2443</v>
      </c>
    </row>
    <row r="4763" spans="1:4" hidden="1" x14ac:dyDescent="0.25">
      <c r="A4763" s="61" t="s">
        <v>341</v>
      </c>
      <c r="B4763" s="61" t="s">
        <v>342</v>
      </c>
      <c r="C4763">
        <v>1959</v>
      </c>
      <c r="D4763" s="61" t="s">
        <v>2443</v>
      </c>
    </row>
    <row r="4764" spans="1:4" hidden="1" x14ac:dyDescent="0.25">
      <c r="A4764" s="61" t="s">
        <v>341</v>
      </c>
      <c r="B4764" s="61" t="s">
        <v>342</v>
      </c>
      <c r="C4764">
        <v>1960</v>
      </c>
      <c r="D4764" s="61" t="s">
        <v>1860</v>
      </c>
    </row>
    <row r="4765" spans="1:4" hidden="1" x14ac:dyDescent="0.25">
      <c r="A4765" s="61" t="s">
        <v>341</v>
      </c>
      <c r="B4765" s="61" t="s">
        <v>342</v>
      </c>
      <c r="C4765">
        <v>1961</v>
      </c>
      <c r="D4765" s="61" t="s">
        <v>1860</v>
      </c>
    </row>
    <row r="4766" spans="1:4" hidden="1" x14ac:dyDescent="0.25">
      <c r="A4766" s="61" t="s">
        <v>341</v>
      </c>
      <c r="B4766" s="61" t="s">
        <v>342</v>
      </c>
      <c r="C4766">
        <v>1962</v>
      </c>
      <c r="D4766" s="61" t="s">
        <v>1860</v>
      </c>
    </row>
    <row r="4767" spans="1:4" hidden="1" x14ac:dyDescent="0.25">
      <c r="A4767" s="61" t="s">
        <v>341</v>
      </c>
      <c r="B4767" s="61" t="s">
        <v>342</v>
      </c>
      <c r="C4767">
        <v>1963</v>
      </c>
      <c r="D4767" s="61" t="s">
        <v>1860</v>
      </c>
    </row>
    <row r="4768" spans="1:4" hidden="1" x14ac:dyDescent="0.25">
      <c r="A4768" s="61" t="s">
        <v>341</v>
      </c>
      <c r="B4768" s="61" t="s">
        <v>342</v>
      </c>
      <c r="C4768">
        <v>1964</v>
      </c>
      <c r="D4768" s="61" t="s">
        <v>1861</v>
      </c>
    </row>
    <row r="4769" spans="1:4" hidden="1" x14ac:dyDescent="0.25">
      <c r="A4769" s="61" t="s">
        <v>341</v>
      </c>
      <c r="B4769" s="61" t="s">
        <v>342</v>
      </c>
      <c r="C4769">
        <v>1965</v>
      </c>
      <c r="D4769" s="61" t="s">
        <v>1861</v>
      </c>
    </row>
    <row r="4770" spans="1:4" hidden="1" x14ac:dyDescent="0.25">
      <c r="A4770" s="61" t="s">
        <v>341</v>
      </c>
      <c r="B4770" s="61" t="s">
        <v>342</v>
      </c>
      <c r="C4770">
        <v>1966</v>
      </c>
      <c r="D4770" s="61" t="s">
        <v>1861</v>
      </c>
    </row>
    <row r="4771" spans="1:4" hidden="1" x14ac:dyDescent="0.25">
      <c r="A4771" s="61" t="s">
        <v>341</v>
      </c>
      <c r="B4771" s="61" t="s">
        <v>342</v>
      </c>
      <c r="C4771">
        <v>1967</v>
      </c>
      <c r="D4771" s="61" t="s">
        <v>1861</v>
      </c>
    </row>
    <row r="4772" spans="1:4" hidden="1" x14ac:dyDescent="0.25">
      <c r="A4772" s="61" t="s">
        <v>341</v>
      </c>
      <c r="B4772" s="61" t="s">
        <v>342</v>
      </c>
      <c r="C4772">
        <v>1968</v>
      </c>
      <c r="D4772" s="61" t="s">
        <v>1861</v>
      </c>
    </row>
    <row r="4773" spans="1:4" hidden="1" x14ac:dyDescent="0.25">
      <c r="A4773" s="61" t="s">
        <v>341</v>
      </c>
      <c r="B4773" s="61" t="s">
        <v>342</v>
      </c>
      <c r="C4773">
        <v>1969</v>
      </c>
      <c r="D4773" s="61" t="s">
        <v>1861</v>
      </c>
    </row>
    <row r="4774" spans="1:4" hidden="1" x14ac:dyDescent="0.25">
      <c r="A4774" s="61" t="s">
        <v>341</v>
      </c>
      <c r="B4774" s="61" t="s">
        <v>342</v>
      </c>
      <c r="C4774">
        <v>1970</v>
      </c>
      <c r="D4774" s="61" t="s">
        <v>1484</v>
      </c>
    </row>
    <row r="4775" spans="1:4" hidden="1" x14ac:dyDescent="0.25">
      <c r="A4775" s="61" t="s">
        <v>341</v>
      </c>
      <c r="B4775" s="61" t="s">
        <v>342</v>
      </c>
      <c r="C4775">
        <v>1971</v>
      </c>
      <c r="D4775" s="61" t="s">
        <v>2444</v>
      </c>
    </row>
    <row r="4776" spans="1:4" hidden="1" x14ac:dyDescent="0.25">
      <c r="A4776" s="61" t="s">
        <v>341</v>
      </c>
      <c r="B4776" s="61" t="s">
        <v>342</v>
      </c>
      <c r="C4776">
        <v>1972</v>
      </c>
      <c r="D4776" s="61" t="s">
        <v>2444</v>
      </c>
    </row>
    <row r="4777" spans="1:4" hidden="1" x14ac:dyDescent="0.25">
      <c r="A4777" s="61" t="s">
        <v>341</v>
      </c>
      <c r="B4777" s="61" t="s">
        <v>342</v>
      </c>
      <c r="C4777">
        <v>1973</v>
      </c>
      <c r="D4777" s="61" t="s">
        <v>2444</v>
      </c>
    </row>
    <row r="4778" spans="1:4" hidden="1" x14ac:dyDescent="0.25">
      <c r="A4778" s="61" t="s">
        <v>341</v>
      </c>
      <c r="B4778" s="61" t="s">
        <v>342</v>
      </c>
      <c r="C4778">
        <v>1974</v>
      </c>
      <c r="D4778" s="61" t="s">
        <v>2444</v>
      </c>
    </row>
    <row r="4779" spans="1:4" hidden="1" x14ac:dyDescent="0.25">
      <c r="A4779" s="61" t="s">
        <v>341</v>
      </c>
      <c r="B4779" s="61" t="s">
        <v>342</v>
      </c>
      <c r="C4779">
        <v>1975</v>
      </c>
      <c r="D4779" s="61" t="s">
        <v>1849</v>
      </c>
    </row>
    <row r="4780" spans="1:4" hidden="1" x14ac:dyDescent="0.25">
      <c r="A4780" s="61" t="s">
        <v>341</v>
      </c>
      <c r="B4780" s="61" t="s">
        <v>342</v>
      </c>
      <c r="C4780">
        <v>1976</v>
      </c>
      <c r="D4780" s="61" t="s">
        <v>1849</v>
      </c>
    </row>
    <row r="4781" spans="1:4" hidden="1" x14ac:dyDescent="0.25">
      <c r="A4781" s="61" t="s">
        <v>341</v>
      </c>
      <c r="B4781" s="61" t="s">
        <v>342</v>
      </c>
      <c r="C4781">
        <v>1977</v>
      </c>
      <c r="D4781" s="61" t="s">
        <v>1849</v>
      </c>
    </row>
    <row r="4782" spans="1:4" hidden="1" x14ac:dyDescent="0.25">
      <c r="A4782" s="61" t="s">
        <v>341</v>
      </c>
      <c r="B4782" s="61" t="s">
        <v>342</v>
      </c>
      <c r="C4782">
        <v>1978</v>
      </c>
      <c r="D4782" s="61" t="s">
        <v>1849</v>
      </c>
    </row>
    <row r="4783" spans="1:4" hidden="1" x14ac:dyDescent="0.25">
      <c r="A4783" s="61" t="s">
        <v>341</v>
      </c>
      <c r="B4783" s="61" t="s">
        <v>342</v>
      </c>
      <c r="C4783">
        <v>1979</v>
      </c>
      <c r="D4783" s="61" t="s">
        <v>2445</v>
      </c>
    </row>
    <row r="4784" spans="1:4" hidden="1" x14ac:dyDescent="0.25">
      <c r="A4784" s="61" t="s">
        <v>341</v>
      </c>
      <c r="B4784" s="61" t="s">
        <v>342</v>
      </c>
      <c r="C4784">
        <v>1980</v>
      </c>
      <c r="D4784" s="61" t="s">
        <v>1852</v>
      </c>
    </row>
    <row r="4785" spans="1:4" hidden="1" x14ac:dyDescent="0.25">
      <c r="A4785" s="61" t="s">
        <v>341</v>
      </c>
      <c r="B4785" s="61" t="s">
        <v>342</v>
      </c>
      <c r="C4785">
        <v>1981</v>
      </c>
      <c r="D4785" s="61" t="s">
        <v>1852</v>
      </c>
    </row>
    <row r="4786" spans="1:4" hidden="1" x14ac:dyDescent="0.25">
      <c r="A4786" s="61" t="s">
        <v>341</v>
      </c>
      <c r="B4786" s="61" t="s">
        <v>342</v>
      </c>
      <c r="C4786">
        <v>1982</v>
      </c>
      <c r="D4786" s="61" t="s">
        <v>1852</v>
      </c>
    </row>
    <row r="4787" spans="1:4" hidden="1" x14ac:dyDescent="0.25">
      <c r="A4787" s="61" t="s">
        <v>341</v>
      </c>
      <c r="B4787" s="61" t="s">
        <v>342</v>
      </c>
      <c r="C4787">
        <v>1983</v>
      </c>
      <c r="D4787" s="61" t="s">
        <v>2446</v>
      </c>
    </row>
    <row r="4788" spans="1:4" hidden="1" x14ac:dyDescent="0.25">
      <c r="A4788" s="61" t="s">
        <v>341</v>
      </c>
      <c r="B4788" s="61" t="s">
        <v>342</v>
      </c>
      <c r="C4788">
        <v>1984</v>
      </c>
      <c r="D4788" s="61" t="s">
        <v>2446</v>
      </c>
    </row>
    <row r="4789" spans="1:4" hidden="1" x14ac:dyDescent="0.25">
      <c r="A4789" s="61" t="s">
        <v>341</v>
      </c>
      <c r="B4789" s="61" t="s">
        <v>342</v>
      </c>
      <c r="C4789">
        <v>1985</v>
      </c>
      <c r="D4789" s="61" t="s">
        <v>2446</v>
      </c>
    </row>
    <row r="4790" spans="1:4" hidden="1" x14ac:dyDescent="0.25">
      <c r="A4790" s="61" t="s">
        <v>341</v>
      </c>
      <c r="B4790" s="61" t="s">
        <v>342</v>
      </c>
      <c r="C4790">
        <v>1986</v>
      </c>
      <c r="D4790" s="61" t="s">
        <v>2446</v>
      </c>
    </row>
    <row r="4791" spans="1:4" hidden="1" x14ac:dyDescent="0.25">
      <c r="A4791" s="61" t="s">
        <v>341</v>
      </c>
      <c r="B4791" s="61" t="s">
        <v>342</v>
      </c>
      <c r="C4791">
        <v>1987</v>
      </c>
      <c r="D4791" s="61" t="s">
        <v>2446</v>
      </c>
    </row>
    <row r="4792" spans="1:4" hidden="1" x14ac:dyDescent="0.25">
      <c r="A4792" s="61" t="s">
        <v>341</v>
      </c>
      <c r="B4792" s="61" t="s">
        <v>342</v>
      </c>
      <c r="C4792">
        <v>1988</v>
      </c>
      <c r="D4792" s="61" t="s">
        <v>2446</v>
      </c>
    </row>
    <row r="4793" spans="1:4" hidden="1" x14ac:dyDescent="0.25">
      <c r="A4793" s="61" t="s">
        <v>341</v>
      </c>
      <c r="B4793" s="61" t="s">
        <v>342</v>
      </c>
      <c r="C4793">
        <v>1989</v>
      </c>
      <c r="D4793" s="61" t="s">
        <v>2447</v>
      </c>
    </row>
    <row r="4794" spans="1:4" hidden="1" x14ac:dyDescent="0.25">
      <c r="A4794" s="61" t="s">
        <v>341</v>
      </c>
      <c r="B4794" s="61" t="s">
        <v>342</v>
      </c>
      <c r="C4794">
        <v>1990</v>
      </c>
      <c r="D4794" s="61" t="s">
        <v>1846</v>
      </c>
    </row>
    <row r="4795" spans="1:4" hidden="1" x14ac:dyDescent="0.25">
      <c r="A4795" s="61" t="s">
        <v>341</v>
      </c>
      <c r="B4795" s="61" t="s">
        <v>342</v>
      </c>
      <c r="C4795">
        <v>1991</v>
      </c>
      <c r="D4795" s="61" t="s">
        <v>1849</v>
      </c>
    </row>
    <row r="4796" spans="1:4" hidden="1" x14ac:dyDescent="0.25">
      <c r="A4796" s="61" t="s">
        <v>341</v>
      </c>
      <c r="B4796" s="61" t="s">
        <v>342</v>
      </c>
      <c r="C4796">
        <v>1992</v>
      </c>
      <c r="D4796" s="61" t="s">
        <v>566</v>
      </c>
    </row>
    <row r="4797" spans="1:4" hidden="1" x14ac:dyDescent="0.25">
      <c r="A4797" s="61" t="s">
        <v>341</v>
      </c>
      <c r="B4797" s="61" t="s">
        <v>342</v>
      </c>
      <c r="C4797">
        <v>1993</v>
      </c>
      <c r="D4797" s="61" t="s">
        <v>2448</v>
      </c>
    </row>
    <row r="4798" spans="1:4" hidden="1" x14ac:dyDescent="0.25">
      <c r="A4798" s="61" t="s">
        <v>341</v>
      </c>
      <c r="B4798" s="61" t="s">
        <v>342</v>
      </c>
      <c r="C4798">
        <v>1994</v>
      </c>
      <c r="D4798" s="61" t="s">
        <v>2449</v>
      </c>
    </row>
    <row r="4799" spans="1:4" hidden="1" x14ac:dyDescent="0.25">
      <c r="A4799" s="61" t="s">
        <v>341</v>
      </c>
      <c r="B4799" s="61" t="s">
        <v>342</v>
      </c>
      <c r="C4799">
        <v>1995</v>
      </c>
      <c r="D4799" s="61" t="s">
        <v>2449</v>
      </c>
    </row>
    <row r="4800" spans="1:4" hidden="1" x14ac:dyDescent="0.25">
      <c r="A4800" s="61" t="s">
        <v>341</v>
      </c>
      <c r="B4800" s="61" t="s">
        <v>342</v>
      </c>
      <c r="C4800">
        <v>1996</v>
      </c>
      <c r="D4800" s="61" t="s">
        <v>2449</v>
      </c>
    </row>
    <row r="4801" spans="1:4" hidden="1" x14ac:dyDescent="0.25">
      <c r="A4801" s="61" t="s">
        <v>341</v>
      </c>
      <c r="B4801" s="61" t="s">
        <v>342</v>
      </c>
      <c r="C4801">
        <v>1997</v>
      </c>
      <c r="D4801" s="61" t="s">
        <v>2449</v>
      </c>
    </row>
    <row r="4802" spans="1:4" hidden="1" x14ac:dyDescent="0.25">
      <c r="A4802" s="61" t="s">
        <v>341</v>
      </c>
      <c r="B4802" s="61" t="s">
        <v>342</v>
      </c>
      <c r="C4802">
        <v>1998</v>
      </c>
      <c r="D4802" s="61" t="s">
        <v>2450</v>
      </c>
    </row>
    <row r="4803" spans="1:4" hidden="1" x14ac:dyDescent="0.25">
      <c r="A4803" s="61" t="s">
        <v>341</v>
      </c>
      <c r="B4803" s="61" t="s">
        <v>342</v>
      </c>
      <c r="C4803">
        <v>1999</v>
      </c>
      <c r="D4803" s="61" t="s">
        <v>547</v>
      </c>
    </row>
    <row r="4804" spans="1:4" hidden="1" x14ac:dyDescent="0.25">
      <c r="A4804" s="61" t="s">
        <v>341</v>
      </c>
      <c r="B4804" s="61" t="s">
        <v>342</v>
      </c>
      <c r="C4804">
        <v>2000</v>
      </c>
      <c r="D4804" s="61" t="s">
        <v>547</v>
      </c>
    </row>
    <row r="4805" spans="1:4" hidden="1" x14ac:dyDescent="0.25">
      <c r="A4805" s="61" t="s">
        <v>341</v>
      </c>
      <c r="B4805" s="61" t="s">
        <v>342</v>
      </c>
      <c r="C4805">
        <v>2001</v>
      </c>
      <c r="D4805" s="61" t="s">
        <v>547</v>
      </c>
    </row>
    <row r="4806" spans="1:4" hidden="1" x14ac:dyDescent="0.25">
      <c r="A4806" s="61" t="s">
        <v>341</v>
      </c>
      <c r="B4806" s="61" t="s">
        <v>342</v>
      </c>
      <c r="C4806">
        <v>2002</v>
      </c>
      <c r="D4806" s="61" t="s">
        <v>547</v>
      </c>
    </row>
    <row r="4807" spans="1:4" hidden="1" x14ac:dyDescent="0.25">
      <c r="A4807" s="61" t="s">
        <v>341</v>
      </c>
      <c r="B4807" s="61" t="s">
        <v>342</v>
      </c>
      <c r="C4807">
        <v>2003</v>
      </c>
      <c r="D4807" s="61" t="s">
        <v>547</v>
      </c>
    </row>
    <row r="4808" spans="1:4" hidden="1" x14ac:dyDescent="0.25">
      <c r="A4808" s="61" t="s">
        <v>341</v>
      </c>
      <c r="B4808" s="61" t="s">
        <v>342</v>
      </c>
      <c r="C4808">
        <v>2004</v>
      </c>
      <c r="D4808" s="61" t="s">
        <v>547</v>
      </c>
    </row>
    <row r="4809" spans="1:4" hidden="1" x14ac:dyDescent="0.25">
      <c r="A4809" s="61" t="s">
        <v>341</v>
      </c>
      <c r="B4809" s="61" t="s">
        <v>342</v>
      </c>
      <c r="C4809">
        <v>2005</v>
      </c>
      <c r="D4809" s="61" t="s">
        <v>547</v>
      </c>
    </row>
    <row r="4810" spans="1:4" hidden="1" x14ac:dyDescent="0.25">
      <c r="A4810" s="61" t="s">
        <v>341</v>
      </c>
      <c r="B4810" s="61" t="s">
        <v>342</v>
      </c>
      <c r="C4810">
        <v>2006</v>
      </c>
      <c r="D4810" s="61" t="s">
        <v>547</v>
      </c>
    </row>
    <row r="4811" spans="1:4" hidden="1" x14ac:dyDescent="0.25">
      <c r="A4811" s="61" t="s">
        <v>341</v>
      </c>
      <c r="B4811" s="61" t="s">
        <v>342</v>
      </c>
      <c r="C4811">
        <v>2007</v>
      </c>
      <c r="D4811" s="61" t="s">
        <v>547</v>
      </c>
    </row>
    <row r="4812" spans="1:4" hidden="1" x14ac:dyDescent="0.25">
      <c r="A4812" s="61" t="s">
        <v>341</v>
      </c>
      <c r="B4812" s="61" t="s">
        <v>342</v>
      </c>
      <c r="C4812">
        <v>2008</v>
      </c>
      <c r="D4812" s="61" t="s">
        <v>547</v>
      </c>
    </row>
    <row r="4813" spans="1:4" hidden="1" x14ac:dyDescent="0.25">
      <c r="A4813" s="61" t="s">
        <v>341</v>
      </c>
      <c r="B4813" s="61" t="s">
        <v>342</v>
      </c>
      <c r="C4813">
        <v>2009</v>
      </c>
      <c r="D4813" s="61" t="s">
        <v>547</v>
      </c>
    </row>
    <row r="4814" spans="1:4" hidden="1" x14ac:dyDescent="0.25">
      <c r="A4814" s="61" t="s">
        <v>341</v>
      </c>
      <c r="B4814" s="61" t="s">
        <v>342</v>
      </c>
      <c r="C4814">
        <v>2010</v>
      </c>
      <c r="D4814" s="61" t="s">
        <v>547</v>
      </c>
    </row>
    <row r="4815" spans="1:4" hidden="1" x14ac:dyDescent="0.25">
      <c r="A4815" s="61" t="s">
        <v>341</v>
      </c>
      <c r="B4815" s="61" t="s">
        <v>342</v>
      </c>
      <c r="C4815">
        <v>2011</v>
      </c>
      <c r="D4815" s="61" t="s">
        <v>547</v>
      </c>
    </row>
    <row r="4816" spans="1:4" hidden="1" x14ac:dyDescent="0.25">
      <c r="A4816" s="61" t="s">
        <v>341</v>
      </c>
      <c r="B4816" s="61" t="s">
        <v>342</v>
      </c>
      <c r="C4816">
        <v>2012</v>
      </c>
      <c r="D4816" s="61" t="s">
        <v>2451</v>
      </c>
    </row>
    <row r="4817" spans="1:4" hidden="1" x14ac:dyDescent="0.25">
      <c r="A4817" s="61" t="s">
        <v>341</v>
      </c>
      <c r="B4817" s="61" t="s">
        <v>342</v>
      </c>
      <c r="C4817">
        <v>2013</v>
      </c>
      <c r="D4817" s="61" t="s">
        <v>2450</v>
      </c>
    </row>
    <row r="4818" spans="1:4" hidden="1" x14ac:dyDescent="0.25">
      <c r="A4818" s="61" t="s">
        <v>341</v>
      </c>
      <c r="B4818" s="61" t="s">
        <v>342</v>
      </c>
      <c r="C4818">
        <v>2014</v>
      </c>
      <c r="D4818" s="61" t="s">
        <v>2452</v>
      </c>
    </row>
    <row r="4819" spans="1:4" hidden="1" x14ac:dyDescent="0.25">
      <c r="A4819" s="61" t="s">
        <v>341</v>
      </c>
      <c r="B4819" s="61" t="s">
        <v>342</v>
      </c>
      <c r="C4819">
        <v>2015</v>
      </c>
      <c r="D4819" s="61" t="s">
        <v>2452</v>
      </c>
    </row>
    <row r="4820" spans="1:4" hidden="1" x14ac:dyDescent="0.25">
      <c r="A4820" s="61" t="s">
        <v>341</v>
      </c>
      <c r="B4820" s="61" t="s">
        <v>342</v>
      </c>
      <c r="C4820">
        <v>2016</v>
      </c>
      <c r="D4820" s="61" t="s">
        <v>2448</v>
      </c>
    </row>
    <row r="4821" spans="1:4" hidden="1" x14ac:dyDescent="0.25">
      <c r="A4821" s="61" t="s">
        <v>341</v>
      </c>
      <c r="B4821" s="61" t="s">
        <v>342</v>
      </c>
      <c r="C4821">
        <v>2017</v>
      </c>
      <c r="D4821" s="61" t="s">
        <v>2190</v>
      </c>
    </row>
    <row r="4822" spans="1:4" hidden="1" x14ac:dyDescent="0.25">
      <c r="A4822" s="61" t="s">
        <v>341</v>
      </c>
      <c r="B4822" s="61" t="s">
        <v>342</v>
      </c>
      <c r="C4822">
        <v>2018</v>
      </c>
      <c r="D4822" s="61" t="s">
        <v>2453</v>
      </c>
    </row>
    <row r="4823" spans="1:4" hidden="1" x14ac:dyDescent="0.25">
      <c r="A4823" s="61" t="s">
        <v>341</v>
      </c>
      <c r="B4823" s="61" t="s">
        <v>342</v>
      </c>
      <c r="C4823">
        <v>2019</v>
      </c>
      <c r="D4823" s="61" t="s">
        <v>2454</v>
      </c>
    </row>
    <row r="4824" spans="1:4" hidden="1" x14ac:dyDescent="0.25">
      <c r="A4824" s="61" t="s">
        <v>341</v>
      </c>
      <c r="B4824" s="61" t="s">
        <v>342</v>
      </c>
      <c r="C4824">
        <v>2020</v>
      </c>
      <c r="D4824" s="61" t="s">
        <v>2453</v>
      </c>
    </row>
    <row r="4825" spans="1:4" hidden="1" x14ac:dyDescent="0.25">
      <c r="A4825" s="61" t="s">
        <v>341</v>
      </c>
      <c r="B4825" s="61" t="s">
        <v>342</v>
      </c>
      <c r="C4825">
        <v>2021</v>
      </c>
      <c r="D4825" s="61" t="s">
        <v>2101</v>
      </c>
    </row>
    <row r="4826" spans="1:4" hidden="1" x14ac:dyDescent="0.25">
      <c r="A4826" s="61" t="s">
        <v>341</v>
      </c>
      <c r="B4826" s="61" t="s">
        <v>342</v>
      </c>
      <c r="C4826">
        <v>2022</v>
      </c>
      <c r="D4826" s="61" t="s">
        <v>2101</v>
      </c>
    </row>
    <row r="4827" spans="1:4" x14ac:dyDescent="0.25">
      <c r="A4827" s="61" t="s">
        <v>341</v>
      </c>
      <c r="B4827" s="61" t="s">
        <v>342</v>
      </c>
      <c r="C4827">
        <v>2023</v>
      </c>
      <c r="D4827" s="61">
        <v>6.4000000000000001E-2</v>
      </c>
    </row>
    <row r="4828" spans="1:4" hidden="1" x14ac:dyDescent="0.25">
      <c r="A4828" s="61" t="s">
        <v>252</v>
      </c>
      <c r="B4828" s="61" t="s">
        <v>253</v>
      </c>
      <c r="C4828">
        <v>1961</v>
      </c>
      <c r="D4828" s="61" t="s">
        <v>2147</v>
      </c>
    </row>
    <row r="4829" spans="1:4" hidden="1" x14ac:dyDescent="0.25">
      <c r="A4829" s="61" t="s">
        <v>252</v>
      </c>
      <c r="B4829" s="61" t="s">
        <v>253</v>
      </c>
      <c r="C4829">
        <v>1962</v>
      </c>
      <c r="D4829" s="61" t="s">
        <v>2147</v>
      </c>
    </row>
    <row r="4830" spans="1:4" hidden="1" x14ac:dyDescent="0.25">
      <c r="A4830" s="61" t="s">
        <v>252</v>
      </c>
      <c r="B4830" s="61" t="s">
        <v>253</v>
      </c>
      <c r="C4830">
        <v>1963</v>
      </c>
      <c r="D4830" s="61" t="s">
        <v>2147</v>
      </c>
    </row>
    <row r="4831" spans="1:4" hidden="1" x14ac:dyDescent="0.25">
      <c r="A4831" s="61" t="s">
        <v>252</v>
      </c>
      <c r="B4831" s="61" t="s">
        <v>253</v>
      </c>
      <c r="C4831">
        <v>1964</v>
      </c>
      <c r="D4831" s="61" t="s">
        <v>2147</v>
      </c>
    </row>
    <row r="4832" spans="1:4" hidden="1" x14ac:dyDescent="0.25">
      <c r="A4832" s="61" t="s">
        <v>252</v>
      </c>
      <c r="B4832" s="61" t="s">
        <v>253</v>
      </c>
      <c r="C4832">
        <v>1965</v>
      </c>
      <c r="D4832" s="61" t="s">
        <v>2147</v>
      </c>
    </row>
    <row r="4833" spans="1:4" hidden="1" x14ac:dyDescent="0.25">
      <c r="A4833" s="61" t="s">
        <v>252</v>
      </c>
      <c r="B4833" s="61" t="s">
        <v>253</v>
      </c>
      <c r="C4833">
        <v>1966</v>
      </c>
      <c r="D4833" s="61" t="s">
        <v>2147</v>
      </c>
    </row>
    <row r="4834" spans="1:4" hidden="1" x14ac:dyDescent="0.25">
      <c r="A4834" s="61" t="s">
        <v>252</v>
      </c>
      <c r="B4834" s="61" t="s">
        <v>253</v>
      </c>
      <c r="C4834">
        <v>1967</v>
      </c>
      <c r="D4834" s="61" t="s">
        <v>2147</v>
      </c>
    </row>
    <row r="4835" spans="1:4" hidden="1" x14ac:dyDescent="0.25">
      <c r="A4835" s="61" t="s">
        <v>252</v>
      </c>
      <c r="B4835" s="61" t="s">
        <v>253</v>
      </c>
      <c r="C4835">
        <v>1968</v>
      </c>
      <c r="D4835" s="61" t="s">
        <v>2147</v>
      </c>
    </row>
    <row r="4836" spans="1:4" hidden="1" x14ac:dyDescent="0.25">
      <c r="A4836" s="61" t="s">
        <v>252</v>
      </c>
      <c r="B4836" s="61" t="s">
        <v>253</v>
      </c>
      <c r="C4836">
        <v>1969</v>
      </c>
      <c r="D4836" s="61" t="s">
        <v>2147</v>
      </c>
    </row>
    <row r="4837" spans="1:4" hidden="1" x14ac:dyDescent="0.25">
      <c r="A4837" s="61" t="s">
        <v>252</v>
      </c>
      <c r="B4837" s="61" t="s">
        <v>253</v>
      </c>
      <c r="C4837">
        <v>1970</v>
      </c>
      <c r="D4837" s="61" t="s">
        <v>2147</v>
      </c>
    </row>
    <row r="4838" spans="1:4" hidden="1" x14ac:dyDescent="0.25">
      <c r="A4838" s="61" t="s">
        <v>252</v>
      </c>
      <c r="B4838" s="61" t="s">
        <v>253</v>
      </c>
      <c r="C4838">
        <v>1971</v>
      </c>
      <c r="D4838" s="61" t="s">
        <v>1755</v>
      </c>
    </row>
    <row r="4839" spans="1:4" hidden="1" x14ac:dyDescent="0.25">
      <c r="A4839" s="61" t="s">
        <v>252</v>
      </c>
      <c r="B4839" s="61" t="s">
        <v>253</v>
      </c>
      <c r="C4839">
        <v>1972</v>
      </c>
      <c r="D4839" s="61" t="s">
        <v>1756</v>
      </c>
    </row>
    <row r="4840" spans="1:4" hidden="1" x14ac:dyDescent="0.25">
      <c r="A4840" s="61" t="s">
        <v>252</v>
      </c>
      <c r="B4840" s="61" t="s">
        <v>253</v>
      </c>
      <c r="C4840">
        <v>1973</v>
      </c>
      <c r="D4840" s="61" t="s">
        <v>2174</v>
      </c>
    </row>
    <row r="4841" spans="1:4" hidden="1" x14ac:dyDescent="0.25">
      <c r="A4841" s="61" t="s">
        <v>252</v>
      </c>
      <c r="B4841" s="61" t="s">
        <v>253</v>
      </c>
      <c r="C4841">
        <v>1974</v>
      </c>
      <c r="D4841" s="61" t="s">
        <v>1870</v>
      </c>
    </row>
    <row r="4842" spans="1:4" hidden="1" x14ac:dyDescent="0.25">
      <c r="A4842" s="61" t="s">
        <v>252</v>
      </c>
      <c r="B4842" s="61" t="s">
        <v>253</v>
      </c>
      <c r="C4842">
        <v>1975</v>
      </c>
      <c r="D4842" s="61" t="s">
        <v>1870</v>
      </c>
    </row>
    <row r="4843" spans="1:4" hidden="1" x14ac:dyDescent="0.25">
      <c r="A4843" s="61" t="s">
        <v>252</v>
      </c>
      <c r="B4843" s="61" t="s">
        <v>253</v>
      </c>
      <c r="C4843">
        <v>1976</v>
      </c>
      <c r="D4843" s="61" t="s">
        <v>1870</v>
      </c>
    </row>
    <row r="4844" spans="1:4" hidden="1" x14ac:dyDescent="0.25">
      <c r="A4844" s="61" t="s">
        <v>252</v>
      </c>
      <c r="B4844" s="61" t="s">
        <v>253</v>
      </c>
      <c r="C4844">
        <v>1977</v>
      </c>
      <c r="D4844" s="61" t="s">
        <v>1870</v>
      </c>
    </row>
    <row r="4845" spans="1:4" hidden="1" x14ac:dyDescent="0.25">
      <c r="A4845" s="61" t="s">
        <v>252</v>
      </c>
      <c r="B4845" s="61" t="s">
        <v>253</v>
      </c>
      <c r="C4845">
        <v>1978</v>
      </c>
      <c r="D4845" s="61" t="s">
        <v>1870</v>
      </c>
    </row>
    <row r="4846" spans="1:4" hidden="1" x14ac:dyDescent="0.25">
      <c r="A4846" s="61" t="s">
        <v>252</v>
      </c>
      <c r="B4846" s="61" t="s">
        <v>253</v>
      </c>
      <c r="C4846">
        <v>1979</v>
      </c>
      <c r="D4846" s="61" t="s">
        <v>1869</v>
      </c>
    </row>
    <row r="4847" spans="1:4" hidden="1" x14ac:dyDescent="0.25">
      <c r="A4847" s="61" t="s">
        <v>252</v>
      </c>
      <c r="B4847" s="61" t="s">
        <v>253</v>
      </c>
      <c r="C4847">
        <v>1980</v>
      </c>
      <c r="D4847" s="61" t="s">
        <v>2351</v>
      </c>
    </row>
    <row r="4848" spans="1:4" hidden="1" x14ac:dyDescent="0.25">
      <c r="A4848" s="61" t="s">
        <v>252</v>
      </c>
      <c r="B4848" s="61" t="s">
        <v>253</v>
      </c>
      <c r="C4848">
        <v>1981</v>
      </c>
      <c r="D4848" s="61" t="s">
        <v>1534</v>
      </c>
    </row>
    <row r="4849" spans="1:4" hidden="1" x14ac:dyDescent="0.25">
      <c r="A4849" s="61" t="s">
        <v>252</v>
      </c>
      <c r="B4849" s="61" t="s">
        <v>253</v>
      </c>
      <c r="C4849">
        <v>1982</v>
      </c>
      <c r="D4849" s="61" t="s">
        <v>2456</v>
      </c>
    </row>
    <row r="4850" spans="1:4" hidden="1" x14ac:dyDescent="0.25">
      <c r="A4850" s="61" t="s">
        <v>252</v>
      </c>
      <c r="B4850" s="61" t="s">
        <v>253</v>
      </c>
      <c r="C4850">
        <v>1983</v>
      </c>
      <c r="D4850" s="61" t="s">
        <v>2457</v>
      </c>
    </row>
    <row r="4851" spans="1:4" hidden="1" x14ac:dyDescent="0.25">
      <c r="A4851" s="61" t="s">
        <v>252</v>
      </c>
      <c r="B4851" s="61" t="s">
        <v>253</v>
      </c>
      <c r="C4851">
        <v>1984</v>
      </c>
      <c r="D4851" s="61" t="s">
        <v>1534</v>
      </c>
    </row>
    <row r="4852" spans="1:4" hidden="1" x14ac:dyDescent="0.25">
      <c r="A4852" s="61" t="s">
        <v>252</v>
      </c>
      <c r="B4852" s="61" t="s">
        <v>253</v>
      </c>
      <c r="C4852">
        <v>1985</v>
      </c>
      <c r="D4852" s="61" t="s">
        <v>2458</v>
      </c>
    </row>
    <row r="4853" spans="1:4" hidden="1" x14ac:dyDescent="0.25">
      <c r="A4853" s="61" t="s">
        <v>252</v>
      </c>
      <c r="B4853" s="61" t="s">
        <v>253</v>
      </c>
      <c r="C4853">
        <v>1986</v>
      </c>
      <c r="D4853" s="61" t="s">
        <v>2296</v>
      </c>
    </row>
    <row r="4854" spans="1:4" hidden="1" x14ac:dyDescent="0.25">
      <c r="A4854" s="61" t="s">
        <v>252</v>
      </c>
      <c r="B4854" s="61" t="s">
        <v>253</v>
      </c>
      <c r="C4854">
        <v>1987</v>
      </c>
      <c r="D4854" s="61" t="s">
        <v>2434</v>
      </c>
    </row>
    <row r="4855" spans="1:4" hidden="1" x14ac:dyDescent="0.25">
      <c r="A4855" s="61" t="s">
        <v>252</v>
      </c>
      <c r="B4855" s="61" t="s">
        <v>253</v>
      </c>
      <c r="C4855">
        <v>1988</v>
      </c>
      <c r="D4855" s="61" t="s">
        <v>2434</v>
      </c>
    </row>
    <row r="4856" spans="1:4" hidden="1" x14ac:dyDescent="0.25">
      <c r="A4856" s="61" t="s">
        <v>252</v>
      </c>
      <c r="B4856" s="61" t="s">
        <v>253</v>
      </c>
      <c r="C4856">
        <v>1989</v>
      </c>
      <c r="D4856" s="61" t="s">
        <v>2434</v>
      </c>
    </row>
    <row r="4857" spans="1:4" hidden="1" x14ac:dyDescent="0.25">
      <c r="A4857" s="61" t="s">
        <v>252</v>
      </c>
      <c r="B4857" s="61" t="s">
        <v>253</v>
      </c>
      <c r="C4857">
        <v>1990</v>
      </c>
      <c r="D4857" s="61" t="s">
        <v>2459</v>
      </c>
    </row>
    <row r="4858" spans="1:4" hidden="1" x14ac:dyDescent="0.25">
      <c r="A4858" s="61" t="s">
        <v>252</v>
      </c>
      <c r="B4858" s="61" t="s">
        <v>253</v>
      </c>
      <c r="C4858">
        <v>1991</v>
      </c>
      <c r="D4858" s="61" t="s">
        <v>1773</v>
      </c>
    </row>
    <row r="4859" spans="1:4" hidden="1" x14ac:dyDescent="0.25">
      <c r="A4859" s="61" t="s">
        <v>252</v>
      </c>
      <c r="B4859" s="61" t="s">
        <v>253</v>
      </c>
      <c r="C4859">
        <v>1992</v>
      </c>
      <c r="D4859" s="61" t="s">
        <v>1773</v>
      </c>
    </row>
    <row r="4860" spans="1:4" hidden="1" x14ac:dyDescent="0.25">
      <c r="A4860" s="61" t="s">
        <v>252</v>
      </c>
      <c r="B4860" s="61" t="s">
        <v>253</v>
      </c>
      <c r="C4860">
        <v>1993</v>
      </c>
      <c r="D4860" s="61" t="s">
        <v>2460</v>
      </c>
    </row>
    <row r="4861" spans="1:4" hidden="1" x14ac:dyDescent="0.25">
      <c r="A4861" s="61" t="s">
        <v>252</v>
      </c>
      <c r="B4861" s="61" t="s">
        <v>253</v>
      </c>
      <c r="C4861">
        <v>1994</v>
      </c>
      <c r="D4861" s="61" t="s">
        <v>2461</v>
      </c>
    </row>
    <row r="4862" spans="1:4" hidden="1" x14ac:dyDescent="0.25">
      <c r="A4862" s="61" t="s">
        <v>252</v>
      </c>
      <c r="B4862" s="61" t="s">
        <v>253</v>
      </c>
      <c r="C4862">
        <v>1995</v>
      </c>
      <c r="D4862" s="61" t="s">
        <v>2462</v>
      </c>
    </row>
    <row r="4863" spans="1:4" hidden="1" x14ac:dyDescent="0.25">
      <c r="A4863" s="61" t="s">
        <v>252</v>
      </c>
      <c r="B4863" s="61" t="s">
        <v>253</v>
      </c>
      <c r="C4863">
        <v>1996</v>
      </c>
      <c r="D4863" s="61" t="s">
        <v>1510</v>
      </c>
    </row>
    <row r="4864" spans="1:4" hidden="1" x14ac:dyDescent="0.25">
      <c r="A4864" s="61" t="s">
        <v>252</v>
      </c>
      <c r="B4864" s="61" t="s">
        <v>253</v>
      </c>
      <c r="C4864">
        <v>1997</v>
      </c>
      <c r="D4864" s="61" t="s">
        <v>2452</v>
      </c>
    </row>
    <row r="4865" spans="1:4" hidden="1" x14ac:dyDescent="0.25">
      <c r="A4865" s="61" t="s">
        <v>252</v>
      </c>
      <c r="B4865" s="61" t="s">
        <v>253</v>
      </c>
      <c r="C4865">
        <v>1998</v>
      </c>
      <c r="D4865" s="61" t="s">
        <v>1510</v>
      </c>
    </row>
    <row r="4866" spans="1:4" hidden="1" x14ac:dyDescent="0.25">
      <c r="A4866" s="61" t="s">
        <v>252</v>
      </c>
      <c r="B4866" s="61" t="s">
        <v>253</v>
      </c>
      <c r="C4866">
        <v>1999</v>
      </c>
      <c r="D4866" s="61" t="s">
        <v>1510</v>
      </c>
    </row>
    <row r="4867" spans="1:4" hidden="1" x14ac:dyDescent="0.25">
      <c r="A4867" s="61" t="s">
        <v>252</v>
      </c>
      <c r="B4867" s="61" t="s">
        <v>253</v>
      </c>
      <c r="C4867">
        <v>2000</v>
      </c>
      <c r="D4867" s="61" t="s">
        <v>1510</v>
      </c>
    </row>
    <row r="4868" spans="1:4" hidden="1" x14ac:dyDescent="0.25">
      <c r="A4868" s="61" t="s">
        <v>252</v>
      </c>
      <c r="B4868" s="61" t="s">
        <v>253</v>
      </c>
      <c r="C4868">
        <v>2001</v>
      </c>
      <c r="D4868" s="61" t="s">
        <v>1510</v>
      </c>
    </row>
    <row r="4869" spans="1:4" hidden="1" x14ac:dyDescent="0.25">
      <c r="A4869" s="61" t="s">
        <v>252</v>
      </c>
      <c r="B4869" s="61" t="s">
        <v>253</v>
      </c>
      <c r="C4869">
        <v>2002</v>
      </c>
      <c r="D4869" s="61" t="s">
        <v>1510</v>
      </c>
    </row>
    <row r="4870" spans="1:4" hidden="1" x14ac:dyDescent="0.25">
      <c r="A4870" s="61" t="s">
        <v>252</v>
      </c>
      <c r="B4870" s="61" t="s">
        <v>253</v>
      </c>
      <c r="C4870">
        <v>2003</v>
      </c>
      <c r="D4870" s="61" t="s">
        <v>1510</v>
      </c>
    </row>
    <row r="4871" spans="1:4" hidden="1" x14ac:dyDescent="0.25">
      <c r="A4871" s="61" t="s">
        <v>252</v>
      </c>
      <c r="B4871" s="61" t="s">
        <v>253</v>
      </c>
      <c r="C4871">
        <v>2004</v>
      </c>
      <c r="D4871" s="61" t="s">
        <v>1510</v>
      </c>
    </row>
    <row r="4872" spans="1:4" hidden="1" x14ac:dyDescent="0.25">
      <c r="A4872" s="61" t="s">
        <v>252</v>
      </c>
      <c r="B4872" s="61" t="s">
        <v>253</v>
      </c>
      <c r="C4872">
        <v>2005</v>
      </c>
      <c r="D4872" s="61" t="s">
        <v>2463</v>
      </c>
    </row>
    <row r="4873" spans="1:4" hidden="1" x14ac:dyDescent="0.25">
      <c r="A4873" s="61" t="s">
        <v>252</v>
      </c>
      <c r="B4873" s="61" t="s">
        <v>253</v>
      </c>
      <c r="C4873">
        <v>2006</v>
      </c>
      <c r="D4873" s="61" t="s">
        <v>2463</v>
      </c>
    </row>
    <row r="4874" spans="1:4" hidden="1" x14ac:dyDescent="0.25">
      <c r="A4874" s="61" t="s">
        <v>252</v>
      </c>
      <c r="B4874" s="61" t="s">
        <v>253</v>
      </c>
      <c r="C4874">
        <v>2007</v>
      </c>
      <c r="D4874" s="61" t="s">
        <v>2187</v>
      </c>
    </row>
    <row r="4875" spans="1:4" hidden="1" x14ac:dyDescent="0.25">
      <c r="A4875" s="61" t="s">
        <v>252</v>
      </c>
      <c r="B4875" s="61" t="s">
        <v>253</v>
      </c>
      <c r="C4875">
        <v>2008</v>
      </c>
      <c r="D4875" s="61" t="s">
        <v>2230</v>
      </c>
    </row>
    <row r="4876" spans="1:4" hidden="1" x14ac:dyDescent="0.25">
      <c r="A4876" s="61" t="s">
        <v>252</v>
      </c>
      <c r="B4876" s="61" t="s">
        <v>253</v>
      </c>
      <c r="C4876">
        <v>2009</v>
      </c>
      <c r="D4876" s="61" t="s">
        <v>2230</v>
      </c>
    </row>
    <row r="4877" spans="1:4" hidden="1" x14ac:dyDescent="0.25">
      <c r="A4877" s="61" t="s">
        <v>252</v>
      </c>
      <c r="B4877" s="61" t="s">
        <v>253</v>
      </c>
      <c r="C4877">
        <v>2010</v>
      </c>
      <c r="D4877" s="61" t="s">
        <v>2230</v>
      </c>
    </row>
    <row r="4878" spans="1:4" hidden="1" x14ac:dyDescent="0.25">
      <c r="A4878" s="61" t="s">
        <v>252</v>
      </c>
      <c r="B4878" s="61" t="s">
        <v>253</v>
      </c>
      <c r="C4878">
        <v>2011</v>
      </c>
      <c r="D4878" s="61" t="s">
        <v>2463</v>
      </c>
    </row>
    <row r="4879" spans="1:4" hidden="1" x14ac:dyDescent="0.25">
      <c r="A4879" s="61" t="s">
        <v>252</v>
      </c>
      <c r="B4879" s="61" t="s">
        <v>253</v>
      </c>
      <c r="C4879">
        <v>2012</v>
      </c>
      <c r="D4879" s="61" t="s">
        <v>2463</v>
      </c>
    </row>
    <row r="4880" spans="1:4" hidden="1" x14ac:dyDescent="0.25">
      <c r="A4880" s="61" t="s">
        <v>252</v>
      </c>
      <c r="B4880" s="61" t="s">
        <v>253</v>
      </c>
      <c r="C4880">
        <v>2013</v>
      </c>
      <c r="D4880" s="61" t="s">
        <v>2229</v>
      </c>
    </row>
    <row r="4881" spans="1:4" hidden="1" x14ac:dyDescent="0.25">
      <c r="A4881" s="61" t="s">
        <v>252</v>
      </c>
      <c r="B4881" s="61" t="s">
        <v>253</v>
      </c>
      <c r="C4881">
        <v>2014</v>
      </c>
      <c r="D4881" s="61" t="s">
        <v>2229</v>
      </c>
    </row>
    <row r="4882" spans="1:4" hidden="1" x14ac:dyDescent="0.25">
      <c r="A4882" s="61" t="s">
        <v>252</v>
      </c>
      <c r="B4882" s="61" t="s">
        <v>253</v>
      </c>
      <c r="C4882">
        <v>2015</v>
      </c>
      <c r="D4882" s="61" t="s">
        <v>2464</v>
      </c>
    </row>
    <row r="4883" spans="1:4" hidden="1" x14ac:dyDescent="0.25">
      <c r="A4883" s="61" t="s">
        <v>252</v>
      </c>
      <c r="B4883" s="61" t="s">
        <v>253</v>
      </c>
      <c r="C4883">
        <v>2016</v>
      </c>
      <c r="D4883" s="61" t="s">
        <v>2465</v>
      </c>
    </row>
    <row r="4884" spans="1:4" hidden="1" x14ac:dyDescent="0.25">
      <c r="A4884" s="61" t="s">
        <v>252</v>
      </c>
      <c r="B4884" s="61" t="s">
        <v>253</v>
      </c>
      <c r="C4884">
        <v>2017</v>
      </c>
      <c r="D4884" s="61" t="s">
        <v>2465</v>
      </c>
    </row>
    <row r="4885" spans="1:4" hidden="1" x14ac:dyDescent="0.25">
      <c r="A4885" s="61" t="s">
        <v>252</v>
      </c>
      <c r="B4885" s="61" t="s">
        <v>253</v>
      </c>
      <c r="C4885">
        <v>2018</v>
      </c>
      <c r="D4885" s="61" t="s">
        <v>2466</v>
      </c>
    </row>
    <row r="4886" spans="1:4" hidden="1" x14ac:dyDescent="0.25">
      <c r="A4886" s="61" t="s">
        <v>252</v>
      </c>
      <c r="B4886" s="61" t="s">
        <v>253</v>
      </c>
      <c r="C4886">
        <v>2019</v>
      </c>
      <c r="D4886" s="61" t="s">
        <v>2300</v>
      </c>
    </row>
    <row r="4887" spans="1:4" hidden="1" x14ac:dyDescent="0.25">
      <c r="A4887" s="61" t="s">
        <v>252</v>
      </c>
      <c r="B4887" s="61" t="s">
        <v>253</v>
      </c>
      <c r="C4887">
        <v>2020</v>
      </c>
      <c r="D4887" s="61" t="s">
        <v>2467</v>
      </c>
    </row>
    <row r="4888" spans="1:4" hidden="1" x14ac:dyDescent="0.25">
      <c r="A4888" s="61" t="s">
        <v>252</v>
      </c>
      <c r="B4888" s="61" t="s">
        <v>253</v>
      </c>
      <c r="C4888">
        <v>2021</v>
      </c>
      <c r="D4888" s="61" t="s">
        <v>2468</v>
      </c>
    </row>
    <row r="4889" spans="1:4" hidden="1" x14ac:dyDescent="0.25">
      <c r="A4889" s="61" t="s">
        <v>252</v>
      </c>
      <c r="B4889" s="61" t="s">
        <v>253</v>
      </c>
      <c r="C4889">
        <v>2022</v>
      </c>
      <c r="D4889" s="61" t="s">
        <v>2469</v>
      </c>
    </row>
    <row r="4890" spans="1:4" x14ac:dyDescent="0.25">
      <c r="A4890" s="61" t="s">
        <v>252</v>
      </c>
      <c r="B4890" s="61" t="s">
        <v>253</v>
      </c>
      <c r="C4890">
        <v>2023</v>
      </c>
      <c r="D4890" s="61">
        <v>8.1000000000000003E-2</v>
      </c>
    </row>
    <row r="4891" spans="1:4" hidden="1" x14ac:dyDescent="0.25">
      <c r="A4891" s="61" t="s">
        <v>87</v>
      </c>
      <c r="B4891" s="61" t="s">
        <v>246</v>
      </c>
      <c r="C4891">
        <v>1841</v>
      </c>
      <c r="D4891" s="61" t="s">
        <v>2239</v>
      </c>
    </row>
    <row r="4892" spans="1:4" hidden="1" x14ac:dyDescent="0.25">
      <c r="A4892" s="61" t="s">
        <v>87</v>
      </c>
      <c r="B4892" s="61" t="s">
        <v>246</v>
      </c>
      <c r="C4892">
        <v>1842</v>
      </c>
      <c r="D4892" s="61" t="s">
        <v>2239</v>
      </c>
    </row>
    <row r="4893" spans="1:4" hidden="1" x14ac:dyDescent="0.25">
      <c r="A4893" s="61" t="s">
        <v>87</v>
      </c>
      <c r="B4893" s="61" t="s">
        <v>246</v>
      </c>
      <c r="C4893">
        <v>1843</v>
      </c>
      <c r="D4893" s="61" t="s">
        <v>2239</v>
      </c>
    </row>
    <row r="4894" spans="1:4" hidden="1" x14ac:dyDescent="0.25">
      <c r="A4894" s="61" t="s">
        <v>87</v>
      </c>
      <c r="B4894" s="61" t="s">
        <v>246</v>
      </c>
      <c r="C4894">
        <v>1844</v>
      </c>
      <c r="D4894" s="61" t="s">
        <v>2239</v>
      </c>
    </row>
    <row r="4895" spans="1:4" hidden="1" x14ac:dyDescent="0.25">
      <c r="A4895" s="61" t="s">
        <v>87</v>
      </c>
      <c r="B4895" s="61" t="s">
        <v>246</v>
      </c>
      <c r="C4895">
        <v>1845</v>
      </c>
      <c r="D4895" s="61" t="s">
        <v>2239</v>
      </c>
    </row>
    <row r="4896" spans="1:4" hidden="1" x14ac:dyDescent="0.25">
      <c r="A4896" s="61" t="s">
        <v>87</v>
      </c>
      <c r="B4896" s="61" t="s">
        <v>246</v>
      </c>
      <c r="C4896">
        <v>1846</v>
      </c>
      <c r="D4896" s="61" t="s">
        <v>2239</v>
      </c>
    </row>
    <row r="4897" spans="1:4" hidden="1" x14ac:dyDescent="0.25">
      <c r="A4897" s="61" t="s">
        <v>87</v>
      </c>
      <c r="B4897" s="61" t="s">
        <v>246</v>
      </c>
      <c r="C4897">
        <v>1847</v>
      </c>
      <c r="D4897" s="61" t="s">
        <v>2239</v>
      </c>
    </row>
    <row r="4898" spans="1:4" hidden="1" x14ac:dyDescent="0.25">
      <c r="A4898" s="61" t="s">
        <v>87</v>
      </c>
      <c r="B4898" s="61" t="s">
        <v>246</v>
      </c>
      <c r="C4898">
        <v>1848</v>
      </c>
      <c r="D4898" s="61" t="s">
        <v>2239</v>
      </c>
    </row>
    <row r="4899" spans="1:4" hidden="1" x14ac:dyDescent="0.25">
      <c r="A4899" s="61" t="s">
        <v>87</v>
      </c>
      <c r="B4899" s="61" t="s">
        <v>246</v>
      </c>
      <c r="C4899">
        <v>1849</v>
      </c>
      <c r="D4899" s="61" t="s">
        <v>2239</v>
      </c>
    </row>
    <row r="4900" spans="1:4" hidden="1" x14ac:dyDescent="0.25">
      <c r="A4900" s="61" t="s">
        <v>87</v>
      </c>
      <c r="B4900" s="61" t="s">
        <v>246</v>
      </c>
      <c r="C4900">
        <v>1850</v>
      </c>
      <c r="D4900" s="61" t="s">
        <v>2239</v>
      </c>
    </row>
    <row r="4901" spans="1:4" hidden="1" x14ac:dyDescent="0.25">
      <c r="A4901" s="61" t="s">
        <v>87</v>
      </c>
      <c r="B4901" s="61" t="s">
        <v>246</v>
      </c>
      <c r="C4901">
        <v>1851</v>
      </c>
      <c r="D4901" s="61" t="s">
        <v>2239</v>
      </c>
    </row>
    <row r="4902" spans="1:4" hidden="1" x14ac:dyDescent="0.25">
      <c r="A4902" s="61" t="s">
        <v>87</v>
      </c>
      <c r="B4902" s="61" t="s">
        <v>246</v>
      </c>
      <c r="C4902">
        <v>1852</v>
      </c>
      <c r="D4902" s="61" t="s">
        <v>2239</v>
      </c>
    </row>
    <row r="4903" spans="1:4" hidden="1" x14ac:dyDescent="0.25">
      <c r="A4903" s="61" t="s">
        <v>87</v>
      </c>
      <c r="B4903" s="61" t="s">
        <v>246</v>
      </c>
      <c r="C4903">
        <v>1853</v>
      </c>
      <c r="D4903" s="61" t="s">
        <v>2239</v>
      </c>
    </row>
    <row r="4904" spans="1:4" hidden="1" x14ac:dyDescent="0.25">
      <c r="A4904" s="61" t="s">
        <v>87</v>
      </c>
      <c r="B4904" s="61" t="s">
        <v>246</v>
      </c>
      <c r="C4904">
        <v>1854</v>
      </c>
      <c r="D4904" s="61" t="s">
        <v>2239</v>
      </c>
    </row>
    <row r="4905" spans="1:4" hidden="1" x14ac:dyDescent="0.25">
      <c r="A4905" s="61" t="s">
        <v>87</v>
      </c>
      <c r="B4905" s="61" t="s">
        <v>246</v>
      </c>
      <c r="C4905">
        <v>1855</v>
      </c>
      <c r="D4905" s="61" t="s">
        <v>2239</v>
      </c>
    </row>
    <row r="4906" spans="1:4" hidden="1" x14ac:dyDescent="0.25">
      <c r="A4906" s="61" t="s">
        <v>87</v>
      </c>
      <c r="B4906" s="61" t="s">
        <v>246</v>
      </c>
      <c r="C4906">
        <v>1856</v>
      </c>
      <c r="D4906" s="61" t="s">
        <v>2239</v>
      </c>
    </row>
    <row r="4907" spans="1:4" hidden="1" x14ac:dyDescent="0.25">
      <c r="A4907" s="61" t="s">
        <v>87</v>
      </c>
      <c r="B4907" s="61" t="s">
        <v>246</v>
      </c>
      <c r="C4907">
        <v>1857</v>
      </c>
      <c r="D4907" s="61" t="s">
        <v>2239</v>
      </c>
    </row>
    <row r="4908" spans="1:4" hidden="1" x14ac:dyDescent="0.25">
      <c r="A4908" s="61" t="s">
        <v>87</v>
      </c>
      <c r="B4908" s="61" t="s">
        <v>246</v>
      </c>
      <c r="C4908">
        <v>1858</v>
      </c>
      <c r="D4908" s="61" t="s">
        <v>2239</v>
      </c>
    </row>
    <row r="4909" spans="1:4" hidden="1" x14ac:dyDescent="0.25">
      <c r="A4909" s="61" t="s">
        <v>87</v>
      </c>
      <c r="B4909" s="61" t="s">
        <v>246</v>
      </c>
      <c r="C4909">
        <v>1859</v>
      </c>
      <c r="D4909" s="61" t="s">
        <v>2239</v>
      </c>
    </row>
    <row r="4910" spans="1:4" hidden="1" x14ac:dyDescent="0.25">
      <c r="A4910" s="61" t="s">
        <v>87</v>
      </c>
      <c r="B4910" s="61" t="s">
        <v>246</v>
      </c>
      <c r="C4910">
        <v>1860</v>
      </c>
      <c r="D4910" s="61" t="s">
        <v>2239</v>
      </c>
    </row>
    <row r="4911" spans="1:4" hidden="1" x14ac:dyDescent="0.25">
      <c r="A4911" s="61" t="s">
        <v>87</v>
      </c>
      <c r="B4911" s="61" t="s">
        <v>246</v>
      </c>
      <c r="C4911">
        <v>1861</v>
      </c>
      <c r="D4911" s="61" t="s">
        <v>2239</v>
      </c>
    </row>
    <row r="4912" spans="1:4" hidden="1" x14ac:dyDescent="0.25">
      <c r="A4912" s="61" t="s">
        <v>87</v>
      </c>
      <c r="B4912" s="61" t="s">
        <v>246</v>
      </c>
      <c r="C4912">
        <v>1862</v>
      </c>
      <c r="D4912" s="61" t="s">
        <v>2239</v>
      </c>
    </row>
    <row r="4913" spans="1:4" hidden="1" x14ac:dyDescent="0.25">
      <c r="A4913" s="61" t="s">
        <v>87</v>
      </c>
      <c r="B4913" s="61" t="s">
        <v>246</v>
      </c>
      <c r="C4913">
        <v>1863</v>
      </c>
      <c r="D4913" s="61" t="s">
        <v>2239</v>
      </c>
    </row>
    <row r="4914" spans="1:4" hidden="1" x14ac:dyDescent="0.25">
      <c r="A4914" s="61" t="s">
        <v>87</v>
      </c>
      <c r="B4914" s="61" t="s">
        <v>246</v>
      </c>
      <c r="C4914">
        <v>1864</v>
      </c>
      <c r="D4914" s="61" t="s">
        <v>2239</v>
      </c>
    </row>
    <row r="4915" spans="1:4" hidden="1" x14ac:dyDescent="0.25">
      <c r="A4915" s="61" t="s">
        <v>87</v>
      </c>
      <c r="B4915" s="61" t="s">
        <v>246</v>
      </c>
      <c r="C4915">
        <v>1865</v>
      </c>
      <c r="D4915" s="61" t="s">
        <v>2239</v>
      </c>
    </row>
    <row r="4916" spans="1:4" hidden="1" x14ac:dyDescent="0.25">
      <c r="A4916" s="61" t="s">
        <v>87</v>
      </c>
      <c r="B4916" s="61" t="s">
        <v>246</v>
      </c>
      <c r="C4916">
        <v>1866</v>
      </c>
      <c r="D4916" s="61" t="s">
        <v>2239</v>
      </c>
    </row>
    <row r="4917" spans="1:4" hidden="1" x14ac:dyDescent="0.25">
      <c r="A4917" s="61" t="s">
        <v>87</v>
      </c>
      <c r="B4917" s="61" t="s">
        <v>246</v>
      </c>
      <c r="C4917">
        <v>1867</v>
      </c>
      <c r="D4917" s="61" t="s">
        <v>2239</v>
      </c>
    </row>
    <row r="4918" spans="1:4" hidden="1" x14ac:dyDescent="0.25">
      <c r="A4918" s="61" t="s">
        <v>87</v>
      </c>
      <c r="B4918" s="61" t="s">
        <v>246</v>
      </c>
      <c r="C4918">
        <v>1868</v>
      </c>
      <c r="D4918" s="61" t="s">
        <v>2239</v>
      </c>
    </row>
    <row r="4919" spans="1:4" hidden="1" x14ac:dyDescent="0.25">
      <c r="A4919" s="61" t="s">
        <v>87</v>
      </c>
      <c r="B4919" s="61" t="s">
        <v>246</v>
      </c>
      <c r="C4919">
        <v>1869</v>
      </c>
      <c r="D4919" s="61" t="s">
        <v>2239</v>
      </c>
    </row>
    <row r="4920" spans="1:4" hidden="1" x14ac:dyDescent="0.25">
      <c r="A4920" s="61" t="s">
        <v>87</v>
      </c>
      <c r="B4920" s="61" t="s">
        <v>246</v>
      </c>
      <c r="C4920">
        <v>1870</v>
      </c>
      <c r="D4920" s="61" t="s">
        <v>2239</v>
      </c>
    </row>
    <row r="4921" spans="1:4" hidden="1" x14ac:dyDescent="0.25">
      <c r="A4921" s="61" t="s">
        <v>87</v>
      </c>
      <c r="B4921" s="61" t="s">
        <v>246</v>
      </c>
      <c r="C4921">
        <v>1871</v>
      </c>
      <c r="D4921" s="61" t="s">
        <v>2239</v>
      </c>
    </row>
    <row r="4922" spans="1:4" hidden="1" x14ac:dyDescent="0.25">
      <c r="A4922" s="61" t="s">
        <v>87</v>
      </c>
      <c r="B4922" s="61" t="s">
        <v>246</v>
      </c>
      <c r="C4922">
        <v>1872</v>
      </c>
      <c r="D4922" s="61" t="s">
        <v>2239</v>
      </c>
    </row>
    <row r="4923" spans="1:4" hidden="1" x14ac:dyDescent="0.25">
      <c r="A4923" s="61" t="s">
        <v>87</v>
      </c>
      <c r="B4923" s="61" t="s">
        <v>246</v>
      </c>
      <c r="C4923">
        <v>1873</v>
      </c>
      <c r="D4923" s="61" t="s">
        <v>2239</v>
      </c>
    </row>
    <row r="4924" spans="1:4" hidden="1" x14ac:dyDescent="0.25">
      <c r="A4924" s="61" t="s">
        <v>87</v>
      </c>
      <c r="B4924" s="61" t="s">
        <v>246</v>
      </c>
      <c r="C4924">
        <v>1874</v>
      </c>
      <c r="D4924" s="61" t="s">
        <v>2239</v>
      </c>
    </row>
    <row r="4925" spans="1:4" hidden="1" x14ac:dyDescent="0.25">
      <c r="A4925" s="61" t="s">
        <v>87</v>
      </c>
      <c r="B4925" s="61" t="s">
        <v>246</v>
      </c>
      <c r="C4925">
        <v>1875</v>
      </c>
      <c r="D4925" s="61" t="s">
        <v>2239</v>
      </c>
    </row>
    <row r="4926" spans="1:4" hidden="1" x14ac:dyDescent="0.25">
      <c r="A4926" s="61" t="s">
        <v>87</v>
      </c>
      <c r="B4926" s="61" t="s">
        <v>246</v>
      </c>
      <c r="C4926">
        <v>1876</v>
      </c>
      <c r="D4926" s="61" t="s">
        <v>2239</v>
      </c>
    </row>
    <row r="4927" spans="1:4" hidden="1" x14ac:dyDescent="0.25">
      <c r="A4927" s="61" t="s">
        <v>87</v>
      </c>
      <c r="B4927" s="61" t="s">
        <v>246</v>
      </c>
      <c r="C4927">
        <v>1877</v>
      </c>
      <c r="D4927" s="61" t="s">
        <v>2239</v>
      </c>
    </row>
    <row r="4928" spans="1:4" hidden="1" x14ac:dyDescent="0.25">
      <c r="A4928" s="61" t="s">
        <v>87</v>
      </c>
      <c r="B4928" s="61" t="s">
        <v>246</v>
      </c>
      <c r="C4928">
        <v>1878</v>
      </c>
      <c r="D4928" s="61" t="s">
        <v>2239</v>
      </c>
    </row>
    <row r="4929" spans="1:4" hidden="1" x14ac:dyDescent="0.25">
      <c r="A4929" s="61" t="s">
        <v>87</v>
      </c>
      <c r="B4929" s="61" t="s">
        <v>246</v>
      </c>
      <c r="C4929">
        <v>1879</v>
      </c>
      <c r="D4929" s="61" t="s">
        <v>2239</v>
      </c>
    </row>
    <row r="4930" spans="1:4" hidden="1" x14ac:dyDescent="0.25">
      <c r="A4930" s="61" t="s">
        <v>87</v>
      </c>
      <c r="B4930" s="61" t="s">
        <v>246</v>
      </c>
      <c r="C4930">
        <v>1880</v>
      </c>
      <c r="D4930" s="61" t="s">
        <v>2239</v>
      </c>
    </row>
    <row r="4931" spans="1:4" hidden="1" x14ac:dyDescent="0.25">
      <c r="A4931" s="61" t="s">
        <v>87</v>
      </c>
      <c r="B4931" s="61" t="s">
        <v>246</v>
      </c>
      <c r="C4931">
        <v>1881</v>
      </c>
      <c r="D4931" s="61" t="s">
        <v>2239</v>
      </c>
    </row>
    <row r="4932" spans="1:4" hidden="1" x14ac:dyDescent="0.25">
      <c r="A4932" s="61" t="s">
        <v>87</v>
      </c>
      <c r="B4932" s="61" t="s">
        <v>246</v>
      </c>
      <c r="C4932">
        <v>1882</v>
      </c>
      <c r="D4932" s="61" t="s">
        <v>2239</v>
      </c>
    </row>
    <row r="4933" spans="1:4" hidden="1" x14ac:dyDescent="0.25">
      <c r="A4933" s="61" t="s">
        <v>87</v>
      </c>
      <c r="B4933" s="61" t="s">
        <v>246</v>
      </c>
      <c r="C4933">
        <v>1883</v>
      </c>
      <c r="D4933" s="61" t="s">
        <v>2239</v>
      </c>
    </row>
    <row r="4934" spans="1:4" hidden="1" x14ac:dyDescent="0.25">
      <c r="A4934" s="61" t="s">
        <v>87</v>
      </c>
      <c r="B4934" s="61" t="s">
        <v>246</v>
      </c>
      <c r="C4934">
        <v>1884</v>
      </c>
      <c r="D4934" s="61" t="s">
        <v>2239</v>
      </c>
    </row>
    <row r="4935" spans="1:4" hidden="1" x14ac:dyDescent="0.25">
      <c r="A4935" s="61" t="s">
        <v>87</v>
      </c>
      <c r="B4935" s="61" t="s">
        <v>246</v>
      </c>
      <c r="C4935">
        <v>1885</v>
      </c>
      <c r="D4935" s="61" t="s">
        <v>2239</v>
      </c>
    </row>
    <row r="4936" spans="1:4" hidden="1" x14ac:dyDescent="0.25">
      <c r="A4936" s="61" t="s">
        <v>87</v>
      </c>
      <c r="B4936" s="61" t="s">
        <v>246</v>
      </c>
      <c r="C4936">
        <v>1886</v>
      </c>
      <c r="D4936" s="61" t="s">
        <v>2239</v>
      </c>
    </row>
    <row r="4937" spans="1:4" hidden="1" x14ac:dyDescent="0.25">
      <c r="A4937" s="61" t="s">
        <v>87</v>
      </c>
      <c r="B4937" s="61" t="s">
        <v>246</v>
      </c>
      <c r="C4937">
        <v>1887</v>
      </c>
      <c r="D4937" s="61" t="s">
        <v>2239</v>
      </c>
    </row>
    <row r="4938" spans="1:4" hidden="1" x14ac:dyDescent="0.25">
      <c r="A4938" s="61" t="s">
        <v>87</v>
      </c>
      <c r="B4938" s="61" t="s">
        <v>246</v>
      </c>
      <c r="C4938">
        <v>1888</v>
      </c>
      <c r="D4938" s="61" t="s">
        <v>2239</v>
      </c>
    </row>
    <row r="4939" spans="1:4" hidden="1" x14ac:dyDescent="0.25">
      <c r="A4939" s="61" t="s">
        <v>87</v>
      </c>
      <c r="B4939" s="61" t="s">
        <v>246</v>
      </c>
      <c r="C4939">
        <v>1889</v>
      </c>
      <c r="D4939" s="61" t="s">
        <v>2239</v>
      </c>
    </row>
    <row r="4940" spans="1:4" hidden="1" x14ac:dyDescent="0.25">
      <c r="A4940" s="61" t="s">
        <v>87</v>
      </c>
      <c r="B4940" s="61" t="s">
        <v>246</v>
      </c>
      <c r="C4940">
        <v>1890</v>
      </c>
      <c r="D4940" s="61" t="s">
        <v>2239</v>
      </c>
    </row>
    <row r="4941" spans="1:4" hidden="1" x14ac:dyDescent="0.25">
      <c r="A4941" s="61" t="s">
        <v>87</v>
      </c>
      <c r="B4941" s="61" t="s">
        <v>246</v>
      </c>
      <c r="C4941">
        <v>1891</v>
      </c>
      <c r="D4941" s="61" t="s">
        <v>2239</v>
      </c>
    </row>
    <row r="4942" spans="1:4" hidden="1" x14ac:dyDescent="0.25">
      <c r="A4942" s="61" t="s">
        <v>87</v>
      </c>
      <c r="B4942" s="61" t="s">
        <v>246</v>
      </c>
      <c r="C4942">
        <v>1892</v>
      </c>
      <c r="D4942" s="61" t="s">
        <v>2239</v>
      </c>
    </row>
    <row r="4943" spans="1:4" hidden="1" x14ac:dyDescent="0.25">
      <c r="A4943" s="61" t="s">
        <v>87</v>
      </c>
      <c r="B4943" s="61" t="s">
        <v>246</v>
      </c>
      <c r="C4943">
        <v>1893</v>
      </c>
      <c r="D4943" s="61" t="s">
        <v>2239</v>
      </c>
    </row>
    <row r="4944" spans="1:4" hidden="1" x14ac:dyDescent="0.25">
      <c r="A4944" s="61" t="s">
        <v>87</v>
      </c>
      <c r="B4944" s="61" t="s">
        <v>246</v>
      </c>
      <c r="C4944">
        <v>1894</v>
      </c>
      <c r="D4944" s="61" t="s">
        <v>2239</v>
      </c>
    </row>
    <row r="4945" spans="1:4" hidden="1" x14ac:dyDescent="0.25">
      <c r="A4945" s="61" t="s">
        <v>87</v>
      </c>
      <c r="B4945" s="61" t="s">
        <v>246</v>
      </c>
      <c r="C4945">
        <v>1895</v>
      </c>
      <c r="D4945" s="61" t="s">
        <v>2239</v>
      </c>
    </row>
    <row r="4946" spans="1:4" hidden="1" x14ac:dyDescent="0.25">
      <c r="A4946" s="61" t="s">
        <v>87</v>
      </c>
      <c r="B4946" s="61" t="s">
        <v>246</v>
      </c>
      <c r="C4946">
        <v>1896</v>
      </c>
      <c r="D4946" s="61" t="s">
        <v>2239</v>
      </c>
    </row>
    <row r="4947" spans="1:4" hidden="1" x14ac:dyDescent="0.25">
      <c r="A4947" s="61" t="s">
        <v>87</v>
      </c>
      <c r="B4947" s="61" t="s">
        <v>246</v>
      </c>
      <c r="C4947">
        <v>1897</v>
      </c>
      <c r="D4947" s="61" t="s">
        <v>2239</v>
      </c>
    </row>
    <row r="4948" spans="1:4" hidden="1" x14ac:dyDescent="0.25">
      <c r="A4948" s="61" t="s">
        <v>87</v>
      </c>
      <c r="B4948" s="61" t="s">
        <v>246</v>
      </c>
      <c r="C4948">
        <v>1898</v>
      </c>
      <c r="D4948" s="61" t="s">
        <v>2239</v>
      </c>
    </row>
    <row r="4949" spans="1:4" hidden="1" x14ac:dyDescent="0.25">
      <c r="A4949" s="61" t="s">
        <v>87</v>
      </c>
      <c r="B4949" s="61" t="s">
        <v>246</v>
      </c>
      <c r="C4949">
        <v>1899</v>
      </c>
      <c r="D4949" s="61" t="s">
        <v>2239</v>
      </c>
    </row>
    <row r="4950" spans="1:4" hidden="1" x14ac:dyDescent="0.25">
      <c r="A4950" s="61" t="s">
        <v>87</v>
      </c>
      <c r="B4950" s="61" t="s">
        <v>246</v>
      </c>
      <c r="C4950">
        <v>1900</v>
      </c>
      <c r="D4950" s="61" t="s">
        <v>2239</v>
      </c>
    </row>
    <row r="4951" spans="1:4" hidden="1" x14ac:dyDescent="0.25">
      <c r="A4951" s="61" t="s">
        <v>87</v>
      </c>
      <c r="B4951" s="61" t="s">
        <v>246</v>
      </c>
      <c r="C4951">
        <v>1901</v>
      </c>
      <c r="D4951" s="61" t="s">
        <v>2239</v>
      </c>
    </row>
    <row r="4952" spans="1:4" hidden="1" x14ac:dyDescent="0.25">
      <c r="A4952" s="61" t="s">
        <v>87</v>
      </c>
      <c r="B4952" s="61" t="s">
        <v>246</v>
      </c>
      <c r="C4952">
        <v>1902</v>
      </c>
      <c r="D4952" s="61" t="s">
        <v>2239</v>
      </c>
    </row>
    <row r="4953" spans="1:4" hidden="1" x14ac:dyDescent="0.25">
      <c r="A4953" s="61" t="s">
        <v>87</v>
      </c>
      <c r="B4953" s="61" t="s">
        <v>246</v>
      </c>
      <c r="C4953">
        <v>1903</v>
      </c>
      <c r="D4953" s="61" t="s">
        <v>2239</v>
      </c>
    </row>
    <row r="4954" spans="1:4" hidden="1" x14ac:dyDescent="0.25">
      <c r="A4954" s="61" t="s">
        <v>87</v>
      </c>
      <c r="B4954" s="61" t="s">
        <v>246</v>
      </c>
      <c r="C4954">
        <v>1904</v>
      </c>
      <c r="D4954" s="61" t="s">
        <v>2239</v>
      </c>
    </row>
    <row r="4955" spans="1:4" hidden="1" x14ac:dyDescent="0.25">
      <c r="A4955" s="61" t="s">
        <v>87</v>
      </c>
      <c r="B4955" s="61" t="s">
        <v>246</v>
      </c>
      <c r="C4955">
        <v>1905</v>
      </c>
      <c r="D4955" s="61" t="s">
        <v>2239</v>
      </c>
    </row>
    <row r="4956" spans="1:4" hidden="1" x14ac:dyDescent="0.25">
      <c r="A4956" s="61" t="s">
        <v>87</v>
      </c>
      <c r="B4956" s="61" t="s">
        <v>246</v>
      </c>
      <c r="C4956">
        <v>1906</v>
      </c>
      <c r="D4956" s="61" t="s">
        <v>2239</v>
      </c>
    </row>
    <row r="4957" spans="1:4" hidden="1" x14ac:dyDescent="0.25">
      <c r="A4957" s="61" t="s">
        <v>87</v>
      </c>
      <c r="B4957" s="61" t="s">
        <v>246</v>
      </c>
      <c r="C4957">
        <v>1907</v>
      </c>
      <c r="D4957" s="61" t="s">
        <v>2239</v>
      </c>
    </row>
    <row r="4958" spans="1:4" hidden="1" x14ac:dyDescent="0.25">
      <c r="A4958" s="61" t="s">
        <v>87</v>
      </c>
      <c r="B4958" s="61" t="s">
        <v>246</v>
      </c>
      <c r="C4958">
        <v>1908</v>
      </c>
      <c r="D4958" s="61" t="s">
        <v>2100</v>
      </c>
    </row>
    <row r="4959" spans="1:4" hidden="1" x14ac:dyDescent="0.25">
      <c r="A4959" s="61" t="s">
        <v>87</v>
      </c>
      <c r="B4959" s="61" t="s">
        <v>246</v>
      </c>
      <c r="C4959">
        <v>1909</v>
      </c>
      <c r="D4959" s="61" t="s">
        <v>2100</v>
      </c>
    </row>
    <row r="4960" spans="1:4" hidden="1" x14ac:dyDescent="0.25">
      <c r="A4960" s="61" t="s">
        <v>87</v>
      </c>
      <c r="B4960" s="61" t="s">
        <v>246</v>
      </c>
      <c r="C4960">
        <v>1910</v>
      </c>
      <c r="D4960" s="61" t="s">
        <v>2100</v>
      </c>
    </row>
    <row r="4961" spans="1:4" hidden="1" x14ac:dyDescent="0.25">
      <c r="A4961" s="61" t="s">
        <v>87</v>
      </c>
      <c r="B4961" s="61" t="s">
        <v>246</v>
      </c>
      <c r="C4961">
        <v>1911</v>
      </c>
      <c r="D4961" s="61" t="s">
        <v>2379</v>
      </c>
    </row>
    <row r="4962" spans="1:4" hidden="1" x14ac:dyDescent="0.25">
      <c r="A4962" s="61" t="s">
        <v>87</v>
      </c>
      <c r="B4962" s="61" t="s">
        <v>246</v>
      </c>
      <c r="C4962">
        <v>1912</v>
      </c>
      <c r="D4962" s="61" t="s">
        <v>2379</v>
      </c>
    </row>
    <row r="4963" spans="1:4" hidden="1" x14ac:dyDescent="0.25">
      <c r="A4963" s="61" t="s">
        <v>87</v>
      </c>
      <c r="B4963" s="61" t="s">
        <v>246</v>
      </c>
      <c r="C4963">
        <v>1913</v>
      </c>
      <c r="D4963" s="61" t="s">
        <v>2379</v>
      </c>
    </row>
    <row r="4964" spans="1:4" hidden="1" x14ac:dyDescent="0.25">
      <c r="A4964" s="61" t="s">
        <v>87</v>
      </c>
      <c r="B4964" s="61" t="s">
        <v>246</v>
      </c>
      <c r="C4964">
        <v>1914</v>
      </c>
      <c r="D4964" s="61" t="s">
        <v>2098</v>
      </c>
    </row>
    <row r="4965" spans="1:4" hidden="1" x14ac:dyDescent="0.25">
      <c r="A4965" s="61" t="s">
        <v>87</v>
      </c>
      <c r="B4965" s="61" t="s">
        <v>246</v>
      </c>
      <c r="C4965">
        <v>1915</v>
      </c>
      <c r="D4965" s="61" t="s">
        <v>2240</v>
      </c>
    </row>
    <row r="4966" spans="1:4" hidden="1" x14ac:dyDescent="0.25">
      <c r="A4966" s="61" t="s">
        <v>87</v>
      </c>
      <c r="B4966" s="61" t="s">
        <v>246</v>
      </c>
      <c r="C4966">
        <v>1916</v>
      </c>
      <c r="D4966" s="61" t="s">
        <v>2240</v>
      </c>
    </row>
    <row r="4967" spans="1:4" hidden="1" x14ac:dyDescent="0.25">
      <c r="A4967" s="61" t="s">
        <v>87</v>
      </c>
      <c r="B4967" s="61" t="s">
        <v>246</v>
      </c>
      <c r="C4967">
        <v>1917</v>
      </c>
      <c r="D4967" s="61" t="s">
        <v>2240</v>
      </c>
    </row>
    <row r="4968" spans="1:4" hidden="1" x14ac:dyDescent="0.25">
      <c r="A4968" s="61" t="s">
        <v>87</v>
      </c>
      <c r="B4968" s="61" t="s">
        <v>246</v>
      </c>
      <c r="C4968">
        <v>1918</v>
      </c>
      <c r="D4968" s="61" t="s">
        <v>2470</v>
      </c>
    </row>
    <row r="4969" spans="1:4" hidden="1" x14ac:dyDescent="0.25">
      <c r="A4969" s="61" t="s">
        <v>87</v>
      </c>
      <c r="B4969" s="61" t="s">
        <v>246</v>
      </c>
      <c r="C4969">
        <v>1919</v>
      </c>
      <c r="D4969" s="61" t="s">
        <v>2470</v>
      </c>
    </row>
    <row r="4970" spans="1:4" hidden="1" x14ac:dyDescent="0.25">
      <c r="A4970" s="61" t="s">
        <v>87</v>
      </c>
      <c r="B4970" s="61" t="s">
        <v>246</v>
      </c>
      <c r="C4970">
        <v>1920</v>
      </c>
      <c r="D4970" s="61" t="s">
        <v>2470</v>
      </c>
    </row>
    <row r="4971" spans="1:4" hidden="1" x14ac:dyDescent="0.25">
      <c r="A4971" s="61" t="s">
        <v>87</v>
      </c>
      <c r="B4971" s="61" t="s">
        <v>246</v>
      </c>
      <c r="C4971">
        <v>1921</v>
      </c>
      <c r="D4971" s="61" t="s">
        <v>2470</v>
      </c>
    </row>
    <row r="4972" spans="1:4" hidden="1" x14ac:dyDescent="0.25">
      <c r="A4972" s="61" t="s">
        <v>87</v>
      </c>
      <c r="B4972" s="61" t="s">
        <v>246</v>
      </c>
      <c r="C4972">
        <v>1922</v>
      </c>
      <c r="D4972" s="61" t="s">
        <v>2098</v>
      </c>
    </row>
    <row r="4973" spans="1:4" hidden="1" x14ac:dyDescent="0.25">
      <c r="A4973" s="61" t="s">
        <v>87</v>
      </c>
      <c r="B4973" s="61" t="s">
        <v>246</v>
      </c>
      <c r="C4973">
        <v>1923</v>
      </c>
      <c r="D4973" s="61" t="s">
        <v>2098</v>
      </c>
    </row>
    <row r="4974" spans="1:4" hidden="1" x14ac:dyDescent="0.25">
      <c r="A4974" s="61" t="s">
        <v>87</v>
      </c>
      <c r="B4974" s="61" t="s">
        <v>246</v>
      </c>
      <c r="C4974">
        <v>1924</v>
      </c>
      <c r="D4974" s="61" t="s">
        <v>2098</v>
      </c>
    </row>
    <row r="4975" spans="1:4" hidden="1" x14ac:dyDescent="0.25">
      <c r="A4975" s="61" t="s">
        <v>87</v>
      </c>
      <c r="B4975" s="61" t="s">
        <v>246</v>
      </c>
      <c r="C4975">
        <v>1925</v>
      </c>
      <c r="D4975" s="61" t="s">
        <v>2098</v>
      </c>
    </row>
    <row r="4976" spans="1:4" hidden="1" x14ac:dyDescent="0.25">
      <c r="A4976" s="61" t="s">
        <v>87</v>
      </c>
      <c r="B4976" s="61" t="s">
        <v>246</v>
      </c>
      <c r="C4976">
        <v>1926</v>
      </c>
      <c r="D4976" s="61" t="s">
        <v>2098</v>
      </c>
    </row>
    <row r="4977" spans="1:4" hidden="1" x14ac:dyDescent="0.25">
      <c r="A4977" s="61" t="s">
        <v>87</v>
      </c>
      <c r="B4977" s="61" t="s">
        <v>246</v>
      </c>
      <c r="C4977">
        <v>1927</v>
      </c>
      <c r="D4977" s="61" t="s">
        <v>2098</v>
      </c>
    </row>
    <row r="4978" spans="1:4" hidden="1" x14ac:dyDescent="0.25">
      <c r="A4978" s="61" t="s">
        <v>87</v>
      </c>
      <c r="B4978" s="61" t="s">
        <v>246</v>
      </c>
      <c r="C4978">
        <v>1928</v>
      </c>
      <c r="D4978" s="61" t="s">
        <v>2098</v>
      </c>
    </row>
    <row r="4979" spans="1:4" hidden="1" x14ac:dyDescent="0.25">
      <c r="A4979" s="61" t="s">
        <v>87</v>
      </c>
      <c r="B4979" s="61" t="s">
        <v>246</v>
      </c>
      <c r="C4979">
        <v>1929</v>
      </c>
      <c r="D4979" s="61" t="s">
        <v>2098</v>
      </c>
    </row>
    <row r="4980" spans="1:4" hidden="1" x14ac:dyDescent="0.25">
      <c r="A4980" s="61" t="s">
        <v>87</v>
      </c>
      <c r="B4980" s="61" t="s">
        <v>246</v>
      </c>
      <c r="C4980">
        <v>1930</v>
      </c>
      <c r="D4980" s="61" t="s">
        <v>2471</v>
      </c>
    </row>
    <row r="4981" spans="1:4" hidden="1" x14ac:dyDescent="0.25">
      <c r="A4981" s="61" t="s">
        <v>87</v>
      </c>
      <c r="B4981" s="61" t="s">
        <v>246</v>
      </c>
      <c r="C4981">
        <v>1931</v>
      </c>
      <c r="D4981" s="61" t="s">
        <v>2471</v>
      </c>
    </row>
    <row r="4982" spans="1:4" hidden="1" x14ac:dyDescent="0.25">
      <c r="A4982" s="61" t="s">
        <v>87</v>
      </c>
      <c r="B4982" s="61" t="s">
        <v>246</v>
      </c>
      <c r="C4982">
        <v>1932</v>
      </c>
      <c r="D4982" s="61" t="s">
        <v>2471</v>
      </c>
    </row>
    <row r="4983" spans="1:4" hidden="1" x14ac:dyDescent="0.25">
      <c r="A4983" s="61" t="s">
        <v>87</v>
      </c>
      <c r="B4983" s="61" t="s">
        <v>246</v>
      </c>
      <c r="C4983">
        <v>1933</v>
      </c>
      <c r="D4983" s="61" t="s">
        <v>2471</v>
      </c>
    </row>
    <row r="4984" spans="1:4" hidden="1" x14ac:dyDescent="0.25">
      <c r="A4984" s="61" t="s">
        <v>87</v>
      </c>
      <c r="B4984" s="61" t="s">
        <v>246</v>
      </c>
      <c r="C4984">
        <v>1934</v>
      </c>
      <c r="D4984" s="61" t="s">
        <v>2240</v>
      </c>
    </row>
    <row r="4985" spans="1:4" hidden="1" x14ac:dyDescent="0.25">
      <c r="A4985" s="61" t="s">
        <v>87</v>
      </c>
      <c r="B4985" s="61" t="s">
        <v>246</v>
      </c>
      <c r="C4985">
        <v>1935</v>
      </c>
      <c r="D4985" s="61" t="s">
        <v>2240</v>
      </c>
    </row>
    <row r="4986" spans="1:4" hidden="1" x14ac:dyDescent="0.25">
      <c r="A4986" s="61" t="s">
        <v>87</v>
      </c>
      <c r="B4986" s="61" t="s">
        <v>246</v>
      </c>
      <c r="C4986">
        <v>1936</v>
      </c>
      <c r="D4986" s="61" t="s">
        <v>2240</v>
      </c>
    </row>
    <row r="4987" spans="1:4" hidden="1" x14ac:dyDescent="0.25">
      <c r="A4987" s="61" t="s">
        <v>87</v>
      </c>
      <c r="B4987" s="61" t="s">
        <v>246</v>
      </c>
      <c r="C4987">
        <v>1937</v>
      </c>
      <c r="D4987" s="61" t="s">
        <v>2240</v>
      </c>
    </row>
    <row r="4988" spans="1:4" hidden="1" x14ac:dyDescent="0.25">
      <c r="A4988" s="61" t="s">
        <v>87</v>
      </c>
      <c r="B4988" s="61" t="s">
        <v>246</v>
      </c>
      <c r="C4988">
        <v>1938</v>
      </c>
      <c r="D4988" s="61" t="s">
        <v>2240</v>
      </c>
    </row>
    <row r="4989" spans="1:4" hidden="1" x14ac:dyDescent="0.25">
      <c r="A4989" s="61" t="s">
        <v>87</v>
      </c>
      <c r="B4989" s="61" t="s">
        <v>246</v>
      </c>
      <c r="C4989">
        <v>1939</v>
      </c>
      <c r="D4989" s="61" t="s">
        <v>2240</v>
      </c>
    </row>
    <row r="4990" spans="1:4" hidden="1" x14ac:dyDescent="0.25">
      <c r="A4990" s="61" t="s">
        <v>87</v>
      </c>
      <c r="B4990" s="61" t="s">
        <v>246</v>
      </c>
      <c r="C4990">
        <v>1940</v>
      </c>
      <c r="D4990" s="61" t="s">
        <v>2240</v>
      </c>
    </row>
    <row r="4991" spans="1:4" hidden="1" x14ac:dyDescent="0.25">
      <c r="A4991" s="61" t="s">
        <v>87</v>
      </c>
      <c r="B4991" s="61" t="s">
        <v>246</v>
      </c>
      <c r="C4991">
        <v>1941</v>
      </c>
      <c r="D4991" s="61" t="s">
        <v>2470</v>
      </c>
    </row>
    <row r="4992" spans="1:4" hidden="1" x14ac:dyDescent="0.25">
      <c r="A4992" s="61" t="s">
        <v>87</v>
      </c>
      <c r="B4992" s="61" t="s">
        <v>246</v>
      </c>
      <c r="C4992">
        <v>1942</v>
      </c>
      <c r="D4992" s="61" t="s">
        <v>2470</v>
      </c>
    </row>
    <row r="4993" spans="1:4" hidden="1" x14ac:dyDescent="0.25">
      <c r="A4993" s="61" t="s">
        <v>87</v>
      </c>
      <c r="B4993" s="61" t="s">
        <v>246</v>
      </c>
      <c r="C4993">
        <v>1943</v>
      </c>
      <c r="D4993" s="61" t="s">
        <v>2470</v>
      </c>
    </row>
    <row r="4994" spans="1:4" hidden="1" x14ac:dyDescent="0.25">
      <c r="A4994" s="61" t="s">
        <v>87</v>
      </c>
      <c r="B4994" s="61" t="s">
        <v>246</v>
      </c>
      <c r="C4994">
        <v>1944</v>
      </c>
      <c r="D4994" s="61" t="s">
        <v>2470</v>
      </c>
    </row>
    <row r="4995" spans="1:4" hidden="1" x14ac:dyDescent="0.25">
      <c r="A4995" s="61" t="s">
        <v>87</v>
      </c>
      <c r="B4995" s="61" t="s">
        <v>246</v>
      </c>
      <c r="C4995">
        <v>1945</v>
      </c>
      <c r="D4995" s="61" t="s">
        <v>2470</v>
      </c>
    </row>
    <row r="4996" spans="1:4" hidden="1" x14ac:dyDescent="0.25">
      <c r="A4996" s="61" t="s">
        <v>87</v>
      </c>
      <c r="B4996" s="61" t="s">
        <v>246</v>
      </c>
      <c r="C4996">
        <v>1946</v>
      </c>
      <c r="D4996" s="61" t="s">
        <v>2470</v>
      </c>
    </row>
    <row r="4997" spans="1:4" hidden="1" x14ac:dyDescent="0.25">
      <c r="A4997" s="61" t="s">
        <v>87</v>
      </c>
      <c r="B4997" s="61" t="s">
        <v>246</v>
      </c>
      <c r="C4997">
        <v>1947</v>
      </c>
      <c r="D4997" s="61" t="s">
        <v>2470</v>
      </c>
    </row>
    <row r="4998" spans="1:4" hidden="1" x14ac:dyDescent="0.25">
      <c r="A4998" s="61" t="s">
        <v>87</v>
      </c>
      <c r="B4998" s="61" t="s">
        <v>246</v>
      </c>
      <c r="C4998">
        <v>1948</v>
      </c>
      <c r="D4998" s="61" t="s">
        <v>2470</v>
      </c>
    </row>
    <row r="4999" spans="1:4" hidden="1" x14ac:dyDescent="0.25">
      <c r="A4999" s="61" t="s">
        <v>87</v>
      </c>
      <c r="B4999" s="61" t="s">
        <v>246</v>
      </c>
      <c r="C4999">
        <v>1949</v>
      </c>
      <c r="D4999" s="61" t="s">
        <v>2090</v>
      </c>
    </row>
    <row r="5000" spans="1:4" hidden="1" x14ac:dyDescent="0.25">
      <c r="A5000" s="61" t="s">
        <v>87</v>
      </c>
      <c r="B5000" s="61" t="s">
        <v>246</v>
      </c>
      <c r="C5000">
        <v>1950</v>
      </c>
      <c r="D5000" s="61" t="s">
        <v>2472</v>
      </c>
    </row>
    <row r="5001" spans="1:4" hidden="1" x14ac:dyDescent="0.25">
      <c r="A5001" s="61" t="s">
        <v>87</v>
      </c>
      <c r="B5001" s="61" t="s">
        <v>246</v>
      </c>
      <c r="C5001">
        <v>1951</v>
      </c>
      <c r="D5001" s="61" t="s">
        <v>2472</v>
      </c>
    </row>
    <row r="5002" spans="1:4" hidden="1" x14ac:dyDescent="0.25">
      <c r="A5002" s="61" t="s">
        <v>87</v>
      </c>
      <c r="B5002" s="61" t="s">
        <v>246</v>
      </c>
      <c r="C5002">
        <v>1952</v>
      </c>
      <c r="D5002" s="61" t="s">
        <v>2472</v>
      </c>
    </row>
    <row r="5003" spans="1:4" hidden="1" x14ac:dyDescent="0.25">
      <c r="A5003" s="61" t="s">
        <v>87</v>
      </c>
      <c r="B5003" s="61" t="s">
        <v>246</v>
      </c>
      <c r="C5003">
        <v>1953</v>
      </c>
      <c r="D5003" s="61" t="s">
        <v>2472</v>
      </c>
    </row>
    <row r="5004" spans="1:4" hidden="1" x14ac:dyDescent="0.25">
      <c r="A5004" s="61" t="s">
        <v>87</v>
      </c>
      <c r="B5004" s="61" t="s">
        <v>246</v>
      </c>
      <c r="C5004">
        <v>1954</v>
      </c>
      <c r="D5004" s="61" t="s">
        <v>2472</v>
      </c>
    </row>
    <row r="5005" spans="1:4" hidden="1" x14ac:dyDescent="0.25">
      <c r="A5005" s="61" t="s">
        <v>87</v>
      </c>
      <c r="B5005" s="61" t="s">
        <v>246</v>
      </c>
      <c r="C5005">
        <v>1955</v>
      </c>
      <c r="D5005" s="61" t="s">
        <v>2472</v>
      </c>
    </row>
    <row r="5006" spans="1:4" hidden="1" x14ac:dyDescent="0.25">
      <c r="A5006" s="61" t="s">
        <v>87</v>
      </c>
      <c r="B5006" s="61" t="s">
        <v>246</v>
      </c>
      <c r="C5006">
        <v>1956</v>
      </c>
      <c r="D5006" s="61" t="s">
        <v>2472</v>
      </c>
    </row>
    <row r="5007" spans="1:4" hidden="1" x14ac:dyDescent="0.25">
      <c r="A5007" s="61" t="s">
        <v>87</v>
      </c>
      <c r="B5007" s="61" t="s">
        <v>246</v>
      </c>
      <c r="C5007">
        <v>1957</v>
      </c>
      <c r="D5007" s="61" t="s">
        <v>2472</v>
      </c>
    </row>
    <row r="5008" spans="1:4" hidden="1" x14ac:dyDescent="0.25">
      <c r="A5008" s="61" t="s">
        <v>87</v>
      </c>
      <c r="B5008" s="61" t="s">
        <v>246</v>
      </c>
      <c r="C5008">
        <v>1958</v>
      </c>
      <c r="D5008" s="61" t="s">
        <v>2472</v>
      </c>
    </row>
    <row r="5009" spans="1:4" hidden="1" x14ac:dyDescent="0.25">
      <c r="A5009" s="61" t="s">
        <v>87</v>
      </c>
      <c r="B5009" s="61" t="s">
        <v>246</v>
      </c>
      <c r="C5009">
        <v>1959</v>
      </c>
      <c r="D5009" s="61" t="s">
        <v>2472</v>
      </c>
    </row>
    <row r="5010" spans="1:4" hidden="1" x14ac:dyDescent="0.25">
      <c r="A5010" s="61" t="s">
        <v>87</v>
      </c>
      <c r="B5010" s="61" t="s">
        <v>246</v>
      </c>
      <c r="C5010">
        <v>1960</v>
      </c>
      <c r="D5010" s="61" t="s">
        <v>2473</v>
      </c>
    </row>
    <row r="5011" spans="1:4" hidden="1" x14ac:dyDescent="0.25">
      <c r="A5011" s="61" t="s">
        <v>87</v>
      </c>
      <c r="B5011" s="61" t="s">
        <v>246</v>
      </c>
      <c r="C5011">
        <v>1961</v>
      </c>
      <c r="D5011" s="61" t="s">
        <v>2087</v>
      </c>
    </row>
    <row r="5012" spans="1:4" hidden="1" x14ac:dyDescent="0.25">
      <c r="A5012" s="61" t="s">
        <v>87</v>
      </c>
      <c r="B5012" s="61" t="s">
        <v>246</v>
      </c>
      <c r="C5012">
        <v>1962</v>
      </c>
      <c r="D5012" s="61" t="s">
        <v>2087</v>
      </c>
    </row>
    <row r="5013" spans="1:4" hidden="1" x14ac:dyDescent="0.25">
      <c r="A5013" s="61" t="s">
        <v>87</v>
      </c>
      <c r="B5013" s="61" t="s">
        <v>246</v>
      </c>
      <c r="C5013">
        <v>1963</v>
      </c>
      <c r="D5013" s="61" t="s">
        <v>2087</v>
      </c>
    </row>
    <row r="5014" spans="1:4" hidden="1" x14ac:dyDescent="0.25">
      <c r="A5014" s="61" t="s">
        <v>87</v>
      </c>
      <c r="B5014" s="61" t="s">
        <v>246</v>
      </c>
      <c r="C5014">
        <v>1964</v>
      </c>
      <c r="D5014" s="61" t="s">
        <v>2087</v>
      </c>
    </row>
    <row r="5015" spans="1:4" hidden="1" x14ac:dyDescent="0.25">
      <c r="A5015" s="61" t="s">
        <v>87</v>
      </c>
      <c r="B5015" s="61" t="s">
        <v>246</v>
      </c>
      <c r="C5015">
        <v>1965</v>
      </c>
      <c r="D5015" s="61" t="s">
        <v>2087</v>
      </c>
    </row>
    <row r="5016" spans="1:4" hidden="1" x14ac:dyDescent="0.25">
      <c r="A5016" s="61" t="s">
        <v>87</v>
      </c>
      <c r="B5016" s="61" t="s">
        <v>246</v>
      </c>
      <c r="C5016">
        <v>1966</v>
      </c>
      <c r="D5016" s="61" t="s">
        <v>2093</v>
      </c>
    </row>
    <row r="5017" spans="1:4" hidden="1" x14ac:dyDescent="0.25">
      <c r="A5017" s="61" t="s">
        <v>87</v>
      </c>
      <c r="B5017" s="61" t="s">
        <v>246</v>
      </c>
      <c r="C5017">
        <v>1967</v>
      </c>
      <c r="D5017" s="61" t="s">
        <v>2250</v>
      </c>
    </row>
    <row r="5018" spans="1:4" hidden="1" x14ac:dyDescent="0.25">
      <c r="A5018" s="61" t="s">
        <v>87</v>
      </c>
      <c r="B5018" s="61" t="s">
        <v>246</v>
      </c>
      <c r="C5018">
        <v>1968</v>
      </c>
      <c r="D5018" s="61" t="s">
        <v>2250</v>
      </c>
    </row>
    <row r="5019" spans="1:4" hidden="1" x14ac:dyDescent="0.25">
      <c r="A5019" s="61" t="s">
        <v>87</v>
      </c>
      <c r="B5019" s="61" t="s">
        <v>246</v>
      </c>
      <c r="C5019">
        <v>1969</v>
      </c>
      <c r="D5019" s="61" t="s">
        <v>2095</v>
      </c>
    </row>
    <row r="5020" spans="1:4" hidden="1" x14ac:dyDescent="0.25">
      <c r="A5020" s="61" t="s">
        <v>87</v>
      </c>
      <c r="B5020" s="61" t="s">
        <v>246</v>
      </c>
      <c r="C5020">
        <v>1970</v>
      </c>
      <c r="D5020" s="61" t="s">
        <v>2093</v>
      </c>
    </row>
    <row r="5021" spans="1:4" hidden="1" x14ac:dyDescent="0.25">
      <c r="A5021" s="61" t="s">
        <v>87</v>
      </c>
      <c r="B5021" s="61" t="s">
        <v>246</v>
      </c>
      <c r="C5021">
        <v>1971</v>
      </c>
      <c r="D5021" s="61" t="s">
        <v>2250</v>
      </c>
    </row>
    <row r="5022" spans="1:4" hidden="1" x14ac:dyDescent="0.25">
      <c r="A5022" s="61" t="s">
        <v>87</v>
      </c>
      <c r="B5022" s="61" t="s">
        <v>246</v>
      </c>
      <c r="C5022">
        <v>1972</v>
      </c>
      <c r="D5022" s="61" t="s">
        <v>2250</v>
      </c>
    </row>
    <row r="5023" spans="1:4" hidden="1" x14ac:dyDescent="0.25">
      <c r="A5023" s="61" t="s">
        <v>87</v>
      </c>
      <c r="B5023" s="61" t="s">
        <v>246</v>
      </c>
      <c r="C5023">
        <v>1973</v>
      </c>
      <c r="D5023" s="61" t="s">
        <v>2250</v>
      </c>
    </row>
    <row r="5024" spans="1:4" hidden="1" x14ac:dyDescent="0.25">
      <c r="A5024" s="61" t="s">
        <v>87</v>
      </c>
      <c r="B5024" s="61" t="s">
        <v>246</v>
      </c>
      <c r="C5024">
        <v>1974</v>
      </c>
      <c r="D5024" s="61" t="s">
        <v>2250</v>
      </c>
    </row>
    <row r="5025" spans="1:4" hidden="1" x14ac:dyDescent="0.25">
      <c r="A5025" s="61" t="s">
        <v>87</v>
      </c>
      <c r="B5025" s="61" t="s">
        <v>246</v>
      </c>
      <c r="C5025">
        <v>1975</v>
      </c>
      <c r="D5025" s="61" t="s">
        <v>2250</v>
      </c>
    </row>
    <row r="5026" spans="1:4" hidden="1" x14ac:dyDescent="0.25">
      <c r="A5026" s="61" t="s">
        <v>87</v>
      </c>
      <c r="B5026" s="61" t="s">
        <v>246</v>
      </c>
      <c r="C5026">
        <v>1976</v>
      </c>
      <c r="D5026" s="61" t="s">
        <v>2250</v>
      </c>
    </row>
    <row r="5027" spans="1:4" hidden="1" x14ac:dyDescent="0.25">
      <c r="A5027" s="61" t="s">
        <v>87</v>
      </c>
      <c r="B5027" s="61" t="s">
        <v>246</v>
      </c>
      <c r="C5027">
        <v>1977</v>
      </c>
      <c r="D5027" s="61" t="s">
        <v>2250</v>
      </c>
    </row>
    <row r="5028" spans="1:4" hidden="1" x14ac:dyDescent="0.25">
      <c r="A5028" s="61" t="s">
        <v>87</v>
      </c>
      <c r="B5028" s="61" t="s">
        <v>246</v>
      </c>
      <c r="C5028">
        <v>1978</v>
      </c>
      <c r="D5028" s="61" t="s">
        <v>2250</v>
      </c>
    </row>
    <row r="5029" spans="1:4" hidden="1" x14ac:dyDescent="0.25">
      <c r="A5029" s="61" t="s">
        <v>87</v>
      </c>
      <c r="B5029" s="61" t="s">
        <v>246</v>
      </c>
      <c r="C5029">
        <v>1979</v>
      </c>
      <c r="D5029" s="61" t="s">
        <v>2250</v>
      </c>
    </row>
    <row r="5030" spans="1:4" hidden="1" x14ac:dyDescent="0.25">
      <c r="A5030" s="61" t="s">
        <v>87</v>
      </c>
      <c r="B5030" s="61" t="s">
        <v>246</v>
      </c>
      <c r="C5030">
        <v>1980</v>
      </c>
      <c r="D5030" s="61" t="s">
        <v>2056</v>
      </c>
    </row>
    <row r="5031" spans="1:4" hidden="1" x14ac:dyDescent="0.25">
      <c r="A5031" s="61" t="s">
        <v>87</v>
      </c>
      <c r="B5031" s="61" t="s">
        <v>246</v>
      </c>
      <c r="C5031">
        <v>1981</v>
      </c>
      <c r="D5031" s="61" t="s">
        <v>2056</v>
      </c>
    </row>
    <row r="5032" spans="1:4" hidden="1" x14ac:dyDescent="0.25">
      <c r="A5032" s="61" t="s">
        <v>87</v>
      </c>
      <c r="B5032" s="61" t="s">
        <v>246</v>
      </c>
      <c r="C5032">
        <v>1982</v>
      </c>
      <c r="D5032" s="61" t="s">
        <v>2056</v>
      </c>
    </row>
    <row r="5033" spans="1:4" hidden="1" x14ac:dyDescent="0.25">
      <c r="A5033" s="61" t="s">
        <v>87</v>
      </c>
      <c r="B5033" s="61" t="s">
        <v>246</v>
      </c>
      <c r="C5033">
        <v>1983</v>
      </c>
      <c r="D5033" s="61" t="s">
        <v>2060</v>
      </c>
    </row>
    <row r="5034" spans="1:4" hidden="1" x14ac:dyDescent="0.25">
      <c r="A5034" s="61" t="s">
        <v>87</v>
      </c>
      <c r="B5034" s="61" t="s">
        <v>246</v>
      </c>
      <c r="C5034">
        <v>1984</v>
      </c>
      <c r="D5034" s="61" t="s">
        <v>2060</v>
      </c>
    </row>
    <row r="5035" spans="1:4" hidden="1" x14ac:dyDescent="0.25">
      <c r="A5035" s="61" t="s">
        <v>87</v>
      </c>
      <c r="B5035" s="61" t="s">
        <v>246</v>
      </c>
      <c r="C5035">
        <v>1985</v>
      </c>
      <c r="D5035" s="61" t="s">
        <v>2059</v>
      </c>
    </row>
    <row r="5036" spans="1:4" hidden="1" x14ac:dyDescent="0.25">
      <c r="A5036" s="61" t="s">
        <v>87</v>
      </c>
      <c r="B5036" s="61" t="s">
        <v>246</v>
      </c>
      <c r="C5036">
        <v>1986</v>
      </c>
      <c r="D5036" s="61" t="s">
        <v>2059</v>
      </c>
    </row>
    <row r="5037" spans="1:4" hidden="1" x14ac:dyDescent="0.25">
      <c r="A5037" s="61" t="s">
        <v>87</v>
      </c>
      <c r="B5037" s="61" t="s">
        <v>246</v>
      </c>
      <c r="C5037">
        <v>1987</v>
      </c>
      <c r="D5037" s="61" t="s">
        <v>2474</v>
      </c>
    </row>
    <row r="5038" spans="1:4" hidden="1" x14ac:dyDescent="0.25">
      <c r="A5038" s="61" t="s">
        <v>87</v>
      </c>
      <c r="B5038" s="61" t="s">
        <v>246</v>
      </c>
      <c r="C5038">
        <v>1988</v>
      </c>
      <c r="D5038" s="61" t="s">
        <v>2474</v>
      </c>
    </row>
    <row r="5039" spans="1:4" hidden="1" x14ac:dyDescent="0.25">
      <c r="A5039" s="61" t="s">
        <v>87</v>
      </c>
      <c r="B5039" s="61" t="s">
        <v>246</v>
      </c>
      <c r="C5039">
        <v>1989</v>
      </c>
      <c r="D5039" s="61" t="s">
        <v>2057</v>
      </c>
    </row>
    <row r="5040" spans="1:4" hidden="1" x14ac:dyDescent="0.25">
      <c r="A5040" s="61" t="s">
        <v>87</v>
      </c>
      <c r="B5040" s="61" t="s">
        <v>246</v>
      </c>
      <c r="C5040">
        <v>1990</v>
      </c>
      <c r="D5040" s="61" t="s">
        <v>2058</v>
      </c>
    </row>
    <row r="5041" spans="1:4" hidden="1" x14ac:dyDescent="0.25">
      <c r="A5041" s="61" t="s">
        <v>87</v>
      </c>
      <c r="B5041" s="61" t="s">
        <v>246</v>
      </c>
      <c r="C5041">
        <v>1991</v>
      </c>
      <c r="D5041" s="61" t="s">
        <v>2058</v>
      </c>
    </row>
    <row r="5042" spans="1:4" hidden="1" x14ac:dyDescent="0.25">
      <c r="A5042" s="61" t="s">
        <v>87</v>
      </c>
      <c r="B5042" s="61" t="s">
        <v>246</v>
      </c>
      <c r="C5042">
        <v>1992</v>
      </c>
      <c r="D5042" s="61" t="s">
        <v>2058</v>
      </c>
    </row>
    <row r="5043" spans="1:4" hidden="1" x14ac:dyDescent="0.25">
      <c r="A5043" s="61" t="s">
        <v>87</v>
      </c>
      <c r="B5043" s="61" t="s">
        <v>246</v>
      </c>
      <c r="C5043">
        <v>1993</v>
      </c>
      <c r="D5043" s="61" t="s">
        <v>2058</v>
      </c>
    </row>
    <row r="5044" spans="1:4" hidden="1" x14ac:dyDescent="0.25">
      <c r="A5044" s="61" t="s">
        <v>87</v>
      </c>
      <c r="B5044" s="61" t="s">
        <v>246</v>
      </c>
      <c r="C5044">
        <v>1994</v>
      </c>
      <c r="D5044" s="61" t="s">
        <v>2060</v>
      </c>
    </row>
    <row r="5045" spans="1:4" hidden="1" x14ac:dyDescent="0.25">
      <c r="A5045" s="61" t="s">
        <v>87</v>
      </c>
      <c r="B5045" s="61" t="s">
        <v>246</v>
      </c>
      <c r="C5045">
        <v>1995</v>
      </c>
      <c r="D5045" s="61" t="s">
        <v>2060</v>
      </c>
    </row>
    <row r="5046" spans="1:4" hidden="1" x14ac:dyDescent="0.25">
      <c r="A5046" s="61" t="s">
        <v>87</v>
      </c>
      <c r="B5046" s="61" t="s">
        <v>246</v>
      </c>
      <c r="C5046">
        <v>1996</v>
      </c>
      <c r="D5046" s="61" t="s">
        <v>2060</v>
      </c>
    </row>
    <row r="5047" spans="1:4" hidden="1" x14ac:dyDescent="0.25">
      <c r="A5047" s="61" t="s">
        <v>87</v>
      </c>
      <c r="B5047" s="61" t="s">
        <v>246</v>
      </c>
      <c r="C5047">
        <v>1997</v>
      </c>
      <c r="D5047" s="61" t="s">
        <v>2060</v>
      </c>
    </row>
    <row r="5048" spans="1:4" hidden="1" x14ac:dyDescent="0.25">
      <c r="A5048" s="61" t="s">
        <v>87</v>
      </c>
      <c r="B5048" s="61" t="s">
        <v>246</v>
      </c>
      <c r="C5048">
        <v>1998</v>
      </c>
      <c r="D5048" s="61" t="s">
        <v>2060</v>
      </c>
    </row>
    <row r="5049" spans="1:4" hidden="1" x14ac:dyDescent="0.25">
      <c r="A5049" s="61" t="s">
        <v>87</v>
      </c>
      <c r="B5049" s="61" t="s">
        <v>246</v>
      </c>
      <c r="C5049">
        <v>1999</v>
      </c>
      <c r="D5049" s="61" t="s">
        <v>2060</v>
      </c>
    </row>
    <row r="5050" spans="1:4" hidden="1" x14ac:dyDescent="0.25">
      <c r="A5050" s="61" t="s">
        <v>87</v>
      </c>
      <c r="B5050" s="61" t="s">
        <v>246</v>
      </c>
      <c r="C5050">
        <v>2000</v>
      </c>
      <c r="D5050" s="61" t="s">
        <v>2060</v>
      </c>
    </row>
    <row r="5051" spans="1:4" hidden="1" x14ac:dyDescent="0.25">
      <c r="A5051" s="61" t="s">
        <v>87</v>
      </c>
      <c r="B5051" s="61" t="s">
        <v>246</v>
      </c>
      <c r="C5051">
        <v>2001</v>
      </c>
      <c r="D5051" s="61" t="s">
        <v>2060</v>
      </c>
    </row>
    <row r="5052" spans="1:4" hidden="1" x14ac:dyDescent="0.25">
      <c r="A5052" s="61" t="s">
        <v>87</v>
      </c>
      <c r="B5052" s="61" t="s">
        <v>246</v>
      </c>
      <c r="C5052">
        <v>2002</v>
      </c>
      <c r="D5052" s="61" t="s">
        <v>2060</v>
      </c>
    </row>
    <row r="5053" spans="1:4" hidden="1" x14ac:dyDescent="0.25">
      <c r="A5053" s="61" t="s">
        <v>87</v>
      </c>
      <c r="B5053" s="61" t="s">
        <v>246</v>
      </c>
      <c r="C5053">
        <v>2003</v>
      </c>
      <c r="D5053" s="61" t="s">
        <v>2060</v>
      </c>
    </row>
    <row r="5054" spans="1:4" hidden="1" x14ac:dyDescent="0.25">
      <c r="A5054" s="61" t="s">
        <v>87</v>
      </c>
      <c r="B5054" s="61" t="s">
        <v>246</v>
      </c>
      <c r="C5054">
        <v>2004</v>
      </c>
      <c r="D5054" s="61" t="s">
        <v>2060</v>
      </c>
    </row>
    <row r="5055" spans="1:4" hidden="1" x14ac:dyDescent="0.25">
      <c r="A5055" s="61" t="s">
        <v>87</v>
      </c>
      <c r="B5055" s="61" t="s">
        <v>246</v>
      </c>
      <c r="C5055">
        <v>2005</v>
      </c>
      <c r="D5055" s="61" t="s">
        <v>2060</v>
      </c>
    </row>
    <row r="5056" spans="1:4" hidden="1" x14ac:dyDescent="0.25">
      <c r="A5056" s="61" t="s">
        <v>87</v>
      </c>
      <c r="B5056" s="61" t="s">
        <v>246</v>
      </c>
      <c r="C5056">
        <v>2006</v>
      </c>
      <c r="D5056" s="61" t="s">
        <v>2060</v>
      </c>
    </row>
    <row r="5057" spans="1:4" hidden="1" x14ac:dyDescent="0.25">
      <c r="A5057" s="61" t="s">
        <v>87</v>
      </c>
      <c r="B5057" s="61" t="s">
        <v>246</v>
      </c>
      <c r="C5057">
        <v>2007</v>
      </c>
      <c r="D5057" s="61" t="s">
        <v>2474</v>
      </c>
    </row>
    <row r="5058" spans="1:4" hidden="1" x14ac:dyDescent="0.25">
      <c r="A5058" s="61" t="s">
        <v>87</v>
      </c>
      <c r="B5058" s="61" t="s">
        <v>246</v>
      </c>
      <c r="C5058">
        <v>2008</v>
      </c>
      <c r="D5058" s="61" t="s">
        <v>2474</v>
      </c>
    </row>
    <row r="5059" spans="1:4" hidden="1" x14ac:dyDescent="0.25">
      <c r="A5059" s="61" t="s">
        <v>87</v>
      </c>
      <c r="B5059" s="61" t="s">
        <v>246</v>
      </c>
      <c r="C5059">
        <v>2009</v>
      </c>
      <c r="D5059" s="61" t="s">
        <v>2474</v>
      </c>
    </row>
    <row r="5060" spans="1:4" hidden="1" x14ac:dyDescent="0.25">
      <c r="A5060" s="61" t="s">
        <v>87</v>
      </c>
      <c r="B5060" s="61" t="s">
        <v>246</v>
      </c>
      <c r="C5060">
        <v>2010</v>
      </c>
      <c r="D5060" s="61" t="s">
        <v>2474</v>
      </c>
    </row>
    <row r="5061" spans="1:4" hidden="1" x14ac:dyDescent="0.25">
      <c r="A5061" s="61" t="s">
        <v>87</v>
      </c>
      <c r="B5061" s="61" t="s">
        <v>246</v>
      </c>
      <c r="C5061">
        <v>2011</v>
      </c>
      <c r="D5061" s="61" t="s">
        <v>2474</v>
      </c>
    </row>
    <row r="5062" spans="1:4" hidden="1" x14ac:dyDescent="0.25">
      <c r="A5062" s="61" t="s">
        <v>87</v>
      </c>
      <c r="B5062" s="61" t="s">
        <v>246</v>
      </c>
      <c r="C5062">
        <v>2012</v>
      </c>
      <c r="D5062" s="61" t="s">
        <v>2474</v>
      </c>
    </row>
    <row r="5063" spans="1:4" hidden="1" x14ac:dyDescent="0.25">
      <c r="A5063" s="61" t="s">
        <v>87</v>
      </c>
      <c r="B5063" s="61" t="s">
        <v>246</v>
      </c>
      <c r="C5063">
        <v>2013</v>
      </c>
      <c r="D5063" s="61" t="s">
        <v>2475</v>
      </c>
    </row>
    <row r="5064" spans="1:4" hidden="1" x14ac:dyDescent="0.25">
      <c r="A5064" s="61" t="s">
        <v>87</v>
      </c>
      <c r="B5064" s="61" t="s">
        <v>246</v>
      </c>
      <c r="C5064">
        <v>2014</v>
      </c>
      <c r="D5064" s="61" t="s">
        <v>2476</v>
      </c>
    </row>
    <row r="5065" spans="1:4" hidden="1" x14ac:dyDescent="0.25">
      <c r="A5065" s="61" t="s">
        <v>87</v>
      </c>
      <c r="B5065" s="61" t="s">
        <v>246</v>
      </c>
      <c r="C5065">
        <v>2015</v>
      </c>
      <c r="D5065" s="61" t="s">
        <v>2476</v>
      </c>
    </row>
    <row r="5066" spans="1:4" hidden="1" x14ac:dyDescent="0.25">
      <c r="A5066" s="61" t="s">
        <v>87</v>
      </c>
      <c r="B5066" s="61" t="s">
        <v>246</v>
      </c>
      <c r="C5066">
        <v>2016</v>
      </c>
      <c r="D5066" s="61" t="s">
        <v>2477</v>
      </c>
    </row>
    <row r="5067" spans="1:4" hidden="1" x14ac:dyDescent="0.25">
      <c r="A5067" s="61" t="s">
        <v>87</v>
      </c>
      <c r="B5067" s="61" t="s">
        <v>246</v>
      </c>
      <c r="C5067">
        <v>2017</v>
      </c>
      <c r="D5067" s="61" t="s">
        <v>2477</v>
      </c>
    </row>
    <row r="5068" spans="1:4" hidden="1" x14ac:dyDescent="0.25">
      <c r="A5068" s="61" t="s">
        <v>87</v>
      </c>
      <c r="B5068" s="61" t="s">
        <v>246</v>
      </c>
      <c r="C5068">
        <v>2018</v>
      </c>
      <c r="D5068" s="61" t="s">
        <v>2477</v>
      </c>
    </row>
    <row r="5069" spans="1:4" hidden="1" x14ac:dyDescent="0.25">
      <c r="A5069" s="61" t="s">
        <v>87</v>
      </c>
      <c r="B5069" s="61" t="s">
        <v>246</v>
      </c>
      <c r="C5069">
        <v>2019</v>
      </c>
      <c r="D5069" s="61" t="s">
        <v>2478</v>
      </c>
    </row>
    <row r="5070" spans="1:4" hidden="1" x14ac:dyDescent="0.25">
      <c r="A5070" s="61" t="s">
        <v>87</v>
      </c>
      <c r="B5070" s="61" t="s">
        <v>246</v>
      </c>
      <c r="C5070">
        <v>2020</v>
      </c>
      <c r="D5070" s="61" t="s">
        <v>2095</v>
      </c>
    </row>
    <row r="5071" spans="1:4" hidden="1" x14ac:dyDescent="0.25">
      <c r="A5071" s="61" t="s">
        <v>87</v>
      </c>
      <c r="B5071" s="61" t="s">
        <v>246</v>
      </c>
      <c r="C5071">
        <v>2021</v>
      </c>
      <c r="D5071" s="61" t="s">
        <v>2247</v>
      </c>
    </row>
    <row r="5072" spans="1:4" hidden="1" x14ac:dyDescent="0.25">
      <c r="A5072" s="61" t="s">
        <v>87</v>
      </c>
      <c r="B5072" s="61" t="s">
        <v>246</v>
      </c>
      <c r="C5072">
        <v>2022</v>
      </c>
      <c r="D5072" s="61" t="s">
        <v>2088</v>
      </c>
    </row>
    <row r="5073" spans="1:4" x14ac:dyDescent="0.25">
      <c r="A5073" s="61" t="s">
        <v>87</v>
      </c>
      <c r="B5073" s="61" t="s">
        <v>246</v>
      </c>
      <c r="C5073">
        <v>2023</v>
      </c>
      <c r="D5073" s="61">
        <v>0.96799999999999997</v>
      </c>
    </row>
    <row r="5074" spans="1:4" hidden="1" x14ac:dyDescent="0.25">
      <c r="A5074" s="61" t="s">
        <v>554</v>
      </c>
      <c r="B5074" s="61" t="s">
        <v>262</v>
      </c>
      <c r="C5074">
        <v>1900</v>
      </c>
      <c r="D5074" s="61" t="s">
        <v>1774</v>
      </c>
    </row>
    <row r="5075" spans="1:4" hidden="1" x14ac:dyDescent="0.25">
      <c r="A5075" s="61" t="s">
        <v>554</v>
      </c>
      <c r="B5075" s="61" t="s">
        <v>262</v>
      </c>
      <c r="C5075">
        <v>1901</v>
      </c>
      <c r="D5075" s="61" t="s">
        <v>1774</v>
      </c>
    </row>
    <row r="5076" spans="1:4" hidden="1" x14ac:dyDescent="0.25">
      <c r="A5076" s="61" t="s">
        <v>554</v>
      </c>
      <c r="B5076" s="61" t="s">
        <v>262</v>
      </c>
      <c r="C5076">
        <v>1902</v>
      </c>
      <c r="D5076" s="61" t="s">
        <v>1774</v>
      </c>
    </row>
    <row r="5077" spans="1:4" hidden="1" x14ac:dyDescent="0.25">
      <c r="A5077" s="61" t="s">
        <v>554</v>
      </c>
      <c r="B5077" s="61" t="s">
        <v>262</v>
      </c>
      <c r="C5077">
        <v>1903</v>
      </c>
      <c r="D5077" s="61" t="s">
        <v>1774</v>
      </c>
    </row>
    <row r="5078" spans="1:4" hidden="1" x14ac:dyDescent="0.25">
      <c r="A5078" s="61" t="s">
        <v>554</v>
      </c>
      <c r="B5078" s="61" t="s">
        <v>262</v>
      </c>
      <c r="C5078">
        <v>1904</v>
      </c>
      <c r="D5078" s="61" t="s">
        <v>1774</v>
      </c>
    </row>
    <row r="5079" spans="1:4" hidden="1" x14ac:dyDescent="0.25">
      <c r="A5079" s="61" t="s">
        <v>554</v>
      </c>
      <c r="B5079" s="61" t="s">
        <v>262</v>
      </c>
      <c r="C5079">
        <v>1905</v>
      </c>
      <c r="D5079" s="61" t="s">
        <v>1774</v>
      </c>
    </row>
    <row r="5080" spans="1:4" hidden="1" x14ac:dyDescent="0.25">
      <c r="A5080" s="61" t="s">
        <v>554</v>
      </c>
      <c r="B5080" s="61" t="s">
        <v>262</v>
      </c>
      <c r="C5080">
        <v>1906</v>
      </c>
      <c r="D5080" s="61" t="s">
        <v>1774</v>
      </c>
    </row>
    <row r="5081" spans="1:4" hidden="1" x14ac:dyDescent="0.25">
      <c r="A5081" s="61" t="s">
        <v>554</v>
      </c>
      <c r="B5081" s="61" t="s">
        <v>262</v>
      </c>
      <c r="C5081">
        <v>1907</v>
      </c>
      <c r="D5081" s="61" t="s">
        <v>1774</v>
      </c>
    </row>
    <row r="5082" spans="1:4" hidden="1" x14ac:dyDescent="0.25">
      <c r="A5082" s="61" t="s">
        <v>554</v>
      </c>
      <c r="B5082" s="61" t="s">
        <v>262</v>
      </c>
      <c r="C5082">
        <v>1908</v>
      </c>
      <c r="D5082" s="61" t="s">
        <v>1774</v>
      </c>
    </row>
    <row r="5083" spans="1:4" hidden="1" x14ac:dyDescent="0.25">
      <c r="A5083" s="61" t="s">
        <v>554</v>
      </c>
      <c r="B5083" s="61" t="s">
        <v>262</v>
      </c>
      <c r="C5083">
        <v>1909</v>
      </c>
      <c r="D5083" s="61" t="s">
        <v>1774</v>
      </c>
    </row>
    <row r="5084" spans="1:4" hidden="1" x14ac:dyDescent="0.25">
      <c r="A5084" s="61" t="s">
        <v>554</v>
      </c>
      <c r="B5084" s="61" t="s">
        <v>262</v>
      </c>
      <c r="C5084">
        <v>1910</v>
      </c>
      <c r="D5084" s="61" t="s">
        <v>1774</v>
      </c>
    </row>
    <row r="5085" spans="1:4" hidden="1" x14ac:dyDescent="0.25">
      <c r="A5085" s="61" t="s">
        <v>554</v>
      </c>
      <c r="B5085" s="61" t="s">
        <v>262</v>
      </c>
      <c r="C5085">
        <v>1911</v>
      </c>
      <c r="D5085" s="61" t="s">
        <v>1774</v>
      </c>
    </row>
    <row r="5086" spans="1:4" hidden="1" x14ac:dyDescent="0.25">
      <c r="A5086" s="61" t="s">
        <v>554</v>
      </c>
      <c r="B5086" s="61" t="s">
        <v>262</v>
      </c>
      <c r="C5086">
        <v>1912</v>
      </c>
      <c r="D5086" s="61" t="s">
        <v>1774</v>
      </c>
    </row>
    <row r="5087" spans="1:4" hidden="1" x14ac:dyDescent="0.25">
      <c r="A5087" s="61" t="s">
        <v>554</v>
      </c>
      <c r="B5087" s="61" t="s">
        <v>262</v>
      </c>
      <c r="C5087">
        <v>1913</v>
      </c>
      <c r="D5087" s="61" t="s">
        <v>1774</v>
      </c>
    </row>
    <row r="5088" spans="1:4" hidden="1" x14ac:dyDescent="0.25">
      <c r="A5088" s="61" t="s">
        <v>554</v>
      </c>
      <c r="B5088" s="61" t="s">
        <v>262</v>
      </c>
      <c r="C5088">
        <v>1914</v>
      </c>
      <c r="D5088" s="61" t="s">
        <v>1774</v>
      </c>
    </row>
    <row r="5089" spans="1:4" hidden="1" x14ac:dyDescent="0.25">
      <c r="A5089" s="61" t="s">
        <v>554</v>
      </c>
      <c r="B5089" s="61" t="s">
        <v>262</v>
      </c>
      <c r="C5089">
        <v>1915</v>
      </c>
      <c r="D5089" s="61" t="s">
        <v>1774</v>
      </c>
    </row>
    <row r="5090" spans="1:4" hidden="1" x14ac:dyDescent="0.25">
      <c r="A5090" s="61" t="s">
        <v>554</v>
      </c>
      <c r="B5090" s="61" t="s">
        <v>262</v>
      </c>
      <c r="C5090">
        <v>1916</v>
      </c>
      <c r="D5090" s="61" t="s">
        <v>1774</v>
      </c>
    </row>
    <row r="5091" spans="1:4" hidden="1" x14ac:dyDescent="0.25">
      <c r="A5091" s="61" t="s">
        <v>554</v>
      </c>
      <c r="B5091" s="61" t="s">
        <v>262</v>
      </c>
      <c r="C5091">
        <v>1917</v>
      </c>
      <c r="D5091" s="61" t="s">
        <v>1774</v>
      </c>
    </row>
    <row r="5092" spans="1:4" hidden="1" x14ac:dyDescent="0.25">
      <c r="A5092" s="61" t="s">
        <v>554</v>
      </c>
      <c r="B5092" s="61" t="s">
        <v>262</v>
      </c>
      <c r="C5092">
        <v>1918</v>
      </c>
      <c r="D5092" s="61" t="s">
        <v>1774</v>
      </c>
    </row>
    <row r="5093" spans="1:4" hidden="1" x14ac:dyDescent="0.25">
      <c r="A5093" s="61" t="s">
        <v>554</v>
      </c>
      <c r="B5093" s="61" t="s">
        <v>262</v>
      </c>
      <c r="C5093">
        <v>1919</v>
      </c>
      <c r="D5093" s="61" t="s">
        <v>1774</v>
      </c>
    </row>
    <row r="5094" spans="1:4" hidden="1" x14ac:dyDescent="0.25">
      <c r="A5094" s="61" t="s">
        <v>554</v>
      </c>
      <c r="B5094" s="61" t="s">
        <v>262</v>
      </c>
      <c r="C5094">
        <v>1920</v>
      </c>
      <c r="D5094" s="61" t="s">
        <v>1774</v>
      </c>
    </row>
    <row r="5095" spans="1:4" hidden="1" x14ac:dyDescent="0.25">
      <c r="A5095" s="61" t="s">
        <v>554</v>
      </c>
      <c r="B5095" s="61" t="s">
        <v>262</v>
      </c>
      <c r="C5095">
        <v>1921</v>
      </c>
      <c r="D5095" s="61" t="s">
        <v>1774</v>
      </c>
    </row>
    <row r="5096" spans="1:4" hidden="1" x14ac:dyDescent="0.25">
      <c r="A5096" s="61" t="s">
        <v>554</v>
      </c>
      <c r="B5096" s="61" t="s">
        <v>262</v>
      </c>
      <c r="C5096">
        <v>1922</v>
      </c>
      <c r="D5096" s="61" t="s">
        <v>1774</v>
      </c>
    </row>
    <row r="5097" spans="1:4" hidden="1" x14ac:dyDescent="0.25">
      <c r="A5097" s="61" t="s">
        <v>554</v>
      </c>
      <c r="B5097" s="61" t="s">
        <v>262</v>
      </c>
      <c r="C5097">
        <v>1923</v>
      </c>
      <c r="D5097" s="61" t="s">
        <v>1774</v>
      </c>
    </row>
    <row r="5098" spans="1:4" hidden="1" x14ac:dyDescent="0.25">
      <c r="A5098" s="61" t="s">
        <v>554</v>
      </c>
      <c r="B5098" s="61" t="s">
        <v>262</v>
      </c>
      <c r="C5098">
        <v>1924</v>
      </c>
      <c r="D5098" s="61" t="s">
        <v>1774</v>
      </c>
    </row>
    <row r="5099" spans="1:4" hidden="1" x14ac:dyDescent="0.25">
      <c r="A5099" s="61" t="s">
        <v>554</v>
      </c>
      <c r="B5099" s="61" t="s">
        <v>262</v>
      </c>
      <c r="C5099">
        <v>1925</v>
      </c>
      <c r="D5099" s="61" t="s">
        <v>1774</v>
      </c>
    </row>
    <row r="5100" spans="1:4" hidden="1" x14ac:dyDescent="0.25">
      <c r="A5100" s="61" t="s">
        <v>554</v>
      </c>
      <c r="B5100" s="61" t="s">
        <v>262</v>
      </c>
      <c r="C5100">
        <v>1926</v>
      </c>
      <c r="D5100" s="61" t="s">
        <v>1774</v>
      </c>
    </row>
    <row r="5101" spans="1:4" hidden="1" x14ac:dyDescent="0.25">
      <c r="A5101" s="61" t="s">
        <v>554</v>
      </c>
      <c r="B5101" s="61" t="s">
        <v>262</v>
      </c>
      <c r="C5101">
        <v>1927</v>
      </c>
      <c r="D5101" s="61" t="s">
        <v>1774</v>
      </c>
    </row>
    <row r="5102" spans="1:4" hidden="1" x14ac:dyDescent="0.25">
      <c r="A5102" s="61" t="s">
        <v>554</v>
      </c>
      <c r="B5102" s="61" t="s">
        <v>262</v>
      </c>
      <c r="C5102">
        <v>1928</v>
      </c>
      <c r="D5102" s="61" t="s">
        <v>1774</v>
      </c>
    </row>
    <row r="5103" spans="1:4" hidden="1" x14ac:dyDescent="0.25">
      <c r="A5103" s="61" t="s">
        <v>554</v>
      </c>
      <c r="B5103" s="61" t="s">
        <v>262</v>
      </c>
      <c r="C5103">
        <v>1929</v>
      </c>
      <c r="D5103" s="61" t="s">
        <v>1774</v>
      </c>
    </row>
    <row r="5104" spans="1:4" hidden="1" x14ac:dyDescent="0.25">
      <c r="A5104" s="61" t="s">
        <v>554</v>
      </c>
      <c r="B5104" s="61" t="s">
        <v>262</v>
      </c>
      <c r="C5104">
        <v>1930</v>
      </c>
      <c r="D5104" s="61" t="s">
        <v>1774</v>
      </c>
    </row>
    <row r="5105" spans="1:4" hidden="1" x14ac:dyDescent="0.25">
      <c r="A5105" s="61" t="s">
        <v>554</v>
      </c>
      <c r="B5105" s="61" t="s">
        <v>262</v>
      </c>
      <c r="C5105">
        <v>1931</v>
      </c>
      <c r="D5105" s="61" t="s">
        <v>1774</v>
      </c>
    </row>
    <row r="5106" spans="1:4" hidden="1" x14ac:dyDescent="0.25">
      <c r="A5106" s="61" t="s">
        <v>554</v>
      </c>
      <c r="B5106" s="61" t="s">
        <v>262</v>
      </c>
      <c r="C5106">
        <v>1932</v>
      </c>
      <c r="D5106" s="61" t="s">
        <v>1774</v>
      </c>
    </row>
    <row r="5107" spans="1:4" hidden="1" x14ac:dyDescent="0.25">
      <c r="A5107" s="61" t="s">
        <v>554</v>
      </c>
      <c r="B5107" s="61" t="s">
        <v>262</v>
      </c>
      <c r="C5107">
        <v>1933</v>
      </c>
      <c r="D5107" s="61" t="s">
        <v>1774</v>
      </c>
    </row>
    <row r="5108" spans="1:4" hidden="1" x14ac:dyDescent="0.25">
      <c r="A5108" s="61" t="s">
        <v>554</v>
      </c>
      <c r="B5108" s="61" t="s">
        <v>262</v>
      </c>
      <c r="C5108">
        <v>1934</v>
      </c>
      <c r="D5108" s="61" t="s">
        <v>1774</v>
      </c>
    </row>
    <row r="5109" spans="1:4" hidden="1" x14ac:dyDescent="0.25">
      <c r="A5109" s="61" t="s">
        <v>554</v>
      </c>
      <c r="B5109" s="61" t="s">
        <v>262</v>
      </c>
      <c r="C5109">
        <v>1935</v>
      </c>
      <c r="D5109" s="61" t="s">
        <v>1774</v>
      </c>
    </row>
    <row r="5110" spans="1:4" hidden="1" x14ac:dyDescent="0.25">
      <c r="A5110" s="61" t="s">
        <v>554</v>
      </c>
      <c r="B5110" s="61" t="s">
        <v>262</v>
      </c>
      <c r="C5110">
        <v>1936</v>
      </c>
      <c r="D5110" s="61" t="s">
        <v>1774</v>
      </c>
    </row>
    <row r="5111" spans="1:4" hidden="1" x14ac:dyDescent="0.25">
      <c r="A5111" s="61" t="s">
        <v>554</v>
      </c>
      <c r="B5111" s="61" t="s">
        <v>262</v>
      </c>
      <c r="C5111">
        <v>1937</v>
      </c>
      <c r="D5111" s="61" t="s">
        <v>1774</v>
      </c>
    </row>
    <row r="5112" spans="1:4" hidden="1" x14ac:dyDescent="0.25">
      <c r="A5112" s="61" t="s">
        <v>554</v>
      </c>
      <c r="B5112" s="61" t="s">
        <v>262</v>
      </c>
      <c r="C5112">
        <v>1938</v>
      </c>
      <c r="D5112" s="61" t="s">
        <v>1774</v>
      </c>
    </row>
    <row r="5113" spans="1:4" hidden="1" x14ac:dyDescent="0.25">
      <c r="A5113" s="61" t="s">
        <v>554</v>
      </c>
      <c r="B5113" s="61" t="s">
        <v>262</v>
      </c>
      <c r="C5113">
        <v>1939</v>
      </c>
      <c r="D5113" s="61" t="s">
        <v>1774</v>
      </c>
    </row>
    <row r="5114" spans="1:4" hidden="1" x14ac:dyDescent="0.25">
      <c r="A5114" s="61" t="s">
        <v>554</v>
      </c>
      <c r="B5114" s="61" t="s">
        <v>262</v>
      </c>
      <c r="C5114">
        <v>1940</v>
      </c>
      <c r="D5114" s="61" t="s">
        <v>1774</v>
      </c>
    </row>
    <row r="5115" spans="1:4" hidden="1" x14ac:dyDescent="0.25">
      <c r="A5115" s="61" t="s">
        <v>554</v>
      </c>
      <c r="B5115" s="61" t="s">
        <v>262</v>
      </c>
      <c r="C5115">
        <v>1941</v>
      </c>
      <c r="D5115" s="61" t="s">
        <v>1774</v>
      </c>
    </row>
    <row r="5116" spans="1:4" hidden="1" x14ac:dyDescent="0.25">
      <c r="A5116" s="61" t="s">
        <v>554</v>
      </c>
      <c r="B5116" s="61" t="s">
        <v>262</v>
      </c>
      <c r="C5116">
        <v>1942</v>
      </c>
      <c r="D5116" s="61" t="s">
        <v>1774</v>
      </c>
    </row>
    <row r="5117" spans="1:4" hidden="1" x14ac:dyDescent="0.25">
      <c r="A5117" s="61" t="s">
        <v>554</v>
      </c>
      <c r="B5117" s="61" t="s">
        <v>262</v>
      </c>
      <c r="C5117">
        <v>1943</v>
      </c>
      <c r="D5117" s="61" t="s">
        <v>1774</v>
      </c>
    </row>
    <row r="5118" spans="1:4" hidden="1" x14ac:dyDescent="0.25">
      <c r="A5118" s="61" t="s">
        <v>554</v>
      </c>
      <c r="B5118" s="61" t="s">
        <v>262</v>
      </c>
      <c r="C5118">
        <v>1944</v>
      </c>
      <c r="D5118" s="61" t="s">
        <v>1774</v>
      </c>
    </row>
    <row r="5119" spans="1:4" hidden="1" x14ac:dyDescent="0.25">
      <c r="A5119" s="61" t="s">
        <v>554</v>
      </c>
      <c r="B5119" s="61" t="s">
        <v>262</v>
      </c>
      <c r="C5119">
        <v>1945</v>
      </c>
      <c r="D5119" s="61" t="s">
        <v>1774</v>
      </c>
    </row>
    <row r="5120" spans="1:4" hidden="1" x14ac:dyDescent="0.25">
      <c r="A5120" s="61" t="s">
        <v>554</v>
      </c>
      <c r="B5120" s="61" t="s">
        <v>262</v>
      </c>
      <c r="C5120">
        <v>1946</v>
      </c>
      <c r="D5120" s="61" t="s">
        <v>1774</v>
      </c>
    </row>
    <row r="5121" spans="1:4" hidden="1" x14ac:dyDescent="0.25">
      <c r="A5121" s="61" t="s">
        <v>554</v>
      </c>
      <c r="B5121" s="61" t="s">
        <v>262</v>
      </c>
      <c r="C5121">
        <v>1947</v>
      </c>
      <c r="D5121" s="61" t="s">
        <v>1774</v>
      </c>
    </row>
    <row r="5122" spans="1:4" hidden="1" x14ac:dyDescent="0.25">
      <c r="A5122" s="61" t="s">
        <v>554</v>
      </c>
      <c r="B5122" s="61" t="s">
        <v>262</v>
      </c>
      <c r="C5122">
        <v>1948</v>
      </c>
      <c r="D5122" s="61" t="s">
        <v>1774</v>
      </c>
    </row>
    <row r="5123" spans="1:4" hidden="1" x14ac:dyDescent="0.25">
      <c r="A5123" s="61" t="s">
        <v>554</v>
      </c>
      <c r="B5123" s="61" t="s">
        <v>262</v>
      </c>
      <c r="C5123">
        <v>1949</v>
      </c>
      <c r="D5123" s="61" t="s">
        <v>1774</v>
      </c>
    </row>
    <row r="5124" spans="1:4" hidden="1" x14ac:dyDescent="0.25">
      <c r="A5124" s="61" t="s">
        <v>554</v>
      </c>
      <c r="B5124" s="61" t="s">
        <v>262</v>
      </c>
      <c r="C5124">
        <v>1950</v>
      </c>
      <c r="D5124" s="61" t="s">
        <v>1774</v>
      </c>
    </row>
    <row r="5125" spans="1:4" hidden="1" x14ac:dyDescent="0.25">
      <c r="A5125" s="61" t="s">
        <v>554</v>
      </c>
      <c r="B5125" s="61" t="s">
        <v>262</v>
      </c>
      <c r="C5125">
        <v>1951</v>
      </c>
      <c r="D5125" s="61" t="s">
        <v>1774</v>
      </c>
    </row>
    <row r="5126" spans="1:4" hidden="1" x14ac:dyDescent="0.25">
      <c r="A5126" s="61" t="s">
        <v>554</v>
      </c>
      <c r="B5126" s="61" t="s">
        <v>262</v>
      </c>
      <c r="C5126">
        <v>1952</v>
      </c>
      <c r="D5126" s="61" t="s">
        <v>1774</v>
      </c>
    </row>
    <row r="5127" spans="1:4" hidden="1" x14ac:dyDescent="0.25">
      <c r="A5127" s="61" t="s">
        <v>554</v>
      </c>
      <c r="B5127" s="61" t="s">
        <v>262</v>
      </c>
      <c r="C5127">
        <v>1953</v>
      </c>
      <c r="D5127" s="61" t="s">
        <v>1774</v>
      </c>
    </row>
    <row r="5128" spans="1:4" hidden="1" x14ac:dyDescent="0.25">
      <c r="A5128" s="61" t="s">
        <v>554</v>
      </c>
      <c r="B5128" s="61" t="s">
        <v>262</v>
      </c>
      <c r="C5128">
        <v>1954</v>
      </c>
      <c r="D5128" s="61" t="s">
        <v>1774</v>
      </c>
    </row>
    <row r="5129" spans="1:4" hidden="1" x14ac:dyDescent="0.25">
      <c r="A5129" s="61" t="s">
        <v>554</v>
      </c>
      <c r="B5129" s="61" t="s">
        <v>262</v>
      </c>
      <c r="C5129">
        <v>1955</v>
      </c>
      <c r="D5129" s="61" t="s">
        <v>1774</v>
      </c>
    </row>
    <row r="5130" spans="1:4" hidden="1" x14ac:dyDescent="0.25">
      <c r="A5130" s="61" t="s">
        <v>554</v>
      </c>
      <c r="B5130" s="61" t="s">
        <v>262</v>
      </c>
      <c r="C5130">
        <v>1956</v>
      </c>
      <c r="D5130" s="61" t="s">
        <v>1774</v>
      </c>
    </row>
    <row r="5131" spans="1:4" hidden="1" x14ac:dyDescent="0.25">
      <c r="A5131" s="61" t="s">
        <v>554</v>
      </c>
      <c r="B5131" s="61" t="s">
        <v>262</v>
      </c>
      <c r="C5131">
        <v>1957</v>
      </c>
      <c r="D5131" s="61" t="s">
        <v>1774</v>
      </c>
    </row>
    <row r="5132" spans="1:4" hidden="1" x14ac:dyDescent="0.25">
      <c r="A5132" s="61" t="s">
        <v>554</v>
      </c>
      <c r="B5132" s="61" t="s">
        <v>262</v>
      </c>
      <c r="C5132">
        <v>1958</v>
      </c>
      <c r="D5132" s="61" t="s">
        <v>1774</v>
      </c>
    </row>
    <row r="5133" spans="1:4" hidden="1" x14ac:dyDescent="0.25">
      <c r="A5133" s="61" t="s">
        <v>554</v>
      </c>
      <c r="B5133" s="61" t="s">
        <v>262</v>
      </c>
      <c r="C5133">
        <v>1959</v>
      </c>
      <c r="D5133" s="61" t="s">
        <v>1774</v>
      </c>
    </row>
    <row r="5134" spans="1:4" hidden="1" x14ac:dyDescent="0.25">
      <c r="A5134" s="61" t="s">
        <v>554</v>
      </c>
      <c r="B5134" s="61" t="s">
        <v>262</v>
      </c>
      <c r="C5134">
        <v>1960</v>
      </c>
      <c r="D5134" s="61" t="s">
        <v>1774</v>
      </c>
    </row>
    <row r="5135" spans="1:4" hidden="1" x14ac:dyDescent="0.25">
      <c r="A5135" s="61" t="s">
        <v>554</v>
      </c>
      <c r="B5135" s="61" t="s">
        <v>262</v>
      </c>
      <c r="C5135">
        <v>1961</v>
      </c>
      <c r="D5135" s="61" t="s">
        <v>1774</v>
      </c>
    </row>
    <row r="5136" spans="1:4" hidden="1" x14ac:dyDescent="0.25">
      <c r="A5136" s="61" t="s">
        <v>554</v>
      </c>
      <c r="B5136" s="61" t="s">
        <v>262</v>
      </c>
      <c r="C5136">
        <v>1962</v>
      </c>
      <c r="D5136" s="61" t="s">
        <v>1774</v>
      </c>
    </row>
    <row r="5137" spans="1:4" hidden="1" x14ac:dyDescent="0.25">
      <c r="A5137" s="61" t="s">
        <v>554</v>
      </c>
      <c r="B5137" s="61" t="s">
        <v>262</v>
      </c>
      <c r="C5137">
        <v>1963</v>
      </c>
      <c r="D5137" s="61" t="s">
        <v>1774</v>
      </c>
    </row>
    <row r="5138" spans="1:4" hidden="1" x14ac:dyDescent="0.25">
      <c r="A5138" s="61" t="s">
        <v>554</v>
      </c>
      <c r="B5138" s="61" t="s">
        <v>262</v>
      </c>
      <c r="C5138">
        <v>1964</v>
      </c>
      <c r="D5138" s="61" t="s">
        <v>1774</v>
      </c>
    </row>
    <row r="5139" spans="1:4" hidden="1" x14ac:dyDescent="0.25">
      <c r="A5139" s="61" t="s">
        <v>554</v>
      </c>
      <c r="B5139" s="61" t="s">
        <v>262</v>
      </c>
      <c r="C5139">
        <v>1965</v>
      </c>
      <c r="D5139" s="61" t="s">
        <v>1774</v>
      </c>
    </row>
    <row r="5140" spans="1:4" hidden="1" x14ac:dyDescent="0.25">
      <c r="A5140" s="61" t="s">
        <v>554</v>
      </c>
      <c r="B5140" s="61" t="s">
        <v>262</v>
      </c>
      <c r="C5140">
        <v>1966</v>
      </c>
      <c r="D5140" s="61" t="s">
        <v>1774</v>
      </c>
    </row>
    <row r="5141" spans="1:4" hidden="1" x14ac:dyDescent="0.25">
      <c r="A5141" s="61" t="s">
        <v>554</v>
      </c>
      <c r="B5141" s="61" t="s">
        <v>262</v>
      </c>
      <c r="C5141">
        <v>1967</v>
      </c>
      <c r="D5141" s="61" t="s">
        <v>1774</v>
      </c>
    </row>
    <row r="5142" spans="1:4" hidden="1" x14ac:dyDescent="0.25">
      <c r="A5142" s="61" t="s">
        <v>554</v>
      </c>
      <c r="B5142" s="61" t="s">
        <v>262</v>
      </c>
      <c r="C5142">
        <v>1968</v>
      </c>
      <c r="D5142" s="61" t="s">
        <v>1774</v>
      </c>
    </row>
    <row r="5143" spans="1:4" hidden="1" x14ac:dyDescent="0.25">
      <c r="A5143" s="61" t="s">
        <v>554</v>
      </c>
      <c r="B5143" s="61" t="s">
        <v>262</v>
      </c>
      <c r="C5143">
        <v>1969</v>
      </c>
      <c r="D5143" s="61" t="s">
        <v>1774</v>
      </c>
    </row>
    <row r="5144" spans="1:4" hidden="1" x14ac:dyDescent="0.25">
      <c r="A5144" s="61" t="s">
        <v>554</v>
      </c>
      <c r="B5144" s="61" t="s">
        <v>262</v>
      </c>
      <c r="C5144">
        <v>1970</v>
      </c>
      <c r="D5144" s="61" t="s">
        <v>1849</v>
      </c>
    </row>
    <row r="5145" spans="1:4" hidden="1" x14ac:dyDescent="0.25">
      <c r="A5145" s="61" t="s">
        <v>554</v>
      </c>
      <c r="B5145" s="61" t="s">
        <v>262</v>
      </c>
      <c r="C5145">
        <v>1971</v>
      </c>
      <c r="D5145" s="61" t="s">
        <v>1849</v>
      </c>
    </row>
    <row r="5146" spans="1:4" hidden="1" x14ac:dyDescent="0.25">
      <c r="A5146" s="61" t="s">
        <v>554</v>
      </c>
      <c r="B5146" s="61" t="s">
        <v>262</v>
      </c>
      <c r="C5146">
        <v>1972</v>
      </c>
      <c r="D5146" s="61" t="s">
        <v>1849</v>
      </c>
    </row>
    <row r="5147" spans="1:4" hidden="1" x14ac:dyDescent="0.25">
      <c r="A5147" s="61" t="s">
        <v>554</v>
      </c>
      <c r="B5147" s="61" t="s">
        <v>262</v>
      </c>
      <c r="C5147">
        <v>1973</v>
      </c>
      <c r="D5147" s="61" t="s">
        <v>1849</v>
      </c>
    </row>
    <row r="5148" spans="1:4" hidden="1" x14ac:dyDescent="0.25">
      <c r="A5148" s="61" t="s">
        <v>554</v>
      </c>
      <c r="B5148" s="61" t="s">
        <v>262</v>
      </c>
      <c r="C5148">
        <v>1974</v>
      </c>
      <c r="D5148" s="61" t="s">
        <v>1852</v>
      </c>
    </row>
    <row r="5149" spans="1:4" hidden="1" x14ac:dyDescent="0.25">
      <c r="A5149" s="61" t="s">
        <v>554</v>
      </c>
      <c r="B5149" s="61" t="s">
        <v>262</v>
      </c>
      <c r="C5149">
        <v>1975</v>
      </c>
      <c r="D5149" s="61" t="s">
        <v>1842</v>
      </c>
    </row>
    <row r="5150" spans="1:4" hidden="1" x14ac:dyDescent="0.25">
      <c r="A5150" s="61" t="s">
        <v>554</v>
      </c>
      <c r="B5150" s="61" t="s">
        <v>262</v>
      </c>
      <c r="C5150">
        <v>1976</v>
      </c>
      <c r="D5150" s="61" t="s">
        <v>2480</v>
      </c>
    </row>
    <row r="5151" spans="1:4" hidden="1" x14ac:dyDescent="0.25">
      <c r="A5151" s="61" t="s">
        <v>554</v>
      </c>
      <c r="B5151" s="61" t="s">
        <v>262</v>
      </c>
      <c r="C5151">
        <v>1977</v>
      </c>
      <c r="D5151" s="61" t="s">
        <v>2480</v>
      </c>
    </row>
    <row r="5152" spans="1:4" hidden="1" x14ac:dyDescent="0.25">
      <c r="A5152" s="61" t="s">
        <v>554</v>
      </c>
      <c r="B5152" s="61" t="s">
        <v>262</v>
      </c>
      <c r="C5152">
        <v>1978</v>
      </c>
      <c r="D5152" s="61" t="s">
        <v>2480</v>
      </c>
    </row>
    <row r="5153" spans="1:4" hidden="1" x14ac:dyDescent="0.25">
      <c r="A5153" s="61" t="s">
        <v>554</v>
      </c>
      <c r="B5153" s="61" t="s">
        <v>262</v>
      </c>
      <c r="C5153">
        <v>1979</v>
      </c>
      <c r="D5153" s="61" t="s">
        <v>2480</v>
      </c>
    </row>
    <row r="5154" spans="1:4" hidden="1" x14ac:dyDescent="0.25">
      <c r="A5154" s="61" t="s">
        <v>554</v>
      </c>
      <c r="B5154" s="61" t="s">
        <v>262</v>
      </c>
      <c r="C5154">
        <v>1980</v>
      </c>
      <c r="D5154" s="61" t="s">
        <v>2480</v>
      </c>
    </row>
    <row r="5155" spans="1:4" hidden="1" x14ac:dyDescent="0.25">
      <c r="A5155" s="61" t="s">
        <v>554</v>
      </c>
      <c r="B5155" s="61" t="s">
        <v>262</v>
      </c>
      <c r="C5155">
        <v>1981</v>
      </c>
      <c r="D5155" s="61" t="s">
        <v>2480</v>
      </c>
    </row>
    <row r="5156" spans="1:4" hidden="1" x14ac:dyDescent="0.25">
      <c r="A5156" s="61" t="s">
        <v>554</v>
      </c>
      <c r="B5156" s="61" t="s">
        <v>262</v>
      </c>
      <c r="C5156">
        <v>1982</v>
      </c>
      <c r="D5156" s="61" t="s">
        <v>2480</v>
      </c>
    </row>
    <row r="5157" spans="1:4" hidden="1" x14ac:dyDescent="0.25">
      <c r="A5157" s="61" t="s">
        <v>554</v>
      </c>
      <c r="B5157" s="61" t="s">
        <v>262</v>
      </c>
      <c r="C5157">
        <v>1983</v>
      </c>
      <c r="D5157" s="61" t="s">
        <v>2480</v>
      </c>
    </row>
    <row r="5158" spans="1:4" hidden="1" x14ac:dyDescent="0.25">
      <c r="A5158" s="61" t="s">
        <v>554</v>
      </c>
      <c r="B5158" s="61" t="s">
        <v>262</v>
      </c>
      <c r="C5158">
        <v>1984</v>
      </c>
      <c r="D5158" s="61" t="s">
        <v>2480</v>
      </c>
    </row>
    <row r="5159" spans="1:4" hidden="1" x14ac:dyDescent="0.25">
      <c r="A5159" s="61" t="s">
        <v>554</v>
      </c>
      <c r="B5159" s="61" t="s">
        <v>262</v>
      </c>
      <c r="C5159">
        <v>1985</v>
      </c>
      <c r="D5159" s="61" t="s">
        <v>2480</v>
      </c>
    </row>
    <row r="5160" spans="1:4" hidden="1" x14ac:dyDescent="0.25">
      <c r="A5160" s="61" t="s">
        <v>554</v>
      </c>
      <c r="B5160" s="61" t="s">
        <v>262</v>
      </c>
      <c r="C5160">
        <v>1986</v>
      </c>
      <c r="D5160" s="61" t="s">
        <v>2480</v>
      </c>
    </row>
    <row r="5161" spans="1:4" hidden="1" x14ac:dyDescent="0.25">
      <c r="A5161" s="61" t="s">
        <v>554</v>
      </c>
      <c r="B5161" s="61" t="s">
        <v>262</v>
      </c>
      <c r="C5161">
        <v>1987</v>
      </c>
      <c r="D5161" s="61" t="s">
        <v>2480</v>
      </c>
    </row>
    <row r="5162" spans="1:4" hidden="1" x14ac:dyDescent="0.25">
      <c r="A5162" s="61" t="s">
        <v>554</v>
      </c>
      <c r="B5162" s="61" t="s">
        <v>262</v>
      </c>
      <c r="C5162">
        <v>1988</v>
      </c>
      <c r="D5162" s="61" t="s">
        <v>2362</v>
      </c>
    </row>
    <row r="5163" spans="1:4" hidden="1" x14ac:dyDescent="0.25">
      <c r="A5163" s="61" t="s">
        <v>554</v>
      </c>
      <c r="B5163" s="61" t="s">
        <v>262</v>
      </c>
      <c r="C5163">
        <v>1989</v>
      </c>
      <c r="D5163" s="61" t="s">
        <v>2362</v>
      </c>
    </row>
    <row r="5164" spans="1:4" hidden="1" x14ac:dyDescent="0.25">
      <c r="A5164" s="61" t="s">
        <v>554</v>
      </c>
      <c r="B5164" s="61" t="s">
        <v>262</v>
      </c>
      <c r="C5164">
        <v>1990</v>
      </c>
      <c r="D5164" s="61" t="s">
        <v>2232</v>
      </c>
    </row>
    <row r="5165" spans="1:4" hidden="1" x14ac:dyDescent="0.25">
      <c r="A5165" s="61" t="s">
        <v>554</v>
      </c>
      <c r="B5165" s="61" t="s">
        <v>262</v>
      </c>
      <c r="C5165">
        <v>1991</v>
      </c>
      <c r="D5165" s="61" t="s">
        <v>1244</v>
      </c>
    </row>
    <row r="5166" spans="1:4" hidden="1" x14ac:dyDescent="0.25">
      <c r="A5166" s="61" t="s">
        <v>554</v>
      </c>
      <c r="B5166" s="61" t="s">
        <v>262</v>
      </c>
      <c r="C5166">
        <v>1992</v>
      </c>
      <c r="D5166" s="61" t="s">
        <v>2481</v>
      </c>
    </row>
    <row r="5167" spans="1:4" hidden="1" x14ac:dyDescent="0.25">
      <c r="A5167" s="61" t="s">
        <v>554</v>
      </c>
      <c r="B5167" s="61" t="s">
        <v>262</v>
      </c>
      <c r="C5167">
        <v>1993</v>
      </c>
      <c r="D5167" s="61" t="s">
        <v>2482</v>
      </c>
    </row>
    <row r="5168" spans="1:4" hidden="1" x14ac:dyDescent="0.25">
      <c r="A5168" s="61" t="s">
        <v>554</v>
      </c>
      <c r="B5168" s="61" t="s">
        <v>262</v>
      </c>
      <c r="C5168">
        <v>1994</v>
      </c>
      <c r="D5168" s="61" t="s">
        <v>2482</v>
      </c>
    </row>
    <row r="5169" spans="1:4" hidden="1" x14ac:dyDescent="0.25">
      <c r="A5169" s="61" t="s">
        <v>554</v>
      </c>
      <c r="B5169" s="61" t="s">
        <v>262</v>
      </c>
      <c r="C5169">
        <v>1995</v>
      </c>
      <c r="D5169" s="61" t="s">
        <v>2482</v>
      </c>
    </row>
    <row r="5170" spans="1:4" hidden="1" x14ac:dyDescent="0.25">
      <c r="A5170" s="61" t="s">
        <v>554</v>
      </c>
      <c r="B5170" s="61" t="s">
        <v>262</v>
      </c>
      <c r="C5170">
        <v>1996</v>
      </c>
      <c r="D5170" s="61" t="s">
        <v>2482</v>
      </c>
    </row>
    <row r="5171" spans="1:4" hidden="1" x14ac:dyDescent="0.25">
      <c r="A5171" s="61" t="s">
        <v>554</v>
      </c>
      <c r="B5171" s="61" t="s">
        <v>262</v>
      </c>
      <c r="C5171">
        <v>1997</v>
      </c>
      <c r="D5171" s="61" t="s">
        <v>2482</v>
      </c>
    </row>
    <row r="5172" spans="1:4" hidden="1" x14ac:dyDescent="0.25">
      <c r="A5172" s="61" t="s">
        <v>554</v>
      </c>
      <c r="B5172" s="61" t="s">
        <v>262</v>
      </c>
      <c r="C5172">
        <v>1998</v>
      </c>
      <c r="D5172" s="61" t="s">
        <v>2482</v>
      </c>
    </row>
    <row r="5173" spans="1:4" hidden="1" x14ac:dyDescent="0.25">
      <c r="A5173" s="61" t="s">
        <v>554</v>
      </c>
      <c r="B5173" s="61" t="s">
        <v>262</v>
      </c>
      <c r="C5173">
        <v>1999</v>
      </c>
      <c r="D5173" s="61" t="s">
        <v>2482</v>
      </c>
    </row>
    <row r="5174" spans="1:4" hidden="1" x14ac:dyDescent="0.25">
      <c r="A5174" s="61" t="s">
        <v>554</v>
      </c>
      <c r="B5174" s="61" t="s">
        <v>262</v>
      </c>
      <c r="C5174">
        <v>2000</v>
      </c>
      <c r="D5174" s="61" t="s">
        <v>2482</v>
      </c>
    </row>
    <row r="5175" spans="1:4" hidden="1" x14ac:dyDescent="0.25">
      <c r="A5175" s="61" t="s">
        <v>554</v>
      </c>
      <c r="B5175" s="61" t="s">
        <v>262</v>
      </c>
      <c r="C5175">
        <v>2001</v>
      </c>
      <c r="D5175" s="61" t="s">
        <v>2483</v>
      </c>
    </row>
    <row r="5176" spans="1:4" hidden="1" x14ac:dyDescent="0.25">
      <c r="A5176" s="61" t="s">
        <v>554</v>
      </c>
      <c r="B5176" s="61" t="s">
        <v>262</v>
      </c>
      <c r="C5176">
        <v>2002</v>
      </c>
      <c r="D5176" s="61" t="s">
        <v>2483</v>
      </c>
    </row>
    <row r="5177" spans="1:4" hidden="1" x14ac:dyDescent="0.25">
      <c r="A5177" s="61" t="s">
        <v>554</v>
      </c>
      <c r="B5177" s="61" t="s">
        <v>262</v>
      </c>
      <c r="C5177">
        <v>2003</v>
      </c>
      <c r="D5177" s="61" t="s">
        <v>2483</v>
      </c>
    </row>
    <row r="5178" spans="1:4" hidden="1" x14ac:dyDescent="0.25">
      <c r="A5178" s="61" t="s">
        <v>554</v>
      </c>
      <c r="B5178" s="61" t="s">
        <v>262</v>
      </c>
      <c r="C5178">
        <v>2004</v>
      </c>
      <c r="D5178" s="61" t="s">
        <v>2483</v>
      </c>
    </row>
    <row r="5179" spans="1:4" hidden="1" x14ac:dyDescent="0.25">
      <c r="A5179" s="61" t="s">
        <v>554</v>
      </c>
      <c r="B5179" s="61" t="s">
        <v>262</v>
      </c>
      <c r="C5179">
        <v>2005</v>
      </c>
      <c r="D5179" s="61" t="s">
        <v>2141</v>
      </c>
    </row>
    <row r="5180" spans="1:4" hidden="1" x14ac:dyDescent="0.25">
      <c r="A5180" s="61" t="s">
        <v>554</v>
      </c>
      <c r="B5180" s="61" t="s">
        <v>262</v>
      </c>
      <c r="C5180">
        <v>2006</v>
      </c>
      <c r="D5180" s="61" t="s">
        <v>2141</v>
      </c>
    </row>
    <row r="5181" spans="1:4" hidden="1" x14ac:dyDescent="0.25">
      <c r="A5181" s="61" t="s">
        <v>554</v>
      </c>
      <c r="B5181" s="61" t="s">
        <v>262</v>
      </c>
      <c r="C5181">
        <v>2007</v>
      </c>
      <c r="D5181" s="61" t="s">
        <v>2141</v>
      </c>
    </row>
    <row r="5182" spans="1:4" hidden="1" x14ac:dyDescent="0.25">
      <c r="A5182" s="61" t="s">
        <v>554</v>
      </c>
      <c r="B5182" s="61" t="s">
        <v>262</v>
      </c>
      <c r="C5182">
        <v>2008</v>
      </c>
      <c r="D5182" s="61" t="s">
        <v>2141</v>
      </c>
    </row>
    <row r="5183" spans="1:4" hidden="1" x14ac:dyDescent="0.25">
      <c r="A5183" s="61" t="s">
        <v>554</v>
      </c>
      <c r="B5183" s="61" t="s">
        <v>262</v>
      </c>
      <c r="C5183">
        <v>2009</v>
      </c>
      <c r="D5183" s="61" t="s">
        <v>2141</v>
      </c>
    </row>
    <row r="5184" spans="1:4" hidden="1" x14ac:dyDescent="0.25">
      <c r="A5184" s="61" t="s">
        <v>554</v>
      </c>
      <c r="B5184" s="61" t="s">
        <v>262</v>
      </c>
      <c r="C5184">
        <v>2010</v>
      </c>
      <c r="D5184" s="61" t="s">
        <v>2141</v>
      </c>
    </row>
    <row r="5185" spans="1:4" hidden="1" x14ac:dyDescent="0.25">
      <c r="A5185" s="61" t="s">
        <v>554</v>
      </c>
      <c r="B5185" s="61" t="s">
        <v>262</v>
      </c>
      <c r="C5185">
        <v>2011</v>
      </c>
      <c r="D5185" s="61" t="s">
        <v>2141</v>
      </c>
    </row>
    <row r="5186" spans="1:4" hidden="1" x14ac:dyDescent="0.25">
      <c r="A5186" s="61" t="s">
        <v>554</v>
      </c>
      <c r="B5186" s="61" t="s">
        <v>262</v>
      </c>
      <c r="C5186">
        <v>2012</v>
      </c>
      <c r="D5186" s="61" t="s">
        <v>2141</v>
      </c>
    </row>
    <row r="5187" spans="1:4" hidden="1" x14ac:dyDescent="0.25">
      <c r="A5187" s="61" t="s">
        <v>554</v>
      </c>
      <c r="B5187" s="61" t="s">
        <v>262</v>
      </c>
      <c r="C5187">
        <v>2013</v>
      </c>
      <c r="D5187" s="61" t="s">
        <v>2143</v>
      </c>
    </row>
    <row r="5188" spans="1:4" hidden="1" x14ac:dyDescent="0.25">
      <c r="A5188" s="61" t="s">
        <v>554</v>
      </c>
      <c r="B5188" s="61" t="s">
        <v>262</v>
      </c>
      <c r="C5188">
        <v>2014</v>
      </c>
      <c r="D5188" s="61" t="s">
        <v>2375</v>
      </c>
    </row>
    <row r="5189" spans="1:4" hidden="1" x14ac:dyDescent="0.25">
      <c r="A5189" s="61" t="s">
        <v>554</v>
      </c>
      <c r="B5189" s="61" t="s">
        <v>262</v>
      </c>
      <c r="C5189">
        <v>2015</v>
      </c>
      <c r="D5189" s="61" t="s">
        <v>2484</v>
      </c>
    </row>
    <row r="5190" spans="1:4" hidden="1" x14ac:dyDescent="0.25">
      <c r="A5190" s="61" t="s">
        <v>554</v>
      </c>
      <c r="B5190" s="61" t="s">
        <v>262</v>
      </c>
      <c r="C5190">
        <v>2016</v>
      </c>
      <c r="D5190" s="61" t="s">
        <v>2375</v>
      </c>
    </row>
    <row r="5191" spans="1:4" hidden="1" x14ac:dyDescent="0.25">
      <c r="A5191" s="61" t="s">
        <v>554</v>
      </c>
      <c r="B5191" s="61" t="s">
        <v>262</v>
      </c>
      <c r="C5191">
        <v>2017</v>
      </c>
      <c r="D5191" s="61" t="s">
        <v>2192</v>
      </c>
    </row>
    <row r="5192" spans="1:4" hidden="1" x14ac:dyDescent="0.25">
      <c r="A5192" s="61" t="s">
        <v>554</v>
      </c>
      <c r="B5192" s="61" t="s">
        <v>262</v>
      </c>
      <c r="C5192">
        <v>2018</v>
      </c>
      <c r="D5192" s="61" t="s">
        <v>2485</v>
      </c>
    </row>
    <row r="5193" spans="1:4" hidden="1" x14ac:dyDescent="0.25">
      <c r="A5193" s="61" t="s">
        <v>554</v>
      </c>
      <c r="B5193" s="61" t="s">
        <v>262</v>
      </c>
      <c r="C5193">
        <v>2019</v>
      </c>
      <c r="D5193" s="61" t="s">
        <v>2486</v>
      </c>
    </row>
    <row r="5194" spans="1:4" hidden="1" x14ac:dyDescent="0.25">
      <c r="A5194" s="61" t="s">
        <v>554</v>
      </c>
      <c r="B5194" s="61" t="s">
        <v>262</v>
      </c>
      <c r="C5194">
        <v>2020</v>
      </c>
      <c r="D5194" s="61" t="s">
        <v>2487</v>
      </c>
    </row>
    <row r="5195" spans="1:4" hidden="1" x14ac:dyDescent="0.25">
      <c r="A5195" s="61" t="s">
        <v>554</v>
      </c>
      <c r="B5195" s="61" t="s">
        <v>262</v>
      </c>
      <c r="C5195">
        <v>2021</v>
      </c>
      <c r="D5195" s="61" t="s">
        <v>2488</v>
      </c>
    </row>
    <row r="5196" spans="1:4" hidden="1" x14ac:dyDescent="0.25">
      <c r="A5196" s="61" t="s">
        <v>554</v>
      </c>
      <c r="B5196" s="61" t="s">
        <v>262</v>
      </c>
      <c r="C5196">
        <v>2022</v>
      </c>
      <c r="D5196" s="61" t="s">
        <v>2489</v>
      </c>
    </row>
    <row r="5197" spans="1:4" x14ac:dyDescent="0.25">
      <c r="A5197" s="61" t="s">
        <v>554</v>
      </c>
      <c r="B5197" s="61" t="s">
        <v>262</v>
      </c>
      <c r="C5197">
        <v>2023</v>
      </c>
      <c r="D5197" s="61">
        <v>0.81499999999999995</v>
      </c>
    </row>
    <row r="5198" spans="1:4" hidden="1" x14ac:dyDescent="0.25">
      <c r="A5198" s="61" t="s">
        <v>244</v>
      </c>
      <c r="B5198" s="61" t="s">
        <v>245</v>
      </c>
      <c r="C5198">
        <v>1920</v>
      </c>
      <c r="D5198" s="61" t="s">
        <v>536</v>
      </c>
    </row>
    <row r="5199" spans="1:4" hidden="1" x14ac:dyDescent="0.25">
      <c r="A5199" s="61" t="s">
        <v>244</v>
      </c>
      <c r="B5199" s="61" t="s">
        <v>245</v>
      </c>
      <c r="C5199">
        <v>1921</v>
      </c>
      <c r="D5199" s="61" t="s">
        <v>536</v>
      </c>
    </row>
    <row r="5200" spans="1:4" hidden="1" x14ac:dyDescent="0.25">
      <c r="A5200" s="61" t="s">
        <v>244</v>
      </c>
      <c r="B5200" s="61" t="s">
        <v>245</v>
      </c>
      <c r="C5200">
        <v>1922</v>
      </c>
      <c r="D5200" s="61" t="s">
        <v>2426</v>
      </c>
    </row>
    <row r="5201" spans="1:4" hidden="1" x14ac:dyDescent="0.25">
      <c r="A5201" s="61" t="s">
        <v>244</v>
      </c>
      <c r="B5201" s="61" t="s">
        <v>245</v>
      </c>
      <c r="C5201">
        <v>1923</v>
      </c>
      <c r="D5201" s="61" t="s">
        <v>2426</v>
      </c>
    </row>
    <row r="5202" spans="1:4" hidden="1" x14ac:dyDescent="0.25">
      <c r="A5202" s="61" t="s">
        <v>244</v>
      </c>
      <c r="B5202" s="61" t="s">
        <v>245</v>
      </c>
      <c r="C5202">
        <v>1924</v>
      </c>
      <c r="D5202" s="61" t="s">
        <v>2426</v>
      </c>
    </row>
    <row r="5203" spans="1:4" hidden="1" x14ac:dyDescent="0.25">
      <c r="A5203" s="61" t="s">
        <v>244</v>
      </c>
      <c r="B5203" s="61" t="s">
        <v>245</v>
      </c>
      <c r="C5203">
        <v>1925</v>
      </c>
      <c r="D5203" s="61" t="s">
        <v>2426</v>
      </c>
    </row>
    <row r="5204" spans="1:4" hidden="1" x14ac:dyDescent="0.25">
      <c r="A5204" s="61" t="s">
        <v>244</v>
      </c>
      <c r="B5204" s="61" t="s">
        <v>245</v>
      </c>
      <c r="C5204">
        <v>1926</v>
      </c>
      <c r="D5204" s="61" t="s">
        <v>2426</v>
      </c>
    </row>
    <row r="5205" spans="1:4" hidden="1" x14ac:dyDescent="0.25">
      <c r="A5205" s="61" t="s">
        <v>244</v>
      </c>
      <c r="B5205" s="61" t="s">
        <v>245</v>
      </c>
      <c r="C5205">
        <v>1927</v>
      </c>
      <c r="D5205" s="61" t="s">
        <v>2426</v>
      </c>
    </row>
    <row r="5206" spans="1:4" hidden="1" x14ac:dyDescent="0.25">
      <c r="A5206" s="61" t="s">
        <v>244</v>
      </c>
      <c r="B5206" s="61" t="s">
        <v>245</v>
      </c>
      <c r="C5206">
        <v>1928</v>
      </c>
      <c r="D5206" s="61" t="s">
        <v>2426</v>
      </c>
    </row>
    <row r="5207" spans="1:4" hidden="1" x14ac:dyDescent="0.25">
      <c r="A5207" s="61" t="s">
        <v>244</v>
      </c>
      <c r="B5207" s="61" t="s">
        <v>245</v>
      </c>
      <c r="C5207">
        <v>1929</v>
      </c>
      <c r="D5207" s="61" t="s">
        <v>2426</v>
      </c>
    </row>
    <row r="5208" spans="1:4" hidden="1" x14ac:dyDescent="0.25">
      <c r="A5208" s="61" t="s">
        <v>244</v>
      </c>
      <c r="B5208" s="61" t="s">
        <v>245</v>
      </c>
      <c r="C5208">
        <v>1930</v>
      </c>
      <c r="D5208" s="61" t="s">
        <v>2426</v>
      </c>
    </row>
    <row r="5209" spans="1:4" hidden="1" x14ac:dyDescent="0.25">
      <c r="A5209" s="61" t="s">
        <v>244</v>
      </c>
      <c r="B5209" s="61" t="s">
        <v>245</v>
      </c>
      <c r="C5209">
        <v>1931</v>
      </c>
      <c r="D5209" s="61" t="s">
        <v>2426</v>
      </c>
    </row>
    <row r="5210" spans="1:4" hidden="1" x14ac:dyDescent="0.25">
      <c r="A5210" s="61" t="s">
        <v>244</v>
      </c>
      <c r="B5210" s="61" t="s">
        <v>245</v>
      </c>
      <c r="C5210">
        <v>1932</v>
      </c>
      <c r="D5210" s="61" t="s">
        <v>2426</v>
      </c>
    </row>
    <row r="5211" spans="1:4" hidden="1" x14ac:dyDescent="0.25">
      <c r="A5211" s="61" t="s">
        <v>244</v>
      </c>
      <c r="B5211" s="61" t="s">
        <v>245</v>
      </c>
      <c r="C5211">
        <v>1933</v>
      </c>
      <c r="D5211" s="61" t="s">
        <v>2426</v>
      </c>
    </row>
    <row r="5212" spans="1:4" hidden="1" x14ac:dyDescent="0.25">
      <c r="A5212" s="61" t="s">
        <v>244</v>
      </c>
      <c r="B5212" s="61" t="s">
        <v>245</v>
      </c>
      <c r="C5212">
        <v>1934</v>
      </c>
      <c r="D5212" s="61" t="s">
        <v>2426</v>
      </c>
    </row>
    <row r="5213" spans="1:4" hidden="1" x14ac:dyDescent="0.25">
      <c r="A5213" s="61" t="s">
        <v>244</v>
      </c>
      <c r="B5213" s="61" t="s">
        <v>245</v>
      </c>
      <c r="C5213">
        <v>1935</v>
      </c>
      <c r="D5213" s="61" t="s">
        <v>2426</v>
      </c>
    </row>
    <row r="5214" spans="1:4" hidden="1" x14ac:dyDescent="0.25">
      <c r="A5214" s="61" t="s">
        <v>244</v>
      </c>
      <c r="B5214" s="61" t="s">
        <v>245</v>
      </c>
      <c r="C5214">
        <v>1936</v>
      </c>
      <c r="D5214" s="61" t="s">
        <v>2426</v>
      </c>
    </row>
    <row r="5215" spans="1:4" hidden="1" x14ac:dyDescent="0.25">
      <c r="A5215" s="61" t="s">
        <v>244</v>
      </c>
      <c r="B5215" s="61" t="s">
        <v>245</v>
      </c>
      <c r="C5215">
        <v>1937</v>
      </c>
      <c r="D5215" s="61" t="s">
        <v>2426</v>
      </c>
    </row>
    <row r="5216" spans="1:4" hidden="1" x14ac:dyDescent="0.25">
      <c r="A5216" s="61" t="s">
        <v>244</v>
      </c>
      <c r="B5216" s="61" t="s">
        <v>245</v>
      </c>
      <c r="C5216">
        <v>1938</v>
      </c>
      <c r="D5216" s="61" t="s">
        <v>2426</v>
      </c>
    </row>
    <row r="5217" spans="1:4" hidden="1" x14ac:dyDescent="0.25">
      <c r="A5217" s="61" t="s">
        <v>244</v>
      </c>
      <c r="B5217" s="61" t="s">
        <v>245</v>
      </c>
      <c r="C5217">
        <v>1939</v>
      </c>
      <c r="D5217" s="61" t="s">
        <v>2426</v>
      </c>
    </row>
    <row r="5218" spans="1:4" hidden="1" x14ac:dyDescent="0.25">
      <c r="A5218" s="61" t="s">
        <v>244</v>
      </c>
      <c r="B5218" s="61" t="s">
        <v>245</v>
      </c>
      <c r="C5218">
        <v>1940</v>
      </c>
      <c r="D5218" s="61" t="s">
        <v>2426</v>
      </c>
    </row>
    <row r="5219" spans="1:4" hidden="1" x14ac:dyDescent="0.25">
      <c r="A5219" s="61" t="s">
        <v>244</v>
      </c>
      <c r="B5219" s="61" t="s">
        <v>245</v>
      </c>
      <c r="C5219">
        <v>1941</v>
      </c>
      <c r="D5219" s="61" t="s">
        <v>2426</v>
      </c>
    </row>
    <row r="5220" spans="1:4" hidden="1" x14ac:dyDescent="0.25">
      <c r="A5220" s="61" t="s">
        <v>244</v>
      </c>
      <c r="B5220" s="61" t="s">
        <v>245</v>
      </c>
      <c r="C5220">
        <v>1942</v>
      </c>
      <c r="D5220" s="61" t="s">
        <v>2426</v>
      </c>
    </row>
    <row r="5221" spans="1:4" hidden="1" x14ac:dyDescent="0.25">
      <c r="A5221" s="61" t="s">
        <v>244</v>
      </c>
      <c r="B5221" s="61" t="s">
        <v>245</v>
      </c>
      <c r="C5221">
        <v>1943</v>
      </c>
      <c r="D5221" s="61" t="s">
        <v>2426</v>
      </c>
    </row>
    <row r="5222" spans="1:4" hidden="1" x14ac:dyDescent="0.25">
      <c r="A5222" s="61" t="s">
        <v>244</v>
      </c>
      <c r="B5222" s="61" t="s">
        <v>245</v>
      </c>
      <c r="C5222">
        <v>1944</v>
      </c>
      <c r="D5222" s="61" t="s">
        <v>2426</v>
      </c>
    </row>
    <row r="5223" spans="1:4" hidden="1" x14ac:dyDescent="0.25">
      <c r="A5223" s="61" t="s">
        <v>244</v>
      </c>
      <c r="B5223" s="61" t="s">
        <v>245</v>
      </c>
      <c r="C5223">
        <v>1945</v>
      </c>
      <c r="D5223" s="61" t="s">
        <v>2426</v>
      </c>
    </row>
    <row r="5224" spans="1:4" hidden="1" x14ac:dyDescent="0.25">
      <c r="A5224" s="61" t="s">
        <v>244</v>
      </c>
      <c r="B5224" s="61" t="s">
        <v>245</v>
      </c>
      <c r="C5224">
        <v>1946</v>
      </c>
      <c r="D5224" s="61" t="s">
        <v>2310</v>
      </c>
    </row>
    <row r="5225" spans="1:4" hidden="1" x14ac:dyDescent="0.25">
      <c r="A5225" s="61" t="s">
        <v>244</v>
      </c>
      <c r="B5225" s="61" t="s">
        <v>245</v>
      </c>
      <c r="C5225">
        <v>1947</v>
      </c>
      <c r="D5225" s="61" t="s">
        <v>2329</v>
      </c>
    </row>
    <row r="5226" spans="1:4" hidden="1" x14ac:dyDescent="0.25">
      <c r="A5226" s="61" t="s">
        <v>244</v>
      </c>
      <c r="B5226" s="61" t="s">
        <v>245</v>
      </c>
      <c r="C5226">
        <v>1948</v>
      </c>
      <c r="D5226" s="61" t="s">
        <v>2329</v>
      </c>
    </row>
    <row r="5227" spans="1:4" hidden="1" x14ac:dyDescent="0.25">
      <c r="A5227" s="61" t="s">
        <v>244</v>
      </c>
      <c r="B5227" s="61" t="s">
        <v>245</v>
      </c>
      <c r="C5227">
        <v>1949</v>
      </c>
      <c r="D5227" s="61" t="s">
        <v>2329</v>
      </c>
    </row>
    <row r="5228" spans="1:4" hidden="1" x14ac:dyDescent="0.25">
      <c r="A5228" s="61" t="s">
        <v>244</v>
      </c>
      <c r="B5228" s="61" t="s">
        <v>245</v>
      </c>
      <c r="C5228">
        <v>1950</v>
      </c>
      <c r="D5228" s="61" t="s">
        <v>2329</v>
      </c>
    </row>
    <row r="5229" spans="1:4" hidden="1" x14ac:dyDescent="0.25">
      <c r="A5229" s="61" t="s">
        <v>244</v>
      </c>
      <c r="B5229" s="61" t="s">
        <v>245</v>
      </c>
      <c r="C5229">
        <v>1951</v>
      </c>
      <c r="D5229" s="61" t="s">
        <v>1706</v>
      </c>
    </row>
    <row r="5230" spans="1:4" hidden="1" x14ac:dyDescent="0.25">
      <c r="A5230" s="61" t="s">
        <v>244</v>
      </c>
      <c r="B5230" s="61" t="s">
        <v>245</v>
      </c>
      <c r="C5230">
        <v>1952</v>
      </c>
      <c r="D5230" s="61" t="s">
        <v>1706</v>
      </c>
    </row>
    <row r="5231" spans="1:4" hidden="1" x14ac:dyDescent="0.25">
      <c r="A5231" s="61" t="s">
        <v>244</v>
      </c>
      <c r="B5231" s="61" t="s">
        <v>245</v>
      </c>
      <c r="C5231">
        <v>1953</v>
      </c>
      <c r="D5231" s="61" t="s">
        <v>1706</v>
      </c>
    </row>
    <row r="5232" spans="1:4" hidden="1" x14ac:dyDescent="0.25">
      <c r="A5232" s="61" t="s">
        <v>244</v>
      </c>
      <c r="B5232" s="61" t="s">
        <v>245</v>
      </c>
      <c r="C5232">
        <v>1954</v>
      </c>
      <c r="D5232" s="61" t="s">
        <v>1706</v>
      </c>
    </row>
    <row r="5233" spans="1:4" hidden="1" x14ac:dyDescent="0.25">
      <c r="A5233" s="61" t="s">
        <v>244</v>
      </c>
      <c r="B5233" s="61" t="s">
        <v>245</v>
      </c>
      <c r="C5233">
        <v>1955</v>
      </c>
      <c r="D5233" s="61" t="s">
        <v>1706</v>
      </c>
    </row>
    <row r="5234" spans="1:4" hidden="1" x14ac:dyDescent="0.25">
      <c r="A5234" s="61" t="s">
        <v>244</v>
      </c>
      <c r="B5234" s="61" t="s">
        <v>245</v>
      </c>
      <c r="C5234">
        <v>1956</v>
      </c>
      <c r="D5234" s="61" t="s">
        <v>1706</v>
      </c>
    </row>
    <row r="5235" spans="1:4" hidden="1" x14ac:dyDescent="0.25">
      <c r="A5235" s="61" t="s">
        <v>244</v>
      </c>
      <c r="B5235" s="61" t="s">
        <v>245</v>
      </c>
      <c r="C5235">
        <v>1957</v>
      </c>
      <c r="D5235" s="61" t="s">
        <v>2414</v>
      </c>
    </row>
    <row r="5236" spans="1:4" hidden="1" x14ac:dyDescent="0.25">
      <c r="A5236" s="61" t="s">
        <v>244</v>
      </c>
      <c r="B5236" s="61" t="s">
        <v>245</v>
      </c>
      <c r="C5236">
        <v>1958</v>
      </c>
      <c r="D5236" s="61" t="s">
        <v>549</v>
      </c>
    </row>
    <row r="5237" spans="1:4" hidden="1" x14ac:dyDescent="0.25">
      <c r="A5237" s="61" t="s">
        <v>244</v>
      </c>
      <c r="B5237" s="61" t="s">
        <v>245</v>
      </c>
      <c r="C5237">
        <v>1959</v>
      </c>
      <c r="D5237" s="61" t="s">
        <v>2312</v>
      </c>
    </row>
    <row r="5238" spans="1:4" hidden="1" x14ac:dyDescent="0.25">
      <c r="A5238" s="61" t="s">
        <v>244</v>
      </c>
      <c r="B5238" s="61" t="s">
        <v>245</v>
      </c>
      <c r="C5238">
        <v>1960</v>
      </c>
      <c r="D5238" s="61" t="s">
        <v>1534</v>
      </c>
    </row>
    <row r="5239" spans="1:4" hidden="1" x14ac:dyDescent="0.25">
      <c r="A5239" s="61" t="s">
        <v>244</v>
      </c>
      <c r="B5239" s="61" t="s">
        <v>245</v>
      </c>
      <c r="C5239">
        <v>1961</v>
      </c>
      <c r="D5239" s="61" t="s">
        <v>1767</v>
      </c>
    </row>
    <row r="5240" spans="1:4" hidden="1" x14ac:dyDescent="0.25">
      <c r="A5240" s="61" t="s">
        <v>244</v>
      </c>
      <c r="B5240" s="61" t="s">
        <v>245</v>
      </c>
      <c r="C5240">
        <v>1962</v>
      </c>
      <c r="D5240" s="61" t="s">
        <v>1767</v>
      </c>
    </row>
    <row r="5241" spans="1:4" hidden="1" x14ac:dyDescent="0.25">
      <c r="A5241" s="61" t="s">
        <v>244</v>
      </c>
      <c r="B5241" s="61" t="s">
        <v>245</v>
      </c>
      <c r="C5241">
        <v>1963</v>
      </c>
      <c r="D5241" s="61" t="s">
        <v>1767</v>
      </c>
    </row>
    <row r="5242" spans="1:4" hidden="1" x14ac:dyDescent="0.25">
      <c r="A5242" s="61" t="s">
        <v>244</v>
      </c>
      <c r="B5242" s="61" t="s">
        <v>245</v>
      </c>
      <c r="C5242">
        <v>1964</v>
      </c>
      <c r="D5242" s="61" t="s">
        <v>1767</v>
      </c>
    </row>
    <row r="5243" spans="1:4" hidden="1" x14ac:dyDescent="0.25">
      <c r="A5243" s="61" t="s">
        <v>244</v>
      </c>
      <c r="B5243" s="61" t="s">
        <v>245</v>
      </c>
      <c r="C5243">
        <v>1965</v>
      </c>
      <c r="D5243" s="61" t="s">
        <v>2491</v>
      </c>
    </row>
    <row r="5244" spans="1:4" hidden="1" x14ac:dyDescent="0.25">
      <c r="A5244" s="61" t="s">
        <v>244</v>
      </c>
      <c r="B5244" s="61" t="s">
        <v>245</v>
      </c>
      <c r="C5244">
        <v>1966</v>
      </c>
      <c r="D5244" s="61" t="s">
        <v>1510</v>
      </c>
    </row>
    <row r="5245" spans="1:4" hidden="1" x14ac:dyDescent="0.25">
      <c r="A5245" s="61" t="s">
        <v>244</v>
      </c>
      <c r="B5245" s="61" t="s">
        <v>245</v>
      </c>
      <c r="C5245">
        <v>1967</v>
      </c>
      <c r="D5245" s="61" t="s">
        <v>1510</v>
      </c>
    </row>
    <row r="5246" spans="1:4" hidden="1" x14ac:dyDescent="0.25">
      <c r="A5246" s="61" t="s">
        <v>244</v>
      </c>
      <c r="B5246" s="61" t="s">
        <v>245</v>
      </c>
      <c r="C5246">
        <v>1968</v>
      </c>
      <c r="D5246" s="61" t="s">
        <v>1510</v>
      </c>
    </row>
    <row r="5247" spans="1:4" hidden="1" x14ac:dyDescent="0.25">
      <c r="A5247" s="61" t="s">
        <v>244</v>
      </c>
      <c r="B5247" s="61" t="s">
        <v>245</v>
      </c>
      <c r="C5247">
        <v>1969</v>
      </c>
      <c r="D5247" s="61" t="s">
        <v>1510</v>
      </c>
    </row>
    <row r="5248" spans="1:4" hidden="1" x14ac:dyDescent="0.25">
      <c r="A5248" s="61" t="s">
        <v>244</v>
      </c>
      <c r="B5248" s="61" t="s">
        <v>245</v>
      </c>
      <c r="C5248">
        <v>1970</v>
      </c>
      <c r="D5248" s="61" t="s">
        <v>1510</v>
      </c>
    </row>
    <row r="5249" spans="1:4" hidden="1" x14ac:dyDescent="0.25">
      <c r="A5249" s="61" t="s">
        <v>244</v>
      </c>
      <c r="B5249" s="61" t="s">
        <v>245</v>
      </c>
      <c r="C5249">
        <v>1971</v>
      </c>
      <c r="D5249" s="61" t="s">
        <v>1510</v>
      </c>
    </row>
    <row r="5250" spans="1:4" hidden="1" x14ac:dyDescent="0.25">
      <c r="A5250" s="61" t="s">
        <v>244</v>
      </c>
      <c r="B5250" s="61" t="s">
        <v>245</v>
      </c>
      <c r="C5250">
        <v>1972</v>
      </c>
      <c r="D5250" s="61" t="s">
        <v>2492</v>
      </c>
    </row>
    <row r="5251" spans="1:4" hidden="1" x14ac:dyDescent="0.25">
      <c r="A5251" s="61" t="s">
        <v>244</v>
      </c>
      <c r="B5251" s="61" t="s">
        <v>245</v>
      </c>
      <c r="C5251">
        <v>1973</v>
      </c>
      <c r="D5251" s="61" t="s">
        <v>2493</v>
      </c>
    </row>
    <row r="5252" spans="1:4" hidden="1" x14ac:dyDescent="0.25">
      <c r="A5252" s="61" t="s">
        <v>244</v>
      </c>
      <c r="B5252" s="61" t="s">
        <v>245</v>
      </c>
      <c r="C5252">
        <v>1974</v>
      </c>
      <c r="D5252" s="61" t="s">
        <v>2493</v>
      </c>
    </row>
    <row r="5253" spans="1:4" hidden="1" x14ac:dyDescent="0.25">
      <c r="A5253" s="61" t="s">
        <v>244</v>
      </c>
      <c r="B5253" s="61" t="s">
        <v>245</v>
      </c>
      <c r="C5253">
        <v>1975</v>
      </c>
      <c r="D5253" s="61" t="s">
        <v>2493</v>
      </c>
    </row>
    <row r="5254" spans="1:4" hidden="1" x14ac:dyDescent="0.25">
      <c r="A5254" s="61" t="s">
        <v>244</v>
      </c>
      <c r="B5254" s="61" t="s">
        <v>245</v>
      </c>
      <c r="C5254">
        <v>1976</v>
      </c>
      <c r="D5254" s="61" t="s">
        <v>2493</v>
      </c>
    </row>
    <row r="5255" spans="1:4" hidden="1" x14ac:dyDescent="0.25">
      <c r="A5255" s="61" t="s">
        <v>244</v>
      </c>
      <c r="B5255" s="61" t="s">
        <v>245</v>
      </c>
      <c r="C5255">
        <v>1977</v>
      </c>
      <c r="D5255" s="61" t="s">
        <v>2190</v>
      </c>
    </row>
    <row r="5256" spans="1:4" hidden="1" x14ac:dyDescent="0.25">
      <c r="A5256" s="61" t="s">
        <v>244</v>
      </c>
      <c r="B5256" s="61" t="s">
        <v>245</v>
      </c>
      <c r="C5256">
        <v>1978</v>
      </c>
      <c r="D5256" s="61" t="s">
        <v>2190</v>
      </c>
    </row>
    <row r="5257" spans="1:4" hidden="1" x14ac:dyDescent="0.25">
      <c r="A5257" s="61" t="s">
        <v>244</v>
      </c>
      <c r="B5257" s="61" t="s">
        <v>245</v>
      </c>
      <c r="C5257">
        <v>1979</v>
      </c>
      <c r="D5257" s="61" t="s">
        <v>552</v>
      </c>
    </row>
    <row r="5258" spans="1:4" hidden="1" x14ac:dyDescent="0.25">
      <c r="A5258" s="61" t="s">
        <v>244</v>
      </c>
      <c r="B5258" s="61" t="s">
        <v>245</v>
      </c>
      <c r="C5258">
        <v>1980</v>
      </c>
      <c r="D5258" s="61" t="s">
        <v>1769</v>
      </c>
    </row>
    <row r="5259" spans="1:4" hidden="1" x14ac:dyDescent="0.25">
      <c r="A5259" s="61" t="s">
        <v>244</v>
      </c>
      <c r="B5259" s="61" t="s">
        <v>245</v>
      </c>
      <c r="C5259">
        <v>1981</v>
      </c>
      <c r="D5259" s="61" t="s">
        <v>1509</v>
      </c>
    </row>
    <row r="5260" spans="1:4" hidden="1" x14ac:dyDescent="0.25">
      <c r="A5260" s="61" t="s">
        <v>244</v>
      </c>
      <c r="B5260" s="61" t="s">
        <v>245</v>
      </c>
      <c r="C5260">
        <v>1982</v>
      </c>
      <c r="D5260" s="61" t="s">
        <v>1858</v>
      </c>
    </row>
    <row r="5261" spans="1:4" hidden="1" x14ac:dyDescent="0.25">
      <c r="A5261" s="61" t="s">
        <v>244</v>
      </c>
      <c r="B5261" s="61" t="s">
        <v>245</v>
      </c>
      <c r="C5261">
        <v>1983</v>
      </c>
      <c r="D5261" s="61" t="s">
        <v>2153</v>
      </c>
    </row>
    <row r="5262" spans="1:4" hidden="1" x14ac:dyDescent="0.25">
      <c r="A5262" s="61" t="s">
        <v>244</v>
      </c>
      <c r="B5262" s="61" t="s">
        <v>245</v>
      </c>
      <c r="C5262">
        <v>1984</v>
      </c>
      <c r="D5262" s="61" t="s">
        <v>2153</v>
      </c>
    </row>
    <row r="5263" spans="1:4" hidden="1" x14ac:dyDescent="0.25">
      <c r="A5263" s="61" t="s">
        <v>244</v>
      </c>
      <c r="B5263" s="61" t="s">
        <v>245</v>
      </c>
      <c r="C5263">
        <v>1985</v>
      </c>
      <c r="D5263" s="61" t="s">
        <v>2153</v>
      </c>
    </row>
    <row r="5264" spans="1:4" hidden="1" x14ac:dyDescent="0.25">
      <c r="A5264" s="61" t="s">
        <v>244</v>
      </c>
      <c r="B5264" s="61" t="s">
        <v>245</v>
      </c>
      <c r="C5264">
        <v>1986</v>
      </c>
      <c r="D5264" s="61" t="s">
        <v>1857</v>
      </c>
    </row>
    <row r="5265" spans="1:4" hidden="1" x14ac:dyDescent="0.25">
      <c r="A5265" s="61" t="s">
        <v>244</v>
      </c>
      <c r="B5265" s="61" t="s">
        <v>245</v>
      </c>
      <c r="C5265">
        <v>1987</v>
      </c>
      <c r="D5265" s="61" t="s">
        <v>1857</v>
      </c>
    </row>
    <row r="5266" spans="1:4" hidden="1" x14ac:dyDescent="0.25">
      <c r="A5266" s="61" t="s">
        <v>244</v>
      </c>
      <c r="B5266" s="61" t="s">
        <v>245</v>
      </c>
      <c r="C5266">
        <v>1988</v>
      </c>
      <c r="D5266" s="61" t="s">
        <v>1857</v>
      </c>
    </row>
    <row r="5267" spans="1:4" hidden="1" x14ac:dyDescent="0.25">
      <c r="A5267" s="61" t="s">
        <v>244</v>
      </c>
      <c r="B5267" s="61" t="s">
        <v>245</v>
      </c>
      <c r="C5267">
        <v>1989</v>
      </c>
      <c r="D5267" s="61" t="s">
        <v>1857</v>
      </c>
    </row>
    <row r="5268" spans="1:4" hidden="1" x14ac:dyDescent="0.25">
      <c r="A5268" s="61" t="s">
        <v>244</v>
      </c>
      <c r="B5268" s="61" t="s">
        <v>245</v>
      </c>
      <c r="C5268">
        <v>1990</v>
      </c>
      <c r="D5268" s="61" t="s">
        <v>1857</v>
      </c>
    </row>
    <row r="5269" spans="1:4" hidden="1" x14ac:dyDescent="0.25">
      <c r="A5269" s="61" t="s">
        <v>244</v>
      </c>
      <c r="B5269" s="61" t="s">
        <v>245</v>
      </c>
      <c r="C5269">
        <v>1991</v>
      </c>
      <c r="D5269" s="61" t="s">
        <v>1857</v>
      </c>
    </row>
    <row r="5270" spans="1:4" hidden="1" x14ac:dyDescent="0.25">
      <c r="A5270" s="61" t="s">
        <v>244</v>
      </c>
      <c r="B5270" s="61" t="s">
        <v>245</v>
      </c>
      <c r="C5270">
        <v>1992</v>
      </c>
      <c r="D5270" s="61" t="s">
        <v>1857</v>
      </c>
    </row>
    <row r="5271" spans="1:4" hidden="1" x14ac:dyDescent="0.25">
      <c r="A5271" s="61" t="s">
        <v>244</v>
      </c>
      <c r="B5271" s="61" t="s">
        <v>245</v>
      </c>
      <c r="C5271">
        <v>1993</v>
      </c>
      <c r="D5271" s="61" t="s">
        <v>1530</v>
      </c>
    </row>
    <row r="5272" spans="1:4" hidden="1" x14ac:dyDescent="0.25">
      <c r="A5272" s="61" t="s">
        <v>244</v>
      </c>
      <c r="B5272" s="61" t="s">
        <v>245</v>
      </c>
      <c r="C5272">
        <v>1994</v>
      </c>
      <c r="D5272" s="61" t="s">
        <v>1761</v>
      </c>
    </row>
    <row r="5273" spans="1:4" hidden="1" x14ac:dyDescent="0.25">
      <c r="A5273" s="61" t="s">
        <v>244</v>
      </c>
      <c r="B5273" s="61" t="s">
        <v>245</v>
      </c>
      <c r="C5273">
        <v>1995</v>
      </c>
      <c r="D5273" s="61" t="s">
        <v>1761</v>
      </c>
    </row>
    <row r="5274" spans="1:4" hidden="1" x14ac:dyDescent="0.25">
      <c r="A5274" s="61" t="s">
        <v>244</v>
      </c>
      <c r="B5274" s="61" t="s">
        <v>245</v>
      </c>
      <c r="C5274">
        <v>1996</v>
      </c>
      <c r="D5274" s="61" t="s">
        <v>1761</v>
      </c>
    </row>
    <row r="5275" spans="1:4" hidden="1" x14ac:dyDescent="0.25">
      <c r="A5275" s="61" t="s">
        <v>244</v>
      </c>
      <c r="B5275" s="61" t="s">
        <v>245</v>
      </c>
      <c r="C5275">
        <v>1997</v>
      </c>
      <c r="D5275" s="61" t="s">
        <v>1761</v>
      </c>
    </row>
    <row r="5276" spans="1:4" hidden="1" x14ac:dyDescent="0.25">
      <c r="A5276" s="61" t="s">
        <v>244</v>
      </c>
      <c r="B5276" s="61" t="s">
        <v>245</v>
      </c>
      <c r="C5276">
        <v>1998</v>
      </c>
      <c r="D5276" s="61" t="s">
        <v>1761</v>
      </c>
    </row>
    <row r="5277" spans="1:4" hidden="1" x14ac:dyDescent="0.25">
      <c r="A5277" s="61" t="s">
        <v>244</v>
      </c>
      <c r="B5277" s="61" t="s">
        <v>245</v>
      </c>
      <c r="C5277">
        <v>1999</v>
      </c>
      <c r="D5277" s="61" t="s">
        <v>1761</v>
      </c>
    </row>
    <row r="5278" spans="1:4" hidden="1" x14ac:dyDescent="0.25">
      <c r="A5278" s="61" t="s">
        <v>244</v>
      </c>
      <c r="B5278" s="61" t="s">
        <v>245</v>
      </c>
      <c r="C5278">
        <v>2000</v>
      </c>
      <c r="D5278" s="61" t="s">
        <v>2298</v>
      </c>
    </row>
    <row r="5279" spans="1:4" hidden="1" x14ac:dyDescent="0.25">
      <c r="A5279" s="61" t="s">
        <v>244</v>
      </c>
      <c r="B5279" s="61" t="s">
        <v>245</v>
      </c>
      <c r="C5279">
        <v>2001</v>
      </c>
      <c r="D5279" s="61" t="s">
        <v>2298</v>
      </c>
    </row>
    <row r="5280" spans="1:4" hidden="1" x14ac:dyDescent="0.25">
      <c r="A5280" s="61" t="s">
        <v>244</v>
      </c>
      <c r="B5280" s="61" t="s">
        <v>245</v>
      </c>
      <c r="C5280">
        <v>2002</v>
      </c>
      <c r="D5280" s="61" t="s">
        <v>2298</v>
      </c>
    </row>
    <row r="5281" spans="1:4" hidden="1" x14ac:dyDescent="0.25">
      <c r="A5281" s="61" t="s">
        <v>244</v>
      </c>
      <c r="B5281" s="61" t="s">
        <v>245</v>
      </c>
      <c r="C5281">
        <v>2003</v>
      </c>
      <c r="D5281" s="61" t="s">
        <v>2317</v>
      </c>
    </row>
    <row r="5282" spans="1:4" hidden="1" x14ac:dyDescent="0.25">
      <c r="A5282" s="61" t="s">
        <v>244</v>
      </c>
      <c r="B5282" s="61" t="s">
        <v>245</v>
      </c>
      <c r="C5282">
        <v>2004</v>
      </c>
      <c r="D5282" s="61" t="s">
        <v>2152</v>
      </c>
    </row>
    <row r="5283" spans="1:4" hidden="1" x14ac:dyDescent="0.25">
      <c r="A5283" s="61" t="s">
        <v>244</v>
      </c>
      <c r="B5283" s="61" t="s">
        <v>245</v>
      </c>
      <c r="C5283">
        <v>2005</v>
      </c>
      <c r="D5283" s="61" t="s">
        <v>2296</v>
      </c>
    </row>
    <row r="5284" spans="1:4" hidden="1" x14ac:dyDescent="0.25">
      <c r="A5284" s="61" t="s">
        <v>244</v>
      </c>
      <c r="B5284" s="61" t="s">
        <v>245</v>
      </c>
      <c r="C5284">
        <v>2006</v>
      </c>
      <c r="D5284" s="61" t="s">
        <v>2433</v>
      </c>
    </row>
    <row r="5285" spans="1:4" hidden="1" x14ac:dyDescent="0.25">
      <c r="A5285" s="61" t="s">
        <v>244</v>
      </c>
      <c r="B5285" s="61" t="s">
        <v>245</v>
      </c>
      <c r="C5285">
        <v>2007</v>
      </c>
      <c r="D5285" s="61" t="s">
        <v>2433</v>
      </c>
    </row>
    <row r="5286" spans="1:4" hidden="1" x14ac:dyDescent="0.25">
      <c r="A5286" s="61" t="s">
        <v>244</v>
      </c>
      <c r="B5286" s="61" t="s">
        <v>245</v>
      </c>
      <c r="C5286">
        <v>2008</v>
      </c>
      <c r="D5286" s="61" t="s">
        <v>2433</v>
      </c>
    </row>
    <row r="5287" spans="1:4" hidden="1" x14ac:dyDescent="0.25">
      <c r="A5287" s="61" t="s">
        <v>244</v>
      </c>
      <c r="B5287" s="61" t="s">
        <v>245</v>
      </c>
      <c r="C5287">
        <v>2009</v>
      </c>
      <c r="D5287" s="61" t="s">
        <v>2433</v>
      </c>
    </row>
    <row r="5288" spans="1:4" hidden="1" x14ac:dyDescent="0.25">
      <c r="A5288" s="61" t="s">
        <v>244</v>
      </c>
      <c r="B5288" s="61" t="s">
        <v>245</v>
      </c>
      <c r="C5288">
        <v>2010</v>
      </c>
      <c r="D5288" s="61" t="s">
        <v>1519</v>
      </c>
    </row>
    <row r="5289" spans="1:4" hidden="1" x14ac:dyDescent="0.25">
      <c r="A5289" s="61" t="s">
        <v>244</v>
      </c>
      <c r="B5289" s="61" t="s">
        <v>245</v>
      </c>
      <c r="C5289">
        <v>2011</v>
      </c>
      <c r="D5289" s="61" t="s">
        <v>562</v>
      </c>
    </row>
    <row r="5290" spans="1:4" hidden="1" x14ac:dyDescent="0.25">
      <c r="A5290" s="61" t="s">
        <v>244</v>
      </c>
      <c r="B5290" s="61" t="s">
        <v>245</v>
      </c>
      <c r="C5290">
        <v>2012</v>
      </c>
      <c r="D5290" s="61" t="s">
        <v>1521</v>
      </c>
    </row>
    <row r="5291" spans="1:4" hidden="1" x14ac:dyDescent="0.25">
      <c r="A5291" s="61" t="s">
        <v>244</v>
      </c>
      <c r="B5291" s="61" t="s">
        <v>245</v>
      </c>
      <c r="C5291">
        <v>2013</v>
      </c>
      <c r="D5291" s="61" t="s">
        <v>2469</v>
      </c>
    </row>
    <row r="5292" spans="1:4" hidden="1" x14ac:dyDescent="0.25">
      <c r="A5292" s="61" t="s">
        <v>244</v>
      </c>
      <c r="B5292" s="61" t="s">
        <v>245</v>
      </c>
      <c r="C5292">
        <v>2014</v>
      </c>
      <c r="D5292" s="61" t="s">
        <v>1534</v>
      </c>
    </row>
    <row r="5293" spans="1:4" hidden="1" x14ac:dyDescent="0.25">
      <c r="A5293" s="61" t="s">
        <v>244</v>
      </c>
      <c r="B5293" s="61" t="s">
        <v>245</v>
      </c>
      <c r="C5293">
        <v>2015</v>
      </c>
      <c r="D5293" s="61" t="s">
        <v>1854</v>
      </c>
    </row>
    <row r="5294" spans="1:4" hidden="1" x14ac:dyDescent="0.25">
      <c r="A5294" s="61" t="s">
        <v>244</v>
      </c>
      <c r="B5294" s="61" t="s">
        <v>245</v>
      </c>
      <c r="C5294">
        <v>2016</v>
      </c>
      <c r="D5294" s="61" t="s">
        <v>1761</v>
      </c>
    </row>
    <row r="5295" spans="1:4" hidden="1" x14ac:dyDescent="0.25">
      <c r="A5295" s="61" t="s">
        <v>244</v>
      </c>
      <c r="B5295" s="61" t="s">
        <v>245</v>
      </c>
      <c r="C5295">
        <v>2017</v>
      </c>
      <c r="D5295" s="61" t="s">
        <v>1756</v>
      </c>
    </row>
    <row r="5296" spans="1:4" hidden="1" x14ac:dyDescent="0.25">
      <c r="A5296" s="61" t="s">
        <v>244</v>
      </c>
      <c r="B5296" s="61" t="s">
        <v>245</v>
      </c>
      <c r="C5296">
        <v>2018</v>
      </c>
      <c r="D5296" s="61" t="s">
        <v>1694</v>
      </c>
    </row>
    <row r="5297" spans="1:4" hidden="1" x14ac:dyDescent="0.25">
      <c r="A5297" s="61" t="s">
        <v>244</v>
      </c>
      <c r="B5297" s="61" t="s">
        <v>245</v>
      </c>
      <c r="C5297">
        <v>2019</v>
      </c>
      <c r="D5297" s="61" t="s">
        <v>2388</v>
      </c>
    </row>
    <row r="5298" spans="1:4" hidden="1" x14ac:dyDescent="0.25">
      <c r="A5298" s="61" t="s">
        <v>244</v>
      </c>
      <c r="B5298" s="61" t="s">
        <v>245</v>
      </c>
      <c r="C5298">
        <v>2020</v>
      </c>
      <c r="D5298" s="61" t="s">
        <v>1525</v>
      </c>
    </row>
    <row r="5299" spans="1:4" hidden="1" x14ac:dyDescent="0.25">
      <c r="A5299" s="61" t="s">
        <v>244</v>
      </c>
      <c r="B5299" s="61" t="s">
        <v>245</v>
      </c>
      <c r="C5299">
        <v>2021</v>
      </c>
      <c r="D5299" s="61" t="s">
        <v>2494</v>
      </c>
    </row>
    <row r="5300" spans="1:4" hidden="1" x14ac:dyDescent="0.25">
      <c r="A5300" s="61" t="s">
        <v>244</v>
      </c>
      <c r="B5300" s="61" t="s">
        <v>245</v>
      </c>
      <c r="C5300">
        <v>2022</v>
      </c>
      <c r="D5300" s="61" t="s">
        <v>1518</v>
      </c>
    </row>
    <row r="5301" spans="1:4" x14ac:dyDescent="0.25">
      <c r="A5301" s="61" t="s">
        <v>244</v>
      </c>
      <c r="B5301" s="61" t="s">
        <v>245</v>
      </c>
      <c r="C5301">
        <v>2023</v>
      </c>
      <c r="D5301" s="61">
        <v>0.10299999999999999</v>
      </c>
    </row>
    <row r="5302" spans="1:4" hidden="1" x14ac:dyDescent="0.25">
      <c r="A5302" s="61" t="s">
        <v>463</v>
      </c>
      <c r="B5302" s="61" t="s">
        <v>464</v>
      </c>
      <c r="C5302">
        <v>1920</v>
      </c>
      <c r="D5302" s="61" t="s">
        <v>2495</v>
      </c>
    </row>
    <row r="5303" spans="1:4" hidden="1" x14ac:dyDescent="0.25">
      <c r="A5303" s="61" t="s">
        <v>463</v>
      </c>
      <c r="B5303" s="61" t="s">
        <v>464</v>
      </c>
      <c r="C5303">
        <v>1921</v>
      </c>
      <c r="D5303" s="61" t="s">
        <v>2495</v>
      </c>
    </row>
    <row r="5304" spans="1:4" hidden="1" x14ac:dyDescent="0.25">
      <c r="A5304" s="61" t="s">
        <v>463</v>
      </c>
      <c r="B5304" s="61" t="s">
        <v>464</v>
      </c>
      <c r="C5304">
        <v>1922</v>
      </c>
      <c r="D5304" s="61" t="s">
        <v>2495</v>
      </c>
    </row>
    <row r="5305" spans="1:4" hidden="1" x14ac:dyDescent="0.25">
      <c r="A5305" s="61" t="s">
        <v>463</v>
      </c>
      <c r="B5305" s="61" t="s">
        <v>464</v>
      </c>
      <c r="C5305">
        <v>1923</v>
      </c>
      <c r="D5305" s="61" t="s">
        <v>2495</v>
      </c>
    </row>
    <row r="5306" spans="1:4" hidden="1" x14ac:dyDescent="0.25">
      <c r="A5306" s="61" t="s">
        <v>463</v>
      </c>
      <c r="B5306" s="61" t="s">
        <v>464</v>
      </c>
      <c r="C5306">
        <v>1924</v>
      </c>
      <c r="D5306" s="61" t="s">
        <v>2495</v>
      </c>
    </row>
    <row r="5307" spans="1:4" hidden="1" x14ac:dyDescent="0.25">
      <c r="A5307" s="61" t="s">
        <v>463</v>
      </c>
      <c r="B5307" s="61" t="s">
        <v>464</v>
      </c>
      <c r="C5307">
        <v>1925</v>
      </c>
      <c r="D5307" s="61" t="s">
        <v>2495</v>
      </c>
    </row>
    <row r="5308" spans="1:4" hidden="1" x14ac:dyDescent="0.25">
      <c r="A5308" s="61" t="s">
        <v>463</v>
      </c>
      <c r="B5308" s="61" t="s">
        <v>464</v>
      </c>
      <c r="C5308">
        <v>1926</v>
      </c>
      <c r="D5308" s="61" t="s">
        <v>2495</v>
      </c>
    </row>
    <row r="5309" spans="1:4" hidden="1" x14ac:dyDescent="0.25">
      <c r="A5309" s="61" t="s">
        <v>463</v>
      </c>
      <c r="B5309" s="61" t="s">
        <v>464</v>
      </c>
      <c r="C5309">
        <v>1927</v>
      </c>
      <c r="D5309" s="61" t="s">
        <v>2495</v>
      </c>
    </row>
    <row r="5310" spans="1:4" hidden="1" x14ac:dyDescent="0.25">
      <c r="A5310" s="61" t="s">
        <v>463</v>
      </c>
      <c r="B5310" s="61" t="s">
        <v>464</v>
      </c>
      <c r="C5310">
        <v>1928</v>
      </c>
      <c r="D5310" s="61" t="s">
        <v>2495</v>
      </c>
    </row>
    <row r="5311" spans="1:4" hidden="1" x14ac:dyDescent="0.25">
      <c r="A5311" s="61" t="s">
        <v>463</v>
      </c>
      <c r="B5311" s="61" t="s">
        <v>464</v>
      </c>
      <c r="C5311">
        <v>1929</v>
      </c>
      <c r="D5311" s="61" t="s">
        <v>2495</v>
      </c>
    </row>
    <row r="5312" spans="1:4" hidden="1" x14ac:dyDescent="0.25">
      <c r="A5312" s="61" t="s">
        <v>463</v>
      </c>
      <c r="B5312" s="61" t="s">
        <v>464</v>
      </c>
      <c r="C5312">
        <v>1930</v>
      </c>
      <c r="D5312" s="61" t="s">
        <v>2495</v>
      </c>
    </row>
    <row r="5313" spans="1:4" hidden="1" x14ac:dyDescent="0.25">
      <c r="A5313" s="61" t="s">
        <v>463</v>
      </c>
      <c r="B5313" s="61" t="s">
        <v>464</v>
      </c>
      <c r="C5313">
        <v>1931</v>
      </c>
      <c r="D5313" s="61" t="s">
        <v>2495</v>
      </c>
    </row>
    <row r="5314" spans="1:4" hidden="1" x14ac:dyDescent="0.25">
      <c r="A5314" s="61" t="s">
        <v>463</v>
      </c>
      <c r="B5314" s="61" t="s">
        <v>464</v>
      </c>
      <c r="C5314">
        <v>1932</v>
      </c>
      <c r="D5314" s="61" t="s">
        <v>2495</v>
      </c>
    </row>
    <row r="5315" spans="1:4" hidden="1" x14ac:dyDescent="0.25">
      <c r="A5315" s="61" t="s">
        <v>463</v>
      </c>
      <c r="B5315" s="61" t="s">
        <v>464</v>
      </c>
      <c r="C5315">
        <v>1933</v>
      </c>
      <c r="D5315" s="61" t="s">
        <v>2495</v>
      </c>
    </row>
    <row r="5316" spans="1:4" hidden="1" x14ac:dyDescent="0.25">
      <c r="A5316" s="61" t="s">
        <v>463</v>
      </c>
      <c r="B5316" s="61" t="s">
        <v>464</v>
      </c>
      <c r="C5316">
        <v>1934</v>
      </c>
      <c r="D5316" s="61" t="s">
        <v>2495</v>
      </c>
    </row>
    <row r="5317" spans="1:4" hidden="1" x14ac:dyDescent="0.25">
      <c r="A5317" s="61" t="s">
        <v>463</v>
      </c>
      <c r="B5317" s="61" t="s">
        <v>464</v>
      </c>
      <c r="C5317">
        <v>1935</v>
      </c>
      <c r="D5317" s="61" t="s">
        <v>2495</v>
      </c>
    </row>
    <row r="5318" spans="1:4" hidden="1" x14ac:dyDescent="0.25">
      <c r="A5318" s="61" t="s">
        <v>463</v>
      </c>
      <c r="B5318" s="61" t="s">
        <v>464</v>
      </c>
      <c r="C5318">
        <v>1936</v>
      </c>
      <c r="D5318" s="61" t="s">
        <v>2495</v>
      </c>
    </row>
    <row r="5319" spans="1:4" hidden="1" x14ac:dyDescent="0.25">
      <c r="A5319" s="61" t="s">
        <v>463</v>
      </c>
      <c r="B5319" s="61" t="s">
        <v>464</v>
      </c>
      <c r="C5319">
        <v>1937</v>
      </c>
      <c r="D5319" s="61" t="s">
        <v>2495</v>
      </c>
    </row>
    <row r="5320" spans="1:4" hidden="1" x14ac:dyDescent="0.25">
      <c r="A5320" s="61" t="s">
        <v>463</v>
      </c>
      <c r="B5320" s="61" t="s">
        <v>464</v>
      </c>
      <c r="C5320">
        <v>1938</v>
      </c>
      <c r="D5320" s="61" t="s">
        <v>2495</v>
      </c>
    </row>
    <row r="5321" spans="1:4" hidden="1" x14ac:dyDescent="0.25">
      <c r="A5321" s="61" t="s">
        <v>463</v>
      </c>
      <c r="B5321" s="61" t="s">
        <v>464</v>
      </c>
      <c r="C5321">
        <v>1939</v>
      </c>
      <c r="D5321" s="61" t="s">
        <v>2495</v>
      </c>
    </row>
    <row r="5322" spans="1:4" hidden="1" x14ac:dyDescent="0.25">
      <c r="A5322" s="61" t="s">
        <v>463</v>
      </c>
      <c r="B5322" s="61" t="s">
        <v>464</v>
      </c>
      <c r="C5322">
        <v>1940</v>
      </c>
      <c r="D5322" s="61" t="s">
        <v>2495</v>
      </c>
    </row>
    <row r="5323" spans="1:4" hidden="1" x14ac:dyDescent="0.25">
      <c r="A5323" s="61" t="s">
        <v>463</v>
      </c>
      <c r="B5323" s="61" t="s">
        <v>464</v>
      </c>
      <c r="C5323">
        <v>1941</v>
      </c>
      <c r="D5323" s="61" t="s">
        <v>2495</v>
      </c>
    </row>
    <row r="5324" spans="1:4" hidden="1" x14ac:dyDescent="0.25">
      <c r="A5324" s="61" t="s">
        <v>463</v>
      </c>
      <c r="B5324" s="61" t="s">
        <v>464</v>
      </c>
      <c r="C5324">
        <v>1942</v>
      </c>
      <c r="D5324" s="61" t="s">
        <v>2495</v>
      </c>
    </row>
    <row r="5325" spans="1:4" hidden="1" x14ac:dyDescent="0.25">
      <c r="A5325" s="61" t="s">
        <v>463</v>
      </c>
      <c r="B5325" s="61" t="s">
        <v>464</v>
      </c>
      <c r="C5325">
        <v>1943</v>
      </c>
      <c r="D5325" s="61" t="s">
        <v>2495</v>
      </c>
    </row>
    <row r="5326" spans="1:4" hidden="1" x14ac:dyDescent="0.25">
      <c r="A5326" s="61" t="s">
        <v>463</v>
      </c>
      <c r="B5326" s="61" t="s">
        <v>464</v>
      </c>
      <c r="C5326">
        <v>1944</v>
      </c>
      <c r="D5326" s="61" t="s">
        <v>2495</v>
      </c>
    </row>
    <row r="5327" spans="1:4" hidden="1" x14ac:dyDescent="0.25">
      <c r="A5327" s="61" t="s">
        <v>463</v>
      </c>
      <c r="B5327" s="61" t="s">
        <v>464</v>
      </c>
      <c r="C5327">
        <v>1945</v>
      </c>
      <c r="D5327" s="61" t="s">
        <v>2495</v>
      </c>
    </row>
    <row r="5328" spans="1:4" hidden="1" x14ac:dyDescent="0.25">
      <c r="A5328" s="61" t="s">
        <v>463</v>
      </c>
      <c r="B5328" s="61" t="s">
        <v>464</v>
      </c>
      <c r="C5328">
        <v>1946</v>
      </c>
      <c r="D5328" s="61" t="s">
        <v>2495</v>
      </c>
    </row>
    <row r="5329" spans="1:4" hidden="1" x14ac:dyDescent="0.25">
      <c r="A5329" s="61" t="s">
        <v>463</v>
      </c>
      <c r="B5329" s="61" t="s">
        <v>464</v>
      </c>
      <c r="C5329">
        <v>1947</v>
      </c>
      <c r="D5329" s="61" t="s">
        <v>2314</v>
      </c>
    </row>
    <row r="5330" spans="1:4" hidden="1" x14ac:dyDescent="0.25">
      <c r="A5330" s="61" t="s">
        <v>463</v>
      </c>
      <c r="B5330" s="61" t="s">
        <v>464</v>
      </c>
      <c r="C5330">
        <v>1948</v>
      </c>
      <c r="D5330" s="61" t="s">
        <v>2314</v>
      </c>
    </row>
    <row r="5331" spans="1:4" hidden="1" x14ac:dyDescent="0.25">
      <c r="A5331" s="61" t="s">
        <v>463</v>
      </c>
      <c r="B5331" s="61" t="s">
        <v>464</v>
      </c>
      <c r="C5331">
        <v>1949</v>
      </c>
      <c r="D5331" s="61" t="s">
        <v>2314</v>
      </c>
    </row>
    <row r="5332" spans="1:4" hidden="1" x14ac:dyDescent="0.25">
      <c r="A5332" s="61" t="s">
        <v>463</v>
      </c>
      <c r="B5332" s="61" t="s">
        <v>464</v>
      </c>
      <c r="C5332">
        <v>1950</v>
      </c>
      <c r="D5332" s="61" t="s">
        <v>2314</v>
      </c>
    </row>
    <row r="5333" spans="1:4" hidden="1" x14ac:dyDescent="0.25">
      <c r="A5333" s="61" t="s">
        <v>463</v>
      </c>
      <c r="B5333" s="61" t="s">
        <v>464</v>
      </c>
      <c r="C5333">
        <v>1951</v>
      </c>
      <c r="D5333" s="61" t="s">
        <v>2314</v>
      </c>
    </row>
    <row r="5334" spans="1:4" hidden="1" x14ac:dyDescent="0.25">
      <c r="A5334" s="61" t="s">
        <v>463</v>
      </c>
      <c r="B5334" s="61" t="s">
        <v>464</v>
      </c>
      <c r="C5334">
        <v>1952</v>
      </c>
      <c r="D5334" s="61" t="s">
        <v>2314</v>
      </c>
    </row>
    <row r="5335" spans="1:4" hidden="1" x14ac:dyDescent="0.25">
      <c r="A5335" s="61" t="s">
        <v>463</v>
      </c>
      <c r="B5335" s="61" t="s">
        <v>464</v>
      </c>
      <c r="C5335">
        <v>1953</v>
      </c>
      <c r="D5335" s="61" t="s">
        <v>2314</v>
      </c>
    </row>
    <row r="5336" spans="1:4" hidden="1" x14ac:dyDescent="0.25">
      <c r="A5336" s="61" t="s">
        <v>463</v>
      </c>
      <c r="B5336" s="61" t="s">
        <v>464</v>
      </c>
      <c r="C5336">
        <v>1954</v>
      </c>
      <c r="D5336" s="61" t="s">
        <v>2314</v>
      </c>
    </row>
    <row r="5337" spans="1:4" hidden="1" x14ac:dyDescent="0.25">
      <c r="A5337" s="61" t="s">
        <v>463</v>
      </c>
      <c r="B5337" s="61" t="s">
        <v>464</v>
      </c>
      <c r="C5337">
        <v>1955</v>
      </c>
      <c r="D5337" s="61" t="s">
        <v>2314</v>
      </c>
    </row>
    <row r="5338" spans="1:4" hidden="1" x14ac:dyDescent="0.25">
      <c r="A5338" s="61" t="s">
        <v>463</v>
      </c>
      <c r="B5338" s="61" t="s">
        <v>464</v>
      </c>
      <c r="C5338">
        <v>1956</v>
      </c>
      <c r="D5338" s="61" t="s">
        <v>2314</v>
      </c>
    </row>
    <row r="5339" spans="1:4" hidden="1" x14ac:dyDescent="0.25">
      <c r="A5339" s="61" t="s">
        <v>463</v>
      </c>
      <c r="B5339" s="61" t="s">
        <v>464</v>
      </c>
      <c r="C5339">
        <v>1957</v>
      </c>
      <c r="D5339" s="61" t="s">
        <v>2314</v>
      </c>
    </row>
    <row r="5340" spans="1:4" hidden="1" x14ac:dyDescent="0.25">
      <c r="A5340" s="61" t="s">
        <v>463</v>
      </c>
      <c r="B5340" s="61" t="s">
        <v>464</v>
      </c>
      <c r="C5340">
        <v>1958</v>
      </c>
      <c r="D5340" s="61" t="s">
        <v>2314</v>
      </c>
    </row>
    <row r="5341" spans="1:4" hidden="1" x14ac:dyDescent="0.25">
      <c r="A5341" s="61" t="s">
        <v>463</v>
      </c>
      <c r="B5341" s="61" t="s">
        <v>464</v>
      </c>
      <c r="C5341">
        <v>1959</v>
      </c>
      <c r="D5341" s="61" t="s">
        <v>2314</v>
      </c>
    </row>
    <row r="5342" spans="1:4" hidden="1" x14ac:dyDescent="0.25">
      <c r="A5342" s="61" t="s">
        <v>463</v>
      </c>
      <c r="B5342" s="61" t="s">
        <v>464</v>
      </c>
      <c r="C5342">
        <v>1960</v>
      </c>
      <c r="D5342" s="61" t="s">
        <v>2178</v>
      </c>
    </row>
    <row r="5343" spans="1:4" hidden="1" x14ac:dyDescent="0.25">
      <c r="A5343" s="61" t="s">
        <v>463</v>
      </c>
      <c r="B5343" s="61" t="s">
        <v>464</v>
      </c>
      <c r="C5343">
        <v>1961</v>
      </c>
      <c r="D5343" s="61" t="s">
        <v>2178</v>
      </c>
    </row>
    <row r="5344" spans="1:4" hidden="1" x14ac:dyDescent="0.25">
      <c r="A5344" s="61" t="s">
        <v>463</v>
      </c>
      <c r="B5344" s="61" t="s">
        <v>464</v>
      </c>
      <c r="C5344">
        <v>1962</v>
      </c>
      <c r="D5344" s="61" t="s">
        <v>2178</v>
      </c>
    </row>
    <row r="5345" spans="1:4" hidden="1" x14ac:dyDescent="0.25">
      <c r="A5345" s="61" t="s">
        <v>463</v>
      </c>
      <c r="B5345" s="61" t="s">
        <v>464</v>
      </c>
      <c r="C5345">
        <v>1963</v>
      </c>
      <c r="D5345" s="61" t="s">
        <v>2178</v>
      </c>
    </row>
    <row r="5346" spans="1:4" hidden="1" x14ac:dyDescent="0.25">
      <c r="A5346" s="61" t="s">
        <v>463</v>
      </c>
      <c r="B5346" s="61" t="s">
        <v>464</v>
      </c>
      <c r="C5346">
        <v>1964</v>
      </c>
      <c r="D5346" s="61" t="s">
        <v>2391</v>
      </c>
    </row>
    <row r="5347" spans="1:4" hidden="1" x14ac:dyDescent="0.25">
      <c r="A5347" s="61" t="s">
        <v>463</v>
      </c>
      <c r="B5347" s="61" t="s">
        <v>464</v>
      </c>
      <c r="C5347">
        <v>1965</v>
      </c>
      <c r="D5347" s="61" t="s">
        <v>2391</v>
      </c>
    </row>
    <row r="5348" spans="1:4" hidden="1" x14ac:dyDescent="0.25">
      <c r="A5348" s="61" t="s">
        <v>463</v>
      </c>
      <c r="B5348" s="61" t="s">
        <v>464</v>
      </c>
      <c r="C5348">
        <v>1966</v>
      </c>
      <c r="D5348" s="61" t="s">
        <v>2391</v>
      </c>
    </row>
    <row r="5349" spans="1:4" hidden="1" x14ac:dyDescent="0.25">
      <c r="A5349" s="61" t="s">
        <v>463</v>
      </c>
      <c r="B5349" s="61" t="s">
        <v>464</v>
      </c>
      <c r="C5349">
        <v>1967</v>
      </c>
      <c r="D5349" s="61" t="s">
        <v>2391</v>
      </c>
    </row>
    <row r="5350" spans="1:4" hidden="1" x14ac:dyDescent="0.25">
      <c r="A5350" s="61" t="s">
        <v>463</v>
      </c>
      <c r="B5350" s="61" t="s">
        <v>464</v>
      </c>
      <c r="C5350">
        <v>1968</v>
      </c>
      <c r="D5350" s="61" t="s">
        <v>2391</v>
      </c>
    </row>
    <row r="5351" spans="1:4" hidden="1" x14ac:dyDescent="0.25">
      <c r="A5351" s="61" t="s">
        <v>463</v>
      </c>
      <c r="B5351" s="61" t="s">
        <v>464</v>
      </c>
      <c r="C5351">
        <v>1969</v>
      </c>
      <c r="D5351" s="61" t="s">
        <v>2391</v>
      </c>
    </row>
    <row r="5352" spans="1:4" hidden="1" x14ac:dyDescent="0.25">
      <c r="A5352" s="61" t="s">
        <v>463</v>
      </c>
      <c r="B5352" s="61" t="s">
        <v>464</v>
      </c>
      <c r="C5352">
        <v>1970</v>
      </c>
      <c r="D5352" s="61" t="s">
        <v>1865</v>
      </c>
    </row>
    <row r="5353" spans="1:4" hidden="1" x14ac:dyDescent="0.25">
      <c r="A5353" s="61" t="s">
        <v>463</v>
      </c>
      <c r="B5353" s="61" t="s">
        <v>464</v>
      </c>
      <c r="C5353">
        <v>1971</v>
      </c>
      <c r="D5353" s="61" t="s">
        <v>1865</v>
      </c>
    </row>
    <row r="5354" spans="1:4" hidden="1" x14ac:dyDescent="0.25">
      <c r="A5354" s="61" t="s">
        <v>463</v>
      </c>
      <c r="B5354" s="61" t="s">
        <v>464</v>
      </c>
      <c r="C5354">
        <v>1972</v>
      </c>
      <c r="D5354" s="61" t="s">
        <v>1865</v>
      </c>
    </row>
    <row r="5355" spans="1:4" hidden="1" x14ac:dyDescent="0.25">
      <c r="A5355" s="61" t="s">
        <v>463</v>
      </c>
      <c r="B5355" s="61" t="s">
        <v>464</v>
      </c>
      <c r="C5355">
        <v>1973</v>
      </c>
      <c r="D5355" s="61" t="s">
        <v>1865</v>
      </c>
    </row>
    <row r="5356" spans="1:4" hidden="1" x14ac:dyDescent="0.25">
      <c r="A5356" s="61" t="s">
        <v>463</v>
      </c>
      <c r="B5356" s="61" t="s">
        <v>464</v>
      </c>
      <c r="C5356">
        <v>1974</v>
      </c>
      <c r="D5356" s="61" t="s">
        <v>1865</v>
      </c>
    </row>
    <row r="5357" spans="1:4" hidden="1" x14ac:dyDescent="0.25">
      <c r="A5357" s="61" t="s">
        <v>463</v>
      </c>
      <c r="B5357" s="61" t="s">
        <v>464</v>
      </c>
      <c r="C5357">
        <v>1975</v>
      </c>
      <c r="D5357" s="61" t="s">
        <v>1508</v>
      </c>
    </row>
    <row r="5358" spans="1:4" hidden="1" x14ac:dyDescent="0.25">
      <c r="A5358" s="61" t="s">
        <v>463</v>
      </c>
      <c r="B5358" s="61" t="s">
        <v>464</v>
      </c>
      <c r="C5358">
        <v>1976</v>
      </c>
      <c r="D5358" s="61" t="s">
        <v>2496</v>
      </c>
    </row>
    <row r="5359" spans="1:4" hidden="1" x14ac:dyDescent="0.25">
      <c r="A5359" s="61" t="s">
        <v>463</v>
      </c>
      <c r="B5359" s="61" t="s">
        <v>464</v>
      </c>
      <c r="C5359">
        <v>1977</v>
      </c>
      <c r="D5359" s="61" t="s">
        <v>2496</v>
      </c>
    </row>
    <row r="5360" spans="1:4" hidden="1" x14ac:dyDescent="0.25">
      <c r="A5360" s="61" t="s">
        <v>463</v>
      </c>
      <c r="B5360" s="61" t="s">
        <v>464</v>
      </c>
      <c r="C5360">
        <v>1978</v>
      </c>
      <c r="D5360" s="61" t="s">
        <v>2496</v>
      </c>
    </row>
    <row r="5361" spans="1:4" hidden="1" x14ac:dyDescent="0.25">
      <c r="A5361" s="61" t="s">
        <v>463</v>
      </c>
      <c r="B5361" s="61" t="s">
        <v>464</v>
      </c>
      <c r="C5361">
        <v>1979</v>
      </c>
      <c r="D5361" s="61" t="s">
        <v>2496</v>
      </c>
    </row>
    <row r="5362" spans="1:4" hidden="1" x14ac:dyDescent="0.25">
      <c r="A5362" s="61" t="s">
        <v>463</v>
      </c>
      <c r="B5362" s="61" t="s">
        <v>464</v>
      </c>
      <c r="C5362">
        <v>1980</v>
      </c>
      <c r="D5362" s="61" t="s">
        <v>2184</v>
      </c>
    </row>
    <row r="5363" spans="1:4" hidden="1" x14ac:dyDescent="0.25">
      <c r="A5363" s="61" t="s">
        <v>463</v>
      </c>
      <c r="B5363" s="61" t="s">
        <v>464</v>
      </c>
      <c r="C5363">
        <v>1981</v>
      </c>
      <c r="D5363" s="61" t="s">
        <v>2184</v>
      </c>
    </row>
    <row r="5364" spans="1:4" hidden="1" x14ac:dyDescent="0.25">
      <c r="A5364" s="61" t="s">
        <v>463</v>
      </c>
      <c r="B5364" s="61" t="s">
        <v>464</v>
      </c>
      <c r="C5364">
        <v>1982</v>
      </c>
      <c r="D5364" s="61" t="s">
        <v>2461</v>
      </c>
    </row>
    <row r="5365" spans="1:4" hidden="1" x14ac:dyDescent="0.25">
      <c r="A5365" s="61" t="s">
        <v>463</v>
      </c>
      <c r="B5365" s="61" t="s">
        <v>464</v>
      </c>
      <c r="C5365">
        <v>1983</v>
      </c>
      <c r="D5365" s="61" t="s">
        <v>2460</v>
      </c>
    </row>
    <row r="5366" spans="1:4" hidden="1" x14ac:dyDescent="0.25">
      <c r="A5366" s="61" t="s">
        <v>463</v>
      </c>
      <c r="B5366" s="61" t="s">
        <v>464</v>
      </c>
      <c r="C5366">
        <v>1984</v>
      </c>
      <c r="D5366" s="61" t="s">
        <v>2460</v>
      </c>
    </row>
    <row r="5367" spans="1:4" hidden="1" x14ac:dyDescent="0.25">
      <c r="A5367" s="61" t="s">
        <v>463</v>
      </c>
      <c r="B5367" s="61" t="s">
        <v>464</v>
      </c>
      <c r="C5367">
        <v>1985</v>
      </c>
      <c r="D5367" s="61" t="s">
        <v>2460</v>
      </c>
    </row>
    <row r="5368" spans="1:4" hidden="1" x14ac:dyDescent="0.25">
      <c r="A5368" s="61" t="s">
        <v>463</v>
      </c>
      <c r="B5368" s="61" t="s">
        <v>464</v>
      </c>
      <c r="C5368">
        <v>1986</v>
      </c>
      <c r="D5368" s="61" t="s">
        <v>2460</v>
      </c>
    </row>
    <row r="5369" spans="1:4" hidden="1" x14ac:dyDescent="0.25">
      <c r="A5369" s="61" t="s">
        <v>463</v>
      </c>
      <c r="B5369" s="61" t="s">
        <v>464</v>
      </c>
      <c r="C5369">
        <v>1987</v>
      </c>
      <c r="D5369" s="61" t="s">
        <v>2460</v>
      </c>
    </row>
    <row r="5370" spans="1:4" hidden="1" x14ac:dyDescent="0.25">
      <c r="A5370" s="61" t="s">
        <v>463</v>
      </c>
      <c r="B5370" s="61" t="s">
        <v>464</v>
      </c>
      <c r="C5370">
        <v>1988</v>
      </c>
      <c r="D5370" s="61" t="s">
        <v>2460</v>
      </c>
    </row>
    <row r="5371" spans="1:4" hidden="1" x14ac:dyDescent="0.25">
      <c r="A5371" s="61" t="s">
        <v>463</v>
      </c>
      <c r="B5371" s="61" t="s">
        <v>464</v>
      </c>
      <c r="C5371">
        <v>1989</v>
      </c>
      <c r="D5371" s="61" t="s">
        <v>2460</v>
      </c>
    </row>
    <row r="5372" spans="1:4" hidden="1" x14ac:dyDescent="0.25">
      <c r="A5372" s="61" t="s">
        <v>463</v>
      </c>
      <c r="B5372" s="61" t="s">
        <v>464</v>
      </c>
      <c r="C5372">
        <v>1990</v>
      </c>
      <c r="D5372" s="61" t="s">
        <v>2497</v>
      </c>
    </row>
    <row r="5373" spans="1:4" hidden="1" x14ac:dyDescent="0.25">
      <c r="A5373" s="61" t="s">
        <v>463</v>
      </c>
      <c r="B5373" s="61" t="s">
        <v>464</v>
      </c>
      <c r="C5373">
        <v>1991</v>
      </c>
      <c r="D5373" s="61" t="s">
        <v>2103</v>
      </c>
    </row>
    <row r="5374" spans="1:4" hidden="1" x14ac:dyDescent="0.25">
      <c r="A5374" s="61" t="s">
        <v>463</v>
      </c>
      <c r="B5374" s="61" t="s">
        <v>464</v>
      </c>
      <c r="C5374">
        <v>1992</v>
      </c>
      <c r="D5374" s="61" t="s">
        <v>2103</v>
      </c>
    </row>
    <row r="5375" spans="1:4" hidden="1" x14ac:dyDescent="0.25">
      <c r="A5375" s="61" t="s">
        <v>463</v>
      </c>
      <c r="B5375" s="61" t="s">
        <v>464</v>
      </c>
      <c r="C5375">
        <v>1993</v>
      </c>
      <c r="D5375" s="61" t="s">
        <v>2103</v>
      </c>
    </row>
    <row r="5376" spans="1:4" hidden="1" x14ac:dyDescent="0.25">
      <c r="A5376" s="61" t="s">
        <v>463</v>
      </c>
      <c r="B5376" s="61" t="s">
        <v>464</v>
      </c>
      <c r="C5376">
        <v>1994</v>
      </c>
      <c r="D5376" s="61" t="s">
        <v>2103</v>
      </c>
    </row>
    <row r="5377" spans="1:4" hidden="1" x14ac:dyDescent="0.25">
      <c r="A5377" s="61" t="s">
        <v>463</v>
      </c>
      <c r="B5377" s="61" t="s">
        <v>464</v>
      </c>
      <c r="C5377">
        <v>1995</v>
      </c>
      <c r="D5377" s="61" t="s">
        <v>2103</v>
      </c>
    </row>
    <row r="5378" spans="1:4" hidden="1" x14ac:dyDescent="0.25">
      <c r="A5378" s="61" t="s">
        <v>463</v>
      </c>
      <c r="B5378" s="61" t="s">
        <v>464</v>
      </c>
      <c r="C5378">
        <v>1996</v>
      </c>
      <c r="D5378" s="61" t="s">
        <v>2103</v>
      </c>
    </row>
    <row r="5379" spans="1:4" hidden="1" x14ac:dyDescent="0.25">
      <c r="A5379" s="61" t="s">
        <v>463</v>
      </c>
      <c r="B5379" s="61" t="s">
        <v>464</v>
      </c>
      <c r="C5379">
        <v>1997</v>
      </c>
      <c r="D5379" s="61" t="s">
        <v>2103</v>
      </c>
    </row>
    <row r="5380" spans="1:4" hidden="1" x14ac:dyDescent="0.25">
      <c r="A5380" s="61" t="s">
        <v>463</v>
      </c>
      <c r="B5380" s="61" t="s">
        <v>464</v>
      </c>
      <c r="C5380">
        <v>1998</v>
      </c>
      <c r="D5380" s="61" t="s">
        <v>2103</v>
      </c>
    </row>
    <row r="5381" spans="1:4" hidden="1" x14ac:dyDescent="0.25">
      <c r="A5381" s="61" t="s">
        <v>463</v>
      </c>
      <c r="B5381" s="61" t="s">
        <v>464</v>
      </c>
      <c r="C5381">
        <v>1999</v>
      </c>
      <c r="D5381" s="61" t="s">
        <v>2103</v>
      </c>
    </row>
    <row r="5382" spans="1:4" hidden="1" x14ac:dyDescent="0.25">
      <c r="A5382" s="61" t="s">
        <v>463</v>
      </c>
      <c r="B5382" s="61" t="s">
        <v>464</v>
      </c>
      <c r="C5382">
        <v>2000</v>
      </c>
      <c r="D5382" s="61" t="s">
        <v>2103</v>
      </c>
    </row>
    <row r="5383" spans="1:4" hidden="1" x14ac:dyDescent="0.25">
      <c r="A5383" s="61" t="s">
        <v>463</v>
      </c>
      <c r="B5383" s="61" t="s">
        <v>464</v>
      </c>
      <c r="C5383">
        <v>2001</v>
      </c>
      <c r="D5383" s="61" t="s">
        <v>2103</v>
      </c>
    </row>
    <row r="5384" spans="1:4" hidden="1" x14ac:dyDescent="0.25">
      <c r="A5384" s="61" t="s">
        <v>463</v>
      </c>
      <c r="B5384" s="61" t="s">
        <v>464</v>
      </c>
      <c r="C5384">
        <v>2002</v>
      </c>
      <c r="D5384" s="61" t="s">
        <v>2103</v>
      </c>
    </row>
    <row r="5385" spans="1:4" hidden="1" x14ac:dyDescent="0.25">
      <c r="A5385" s="61" t="s">
        <v>463</v>
      </c>
      <c r="B5385" s="61" t="s">
        <v>464</v>
      </c>
      <c r="C5385">
        <v>2003</v>
      </c>
      <c r="D5385" s="61" t="s">
        <v>2103</v>
      </c>
    </row>
    <row r="5386" spans="1:4" hidden="1" x14ac:dyDescent="0.25">
      <c r="A5386" s="61" t="s">
        <v>463</v>
      </c>
      <c r="B5386" s="61" t="s">
        <v>464</v>
      </c>
      <c r="C5386">
        <v>2004</v>
      </c>
      <c r="D5386" s="61" t="s">
        <v>2103</v>
      </c>
    </row>
    <row r="5387" spans="1:4" hidden="1" x14ac:dyDescent="0.25">
      <c r="A5387" s="61" t="s">
        <v>463</v>
      </c>
      <c r="B5387" s="61" t="s">
        <v>464</v>
      </c>
      <c r="C5387">
        <v>2005</v>
      </c>
      <c r="D5387" s="61" t="s">
        <v>2103</v>
      </c>
    </row>
    <row r="5388" spans="1:4" hidden="1" x14ac:dyDescent="0.25">
      <c r="A5388" s="61" t="s">
        <v>463</v>
      </c>
      <c r="B5388" s="61" t="s">
        <v>464</v>
      </c>
      <c r="C5388">
        <v>2006</v>
      </c>
      <c r="D5388" s="61" t="s">
        <v>2498</v>
      </c>
    </row>
    <row r="5389" spans="1:4" hidden="1" x14ac:dyDescent="0.25">
      <c r="A5389" s="61" t="s">
        <v>463</v>
      </c>
      <c r="B5389" s="61" t="s">
        <v>464</v>
      </c>
      <c r="C5389">
        <v>2007</v>
      </c>
      <c r="D5389" s="61" t="s">
        <v>2103</v>
      </c>
    </row>
    <row r="5390" spans="1:4" hidden="1" x14ac:dyDescent="0.25">
      <c r="A5390" s="61" t="s">
        <v>463</v>
      </c>
      <c r="B5390" s="61" t="s">
        <v>464</v>
      </c>
      <c r="C5390">
        <v>2008</v>
      </c>
      <c r="D5390" s="61" t="s">
        <v>2103</v>
      </c>
    </row>
    <row r="5391" spans="1:4" hidden="1" x14ac:dyDescent="0.25">
      <c r="A5391" s="61" t="s">
        <v>463</v>
      </c>
      <c r="B5391" s="61" t="s">
        <v>464</v>
      </c>
      <c r="C5391">
        <v>2009</v>
      </c>
      <c r="D5391" s="61" t="s">
        <v>2499</v>
      </c>
    </row>
    <row r="5392" spans="1:4" hidden="1" x14ac:dyDescent="0.25">
      <c r="A5392" s="61" t="s">
        <v>463</v>
      </c>
      <c r="B5392" s="61" t="s">
        <v>464</v>
      </c>
      <c r="C5392">
        <v>2010</v>
      </c>
      <c r="D5392" s="61" t="s">
        <v>2499</v>
      </c>
    </row>
    <row r="5393" spans="1:4" hidden="1" x14ac:dyDescent="0.25">
      <c r="A5393" s="61" t="s">
        <v>463</v>
      </c>
      <c r="B5393" s="61" t="s">
        <v>464</v>
      </c>
      <c r="C5393">
        <v>2011</v>
      </c>
      <c r="D5393" s="61" t="s">
        <v>2499</v>
      </c>
    </row>
    <row r="5394" spans="1:4" hidden="1" x14ac:dyDescent="0.25">
      <c r="A5394" s="61" t="s">
        <v>463</v>
      </c>
      <c r="B5394" s="61" t="s">
        <v>464</v>
      </c>
      <c r="C5394">
        <v>2012</v>
      </c>
      <c r="D5394" s="61" t="s">
        <v>2499</v>
      </c>
    </row>
    <row r="5395" spans="1:4" hidden="1" x14ac:dyDescent="0.25">
      <c r="A5395" s="61" t="s">
        <v>463</v>
      </c>
      <c r="B5395" s="61" t="s">
        <v>464</v>
      </c>
      <c r="C5395">
        <v>2013</v>
      </c>
      <c r="D5395" s="61" t="s">
        <v>2500</v>
      </c>
    </row>
    <row r="5396" spans="1:4" hidden="1" x14ac:dyDescent="0.25">
      <c r="A5396" s="61" t="s">
        <v>463</v>
      </c>
      <c r="B5396" s="61" t="s">
        <v>464</v>
      </c>
      <c r="C5396">
        <v>2014</v>
      </c>
      <c r="D5396" s="61" t="s">
        <v>2501</v>
      </c>
    </row>
    <row r="5397" spans="1:4" hidden="1" x14ac:dyDescent="0.25">
      <c r="A5397" s="61" t="s">
        <v>463</v>
      </c>
      <c r="B5397" s="61" t="s">
        <v>464</v>
      </c>
      <c r="C5397">
        <v>2015</v>
      </c>
      <c r="D5397" s="61" t="s">
        <v>2501</v>
      </c>
    </row>
    <row r="5398" spans="1:4" hidden="1" x14ac:dyDescent="0.25">
      <c r="A5398" s="61" t="s">
        <v>463</v>
      </c>
      <c r="B5398" s="61" t="s">
        <v>464</v>
      </c>
      <c r="C5398">
        <v>2016</v>
      </c>
      <c r="D5398" s="61" t="s">
        <v>2501</v>
      </c>
    </row>
    <row r="5399" spans="1:4" hidden="1" x14ac:dyDescent="0.25">
      <c r="A5399" s="61" t="s">
        <v>463</v>
      </c>
      <c r="B5399" s="61" t="s">
        <v>464</v>
      </c>
      <c r="C5399">
        <v>2017</v>
      </c>
      <c r="D5399" s="61" t="s">
        <v>2131</v>
      </c>
    </row>
    <row r="5400" spans="1:4" hidden="1" x14ac:dyDescent="0.25">
      <c r="A5400" s="61" t="s">
        <v>463</v>
      </c>
      <c r="B5400" s="61" t="s">
        <v>464</v>
      </c>
      <c r="C5400">
        <v>2018</v>
      </c>
      <c r="D5400" s="61" t="s">
        <v>2500</v>
      </c>
    </row>
    <row r="5401" spans="1:4" hidden="1" x14ac:dyDescent="0.25">
      <c r="A5401" s="61" t="s">
        <v>463</v>
      </c>
      <c r="B5401" s="61" t="s">
        <v>464</v>
      </c>
      <c r="C5401">
        <v>2019</v>
      </c>
      <c r="D5401" s="61" t="s">
        <v>1511</v>
      </c>
    </row>
    <row r="5402" spans="1:4" hidden="1" x14ac:dyDescent="0.25">
      <c r="A5402" s="61" t="s">
        <v>463</v>
      </c>
      <c r="B5402" s="61" t="s">
        <v>464</v>
      </c>
      <c r="C5402">
        <v>2020</v>
      </c>
      <c r="D5402" s="61" t="s">
        <v>2502</v>
      </c>
    </row>
    <row r="5403" spans="1:4" hidden="1" x14ac:dyDescent="0.25">
      <c r="A5403" s="61" t="s">
        <v>463</v>
      </c>
      <c r="B5403" s="61" t="s">
        <v>464</v>
      </c>
      <c r="C5403">
        <v>2021</v>
      </c>
      <c r="D5403" s="61" t="s">
        <v>2503</v>
      </c>
    </row>
    <row r="5404" spans="1:4" hidden="1" x14ac:dyDescent="0.25">
      <c r="A5404" s="61" t="s">
        <v>463</v>
      </c>
      <c r="B5404" s="61" t="s">
        <v>464</v>
      </c>
      <c r="C5404">
        <v>2022</v>
      </c>
      <c r="D5404" s="61" t="s">
        <v>2503</v>
      </c>
    </row>
    <row r="5405" spans="1:4" x14ac:dyDescent="0.25">
      <c r="A5405" s="61" t="s">
        <v>463</v>
      </c>
      <c r="B5405" s="61" t="s">
        <v>464</v>
      </c>
      <c r="C5405">
        <v>2023</v>
      </c>
      <c r="D5405" s="61">
        <v>2.7E-2</v>
      </c>
    </row>
    <row r="5406" spans="1:4" hidden="1" x14ac:dyDescent="0.25">
      <c r="A5406" s="61" t="s">
        <v>146</v>
      </c>
      <c r="B5406" s="61" t="s">
        <v>248</v>
      </c>
      <c r="C5406">
        <v>1789</v>
      </c>
      <c r="D5406" s="61" t="s">
        <v>2354</v>
      </c>
    </row>
    <row r="5407" spans="1:4" hidden="1" x14ac:dyDescent="0.25">
      <c r="A5407" s="61" t="s">
        <v>146</v>
      </c>
      <c r="B5407" s="61" t="s">
        <v>248</v>
      </c>
      <c r="C5407">
        <v>1790</v>
      </c>
      <c r="D5407" s="61" t="s">
        <v>2354</v>
      </c>
    </row>
    <row r="5408" spans="1:4" hidden="1" x14ac:dyDescent="0.25">
      <c r="A5408" s="61" t="s">
        <v>146</v>
      </c>
      <c r="B5408" s="61" t="s">
        <v>248</v>
      </c>
      <c r="C5408">
        <v>1791</v>
      </c>
      <c r="D5408" s="61" t="s">
        <v>2354</v>
      </c>
    </row>
    <row r="5409" spans="1:4" hidden="1" x14ac:dyDescent="0.25">
      <c r="A5409" s="61" t="s">
        <v>146</v>
      </c>
      <c r="B5409" s="61" t="s">
        <v>248</v>
      </c>
      <c r="C5409">
        <v>1792</v>
      </c>
      <c r="D5409" s="61" t="s">
        <v>2354</v>
      </c>
    </row>
    <row r="5410" spans="1:4" hidden="1" x14ac:dyDescent="0.25">
      <c r="A5410" s="61" t="s">
        <v>146</v>
      </c>
      <c r="B5410" s="61" t="s">
        <v>248</v>
      </c>
      <c r="C5410">
        <v>1793</v>
      </c>
      <c r="D5410" s="61" t="s">
        <v>2354</v>
      </c>
    </row>
    <row r="5411" spans="1:4" hidden="1" x14ac:dyDescent="0.25">
      <c r="A5411" s="61" t="s">
        <v>146</v>
      </c>
      <c r="B5411" s="61" t="s">
        <v>248</v>
      </c>
      <c r="C5411">
        <v>1794</v>
      </c>
      <c r="D5411" s="61" t="s">
        <v>2354</v>
      </c>
    </row>
    <row r="5412" spans="1:4" hidden="1" x14ac:dyDescent="0.25">
      <c r="A5412" s="61" t="s">
        <v>146</v>
      </c>
      <c r="B5412" s="61" t="s">
        <v>248</v>
      </c>
      <c r="C5412">
        <v>1795</v>
      </c>
      <c r="D5412" s="61" t="s">
        <v>2354</v>
      </c>
    </row>
    <row r="5413" spans="1:4" hidden="1" x14ac:dyDescent="0.25">
      <c r="A5413" s="61" t="s">
        <v>146</v>
      </c>
      <c r="B5413" s="61" t="s">
        <v>248</v>
      </c>
      <c r="C5413">
        <v>1796</v>
      </c>
      <c r="D5413" s="61" t="s">
        <v>2354</v>
      </c>
    </row>
    <row r="5414" spans="1:4" hidden="1" x14ac:dyDescent="0.25">
      <c r="A5414" s="61" t="s">
        <v>146</v>
      </c>
      <c r="B5414" s="61" t="s">
        <v>248</v>
      </c>
      <c r="C5414">
        <v>1797</v>
      </c>
      <c r="D5414" s="61" t="s">
        <v>2354</v>
      </c>
    </row>
    <row r="5415" spans="1:4" hidden="1" x14ac:dyDescent="0.25">
      <c r="A5415" s="61" t="s">
        <v>146</v>
      </c>
      <c r="B5415" s="61" t="s">
        <v>248</v>
      </c>
      <c r="C5415">
        <v>1798</v>
      </c>
      <c r="D5415" s="61" t="s">
        <v>2354</v>
      </c>
    </row>
    <row r="5416" spans="1:4" hidden="1" x14ac:dyDescent="0.25">
      <c r="A5416" s="61" t="s">
        <v>146</v>
      </c>
      <c r="B5416" s="61" t="s">
        <v>248</v>
      </c>
      <c r="C5416">
        <v>1799</v>
      </c>
      <c r="D5416" s="61" t="s">
        <v>2354</v>
      </c>
    </row>
    <row r="5417" spans="1:4" hidden="1" x14ac:dyDescent="0.25">
      <c r="A5417" s="61" t="s">
        <v>146</v>
      </c>
      <c r="B5417" s="61" t="s">
        <v>248</v>
      </c>
      <c r="C5417">
        <v>1800</v>
      </c>
      <c r="D5417" s="61" t="s">
        <v>2354</v>
      </c>
    </row>
    <row r="5418" spans="1:4" hidden="1" x14ac:dyDescent="0.25">
      <c r="A5418" s="61" t="s">
        <v>146</v>
      </c>
      <c r="B5418" s="61" t="s">
        <v>248</v>
      </c>
      <c r="C5418">
        <v>1801</v>
      </c>
      <c r="D5418" s="61" t="s">
        <v>2354</v>
      </c>
    </row>
    <row r="5419" spans="1:4" hidden="1" x14ac:dyDescent="0.25">
      <c r="A5419" s="61" t="s">
        <v>146</v>
      </c>
      <c r="B5419" s="61" t="s">
        <v>248</v>
      </c>
      <c r="C5419">
        <v>1802</v>
      </c>
      <c r="D5419" s="61" t="s">
        <v>2354</v>
      </c>
    </row>
    <row r="5420" spans="1:4" hidden="1" x14ac:dyDescent="0.25">
      <c r="A5420" s="61" t="s">
        <v>146</v>
      </c>
      <c r="B5420" s="61" t="s">
        <v>248</v>
      </c>
      <c r="C5420">
        <v>1803</v>
      </c>
      <c r="D5420" s="61" t="s">
        <v>2354</v>
      </c>
    </row>
    <row r="5421" spans="1:4" hidden="1" x14ac:dyDescent="0.25">
      <c r="A5421" s="61" t="s">
        <v>146</v>
      </c>
      <c r="B5421" s="61" t="s">
        <v>248</v>
      </c>
      <c r="C5421">
        <v>1804</v>
      </c>
      <c r="D5421" s="61" t="s">
        <v>2354</v>
      </c>
    </row>
    <row r="5422" spans="1:4" hidden="1" x14ac:dyDescent="0.25">
      <c r="A5422" s="61" t="s">
        <v>146</v>
      </c>
      <c r="B5422" s="61" t="s">
        <v>248</v>
      </c>
      <c r="C5422">
        <v>1805</v>
      </c>
      <c r="D5422" s="61" t="s">
        <v>2354</v>
      </c>
    </row>
    <row r="5423" spans="1:4" hidden="1" x14ac:dyDescent="0.25">
      <c r="A5423" s="61" t="s">
        <v>146</v>
      </c>
      <c r="B5423" s="61" t="s">
        <v>248</v>
      </c>
      <c r="C5423">
        <v>1806</v>
      </c>
      <c r="D5423" s="61" t="s">
        <v>2504</v>
      </c>
    </row>
    <row r="5424" spans="1:4" hidden="1" x14ac:dyDescent="0.25">
      <c r="A5424" s="61" t="s">
        <v>146</v>
      </c>
      <c r="B5424" s="61" t="s">
        <v>248</v>
      </c>
      <c r="C5424">
        <v>1807</v>
      </c>
      <c r="D5424" s="61" t="s">
        <v>2504</v>
      </c>
    </row>
    <row r="5425" spans="1:4" hidden="1" x14ac:dyDescent="0.25">
      <c r="A5425" s="61" t="s">
        <v>146</v>
      </c>
      <c r="B5425" s="61" t="s">
        <v>248</v>
      </c>
      <c r="C5425">
        <v>1808</v>
      </c>
      <c r="D5425" s="61" t="s">
        <v>2504</v>
      </c>
    </row>
    <row r="5426" spans="1:4" hidden="1" x14ac:dyDescent="0.25">
      <c r="A5426" s="61" t="s">
        <v>146</v>
      </c>
      <c r="B5426" s="61" t="s">
        <v>248</v>
      </c>
      <c r="C5426">
        <v>1809</v>
      </c>
      <c r="D5426" s="61" t="s">
        <v>2504</v>
      </c>
    </row>
    <row r="5427" spans="1:4" hidden="1" x14ac:dyDescent="0.25">
      <c r="A5427" s="61" t="s">
        <v>146</v>
      </c>
      <c r="B5427" s="61" t="s">
        <v>248</v>
      </c>
      <c r="C5427">
        <v>1810</v>
      </c>
      <c r="D5427" s="61" t="s">
        <v>2172</v>
      </c>
    </row>
    <row r="5428" spans="1:4" hidden="1" x14ac:dyDescent="0.25">
      <c r="A5428" s="61" t="s">
        <v>146</v>
      </c>
      <c r="B5428" s="61" t="s">
        <v>248</v>
      </c>
      <c r="C5428">
        <v>1811</v>
      </c>
      <c r="D5428" s="61" t="s">
        <v>1779</v>
      </c>
    </row>
    <row r="5429" spans="1:4" hidden="1" x14ac:dyDescent="0.25">
      <c r="A5429" s="61" t="s">
        <v>146</v>
      </c>
      <c r="B5429" s="61" t="s">
        <v>248</v>
      </c>
      <c r="C5429">
        <v>1812</v>
      </c>
      <c r="D5429" s="61" t="s">
        <v>1779</v>
      </c>
    </row>
    <row r="5430" spans="1:4" hidden="1" x14ac:dyDescent="0.25">
      <c r="A5430" s="61" t="s">
        <v>146</v>
      </c>
      <c r="B5430" s="61" t="s">
        <v>248</v>
      </c>
      <c r="C5430">
        <v>1813</v>
      </c>
      <c r="D5430" s="61" t="s">
        <v>1779</v>
      </c>
    </row>
    <row r="5431" spans="1:4" hidden="1" x14ac:dyDescent="0.25">
      <c r="A5431" s="61" t="s">
        <v>146</v>
      </c>
      <c r="B5431" s="61" t="s">
        <v>248</v>
      </c>
      <c r="C5431">
        <v>1814</v>
      </c>
      <c r="D5431" s="61" t="s">
        <v>1492</v>
      </c>
    </row>
    <row r="5432" spans="1:4" hidden="1" x14ac:dyDescent="0.25">
      <c r="A5432" s="61" t="s">
        <v>146</v>
      </c>
      <c r="B5432" s="61" t="s">
        <v>248</v>
      </c>
      <c r="C5432">
        <v>1815</v>
      </c>
      <c r="D5432" s="61" t="s">
        <v>1492</v>
      </c>
    </row>
    <row r="5433" spans="1:4" hidden="1" x14ac:dyDescent="0.25">
      <c r="A5433" s="61" t="s">
        <v>146</v>
      </c>
      <c r="B5433" s="61" t="s">
        <v>248</v>
      </c>
      <c r="C5433">
        <v>1816</v>
      </c>
      <c r="D5433" s="61" t="s">
        <v>1492</v>
      </c>
    </row>
    <row r="5434" spans="1:4" hidden="1" x14ac:dyDescent="0.25">
      <c r="A5434" s="61" t="s">
        <v>146</v>
      </c>
      <c r="B5434" s="61" t="s">
        <v>248</v>
      </c>
      <c r="C5434">
        <v>1817</v>
      </c>
      <c r="D5434" s="61" t="s">
        <v>2391</v>
      </c>
    </row>
    <row r="5435" spans="1:4" hidden="1" x14ac:dyDescent="0.25">
      <c r="A5435" s="61" t="s">
        <v>146</v>
      </c>
      <c r="B5435" s="61" t="s">
        <v>248</v>
      </c>
      <c r="C5435">
        <v>1818</v>
      </c>
      <c r="D5435" s="61" t="s">
        <v>1485</v>
      </c>
    </row>
    <row r="5436" spans="1:4" hidden="1" x14ac:dyDescent="0.25">
      <c r="A5436" s="61" t="s">
        <v>146</v>
      </c>
      <c r="B5436" s="61" t="s">
        <v>248</v>
      </c>
      <c r="C5436">
        <v>1819</v>
      </c>
      <c r="D5436" s="61" t="s">
        <v>2389</v>
      </c>
    </row>
    <row r="5437" spans="1:4" hidden="1" x14ac:dyDescent="0.25">
      <c r="A5437" s="61" t="s">
        <v>146</v>
      </c>
      <c r="B5437" s="61" t="s">
        <v>248</v>
      </c>
      <c r="C5437">
        <v>1820</v>
      </c>
      <c r="D5437" s="61" t="s">
        <v>2505</v>
      </c>
    </row>
    <row r="5438" spans="1:4" hidden="1" x14ac:dyDescent="0.25">
      <c r="A5438" s="61" t="s">
        <v>146</v>
      </c>
      <c r="B5438" s="61" t="s">
        <v>248</v>
      </c>
      <c r="C5438">
        <v>1821</v>
      </c>
      <c r="D5438" s="61" t="s">
        <v>2506</v>
      </c>
    </row>
    <row r="5439" spans="1:4" hidden="1" x14ac:dyDescent="0.25">
      <c r="A5439" s="61" t="s">
        <v>146</v>
      </c>
      <c r="B5439" s="61" t="s">
        <v>248</v>
      </c>
      <c r="C5439">
        <v>1822</v>
      </c>
      <c r="D5439" s="61" t="s">
        <v>2154</v>
      </c>
    </row>
    <row r="5440" spans="1:4" hidden="1" x14ac:dyDescent="0.25">
      <c r="A5440" s="61" t="s">
        <v>146</v>
      </c>
      <c r="B5440" s="61" t="s">
        <v>248</v>
      </c>
      <c r="C5440">
        <v>1823</v>
      </c>
      <c r="D5440" s="61" t="s">
        <v>2507</v>
      </c>
    </row>
    <row r="5441" spans="1:4" hidden="1" x14ac:dyDescent="0.25">
      <c r="A5441" s="61" t="s">
        <v>146</v>
      </c>
      <c r="B5441" s="61" t="s">
        <v>248</v>
      </c>
      <c r="C5441">
        <v>1824</v>
      </c>
      <c r="D5441" s="61" t="s">
        <v>1802</v>
      </c>
    </row>
    <row r="5442" spans="1:4" hidden="1" x14ac:dyDescent="0.25">
      <c r="A5442" s="61" t="s">
        <v>146</v>
      </c>
      <c r="B5442" s="61" t="s">
        <v>248</v>
      </c>
      <c r="C5442">
        <v>1825</v>
      </c>
      <c r="D5442" s="61" t="s">
        <v>1802</v>
      </c>
    </row>
    <row r="5443" spans="1:4" hidden="1" x14ac:dyDescent="0.25">
      <c r="A5443" s="61" t="s">
        <v>146</v>
      </c>
      <c r="B5443" s="61" t="s">
        <v>248</v>
      </c>
      <c r="C5443">
        <v>1826</v>
      </c>
      <c r="D5443" s="61" t="s">
        <v>2310</v>
      </c>
    </row>
    <row r="5444" spans="1:4" hidden="1" x14ac:dyDescent="0.25">
      <c r="A5444" s="61" t="s">
        <v>146</v>
      </c>
      <c r="B5444" s="61" t="s">
        <v>248</v>
      </c>
      <c r="C5444">
        <v>1827</v>
      </c>
      <c r="D5444" s="61" t="s">
        <v>2508</v>
      </c>
    </row>
    <row r="5445" spans="1:4" hidden="1" x14ac:dyDescent="0.25">
      <c r="A5445" s="61" t="s">
        <v>146</v>
      </c>
      <c r="B5445" s="61" t="s">
        <v>248</v>
      </c>
      <c r="C5445">
        <v>1828</v>
      </c>
      <c r="D5445" s="61" t="s">
        <v>2509</v>
      </c>
    </row>
    <row r="5446" spans="1:4" hidden="1" x14ac:dyDescent="0.25">
      <c r="A5446" s="61" t="s">
        <v>146</v>
      </c>
      <c r="B5446" s="61" t="s">
        <v>248</v>
      </c>
      <c r="C5446">
        <v>1829</v>
      </c>
      <c r="D5446" s="61" t="s">
        <v>2509</v>
      </c>
    </row>
    <row r="5447" spans="1:4" hidden="1" x14ac:dyDescent="0.25">
      <c r="A5447" s="61" t="s">
        <v>146</v>
      </c>
      <c r="B5447" s="61" t="s">
        <v>248</v>
      </c>
      <c r="C5447">
        <v>1830</v>
      </c>
      <c r="D5447" s="61" t="s">
        <v>2510</v>
      </c>
    </row>
    <row r="5448" spans="1:4" hidden="1" x14ac:dyDescent="0.25">
      <c r="A5448" s="61" t="s">
        <v>146</v>
      </c>
      <c r="B5448" s="61" t="s">
        <v>248</v>
      </c>
      <c r="C5448">
        <v>1831</v>
      </c>
      <c r="D5448" s="61" t="s">
        <v>1693</v>
      </c>
    </row>
    <row r="5449" spans="1:4" hidden="1" x14ac:dyDescent="0.25">
      <c r="A5449" s="61" t="s">
        <v>146</v>
      </c>
      <c r="B5449" s="61" t="s">
        <v>248</v>
      </c>
      <c r="C5449">
        <v>1832</v>
      </c>
      <c r="D5449" s="61" t="s">
        <v>1693</v>
      </c>
    </row>
    <row r="5450" spans="1:4" hidden="1" x14ac:dyDescent="0.25">
      <c r="A5450" s="61" t="s">
        <v>146</v>
      </c>
      <c r="B5450" s="61" t="s">
        <v>248</v>
      </c>
      <c r="C5450">
        <v>1833</v>
      </c>
      <c r="D5450" s="61" t="s">
        <v>2385</v>
      </c>
    </row>
    <row r="5451" spans="1:4" hidden="1" x14ac:dyDescent="0.25">
      <c r="A5451" s="61" t="s">
        <v>146</v>
      </c>
      <c r="B5451" s="61" t="s">
        <v>248</v>
      </c>
      <c r="C5451">
        <v>1834</v>
      </c>
      <c r="D5451" s="61" t="s">
        <v>2385</v>
      </c>
    </row>
    <row r="5452" spans="1:4" hidden="1" x14ac:dyDescent="0.25">
      <c r="A5452" s="61" t="s">
        <v>146</v>
      </c>
      <c r="B5452" s="61" t="s">
        <v>248</v>
      </c>
      <c r="C5452">
        <v>1835</v>
      </c>
      <c r="D5452" s="61" t="s">
        <v>2385</v>
      </c>
    </row>
    <row r="5453" spans="1:4" hidden="1" x14ac:dyDescent="0.25">
      <c r="A5453" s="61" t="s">
        <v>146</v>
      </c>
      <c r="B5453" s="61" t="s">
        <v>248</v>
      </c>
      <c r="C5453">
        <v>1836</v>
      </c>
      <c r="D5453" s="61" t="s">
        <v>2385</v>
      </c>
    </row>
    <row r="5454" spans="1:4" hidden="1" x14ac:dyDescent="0.25">
      <c r="A5454" s="61" t="s">
        <v>146</v>
      </c>
      <c r="B5454" s="61" t="s">
        <v>248</v>
      </c>
      <c r="C5454">
        <v>1837</v>
      </c>
      <c r="D5454" s="61" t="s">
        <v>2385</v>
      </c>
    </row>
    <row r="5455" spans="1:4" hidden="1" x14ac:dyDescent="0.25">
      <c r="A5455" s="61" t="s">
        <v>146</v>
      </c>
      <c r="B5455" s="61" t="s">
        <v>248</v>
      </c>
      <c r="C5455">
        <v>1838</v>
      </c>
      <c r="D5455" s="61" t="s">
        <v>2385</v>
      </c>
    </row>
    <row r="5456" spans="1:4" hidden="1" x14ac:dyDescent="0.25">
      <c r="A5456" s="61" t="s">
        <v>146</v>
      </c>
      <c r="B5456" s="61" t="s">
        <v>248</v>
      </c>
      <c r="C5456">
        <v>1839</v>
      </c>
      <c r="D5456" s="61" t="s">
        <v>2385</v>
      </c>
    </row>
    <row r="5457" spans="1:4" hidden="1" x14ac:dyDescent="0.25">
      <c r="A5457" s="61" t="s">
        <v>146</v>
      </c>
      <c r="B5457" s="61" t="s">
        <v>248</v>
      </c>
      <c r="C5457">
        <v>1840</v>
      </c>
      <c r="D5457" s="61" t="s">
        <v>2107</v>
      </c>
    </row>
    <row r="5458" spans="1:4" hidden="1" x14ac:dyDescent="0.25">
      <c r="A5458" s="61" t="s">
        <v>146</v>
      </c>
      <c r="B5458" s="61" t="s">
        <v>248</v>
      </c>
      <c r="C5458">
        <v>1841</v>
      </c>
      <c r="D5458" s="61" t="s">
        <v>2107</v>
      </c>
    </row>
    <row r="5459" spans="1:4" hidden="1" x14ac:dyDescent="0.25">
      <c r="A5459" s="61" t="s">
        <v>146</v>
      </c>
      <c r="B5459" s="61" t="s">
        <v>248</v>
      </c>
      <c r="C5459">
        <v>1842</v>
      </c>
      <c r="D5459" s="61" t="s">
        <v>2107</v>
      </c>
    </row>
    <row r="5460" spans="1:4" hidden="1" x14ac:dyDescent="0.25">
      <c r="A5460" s="61" t="s">
        <v>146</v>
      </c>
      <c r="B5460" s="61" t="s">
        <v>248</v>
      </c>
      <c r="C5460">
        <v>1843</v>
      </c>
      <c r="D5460" s="61" t="s">
        <v>2107</v>
      </c>
    </row>
    <row r="5461" spans="1:4" hidden="1" x14ac:dyDescent="0.25">
      <c r="A5461" s="61" t="s">
        <v>146</v>
      </c>
      <c r="B5461" s="61" t="s">
        <v>248</v>
      </c>
      <c r="C5461">
        <v>1844</v>
      </c>
      <c r="D5461" s="61" t="s">
        <v>2107</v>
      </c>
    </row>
    <row r="5462" spans="1:4" hidden="1" x14ac:dyDescent="0.25">
      <c r="A5462" s="61" t="s">
        <v>146</v>
      </c>
      <c r="B5462" s="61" t="s">
        <v>248</v>
      </c>
      <c r="C5462">
        <v>1845</v>
      </c>
      <c r="D5462" s="61" t="s">
        <v>2107</v>
      </c>
    </row>
    <row r="5463" spans="1:4" hidden="1" x14ac:dyDescent="0.25">
      <c r="A5463" s="61" t="s">
        <v>146</v>
      </c>
      <c r="B5463" s="61" t="s">
        <v>248</v>
      </c>
      <c r="C5463">
        <v>1846</v>
      </c>
      <c r="D5463" s="61" t="s">
        <v>2107</v>
      </c>
    </row>
    <row r="5464" spans="1:4" hidden="1" x14ac:dyDescent="0.25">
      <c r="A5464" s="61" t="s">
        <v>146</v>
      </c>
      <c r="B5464" s="61" t="s">
        <v>248</v>
      </c>
      <c r="C5464">
        <v>1847</v>
      </c>
      <c r="D5464" s="61" t="s">
        <v>2107</v>
      </c>
    </row>
    <row r="5465" spans="1:4" hidden="1" x14ac:dyDescent="0.25">
      <c r="A5465" s="61" t="s">
        <v>146</v>
      </c>
      <c r="B5465" s="61" t="s">
        <v>248</v>
      </c>
      <c r="C5465">
        <v>1848</v>
      </c>
      <c r="D5465" s="61" t="s">
        <v>2107</v>
      </c>
    </row>
    <row r="5466" spans="1:4" hidden="1" x14ac:dyDescent="0.25">
      <c r="A5466" s="61" t="s">
        <v>146</v>
      </c>
      <c r="B5466" s="61" t="s">
        <v>248</v>
      </c>
      <c r="C5466">
        <v>1849</v>
      </c>
      <c r="D5466" s="61" t="s">
        <v>2107</v>
      </c>
    </row>
    <row r="5467" spans="1:4" hidden="1" x14ac:dyDescent="0.25">
      <c r="A5467" s="61" t="s">
        <v>146</v>
      </c>
      <c r="B5467" s="61" t="s">
        <v>248</v>
      </c>
      <c r="C5467">
        <v>1850</v>
      </c>
      <c r="D5467" s="61" t="s">
        <v>1833</v>
      </c>
    </row>
    <row r="5468" spans="1:4" hidden="1" x14ac:dyDescent="0.25">
      <c r="A5468" s="61" t="s">
        <v>146</v>
      </c>
      <c r="B5468" s="61" t="s">
        <v>248</v>
      </c>
      <c r="C5468">
        <v>1851</v>
      </c>
      <c r="D5468" s="61" t="s">
        <v>1833</v>
      </c>
    </row>
    <row r="5469" spans="1:4" hidden="1" x14ac:dyDescent="0.25">
      <c r="A5469" s="61" t="s">
        <v>146</v>
      </c>
      <c r="B5469" s="61" t="s">
        <v>248</v>
      </c>
      <c r="C5469">
        <v>1852</v>
      </c>
      <c r="D5469" s="61" t="s">
        <v>1785</v>
      </c>
    </row>
    <row r="5470" spans="1:4" hidden="1" x14ac:dyDescent="0.25">
      <c r="A5470" s="61" t="s">
        <v>146</v>
      </c>
      <c r="B5470" s="61" t="s">
        <v>248</v>
      </c>
      <c r="C5470">
        <v>1853</v>
      </c>
      <c r="D5470" s="61" t="s">
        <v>2418</v>
      </c>
    </row>
    <row r="5471" spans="1:4" hidden="1" x14ac:dyDescent="0.25">
      <c r="A5471" s="61" t="s">
        <v>146</v>
      </c>
      <c r="B5471" s="61" t="s">
        <v>248</v>
      </c>
      <c r="C5471">
        <v>1854</v>
      </c>
      <c r="D5471" s="61" t="s">
        <v>2418</v>
      </c>
    </row>
    <row r="5472" spans="1:4" hidden="1" x14ac:dyDescent="0.25">
      <c r="A5472" s="61" t="s">
        <v>146</v>
      </c>
      <c r="B5472" s="61" t="s">
        <v>248</v>
      </c>
      <c r="C5472">
        <v>1855</v>
      </c>
      <c r="D5472" s="61" t="s">
        <v>2418</v>
      </c>
    </row>
    <row r="5473" spans="1:4" hidden="1" x14ac:dyDescent="0.25">
      <c r="A5473" s="61" t="s">
        <v>146</v>
      </c>
      <c r="B5473" s="61" t="s">
        <v>248</v>
      </c>
      <c r="C5473">
        <v>1856</v>
      </c>
      <c r="D5473" s="61" t="s">
        <v>2418</v>
      </c>
    </row>
    <row r="5474" spans="1:4" hidden="1" x14ac:dyDescent="0.25">
      <c r="A5474" s="61" t="s">
        <v>146</v>
      </c>
      <c r="B5474" s="61" t="s">
        <v>248</v>
      </c>
      <c r="C5474">
        <v>1857</v>
      </c>
      <c r="D5474" s="61" t="s">
        <v>2511</v>
      </c>
    </row>
    <row r="5475" spans="1:4" hidden="1" x14ac:dyDescent="0.25">
      <c r="A5475" s="61" t="s">
        <v>146</v>
      </c>
      <c r="B5475" s="61" t="s">
        <v>248</v>
      </c>
      <c r="C5475">
        <v>1858</v>
      </c>
      <c r="D5475" s="61" t="s">
        <v>2511</v>
      </c>
    </row>
    <row r="5476" spans="1:4" hidden="1" x14ac:dyDescent="0.25">
      <c r="A5476" s="61" t="s">
        <v>146</v>
      </c>
      <c r="B5476" s="61" t="s">
        <v>248</v>
      </c>
      <c r="C5476">
        <v>1859</v>
      </c>
      <c r="D5476" s="61" t="s">
        <v>2512</v>
      </c>
    </row>
    <row r="5477" spans="1:4" hidden="1" x14ac:dyDescent="0.25">
      <c r="A5477" s="61" t="s">
        <v>146</v>
      </c>
      <c r="B5477" s="61" t="s">
        <v>248</v>
      </c>
      <c r="C5477">
        <v>1860</v>
      </c>
      <c r="D5477" s="61" t="s">
        <v>2392</v>
      </c>
    </row>
    <row r="5478" spans="1:4" hidden="1" x14ac:dyDescent="0.25">
      <c r="A5478" s="61" t="s">
        <v>146</v>
      </c>
      <c r="B5478" s="61" t="s">
        <v>248</v>
      </c>
      <c r="C5478">
        <v>1861</v>
      </c>
      <c r="D5478" s="61" t="s">
        <v>2360</v>
      </c>
    </row>
    <row r="5479" spans="1:4" hidden="1" x14ac:dyDescent="0.25">
      <c r="A5479" s="61" t="s">
        <v>146</v>
      </c>
      <c r="B5479" s="61" t="s">
        <v>248</v>
      </c>
      <c r="C5479">
        <v>1862</v>
      </c>
      <c r="D5479" s="61" t="s">
        <v>2360</v>
      </c>
    </row>
    <row r="5480" spans="1:4" hidden="1" x14ac:dyDescent="0.25">
      <c r="A5480" s="61" t="s">
        <v>146</v>
      </c>
      <c r="B5480" s="61" t="s">
        <v>248</v>
      </c>
      <c r="C5480">
        <v>1863</v>
      </c>
      <c r="D5480" s="61" t="s">
        <v>2360</v>
      </c>
    </row>
    <row r="5481" spans="1:4" hidden="1" x14ac:dyDescent="0.25">
      <c r="A5481" s="61" t="s">
        <v>146</v>
      </c>
      <c r="B5481" s="61" t="s">
        <v>248</v>
      </c>
      <c r="C5481">
        <v>1864</v>
      </c>
      <c r="D5481" s="61" t="s">
        <v>2360</v>
      </c>
    </row>
    <row r="5482" spans="1:4" hidden="1" x14ac:dyDescent="0.25">
      <c r="A5482" s="61" t="s">
        <v>146</v>
      </c>
      <c r="B5482" s="61" t="s">
        <v>248</v>
      </c>
      <c r="C5482">
        <v>1865</v>
      </c>
      <c r="D5482" s="61" t="s">
        <v>2360</v>
      </c>
    </row>
    <row r="5483" spans="1:4" hidden="1" x14ac:dyDescent="0.25">
      <c r="A5483" s="61" t="s">
        <v>146</v>
      </c>
      <c r="B5483" s="61" t="s">
        <v>248</v>
      </c>
      <c r="C5483">
        <v>1866</v>
      </c>
      <c r="D5483" s="61" t="s">
        <v>2360</v>
      </c>
    </row>
    <row r="5484" spans="1:4" hidden="1" x14ac:dyDescent="0.25">
      <c r="A5484" s="61" t="s">
        <v>146</v>
      </c>
      <c r="B5484" s="61" t="s">
        <v>248</v>
      </c>
      <c r="C5484">
        <v>1867</v>
      </c>
      <c r="D5484" s="61" t="s">
        <v>2360</v>
      </c>
    </row>
    <row r="5485" spans="1:4" hidden="1" x14ac:dyDescent="0.25">
      <c r="A5485" s="61" t="s">
        <v>146</v>
      </c>
      <c r="B5485" s="61" t="s">
        <v>248</v>
      </c>
      <c r="C5485">
        <v>1868</v>
      </c>
      <c r="D5485" s="61" t="s">
        <v>2360</v>
      </c>
    </row>
    <row r="5486" spans="1:4" hidden="1" x14ac:dyDescent="0.25">
      <c r="A5486" s="61" t="s">
        <v>146</v>
      </c>
      <c r="B5486" s="61" t="s">
        <v>248</v>
      </c>
      <c r="C5486">
        <v>1869</v>
      </c>
      <c r="D5486" s="61" t="s">
        <v>2360</v>
      </c>
    </row>
    <row r="5487" spans="1:4" hidden="1" x14ac:dyDescent="0.25">
      <c r="A5487" s="61" t="s">
        <v>146</v>
      </c>
      <c r="B5487" s="61" t="s">
        <v>248</v>
      </c>
      <c r="C5487">
        <v>1870</v>
      </c>
      <c r="D5487" s="61" t="s">
        <v>2360</v>
      </c>
    </row>
    <row r="5488" spans="1:4" hidden="1" x14ac:dyDescent="0.25">
      <c r="A5488" s="61" t="s">
        <v>146</v>
      </c>
      <c r="B5488" s="61" t="s">
        <v>248</v>
      </c>
      <c r="C5488">
        <v>1871</v>
      </c>
      <c r="D5488" s="61" t="s">
        <v>1874</v>
      </c>
    </row>
    <row r="5489" spans="1:4" hidden="1" x14ac:dyDescent="0.25">
      <c r="A5489" s="61" t="s">
        <v>146</v>
      </c>
      <c r="B5489" s="61" t="s">
        <v>248</v>
      </c>
      <c r="C5489">
        <v>1872</v>
      </c>
      <c r="D5489" s="61" t="s">
        <v>1874</v>
      </c>
    </row>
    <row r="5490" spans="1:4" hidden="1" x14ac:dyDescent="0.25">
      <c r="A5490" s="61" t="s">
        <v>146</v>
      </c>
      <c r="B5490" s="61" t="s">
        <v>248</v>
      </c>
      <c r="C5490">
        <v>1873</v>
      </c>
      <c r="D5490" s="61" t="s">
        <v>1874</v>
      </c>
    </row>
    <row r="5491" spans="1:4" hidden="1" x14ac:dyDescent="0.25">
      <c r="A5491" s="61" t="s">
        <v>146</v>
      </c>
      <c r="B5491" s="61" t="s">
        <v>248</v>
      </c>
      <c r="C5491">
        <v>1874</v>
      </c>
      <c r="D5491" s="61" t="s">
        <v>2397</v>
      </c>
    </row>
    <row r="5492" spans="1:4" hidden="1" x14ac:dyDescent="0.25">
      <c r="A5492" s="61" t="s">
        <v>146</v>
      </c>
      <c r="B5492" s="61" t="s">
        <v>248</v>
      </c>
      <c r="C5492">
        <v>1875</v>
      </c>
      <c r="D5492" s="61" t="s">
        <v>2397</v>
      </c>
    </row>
    <row r="5493" spans="1:4" hidden="1" x14ac:dyDescent="0.25">
      <c r="A5493" s="61" t="s">
        <v>146</v>
      </c>
      <c r="B5493" s="61" t="s">
        <v>248</v>
      </c>
      <c r="C5493">
        <v>1876</v>
      </c>
      <c r="D5493" s="61" t="s">
        <v>2397</v>
      </c>
    </row>
    <row r="5494" spans="1:4" hidden="1" x14ac:dyDescent="0.25">
      <c r="A5494" s="61" t="s">
        <v>146</v>
      </c>
      <c r="B5494" s="61" t="s">
        <v>248</v>
      </c>
      <c r="C5494">
        <v>1877</v>
      </c>
      <c r="D5494" s="61" t="s">
        <v>2397</v>
      </c>
    </row>
    <row r="5495" spans="1:4" hidden="1" x14ac:dyDescent="0.25">
      <c r="A5495" s="61" t="s">
        <v>146</v>
      </c>
      <c r="B5495" s="61" t="s">
        <v>248</v>
      </c>
      <c r="C5495">
        <v>1878</v>
      </c>
      <c r="D5495" s="61" t="s">
        <v>2397</v>
      </c>
    </row>
    <row r="5496" spans="1:4" hidden="1" x14ac:dyDescent="0.25">
      <c r="A5496" s="61" t="s">
        <v>146</v>
      </c>
      <c r="B5496" s="61" t="s">
        <v>248</v>
      </c>
      <c r="C5496">
        <v>1879</v>
      </c>
      <c r="D5496" s="61" t="s">
        <v>2397</v>
      </c>
    </row>
    <row r="5497" spans="1:4" hidden="1" x14ac:dyDescent="0.25">
      <c r="A5497" s="61" t="s">
        <v>146</v>
      </c>
      <c r="B5497" s="61" t="s">
        <v>248</v>
      </c>
      <c r="C5497">
        <v>1880</v>
      </c>
      <c r="D5497" s="61" t="s">
        <v>1830</v>
      </c>
    </row>
    <row r="5498" spans="1:4" hidden="1" x14ac:dyDescent="0.25">
      <c r="A5498" s="61" t="s">
        <v>146</v>
      </c>
      <c r="B5498" s="61" t="s">
        <v>248</v>
      </c>
      <c r="C5498">
        <v>1881</v>
      </c>
      <c r="D5498" s="61" t="s">
        <v>1830</v>
      </c>
    </row>
    <row r="5499" spans="1:4" hidden="1" x14ac:dyDescent="0.25">
      <c r="A5499" s="61" t="s">
        <v>146</v>
      </c>
      <c r="B5499" s="61" t="s">
        <v>248</v>
      </c>
      <c r="C5499">
        <v>1882</v>
      </c>
      <c r="D5499" s="61" t="s">
        <v>1830</v>
      </c>
    </row>
    <row r="5500" spans="1:4" hidden="1" x14ac:dyDescent="0.25">
      <c r="A5500" s="61" t="s">
        <v>146</v>
      </c>
      <c r="B5500" s="61" t="s">
        <v>248</v>
      </c>
      <c r="C5500">
        <v>1883</v>
      </c>
      <c r="D5500" s="61" t="s">
        <v>1830</v>
      </c>
    </row>
    <row r="5501" spans="1:4" hidden="1" x14ac:dyDescent="0.25">
      <c r="A5501" s="61" t="s">
        <v>146</v>
      </c>
      <c r="B5501" s="61" t="s">
        <v>248</v>
      </c>
      <c r="C5501">
        <v>1884</v>
      </c>
      <c r="D5501" s="61" t="s">
        <v>2513</v>
      </c>
    </row>
    <row r="5502" spans="1:4" hidden="1" x14ac:dyDescent="0.25">
      <c r="A5502" s="61" t="s">
        <v>146</v>
      </c>
      <c r="B5502" s="61" t="s">
        <v>248</v>
      </c>
      <c r="C5502">
        <v>1885</v>
      </c>
      <c r="D5502" s="61" t="s">
        <v>2513</v>
      </c>
    </row>
    <row r="5503" spans="1:4" hidden="1" x14ac:dyDescent="0.25">
      <c r="A5503" s="61" t="s">
        <v>146</v>
      </c>
      <c r="B5503" s="61" t="s">
        <v>248</v>
      </c>
      <c r="C5503">
        <v>1886</v>
      </c>
      <c r="D5503" s="61" t="s">
        <v>2513</v>
      </c>
    </row>
    <row r="5504" spans="1:4" hidden="1" x14ac:dyDescent="0.25">
      <c r="A5504" s="61" t="s">
        <v>146</v>
      </c>
      <c r="B5504" s="61" t="s">
        <v>248</v>
      </c>
      <c r="C5504">
        <v>1887</v>
      </c>
      <c r="D5504" s="61" t="s">
        <v>2513</v>
      </c>
    </row>
    <row r="5505" spans="1:4" hidden="1" x14ac:dyDescent="0.25">
      <c r="A5505" s="61" t="s">
        <v>146</v>
      </c>
      <c r="B5505" s="61" t="s">
        <v>248</v>
      </c>
      <c r="C5505">
        <v>1888</v>
      </c>
      <c r="D5505" s="61" t="s">
        <v>2513</v>
      </c>
    </row>
    <row r="5506" spans="1:4" hidden="1" x14ac:dyDescent="0.25">
      <c r="A5506" s="61" t="s">
        <v>146</v>
      </c>
      <c r="B5506" s="61" t="s">
        <v>248</v>
      </c>
      <c r="C5506">
        <v>1889</v>
      </c>
      <c r="D5506" s="61" t="s">
        <v>2513</v>
      </c>
    </row>
    <row r="5507" spans="1:4" hidden="1" x14ac:dyDescent="0.25">
      <c r="A5507" s="61" t="s">
        <v>146</v>
      </c>
      <c r="B5507" s="61" t="s">
        <v>248</v>
      </c>
      <c r="C5507">
        <v>1890</v>
      </c>
      <c r="D5507" s="61" t="s">
        <v>2417</v>
      </c>
    </row>
    <row r="5508" spans="1:4" hidden="1" x14ac:dyDescent="0.25">
      <c r="A5508" s="61" t="s">
        <v>146</v>
      </c>
      <c r="B5508" s="61" t="s">
        <v>248</v>
      </c>
      <c r="C5508">
        <v>1891</v>
      </c>
      <c r="D5508" s="61" t="s">
        <v>2417</v>
      </c>
    </row>
    <row r="5509" spans="1:4" hidden="1" x14ac:dyDescent="0.25">
      <c r="A5509" s="61" t="s">
        <v>146</v>
      </c>
      <c r="B5509" s="61" t="s">
        <v>248</v>
      </c>
      <c r="C5509">
        <v>1892</v>
      </c>
      <c r="D5509" s="61" t="s">
        <v>2514</v>
      </c>
    </row>
    <row r="5510" spans="1:4" hidden="1" x14ac:dyDescent="0.25">
      <c r="A5510" s="61" t="s">
        <v>146</v>
      </c>
      <c r="B5510" s="61" t="s">
        <v>248</v>
      </c>
      <c r="C5510">
        <v>1893</v>
      </c>
      <c r="D5510" s="61" t="s">
        <v>2514</v>
      </c>
    </row>
    <row r="5511" spans="1:4" hidden="1" x14ac:dyDescent="0.25">
      <c r="A5511" s="61" t="s">
        <v>146</v>
      </c>
      <c r="B5511" s="61" t="s">
        <v>248</v>
      </c>
      <c r="C5511">
        <v>1894</v>
      </c>
      <c r="D5511" s="61" t="s">
        <v>2514</v>
      </c>
    </row>
    <row r="5512" spans="1:4" hidden="1" x14ac:dyDescent="0.25">
      <c r="A5512" s="61" t="s">
        <v>146</v>
      </c>
      <c r="B5512" s="61" t="s">
        <v>248</v>
      </c>
      <c r="C5512">
        <v>1895</v>
      </c>
      <c r="D5512" s="61" t="s">
        <v>2514</v>
      </c>
    </row>
    <row r="5513" spans="1:4" hidden="1" x14ac:dyDescent="0.25">
      <c r="A5513" s="61" t="s">
        <v>146</v>
      </c>
      <c r="B5513" s="61" t="s">
        <v>248</v>
      </c>
      <c r="C5513">
        <v>1896</v>
      </c>
      <c r="D5513" s="61" t="s">
        <v>2514</v>
      </c>
    </row>
    <row r="5514" spans="1:4" hidden="1" x14ac:dyDescent="0.25">
      <c r="A5514" s="61" t="s">
        <v>146</v>
      </c>
      <c r="B5514" s="61" t="s">
        <v>248</v>
      </c>
      <c r="C5514">
        <v>1897</v>
      </c>
      <c r="D5514" s="61" t="s">
        <v>2514</v>
      </c>
    </row>
    <row r="5515" spans="1:4" hidden="1" x14ac:dyDescent="0.25">
      <c r="A5515" s="61" t="s">
        <v>146</v>
      </c>
      <c r="B5515" s="61" t="s">
        <v>248</v>
      </c>
      <c r="C5515">
        <v>1898</v>
      </c>
      <c r="D5515" s="61" t="s">
        <v>2514</v>
      </c>
    </row>
    <row r="5516" spans="1:4" hidden="1" x14ac:dyDescent="0.25">
      <c r="A5516" s="61" t="s">
        <v>146</v>
      </c>
      <c r="B5516" s="61" t="s">
        <v>248</v>
      </c>
      <c r="C5516">
        <v>1899</v>
      </c>
      <c r="D5516" s="61" t="s">
        <v>2514</v>
      </c>
    </row>
    <row r="5517" spans="1:4" hidden="1" x14ac:dyDescent="0.25">
      <c r="A5517" s="61" t="s">
        <v>146</v>
      </c>
      <c r="B5517" s="61" t="s">
        <v>248</v>
      </c>
      <c r="C5517">
        <v>1900</v>
      </c>
      <c r="D5517" s="61" t="s">
        <v>1787</v>
      </c>
    </row>
    <row r="5518" spans="1:4" hidden="1" x14ac:dyDescent="0.25">
      <c r="A5518" s="61" t="s">
        <v>146</v>
      </c>
      <c r="B5518" s="61" t="s">
        <v>248</v>
      </c>
      <c r="C5518">
        <v>1901</v>
      </c>
      <c r="D5518" s="61" t="s">
        <v>1787</v>
      </c>
    </row>
    <row r="5519" spans="1:4" hidden="1" x14ac:dyDescent="0.25">
      <c r="A5519" s="61" t="s">
        <v>146</v>
      </c>
      <c r="B5519" s="61" t="s">
        <v>248</v>
      </c>
      <c r="C5519">
        <v>1902</v>
      </c>
      <c r="D5519" s="61" t="s">
        <v>2515</v>
      </c>
    </row>
    <row r="5520" spans="1:4" hidden="1" x14ac:dyDescent="0.25">
      <c r="A5520" s="61" t="s">
        <v>146</v>
      </c>
      <c r="B5520" s="61" t="s">
        <v>248</v>
      </c>
      <c r="C5520">
        <v>1903</v>
      </c>
      <c r="D5520" s="61" t="s">
        <v>2516</v>
      </c>
    </row>
    <row r="5521" spans="1:4" hidden="1" x14ac:dyDescent="0.25">
      <c r="A5521" s="61" t="s">
        <v>146</v>
      </c>
      <c r="B5521" s="61" t="s">
        <v>248</v>
      </c>
      <c r="C5521">
        <v>1904</v>
      </c>
      <c r="D5521" s="61" t="s">
        <v>2516</v>
      </c>
    </row>
    <row r="5522" spans="1:4" hidden="1" x14ac:dyDescent="0.25">
      <c r="A5522" s="61" t="s">
        <v>146</v>
      </c>
      <c r="B5522" s="61" t="s">
        <v>248</v>
      </c>
      <c r="C5522">
        <v>1905</v>
      </c>
      <c r="D5522" s="61" t="s">
        <v>2516</v>
      </c>
    </row>
    <row r="5523" spans="1:4" hidden="1" x14ac:dyDescent="0.25">
      <c r="A5523" s="61" t="s">
        <v>146</v>
      </c>
      <c r="B5523" s="61" t="s">
        <v>248</v>
      </c>
      <c r="C5523">
        <v>1906</v>
      </c>
      <c r="D5523" s="61" t="s">
        <v>2516</v>
      </c>
    </row>
    <row r="5524" spans="1:4" hidden="1" x14ac:dyDescent="0.25">
      <c r="A5524" s="61" t="s">
        <v>146</v>
      </c>
      <c r="B5524" s="61" t="s">
        <v>248</v>
      </c>
      <c r="C5524">
        <v>1907</v>
      </c>
      <c r="D5524" s="61" t="s">
        <v>2516</v>
      </c>
    </row>
    <row r="5525" spans="1:4" hidden="1" x14ac:dyDescent="0.25">
      <c r="A5525" s="61" t="s">
        <v>146</v>
      </c>
      <c r="B5525" s="61" t="s">
        <v>248</v>
      </c>
      <c r="C5525">
        <v>1908</v>
      </c>
      <c r="D5525" s="61" t="s">
        <v>2516</v>
      </c>
    </row>
    <row r="5526" spans="1:4" hidden="1" x14ac:dyDescent="0.25">
      <c r="A5526" s="61" t="s">
        <v>146</v>
      </c>
      <c r="B5526" s="61" t="s">
        <v>248</v>
      </c>
      <c r="C5526">
        <v>1909</v>
      </c>
      <c r="D5526" s="61" t="s">
        <v>2516</v>
      </c>
    </row>
    <row r="5527" spans="1:4" hidden="1" x14ac:dyDescent="0.25">
      <c r="A5527" s="61" t="s">
        <v>146</v>
      </c>
      <c r="B5527" s="61" t="s">
        <v>248</v>
      </c>
      <c r="C5527">
        <v>1910</v>
      </c>
      <c r="D5527" s="61" t="s">
        <v>2516</v>
      </c>
    </row>
    <row r="5528" spans="1:4" hidden="1" x14ac:dyDescent="0.25">
      <c r="A5528" s="61" t="s">
        <v>146</v>
      </c>
      <c r="B5528" s="61" t="s">
        <v>248</v>
      </c>
      <c r="C5528">
        <v>1911</v>
      </c>
      <c r="D5528" s="61" t="s">
        <v>2516</v>
      </c>
    </row>
    <row r="5529" spans="1:4" hidden="1" x14ac:dyDescent="0.25">
      <c r="A5529" s="61" t="s">
        <v>146</v>
      </c>
      <c r="B5529" s="61" t="s">
        <v>248</v>
      </c>
      <c r="C5529">
        <v>1912</v>
      </c>
      <c r="D5529" s="61" t="s">
        <v>2516</v>
      </c>
    </row>
    <row r="5530" spans="1:4" hidden="1" x14ac:dyDescent="0.25">
      <c r="A5530" s="61" t="s">
        <v>146</v>
      </c>
      <c r="B5530" s="61" t="s">
        <v>248</v>
      </c>
      <c r="C5530">
        <v>1913</v>
      </c>
      <c r="D5530" s="61" t="s">
        <v>2516</v>
      </c>
    </row>
    <row r="5531" spans="1:4" hidden="1" x14ac:dyDescent="0.25">
      <c r="A5531" s="61" t="s">
        <v>146</v>
      </c>
      <c r="B5531" s="61" t="s">
        <v>248</v>
      </c>
      <c r="C5531">
        <v>1914</v>
      </c>
      <c r="D5531" s="61" t="s">
        <v>2516</v>
      </c>
    </row>
    <row r="5532" spans="1:4" hidden="1" x14ac:dyDescent="0.25">
      <c r="A5532" s="61" t="s">
        <v>146</v>
      </c>
      <c r="B5532" s="61" t="s">
        <v>248</v>
      </c>
      <c r="C5532">
        <v>1915</v>
      </c>
      <c r="D5532" s="61" t="s">
        <v>2516</v>
      </c>
    </row>
    <row r="5533" spans="1:4" hidden="1" x14ac:dyDescent="0.25">
      <c r="A5533" s="61" t="s">
        <v>146</v>
      </c>
      <c r="B5533" s="61" t="s">
        <v>248</v>
      </c>
      <c r="C5533">
        <v>1916</v>
      </c>
      <c r="D5533" s="61" t="s">
        <v>2516</v>
      </c>
    </row>
    <row r="5534" spans="1:4" hidden="1" x14ac:dyDescent="0.25">
      <c r="A5534" s="61" t="s">
        <v>146</v>
      </c>
      <c r="B5534" s="61" t="s">
        <v>248</v>
      </c>
      <c r="C5534">
        <v>1917</v>
      </c>
      <c r="D5534" s="61" t="s">
        <v>2516</v>
      </c>
    </row>
    <row r="5535" spans="1:4" hidden="1" x14ac:dyDescent="0.25">
      <c r="A5535" s="61" t="s">
        <v>146</v>
      </c>
      <c r="B5535" s="61" t="s">
        <v>248</v>
      </c>
      <c r="C5535">
        <v>1918</v>
      </c>
      <c r="D5535" s="61" t="s">
        <v>2516</v>
      </c>
    </row>
    <row r="5536" spans="1:4" hidden="1" x14ac:dyDescent="0.25">
      <c r="A5536" s="61" t="s">
        <v>146</v>
      </c>
      <c r="B5536" s="61" t="s">
        <v>248</v>
      </c>
      <c r="C5536">
        <v>1919</v>
      </c>
      <c r="D5536" s="61" t="s">
        <v>2516</v>
      </c>
    </row>
    <row r="5537" spans="1:4" hidden="1" x14ac:dyDescent="0.25">
      <c r="A5537" s="61" t="s">
        <v>146</v>
      </c>
      <c r="B5537" s="61" t="s">
        <v>248</v>
      </c>
      <c r="C5537">
        <v>1920</v>
      </c>
      <c r="D5537" s="61" t="s">
        <v>2516</v>
      </c>
    </row>
    <row r="5538" spans="1:4" hidden="1" x14ac:dyDescent="0.25">
      <c r="A5538" s="61" t="s">
        <v>146</v>
      </c>
      <c r="B5538" s="61" t="s">
        <v>248</v>
      </c>
      <c r="C5538">
        <v>1921</v>
      </c>
      <c r="D5538" s="61" t="s">
        <v>2516</v>
      </c>
    </row>
    <row r="5539" spans="1:4" hidden="1" x14ac:dyDescent="0.25">
      <c r="A5539" s="61" t="s">
        <v>146</v>
      </c>
      <c r="B5539" s="61" t="s">
        <v>248</v>
      </c>
      <c r="C5539">
        <v>1922</v>
      </c>
      <c r="D5539" s="61" t="s">
        <v>2516</v>
      </c>
    </row>
    <row r="5540" spans="1:4" hidden="1" x14ac:dyDescent="0.25">
      <c r="A5540" s="61" t="s">
        <v>146</v>
      </c>
      <c r="B5540" s="61" t="s">
        <v>248</v>
      </c>
      <c r="C5540">
        <v>1923</v>
      </c>
      <c r="D5540" s="61" t="s">
        <v>2516</v>
      </c>
    </row>
    <row r="5541" spans="1:4" hidden="1" x14ac:dyDescent="0.25">
      <c r="A5541" s="61" t="s">
        <v>146</v>
      </c>
      <c r="B5541" s="61" t="s">
        <v>248</v>
      </c>
      <c r="C5541">
        <v>1924</v>
      </c>
      <c r="D5541" s="61" t="s">
        <v>2517</v>
      </c>
    </row>
    <row r="5542" spans="1:4" hidden="1" x14ac:dyDescent="0.25">
      <c r="A5542" s="61" t="s">
        <v>146</v>
      </c>
      <c r="B5542" s="61" t="s">
        <v>248</v>
      </c>
      <c r="C5542">
        <v>1925</v>
      </c>
      <c r="D5542" s="61" t="s">
        <v>2357</v>
      </c>
    </row>
    <row r="5543" spans="1:4" hidden="1" x14ac:dyDescent="0.25">
      <c r="A5543" s="61" t="s">
        <v>146</v>
      </c>
      <c r="B5543" s="61" t="s">
        <v>248</v>
      </c>
      <c r="C5543">
        <v>1926</v>
      </c>
      <c r="D5543" s="61" t="s">
        <v>2518</v>
      </c>
    </row>
    <row r="5544" spans="1:4" hidden="1" x14ac:dyDescent="0.25">
      <c r="A5544" s="61" t="s">
        <v>146</v>
      </c>
      <c r="B5544" s="61" t="s">
        <v>248</v>
      </c>
      <c r="C5544">
        <v>1927</v>
      </c>
      <c r="D5544" s="61" t="s">
        <v>1838</v>
      </c>
    </row>
    <row r="5545" spans="1:4" hidden="1" x14ac:dyDescent="0.25">
      <c r="A5545" s="61" t="s">
        <v>146</v>
      </c>
      <c r="B5545" s="61" t="s">
        <v>248</v>
      </c>
      <c r="C5545">
        <v>1928</v>
      </c>
      <c r="D5545" s="61" t="s">
        <v>1838</v>
      </c>
    </row>
    <row r="5546" spans="1:4" hidden="1" x14ac:dyDescent="0.25">
      <c r="A5546" s="61" t="s">
        <v>146</v>
      </c>
      <c r="B5546" s="61" t="s">
        <v>248</v>
      </c>
      <c r="C5546">
        <v>1929</v>
      </c>
      <c r="D5546" s="61" t="s">
        <v>1838</v>
      </c>
    </row>
    <row r="5547" spans="1:4" hidden="1" x14ac:dyDescent="0.25">
      <c r="A5547" s="61" t="s">
        <v>146</v>
      </c>
      <c r="B5547" s="61" t="s">
        <v>248</v>
      </c>
      <c r="C5547">
        <v>1930</v>
      </c>
      <c r="D5547" s="61" t="s">
        <v>1838</v>
      </c>
    </row>
    <row r="5548" spans="1:4" hidden="1" x14ac:dyDescent="0.25">
      <c r="A5548" s="61" t="s">
        <v>146</v>
      </c>
      <c r="B5548" s="61" t="s">
        <v>248</v>
      </c>
      <c r="C5548">
        <v>1931</v>
      </c>
      <c r="D5548" s="61" t="s">
        <v>1838</v>
      </c>
    </row>
    <row r="5549" spans="1:4" hidden="1" x14ac:dyDescent="0.25">
      <c r="A5549" s="61" t="s">
        <v>146</v>
      </c>
      <c r="B5549" s="61" t="s">
        <v>248</v>
      </c>
      <c r="C5549">
        <v>1932</v>
      </c>
      <c r="D5549" s="61" t="s">
        <v>2364</v>
      </c>
    </row>
    <row r="5550" spans="1:4" hidden="1" x14ac:dyDescent="0.25">
      <c r="A5550" s="61" t="s">
        <v>146</v>
      </c>
      <c r="B5550" s="61" t="s">
        <v>248</v>
      </c>
      <c r="C5550">
        <v>1933</v>
      </c>
      <c r="D5550" s="61" t="s">
        <v>2519</v>
      </c>
    </row>
    <row r="5551" spans="1:4" hidden="1" x14ac:dyDescent="0.25">
      <c r="A5551" s="61" t="s">
        <v>146</v>
      </c>
      <c r="B5551" s="61" t="s">
        <v>248</v>
      </c>
      <c r="C5551">
        <v>1934</v>
      </c>
      <c r="D5551" s="61" t="s">
        <v>2519</v>
      </c>
    </row>
    <row r="5552" spans="1:4" hidden="1" x14ac:dyDescent="0.25">
      <c r="A5552" s="61" t="s">
        <v>146</v>
      </c>
      <c r="B5552" s="61" t="s">
        <v>248</v>
      </c>
      <c r="C5552">
        <v>1935</v>
      </c>
      <c r="D5552" s="61" t="s">
        <v>2519</v>
      </c>
    </row>
    <row r="5553" spans="1:4" hidden="1" x14ac:dyDescent="0.25">
      <c r="A5553" s="61" t="s">
        <v>146</v>
      </c>
      <c r="B5553" s="61" t="s">
        <v>248</v>
      </c>
      <c r="C5553">
        <v>1936</v>
      </c>
      <c r="D5553" s="61" t="s">
        <v>2519</v>
      </c>
    </row>
    <row r="5554" spans="1:4" hidden="1" x14ac:dyDescent="0.25">
      <c r="A5554" s="61" t="s">
        <v>146</v>
      </c>
      <c r="B5554" s="61" t="s">
        <v>248</v>
      </c>
      <c r="C5554">
        <v>1937</v>
      </c>
      <c r="D5554" s="61" t="s">
        <v>2519</v>
      </c>
    </row>
    <row r="5555" spans="1:4" hidden="1" x14ac:dyDescent="0.25">
      <c r="A5555" s="61" t="s">
        <v>146</v>
      </c>
      <c r="B5555" s="61" t="s">
        <v>248</v>
      </c>
      <c r="C5555">
        <v>1938</v>
      </c>
      <c r="D5555" s="61" t="s">
        <v>2520</v>
      </c>
    </row>
    <row r="5556" spans="1:4" hidden="1" x14ac:dyDescent="0.25">
      <c r="A5556" s="61" t="s">
        <v>146</v>
      </c>
      <c r="B5556" s="61" t="s">
        <v>248</v>
      </c>
      <c r="C5556">
        <v>1939</v>
      </c>
      <c r="D5556" s="61" t="s">
        <v>2520</v>
      </c>
    </row>
    <row r="5557" spans="1:4" hidden="1" x14ac:dyDescent="0.25">
      <c r="A5557" s="61" t="s">
        <v>146</v>
      </c>
      <c r="B5557" s="61" t="s">
        <v>248</v>
      </c>
      <c r="C5557">
        <v>1940</v>
      </c>
      <c r="D5557" s="61" t="s">
        <v>2520</v>
      </c>
    </row>
    <row r="5558" spans="1:4" hidden="1" x14ac:dyDescent="0.25">
      <c r="A5558" s="61" t="s">
        <v>146</v>
      </c>
      <c r="B5558" s="61" t="s">
        <v>248</v>
      </c>
      <c r="C5558">
        <v>1941</v>
      </c>
      <c r="D5558" s="61" t="s">
        <v>2520</v>
      </c>
    </row>
    <row r="5559" spans="1:4" hidden="1" x14ac:dyDescent="0.25">
      <c r="A5559" s="61" t="s">
        <v>146</v>
      </c>
      <c r="B5559" s="61" t="s">
        <v>248</v>
      </c>
      <c r="C5559">
        <v>1942</v>
      </c>
      <c r="D5559" s="61" t="s">
        <v>2521</v>
      </c>
    </row>
    <row r="5560" spans="1:4" hidden="1" x14ac:dyDescent="0.25">
      <c r="A5560" s="61" t="s">
        <v>146</v>
      </c>
      <c r="B5560" s="61" t="s">
        <v>248</v>
      </c>
      <c r="C5560">
        <v>1943</v>
      </c>
      <c r="D5560" s="61" t="s">
        <v>2522</v>
      </c>
    </row>
    <row r="5561" spans="1:4" hidden="1" x14ac:dyDescent="0.25">
      <c r="A5561" s="61" t="s">
        <v>146</v>
      </c>
      <c r="B5561" s="61" t="s">
        <v>248</v>
      </c>
      <c r="C5561">
        <v>1944</v>
      </c>
      <c r="D5561" s="61" t="s">
        <v>2522</v>
      </c>
    </row>
    <row r="5562" spans="1:4" hidden="1" x14ac:dyDescent="0.25">
      <c r="A5562" s="61" t="s">
        <v>146</v>
      </c>
      <c r="B5562" s="61" t="s">
        <v>248</v>
      </c>
      <c r="C5562">
        <v>1945</v>
      </c>
      <c r="D5562" s="61" t="s">
        <v>2522</v>
      </c>
    </row>
    <row r="5563" spans="1:4" hidden="1" x14ac:dyDescent="0.25">
      <c r="A5563" s="61" t="s">
        <v>146</v>
      </c>
      <c r="B5563" s="61" t="s">
        <v>248</v>
      </c>
      <c r="C5563">
        <v>1946</v>
      </c>
      <c r="D5563" s="61" t="s">
        <v>1791</v>
      </c>
    </row>
    <row r="5564" spans="1:4" hidden="1" x14ac:dyDescent="0.25">
      <c r="A5564" s="61" t="s">
        <v>146</v>
      </c>
      <c r="B5564" s="61" t="s">
        <v>248</v>
      </c>
      <c r="C5564">
        <v>1947</v>
      </c>
      <c r="D5564" s="61" t="s">
        <v>2268</v>
      </c>
    </row>
    <row r="5565" spans="1:4" hidden="1" x14ac:dyDescent="0.25">
      <c r="A5565" s="61" t="s">
        <v>146</v>
      </c>
      <c r="B5565" s="61" t="s">
        <v>248</v>
      </c>
      <c r="C5565">
        <v>1948</v>
      </c>
      <c r="D5565" s="61" t="s">
        <v>2268</v>
      </c>
    </row>
    <row r="5566" spans="1:4" hidden="1" x14ac:dyDescent="0.25">
      <c r="A5566" s="61" t="s">
        <v>146</v>
      </c>
      <c r="B5566" s="61" t="s">
        <v>248</v>
      </c>
      <c r="C5566">
        <v>1949</v>
      </c>
      <c r="D5566" s="61" t="s">
        <v>2264</v>
      </c>
    </row>
    <row r="5567" spans="1:4" hidden="1" x14ac:dyDescent="0.25">
      <c r="A5567" s="61" t="s">
        <v>146</v>
      </c>
      <c r="B5567" s="61" t="s">
        <v>248</v>
      </c>
      <c r="C5567">
        <v>1950</v>
      </c>
      <c r="D5567" s="61" t="s">
        <v>1790</v>
      </c>
    </row>
    <row r="5568" spans="1:4" hidden="1" x14ac:dyDescent="0.25">
      <c r="A5568" s="61" t="s">
        <v>146</v>
      </c>
      <c r="B5568" s="61" t="s">
        <v>248</v>
      </c>
      <c r="C5568">
        <v>1951</v>
      </c>
      <c r="D5568" s="61" t="s">
        <v>1790</v>
      </c>
    </row>
    <row r="5569" spans="1:4" hidden="1" x14ac:dyDescent="0.25">
      <c r="A5569" s="61" t="s">
        <v>146</v>
      </c>
      <c r="B5569" s="61" t="s">
        <v>248</v>
      </c>
      <c r="C5569">
        <v>1952</v>
      </c>
      <c r="D5569" s="61" t="s">
        <v>2523</v>
      </c>
    </row>
    <row r="5570" spans="1:4" hidden="1" x14ac:dyDescent="0.25">
      <c r="A5570" s="61" t="s">
        <v>146</v>
      </c>
      <c r="B5570" s="61" t="s">
        <v>248</v>
      </c>
      <c r="C5570">
        <v>1953</v>
      </c>
      <c r="D5570" s="61" t="s">
        <v>2523</v>
      </c>
    </row>
    <row r="5571" spans="1:4" hidden="1" x14ac:dyDescent="0.25">
      <c r="A5571" s="61" t="s">
        <v>146</v>
      </c>
      <c r="B5571" s="61" t="s">
        <v>248</v>
      </c>
      <c r="C5571">
        <v>1954</v>
      </c>
      <c r="D5571" s="61" t="s">
        <v>2523</v>
      </c>
    </row>
    <row r="5572" spans="1:4" hidden="1" x14ac:dyDescent="0.25">
      <c r="A5572" s="61" t="s">
        <v>146</v>
      </c>
      <c r="B5572" s="61" t="s">
        <v>248</v>
      </c>
      <c r="C5572">
        <v>1955</v>
      </c>
      <c r="D5572" s="61" t="s">
        <v>2523</v>
      </c>
    </row>
    <row r="5573" spans="1:4" hidden="1" x14ac:dyDescent="0.25">
      <c r="A5573" s="61" t="s">
        <v>146</v>
      </c>
      <c r="B5573" s="61" t="s">
        <v>248</v>
      </c>
      <c r="C5573">
        <v>1956</v>
      </c>
      <c r="D5573" s="61" t="s">
        <v>2523</v>
      </c>
    </row>
    <row r="5574" spans="1:4" hidden="1" x14ac:dyDescent="0.25">
      <c r="A5574" s="61" t="s">
        <v>146</v>
      </c>
      <c r="B5574" s="61" t="s">
        <v>248</v>
      </c>
      <c r="C5574">
        <v>1957</v>
      </c>
      <c r="D5574" s="61" t="s">
        <v>2524</v>
      </c>
    </row>
    <row r="5575" spans="1:4" hidden="1" x14ac:dyDescent="0.25">
      <c r="A5575" s="61" t="s">
        <v>146</v>
      </c>
      <c r="B5575" s="61" t="s">
        <v>248</v>
      </c>
      <c r="C5575">
        <v>1958</v>
      </c>
      <c r="D5575" s="61" t="s">
        <v>2525</v>
      </c>
    </row>
    <row r="5576" spans="1:4" hidden="1" x14ac:dyDescent="0.25">
      <c r="A5576" s="61" t="s">
        <v>146</v>
      </c>
      <c r="B5576" s="61" t="s">
        <v>248</v>
      </c>
      <c r="C5576">
        <v>1959</v>
      </c>
      <c r="D5576" s="61" t="s">
        <v>2526</v>
      </c>
    </row>
    <row r="5577" spans="1:4" hidden="1" x14ac:dyDescent="0.25">
      <c r="A5577" s="61" t="s">
        <v>146</v>
      </c>
      <c r="B5577" s="61" t="s">
        <v>248</v>
      </c>
      <c r="C5577">
        <v>1960</v>
      </c>
      <c r="D5577" s="61" t="s">
        <v>2527</v>
      </c>
    </row>
    <row r="5578" spans="1:4" hidden="1" x14ac:dyDescent="0.25">
      <c r="A5578" s="61" t="s">
        <v>146</v>
      </c>
      <c r="B5578" s="61" t="s">
        <v>248</v>
      </c>
      <c r="C5578">
        <v>1961</v>
      </c>
      <c r="D5578" s="61" t="s">
        <v>2527</v>
      </c>
    </row>
    <row r="5579" spans="1:4" hidden="1" x14ac:dyDescent="0.25">
      <c r="A5579" s="61" t="s">
        <v>146</v>
      </c>
      <c r="B5579" s="61" t="s">
        <v>248</v>
      </c>
      <c r="C5579">
        <v>1962</v>
      </c>
      <c r="D5579" s="61" t="s">
        <v>2527</v>
      </c>
    </row>
    <row r="5580" spans="1:4" hidden="1" x14ac:dyDescent="0.25">
      <c r="A5580" s="61" t="s">
        <v>146</v>
      </c>
      <c r="B5580" s="61" t="s">
        <v>248</v>
      </c>
      <c r="C5580">
        <v>1963</v>
      </c>
      <c r="D5580" s="61" t="s">
        <v>2528</v>
      </c>
    </row>
    <row r="5581" spans="1:4" hidden="1" x14ac:dyDescent="0.25">
      <c r="A5581" s="61" t="s">
        <v>146</v>
      </c>
      <c r="B5581" s="61" t="s">
        <v>248</v>
      </c>
      <c r="C5581">
        <v>1964</v>
      </c>
      <c r="D5581" s="61" t="s">
        <v>2529</v>
      </c>
    </row>
    <row r="5582" spans="1:4" hidden="1" x14ac:dyDescent="0.25">
      <c r="A5582" s="61" t="s">
        <v>146</v>
      </c>
      <c r="B5582" s="61" t="s">
        <v>248</v>
      </c>
      <c r="C5582">
        <v>1965</v>
      </c>
      <c r="D5582" s="61" t="s">
        <v>2530</v>
      </c>
    </row>
    <row r="5583" spans="1:4" hidden="1" x14ac:dyDescent="0.25">
      <c r="A5583" s="61" t="s">
        <v>146</v>
      </c>
      <c r="B5583" s="61" t="s">
        <v>248</v>
      </c>
      <c r="C5583">
        <v>1966</v>
      </c>
      <c r="D5583" s="61" t="s">
        <v>2530</v>
      </c>
    </row>
    <row r="5584" spans="1:4" hidden="1" x14ac:dyDescent="0.25">
      <c r="A5584" s="61" t="s">
        <v>146</v>
      </c>
      <c r="B5584" s="61" t="s">
        <v>248</v>
      </c>
      <c r="C5584">
        <v>1967</v>
      </c>
      <c r="D5584" s="61" t="s">
        <v>2530</v>
      </c>
    </row>
    <row r="5585" spans="1:4" hidden="1" x14ac:dyDescent="0.25">
      <c r="A5585" s="61" t="s">
        <v>146</v>
      </c>
      <c r="B5585" s="61" t="s">
        <v>248</v>
      </c>
      <c r="C5585">
        <v>1968</v>
      </c>
      <c r="D5585" s="61" t="s">
        <v>2530</v>
      </c>
    </row>
    <row r="5586" spans="1:4" hidden="1" x14ac:dyDescent="0.25">
      <c r="A5586" s="61" t="s">
        <v>146</v>
      </c>
      <c r="B5586" s="61" t="s">
        <v>248</v>
      </c>
      <c r="C5586">
        <v>1969</v>
      </c>
      <c r="D5586" s="61" t="s">
        <v>2530</v>
      </c>
    </row>
    <row r="5587" spans="1:4" hidden="1" x14ac:dyDescent="0.25">
      <c r="A5587" s="61" t="s">
        <v>146</v>
      </c>
      <c r="B5587" s="61" t="s">
        <v>248</v>
      </c>
      <c r="C5587">
        <v>1970</v>
      </c>
      <c r="D5587" s="61" t="s">
        <v>2486</v>
      </c>
    </row>
    <row r="5588" spans="1:4" hidden="1" x14ac:dyDescent="0.25">
      <c r="A5588" s="61" t="s">
        <v>146</v>
      </c>
      <c r="B5588" s="61" t="s">
        <v>248</v>
      </c>
      <c r="C5588">
        <v>1971</v>
      </c>
      <c r="D5588" s="61" t="s">
        <v>2486</v>
      </c>
    </row>
    <row r="5589" spans="1:4" hidden="1" x14ac:dyDescent="0.25">
      <c r="A5589" s="61" t="s">
        <v>146</v>
      </c>
      <c r="B5589" s="61" t="s">
        <v>248</v>
      </c>
      <c r="C5589">
        <v>1972</v>
      </c>
      <c r="D5589" s="61" t="s">
        <v>2486</v>
      </c>
    </row>
    <row r="5590" spans="1:4" hidden="1" x14ac:dyDescent="0.25">
      <c r="A5590" s="61" t="s">
        <v>146</v>
      </c>
      <c r="B5590" s="61" t="s">
        <v>248</v>
      </c>
      <c r="C5590">
        <v>1973</v>
      </c>
      <c r="D5590" s="61" t="s">
        <v>2511</v>
      </c>
    </row>
    <row r="5591" spans="1:4" hidden="1" x14ac:dyDescent="0.25">
      <c r="A5591" s="61" t="s">
        <v>146</v>
      </c>
      <c r="B5591" s="61" t="s">
        <v>248</v>
      </c>
      <c r="C5591">
        <v>1974</v>
      </c>
      <c r="D5591" s="61" t="s">
        <v>529</v>
      </c>
    </row>
    <row r="5592" spans="1:4" hidden="1" x14ac:dyDescent="0.25">
      <c r="A5592" s="61" t="s">
        <v>146</v>
      </c>
      <c r="B5592" s="61" t="s">
        <v>248</v>
      </c>
      <c r="C5592">
        <v>1975</v>
      </c>
      <c r="D5592" s="61" t="s">
        <v>2111</v>
      </c>
    </row>
    <row r="5593" spans="1:4" hidden="1" x14ac:dyDescent="0.25">
      <c r="A5593" s="61" t="s">
        <v>146</v>
      </c>
      <c r="B5593" s="61" t="s">
        <v>248</v>
      </c>
      <c r="C5593">
        <v>1976</v>
      </c>
      <c r="D5593" s="61" t="s">
        <v>2111</v>
      </c>
    </row>
    <row r="5594" spans="1:4" hidden="1" x14ac:dyDescent="0.25">
      <c r="A5594" s="61" t="s">
        <v>146</v>
      </c>
      <c r="B5594" s="61" t="s">
        <v>248</v>
      </c>
      <c r="C5594">
        <v>1977</v>
      </c>
      <c r="D5594" s="61" t="s">
        <v>2111</v>
      </c>
    </row>
    <row r="5595" spans="1:4" hidden="1" x14ac:dyDescent="0.25">
      <c r="A5595" s="61" t="s">
        <v>146</v>
      </c>
      <c r="B5595" s="61" t="s">
        <v>248</v>
      </c>
      <c r="C5595">
        <v>1978</v>
      </c>
      <c r="D5595" s="61" t="s">
        <v>2111</v>
      </c>
    </row>
    <row r="5596" spans="1:4" hidden="1" x14ac:dyDescent="0.25">
      <c r="A5596" s="61" t="s">
        <v>146</v>
      </c>
      <c r="B5596" s="61" t="s">
        <v>248</v>
      </c>
      <c r="C5596">
        <v>1979</v>
      </c>
      <c r="D5596" s="61" t="s">
        <v>2111</v>
      </c>
    </row>
    <row r="5597" spans="1:4" hidden="1" x14ac:dyDescent="0.25">
      <c r="A5597" s="61" t="s">
        <v>146</v>
      </c>
      <c r="B5597" s="61" t="s">
        <v>248</v>
      </c>
      <c r="C5597">
        <v>1980</v>
      </c>
      <c r="D5597" s="61" t="s">
        <v>1745</v>
      </c>
    </row>
    <row r="5598" spans="1:4" hidden="1" x14ac:dyDescent="0.25">
      <c r="A5598" s="61" t="s">
        <v>146</v>
      </c>
      <c r="B5598" s="61" t="s">
        <v>248</v>
      </c>
      <c r="C5598">
        <v>1981</v>
      </c>
      <c r="D5598" s="61" t="s">
        <v>1745</v>
      </c>
    </row>
    <row r="5599" spans="1:4" hidden="1" x14ac:dyDescent="0.25">
      <c r="A5599" s="61" t="s">
        <v>146</v>
      </c>
      <c r="B5599" s="61" t="s">
        <v>248</v>
      </c>
      <c r="C5599">
        <v>1982</v>
      </c>
      <c r="D5599" s="61" t="s">
        <v>1747</v>
      </c>
    </row>
    <row r="5600" spans="1:4" hidden="1" x14ac:dyDescent="0.25">
      <c r="A5600" s="61" t="s">
        <v>146</v>
      </c>
      <c r="B5600" s="61" t="s">
        <v>248</v>
      </c>
      <c r="C5600">
        <v>1983</v>
      </c>
      <c r="D5600" s="61" t="s">
        <v>1747</v>
      </c>
    </row>
    <row r="5601" spans="1:4" hidden="1" x14ac:dyDescent="0.25">
      <c r="A5601" s="61" t="s">
        <v>146</v>
      </c>
      <c r="B5601" s="61" t="s">
        <v>248</v>
      </c>
      <c r="C5601">
        <v>1984</v>
      </c>
      <c r="D5601" s="61" t="s">
        <v>1747</v>
      </c>
    </row>
    <row r="5602" spans="1:4" hidden="1" x14ac:dyDescent="0.25">
      <c r="A5602" s="61" t="s">
        <v>146</v>
      </c>
      <c r="B5602" s="61" t="s">
        <v>248</v>
      </c>
      <c r="C5602">
        <v>1985</v>
      </c>
      <c r="D5602" s="61" t="s">
        <v>2306</v>
      </c>
    </row>
    <row r="5603" spans="1:4" hidden="1" x14ac:dyDescent="0.25">
      <c r="A5603" s="61" t="s">
        <v>146</v>
      </c>
      <c r="B5603" s="61" t="s">
        <v>248</v>
      </c>
      <c r="C5603">
        <v>1986</v>
      </c>
      <c r="D5603" s="61" t="s">
        <v>2306</v>
      </c>
    </row>
    <row r="5604" spans="1:4" hidden="1" x14ac:dyDescent="0.25">
      <c r="A5604" s="61" t="s">
        <v>146</v>
      </c>
      <c r="B5604" s="61" t="s">
        <v>248</v>
      </c>
      <c r="C5604">
        <v>1987</v>
      </c>
      <c r="D5604" s="61" t="s">
        <v>2306</v>
      </c>
    </row>
    <row r="5605" spans="1:4" hidden="1" x14ac:dyDescent="0.25">
      <c r="A5605" s="61" t="s">
        <v>146</v>
      </c>
      <c r="B5605" s="61" t="s">
        <v>248</v>
      </c>
      <c r="C5605">
        <v>1988</v>
      </c>
      <c r="D5605" s="61" t="s">
        <v>2306</v>
      </c>
    </row>
    <row r="5606" spans="1:4" hidden="1" x14ac:dyDescent="0.25">
      <c r="A5606" s="61" t="s">
        <v>146</v>
      </c>
      <c r="B5606" s="61" t="s">
        <v>248</v>
      </c>
      <c r="C5606">
        <v>1989</v>
      </c>
      <c r="D5606" s="61" t="s">
        <v>2531</v>
      </c>
    </row>
    <row r="5607" spans="1:4" hidden="1" x14ac:dyDescent="0.25">
      <c r="A5607" s="61" t="s">
        <v>146</v>
      </c>
      <c r="B5607" s="61" t="s">
        <v>248</v>
      </c>
      <c r="C5607">
        <v>1990</v>
      </c>
      <c r="D5607" s="61" t="s">
        <v>2240</v>
      </c>
    </row>
    <row r="5608" spans="1:4" hidden="1" x14ac:dyDescent="0.25">
      <c r="A5608" s="61" t="s">
        <v>146</v>
      </c>
      <c r="B5608" s="61" t="s">
        <v>248</v>
      </c>
      <c r="C5608">
        <v>1991</v>
      </c>
      <c r="D5608" s="61" t="s">
        <v>2472</v>
      </c>
    </row>
    <row r="5609" spans="1:4" hidden="1" x14ac:dyDescent="0.25">
      <c r="A5609" s="61" t="s">
        <v>146</v>
      </c>
      <c r="B5609" s="61" t="s">
        <v>248</v>
      </c>
      <c r="C5609">
        <v>1992</v>
      </c>
      <c r="D5609" s="61" t="s">
        <v>2472</v>
      </c>
    </row>
    <row r="5610" spans="1:4" hidden="1" x14ac:dyDescent="0.25">
      <c r="A5610" s="61" t="s">
        <v>146</v>
      </c>
      <c r="B5610" s="61" t="s">
        <v>248</v>
      </c>
      <c r="C5610">
        <v>1993</v>
      </c>
      <c r="D5610" s="61" t="s">
        <v>2472</v>
      </c>
    </row>
    <row r="5611" spans="1:4" hidden="1" x14ac:dyDescent="0.25">
      <c r="A5611" s="61" t="s">
        <v>146</v>
      </c>
      <c r="B5611" s="61" t="s">
        <v>248</v>
      </c>
      <c r="C5611">
        <v>1994</v>
      </c>
      <c r="D5611" s="61" t="s">
        <v>2472</v>
      </c>
    </row>
    <row r="5612" spans="1:4" hidden="1" x14ac:dyDescent="0.25">
      <c r="A5612" s="61" t="s">
        <v>146</v>
      </c>
      <c r="B5612" s="61" t="s">
        <v>248</v>
      </c>
      <c r="C5612">
        <v>1995</v>
      </c>
      <c r="D5612" s="61" t="s">
        <v>2472</v>
      </c>
    </row>
    <row r="5613" spans="1:4" hidden="1" x14ac:dyDescent="0.25">
      <c r="A5613" s="61" t="s">
        <v>146</v>
      </c>
      <c r="B5613" s="61" t="s">
        <v>248</v>
      </c>
      <c r="C5613">
        <v>1996</v>
      </c>
      <c r="D5613" s="61" t="s">
        <v>2472</v>
      </c>
    </row>
    <row r="5614" spans="1:4" hidden="1" x14ac:dyDescent="0.25">
      <c r="A5614" s="61" t="s">
        <v>146</v>
      </c>
      <c r="B5614" s="61" t="s">
        <v>248</v>
      </c>
      <c r="C5614">
        <v>1997</v>
      </c>
      <c r="D5614" s="61" t="s">
        <v>2472</v>
      </c>
    </row>
    <row r="5615" spans="1:4" hidden="1" x14ac:dyDescent="0.25">
      <c r="A5615" s="61" t="s">
        <v>146</v>
      </c>
      <c r="B5615" s="61" t="s">
        <v>248</v>
      </c>
      <c r="C5615">
        <v>1998</v>
      </c>
      <c r="D5615" s="61" t="s">
        <v>2472</v>
      </c>
    </row>
    <row r="5616" spans="1:4" hidden="1" x14ac:dyDescent="0.25">
      <c r="A5616" s="61" t="s">
        <v>146</v>
      </c>
      <c r="B5616" s="61" t="s">
        <v>248</v>
      </c>
      <c r="C5616">
        <v>1999</v>
      </c>
      <c r="D5616" s="61" t="s">
        <v>2472</v>
      </c>
    </row>
    <row r="5617" spans="1:4" hidden="1" x14ac:dyDescent="0.25">
      <c r="A5617" s="61" t="s">
        <v>146</v>
      </c>
      <c r="B5617" s="61" t="s">
        <v>248</v>
      </c>
      <c r="C5617">
        <v>2000</v>
      </c>
      <c r="D5617" s="61" t="s">
        <v>2097</v>
      </c>
    </row>
    <row r="5618" spans="1:4" hidden="1" x14ac:dyDescent="0.25">
      <c r="A5618" s="61" t="s">
        <v>146</v>
      </c>
      <c r="B5618" s="61" t="s">
        <v>248</v>
      </c>
      <c r="C5618">
        <v>2001</v>
      </c>
      <c r="D5618" s="61" t="s">
        <v>2097</v>
      </c>
    </row>
    <row r="5619" spans="1:4" hidden="1" x14ac:dyDescent="0.25">
      <c r="A5619" s="61" t="s">
        <v>146</v>
      </c>
      <c r="B5619" s="61" t="s">
        <v>248</v>
      </c>
      <c r="C5619">
        <v>2002</v>
      </c>
      <c r="D5619" s="61" t="s">
        <v>2097</v>
      </c>
    </row>
    <row r="5620" spans="1:4" hidden="1" x14ac:dyDescent="0.25">
      <c r="A5620" s="61" t="s">
        <v>146</v>
      </c>
      <c r="B5620" s="61" t="s">
        <v>248</v>
      </c>
      <c r="C5620">
        <v>2003</v>
      </c>
      <c r="D5620" s="61" t="s">
        <v>2097</v>
      </c>
    </row>
    <row r="5621" spans="1:4" hidden="1" x14ac:dyDescent="0.25">
      <c r="A5621" s="61" t="s">
        <v>146</v>
      </c>
      <c r="B5621" s="61" t="s">
        <v>248</v>
      </c>
      <c r="C5621">
        <v>2004</v>
      </c>
      <c r="D5621" s="61" t="s">
        <v>2097</v>
      </c>
    </row>
    <row r="5622" spans="1:4" hidden="1" x14ac:dyDescent="0.25">
      <c r="A5622" s="61" t="s">
        <v>146</v>
      </c>
      <c r="B5622" s="61" t="s">
        <v>248</v>
      </c>
      <c r="C5622">
        <v>2005</v>
      </c>
      <c r="D5622" s="61" t="s">
        <v>2097</v>
      </c>
    </row>
    <row r="5623" spans="1:4" hidden="1" x14ac:dyDescent="0.25">
      <c r="A5623" s="61" t="s">
        <v>146</v>
      </c>
      <c r="B5623" s="61" t="s">
        <v>248</v>
      </c>
      <c r="C5623">
        <v>2006</v>
      </c>
      <c r="D5623" s="61" t="s">
        <v>2097</v>
      </c>
    </row>
    <row r="5624" spans="1:4" hidden="1" x14ac:dyDescent="0.25">
      <c r="A5624" s="61" t="s">
        <v>146</v>
      </c>
      <c r="B5624" s="61" t="s">
        <v>248</v>
      </c>
      <c r="C5624">
        <v>2007</v>
      </c>
      <c r="D5624" s="61" t="s">
        <v>2097</v>
      </c>
    </row>
    <row r="5625" spans="1:4" hidden="1" x14ac:dyDescent="0.25">
      <c r="A5625" s="61" t="s">
        <v>146</v>
      </c>
      <c r="B5625" s="61" t="s">
        <v>248</v>
      </c>
      <c r="C5625">
        <v>2008</v>
      </c>
      <c r="D5625" s="61" t="s">
        <v>2084</v>
      </c>
    </row>
    <row r="5626" spans="1:4" hidden="1" x14ac:dyDescent="0.25">
      <c r="A5626" s="61" t="s">
        <v>146</v>
      </c>
      <c r="B5626" s="61" t="s">
        <v>248</v>
      </c>
      <c r="C5626">
        <v>2009</v>
      </c>
      <c r="D5626" s="61" t="s">
        <v>2084</v>
      </c>
    </row>
    <row r="5627" spans="1:4" hidden="1" x14ac:dyDescent="0.25">
      <c r="A5627" s="61" t="s">
        <v>146</v>
      </c>
      <c r="B5627" s="61" t="s">
        <v>248</v>
      </c>
      <c r="C5627">
        <v>2010</v>
      </c>
      <c r="D5627" s="61" t="s">
        <v>2473</v>
      </c>
    </row>
    <row r="5628" spans="1:4" hidden="1" x14ac:dyDescent="0.25">
      <c r="A5628" s="61" t="s">
        <v>146</v>
      </c>
      <c r="B5628" s="61" t="s">
        <v>248</v>
      </c>
      <c r="C5628">
        <v>2011</v>
      </c>
      <c r="D5628" s="61" t="s">
        <v>2473</v>
      </c>
    </row>
    <row r="5629" spans="1:4" hidden="1" x14ac:dyDescent="0.25">
      <c r="A5629" s="61" t="s">
        <v>146</v>
      </c>
      <c r="B5629" s="61" t="s">
        <v>248</v>
      </c>
      <c r="C5629">
        <v>2012</v>
      </c>
      <c r="D5629" s="61" t="s">
        <v>2473</v>
      </c>
    </row>
    <row r="5630" spans="1:4" hidden="1" x14ac:dyDescent="0.25">
      <c r="A5630" s="61" t="s">
        <v>146</v>
      </c>
      <c r="B5630" s="61" t="s">
        <v>248</v>
      </c>
      <c r="C5630">
        <v>2013</v>
      </c>
      <c r="D5630" s="61" t="s">
        <v>2084</v>
      </c>
    </row>
    <row r="5631" spans="1:4" hidden="1" x14ac:dyDescent="0.25">
      <c r="A5631" s="61" t="s">
        <v>146</v>
      </c>
      <c r="B5631" s="61" t="s">
        <v>248</v>
      </c>
      <c r="C5631">
        <v>2014</v>
      </c>
      <c r="D5631" s="61" t="s">
        <v>2472</v>
      </c>
    </row>
    <row r="5632" spans="1:4" hidden="1" x14ac:dyDescent="0.25">
      <c r="A5632" s="61" t="s">
        <v>146</v>
      </c>
      <c r="B5632" s="61" t="s">
        <v>248</v>
      </c>
      <c r="C5632">
        <v>2015</v>
      </c>
      <c r="D5632" s="61" t="s">
        <v>2091</v>
      </c>
    </row>
    <row r="5633" spans="1:4" hidden="1" x14ac:dyDescent="0.25">
      <c r="A5633" s="61" t="s">
        <v>146</v>
      </c>
      <c r="B5633" s="61" t="s">
        <v>248</v>
      </c>
      <c r="C5633">
        <v>2016</v>
      </c>
      <c r="D5633" s="61" t="s">
        <v>2091</v>
      </c>
    </row>
    <row r="5634" spans="1:4" hidden="1" x14ac:dyDescent="0.25">
      <c r="A5634" s="61" t="s">
        <v>146</v>
      </c>
      <c r="B5634" s="61" t="s">
        <v>248</v>
      </c>
      <c r="C5634">
        <v>2017</v>
      </c>
      <c r="D5634" s="61" t="s">
        <v>2091</v>
      </c>
    </row>
    <row r="5635" spans="1:4" hidden="1" x14ac:dyDescent="0.25">
      <c r="A5635" s="61" t="s">
        <v>146</v>
      </c>
      <c r="B5635" s="61" t="s">
        <v>248</v>
      </c>
      <c r="C5635">
        <v>2018</v>
      </c>
      <c r="D5635" s="61" t="s">
        <v>2532</v>
      </c>
    </row>
    <row r="5636" spans="1:4" hidden="1" x14ac:dyDescent="0.25">
      <c r="A5636" s="61" t="s">
        <v>146</v>
      </c>
      <c r="B5636" s="61" t="s">
        <v>248</v>
      </c>
      <c r="C5636">
        <v>2019</v>
      </c>
      <c r="D5636" s="61" t="s">
        <v>2470</v>
      </c>
    </row>
    <row r="5637" spans="1:4" hidden="1" x14ac:dyDescent="0.25">
      <c r="A5637" s="61" t="s">
        <v>146</v>
      </c>
      <c r="B5637" s="61" t="s">
        <v>248</v>
      </c>
      <c r="C5637">
        <v>2020</v>
      </c>
      <c r="D5637" s="61" t="s">
        <v>2092</v>
      </c>
    </row>
    <row r="5638" spans="1:4" hidden="1" x14ac:dyDescent="0.25">
      <c r="A5638" s="61" t="s">
        <v>146</v>
      </c>
      <c r="B5638" s="61" t="s">
        <v>248</v>
      </c>
      <c r="C5638">
        <v>2021</v>
      </c>
      <c r="D5638" s="61" t="s">
        <v>2082</v>
      </c>
    </row>
    <row r="5639" spans="1:4" hidden="1" x14ac:dyDescent="0.25">
      <c r="A5639" s="61" t="s">
        <v>146</v>
      </c>
      <c r="B5639" s="61" t="s">
        <v>248</v>
      </c>
      <c r="C5639">
        <v>2022</v>
      </c>
      <c r="D5639" s="61" t="s">
        <v>2472</v>
      </c>
    </row>
    <row r="5640" spans="1:4" x14ac:dyDescent="0.25">
      <c r="A5640" s="61" t="s">
        <v>146</v>
      </c>
      <c r="B5640" s="61" t="s">
        <v>248</v>
      </c>
      <c r="C5640">
        <v>2023</v>
      </c>
      <c r="D5640" s="61">
        <v>0.95699999999999996</v>
      </c>
    </row>
    <row r="5641" spans="1:4" hidden="1" x14ac:dyDescent="0.25">
      <c r="A5641" s="61" t="s">
        <v>172</v>
      </c>
      <c r="B5641" s="61" t="s">
        <v>249</v>
      </c>
      <c r="C5641">
        <v>1789</v>
      </c>
      <c r="D5641" s="61" t="s">
        <v>2130</v>
      </c>
    </row>
    <row r="5642" spans="1:4" hidden="1" x14ac:dyDescent="0.25">
      <c r="A5642" s="61" t="s">
        <v>172</v>
      </c>
      <c r="B5642" s="61" t="s">
        <v>249</v>
      </c>
      <c r="C5642">
        <v>1790</v>
      </c>
      <c r="D5642" s="61" t="s">
        <v>2130</v>
      </c>
    </row>
    <row r="5643" spans="1:4" hidden="1" x14ac:dyDescent="0.25">
      <c r="A5643" s="61" t="s">
        <v>172</v>
      </c>
      <c r="B5643" s="61" t="s">
        <v>249</v>
      </c>
      <c r="C5643">
        <v>1791</v>
      </c>
      <c r="D5643" s="61" t="s">
        <v>2130</v>
      </c>
    </row>
    <row r="5644" spans="1:4" hidden="1" x14ac:dyDescent="0.25">
      <c r="A5644" s="61" t="s">
        <v>172</v>
      </c>
      <c r="B5644" s="61" t="s">
        <v>249</v>
      </c>
      <c r="C5644">
        <v>1792</v>
      </c>
      <c r="D5644" s="61" t="s">
        <v>2130</v>
      </c>
    </row>
    <row r="5645" spans="1:4" hidden="1" x14ac:dyDescent="0.25">
      <c r="A5645" s="61" t="s">
        <v>172</v>
      </c>
      <c r="B5645" s="61" t="s">
        <v>249</v>
      </c>
      <c r="C5645">
        <v>1793</v>
      </c>
      <c r="D5645" s="61" t="s">
        <v>2130</v>
      </c>
    </row>
    <row r="5646" spans="1:4" hidden="1" x14ac:dyDescent="0.25">
      <c r="A5646" s="61" t="s">
        <v>172</v>
      </c>
      <c r="B5646" s="61" t="s">
        <v>249</v>
      </c>
      <c r="C5646">
        <v>1794</v>
      </c>
      <c r="D5646" s="61" t="s">
        <v>2130</v>
      </c>
    </row>
    <row r="5647" spans="1:4" hidden="1" x14ac:dyDescent="0.25">
      <c r="A5647" s="61" t="s">
        <v>172</v>
      </c>
      <c r="B5647" s="61" t="s">
        <v>249</v>
      </c>
      <c r="C5647">
        <v>1795</v>
      </c>
      <c r="D5647" s="61" t="s">
        <v>2130</v>
      </c>
    </row>
    <row r="5648" spans="1:4" hidden="1" x14ac:dyDescent="0.25">
      <c r="A5648" s="61" t="s">
        <v>172</v>
      </c>
      <c r="B5648" s="61" t="s">
        <v>249</v>
      </c>
      <c r="C5648">
        <v>1796</v>
      </c>
      <c r="D5648" s="61" t="s">
        <v>2130</v>
      </c>
    </row>
    <row r="5649" spans="1:4" hidden="1" x14ac:dyDescent="0.25">
      <c r="A5649" s="61" t="s">
        <v>172</v>
      </c>
      <c r="B5649" s="61" t="s">
        <v>249</v>
      </c>
      <c r="C5649">
        <v>1797</v>
      </c>
      <c r="D5649" s="61" t="s">
        <v>2130</v>
      </c>
    </row>
    <row r="5650" spans="1:4" hidden="1" x14ac:dyDescent="0.25">
      <c r="A5650" s="61" t="s">
        <v>172</v>
      </c>
      <c r="B5650" s="61" t="s">
        <v>249</v>
      </c>
      <c r="C5650">
        <v>1798</v>
      </c>
      <c r="D5650" s="61" t="s">
        <v>2130</v>
      </c>
    </row>
    <row r="5651" spans="1:4" hidden="1" x14ac:dyDescent="0.25">
      <c r="A5651" s="61" t="s">
        <v>172</v>
      </c>
      <c r="B5651" s="61" t="s">
        <v>249</v>
      </c>
      <c r="C5651">
        <v>1799</v>
      </c>
      <c r="D5651" s="61" t="s">
        <v>2130</v>
      </c>
    </row>
    <row r="5652" spans="1:4" hidden="1" x14ac:dyDescent="0.25">
      <c r="A5652" s="61" t="s">
        <v>172</v>
      </c>
      <c r="B5652" s="61" t="s">
        <v>249</v>
      </c>
      <c r="C5652">
        <v>1800</v>
      </c>
      <c r="D5652" s="61" t="s">
        <v>2130</v>
      </c>
    </row>
    <row r="5653" spans="1:4" hidden="1" x14ac:dyDescent="0.25">
      <c r="A5653" s="61" t="s">
        <v>172</v>
      </c>
      <c r="B5653" s="61" t="s">
        <v>249</v>
      </c>
      <c r="C5653">
        <v>1801</v>
      </c>
      <c r="D5653" s="61" t="s">
        <v>2130</v>
      </c>
    </row>
    <row r="5654" spans="1:4" hidden="1" x14ac:dyDescent="0.25">
      <c r="A5654" s="61" t="s">
        <v>172</v>
      </c>
      <c r="B5654" s="61" t="s">
        <v>249</v>
      </c>
      <c r="C5654">
        <v>1802</v>
      </c>
      <c r="D5654" s="61" t="s">
        <v>2130</v>
      </c>
    </row>
    <row r="5655" spans="1:4" hidden="1" x14ac:dyDescent="0.25">
      <c r="A5655" s="61" t="s">
        <v>172</v>
      </c>
      <c r="B5655" s="61" t="s">
        <v>249</v>
      </c>
      <c r="C5655">
        <v>1803</v>
      </c>
      <c r="D5655" s="61" t="s">
        <v>2130</v>
      </c>
    </row>
    <row r="5656" spans="1:4" hidden="1" x14ac:dyDescent="0.25">
      <c r="A5656" s="61" t="s">
        <v>172</v>
      </c>
      <c r="B5656" s="61" t="s">
        <v>249</v>
      </c>
      <c r="C5656">
        <v>1804</v>
      </c>
      <c r="D5656" s="61" t="s">
        <v>2130</v>
      </c>
    </row>
    <row r="5657" spans="1:4" hidden="1" x14ac:dyDescent="0.25">
      <c r="A5657" s="61" t="s">
        <v>172</v>
      </c>
      <c r="B5657" s="61" t="s">
        <v>249</v>
      </c>
      <c r="C5657">
        <v>1805</v>
      </c>
      <c r="D5657" s="61" t="s">
        <v>2130</v>
      </c>
    </row>
    <row r="5658" spans="1:4" hidden="1" x14ac:dyDescent="0.25">
      <c r="A5658" s="61" t="s">
        <v>172</v>
      </c>
      <c r="B5658" s="61" t="s">
        <v>249</v>
      </c>
      <c r="C5658">
        <v>1806</v>
      </c>
      <c r="D5658" s="61" t="s">
        <v>2130</v>
      </c>
    </row>
    <row r="5659" spans="1:4" hidden="1" x14ac:dyDescent="0.25">
      <c r="A5659" s="61" t="s">
        <v>172</v>
      </c>
      <c r="B5659" s="61" t="s">
        <v>249</v>
      </c>
      <c r="C5659">
        <v>1807</v>
      </c>
      <c r="D5659" s="61" t="s">
        <v>2130</v>
      </c>
    </row>
    <row r="5660" spans="1:4" hidden="1" x14ac:dyDescent="0.25">
      <c r="A5660" s="61" t="s">
        <v>172</v>
      </c>
      <c r="B5660" s="61" t="s">
        <v>249</v>
      </c>
      <c r="C5660">
        <v>1808</v>
      </c>
      <c r="D5660" s="61" t="s">
        <v>2130</v>
      </c>
    </row>
    <row r="5661" spans="1:4" hidden="1" x14ac:dyDescent="0.25">
      <c r="A5661" s="61" t="s">
        <v>172</v>
      </c>
      <c r="B5661" s="61" t="s">
        <v>249</v>
      </c>
      <c r="C5661">
        <v>1809</v>
      </c>
      <c r="D5661" s="61" t="s">
        <v>2130</v>
      </c>
    </row>
    <row r="5662" spans="1:4" hidden="1" x14ac:dyDescent="0.25">
      <c r="A5662" s="61" t="s">
        <v>172</v>
      </c>
      <c r="B5662" s="61" t="s">
        <v>249</v>
      </c>
      <c r="C5662">
        <v>1810</v>
      </c>
      <c r="D5662" s="61" t="s">
        <v>2130</v>
      </c>
    </row>
    <row r="5663" spans="1:4" hidden="1" x14ac:dyDescent="0.25">
      <c r="A5663" s="61" t="s">
        <v>172</v>
      </c>
      <c r="B5663" s="61" t="s">
        <v>249</v>
      </c>
      <c r="C5663">
        <v>1811</v>
      </c>
      <c r="D5663" s="61" t="s">
        <v>2130</v>
      </c>
    </row>
    <row r="5664" spans="1:4" hidden="1" x14ac:dyDescent="0.25">
      <c r="A5664" s="61" t="s">
        <v>172</v>
      </c>
      <c r="B5664" s="61" t="s">
        <v>249</v>
      </c>
      <c r="C5664">
        <v>1812</v>
      </c>
      <c r="D5664" s="61" t="s">
        <v>2130</v>
      </c>
    </row>
    <row r="5665" spans="1:4" hidden="1" x14ac:dyDescent="0.25">
      <c r="A5665" s="61" t="s">
        <v>172</v>
      </c>
      <c r="B5665" s="61" t="s">
        <v>249</v>
      </c>
      <c r="C5665">
        <v>1813</v>
      </c>
      <c r="D5665" s="61" t="s">
        <v>2130</v>
      </c>
    </row>
    <row r="5666" spans="1:4" hidden="1" x14ac:dyDescent="0.25">
      <c r="A5666" s="61" t="s">
        <v>172</v>
      </c>
      <c r="B5666" s="61" t="s">
        <v>249</v>
      </c>
      <c r="C5666">
        <v>1814</v>
      </c>
      <c r="D5666" s="61" t="s">
        <v>2130</v>
      </c>
    </row>
    <row r="5667" spans="1:4" hidden="1" x14ac:dyDescent="0.25">
      <c r="A5667" s="61" t="s">
        <v>172</v>
      </c>
      <c r="B5667" s="61" t="s">
        <v>249</v>
      </c>
      <c r="C5667">
        <v>1815</v>
      </c>
      <c r="D5667" s="61" t="s">
        <v>2130</v>
      </c>
    </row>
    <row r="5668" spans="1:4" hidden="1" x14ac:dyDescent="0.25">
      <c r="A5668" s="61" t="s">
        <v>172</v>
      </c>
      <c r="B5668" s="61" t="s">
        <v>249</v>
      </c>
      <c r="C5668">
        <v>1816</v>
      </c>
      <c r="D5668" s="61" t="s">
        <v>2130</v>
      </c>
    </row>
    <row r="5669" spans="1:4" hidden="1" x14ac:dyDescent="0.25">
      <c r="A5669" s="61" t="s">
        <v>172</v>
      </c>
      <c r="B5669" s="61" t="s">
        <v>249</v>
      </c>
      <c r="C5669">
        <v>1817</v>
      </c>
      <c r="D5669" s="61" t="s">
        <v>2130</v>
      </c>
    </row>
    <row r="5670" spans="1:4" hidden="1" x14ac:dyDescent="0.25">
      <c r="A5670" s="61" t="s">
        <v>172</v>
      </c>
      <c r="B5670" s="61" t="s">
        <v>249</v>
      </c>
      <c r="C5670">
        <v>1818</v>
      </c>
      <c r="D5670" s="61" t="s">
        <v>2130</v>
      </c>
    </row>
    <row r="5671" spans="1:4" hidden="1" x14ac:dyDescent="0.25">
      <c r="A5671" s="61" t="s">
        <v>172</v>
      </c>
      <c r="B5671" s="61" t="s">
        <v>249</v>
      </c>
      <c r="C5671">
        <v>1819</v>
      </c>
      <c r="D5671" s="61" t="s">
        <v>2130</v>
      </c>
    </row>
    <row r="5672" spans="1:4" hidden="1" x14ac:dyDescent="0.25">
      <c r="A5672" s="61" t="s">
        <v>172</v>
      </c>
      <c r="B5672" s="61" t="s">
        <v>249</v>
      </c>
      <c r="C5672">
        <v>1820</v>
      </c>
      <c r="D5672" s="61" t="s">
        <v>2130</v>
      </c>
    </row>
    <row r="5673" spans="1:4" hidden="1" x14ac:dyDescent="0.25">
      <c r="A5673" s="61" t="s">
        <v>172</v>
      </c>
      <c r="B5673" s="61" t="s">
        <v>249</v>
      </c>
      <c r="C5673">
        <v>1821</v>
      </c>
      <c r="D5673" s="61" t="s">
        <v>2130</v>
      </c>
    </row>
    <row r="5674" spans="1:4" hidden="1" x14ac:dyDescent="0.25">
      <c r="A5674" s="61" t="s">
        <v>172</v>
      </c>
      <c r="B5674" s="61" t="s">
        <v>249</v>
      </c>
      <c r="C5674">
        <v>1822</v>
      </c>
      <c r="D5674" s="61" t="s">
        <v>2130</v>
      </c>
    </row>
    <row r="5675" spans="1:4" hidden="1" x14ac:dyDescent="0.25">
      <c r="A5675" s="61" t="s">
        <v>172</v>
      </c>
      <c r="B5675" s="61" t="s">
        <v>249</v>
      </c>
      <c r="C5675">
        <v>1823</v>
      </c>
      <c r="D5675" s="61" t="s">
        <v>2130</v>
      </c>
    </row>
    <row r="5676" spans="1:4" hidden="1" x14ac:dyDescent="0.25">
      <c r="A5676" s="61" t="s">
        <v>172</v>
      </c>
      <c r="B5676" s="61" t="s">
        <v>249</v>
      </c>
      <c r="C5676">
        <v>1824</v>
      </c>
      <c r="D5676" s="61" t="s">
        <v>2130</v>
      </c>
    </row>
    <row r="5677" spans="1:4" hidden="1" x14ac:dyDescent="0.25">
      <c r="A5677" s="61" t="s">
        <v>172</v>
      </c>
      <c r="B5677" s="61" t="s">
        <v>249</v>
      </c>
      <c r="C5677">
        <v>1825</v>
      </c>
      <c r="D5677" s="61" t="s">
        <v>2130</v>
      </c>
    </row>
    <row r="5678" spans="1:4" hidden="1" x14ac:dyDescent="0.25">
      <c r="A5678" s="61" t="s">
        <v>172</v>
      </c>
      <c r="B5678" s="61" t="s">
        <v>249</v>
      </c>
      <c r="C5678">
        <v>1826</v>
      </c>
      <c r="D5678" s="61" t="s">
        <v>2130</v>
      </c>
    </row>
    <row r="5679" spans="1:4" hidden="1" x14ac:dyDescent="0.25">
      <c r="A5679" s="61" t="s">
        <v>172</v>
      </c>
      <c r="B5679" s="61" t="s">
        <v>249</v>
      </c>
      <c r="C5679">
        <v>1827</v>
      </c>
      <c r="D5679" s="61" t="s">
        <v>2130</v>
      </c>
    </row>
    <row r="5680" spans="1:4" hidden="1" x14ac:dyDescent="0.25">
      <c r="A5680" s="61" t="s">
        <v>172</v>
      </c>
      <c r="B5680" s="61" t="s">
        <v>249</v>
      </c>
      <c r="C5680">
        <v>1828</v>
      </c>
      <c r="D5680" s="61" t="s">
        <v>2130</v>
      </c>
    </row>
    <row r="5681" spans="1:4" hidden="1" x14ac:dyDescent="0.25">
      <c r="A5681" s="61" t="s">
        <v>172</v>
      </c>
      <c r="B5681" s="61" t="s">
        <v>249</v>
      </c>
      <c r="C5681">
        <v>1829</v>
      </c>
      <c r="D5681" s="61" t="s">
        <v>2130</v>
      </c>
    </row>
    <row r="5682" spans="1:4" hidden="1" x14ac:dyDescent="0.25">
      <c r="A5682" s="61" t="s">
        <v>172</v>
      </c>
      <c r="B5682" s="61" t="s">
        <v>249</v>
      </c>
      <c r="C5682">
        <v>1830</v>
      </c>
      <c r="D5682" s="61" t="s">
        <v>2130</v>
      </c>
    </row>
    <row r="5683" spans="1:4" hidden="1" x14ac:dyDescent="0.25">
      <c r="A5683" s="61" t="s">
        <v>172</v>
      </c>
      <c r="B5683" s="61" t="s">
        <v>249</v>
      </c>
      <c r="C5683">
        <v>1831</v>
      </c>
      <c r="D5683" s="61" t="s">
        <v>2130</v>
      </c>
    </row>
    <row r="5684" spans="1:4" hidden="1" x14ac:dyDescent="0.25">
      <c r="A5684" s="61" t="s">
        <v>172</v>
      </c>
      <c r="B5684" s="61" t="s">
        <v>249</v>
      </c>
      <c r="C5684">
        <v>1832</v>
      </c>
      <c r="D5684" s="61" t="s">
        <v>2130</v>
      </c>
    </row>
    <row r="5685" spans="1:4" hidden="1" x14ac:dyDescent="0.25">
      <c r="A5685" s="61" t="s">
        <v>172</v>
      </c>
      <c r="B5685" s="61" t="s">
        <v>249</v>
      </c>
      <c r="C5685">
        <v>1833</v>
      </c>
      <c r="D5685" s="61" t="s">
        <v>2130</v>
      </c>
    </row>
    <row r="5686" spans="1:4" hidden="1" x14ac:dyDescent="0.25">
      <c r="A5686" s="61" t="s">
        <v>172</v>
      </c>
      <c r="B5686" s="61" t="s">
        <v>249</v>
      </c>
      <c r="C5686">
        <v>1834</v>
      </c>
      <c r="D5686" s="61" t="s">
        <v>2130</v>
      </c>
    </row>
    <row r="5687" spans="1:4" hidden="1" x14ac:dyDescent="0.25">
      <c r="A5687" s="61" t="s">
        <v>172</v>
      </c>
      <c r="B5687" s="61" t="s">
        <v>249</v>
      </c>
      <c r="C5687">
        <v>1835</v>
      </c>
      <c r="D5687" s="61" t="s">
        <v>2130</v>
      </c>
    </row>
    <row r="5688" spans="1:4" hidden="1" x14ac:dyDescent="0.25">
      <c r="A5688" s="61" t="s">
        <v>172</v>
      </c>
      <c r="B5688" s="61" t="s">
        <v>249</v>
      </c>
      <c r="C5688">
        <v>1836</v>
      </c>
      <c r="D5688" s="61" t="s">
        <v>2130</v>
      </c>
    </row>
    <row r="5689" spans="1:4" hidden="1" x14ac:dyDescent="0.25">
      <c r="A5689" s="61" t="s">
        <v>172</v>
      </c>
      <c r="B5689" s="61" t="s">
        <v>249</v>
      </c>
      <c r="C5689">
        <v>1837</v>
      </c>
      <c r="D5689" s="61" t="s">
        <v>2130</v>
      </c>
    </row>
    <row r="5690" spans="1:4" hidden="1" x14ac:dyDescent="0.25">
      <c r="A5690" s="61" t="s">
        <v>172</v>
      </c>
      <c r="B5690" s="61" t="s">
        <v>249</v>
      </c>
      <c r="C5690">
        <v>1838</v>
      </c>
      <c r="D5690" s="61" t="s">
        <v>2130</v>
      </c>
    </row>
    <row r="5691" spans="1:4" hidden="1" x14ac:dyDescent="0.25">
      <c r="A5691" s="61" t="s">
        <v>172</v>
      </c>
      <c r="B5691" s="61" t="s">
        <v>249</v>
      </c>
      <c r="C5691">
        <v>1839</v>
      </c>
      <c r="D5691" s="61" t="s">
        <v>2130</v>
      </c>
    </row>
    <row r="5692" spans="1:4" hidden="1" x14ac:dyDescent="0.25">
      <c r="A5692" s="61" t="s">
        <v>172</v>
      </c>
      <c r="B5692" s="61" t="s">
        <v>249</v>
      </c>
      <c r="C5692">
        <v>1840</v>
      </c>
      <c r="D5692" s="61" t="s">
        <v>2130</v>
      </c>
    </row>
    <row r="5693" spans="1:4" hidden="1" x14ac:dyDescent="0.25">
      <c r="A5693" s="61" t="s">
        <v>172</v>
      </c>
      <c r="B5693" s="61" t="s">
        <v>249</v>
      </c>
      <c r="C5693">
        <v>1841</v>
      </c>
      <c r="D5693" s="61" t="s">
        <v>2130</v>
      </c>
    </row>
    <row r="5694" spans="1:4" hidden="1" x14ac:dyDescent="0.25">
      <c r="A5694" s="61" t="s">
        <v>172</v>
      </c>
      <c r="B5694" s="61" t="s">
        <v>249</v>
      </c>
      <c r="C5694">
        <v>1842</v>
      </c>
      <c r="D5694" s="61" t="s">
        <v>2130</v>
      </c>
    </row>
    <row r="5695" spans="1:4" hidden="1" x14ac:dyDescent="0.25">
      <c r="A5695" s="61" t="s">
        <v>172</v>
      </c>
      <c r="B5695" s="61" t="s">
        <v>249</v>
      </c>
      <c r="C5695">
        <v>1843</v>
      </c>
      <c r="D5695" s="61" t="s">
        <v>2130</v>
      </c>
    </row>
    <row r="5696" spans="1:4" hidden="1" x14ac:dyDescent="0.25">
      <c r="A5696" s="61" t="s">
        <v>172</v>
      </c>
      <c r="B5696" s="61" t="s">
        <v>249</v>
      </c>
      <c r="C5696">
        <v>1844</v>
      </c>
      <c r="D5696" s="61" t="s">
        <v>2130</v>
      </c>
    </row>
    <row r="5697" spans="1:4" hidden="1" x14ac:dyDescent="0.25">
      <c r="A5697" s="61" t="s">
        <v>172</v>
      </c>
      <c r="B5697" s="61" t="s">
        <v>249</v>
      </c>
      <c r="C5697">
        <v>1845</v>
      </c>
      <c r="D5697" s="61" t="s">
        <v>2130</v>
      </c>
    </row>
    <row r="5698" spans="1:4" hidden="1" x14ac:dyDescent="0.25">
      <c r="A5698" s="61" t="s">
        <v>172</v>
      </c>
      <c r="B5698" s="61" t="s">
        <v>249</v>
      </c>
      <c r="C5698">
        <v>1846</v>
      </c>
      <c r="D5698" s="61" t="s">
        <v>2130</v>
      </c>
    </row>
    <row r="5699" spans="1:4" hidden="1" x14ac:dyDescent="0.25">
      <c r="A5699" s="61" t="s">
        <v>172</v>
      </c>
      <c r="B5699" s="61" t="s">
        <v>249</v>
      </c>
      <c r="C5699">
        <v>1847</v>
      </c>
      <c r="D5699" s="61" t="s">
        <v>2130</v>
      </c>
    </row>
    <row r="5700" spans="1:4" hidden="1" x14ac:dyDescent="0.25">
      <c r="A5700" s="61" t="s">
        <v>172</v>
      </c>
      <c r="B5700" s="61" t="s">
        <v>249</v>
      </c>
      <c r="C5700">
        <v>1848</v>
      </c>
      <c r="D5700" s="61" t="s">
        <v>2130</v>
      </c>
    </row>
    <row r="5701" spans="1:4" hidden="1" x14ac:dyDescent="0.25">
      <c r="A5701" s="61" t="s">
        <v>172</v>
      </c>
      <c r="B5701" s="61" t="s">
        <v>249</v>
      </c>
      <c r="C5701">
        <v>1849</v>
      </c>
      <c r="D5701" s="61" t="s">
        <v>2130</v>
      </c>
    </row>
    <row r="5702" spans="1:4" hidden="1" x14ac:dyDescent="0.25">
      <c r="A5702" s="61" t="s">
        <v>172</v>
      </c>
      <c r="B5702" s="61" t="s">
        <v>249</v>
      </c>
      <c r="C5702">
        <v>1850</v>
      </c>
      <c r="D5702" s="61" t="s">
        <v>2130</v>
      </c>
    </row>
    <row r="5703" spans="1:4" hidden="1" x14ac:dyDescent="0.25">
      <c r="A5703" s="61" t="s">
        <v>172</v>
      </c>
      <c r="B5703" s="61" t="s">
        <v>249</v>
      </c>
      <c r="C5703">
        <v>1851</v>
      </c>
      <c r="D5703" s="61" t="s">
        <v>2130</v>
      </c>
    </row>
    <row r="5704" spans="1:4" hidden="1" x14ac:dyDescent="0.25">
      <c r="A5704" s="61" t="s">
        <v>172</v>
      </c>
      <c r="B5704" s="61" t="s">
        <v>249</v>
      </c>
      <c r="C5704">
        <v>1852</v>
      </c>
      <c r="D5704" s="61" t="s">
        <v>2130</v>
      </c>
    </row>
    <row r="5705" spans="1:4" hidden="1" x14ac:dyDescent="0.25">
      <c r="A5705" s="61" t="s">
        <v>172</v>
      </c>
      <c r="B5705" s="61" t="s">
        <v>249</v>
      </c>
      <c r="C5705">
        <v>1853</v>
      </c>
      <c r="D5705" s="61" t="s">
        <v>2130</v>
      </c>
    </row>
    <row r="5706" spans="1:4" hidden="1" x14ac:dyDescent="0.25">
      <c r="A5706" s="61" t="s">
        <v>172</v>
      </c>
      <c r="B5706" s="61" t="s">
        <v>249</v>
      </c>
      <c r="C5706">
        <v>1854</v>
      </c>
      <c r="D5706" s="61" t="s">
        <v>2130</v>
      </c>
    </row>
    <row r="5707" spans="1:4" hidden="1" x14ac:dyDescent="0.25">
      <c r="A5707" s="61" t="s">
        <v>172</v>
      </c>
      <c r="B5707" s="61" t="s">
        <v>249</v>
      </c>
      <c r="C5707">
        <v>1855</v>
      </c>
      <c r="D5707" s="61" t="s">
        <v>2130</v>
      </c>
    </row>
    <row r="5708" spans="1:4" hidden="1" x14ac:dyDescent="0.25">
      <c r="A5708" s="61" t="s">
        <v>172</v>
      </c>
      <c r="B5708" s="61" t="s">
        <v>249</v>
      </c>
      <c r="C5708">
        <v>1856</v>
      </c>
      <c r="D5708" s="61" t="s">
        <v>2130</v>
      </c>
    </row>
    <row r="5709" spans="1:4" hidden="1" x14ac:dyDescent="0.25">
      <c r="A5709" s="61" t="s">
        <v>172</v>
      </c>
      <c r="B5709" s="61" t="s">
        <v>249</v>
      </c>
      <c r="C5709">
        <v>1857</v>
      </c>
      <c r="D5709" s="61" t="s">
        <v>2130</v>
      </c>
    </row>
    <row r="5710" spans="1:4" hidden="1" x14ac:dyDescent="0.25">
      <c r="A5710" s="61" t="s">
        <v>172</v>
      </c>
      <c r="B5710" s="61" t="s">
        <v>249</v>
      </c>
      <c r="C5710">
        <v>1858</v>
      </c>
      <c r="D5710" s="61" t="s">
        <v>2130</v>
      </c>
    </row>
    <row r="5711" spans="1:4" hidden="1" x14ac:dyDescent="0.25">
      <c r="A5711" s="61" t="s">
        <v>172</v>
      </c>
      <c r="B5711" s="61" t="s">
        <v>249</v>
      </c>
      <c r="C5711">
        <v>1859</v>
      </c>
      <c r="D5711" s="61" t="s">
        <v>2130</v>
      </c>
    </row>
    <row r="5712" spans="1:4" hidden="1" x14ac:dyDescent="0.25">
      <c r="A5712" s="61" t="s">
        <v>172</v>
      </c>
      <c r="B5712" s="61" t="s">
        <v>249</v>
      </c>
      <c r="C5712">
        <v>1860</v>
      </c>
      <c r="D5712" s="61" t="s">
        <v>2130</v>
      </c>
    </row>
    <row r="5713" spans="1:4" hidden="1" x14ac:dyDescent="0.25">
      <c r="A5713" s="61" t="s">
        <v>172</v>
      </c>
      <c r="B5713" s="61" t="s">
        <v>249</v>
      </c>
      <c r="C5713">
        <v>1861</v>
      </c>
      <c r="D5713" s="61" t="s">
        <v>2130</v>
      </c>
    </row>
    <row r="5714" spans="1:4" hidden="1" x14ac:dyDescent="0.25">
      <c r="A5714" s="61" t="s">
        <v>172</v>
      </c>
      <c r="B5714" s="61" t="s">
        <v>249</v>
      </c>
      <c r="C5714">
        <v>1862</v>
      </c>
      <c r="D5714" s="61" t="s">
        <v>2130</v>
      </c>
    </row>
    <row r="5715" spans="1:4" hidden="1" x14ac:dyDescent="0.25">
      <c r="A5715" s="61" t="s">
        <v>172</v>
      </c>
      <c r="B5715" s="61" t="s">
        <v>249</v>
      </c>
      <c r="C5715">
        <v>1863</v>
      </c>
      <c r="D5715" s="61" t="s">
        <v>2501</v>
      </c>
    </row>
    <row r="5716" spans="1:4" hidden="1" x14ac:dyDescent="0.25">
      <c r="A5716" s="61" t="s">
        <v>172</v>
      </c>
      <c r="B5716" s="61" t="s">
        <v>249</v>
      </c>
      <c r="C5716">
        <v>1864</v>
      </c>
      <c r="D5716" s="61" t="s">
        <v>2501</v>
      </c>
    </row>
    <row r="5717" spans="1:4" hidden="1" x14ac:dyDescent="0.25">
      <c r="A5717" s="61" t="s">
        <v>172</v>
      </c>
      <c r="B5717" s="61" t="s">
        <v>249</v>
      </c>
      <c r="C5717">
        <v>1865</v>
      </c>
      <c r="D5717" s="61" t="s">
        <v>2501</v>
      </c>
    </row>
    <row r="5718" spans="1:4" hidden="1" x14ac:dyDescent="0.25">
      <c r="A5718" s="61" t="s">
        <v>172</v>
      </c>
      <c r="B5718" s="61" t="s">
        <v>249</v>
      </c>
      <c r="C5718">
        <v>1866</v>
      </c>
      <c r="D5718" s="61" t="s">
        <v>2501</v>
      </c>
    </row>
    <row r="5719" spans="1:4" hidden="1" x14ac:dyDescent="0.25">
      <c r="A5719" s="61" t="s">
        <v>172</v>
      </c>
      <c r="B5719" s="61" t="s">
        <v>249</v>
      </c>
      <c r="C5719">
        <v>1867</v>
      </c>
      <c r="D5719" s="61" t="s">
        <v>2501</v>
      </c>
    </row>
    <row r="5720" spans="1:4" hidden="1" x14ac:dyDescent="0.25">
      <c r="A5720" s="61" t="s">
        <v>172</v>
      </c>
      <c r="B5720" s="61" t="s">
        <v>249</v>
      </c>
      <c r="C5720">
        <v>1868</v>
      </c>
      <c r="D5720" s="61" t="s">
        <v>2501</v>
      </c>
    </row>
    <row r="5721" spans="1:4" hidden="1" x14ac:dyDescent="0.25">
      <c r="A5721" s="61" t="s">
        <v>172</v>
      </c>
      <c r="B5721" s="61" t="s">
        <v>249</v>
      </c>
      <c r="C5721">
        <v>1869</v>
      </c>
      <c r="D5721" s="61" t="s">
        <v>2501</v>
      </c>
    </row>
    <row r="5722" spans="1:4" hidden="1" x14ac:dyDescent="0.25">
      <c r="A5722" s="61" t="s">
        <v>172</v>
      </c>
      <c r="B5722" s="61" t="s">
        <v>249</v>
      </c>
      <c r="C5722">
        <v>1870</v>
      </c>
      <c r="D5722" s="61" t="s">
        <v>2501</v>
      </c>
    </row>
    <row r="5723" spans="1:4" hidden="1" x14ac:dyDescent="0.25">
      <c r="A5723" s="61" t="s">
        <v>172</v>
      </c>
      <c r="B5723" s="61" t="s">
        <v>249</v>
      </c>
      <c r="C5723">
        <v>1871</v>
      </c>
      <c r="D5723" s="61" t="s">
        <v>2501</v>
      </c>
    </row>
    <row r="5724" spans="1:4" hidden="1" x14ac:dyDescent="0.25">
      <c r="A5724" s="61" t="s">
        <v>172</v>
      </c>
      <c r="B5724" s="61" t="s">
        <v>249</v>
      </c>
      <c r="C5724">
        <v>1872</v>
      </c>
      <c r="D5724" s="61" t="s">
        <v>2501</v>
      </c>
    </row>
    <row r="5725" spans="1:4" hidden="1" x14ac:dyDescent="0.25">
      <c r="A5725" s="61" t="s">
        <v>172</v>
      </c>
      <c r="B5725" s="61" t="s">
        <v>249</v>
      </c>
      <c r="C5725">
        <v>1873</v>
      </c>
      <c r="D5725" s="61" t="s">
        <v>2501</v>
      </c>
    </row>
    <row r="5726" spans="1:4" hidden="1" x14ac:dyDescent="0.25">
      <c r="A5726" s="61" t="s">
        <v>172</v>
      </c>
      <c r="B5726" s="61" t="s">
        <v>249</v>
      </c>
      <c r="C5726">
        <v>1874</v>
      </c>
      <c r="D5726" s="61" t="s">
        <v>2501</v>
      </c>
    </row>
    <row r="5727" spans="1:4" hidden="1" x14ac:dyDescent="0.25">
      <c r="A5727" s="61" t="s">
        <v>172</v>
      </c>
      <c r="B5727" s="61" t="s">
        <v>249</v>
      </c>
      <c r="C5727">
        <v>1875</v>
      </c>
      <c r="D5727" s="61" t="s">
        <v>2501</v>
      </c>
    </row>
    <row r="5728" spans="1:4" hidden="1" x14ac:dyDescent="0.25">
      <c r="A5728" s="61" t="s">
        <v>172</v>
      </c>
      <c r="B5728" s="61" t="s">
        <v>249</v>
      </c>
      <c r="C5728">
        <v>1876</v>
      </c>
      <c r="D5728" s="61" t="s">
        <v>2501</v>
      </c>
    </row>
    <row r="5729" spans="1:4" hidden="1" x14ac:dyDescent="0.25">
      <c r="A5729" s="61" t="s">
        <v>172</v>
      </c>
      <c r="B5729" s="61" t="s">
        <v>249</v>
      </c>
      <c r="C5729">
        <v>1877</v>
      </c>
      <c r="D5729" s="61" t="s">
        <v>2501</v>
      </c>
    </row>
    <row r="5730" spans="1:4" hidden="1" x14ac:dyDescent="0.25">
      <c r="A5730" s="61" t="s">
        <v>172</v>
      </c>
      <c r="B5730" s="61" t="s">
        <v>249</v>
      </c>
      <c r="C5730">
        <v>1878</v>
      </c>
      <c r="D5730" s="61" t="s">
        <v>2501</v>
      </c>
    </row>
    <row r="5731" spans="1:4" hidden="1" x14ac:dyDescent="0.25">
      <c r="A5731" s="61" t="s">
        <v>172</v>
      </c>
      <c r="B5731" s="61" t="s">
        <v>249</v>
      </c>
      <c r="C5731">
        <v>1879</v>
      </c>
      <c r="D5731" s="61" t="s">
        <v>2501</v>
      </c>
    </row>
    <row r="5732" spans="1:4" hidden="1" x14ac:dyDescent="0.25">
      <c r="A5732" s="61" t="s">
        <v>172</v>
      </c>
      <c r="B5732" s="61" t="s">
        <v>249</v>
      </c>
      <c r="C5732">
        <v>1880</v>
      </c>
      <c r="D5732" s="61" t="s">
        <v>2501</v>
      </c>
    </row>
    <row r="5733" spans="1:4" hidden="1" x14ac:dyDescent="0.25">
      <c r="A5733" s="61" t="s">
        <v>172</v>
      </c>
      <c r="B5733" s="61" t="s">
        <v>249</v>
      </c>
      <c r="C5733">
        <v>1881</v>
      </c>
      <c r="D5733" s="61" t="s">
        <v>2501</v>
      </c>
    </row>
    <row r="5734" spans="1:4" hidden="1" x14ac:dyDescent="0.25">
      <c r="A5734" s="61" t="s">
        <v>172</v>
      </c>
      <c r="B5734" s="61" t="s">
        <v>249</v>
      </c>
      <c r="C5734">
        <v>1882</v>
      </c>
      <c r="D5734" s="61" t="s">
        <v>2501</v>
      </c>
    </row>
    <row r="5735" spans="1:4" hidden="1" x14ac:dyDescent="0.25">
      <c r="A5735" s="61" t="s">
        <v>172</v>
      </c>
      <c r="B5735" s="61" t="s">
        <v>249</v>
      </c>
      <c r="C5735">
        <v>1883</v>
      </c>
      <c r="D5735" s="61" t="s">
        <v>2501</v>
      </c>
    </row>
    <row r="5736" spans="1:4" hidden="1" x14ac:dyDescent="0.25">
      <c r="A5736" s="61" t="s">
        <v>172</v>
      </c>
      <c r="B5736" s="61" t="s">
        <v>249</v>
      </c>
      <c r="C5736">
        <v>1884</v>
      </c>
      <c r="D5736" s="61" t="s">
        <v>2501</v>
      </c>
    </row>
    <row r="5737" spans="1:4" hidden="1" x14ac:dyDescent="0.25">
      <c r="A5737" s="61" t="s">
        <v>172</v>
      </c>
      <c r="B5737" s="61" t="s">
        <v>249</v>
      </c>
      <c r="C5737">
        <v>1885</v>
      </c>
      <c r="D5737" s="61" t="s">
        <v>2501</v>
      </c>
    </row>
    <row r="5738" spans="1:4" hidden="1" x14ac:dyDescent="0.25">
      <c r="A5738" s="61" t="s">
        <v>172</v>
      </c>
      <c r="B5738" s="61" t="s">
        <v>249</v>
      </c>
      <c r="C5738">
        <v>1886</v>
      </c>
      <c r="D5738" s="61" t="s">
        <v>2501</v>
      </c>
    </row>
    <row r="5739" spans="1:4" hidden="1" x14ac:dyDescent="0.25">
      <c r="A5739" s="61" t="s">
        <v>172</v>
      </c>
      <c r="B5739" s="61" t="s">
        <v>249</v>
      </c>
      <c r="C5739">
        <v>1887</v>
      </c>
      <c r="D5739" s="61" t="s">
        <v>2501</v>
      </c>
    </row>
    <row r="5740" spans="1:4" hidden="1" x14ac:dyDescent="0.25">
      <c r="A5740" s="61" t="s">
        <v>172</v>
      </c>
      <c r="B5740" s="61" t="s">
        <v>249</v>
      </c>
      <c r="C5740">
        <v>1888</v>
      </c>
      <c r="D5740" s="61" t="s">
        <v>2501</v>
      </c>
    </row>
    <row r="5741" spans="1:4" hidden="1" x14ac:dyDescent="0.25">
      <c r="A5741" s="61" t="s">
        <v>172</v>
      </c>
      <c r="B5741" s="61" t="s">
        <v>249</v>
      </c>
      <c r="C5741">
        <v>1889</v>
      </c>
      <c r="D5741" s="61" t="s">
        <v>2501</v>
      </c>
    </row>
    <row r="5742" spans="1:4" hidden="1" x14ac:dyDescent="0.25">
      <c r="A5742" s="61" t="s">
        <v>172</v>
      </c>
      <c r="B5742" s="61" t="s">
        <v>249</v>
      </c>
      <c r="C5742">
        <v>1890</v>
      </c>
      <c r="D5742" s="61" t="s">
        <v>2501</v>
      </c>
    </row>
    <row r="5743" spans="1:4" hidden="1" x14ac:dyDescent="0.25">
      <c r="A5743" s="61" t="s">
        <v>172</v>
      </c>
      <c r="B5743" s="61" t="s">
        <v>249</v>
      </c>
      <c r="C5743">
        <v>1891</v>
      </c>
      <c r="D5743" s="61" t="s">
        <v>2501</v>
      </c>
    </row>
    <row r="5744" spans="1:4" hidden="1" x14ac:dyDescent="0.25">
      <c r="A5744" s="61" t="s">
        <v>172</v>
      </c>
      <c r="B5744" s="61" t="s">
        <v>249</v>
      </c>
      <c r="C5744">
        <v>1892</v>
      </c>
      <c r="D5744" s="61" t="s">
        <v>2501</v>
      </c>
    </row>
    <row r="5745" spans="1:4" hidden="1" x14ac:dyDescent="0.25">
      <c r="A5745" s="61" t="s">
        <v>172</v>
      </c>
      <c r="B5745" s="61" t="s">
        <v>249</v>
      </c>
      <c r="C5745">
        <v>1893</v>
      </c>
      <c r="D5745" s="61" t="s">
        <v>2501</v>
      </c>
    </row>
    <row r="5746" spans="1:4" hidden="1" x14ac:dyDescent="0.25">
      <c r="A5746" s="61" t="s">
        <v>172</v>
      </c>
      <c r="B5746" s="61" t="s">
        <v>249</v>
      </c>
      <c r="C5746">
        <v>1894</v>
      </c>
      <c r="D5746" s="61" t="s">
        <v>2501</v>
      </c>
    </row>
    <row r="5747" spans="1:4" hidden="1" x14ac:dyDescent="0.25">
      <c r="A5747" s="61" t="s">
        <v>172</v>
      </c>
      <c r="B5747" s="61" t="s">
        <v>249</v>
      </c>
      <c r="C5747">
        <v>1895</v>
      </c>
      <c r="D5747" s="61" t="s">
        <v>2501</v>
      </c>
    </row>
    <row r="5748" spans="1:4" hidden="1" x14ac:dyDescent="0.25">
      <c r="A5748" s="61" t="s">
        <v>172</v>
      </c>
      <c r="B5748" s="61" t="s">
        <v>249</v>
      </c>
      <c r="C5748">
        <v>1896</v>
      </c>
      <c r="D5748" s="61" t="s">
        <v>2501</v>
      </c>
    </row>
    <row r="5749" spans="1:4" hidden="1" x14ac:dyDescent="0.25">
      <c r="A5749" s="61" t="s">
        <v>172</v>
      </c>
      <c r="B5749" s="61" t="s">
        <v>249</v>
      </c>
      <c r="C5749">
        <v>1897</v>
      </c>
      <c r="D5749" s="61" t="s">
        <v>2501</v>
      </c>
    </row>
    <row r="5750" spans="1:4" hidden="1" x14ac:dyDescent="0.25">
      <c r="A5750" s="61" t="s">
        <v>172</v>
      </c>
      <c r="B5750" s="61" t="s">
        <v>249</v>
      </c>
      <c r="C5750">
        <v>1898</v>
      </c>
      <c r="D5750" s="61" t="s">
        <v>2501</v>
      </c>
    </row>
    <row r="5751" spans="1:4" hidden="1" x14ac:dyDescent="0.25">
      <c r="A5751" s="61" t="s">
        <v>172</v>
      </c>
      <c r="B5751" s="61" t="s">
        <v>249</v>
      </c>
      <c r="C5751">
        <v>1899</v>
      </c>
      <c r="D5751" s="61" t="s">
        <v>2501</v>
      </c>
    </row>
    <row r="5752" spans="1:4" hidden="1" x14ac:dyDescent="0.25">
      <c r="A5752" s="61" t="s">
        <v>172</v>
      </c>
      <c r="B5752" s="61" t="s">
        <v>249</v>
      </c>
      <c r="C5752">
        <v>1900</v>
      </c>
      <c r="D5752" s="61" t="s">
        <v>2533</v>
      </c>
    </row>
    <row r="5753" spans="1:4" hidden="1" x14ac:dyDescent="0.25">
      <c r="A5753" s="61" t="s">
        <v>172</v>
      </c>
      <c r="B5753" s="61" t="s">
        <v>249</v>
      </c>
      <c r="C5753">
        <v>1901</v>
      </c>
      <c r="D5753" s="61" t="s">
        <v>2533</v>
      </c>
    </row>
    <row r="5754" spans="1:4" hidden="1" x14ac:dyDescent="0.25">
      <c r="A5754" s="61" t="s">
        <v>172</v>
      </c>
      <c r="B5754" s="61" t="s">
        <v>249</v>
      </c>
      <c r="C5754">
        <v>1902</v>
      </c>
      <c r="D5754" s="61" t="s">
        <v>2533</v>
      </c>
    </row>
    <row r="5755" spans="1:4" hidden="1" x14ac:dyDescent="0.25">
      <c r="A5755" s="61" t="s">
        <v>172</v>
      </c>
      <c r="B5755" s="61" t="s">
        <v>249</v>
      </c>
      <c r="C5755">
        <v>1903</v>
      </c>
      <c r="D5755" s="61" t="s">
        <v>2533</v>
      </c>
    </row>
    <row r="5756" spans="1:4" hidden="1" x14ac:dyDescent="0.25">
      <c r="A5756" s="61" t="s">
        <v>172</v>
      </c>
      <c r="B5756" s="61" t="s">
        <v>249</v>
      </c>
      <c r="C5756">
        <v>1904</v>
      </c>
      <c r="D5756" s="61" t="s">
        <v>2533</v>
      </c>
    </row>
    <row r="5757" spans="1:4" hidden="1" x14ac:dyDescent="0.25">
      <c r="A5757" s="61" t="s">
        <v>172</v>
      </c>
      <c r="B5757" s="61" t="s">
        <v>249</v>
      </c>
      <c r="C5757">
        <v>1905</v>
      </c>
      <c r="D5757" s="61" t="s">
        <v>2533</v>
      </c>
    </row>
    <row r="5758" spans="1:4" hidden="1" x14ac:dyDescent="0.25">
      <c r="A5758" s="61" t="s">
        <v>172</v>
      </c>
      <c r="B5758" s="61" t="s">
        <v>249</v>
      </c>
      <c r="C5758">
        <v>1906</v>
      </c>
      <c r="D5758" s="61" t="s">
        <v>2533</v>
      </c>
    </row>
    <row r="5759" spans="1:4" hidden="1" x14ac:dyDescent="0.25">
      <c r="A5759" s="61" t="s">
        <v>172</v>
      </c>
      <c r="B5759" s="61" t="s">
        <v>249</v>
      </c>
      <c r="C5759">
        <v>1907</v>
      </c>
      <c r="D5759" s="61" t="s">
        <v>560</v>
      </c>
    </row>
    <row r="5760" spans="1:4" hidden="1" x14ac:dyDescent="0.25">
      <c r="A5760" s="61" t="s">
        <v>172</v>
      </c>
      <c r="B5760" s="61" t="s">
        <v>249</v>
      </c>
      <c r="C5760">
        <v>1908</v>
      </c>
      <c r="D5760" s="61" t="s">
        <v>560</v>
      </c>
    </row>
    <row r="5761" spans="1:4" hidden="1" x14ac:dyDescent="0.25">
      <c r="A5761" s="61" t="s">
        <v>172</v>
      </c>
      <c r="B5761" s="61" t="s">
        <v>249</v>
      </c>
      <c r="C5761">
        <v>1909</v>
      </c>
      <c r="D5761" s="61" t="s">
        <v>560</v>
      </c>
    </row>
    <row r="5762" spans="1:4" hidden="1" x14ac:dyDescent="0.25">
      <c r="A5762" s="61" t="s">
        <v>172</v>
      </c>
      <c r="B5762" s="61" t="s">
        <v>249</v>
      </c>
      <c r="C5762">
        <v>1910</v>
      </c>
      <c r="D5762" s="61" t="s">
        <v>560</v>
      </c>
    </row>
    <row r="5763" spans="1:4" hidden="1" x14ac:dyDescent="0.25">
      <c r="A5763" s="61" t="s">
        <v>172</v>
      </c>
      <c r="B5763" s="61" t="s">
        <v>249</v>
      </c>
      <c r="C5763">
        <v>1911</v>
      </c>
      <c r="D5763" s="61" t="s">
        <v>2439</v>
      </c>
    </row>
    <row r="5764" spans="1:4" hidden="1" x14ac:dyDescent="0.25">
      <c r="A5764" s="61" t="s">
        <v>172</v>
      </c>
      <c r="B5764" s="61" t="s">
        <v>249</v>
      </c>
      <c r="C5764">
        <v>1912</v>
      </c>
      <c r="D5764" s="61" t="s">
        <v>1514</v>
      </c>
    </row>
    <row r="5765" spans="1:4" hidden="1" x14ac:dyDescent="0.25">
      <c r="A5765" s="61" t="s">
        <v>172</v>
      </c>
      <c r="B5765" s="61" t="s">
        <v>249</v>
      </c>
      <c r="C5765">
        <v>1913</v>
      </c>
      <c r="D5765" s="61" t="s">
        <v>2534</v>
      </c>
    </row>
    <row r="5766" spans="1:4" hidden="1" x14ac:dyDescent="0.25">
      <c r="A5766" s="61" t="s">
        <v>172</v>
      </c>
      <c r="B5766" s="61" t="s">
        <v>249</v>
      </c>
      <c r="C5766">
        <v>1914</v>
      </c>
      <c r="D5766" s="61" t="s">
        <v>2186</v>
      </c>
    </row>
    <row r="5767" spans="1:4" hidden="1" x14ac:dyDescent="0.25">
      <c r="A5767" s="61" t="s">
        <v>172</v>
      </c>
      <c r="B5767" s="61" t="s">
        <v>249</v>
      </c>
      <c r="C5767">
        <v>1915</v>
      </c>
      <c r="D5767" s="61" t="s">
        <v>2186</v>
      </c>
    </row>
    <row r="5768" spans="1:4" hidden="1" x14ac:dyDescent="0.25">
      <c r="A5768" s="61" t="s">
        <v>172</v>
      </c>
      <c r="B5768" s="61" t="s">
        <v>249</v>
      </c>
      <c r="C5768">
        <v>1916</v>
      </c>
      <c r="D5768" s="61" t="s">
        <v>1515</v>
      </c>
    </row>
    <row r="5769" spans="1:4" hidden="1" x14ac:dyDescent="0.25">
      <c r="A5769" s="61" t="s">
        <v>172</v>
      </c>
      <c r="B5769" s="61" t="s">
        <v>249</v>
      </c>
      <c r="C5769">
        <v>1917</v>
      </c>
      <c r="D5769" s="61" t="s">
        <v>2186</v>
      </c>
    </row>
    <row r="5770" spans="1:4" hidden="1" x14ac:dyDescent="0.25">
      <c r="A5770" s="61" t="s">
        <v>172</v>
      </c>
      <c r="B5770" s="61" t="s">
        <v>249</v>
      </c>
      <c r="C5770">
        <v>1918</v>
      </c>
      <c r="D5770" s="61" t="s">
        <v>2186</v>
      </c>
    </row>
    <row r="5771" spans="1:4" hidden="1" x14ac:dyDescent="0.25">
      <c r="A5771" s="61" t="s">
        <v>172</v>
      </c>
      <c r="B5771" s="61" t="s">
        <v>249</v>
      </c>
      <c r="C5771">
        <v>1919</v>
      </c>
      <c r="D5771" s="61" t="s">
        <v>2186</v>
      </c>
    </row>
    <row r="5772" spans="1:4" hidden="1" x14ac:dyDescent="0.25">
      <c r="A5772" s="61" t="s">
        <v>172</v>
      </c>
      <c r="B5772" s="61" t="s">
        <v>249</v>
      </c>
      <c r="C5772">
        <v>1920</v>
      </c>
      <c r="D5772" s="61" t="s">
        <v>2446</v>
      </c>
    </row>
    <row r="5773" spans="1:4" hidden="1" x14ac:dyDescent="0.25">
      <c r="A5773" s="61" t="s">
        <v>172</v>
      </c>
      <c r="B5773" s="61" t="s">
        <v>249</v>
      </c>
      <c r="C5773">
        <v>1921</v>
      </c>
      <c r="D5773" s="61" t="s">
        <v>2446</v>
      </c>
    </row>
    <row r="5774" spans="1:4" hidden="1" x14ac:dyDescent="0.25">
      <c r="A5774" s="61" t="s">
        <v>172</v>
      </c>
      <c r="B5774" s="61" t="s">
        <v>249</v>
      </c>
      <c r="C5774">
        <v>1922</v>
      </c>
      <c r="D5774" s="61" t="s">
        <v>2446</v>
      </c>
    </row>
    <row r="5775" spans="1:4" hidden="1" x14ac:dyDescent="0.25">
      <c r="A5775" s="61" t="s">
        <v>172</v>
      </c>
      <c r="B5775" s="61" t="s">
        <v>249</v>
      </c>
      <c r="C5775">
        <v>1923</v>
      </c>
      <c r="D5775" s="61" t="s">
        <v>2446</v>
      </c>
    </row>
    <row r="5776" spans="1:4" hidden="1" x14ac:dyDescent="0.25">
      <c r="A5776" s="61" t="s">
        <v>172</v>
      </c>
      <c r="B5776" s="61" t="s">
        <v>249</v>
      </c>
      <c r="C5776">
        <v>1924</v>
      </c>
      <c r="D5776" s="61" t="s">
        <v>2446</v>
      </c>
    </row>
    <row r="5777" spans="1:4" hidden="1" x14ac:dyDescent="0.25">
      <c r="A5777" s="61" t="s">
        <v>172</v>
      </c>
      <c r="B5777" s="61" t="s">
        <v>249</v>
      </c>
      <c r="C5777">
        <v>1925</v>
      </c>
      <c r="D5777" s="61" t="s">
        <v>2446</v>
      </c>
    </row>
    <row r="5778" spans="1:4" hidden="1" x14ac:dyDescent="0.25">
      <c r="A5778" s="61" t="s">
        <v>172</v>
      </c>
      <c r="B5778" s="61" t="s">
        <v>249</v>
      </c>
      <c r="C5778">
        <v>1926</v>
      </c>
      <c r="D5778" s="61" t="s">
        <v>2446</v>
      </c>
    </row>
    <row r="5779" spans="1:4" hidden="1" x14ac:dyDescent="0.25">
      <c r="A5779" s="61" t="s">
        <v>172</v>
      </c>
      <c r="B5779" s="61" t="s">
        <v>249</v>
      </c>
      <c r="C5779">
        <v>1927</v>
      </c>
      <c r="D5779" s="61" t="s">
        <v>2105</v>
      </c>
    </row>
    <row r="5780" spans="1:4" hidden="1" x14ac:dyDescent="0.25">
      <c r="A5780" s="61" t="s">
        <v>172</v>
      </c>
      <c r="B5780" s="61" t="s">
        <v>249</v>
      </c>
      <c r="C5780">
        <v>1928</v>
      </c>
      <c r="D5780" s="61" t="s">
        <v>1529</v>
      </c>
    </row>
    <row r="5781" spans="1:4" hidden="1" x14ac:dyDescent="0.25">
      <c r="A5781" s="61" t="s">
        <v>172</v>
      </c>
      <c r="B5781" s="61" t="s">
        <v>249</v>
      </c>
      <c r="C5781">
        <v>1929</v>
      </c>
      <c r="D5781" s="61" t="s">
        <v>1529</v>
      </c>
    </row>
    <row r="5782" spans="1:4" hidden="1" x14ac:dyDescent="0.25">
      <c r="A5782" s="61" t="s">
        <v>172</v>
      </c>
      <c r="B5782" s="61" t="s">
        <v>249</v>
      </c>
      <c r="C5782">
        <v>1930</v>
      </c>
      <c r="D5782" s="61" t="s">
        <v>1529</v>
      </c>
    </row>
    <row r="5783" spans="1:4" hidden="1" x14ac:dyDescent="0.25">
      <c r="A5783" s="61" t="s">
        <v>172</v>
      </c>
      <c r="B5783" s="61" t="s">
        <v>249</v>
      </c>
      <c r="C5783">
        <v>1931</v>
      </c>
      <c r="D5783" s="61" t="s">
        <v>1529</v>
      </c>
    </row>
    <row r="5784" spans="1:4" hidden="1" x14ac:dyDescent="0.25">
      <c r="A5784" s="61" t="s">
        <v>172</v>
      </c>
      <c r="B5784" s="61" t="s">
        <v>249</v>
      </c>
      <c r="C5784">
        <v>1932</v>
      </c>
      <c r="D5784" s="61" t="s">
        <v>1529</v>
      </c>
    </row>
    <row r="5785" spans="1:4" hidden="1" x14ac:dyDescent="0.25">
      <c r="A5785" s="61" t="s">
        <v>172</v>
      </c>
      <c r="B5785" s="61" t="s">
        <v>249</v>
      </c>
      <c r="C5785">
        <v>1933</v>
      </c>
      <c r="D5785" s="61" t="s">
        <v>1529</v>
      </c>
    </row>
    <row r="5786" spans="1:4" hidden="1" x14ac:dyDescent="0.25">
      <c r="A5786" s="61" t="s">
        <v>172</v>
      </c>
      <c r="B5786" s="61" t="s">
        <v>249</v>
      </c>
      <c r="C5786">
        <v>1934</v>
      </c>
      <c r="D5786" s="61" t="s">
        <v>1529</v>
      </c>
    </row>
    <row r="5787" spans="1:4" hidden="1" x14ac:dyDescent="0.25">
      <c r="A5787" s="61" t="s">
        <v>172</v>
      </c>
      <c r="B5787" s="61" t="s">
        <v>249</v>
      </c>
      <c r="C5787">
        <v>1935</v>
      </c>
      <c r="D5787" s="61" t="s">
        <v>1529</v>
      </c>
    </row>
    <row r="5788" spans="1:4" hidden="1" x14ac:dyDescent="0.25">
      <c r="A5788" s="61" t="s">
        <v>172</v>
      </c>
      <c r="B5788" s="61" t="s">
        <v>249</v>
      </c>
      <c r="C5788">
        <v>1936</v>
      </c>
      <c r="D5788" s="61" t="s">
        <v>1529</v>
      </c>
    </row>
    <row r="5789" spans="1:4" hidden="1" x14ac:dyDescent="0.25">
      <c r="A5789" s="61" t="s">
        <v>172</v>
      </c>
      <c r="B5789" s="61" t="s">
        <v>249</v>
      </c>
      <c r="C5789">
        <v>1937</v>
      </c>
      <c r="D5789" s="61" t="s">
        <v>2148</v>
      </c>
    </row>
    <row r="5790" spans="1:4" hidden="1" x14ac:dyDescent="0.25">
      <c r="A5790" s="61" t="s">
        <v>172</v>
      </c>
      <c r="B5790" s="61" t="s">
        <v>249</v>
      </c>
      <c r="C5790">
        <v>1938</v>
      </c>
      <c r="D5790" s="61" t="s">
        <v>1855</v>
      </c>
    </row>
    <row r="5791" spans="1:4" hidden="1" x14ac:dyDescent="0.25">
      <c r="A5791" s="61" t="s">
        <v>172</v>
      </c>
      <c r="B5791" s="61" t="s">
        <v>249</v>
      </c>
      <c r="C5791">
        <v>1939</v>
      </c>
      <c r="D5791" s="61" t="s">
        <v>1855</v>
      </c>
    </row>
    <row r="5792" spans="1:4" hidden="1" x14ac:dyDescent="0.25">
      <c r="A5792" s="61" t="s">
        <v>172</v>
      </c>
      <c r="B5792" s="61" t="s">
        <v>249</v>
      </c>
      <c r="C5792">
        <v>1940</v>
      </c>
      <c r="D5792" s="61" t="s">
        <v>1855</v>
      </c>
    </row>
    <row r="5793" spans="1:4" hidden="1" x14ac:dyDescent="0.25">
      <c r="A5793" s="61" t="s">
        <v>172</v>
      </c>
      <c r="B5793" s="61" t="s">
        <v>249</v>
      </c>
      <c r="C5793">
        <v>1941</v>
      </c>
      <c r="D5793" s="61" t="s">
        <v>1855</v>
      </c>
    </row>
    <row r="5794" spans="1:4" hidden="1" x14ac:dyDescent="0.25">
      <c r="A5794" s="61" t="s">
        <v>172</v>
      </c>
      <c r="B5794" s="61" t="s">
        <v>249</v>
      </c>
      <c r="C5794">
        <v>1942</v>
      </c>
      <c r="D5794" s="61" t="s">
        <v>1855</v>
      </c>
    </row>
    <row r="5795" spans="1:4" hidden="1" x14ac:dyDescent="0.25">
      <c r="A5795" s="61" t="s">
        <v>172</v>
      </c>
      <c r="B5795" s="61" t="s">
        <v>249</v>
      </c>
      <c r="C5795">
        <v>1943</v>
      </c>
      <c r="D5795" s="61" t="s">
        <v>1854</v>
      </c>
    </row>
    <row r="5796" spans="1:4" hidden="1" x14ac:dyDescent="0.25">
      <c r="A5796" s="61" t="s">
        <v>172</v>
      </c>
      <c r="B5796" s="61" t="s">
        <v>249</v>
      </c>
      <c r="C5796">
        <v>1944</v>
      </c>
      <c r="D5796" s="61" t="s">
        <v>1854</v>
      </c>
    </row>
    <row r="5797" spans="1:4" hidden="1" x14ac:dyDescent="0.25">
      <c r="A5797" s="61" t="s">
        <v>172</v>
      </c>
      <c r="B5797" s="61" t="s">
        <v>249</v>
      </c>
      <c r="C5797">
        <v>1945</v>
      </c>
      <c r="D5797" s="61" t="s">
        <v>1854</v>
      </c>
    </row>
    <row r="5798" spans="1:4" hidden="1" x14ac:dyDescent="0.25">
      <c r="A5798" s="61" t="s">
        <v>172</v>
      </c>
      <c r="B5798" s="61" t="s">
        <v>249</v>
      </c>
      <c r="C5798">
        <v>1946</v>
      </c>
      <c r="D5798" s="61" t="s">
        <v>2445</v>
      </c>
    </row>
    <row r="5799" spans="1:4" hidden="1" x14ac:dyDescent="0.25">
      <c r="A5799" s="61" t="s">
        <v>172</v>
      </c>
      <c r="B5799" s="61" t="s">
        <v>249</v>
      </c>
      <c r="C5799">
        <v>1947</v>
      </c>
      <c r="D5799" s="61" t="s">
        <v>2351</v>
      </c>
    </row>
    <row r="5800" spans="1:4" hidden="1" x14ac:dyDescent="0.25">
      <c r="A5800" s="61" t="s">
        <v>172</v>
      </c>
      <c r="B5800" s="61" t="s">
        <v>249</v>
      </c>
      <c r="C5800">
        <v>1948</v>
      </c>
      <c r="D5800" s="61" t="s">
        <v>2351</v>
      </c>
    </row>
    <row r="5801" spans="1:4" hidden="1" x14ac:dyDescent="0.25">
      <c r="A5801" s="61" t="s">
        <v>172</v>
      </c>
      <c r="B5801" s="61" t="s">
        <v>249</v>
      </c>
      <c r="C5801">
        <v>1949</v>
      </c>
      <c r="D5801" s="61" t="s">
        <v>1752</v>
      </c>
    </row>
    <row r="5802" spans="1:4" hidden="1" x14ac:dyDescent="0.25">
      <c r="A5802" s="61" t="s">
        <v>172</v>
      </c>
      <c r="B5802" s="61" t="s">
        <v>249</v>
      </c>
      <c r="C5802">
        <v>1950</v>
      </c>
      <c r="D5802" s="61" t="s">
        <v>1494</v>
      </c>
    </row>
    <row r="5803" spans="1:4" hidden="1" x14ac:dyDescent="0.25">
      <c r="A5803" s="61" t="s">
        <v>172</v>
      </c>
      <c r="B5803" s="61" t="s">
        <v>249</v>
      </c>
      <c r="C5803">
        <v>1951</v>
      </c>
      <c r="D5803" s="61" t="s">
        <v>1494</v>
      </c>
    </row>
    <row r="5804" spans="1:4" hidden="1" x14ac:dyDescent="0.25">
      <c r="A5804" s="61" t="s">
        <v>172</v>
      </c>
      <c r="B5804" s="61" t="s">
        <v>249</v>
      </c>
      <c r="C5804">
        <v>1952</v>
      </c>
      <c r="D5804" s="61" t="s">
        <v>1494</v>
      </c>
    </row>
    <row r="5805" spans="1:4" hidden="1" x14ac:dyDescent="0.25">
      <c r="A5805" s="61" t="s">
        <v>172</v>
      </c>
      <c r="B5805" s="61" t="s">
        <v>249</v>
      </c>
      <c r="C5805">
        <v>1953</v>
      </c>
      <c r="D5805" s="61" t="s">
        <v>1494</v>
      </c>
    </row>
    <row r="5806" spans="1:4" hidden="1" x14ac:dyDescent="0.25">
      <c r="A5806" s="61" t="s">
        <v>172</v>
      </c>
      <c r="B5806" s="61" t="s">
        <v>249</v>
      </c>
      <c r="C5806">
        <v>1954</v>
      </c>
      <c r="D5806" s="61" t="s">
        <v>1494</v>
      </c>
    </row>
    <row r="5807" spans="1:4" hidden="1" x14ac:dyDescent="0.25">
      <c r="A5807" s="61" t="s">
        <v>172</v>
      </c>
      <c r="B5807" s="61" t="s">
        <v>249</v>
      </c>
      <c r="C5807">
        <v>1955</v>
      </c>
      <c r="D5807" s="61" t="s">
        <v>1744</v>
      </c>
    </row>
    <row r="5808" spans="1:4" hidden="1" x14ac:dyDescent="0.25">
      <c r="A5808" s="61" t="s">
        <v>172</v>
      </c>
      <c r="B5808" s="61" t="s">
        <v>249</v>
      </c>
      <c r="C5808">
        <v>1956</v>
      </c>
      <c r="D5808" s="61" t="s">
        <v>2495</v>
      </c>
    </row>
    <row r="5809" spans="1:4" hidden="1" x14ac:dyDescent="0.25">
      <c r="A5809" s="61" t="s">
        <v>172</v>
      </c>
      <c r="B5809" s="61" t="s">
        <v>249</v>
      </c>
      <c r="C5809">
        <v>1957</v>
      </c>
      <c r="D5809" s="61" t="s">
        <v>2117</v>
      </c>
    </row>
    <row r="5810" spans="1:4" hidden="1" x14ac:dyDescent="0.25">
      <c r="A5810" s="61" t="s">
        <v>172</v>
      </c>
      <c r="B5810" s="61" t="s">
        <v>249</v>
      </c>
      <c r="C5810">
        <v>1958</v>
      </c>
      <c r="D5810" s="61" t="s">
        <v>529</v>
      </c>
    </row>
    <row r="5811" spans="1:4" hidden="1" x14ac:dyDescent="0.25">
      <c r="A5811" s="61" t="s">
        <v>172</v>
      </c>
      <c r="B5811" s="61" t="s">
        <v>249</v>
      </c>
      <c r="C5811">
        <v>1959</v>
      </c>
      <c r="D5811" s="61" t="s">
        <v>529</v>
      </c>
    </row>
    <row r="5812" spans="1:4" hidden="1" x14ac:dyDescent="0.25">
      <c r="A5812" s="61" t="s">
        <v>172</v>
      </c>
      <c r="B5812" s="61" t="s">
        <v>249</v>
      </c>
      <c r="C5812">
        <v>1960</v>
      </c>
      <c r="D5812" s="61" t="s">
        <v>2110</v>
      </c>
    </row>
    <row r="5813" spans="1:4" hidden="1" x14ac:dyDescent="0.25">
      <c r="A5813" s="61" t="s">
        <v>172</v>
      </c>
      <c r="B5813" s="61" t="s">
        <v>249</v>
      </c>
      <c r="C5813">
        <v>1961</v>
      </c>
      <c r="D5813" s="61" t="s">
        <v>2110</v>
      </c>
    </row>
    <row r="5814" spans="1:4" hidden="1" x14ac:dyDescent="0.25">
      <c r="A5814" s="61" t="s">
        <v>172</v>
      </c>
      <c r="B5814" s="61" t="s">
        <v>249</v>
      </c>
      <c r="C5814">
        <v>1962</v>
      </c>
      <c r="D5814" s="61" t="s">
        <v>2535</v>
      </c>
    </row>
    <row r="5815" spans="1:4" hidden="1" x14ac:dyDescent="0.25">
      <c r="A5815" s="61" t="s">
        <v>172</v>
      </c>
      <c r="B5815" s="61" t="s">
        <v>249</v>
      </c>
      <c r="C5815">
        <v>1963</v>
      </c>
      <c r="D5815" s="61" t="s">
        <v>2535</v>
      </c>
    </row>
    <row r="5816" spans="1:4" hidden="1" x14ac:dyDescent="0.25">
      <c r="A5816" s="61" t="s">
        <v>172</v>
      </c>
      <c r="B5816" s="61" t="s">
        <v>249</v>
      </c>
      <c r="C5816">
        <v>1964</v>
      </c>
      <c r="D5816" s="61" t="s">
        <v>2535</v>
      </c>
    </row>
    <row r="5817" spans="1:4" hidden="1" x14ac:dyDescent="0.25">
      <c r="A5817" s="61" t="s">
        <v>172</v>
      </c>
      <c r="B5817" s="61" t="s">
        <v>249</v>
      </c>
      <c r="C5817">
        <v>1965</v>
      </c>
      <c r="D5817" s="61" t="s">
        <v>2118</v>
      </c>
    </row>
    <row r="5818" spans="1:4" hidden="1" x14ac:dyDescent="0.25">
      <c r="A5818" s="61" t="s">
        <v>172</v>
      </c>
      <c r="B5818" s="61" t="s">
        <v>249</v>
      </c>
      <c r="C5818">
        <v>1966</v>
      </c>
      <c r="D5818" s="61" t="s">
        <v>2391</v>
      </c>
    </row>
    <row r="5819" spans="1:4" hidden="1" x14ac:dyDescent="0.25">
      <c r="A5819" s="61" t="s">
        <v>172</v>
      </c>
      <c r="B5819" s="61" t="s">
        <v>249</v>
      </c>
      <c r="C5819">
        <v>1967</v>
      </c>
      <c r="D5819" s="61" t="s">
        <v>2504</v>
      </c>
    </row>
    <row r="5820" spans="1:4" hidden="1" x14ac:dyDescent="0.25">
      <c r="A5820" s="61" t="s">
        <v>172</v>
      </c>
      <c r="B5820" s="61" t="s">
        <v>249</v>
      </c>
      <c r="C5820">
        <v>1968</v>
      </c>
      <c r="D5820" s="61" t="s">
        <v>2504</v>
      </c>
    </row>
    <row r="5821" spans="1:4" hidden="1" x14ac:dyDescent="0.25">
      <c r="A5821" s="61" t="s">
        <v>172</v>
      </c>
      <c r="B5821" s="61" t="s">
        <v>249</v>
      </c>
      <c r="C5821">
        <v>1969</v>
      </c>
      <c r="D5821" s="61" t="s">
        <v>2504</v>
      </c>
    </row>
    <row r="5822" spans="1:4" hidden="1" x14ac:dyDescent="0.25">
      <c r="A5822" s="61" t="s">
        <v>172</v>
      </c>
      <c r="B5822" s="61" t="s">
        <v>249</v>
      </c>
      <c r="C5822">
        <v>1970</v>
      </c>
      <c r="D5822" s="61" t="s">
        <v>2504</v>
      </c>
    </row>
    <row r="5823" spans="1:4" hidden="1" x14ac:dyDescent="0.25">
      <c r="A5823" s="61" t="s">
        <v>172</v>
      </c>
      <c r="B5823" s="61" t="s">
        <v>249</v>
      </c>
      <c r="C5823">
        <v>1971</v>
      </c>
      <c r="D5823" s="61" t="s">
        <v>2504</v>
      </c>
    </row>
    <row r="5824" spans="1:4" hidden="1" x14ac:dyDescent="0.25">
      <c r="A5824" s="61" t="s">
        <v>172</v>
      </c>
      <c r="B5824" s="61" t="s">
        <v>249</v>
      </c>
      <c r="C5824">
        <v>1972</v>
      </c>
      <c r="D5824" s="61" t="s">
        <v>2504</v>
      </c>
    </row>
    <row r="5825" spans="1:4" hidden="1" x14ac:dyDescent="0.25">
      <c r="A5825" s="61" t="s">
        <v>172</v>
      </c>
      <c r="B5825" s="61" t="s">
        <v>249</v>
      </c>
      <c r="C5825">
        <v>1973</v>
      </c>
      <c r="D5825" s="61" t="s">
        <v>2504</v>
      </c>
    </row>
    <row r="5826" spans="1:4" hidden="1" x14ac:dyDescent="0.25">
      <c r="A5826" s="61" t="s">
        <v>172</v>
      </c>
      <c r="B5826" s="61" t="s">
        <v>249</v>
      </c>
      <c r="C5826">
        <v>1974</v>
      </c>
      <c r="D5826" s="61" t="s">
        <v>2504</v>
      </c>
    </row>
    <row r="5827" spans="1:4" hidden="1" x14ac:dyDescent="0.25">
      <c r="A5827" s="61" t="s">
        <v>172</v>
      </c>
      <c r="B5827" s="61" t="s">
        <v>249</v>
      </c>
      <c r="C5827">
        <v>1975</v>
      </c>
      <c r="D5827" s="61" t="s">
        <v>1807</v>
      </c>
    </row>
    <row r="5828" spans="1:4" hidden="1" x14ac:dyDescent="0.25">
      <c r="A5828" s="61" t="s">
        <v>172</v>
      </c>
      <c r="B5828" s="61" t="s">
        <v>249</v>
      </c>
      <c r="C5828">
        <v>1976</v>
      </c>
      <c r="D5828" s="61" t="s">
        <v>1807</v>
      </c>
    </row>
    <row r="5829" spans="1:4" hidden="1" x14ac:dyDescent="0.25">
      <c r="A5829" s="61" t="s">
        <v>172</v>
      </c>
      <c r="B5829" s="61" t="s">
        <v>249</v>
      </c>
      <c r="C5829">
        <v>1977</v>
      </c>
      <c r="D5829" s="61" t="s">
        <v>2333</v>
      </c>
    </row>
    <row r="5830" spans="1:4" hidden="1" x14ac:dyDescent="0.25">
      <c r="A5830" s="61" t="s">
        <v>172</v>
      </c>
      <c r="B5830" s="61" t="s">
        <v>249</v>
      </c>
      <c r="C5830">
        <v>1978</v>
      </c>
      <c r="D5830" s="61" t="s">
        <v>2114</v>
      </c>
    </row>
    <row r="5831" spans="1:4" hidden="1" x14ac:dyDescent="0.25">
      <c r="A5831" s="61" t="s">
        <v>172</v>
      </c>
      <c r="B5831" s="61" t="s">
        <v>249</v>
      </c>
      <c r="C5831">
        <v>1979</v>
      </c>
      <c r="D5831" s="61" t="s">
        <v>2424</v>
      </c>
    </row>
    <row r="5832" spans="1:4" hidden="1" x14ac:dyDescent="0.25">
      <c r="A5832" s="61" t="s">
        <v>172</v>
      </c>
      <c r="B5832" s="61" t="s">
        <v>249</v>
      </c>
      <c r="C5832">
        <v>1980</v>
      </c>
      <c r="D5832" s="61" t="s">
        <v>1498</v>
      </c>
    </row>
    <row r="5833" spans="1:4" hidden="1" x14ac:dyDescent="0.25">
      <c r="A5833" s="61" t="s">
        <v>172</v>
      </c>
      <c r="B5833" s="61" t="s">
        <v>249</v>
      </c>
      <c r="C5833">
        <v>1981</v>
      </c>
      <c r="D5833" s="61" t="s">
        <v>1496</v>
      </c>
    </row>
    <row r="5834" spans="1:4" hidden="1" x14ac:dyDescent="0.25">
      <c r="A5834" s="61" t="s">
        <v>172</v>
      </c>
      <c r="B5834" s="61" t="s">
        <v>249</v>
      </c>
      <c r="C5834">
        <v>1982</v>
      </c>
      <c r="D5834" s="61" t="s">
        <v>1496</v>
      </c>
    </row>
    <row r="5835" spans="1:4" hidden="1" x14ac:dyDescent="0.25">
      <c r="A5835" s="61" t="s">
        <v>172</v>
      </c>
      <c r="B5835" s="61" t="s">
        <v>249</v>
      </c>
      <c r="C5835">
        <v>1983</v>
      </c>
      <c r="D5835" s="61" t="s">
        <v>2355</v>
      </c>
    </row>
    <row r="5836" spans="1:4" hidden="1" x14ac:dyDescent="0.25">
      <c r="A5836" s="61" t="s">
        <v>172</v>
      </c>
      <c r="B5836" s="61" t="s">
        <v>249</v>
      </c>
      <c r="C5836">
        <v>1984</v>
      </c>
      <c r="D5836" s="61" t="s">
        <v>2355</v>
      </c>
    </row>
    <row r="5837" spans="1:4" hidden="1" x14ac:dyDescent="0.25">
      <c r="A5837" s="61" t="s">
        <v>172</v>
      </c>
      <c r="B5837" s="61" t="s">
        <v>249</v>
      </c>
      <c r="C5837">
        <v>1985</v>
      </c>
      <c r="D5837" s="61" t="s">
        <v>2355</v>
      </c>
    </row>
    <row r="5838" spans="1:4" hidden="1" x14ac:dyDescent="0.25">
      <c r="A5838" s="61" t="s">
        <v>172</v>
      </c>
      <c r="B5838" s="61" t="s">
        <v>249</v>
      </c>
      <c r="C5838">
        <v>1986</v>
      </c>
      <c r="D5838" s="61" t="s">
        <v>2536</v>
      </c>
    </row>
    <row r="5839" spans="1:4" hidden="1" x14ac:dyDescent="0.25">
      <c r="A5839" s="61" t="s">
        <v>172</v>
      </c>
      <c r="B5839" s="61" t="s">
        <v>249</v>
      </c>
      <c r="C5839">
        <v>1987</v>
      </c>
      <c r="D5839" s="61" t="s">
        <v>2536</v>
      </c>
    </row>
    <row r="5840" spans="1:4" hidden="1" x14ac:dyDescent="0.25">
      <c r="A5840" s="61" t="s">
        <v>172</v>
      </c>
      <c r="B5840" s="61" t="s">
        <v>249</v>
      </c>
      <c r="C5840">
        <v>1988</v>
      </c>
      <c r="D5840" s="61" t="s">
        <v>2536</v>
      </c>
    </row>
    <row r="5841" spans="1:4" hidden="1" x14ac:dyDescent="0.25">
      <c r="A5841" s="61" t="s">
        <v>172</v>
      </c>
      <c r="B5841" s="61" t="s">
        <v>249</v>
      </c>
      <c r="C5841">
        <v>1989</v>
      </c>
      <c r="D5841" s="61" t="s">
        <v>2536</v>
      </c>
    </row>
    <row r="5842" spans="1:4" hidden="1" x14ac:dyDescent="0.25">
      <c r="A5842" s="61" t="s">
        <v>172</v>
      </c>
      <c r="B5842" s="61" t="s">
        <v>249</v>
      </c>
      <c r="C5842">
        <v>1990</v>
      </c>
      <c r="D5842" s="61" t="s">
        <v>1816</v>
      </c>
    </row>
    <row r="5843" spans="1:4" hidden="1" x14ac:dyDescent="0.25">
      <c r="A5843" s="61" t="s">
        <v>172</v>
      </c>
      <c r="B5843" s="61" t="s">
        <v>249</v>
      </c>
      <c r="C5843">
        <v>1991</v>
      </c>
      <c r="D5843" s="61" t="s">
        <v>1816</v>
      </c>
    </row>
    <row r="5844" spans="1:4" hidden="1" x14ac:dyDescent="0.25">
      <c r="A5844" s="61" t="s">
        <v>172</v>
      </c>
      <c r="B5844" s="61" t="s">
        <v>249</v>
      </c>
      <c r="C5844">
        <v>1992</v>
      </c>
      <c r="D5844" s="61" t="s">
        <v>1816</v>
      </c>
    </row>
    <row r="5845" spans="1:4" hidden="1" x14ac:dyDescent="0.25">
      <c r="A5845" s="61" t="s">
        <v>172</v>
      </c>
      <c r="B5845" s="61" t="s">
        <v>249</v>
      </c>
      <c r="C5845">
        <v>1993</v>
      </c>
      <c r="D5845" s="61" t="s">
        <v>2535</v>
      </c>
    </row>
    <row r="5846" spans="1:4" hidden="1" x14ac:dyDescent="0.25">
      <c r="A5846" s="61" t="s">
        <v>172</v>
      </c>
      <c r="B5846" s="61" t="s">
        <v>249</v>
      </c>
      <c r="C5846">
        <v>1994</v>
      </c>
      <c r="D5846" s="61" t="s">
        <v>2173</v>
      </c>
    </row>
    <row r="5847" spans="1:4" hidden="1" x14ac:dyDescent="0.25">
      <c r="A5847" s="61" t="s">
        <v>172</v>
      </c>
      <c r="B5847" s="61" t="s">
        <v>249</v>
      </c>
      <c r="C5847">
        <v>1995</v>
      </c>
      <c r="D5847" s="61" t="s">
        <v>2173</v>
      </c>
    </row>
    <row r="5848" spans="1:4" hidden="1" x14ac:dyDescent="0.25">
      <c r="A5848" s="61" t="s">
        <v>172</v>
      </c>
      <c r="B5848" s="61" t="s">
        <v>249</v>
      </c>
      <c r="C5848">
        <v>1996</v>
      </c>
      <c r="D5848" s="61" t="s">
        <v>2112</v>
      </c>
    </row>
    <row r="5849" spans="1:4" hidden="1" x14ac:dyDescent="0.25">
      <c r="A5849" s="61" t="s">
        <v>172</v>
      </c>
      <c r="B5849" s="61" t="s">
        <v>249</v>
      </c>
      <c r="C5849">
        <v>1997</v>
      </c>
      <c r="D5849" s="61" t="s">
        <v>2118</v>
      </c>
    </row>
    <row r="5850" spans="1:4" hidden="1" x14ac:dyDescent="0.25">
      <c r="A5850" s="61" t="s">
        <v>172</v>
      </c>
      <c r="B5850" s="61" t="s">
        <v>249</v>
      </c>
      <c r="C5850">
        <v>1998</v>
      </c>
      <c r="D5850" s="61" t="s">
        <v>2118</v>
      </c>
    </row>
    <row r="5851" spans="1:4" hidden="1" x14ac:dyDescent="0.25">
      <c r="A5851" s="61" t="s">
        <v>172</v>
      </c>
      <c r="B5851" s="61" t="s">
        <v>249</v>
      </c>
      <c r="C5851">
        <v>1999</v>
      </c>
      <c r="D5851" s="61" t="s">
        <v>2118</v>
      </c>
    </row>
    <row r="5852" spans="1:4" hidden="1" x14ac:dyDescent="0.25">
      <c r="A5852" s="61" t="s">
        <v>172</v>
      </c>
      <c r="B5852" s="61" t="s">
        <v>249</v>
      </c>
      <c r="C5852">
        <v>2000</v>
      </c>
      <c r="D5852" s="61" t="s">
        <v>530</v>
      </c>
    </row>
    <row r="5853" spans="1:4" hidden="1" x14ac:dyDescent="0.25">
      <c r="A5853" s="61" t="s">
        <v>172</v>
      </c>
      <c r="B5853" s="61" t="s">
        <v>249</v>
      </c>
      <c r="C5853">
        <v>2001</v>
      </c>
      <c r="D5853" s="61" t="s">
        <v>530</v>
      </c>
    </row>
    <row r="5854" spans="1:4" hidden="1" x14ac:dyDescent="0.25">
      <c r="A5854" s="61" t="s">
        <v>172</v>
      </c>
      <c r="B5854" s="61" t="s">
        <v>249</v>
      </c>
      <c r="C5854">
        <v>2002</v>
      </c>
      <c r="D5854" s="61" t="s">
        <v>2154</v>
      </c>
    </row>
    <row r="5855" spans="1:4" hidden="1" x14ac:dyDescent="0.25">
      <c r="A5855" s="61" t="s">
        <v>172</v>
      </c>
      <c r="B5855" s="61" t="s">
        <v>249</v>
      </c>
      <c r="C5855">
        <v>2003</v>
      </c>
      <c r="D5855" s="61" t="s">
        <v>2117</v>
      </c>
    </row>
    <row r="5856" spans="1:4" hidden="1" x14ac:dyDescent="0.25">
      <c r="A5856" s="61" t="s">
        <v>172</v>
      </c>
      <c r="B5856" s="61" t="s">
        <v>249</v>
      </c>
      <c r="C5856">
        <v>2004</v>
      </c>
      <c r="D5856" s="61" t="s">
        <v>2115</v>
      </c>
    </row>
    <row r="5857" spans="1:4" hidden="1" x14ac:dyDescent="0.25">
      <c r="A5857" s="61" t="s">
        <v>172</v>
      </c>
      <c r="B5857" s="61" t="s">
        <v>249</v>
      </c>
      <c r="C5857">
        <v>2005</v>
      </c>
      <c r="D5857" s="61" t="s">
        <v>568</v>
      </c>
    </row>
    <row r="5858" spans="1:4" hidden="1" x14ac:dyDescent="0.25">
      <c r="A5858" s="61" t="s">
        <v>172</v>
      </c>
      <c r="B5858" s="61" t="s">
        <v>249</v>
      </c>
      <c r="C5858">
        <v>2006</v>
      </c>
      <c r="D5858" s="61" t="s">
        <v>568</v>
      </c>
    </row>
    <row r="5859" spans="1:4" hidden="1" x14ac:dyDescent="0.25">
      <c r="A5859" s="61" t="s">
        <v>172</v>
      </c>
      <c r="B5859" s="61" t="s">
        <v>249</v>
      </c>
      <c r="C5859">
        <v>2007</v>
      </c>
      <c r="D5859" s="61" t="s">
        <v>568</v>
      </c>
    </row>
    <row r="5860" spans="1:4" hidden="1" x14ac:dyDescent="0.25">
      <c r="A5860" s="61" t="s">
        <v>172</v>
      </c>
      <c r="B5860" s="61" t="s">
        <v>249</v>
      </c>
      <c r="C5860">
        <v>2008</v>
      </c>
      <c r="D5860" s="61" t="s">
        <v>1763</v>
      </c>
    </row>
    <row r="5861" spans="1:4" hidden="1" x14ac:dyDescent="0.25">
      <c r="A5861" s="61" t="s">
        <v>172</v>
      </c>
      <c r="B5861" s="61" t="s">
        <v>249</v>
      </c>
      <c r="C5861">
        <v>2009</v>
      </c>
      <c r="D5861" s="61" t="s">
        <v>1751</v>
      </c>
    </row>
    <row r="5862" spans="1:4" hidden="1" x14ac:dyDescent="0.25">
      <c r="A5862" s="61" t="s">
        <v>172</v>
      </c>
      <c r="B5862" s="61" t="s">
        <v>249</v>
      </c>
      <c r="C5862">
        <v>2010</v>
      </c>
      <c r="D5862" s="61" t="s">
        <v>2147</v>
      </c>
    </row>
    <row r="5863" spans="1:4" hidden="1" x14ac:dyDescent="0.25">
      <c r="A5863" s="61" t="s">
        <v>172</v>
      </c>
      <c r="B5863" s="61" t="s">
        <v>249</v>
      </c>
      <c r="C5863">
        <v>2011</v>
      </c>
      <c r="D5863" s="61" t="s">
        <v>568</v>
      </c>
    </row>
    <row r="5864" spans="1:4" hidden="1" x14ac:dyDescent="0.25">
      <c r="A5864" s="61" t="s">
        <v>172</v>
      </c>
      <c r="B5864" s="61" t="s">
        <v>249</v>
      </c>
      <c r="C5864">
        <v>2012</v>
      </c>
      <c r="D5864" s="61" t="s">
        <v>1503</v>
      </c>
    </row>
    <row r="5865" spans="1:4" hidden="1" x14ac:dyDescent="0.25">
      <c r="A5865" s="61" t="s">
        <v>172</v>
      </c>
      <c r="B5865" s="61" t="s">
        <v>249</v>
      </c>
      <c r="C5865">
        <v>2013</v>
      </c>
      <c r="D5865" s="61" t="s">
        <v>1485</v>
      </c>
    </row>
    <row r="5866" spans="1:4" hidden="1" x14ac:dyDescent="0.25">
      <c r="A5866" s="61" t="s">
        <v>172</v>
      </c>
      <c r="B5866" s="61" t="s">
        <v>249</v>
      </c>
      <c r="C5866">
        <v>2014</v>
      </c>
      <c r="D5866" s="61" t="s">
        <v>2537</v>
      </c>
    </row>
    <row r="5867" spans="1:4" hidden="1" x14ac:dyDescent="0.25">
      <c r="A5867" s="61" t="s">
        <v>172</v>
      </c>
      <c r="B5867" s="61" t="s">
        <v>249</v>
      </c>
      <c r="C5867">
        <v>2015</v>
      </c>
      <c r="D5867" s="61" t="s">
        <v>2388</v>
      </c>
    </row>
    <row r="5868" spans="1:4" hidden="1" x14ac:dyDescent="0.25">
      <c r="A5868" s="61" t="s">
        <v>172</v>
      </c>
      <c r="B5868" s="61" t="s">
        <v>249</v>
      </c>
      <c r="C5868">
        <v>2016</v>
      </c>
      <c r="D5868" s="61" t="s">
        <v>2538</v>
      </c>
    </row>
    <row r="5869" spans="1:4" hidden="1" x14ac:dyDescent="0.25">
      <c r="A5869" s="61" t="s">
        <v>172</v>
      </c>
      <c r="B5869" s="61" t="s">
        <v>249</v>
      </c>
      <c r="C5869">
        <v>2017</v>
      </c>
      <c r="D5869" s="61" t="s">
        <v>1872</v>
      </c>
    </row>
    <row r="5870" spans="1:4" hidden="1" x14ac:dyDescent="0.25">
      <c r="A5870" s="61" t="s">
        <v>172</v>
      </c>
      <c r="B5870" s="61" t="s">
        <v>249</v>
      </c>
      <c r="C5870">
        <v>2018</v>
      </c>
      <c r="D5870" s="61" t="s">
        <v>2224</v>
      </c>
    </row>
    <row r="5871" spans="1:4" hidden="1" x14ac:dyDescent="0.25">
      <c r="A5871" s="61" t="s">
        <v>172</v>
      </c>
      <c r="B5871" s="61" t="s">
        <v>249</v>
      </c>
      <c r="C5871">
        <v>2019</v>
      </c>
      <c r="D5871" s="61" t="s">
        <v>2223</v>
      </c>
    </row>
    <row r="5872" spans="1:4" hidden="1" x14ac:dyDescent="0.25">
      <c r="A5872" s="61" t="s">
        <v>172</v>
      </c>
      <c r="B5872" s="61" t="s">
        <v>249</v>
      </c>
      <c r="C5872">
        <v>2020</v>
      </c>
      <c r="D5872" s="61" t="s">
        <v>1871</v>
      </c>
    </row>
    <row r="5873" spans="1:4" hidden="1" x14ac:dyDescent="0.25">
      <c r="A5873" s="61" t="s">
        <v>172</v>
      </c>
      <c r="B5873" s="61" t="s">
        <v>249</v>
      </c>
      <c r="C5873">
        <v>2021</v>
      </c>
      <c r="D5873" s="61" t="s">
        <v>1507</v>
      </c>
    </row>
    <row r="5874" spans="1:4" hidden="1" x14ac:dyDescent="0.25">
      <c r="A5874" s="61" t="s">
        <v>172</v>
      </c>
      <c r="B5874" s="61" t="s">
        <v>249</v>
      </c>
      <c r="C5874">
        <v>2022</v>
      </c>
      <c r="D5874" s="61" t="s">
        <v>1758</v>
      </c>
    </row>
    <row r="5875" spans="1:4" x14ac:dyDescent="0.25">
      <c r="A5875" s="61" t="s">
        <v>172</v>
      </c>
      <c r="B5875" s="61" t="s">
        <v>249</v>
      </c>
      <c r="C5875">
        <v>2023</v>
      </c>
      <c r="D5875" s="61">
        <v>0.23699999999999999</v>
      </c>
    </row>
    <row r="5876" spans="1:4" hidden="1" x14ac:dyDescent="0.25">
      <c r="A5876" s="61" t="s">
        <v>169</v>
      </c>
      <c r="B5876" s="61" t="s">
        <v>258</v>
      </c>
      <c r="C5876">
        <v>1789</v>
      </c>
      <c r="D5876" s="61" t="s">
        <v>1501</v>
      </c>
    </row>
    <row r="5877" spans="1:4" hidden="1" x14ac:dyDescent="0.25">
      <c r="A5877" s="61" t="s">
        <v>169</v>
      </c>
      <c r="B5877" s="61" t="s">
        <v>258</v>
      </c>
      <c r="C5877">
        <v>1790</v>
      </c>
      <c r="D5877" s="61" t="s">
        <v>1501</v>
      </c>
    </row>
    <row r="5878" spans="1:4" hidden="1" x14ac:dyDescent="0.25">
      <c r="A5878" s="61" t="s">
        <v>169</v>
      </c>
      <c r="B5878" s="61" t="s">
        <v>258</v>
      </c>
      <c r="C5878">
        <v>1791</v>
      </c>
      <c r="D5878" s="61" t="s">
        <v>1501</v>
      </c>
    </row>
    <row r="5879" spans="1:4" hidden="1" x14ac:dyDescent="0.25">
      <c r="A5879" s="61" t="s">
        <v>169</v>
      </c>
      <c r="B5879" s="61" t="s">
        <v>258</v>
      </c>
      <c r="C5879">
        <v>1792</v>
      </c>
      <c r="D5879" s="61" t="s">
        <v>1501</v>
      </c>
    </row>
    <row r="5880" spans="1:4" hidden="1" x14ac:dyDescent="0.25">
      <c r="A5880" s="61" t="s">
        <v>169</v>
      </c>
      <c r="B5880" s="61" t="s">
        <v>258</v>
      </c>
      <c r="C5880">
        <v>1793</v>
      </c>
      <c r="D5880" s="61" t="s">
        <v>1501</v>
      </c>
    </row>
    <row r="5881" spans="1:4" hidden="1" x14ac:dyDescent="0.25">
      <c r="A5881" s="61" t="s">
        <v>169</v>
      </c>
      <c r="B5881" s="61" t="s">
        <v>258</v>
      </c>
      <c r="C5881">
        <v>1794</v>
      </c>
      <c r="D5881" s="61" t="s">
        <v>1501</v>
      </c>
    </row>
    <row r="5882" spans="1:4" hidden="1" x14ac:dyDescent="0.25">
      <c r="A5882" s="61" t="s">
        <v>169</v>
      </c>
      <c r="B5882" s="61" t="s">
        <v>258</v>
      </c>
      <c r="C5882">
        <v>1795</v>
      </c>
      <c r="D5882" s="61" t="s">
        <v>1501</v>
      </c>
    </row>
    <row r="5883" spans="1:4" hidden="1" x14ac:dyDescent="0.25">
      <c r="A5883" s="61" t="s">
        <v>169</v>
      </c>
      <c r="B5883" s="61" t="s">
        <v>258</v>
      </c>
      <c r="C5883">
        <v>1796</v>
      </c>
      <c r="D5883" s="61" t="s">
        <v>1501</v>
      </c>
    </row>
    <row r="5884" spans="1:4" hidden="1" x14ac:dyDescent="0.25">
      <c r="A5884" s="61" t="s">
        <v>169</v>
      </c>
      <c r="B5884" s="61" t="s">
        <v>258</v>
      </c>
      <c r="C5884">
        <v>1797</v>
      </c>
      <c r="D5884" s="61" t="s">
        <v>1501</v>
      </c>
    </row>
    <row r="5885" spans="1:4" hidden="1" x14ac:dyDescent="0.25">
      <c r="A5885" s="61" t="s">
        <v>169</v>
      </c>
      <c r="B5885" s="61" t="s">
        <v>258</v>
      </c>
      <c r="C5885">
        <v>1798</v>
      </c>
      <c r="D5885" s="61" t="s">
        <v>1501</v>
      </c>
    </row>
    <row r="5886" spans="1:4" hidden="1" x14ac:dyDescent="0.25">
      <c r="A5886" s="61" t="s">
        <v>169</v>
      </c>
      <c r="B5886" s="61" t="s">
        <v>258</v>
      </c>
      <c r="C5886">
        <v>1799</v>
      </c>
      <c r="D5886" s="61" t="s">
        <v>1501</v>
      </c>
    </row>
    <row r="5887" spans="1:4" hidden="1" x14ac:dyDescent="0.25">
      <c r="A5887" s="61" t="s">
        <v>169</v>
      </c>
      <c r="B5887" s="61" t="s">
        <v>258</v>
      </c>
      <c r="C5887">
        <v>1800</v>
      </c>
      <c r="D5887" s="61" t="s">
        <v>1501</v>
      </c>
    </row>
    <row r="5888" spans="1:4" hidden="1" x14ac:dyDescent="0.25">
      <c r="A5888" s="61" t="s">
        <v>169</v>
      </c>
      <c r="B5888" s="61" t="s">
        <v>258</v>
      </c>
      <c r="C5888">
        <v>1801</v>
      </c>
      <c r="D5888" s="61" t="s">
        <v>1501</v>
      </c>
    </row>
    <row r="5889" spans="1:4" hidden="1" x14ac:dyDescent="0.25">
      <c r="A5889" s="61" t="s">
        <v>169</v>
      </c>
      <c r="B5889" s="61" t="s">
        <v>258</v>
      </c>
      <c r="C5889">
        <v>1802</v>
      </c>
      <c r="D5889" s="61" t="s">
        <v>1501</v>
      </c>
    </row>
    <row r="5890" spans="1:4" hidden="1" x14ac:dyDescent="0.25">
      <c r="A5890" s="61" t="s">
        <v>169</v>
      </c>
      <c r="B5890" s="61" t="s">
        <v>258</v>
      </c>
      <c r="C5890">
        <v>1803</v>
      </c>
      <c r="D5890" s="61" t="s">
        <v>1501</v>
      </c>
    </row>
    <row r="5891" spans="1:4" hidden="1" x14ac:dyDescent="0.25">
      <c r="A5891" s="61" t="s">
        <v>169</v>
      </c>
      <c r="B5891" s="61" t="s">
        <v>258</v>
      </c>
      <c r="C5891">
        <v>1804</v>
      </c>
      <c r="D5891" s="61" t="s">
        <v>1501</v>
      </c>
    </row>
    <row r="5892" spans="1:4" hidden="1" x14ac:dyDescent="0.25">
      <c r="A5892" s="61" t="s">
        <v>169</v>
      </c>
      <c r="B5892" s="61" t="s">
        <v>258</v>
      </c>
      <c r="C5892">
        <v>1805</v>
      </c>
      <c r="D5892" s="61" t="s">
        <v>1501</v>
      </c>
    </row>
    <row r="5893" spans="1:4" hidden="1" x14ac:dyDescent="0.25">
      <c r="A5893" s="61" t="s">
        <v>169</v>
      </c>
      <c r="B5893" s="61" t="s">
        <v>258</v>
      </c>
      <c r="C5893">
        <v>1806</v>
      </c>
      <c r="D5893" s="61" t="s">
        <v>1501</v>
      </c>
    </row>
    <row r="5894" spans="1:4" hidden="1" x14ac:dyDescent="0.25">
      <c r="A5894" s="61" t="s">
        <v>169</v>
      </c>
      <c r="B5894" s="61" t="s">
        <v>258</v>
      </c>
      <c r="C5894">
        <v>1807</v>
      </c>
      <c r="D5894" s="61" t="s">
        <v>1501</v>
      </c>
    </row>
    <row r="5895" spans="1:4" hidden="1" x14ac:dyDescent="0.25">
      <c r="A5895" s="61" t="s">
        <v>169</v>
      </c>
      <c r="B5895" s="61" t="s">
        <v>258</v>
      </c>
      <c r="C5895">
        <v>1808</v>
      </c>
      <c r="D5895" s="61" t="s">
        <v>1501</v>
      </c>
    </row>
    <row r="5896" spans="1:4" hidden="1" x14ac:dyDescent="0.25">
      <c r="A5896" s="61" t="s">
        <v>169</v>
      </c>
      <c r="B5896" s="61" t="s">
        <v>258</v>
      </c>
      <c r="C5896">
        <v>1809</v>
      </c>
      <c r="D5896" s="61" t="s">
        <v>1501</v>
      </c>
    </row>
    <row r="5897" spans="1:4" hidden="1" x14ac:dyDescent="0.25">
      <c r="A5897" s="61" t="s">
        <v>169</v>
      </c>
      <c r="B5897" s="61" t="s">
        <v>258</v>
      </c>
      <c r="C5897">
        <v>1810</v>
      </c>
      <c r="D5897" s="61" t="s">
        <v>1501</v>
      </c>
    </row>
    <row r="5898" spans="1:4" hidden="1" x14ac:dyDescent="0.25">
      <c r="A5898" s="61" t="s">
        <v>169</v>
      </c>
      <c r="B5898" s="61" t="s">
        <v>258</v>
      </c>
      <c r="C5898">
        <v>1811</v>
      </c>
      <c r="D5898" s="61" t="s">
        <v>1501</v>
      </c>
    </row>
    <row r="5899" spans="1:4" hidden="1" x14ac:dyDescent="0.25">
      <c r="A5899" s="61" t="s">
        <v>169</v>
      </c>
      <c r="B5899" s="61" t="s">
        <v>258</v>
      </c>
      <c r="C5899">
        <v>1812</v>
      </c>
      <c r="D5899" s="61" t="s">
        <v>1501</v>
      </c>
    </row>
    <row r="5900" spans="1:4" hidden="1" x14ac:dyDescent="0.25">
      <c r="A5900" s="61" t="s">
        <v>169</v>
      </c>
      <c r="B5900" s="61" t="s">
        <v>258</v>
      </c>
      <c r="C5900">
        <v>1813</v>
      </c>
      <c r="D5900" s="61" t="s">
        <v>1501</v>
      </c>
    </row>
    <row r="5901" spans="1:4" hidden="1" x14ac:dyDescent="0.25">
      <c r="A5901" s="61" t="s">
        <v>169</v>
      </c>
      <c r="B5901" s="61" t="s">
        <v>258</v>
      </c>
      <c r="C5901">
        <v>1814</v>
      </c>
      <c r="D5901" s="61" t="s">
        <v>1501</v>
      </c>
    </row>
    <row r="5902" spans="1:4" hidden="1" x14ac:dyDescent="0.25">
      <c r="A5902" s="61" t="s">
        <v>169</v>
      </c>
      <c r="B5902" s="61" t="s">
        <v>258</v>
      </c>
      <c r="C5902">
        <v>1815</v>
      </c>
      <c r="D5902" s="61" t="s">
        <v>1501</v>
      </c>
    </row>
    <row r="5903" spans="1:4" hidden="1" x14ac:dyDescent="0.25">
      <c r="A5903" s="61" t="s">
        <v>169</v>
      </c>
      <c r="B5903" s="61" t="s">
        <v>258</v>
      </c>
      <c r="C5903">
        <v>1816</v>
      </c>
      <c r="D5903" s="61" t="s">
        <v>1501</v>
      </c>
    </row>
    <row r="5904" spans="1:4" hidden="1" x14ac:dyDescent="0.25">
      <c r="A5904" s="61" t="s">
        <v>169</v>
      </c>
      <c r="B5904" s="61" t="s">
        <v>258</v>
      </c>
      <c r="C5904">
        <v>1817</v>
      </c>
      <c r="D5904" s="61" t="s">
        <v>1501</v>
      </c>
    </row>
    <row r="5905" spans="1:4" hidden="1" x14ac:dyDescent="0.25">
      <c r="A5905" s="61" t="s">
        <v>169</v>
      </c>
      <c r="B5905" s="61" t="s">
        <v>258</v>
      </c>
      <c r="C5905">
        <v>1818</v>
      </c>
      <c r="D5905" s="61" t="s">
        <v>1501</v>
      </c>
    </row>
    <row r="5906" spans="1:4" hidden="1" x14ac:dyDescent="0.25">
      <c r="A5906" s="61" t="s">
        <v>169</v>
      </c>
      <c r="B5906" s="61" t="s">
        <v>258</v>
      </c>
      <c r="C5906">
        <v>1819</v>
      </c>
      <c r="D5906" s="61" t="s">
        <v>1501</v>
      </c>
    </row>
    <row r="5907" spans="1:4" hidden="1" x14ac:dyDescent="0.25">
      <c r="A5907" s="61" t="s">
        <v>169</v>
      </c>
      <c r="B5907" s="61" t="s">
        <v>258</v>
      </c>
      <c r="C5907">
        <v>1820</v>
      </c>
      <c r="D5907" s="61" t="s">
        <v>2305</v>
      </c>
    </row>
    <row r="5908" spans="1:4" hidden="1" x14ac:dyDescent="0.25">
      <c r="A5908" s="61" t="s">
        <v>169</v>
      </c>
      <c r="B5908" s="61" t="s">
        <v>258</v>
      </c>
      <c r="C5908">
        <v>1821</v>
      </c>
      <c r="D5908" s="61" t="s">
        <v>1746</v>
      </c>
    </row>
    <row r="5909" spans="1:4" hidden="1" x14ac:dyDescent="0.25">
      <c r="A5909" s="61" t="s">
        <v>169</v>
      </c>
      <c r="B5909" s="61" t="s">
        <v>258</v>
      </c>
      <c r="C5909">
        <v>1822</v>
      </c>
      <c r="D5909" s="61" t="s">
        <v>1746</v>
      </c>
    </row>
    <row r="5910" spans="1:4" hidden="1" x14ac:dyDescent="0.25">
      <c r="A5910" s="61" t="s">
        <v>169</v>
      </c>
      <c r="B5910" s="61" t="s">
        <v>258</v>
      </c>
      <c r="C5910">
        <v>1823</v>
      </c>
      <c r="D5910" s="61" t="s">
        <v>1746</v>
      </c>
    </row>
    <row r="5911" spans="1:4" hidden="1" x14ac:dyDescent="0.25">
      <c r="A5911" s="61" t="s">
        <v>169</v>
      </c>
      <c r="B5911" s="61" t="s">
        <v>258</v>
      </c>
      <c r="C5911">
        <v>1824</v>
      </c>
      <c r="D5911" s="61" t="s">
        <v>1746</v>
      </c>
    </row>
    <row r="5912" spans="1:4" hidden="1" x14ac:dyDescent="0.25">
      <c r="A5912" s="61" t="s">
        <v>169</v>
      </c>
      <c r="B5912" s="61" t="s">
        <v>258</v>
      </c>
      <c r="C5912">
        <v>1825</v>
      </c>
      <c r="D5912" s="61" t="s">
        <v>1746</v>
      </c>
    </row>
    <row r="5913" spans="1:4" hidden="1" x14ac:dyDescent="0.25">
      <c r="A5913" s="61" t="s">
        <v>169</v>
      </c>
      <c r="B5913" s="61" t="s">
        <v>258</v>
      </c>
      <c r="C5913">
        <v>1826</v>
      </c>
      <c r="D5913" s="61" t="s">
        <v>1746</v>
      </c>
    </row>
    <row r="5914" spans="1:4" hidden="1" x14ac:dyDescent="0.25">
      <c r="A5914" s="61" t="s">
        <v>169</v>
      </c>
      <c r="B5914" s="61" t="s">
        <v>258</v>
      </c>
      <c r="C5914">
        <v>1827</v>
      </c>
      <c r="D5914" s="61" t="s">
        <v>1746</v>
      </c>
    </row>
    <row r="5915" spans="1:4" hidden="1" x14ac:dyDescent="0.25">
      <c r="A5915" s="61" t="s">
        <v>169</v>
      </c>
      <c r="B5915" s="61" t="s">
        <v>258</v>
      </c>
      <c r="C5915">
        <v>1828</v>
      </c>
      <c r="D5915" s="61" t="s">
        <v>1744</v>
      </c>
    </row>
    <row r="5916" spans="1:4" hidden="1" x14ac:dyDescent="0.25">
      <c r="A5916" s="61" t="s">
        <v>169</v>
      </c>
      <c r="B5916" s="61" t="s">
        <v>258</v>
      </c>
      <c r="C5916">
        <v>1829</v>
      </c>
      <c r="D5916" s="61" t="s">
        <v>1744</v>
      </c>
    </row>
    <row r="5917" spans="1:4" hidden="1" x14ac:dyDescent="0.25">
      <c r="A5917" s="61" t="s">
        <v>169</v>
      </c>
      <c r="B5917" s="61" t="s">
        <v>258</v>
      </c>
      <c r="C5917">
        <v>1830</v>
      </c>
      <c r="D5917" s="61" t="s">
        <v>1744</v>
      </c>
    </row>
    <row r="5918" spans="1:4" hidden="1" x14ac:dyDescent="0.25">
      <c r="A5918" s="61" t="s">
        <v>169</v>
      </c>
      <c r="B5918" s="61" t="s">
        <v>258</v>
      </c>
      <c r="C5918">
        <v>1831</v>
      </c>
      <c r="D5918" s="61" t="s">
        <v>1744</v>
      </c>
    </row>
    <row r="5919" spans="1:4" hidden="1" x14ac:dyDescent="0.25">
      <c r="A5919" s="61" t="s">
        <v>169</v>
      </c>
      <c r="B5919" s="61" t="s">
        <v>258</v>
      </c>
      <c r="C5919">
        <v>1832</v>
      </c>
      <c r="D5919" s="61" t="s">
        <v>2339</v>
      </c>
    </row>
    <row r="5920" spans="1:4" hidden="1" x14ac:dyDescent="0.25">
      <c r="A5920" s="61" t="s">
        <v>169</v>
      </c>
      <c r="B5920" s="61" t="s">
        <v>258</v>
      </c>
      <c r="C5920">
        <v>1833</v>
      </c>
      <c r="D5920" s="61" t="s">
        <v>2339</v>
      </c>
    </row>
    <row r="5921" spans="1:4" hidden="1" x14ac:dyDescent="0.25">
      <c r="A5921" s="61" t="s">
        <v>169</v>
      </c>
      <c r="B5921" s="61" t="s">
        <v>258</v>
      </c>
      <c r="C5921">
        <v>1834</v>
      </c>
      <c r="D5921" s="61" t="s">
        <v>2339</v>
      </c>
    </row>
    <row r="5922" spans="1:4" hidden="1" x14ac:dyDescent="0.25">
      <c r="A5922" s="61" t="s">
        <v>169</v>
      </c>
      <c r="B5922" s="61" t="s">
        <v>258</v>
      </c>
      <c r="C5922">
        <v>1835</v>
      </c>
      <c r="D5922" s="61" t="s">
        <v>2339</v>
      </c>
    </row>
    <row r="5923" spans="1:4" hidden="1" x14ac:dyDescent="0.25">
      <c r="A5923" s="61" t="s">
        <v>169</v>
      </c>
      <c r="B5923" s="61" t="s">
        <v>258</v>
      </c>
      <c r="C5923">
        <v>1836</v>
      </c>
      <c r="D5923" s="61" t="s">
        <v>2339</v>
      </c>
    </row>
    <row r="5924" spans="1:4" hidden="1" x14ac:dyDescent="0.25">
      <c r="A5924" s="61" t="s">
        <v>169</v>
      </c>
      <c r="B5924" s="61" t="s">
        <v>258</v>
      </c>
      <c r="C5924">
        <v>1837</v>
      </c>
      <c r="D5924" s="61" t="s">
        <v>2339</v>
      </c>
    </row>
    <row r="5925" spans="1:4" hidden="1" x14ac:dyDescent="0.25">
      <c r="A5925" s="61" t="s">
        <v>169</v>
      </c>
      <c r="B5925" s="61" t="s">
        <v>258</v>
      </c>
      <c r="C5925">
        <v>1838</v>
      </c>
      <c r="D5925" s="61" t="s">
        <v>2339</v>
      </c>
    </row>
    <row r="5926" spans="1:4" hidden="1" x14ac:dyDescent="0.25">
      <c r="A5926" s="61" t="s">
        <v>169</v>
      </c>
      <c r="B5926" s="61" t="s">
        <v>258</v>
      </c>
      <c r="C5926">
        <v>1839</v>
      </c>
      <c r="D5926" s="61" t="s">
        <v>1817</v>
      </c>
    </row>
    <row r="5927" spans="1:4" hidden="1" x14ac:dyDescent="0.25">
      <c r="A5927" s="61" t="s">
        <v>169</v>
      </c>
      <c r="B5927" s="61" t="s">
        <v>258</v>
      </c>
      <c r="C5927">
        <v>1840</v>
      </c>
      <c r="D5927" s="61" t="s">
        <v>1817</v>
      </c>
    </row>
    <row r="5928" spans="1:4" hidden="1" x14ac:dyDescent="0.25">
      <c r="A5928" s="61" t="s">
        <v>169</v>
      </c>
      <c r="B5928" s="61" t="s">
        <v>258</v>
      </c>
      <c r="C5928">
        <v>1841</v>
      </c>
      <c r="D5928" s="61" t="s">
        <v>1817</v>
      </c>
    </row>
    <row r="5929" spans="1:4" hidden="1" x14ac:dyDescent="0.25">
      <c r="A5929" s="61" t="s">
        <v>169</v>
      </c>
      <c r="B5929" s="61" t="s">
        <v>258</v>
      </c>
      <c r="C5929">
        <v>1842</v>
      </c>
      <c r="D5929" s="61" t="s">
        <v>1817</v>
      </c>
    </row>
    <row r="5930" spans="1:4" hidden="1" x14ac:dyDescent="0.25">
      <c r="A5930" s="61" t="s">
        <v>169</v>
      </c>
      <c r="B5930" s="61" t="s">
        <v>258</v>
      </c>
      <c r="C5930">
        <v>1843</v>
      </c>
      <c r="D5930" s="61" t="s">
        <v>1817</v>
      </c>
    </row>
    <row r="5931" spans="1:4" hidden="1" x14ac:dyDescent="0.25">
      <c r="A5931" s="61" t="s">
        <v>169</v>
      </c>
      <c r="B5931" s="61" t="s">
        <v>258</v>
      </c>
      <c r="C5931">
        <v>1844</v>
      </c>
      <c r="D5931" s="61" t="s">
        <v>1701</v>
      </c>
    </row>
    <row r="5932" spans="1:4" hidden="1" x14ac:dyDescent="0.25">
      <c r="A5932" s="61" t="s">
        <v>169</v>
      </c>
      <c r="B5932" s="61" t="s">
        <v>258</v>
      </c>
      <c r="C5932">
        <v>1845</v>
      </c>
      <c r="D5932" s="61" t="s">
        <v>1701</v>
      </c>
    </row>
    <row r="5933" spans="1:4" hidden="1" x14ac:dyDescent="0.25">
      <c r="A5933" s="61" t="s">
        <v>169</v>
      </c>
      <c r="B5933" s="61" t="s">
        <v>258</v>
      </c>
      <c r="C5933">
        <v>1846</v>
      </c>
      <c r="D5933" s="61" t="s">
        <v>1701</v>
      </c>
    </row>
    <row r="5934" spans="1:4" hidden="1" x14ac:dyDescent="0.25">
      <c r="A5934" s="61" t="s">
        <v>169</v>
      </c>
      <c r="B5934" s="61" t="s">
        <v>258</v>
      </c>
      <c r="C5934">
        <v>1847</v>
      </c>
      <c r="D5934" s="61" t="s">
        <v>1701</v>
      </c>
    </row>
    <row r="5935" spans="1:4" hidden="1" x14ac:dyDescent="0.25">
      <c r="A5935" s="61" t="s">
        <v>169</v>
      </c>
      <c r="B5935" s="61" t="s">
        <v>258</v>
      </c>
      <c r="C5935">
        <v>1848</v>
      </c>
      <c r="D5935" s="61" t="s">
        <v>1701</v>
      </c>
    </row>
    <row r="5936" spans="1:4" hidden="1" x14ac:dyDescent="0.25">
      <c r="A5936" s="61" t="s">
        <v>169</v>
      </c>
      <c r="B5936" s="61" t="s">
        <v>258</v>
      </c>
      <c r="C5936">
        <v>1849</v>
      </c>
      <c r="D5936" s="61" t="s">
        <v>1701</v>
      </c>
    </row>
    <row r="5937" spans="1:4" hidden="1" x14ac:dyDescent="0.25">
      <c r="A5937" s="61" t="s">
        <v>169</v>
      </c>
      <c r="B5937" s="61" t="s">
        <v>258</v>
      </c>
      <c r="C5937">
        <v>1850</v>
      </c>
      <c r="D5937" s="61" t="s">
        <v>1701</v>
      </c>
    </row>
    <row r="5938" spans="1:4" hidden="1" x14ac:dyDescent="0.25">
      <c r="A5938" s="61" t="s">
        <v>169</v>
      </c>
      <c r="B5938" s="61" t="s">
        <v>258</v>
      </c>
      <c r="C5938">
        <v>1851</v>
      </c>
      <c r="D5938" s="61" t="s">
        <v>2539</v>
      </c>
    </row>
    <row r="5939" spans="1:4" hidden="1" x14ac:dyDescent="0.25">
      <c r="A5939" s="61" t="s">
        <v>169</v>
      </c>
      <c r="B5939" s="61" t="s">
        <v>258</v>
      </c>
      <c r="C5939">
        <v>1852</v>
      </c>
      <c r="D5939" s="61" t="s">
        <v>2539</v>
      </c>
    </row>
    <row r="5940" spans="1:4" hidden="1" x14ac:dyDescent="0.25">
      <c r="A5940" s="61" t="s">
        <v>169</v>
      </c>
      <c r="B5940" s="61" t="s">
        <v>258</v>
      </c>
      <c r="C5940">
        <v>1853</v>
      </c>
      <c r="D5940" s="61" t="s">
        <v>2539</v>
      </c>
    </row>
    <row r="5941" spans="1:4" hidden="1" x14ac:dyDescent="0.25">
      <c r="A5941" s="61" t="s">
        <v>169</v>
      </c>
      <c r="B5941" s="61" t="s">
        <v>258</v>
      </c>
      <c r="C5941">
        <v>1854</v>
      </c>
      <c r="D5941" s="61" t="s">
        <v>2305</v>
      </c>
    </row>
    <row r="5942" spans="1:4" hidden="1" x14ac:dyDescent="0.25">
      <c r="A5942" s="61" t="s">
        <v>169</v>
      </c>
      <c r="B5942" s="61" t="s">
        <v>258</v>
      </c>
      <c r="C5942">
        <v>1855</v>
      </c>
      <c r="D5942" s="61" t="s">
        <v>1804</v>
      </c>
    </row>
    <row r="5943" spans="1:4" hidden="1" x14ac:dyDescent="0.25">
      <c r="A5943" s="61" t="s">
        <v>169</v>
      </c>
      <c r="B5943" s="61" t="s">
        <v>258</v>
      </c>
      <c r="C5943">
        <v>1856</v>
      </c>
      <c r="D5943" s="61" t="s">
        <v>1804</v>
      </c>
    </row>
    <row r="5944" spans="1:4" hidden="1" x14ac:dyDescent="0.25">
      <c r="A5944" s="61" t="s">
        <v>169</v>
      </c>
      <c r="B5944" s="61" t="s">
        <v>258</v>
      </c>
      <c r="C5944">
        <v>1857</v>
      </c>
      <c r="D5944" s="61" t="s">
        <v>2313</v>
      </c>
    </row>
    <row r="5945" spans="1:4" hidden="1" x14ac:dyDescent="0.25">
      <c r="A5945" s="61" t="s">
        <v>169</v>
      </c>
      <c r="B5945" s="61" t="s">
        <v>258</v>
      </c>
      <c r="C5945">
        <v>1858</v>
      </c>
      <c r="D5945" s="61" t="s">
        <v>2313</v>
      </c>
    </row>
    <row r="5946" spans="1:4" hidden="1" x14ac:dyDescent="0.25">
      <c r="A5946" s="61" t="s">
        <v>169</v>
      </c>
      <c r="B5946" s="61" t="s">
        <v>258</v>
      </c>
      <c r="C5946">
        <v>1859</v>
      </c>
      <c r="D5946" s="61" t="s">
        <v>2313</v>
      </c>
    </row>
    <row r="5947" spans="1:4" hidden="1" x14ac:dyDescent="0.25">
      <c r="A5947" s="61" t="s">
        <v>169</v>
      </c>
      <c r="B5947" s="61" t="s">
        <v>258</v>
      </c>
      <c r="C5947">
        <v>1860</v>
      </c>
      <c r="D5947" s="61" t="s">
        <v>2313</v>
      </c>
    </row>
    <row r="5948" spans="1:4" hidden="1" x14ac:dyDescent="0.25">
      <c r="A5948" s="61" t="s">
        <v>169</v>
      </c>
      <c r="B5948" s="61" t="s">
        <v>258</v>
      </c>
      <c r="C5948">
        <v>1861</v>
      </c>
      <c r="D5948" s="61" t="s">
        <v>2413</v>
      </c>
    </row>
    <row r="5949" spans="1:4" hidden="1" x14ac:dyDescent="0.25">
      <c r="A5949" s="61" t="s">
        <v>169</v>
      </c>
      <c r="B5949" s="61" t="s">
        <v>258</v>
      </c>
      <c r="C5949">
        <v>1862</v>
      </c>
      <c r="D5949" s="61" t="s">
        <v>2413</v>
      </c>
    </row>
    <row r="5950" spans="1:4" hidden="1" x14ac:dyDescent="0.25">
      <c r="A5950" s="61" t="s">
        <v>169</v>
      </c>
      <c r="B5950" s="61" t="s">
        <v>258</v>
      </c>
      <c r="C5950">
        <v>1863</v>
      </c>
      <c r="D5950" s="61" t="s">
        <v>2313</v>
      </c>
    </row>
    <row r="5951" spans="1:4" hidden="1" x14ac:dyDescent="0.25">
      <c r="A5951" s="61" t="s">
        <v>169</v>
      </c>
      <c r="B5951" s="61" t="s">
        <v>258</v>
      </c>
      <c r="C5951">
        <v>1864</v>
      </c>
      <c r="D5951" s="61" t="s">
        <v>2313</v>
      </c>
    </row>
    <row r="5952" spans="1:4" hidden="1" x14ac:dyDescent="0.25">
      <c r="A5952" s="61" t="s">
        <v>169</v>
      </c>
      <c r="B5952" s="61" t="s">
        <v>258</v>
      </c>
      <c r="C5952">
        <v>1865</v>
      </c>
      <c r="D5952" s="61" t="s">
        <v>2313</v>
      </c>
    </row>
    <row r="5953" spans="1:4" hidden="1" x14ac:dyDescent="0.25">
      <c r="A5953" s="61" t="s">
        <v>169</v>
      </c>
      <c r="B5953" s="61" t="s">
        <v>258</v>
      </c>
      <c r="C5953">
        <v>1866</v>
      </c>
      <c r="D5953" s="61" t="s">
        <v>2313</v>
      </c>
    </row>
    <row r="5954" spans="1:4" hidden="1" x14ac:dyDescent="0.25">
      <c r="A5954" s="61" t="s">
        <v>169</v>
      </c>
      <c r="B5954" s="61" t="s">
        <v>258</v>
      </c>
      <c r="C5954">
        <v>1867</v>
      </c>
      <c r="D5954" s="61" t="s">
        <v>1745</v>
      </c>
    </row>
    <row r="5955" spans="1:4" hidden="1" x14ac:dyDescent="0.25">
      <c r="A5955" s="61" t="s">
        <v>169</v>
      </c>
      <c r="B5955" s="61" t="s">
        <v>258</v>
      </c>
      <c r="C5955">
        <v>1868</v>
      </c>
      <c r="D5955" s="61" t="s">
        <v>2312</v>
      </c>
    </row>
    <row r="5956" spans="1:4" hidden="1" x14ac:dyDescent="0.25">
      <c r="A5956" s="61" t="s">
        <v>169</v>
      </c>
      <c r="B5956" s="61" t="s">
        <v>258</v>
      </c>
      <c r="C5956">
        <v>1869</v>
      </c>
      <c r="D5956" s="61" t="s">
        <v>2312</v>
      </c>
    </row>
    <row r="5957" spans="1:4" hidden="1" x14ac:dyDescent="0.25">
      <c r="A5957" s="61" t="s">
        <v>169</v>
      </c>
      <c r="B5957" s="61" t="s">
        <v>258</v>
      </c>
      <c r="C5957">
        <v>1870</v>
      </c>
      <c r="D5957" s="61" t="s">
        <v>2312</v>
      </c>
    </row>
    <row r="5958" spans="1:4" hidden="1" x14ac:dyDescent="0.25">
      <c r="A5958" s="61" t="s">
        <v>169</v>
      </c>
      <c r="B5958" s="61" t="s">
        <v>258</v>
      </c>
      <c r="C5958">
        <v>1871</v>
      </c>
      <c r="D5958" s="61" t="s">
        <v>2312</v>
      </c>
    </row>
    <row r="5959" spans="1:4" hidden="1" x14ac:dyDescent="0.25">
      <c r="A5959" s="61" t="s">
        <v>169</v>
      </c>
      <c r="B5959" s="61" t="s">
        <v>258</v>
      </c>
      <c r="C5959">
        <v>1872</v>
      </c>
      <c r="D5959" s="61" t="s">
        <v>2312</v>
      </c>
    </row>
    <row r="5960" spans="1:4" hidden="1" x14ac:dyDescent="0.25">
      <c r="A5960" s="61" t="s">
        <v>169</v>
      </c>
      <c r="B5960" s="61" t="s">
        <v>258</v>
      </c>
      <c r="C5960">
        <v>1873</v>
      </c>
      <c r="D5960" s="61" t="s">
        <v>2312</v>
      </c>
    </row>
    <row r="5961" spans="1:4" hidden="1" x14ac:dyDescent="0.25">
      <c r="A5961" s="61" t="s">
        <v>169</v>
      </c>
      <c r="B5961" s="61" t="s">
        <v>258</v>
      </c>
      <c r="C5961">
        <v>1874</v>
      </c>
      <c r="D5961" s="61" t="s">
        <v>2312</v>
      </c>
    </row>
    <row r="5962" spans="1:4" hidden="1" x14ac:dyDescent="0.25">
      <c r="A5962" s="61" t="s">
        <v>169</v>
      </c>
      <c r="B5962" s="61" t="s">
        <v>258</v>
      </c>
      <c r="C5962">
        <v>1875</v>
      </c>
      <c r="D5962" s="61" t="s">
        <v>2312</v>
      </c>
    </row>
    <row r="5963" spans="1:4" hidden="1" x14ac:dyDescent="0.25">
      <c r="A5963" s="61" t="s">
        <v>169</v>
      </c>
      <c r="B5963" s="61" t="s">
        <v>258</v>
      </c>
      <c r="C5963">
        <v>1876</v>
      </c>
      <c r="D5963" s="61" t="s">
        <v>2312</v>
      </c>
    </row>
    <row r="5964" spans="1:4" hidden="1" x14ac:dyDescent="0.25">
      <c r="A5964" s="61" t="s">
        <v>169</v>
      </c>
      <c r="B5964" s="61" t="s">
        <v>258</v>
      </c>
      <c r="C5964">
        <v>1877</v>
      </c>
      <c r="D5964" s="61" t="s">
        <v>2312</v>
      </c>
    </row>
    <row r="5965" spans="1:4" hidden="1" x14ac:dyDescent="0.25">
      <c r="A5965" s="61" t="s">
        <v>169</v>
      </c>
      <c r="B5965" s="61" t="s">
        <v>258</v>
      </c>
      <c r="C5965">
        <v>1878</v>
      </c>
      <c r="D5965" s="61" t="s">
        <v>2312</v>
      </c>
    </row>
    <row r="5966" spans="1:4" hidden="1" x14ac:dyDescent="0.25">
      <c r="A5966" s="61" t="s">
        <v>169</v>
      </c>
      <c r="B5966" s="61" t="s">
        <v>258</v>
      </c>
      <c r="C5966">
        <v>1879</v>
      </c>
      <c r="D5966" s="61" t="s">
        <v>2312</v>
      </c>
    </row>
    <row r="5967" spans="1:4" hidden="1" x14ac:dyDescent="0.25">
      <c r="A5967" s="61" t="s">
        <v>169</v>
      </c>
      <c r="B5967" s="61" t="s">
        <v>258</v>
      </c>
      <c r="C5967">
        <v>1880</v>
      </c>
      <c r="D5967" s="61" t="s">
        <v>2312</v>
      </c>
    </row>
    <row r="5968" spans="1:4" hidden="1" x14ac:dyDescent="0.25">
      <c r="A5968" s="61" t="s">
        <v>169</v>
      </c>
      <c r="B5968" s="61" t="s">
        <v>258</v>
      </c>
      <c r="C5968">
        <v>1881</v>
      </c>
      <c r="D5968" s="61" t="s">
        <v>2312</v>
      </c>
    </row>
    <row r="5969" spans="1:4" hidden="1" x14ac:dyDescent="0.25">
      <c r="A5969" s="61" t="s">
        <v>169</v>
      </c>
      <c r="B5969" s="61" t="s">
        <v>258</v>
      </c>
      <c r="C5969">
        <v>1882</v>
      </c>
      <c r="D5969" s="61" t="s">
        <v>2312</v>
      </c>
    </row>
    <row r="5970" spans="1:4" hidden="1" x14ac:dyDescent="0.25">
      <c r="A5970" s="61" t="s">
        <v>169</v>
      </c>
      <c r="B5970" s="61" t="s">
        <v>258</v>
      </c>
      <c r="C5970">
        <v>1883</v>
      </c>
      <c r="D5970" s="61" t="s">
        <v>2312</v>
      </c>
    </row>
    <row r="5971" spans="1:4" hidden="1" x14ac:dyDescent="0.25">
      <c r="A5971" s="61" t="s">
        <v>169</v>
      </c>
      <c r="B5971" s="61" t="s">
        <v>258</v>
      </c>
      <c r="C5971">
        <v>1884</v>
      </c>
      <c r="D5971" s="61" t="s">
        <v>2312</v>
      </c>
    </row>
    <row r="5972" spans="1:4" hidden="1" x14ac:dyDescent="0.25">
      <c r="A5972" s="61" t="s">
        <v>169</v>
      </c>
      <c r="B5972" s="61" t="s">
        <v>258</v>
      </c>
      <c r="C5972">
        <v>1885</v>
      </c>
      <c r="D5972" s="61" t="s">
        <v>1777</v>
      </c>
    </row>
    <row r="5973" spans="1:4" hidden="1" x14ac:dyDescent="0.25">
      <c r="A5973" s="61" t="s">
        <v>169</v>
      </c>
      <c r="B5973" s="61" t="s">
        <v>258</v>
      </c>
      <c r="C5973">
        <v>1886</v>
      </c>
      <c r="D5973" s="61" t="s">
        <v>2306</v>
      </c>
    </row>
    <row r="5974" spans="1:4" hidden="1" x14ac:dyDescent="0.25">
      <c r="A5974" s="61" t="s">
        <v>169</v>
      </c>
      <c r="B5974" s="61" t="s">
        <v>258</v>
      </c>
      <c r="C5974">
        <v>1887</v>
      </c>
      <c r="D5974" s="61" t="s">
        <v>2306</v>
      </c>
    </row>
    <row r="5975" spans="1:4" hidden="1" x14ac:dyDescent="0.25">
      <c r="A5975" s="61" t="s">
        <v>169</v>
      </c>
      <c r="B5975" s="61" t="s">
        <v>258</v>
      </c>
      <c r="C5975">
        <v>1888</v>
      </c>
      <c r="D5975" s="61" t="s">
        <v>2306</v>
      </c>
    </row>
    <row r="5976" spans="1:4" hidden="1" x14ac:dyDescent="0.25">
      <c r="A5976" s="61" t="s">
        <v>169</v>
      </c>
      <c r="B5976" s="61" t="s">
        <v>258</v>
      </c>
      <c r="C5976">
        <v>1889</v>
      </c>
      <c r="D5976" s="61" t="s">
        <v>2306</v>
      </c>
    </row>
    <row r="5977" spans="1:4" hidden="1" x14ac:dyDescent="0.25">
      <c r="A5977" s="61" t="s">
        <v>169</v>
      </c>
      <c r="B5977" s="61" t="s">
        <v>258</v>
      </c>
      <c r="C5977">
        <v>1890</v>
      </c>
      <c r="D5977" s="61" t="s">
        <v>2306</v>
      </c>
    </row>
    <row r="5978" spans="1:4" hidden="1" x14ac:dyDescent="0.25">
      <c r="A5978" s="61" t="s">
        <v>169</v>
      </c>
      <c r="B5978" s="61" t="s">
        <v>258</v>
      </c>
      <c r="C5978">
        <v>1891</v>
      </c>
      <c r="D5978" s="61" t="s">
        <v>2306</v>
      </c>
    </row>
    <row r="5979" spans="1:4" hidden="1" x14ac:dyDescent="0.25">
      <c r="A5979" s="61" t="s">
        <v>169</v>
      </c>
      <c r="B5979" s="61" t="s">
        <v>258</v>
      </c>
      <c r="C5979">
        <v>1892</v>
      </c>
      <c r="D5979" s="61" t="s">
        <v>2306</v>
      </c>
    </row>
    <row r="5980" spans="1:4" hidden="1" x14ac:dyDescent="0.25">
      <c r="A5980" s="61" t="s">
        <v>169</v>
      </c>
      <c r="B5980" s="61" t="s">
        <v>258</v>
      </c>
      <c r="C5980">
        <v>1893</v>
      </c>
      <c r="D5980" s="61" t="s">
        <v>2306</v>
      </c>
    </row>
    <row r="5981" spans="1:4" hidden="1" x14ac:dyDescent="0.25">
      <c r="A5981" s="61" t="s">
        <v>169</v>
      </c>
      <c r="B5981" s="61" t="s">
        <v>258</v>
      </c>
      <c r="C5981">
        <v>1894</v>
      </c>
      <c r="D5981" s="61" t="s">
        <v>2306</v>
      </c>
    </row>
    <row r="5982" spans="1:4" hidden="1" x14ac:dyDescent="0.25">
      <c r="A5982" s="61" t="s">
        <v>169</v>
      </c>
      <c r="B5982" s="61" t="s">
        <v>258</v>
      </c>
      <c r="C5982">
        <v>1895</v>
      </c>
      <c r="D5982" s="61" t="s">
        <v>2306</v>
      </c>
    </row>
    <row r="5983" spans="1:4" hidden="1" x14ac:dyDescent="0.25">
      <c r="A5983" s="61" t="s">
        <v>169</v>
      </c>
      <c r="B5983" s="61" t="s">
        <v>258</v>
      </c>
      <c r="C5983">
        <v>1896</v>
      </c>
      <c r="D5983" s="61" t="s">
        <v>2306</v>
      </c>
    </row>
    <row r="5984" spans="1:4" hidden="1" x14ac:dyDescent="0.25">
      <c r="A5984" s="61" t="s">
        <v>169</v>
      </c>
      <c r="B5984" s="61" t="s">
        <v>258</v>
      </c>
      <c r="C5984">
        <v>1897</v>
      </c>
      <c r="D5984" s="61" t="s">
        <v>2306</v>
      </c>
    </row>
    <row r="5985" spans="1:4" hidden="1" x14ac:dyDescent="0.25">
      <c r="A5985" s="61" t="s">
        <v>169</v>
      </c>
      <c r="B5985" s="61" t="s">
        <v>258</v>
      </c>
      <c r="C5985">
        <v>1898</v>
      </c>
      <c r="D5985" s="61" t="s">
        <v>2306</v>
      </c>
    </row>
    <row r="5986" spans="1:4" hidden="1" x14ac:dyDescent="0.25">
      <c r="A5986" s="61" t="s">
        <v>169</v>
      </c>
      <c r="B5986" s="61" t="s">
        <v>258</v>
      </c>
      <c r="C5986">
        <v>1899</v>
      </c>
      <c r="D5986" s="61" t="s">
        <v>2306</v>
      </c>
    </row>
    <row r="5987" spans="1:4" hidden="1" x14ac:dyDescent="0.25">
      <c r="A5987" s="61" t="s">
        <v>169</v>
      </c>
      <c r="B5987" s="61" t="s">
        <v>258</v>
      </c>
      <c r="C5987">
        <v>1900</v>
      </c>
      <c r="D5987" s="61" t="s">
        <v>2306</v>
      </c>
    </row>
    <row r="5988" spans="1:4" hidden="1" x14ac:dyDescent="0.25">
      <c r="A5988" s="61" t="s">
        <v>169</v>
      </c>
      <c r="B5988" s="61" t="s">
        <v>258</v>
      </c>
      <c r="C5988">
        <v>1901</v>
      </c>
      <c r="D5988" s="61" t="s">
        <v>2306</v>
      </c>
    </row>
    <row r="5989" spans="1:4" hidden="1" x14ac:dyDescent="0.25">
      <c r="A5989" s="61" t="s">
        <v>169</v>
      </c>
      <c r="B5989" s="61" t="s">
        <v>258</v>
      </c>
      <c r="C5989">
        <v>1902</v>
      </c>
      <c r="D5989" s="61" t="s">
        <v>2306</v>
      </c>
    </row>
    <row r="5990" spans="1:4" hidden="1" x14ac:dyDescent="0.25">
      <c r="A5990" s="61" t="s">
        <v>169</v>
      </c>
      <c r="B5990" s="61" t="s">
        <v>258</v>
      </c>
      <c r="C5990">
        <v>1903</v>
      </c>
      <c r="D5990" s="61" t="s">
        <v>2426</v>
      </c>
    </row>
    <row r="5991" spans="1:4" hidden="1" x14ac:dyDescent="0.25">
      <c r="A5991" s="61" t="s">
        <v>169</v>
      </c>
      <c r="B5991" s="61" t="s">
        <v>258</v>
      </c>
      <c r="C5991">
        <v>1904</v>
      </c>
      <c r="D5991" s="61" t="s">
        <v>2119</v>
      </c>
    </row>
    <row r="5992" spans="1:4" hidden="1" x14ac:dyDescent="0.25">
      <c r="A5992" s="61" t="s">
        <v>169</v>
      </c>
      <c r="B5992" s="61" t="s">
        <v>258</v>
      </c>
      <c r="C5992">
        <v>1905</v>
      </c>
      <c r="D5992" s="61" t="s">
        <v>2119</v>
      </c>
    </row>
    <row r="5993" spans="1:4" hidden="1" x14ac:dyDescent="0.25">
      <c r="A5993" s="61" t="s">
        <v>169</v>
      </c>
      <c r="B5993" s="61" t="s">
        <v>258</v>
      </c>
      <c r="C5993">
        <v>1906</v>
      </c>
      <c r="D5993" s="61" t="s">
        <v>2119</v>
      </c>
    </row>
    <row r="5994" spans="1:4" hidden="1" x14ac:dyDescent="0.25">
      <c r="A5994" s="61" t="s">
        <v>169</v>
      </c>
      <c r="B5994" s="61" t="s">
        <v>258</v>
      </c>
      <c r="C5994">
        <v>1907</v>
      </c>
      <c r="D5994" s="61" t="s">
        <v>2119</v>
      </c>
    </row>
    <row r="5995" spans="1:4" hidden="1" x14ac:dyDescent="0.25">
      <c r="A5995" s="61" t="s">
        <v>169</v>
      </c>
      <c r="B5995" s="61" t="s">
        <v>258</v>
      </c>
      <c r="C5995">
        <v>1908</v>
      </c>
      <c r="D5995" s="61" t="s">
        <v>2119</v>
      </c>
    </row>
    <row r="5996" spans="1:4" hidden="1" x14ac:dyDescent="0.25">
      <c r="A5996" s="61" t="s">
        <v>169</v>
      </c>
      <c r="B5996" s="61" t="s">
        <v>258</v>
      </c>
      <c r="C5996">
        <v>1909</v>
      </c>
      <c r="D5996" s="61" t="s">
        <v>2119</v>
      </c>
    </row>
    <row r="5997" spans="1:4" hidden="1" x14ac:dyDescent="0.25">
      <c r="A5997" s="61" t="s">
        <v>169</v>
      </c>
      <c r="B5997" s="61" t="s">
        <v>258</v>
      </c>
      <c r="C5997">
        <v>1910</v>
      </c>
      <c r="D5997" s="61" t="s">
        <v>2169</v>
      </c>
    </row>
    <row r="5998" spans="1:4" hidden="1" x14ac:dyDescent="0.25">
      <c r="A5998" s="61" t="s">
        <v>169</v>
      </c>
      <c r="B5998" s="61" t="s">
        <v>258</v>
      </c>
      <c r="C5998">
        <v>1911</v>
      </c>
      <c r="D5998" s="61" t="s">
        <v>1717</v>
      </c>
    </row>
    <row r="5999" spans="1:4" hidden="1" x14ac:dyDescent="0.25">
      <c r="A5999" s="61" t="s">
        <v>169</v>
      </c>
      <c r="B5999" s="61" t="s">
        <v>258</v>
      </c>
      <c r="C5999">
        <v>1912</v>
      </c>
      <c r="D5999" s="61" t="s">
        <v>1717</v>
      </c>
    </row>
    <row r="6000" spans="1:4" hidden="1" x14ac:dyDescent="0.25">
      <c r="A6000" s="61" t="s">
        <v>169</v>
      </c>
      <c r="B6000" s="61" t="s">
        <v>258</v>
      </c>
      <c r="C6000">
        <v>1913</v>
      </c>
      <c r="D6000" s="61" t="s">
        <v>1717</v>
      </c>
    </row>
    <row r="6001" spans="1:4" hidden="1" x14ac:dyDescent="0.25">
      <c r="A6001" s="61" t="s">
        <v>169</v>
      </c>
      <c r="B6001" s="61" t="s">
        <v>258</v>
      </c>
      <c r="C6001">
        <v>1914</v>
      </c>
      <c r="D6001" s="61" t="s">
        <v>1717</v>
      </c>
    </row>
    <row r="6002" spans="1:4" hidden="1" x14ac:dyDescent="0.25">
      <c r="A6002" s="61" t="s">
        <v>169</v>
      </c>
      <c r="B6002" s="61" t="s">
        <v>258</v>
      </c>
      <c r="C6002">
        <v>1915</v>
      </c>
      <c r="D6002" s="61" t="s">
        <v>1717</v>
      </c>
    </row>
    <row r="6003" spans="1:4" hidden="1" x14ac:dyDescent="0.25">
      <c r="A6003" s="61" t="s">
        <v>169</v>
      </c>
      <c r="B6003" s="61" t="s">
        <v>258</v>
      </c>
      <c r="C6003">
        <v>1916</v>
      </c>
      <c r="D6003" s="61" t="s">
        <v>1717</v>
      </c>
    </row>
    <row r="6004" spans="1:4" hidden="1" x14ac:dyDescent="0.25">
      <c r="A6004" s="61" t="s">
        <v>169</v>
      </c>
      <c r="B6004" s="61" t="s">
        <v>258</v>
      </c>
      <c r="C6004">
        <v>1917</v>
      </c>
      <c r="D6004" s="61" t="s">
        <v>1717</v>
      </c>
    </row>
    <row r="6005" spans="1:4" hidden="1" x14ac:dyDescent="0.25">
      <c r="A6005" s="61" t="s">
        <v>169</v>
      </c>
      <c r="B6005" s="61" t="s">
        <v>258</v>
      </c>
      <c r="C6005">
        <v>1918</v>
      </c>
      <c r="D6005" s="61" t="s">
        <v>1717</v>
      </c>
    </row>
    <row r="6006" spans="1:4" hidden="1" x14ac:dyDescent="0.25">
      <c r="A6006" s="61" t="s">
        <v>169</v>
      </c>
      <c r="B6006" s="61" t="s">
        <v>258</v>
      </c>
      <c r="C6006">
        <v>1919</v>
      </c>
      <c r="D6006" s="61" t="s">
        <v>1717</v>
      </c>
    </row>
    <row r="6007" spans="1:4" hidden="1" x14ac:dyDescent="0.25">
      <c r="A6007" s="61" t="s">
        <v>169</v>
      </c>
      <c r="B6007" s="61" t="s">
        <v>258</v>
      </c>
      <c r="C6007">
        <v>1920</v>
      </c>
      <c r="D6007" s="61" t="s">
        <v>1717</v>
      </c>
    </row>
    <row r="6008" spans="1:4" hidden="1" x14ac:dyDescent="0.25">
      <c r="A6008" s="61" t="s">
        <v>169</v>
      </c>
      <c r="B6008" s="61" t="s">
        <v>258</v>
      </c>
      <c r="C6008">
        <v>1921</v>
      </c>
      <c r="D6008" s="61" t="s">
        <v>1717</v>
      </c>
    </row>
    <row r="6009" spans="1:4" hidden="1" x14ac:dyDescent="0.25">
      <c r="A6009" s="61" t="s">
        <v>169</v>
      </c>
      <c r="B6009" s="61" t="s">
        <v>258</v>
      </c>
      <c r="C6009">
        <v>1922</v>
      </c>
      <c r="D6009" s="61" t="s">
        <v>1717</v>
      </c>
    </row>
    <row r="6010" spans="1:4" hidden="1" x14ac:dyDescent="0.25">
      <c r="A6010" s="61" t="s">
        <v>169</v>
      </c>
      <c r="B6010" s="61" t="s">
        <v>258</v>
      </c>
      <c r="C6010">
        <v>1923</v>
      </c>
      <c r="D6010" s="61" t="s">
        <v>1717</v>
      </c>
    </row>
    <row r="6011" spans="1:4" hidden="1" x14ac:dyDescent="0.25">
      <c r="A6011" s="61" t="s">
        <v>169</v>
      </c>
      <c r="B6011" s="61" t="s">
        <v>258</v>
      </c>
      <c r="C6011">
        <v>1924</v>
      </c>
      <c r="D6011" s="61" t="s">
        <v>1717</v>
      </c>
    </row>
    <row r="6012" spans="1:4" hidden="1" x14ac:dyDescent="0.25">
      <c r="A6012" s="61" t="s">
        <v>169</v>
      </c>
      <c r="B6012" s="61" t="s">
        <v>258</v>
      </c>
      <c r="C6012">
        <v>1925</v>
      </c>
      <c r="D6012" s="61" t="s">
        <v>1717</v>
      </c>
    </row>
    <row r="6013" spans="1:4" hidden="1" x14ac:dyDescent="0.25">
      <c r="A6013" s="61" t="s">
        <v>169</v>
      </c>
      <c r="B6013" s="61" t="s">
        <v>258</v>
      </c>
      <c r="C6013">
        <v>1926</v>
      </c>
      <c r="D6013" s="61" t="s">
        <v>1717</v>
      </c>
    </row>
    <row r="6014" spans="1:4" hidden="1" x14ac:dyDescent="0.25">
      <c r="A6014" s="61" t="s">
        <v>169</v>
      </c>
      <c r="B6014" s="61" t="s">
        <v>258</v>
      </c>
      <c r="C6014">
        <v>1927</v>
      </c>
      <c r="D6014" s="61" t="s">
        <v>1717</v>
      </c>
    </row>
    <row r="6015" spans="1:4" hidden="1" x14ac:dyDescent="0.25">
      <c r="A6015" s="61" t="s">
        <v>169</v>
      </c>
      <c r="B6015" s="61" t="s">
        <v>258</v>
      </c>
      <c r="C6015">
        <v>1928</v>
      </c>
      <c r="D6015" s="61" t="s">
        <v>1717</v>
      </c>
    </row>
    <row r="6016" spans="1:4" hidden="1" x14ac:dyDescent="0.25">
      <c r="A6016" s="61" t="s">
        <v>169</v>
      </c>
      <c r="B6016" s="61" t="s">
        <v>258</v>
      </c>
      <c r="C6016">
        <v>1929</v>
      </c>
      <c r="D6016" s="61" t="s">
        <v>1717</v>
      </c>
    </row>
    <row r="6017" spans="1:4" hidden="1" x14ac:dyDescent="0.25">
      <c r="A6017" s="61" t="s">
        <v>169</v>
      </c>
      <c r="B6017" s="61" t="s">
        <v>258</v>
      </c>
      <c r="C6017">
        <v>1930</v>
      </c>
      <c r="D6017" s="61" t="s">
        <v>1717</v>
      </c>
    </row>
    <row r="6018" spans="1:4" hidden="1" x14ac:dyDescent="0.25">
      <c r="A6018" s="61" t="s">
        <v>169</v>
      </c>
      <c r="B6018" s="61" t="s">
        <v>258</v>
      </c>
      <c r="C6018">
        <v>1931</v>
      </c>
      <c r="D6018" s="61" t="s">
        <v>1720</v>
      </c>
    </row>
    <row r="6019" spans="1:4" hidden="1" x14ac:dyDescent="0.25">
      <c r="A6019" s="61" t="s">
        <v>169</v>
      </c>
      <c r="B6019" s="61" t="s">
        <v>258</v>
      </c>
      <c r="C6019">
        <v>1932</v>
      </c>
      <c r="D6019" s="61" t="s">
        <v>1720</v>
      </c>
    </row>
    <row r="6020" spans="1:4" hidden="1" x14ac:dyDescent="0.25">
      <c r="A6020" s="61" t="s">
        <v>169</v>
      </c>
      <c r="B6020" s="61" t="s">
        <v>258</v>
      </c>
      <c r="C6020">
        <v>1933</v>
      </c>
      <c r="D6020" s="61" t="s">
        <v>1720</v>
      </c>
    </row>
    <row r="6021" spans="1:4" hidden="1" x14ac:dyDescent="0.25">
      <c r="A6021" s="61" t="s">
        <v>169</v>
      </c>
      <c r="B6021" s="61" t="s">
        <v>258</v>
      </c>
      <c r="C6021">
        <v>1934</v>
      </c>
      <c r="D6021" s="61" t="s">
        <v>1720</v>
      </c>
    </row>
    <row r="6022" spans="1:4" hidden="1" x14ac:dyDescent="0.25">
      <c r="A6022" s="61" t="s">
        <v>169</v>
      </c>
      <c r="B6022" s="61" t="s">
        <v>258</v>
      </c>
      <c r="C6022">
        <v>1935</v>
      </c>
      <c r="D6022" s="61" t="s">
        <v>1720</v>
      </c>
    </row>
    <row r="6023" spans="1:4" hidden="1" x14ac:dyDescent="0.25">
      <c r="A6023" s="61" t="s">
        <v>169</v>
      </c>
      <c r="B6023" s="61" t="s">
        <v>258</v>
      </c>
      <c r="C6023">
        <v>1936</v>
      </c>
      <c r="D6023" s="61" t="s">
        <v>1720</v>
      </c>
    </row>
    <row r="6024" spans="1:4" hidden="1" x14ac:dyDescent="0.25">
      <c r="A6024" s="61" t="s">
        <v>169</v>
      </c>
      <c r="B6024" s="61" t="s">
        <v>258</v>
      </c>
      <c r="C6024">
        <v>1937</v>
      </c>
      <c r="D6024" s="61" t="s">
        <v>1720</v>
      </c>
    </row>
    <row r="6025" spans="1:4" hidden="1" x14ac:dyDescent="0.25">
      <c r="A6025" s="61" t="s">
        <v>169</v>
      </c>
      <c r="B6025" s="61" t="s">
        <v>258</v>
      </c>
      <c r="C6025">
        <v>1938</v>
      </c>
      <c r="D6025" s="61" t="s">
        <v>1720</v>
      </c>
    </row>
    <row r="6026" spans="1:4" hidden="1" x14ac:dyDescent="0.25">
      <c r="A6026" s="61" t="s">
        <v>169</v>
      </c>
      <c r="B6026" s="61" t="s">
        <v>258</v>
      </c>
      <c r="C6026">
        <v>1939</v>
      </c>
      <c r="D6026" s="61" t="s">
        <v>1720</v>
      </c>
    </row>
    <row r="6027" spans="1:4" hidden="1" x14ac:dyDescent="0.25">
      <c r="A6027" s="61" t="s">
        <v>169</v>
      </c>
      <c r="B6027" s="61" t="s">
        <v>258</v>
      </c>
      <c r="C6027">
        <v>1940</v>
      </c>
      <c r="D6027" s="61" t="s">
        <v>1720</v>
      </c>
    </row>
    <row r="6028" spans="1:4" hidden="1" x14ac:dyDescent="0.25">
      <c r="A6028" s="61" t="s">
        <v>169</v>
      </c>
      <c r="B6028" s="61" t="s">
        <v>258</v>
      </c>
      <c r="C6028">
        <v>1941</v>
      </c>
      <c r="D6028" s="61" t="s">
        <v>1720</v>
      </c>
    </row>
    <row r="6029" spans="1:4" hidden="1" x14ac:dyDescent="0.25">
      <c r="A6029" s="61" t="s">
        <v>169</v>
      </c>
      <c r="B6029" s="61" t="s">
        <v>258</v>
      </c>
      <c r="C6029">
        <v>1942</v>
      </c>
      <c r="D6029" s="61" t="s">
        <v>1720</v>
      </c>
    </row>
    <row r="6030" spans="1:4" hidden="1" x14ac:dyDescent="0.25">
      <c r="A6030" s="61" t="s">
        <v>169</v>
      </c>
      <c r="B6030" s="61" t="s">
        <v>258</v>
      </c>
      <c r="C6030">
        <v>1943</v>
      </c>
      <c r="D6030" s="61" t="s">
        <v>1720</v>
      </c>
    </row>
    <row r="6031" spans="1:4" hidden="1" x14ac:dyDescent="0.25">
      <c r="A6031" s="61" t="s">
        <v>169</v>
      </c>
      <c r="B6031" s="61" t="s">
        <v>258</v>
      </c>
      <c r="C6031">
        <v>1944</v>
      </c>
      <c r="D6031" s="61" t="s">
        <v>1720</v>
      </c>
    </row>
    <row r="6032" spans="1:4" hidden="1" x14ac:dyDescent="0.25">
      <c r="A6032" s="61" t="s">
        <v>169</v>
      </c>
      <c r="B6032" s="61" t="s">
        <v>258</v>
      </c>
      <c r="C6032">
        <v>1945</v>
      </c>
      <c r="D6032" s="61" t="s">
        <v>1720</v>
      </c>
    </row>
    <row r="6033" spans="1:4" hidden="1" x14ac:dyDescent="0.25">
      <c r="A6033" s="61" t="s">
        <v>169</v>
      </c>
      <c r="B6033" s="61" t="s">
        <v>258</v>
      </c>
      <c r="C6033">
        <v>1946</v>
      </c>
      <c r="D6033" s="61" t="s">
        <v>2540</v>
      </c>
    </row>
    <row r="6034" spans="1:4" hidden="1" x14ac:dyDescent="0.25">
      <c r="A6034" s="61" t="s">
        <v>169</v>
      </c>
      <c r="B6034" s="61" t="s">
        <v>258</v>
      </c>
      <c r="C6034">
        <v>1947</v>
      </c>
      <c r="D6034" s="61" t="s">
        <v>2540</v>
      </c>
    </row>
    <row r="6035" spans="1:4" hidden="1" x14ac:dyDescent="0.25">
      <c r="A6035" s="61" t="s">
        <v>169</v>
      </c>
      <c r="B6035" s="61" t="s">
        <v>258</v>
      </c>
      <c r="C6035">
        <v>1948</v>
      </c>
      <c r="D6035" s="61" t="s">
        <v>1495</v>
      </c>
    </row>
    <row r="6036" spans="1:4" hidden="1" x14ac:dyDescent="0.25">
      <c r="A6036" s="61" t="s">
        <v>169</v>
      </c>
      <c r="B6036" s="61" t="s">
        <v>258</v>
      </c>
      <c r="C6036">
        <v>1949</v>
      </c>
      <c r="D6036" s="61" t="s">
        <v>530</v>
      </c>
    </row>
    <row r="6037" spans="1:4" hidden="1" x14ac:dyDescent="0.25">
      <c r="A6037" s="61" t="s">
        <v>169</v>
      </c>
      <c r="B6037" s="61" t="s">
        <v>258</v>
      </c>
      <c r="C6037">
        <v>1950</v>
      </c>
      <c r="D6037" s="61" t="s">
        <v>530</v>
      </c>
    </row>
    <row r="6038" spans="1:4" hidden="1" x14ac:dyDescent="0.25">
      <c r="A6038" s="61" t="s">
        <v>169</v>
      </c>
      <c r="B6038" s="61" t="s">
        <v>258</v>
      </c>
      <c r="C6038">
        <v>1951</v>
      </c>
      <c r="D6038" s="61" t="s">
        <v>530</v>
      </c>
    </row>
    <row r="6039" spans="1:4" hidden="1" x14ac:dyDescent="0.25">
      <c r="A6039" s="61" t="s">
        <v>169</v>
      </c>
      <c r="B6039" s="61" t="s">
        <v>258</v>
      </c>
      <c r="C6039">
        <v>1952</v>
      </c>
      <c r="D6039" s="61" t="s">
        <v>530</v>
      </c>
    </row>
    <row r="6040" spans="1:4" hidden="1" x14ac:dyDescent="0.25">
      <c r="A6040" s="61" t="s">
        <v>169</v>
      </c>
      <c r="B6040" s="61" t="s">
        <v>258</v>
      </c>
      <c r="C6040">
        <v>1953</v>
      </c>
      <c r="D6040" s="61" t="s">
        <v>2226</v>
      </c>
    </row>
    <row r="6041" spans="1:4" hidden="1" x14ac:dyDescent="0.25">
      <c r="A6041" s="61" t="s">
        <v>169</v>
      </c>
      <c r="B6041" s="61" t="s">
        <v>258</v>
      </c>
      <c r="C6041">
        <v>1954</v>
      </c>
      <c r="D6041" s="61" t="s">
        <v>2225</v>
      </c>
    </row>
    <row r="6042" spans="1:4" hidden="1" x14ac:dyDescent="0.25">
      <c r="A6042" s="61" t="s">
        <v>169</v>
      </c>
      <c r="B6042" s="61" t="s">
        <v>258</v>
      </c>
      <c r="C6042">
        <v>1955</v>
      </c>
      <c r="D6042" s="61" t="s">
        <v>2225</v>
      </c>
    </row>
    <row r="6043" spans="1:4" hidden="1" x14ac:dyDescent="0.25">
      <c r="A6043" s="61" t="s">
        <v>169</v>
      </c>
      <c r="B6043" s="61" t="s">
        <v>258</v>
      </c>
      <c r="C6043">
        <v>1956</v>
      </c>
      <c r="D6043" s="61" t="s">
        <v>2225</v>
      </c>
    </row>
    <row r="6044" spans="1:4" hidden="1" x14ac:dyDescent="0.25">
      <c r="A6044" s="61" t="s">
        <v>169</v>
      </c>
      <c r="B6044" s="61" t="s">
        <v>258</v>
      </c>
      <c r="C6044">
        <v>1957</v>
      </c>
      <c r="D6044" s="61" t="s">
        <v>1923</v>
      </c>
    </row>
    <row r="6045" spans="1:4" hidden="1" x14ac:dyDescent="0.25">
      <c r="A6045" s="61" t="s">
        <v>169</v>
      </c>
      <c r="B6045" s="61" t="s">
        <v>258</v>
      </c>
      <c r="C6045">
        <v>1958</v>
      </c>
      <c r="D6045" s="61" t="s">
        <v>2541</v>
      </c>
    </row>
    <row r="6046" spans="1:4" hidden="1" x14ac:dyDescent="0.25">
      <c r="A6046" s="61" t="s">
        <v>169</v>
      </c>
      <c r="B6046" s="61" t="s">
        <v>258</v>
      </c>
      <c r="C6046">
        <v>1959</v>
      </c>
      <c r="D6046" s="61" t="s">
        <v>1826</v>
      </c>
    </row>
    <row r="6047" spans="1:4" hidden="1" x14ac:dyDescent="0.25">
      <c r="A6047" s="61" t="s">
        <v>169</v>
      </c>
      <c r="B6047" s="61" t="s">
        <v>258</v>
      </c>
      <c r="C6047">
        <v>1960</v>
      </c>
      <c r="D6047" s="61" t="s">
        <v>1826</v>
      </c>
    </row>
    <row r="6048" spans="1:4" hidden="1" x14ac:dyDescent="0.25">
      <c r="A6048" s="61" t="s">
        <v>169</v>
      </c>
      <c r="B6048" s="61" t="s">
        <v>258</v>
      </c>
      <c r="C6048">
        <v>1961</v>
      </c>
      <c r="D6048" s="61" t="s">
        <v>1826</v>
      </c>
    </row>
    <row r="6049" spans="1:4" hidden="1" x14ac:dyDescent="0.25">
      <c r="A6049" s="61" t="s">
        <v>169</v>
      </c>
      <c r="B6049" s="61" t="s">
        <v>258</v>
      </c>
      <c r="C6049">
        <v>1962</v>
      </c>
      <c r="D6049" s="61" t="s">
        <v>1826</v>
      </c>
    </row>
    <row r="6050" spans="1:4" hidden="1" x14ac:dyDescent="0.25">
      <c r="A6050" s="61" t="s">
        <v>169</v>
      </c>
      <c r="B6050" s="61" t="s">
        <v>258</v>
      </c>
      <c r="C6050">
        <v>1963</v>
      </c>
      <c r="D6050" s="61" t="s">
        <v>1826</v>
      </c>
    </row>
    <row r="6051" spans="1:4" hidden="1" x14ac:dyDescent="0.25">
      <c r="A6051" s="61" t="s">
        <v>169</v>
      </c>
      <c r="B6051" s="61" t="s">
        <v>258</v>
      </c>
      <c r="C6051">
        <v>1964</v>
      </c>
      <c r="D6051" s="61" t="s">
        <v>1826</v>
      </c>
    </row>
    <row r="6052" spans="1:4" hidden="1" x14ac:dyDescent="0.25">
      <c r="A6052" s="61" t="s">
        <v>169</v>
      </c>
      <c r="B6052" s="61" t="s">
        <v>258</v>
      </c>
      <c r="C6052">
        <v>1965</v>
      </c>
      <c r="D6052" s="61" t="s">
        <v>1826</v>
      </c>
    </row>
    <row r="6053" spans="1:4" hidden="1" x14ac:dyDescent="0.25">
      <c r="A6053" s="61" t="s">
        <v>169</v>
      </c>
      <c r="B6053" s="61" t="s">
        <v>258</v>
      </c>
      <c r="C6053">
        <v>1966</v>
      </c>
      <c r="D6053" s="61" t="s">
        <v>1826</v>
      </c>
    </row>
    <row r="6054" spans="1:4" hidden="1" x14ac:dyDescent="0.25">
      <c r="A6054" s="61" t="s">
        <v>169</v>
      </c>
      <c r="B6054" s="61" t="s">
        <v>258</v>
      </c>
      <c r="C6054">
        <v>1967</v>
      </c>
      <c r="D6054" s="61" t="s">
        <v>1826</v>
      </c>
    </row>
    <row r="6055" spans="1:4" hidden="1" x14ac:dyDescent="0.25">
      <c r="A6055" s="61" t="s">
        <v>169</v>
      </c>
      <c r="B6055" s="61" t="s">
        <v>258</v>
      </c>
      <c r="C6055">
        <v>1968</v>
      </c>
      <c r="D6055" s="61" t="s">
        <v>1727</v>
      </c>
    </row>
    <row r="6056" spans="1:4" hidden="1" x14ac:dyDescent="0.25">
      <c r="A6056" s="61" t="s">
        <v>169</v>
      </c>
      <c r="B6056" s="61" t="s">
        <v>258</v>
      </c>
      <c r="C6056">
        <v>1969</v>
      </c>
      <c r="D6056" s="61" t="s">
        <v>1727</v>
      </c>
    </row>
    <row r="6057" spans="1:4" hidden="1" x14ac:dyDescent="0.25">
      <c r="A6057" s="61" t="s">
        <v>169</v>
      </c>
      <c r="B6057" s="61" t="s">
        <v>258</v>
      </c>
      <c r="C6057">
        <v>1970</v>
      </c>
      <c r="D6057" s="61" t="s">
        <v>2542</v>
      </c>
    </row>
    <row r="6058" spans="1:4" hidden="1" x14ac:dyDescent="0.25">
      <c r="A6058" s="61" t="s">
        <v>169</v>
      </c>
      <c r="B6058" s="61" t="s">
        <v>258</v>
      </c>
      <c r="C6058">
        <v>1971</v>
      </c>
      <c r="D6058" s="61" t="s">
        <v>2542</v>
      </c>
    </row>
    <row r="6059" spans="1:4" hidden="1" x14ac:dyDescent="0.25">
      <c r="A6059" s="61" t="s">
        <v>169</v>
      </c>
      <c r="B6059" s="61" t="s">
        <v>258</v>
      </c>
      <c r="C6059">
        <v>1972</v>
      </c>
      <c r="D6059" s="61" t="s">
        <v>2542</v>
      </c>
    </row>
    <row r="6060" spans="1:4" hidden="1" x14ac:dyDescent="0.25">
      <c r="A6060" s="61" t="s">
        <v>169</v>
      </c>
      <c r="B6060" s="61" t="s">
        <v>258</v>
      </c>
      <c r="C6060">
        <v>1973</v>
      </c>
      <c r="D6060" s="61" t="s">
        <v>2542</v>
      </c>
    </row>
    <row r="6061" spans="1:4" hidden="1" x14ac:dyDescent="0.25">
      <c r="A6061" s="61" t="s">
        <v>169</v>
      </c>
      <c r="B6061" s="61" t="s">
        <v>258</v>
      </c>
      <c r="C6061">
        <v>1974</v>
      </c>
      <c r="D6061" s="61" t="s">
        <v>2542</v>
      </c>
    </row>
    <row r="6062" spans="1:4" hidden="1" x14ac:dyDescent="0.25">
      <c r="A6062" s="61" t="s">
        <v>169</v>
      </c>
      <c r="B6062" s="61" t="s">
        <v>258</v>
      </c>
      <c r="C6062">
        <v>1975</v>
      </c>
      <c r="D6062" s="61" t="s">
        <v>1693</v>
      </c>
    </row>
    <row r="6063" spans="1:4" hidden="1" x14ac:dyDescent="0.25">
      <c r="A6063" s="61" t="s">
        <v>169</v>
      </c>
      <c r="B6063" s="61" t="s">
        <v>258</v>
      </c>
      <c r="C6063">
        <v>1976</v>
      </c>
      <c r="D6063" s="61" t="s">
        <v>2384</v>
      </c>
    </row>
    <row r="6064" spans="1:4" hidden="1" x14ac:dyDescent="0.25">
      <c r="A6064" s="61" t="s">
        <v>169</v>
      </c>
      <c r="B6064" s="61" t="s">
        <v>258</v>
      </c>
      <c r="C6064">
        <v>1977</v>
      </c>
      <c r="D6064" s="61" t="s">
        <v>2384</v>
      </c>
    </row>
    <row r="6065" spans="1:4" hidden="1" x14ac:dyDescent="0.25">
      <c r="A6065" s="61" t="s">
        <v>169</v>
      </c>
      <c r="B6065" s="61" t="s">
        <v>258</v>
      </c>
      <c r="C6065">
        <v>1978</v>
      </c>
      <c r="D6065" s="61" t="s">
        <v>1711</v>
      </c>
    </row>
    <row r="6066" spans="1:4" hidden="1" x14ac:dyDescent="0.25">
      <c r="A6066" s="61" t="s">
        <v>169</v>
      </c>
      <c r="B6066" s="61" t="s">
        <v>258</v>
      </c>
      <c r="C6066">
        <v>1979</v>
      </c>
      <c r="D6066" s="61" t="s">
        <v>1836</v>
      </c>
    </row>
    <row r="6067" spans="1:4" hidden="1" x14ac:dyDescent="0.25">
      <c r="A6067" s="61" t="s">
        <v>169</v>
      </c>
      <c r="B6067" s="61" t="s">
        <v>258</v>
      </c>
      <c r="C6067">
        <v>1980</v>
      </c>
      <c r="D6067" s="61" t="s">
        <v>1836</v>
      </c>
    </row>
    <row r="6068" spans="1:4" hidden="1" x14ac:dyDescent="0.25">
      <c r="A6068" s="61" t="s">
        <v>169</v>
      </c>
      <c r="B6068" s="61" t="s">
        <v>258</v>
      </c>
      <c r="C6068">
        <v>1981</v>
      </c>
      <c r="D6068" s="61" t="s">
        <v>1836</v>
      </c>
    </row>
    <row r="6069" spans="1:4" hidden="1" x14ac:dyDescent="0.25">
      <c r="A6069" s="61" t="s">
        <v>169</v>
      </c>
      <c r="B6069" s="61" t="s">
        <v>258</v>
      </c>
      <c r="C6069">
        <v>1982</v>
      </c>
      <c r="D6069" s="61" t="s">
        <v>1834</v>
      </c>
    </row>
    <row r="6070" spans="1:4" hidden="1" x14ac:dyDescent="0.25">
      <c r="A6070" s="61" t="s">
        <v>169</v>
      </c>
      <c r="B6070" s="61" t="s">
        <v>258</v>
      </c>
      <c r="C6070">
        <v>1983</v>
      </c>
      <c r="D6070" s="61" t="s">
        <v>1832</v>
      </c>
    </row>
    <row r="6071" spans="1:4" hidden="1" x14ac:dyDescent="0.25">
      <c r="A6071" s="61" t="s">
        <v>169</v>
      </c>
      <c r="B6071" s="61" t="s">
        <v>258</v>
      </c>
      <c r="C6071">
        <v>1984</v>
      </c>
      <c r="D6071" s="61" t="s">
        <v>1832</v>
      </c>
    </row>
    <row r="6072" spans="1:4" hidden="1" x14ac:dyDescent="0.25">
      <c r="A6072" s="61" t="s">
        <v>169</v>
      </c>
      <c r="B6072" s="61" t="s">
        <v>258</v>
      </c>
      <c r="C6072">
        <v>1985</v>
      </c>
      <c r="D6072" s="61" t="s">
        <v>1832</v>
      </c>
    </row>
    <row r="6073" spans="1:4" hidden="1" x14ac:dyDescent="0.25">
      <c r="A6073" s="61" t="s">
        <v>169</v>
      </c>
      <c r="B6073" s="61" t="s">
        <v>258</v>
      </c>
      <c r="C6073">
        <v>1986</v>
      </c>
      <c r="D6073" s="61" t="s">
        <v>2383</v>
      </c>
    </row>
    <row r="6074" spans="1:4" hidden="1" x14ac:dyDescent="0.25">
      <c r="A6074" s="61" t="s">
        <v>169</v>
      </c>
      <c r="B6074" s="61" t="s">
        <v>258</v>
      </c>
      <c r="C6074">
        <v>1987</v>
      </c>
      <c r="D6074" s="61" t="s">
        <v>2383</v>
      </c>
    </row>
    <row r="6075" spans="1:4" hidden="1" x14ac:dyDescent="0.25">
      <c r="A6075" s="61" t="s">
        <v>169</v>
      </c>
      <c r="B6075" s="61" t="s">
        <v>258</v>
      </c>
      <c r="C6075">
        <v>1988</v>
      </c>
      <c r="D6075" s="61" t="s">
        <v>1826</v>
      </c>
    </row>
    <row r="6076" spans="1:4" hidden="1" x14ac:dyDescent="0.25">
      <c r="A6076" s="61" t="s">
        <v>169</v>
      </c>
      <c r="B6076" s="61" t="s">
        <v>258</v>
      </c>
      <c r="C6076">
        <v>1989</v>
      </c>
      <c r="D6076" s="61" t="s">
        <v>1826</v>
      </c>
    </row>
    <row r="6077" spans="1:4" hidden="1" x14ac:dyDescent="0.25">
      <c r="A6077" s="61" t="s">
        <v>169</v>
      </c>
      <c r="B6077" s="61" t="s">
        <v>258</v>
      </c>
      <c r="C6077">
        <v>1990</v>
      </c>
      <c r="D6077" s="61" t="s">
        <v>1724</v>
      </c>
    </row>
    <row r="6078" spans="1:4" hidden="1" x14ac:dyDescent="0.25">
      <c r="A6078" s="61" t="s">
        <v>169</v>
      </c>
      <c r="B6078" s="61" t="s">
        <v>258</v>
      </c>
      <c r="C6078">
        <v>1991</v>
      </c>
      <c r="D6078" s="61" t="s">
        <v>2365</v>
      </c>
    </row>
    <row r="6079" spans="1:4" hidden="1" x14ac:dyDescent="0.25">
      <c r="A6079" s="61" t="s">
        <v>169</v>
      </c>
      <c r="B6079" s="61" t="s">
        <v>258</v>
      </c>
      <c r="C6079">
        <v>1992</v>
      </c>
      <c r="D6079" s="61" t="s">
        <v>2543</v>
      </c>
    </row>
    <row r="6080" spans="1:4" hidden="1" x14ac:dyDescent="0.25">
      <c r="A6080" s="61" t="s">
        <v>169</v>
      </c>
      <c r="B6080" s="61" t="s">
        <v>258</v>
      </c>
      <c r="C6080">
        <v>1993</v>
      </c>
      <c r="D6080" s="61" t="s">
        <v>2544</v>
      </c>
    </row>
    <row r="6081" spans="1:4" hidden="1" x14ac:dyDescent="0.25">
      <c r="A6081" s="61" t="s">
        <v>169</v>
      </c>
      <c r="B6081" s="61" t="s">
        <v>258</v>
      </c>
      <c r="C6081">
        <v>1994</v>
      </c>
      <c r="D6081" s="61" t="s">
        <v>2138</v>
      </c>
    </row>
    <row r="6082" spans="1:4" hidden="1" x14ac:dyDescent="0.25">
      <c r="A6082" s="61" t="s">
        <v>169</v>
      </c>
      <c r="B6082" s="61" t="s">
        <v>258</v>
      </c>
      <c r="C6082">
        <v>1995</v>
      </c>
      <c r="D6082" s="61" t="s">
        <v>2138</v>
      </c>
    </row>
    <row r="6083" spans="1:4" hidden="1" x14ac:dyDescent="0.25">
      <c r="A6083" s="61" t="s">
        <v>169</v>
      </c>
      <c r="B6083" s="61" t="s">
        <v>258</v>
      </c>
      <c r="C6083">
        <v>1996</v>
      </c>
      <c r="D6083" s="61" t="s">
        <v>2138</v>
      </c>
    </row>
    <row r="6084" spans="1:4" hidden="1" x14ac:dyDescent="0.25">
      <c r="A6084" s="61" t="s">
        <v>169</v>
      </c>
      <c r="B6084" s="61" t="s">
        <v>258</v>
      </c>
      <c r="C6084">
        <v>1997</v>
      </c>
      <c r="D6084" s="61" t="s">
        <v>1839</v>
      </c>
    </row>
    <row r="6085" spans="1:4" hidden="1" x14ac:dyDescent="0.25">
      <c r="A6085" s="61" t="s">
        <v>169</v>
      </c>
      <c r="B6085" s="61" t="s">
        <v>258</v>
      </c>
      <c r="C6085">
        <v>1998</v>
      </c>
      <c r="D6085" s="61" t="s">
        <v>1839</v>
      </c>
    </row>
    <row r="6086" spans="1:4" hidden="1" x14ac:dyDescent="0.25">
      <c r="A6086" s="61" t="s">
        <v>169</v>
      </c>
      <c r="B6086" s="61" t="s">
        <v>258</v>
      </c>
      <c r="C6086">
        <v>1999</v>
      </c>
      <c r="D6086" s="61" t="s">
        <v>1839</v>
      </c>
    </row>
    <row r="6087" spans="1:4" hidden="1" x14ac:dyDescent="0.25">
      <c r="A6087" s="61" t="s">
        <v>169</v>
      </c>
      <c r="B6087" s="61" t="s">
        <v>258</v>
      </c>
      <c r="C6087">
        <v>2000</v>
      </c>
      <c r="D6087" s="61" t="s">
        <v>2422</v>
      </c>
    </row>
    <row r="6088" spans="1:4" hidden="1" x14ac:dyDescent="0.25">
      <c r="A6088" s="61" t="s">
        <v>169</v>
      </c>
      <c r="B6088" s="61" t="s">
        <v>258</v>
      </c>
      <c r="C6088">
        <v>2001</v>
      </c>
      <c r="D6088" s="61" t="s">
        <v>2422</v>
      </c>
    </row>
    <row r="6089" spans="1:4" hidden="1" x14ac:dyDescent="0.25">
      <c r="A6089" s="61" t="s">
        <v>169</v>
      </c>
      <c r="B6089" s="61" t="s">
        <v>258</v>
      </c>
      <c r="C6089">
        <v>2002</v>
      </c>
      <c r="D6089" s="61" t="s">
        <v>2545</v>
      </c>
    </row>
    <row r="6090" spans="1:4" hidden="1" x14ac:dyDescent="0.25">
      <c r="A6090" s="61" t="s">
        <v>169</v>
      </c>
      <c r="B6090" s="61" t="s">
        <v>258</v>
      </c>
      <c r="C6090">
        <v>2003</v>
      </c>
      <c r="D6090" s="61" t="s">
        <v>2545</v>
      </c>
    </row>
    <row r="6091" spans="1:4" hidden="1" x14ac:dyDescent="0.25">
      <c r="A6091" s="61" t="s">
        <v>169</v>
      </c>
      <c r="B6091" s="61" t="s">
        <v>258</v>
      </c>
      <c r="C6091">
        <v>2004</v>
      </c>
      <c r="D6091" s="61" t="s">
        <v>2545</v>
      </c>
    </row>
    <row r="6092" spans="1:4" hidden="1" x14ac:dyDescent="0.25">
      <c r="A6092" s="61" t="s">
        <v>169</v>
      </c>
      <c r="B6092" s="61" t="s">
        <v>258</v>
      </c>
      <c r="C6092">
        <v>2005</v>
      </c>
      <c r="D6092" s="61" t="s">
        <v>2546</v>
      </c>
    </row>
    <row r="6093" spans="1:4" hidden="1" x14ac:dyDescent="0.25">
      <c r="A6093" s="61" t="s">
        <v>169</v>
      </c>
      <c r="B6093" s="61" t="s">
        <v>258</v>
      </c>
      <c r="C6093">
        <v>2006</v>
      </c>
      <c r="D6093" s="61" t="s">
        <v>2361</v>
      </c>
    </row>
    <row r="6094" spans="1:4" hidden="1" x14ac:dyDescent="0.25">
      <c r="A6094" s="61" t="s">
        <v>169</v>
      </c>
      <c r="B6094" s="61" t="s">
        <v>258</v>
      </c>
      <c r="C6094">
        <v>2007</v>
      </c>
      <c r="D6094" s="61" t="s">
        <v>2364</v>
      </c>
    </row>
    <row r="6095" spans="1:4" hidden="1" x14ac:dyDescent="0.25">
      <c r="A6095" s="61" t="s">
        <v>169</v>
      </c>
      <c r="B6095" s="61" t="s">
        <v>258</v>
      </c>
      <c r="C6095">
        <v>2008</v>
      </c>
      <c r="D6095" s="61" t="s">
        <v>2547</v>
      </c>
    </row>
    <row r="6096" spans="1:4" hidden="1" x14ac:dyDescent="0.25">
      <c r="A6096" s="61" t="s">
        <v>169</v>
      </c>
      <c r="B6096" s="61" t="s">
        <v>258</v>
      </c>
      <c r="C6096">
        <v>2009</v>
      </c>
      <c r="D6096" s="61" t="s">
        <v>2548</v>
      </c>
    </row>
    <row r="6097" spans="1:4" hidden="1" x14ac:dyDescent="0.25">
      <c r="A6097" s="61" t="s">
        <v>169</v>
      </c>
      <c r="B6097" s="61" t="s">
        <v>258</v>
      </c>
      <c r="C6097">
        <v>2010</v>
      </c>
      <c r="D6097" s="61" t="s">
        <v>2549</v>
      </c>
    </row>
    <row r="6098" spans="1:4" hidden="1" x14ac:dyDescent="0.25">
      <c r="A6098" s="61" t="s">
        <v>169</v>
      </c>
      <c r="B6098" s="61" t="s">
        <v>258</v>
      </c>
      <c r="C6098">
        <v>2011</v>
      </c>
      <c r="D6098" s="61" t="s">
        <v>2280</v>
      </c>
    </row>
    <row r="6099" spans="1:4" hidden="1" x14ac:dyDescent="0.25">
      <c r="A6099" s="61" t="s">
        <v>169</v>
      </c>
      <c r="B6099" s="61" t="s">
        <v>258</v>
      </c>
      <c r="C6099">
        <v>2012</v>
      </c>
      <c r="D6099" s="61" t="s">
        <v>2550</v>
      </c>
    </row>
    <row r="6100" spans="1:4" hidden="1" x14ac:dyDescent="0.25">
      <c r="A6100" s="61" t="s">
        <v>169</v>
      </c>
      <c r="B6100" s="61" t="s">
        <v>258</v>
      </c>
      <c r="C6100">
        <v>2013</v>
      </c>
      <c r="D6100" s="61" t="s">
        <v>2551</v>
      </c>
    </row>
    <row r="6101" spans="1:4" hidden="1" x14ac:dyDescent="0.25">
      <c r="A6101" s="61" t="s">
        <v>169</v>
      </c>
      <c r="B6101" s="61" t="s">
        <v>258</v>
      </c>
      <c r="C6101">
        <v>2014</v>
      </c>
      <c r="D6101" s="61" t="s">
        <v>2551</v>
      </c>
    </row>
    <row r="6102" spans="1:4" hidden="1" x14ac:dyDescent="0.25">
      <c r="A6102" s="61" t="s">
        <v>169</v>
      </c>
      <c r="B6102" s="61" t="s">
        <v>258</v>
      </c>
      <c r="C6102">
        <v>2015</v>
      </c>
      <c r="D6102" s="61" t="s">
        <v>2551</v>
      </c>
    </row>
    <row r="6103" spans="1:4" hidden="1" x14ac:dyDescent="0.25">
      <c r="A6103" s="61" t="s">
        <v>169</v>
      </c>
      <c r="B6103" s="61" t="s">
        <v>258</v>
      </c>
      <c r="C6103">
        <v>2016</v>
      </c>
      <c r="D6103" s="61" t="s">
        <v>2278</v>
      </c>
    </row>
    <row r="6104" spans="1:4" hidden="1" x14ac:dyDescent="0.25">
      <c r="A6104" s="61" t="s">
        <v>169</v>
      </c>
      <c r="B6104" s="61" t="s">
        <v>258</v>
      </c>
      <c r="C6104">
        <v>2017</v>
      </c>
      <c r="D6104" s="61" t="s">
        <v>2267</v>
      </c>
    </row>
    <row r="6105" spans="1:4" hidden="1" x14ac:dyDescent="0.25">
      <c r="A6105" s="61" t="s">
        <v>169</v>
      </c>
      <c r="B6105" s="61" t="s">
        <v>258</v>
      </c>
      <c r="C6105">
        <v>2018</v>
      </c>
      <c r="D6105" s="61" t="s">
        <v>1790</v>
      </c>
    </row>
    <row r="6106" spans="1:4" hidden="1" x14ac:dyDescent="0.25">
      <c r="A6106" s="61" t="s">
        <v>169</v>
      </c>
      <c r="B6106" s="61" t="s">
        <v>258</v>
      </c>
      <c r="C6106">
        <v>2019</v>
      </c>
      <c r="D6106" s="61" t="s">
        <v>2552</v>
      </c>
    </row>
    <row r="6107" spans="1:4" hidden="1" x14ac:dyDescent="0.25">
      <c r="A6107" s="61" t="s">
        <v>169</v>
      </c>
      <c r="B6107" s="61" t="s">
        <v>258</v>
      </c>
      <c r="C6107">
        <v>2020</v>
      </c>
      <c r="D6107" s="61" t="s">
        <v>2360</v>
      </c>
    </row>
    <row r="6108" spans="1:4" hidden="1" x14ac:dyDescent="0.25">
      <c r="A6108" s="61" t="s">
        <v>169</v>
      </c>
      <c r="B6108" s="61" t="s">
        <v>258</v>
      </c>
      <c r="C6108">
        <v>2021</v>
      </c>
      <c r="D6108" s="61" t="s">
        <v>2553</v>
      </c>
    </row>
    <row r="6109" spans="1:4" hidden="1" x14ac:dyDescent="0.25">
      <c r="A6109" s="61" t="s">
        <v>169</v>
      </c>
      <c r="B6109" s="61" t="s">
        <v>258</v>
      </c>
      <c r="C6109">
        <v>2022</v>
      </c>
      <c r="D6109" s="61" t="s">
        <v>1790</v>
      </c>
    </row>
    <row r="6110" spans="1:4" x14ac:dyDescent="0.25">
      <c r="A6110" s="61" t="s">
        <v>169</v>
      </c>
      <c r="B6110" s="61" t="s">
        <v>258</v>
      </c>
      <c r="C6110">
        <v>2023</v>
      </c>
      <c r="D6110" s="61">
        <v>0.75700000000000001</v>
      </c>
    </row>
    <row r="6111" spans="1:4" hidden="1" x14ac:dyDescent="0.25">
      <c r="A6111" s="61" t="s">
        <v>259</v>
      </c>
      <c r="B6111" s="61" t="s">
        <v>260</v>
      </c>
      <c r="C6111">
        <v>1900</v>
      </c>
      <c r="D6111" s="61" t="s">
        <v>2554</v>
      </c>
    </row>
    <row r="6112" spans="1:4" hidden="1" x14ac:dyDescent="0.25">
      <c r="A6112" s="61" t="s">
        <v>259</v>
      </c>
      <c r="B6112" s="61" t="s">
        <v>260</v>
      </c>
      <c r="C6112">
        <v>1901</v>
      </c>
      <c r="D6112" s="61" t="s">
        <v>2165</v>
      </c>
    </row>
    <row r="6113" spans="1:4" hidden="1" x14ac:dyDescent="0.25">
      <c r="A6113" s="61" t="s">
        <v>259</v>
      </c>
      <c r="B6113" s="61" t="s">
        <v>260</v>
      </c>
      <c r="C6113">
        <v>1902</v>
      </c>
      <c r="D6113" s="61" t="s">
        <v>2165</v>
      </c>
    </row>
    <row r="6114" spans="1:4" hidden="1" x14ac:dyDescent="0.25">
      <c r="A6114" s="61" t="s">
        <v>259</v>
      </c>
      <c r="B6114" s="61" t="s">
        <v>260</v>
      </c>
      <c r="C6114">
        <v>1903</v>
      </c>
      <c r="D6114" s="61" t="s">
        <v>2165</v>
      </c>
    </row>
    <row r="6115" spans="1:4" hidden="1" x14ac:dyDescent="0.25">
      <c r="A6115" s="61" t="s">
        <v>259</v>
      </c>
      <c r="B6115" s="61" t="s">
        <v>260</v>
      </c>
      <c r="C6115">
        <v>1904</v>
      </c>
      <c r="D6115" s="61" t="s">
        <v>1740</v>
      </c>
    </row>
    <row r="6116" spans="1:4" hidden="1" x14ac:dyDescent="0.25">
      <c r="A6116" s="61" t="s">
        <v>259</v>
      </c>
      <c r="B6116" s="61" t="s">
        <v>260</v>
      </c>
      <c r="C6116">
        <v>1905</v>
      </c>
      <c r="D6116" s="61" t="s">
        <v>1740</v>
      </c>
    </row>
    <row r="6117" spans="1:4" hidden="1" x14ac:dyDescent="0.25">
      <c r="A6117" s="61" t="s">
        <v>259</v>
      </c>
      <c r="B6117" s="61" t="s">
        <v>260</v>
      </c>
      <c r="C6117">
        <v>1906</v>
      </c>
      <c r="D6117" s="61" t="s">
        <v>1740</v>
      </c>
    </row>
    <row r="6118" spans="1:4" hidden="1" x14ac:dyDescent="0.25">
      <c r="A6118" s="61" t="s">
        <v>259</v>
      </c>
      <c r="B6118" s="61" t="s">
        <v>260</v>
      </c>
      <c r="C6118">
        <v>1907</v>
      </c>
      <c r="D6118" s="61" t="s">
        <v>1740</v>
      </c>
    </row>
    <row r="6119" spans="1:4" hidden="1" x14ac:dyDescent="0.25">
      <c r="A6119" s="61" t="s">
        <v>259</v>
      </c>
      <c r="B6119" s="61" t="s">
        <v>260</v>
      </c>
      <c r="C6119">
        <v>1908</v>
      </c>
      <c r="D6119" s="61" t="s">
        <v>2136</v>
      </c>
    </row>
    <row r="6120" spans="1:4" hidden="1" x14ac:dyDescent="0.25">
      <c r="A6120" s="61" t="s">
        <v>259</v>
      </c>
      <c r="B6120" s="61" t="s">
        <v>260</v>
      </c>
      <c r="C6120">
        <v>1909</v>
      </c>
      <c r="D6120" s="61" t="s">
        <v>2136</v>
      </c>
    </row>
    <row r="6121" spans="1:4" hidden="1" x14ac:dyDescent="0.25">
      <c r="A6121" s="61" t="s">
        <v>259</v>
      </c>
      <c r="B6121" s="61" t="s">
        <v>260</v>
      </c>
      <c r="C6121">
        <v>1910</v>
      </c>
      <c r="D6121" s="61" t="s">
        <v>2136</v>
      </c>
    </row>
    <row r="6122" spans="1:4" hidden="1" x14ac:dyDescent="0.25">
      <c r="A6122" s="61" t="s">
        <v>259</v>
      </c>
      <c r="B6122" s="61" t="s">
        <v>260</v>
      </c>
      <c r="C6122">
        <v>1911</v>
      </c>
      <c r="D6122" s="61" t="s">
        <v>2136</v>
      </c>
    </row>
    <row r="6123" spans="1:4" hidden="1" x14ac:dyDescent="0.25">
      <c r="A6123" s="61" t="s">
        <v>259</v>
      </c>
      <c r="B6123" s="61" t="s">
        <v>260</v>
      </c>
      <c r="C6123">
        <v>1912</v>
      </c>
      <c r="D6123" s="61" t="s">
        <v>2136</v>
      </c>
    </row>
    <row r="6124" spans="1:4" hidden="1" x14ac:dyDescent="0.25">
      <c r="A6124" s="61" t="s">
        <v>259</v>
      </c>
      <c r="B6124" s="61" t="s">
        <v>260</v>
      </c>
      <c r="C6124">
        <v>1913</v>
      </c>
      <c r="D6124" s="61" t="s">
        <v>2555</v>
      </c>
    </row>
    <row r="6125" spans="1:4" hidden="1" x14ac:dyDescent="0.25">
      <c r="A6125" s="61" t="s">
        <v>259</v>
      </c>
      <c r="B6125" s="61" t="s">
        <v>260</v>
      </c>
      <c r="C6125">
        <v>1946</v>
      </c>
      <c r="D6125" s="61" t="s">
        <v>2556</v>
      </c>
    </row>
    <row r="6126" spans="1:4" hidden="1" x14ac:dyDescent="0.25">
      <c r="A6126" s="61" t="s">
        <v>259</v>
      </c>
      <c r="B6126" s="61" t="s">
        <v>260</v>
      </c>
      <c r="C6126">
        <v>1947</v>
      </c>
      <c r="D6126" s="61" t="s">
        <v>2556</v>
      </c>
    </row>
    <row r="6127" spans="1:4" hidden="1" x14ac:dyDescent="0.25">
      <c r="A6127" s="61" t="s">
        <v>259</v>
      </c>
      <c r="B6127" s="61" t="s">
        <v>260</v>
      </c>
      <c r="C6127">
        <v>1948</v>
      </c>
      <c r="D6127" s="61" t="s">
        <v>1736</v>
      </c>
    </row>
    <row r="6128" spans="1:4" hidden="1" x14ac:dyDescent="0.25">
      <c r="A6128" s="61" t="s">
        <v>259</v>
      </c>
      <c r="B6128" s="61" t="s">
        <v>260</v>
      </c>
      <c r="C6128">
        <v>1949</v>
      </c>
      <c r="D6128" s="61" t="s">
        <v>1736</v>
      </c>
    </row>
    <row r="6129" spans="1:4" hidden="1" x14ac:dyDescent="0.25">
      <c r="A6129" s="61" t="s">
        <v>259</v>
      </c>
      <c r="B6129" s="61" t="s">
        <v>260</v>
      </c>
      <c r="C6129">
        <v>1950</v>
      </c>
      <c r="D6129" s="61" t="s">
        <v>1736</v>
      </c>
    </row>
    <row r="6130" spans="1:4" hidden="1" x14ac:dyDescent="0.25">
      <c r="A6130" s="61" t="s">
        <v>259</v>
      </c>
      <c r="B6130" s="61" t="s">
        <v>260</v>
      </c>
      <c r="C6130">
        <v>1951</v>
      </c>
      <c r="D6130" s="61" t="s">
        <v>1736</v>
      </c>
    </row>
    <row r="6131" spans="1:4" hidden="1" x14ac:dyDescent="0.25">
      <c r="A6131" s="61" t="s">
        <v>259</v>
      </c>
      <c r="B6131" s="61" t="s">
        <v>260</v>
      </c>
      <c r="C6131">
        <v>1952</v>
      </c>
      <c r="D6131" s="61" t="s">
        <v>1736</v>
      </c>
    </row>
    <row r="6132" spans="1:4" hidden="1" x14ac:dyDescent="0.25">
      <c r="A6132" s="61" t="s">
        <v>259</v>
      </c>
      <c r="B6132" s="61" t="s">
        <v>260</v>
      </c>
      <c r="C6132">
        <v>1953</v>
      </c>
      <c r="D6132" s="61" t="s">
        <v>1736</v>
      </c>
    </row>
    <row r="6133" spans="1:4" hidden="1" x14ac:dyDescent="0.25">
      <c r="A6133" s="61" t="s">
        <v>259</v>
      </c>
      <c r="B6133" s="61" t="s">
        <v>260</v>
      </c>
      <c r="C6133">
        <v>1954</v>
      </c>
      <c r="D6133" s="61" t="s">
        <v>1736</v>
      </c>
    </row>
    <row r="6134" spans="1:4" hidden="1" x14ac:dyDescent="0.25">
      <c r="A6134" s="61" t="s">
        <v>259</v>
      </c>
      <c r="B6134" s="61" t="s">
        <v>260</v>
      </c>
      <c r="C6134">
        <v>1955</v>
      </c>
      <c r="D6134" s="61" t="s">
        <v>1736</v>
      </c>
    </row>
    <row r="6135" spans="1:4" hidden="1" x14ac:dyDescent="0.25">
      <c r="A6135" s="61" t="s">
        <v>259</v>
      </c>
      <c r="B6135" s="61" t="s">
        <v>260</v>
      </c>
      <c r="C6135">
        <v>1956</v>
      </c>
      <c r="D6135" s="61" t="s">
        <v>1736</v>
      </c>
    </row>
    <row r="6136" spans="1:4" hidden="1" x14ac:dyDescent="0.25">
      <c r="A6136" s="61" t="s">
        <v>259</v>
      </c>
      <c r="B6136" s="61" t="s">
        <v>260</v>
      </c>
      <c r="C6136">
        <v>1957</v>
      </c>
      <c r="D6136" s="61" t="s">
        <v>1736</v>
      </c>
    </row>
    <row r="6137" spans="1:4" hidden="1" x14ac:dyDescent="0.25">
      <c r="A6137" s="61" t="s">
        <v>259</v>
      </c>
      <c r="B6137" s="61" t="s">
        <v>260</v>
      </c>
      <c r="C6137">
        <v>1958</v>
      </c>
      <c r="D6137" s="61" t="s">
        <v>1734</v>
      </c>
    </row>
    <row r="6138" spans="1:4" hidden="1" x14ac:dyDescent="0.25">
      <c r="A6138" s="61" t="s">
        <v>259</v>
      </c>
      <c r="B6138" s="61" t="s">
        <v>260</v>
      </c>
      <c r="C6138">
        <v>1959</v>
      </c>
      <c r="D6138" s="61" t="s">
        <v>1734</v>
      </c>
    </row>
    <row r="6139" spans="1:4" hidden="1" x14ac:dyDescent="0.25">
      <c r="A6139" s="61" t="s">
        <v>259</v>
      </c>
      <c r="B6139" s="61" t="s">
        <v>260</v>
      </c>
      <c r="C6139">
        <v>1960</v>
      </c>
      <c r="D6139" s="61" t="s">
        <v>2167</v>
      </c>
    </row>
    <row r="6140" spans="1:4" hidden="1" x14ac:dyDescent="0.25">
      <c r="A6140" s="61" t="s">
        <v>259</v>
      </c>
      <c r="B6140" s="61" t="s">
        <v>260</v>
      </c>
      <c r="C6140">
        <v>1961</v>
      </c>
      <c r="D6140" s="61" t="s">
        <v>2167</v>
      </c>
    </row>
    <row r="6141" spans="1:4" hidden="1" x14ac:dyDescent="0.25">
      <c r="A6141" s="61" t="s">
        <v>259</v>
      </c>
      <c r="B6141" s="61" t="s">
        <v>260</v>
      </c>
      <c r="C6141">
        <v>1962</v>
      </c>
      <c r="D6141" s="61" t="s">
        <v>1692</v>
      </c>
    </row>
    <row r="6142" spans="1:4" hidden="1" x14ac:dyDescent="0.25">
      <c r="A6142" s="61" t="s">
        <v>259</v>
      </c>
      <c r="B6142" s="61" t="s">
        <v>260</v>
      </c>
      <c r="C6142">
        <v>1963</v>
      </c>
      <c r="D6142" s="61" t="s">
        <v>1692</v>
      </c>
    </row>
    <row r="6143" spans="1:4" hidden="1" x14ac:dyDescent="0.25">
      <c r="A6143" s="61" t="s">
        <v>259</v>
      </c>
      <c r="B6143" s="61" t="s">
        <v>260</v>
      </c>
      <c r="C6143">
        <v>1964</v>
      </c>
      <c r="D6143" s="61" t="s">
        <v>1692</v>
      </c>
    </row>
    <row r="6144" spans="1:4" hidden="1" x14ac:dyDescent="0.25">
      <c r="A6144" s="61" t="s">
        <v>259</v>
      </c>
      <c r="B6144" s="61" t="s">
        <v>260</v>
      </c>
      <c r="C6144">
        <v>1965</v>
      </c>
      <c r="D6144" s="61" t="s">
        <v>1692</v>
      </c>
    </row>
    <row r="6145" spans="1:4" hidden="1" x14ac:dyDescent="0.25">
      <c r="A6145" s="61" t="s">
        <v>259</v>
      </c>
      <c r="B6145" s="61" t="s">
        <v>260</v>
      </c>
      <c r="C6145">
        <v>1966</v>
      </c>
      <c r="D6145" s="61" t="s">
        <v>1692</v>
      </c>
    </row>
    <row r="6146" spans="1:4" hidden="1" x14ac:dyDescent="0.25">
      <c r="A6146" s="61" t="s">
        <v>259</v>
      </c>
      <c r="B6146" s="61" t="s">
        <v>260</v>
      </c>
      <c r="C6146">
        <v>1967</v>
      </c>
      <c r="D6146" s="61" t="s">
        <v>1692</v>
      </c>
    </row>
    <row r="6147" spans="1:4" hidden="1" x14ac:dyDescent="0.25">
      <c r="A6147" s="61" t="s">
        <v>259</v>
      </c>
      <c r="B6147" s="61" t="s">
        <v>260</v>
      </c>
      <c r="C6147">
        <v>1968</v>
      </c>
      <c r="D6147" s="61" t="s">
        <v>2542</v>
      </c>
    </row>
    <row r="6148" spans="1:4" hidden="1" x14ac:dyDescent="0.25">
      <c r="A6148" s="61" t="s">
        <v>259</v>
      </c>
      <c r="B6148" s="61" t="s">
        <v>260</v>
      </c>
      <c r="C6148">
        <v>1969</v>
      </c>
      <c r="D6148" s="61" t="s">
        <v>2542</v>
      </c>
    </row>
    <row r="6149" spans="1:4" hidden="1" x14ac:dyDescent="0.25">
      <c r="A6149" s="61" t="s">
        <v>259</v>
      </c>
      <c r="B6149" s="61" t="s">
        <v>260</v>
      </c>
      <c r="C6149">
        <v>1970</v>
      </c>
      <c r="D6149" s="61" t="s">
        <v>2557</v>
      </c>
    </row>
    <row r="6150" spans="1:4" hidden="1" x14ac:dyDescent="0.25">
      <c r="A6150" s="61" t="s">
        <v>259</v>
      </c>
      <c r="B6150" s="61" t="s">
        <v>260</v>
      </c>
      <c r="C6150">
        <v>1971</v>
      </c>
      <c r="D6150" s="61" t="s">
        <v>2557</v>
      </c>
    </row>
    <row r="6151" spans="1:4" hidden="1" x14ac:dyDescent="0.25">
      <c r="A6151" s="61" t="s">
        <v>259</v>
      </c>
      <c r="B6151" s="61" t="s">
        <v>260</v>
      </c>
      <c r="C6151">
        <v>1972</v>
      </c>
      <c r="D6151" s="61" t="s">
        <v>2135</v>
      </c>
    </row>
    <row r="6152" spans="1:4" hidden="1" x14ac:dyDescent="0.25">
      <c r="A6152" s="61" t="s">
        <v>259</v>
      </c>
      <c r="B6152" s="61" t="s">
        <v>260</v>
      </c>
      <c r="C6152">
        <v>1973</v>
      </c>
      <c r="D6152" s="61" t="s">
        <v>1737</v>
      </c>
    </row>
    <row r="6153" spans="1:4" hidden="1" x14ac:dyDescent="0.25">
      <c r="A6153" s="61" t="s">
        <v>259</v>
      </c>
      <c r="B6153" s="61" t="s">
        <v>260</v>
      </c>
      <c r="C6153">
        <v>1974</v>
      </c>
      <c r="D6153" s="61" t="s">
        <v>2558</v>
      </c>
    </row>
    <row r="6154" spans="1:4" hidden="1" x14ac:dyDescent="0.25">
      <c r="A6154" s="61" t="s">
        <v>259</v>
      </c>
      <c r="B6154" s="61" t="s">
        <v>260</v>
      </c>
      <c r="C6154">
        <v>1975</v>
      </c>
      <c r="D6154" s="61" t="s">
        <v>536</v>
      </c>
    </row>
    <row r="6155" spans="1:4" hidden="1" x14ac:dyDescent="0.25">
      <c r="A6155" s="61" t="s">
        <v>259</v>
      </c>
      <c r="B6155" s="61" t="s">
        <v>260</v>
      </c>
      <c r="C6155">
        <v>1976</v>
      </c>
      <c r="D6155" s="61" t="s">
        <v>2325</v>
      </c>
    </row>
    <row r="6156" spans="1:4" hidden="1" x14ac:dyDescent="0.25">
      <c r="A6156" s="61" t="s">
        <v>259</v>
      </c>
      <c r="B6156" s="61" t="s">
        <v>260</v>
      </c>
      <c r="C6156">
        <v>1977</v>
      </c>
      <c r="D6156" s="61" t="s">
        <v>2325</v>
      </c>
    </row>
    <row r="6157" spans="1:4" hidden="1" x14ac:dyDescent="0.25">
      <c r="A6157" s="61" t="s">
        <v>259</v>
      </c>
      <c r="B6157" s="61" t="s">
        <v>260</v>
      </c>
      <c r="C6157">
        <v>1978</v>
      </c>
      <c r="D6157" s="61" t="s">
        <v>2325</v>
      </c>
    </row>
    <row r="6158" spans="1:4" hidden="1" x14ac:dyDescent="0.25">
      <c r="A6158" s="61" t="s">
        <v>259</v>
      </c>
      <c r="B6158" s="61" t="s">
        <v>260</v>
      </c>
      <c r="C6158">
        <v>1979</v>
      </c>
      <c r="D6158" s="61" t="s">
        <v>567</v>
      </c>
    </row>
    <row r="6159" spans="1:4" hidden="1" x14ac:dyDescent="0.25">
      <c r="A6159" s="61" t="s">
        <v>259</v>
      </c>
      <c r="B6159" s="61" t="s">
        <v>260</v>
      </c>
      <c r="C6159">
        <v>1980</v>
      </c>
      <c r="D6159" s="61" t="s">
        <v>1761</v>
      </c>
    </row>
    <row r="6160" spans="1:4" hidden="1" x14ac:dyDescent="0.25">
      <c r="A6160" s="61" t="s">
        <v>259</v>
      </c>
      <c r="B6160" s="61" t="s">
        <v>260</v>
      </c>
      <c r="C6160">
        <v>1981</v>
      </c>
      <c r="D6160" s="61" t="s">
        <v>1761</v>
      </c>
    </row>
    <row r="6161" spans="1:4" hidden="1" x14ac:dyDescent="0.25">
      <c r="A6161" s="61" t="s">
        <v>259</v>
      </c>
      <c r="B6161" s="61" t="s">
        <v>260</v>
      </c>
      <c r="C6161">
        <v>1982</v>
      </c>
      <c r="D6161" s="61" t="s">
        <v>1761</v>
      </c>
    </row>
    <row r="6162" spans="1:4" hidden="1" x14ac:dyDescent="0.25">
      <c r="A6162" s="61" t="s">
        <v>259</v>
      </c>
      <c r="B6162" s="61" t="s">
        <v>260</v>
      </c>
      <c r="C6162">
        <v>1983</v>
      </c>
      <c r="D6162" s="61" t="s">
        <v>1761</v>
      </c>
    </row>
    <row r="6163" spans="1:4" hidden="1" x14ac:dyDescent="0.25">
      <c r="A6163" s="61" t="s">
        <v>259</v>
      </c>
      <c r="B6163" s="61" t="s">
        <v>260</v>
      </c>
      <c r="C6163">
        <v>1984</v>
      </c>
      <c r="D6163" s="61" t="s">
        <v>1761</v>
      </c>
    </row>
    <row r="6164" spans="1:4" hidden="1" x14ac:dyDescent="0.25">
      <c r="A6164" s="61" t="s">
        <v>259</v>
      </c>
      <c r="B6164" s="61" t="s">
        <v>260</v>
      </c>
      <c r="C6164">
        <v>1985</v>
      </c>
      <c r="D6164" s="61" t="s">
        <v>1761</v>
      </c>
    </row>
    <row r="6165" spans="1:4" hidden="1" x14ac:dyDescent="0.25">
      <c r="A6165" s="61" t="s">
        <v>259</v>
      </c>
      <c r="B6165" s="61" t="s">
        <v>260</v>
      </c>
      <c r="C6165">
        <v>1986</v>
      </c>
      <c r="D6165" s="61" t="s">
        <v>1759</v>
      </c>
    </row>
    <row r="6166" spans="1:4" hidden="1" x14ac:dyDescent="0.25">
      <c r="A6166" s="61" t="s">
        <v>259</v>
      </c>
      <c r="B6166" s="61" t="s">
        <v>260</v>
      </c>
      <c r="C6166">
        <v>1987</v>
      </c>
      <c r="D6166" s="61" t="s">
        <v>1758</v>
      </c>
    </row>
    <row r="6167" spans="1:4" hidden="1" x14ac:dyDescent="0.25">
      <c r="A6167" s="61" t="s">
        <v>259</v>
      </c>
      <c r="B6167" s="61" t="s">
        <v>260</v>
      </c>
      <c r="C6167">
        <v>1988</v>
      </c>
      <c r="D6167" s="61" t="s">
        <v>1758</v>
      </c>
    </row>
    <row r="6168" spans="1:4" hidden="1" x14ac:dyDescent="0.25">
      <c r="A6168" s="61" t="s">
        <v>259</v>
      </c>
      <c r="B6168" s="61" t="s">
        <v>260</v>
      </c>
      <c r="C6168">
        <v>1989</v>
      </c>
      <c r="D6168" s="61" t="s">
        <v>1758</v>
      </c>
    </row>
    <row r="6169" spans="1:4" hidden="1" x14ac:dyDescent="0.25">
      <c r="A6169" s="61" t="s">
        <v>259</v>
      </c>
      <c r="B6169" s="61" t="s">
        <v>260</v>
      </c>
      <c r="C6169">
        <v>1990</v>
      </c>
      <c r="D6169" s="61" t="s">
        <v>2226</v>
      </c>
    </row>
    <row r="6170" spans="1:4" hidden="1" x14ac:dyDescent="0.25">
      <c r="A6170" s="61" t="s">
        <v>259</v>
      </c>
      <c r="B6170" s="61" t="s">
        <v>260</v>
      </c>
      <c r="C6170">
        <v>1991</v>
      </c>
      <c r="D6170" s="61" t="s">
        <v>1865</v>
      </c>
    </row>
    <row r="6171" spans="1:4" hidden="1" x14ac:dyDescent="0.25">
      <c r="A6171" s="61" t="s">
        <v>259</v>
      </c>
      <c r="B6171" s="61" t="s">
        <v>260</v>
      </c>
      <c r="C6171">
        <v>1992</v>
      </c>
      <c r="D6171" s="61" t="s">
        <v>1762</v>
      </c>
    </row>
    <row r="6172" spans="1:4" hidden="1" x14ac:dyDescent="0.25">
      <c r="A6172" s="61" t="s">
        <v>259</v>
      </c>
      <c r="B6172" s="61" t="s">
        <v>260</v>
      </c>
      <c r="C6172">
        <v>1993</v>
      </c>
      <c r="D6172" s="61" t="s">
        <v>1762</v>
      </c>
    </row>
    <row r="6173" spans="1:4" hidden="1" x14ac:dyDescent="0.25">
      <c r="A6173" s="61" t="s">
        <v>259</v>
      </c>
      <c r="B6173" s="61" t="s">
        <v>260</v>
      </c>
      <c r="C6173">
        <v>1994</v>
      </c>
      <c r="D6173" s="61" t="s">
        <v>1762</v>
      </c>
    </row>
    <row r="6174" spans="1:4" hidden="1" x14ac:dyDescent="0.25">
      <c r="A6174" s="61" t="s">
        <v>259</v>
      </c>
      <c r="B6174" s="61" t="s">
        <v>260</v>
      </c>
      <c r="C6174">
        <v>1995</v>
      </c>
      <c r="D6174" s="61" t="s">
        <v>2179</v>
      </c>
    </row>
    <row r="6175" spans="1:4" hidden="1" x14ac:dyDescent="0.25">
      <c r="A6175" s="61" t="s">
        <v>259</v>
      </c>
      <c r="B6175" s="61" t="s">
        <v>260</v>
      </c>
      <c r="C6175">
        <v>1996</v>
      </c>
      <c r="D6175" s="61" t="s">
        <v>2226</v>
      </c>
    </row>
    <row r="6176" spans="1:4" hidden="1" x14ac:dyDescent="0.25">
      <c r="A6176" s="61" t="s">
        <v>259</v>
      </c>
      <c r="B6176" s="61" t="s">
        <v>260</v>
      </c>
      <c r="C6176">
        <v>1997</v>
      </c>
      <c r="D6176" s="61" t="s">
        <v>2226</v>
      </c>
    </row>
    <row r="6177" spans="1:4" hidden="1" x14ac:dyDescent="0.25">
      <c r="A6177" s="61" t="s">
        <v>259</v>
      </c>
      <c r="B6177" s="61" t="s">
        <v>260</v>
      </c>
      <c r="C6177">
        <v>1998</v>
      </c>
      <c r="D6177" s="61" t="s">
        <v>2226</v>
      </c>
    </row>
    <row r="6178" spans="1:4" hidden="1" x14ac:dyDescent="0.25">
      <c r="A6178" s="61" t="s">
        <v>259</v>
      </c>
      <c r="B6178" s="61" t="s">
        <v>260</v>
      </c>
      <c r="C6178">
        <v>1999</v>
      </c>
      <c r="D6178" s="61" t="s">
        <v>2181</v>
      </c>
    </row>
    <row r="6179" spans="1:4" hidden="1" x14ac:dyDescent="0.25">
      <c r="A6179" s="61" t="s">
        <v>259</v>
      </c>
      <c r="B6179" s="61" t="s">
        <v>260</v>
      </c>
      <c r="C6179">
        <v>2000</v>
      </c>
      <c r="D6179" s="61" t="s">
        <v>1865</v>
      </c>
    </row>
    <row r="6180" spans="1:4" hidden="1" x14ac:dyDescent="0.25">
      <c r="A6180" s="61" t="s">
        <v>259</v>
      </c>
      <c r="B6180" s="61" t="s">
        <v>260</v>
      </c>
      <c r="C6180">
        <v>2001</v>
      </c>
      <c r="D6180" s="61" t="s">
        <v>1752</v>
      </c>
    </row>
    <row r="6181" spans="1:4" hidden="1" x14ac:dyDescent="0.25">
      <c r="A6181" s="61" t="s">
        <v>259</v>
      </c>
      <c r="B6181" s="61" t="s">
        <v>260</v>
      </c>
      <c r="C6181">
        <v>2002</v>
      </c>
      <c r="D6181" s="61" t="s">
        <v>2154</v>
      </c>
    </row>
    <row r="6182" spans="1:4" hidden="1" x14ac:dyDescent="0.25">
      <c r="A6182" s="61" t="s">
        <v>259</v>
      </c>
      <c r="B6182" s="61" t="s">
        <v>260</v>
      </c>
      <c r="C6182">
        <v>2003</v>
      </c>
      <c r="D6182" s="61" t="s">
        <v>1502</v>
      </c>
    </row>
    <row r="6183" spans="1:4" hidden="1" x14ac:dyDescent="0.25">
      <c r="A6183" s="61" t="s">
        <v>259</v>
      </c>
      <c r="B6183" s="61" t="s">
        <v>260</v>
      </c>
      <c r="C6183">
        <v>2004</v>
      </c>
      <c r="D6183" s="61" t="s">
        <v>1502</v>
      </c>
    </row>
    <row r="6184" spans="1:4" hidden="1" x14ac:dyDescent="0.25">
      <c r="A6184" s="61" t="s">
        <v>259</v>
      </c>
      <c r="B6184" s="61" t="s">
        <v>260</v>
      </c>
      <c r="C6184">
        <v>2005</v>
      </c>
      <c r="D6184" s="61" t="s">
        <v>2109</v>
      </c>
    </row>
    <row r="6185" spans="1:4" hidden="1" x14ac:dyDescent="0.25">
      <c r="A6185" s="61" t="s">
        <v>259</v>
      </c>
      <c r="B6185" s="61" t="s">
        <v>260</v>
      </c>
      <c r="C6185">
        <v>2006</v>
      </c>
      <c r="D6185" s="61" t="s">
        <v>1923</v>
      </c>
    </row>
    <row r="6186" spans="1:4" hidden="1" x14ac:dyDescent="0.25">
      <c r="A6186" s="61" t="s">
        <v>259</v>
      </c>
      <c r="B6186" s="61" t="s">
        <v>260</v>
      </c>
      <c r="C6186">
        <v>2007</v>
      </c>
      <c r="D6186" s="61" t="s">
        <v>1923</v>
      </c>
    </row>
    <row r="6187" spans="1:4" hidden="1" x14ac:dyDescent="0.25">
      <c r="A6187" s="61" t="s">
        <v>259</v>
      </c>
      <c r="B6187" s="61" t="s">
        <v>260</v>
      </c>
      <c r="C6187">
        <v>2008</v>
      </c>
      <c r="D6187" s="61" t="s">
        <v>2114</v>
      </c>
    </row>
    <row r="6188" spans="1:4" hidden="1" x14ac:dyDescent="0.25">
      <c r="A6188" s="61" t="s">
        <v>259</v>
      </c>
      <c r="B6188" s="61" t="s">
        <v>260</v>
      </c>
      <c r="C6188">
        <v>2009</v>
      </c>
      <c r="D6188" s="61" t="s">
        <v>2506</v>
      </c>
    </row>
    <row r="6189" spans="1:4" hidden="1" x14ac:dyDescent="0.25">
      <c r="A6189" s="61" t="s">
        <v>259</v>
      </c>
      <c r="B6189" s="61" t="s">
        <v>260</v>
      </c>
      <c r="C6189">
        <v>2010</v>
      </c>
      <c r="D6189" s="61" t="s">
        <v>1749</v>
      </c>
    </row>
    <row r="6190" spans="1:4" hidden="1" x14ac:dyDescent="0.25">
      <c r="A6190" s="61" t="s">
        <v>259</v>
      </c>
      <c r="B6190" s="61" t="s">
        <v>260</v>
      </c>
      <c r="C6190">
        <v>2011</v>
      </c>
      <c r="D6190" s="61" t="s">
        <v>1497</v>
      </c>
    </row>
    <row r="6191" spans="1:4" hidden="1" x14ac:dyDescent="0.25">
      <c r="A6191" s="61" t="s">
        <v>259</v>
      </c>
      <c r="B6191" s="61" t="s">
        <v>260</v>
      </c>
      <c r="C6191">
        <v>2012</v>
      </c>
      <c r="D6191" s="61" t="s">
        <v>1806</v>
      </c>
    </row>
    <row r="6192" spans="1:4" hidden="1" x14ac:dyDescent="0.25">
      <c r="A6192" s="61" t="s">
        <v>259</v>
      </c>
      <c r="B6192" s="61" t="s">
        <v>260</v>
      </c>
      <c r="C6192">
        <v>2013</v>
      </c>
      <c r="D6192" s="61" t="s">
        <v>2505</v>
      </c>
    </row>
    <row r="6193" spans="1:4" hidden="1" x14ac:dyDescent="0.25">
      <c r="A6193" s="61" t="s">
        <v>259</v>
      </c>
      <c r="B6193" s="61" t="s">
        <v>260</v>
      </c>
      <c r="C6193">
        <v>2014</v>
      </c>
      <c r="D6193" s="61" t="s">
        <v>2255</v>
      </c>
    </row>
    <row r="6194" spans="1:4" hidden="1" x14ac:dyDescent="0.25">
      <c r="A6194" s="61" t="s">
        <v>259</v>
      </c>
      <c r="B6194" s="61" t="s">
        <v>260</v>
      </c>
      <c r="C6194">
        <v>2015</v>
      </c>
      <c r="D6194" s="61" t="s">
        <v>530</v>
      </c>
    </row>
    <row r="6195" spans="1:4" hidden="1" x14ac:dyDescent="0.25">
      <c r="A6195" s="61" t="s">
        <v>259</v>
      </c>
      <c r="B6195" s="61" t="s">
        <v>260</v>
      </c>
      <c r="C6195">
        <v>2016</v>
      </c>
      <c r="D6195" s="61" t="s">
        <v>2505</v>
      </c>
    </row>
    <row r="6196" spans="1:4" hidden="1" x14ac:dyDescent="0.25">
      <c r="A6196" s="61" t="s">
        <v>259</v>
      </c>
      <c r="B6196" s="61" t="s">
        <v>260</v>
      </c>
      <c r="C6196">
        <v>2017</v>
      </c>
      <c r="D6196" s="61" t="s">
        <v>2146</v>
      </c>
    </row>
    <row r="6197" spans="1:4" hidden="1" x14ac:dyDescent="0.25">
      <c r="A6197" s="61" t="s">
        <v>259</v>
      </c>
      <c r="B6197" s="61" t="s">
        <v>260</v>
      </c>
      <c r="C6197">
        <v>2018</v>
      </c>
      <c r="D6197" s="61" t="s">
        <v>1871</v>
      </c>
    </row>
    <row r="6198" spans="1:4" hidden="1" x14ac:dyDescent="0.25">
      <c r="A6198" s="61" t="s">
        <v>259</v>
      </c>
      <c r="B6198" s="61" t="s">
        <v>260</v>
      </c>
      <c r="C6198">
        <v>2019</v>
      </c>
      <c r="D6198" s="61" t="s">
        <v>1849</v>
      </c>
    </row>
    <row r="6199" spans="1:4" hidden="1" x14ac:dyDescent="0.25">
      <c r="A6199" s="61" t="s">
        <v>259</v>
      </c>
      <c r="B6199" s="61" t="s">
        <v>260</v>
      </c>
      <c r="C6199">
        <v>2020</v>
      </c>
      <c r="D6199" s="61" t="s">
        <v>2559</v>
      </c>
    </row>
    <row r="6200" spans="1:4" hidden="1" x14ac:dyDescent="0.25">
      <c r="A6200" s="61" t="s">
        <v>259</v>
      </c>
      <c r="B6200" s="61" t="s">
        <v>260</v>
      </c>
      <c r="C6200">
        <v>2021</v>
      </c>
      <c r="D6200" s="61" t="s">
        <v>2459</v>
      </c>
    </row>
    <row r="6201" spans="1:4" hidden="1" x14ac:dyDescent="0.25">
      <c r="A6201" s="61" t="s">
        <v>259</v>
      </c>
      <c r="B6201" s="61" t="s">
        <v>260</v>
      </c>
      <c r="C6201">
        <v>2022</v>
      </c>
      <c r="D6201" s="61" t="s">
        <v>1850</v>
      </c>
    </row>
    <row r="6202" spans="1:4" x14ac:dyDescent="0.25">
      <c r="A6202" s="61" t="s">
        <v>259</v>
      </c>
      <c r="B6202" s="61" t="s">
        <v>260</v>
      </c>
      <c r="C6202">
        <v>2023</v>
      </c>
      <c r="D6202" s="61">
        <v>0.14899999999999999</v>
      </c>
    </row>
    <row r="6203" spans="1:4" hidden="1" x14ac:dyDescent="0.25">
      <c r="A6203" s="61" t="s">
        <v>879</v>
      </c>
      <c r="B6203" s="61" t="s">
        <v>257</v>
      </c>
      <c r="C6203">
        <v>1903</v>
      </c>
      <c r="D6203" s="61" t="s">
        <v>2117</v>
      </c>
    </row>
    <row r="6204" spans="1:4" hidden="1" x14ac:dyDescent="0.25">
      <c r="A6204" s="61" t="s">
        <v>879</v>
      </c>
      <c r="B6204" s="61" t="s">
        <v>257</v>
      </c>
      <c r="C6204">
        <v>1904</v>
      </c>
      <c r="D6204" s="61" t="s">
        <v>2117</v>
      </c>
    </row>
    <row r="6205" spans="1:4" hidden="1" x14ac:dyDescent="0.25">
      <c r="A6205" s="61" t="s">
        <v>879</v>
      </c>
      <c r="B6205" s="61" t="s">
        <v>257</v>
      </c>
      <c r="C6205">
        <v>1905</v>
      </c>
      <c r="D6205" s="61" t="s">
        <v>2117</v>
      </c>
    </row>
    <row r="6206" spans="1:4" hidden="1" x14ac:dyDescent="0.25">
      <c r="A6206" s="61" t="s">
        <v>879</v>
      </c>
      <c r="B6206" s="61" t="s">
        <v>257</v>
      </c>
      <c r="C6206">
        <v>1906</v>
      </c>
      <c r="D6206" s="61" t="s">
        <v>2117</v>
      </c>
    </row>
    <row r="6207" spans="1:4" hidden="1" x14ac:dyDescent="0.25">
      <c r="A6207" s="61" t="s">
        <v>879</v>
      </c>
      <c r="B6207" s="61" t="s">
        <v>257</v>
      </c>
      <c r="C6207">
        <v>1907</v>
      </c>
      <c r="D6207" s="61" t="s">
        <v>2117</v>
      </c>
    </row>
    <row r="6208" spans="1:4" hidden="1" x14ac:dyDescent="0.25">
      <c r="A6208" s="61" t="s">
        <v>879</v>
      </c>
      <c r="B6208" s="61" t="s">
        <v>257</v>
      </c>
      <c r="C6208">
        <v>1908</v>
      </c>
      <c r="D6208" s="61" t="s">
        <v>2117</v>
      </c>
    </row>
    <row r="6209" spans="1:4" hidden="1" x14ac:dyDescent="0.25">
      <c r="A6209" s="61" t="s">
        <v>879</v>
      </c>
      <c r="B6209" s="61" t="s">
        <v>257</v>
      </c>
      <c r="C6209">
        <v>1909</v>
      </c>
      <c r="D6209" s="61" t="s">
        <v>2117</v>
      </c>
    </row>
    <row r="6210" spans="1:4" hidden="1" x14ac:dyDescent="0.25">
      <c r="A6210" s="61" t="s">
        <v>879</v>
      </c>
      <c r="B6210" s="61" t="s">
        <v>257</v>
      </c>
      <c r="C6210">
        <v>1910</v>
      </c>
      <c r="D6210" s="61" t="s">
        <v>2117</v>
      </c>
    </row>
    <row r="6211" spans="1:4" hidden="1" x14ac:dyDescent="0.25">
      <c r="A6211" s="61" t="s">
        <v>879</v>
      </c>
      <c r="B6211" s="61" t="s">
        <v>257</v>
      </c>
      <c r="C6211">
        <v>1911</v>
      </c>
      <c r="D6211" s="61" t="s">
        <v>2117</v>
      </c>
    </row>
    <row r="6212" spans="1:4" hidden="1" x14ac:dyDescent="0.25">
      <c r="A6212" s="61" t="s">
        <v>879</v>
      </c>
      <c r="B6212" s="61" t="s">
        <v>257</v>
      </c>
      <c r="C6212">
        <v>1912</v>
      </c>
      <c r="D6212" s="61" t="s">
        <v>2117</v>
      </c>
    </row>
    <row r="6213" spans="1:4" hidden="1" x14ac:dyDescent="0.25">
      <c r="A6213" s="61" t="s">
        <v>879</v>
      </c>
      <c r="B6213" s="61" t="s">
        <v>257</v>
      </c>
      <c r="C6213">
        <v>1913</v>
      </c>
      <c r="D6213" s="61" t="s">
        <v>2117</v>
      </c>
    </row>
    <row r="6214" spans="1:4" hidden="1" x14ac:dyDescent="0.25">
      <c r="A6214" s="61" t="s">
        <v>879</v>
      </c>
      <c r="B6214" s="61" t="s">
        <v>257</v>
      </c>
      <c r="C6214">
        <v>1914</v>
      </c>
      <c r="D6214" s="61" t="s">
        <v>2117</v>
      </c>
    </row>
    <row r="6215" spans="1:4" hidden="1" x14ac:dyDescent="0.25">
      <c r="A6215" s="61" t="s">
        <v>879</v>
      </c>
      <c r="B6215" s="61" t="s">
        <v>257</v>
      </c>
      <c r="C6215">
        <v>1915</v>
      </c>
      <c r="D6215" s="61" t="s">
        <v>2117</v>
      </c>
    </row>
    <row r="6216" spans="1:4" hidden="1" x14ac:dyDescent="0.25">
      <c r="A6216" s="61" t="s">
        <v>879</v>
      </c>
      <c r="B6216" s="61" t="s">
        <v>257</v>
      </c>
      <c r="C6216">
        <v>1916</v>
      </c>
      <c r="D6216" s="61" t="s">
        <v>2117</v>
      </c>
    </row>
    <row r="6217" spans="1:4" hidden="1" x14ac:dyDescent="0.25">
      <c r="A6217" s="61" t="s">
        <v>879</v>
      </c>
      <c r="B6217" s="61" t="s">
        <v>257</v>
      </c>
      <c r="C6217">
        <v>1917</v>
      </c>
      <c r="D6217" s="61" t="s">
        <v>2117</v>
      </c>
    </row>
    <row r="6218" spans="1:4" hidden="1" x14ac:dyDescent="0.25">
      <c r="A6218" s="61" t="s">
        <v>879</v>
      </c>
      <c r="B6218" s="61" t="s">
        <v>257</v>
      </c>
      <c r="C6218">
        <v>1918</v>
      </c>
      <c r="D6218" s="61" t="s">
        <v>2117</v>
      </c>
    </row>
    <row r="6219" spans="1:4" hidden="1" x14ac:dyDescent="0.25">
      <c r="A6219" s="61" t="s">
        <v>879</v>
      </c>
      <c r="B6219" s="61" t="s">
        <v>257</v>
      </c>
      <c r="C6219">
        <v>1919</v>
      </c>
      <c r="D6219" s="61" t="s">
        <v>2117</v>
      </c>
    </row>
    <row r="6220" spans="1:4" hidden="1" x14ac:dyDescent="0.25">
      <c r="A6220" s="61" t="s">
        <v>879</v>
      </c>
      <c r="B6220" s="61" t="s">
        <v>257</v>
      </c>
      <c r="C6220">
        <v>1920</v>
      </c>
      <c r="D6220" s="61" t="s">
        <v>2117</v>
      </c>
    </row>
    <row r="6221" spans="1:4" hidden="1" x14ac:dyDescent="0.25">
      <c r="A6221" s="61" t="s">
        <v>879</v>
      </c>
      <c r="B6221" s="61" t="s">
        <v>257</v>
      </c>
      <c r="C6221">
        <v>1921</v>
      </c>
      <c r="D6221" s="61" t="s">
        <v>2117</v>
      </c>
    </row>
    <row r="6222" spans="1:4" hidden="1" x14ac:dyDescent="0.25">
      <c r="A6222" s="61" t="s">
        <v>879</v>
      </c>
      <c r="B6222" s="61" t="s">
        <v>257</v>
      </c>
      <c r="C6222">
        <v>1922</v>
      </c>
      <c r="D6222" s="61" t="s">
        <v>2117</v>
      </c>
    </row>
    <row r="6223" spans="1:4" hidden="1" x14ac:dyDescent="0.25">
      <c r="A6223" s="61" t="s">
        <v>879</v>
      </c>
      <c r="B6223" s="61" t="s">
        <v>257</v>
      </c>
      <c r="C6223">
        <v>1923</v>
      </c>
      <c r="D6223" s="61" t="s">
        <v>2117</v>
      </c>
    </row>
    <row r="6224" spans="1:4" hidden="1" x14ac:dyDescent="0.25">
      <c r="A6224" s="61" t="s">
        <v>879</v>
      </c>
      <c r="B6224" s="61" t="s">
        <v>257</v>
      </c>
      <c r="C6224">
        <v>1924</v>
      </c>
      <c r="D6224" s="61" t="s">
        <v>2117</v>
      </c>
    </row>
    <row r="6225" spans="1:4" hidden="1" x14ac:dyDescent="0.25">
      <c r="A6225" s="61" t="s">
        <v>879</v>
      </c>
      <c r="B6225" s="61" t="s">
        <v>257</v>
      </c>
      <c r="C6225">
        <v>1925</v>
      </c>
      <c r="D6225" s="61" t="s">
        <v>2117</v>
      </c>
    </row>
    <row r="6226" spans="1:4" hidden="1" x14ac:dyDescent="0.25">
      <c r="A6226" s="61" t="s">
        <v>879</v>
      </c>
      <c r="B6226" s="61" t="s">
        <v>257</v>
      </c>
      <c r="C6226">
        <v>1926</v>
      </c>
      <c r="D6226" s="61" t="s">
        <v>2117</v>
      </c>
    </row>
    <row r="6227" spans="1:4" hidden="1" x14ac:dyDescent="0.25">
      <c r="A6227" s="61" t="s">
        <v>879</v>
      </c>
      <c r="B6227" s="61" t="s">
        <v>257</v>
      </c>
      <c r="C6227">
        <v>1927</v>
      </c>
      <c r="D6227" s="61" t="s">
        <v>2117</v>
      </c>
    </row>
    <row r="6228" spans="1:4" hidden="1" x14ac:dyDescent="0.25">
      <c r="A6228" s="61" t="s">
        <v>879</v>
      </c>
      <c r="B6228" s="61" t="s">
        <v>257</v>
      </c>
      <c r="C6228">
        <v>1928</v>
      </c>
      <c r="D6228" s="61" t="s">
        <v>2117</v>
      </c>
    </row>
    <row r="6229" spans="1:4" hidden="1" x14ac:dyDescent="0.25">
      <c r="A6229" s="61" t="s">
        <v>879</v>
      </c>
      <c r="B6229" s="61" t="s">
        <v>257</v>
      </c>
      <c r="C6229">
        <v>1929</v>
      </c>
      <c r="D6229" s="61" t="s">
        <v>2117</v>
      </c>
    </row>
    <row r="6230" spans="1:4" hidden="1" x14ac:dyDescent="0.25">
      <c r="A6230" s="61" t="s">
        <v>879</v>
      </c>
      <c r="B6230" s="61" t="s">
        <v>257</v>
      </c>
      <c r="C6230">
        <v>1930</v>
      </c>
      <c r="D6230" s="61" t="s">
        <v>2117</v>
      </c>
    </row>
    <row r="6231" spans="1:4" hidden="1" x14ac:dyDescent="0.25">
      <c r="A6231" s="61" t="s">
        <v>879</v>
      </c>
      <c r="B6231" s="61" t="s">
        <v>257</v>
      </c>
      <c r="C6231">
        <v>1931</v>
      </c>
      <c r="D6231" s="61" t="s">
        <v>2117</v>
      </c>
    </row>
    <row r="6232" spans="1:4" hidden="1" x14ac:dyDescent="0.25">
      <c r="A6232" s="61" t="s">
        <v>879</v>
      </c>
      <c r="B6232" s="61" t="s">
        <v>257</v>
      </c>
      <c r="C6232">
        <v>1932</v>
      </c>
      <c r="D6232" s="61" t="s">
        <v>2117</v>
      </c>
    </row>
    <row r="6233" spans="1:4" hidden="1" x14ac:dyDescent="0.25">
      <c r="A6233" s="61" t="s">
        <v>879</v>
      </c>
      <c r="B6233" s="61" t="s">
        <v>257</v>
      </c>
      <c r="C6233">
        <v>1933</v>
      </c>
      <c r="D6233" s="61" t="s">
        <v>2117</v>
      </c>
    </row>
    <row r="6234" spans="1:4" hidden="1" x14ac:dyDescent="0.25">
      <c r="A6234" s="61" t="s">
        <v>879</v>
      </c>
      <c r="B6234" s="61" t="s">
        <v>257</v>
      </c>
      <c r="C6234">
        <v>1934</v>
      </c>
      <c r="D6234" s="61" t="s">
        <v>2117</v>
      </c>
    </row>
    <row r="6235" spans="1:4" hidden="1" x14ac:dyDescent="0.25">
      <c r="A6235" s="61" t="s">
        <v>879</v>
      </c>
      <c r="B6235" s="61" t="s">
        <v>257</v>
      </c>
      <c r="C6235">
        <v>1935</v>
      </c>
      <c r="D6235" s="61" t="s">
        <v>2117</v>
      </c>
    </row>
    <row r="6236" spans="1:4" hidden="1" x14ac:dyDescent="0.25">
      <c r="A6236" s="61" t="s">
        <v>879</v>
      </c>
      <c r="B6236" s="61" t="s">
        <v>257</v>
      </c>
      <c r="C6236">
        <v>1936</v>
      </c>
      <c r="D6236" s="61" t="s">
        <v>2117</v>
      </c>
    </row>
    <row r="6237" spans="1:4" hidden="1" x14ac:dyDescent="0.25">
      <c r="A6237" s="61" t="s">
        <v>879</v>
      </c>
      <c r="B6237" s="61" t="s">
        <v>257</v>
      </c>
      <c r="C6237">
        <v>1937</v>
      </c>
      <c r="D6237" s="61" t="s">
        <v>2117</v>
      </c>
    </row>
    <row r="6238" spans="1:4" hidden="1" x14ac:dyDescent="0.25">
      <c r="A6238" s="61" t="s">
        <v>879</v>
      </c>
      <c r="B6238" s="61" t="s">
        <v>257</v>
      </c>
      <c r="C6238">
        <v>1938</v>
      </c>
      <c r="D6238" s="61" t="s">
        <v>2117</v>
      </c>
    </row>
    <row r="6239" spans="1:4" hidden="1" x14ac:dyDescent="0.25">
      <c r="A6239" s="61" t="s">
        <v>879</v>
      </c>
      <c r="B6239" s="61" t="s">
        <v>257</v>
      </c>
      <c r="C6239">
        <v>1939</v>
      </c>
      <c r="D6239" s="61" t="s">
        <v>2117</v>
      </c>
    </row>
    <row r="6240" spans="1:4" hidden="1" x14ac:dyDescent="0.25">
      <c r="A6240" s="61" t="s">
        <v>879</v>
      </c>
      <c r="B6240" s="61" t="s">
        <v>257</v>
      </c>
      <c r="C6240">
        <v>1940</v>
      </c>
      <c r="D6240" s="61" t="s">
        <v>2117</v>
      </c>
    </row>
    <row r="6241" spans="1:4" hidden="1" x14ac:dyDescent="0.25">
      <c r="A6241" s="61" t="s">
        <v>879</v>
      </c>
      <c r="B6241" s="61" t="s">
        <v>257</v>
      </c>
      <c r="C6241">
        <v>1941</v>
      </c>
      <c r="D6241" s="61" t="s">
        <v>2117</v>
      </c>
    </row>
    <row r="6242" spans="1:4" hidden="1" x14ac:dyDescent="0.25">
      <c r="A6242" s="61" t="s">
        <v>879</v>
      </c>
      <c r="B6242" s="61" t="s">
        <v>257</v>
      </c>
      <c r="C6242">
        <v>1942</v>
      </c>
      <c r="D6242" s="61" t="s">
        <v>2117</v>
      </c>
    </row>
    <row r="6243" spans="1:4" hidden="1" x14ac:dyDescent="0.25">
      <c r="A6243" s="61" t="s">
        <v>879</v>
      </c>
      <c r="B6243" s="61" t="s">
        <v>257</v>
      </c>
      <c r="C6243">
        <v>1943</v>
      </c>
      <c r="D6243" s="61" t="s">
        <v>2117</v>
      </c>
    </row>
    <row r="6244" spans="1:4" hidden="1" x14ac:dyDescent="0.25">
      <c r="A6244" s="61" t="s">
        <v>879</v>
      </c>
      <c r="B6244" s="61" t="s">
        <v>257</v>
      </c>
      <c r="C6244">
        <v>1944</v>
      </c>
      <c r="D6244" s="61" t="s">
        <v>2117</v>
      </c>
    </row>
    <row r="6245" spans="1:4" hidden="1" x14ac:dyDescent="0.25">
      <c r="A6245" s="61" t="s">
        <v>879</v>
      </c>
      <c r="B6245" s="61" t="s">
        <v>257</v>
      </c>
      <c r="C6245">
        <v>1945</v>
      </c>
      <c r="D6245" s="61" t="s">
        <v>2389</v>
      </c>
    </row>
    <row r="6246" spans="1:4" hidden="1" x14ac:dyDescent="0.25">
      <c r="A6246" s="61" t="s">
        <v>879</v>
      </c>
      <c r="B6246" s="61" t="s">
        <v>257</v>
      </c>
      <c r="C6246">
        <v>1946</v>
      </c>
      <c r="D6246" s="61" t="s">
        <v>1754</v>
      </c>
    </row>
    <row r="6247" spans="1:4" hidden="1" x14ac:dyDescent="0.25">
      <c r="A6247" s="61" t="s">
        <v>879</v>
      </c>
      <c r="B6247" s="61" t="s">
        <v>257</v>
      </c>
      <c r="C6247">
        <v>1947</v>
      </c>
      <c r="D6247" s="61" t="s">
        <v>1754</v>
      </c>
    </row>
    <row r="6248" spans="1:4" hidden="1" x14ac:dyDescent="0.25">
      <c r="A6248" s="61" t="s">
        <v>879</v>
      </c>
      <c r="B6248" s="61" t="s">
        <v>257</v>
      </c>
      <c r="C6248">
        <v>1948</v>
      </c>
      <c r="D6248" s="61" t="s">
        <v>1754</v>
      </c>
    </row>
    <row r="6249" spans="1:4" hidden="1" x14ac:dyDescent="0.25">
      <c r="A6249" s="61" t="s">
        <v>879</v>
      </c>
      <c r="B6249" s="61" t="s">
        <v>257</v>
      </c>
      <c r="C6249">
        <v>1949</v>
      </c>
      <c r="D6249" s="61" t="s">
        <v>1754</v>
      </c>
    </row>
    <row r="6250" spans="1:4" hidden="1" x14ac:dyDescent="0.25">
      <c r="A6250" s="61" t="s">
        <v>879</v>
      </c>
      <c r="B6250" s="61" t="s">
        <v>257</v>
      </c>
      <c r="C6250">
        <v>1950</v>
      </c>
      <c r="D6250" s="61" t="s">
        <v>1754</v>
      </c>
    </row>
    <row r="6251" spans="1:4" hidden="1" x14ac:dyDescent="0.25">
      <c r="A6251" s="61" t="s">
        <v>879</v>
      </c>
      <c r="B6251" s="61" t="s">
        <v>257</v>
      </c>
      <c r="C6251">
        <v>1951</v>
      </c>
      <c r="D6251" s="61" t="s">
        <v>1754</v>
      </c>
    </row>
    <row r="6252" spans="1:4" hidden="1" x14ac:dyDescent="0.25">
      <c r="A6252" s="61" t="s">
        <v>879</v>
      </c>
      <c r="B6252" s="61" t="s">
        <v>257</v>
      </c>
      <c r="C6252">
        <v>1952</v>
      </c>
      <c r="D6252" s="61" t="s">
        <v>1754</v>
      </c>
    </row>
    <row r="6253" spans="1:4" hidden="1" x14ac:dyDescent="0.25">
      <c r="A6253" s="61" t="s">
        <v>879</v>
      </c>
      <c r="B6253" s="61" t="s">
        <v>257</v>
      </c>
      <c r="C6253">
        <v>1953</v>
      </c>
      <c r="D6253" s="61" t="s">
        <v>1754</v>
      </c>
    </row>
    <row r="6254" spans="1:4" hidden="1" x14ac:dyDescent="0.25">
      <c r="A6254" s="61" t="s">
        <v>879</v>
      </c>
      <c r="B6254" s="61" t="s">
        <v>257</v>
      </c>
      <c r="C6254">
        <v>1954</v>
      </c>
      <c r="D6254" s="61" t="s">
        <v>1754</v>
      </c>
    </row>
    <row r="6255" spans="1:4" hidden="1" x14ac:dyDescent="0.25">
      <c r="A6255" s="61" t="s">
        <v>879</v>
      </c>
      <c r="B6255" s="61" t="s">
        <v>257</v>
      </c>
      <c r="C6255">
        <v>1955</v>
      </c>
      <c r="D6255" s="61" t="s">
        <v>1754</v>
      </c>
    </row>
    <row r="6256" spans="1:4" hidden="1" x14ac:dyDescent="0.25">
      <c r="A6256" s="61" t="s">
        <v>879</v>
      </c>
      <c r="B6256" s="61" t="s">
        <v>257</v>
      </c>
      <c r="C6256">
        <v>1956</v>
      </c>
      <c r="D6256" s="61" t="s">
        <v>2537</v>
      </c>
    </row>
    <row r="6257" spans="1:4" hidden="1" x14ac:dyDescent="0.25">
      <c r="A6257" s="61" t="s">
        <v>879</v>
      </c>
      <c r="B6257" s="61" t="s">
        <v>257</v>
      </c>
      <c r="C6257">
        <v>1957</v>
      </c>
      <c r="D6257" s="61" t="s">
        <v>2560</v>
      </c>
    </row>
    <row r="6258" spans="1:4" hidden="1" x14ac:dyDescent="0.25">
      <c r="A6258" s="61" t="s">
        <v>879</v>
      </c>
      <c r="B6258" s="61" t="s">
        <v>257</v>
      </c>
      <c r="C6258">
        <v>1958</v>
      </c>
      <c r="D6258" s="61" t="s">
        <v>2354</v>
      </c>
    </row>
    <row r="6259" spans="1:4" hidden="1" x14ac:dyDescent="0.25">
      <c r="A6259" s="61" t="s">
        <v>879</v>
      </c>
      <c r="B6259" s="61" t="s">
        <v>257</v>
      </c>
      <c r="C6259">
        <v>1959</v>
      </c>
      <c r="D6259" s="61" t="s">
        <v>2354</v>
      </c>
    </row>
    <row r="6260" spans="1:4" hidden="1" x14ac:dyDescent="0.25">
      <c r="A6260" s="61" t="s">
        <v>879</v>
      </c>
      <c r="B6260" s="61" t="s">
        <v>257</v>
      </c>
      <c r="C6260">
        <v>1960</v>
      </c>
      <c r="D6260" s="61" t="s">
        <v>2541</v>
      </c>
    </row>
    <row r="6261" spans="1:4" hidden="1" x14ac:dyDescent="0.25">
      <c r="A6261" s="61" t="s">
        <v>879</v>
      </c>
      <c r="B6261" s="61" t="s">
        <v>257</v>
      </c>
      <c r="C6261">
        <v>1961</v>
      </c>
      <c r="D6261" s="61" t="s">
        <v>2155</v>
      </c>
    </row>
    <row r="6262" spans="1:4" hidden="1" x14ac:dyDescent="0.25">
      <c r="A6262" s="61" t="s">
        <v>879</v>
      </c>
      <c r="B6262" s="61" t="s">
        <v>257</v>
      </c>
      <c r="C6262">
        <v>1962</v>
      </c>
      <c r="D6262" s="61" t="s">
        <v>2541</v>
      </c>
    </row>
    <row r="6263" spans="1:4" hidden="1" x14ac:dyDescent="0.25">
      <c r="A6263" s="61" t="s">
        <v>879</v>
      </c>
      <c r="B6263" s="61" t="s">
        <v>257</v>
      </c>
      <c r="C6263">
        <v>1963</v>
      </c>
      <c r="D6263" s="61" t="s">
        <v>1818</v>
      </c>
    </row>
    <row r="6264" spans="1:4" hidden="1" x14ac:dyDescent="0.25">
      <c r="A6264" s="61" t="s">
        <v>879</v>
      </c>
      <c r="B6264" s="61" t="s">
        <v>257</v>
      </c>
      <c r="C6264">
        <v>1964</v>
      </c>
      <c r="D6264" s="61" t="s">
        <v>2424</v>
      </c>
    </row>
    <row r="6265" spans="1:4" hidden="1" x14ac:dyDescent="0.25">
      <c r="A6265" s="61" t="s">
        <v>879</v>
      </c>
      <c r="B6265" s="61" t="s">
        <v>257</v>
      </c>
      <c r="C6265">
        <v>1965</v>
      </c>
      <c r="D6265" s="61" t="s">
        <v>2424</v>
      </c>
    </row>
    <row r="6266" spans="1:4" hidden="1" x14ac:dyDescent="0.25">
      <c r="A6266" s="61" t="s">
        <v>879</v>
      </c>
      <c r="B6266" s="61" t="s">
        <v>257</v>
      </c>
      <c r="C6266">
        <v>1966</v>
      </c>
      <c r="D6266" s="61" t="s">
        <v>2424</v>
      </c>
    </row>
    <row r="6267" spans="1:4" hidden="1" x14ac:dyDescent="0.25">
      <c r="A6267" s="61" t="s">
        <v>879</v>
      </c>
      <c r="B6267" s="61" t="s">
        <v>257</v>
      </c>
      <c r="C6267">
        <v>1967</v>
      </c>
      <c r="D6267" s="61" t="s">
        <v>2424</v>
      </c>
    </row>
    <row r="6268" spans="1:4" hidden="1" x14ac:dyDescent="0.25">
      <c r="A6268" s="61" t="s">
        <v>879</v>
      </c>
      <c r="B6268" s="61" t="s">
        <v>257</v>
      </c>
      <c r="C6268">
        <v>1968</v>
      </c>
      <c r="D6268" s="61" t="s">
        <v>2302</v>
      </c>
    </row>
    <row r="6269" spans="1:4" hidden="1" x14ac:dyDescent="0.25">
      <c r="A6269" s="61" t="s">
        <v>879</v>
      </c>
      <c r="B6269" s="61" t="s">
        <v>257</v>
      </c>
      <c r="C6269">
        <v>1969</v>
      </c>
      <c r="D6269" s="61" t="s">
        <v>2439</v>
      </c>
    </row>
    <row r="6270" spans="1:4" hidden="1" x14ac:dyDescent="0.25">
      <c r="A6270" s="61" t="s">
        <v>879</v>
      </c>
      <c r="B6270" s="61" t="s">
        <v>257</v>
      </c>
      <c r="C6270">
        <v>1970</v>
      </c>
      <c r="D6270" s="61" t="s">
        <v>2439</v>
      </c>
    </row>
    <row r="6271" spans="1:4" hidden="1" x14ac:dyDescent="0.25">
      <c r="A6271" s="61" t="s">
        <v>879</v>
      </c>
      <c r="B6271" s="61" t="s">
        <v>257</v>
      </c>
      <c r="C6271">
        <v>1971</v>
      </c>
      <c r="D6271" s="61" t="s">
        <v>2439</v>
      </c>
    </row>
    <row r="6272" spans="1:4" hidden="1" x14ac:dyDescent="0.25">
      <c r="A6272" s="61" t="s">
        <v>879</v>
      </c>
      <c r="B6272" s="61" t="s">
        <v>257</v>
      </c>
      <c r="C6272">
        <v>1972</v>
      </c>
      <c r="D6272" s="61" t="s">
        <v>2439</v>
      </c>
    </row>
    <row r="6273" spans="1:4" hidden="1" x14ac:dyDescent="0.25">
      <c r="A6273" s="61" t="s">
        <v>879</v>
      </c>
      <c r="B6273" s="61" t="s">
        <v>257</v>
      </c>
      <c r="C6273">
        <v>1973</v>
      </c>
      <c r="D6273" s="61" t="s">
        <v>2104</v>
      </c>
    </row>
    <row r="6274" spans="1:4" hidden="1" x14ac:dyDescent="0.25">
      <c r="A6274" s="61" t="s">
        <v>879</v>
      </c>
      <c r="B6274" s="61" t="s">
        <v>257</v>
      </c>
      <c r="C6274">
        <v>1974</v>
      </c>
      <c r="D6274" s="61" t="s">
        <v>2104</v>
      </c>
    </row>
    <row r="6275" spans="1:4" hidden="1" x14ac:dyDescent="0.25">
      <c r="A6275" s="61" t="s">
        <v>879</v>
      </c>
      <c r="B6275" s="61" t="s">
        <v>257</v>
      </c>
      <c r="C6275">
        <v>1975</v>
      </c>
      <c r="D6275" s="61" t="s">
        <v>560</v>
      </c>
    </row>
    <row r="6276" spans="1:4" hidden="1" x14ac:dyDescent="0.25">
      <c r="A6276" s="61" t="s">
        <v>879</v>
      </c>
      <c r="B6276" s="61" t="s">
        <v>257</v>
      </c>
      <c r="C6276">
        <v>1976</v>
      </c>
      <c r="D6276" s="61" t="s">
        <v>560</v>
      </c>
    </row>
    <row r="6277" spans="1:4" hidden="1" x14ac:dyDescent="0.25">
      <c r="A6277" s="61" t="s">
        <v>879</v>
      </c>
      <c r="B6277" s="61" t="s">
        <v>257</v>
      </c>
      <c r="C6277">
        <v>1977</v>
      </c>
      <c r="D6277" s="61" t="s">
        <v>560</v>
      </c>
    </row>
    <row r="6278" spans="1:4" hidden="1" x14ac:dyDescent="0.25">
      <c r="A6278" s="61" t="s">
        <v>879</v>
      </c>
      <c r="B6278" s="61" t="s">
        <v>257</v>
      </c>
      <c r="C6278">
        <v>1978</v>
      </c>
      <c r="D6278" s="61" t="s">
        <v>1512</v>
      </c>
    </row>
    <row r="6279" spans="1:4" hidden="1" x14ac:dyDescent="0.25">
      <c r="A6279" s="61" t="s">
        <v>879</v>
      </c>
      <c r="B6279" s="61" t="s">
        <v>257</v>
      </c>
      <c r="C6279">
        <v>1979</v>
      </c>
      <c r="D6279" s="61" t="s">
        <v>2502</v>
      </c>
    </row>
    <row r="6280" spans="1:4" hidden="1" x14ac:dyDescent="0.25">
      <c r="A6280" s="61" t="s">
        <v>879</v>
      </c>
      <c r="B6280" s="61" t="s">
        <v>257</v>
      </c>
      <c r="C6280">
        <v>1980</v>
      </c>
      <c r="D6280" s="61" t="s">
        <v>2502</v>
      </c>
    </row>
    <row r="6281" spans="1:4" hidden="1" x14ac:dyDescent="0.25">
      <c r="A6281" s="61" t="s">
        <v>879</v>
      </c>
      <c r="B6281" s="61" t="s">
        <v>257</v>
      </c>
      <c r="C6281">
        <v>1981</v>
      </c>
      <c r="D6281" s="61" t="s">
        <v>2502</v>
      </c>
    </row>
    <row r="6282" spans="1:4" hidden="1" x14ac:dyDescent="0.25">
      <c r="A6282" s="61" t="s">
        <v>879</v>
      </c>
      <c r="B6282" s="61" t="s">
        <v>257</v>
      </c>
      <c r="C6282">
        <v>1982</v>
      </c>
      <c r="D6282" s="61" t="s">
        <v>2130</v>
      </c>
    </row>
    <row r="6283" spans="1:4" hidden="1" x14ac:dyDescent="0.25">
      <c r="A6283" s="61" t="s">
        <v>879</v>
      </c>
      <c r="B6283" s="61" t="s">
        <v>257</v>
      </c>
      <c r="C6283">
        <v>1983</v>
      </c>
      <c r="D6283" s="61" t="s">
        <v>2130</v>
      </c>
    </row>
    <row r="6284" spans="1:4" hidden="1" x14ac:dyDescent="0.25">
      <c r="A6284" s="61" t="s">
        <v>879</v>
      </c>
      <c r="B6284" s="61" t="s">
        <v>257</v>
      </c>
      <c r="C6284">
        <v>1984</v>
      </c>
      <c r="D6284" s="61" t="s">
        <v>2130</v>
      </c>
    </row>
    <row r="6285" spans="1:4" hidden="1" x14ac:dyDescent="0.25">
      <c r="A6285" s="61" t="s">
        <v>879</v>
      </c>
      <c r="B6285" s="61" t="s">
        <v>257</v>
      </c>
      <c r="C6285">
        <v>1985</v>
      </c>
      <c r="D6285" s="61" t="s">
        <v>2130</v>
      </c>
    </row>
    <row r="6286" spans="1:4" hidden="1" x14ac:dyDescent="0.25">
      <c r="A6286" s="61" t="s">
        <v>879</v>
      </c>
      <c r="B6286" s="61" t="s">
        <v>257</v>
      </c>
      <c r="C6286">
        <v>1986</v>
      </c>
      <c r="D6286" s="61" t="s">
        <v>2130</v>
      </c>
    </row>
    <row r="6287" spans="1:4" hidden="1" x14ac:dyDescent="0.25">
      <c r="A6287" s="61" t="s">
        <v>879</v>
      </c>
      <c r="B6287" s="61" t="s">
        <v>257</v>
      </c>
      <c r="C6287">
        <v>1987</v>
      </c>
      <c r="D6287" s="61" t="s">
        <v>2130</v>
      </c>
    </row>
    <row r="6288" spans="1:4" hidden="1" x14ac:dyDescent="0.25">
      <c r="A6288" s="61" t="s">
        <v>879</v>
      </c>
      <c r="B6288" s="61" t="s">
        <v>257</v>
      </c>
      <c r="C6288">
        <v>1988</v>
      </c>
      <c r="D6288" s="61" t="s">
        <v>2130</v>
      </c>
    </row>
    <row r="6289" spans="1:4" hidden="1" x14ac:dyDescent="0.25">
      <c r="A6289" s="61" t="s">
        <v>879</v>
      </c>
      <c r="B6289" s="61" t="s">
        <v>257</v>
      </c>
      <c r="C6289">
        <v>1989</v>
      </c>
      <c r="D6289" s="61" t="s">
        <v>2130</v>
      </c>
    </row>
    <row r="6290" spans="1:4" hidden="1" x14ac:dyDescent="0.25">
      <c r="A6290" s="61" t="s">
        <v>879</v>
      </c>
      <c r="B6290" s="61" t="s">
        <v>257</v>
      </c>
      <c r="C6290">
        <v>1990</v>
      </c>
      <c r="D6290" s="61" t="s">
        <v>547</v>
      </c>
    </row>
    <row r="6291" spans="1:4" hidden="1" x14ac:dyDescent="0.25">
      <c r="A6291" s="61" t="s">
        <v>879</v>
      </c>
      <c r="B6291" s="61" t="s">
        <v>257</v>
      </c>
      <c r="C6291">
        <v>1991</v>
      </c>
      <c r="D6291" s="61" t="s">
        <v>2561</v>
      </c>
    </row>
    <row r="6292" spans="1:4" hidden="1" x14ac:dyDescent="0.25">
      <c r="A6292" s="61" t="s">
        <v>879</v>
      </c>
      <c r="B6292" s="61" t="s">
        <v>257</v>
      </c>
      <c r="C6292">
        <v>1992</v>
      </c>
      <c r="D6292" s="61" t="s">
        <v>2409</v>
      </c>
    </row>
    <row r="6293" spans="1:4" hidden="1" x14ac:dyDescent="0.25">
      <c r="A6293" s="61" t="s">
        <v>879</v>
      </c>
      <c r="B6293" s="61" t="s">
        <v>257</v>
      </c>
      <c r="C6293">
        <v>1993</v>
      </c>
      <c r="D6293" s="61" t="s">
        <v>1805</v>
      </c>
    </row>
    <row r="6294" spans="1:4" hidden="1" x14ac:dyDescent="0.25">
      <c r="A6294" s="61" t="s">
        <v>879</v>
      </c>
      <c r="B6294" s="61" t="s">
        <v>257</v>
      </c>
      <c r="C6294">
        <v>1994</v>
      </c>
      <c r="D6294" s="61" t="s">
        <v>1805</v>
      </c>
    </row>
    <row r="6295" spans="1:4" hidden="1" x14ac:dyDescent="0.25">
      <c r="A6295" s="61" t="s">
        <v>879</v>
      </c>
      <c r="B6295" s="61" t="s">
        <v>257</v>
      </c>
      <c r="C6295">
        <v>1995</v>
      </c>
      <c r="D6295" s="61" t="s">
        <v>1805</v>
      </c>
    </row>
    <row r="6296" spans="1:4" hidden="1" x14ac:dyDescent="0.25">
      <c r="A6296" s="61" t="s">
        <v>879</v>
      </c>
      <c r="B6296" s="61" t="s">
        <v>257</v>
      </c>
      <c r="C6296">
        <v>1996</v>
      </c>
      <c r="D6296" s="61" t="s">
        <v>1805</v>
      </c>
    </row>
    <row r="6297" spans="1:4" hidden="1" x14ac:dyDescent="0.25">
      <c r="A6297" s="61" t="s">
        <v>879</v>
      </c>
      <c r="B6297" s="61" t="s">
        <v>257</v>
      </c>
      <c r="C6297">
        <v>1997</v>
      </c>
      <c r="D6297" s="61" t="s">
        <v>2149</v>
      </c>
    </row>
    <row r="6298" spans="1:4" hidden="1" x14ac:dyDescent="0.25">
      <c r="A6298" s="61" t="s">
        <v>879</v>
      </c>
      <c r="B6298" s="61" t="s">
        <v>257</v>
      </c>
      <c r="C6298">
        <v>1998</v>
      </c>
      <c r="D6298" s="61" t="s">
        <v>2149</v>
      </c>
    </row>
    <row r="6299" spans="1:4" hidden="1" x14ac:dyDescent="0.25">
      <c r="A6299" s="61" t="s">
        <v>879</v>
      </c>
      <c r="B6299" s="61" t="s">
        <v>257</v>
      </c>
      <c r="C6299">
        <v>1999</v>
      </c>
      <c r="D6299" s="61" t="s">
        <v>1513</v>
      </c>
    </row>
    <row r="6300" spans="1:4" hidden="1" x14ac:dyDescent="0.25">
      <c r="A6300" s="61" t="s">
        <v>879</v>
      </c>
      <c r="B6300" s="61" t="s">
        <v>257</v>
      </c>
      <c r="C6300">
        <v>2000</v>
      </c>
      <c r="D6300" s="61" t="s">
        <v>1513</v>
      </c>
    </row>
    <row r="6301" spans="1:4" hidden="1" x14ac:dyDescent="0.25">
      <c r="A6301" s="61" t="s">
        <v>879</v>
      </c>
      <c r="B6301" s="61" t="s">
        <v>257</v>
      </c>
      <c r="C6301">
        <v>2001</v>
      </c>
      <c r="D6301" s="61" t="s">
        <v>1513</v>
      </c>
    </row>
    <row r="6302" spans="1:4" hidden="1" x14ac:dyDescent="0.25">
      <c r="A6302" s="61" t="s">
        <v>879</v>
      </c>
      <c r="B6302" s="61" t="s">
        <v>257</v>
      </c>
      <c r="C6302">
        <v>2002</v>
      </c>
      <c r="D6302" s="61" t="s">
        <v>1513</v>
      </c>
    </row>
    <row r="6303" spans="1:4" hidden="1" x14ac:dyDescent="0.25">
      <c r="A6303" s="61" t="s">
        <v>879</v>
      </c>
      <c r="B6303" s="61" t="s">
        <v>257</v>
      </c>
      <c r="C6303">
        <v>2003</v>
      </c>
      <c r="D6303" s="61" t="s">
        <v>1513</v>
      </c>
    </row>
    <row r="6304" spans="1:4" hidden="1" x14ac:dyDescent="0.25">
      <c r="A6304" s="61" t="s">
        <v>879</v>
      </c>
      <c r="B6304" s="61" t="s">
        <v>257</v>
      </c>
      <c r="C6304">
        <v>2004</v>
      </c>
      <c r="D6304" s="61" t="s">
        <v>1513</v>
      </c>
    </row>
    <row r="6305" spans="1:4" hidden="1" x14ac:dyDescent="0.25">
      <c r="A6305" s="61" t="s">
        <v>879</v>
      </c>
      <c r="B6305" s="61" t="s">
        <v>257</v>
      </c>
      <c r="C6305">
        <v>2005</v>
      </c>
      <c r="D6305" s="61" t="s">
        <v>1513</v>
      </c>
    </row>
    <row r="6306" spans="1:4" hidden="1" x14ac:dyDescent="0.25">
      <c r="A6306" s="61" t="s">
        <v>879</v>
      </c>
      <c r="B6306" s="61" t="s">
        <v>257</v>
      </c>
      <c r="C6306">
        <v>2006</v>
      </c>
      <c r="D6306" s="61" t="s">
        <v>1513</v>
      </c>
    </row>
    <row r="6307" spans="1:4" hidden="1" x14ac:dyDescent="0.25">
      <c r="A6307" s="61" t="s">
        <v>879</v>
      </c>
      <c r="B6307" s="61" t="s">
        <v>257</v>
      </c>
      <c r="C6307">
        <v>2007</v>
      </c>
      <c r="D6307" s="61" t="s">
        <v>1513</v>
      </c>
    </row>
    <row r="6308" spans="1:4" hidden="1" x14ac:dyDescent="0.25">
      <c r="A6308" s="61" t="s">
        <v>879</v>
      </c>
      <c r="B6308" s="61" t="s">
        <v>257</v>
      </c>
      <c r="C6308">
        <v>2008</v>
      </c>
      <c r="D6308" s="61" t="s">
        <v>1513</v>
      </c>
    </row>
    <row r="6309" spans="1:4" hidden="1" x14ac:dyDescent="0.25">
      <c r="A6309" s="61" t="s">
        <v>879</v>
      </c>
      <c r="B6309" s="61" t="s">
        <v>257</v>
      </c>
      <c r="C6309">
        <v>2009</v>
      </c>
      <c r="D6309" s="61" t="s">
        <v>1772</v>
      </c>
    </row>
    <row r="6310" spans="1:4" hidden="1" x14ac:dyDescent="0.25">
      <c r="A6310" s="61" t="s">
        <v>879</v>
      </c>
      <c r="B6310" s="61" t="s">
        <v>257</v>
      </c>
      <c r="C6310">
        <v>2010</v>
      </c>
      <c r="D6310" s="61" t="s">
        <v>1846</v>
      </c>
    </row>
    <row r="6311" spans="1:4" hidden="1" x14ac:dyDescent="0.25">
      <c r="A6311" s="61" t="s">
        <v>879</v>
      </c>
      <c r="B6311" s="61" t="s">
        <v>257</v>
      </c>
      <c r="C6311">
        <v>2011</v>
      </c>
      <c r="D6311" s="61" t="s">
        <v>1846</v>
      </c>
    </row>
    <row r="6312" spans="1:4" hidden="1" x14ac:dyDescent="0.25">
      <c r="A6312" s="61" t="s">
        <v>879</v>
      </c>
      <c r="B6312" s="61" t="s">
        <v>257</v>
      </c>
      <c r="C6312">
        <v>2012</v>
      </c>
      <c r="D6312" s="61" t="s">
        <v>1846</v>
      </c>
    </row>
    <row r="6313" spans="1:4" hidden="1" x14ac:dyDescent="0.25">
      <c r="A6313" s="61" t="s">
        <v>879</v>
      </c>
      <c r="B6313" s="61" t="s">
        <v>257</v>
      </c>
      <c r="C6313">
        <v>2013</v>
      </c>
      <c r="D6313" s="61" t="s">
        <v>1772</v>
      </c>
    </row>
    <row r="6314" spans="1:4" hidden="1" x14ac:dyDescent="0.25">
      <c r="A6314" s="61" t="s">
        <v>879</v>
      </c>
      <c r="B6314" s="61" t="s">
        <v>257</v>
      </c>
      <c r="C6314">
        <v>2014</v>
      </c>
      <c r="D6314" s="61" t="s">
        <v>1772</v>
      </c>
    </row>
    <row r="6315" spans="1:4" hidden="1" x14ac:dyDescent="0.25">
      <c r="A6315" s="61" t="s">
        <v>879</v>
      </c>
      <c r="B6315" s="61" t="s">
        <v>257</v>
      </c>
      <c r="C6315">
        <v>2015</v>
      </c>
      <c r="D6315" s="61" t="s">
        <v>1772</v>
      </c>
    </row>
    <row r="6316" spans="1:4" hidden="1" x14ac:dyDescent="0.25">
      <c r="A6316" s="61" t="s">
        <v>879</v>
      </c>
      <c r="B6316" s="61" t="s">
        <v>257</v>
      </c>
      <c r="C6316">
        <v>2016</v>
      </c>
      <c r="D6316" s="61" t="s">
        <v>1772</v>
      </c>
    </row>
    <row r="6317" spans="1:4" hidden="1" x14ac:dyDescent="0.25">
      <c r="A6317" s="61" t="s">
        <v>879</v>
      </c>
      <c r="B6317" s="61" t="s">
        <v>257</v>
      </c>
      <c r="C6317">
        <v>2017</v>
      </c>
      <c r="D6317" s="61" t="s">
        <v>1772</v>
      </c>
    </row>
    <row r="6318" spans="1:4" hidden="1" x14ac:dyDescent="0.25">
      <c r="A6318" s="61" t="s">
        <v>879</v>
      </c>
      <c r="B6318" s="61" t="s">
        <v>257</v>
      </c>
      <c r="C6318">
        <v>2018</v>
      </c>
      <c r="D6318" s="61" t="s">
        <v>1521</v>
      </c>
    </row>
    <row r="6319" spans="1:4" hidden="1" x14ac:dyDescent="0.25">
      <c r="A6319" s="61" t="s">
        <v>879</v>
      </c>
      <c r="B6319" s="61" t="s">
        <v>257</v>
      </c>
      <c r="C6319">
        <v>2019</v>
      </c>
      <c r="D6319" s="61" t="s">
        <v>2562</v>
      </c>
    </row>
    <row r="6320" spans="1:4" hidden="1" x14ac:dyDescent="0.25">
      <c r="A6320" s="61" t="s">
        <v>879</v>
      </c>
      <c r="B6320" s="61" t="s">
        <v>257</v>
      </c>
      <c r="C6320">
        <v>2020</v>
      </c>
      <c r="D6320" s="61" t="s">
        <v>2458</v>
      </c>
    </row>
    <row r="6321" spans="1:4" hidden="1" x14ac:dyDescent="0.25">
      <c r="A6321" s="61" t="s">
        <v>879</v>
      </c>
      <c r="B6321" s="61" t="s">
        <v>257</v>
      </c>
      <c r="C6321">
        <v>2021</v>
      </c>
      <c r="D6321" s="61" t="s">
        <v>2152</v>
      </c>
    </row>
    <row r="6322" spans="1:4" hidden="1" x14ac:dyDescent="0.25">
      <c r="A6322" s="61" t="s">
        <v>879</v>
      </c>
      <c r="B6322" s="61" t="s">
        <v>257</v>
      </c>
      <c r="C6322">
        <v>2022</v>
      </c>
      <c r="D6322" s="61" t="s">
        <v>2434</v>
      </c>
    </row>
    <row r="6323" spans="1:4" x14ac:dyDescent="0.25">
      <c r="A6323" s="61" t="s">
        <v>879</v>
      </c>
      <c r="B6323" s="61" t="s">
        <v>257</v>
      </c>
      <c r="C6323">
        <v>2023</v>
      </c>
      <c r="D6323" s="61">
        <v>0.19</v>
      </c>
    </row>
    <row r="6324" spans="1:4" hidden="1" x14ac:dyDescent="0.25">
      <c r="A6324" s="61" t="s">
        <v>150</v>
      </c>
      <c r="B6324" s="61" t="s">
        <v>263</v>
      </c>
      <c r="C6324">
        <v>1838</v>
      </c>
      <c r="D6324" s="61" t="s">
        <v>2558</v>
      </c>
    </row>
    <row r="6325" spans="1:4" hidden="1" x14ac:dyDescent="0.25">
      <c r="A6325" s="61" t="s">
        <v>150</v>
      </c>
      <c r="B6325" s="61" t="s">
        <v>263</v>
      </c>
      <c r="C6325">
        <v>1839</v>
      </c>
      <c r="D6325" s="61" t="s">
        <v>2558</v>
      </c>
    </row>
    <row r="6326" spans="1:4" hidden="1" x14ac:dyDescent="0.25">
      <c r="A6326" s="61" t="s">
        <v>150</v>
      </c>
      <c r="B6326" s="61" t="s">
        <v>263</v>
      </c>
      <c r="C6326">
        <v>1840</v>
      </c>
      <c r="D6326" s="61" t="s">
        <v>2558</v>
      </c>
    </row>
    <row r="6327" spans="1:4" hidden="1" x14ac:dyDescent="0.25">
      <c r="A6327" s="61" t="s">
        <v>150</v>
      </c>
      <c r="B6327" s="61" t="s">
        <v>263</v>
      </c>
      <c r="C6327">
        <v>1841</v>
      </c>
      <c r="D6327" s="61" t="s">
        <v>2417</v>
      </c>
    </row>
    <row r="6328" spans="1:4" hidden="1" x14ac:dyDescent="0.25">
      <c r="A6328" s="61" t="s">
        <v>150</v>
      </c>
      <c r="B6328" s="61" t="s">
        <v>263</v>
      </c>
      <c r="C6328">
        <v>1842</v>
      </c>
      <c r="D6328" s="61" t="s">
        <v>2563</v>
      </c>
    </row>
    <row r="6329" spans="1:4" hidden="1" x14ac:dyDescent="0.25">
      <c r="A6329" s="61" t="s">
        <v>150</v>
      </c>
      <c r="B6329" s="61" t="s">
        <v>263</v>
      </c>
      <c r="C6329">
        <v>1843</v>
      </c>
      <c r="D6329" s="61" t="s">
        <v>2406</v>
      </c>
    </row>
    <row r="6330" spans="1:4" hidden="1" x14ac:dyDescent="0.25">
      <c r="A6330" s="61" t="s">
        <v>150</v>
      </c>
      <c r="B6330" s="61" t="s">
        <v>263</v>
      </c>
      <c r="C6330">
        <v>1844</v>
      </c>
      <c r="D6330" s="61" t="s">
        <v>2357</v>
      </c>
    </row>
    <row r="6331" spans="1:4" hidden="1" x14ac:dyDescent="0.25">
      <c r="A6331" s="61" t="s">
        <v>150</v>
      </c>
      <c r="B6331" s="61" t="s">
        <v>263</v>
      </c>
      <c r="C6331">
        <v>1845</v>
      </c>
      <c r="D6331" s="61" t="s">
        <v>2357</v>
      </c>
    </row>
    <row r="6332" spans="1:4" hidden="1" x14ac:dyDescent="0.25">
      <c r="A6332" s="61" t="s">
        <v>150</v>
      </c>
      <c r="B6332" s="61" t="s">
        <v>263</v>
      </c>
      <c r="C6332">
        <v>1846</v>
      </c>
      <c r="D6332" s="61" t="s">
        <v>2357</v>
      </c>
    </row>
    <row r="6333" spans="1:4" hidden="1" x14ac:dyDescent="0.25">
      <c r="A6333" s="61" t="s">
        <v>150</v>
      </c>
      <c r="B6333" s="61" t="s">
        <v>263</v>
      </c>
      <c r="C6333">
        <v>1847</v>
      </c>
      <c r="D6333" s="61" t="s">
        <v>2357</v>
      </c>
    </row>
    <row r="6334" spans="1:4" hidden="1" x14ac:dyDescent="0.25">
      <c r="A6334" s="61" t="s">
        <v>150</v>
      </c>
      <c r="B6334" s="61" t="s">
        <v>263</v>
      </c>
      <c r="C6334">
        <v>1848</v>
      </c>
      <c r="D6334" s="61" t="s">
        <v>2357</v>
      </c>
    </row>
    <row r="6335" spans="1:4" hidden="1" x14ac:dyDescent="0.25">
      <c r="A6335" s="61" t="s">
        <v>150</v>
      </c>
      <c r="B6335" s="61" t="s">
        <v>263</v>
      </c>
      <c r="C6335">
        <v>1849</v>
      </c>
      <c r="D6335" s="61" t="s">
        <v>2554</v>
      </c>
    </row>
    <row r="6336" spans="1:4" hidden="1" x14ac:dyDescent="0.25">
      <c r="A6336" s="61" t="s">
        <v>150</v>
      </c>
      <c r="B6336" s="61" t="s">
        <v>263</v>
      </c>
      <c r="C6336">
        <v>1850</v>
      </c>
      <c r="D6336" s="61" t="s">
        <v>2554</v>
      </c>
    </row>
    <row r="6337" spans="1:4" hidden="1" x14ac:dyDescent="0.25">
      <c r="A6337" s="61" t="s">
        <v>150</v>
      </c>
      <c r="B6337" s="61" t="s">
        <v>263</v>
      </c>
      <c r="C6337">
        <v>1851</v>
      </c>
      <c r="D6337" s="61" t="s">
        <v>2554</v>
      </c>
    </row>
    <row r="6338" spans="1:4" hidden="1" x14ac:dyDescent="0.25">
      <c r="A6338" s="61" t="s">
        <v>150</v>
      </c>
      <c r="B6338" s="61" t="s">
        <v>263</v>
      </c>
      <c r="C6338">
        <v>1852</v>
      </c>
      <c r="D6338" s="61" t="s">
        <v>2554</v>
      </c>
    </row>
    <row r="6339" spans="1:4" hidden="1" x14ac:dyDescent="0.25">
      <c r="A6339" s="61" t="s">
        <v>150</v>
      </c>
      <c r="B6339" s="61" t="s">
        <v>263</v>
      </c>
      <c r="C6339">
        <v>1853</v>
      </c>
      <c r="D6339" s="61" t="s">
        <v>2554</v>
      </c>
    </row>
    <row r="6340" spans="1:4" hidden="1" x14ac:dyDescent="0.25">
      <c r="A6340" s="61" t="s">
        <v>150</v>
      </c>
      <c r="B6340" s="61" t="s">
        <v>263</v>
      </c>
      <c r="C6340">
        <v>1854</v>
      </c>
      <c r="D6340" s="61" t="s">
        <v>2554</v>
      </c>
    </row>
    <row r="6341" spans="1:4" hidden="1" x14ac:dyDescent="0.25">
      <c r="A6341" s="61" t="s">
        <v>150</v>
      </c>
      <c r="B6341" s="61" t="s">
        <v>263</v>
      </c>
      <c r="C6341">
        <v>1855</v>
      </c>
      <c r="D6341" s="61" t="s">
        <v>2554</v>
      </c>
    </row>
    <row r="6342" spans="1:4" hidden="1" x14ac:dyDescent="0.25">
      <c r="A6342" s="61" t="s">
        <v>150</v>
      </c>
      <c r="B6342" s="61" t="s">
        <v>263</v>
      </c>
      <c r="C6342">
        <v>1856</v>
      </c>
      <c r="D6342" s="61" t="s">
        <v>2554</v>
      </c>
    </row>
    <row r="6343" spans="1:4" hidden="1" x14ac:dyDescent="0.25">
      <c r="A6343" s="61" t="s">
        <v>150</v>
      </c>
      <c r="B6343" s="61" t="s">
        <v>263</v>
      </c>
      <c r="C6343">
        <v>1857</v>
      </c>
      <c r="D6343" s="61" t="s">
        <v>2554</v>
      </c>
    </row>
    <row r="6344" spans="1:4" hidden="1" x14ac:dyDescent="0.25">
      <c r="A6344" s="61" t="s">
        <v>150</v>
      </c>
      <c r="B6344" s="61" t="s">
        <v>263</v>
      </c>
      <c r="C6344">
        <v>1858</v>
      </c>
      <c r="D6344" s="61" t="s">
        <v>2554</v>
      </c>
    </row>
    <row r="6345" spans="1:4" hidden="1" x14ac:dyDescent="0.25">
      <c r="A6345" s="61" t="s">
        <v>150</v>
      </c>
      <c r="B6345" s="61" t="s">
        <v>263</v>
      </c>
      <c r="C6345">
        <v>1859</v>
      </c>
      <c r="D6345" s="61" t="s">
        <v>2554</v>
      </c>
    </row>
    <row r="6346" spans="1:4" hidden="1" x14ac:dyDescent="0.25">
      <c r="A6346" s="61" t="s">
        <v>150</v>
      </c>
      <c r="B6346" s="61" t="s">
        <v>263</v>
      </c>
      <c r="C6346">
        <v>1860</v>
      </c>
      <c r="D6346" s="61" t="s">
        <v>2137</v>
      </c>
    </row>
    <row r="6347" spans="1:4" hidden="1" x14ac:dyDescent="0.25">
      <c r="A6347" s="61" t="s">
        <v>150</v>
      </c>
      <c r="B6347" s="61" t="s">
        <v>263</v>
      </c>
      <c r="C6347">
        <v>1861</v>
      </c>
      <c r="D6347" s="61" t="s">
        <v>2137</v>
      </c>
    </row>
    <row r="6348" spans="1:4" hidden="1" x14ac:dyDescent="0.25">
      <c r="A6348" s="61" t="s">
        <v>150</v>
      </c>
      <c r="B6348" s="61" t="s">
        <v>263</v>
      </c>
      <c r="C6348">
        <v>1862</v>
      </c>
      <c r="D6348" s="61" t="s">
        <v>2137</v>
      </c>
    </row>
    <row r="6349" spans="1:4" hidden="1" x14ac:dyDescent="0.25">
      <c r="A6349" s="61" t="s">
        <v>150</v>
      </c>
      <c r="B6349" s="61" t="s">
        <v>263</v>
      </c>
      <c r="C6349">
        <v>1863</v>
      </c>
      <c r="D6349" s="61" t="s">
        <v>2137</v>
      </c>
    </row>
    <row r="6350" spans="1:4" hidden="1" x14ac:dyDescent="0.25">
      <c r="A6350" s="61" t="s">
        <v>150</v>
      </c>
      <c r="B6350" s="61" t="s">
        <v>263</v>
      </c>
      <c r="C6350">
        <v>1864</v>
      </c>
      <c r="D6350" s="61" t="s">
        <v>2137</v>
      </c>
    </row>
    <row r="6351" spans="1:4" hidden="1" x14ac:dyDescent="0.25">
      <c r="A6351" s="61" t="s">
        <v>150</v>
      </c>
      <c r="B6351" s="61" t="s">
        <v>263</v>
      </c>
      <c r="C6351">
        <v>1865</v>
      </c>
      <c r="D6351" s="61" t="s">
        <v>2137</v>
      </c>
    </row>
    <row r="6352" spans="1:4" hidden="1" x14ac:dyDescent="0.25">
      <c r="A6352" s="61" t="s">
        <v>150</v>
      </c>
      <c r="B6352" s="61" t="s">
        <v>263</v>
      </c>
      <c r="C6352">
        <v>1866</v>
      </c>
      <c r="D6352" s="61" t="s">
        <v>2137</v>
      </c>
    </row>
    <row r="6353" spans="1:4" hidden="1" x14ac:dyDescent="0.25">
      <c r="A6353" s="61" t="s">
        <v>150</v>
      </c>
      <c r="B6353" s="61" t="s">
        <v>263</v>
      </c>
      <c r="C6353">
        <v>1867</v>
      </c>
      <c r="D6353" s="61" t="s">
        <v>2137</v>
      </c>
    </row>
    <row r="6354" spans="1:4" hidden="1" x14ac:dyDescent="0.25">
      <c r="A6354" s="61" t="s">
        <v>150</v>
      </c>
      <c r="B6354" s="61" t="s">
        <v>263</v>
      </c>
      <c r="C6354">
        <v>1868</v>
      </c>
      <c r="D6354" s="61" t="s">
        <v>2137</v>
      </c>
    </row>
    <row r="6355" spans="1:4" hidden="1" x14ac:dyDescent="0.25">
      <c r="A6355" s="61" t="s">
        <v>150</v>
      </c>
      <c r="B6355" s="61" t="s">
        <v>263</v>
      </c>
      <c r="C6355">
        <v>1869</v>
      </c>
      <c r="D6355" s="61" t="s">
        <v>2137</v>
      </c>
    </row>
    <row r="6356" spans="1:4" hidden="1" x14ac:dyDescent="0.25">
      <c r="A6356" s="61" t="s">
        <v>150</v>
      </c>
      <c r="B6356" s="61" t="s">
        <v>263</v>
      </c>
      <c r="C6356">
        <v>1870</v>
      </c>
      <c r="D6356" s="61" t="s">
        <v>2419</v>
      </c>
    </row>
    <row r="6357" spans="1:4" hidden="1" x14ac:dyDescent="0.25">
      <c r="A6357" s="61" t="s">
        <v>150</v>
      </c>
      <c r="B6357" s="61" t="s">
        <v>263</v>
      </c>
      <c r="C6357">
        <v>1871</v>
      </c>
      <c r="D6357" s="61" t="s">
        <v>2419</v>
      </c>
    </row>
    <row r="6358" spans="1:4" hidden="1" x14ac:dyDescent="0.25">
      <c r="A6358" s="61" t="s">
        <v>150</v>
      </c>
      <c r="B6358" s="61" t="s">
        <v>263</v>
      </c>
      <c r="C6358">
        <v>1872</v>
      </c>
      <c r="D6358" s="61" t="s">
        <v>2419</v>
      </c>
    </row>
    <row r="6359" spans="1:4" hidden="1" x14ac:dyDescent="0.25">
      <c r="A6359" s="61" t="s">
        <v>150</v>
      </c>
      <c r="B6359" s="61" t="s">
        <v>263</v>
      </c>
      <c r="C6359">
        <v>1873</v>
      </c>
      <c r="D6359" s="61" t="s">
        <v>2419</v>
      </c>
    </row>
    <row r="6360" spans="1:4" hidden="1" x14ac:dyDescent="0.25">
      <c r="A6360" s="61" t="s">
        <v>150</v>
      </c>
      <c r="B6360" s="61" t="s">
        <v>263</v>
      </c>
      <c r="C6360">
        <v>1874</v>
      </c>
      <c r="D6360" s="61" t="s">
        <v>2419</v>
      </c>
    </row>
    <row r="6361" spans="1:4" hidden="1" x14ac:dyDescent="0.25">
      <c r="A6361" s="61" t="s">
        <v>150</v>
      </c>
      <c r="B6361" s="61" t="s">
        <v>263</v>
      </c>
      <c r="C6361">
        <v>1875</v>
      </c>
      <c r="D6361" s="61" t="s">
        <v>2419</v>
      </c>
    </row>
    <row r="6362" spans="1:4" hidden="1" x14ac:dyDescent="0.25">
      <c r="A6362" s="61" t="s">
        <v>150</v>
      </c>
      <c r="B6362" s="61" t="s">
        <v>263</v>
      </c>
      <c r="C6362">
        <v>1876</v>
      </c>
      <c r="D6362" s="61" t="s">
        <v>2419</v>
      </c>
    </row>
    <row r="6363" spans="1:4" hidden="1" x14ac:dyDescent="0.25">
      <c r="A6363" s="61" t="s">
        <v>150</v>
      </c>
      <c r="B6363" s="61" t="s">
        <v>263</v>
      </c>
      <c r="C6363">
        <v>1877</v>
      </c>
      <c r="D6363" s="61" t="s">
        <v>1784</v>
      </c>
    </row>
    <row r="6364" spans="1:4" hidden="1" x14ac:dyDescent="0.25">
      <c r="A6364" s="61" t="s">
        <v>150</v>
      </c>
      <c r="B6364" s="61" t="s">
        <v>263</v>
      </c>
      <c r="C6364">
        <v>1878</v>
      </c>
      <c r="D6364" s="61" t="s">
        <v>1784</v>
      </c>
    </row>
    <row r="6365" spans="1:4" hidden="1" x14ac:dyDescent="0.25">
      <c r="A6365" s="61" t="s">
        <v>150</v>
      </c>
      <c r="B6365" s="61" t="s">
        <v>263</v>
      </c>
      <c r="C6365">
        <v>1879</v>
      </c>
      <c r="D6365" s="61" t="s">
        <v>1784</v>
      </c>
    </row>
    <row r="6366" spans="1:4" hidden="1" x14ac:dyDescent="0.25">
      <c r="A6366" s="61" t="s">
        <v>150</v>
      </c>
      <c r="B6366" s="61" t="s">
        <v>263</v>
      </c>
      <c r="C6366">
        <v>1880</v>
      </c>
      <c r="D6366" s="61" t="s">
        <v>1784</v>
      </c>
    </row>
    <row r="6367" spans="1:4" hidden="1" x14ac:dyDescent="0.25">
      <c r="A6367" s="61" t="s">
        <v>150</v>
      </c>
      <c r="B6367" s="61" t="s">
        <v>263</v>
      </c>
      <c r="C6367">
        <v>1881</v>
      </c>
      <c r="D6367" s="61" t="s">
        <v>1784</v>
      </c>
    </row>
    <row r="6368" spans="1:4" hidden="1" x14ac:dyDescent="0.25">
      <c r="A6368" s="61" t="s">
        <v>150</v>
      </c>
      <c r="B6368" s="61" t="s">
        <v>263</v>
      </c>
      <c r="C6368">
        <v>1882</v>
      </c>
      <c r="D6368" s="61" t="s">
        <v>2543</v>
      </c>
    </row>
    <row r="6369" spans="1:4" hidden="1" x14ac:dyDescent="0.25">
      <c r="A6369" s="61" t="s">
        <v>150</v>
      </c>
      <c r="B6369" s="61" t="s">
        <v>263</v>
      </c>
      <c r="C6369">
        <v>1883</v>
      </c>
      <c r="D6369" s="61" t="s">
        <v>2543</v>
      </c>
    </row>
    <row r="6370" spans="1:4" hidden="1" x14ac:dyDescent="0.25">
      <c r="A6370" s="61" t="s">
        <v>150</v>
      </c>
      <c r="B6370" s="61" t="s">
        <v>263</v>
      </c>
      <c r="C6370">
        <v>1884</v>
      </c>
      <c r="D6370" s="61" t="s">
        <v>2543</v>
      </c>
    </row>
    <row r="6371" spans="1:4" hidden="1" x14ac:dyDescent="0.25">
      <c r="A6371" s="61" t="s">
        <v>150</v>
      </c>
      <c r="B6371" s="61" t="s">
        <v>263</v>
      </c>
      <c r="C6371">
        <v>1885</v>
      </c>
      <c r="D6371" s="61" t="s">
        <v>2543</v>
      </c>
    </row>
    <row r="6372" spans="1:4" hidden="1" x14ac:dyDescent="0.25">
      <c r="A6372" s="61" t="s">
        <v>150</v>
      </c>
      <c r="B6372" s="61" t="s">
        <v>263</v>
      </c>
      <c r="C6372">
        <v>1886</v>
      </c>
      <c r="D6372" s="61" t="s">
        <v>2138</v>
      </c>
    </row>
    <row r="6373" spans="1:4" hidden="1" x14ac:dyDescent="0.25">
      <c r="A6373" s="61" t="s">
        <v>150</v>
      </c>
      <c r="B6373" s="61" t="s">
        <v>263</v>
      </c>
      <c r="C6373">
        <v>1887</v>
      </c>
      <c r="D6373" s="61" t="s">
        <v>2138</v>
      </c>
    </row>
    <row r="6374" spans="1:4" hidden="1" x14ac:dyDescent="0.25">
      <c r="A6374" s="61" t="s">
        <v>150</v>
      </c>
      <c r="B6374" s="61" t="s">
        <v>263</v>
      </c>
      <c r="C6374">
        <v>1888</v>
      </c>
      <c r="D6374" s="61" t="s">
        <v>2564</v>
      </c>
    </row>
    <row r="6375" spans="1:4" hidden="1" x14ac:dyDescent="0.25">
      <c r="A6375" s="61" t="s">
        <v>150</v>
      </c>
      <c r="B6375" s="61" t="s">
        <v>263</v>
      </c>
      <c r="C6375">
        <v>1889</v>
      </c>
      <c r="D6375" s="61" t="s">
        <v>2564</v>
      </c>
    </row>
    <row r="6376" spans="1:4" hidden="1" x14ac:dyDescent="0.25">
      <c r="A6376" s="61" t="s">
        <v>150</v>
      </c>
      <c r="B6376" s="61" t="s">
        <v>263</v>
      </c>
      <c r="C6376">
        <v>1890</v>
      </c>
      <c r="D6376" s="61" t="s">
        <v>2138</v>
      </c>
    </row>
    <row r="6377" spans="1:4" hidden="1" x14ac:dyDescent="0.25">
      <c r="A6377" s="61" t="s">
        <v>150</v>
      </c>
      <c r="B6377" s="61" t="s">
        <v>263</v>
      </c>
      <c r="C6377">
        <v>1891</v>
      </c>
      <c r="D6377" s="61" t="s">
        <v>2138</v>
      </c>
    </row>
    <row r="6378" spans="1:4" hidden="1" x14ac:dyDescent="0.25">
      <c r="A6378" s="61" t="s">
        <v>150</v>
      </c>
      <c r="B6378" s="61" t="s">
        <v>263</v>
      </c>
      <c r="C6378">
        <v>1892</v>
      </c>
      <c r="D6378" s="61" t="s">
        <v>2555</v>
      </c>
    </row>
    <row r="6379" spans="1:4" hidden="1" x14ac:dyDescent="0.25">
      <c r="A6379" s="61" t="s">
        <v>150</v>
      </c>
      <c r="B6379" s="61" t="s">
        <v>263</v>
      </c>
      <c r="C6379">
        <v>1893</v>
      </c>
      <c r="D6379" s="61" t="s">
        <v>2555</v>
      </c>
    </row>
    <row r="6380" spans="1:4" hidden="1" x14ac:dyDescent="0.25">
      <c r="A6380" s="61" t="s">
        <v>150</v>
      </c>
      <c r="B6380" s="61" t="s">
        <v>263</v>
      </c>
      <c r="C6380">
        <v>1894</v>
      </c>
      <c r="D6380" s="61" t="s">
        <v>2555</v>
      </c>
    </row>
    <row r="6381" spans="1:4" hidden="1" x14ac:dyDescent="0.25">
      <c r="A6381" s="61" t="s">
        <v>150</v>
      </c>
      <c r="B6381" s="61" t="s">
        <v>263</v>
      </c>
      <c r="C6381">
        <v>1895</v>
      </c>
      <c r="D6381" s="61" t="s">
        <v>2555</v>
      </c>
    </row>
    <row r="6382" spans="1:4" hidden="1" x14ac:dyDescent="0.25">
      <c r="A6382" s="61" t="s">
        <v>150</v>
      </c>
      <c r="B6382" s="61" t="s">
        <v>263</v>
      </c>
      <c r="C6382">
        <v>1896</v>
      </c>
      <c r="D6382" s="61" t="s">
        <v>2555</v>
      </c>
    </row>
    <row r="6383" spans="1:4" hidden="1" x14ac:dyDescent="0.25">
      <c r="A6383" s="61" t="s">
        <v>150</v>
      </c>
      <c r="B6383" s="61" t="s">
        <v>263</v>
      </c>
      <c r="C6383">
        <v>1897</v>
      </c>
      <c r="D6383" s="61" t="s">
        <v>2555</v>
      </c>
    </row>
    <row r="6384" spans="1:4" hidden="1" x14ac:dyDescent="0.25">
      <c r="A6384" s="61" t="s">
        <v>150</v>
      </c>
      <c r="B6384" s="61" t="s">
        <v>263</v>
      </c>
      <c r="C6384">
        <v>1898</v>
      </c>
      <c r="D6384" s="61" t="s">
        <v>2555</v>
      </c>
    </row>
    <row r="6385" spans="1:4" hidden="1" x14ac:dyDescent="0.25">
      <c r="A6385" s="61" t="s">
        <v>150</v>
      </c>
      <c r="B6385" s="61" t="s">
        <v>263</v>
      </c>
      <c r="C6385">
        <v>1899</v>
      </c>
      <c r="D6385" s="61" t="s">
        <v>2555</v>
      </c>
    </row>
    <row r="6386" spans="1:4" hidden="1" x14ac:dyDescent="0.25">
      <c r="A6386" s="61" t="s">
        <v>150</v>
      </c>
      <c r="B6386" s="61" t="s">
        <v>263</v>
      </c>
      <c r="C6386">
        <v>1900</v>
      </c>
      <c r="D6386" s="61" t="s">
        <v>2555</v>
      </c>
    </row>
    <row r="6387" spans="1:4" hidden="1" x14ac:dyDescent="0.25">
      <c r="A6387" s="61" t="s">
        <v>150</v>
      </c>
      <c r="B6387" s="61" t="s">
        <v>263</v>
      </c>
      <c r="C6387">
        <v>1901</v>
      </c>
      <c r="D6387" s="61" t="s">
        <v>2555</v>
      </c>
    </row>
    <row r="6388" spans="1:4" hidden="1" x14ac:dyDescent="0.25">
      <c r="A6388" s="61" t="s">
        <v>150</v>
      </c>
      <c r="B6388" s="61" t="s">
        <v>263</v>
      </c>
      <c r="C6388">
        <v>1902</v>
      </c>
      <c r="D6388" s="61" t="s">
        <v>2161</v>
      </c>
    </row>
    <row r="6389" spans="1:4" hidden="1" x14ac:dyDescent="0.25">
      <c r="A6389" s="61" t="s">
        <v>150</v>
      </c>
      <c r="B6389" s="61" t="s">
        <v>263</v>
      </c>
      <c r="C6389">
        <v>1903</v>
      </c>
      <c r="D6389" s="61" t="s">
        <v>2161</v>
      </c>
    </row>
    <row r="6390" spans="1:4" hidden="1" x14ac:dyDescent="0.25">
      <c r="A6390" s="61" t="s">
        <v>150</v>
      </c>
      <c r="B6390" s="61" t="s">
        <v>263</v>
      </c>
      <c r="C6390">
        <v>1904</v>
      </c>
      <c r="D6390" s="61" t="s">
        <v>2161</v>
      </c>
    </row>
    <row r="6391" spans="1:4" hidden="1" x14ac:dyDescent="0.25">
      <c r="A6391" s="61" t="s">
        <v>150</v>
      </c>
      <c r="B6391" s="61" t="s">
        <v>263</v>
      </c>
      <c r="C6391">
        <v>1905</v>
      </c>
      <c r="D6391" s="61" t="s">
        <v>2161</v>
      </c>
    </row>
    <row r="6392" spans="1:4" hidden="1" x14ac:dyDescent="0.25">
      <c r="A6392" s="61" t="s">
        <v>150</v>
      </c>
      <c r="B6392" s="61" t="s">
        <v>263</v>
      </c>
      <c r="C6392">
        <v>1906</v>
      </c>
      <c r="D6392" s="61" t="s">
        <v>2161</v>
      </c>
    </row>
    <row r="6393" spans="1:4" hidden="1" x14ac:dyDescent="0.25">
      <c r="A6393" s="61" t="s">
        <v>150</v>
      </c>
      <c r="B6393" s="61" t="s">
        <v>263</v>
      </c>
      <c r="C6393">
        <v>1907</v>
      </c>
      <c r="D6393" s="61" t="s">
        <v>2161</v>
      </c>
    </row>
    <row r="6394" spans="1:4" hidden="1" x14ac:dyDescent="0.25">
      <c r="A6394" s="61" t="s">
        <v>150</v>
      </c>
      <c r="B6394" s="61" t="s">
        <v>263</v>
      </c>
      <c r="C6394">
        <v>1908</v>
      </c>
      <c r="D6394" s="61" t="s">
        <v>2161</v>
      </c>
    </row>
    <row r="6395" spans="1:4" hidden="1" x14ac:dyDescent="0.25">
      <c r="A6395" s="61" t="s">
        <v>150</v>
      </c>
      <c r="B6395" s="61" t="s">
        <v>263</v>
      </c>
      <c r="C6395">
        <v>1909</v>
      </c>
      <c r="D6395" s="61" t="s">
        <v>2161</v>
      </c>
    </row>
    <row r="6396" spans="1:4" hidden="1" x14ac:dyDescent="0.25">
      <c r="A6396" s="61" t="s">
        <v>150</v>
      </c>
      <c r="B6396" s="61" t="s">
        <v>263</v>
      </c>
      <c r="C6396">
        <v>1910</v>
      </c>
      <c r="D6396" s="61" t="s">
        <v>2161</v>
      </c>
    </row>
    <row r="6397" spans="1:4" hidden="1" x14ac:dyDescent="0.25">
      <c r="A6397" s="61" t="s">
        <v>150</v>
      </c>
      <c r="B6397" s="61" t="s">
        <v>263</v>
      </c>
      <c r="C6397">
        <v>1911</v>
      </c>
      <c r="D6397" s="61" t="s">
        <v>2161</v>
      </c>
    </row>
    <row r="6398" spans="1:4" hidden="1" x14ac:dyDescent="0.25">
      <c r="A6398" s="61" t="s">
        <v>150</v>
      </c>
      <c r="B6398" s="61" t="s">
        <v>263</v>
      </c>
      <c r="C6398">
        <v>1912</v>
      </c>
      <c r="D6398" s="61" t="s">
        <v>2161</v>
      </c>
    </row>
    <row r="6399" spans="1:4" hidden="1" x14ac:dyDescent="0.25">
      <c r="A6399" s="61" t="s">
        <v>150</v>
      </c>
      <c r="B6399" s="61" t="s">
        <v>263</v>
      </c>
      <c r="C6399">
        <v>1913</v>
      </c>
      <c r="D6399" s="61" t="s">
        <v>2161</v>
      </c>
    </row>
    <row r="6400" spans="1:4" hidden="1" x14ac:dyDescent="0.25">
      <c r="A6400" s="61" t="s">
        <v>150</v>
      </c>
      <c r="B6400" s="61" t="s">
        <v>263</v>
      </c>
      <c r="C6400">
        <v>1914</v>
      </c>
      <c r="D6400" s="61" t="s">
        <v>2161</v>
      </c>
    </row>
    <row r="6401" spans="1:4" hidden="1" x14ac:dyDescent="0.25">
      <c r="A6401" s="61" t="s">
        <v>150</v>
      </c>
      <c r="B6401" s="61" t="s">
        <v>263</v>
      </c>
      <c r="C6401">
        <v>1915</v>
      </c>
      <c r="D6401" s="61" t="s">
        <v>2161</v>
      </c>
    </row>
    <row r="6402" spans="1:4" hidden="1" x14ac:dyDescent="0.25">
      <c r="A6402" s="61" t="s">
        <v>150</v>
      </c>
      <c r="B6402" s="61" t="s">
        <v>263</v>
      </c>
      <c r="C6402">
        <v>1916</v>
      </c>
      <c r="D6402" s="61" t="s">
        <v>2161</v>
      </c>
    </row>
    <row r="6403" spans="1:4" hidden="1" x14ac:dyDescent="0.25">
      <c r="A6403" s="61" t="s">
        <v>150</v>
      </c>
      <c r="B6403" s="61" t="s">
        <v>263</v>
      </c>
      <c r="C6403">
        <v>1917</v>
      </c>
      <c r="D6403" s="61" t="s">
        <v>1827</v>
      </c>
    </row>
    <row r="6404" spans="1:4" hidden="1" x14ac:dyDescent="0.25">
      <c r="A6404" s="61" t="s">
        <v>150</v>
      </c>
      <c r="B6404" s="61" t="s">
        <v>263</v>
      </c>
      <c r="C6404">
        <v>1918</v>
      </c>
      <c r="D6404" s="61" t="s">
        <v>1827</v>
      </c>
    </row>
    <row r="6405" spans="1:4" hidden="1" x14ac:dyDescent="0.25">
      <c r="A6405" s="61" t="s">
        <v>150</v>
      </c>
      <c r="B6405" s="61" t="s">
        <v>263</v>
      </c>
      <c r="C6405">
        <v>1919</v>
      </c>
      <c r="D6405" s="61" t="s">
        <v>1827</v>
      </c>
    </row>
    <row r="6406" spans="1:4" hidden="1" x14ac:dyDescent="0.25">
      <c r="A6406" s="61" t="s">
        <v>150</v>
      </c>
      <c r="B6406" s="61" t="s">
        <v>263</v>
      </c>
      <c r="C6406">
        <v>1920</v>
      </c>
      <c r="D6406" s="61" t="s">
        <v>2544</v>
      </c>
    </row>
    <row r="6407" spans="1:4" hidden="1" x14ac:dyDescent="0.25">
      <c r="A6407" s="61" t="s">
        <v>150</v>
      </c>
      <c r="B6407" s="61" t="s">
        <v>263</v>
      </c>
      <c r="C6407">
        <v>1921</v>
      </c>
      <c r="D6407" s="61" t="s">
        <v>2544</v>
      </c>
    </row>
    <row r="6408" spans="1:4" hidden="1" x14ac:dyDescent="0.25">
      <c r="A6408" s="61" t="s">
        <v>150</v>
      </c>
      <c r="B6408" s="61" t="s">
        <v>263</v>
      </c>
      <c r="C6408">
        <v>1922</v>
      </c>
      <c r="D6408" s="61" t="s">
        <v>2544</v>
      </c>
    </row>
    <row r="6409" spans="1:4" hidden="1" x14ac:dyDescent="0.25">
      <c r="A6409" s="61" t="s">
        <v>150</v>
      </c>
      <c r="B6409" s="61" t="s">
        <v>263</v>
      </c>
      <c r="C6409">
        <v>1923</v>
      </c>
      <c r="D6409" s="61" t="s">
        <v>2544</v>
      </c>
    </row>
    <row r="6410" spans="1:4" hidden="1" x14ac:dyDescent="0.25">
      <c r="A6410" s="61" t="s">
        <v>150</v>
      </c>
      <c r="B6410" s="61" t="s">
        <v>263</v>
      </c>
      <c r="C6410">
        <v>1924</v>
      </c>
      <c r="D6410" s="61" t="s">
        <v>2544</v>
      </c>
    </row>
    <row r="6411" spans="1:4" hidden="1" x14ac:dyDescent="0.25">
      <c r="A6411" s="61" t="s">
        <v>150</v>
      </c>
      <c r="B6411" s="61" t="s">
        <v>263</v>
      </c>
      <c r="C6411">
        <v>1925</v>
      </c>
      <c r="D6411" s="61" t="s">
        <v>2544</v>
      </c>
    </row>
    <row r="6412" spans="1:4" hidden="1" x14ac:dyDescent="0.25">
      <c r="A6412" s="61" t="s">
        <v>150</v>
      </c>
      <c r="B6412" s="61" t="s">
        <v>263</v>
      </c>
      <c r="C6412">
        <v>1926</v>
      </c>
      <c r="D6412" s="61" t="s">
        <v>2544</v>
      </c>
    </row>
    <row r="6413" spans="1:4" hidden="1" x14ac:dyDescent="0.25">
      <c r="A6413" s="61" t="s">
        <v>150</v>
      </c>
      <c r="B6413" s="61" t="s">
        <v>263</v>
      </c>
      <c r="C6413">
        <v>1927</v>
      </c>
      <c r="D6413" s="61" t="s">
        <v>2544</v>
      </c>
    </row>
    <row r="6414" spans="1:4" hidden="1" x14ac:dyDescent="0.25">
      <c r="A6414" s="61" t="s">
        <v>150</v>
      </c>
      <c r="B6414" s="61" t="s">
        <v>263</v>
      </c>
      <c r="C6414">
        <v>1928</v>
      </c>
      <c r="D6414" s="61" t="s">
        <v>2544</v>
      </c>
    </row>
    <row r="6415" spans="1:4" hidden="1" x14ac:dyDescent="0.25">
      <c r="A6415" s="61" t="s">
        <v>150</v>
      </c>
      <c r="B6415" s="61" t="s">
        <v>263</v>
      </c>
      <c r="C6415">
        <v>1929</v>
      </c>
      <c r="D6415" s="61" t="s">
        <v>2544</v>
      </c>
    </row>
    <row r="6416" spans="1:4" hidden="1" x14ac:dyDescent="0.25">
      <c r="A6416" s="61" t="s">
        <v>150</v>
      </c>
      <c r="B6416" s="61" t="s">
        <v>263</v>
      </c>
      <c r="C6416">
        <v>1930</v>
      </c>
      <c r="D6416" s="61" t="s">
        <v>2544</v>
      </c>
    </row>
    <row r="6417" spans="1:4" hidden="1" x14ac:dyDescent="0.25">
      <c r="A6417" s="61" t="s">
        <v>150</v>
      </c>
      <c r="B6417" s="61" t="s">
        <v>263</v>
      </c>
      <c r="C6417">
        <v>1931</v>
      </c>
      <c r="D6417" s="61" t="s">
        <v>2544</v>
      </c>
    </row>
    <row r="6418" spans="1:4" hidden="1" x14ac:dyDescent="0.25">
      <c r="A6418" s="61" t="s">
        <v>150</v>
      </c>
      <c r="B6418" s="61" t="s">
        <v>263</v>
      </c>
      <c r="C6418">
        <v>1932</v>
      </c>
      <c r="D6418" s="61" t="s">
        <v>2544</v>
      </c>
    </row>
    <row r="6419" spans="1:4" hidden="1" x14ac:dyDescent="0.25">
      <c r="A6419" s="61" t="s">
        <v>150</v>
      </c>
      <c r="B6419" s="61" t="s">
        <v>263</v>
      </c>
      <c r="C6419">
        <v>1933</v>
      </c>
      <c r="D6419" s="61" t="s">
        <v>2544</v>
      </c>
    </row>
    <row r="6420" spans="1:4" hidden="1" x14ac:dyDescent="0.25">
      <c r="A6420" s="61" t="s">
        <v>150</v>
      </c>
      <c r="B6420" s="61" t="s">
        <v>263</v>
      </c>
      <c r="C6420">
        <v>1934</v>
      </c>
      <c r="D6420" s="61" t="s">
        <v>2544</v>
      </c>
    </row>
    <row r="6421" spans="1:4" hidden="1" x14ac:dyDescent="0.25">
      <c r="A6421" s="61" t="s">
        <v>150</v>
      </c>
      <c r="B6421" s="61" t="s">
        <v>263</v>
      </c>
      <c r="C6421">
        <v>1935</v>
      </c>
      <c r="D6421" s="61" t="s">
        <v>2544</v>
      </c>
    </row>
    <row r="6422" spans="1:4" hidden="1" x14ac:dyDescent="0.25">
      <c r="A6422" s="61" t="s">
        <v>150</v>
      </c>
      <c r="B6422" s="61" t="s">
        <v>263</v>
      </c>
      <c r="C6422">
        <v>1936</v>
      </c>
      <c r="D6422" s="61" t="s">
        <v>2544</v>
      </c>
    </row>
    <row r="6423" spans="1:4" hidden="1" x14ac:dyDescent="0.25">
      <c r="A6423" s="61" t="s">
        <v>150</v>
      </c>
      <c r="B6423" s="61" t="s">
        <v>263</v>
      </c>
      <c r="C6423">
        <v>1937</v>
      </c>
      <c r="D6423" s="61" t="s">
        <v>2544</v>
      </c>
    </row>
    <row r="6424" spans="1:4" hidden="1" x14ac:dyDescent="0.25">
      <c r="A6424" s="61" t="s">
        <v>150</v>
      </c>
      <c r="B6424" s="61" t="s">
        <v>263</v>
      </c>
      <c r="C6424">
        <v>1938</v>
      </c>
      <c r="D6424" s="61" t="s">
        <v>2544</v>
      </c>
    </row>
    <row r="6425" spans="1:4" hidden="1" x14ac:dyDescent="0.25">
      <c r="A6425" s="61" t="s">
        <v>150</v>
      </c>
      <c r="B6425" s="61" t="s">
        <v>263</v>
      </c>
      <c r="C6425">
        <v>1939</v>
      </c>
      <c r="D6425" s="61" t="s">
        <v>2544</v>
      </c>
    </row>
    <row r="6426" spans="1:4" hidden="1" x14ac:dyDescent="0.25">
      <c r="A6426" s="61" t="s">
        <v>150</v>
      </c>
      <c r="B6426" s="61" t="s">
        <v>263</v>
      </c>
      <c r="C6426">
        <v>1940</v>
      </c>
      <c r="D6426" s="61" t="s">
        <v>2544</v>
      </c>
    </row>
    <row r="6427" spans="1:4" hidden="1" x14ac:dyDescent="0.25">
      <c r="A6427" s="61" t="s">
        <v>150</v>
      </c>
      <c r="B6427" s="61" t="s">
        <v>263</v>
      </c>
      <c r="C6427">
        <v>1941</v>
      </c>
      <c r="D6427" s="61" t="s">
        <v>2544</v>
      </c>
    </row>
    <row r="6428" spans="1:4" hidden="1" x14ac:dyDescent="0.25">
      <c r="A6428" s="61" t="s">
        <v>150</v>
      </c>
      <c r="B6428" s="61" t="s">
        <v>263</v>
      </c>
      <c r="C6428">
        <v>1942</v>
      </c>
      <c r="D6428" s="61" t="s">
        <v>2544</v>
      </c>
    </row>
    <row r="6429" spans="1:4" hidden="1" x14ac:dyDescent="0.25">
      <c r="A6429" s="61" t="s">
        <v>150</v>
      </c>
      <c r="B6429" s="61" t="s">
        <v>263</v>
      </c>
      <c r="C6429">
        <v>1943</v>
      </c>
      <c r="D6429" s="61" t="s">
        <v>2544</v>
      </c>
    </row>
    <row r="6430" spans="1:4" hidden="1" x14ac:dyDescent="0.25">
      <c r="A6430" s="61" t="s">
        <v>150</v>
      </c>
      <c r="B6430" s="61" t="s">
        <v>263</v>
      </c>
      <c r="C6430">
        <v>1944</v>
      </c>
      <c r="D6430" s="61" t="s">
        <v>2544</v>
      </c>
    </row>
    <row r="6431" spans="1:4" hidden="1" x14ac:dyDescent="0.25">
      <c r="A6431" s="61" t="s">
        <v>150</v>
      </c>
      <c r="B6431" s="61" t="s">
        <v>263</v>
      </c>
      <c r="C6431">
        <v>1945</v>
      </c>
      <c r="D6431" s="61" t="s">
        <v>2544</v>
      </c>
    </row>
    <row r="6432" spans="1:4" hidden="1" x14ac:dyDescent="0.25">
      <c r="A6432" s="61" t="s">
        <v>150</v>
      </c>
      <c r="B6432" s="61" t="s">
        <v>263</v>
      </c>
      <c r="C6432">
        <v>1946</v>
      </c>
      <c r="D6432" s="61" t="s">
        <v>2544</v>
      </c>
    </row>
    <row r="6433" spans="1:4" hidden="1" x14ac:dyDescent="0.25">
      <c r="A6433" s="61" t="s">
        <v>150</v>
      </c>
      <c r="B6433" s="61" t="s">
        <v>263</v>
      </c>
      <c r="C6433">
        <v>1947</v>
      </c>
      <c r="D6433" s="61" t="s">
        <v>2544</v>
      </c>
    </row>
    <row r="6434" spans="1:4" hidden="1" x14ac:dyDescent="0.25">
      <c r="A6434" s="61" t="s">
        <v>150</v>
      </c>
      <c r="B6434" s="61" t="s">
        <v>263</v>
      </c>
      <c r="C6434">
        <v>1948</v>
      </c>
      <c r="D6434" s="61" t="s">
        <v>2403</v>
      </c>
    </row>
    <row r="6435" spans="1:4" hidden="1" x14ac:dyDescent="0.25">
      <c r="A6435" s="61" t="s">
        <v>150</v>
      </c>
      <c r="B6435" s="61" t="s">
        <v>263</v>
      </c>
      <c r="C6435">
        <v>1949</v>
      </c>
      <c r="D6435" s="61" t="s">
        <v>2192</v>
      </c>
    </row>
    <row r="6436" spans="1:4" hidden="1" x14ac:dyDescent="0.25">
      <c r="A6436" s="61" t="s">
        <v>150</v>
      </c>
      <c r="B6436" s="61" t="s">
        <v>263</v>
      </c>
      <c r="C6436">
        <v>1950</v>
      </c>
      <c r="D6436" s="61" t="s">
        <v>2206</v>
      </c>
    </row>
    <row r="6437" spans="1:4" hidden="1" x14ac:dyDescent="0.25">
      <c r="A6437" s="61" t="s">
        <v>150</v>
      </c>
      <c r="B6437" s="61" t="s">
        <v>263</v>
      </c>
      <c r="C6437">
        <v>1951</v>
      </c>
      <c r="D6437" s="61" t="s">
        <v>2206</v>
      </c>
    </row>
    <row r="6438" spans="1:4" hidden="1" x14ac:dyDescent="0.25">
      <c r="A6438" s="61" t="s">
        <v>150</v>
      </c>
      <c r="B6438" s="61" t="s">
        <v>263</v>
      </c>
      <c r="C6438">
        <v>1952</v>
      </c>
      <c r="D6438" s="61" t="s">
        <v>2206</v>
      </c>
    </row>
    <row r="6439" spans="1:4" hidden="1" x14ac:dyDescent="0.25">
      <c r="A6439" s="61" t="s">
        <v>150</v>
      </c>
      <c r="B6439" s="61" t="s">
        <v>263</v>
      </c>
      <c r="C6439">
        <v>1953</v>
      </c>
      <c r="D6439" s="61" t="s">
        <v>2206</v>
      </c>
    </row>
    <row r="6440" spans="1:4" hidden="1" x14ac:dyDescent="0.25">
      <c r="A6440" s="61" t="s">
        <v>150</v>
      </c>
      <c r="B6440" s="61" t="s">
        <v>263</v>
      </c>
      <c r="C6440">
        <v>1954</v>
      </c>
      <c r="D6440" s="61" t="s">
        <v>2346</v>
      </c>
    </row>
    <row r="6441" spans="1:4" hidden="1" x14ac:dyDescent="0.25">
      <c r="A6441" s="61" t="s">
        <v>150</v>
      </c>
      <c r="B6441" s="61" t="s">
        <v>263</v>
      </c>
      <c r="C6441">
        <v>1955</v>
      </c>
      <c r="D6441" s="61" t="s">
        <v>2346</v>
      </c>
    </row>
    <row r="6442" spans="1:4" hidden="1" x14ac:dyDescent="0.25">
      <c r="A6442" s="61" t="s">
        <v>150</v>
      </c>
      <c r="B6442" s="61" t="s">
        <v>263</v>
      </c>
      <c r="C6442">
        <v>1956</v>
      </c>
      <c r="D6442" s="61" t="s">
        <v>2346</v>
      </c>
    </row>
    <row r="6443" spans="1:4" hidden="1" x14ac:dyDescent="0.25">
      <c r="A6443" s="61" t="s">
        <v>150</v>
      </c>
      <c r="B6443" s="61" t="s">
        <v>263</v>
      </c>
      <c r="C6443">
        <v>1957</v>
      </c>
      <c r="D6443" s="61" t="s">
        <v>2346</v>
      </c>
    </row>
    <row r="6444" spans="1:4" hidden="1" x14ac:dyDescent="0.25">
      <c r="A6444" s="61" t="s">
        <v>150</v>
      </c>
      <c r="B6444" s="61" t="s">
        <v>263</v>
      </c>
      <c r="C6444">
        <v>1958</v>
      </c>
      <c r="D6444" s="61" t="s">
        <v>2346</v>
      </c>
    </row>
    <row r="6445" spans="1:4" hidden="1" x14ac:dyDescent="0.25">
      <c r="A6445" s="61" t="s">
        <v>150</v>
      </c>
      <c r="B6445" s="61" t="s">
        <v>263</v>
      </c>
      <c r="C6445">
        <v>1959</v>
      </c>
      <c r="D6445" s="61" t="s">
        <v>2346</v>
      </c>
    </row>
    <row r="6446" spans="1:4" hidden="1" x14ac:dyDescent="0.25">
      <c r="A6446" s="61" t="s">
        <v>150</v>
      </c>
      <c r="B6446" s="61" t="s">
        <v>263</v>
      </c>
      <c r="C6446">
        <v>1960</v>
      </c>
      <c r="D6446" s="61" t="s">
        <v>2346</v>
      </c>
    </row>
    <row r="6447" spans="1:4" hidden="1" x14ac:dyDescent="0.25">
      <c r="A6447" s="61" t="s">
        <v>150</v>
      </c>
      <c r="B6447" s="61" t="s">
        <v>263</v>
      </c>
      <c r="C6447">
        <v>1961</v>
      </c>
      <c r="D6447" s="61" t="s">
        <v>2346</v>
      </c>
    </row>
    <row r="6448" spans="1:4" hidden="1" x14ac:dyDescent="0.25">
      <c r="A6448" s="61" t="s">
        <v>150</v>
      </c>
      <c r="B6448" s="61" t="s">
        <v>263</v>
      </c>
      <c r="C6448">
        <v>1962</v>
      </c>
      <c r="D6448" s="61" t="s">
        <v>2346</v>
      </c>
    </row>
    <row r="6449" spans="1:4" hidden="1" x14ac:dyDescent="0.25">
      <c r="A6449" s="61" t="s">
        <v>150</v>
      </c>
      <c r="B6449" s="61" t="s">
        <v>263</v>
      </c>
      <c r="C6449">
        <v>1963</v>
      </c>
      <c r="D6449" s="61" t="s">
        <v>2346</v>
      </c>
    </row>
    <row r="6450" spans="1:4" hidden="1" x14ac:dyDescent="0.25">
      <c r="A6450" s="61" t="s">
        <v>150</v>
      </c>
      <c r="B6450" s="61" t="s">
        <v>263</v>
      </c>
      <c r="C6450">
        <v>1964</v>
      </c>
      <c r="D6450" s="61" t="s">
        <v>2346</v>
      </c>
    </row>
    <row r="6451" spans="1:4" hidden="1" x14ac:dyDescent="0.25">
      <c r="A6451" s="61" t="s">
        <v>150</v>
      </c>
      <c r="B6451" s="61" t="s">
        <v>263</v>
      </c>
      <c r="C6451">
        <v>1965</v>
      </c>
      <c r="D6451" s="61" t="s">
        <v>2346</v>
      </c>
    </row>
    <row r="6452" spans="1:4" hidden="1" x14ac:dyDescent="0.25">
      <c r="A6452" s="61" t="s">
        <v>150</v>
      </c>
      <c r="B6452" s="61" t="s">
        <v>263</v>
      </c>
      <c r="C6452">
        <v>1966</v>
      </c>
      <c r="D6452" s="61" t="s">
        <v>2346</v>
      </c>
    </row>
    <row r="6453" spans="1:4" hidden="1" x14ac:dyDescent="0.25">
      <c r="A6453" s="61" t="s">
        <v>150</v>
      </c>
      <c r="B6453" s="61" t="s">
        <v>263</v>
      </c>
      <c r="C6453">
        <v>1967</v>
      </c>
      <c r="D6453" s="61" t="s">
        <v>2565</v>
      </c>
    </row>
    <row r="6454" spans="1:4" hidden="1" x14ac:dyDescent="0.25">
      <c r="A6454" s="61" t="s">
        <v>150</v>
      </c>
      <c r="B6454" s="61" t="s">
        <v>263</v>
      </c>
      <c r="C6454">
        <v>1968</v>
      </c>
      <c r="D6454" s="61" t="s">
        <v>2565</v>
      </c>
    </row>
    <row r="6455" spans="1:4" hidden="1" x14ac:dyDescent="0.25">
      <c r="A6455" s="61" t="s">
        <v>150</v>
      </c>
      <c r="B6455" s="61" t="s">
        <v>263</v>
      </c>
      <c r="C6455">
        <v>1969</v>
      </c>
      <c r="D6455" s="61" t="s">
        <v>2565</v>
      </c>
    </row>
    <row r="6456" spans="1:4" hidden="1" x14ac:dyDescent="0.25">
      <c r="A6456" s="61" t="s">
        <v>150</v>
      </c>
      <c r="B6456" s="61" t="s">
        <v>263</v>
      </c>
      <c r="C6456">
        <v>1970</v>
      </c>
      <c r="D6456" s="61" t="s">
        <v>2565</v>
      </c>
    </row>
    <row r="6457" spans="1:4" hidden="1" x14ac:dyDescent="0.25">
      <c r="A6457" s="61" t="s">
        <v>150</v>
      </c>
      <c r="B6457" s="61" t="s">
        <v>263</v>
      </c>
      <c r="C6457">
        <v>1971</v>
      </c>
      <c r="D6457" s="61" t="s">
        <v>2565</v>
      </c>
    </row>
    <row r="6458" spans="1:4" hidden="1" x14ac:dyDescent="0.25">
      <c r="A6458" s="61" t="s">
        <v>150</v>
      </c>
      <c r="B6458" s="61" t="s">
        <v>263</v>
      </c>
      <c r="C6458">
        <v>1972</v>
      </c>
      <c r="D6458" s="61" t="s">
        <v>2565</v>
      </c>
    </row>
    <row r="6459" spans="1:4" hidden="1" x14ac:dyDescent="0.25">
      <c r="A6459" s="61" t="s">
        <v>150</v>
      </c>
      <c r="B6459" s="61" t="s">
        <v>263</v>
      </c>
      <c r="C6459">
        <v>1973</v>
      </c>
      <c r="D6459" s="61" t="s">
        <v>2072</v>
      </c>
    </row>
    <row r="6460" spans="1:4" hidden="1" x14ac:dyDescent="0.25">
      <c r="A6460" s="61" t="s">
        <v>150</v>
      </c>
      <c r="B6460" s="61" t="s">
        <v>263</v>
      </c>
      <c r="C6460">
        <v>1974</v>
      </c>
      <c r="D6460" s="61" t="s">
        <v>2072</v>
      </c>
    </row>
    <row r="6461" spans="1:4" hidden="1" x14ac:dyDescent="0.25">
      <c r="A6461" s="61" t="s">
        <v>150</v>
      </c>
      <c r="B6461" s="61" t="s">
        <v>263</v>
      </c>
      <c r="C6461">
        <v>1975</v>
      </c>
      <c r="D6461" s="61" t="s">
        <v>2565</v>
      </c>
    </row>
    <row r="6462" spans="1:4" hidden="1" x14ac:dyDescent="0.25">
      <c r="A6462" s="61" t="s">
        <v>150</v>
      </c>
      <c r="B6462" s="61" t="s">
        <v>263</v>
      </c>
      <c r="C6462">
        <v>1976</v>
      </c>
      <c r="D6462" s="61" t="s">
        <v>2565</v>
      </c>
    </row>
    <row r="6463" spans="1:4" hidden="1" x14ac:dyDescent="0.25">
      <c r="A6463" s="61" t="s">
        <v>150</v>
      </c>
      <c r="B6463" s="61" t="s">
        <v>263</v>
      </c>
      <c r="C6463">
        <v>1977</v>
      </c>
      <c r="D6463" s="61" t="s">
        <v>2565</v>
      </c>
    </row>
    <row r="6464" spans="1:4" hidden="1" x14ac:dyDescent="0.25">
      <c r="A6464" s="61" t="s">
        <v>150</v>
      </c>
      <c r="B6464" s="61" t="s">
        <v>263</v>
      </c>
      <c r="C6464">
        <v>1978</v>
      </c>
      <c r="D6464" s="61" t="s">
        <v>2565</v>
      </c>
    </row>
    <row r="6465" spans="1:4" hidden="1" x14ac:dyDescent="0.25">
      <c r="A6465" s="61" t="s">
        <v>150</v>
      </c>
      <c r="B6465" s="61" t="s">
        <v>263</v>
      </c>
      <c r="C6465">
        <v>1979</v>
      </c>
      <c r="D6465" s="61" t="s">
        <v>2565</v>
      </c>
    </row>
    <row r="6466" spans="1:4" hidden="1" x14ac:dyDescent="0.25">
      <c r="A6466" s="61" t="s">
        <v>150</v>
      </c>
      <c r="B6466" s="61" t="s">
        <v>263</v>
      </c>
      <c r="C6466">
        <v>1980</v>
      </c>
      <c r="D6466" s="61" t="s">
        <v>2566</v>
      </c>
    </row>
    <row r="6467" spans="1:4" hidden="1" x14ac:dyDescent="0.25">
      <c r="A6467" s="61" t="s">
        <v>150</v>
      </c>
      <c r="B6467" s="61" t="s">
        <v>263</v>
      </c>
      <c r="C6467">
        <v>1981</v>
      </c>
      <c r="D6467" s="61" t="s">
        <v>2566</v>
      </c>
    </row>
    <row r="6468" spans="1:4" hidden="1" x14ac:dyDescent="0.25">
      <c r="A6468" s="61" t="s">
        <v>150</v>
      </c>
      <c r="B6468" s="61" t="s">
        <v>263</v>
      </c>
      <c r="C6468">
        <v>1982</v>
      </c>
      <c r="D6468" s="61" t="s">
        <v>2202</v>
      </c>
    </row>
    <row r="6469" spans="1:4" hidden="1" x14ac:dyDescent="0.25">
      <c r="A6469" s="61" t="s">
        <v>150</v>
      </c>
      <c r="B6469" s="61" t="s">
        <v>263</v>
      </c>
      <c r="C6469">
        <v>1983</v>
      </c>
      <c r="D6469" s="61" t="s">
        <v>2202</v>
      </c>
    </row>
    <row r="6470" spans="1:4" hidden="1" x14ac:dyDescent="0.25">
      <c r="A6470" s="61" t="s">
        <v>150</v>
      </c>
      <c r="B6470" s="61" t="s">
        <v>263</v>
      </c>
      <c r="C6470">
        <v>1984</v>
      </c>
      <c r="D6470" s="61" t="s">
        <v>2202</v>
      </c>
    </row>
    <row r="6471" spans="1:4" hidden="1" x14ac:dyDescent="0.25">
      <c r="A6471" s="61" t="s">
        <v>150</v>
      </c>
      <c r="B6471" s="61" t="s">
        <v>263</v>
      </c>
      <c r="C6471">
        <v>1985</v>
      </c>
      <c r="D6471" s="61" t="s">
        <v>2202</v>
      </c>
    </row>
    <row r="6472" spans="1:4" hidden="1" x14ac:dyDescent="0.25">
      <c r="A6472" s="61" t="s">
        <v>150</v>
      </c>
      <c r="B6472" s="61" t="s">
        <v>263</v>
      </c>
      <c r="C6472">
        <v>1986</v>
      </c>
      <c r="D6472" s="61" t="s">
        <v>2202</v>
      </c>
    </row>
    <row r="6473" spans="1:4" hidden="1" x14ac:dyDescent="0.25">
      <c r="A6473" s="61" t="s">
        <v>150</v>
      </c>
      <c r="B6473" s="61" t="s">
        <v>263</v>
      </c>
      <c r="C6473">
        <v>1987</v>
      </c>
      <c r="D6473" s="61" t="s">
        <v>2144</v>
      </c>
    </row>
    <row r="6474" spans="1:4" hidden="1" x14ac:dyDescent="0.25">
      <c r="A6474" s="61" t="s">
        <v>150</v>
      </c>
      <c r="B6474" s="61" t="s">
        <v>263</v>
      </c>
      <c r="C6474">
        <v>1988</v>
      </c>
      <c r="D6474" s="61" t="s">
        <v>2144</v>
      </c>
    </row>
    <row r="6475" spans="1:4" hidden="1" x14ac:dyDescent="0.25">
      <c r="A6475" s="61" t="s">
        <v>150</v>
      </c>
      <c r="B6475" s="61" t="s">
        <v>263</v>
      </c>
      <c r="C6475">
        <v>1989</v>
      </c>
      <c r="D6475" s="61" t="s">
        <v>2246</v>
      </c>
    </row>
    <row r="6476" spans="1:4" hidden="1" x14ac:dyDescent="0.25">
      <c r="A6476" s="61" t="s">
        <v>150</v>
      </c>
      <c r="B6476" s="61" t="s">
        <v>263</v>
      </c>
      <c r="C6476">
        <v>1990</v>
      </c>
      <c r="D6476" s="61" t="s">
        <v>2242</v>
      </c>
    </row>
    <row r="6477" spans="1:4" hidden="1" x14ac:dyDescent="0.25">
      <c r="A6477" s="61" t="s">
        <v>150</v>
      </c>
      <c r="B6477" s="61" t="s">
        <v>263</v>
      </c>
      <c r="C6477">
        <v>1991</v>
      </c>
      <c r="D6477" s="61" t="s">
        <v>2096</v>
      </c>
    </row>
    <row r="6478" spans="1:4" hidden="1" x14ac:dyDescent="0.25">
      <c r="A6478" s="61" t="s">
        <v>150</v>
      </c>
      <c r="B6478" s="61" t="s">
        <v>263</v>
      </c>
      <c r="C6478">
        <v>1992</v>
      </c>
      <c r="D6478" s="61" t="s">
        <v>2096</v>
      </c>
    </row>
    <row r="6479" spans="1:4" hidden="1" x14ac:dyDescent="0.25">
      <c r="A6479" s="61" t="s">
        <v>150</v>
      </c>
      <c r="B6479" s="61" t="s">
        <v>263</v>
      </c>
      <c r="C6479">
        <v>1993</v>
      </c>
      <c r="D6479" s="61" t="s">
        <v>2096</v>
      </c>
    </row>
    <row r="6480" spans="1:4" hidden="1" x14ac:dyDescent="0.25">
      <c r="A6480" s="61" t="s">
        <v>150</v>
      </c>
      <c r="B6480" s="61" t="s">
        <v>263</v>
      </c>
      <c r="C6480">
        <v>1994</v>
      </c>
      <c r="D6480" s="61" t="s">
        <v>2096</v>
      </c>
    </row>
    <row r="6481" spans="1:4" hidden="1" x14ac:dyDescent="0.25">
      <c r="A6481" s="61" t="s">
        <v>150</v>
      </c>
      <c r="B6481" s="61" t="s">
        <v>263</v>
      </c>
      <c r="C6481">
        <v>1995</v>
      </c>
      <c r="D6481" s="61" t="s">
        <v>2090</v>
      </c>
    </row>
    <row r="6482" spans="1:4" hidden="1" x14ac:dyDescent="0.25">
      <c r="A6482" s="61" t="s">
        <v>150</v>
      </c>
      <c r="B6482" s="61" t="s">
        <v>263</v>
      </c>
      <c r="C6482">
        <v>1996</v>
      </c>
      <c r="D6482" s="61" t="s">
        <v>2090</v>
      </c>
    </row>
    <row r="6483" spans="1:4" hidden="1" x14ac:dyDescent="0.25">
      <c r="A6483" s="61" t="s">
        <v>150</v>
      </c>
      <c r="B6483" s="61" t="s">
        <v>263</v>
      </c>
      <c r="C6483">
        <v>1997</v>
      </c>
      <c r="D6483" s="61" t="s">
        <v>2245</v>
      </c>
    </row>
    <row r="6484" spans="1:4" hidden="1" x14ac:dyDescent="0.25">
      <c r="A6484" s="61" t="s">
        <v>150</v>
      </c>
      <c r="B6484" s="61" t="s">
        <v>263</v>
      </c>
      <c r="C6484">
        <v>1998</v>
      </c>
      <c r="D6484" s="61" t="s">
        <v>2532</v>
      </c>
    </row>
    <row r="6485" spans="1:4" hidden="1" x14ac:dyDescent="0.25">
      <c r="A6485" s="61" t="s">
        <v>150</v>
      </c>
      <c r="B6485" s="61" t="s">
        <v>263</v>
      </c>
      <c r="C6485">
        <v>1999</v>
      </c>
      <c r="D6485" s="61" t="s">
        <v>2532</v>
      </c>
    </row>
    <row r="6486" spans="1:4" hidden="1" x14ac:dyDescent="0.25">
      <c r="A6486" s="61" t="s">
        <v>150</v>
      </c>
      <c r="B6486" s="61" t="s">
        <v>263</v>
      </c>
      <c r="C6486">
        <v>2000</v>
      </c>
      <c r="D6486" s="61" t="s">
        <v>2532</v>
      </c>
    </row>
    <row r="6487" spans="1:4" hidden="1" x14ac:dyDescent="0.25">
      <c r="A6487" s="61" t="s">
        <v>150</v>
      </c>
      <c r="B6487" s="61" t="s">
        <v>263</v>
      </c>
      <c r="C6487">
        <v>2001</v>
      </c>
      <c r="D6487" s="61" t="s">
        <v>2532</v>
      </c>
    </row>
    <row r="6488" spans="1:4" hidden="1" x14ac:dyDescent="0.25">
      <c r="A6488" s="61" t="s">
        <v>150</v>
      </c>
      <c r="B6488" s="61" t="s">
        <v>263</v>
      </c>
      <c r="C6488">
        <v>2002</v>
      </c>
      <c r="D6488" s="61" t="s">
        <v>2532</v>
      </c>
    </row>
    <row r="6489" spans="1:4" hidden="1" x14ac:dyDescent="0.25">
      <c r="A6489" s="61" t="s">
        <v>150</v>
      </c>
      <c r="B6489" s="61" t="s">
        <v>263</v>
      </c>
      <c r="C6489">
        <v>2003</v>
      </c>
      <c r="D6489" s="61" t="s">
        <v>2532</v>
      </c>
    </row>
    <row r="6490" spans="1:4" hidden="1" x14ac:dyDescent="0.25">
      <c r="A6490" s="61" t="s">
        <v>150</v>
      </c>
      <c r="B6490" s="61" t="s">
        <v>263</v>
      </c>
      <c r="C6490">
        <v>2004</v>
      </c>
      <c r="D6490" s="61" t="s">
        <v>2532</v>
      </c>
    </row>
    <row r="6491" spans="1:4" hidden="1" x14ac:dyDescent="0.25">
      <c r="A6491" s="61" t="s">
        <v>150</v>
      </c>
      <c r="B6491" s="61" t="s">
        <v>263</v>
      </c>
      <c r="C6491">
        <v>2005</v>
      </c>
      <c r="D6491" s="61" t="s">
        <v>2567</v>
      </c>
    </row>
    <row r="6492" spans="1:4" hidden="1" x14ac:dyDescent="0.25">
      <c r="A6492" s="61" t="s">
        <v>150</v>
      </c>
      <c r="B6492" s="61" t="s">
        <v>263</v>
      </c>
      <c r="C6492">
        <v>2006</v>
      </c>
      <c r="D6492" s="61" t="s">
        <v>2246</v>
      </c>
    </row>
    <row r="6493" spans="1:4" hidden="1" x14ac:dyDescent="0.25">
      <c r="A6493" s="61" t="s">
        <v>150</v>
      </c>
      <c r="B6493" s="61" t="s">
        <v>263</v>
      </c>
      <c r="C6493">
        <v>2007</v>
      </c>
      <c r="D6493" s="61" t="s">
        <v>2246</v>
      </c>
    </row>
    <row r="6494" spans="1:4" hidden="1" x14ac:dyDescent="0.25">
      <c r="A6494" s="61" t="s">
        <v>150</v>
      </c>
      <c r="B6494" s="61" t="s">
        <v>263</v>
      </c>
      <c r="C6494">
        <v>2008</v>
      </c>
      <c r="D6494" s="61" t="s">
        <v>2246</v>
      </c>
    </row>
    <row r="6495" spans="1:4" hidden="1" x14ac:dyDescent="0.25">
      <c r="A6495" s="61" t="s">
        <v>150</v>
      </c>
      <c r="B6495" s="61" t="s">
        <v>263</v>
      </c>
      <c r="C6495">
        <v>2009</v>
      </c>
      <c r="D6495" s="61" t="s">
        <v>2568</v>
      </c>
    </row>
    <row r="6496" spans="1:4" hidden="1" x14ac:dyDescent="0.25">
      <c r="A6496" s="61" t="s">
        <v>150</v>
      </c>
      <c r="B6496" s="61" t="s">
        <v>263</v>
      </c>
      <c r="C6496">
        <v>2010</v>
      </c>
      <c r="D6496" s="61" t="s">
        <v>2098</v>
      </c>
    </row>
    <row r="6497" spans="1:4" hidden="1" x14ac:dyDescent="0.25">
      <c r="A6497" s="61" t="s">
        <v>150</v>
      </c>
      <c r="B6497" s="61" t="s">
        <v>263</v>
      </c>
      <c r="C6497">
        <v>2011</v>
      </c>
      <c r="D6497" s="61" t="s">
        <v>2569</v>
      </c>
    </row>
    <row r="6498" spans="1:4" hidden="1" x14ac:dyDescent="0.25">
      <c r="A6498" s="61" t="s">
        <v>150</v>
      </c>
      <c r="B6498" s="61" t="s">
        <v>263</v>
      </c>
      <c r="C6498">
        <v>2012</v>
      </c>
      <c r="D6498" s="61" t="s">
        <v>2470</v>
      </c>
    </row>
    <row r="6499" spans="1:4" hidden="1" x14ac:dyDescent="0.25">
      <c r="A6499" s="61" t="s">
        <v>150</v>
      </c>
      <c r="B6499" s="61" t="s">
        <v>263</v>
      </c>
      <c r="C6499">
        <v>2013</v>
      </c>
      <c r="D6499" s="61" t="s">
        <v>2246</v>
      </c>
    </row>
    <row r="6500" spans="1:4" hidden="1" x14ac:dyDescent="0.25">
      <c r="A6500" s="61" t="s">
        <v>150</v>
      </c>
      <c r="B6500" s="61" t="s">
        <v>263</v>
      </c>
      <c r="C6500">
        <v>2014</v>
      </c>
      <c r="D6500" s="61" t="s">
        <v>2567</v>
      </c>
    </row>
    <row r="6501" spans="1:4" hidden="1" x14ac:dyDescent="0.25">
      <c r="A6501" s="61" t="s">
        <v>150</v>
      </c>
      <c r="B6501" s="61" t="s">
        <v>263</v>
      </c>
      <c r="C6501">
        <v>2015</v>
      </c>
      <c r="D6501" s="61" t="s">
        <v>2569</v>
      </c>
    </row>
    <row r="6502" spans="1:4" hidden="1" x14ac:dyDescent="0.25">
      <c r="A6502" s="61" t="s">
        <v>150</v>
      </c>
      <c r="B6502" s="61" t="s">
        <v>263</v>
      </c>
      <c r="C6502">
        <v>2016</v>
      </c>
      <c r="D6502" s="61" t="s">
        <v>2470</v>
      </c>
    </row>
    <row r="6503" spans="1:4" hidden="1" x14ac:dyDescent="0.25">
      <c r="A6503" s="61" t="s">
        <v>150</v>
      </c>
      <c r="B6503" s="61" t="s">
        <v>263</v>
      </c>
      <c r="C6503">
        <v>2017</v>
      </c>
      <c r="D6503" s="61" t="s">
        <v>2471</v>
      </c>
    </row>
    <row r="6504" spans="1:4" hidden="1" x14ac:dyDescent="0.25">
      <c r="A6504" s="61" t="s">
        <v>150</v>
      </c>
      <c r="B6504" s="61" t="s">
        <v>263</v>
      </c>
      <c r="C6504">
        <v>2018</v>
      </c>
      <c r="D6504" s="61" t="s">
        <v>2240</v>
      </c>
    </row>
    <row r="6505" spans="1:4" hidden="1" x14ac:dyDescent="0.25">
      <c r="A6505" s="61" t="s">
        <v>150</v>
      </c>
      <c r="B6505" s="61" t="s">
        <v>263</v>
      </c>
      <c r="C6505">
        <v>2019</v>
      </c>
      <c r="D6505" s="61" t="s">
        <v>2569</v>
      </c>
    </row>
    <row r="6506" spans="1:4" hidden="1" x14ac:dyDescent="0.25">
      <c r="A6506" s="61" t="s">
        <v>150</v>
      </c>
      <c r="B6506" s="61" t="s">
        <v>263</v>
      </c>
      <c r="C6506">
        <v>2020</v>
      </c>
      <c r="D6506" s="61" t="s">
        <v>2470</v>
      </c>
    </row>
    <row r="6507" spans="1:4" hidden="1" x14ac:dyDescent="0.25">
      <c r="A6507" s="61" t="s">
        <v>150</v>
      </c>
      <c r="B6507" s="61" t="s">
        <v>263</v>
      </c>
      <c r="C6507">
        <v>2021</v>
      </c>
      <c r="D6507" s="61" t="s">
        <v>2470</v>
      </c>
    </row>
    <row r="6508" spans="1:4" hidden="1" x14ac:dyDescent="0.25">
      <c r="A6508" s="61" t="s">
        <v>150</v>
      </c>
      <c r="B6508" s="61" t="s">
        <v>263</v>
      </c>
      <c r="C6508">
        <v>2022</v>
      </c>
      <c r="D6508" s="61" t="s">
        <v>2240</v>
      </c>
    </row>
    <row r="6509" spans="1:4" x14ac:dyDescent="0.25">
      <c r="A6509" s="61" t="s">
        <v>150</v>
      </c>
      <c r="B6509" s="61" t="s">
        <v>263</v>
      </c>
      <c r="C6509">
        <v>2023</v>
      </c>
      <c r="D6509" s="61">
        <v>0.94299999999999995</v>
      </c>
    </row>
    <row r="6510" spans="1:4" hidden="1" x14ac:dyDescent="0.25">
      <c r="A6510" s="61" t="s">
        <v>250</v>
      </c>
      <c r="B6510" s="61" t="s">
        <v>251</v>
      </c>
      <c r="C6510">
        <v>1900</v>
      </c>
      <c r="D6510" s="61" t="s">
        <v>2570</v>
      </c>
    </row>
    <row r="6511" spans="1:4" hidden="1" x14ac:dyDescent="0.25">
      <c r="A6511" s="61" t="s">
        <v>250</v>
      </c>
      <c r="B6511" s="61" t="s">
        <v>251</v>
      </c>
      <c r="C6511">
        <v>1901</v>
      </c>
      <c r="D6511" s="61" t="s">
        <v>2570</v>
      </c>
    </row>
    <row r="6512" spans="1:4" hidden="1" x14ac:dyDescent="0.25">
      <c r="A6512" s="61" t="s">
        <v>250</v>
      </c>
      <c r="B6512" s="61" t="s">
        <v>251</v>
      </c>
      <c r="C6512">
        <v>1902</v>
      </c>
      <c r="D6512" s="61" t="s">
        <v>2570</v>
      </c>
    </row>
    <row r="6513" spans="1:4" hidden="1" x14ac:dyDescent="0.25">
      <c r="A6513" s="61" t="s">
        <v>250</v>
      </c>
      <c r="B6513" s="61" t="s">
        <v>251</v>
      </c>
      <c r="C6513">
        <v>1903</v>
      </c>
      <c r="D6513" s="61" t="s">
        <v>2570</v>
      </c>
    </row>
    <row r="6514" spans="1:4" hidden="1" x14ac:dyDescent="0.25">
      <c r="A6514" s="61" t="s">
        <v>250</v>
      </c>
      <c r="B6514" s="61" t="s">
        <v>251</v>
      </c>
      <c r="C6514">
        <v>1904</v>
      </c>
      <c r="D6514" s="61" t="s">
        <v>2570</v>
      </c>
    </row>
    <row r="6515" spans="1:4" hidden="1" x14ac:dyDescent="0.25">
      <c r="A6515" s="61" t="s">
        <v>250</v>
      </c>
      <c r="B6515" s="61" t="s">
        <v>251</v>
      </c>
      <c r="C6515">
        <v>1905</v>
      </c>
      <c r="D6515" s="61" t="s">
        <v>2570</v>
      </c>
    </row>
    <row r="6516" spans="1:4" hidden="1" x14ac:dyDescent="0.25">
      <c r="A6516" s="61" t="s">
        <v>250</v>
      </c>
      <c r="B6516" s="61" t="s">
        <v>251</v>
      </c>
      <c r="C6516">
        <v>1906</v>
      </c>
      <c r="D6516" s="61" t="s">
        <v>2570</v>
      </c>
    </row>
    <row r="6517" spans="1:4" hidden="1" x14ac:dyDescent="0.25">
      <c r="A6517" s="61" t="s">
        <v>250</v>
      </c>
      <c r="B6517" s="61" t="s">
        <v>251</v>
      </c>
      <c r="C6517">
        <v>1907</v>
      </c>
      <c r="D6517" s="61" t="s">
        <v>2570</v>
      </c>
    </row>
    <row r="6518" spans="1:4" hidden="1" x14ac:dyDescent="0.25">
      <c r="A6518" s="61" t="s">
        <v>250</v>
      </c>
      <c r="B6518" s="61" t="s">
        <v>251</v>
      </c>
      <c r="C6518">
        <v>1908</v>
      </c>
      <c r="D6518" s="61" t="s">
        <v>2570</v>
      </c>
    </row>
    <row r="6519" spans="1:4" hidden="1" x14ac:dyDescent="0.25">
      <c r="A6519" s="61" t="s">
        <v>250</v>
      </c>
      <c r="B6519" s="61" t="s">
        <v>251</v>
      </c>
      <c r="C6519">
        <v>1909</v>
      </c>
      <c r="D6519" s="61" t="s">
        <v>2570</v>
      </c>
    </row>
    <row r="6520" spans="1:4" hidden="1" x14ac:dyDescent="0.25">
      <c r="A6520" s="61" t="s">
        <v>250</v>
      </c>
      <c r="B6520" s="61" t="s">
        <v>251</v>
      </c>
      <c r="C6520">
        <v>1910</v>
      </c>
      <c r="D6520" s="61" t="s">
        <v>2570</v>
      </c>
    </row>
    <row r="6521" spans="1:4" hidden="1" x14ac:dyDescent="0.25">
      <c r="A6521" s="61" t="s">
        <v>250</v>
      </c>
      <c r="B6521" s="61" t="s">
        <v>251</v>
      </c>
      <c r="C6521">
        <v>1911</v>
      </c>
      <c r="D6521" s="61" t="s">
        <v>2570</v>
      </c>
    </row>
    <row r="6522" spans="1:4" hidden="1" x14ac:dyDescent="0.25">
      <c r="A6522" s="61" t="s">
        <v>250</v>
      </c>
      <c r="B6522" s="61" t="s">
        <v>251</v>
      </c>
      <c r="C6522">
        <v>1912</v>
      </c>
      <c r="D6522" s="61" t="s">
        <v>2570</v>
      </c>
    </row>
    <row r="6523" spans="1:4" hidden="1" x14ac:dyDescent="0.25">
      <c r="A6523" s="61" t="s">
        <v>250</v>
      </c>
      <c r="B6523" s="61" t="s">
        <v>251</v>
      </c>
      <c r="C6523">
        <v>1913</v>
      </c>
      <c r="D6523" s="61" t="s">
        <v>2570</v>
      </c>
    </row>
    <row r="6524" spans="1:4" hidden="1" x14ac:dyDescent="0.25">
      <c r="A6524" s="61" t="s">
        <v>250</v>
      </c>
      <c r="B6524" s="61" t="s">
        <v>251</v>
      </c>
      <c r="C6524">
        <v>1914</v>
      </c>
      <c r="D6524" s="61" t="s">
        <v>2570</v>
      </c>
    </row>
    <row r="6525" spans="1:4" hidden="1" x14ac:dyDescent="0.25">
      <c r="A6525" s="61" t="s">
        <v>250</v>
      </c>
      <c r="B6525" s="61" t="s">
        <v>251</v>
      </c>
      <c r="C6525">
        <v>1915</v>
      </c>
      <c r="D6525" s="61" t="s">
        <v>2570</v>
      </c>
    </row>
    <row r="6526" spans="1:4" hidden="1" x14ac:dyDescent="0.25">
      <c r="A6526" s="61" t="s">
        <v>250</v>
      </c>
      <c r="B6526" s="61" t="s">
        <v>251</v>
      </c>
      <c r="C6526">
        <v>1916</v>
      </c>
      <c r="D6526" s="61" t="s">
        <v>2570</v>
      </c>
    </row>
    <row r="6527" spans="1:4" hidden="1" x14ac:dyDescent="0.25">
      <c r="A6527" s="61" t="s">
        <v>250</v>
      </c>
      <c r="B6527" s="61" t="s">
        <v>251</v>
      </c>
      <c r="C6527">
        <v>1917</v>
      </c>
      <c r="D6527" s="61" t="s">
        <v>2570</v>
      </c>
    </row>
    <row r="6528" spans="1:4" hidden="1" x14ac:dyDescent="0.25">
      <c r="A6528" s="61" t="s">
        <v>250</v>
      </c>
      <c r="B6528" s="61" t="s">
        <v>251</v>
      </c>
      <c r="C6528">
        <v>1918</v>
      </c>
      <c r="D6528" s="61" t="s">
        <v>2570</v>
      </c>
    </row>
    <row r="6529" spans="1:4" hidden="1" x14ac:dyDescent="0.25">
      <c r="A6529" s="61" t="s">
        <v>250</v>
      </c>
      <c r="B6529" s="61" t="s">
        <v>251</v>
      </c>
      <c r="C6529">
        <v>1919</v>
      </c>
      <c r="D6529" s="61" t="s">
        <v>2570</v>
      </c>
    </row>
    <row r="6530" spans="1:4" hidden="1" x14ac:dyDescent="0.25">
      <c r="A6530" s="61" t="s">
        <v>250</v>
      </c>
      <c r="B6530" s="61" t="s">
        <v>251</v>
      </c>
      <c r="C6530">
        <v>1920</v>
      </c>
      <c r="D6530" s="61" t="s">
        <v>2570</v>
      </c>
    </row>
    <row r="6531" spans="1:4" hidden="1" x14ac:dyDescent="0.25">
      <c r="A6531" s="61" t="s">
        <v>250</v>
      </c>
      <c r="B6531" s="61" t="s">
        <v>251</v>
      </c>
      <c r="C6531">
        <v>1921</v>
      </c>
      <c r="D6531" s="61" t="s">
        <v>2570</v>
      </c>
    </row>
    <row r="6532" spans="1:4" hidden="1" x14ac:dyDescent="0.25">
      <c r="A6532" s="61" t="s">
        <v>250</v>
      </c>
      <c r="B6532" s="61" t="s">
        <v>251</v>
      </c>
      <c r="C6532">
        <v>1922</v>
      </c>
      <c r="D6532" s="61" t="s">
        <v>2570</v>
      </c>
    </row>
    <row r="6533" spans="1:4" hidden="1" x14ac:dyDescent="0.25">
      <c r="A6533" s="61" t="s">
        <v>250</v>
      </c>
      <c r="B6533" s="61" t="s">
        <v>251</v>
      </c>
      <c r="C6533">
        <v>1923</v>
      </c>
      <c r="D6533" s="61" t="s">
        <v>2570</v>
      </c>
    </row>
    <row r="6534" spans="1:4" hidden="1" x14ac:dyDescent="0.25">
      <c r="A6534" s="61" t="s">
        <v>250</v>
      </c>
      <c r="B6534" s="61" t="s">
        <v>251</v>
      </c>
      <c r="C6534">
        <v>1924</v>
      </c>
      <c r="D6534" s="61" t="s">
        <v>2570</v>
      </c>
    </row>
    <row r="6535" spans="1:4" hidden="1" x14ac:dyDescent="0.25">
      <c r="A6535" s="61" t="s">
        <v>250</v>
      </c>
      <c r="B6535" s="61" t="s">
        <v>251</v>
      </c>
      <c r="C6535">
        <v>1925</v>
      </c>
      <c r="D6535" s="61" t="s">
        <v>2570</v>
      </c>
    </row>
    <row r="6536" spans="1:4" hidden="1" x14ac:dyDescent="0.25">
      <c r="A6536" s="61" t="s">
        <v>250</v>
      </c>
      <c r="B6536" s="61" t="s">
        <v>251</v>
      </c>
      <c r="C6536">
        <v>1926</v>
      </c>
      <c r="D6536" s="61" t="s">
        <v>2570</v>
      </c>
    </row>
    <row r="6537" spans="1:4" hidden="1" x14ac:dyDescent="0.25">
      <c r="A6537" s="61" t="s">
        <v>250</v>
      </c>
      <c r="B6537" s="61" t="s">
        <v>251</v>
      </c>
      <c r="C6537">
        <v>1927</v>
      </c>
      <c r="D6537" s="61" t="s">
        <v>2570</v>
      </c>
    </row>
    <row r="6538" spans="1:4" hidden="1" x14ac:dyDescent="0.25">
      <c r="A6538" s="61" t="s">
        <v>250</v>
      </c>
      <c r="B6538" s="61" t="s">
        <v>251</v>
      </c>
      <c r="C6538">
        <v>1928</v>
      </c>
      <c r="D6538" s="61" t="s">
        <v>2570</v>
      </c>
    </row>
    <row r="6539" spans="1:4" hidden="1" x14ac:dyDescent="0.25">
      <c r="A6539" s="61" t="s">
        <v>250</v>
      </c>
      <c r="B6539" s="61" t="s">
        <v>251</v>
      </c>
      <c r="C6539">
        <v>1929</v>
      </c>
      <c r="D6539" s="61" t="s">
        <v>2570</v>
      </c>
    </row>
    <row r="6540" spans="1:4" hidden="1" x14ac:dyDescent="0.25">
      <c r="A6540" s="61" t="s">
        <v>250</v>
      </c>
      <c r="B6540" s="61" t="s">
        <v>251</v>
      </c>
      <c r="C6540">
        <v>1930</v>
      </c>
      <c r="D6540" s="61" t="s">
        <v>2570</v>
      </c>
    </row>
    <row r="6541" spans="1:4" hidden="1" x14ac:dyDescent="0.25">
      <c r="A6541" s="61" t="s">
        <v>250</v>
      </c>
      <c r="B6541" s="61" t="s">
        <v>251</v>
      </c>
      <c r="C6541">
        <v>1931</v>
      </c>
      <c r="D6541" s="61" t="s">
        <v>2570</v>
      </c>
    </row>
    <row r="6542" spans="1:4" hidden="1" x14ac:dyDescent="0.25">
      <c r="A6542" s="61" t="s">
        <v>250</v>
      </c>
      <c r="B6542" s="61" t="s">
        <v>251</v>
      </c>
      <c r="C6542">
        <v>1932</v>
      </c>
      <c r="D6542" s="61" t="s">
        <v>2570</v>
      </c>
    </row>
    <row r="6543" spans="1:4" hidden="1" x14ac:dyDescent="0.25">
      <c r="A6543" s="61" t="s">
        <v>250</v>
      </c>
      <c r="B6543" s="61" t="s">
        <v>251</v>
      </c>
      <c r="C6543">
        <v>1933</v>
      </c>
      <c r="D6543" s="61" t="s">
        <v>2570</v>
      </c>
    </row>
    <row r="6544" spans="1:4" hidden="1" x14ac:dyDescent="0.25">
      <c r="A6544" s="61" t="s">
        <v>250</v>
      </c>
      <c r="B6544" s="61" t="s">
        <v>251</v>
      </c>
      <c r="C6544">
        <v>1934</v>
      </c>
      <c r="D6544" s="61" t="s">
        <v>2570</v>
      </c>
    </row>
    <row r="6545" spans="1:4" hidden="1" x14ac:dyDescent="0.25">
      <c r="A6545" s="61" t="s">
        <v>250</v>
      </c>
      <c r="B6545" s="61" t="s">
        <v>251</v>
      </c>
      <c r="C6545">
        <v>1935</v>
      </c>
      <c r="D6545" s="61" t="s">
        <v>2570</v>
      </c>
    </row>
    <row r="6546" spans="1:4" hidden="1" x14ac:dyDescent="0.25">
      <c r="A6546" s="61" t="s">
        <v>250</v>
      </c>
      <c r="B6546" s="61" t="s">
        <v>251</v>
      </c>
      <c r="C6546">
        <v>1936</v>
      </c>
      <c r="D6546" s="61" t="s">
        <v>543</v>
      </c>
    </row>
    <row r="6547" spans="1:4" hidden="1" x14ac:dyDescent="0.25">
      <c r="A6547" s="61" t="s">
        <v>250</v>
      </c>
      <c r="B6547" s="61" t="s">
        <v>251</v>
      </c>
      <c r="C6547">
        <v>1937</v>
      </c>
      <c r="D6547" s="61" t="s">
        <v>543</v>
      </c>
    </row>
    <row r="6548" spans="1:4" hidden="1" x14ac:dyDescent="0.25">
      <c r="A6548" s="61" t="s">
        <v>250</v>
      </c>
      <c r="B6548" s="61" t="s">
        <v>251</v>
      </c>
      <c r="C6548">
        <v>1938</v>
      </c>
      <c r="D6548" s="61" t="s">
        <v>543</v>
      </c>
    </row>
    <row r="6549" spans="1:4" hidden="1" x14ac:dyDescent="0.25">
      <c r="A6549" s="61" t="s">
        <v>250</v>
      </c>
      <c r="B6549" s="61" t="s">
        <v>251</v>
      </c>
      <c r="C6549">
        <v>1939</v>
      </c>
      <c r="D6549" s="61" t="s">
        <v>543</v>
      </c>
    </row>
    <row r="6550" spans="1:4" hidden="1" x14ac:dyDescent="0.25">
      <c r="A6550" s="61" t="s">
        <v>250</v>
      </c>
      <c r="B6550" s="61" t="s">
        <v>251</v>
      </c>
      <c r="C6550">
        <v>1940</v>
      </c>
      <c r="D6550" s="61" t="s">
        <v>543</v>
      </c>
    </row>
    <row r="6551" spans="1:4" hidden="1" x14ac:dyDescent="0.25">
      <c r="A6551" s="61" t="s">
        <v>250</v>
      </c>
      <c r="B6551" s="61" t="s">
        <v>251</v>
      </c>
      <c r="C6551">
        <v>1941</v>
      </c>
      <c r="D6551" s="61" t="s">
        <v>543</v>
      </c>
    </row>
    <row r="6552" spans="1:4" hidden="1" x14ac:dyDescent="0.25">
      <c r="A6552" s="61" t="s">
        <v>250</v>
      </c>
      <c r="B6552" s="61" t="s">
        <v>251</v>
      </c>
      <c r="C6552">
        <v>1942</v>
      </c>
      <c r="D6552" s="61" t="s">
        <v>543</v>
      </c>
    </row>
    <row r="6553" spans="1:4" hidden="1" x14ac:dyDescent="0.25">
      <c r="A6553" s="61" t="s">
        <v>250</v>
      </c>
      <c r="B6553" s="61" t="s">
        <v>251</v>
      </c>
      <c r="C6553">
        <v>1943</v>
      </c>
      <c r="D6553" s="61" t="s">
        <v>543</v>
      </c>
    </row>
    <row r="6554" spans="1:4" hidden="1" x14ac:dyDescent="0.25">
      <c r="A6554" s="61" t="s">
        <v>250</v>
      </c>
      <c r="B6554" s="61" t="s">
        <v>251</v>
      </c>
      <c r="C6554">
        <v>1944</v>
      </c>
      <c r="D6554" s="61" t="s">
        <v>2571</v>
      </c>
    </row>
    <row r="6555" spans="1:4" hidden="1" x14ac:dyDescent="0.25">
      <c r="A6555" s="61" t="s">
        <v>250</v>
      </c>
      <c r="B6555" s="61" t="s">
        <v>251</v>
      </c>
      <c r="C6555">
        <v>1945</v>
      </c>
      <c r="D6555" s="61" t="s">
        <v>2572</v>
      </c>
    </row>
    <row r="6556" spans="1:4" hidden="1" x14ac:dyDescent="0.25">
      <c r="A6556" s="61" t="s">
        <v>250</v>
      </c>
      <c r="B6556" s="61" t="s">
        <v>251</v>
      </c>
      <c r="C6556">
        <v>1946</v>
      </c>
      <c r="D6556" s="61" t="s">
        <v>1492</v>
      </c>
    </row>
    <row r="6557" spans="1:4" hidden="1" x14ac:dyDescent="0.25">
      <c r="A6557" s="61" t="s">
        <v>250</v>
      </c>
      <c r="B6557" s="61" t="s">
        <v>251</v>
      </c>
      <c r="C6557">
        <v>1947</v>
      </c>
      <c r="D6557" s="61" t="s">
        <v>2507</v>
      </c>
    </row>
    <row r="6558" spans="1:4" hidden="1" x14ac:dyDescent="0.25">
      <c r="A6558" s="61" t="s">
        <v>250</v>
      </c>
      <c r="B6558" s="61" t="s">
        <v>251</v>
      </c>
      <c r="C6558">
        <v>1948</v>
      </c>
      <c r="D6558" s="61" t="s">
        <v>2507</v>
      </c>
    </row>
    <row r="6559" spans="1:4" hidden="1" x14ac:dyDescent="0.25">
      <c r="A6559" s="61" t="s">
        <v>250</v>
      </c>
      <c r="B6559" s="61" t="s">
        <v>251</v>
      </c>
      <c r="C6559">
        <v>1949</v>
      </c>
      <c r="D6559" s="61" t="s">
        <v>2507</v>
      </c>
    </row>
    <row r="6560" spans="1:4" hidden="1" x14ac:dyDescent="0.25">
      <c r="A6560" s="61" t="s">
        <v>250</v>
      </c>
      <c r="B6560" s="61" t="s">
        <v>251</v>
      </c>
      <c r="C6560">
        <v>1950</v>
      </c>
      <c r="D6560" s="61" t="s">
        <v>2507</v>
      </c>
    </row>
    <row r="6561" spans="1:4" hidden="1" x14ac:dyDescent="0.25">
      <c r="A6561" s="61" t="s">
        <v>250</v>
      </c>
      <c r="B6561" s="61" t="s">
        <v>251</v>
      </c>
      <c r="C6561">
        <v>1951</v>
      </c>
      <c r="D6561" s="61" t="s">
        <v>2507</v>
      </c>
    </row>
    <row r="6562" spans="1:4" hidden="1" x14ac:dyDescent="0.25">
      <c r="A6562" s="61" t="s">
        <v>250</v>
      </c>
      <c r="B6562" s="61" t="s">
        <v>251</v>
      </c>
      <c r="C6562">
        <v>1952</v>
      </c>
      <c r="D6562" s="61" t="s">
        <v>2507</v>
      </c>
    </row>
    <row r="6563" spans="1:4" hidden="1" x14ac:dyDescent="0.25">
      <c r="A6563" s="61" t="s">
        <v>250</v>
      </c>
      <c r="B6563" s="61" t="s">
        <v>251</v>
      </c>
      <c r="C6563">
        <v>1953</v>
      </c>
      <c r="D6563" s="61" t="s">
        <v>2507</v>
      </c>
    </row>
    <row r="6564" spans="1:4" hidden="1" x14ac:dyDescent="0.25">
      <c r="A6564" s="61" t="s">
        <v>250</v>
      </c>
      <c r="B6564" s="61" t="s">
        <v>251</v>
      </c>
      <c r="C6564">
        <v>1954</v>
      </c>
      <c r="D6564" s="61" t="s">
        <v>2507</v>
      </c>
    </row>
    <row r="6565" spans="1:4" hidden="1" x14ac:dyDescent="0.25">
      <c r="A6565" s="61" t="s">
        <v>250</v>
      </c>
      <c r="B6565" s="61" t="s">
        <v>251</v>
      </c>
      <c r="C6565">
        <v>1955</v>
      </c>
      <c r="D6565" s="61" t="s">
        <v>2507</v>
      </c>
    </row>
    <row r="6566" spans="1:4" hidden="1" x14ac:dyDescent="0.25">
      <c r="A6566" s="61" t="s">
        <v>250</v>
      </c>
      <c r="B6566" s="61" t="s">
        <v>251</v>
      </c>
      <c r="C6566">
        <v>1956</v>
      </c>
      <c r="D6566" s="61" t="s">
        <v>2507</v>
      </c>
    </row>
    <row r="6567" spans="1:4" hidden="1" x14ac:dyDescent="0.25">
      <c r="A6567" s="61" t="s">
        <v>250</v>
      </c>
      <c r="B6567" s="61" t="s">
        <v>251</v>
      </c>
      <c r="C6567">
        <v>1957</v>
      </c>
      <c r="D6567" s="61" t="s">
        <v>2507</v>
      </c>
    </row>
    <row r="6568" spans="1:4" hidden="1" x14ac:dyDescent="0.25">
      <c r="A6568" s="61" t="s">
        <v>250</v>
      </c>
      <c r="B6568" s="61" t="s">
        <v>251</v>
      </c>
      <c r="C6568">
        <v>1958</v>
      </c>
      <c r="D6568" s="61" t="s">
        <v>2507</v>
      </c>
    </row>
    <row r="6569" spans="1:4" hidden="1" x14ac:dyDescent="0.25">
      <c r="A6569" s="61" t="s">
        <v>250</v>
      </c>
      <c r="B6569" s="61" t="s">
        <v>251</v>
      </c>
      <c r="C6569">
        <v>1959</v>
      </c>
      <c r="D6569" s="61" t="s">
        <v>2507</v>
      </c>
    </row>
    <row r="6570" spans="1:4" hidden="1" x14ac:dyDescent="0.25">
      <c r="A6570" s="61" t="s">
        <v>250</v>
      </c>
      <c r="B6570" s="61" t="s">
        <v>251</v>
      </c>
      <c r="C6570">
        <v>1960</v>
      </c>
      <c r="D6570" s="61" t="s">
        <v>1696</v>
      </c>
    </row>
    <row r="6571" spans="1:4" hidden="1" x14ac:dyDescent="0.25">
      <c r="A6571" s="61" t="s">
        <v>250</v>
      </c>
      <c r="B6571" s="61" t="s">
        <v>251</v>
      </c>
      <c r="C6571">
        <v>1961</v>
      </c>
      <c r="D6571" s="61" t="s">
        <v>1863</v>
      </c>
    </row>
    <row r="6572" spans="1:4" hidden="1" x14ac:dyDescent="0.25">
      <c r="A6572" s="61" t="s">
        <v>250</v>
      </c>
      <c r="B6572" s="61" t="s">
        <v>251</v>
      </c>
      <c r="C6572">
        <v>1962</v>
      </c>
      <c r="D6572" s="61" t="s">
        <v>1863</v>
      </c>
    </row>
    <row r="6573" spans="1:4" hidden="1" x14ac:dyDescent="0.25">
      <c r="A6573" s="61" t="s">
        <v>250</v>
      </c>
      <c r="B6573" s="61" t="s">
        <v>251</v>
      </c>
      <c r="C6573">
        <v>1963</v>
      </c>
      <c r="D6573" s="61" t="s">
        <v>1863</v>
      </c>
    </row>
    <row r="6574" spans="1:4" hidden="1" x14ac:dyDescent="0.25">
      <c r="A6574" s="61" t="s">
        <v>250</v>
      </c>
      <c r="B6574" s="61" t="s">
        <v>251</v>
      </c>
      <c r="C6574">
        <v>1964</v>
      </c>
      <c r="D6574" s="61" t="s">
        <v>1863</v>
      </c>
    </row>
    <row r="6575" spans="1:4" hidden="1" x14ac:dyDescent="0.25">
      <c r="A6575" s="61" t="s">
        <v>250</v>
      </c>
      <c r="B6575" s="61" t="s">
        <v>251</v>
      </c>
      <c r="C6575">
        <v>1965</v>
      </c>
      <c r="D6575" s="61" t="s">
        <v>1863</v>
      </c>
    </row>
    <row r="6576" spans="1:4" hidden="1" x14ac:dyDescent="0.25">
      <c r="A6576" s="61" t="s">
        <v>250</v>
      </c>
      <c r="B6576" s="61" t="s">
        <v>251</v>
      </c>
      <c r="C6576">
        <v>1966</v>
      </c>
      <c r="D6576" s="61" t="s">
        <v>1863</v>
      </c>
    </row>
    <row r="6577" spans="1:4" hidden="1" x14ac:dyDescent="0.25">
      <c r="A6577" s="61" t="s">
        <v>250</v>
      </c>
      <c r="B6577" s="61" t="s">
        <v>251</v>
      </c>
      <c r="C6577">
        <v>1967</v>
      </c>
      <c r="D6577" s="61" t="s">
        <v>1863</v>
      </c>
    </row>
    <row r="6578" spans="1:4" hidden="1" x14ac:dyDescent="0.25">
      <c r="A6578" s="61" t="s">
        <v>250</v>
      </c>
      <c r="B6578" s="61" t="s">
        <v>251</v>
      </c>
      <c r="C6578">
        <v>1968</v>
      </c>
      <c r="D6578" s="61" t="s">
        <v>1863</v>
      </c>
    </row>
    <row r="6579" spans="1:4" hidden="1" x14ac:dyDescent="0.25">
      <c r="A6579" s="61" t="s">
        <v>250</v>
      </c>
      <c r="B6579" s="61" t="s">
        <v>251</v>
      </c>
      <c r="C6579">
        <v>1969</v>
      </c>
      <c r="D6579" s="61" t="s">
        <v>1863</v>
      </c>
    </row>
    <row r="6580" spans="1:4" hidden="1" x14ac:dyDescent="0.25">
      <c r="A6580" s="61" t="s">
        <v>250</v>
      </c>
      <c r="B6580" s="61" t="s">
        <v>251</v>
      </c>
      <c r="C6580">
        <v>1970</v>
      </c>
      <c r="D6580" s="61" t="s">
        <v>2254</v>
      </c>
    </row>
    <row r="6581" spans="1:4" hidden="1" x14ac:dyDescent="0.25">
      <c r="A6581" s="61" t="s">
        <v>250</v>
      </c>
      <c r="B6581" s="61" t="s">
        <v>251</v>
      </c>
      <c r="C6581">
        <v>1971</v>
      </c>
      <c r="D6581" s="61" t="s">
        <v>2254</v>
      </c>
    </row>
    <row r="6582" spans="1:4" hidden="1" x14ac:dyDescent="0.25">
      <c r="A6582" s="61" t="s">
        <v>250</v>
      </c>
      <c r="B6582" s="61" t="s">
        <v>251</v>
      </c>
      <c r="C6582">
        <v>1972</v>
      </c>
      <c r="D6582" s="61" t="s">
        <v>2254</v>
      </c>
    </row>
    <row r="6583" spans="1:4" hidden="1" x14ac:dyDescent="0.25">
      <c r="A6583" s="61" t="s">
        <v>250</v>
      </c>
      <c r="B6583" s="61" t="s">
        <v>251</v>
      </c>
      <c r="C6583">
        <v>1973</v>
      </c>
      <c r="D6583" s="61" t="s">
        <v>2254</v>
      </c>
    </row>
    <row r="6584" spans="1:4" hidden="1" x14ac:dyDescent="0.25">
      <c r="A6584" s="61" t="s">
        <v>250</v>
      </c>
      <c r="B6584" s="61" t="s">
        <v>251</v>
      </c>
      <c r="C6584">
        <v>1974</v>
      </c>
      <c r="D6584" s="61" t="s">
        <v>2254</v>
      </c>
    </row>
    <row r="6585" spans="1:4" hidden="1" x14ac:dyDescent="0.25">
      <c r="A6585" s="61" t="s">
        <v>250</v>
      </c>
      <c r="B6585" s="61" t="s">
        <v>251</v>
      </c>
      <c r="C6585">
        <v>1975</v>
      </c>
      <c r="D6585" s="61" t="s">
        <v>2254</v>
      </c>
    </row>
    <row r="6586" spans="1:4" hidden="1" x14ac:dyDescent="0.25">
      <c r="A6586" s="61" t="s">
        <v>250</v>
      </c>
      <c r="B6586" s="61" t="s">
        <v>251</v>
      </c>
      <c r="C6586">
        <v>1976</v>
      </c>
      <c r="D6586" s="61" t="s">
        <v>2254</v>
      </c>
    </row>
    <row r="6587" spans="1:4" hidden="1" x14ac:dyDescent="0.25">
      <c r="A6587" s="61" t="s">
        <v>250</v>
      </c>
      <c r="B6587" s="61" t="s">
        <v>251</v>
      </c>
      <c r="C6587">
        <v>1977</v>
      </c>
      <c r="D6587" s="61" t="s">
        <v>2254</v>
      </c>
    </row>
    <row r="6588" spans="1:4" hidden="1" x14ac:dyDescent="0.25">
      <c r="A6588" s="61" t="s">
        <v>250</v>
      </c>
      <c r="B6588" s="61" t="s">
        <v>251</v>
      </c>
      <c r="C6588">
        <v>1978</v>
      </c>
      <c r="D6588" s="61" t="s">
        <v>2254</v>
      </c>
    </row>
    <row r="6589" spans="1:4" hidden="1" x14ac:dyDescent="0.25">
      <c r="A6589" s="61" t="s">
        <v>250</v>
      </c>
      <c r="B6589" s="61" t="s">
        <v>251</v>
      </c>
      <c r="C6589">
        <v>1979</v>
      </c>
      <c r="D6589" s="61" t="s">
        <v>2254</v>
      </c>
    </row>
    <row r="6590" spans="1:4" hidden="1" x14ac:dyDescent="0.25">
      <c r="A6590" s="61" t="s">
        <v>250</v>
      </c>
      <c r="B6590" s="61" t="s">
        <v>251</v>
      </c>
      <c r="C6590">
        <v>1980</v>
      </c>
      <c r="D6590" s="61" t="s">
        <v>2254</v>
      </c>
    </row>
    <row r="6591" spans="1:4" hidden="1" x14ac:dyDescent="0.25">
      <c r="A6591" s="61" t="s">
        <v>250</v>
      </c>
      <c r="B6591" s="61" t="s">
        <v>251</v>
      </c>
      <c r="C6591">
        <v>1981</v>
      </c>
      <c r="D6591" s="61" t="s">
        <v>2254</v>
      </c>
    </row>
    <row r="6592" spans="1:4" hidden="1" x14ac:dyDescent="0.25">
      <c r="A6592" s="61" t="s">
        <v>250</v>
      </c>
      <c r="B6592" s="61" t="s">
        <v>251</v>
      </c>
      <c r="C6592">
        <v>1982</v>
      </c>
      <c r="D6592" s="61" t="s">
        <v>2254</v>
      </c>
    </row>
    <row r="6593" spans="1:4" hidden="1" x14ac:dyDescent="0.25">
      <c r="A6593" s="61" t="s">
        <v>250</v>
      </c>
      <c r="B6593" s="61" t="s">
        <v>251</v>
      </c>
      <c r="C6593">
        <v>1983</v>
      </c>
      <c r="D6593" s="61" t="s">
        <v>2254</v>
      </c>
    </row>
    <row r="6594" spans="1:4" hidden="1" x14ac:dyDescent="0.25">
      <c r="A6594" s="61" t="s">
        <v>250</v>
      </c>
      <c r="B6594" s="61" t="s">
        <v>251</v>
      </c>
      <c r="C6594">
        <v>1984</v>
      </c>
      <c r="D6594" s="61" t="s">
        <v>2254</v>
      </c>
    </row>
    <row r="6595" spans="1:4" hidden="1" x14ac:dyDescent="0.25">
      <c r="A6595" s="61" t="s">
        <v>250</v>
      </c>
      <c r="B6595" s="61" t="s">
        <v>251</v>
      </c>
      <c r="C6595">
        <v>1985</v>
      </c>
      <c r="D6595" s="61" t="s">
        <v>2254</v>
      </c>
    </row>
    <row r="6596" spans="1:4" hidden="1" x14ac:dyDescent="0.25">
      <c r="A6596" s="61" t="s">
        <v>250</v>
      </c>
      <c r="B6596" s="61" t="s">
        <v>251</v>
      </c>
      <c r="C6596">
        <v>1986</v>
      </c>
      <c r="D6596" s="61" t="s">
        <v>2254</v>
      </c>
    </row>
    <row r="6597" spans="1:4" hidden="1" x14ac:dyDescent="0.25">
      <c r="A6597" s="61" t="s">
        <v>250</v>
      </c>
      <c r="B6597" s="61" t="s">
        <v>251</v>
      </c>
      <c r="C6597">
        <v>1987</v>
      </c>
      <c r="D6597" s="61" t="s">
        <v>2254</v>
      </c>
    </row>
    <row r="6598" spans="1:4" hidden="1" x14ac:dyDescent="0.25">
      <c r="A6598" s="61" t="s">
        <v>250</v>
      </c>
      <c r="B6598" s="61" t="s">
        <v>251</v>
      </c>
      <c r="C6598">
        <v>1988</v>
      </c>
      <c r="D6598" s="61" t="s">
        <v>2254</v>
      </c>
    </row>
    <row r="6599" spans="1:4" hidden="1" x14ac:dyDescent="0.25">
      <c r="A6599" s="61" t="s">
        <v>250</v>
      </c>
      <c r="B6599" s="61" t="s">
        <v>251</v>
      </c>
      <c r="C6599">
        <v>1989</v>
      </c>
      <c r="D6599" s="61" t="s">
        <v>2254</v>
      </c>
    </row>
    <row r="6600" spans="1:4" hidden="1" x14ac:dyDescent="0.25">
      <c r="A6600" s="61" t="s">
        <v>250</v>
      </c>
      <c r="B6600" s="61" t="s">
        <v>251</v>
      </c>
      <c r="C6600">
        <v>1990</v>
      </c>
      <c r="D6600" s="61" t="s">
        <v>1713</v>
      </c>
    </row>
    <row r="6601" spans="1:4" hidden="1" x14ac:dyDescent="0.25">
      <c r="A6601" s="61" t="s">
        <v>250</v>
      </c>
      <c r="B6601" s="61" t="s">
        <v>251</v>
      </c>
      <c r="C6601">
        <v>1991</v>
      </c>
      <c r="D6601" s="61" t="s">
        <v>1709</v>
      </c>
    </row>
    <row r="6602" spans="1:4" hidden="1" x14ac:dyDescent="0.25">
      <c r="A6602" s="61" t="s">
        <v>250</v>
      </c>
      <c r="B6602" s="61" t="s">
        <v>251</v>
      </c>
      <c r="C6602">
        <v>1992</v>
      </c>
      <c r="D6602" s="61" t="s">
        <v>1861</v>
      </c>
    </row>
    <row r="6603" spans="1:4" hidden="1" x14ac:dyDescent="0.25">
      <c r="A6603" s="61" t="s">
        <v>250</v>
      </c>
      <c r="B6603" s="61" t="s">
        <v>251</v>
      </c>
      <c r="C6603">
        <v>1993</v>
      </c>
      <c r="D6603" s="61" t="s">
        <v>2509</v>
      </c>
    </row>
    <row r="6604" spans="1:4" hidden="1" x14ac:dyDescent="0.25">
      <c r="A6604" s="61" t="s">
        <v>250</v>
      </c>
      <c r="B6604" s="61" t="s">
        <v>251</v>
      </c>
      <c r="C6604">
        <v>1994</v>
      </c>
      <c r="D6604" s="61" t="s">
        <v>2252</v>
      </c>
    </row>
    <row r="6605" spans="1:4" hidden="1" x14ac:dyDescent="0.25">
      <c r="A6605" s="61" t="s">
        <v>250</v>
      </c>
      <c r="B6605" s="61" t="s">
        <v>251</v>
      </c>
      <c r="C6605">
        <v>1995</v>
      </c>
      <c r="D6605" s="61" t="s">
        <v>2573</v>
      </c>
    </row>
    <row r="6606" spans="1:4" hidden="1" x14ac:dyDescent="0.25">
      <c r="A6606" s="61" t="s">
        <v>250</v>
      </c>
      <c r="B6606" s="61" t="s">
        <v>251</v>
      </c>
      <c r="C6606">
        <v>1996</v>
      </c>
      <c r="D6606" s="61" t="s">
        <v>2338</v>
      </c>
    </row>
    <row r="6607" spans="1:4" hidden="1" x14ac:dyDescent="0.25">
      <c r="A6607" s="61" t="s">
        <v>250</v>
      </c>
      <c r="B6607" s="61" t="s">
        <v>251</v>
      </c>
      <c r="C6607">
        <v>1997</v>
      </c>
      <c r="D6607" s="61" t="s">
        <v>2338</v>
      </c>
    </row>
    <row r="6608" spans="1:4" hidden="1" x14ac:dyDescent="0.25">
      <c r="A6608" s="61" t="s">
        <v>250</v>
      </c>
      <c r="B6608" s="61" t="s">
        <v>251</v>
      </c>
      <c r="C6608">
        <v>1998</v>
      </c>
      <c r="D6608" s="61" t="s">
        <v>1742</v>
      </c>
    </row>
    <row r="6609" spans="1:4" hidden="1" x14ac:dyDescent="0.25">
      <c r="A6609" s="61" t="s">
        <v>250</v>
      </c>
      <c r="B6609" s="61" t="s">
        <v>251</v>
      </c>
      <c r="C6609">
        <v>1999</v>
      </c>
      <c r="D6609" s="61" t="s">
        <v>2307</v>
      </c>
    </row>
    <row r="6610" spans="1:4" hidden="1" x14ac:dyDescent="0.25">
      <c r="A6610" s="61" t="s">
        <v>250</v>
      </c>
      <c r="B6610" s="61" t="s">
        <v>251</v>
      </c>
      <c r="C6610">
        <v>2000</v>
      </c>
      <c r="D6610" s="61" t="s">
        <v>2574</v>
      </c>
    </row>
    <row r="6611" spans="1:4" hidden="1" x14ac:dyDescent="0.25">
      <c r="A6611" s="61" t="s">
        <v>250</v>
      </c>
      <c r="B6611" s="61" t="s">
        <v>251</v>
      </c>
      <c r="C6611">
        <v>2001</v>
      </c>
      <c r="D6611" s="61" t="s">
        <v>2386</v>
      </c>
    </row>
    <row r="6612" spans="1:4" hidden="1" x14ac:dyDescent="0.25">
      <c r="A6612" s="61" t="s">
        <v>250</v>
      </c>
      <c r="B6612" s="61" t="s">
        <v>251</v>
      </c>
      <c r="C6612">
        <v>2002</v>
      </c>
      <c r="D6612" s="61" t="s">
        <v>1698</v>
      </c>
    </row>
    <row r="6613" spans="1:4" hidden="1" x14ac:dyDescent="0.25">
      <c r="A6613" s="61" t="s">
        <v>250</v>
      </c>
      <c r="B6613" s="61" t="s">
        <v>251</v>
      </c>
      <c r="C6613">
        <v>2003</v>
      </c>
      <c r="D6613" s="61" t="s">
        <v>2575</v>
      </c>
    </row>
    <row r="6614" spans="1:4" hidden="1" x14ac:dyDescent="0.25">
      <c r="A6614" s="61" t="s">
        <v>250</v>
      </c>
      <c r="B6614" s="61" t="s">
        <v>251</v>
      </c>
      <c r="C6614">
        <v>2004</v>
      </c>
      <c r="D6614" s="61" t="s">
        <v>2575</v>
      </c>
    </row>
    <row r="6615" spans="1:4" hidden="1" x14ac:dyDescent="0.25">
      <c r="A6615" s="61" t="s">
        <v>250</v>
      </c>
      <c r="B6615" s="61" t="s">
        <v>251</v>
      </c>
      <c r="C6615">
        <v>2005</v>
      </c>
      <c r="D6615" s="61" t="s">
        <v>2575</v>
      </c>
    </row>
    <row r="6616" spans="1:4" hidden="1" x14ac:dyDescent="0.25">
      <c r="A6616" s="61" t="s">
        <v>250</v>
      </c>
      <c r="B6616" s="61" t="s">
        <v>251</v>
      </c>
      <c r="C6616">
        <v>2006</v>
      </c>
      <c r="D6616" s="61" t="s">
        <v>2575</v>
      </c>
    </row>
    <row r="6617" spans="1:4" hidden="1" x14ac:dyDescent="0.25">
      <c r="A6617" s="61" t="s">
        <v>250</v>
      </c>
      <c r="B6617" s="61" t="s">
        <v>251</v>
      </c>
      <c r="C6617">
        <v>2007</v>
      </c>
      <c r="D6617" s="61" t="s">
        <v>2575</v>
      </c>
    </row>
    <row r="6618" spans="1:4" hidden="1" x14ac:dyDescent="0.25">
      <c r="A6618" s="61" t="s">
        <v>250</v>
      </c>
      <c r="B6618" s="61" t="s">
        <v>251</v>
      </c>
      <c r="C6618">
        <v>2008</v>
      </c>
      <c r="D6618" s="61" t="s">
        <v>2563</v>
      </c>
    </row>
    <row r="6619" spans="1:4" hidden="1" x14ac:dyDescent="0.25">
      <c r="A6619" s="61" t="s">
        <v>250</v>
      </c>
      <c r="B6619" s="61" t="s">
        <v>251</v>
      </c>
      <c r="C6619">
        <v>2009</v>
      </c>
      <c r="D6619" s="61" t="s">
        <v>2414</v>
      </c>
    </row>
    <row r="6620" spans="1:4" hidden="1" x14ac:dyDescent="0.25">
      <c r="A6620" s="61" t="s">
        <v>250</v>
      </c>
      <c r="B6620" s="61" t="s">
        <v>251</v>
      </c>
      <c r="C6620">
        <v>2010</v>
      </c>
      <c r="D6620" s="61" t="s">
        <v>2575</v>
      </c>
    </row>
    <row r="6621" spans="1:4" hidden="1" x14ac:dyDescent="0.25">
      <c r="A6621" s="61" t="s">
        <v>250</v>
      </c>
      <c r="B6621" s="61" t="s">
        <v>251</v>
      </c>
      <c r="C6621">
        <v>2011</v>
      </c>
      <c r="D6621" s="61" t="s">
        <v>1733</v>
      </c>
    </row>
    <row r="6622" spans="1:4" hidden="1" x14ac:dyDescent="0.25">
      <c r="A6622" s="61" t="s">
        <v>250</v>
      </c>
      <c r="B6622" s="61" t="s">
        <v>251</v>
      </c>
      <c r="C6622">
        <v>2012</v>
      </c>
      <c r="D6622" s="61" t="s">
        <v>2417</v>
      </c>
    </row>
    <row r="6623" spans="1:4" hidden="1" x14ac:dyDescent="0.25">
      <c r="A6623" s="61" t="s">
        <v>250</v>
      </c>
      <c r="B6623" s="61" t="s">
        <v>251</v>
      </c>
      <c r="C6623">
        <v>2013</v>
      </c>
      <c r="D6623" s="61" t="s">
        <v>2108</v>
      </c>
    </row>
    <row r="6624" spans="1:4" hidden="1" x14ac:dyDescent="0.25">
      <c r="A6624" s="61" t="s">
        <v>250</v>
      </c>
      <c r="B6624" s="61" t="s">
        <v>251</v>
      </c>
      <c r="C6624">
        <v>2014</v>
      </c>
      <c r="D6624" s="61" t="s">
        <v>2576</v>
      </c>
    </row>
    <row r="6625" spans="1:4" hidden="1" x14ac:dyDescent="0.25">
      <c r="A6625" s="61" t="s">
        <v>250</v>
      </c>
      <c r="B6625" s="61" t="s">
        <v>251</v>
      </c>
      <c r="C6625">
        <v>2015</v>
      </c>
      <c r="D6625" s="61" t="s">
        <v>2577</v>
      </c>
    </row>
    <row r="6626" spans="1:4" hidden="1" x14ac:dyDescent="0.25">
      <c r="A6626" s="61" t="s">
        <v>250</v>
      </c>
      <c r="B6626" s="61" t="s">
        <v>251</v>
      </c>
      <c r="C6626">
        <v>2016</v>
      </c>
      <c r="D6626" s="61" t="s">
        <v>1786</v>
      </c>
    </row>
    <row r="6627" spans="1:4" hidden="1" x14ac:dyDescent="0.25">
      <c r="A6627" s="61" t="s">
        <v>250</v>
      </c>
      <c r="B6627" s="61" t="s">
        <v>251</v>
      </c>
      <c r="C6627">
        <v>2017</v>
      </c>
      <c r="D6627" s="61" t="s">
        <v>2260</v>
      </c>
    </row>
    <row r="6628" spans="1:4" hidden="1" x14ac:dyDescent="0.25">
      <c r="A6628" s="61" t="s">
        <v>250</v>
      </c>
      <c r="B6628" s="61" t="s">
        <v>251</v>
      </c>
      <c r="C6628">
        <v>2018</v>
      </c>
      <c r="D6628" s="61" t="s">
        <v>2556</v>
      </c>
    </row>
    <row r="6629" spans="1:4" hidden="1" x14ac:dyDescent="0.25">
      <c r="A6629" s="61" t="s">
        <v>250</v>
      </c>
      <c r="B6629" s="61" t="s">
        <v>251</v>
      </c>
      <c r="C6629">
        <v>2019</v>
      </c>
      <c r="D6629" s="61" t="s">
        <v>1781</v>
      </c>
    </row>
    <row r="6630" spans="1:4" hidden="1" x14ac:dyDescent="0.25">
      <c r="A6630" s="61" t="s">
        <v>250</v>
      </c>
      <c r="B6630" s="61" t="s">
        <v>251</v>
      </c>
      <c r="C6630">
        <v>2020</v>
      </c>
      <c r="D6630" s="61" t="s">
        <v>2381</v>
      </c>
    </row>
    <row r="6631" spans="1:4" hidden="1" x14ac:dyDescent="0.25">
      <c r="A6631" s="61" t="s">
        <v>250</v>
      </c>
      <c r="B6631" s="61" t="s">
        <v>251</v>
      </c>
      <c r="C6631">
        <v>2021</v>
      </c>
      <c r="D6631" s="61" t="s">
        <v>2540</v>
      </c>
    </row>
    <row r="6632" spans="1:4" hidden="1" x14ac:dyDescent="0.25">
      <c r="A6632" s="61" t="s">
        <v>250</v>
      </c>
      <c r="B6632" s="61" t="s">
        <v>251</v>
      </c>
      <c r="C6632">
        <v>2022</v>
      </c>
      <c r="D6632" s="61" t="s">
        <v>1701</v>
      </c>
    </row>
    <row r="6633" spans="1:4" x14ac:dyDescent="0.25">
      <c r="A6633" s="61" t="s">
        <v>250</v>
      </c>
      <c r="B6633" s="61" t="s">
        <v>251</v>
      </c>
      <c r="C6633">
        <v>2023</v>
      </c>
      <c r="D6633" s="61">
        <v>0.42899999999999999</v>
      </c>
    </row>
    <row r="6634" spans="1:4" hidden="1" x14ac:dyDescent="0.25">
      <c r="A6634" s="61" t="s">
        <v>119</v>
      </c>
      <c r="B6634" s="61" t="s">
        <v>318</v>
      </c>
      <c r="C6634">
        <v>1941</v>
      </c>
      <c r="D6634" s="61" t="s">
        <v>2578</v>
      </c>
    </row>
    <row r="6635" spans="1:4" hidden="1" x14ac:dyDescent="0.25">
      <c r="A6635" s="61" t="s">
        <v>119</v>
      </c>
      <c r="B6635" s="61" t="s">
        <v>318</v>
      </c>
      <c r="C6635">
        <v>1942</v>
      </c>
      <c r="D6635" s="61" t="s">
        <v>2579</v>
      </c>
    </row>
    <row r="6636" spans="1:4" hidden="1" x14ac:dyDescent="0.25">
      <c r="A6636" s="61" t="s">
        <v>119</v>
      </c>
      <c r="B6636" s="61" t="s">
        <v>318</v>
      </c>
      <c r="C6636">
        <v>1943</v>
      </c>
      <c r="D6636" s="61" t="s">
        <v>2579</v>
      </c>
    </row>
    <row r="6637" spans="1:4" hidden="1" x14ac:dyDescent="0.25">
      <c r="A6637" s="61" t="s">
        <v>119</v>
      </c>
      <c r="B6637" s="61" t="s">
        <v>318</v>
      </c>
      <c r="C6637">
        <v>1944</v>
      </c>
      <c r="D6637" s="61" t="s">
        <v>2579</v>
      </c>
    </row>
    <row r="6638" spans="1:4" hidden="1" x14ac:dyDescent="0.25">
      <c r="A6638" s="61" t="s">
        <v>119</v>
      </c>
      <c r="B6638" s="61" t="s">
        <v>318</v>
      </c>
      <c r="C6638">
        <v>1945</v>
      </c>
      <c r="D6638" s="61" t="s">
        <v>2118</v>
      </c>
    </row>
    <row r="6639" spans="1:4" hidden="1" x14ac:dyDescent="0.25">
      <c r="A6639" s="61" t="s">
        <v>119</v>
      </c>
      <c r="B6639" s="61" t="s">
        <v>318</v>
      </c>
      <c r="C6639">
        <v>1946</v>
      </c>
      <c r="D6639" s="61" t="s">
        <v>2109</v>
      </c>
    </row>
    <row r="6640" spans="1:4" hidden="1" x14ac:dyDescent="0.25">
      <c r="A6640" s="61" t="s">
        <v>119</v>
      </c>
      <c r="B6640" s="61" t="s">
        <v>318</v>
      </c>
      <c r="C6640">
        <v>1947</v>
      </c>
      <c r="D6640" s="61" t="s">
        <v>1496</v>
      </c>
    </row>
    <row r="6641" spans="1:4" hidden="1" x14ac:dyDescent="0.25">
      <c r="A6641" s="61" t="s">
        <v>119</v>
      </c>
      <c r="B6641" s="61" t="s">
        <v>318</v>
      </c>
      <c r="C6641">
        <v>1948</v>
      </c>
      <c r="D6641" s="61" t="s">
        <v>1496</v>
      </c>
    </row>
    <row r="6642" spans="1:4" hidden="1" x14ac:dyDescent="0.25">
      <c r="A6642" s="61" t="s">
        <v>119</v>
      </c>
      <c r="B6642" s="61" t="s">
        <v>318</v>
      </c>
      <c r="C6642">
        <v>1949</v>
      </c>
      <c r="D6642" s="61" t="s">
        <v>2322</v>
      </c>
    </row>
    <row r="6643" spans="1:4" hidden="1" x14ac:dyDescent="0.25">
      <c r="A6643" s="61" t="s">
        <v>119</v>
      </c>
      <c r="B6643" s="61" t="s">
        <v>318</v>
      </c>
      <c r="C6643">
        <v>1950</v>
      </c>
      <c r="D6643" s="61" t="s">
        <v>2323</v>
      </c>
    </row>
    <row r="6644" spans="1:4" hidden="1" x14ac:dyDescent="0.25">
      <c r="A6644" s="61" t="s">
        <v>119</v>
      </c>
      <c r="B6644" s="61" t="s">
        <v>318</v>
      </c>
      <c r="C6644">
        <v>1951</v>
      </c>
      <c r="D6644" s="61" t="s">
        <v>2324</v>
      </c>
    </row>
    <row r="6645" spans="1:4" hidden="1" x14ac:dyDescent="0.25">
      <c r="A6645" s="61" t="s">
        <v>119</v>
      </c>
      <c r="B6645" s="61" t="s">
        <v>318</v>
      </c>
      <c r="C6645">
        <v>1952</v>
      </c>
      <c r="D6645" s="61" t="s">
        <v>2324</v>
      </c>
    </row>
    <row r="6646" spans="1:4" hidden="1" x14ac:dyDescent="0.25">
      <c r="A6646" s="61" t="s">
        <v>119</v>
      </c>
      <c r="B6646" s="61" t="s">
        <v>318</v>
      </c>
      <c r="C6646">
        <v>1953</v>
      </c>
      <c r="D6646" s="61" t="s">
        <v>2325</v>
      </c>
    </row>
    <row r="6647" spans="1:4" hidden="1" x14ac:dyDescent="0.25">
      <c r="A6647" s="61" t="s">
        <v>119</v>
      </c>
      <c r="B6647" s="61" t="s">
        <v>318</v>
      </c>
      <c r="C6647">
        <v>1954</v>
      </c>
      <c r="D6647" s="61" t="s">
        <v>2325</v>
      </c>
    </row>
    <row r="6648" spans="1:4" hidden="1" x14ac:dyDescent="0.25">
      <c r="A6648" s="61" t="s">
        <v>119</v>
      </c>
      <c r="B6648" s="61" t="s">
        <v>318</v>
      </c>
      <c r="C6648">
        <v>1955</v>
      </c>
      <c r="D6648" s="61" t="s">
        <v>2326</v>
      </c>
    </row>
    <row r="6649" spans="1:4" hidden="1" x14ac:dyDescent="0.25">
      <c r="A6649" s="61" t="s">
        <v>119</v>
      </c>
      <c r="B6649" s="61" t="s">
        <v>318</v>
      </c>
      <c r="C6649">
        <v>1956</v>
      </c>
      <c r="D6649" s="61" t="s">
        <v>2326</v>
      </c>
    </row>
    <row r="6650" spans="1:4" hidden="1" x14ac:dyDescent="0.25">
      <c r="A6650" s="61" t="s">
        <v>119</v>
      </c>
      <c r="B6650" s="61" t="s">
        <v>318</v>
      </c>
      <c r="C6650">
        <v>1957</v>
      </c>
      <c r="D6650" s="61" t="s">
        <v>2326</v>
      </c>
    </row>
    <row r="6651" spans="1:4" hidden="1" x14ac:dyDescent="0.25">
      <c r="A6651" s="61" t="s">
        <v>119</v>
      </c>
      <c r="B6651" s="61" t="s">
        <v>318</v>
      </c>
      <c r="C6651">
        <v>1958</v>
      </c>
      <c r="D6651" s="61" t="s">
        <v>2326</v>
      </c>
    </row>
    <row r="6652" spans="1:4" hidden="1" x14ac:dyDescent="0.25">
      <c r="A6652" s="61" t="s">
        <v>119</v>
      </c>
      <c r="B6652" s="61" t="s">
        <v>318</v>
      </c>
      <c r="C6652">
        <v>1959</v>
      </c>
      <c r="D6652" s="61" t="s">
        <v>2324</v>
      </c>
    </row>
    <row r="6653" spans="1:4" hidden="1" x14ac:dyDescent="0.25">
      <c r="A6653" s="61" t="s">
        <v>119</v>
      </c>
      <c r="B6653" s="61" t="s">
        <v>318</v>
      </c>
      <c r="C6653">
        <v>1960</v>
      </c>
      <c r="D6653" s="61" t="s">
        <v>2324</v>
      </c>
    </row>
    <row r="6654" spans="1:4" hidden="1" x14ac:dyDescent="0.25">
      <c r="A6654" s="61" t="s">
        <v>119</v>
      </c>
      <c r="B6654" s="61" t="s">
        <v>318</v>
      </c>
      <c r="C6654">
        <v>1961</v>
      </c>
      <c r="D6654" s="61" t="s">
        <v>2324</v>
      </c>
    </row>
    <row r="6655" spans="1:4" hidden="1" x14ac:dyDescent="0.25">
      <c r="A6655" s="61" t="s">
        <v>119</v>
      </c>
      <c r="B6655" s="61" t="s">
        <v>318</v>
      </c>
      <c r="C6655">
        <v>1962</v>
      </c>
      <c r="D6655" s="61" t="s">
        <v>2324</v>
      </c>
    </row>
    <row r="6656" spans="1:4" hidden="1" x14ac:dyDescent="0.25">
      <c r="A6656" s="61" t="s">
        <v>119</v>
      </c>
      <c r="B6656" s="61" t="s">
        <v>318</v>
      </c>
      <c r="C6656">
        <v>1963</v>
      </c>
      <c r="D6656" s="61" t="s">
        <v>2327</v>
      </c>
    </row>
    <row r="6657" spans="1:4" hidden="1" x14ac:dyDescent="0.25">
      <c r="A6657" s="61" t="s">
        <v>119</v>
      </c>
      <c r="B6657" s="61" t="s">
        <v>318</v>
      </c>
      <c r="C6657">
        <v>1964</v>
      </c>
      <c r="D6657" s="61" t="s">
        <v>2327</v>
      </c>
    </row>
    <row r="6658" spans="1:4" hidden="1" x14ac:dyDescent="0.25">
      <c r="A6658" s="61" t="s">
        <v>119</v>
      </c>
      <c r="B6658" s="61" t="s">
        <v>318</v>
      </c>
      <c r="C6658">
        <v>1965</v>
      </c>
      <c r="D6658" s="61" t="s">
        <v>2328</v>
      </c>
    </row>
    <row r="6659" spans="1:4" hidden="1" x14ac:dyDescent="0.25">
      <c r="A6659" s="61" t="s">
        <v>119</v>
      </c>
      <c r="B6659" s="61" t="s">
        <v>318</v>
      </c>
      <c r="C6659">
        <v>1966</v>
      </c>
      <c r="D6659" s="61" t="s">
        <v>2328</v>
      </c>
    </row>
    <row r="6660" spans="1:4" hidden="1" x14ac:dyDescent="0.25">
      <c r="A6660" s="61" t="s">
        <v>119</v>
      </c>
      <c r="B6660" s="61" t="s">
        <v>318</v>
      </c>
      <c r="C6660">
        <v>1967</v>
      </c>
      <c r="D6660" s="61" t="s">
        <v>1699</v>
      </c>
    </row>
    <row r="6661" spans="1:4" hidden="1" x14ac:dyDescent="0.25">
      <c r="A6661" s="61" t="s">
        <v>119</v>
      </c>
      <c r="B6661" s="61" t="s">
        <v>318</v>
      </c>
      <c r="C6661">
        <v>1968</v>
      </c>
      <c r="D6661" s="61" t="s">
        <v>1699</v>
      </c>
    </row>
    <row r="6662" spans="1:4" hidden="1" x14ac:dyDescent="0.25">
      <c r="A6662" s="61" t="s">
        <v>119</v>
      </c>
      <c r="B6662" s="61" t="s">
        <v>318</v>
      </c>
      <c r="C6662">
        <v>1969</v>
      </c>
      <c r="D6662" s="61" t="s">
        <v>1699</v>
      </c>
    </row>
    <row r="6663" spans="1:4" hidden="1" x14ac:dyDescent="0.25">
      <c r="A6663" s="61" t="s">
        <v>119</v>
      </c>
      <c r="B6663" s="61" t="s">
        <v>318</v>
      </c>
      <c r="C6663">
        <v>1970</v>
      </c>
      <c r="D6663" s="61" t="s">
        <v>1805</v>
      </c>
    </row>
    <row r="6664" spans="1:4" hidden="1" x14ac:dyDescent="0.25">
      <c r="A6664" s="61" t="s">
        <v>119</v>
      </c>
      <c r="B6664" s="61" t="s">
        <v>318</v>
      </c>
      <c r="C6664">
        <v>1971</v>
      </c>
      <c r="D6664" s="61" t="s">
        <v>1805</v>
      </c>
    </row>
    <row r="6665" spans="1:4" hidden="1" x14ac:dyDescent="0.25">
      <c r="A6665" s="61" t="s">
        <v>119</v>
      </c>
      <c r="B6665" s="61" t="s">
        <v>318</v>
      </c>
      <c r="C6665">
        <v>1972</v>
      </c>
      <c r="D6665" s="61" t="s">
        <v>1805</v>
      </c>
    </row>
    <row r="6666" spans="1:4" hidden="1" x14ac:dyDescent="0.25">
      <c r="A6666" s="61" t="s">
        <v>119</v>
      </c>
      <c r="B6666" s="61" t="s">
        <v>318</v>
      </c>
      <c r="C6666">
        <v>1973</v>
      </c>
      <c r="D6666" s="61" t="s">
        <v>1805</v>
      </c>
    </row>
    <row r="6667" spans="1:4" hidden="1" x14ac:dyDescent="0.25">
      <c r="A6667" s="61" t="s">
        <v>119</v>
      </c>
      <c r="B6667" s="61" t="s">
        <v>318</v>
      </c>
      <c r="C6667">
        <v>1974</v>
      </c>
      <c r="D6667" s="61" t="s">
        <v>2329</v>
      </c>
    </row>
    <row r="6668" spans="1:4" hidden="1" x14ac:dyDescent="0.25">
      <c r="A6668" s="61" t="s">
        <v>119</v>
      </c>
      <c r="B6668" s="61" t="s">
        <v>318</v>
      </c>
      <c r="C6668">
        <v>1975</v>
      </c>
      <c r="D6668" s="61" t="s">
        <v>2329</v>
      </c>
    </row>
    <row r="6669" spans="1:4" hidden="1" x14ac:dyDescent="0.25">
      <c r="A6669" s="61" t="s">
        <v>119</v>
      </c>
      <c r="B6669" s="61" t="s">
        <v>318</v>
      </c>
      <c r="C6669">
        <v>1976</v>
      </c>
      <c r="D6669" s="61" t="s">
        <v>2329</v>
      </c>
    </row>
    <row r="6670" spans="1:4" hidden="1" x14ac:dyDescent="0.25">
      <c r="A6670" s="61" t="s">
        <v>119</v>
      </c>
      <c r="B6670" s="61" t="s">
        <v>318</v>
      </c>
      <c r="C6670">
        <v>1977</v>
      </c>
      <c r="D6670" s="61" t="s">
        <v>2329</v>
      </c>
    </row>
    <row r="6671" spans="1:4" hidden="1" x14ac:dyDescent="0.25">
      <c r="A6671" s="61" t="s">
        <v>119</v>
      </c>
      <c r="B6671" s="61" t="s">
        <v>318</v>
      </c>
      <c r="C6671">
        <v>1978</v>
      </c>
      <c r="D6671" s="61" t="s">
        <v>2329</v>
      </c>
    </row>
    <row r="6672" spans="1:4" hidden="1" x14ac:dyDescent="0.25">
      <c r="A6672" s="61" t="s">
        <v>119</v>
      </c>
      <c r="B6672" s="61" t="s">
        <v>318</v>
      </c>
      <c r="C6672">
        <v>1979</v>
      </c>
      <c r="D6672" s="61" t="s">
        <v>2330</v>
      </c>
    </row>
    <row r="6673" spans="1:4" hidden="1" x14ac:dyDescent="0.25">
      <c r="A6673" s="61" t="s">
        <v>119</v>
      </c>
      <c r="B6673" s="61" t="s">
        <v>318</v>
      </c>
      <c r="C6673">
        <v>1980</v>
      </c>
      <c r="D6673" s="61" t="s">
        <v>1723</v>
      </c>
    </row>
    <row r="6674" spans="1:4" hidden="1" x14ac:dyDescent="0.25">
      <c r="A6674" s="61" t="s">
        <v>119</v>
      </c>
      <c r="B6674" s="61" t="s">
        <v>318</v>
      </c>
      <c r="C6674">
        <v>1981</v>
      </c>
      <c r="D6674" s="61" t="s">
        <v>2331</v>
      </c>
    </row>
    <row r="6675" spans="1:4" hidden="1" x14ac:dyDescent="0.25">
      <c r="A6675" s="61" t="s">
        <v>119</v>
      </c>
      <c r="B6675" s="61" t="s">
        <v>318</v>
      </c>
      <c r="C6675">
        <v>1982</v>
      </c>
      <c r="D6675" s="61" t="s">
        <v>2332</v>
      </c>
    </row>
    <row r="6676" spans="1:4" hidden="1" x14ac:dyDescent="0.25">
      <c r="A6676" s="61" t="s">
        <v>119</v>
      </c>
      <c r="B6676" s="61" t="s">
        <v>318</v>
      </c>
      <c r="C6676">
        <v>1983</v>
      </c>
      <c r="D6676" s="61" t="s">
        <v>2332</v>
      </c>
    </row>
    <row r="6677" spans="1:4" hidden="1" x14ac:dyDescent="0.25">
      <c r="A6677" s="61" t="s">
        <v>119</v>
      </c>
      <c r="B6677" s="61" t="s">
        <v>318</v>
      </c>
      <c r="C6677">
        <v>1984</v>
      </c>
      <c r="D6677" s="61" t="s">
        <v>2332</v>
      </c>
    </row>
    <row r="6678" spans="1:4" hidden="1" x14ac:dyDescent="0.25">
      <c r="A6678" s="61" t="s">
        <v>119</v>
      </c>
      <c r="B6678" s="61" t="s">
        <v>318</v>
      </c>
      <c r="C6678">
        <v>1985</v>
      </c>
      <c r="D6678" s="61" t="s">
        <v>2332</v>
      </c>
    </row>
    <row r="6679" spans="1:4" hidden="1" x14ac:dyDescent="0.25">
      <c r="A6679" s="61" t="s">
        <v>119</v>
      </c>
      <c r="B6679" s="61" t="s">
        <v>318</v>
      </c>
      <c r="C6679">
        <v>1986</v>
      </c>
      <c r="D6679" s="61" t="s">
        <v>2332</v>
      </c>
    </row>
    <row r="6680" spans="1:4" hidden="1" x14ac:dyDescent="0.25">
      <c r="A6680" s="61" t="s">
        <v>119</v>
      </c>
      <c r="B6680" s="61" t="s">
        <v>318</v>
      </c>
      <c r="C6680">
        <v>1987</v>
      </c>
      <c r="D6680" s="61" t="s">
        <v>2332</v>
      </c>
    </row>
    <row r="6681" spans="1:4" hidden="1" x14ac:dyDescent="0.25">
      <c r="A6681" s="61" t="s">
        <v>119</v>
      </c>
      <c r="B6681" s="61" t="s">
        <v>318</v>
      </c>
      <c r="C6681">
        <v>1988</v>
      </c>
      <c r="D6681" s="61" t="s">
        <v>2332</v>
      </c>
    </row>
    <row r="6682" spans="1:4" hidden="1" x14ac:dyDescent="0.25">
      <c r="A6682" s="61" t="s">
        <v>119</v>
      </c>
      <c r="B6682" s="61" t="s">
        <v>318</v>
      </c>
      <c r="C6682">
        <v>1989</v>
      </c>
      <c r="D6682" s="61" t="s">
        <v>1702</v>
      </c>
    </row>
    <row r="6683" spans="1:4" hidden="1" x14ac:dyDescent="0.25">
      <c r="A6683" s="61" t="s">
        <v>119</v>
      </c>
      <c r="B6683" s="61" t="s">
        <v>318</v>
      </c>
      <c r="C6683">
        <v>1990</v>
      </c>
      <c r="D6683" s="61" t="s">
        <v>1762</v>
      </c>
    </row>
    <row r="6684" spans="1:4" hidden="1" x14ac:dyDescent="0.25">
      <c r="A6684" s="61" t="s">
        <v>119</v>
      </c>
      <c r="B6684" s="61" t="s">
        <v>318</v>
      </c>
      <c r="C6684">
        <v>1991</v>
      </c>
      <c r="D6684" s="61" t="s">
        <v>2315</v>
      </c>
    </row>
    <row r="6685" spans="1:4" hidden="1" x14ac:dyDescent="0.25">
      <c r="A6685" s="61" t="s">
        <v>119</v>
      </c>
      <c r="B6685" s="61" t="s">
        <v>318</v>
      </c>
      <c r="C6685">
        <v>1992</v>
      </c>
      <c r="D6685" s="61" t="s">
        <v>1806</v>
      </c>
    </row>
    <row r="6686" spans="1:4" hidden="1" x14ac:dyDescent="0.25">
      <c r="A6686" s="61" t="s">
        <v>119</v>
      </c>
      <c r="B6686" s="61" t="s">
        <v>318</v>
      </c>
      <c r="C6686">
        <v>1993</v>
      </c>
      <c r="D6686" s="61" t="s">
        <v>1806</v>
      </c>
    </row>
    <row r="6687" spans="1:4" hidden="1" x14ac:dyDescent="0.25">
      <c r="A6687" s="61" t="s">
        <v>119</v>
      </c>
      <c r="B6687" s="61" t="s">
        <v>318</v>
      </c>
      <c r="C6687">
        <v>1994</v>
      </c>
      <c r="D6687" s="61" t="s">
        <v>1492</v>
      </c>
    </row>
    <row r="6688" spans="1:4" hidden="1" x14ac:dyDescent="0.25">
      <c r="A6688" s="61" t="s">
        <v>119</v>
      </c>
      <c r="B6688" s="61" t="s">
        <v>318</v>
      </c>
      <c r="C6688">
        <v>1995</v>
      </c>
      <c r="D6688" s="61" t="s">
        <v>2495</v>
      </c>
    </row>
    <row r="6689" spans="1:4" hidden="1" x14ac:dyDescent="0.25">
      <c r="A6689" s="61" t="s">
        <v>119</v>
      </c>
      <c r="B6689" s="61" t="s">
        <v>318</v>
      </c>
      <c r="C6689">
        <v>1996</v>
      </c>
      <c r="D6689" s="61" t="s">
        <v>1803</v>
      </c>
    </row>
    <row r="6690" spans="1:4" hidden="1" x14ac:dyDescent="0.25">
      <c r="A6690" s="61" t="s">
        <v>119</v>
      </c>
      <c r="B6690" s="61" t="s">
        <v>318</v>
      </c>
      <c r="C6690">
        <v>1997</v>
      </c>
      <c r="D6690" s="61" t="s">
        <v>1945</v>
      </c>
    </row>
    <row r="6691" spans="1:4" hidden="1" x14ac:dyDescent="0.25">
      <c r="A6691" s="61" t="s">
        <v>119</v>
      </c>
      <c r="B6691" s="61" t="s">
        <v>318</v>
      </c>
      <c r="C6691">
        <v>1998</v>
      </c>
      <c r="D6691" s="61" t="s">
        <v>2314</v>
      </c>
    </row>
    <row r="6692" spans="1:4" hidden="1" x14ac:dyDescent="0.25">
      <c r="A6692" s="61" t="s">
        <v>119</v>
      </c>
      <c r="B6692" s="61" t="s">
        <v>318</v>
      </c>
      <c r="C6692">
        <v>1999</v>
      </c>
      <c r="D6692" s="61" t="s">
        <v>2314</v>
      </c>
    </row>
    <row r="6693" spans="1:4" hidden="1" x14ac:dyDescent="0.25">
      <c r="A6693" s="61" t="s">
        <v>119</v>
      </c>
      <c r="B6693" s="61" t="s">
        <v>318</v>
      </c>
      <c r="C6693">
        <v>2000</v>
      </c>
      <c r="D6693" s="61" t="s">
        <v>2081</v>
      </c>
    </row>
    <row r="6694" spans="1:4" hidden="1" x14ac:dyDescent="0.25">
      <c r="A6694" s="61" t="s">
        <v>119</v>
      </c>
      <c r="B6694" s="61" t="s">
        <v>318</v>
      </c>
      <c r="C6694">
        <v>2001</v>
      </c>
      <c r="D6694" s="61" t="s">
        <v>2580</v>
      </c>
    </row>
    <row r="6695" spans="1:4" hidden="1" x14ac:dyDescent="0.25">
      <c r="A6695" s="61" t="s">
        <v>119</v>
      </c>
      <c r="B6695" s="61" t="s">
        <v>318</v>
      </c>
      <c r="C6695">
        <v>2002</v>
      </c>
      <c r="D6695" s="61" t="s">
        <v>2581</v>
      </c>
    </row>
    <row r="6696" spans="1:4" hidden="1" x14ac:dyDescent="0.25">
      <c r="A6696" s="61" t="s">
        <v>119</v>
      </c>
      <c r="B6696" s="61" t="s">
        <v>318</v>
      </c>
      <c r="C6696">
        <v>2003</v>
      </c>
      <c r="D6696" s="61" t="s">
        <v>1873</v>
      </c>
    </row>
    <row r="6697" spans="1:4" hidden="1" x14ac:dyDescent="0.25">
      <c r="A6697" s="61" t="s">
        <v>119</v>
      </c>
      <c r="B6697" s="61" t="s">
        <v>318</v>
      </c>
      <c r="C6697">
        <v>2004</v>
      </c>
      <c r="D6697" s="61" t="s">
        <v>2236</v>
      </c>
    </row>
    <row r="6698" spans="1:4" hidden="1" x14ac:dyDescent="0.25">
      <c r="A6698" s="61" t="s">
        <v>119</v>
      </c>
      <c r="B6698" s="61" t="s">
        <v>318</v>
      </c>
      <c r="C6698">
        <v>2005</v>
      </c>
      <c r="D6698" s="61" t="s">
        <v>2372</v>
      </c>
    </row>
    <row r="6699" spans="1:4" hidden="1" x14ac:dyDescent="0.25">
      <c r="A6699" s="61" t="s">
        <v>119</v>
      </c>
      <c r="B6699" s="61" t="s">
        <v>318</v>
      </c>
      <c r="C6699">
        <v>2006</v>
      </c>
      <c r="D6699" s="61" t="s">
        <v>2372</v>
      </c>
    </row>
    <row r="6700" spans="1:4" hidden="1" x14ac:dyDescent="0.25">
      <c r="A6700" s="61" t="s">
        <v>119</v>
      </c>
      <c r="B6700" s="61" t="s">
        <v>318</v>
      </c>
      <c r="C6700">
        <v>2007</v>
      </c>
      <c r="D6700" s="61" t="s">
        <v>2372</v>
      </c>
    </row>
    <row r="6701" spans="1:4" hidden="1" x14ac:dyDescent="0.25">
      <c r="A6701" s="61" t="s">
        <v>119</v>
      </c>
      <c r="B6701" s="61" t="s">
        <v>318</v>
      </c>
      <c r="C6701">
        <v>2008</v>
      </c>
      <c r="D6701" s="61" t="s">
        <v>2564</v>
      </c>
    </row>
    <row r="6702" spans="1:4" hidden="1" x14ac:dyDescent="0.25">
      <c r="A6702" s="61" t="s">
        <v>119</v>
      </c>
      <c r="B6702" s="61" t="s">
        <v>318</v>
      </c>
      <c r="C6702">
        <v>2009</v>
      </c>
      <c r="D6702" s="61" t="s">
        <v>2524</v>
      </c>
    </row>
    <row r="6703" spans="1:4" hidden="1" x14ac:dyDescent="0.25">
      <c r="A6703" s="61" t="s">
        <v>119</v>
      </c>
      <c r="B6703" s="61" t="s">
        <v>318</v>
      </c>
      <c r="C6703">
        <v>2010</v>
      </c>
      <c r="D6703" s="61" t="s">
        <v>2582</v>
      </c>
    </row>
    <row r="6704" spans="1:4" hidden="1" x14ac:dyDescent="0.25">
      <c r="A6704" s="61" t="s">
        <v>119</v>
      </c>
      <c r="B6704" s="61" t="s">
        <v>318</v>
      </c>
      <c r="C6704">
        <v>2011</v>
      </c>
      <c r="D6704" s="61" t="s">
        <v>2583</v>
      </c>
    </row>
    <row r="6705" spans="1:4" hidden="1" x14ac:dyDescent="0.25">
      <c r="A6705" s="61" t="s">
        <v>119</v>
      </c>
      <c r="B6705" s="61" t="s">
        <v>318</v>
      </c>
      <c r="C6705">
        <v>2012</v>
      </c>
      <c r="D6705" s="61" t="s">
        <v>2584</v>
      </c>
    </row>
    <row r="6706" spans="1:4" hidden="1" x14ac:dyDescent="0.25">
      <c r="A6706" s="61" t="s">
        <v>119</v>
      </c>
      <c r="B6706" s="61" t="s">
        <v>318</v>
      </c>
      <c r="C6706">
        <v>2013</v>
      </c>
      <c r="D6706" s="61" t="s">
        <v>2585</v>
      </c>
    </row>
    <row r="6707" spans="1:4" hidden="1" x14ac:dyDescent="0.25">
      <c r="A6707" s="61" t="s">
        <v>119</v>
      </c>
      <c r="B6707" s="61" t="s">
        <v>318</v>
      </c>
      <c r="C6707">
        <v>2014</v>
      </c>
      <c r="D6707" s="61" t="s">
        <v>2233</v>
      </c>
    </row>
    <row r="6708" spans="1:4" hidden="1" x14ac:dyDescent="0.25">
      <c r="A6708" s="61" t="s">
        <v>119</v>
      </c>
      <c r="B6708" s="61" t="s">
        <v>318</v>
      </c>
      <c r="C6708">
        <v>2015</v>
      </c>
      <c r="D6708" s="61" t="s">
        <v>2490</v>
      </c>
    </row>
    <row r="6709" spans="1:4" hidden="1" x14ac:dyDescent="0.25">
      <c r="A6709" s="61" t="s">
        <v>119</v>
      </c>
      <c r="B6709" s="61" t="s">
        <v>318</v>
      </c>
      <c r="C6709">
        <v>2016</v>
      </c>
      <c r="D6709" s="61" t="s">
        <v>2581</v>
      </c>
    </row>
    <row r="6710" spans="1:4" hidden="1" x14ac:dyDescent="0.25">
      <c r="A6710" s="61" t="s">
        <v>119</v>
      </c>
      <c r="B6710" s="61" t="s">
        <v>318</v>
      </c>
      <c r="C6710">
        <v>2017</v>
      </c>
      <c r="D6710" s="61" t="s">
        <v>2586</v>
      </c>
    </row>
    <row r="6711" spans="1:4" hidden="1" x14ac:dyDescent="0.25">
      <c r="A6711" s="61" t="s">
        <v>119</v>
      </c>
      <c r="B6711" s="61" t="s">
        <v>318</v>
      </c>
      <c r="C6711">
        <v>2018</v>
      </c>
      <c r="D6711" s="61" t="s">
        <v>2525</v>
      </c>
    </row>
    <row r="6712" spans="1:4" hidden="1" x14ac:dyDescent="0.25">
      <c r="A6712" s="61" t="s">
        <v>119</v>
      </c>
      <c r="B6712" s="61" t="s">
        <v>318</v>
      </c>
      <c r="C6712">
        <v>2019</v>
      </c>
      <c r="D6712" s="61" t="s">
        <v>2586</v>
      </c>
    </row>
    <row r="6713" spans="1:4" hidden="1" x14ac:dyDescent="0.25">
      <c r="A6713" s="61" t="s">
        <v>119</v>
      </c>
      <c r="B6713" s="61" t="s">
        <v>318</v>
      </c>
      <c r="C6713">
        <v>2020</v>
      </c>
      <c r="D6713" s="61" t="s">
        <v>2587</v>
      </c>
    </row>
    <row r="6714" spans="1:4" hidden="1" x14ac:dyDescent="0.25">
      <c r="A6714" s="61" t="s">
        <v>119</v>
      </c>
      <c r="B6714" s="61" t="s">
        <v>318</v>
      </c>
      <c r="C6714">
        <v>2021</v>
      </c>
      <c r="D6714" s="61" t="s">
        <v>2284</v>
      </c>
    </row>
    <row r="6715" spans="1:4" hidden="1" x14ac:dyDescent="0.25">
      <c r="A6715" s="61" t="s">
        <v>119</v>
      </c>
      <c r="B6715" s="61" t="s">
        <v>318</v>
      </c>
      <c r="C6715">
        <v>2022</v>
      </c>
      <c r="D6715" s="61" t="s">
        <v>2527</v>
      </c>
    </row>
    <row r="6716" spans="1:4" x14ac:dyDescent="0.25">
      <c r="A6716" s="61" t="s">
        <v>119</v>
      </c>
      <c r="B6716" s="61" t="s">
        <v>318</v>
      </c>
      <c r="C6716">
        <v>2023</v>
      </c>
      <c r="D6716" s="61">
        <v>0.83</v>
      </c>
    </row>
    <row r="6717" spans="1:4" hidden="1" x14ac:dyDescent="0.25">
      <c r="A6717" s="61" t="s">
        <v>264</v>
      </c>
      <c r="B6717" s="61" t="s">
        <v>265</v>
      </c>
      <c r="C6717">
        <v>1789</v>
      </c>
      <c r="D6717" s="61" t="s">
        <v>1775</v>
      </c>
    </row>
    <row r="6718" spans="1:4" hidden="1" x14ac:dyDescent="0.25">
      <c r="A6718" s="61" t="s">
        <v>264</v>
      </c>
      <c r="B6718" s="61" t="s">
        <v>265</v>
      </c>
      <c r="C6718">
        <v>1790</v>
      </c>
      <c r="D6718" s="61" t="s">
        <v>1775</v>
      </c>
    </row>
    <row r="6719" spans="1:4" hidden="1" x14ac:dyDescent="0.25">
      <c r="A6719" s="61" t="s">
        <v>264</v>
      </c>
      <c r="B6719" s="61" t="s">
        <v>265</v>
      </c>
      <c r="C6719">
        <v>1791</v>
      </c>
      <c r="D6719" s="61" t="s">
        <v>1775</v>
      </c>
    </row>
    <row r="6720" spans="1:4" hidden="1" x14ac:dyDescent="0.25">
      <c r="A6720" s="61" t="s">
        <v>264</v>
      </c>
      <c r="B6720" s="61" t="s">
        <v>265</v>
      </c>
      <c r="C6720">
        <v>1792</v>
      </c>
      <c r="D6720" s="61" t="s">
        <v>1775</v>
      </c>
    </row>
    <row r="6721" spans="1:4" hidden="1" x14ac:dyDescent="0.25">
      <c r="A6721" s="61" t="s">
        <v>264</v>
      </c>
      <c r="B6721" s="61" t="s">
        <v>265</v>
      </c>
      <c r="C6721">
        <v>1793</v>
      </c>
      <c r="D6721" s="61" t="s">
        <v>1775</v>
      </c>
    </row>
    <row r="6722" spans="1:4" hidden="1" x14ac:dyDescent="0.25">
      <c r="A6722" s="61" t="s">
        <v>264</v>
      </c>
      <c r="B6722" s="61" t="s">
        <v>265</v>
      </c>
      <c r="C6722">
        <v>1794</v>
      </c>
      <c r="D6722" s="61" t="s">
        <v>1775</v>
      </c>
    </row>
    <row r="6723" spans="1:4" hidden="1" x14ac:dyDescent="0.25">
      <c r="A6723" s="61" t="s">
        <v>264</v>
      </c>
      <c r="B6723" s="61" t="s">
        <v>265</v>
      </c>
      <c r="C6723">
        <v>1795</v>
      </c>
      <c r="D6723" s="61" t="s">
        <v>1775</v>
      </c>
    </row>
    <row r="6724" spans="1:4" hidden="1" x14ac:dyDescent="0.25">
      <c r="A6724" s="61" t="s">
        <v>264</v>
      </c>
      <c r="B6724" s="61" t="s">
        <v>265</v>
      </c>
      <c r="C6724">
        <v>1796</v>
      </c>
      <c r="D6724" s="61" t="s">
        <v>1775</v>
      </c>
    </row>
    <row r="6725" spans="1:4" hidden="1" x14ac:dyDescent="0.25">
      <c r="A6725" s="61" t="s">
        <v>264</v>
      </c>
      <c r="B6725" s="61" t="s">
        <v>265</v>
      </c>
      <c r="C6725">
        <v>1797</v>
      </c>
      <c r="D6725" s="61" t="s">
        <v>1775</v>
      </c>
    </row>
    <row r="6726" spans="1:4" hidden="1" x14ac:dyDescent="0.25">
      <c r="A6726" s="61" t="s">
        <v>264</v>
      </c>
      <c r="B6726" s="61" t="s">
        <v>265</v>
      </c>
      <c r="C6726">
        <v>1798</v>
      </c>
      <c r="D6726" s="61" t="s">
        <v>1775</v>
      </c>
    </row>
    <row r="6727" spans="1:4" hidden="1" x14ac:dyDescent="0.25">
      <c r="A6727" s="61" t="s">
        <v>264</v>
      </c>
      <c r="B6727" s="61" t="s">
        <v>265</v>
      </c>
      <c r="C6727">
        <v>1799</v>
      </c>
      <c r="D6727" s="61" t="s">
        <v>1775</v>
      </c>
    </row>
    <row r="6728" spans="1:4" hidden="1" x14ac:dyDescent="0.25">
      <c r="A6728" s="61" t="s">
        <v>264</v>
      </c>
      <c r="B6728" s="61" t="s">
        <v>265</v>
      </c>
      <c r="C6728">
        <v>1800</v>
      </c>
      <c r="D6728" s="61" t="s">
        <v>1775</v>
      </c>
    </row>
    <row r="6729" spans="1:4" hidden="1" x14ac:dyDescent="0.25">
      <c r="A6729" s="61" t="s">
        <v>264</v>
      </c>
      <c r="B6729" s="61" t="s">
        <v>265</v>
      </c>
      <c r="C6729">
        <v>1801</v>
      </c>
      <c r="D6729" s="61" t="s">
        <v>1775</v>
      </c>
    </row>
    <row r="6730" spans="1:4" hidden="1" x14ac:dyDescent="0.25">
      <c r="A6730" s="61" t="s">
        <v>264</v>
      </c>
      <c r="B6730" s="61" t="s">
        <v>265</v>
      </c>
      <c r="C6730">
        <v>1802</v>
      </c>
      <c r="D6730" s="61" t="s">
        <v>1775</v>
      </c>
    </row>
    <row r="6731" spans="1:4" hidden="1" x14ac:dyDescent="0.25">
      <c r="A6731" s="61" t="s">
        <v>264</v>
      </c>
      <c r="B6731" s="61" t="s">
        <v>265</v>
      </c>
      <c r="C6731">
        <v>1803</v>
      </c>
      <c r="D6731" s="61" t="s">
        <v>1775</v>
      </c>
    </row>
    <row r="6732" spans="1:4" hidden="1" x14ac:dyDescent="0.25">
      <c r="A6732" s="61" t="s">
        <v>264</v>
      </c>
      <c r="B6732" s="61" t="s">
        <v>265</v>
      </c>
      <c r="C6732">
        <v>1804</v>
      </c>
      <c r="D6732" s="61" t="s">
        <v>1775</v>
      </c>
    </row>
    <row r="6733" spans="1:4" hidden="1" x14ac:dyDescent="0.25">
      <c r="A6733" s="61" t="s">
        <v>264</v>
      </c>
      <c r="B6733" s="61" t="s">
        <v>265</v>
      </c>
      <c r="C6733">
        <v>1805</v>
      </c>
      <c r="D6733" s="61" t="s">
        <v>1775</v>
      </c>
    </row>
    <row r="6734" spans="1:4" hidden="1" x14ac:dyDescent="0.25">
      <c r="A6734" s="61" t="s">
        <v>264</v>
      </c>
      <c r="B6734" s="61" t="s">
        <v>265</v>
      </c>
      <c r="C6734">
        <v>1806</v>
      </c>
      <c r="D6734" s="61" t="s">
        <v>1775</v>
      </c>
    </row>
    <row r="6735" spans="1:4" hidden="1" x14ac:dyDescent="0.25">
      <c r="A6735" s="61" t="s">
        <v>264</v>
      </c>
      <c r="B6735" s="61" t="s">
        <v>265</v>
      </c>
      <c r="C6735">
        <v>1807</v>
      </c>
      <c r="D6735" s="61" t="s">
        <v>1775</v>
      </c>
    </row>
    <row r="6736" spans="1:4" hidden="1" x14ac:dyDescent="0.25">
      <c r="A6736" s="61" t="s">
        <v>264</v>
      </c>
      <c r="B6736" s="61" t="s">
        <v>265</v>
      </c>
      <c r="C6736">
        <v>1808</v>
      </c>
      <c r="D6736" s="61" t="s">
        <v>1775</v>
      </c>
    </row>
    <row r="6737" spans="1:4" hidden="1" x14ac:dyDescent="0.25">
      <c r="A6737" s="61" t="s">
        <v>264</v>
      </c>
      <c r="B6737" s="61" t="s">
        <v>265</v>
      </c>
      <c r="C6737">
        <v>1809</v>
      </c>
      <c r="D6737" s="61" t="s">
        <v>1775</v>
      </c>
    </row>
    <row r="6738" spans="1:4" hidden="1" x14ac:dyDescent="0.25">
      <c r="A6738" s="61" t="s">
        <v>264</v>
      </c>
      <c r="B6738" s="61" t="s">
        <v>265</v>
      </c>
      <c r="C6738">
        <v>1810</v>
      </c>
      <c r="D6738" s="61" t="s">
        <v>1775</v>
      </c>
    </row>
    <row r="6739" spans="1:4" hidden="1" x14ac:dyDescent="0.25">
      <c r="A6739" s="61" t="s">
        <v>264</v>
      </c>
      <c r="B6739" s="61" t="s">
        <v>265</v>
      </c>
      <c r="C6739">
        <v>1811</v>
      </c>
      <c r="D6739" s="61" t="s">
        <v>1775</v>
      </c>
    </row>
    <row r="6740" spans="1:4" hidden="1" x14ac:dyDescent="0.25">
      <c r="A6740" s="61" t="s">
        <v>264</v>
      </c>
      <c r="B6740" s="61" t="s">
        <v>265</v>
      </c>
      <c r="C6740">
        <v>1812</v>
      </c>
      <c r="D6740" s="61" t="s">
        <v>1775</v>
      </c>
    </row>
    <row r="6741" spans="1:4" hidden="1" x14ac:dyDescent="0.25">
      <c r="A6741" s="61" t="s">
        <v>264</v>
      </c>
      <c r="B6741" s="61" t="s">
        <v>265</v>
      </c>
      <c r="C6741">
        <v>1813</v>
      </c>
      <c r="D6741" s="61" t="s">
        <v>1775</v>
      </c>
    </row>
    <row r="6742" spans="1:4" hidden="1" x14ac:dyDescent="0.25">
      <c r="A6742" s="61" t="s">
        <v>264</v>
      </c>
      <c r="B6742" s="61" t="s">
        <v>265</v>
      </c>
      <c r="C6742">
        <v>1814</v>
      </c>
      <c r="D6742" s="61" t="s">
        <v>1775</v>
      </c>
    </row>
    <row r="6743" spans="1:4" hidden="1" x14ac:dyDescent="0.25">
      <c r="A6743" s="61" t="s">
        <v>264</v>
      </c>
      <c r="B6743" s="61" t="s">
        <v>265</v>
      </c>
      <c r="C6743">
        <v>1815</v>
      </c>
      <c r="D6743" s="61" t="s">
        <v>1775</v>
      </c>
    </row>
    <row r="6744" spans="1:4" hidden="1" x14ac:dyDescent="0.25">
      <c r="A6744" s="61" t="s">
        <v>264</v>
      </c>
      <c r="B6744" s="61" t="s">
        <v>265</v>
      </c>
      <c r="C6744">
        <v>1816</v>
      </c>
      <c r="D6744" s="61" t="s">
        <v>1775</v>
      </c>
    </row>
    <row r="6745" spans="1:4" hidden="1" x14ac:dyDescent="0.25">
      <c r="A6745" s="61" t="s">
        <v>264</v>
      </c>
      <c r="B6745" s="61" t="s">
        <v>265</v>
      </c>
      <c r="C6745">
        <v>1817</v>
      </c>
      <c r="D6745" s="61" t="s">
        <v>1775</v>
      </c>
    </row>
    <row r="6746" spans="1:4" hidden="1" x14ac:dyDescent="0.25">
      <c r="A6746" s="61" t="s">
        <v>264</v>
      </c>
      <c r="B6746" s="61" t="s">
        <v>265</v>
      </c>
      <c r="C6746">
        <v>1818</v>
      </c>
      <c r="D6746" s="61" t="s">
        <v>1775</v>
      </c>
    </row>
    <row r="6747" spans="1:4" hidden="1" x14ac:dyDescent="0.25">
      <c r="A6747" s="61" t="s">
        <v>264</v>
      </c>
      <c r="B6747" s="61" t="s">
        <v>265</v>
      </c>
      <c r="C6747">
        <v>1819</v>
      </c>
      <c r="D6747" s="61" t="s">
        <v>1775</v>
      </c>
    </row>
    <row r="6748" spans="1:4" hidden="1" x14ac:dyDescent="0.25">
      <c r="A6748" s="61" t="s">
        <v>264</v>
      </c>
      <c r="B6748" s="61" t="s">
        <v>265</v>
      </c>
      <c r="C6748">
        <v>1820</v>
      </c>
      <c r="D6748" s="61" t="s">
        <v>1775</v>
      </c>
    </row>
    <row r="6749" spans="1:4" hidden="1" x14ac:dyDescent="0.25">
      <c r="A6749" s="61" t="s">
        <v>264</v>
      </c>
      <c r="B6749" s="61" t="s">
        <v>265</v>
      </c>
      <c r="C6749">
        <v>1821</v>
      </c>
      <c r="D6749" s="61" t="s">
        <v>1775</v>
      </c>
    </row>
    <row r="6750" spans="1:4" hidden="1" x14ac:dyDescent="0.25">
      <c r="A6750" s="61" t="s">
        <v>264</v>
      </c>
      <c r="B6750" s="61" t="s">
        <v>265</v>
      </c>
      <c r="C6750">
        <v>1822</v>
      </c>
      <c r="D6750" s="61" t="s">
        <v>1775</v>
      </c>
    </row>
    <row r="6751" spans="1:4" hidden="1" x14ac:dyDescent="0.25">
      <c r="A6751" s="61" t="s">
        <v>264</v>
      </c>
      <c r="B6751" s="61" t="s">
        <v>265</v>
      </c>
      <c r="C6751">
        <v>1823</v>
      </c>
      <c r="D6751" s="61" t="s">
        <v>1775</v>
      </c>
    </row>
    <row r="6752" spans="1:4" hidden="1" x14ac:dyDescent="0.25">
      <c r="A6752" s="61" t="s">
        <v>264</v>
      </c>
      <c r="B6752" s="61" t="s">
        <v>265</v>
      </c>
      <c r="C6752">
        <v>1824</v>
      </c>
      <c r="D6752" s="61" t="s">
        <v>1775</v>
      </c>
    </row>
    <row r="6753" spans="1:4" hidden="1" x14ac:dyDescent="0.25">
      <c r="A6753" s="61" t="s">
        <v>264</v>
      </c>
      <c r="B6753" s="61" t="s">
        <v>265</v>
      </c>
      <c r="C6753">
        <v>1825</v>
      </c>
      <c r="D6753" s="61" t="s">
        <v>1775</v>
      </c>
    </row>
    <row r="6754" spans="1:4" hidden="1" x14ac:dyDescent="0.25">
      <c r="A6754" s="61" t="s">
        <v>264</v>
      </c>
      <c r="B6754" s="61" t="s">
        <v>265</v>
      </c>
      <c r="C6754">
        <v>1826</v>
      </c>
      <c r="D6754" s="61" t="s">
        <v>1775</v>
      </c>
    </row>
    <row r="6755" spans="1:4" hidden="1" x14ac:dyDescent="0.25">
      <c r="A6755" s="61" t="s">
        <v>264</v>
      </c>
      <c r="B6755" s="61" t="s">
        <v>265</v>
      </c>
      <c r="C6755">
        <v>1827</v>
      </c>
      <c r="D6755" s="61" t="s">
        <v>1775</v>
      </c>
    </row>
    <row r="6756" spans="1:4" hidden="1" x14ac:dyDescent="0.25">
      <c r="A6756" s="61" t="s">
        <v>264</v>
      </c>
      <c r="B6756" s="61" t="s">
        <v>265</v>
      </c>
      <c r="C6756">
        <v>1828</v>
      </c>
      <c r="D6756" s="61" t="s">
        <v>1775</v>
      </c>
    </row>
    <row r="6757" spans="1:4" hidden="1" x14ac:dyDescent="0.25">
      <c r="A6757" s="61" t="s">
        <v>264</v>
      </c>
      <c r="B6757" s="61" t="s">
        <v>265</v>
      </c>
      <c r="C6757">
        <v>1829</v>
      </c>
      <c r="D6757" s="61" t="s">
        <v>1775</v>
      </c>
    </row>
    <row r="6758" spans="1:4" hidden="1" x14ac:dyDescent="0.25">
      <c r="A6758" s="61" t="s">
        <v>264</v>
      </c>
      <c r="B6758" s="61" t="s">
        <v>265</v>
      </c>
      <c r="C6758">
        <v>1830</v>
      </c>
      <c r="D6758" s="61" t="s">
        <v>1775</v>
      </c>
    </row>
    <row r="6759" spans="1:4" hidden="1" x14ac:dyDescent="0.25">
      <c r="A6759" s="61" t="s">
        <v>264</v>
      </c>
      <c r="B6759" s="61" t="s">
        <v>265</v>
      </c>
      <c r="C6759">
        <v>1831</v>
      </c>
      <c r="D6759" s="61" t="s">
        <v>1775</v>
      </c>
    </row>
    <row r="6760" spans="1:4" hidden="1" x14ac:dyDescent="0.25">
      <c r="A6760" s="61" t="s">
        <v>264</v>
      </c>
      <c r="B6760" s="61" t="s">
        <v>265</v>
      </c>
      <c r="C6760">
        <v>1832</v>
      </c>
      <c r="D6760" s="61" t="s">
        <v>1775</v>
      </c>
    </row>
    <row r="6761" spans="1:4" hidden="1" x14ac:dyDescent="0.25">
      <c r="A6761" s="61" t="s">
        <v>264</v>
      </c>
      <c r="B6761" s="61" t="s">
        <v>265</v>
      </c>
      <c r="C6761">
        <v>1833</v>
      </c>
      <c r="D6761" s="61" t="s">
        <v>1775</v>
      </c>
    </row>
    <row r="6762" spans="1:4" hidden="1" x14ac:dyDescent="0.25">
      <c r="A6762" s="61" t="s">
        <v>264</v>
      </c>
      <c r="B6762" s="61" t="s">
        <v>265</v>
      </c>
      <c r="C6762">
        <v>1834</v>
      </c>
      <c r="D6762" s="61" t="s">
        <v>1775</v>
      </c>
    </row>
    <row r="6763" spans="1:4" hidden="1" x14ac:dyDescent="0.25">
      <c r="A6763" s="61" t="s">
        <v>264</v>
      </c>
      <c r="B6763" s="61" t="s">
        <v>265</v>
      </c>
      <c r="C6763">
        <v>1835</v>
      </c>
      <c r="D6763" s="61" t="s">
        <v>1775</v>
      </c>
    </row>
    <row r="6764" spans="1:4" hidden="1" x14ac:dyDescent="0.25">
      <c r="A6764" s="61" t="s">
        <v>264</v>
      </c>
      <c r="B6764" s="61" t="s">
        <v>265</v>
      </c>
      <c r="C6764">
        <v>1836</v>
      </c>
      <c r="D6764" s="61" t="s">
        <v>1775</v>
      </c>
    </row>
    <row r="6765" spans="1:4" hidden="1" x14ac:dyDescent="0.25">
      <c r="A6765" s="61" t="s">
        <v>264</v>
      </c>
      <c r="B6765" s="61" t="s">
        <v>265</v>
      </c>
      <c r="C6765">
        <v>1837</v>
      </c>
      <c r="D6765" s="61" t="s">
        <v>1775</v>
      </c>
    </row>
    <row r="6766" spans="1:4" hidden="1" x14ac:dyDescent="0.25">
      <c r="A6766" s="61" t="s">
        <v>264</v>
      </c>
      <c r="B6766" s="61" t="s">
        <v>265</v>
      </c>
      <c r="C6766">
        <v>1838</v>
      </c>
      <c r="D6766" s="61" t="s">
        <v>1775</v>
      </c>
    </row>
    <row r="6767" spans="1:4" hidden="1" x14ac:dyDescent="0.25">
      <c r="A6767" s="61" t="s">
        <v>264</v>
      </c>
      <c r="B6767" s="61" t="s">
        <v>265</v>
      </c>
      <c r="C6767">
        <v>1839</v>
      </c>
      <c r="D6767" s="61" t="s">
        <v>1775</v>
      </c>
    </row>
    <row r="6768" spans="1:4" hidden="1" x14ac:dyDescent="0.25">
      <c r="A6768" s="61" t="s">
        <v>264</v>
      </c>
      <c r="B6768" s="61" t="s">
        <v>265</v>
      </c>
      <c r="C6768">
        <v>1840</v>
      </c>
      <c r="D6768" s="61" t="s">
        <v>1775</v>
      </c>
    </row>
    <row r="6769" spans="1:4" hidden="1" x14ac:dyDescent="0.25">
      <c r="A6769" s="61" t="s">
        <v>264</v>
      </c>
      <c r="B6769" s="61" t="s">
        <v>265</v>
      </c>
      <c r="C6769">
        <v>1841</v>
      </c>
      <c r="D6769" s="61" t="s">
        <v>1775</v>
      </c>
    </row>
    <row r="6770" spans="1:4" hidden="1" x14ac:dyDescent="0.25">
      <c r="A6770" s="61" t="s">
        <v>264</v>
      </c>
      <c r="B6770" s="61" t="s">
        <v>265</v>
      </c>
      <c r="C6770">
        <v>1842</v>
      </c>
      <c r="D6770" s="61" t="s">
        <v>1775</v>
      </c>
    </row>
    <row r="6771" spans="1:4" hidden="1" x14ac:dyDescent="0.25">
      <c r="A6771" s="61" t="s">
        <v>264</v>
      </c>
      <c r="B6771" s="61" t="s">
        <v>265</v>
      </c>
      <c r="C6771">
        <v>1843</v>
      </c>
      <c r="D6771" s="61" t="s">
        <v>1775</v>
      </c>
    </row>
    <row r="6772" spans="1:4" hidden="1" x14ac:dyDescent="0.25">
      <c r="A6772" s="61" t="s">
        <v>264</v>
      </c>
      <c r="B6772" s="61" t="s">
        <v>265</v>
      </c>
      <c r="C6772">
        <v>1844</v>
      </c>
      <c r="D6772" s="61" t="s">
        <v>1775</v>
      </c>
    </row>
    <row r="6773" spans="1:4" hidden="1" x14ac:dyDescent="0.25">
      <c r="A6773" s="61" t="s">
        <v>264</v>
      </c>
      <c r="B6773" s="61" t="s">
        <v>265</v>
      </c>
      <c r="C6773">
        <v>1845</v>
      </c>
      <c r="D6773" s="61" t="s">
        <v>1775</v>
      </c>
    </row>
    <row r="6774" spans="1:4" hidden="1" x14ac:dyDescent="0.25">
      <c r="A6774" s="61" t="s">
        <v>264</v>
      </c>
      <c r="B6774" s="61" t="s">
        <v>265</v>
      </c>
      <c r="C6774">
        <v>1846</v>
      </c>
      <c r="D6774" s="61" t="s">
        <v>1775</v>
      </c>
    </row>
    <row r="6775" spans="1:4" hidden="1" x14ac:dyDescent="0.25">
      <c r="A6775" s="61" t="s">
        <v>264</v>
      </c>
      <c r="B6775" s="61" t="s">
        <v>265</v>
      </c>
      <c r="C6775">
        <v>1847</v>
      </c>
      <c r="D6775" s="61" t="s">
        <v>1775</v>
      </c>
    </row>
    <row r="6776" spans="1:4" hidden="1" x14ac:dyDescent="0.25">
      <c r="A6776" s="61" t="s">
        <v>264</v>
      </c>
      <c r="B6776" s="61" t="s">
        <v>265</v>
      </c>
      <c r="C6776">
        <v>1848</v>
      </c>
      <c r="D6776" s="61" t="s">
        <v>1775</v>
      </c>
    </row>
    <row r="6777" spans="1:4" hidden="1" x14ac:dyDescent="0.25">
      <c r="A6777" s="61" t="s">
        <v>264</v>
      </c>
      <c r="B6777" s="61" t="s">
        <v>265</v>
      </c>
      <c r="C6777">
        <v>1849</v>
      </c>
      <c r="D6777" s="61" t="s">
        <v>1775</v>
      </c>
    </row>
    <row r="6778" spans="1:4" hidden="1" x14ac:dyDescent="0.25">
      <c r="A6778" s="61" t="s">
        <v>264</v>
      </c>
      <c r="B6778" s="61" t="s">
        <v>265</v>
      </c>
      <c r="C6778">
        <v>1850</v>
      </c>
      <c r="D6778" s="61" t="s">
        <v>1775</v>
      </c>
    </row>
    <row r="6779" spans="1:4" hidden="1" x14ac:dyDescent="0.25">
      <c r="A6779" s="61" t="s">
        <v>264</v>
      </c>
      <c r="B6779" s="61" t="s">
        <v>265</v>
      </c>
      <c r="C6779">
        <v>1851</v>
      </c>
      <c r="D6779" s="61" t="s">
        <v>1775</v>
      </c>
    </row>
    <row r="6780" spans="1:4" hidden="1" x14ac:dyDescent="0.25">
      <c r="A6780" s="61" t="s">
        <v>264</v>
      </c>
      <c r="B6780" s="61" t="s">
        <v>265</v>
      </c>
      <c r="C6780">
        <v>1852</v>
      </c>
      <c r="D6780" s="61" t="s">
        <v>1775</v>
      </c>
    </row>
    <row r="6781" spans="1:4" hidden="1" x14ac:dyDescent="0.25">
      <c r="A6781" s="61" t="s">
        <v>264</v>
      </c>
      <c r="B6781" s="61" t="s">
        <v>265</v>
      </c>
      <c r="C6781">
        <v>1853</v>
      </c>
      <c r="D6781" s="61" t="s">
        <v>1775</v>
      </c>
    </row>
    <row r="6782" spans="1:4" hidden="1" x14ac:dyDescent="0.25">
      <c r="A6782" s="61" t="s">
        <v>264</v>
      </c>
      <c r="B6782" s="61" t="s">
        <v>265</v>
      </c>
      <c r="C6782">
        <v>1854</v>
      </c>
      <c r="D6782" s="61" t="s">
        <v>1775</v>
      </c>
    </row>
    <row r="6783" spans="1:4" hidden="1" x14ac:dyDescent="0.25">
      <c r="A6783" s="61" t="s">
        <v>264</v>
      </c>
      <c r="B6783" s="61" t="s">
        <v>265</v>
      </c>
      <c r="C6783">
        <v>1855</v>
      </c>
      <c r="D6783" s="61" t="s">
        <v>1775</v>
      </c>
    </row>
    <row r="6784" spans="1:4" hidden="1" x14ac:dyDescent="0.25">
      <c r="A6784" s="61" t="s">
        <v>264</v>
      </c>
      <c r="B6784" s="61" t="s">
        <v>265</v>
      </c>
      <c r="C6784">
        <v>1856</v>
      </c>
      <c r="D6784" s="61" t="s">
        <v>1775</v>
      </c>
    </row>
    <row r="6785" spans="1:4" hidden="1" x14ac:dyDescent="0.25">
      <c r="A6785" s="61" t="s">
        <v>264</v>
      </c>
      <c r="B6785" s="61" t="s">
        <v>265</v>
      </c>
      <c r="C6785">
        <v>1857</v>
      </c>
      <c r="D6785" s="61" t="s">
        <v>1775</v>
      </c>
    </row>
    <row r="6786" spans="1:4" hidden="1" x14ac:dyDescent="0.25">
      <c r="A6786" s="61" t="s">
        <v>264</v>
      </c>
      <c r="B6786" s="61" t="s">
        <v>265</v>
      </c>
      <c r="C6786">
        <v>1858</v>
      </c>
      <c r="D6786" s="61" t="s">
        <v>1775</v>
      </c>
    </row>
    <row r="6787" spans="1:4" hidden="1" x14ac:dyDescent="0.25">
      <c r="A6787" s="61" t="s">
        <v>264</v>
      </c>
      <c r="B6787" s="61" t="s">
        <v>265</v>
      </c>
      <c r="C6787">
        <v>1859</v>
      </c>
      <c r="D6787" s="61" t="s">
        <v>1775</v>
      </c>
    </row>
    <row r="6788" spans="1:4" hidden="1" x14ac:dyDescent="0.25">
      <c r="A6788" s="61" t="s">
        <v>264</v>
      </c>
      <c r="B6788" s="61" t="s">
        <v>265</v>
      </c>
      <c r="C6788">
        <v>1860</v>
      </c>
      <c r="D6788" s="61" t="s">
        <v>1775</v>
      </c>
    </row>
    <row r="6789" spans="1:4" hidden="1" x14ac:dyDescent="0.25">
      <c r="A6789" s="61" t="s">
        <v>264</v>
      </c>
      <c r="B6789" s="61" t="s">
        <v>265</v>
      </c>
      <c r="C6789">
        <v>1861</v>
      </c>
      <c r="D6789" s="61" t="s">
        <v>1775</v>
      </c>
    </row>
    <row r="6790" spans="1:4" hidden="1" x14ac:dyDescent="0.25">
      <c r="A6790" s="61" t="s">
        <v>264</v>
      </c>
      <c r="B6790" s="61" t="s">
        <v>265</v>
      </c>
      <c r="C6790">
        <v>1862</v>
      </c>
      <c r="D6790" s="61" t="s">
        <v>1775</v>
      </c>
    </row>
    <row r="6791" spans="1:4" hidden="1" x14ac:dyDescent="0.25">
      <c r="A6791" s="61" t="s">
        <v>264</v>
      </c>
      <c r="B6791" s="61" t="s">
        <v>265</v>
      </c>
      <c r="C6791">
        <v>1863</v>
      </c>
      <c r="D6791" s="61" t="s">
        <v>1775</v>
      </c>
    </row>
    <row r="6792" spans="1:4" hidden="1" x14ac:dyDescent="0.25">
      <c r="A6792" s="61" t="s">
        <v>264</v>
      </c>
      <c r="B6792" s="61" t="s">
        <v>265</v>
      </c>
      <c r="C6792">
        <v>1864</v>
      </c>
      <c r="D6792" s="61" t="s">
        <v>1775</v>
      </c>
    </row>
    <row r="6793" spans="1:4" hidden="1" x14ac:dyDescent="0.25">
      <c r="A6793" s="61" t="s">
        <v>264</v>
      </c>
      <c r="B6793" s="61" t="s">
        <v>265</v>
      </c>
      <c r="C6793">
        <v>1865</v>
      </c>
      <c r="D6793" s="61" t="s">
        <v>1775</v>
      </c>
    </row>
    <row r="6794" spans="1:4" hidden="1" x14ac:dyDescent="0.25">
      <c r="A6794" s="61" t="s">
        <v>264</v>
      </c>
      <c r="B6794" s="61" t="s">
        <v>265</v>
      </c>
      <c r="C6794">
        <v>1866</v>
      </c>
      <c r="D6794" s="61" t="s">
        <v>1775</v>
      </c>
    </row>
    <row r="6795" spans="1:4" hidden="1" x14ac:dyDescent="0.25">
      <c r="A6795" s="61" t="s">
        <v>264</v>
      </c>
      <c r="B6795" s="61" t="s">
        <v>265</v>
      </c>
      <c r="C6795">
        <v>1867</v>
      </c>
      <c r="D6795" s="61" t="s">
        <v>1775</v>
      </c>
    </row>
    <row r="6796" spans="1:4" hidden="1" x14ac:dyDescent="0.25">
      <c r="A6796" s="61" t="s">
        <v>264</v>
      </c>
      <c r="B6796" s="61" t="s">
        <v>265</v>
      </c>
      <c r="C6796">
        <v>1868</v>
      </c>
      <c r="D6796" s="61" t="s">
        <v>1775</v>
      </c>
    </row>
    <row r="6797" spans="1:4" hidden="1" x14ac:dyDescent="0.25">
      <c r="A6797" s="61" t="s">
        <v>264</v>
      </c>
      <c r="B6797" s="61" t="s">
        <v>265</v>
      </c>
      <c r="C6797">
        <v>1869</v>
      </c>
      <c r="D6797" s="61" t="s">
        <v>1775</v>
      </c>
    </row>
    <row r="6798" spans="1:4" hidden="1" x14ac:dyDescent="0.25">
      <c r="A6798" s="61" t="s">
        <v>264</v>
      </c>
      <c r="B6798" s="61" t="s">
        <v>265</v>
      </c>
      <c r="C6798">
        <v>1870</v>
      </c>
      <c r="D6798" s="61" t="s">
        <v>1775</v>
      </c>
    </row>
    <row r="6799" spans="1:4" hidden="1" x14ac:dyDescent="0.25">
      <c r="A6799" s="61" t="s">
        <v>264</v>
      </c>
      <c r="B6799" s="61" t="s">
        <v>265</v>
      </c>
      <c r="C6799">
        <v>1871</v>
      </c>
      <c r="D6799" s="61" t="s">
        <v>1775</v>
      </c>
    </row>
    <row r="6800" spans="1:4" hidden="1" x14ac:dyDescent="0.25">
      <c r="A6800" s="61" t="s">
        <v>264</v>
      </c>
      <c r="B6800" s="61" t="s">
        <v>265</v>
      </c>
      <c r="C6800">
        <v>1872</v>
      </c>
      <c r="D6800" s="61" t="s">
        <v>1775</v>
      </c>
    </row>
    <row r="6801" spans="1:4" hidden="1" x14ac:dyDescent="0.25">
      <c r="A6801" s="61" t="s">
        <v>264</v>
      </c>
      <c r="B6801" s="61" t="s">
        <v>265</v>
      </c>
      <c r="C6801">
        <v>1873</v>
      </c>
      <c r="D6801" s="61" t="s">
        <v>1775</v>
      </c>
    </row>
    <row r="6802" spans="1:4" hidden="1" x14ac:dyDescent="0.25">
      <c r="A6802" s="61" t="s">
        <v>264</v>
      </c>
      <c r="B6802" s="61" t="s">
        <v>265</v>
      </c>
      <c r="C6802">
        <v>1874</v>
      </c>
      <c r="D6802" s="61" t="s">
        <v>1775</v>
      </c>
    </row>
    <row r="6803" spans="1:4" hidden="1" x14ac:dyDescent="0.25">
      <c r="A6803" s="61" t="s">
        <v>264</v>
      </c>
      <c r="B6803" s="61" t="s">
        <v>265</v>
      </c>
      <c r="C6803">
        <v>1875</v>
      </c>
      <c r="D6803" s="61" t="s">
        <v>1775</v>
      </c>
    </row>
    <row r="6804" spans="1:4" hidden="1" x14ac:dyDescent="0.25">
      <c r="A6804" s="61" t="s">
        <v>264</v>
      </c>
      <c r="B6804" s="61" t="s">
        <v>265</v>
      </c>
      <c r="C6804">
        <v>1876</v>
      </c>
      <c r="D6804" s="61" t="s">
        <v>1775</v>
      </c>
    </row>
    <row r="6805" spans="1:4" hidden="1" x14ac:dyDescent="0.25">
      <c r="A6805" s="61" t="s">
        <v>264</v>
      </c>
      <c r="B6805" s="61" t="s">
        <v>265</v>
      </c>
      <c r="C6805">
        <v>1877</v>
      </c>
      <c r="D6805" s="61" t="s">
        <v>1775</v>
      </c>
    </row>
    <row r="6806" spans="1:4" hidden="1" x14ac:dyDescent="0.25">
      <c r="A6806" s="61" t="s">
        <v>264</v>
      </c>
      <c r="B6806" s="61" t="s">
        <v>265</v>
      </c>
      <c r="C6806">
        <v>1878</v>
      </c>
      <c r="D6806" s="61" t="s">
        <v>1775</v>
      </c>
    </row>
    <row r="6807" spans="1:4" hidden="1" x14ac:dyDescent="0.25">
      <c r="A6807" s="61" t="s">
        <v>264</v>
      </c>
      <c r="B6807" s="61" t="s">
        <v>265</v>
      </c>
      <c r="C6807">
        <v>1879</v>
      </c>
      <c r="D6807" s="61" t="s">
        <v>1775</v>
      </c>
    </row>
    <row r="6808" spans="1:4" hidden="1" x14ac:dyDescent="0.25">
      <c r="A6808" s="61" t="s">
        <v>264</v>
      </c>
      <c r="B6808" s="61" t="s">
        <v>265</v>
      </c>
      <c r="C6808">
        <v>1880</v>
      </c>
      <c r="D6808" s="61" t="s">
        <v>1775</v>
      </c>
    </row>
    <row r="6809" spans="1:4" hidden="1" x14ac:dyDescent="0.25">
      <c r="A6809" s="61" t="s">
        <v>264</v>
      </c>
      <c r="B6809" s="61" t="s">
        <v>265</v>
      </c>
      <c r="C6809">
        <v>1881</v>
      </c>
      <c r="D6809" s="61" t="s">
        <v>1775</v>
      </c>
    </row>
    <row r="6810" spans="1:4" hidden="1" x14ac:dyDescent="0.25">
      <c r="A6810" s="61" t="s">
        <v>264</v>
      </c>
      <c r="B6810" s="61" t="s">
        <v>265</v>
      </c>
      <c r="C6810">
        <v>1882</v>
      </c>
      <c r="D6810" s="61" t="s">
        <v>1775</v>
      </c>
    </row>
    <row r="6811" spans="1:4" hidden="1" x14ac:dyDescent="0.25">
      <c r="A6811" s="61" t="s">
        <v>264</v>
      </c>
      <c r="B6811" s="61" t="s">
        <v>265</v>
      </c>
      <c r="C6811">
        <v>1883</v>
      </c>
      <c r="D6811" s="61" t="s">
        <v>1775</v>
      </c>
    </row>
    <row r="6812" spans="1:4" hidden="1" x14ac:dyDescent="0.25">
      <c r="A6812" s="61" t="s">
        <v>264</v>
      </c>
      <c r="B6812" s="61" t="s">
        <v>265</v>
      </c>
      <c r="C6812">
        <v>1884</v>
      </c>
      <c r="D6812" s="61" t="s">
        <v>1775</v>
      </c>
    </row>
    <row r="6813" spans="1:4" hidden="1" x14ac:dyDescent="0.25">
      <c r="A6813" s="61" t="s">
        <v>264</v>
      </c>
      <c r="B6813" s="61" t="s">
        <v>265</v>
      </c>
      <c r="C6813">
        <v>1885</v>
      </c>
      <c r="D6813" s="61" t="s">
        <v>1775</v>
      </c>
    </row>
    <row r="6814" spans="1:4" hidden="1" x14ac:dyDescent="0.25">
      <c r="A6814" s="61" t="s">
        <v>264</v>
      </c>
      <c r="B6814" s="61" t="s">
        <v>265</v>
      </c>
      <c r="C6814">
        <v>1886</v>
      </c>
      <c r="D6814" s="61" t="s">
        <v>1775</v>
      </c>
    </row>
    <row r="6815" spans="1:4" hidden="1" x14ac:dyDescent="0.25">
      <c r="A6815" s="61" t="s">
        <v>264</v>
      </c>
      <c r="B6815" s="61" t="s">
        <v>265</v>
      </c>
      <c r="C6815">
        <v>1887</v>
      </c>
      <c r="D6815" s="61" t="s">
        <v>2504</v>
      </c>
    </row>
    <row r="6816" spans="1:4" hidden="1" x14ac:dyDescent="0.25">
      <c r="A6816" s="61" t="s">
        <v>264</v>
      </c>
      <c r="B6816" s="61" t="s">
        <v>265</v>
      </c>
      <c r="C6816">
        <v>1888</v>
      </c>
      <c r="D6816" s="61" t="s">
        <v>2504</v>
      </c>
    </row>
    <row r="6817" spans="1:4" hidden="1" x14ac:dyDescent="0.25">
      <c r="A6817" s="61" t="s">
        <v>264</v>
      </c>
      <c r="B6817" s="61" t="s">
        <v>265</v>
      </c>
      <c r="C6817">
        <v>1889</v>
      </c>
      <c r="D6817" s="61" t="s">
        <v>2504</v>
      </c>
    </row>
    <row r="6818" spans="1:4" hidden="1" x14ac:dyDescent="0.25">
      <c r="A6818" s="61" t="s">
        <v>264</v>
      </c>
      <c r="B6818" s="61" t="s">
        <v>265</v>
      </c>
      <c r="C6818">
        <v>1890</v>
      </c>
      <c r="D6818" s="61" t="s">
        <v>2504</v>
      </c>
    </row>
    <row r="6819" spans="1:4" hidden="1" x14ac:dyDescent="0.25">
      <c r="A6819" s="61" t="s">
        <v>264</v>
      </c>
      <c r="B6819" s="61" t="s">
        <v>265</v>
      </c>
      <c r="C6819">
        <v>1891</v>
      </c>
      <c r="D6819" s="61" t="s">
        <v>2504</v>
      </c>
    </row>
    <row r="6820" spans="1:4" hidden="1" x14ac:dyDescent="0.25">
      <c r="A6820" s="61" t="s">
        <v>264</v>
      </c>
      <c r="B6820" s="61" t="s">
        <v>265</v>
      </c>
      <c r="C6820">
        <v>1892</v>
      </c>
      <c r="D6820" s="61" t="s">
        <v>2504</v>
      </c>
    </row>
    <row r="6821" spans="1:4" hidden="1" x14ac:dyDescent="0.25">
      <c r="A6821" s="61" t="s">
        <v>264</v>
      </c>
      <c r="B6821" s="61" t="s">
        <v>265</v>
      </c>
      <c r="C6821">
        <v>1893</v>
      </c>
      <c r="D6821" s="61" t="s">
        <v>2504</v>
      </c>
    </row>
    <row r="6822" spans="1:4" hidden="1" x14ac:dyDescent="0.25">
      <c r="A6822" s="61" t="s">
        <v>264</v>
      </c>
      <c r="B6822" s="61" t="s">
        <v>265</v>
      </c>
      <c r="C6822">
        <v>1894</v>
      </c>
      <c r="D6822" s="61" t="s">
        <v>2504</v>
      </c>
    </row>
    <row r="6823" spans="1:4" hidden="1" x14ac:dyDescent="0.25">
      <c r="A6823" s="61" t="s">
        <v>264</v>
      </c>
      <c r="B6823" s="61" t="s">
        <v>265</v>
      </c>
      <c r="C6823">
        <v>1895</v>
      </c>
      <c r="D6823" s="61" t="s">
        <v>2504</v>
      </c>
    </row>
    <row r="6824" spans="1:4" hidden="1" x14ac:dyDescent="0.25">
      <c r="A6824" s="61" t="s">
        <v>264</v>
      </c>
      <c r="B6824" s="61" t="s">
        <v>265</v>
      </c>
      <c r="C6824">
        <v>1896</v>
      </c>
      <c r="D6824" s="61" t="s">
        <v>2504</v>
      </c>
    </row>
    <row r="6825" spans="1:4" hidden="1" x14ac:dyDescent="0.25">
      <c r="A6825" s="61" t="s">
        <v>264</v>
      </c>
      <c r="B6825" s="61" t="s">
        <v>265</v>
      </c>
      <c r="C6825">
        <v>1897</v>
      </c>
      <c r="D6825" s="61" t="s">
        <v>2504</v>
      </c>
    </row>
    <row r="6826" spans="1:4" hidden="1" x14ac:dyDescent="0.25">
      <c r="A6826" s="61" t="s">
        <v>264</v>
      </c>
      <c r="B6826" s="61" t="s">
        <v>265</v>
      </c>
      <c r="C6826">
        <v>1898</v>
      </c>
      <c r="D6826" s="61" t="s">
        <v>1816</v>
      </c>
    </row>
    <row r="6827" spans="1:4" hidden="1" x14ac:dyDescent="0.25">
      <c r="A6827" s="61" t="s">
        <v>264</v>
      </c>
      <c r="B6827" s="61" t="s">
        <v>265</v>
      </c>
      <c r="C6827">
        <v>1899</v>
      </c>
      <c r="D6827" s="61" t="s">
        <v>1493</v>
      </c>
    </row>
    <row r="6828" spans="1:4" hidden="1" x14ac:dyDescent="0.25">
      <c r="A6828" s="61" t="s">
        <v>264</v>
      </c>
      <c r="B6828" s="61" t="s">
        <v>265</v>
      </c>
      <c r="C6828">
        <v>1900</v>
      </c>
      <c r="D6828" s="61" t="s">
        <v>1592</v>
      </c>
    </row>
    <row r="6829" spans="1:4" hidden="1" x14ac:dyDescent="0.25">
      <c r="A6829" s="61" t="s">
        <v>264</v>
      </c>
      <c r="B6829" s="61" t="s">
        <v>265</v>
      </c>
      <c r="C6829">
        <v>1901</v>
      </c>
      <c r="D6829" s="61" t="s">
        <v>1592</v>
      </c>
    </row>
    <row r="6830" spans="1:4" hidden="1" x14ac:dyDescent="0.25">
      <c r="A6830" s="61" t="s">
        <v>264</v>
      </c>
      <c r="B6830" s="61" t="s">
        <v>265</v>
      </c>
      <c r="C6830">
        <v>1902</v>
      </c>
      <c r="D6830" s="61" t="s">
        <v>2308</v>
      </c>
    </row>
    <row r="6831" spans="1:4" hidden="1" x14ac:dyDescent="0.25">
      <c r="A6831" s="61" t="s">
        <v>264</v>
      </c>
      <c r="B6831" s="61" t="s">
        <v>265</v>
      </c>
      <c r="C6831">
        <v>1903</v>
      </c>
      <c r="D6831" s="61" t="s">
        <v>2308</v>
      </c>
    </row>
    <row r="6832" spans="1:4" hidden="1" x14ac:dyDescent="0.25">
      <c r="A6832" s="61" t="s">
        <v>264</v>
      </c>
      <c r="B6832" s="61" t="s">
        <v>265</v>
      </c>
      <c r="C6832">
        <v>1904</v>
      </c>
      <c r="D6832" s="61" t="s">
        <v>2308</v>
      </c>
    </row>
    <row r="6833" spans="1:4" hidden="1" x14ac:dyDescent="0.25">
      <c r="A6833" s="61" t="s">
        <v>264</v>
      </c>
      <c r="B6833" s="61" t="s">
        <v>265</v>
      </c>
      <c r="C6833">
        <v>1905</v>
      </c>
      <c r="D6833" s="61" t="s">
        <v>2308</v>
      </c>
    </row>
    <row r="6834" spans="1:4" hidden="1" x14ac:dyDescent="0.25">
      <c r="A6834" s="61" t="s">
        <v>264</v>
      </c>
      <c r="B6834" s="61" t="s">
        <v>265</v>
      </c>
      <c r="C6834">
        <v>1906</v>
      </c>
      <c r="D6834" s="61" t="s">
        <v>2310</v>
      </c>
    </row>
    <row r="6835" spans="1:4" hidden="1" x14ac:dyDescent="0.25">
      <c r="A6835" s="61" t="s">
        <v>264</v>
      </c>
      <c r="B6835" s="61" t="s">
        <v>265</v>
      </c>
      <c r="C6835">
        <v>1907</v>
      </c>
      <c r="D6835" s="61" t="s">
        <v>2172</v>
      </c>
    </row>
    <row r="6836" spans="1:4" hidden="1" x14ac:dyDescent="0.25">
      <c r="A6836" s="61" t="s">
        <v>264</v>
      </c>
      <c r="B6836" s="61" t="s">
        <v>265</v>
      </c>
      <c r="C6836">
        <v>1908</v>
      </c>
      <c r="D6836" s="61" t="s">
        <v>2172</v>
      </c>
    </row>
    <row r="6837" spans="1:4" hidden="1" x14ac:dyDescent="0.25">
      <c r="A6837" s="61" t="s">
        <v>264</v>
      </c>
      <c r="B6837" s="61" t="s">
        <v>265</v>
      </c>
      <c r="C6837">
        <v>1909</v>
      </c>
      <c r="D6837" s="61" t="s">
        <v>2172</v>
      </c>
    </row>
    <row r="6838" spans="1:4" hidden="1" x14ac:dyDescent="0.25">
      <c r="A6838" s="61" t="s">
        <v>264</v>
      </c>
      <c r="B6838" s="61" t="s">
        <v>265</v>
      </c>
      <c r="C6838">
        <v>1910</v>
      </c>
      <c r="D6838" s="61" t="s">
        <v>2573</v>
      </c>
    </row>
    <row r="6839" spans="1:4" hidden="1" x14ac:dyDescent="0.25">
      <c r="A6839" s="61" t="s">
        <v>264</v>
      </c>
      <c r="B6839" s="61" t="s">
        <v>265</v>
      </c>
      <c r="C6839">
        <v>1911</v>
      </c>
      <c r="D6839" s="61" t="s">
        <v>2573</v>
      </c>
    </row>
    <row r="6840" spans="1:4" hidden="1" x14ac:dyDescent="0.25">
      <c r="A6840" s="61" t="s">
        <v>264</v>
      </c>
      <c r="B6840" s="61" t="s">
        <v>265</v>
      </c>
      <c r="C6840">
        <v>1912</v>
      </c>
      <c r="D6840" s="61" t="s">
        <v>2573</v>
      </c>
    </row>
    <row r="6841" spans="1:4" hidden="1" x14ac:dyDescent="0.25">
      <c r="A6841" s="61" t="s">
        <v>264</v>
      </c>
      <c r="B6841" s="61" t="s">
        <v>265</v>
      </c>
      <c r="C6841">
        <v>1913</v>
      </c>
      <c r="D6841" s="61" t="s">
        <v>1722</v>
      </c>
    </row>
    <row r="6842" spans="1:4" hidden="1" x14ac:dyDescent="0.25">
      <c r="A6842" s="61" t="s">
        <v>264</v>
      </c>
      <c r="B6842" s="61" t="s">
        <v>265</v>
      </c>
      <c r="C6842">
        <v>1914</v>
      </c>
      <c r="D6842" s="61" t="s">
        <v>2337</v>
      </c>
    </row>
    <row r="6843" spans="1:4" hidden="1" x14ac:dyDescent="0.25">
      <c r="A6843" s="61" t="s">
        <v>264</v>
      </c>
      <c r="B6843" s="61" t="s">
        <v>265</v>
      </c>
      <c r="C6843">
        <v>1915</v>
      </c>
      <c r="D6843" s="61" t="s">
        <v>2337</v>
      </c>
    </row>
    <row r="6844" spans="1:4" hidden="1" x14ac:dyDescent="0.25">
      <c r="A6844" s="61" t="s">
        <v>264</v>
      </c>
      <c r="B6844" s="61" t="s">
        <v>265</v>
      </c>
      <c r="C6844">
        <v>1916</v>
      </c>
      <c r="D6844" s="61" t="s">
        <v>2337</v>
      </c>
    </row>
    <row r="6845" spans="1:4" hidden="1" x14ac:dyDescent="0.25">
      <c r="A6845" s="61" t="s">
        <v>264</v>
      </c>
      <c r="B6845" s="61" t="s">
        <v>265</v>
      </c>
      <c r="C6845">
        <v>1917</v>
      </c>
      <c r="D6845" s="61" t="s">
        <v>2337</v>
      </c>
    </row>
    <row r="6846" spans="1:4" hidden="1" x14ac:dyDescent="0.25">
      <c r="A6846" s="61" t="s">
        <v>264</v>
      </c>
      <c r="B6846" s="61" t="s">
        <v>265</v>
      </c>
      <c r="C6846">
        <v>1918</v>
      </c>
      <c r="D6846" s="61" t="s">
        <v>2337</v>
      </c>
    </row>
    <row r="6847" spans="1:4" hidden="1" x14ac:dyDescent="0.25">
      <c r="A6847" s="61" t="s">
        <v>264</v>
      </c>
      <c r="B6847" s="61" t="s">
        <v>265</v>
      </c>
      <c r="C6847">
        <v>1919</v>
      </c>
      <c r="D6847" s="61" t="s">
        <v>2337</v>
      </c>
    </row>
    <row r="6848" spans="1:4" hidden="1" x14ac:dyDescent="0.25">
      <c r="A6848" s="61" t="s">
        <v>264</v>
      </c>
      <c r="B6848" s="61" t="s">
        <v>265</v>
      </c>
      <c r="C6848">
        <v>1920</v>
      </c>
      <c r="D6848" s="61" t="s">
        <v>2337</v>
      </c>
    </row>
    <row r="6849" spans="1:4" hidden="1" x14ac:dyDescent="0.25">
      <c r="A6849" s="61" t="s">
        <v>264</v>
      </c>
      <c r="B6849" s="61" t="s">
        <v>265</v>
      </c>
      <c r="C6849">
        <v>1921</v>
      </c>
      <c r="D6849" s="61" t="s">
        <v>2337</v>
      </c>
    </row>
    <row r="6850" spans="1:4" hidden="1" x14ac:dyDescent="0.25">
      <c r="A6850" s="61" t="s">
        <v>264</v>
      </c>
      <c r="B6850" s="61" t="s">
        <v>265</v>
      </c>
      <c r="C6850">
        <v>1922</v>
      </c>
      <c r="D6850" s="61" t="s">
        <v>1702</v>
      </c>
    </row>
    <row r="6851" spans="1:4" hidden="1" x14ac:dyDescent="0.25">
      <c r="A6851" s="61" t="s">
        <v>264</v>
      </c>
      <c r="B6851" s="61" t="s">
        <v>265</v>
      </c>
      <c r="C6851">
        <v>1923</v>
      </c>
      <c r="D6851" s="61" t="s">
        <v>1702</v>
      </c>
    </row>
    <row r="6852" spans="1:4" hidden="1" x14ac:dyDescent="0.25">
      <c r="A6852" s="61" t="s">
        <v>264</v>
      </c>
      <c r="B6852" s="61" t="s">
        <v>265</v>
      </c>
      <c r="C6852">
        <v>1924</v>
      </c>
      <c r="D6852" s="61" t="s">
        <v>1702</v>
      </c>
    </row>
    <row r="6853" spans="1:4" hidden="1" x14ac:dyDescent="0.25">
      <c r="A6853" s="61" t="s">
        <v>264</v>
      </c>
      <c r="B6853" s="61" t="s">
        <v>265</v>
      </c>
      <c r="C6853">
        <v>1925</v>
      </c>
      <c r="D6853" s="61" t="s">
        <v>1702</v>
      </c>
    </row>
    <row r="6854" spans="1:4" hidden="1" x14ac:dyDescent="0.25">
      <c r="A6854" s="61" t="s">
        <v>264</v>
      </c>
      <c r="B6854" s="61" t="s">
        <v>265</v>
      </c>
      <c r="C6854">
        <v>1926</v>
      </c>
      <c r="D6854" s="61" t="s">
        <v>1702</v>
      </c>
    </row>
    <row r="6855" spans="1:4" hidden="1" x14ac:dyDescent="0.25">
      <c r="A6855" s="61" t="s">
        <v>264</v>
      </c>
      <c r="B6855" s="61" t="s">
        <v>265</v>
      </c>
      <c r="C6855">
        <v>1927</v>
      </c>
      <c r="D6855" s="61" t="s">
        <v>1702</v>
      </c>
    </row>
    <row r="6856" spans="1:4" hidden="1" x14ac:dyDescent="0.25">
      <c r="A6856" s="61" t="s">
        <v>264</v>
      </c>
      <c r="B6856" s="61" t="s">
        <v>265</v>
      </c>
      <c r="C6856">
        <v>1928</v>
      </c>
      <c r="D6856" s="61" t="s">
        <v>2335</v>
      </c>
    </row>
    <row r="6857" spans="1:4" hidden="1" x14ac:dyDescent="0.25">
      <c r="A6857" s="61" t="s">
        <v>264</v>
      </c>
      <c r="B6857" s="61" t="s">
        <v>265</v>
      </c>
      <c r="C6857">
        <v>1929</v>
      </c>
      <c r="D6857" s="61" t="s">
        <v>2589</v>
      </c>
    </row>
    <row r="6858" spans="1:4" hidden="1" x14ac:dyDescent="0.25">
      <c r="A6858" s="61" t="s">
        <v>264</v>
      </c>
      <c r="B6858" s="61" t="s">
        <v>265</v>
      </c>
      <c r="C6858">
        <v>1930</v>
      </c>
      <c r="D6858" s="61" t="s">
        <v>1806</v>
      </c>
    </row>
    <row r="6859" spans="1:4" hidden="1" x14ac:dyDescent="0.25">
      <c r="A6859" s="61" t="s">
        <v>264</v>
      </c>
      <c r="B6859" s="61" t="s">
        <v>265</v>
      </c>
      <c r="C6859">
        <v>1931</v>
      </c>
      <c r="D6859" s="61" t="s">
        <v>1495</v>
      </c>
    </row>
    <row r="6860" spans="1:4" hidden="1" x14ac:dyDescent="0.25">
      <c r="A6860" s="61" t="s">
        <v>264</v>
      </c>
      <c r="B6860" s="61" t="s">
        <v>265</v>
      </c>
      <c r="C6860">
        <v>1932</v>
      </c>
      <c r="D6860" s="61" t="s">
        <v>1495</v>
      </c>
    </row>
    <row r="6861" spans="1:4" hidden="1" x14ac:dyDescent="0.25">
      <c r="A6861" s="61" t="s">
        <v>264</v>
      </c>
      <c r="B6861" s="61" t="s">
        <v>265</v>
      </c>
      <c r="C6861">
        <v>1933</v>
      </c>
      <c r="D6861" s="61" t="s">
        <v>1502</v>
      </c>
    </row>
    <row r="6862" spans="1:4" hidden="1" x14ac:dyDescent="0.25">
      <c r="A6862" s="61" t="s">
        <v>264</v>
      </c>
      <c r="B6862" s="61" t="s">
        <v>265</v>
      </c>
      <c r="C6862">
        <v>1934</v>
      </c>
      <c r="D6862" s="61" t="s">
        <v>1715</v>
      </c>
    </row>
    <row r="6863" spans="1:4" hidden="1" x14ac:dyDescent="0.25">
      <c r="A6863" s="61" t="s">
        <v>264</v>
      </c>
      <c r="B6863" s="61" t="s">
        <v>265</v>
      </c>
      <c r="C6863">
        <v>1935</v>
      </c>
      <c r="D6863" s="61" t="s">
        <v>1715</v>
      </c>
    </row>
    <row r="6864" spans="1:4" hidden="1" x14ac:dyDescent="0.25">
      <c r="A6864" s="61" t="s">
        <v>264</v>
      </c>
      <c r="B6864" s="61" t="s">
        <v>265</v>
      </c>
      <c r="C6864">
        <v>1936</v>
      </c>
      <c r="D6864" s="61" t="s">
        <v>1715</v>
      </c>
    </row>
    <row r="6865" spans="1:4" hidden="1" x14ac:dyDescent="0.25">
      <c r="A6865" s="61" t="s">
        <v>264</v>
      </c>
      <c r="B6865" s="61" t="s">
        <v>265</v>
      </c>
      <c r="C6865">
        <v>1937</v>
      </c>
      <c r="D6865" s="61" t="s">
        <v>1715</v>
      </c>
    </row>
    <row r="6866" spans="1:4" hidden="1" x14ac:dyDescent="0.25">
      <c r="A6866" s="61" t="s">
        <v>264</v>
      </c>
      <c r="B6866" s="61" t="s">
        <v>265</v>
      </c>
      <c r="C6866">
        <v>1938</v>
      </c>
      <c r="D6866" s="61" t="s">
        <v>1715</v>
      </c>
    </row>
    <row r="6867" spans="1:4" hidden="1" x14ac:dyDescent="0.25">
      <c r="A6867" s="61" t="s">
        <v>264</v>
      </c>
      <c r="B6867" s="61" t="s">
        <v>265</v>
      </c>
      <c r="C6867">
        <v>1939</v>
      </c>
      <c r="D6867" s="61" t="s">
        <v>1715</v>
      </c>
    </row>
    <row r="6868" spans="1:4" hidden="1" x14ac:dyDescent="0.25">
      <c r="A6868" s="61" t="s">
        <v>264</v>
      </c>
      <c r="B6868" s="61" t="s">
        <v>265</v>
      </c>
      <c r="C6868">
        <v>1940</v>
      </c>
      <c r="D6868" s="61" t="s">
        <v>1707</v>
      </c>
    </row>
    <row r="6869" spans="1:4" hidden="1" x14ac:dyDescent="0.25">
      <c r="A6869" s="61" t="s">
        <v>264</v>
      </c>
      <c r="B6869" s="61" t="s">
        <v>265</v>
      </c>
      <c r="C6869">
        <v>1941</v>
      </c>
      <c r="D6869" s="61" t="s">
        <v>1707</v>
      </c>
    </row>
    <row r="6870" spans="1:4" hidden="1" x14ac:dyDescent="0.25">
      <c r="A6870" s="61" t="s">
        <v>264</v>
      </c>
      <c r="B6870" s="61" t="s">
        <v>265</v>
      </c>
      <c r="C6870">
        <v>1942</v>
      </c>
      <c r="D6870" s="61" t="s">
        <v>1707</v>
      </c>
    </row>
    <row r="6871" spans="1:4" hidden="1" x14ac:dyDescent="0.25">
      <c r="A6871" s="61" t="s">
        <v>264</v>
      </c>
      <c r="B6871" s="61" t="s">
        <v>265</v>
      </c>
      <c r="C6871">
        <v>1943</v>
      </c>
      <c r="D6871" s="61" t="s">
        <v>1707</v>
      </c>
    </row>
    <row r="6872" spans="1:4" hidden="1" x14ac:dyDescent="0.25">
      <c r="A6872" s="61" t="s">
        <v>264</v>
      </c>
      <c r="B6872" s="61" t="s">
        <v>265</v>
      </c>
      <c r="C6872">
        <v>1944</v>
      </c>
      <c r="D6872" s="61" t="s">
        <v>1707</v>
      </c>
    </row>
    <row r="6873" spans="1:4" hidden="1" x14ac:dyDescent="0.25">
      <c r="A6873" s="61" t="s">
        <v>264</v>
      </c>
      <c r="B6873" s="61" t="s">
        <v>265</v>
      </c>
      <c r="C6873">
        <v>1945</v>
      </c>
      <c r="D6873" s="61" t="s">
        <v>2563</v>
      </c>
    </row>
    <row r="6874" spans="1:4" hidden="1" x14ac:dyDescent="0.25">
      <c r="A6874" s="61" t="s">
        <v>264</v>
      </c>
      <c r="B6874" s="61" t="s">
        <v>265</v>
      </c>
      <c r="C6874">
        <v>1946</v>
      </c>
      <c r="D6874" s="61" t="s">
        <v>1699</v>
      </c>
    </row>
    <row r="6875" spans="1:4" hidden="1" x14ac:dyDescent="0.25">
      <c r="A6875" s="61" t="s">
        <v>264</v>
      </c>
      <c r="B6875" s="61" t="s">
        <v>265</v>
      </c>
      <c r="C6875">
        <v>1947</v>
      </c>
      <c r="D6875" s="61" t="s">
        <v>1699</v>
      </c>
    </row>
    <row r="6876" spans="1:4" hidden="1" x14ac:dyDescent="0.25">
      <c r="A6876" s="61" t="s">
        <v>264</v>
      </c>
      <c r="B6876" s="61" t="s">
        <v>265</v>
      </c>
      <c r="C6876">
        <v>1948</v>
      </c>
      <c r="D6876" s="61" t="s">
        <v>2309</v>
      </c>
    </row>
    <row r="6877" spans="1:4" hidden="1" x14ac:dyDescent="0.25">
      <c r="A6877" s="61" t="s">
        <v>264</v>
      </c>
      <c r="B6877" s="61" t="s">
        <v>265</v>
      </c>
      <c r="C6877">
        <v>1949</v>
      </c>
      <c r="D6877" s="61" t="s">
        <v>2309</v>
      </c>
    </row>
    <row r="6878" spans="1:4" hidden="1" x14ac:dyDescent="0.25">
      <c r="A6878" s="61" t="s">
        <v>264</v>
      </c>
      <c r="B6878" s="61" t="s">
        <v>265</v>
      </c>
      <c r="C6878">
        <v>1950</v>
      </c>
      <c r="D6878" s="61" t="s">
        <v>2309</v>
      </c>
    </row>
    <row r="6879" spans="1:4" hidden="1" x14ac:dyDescent="0.25">
      <c r="A6879" s="61" t="s">
        <v>264</v>
      </c>
      <c r="B6879" s="61" t="s">
        <v>265</v>
      </c>
      <c r="C6879">
        <v>1951</v>
      </c>
      <c r="D6879" s="61" t="s">
        <v>1743</v>
      </c>
    </row>
    <row r="6880" spans="1:4" hidden="1" x14ac:dyDescent="0.25">
      <c r="A6880" s="61" t="s">
        <v>264</v>
      </c>
      <c r="B6880" s="61" t="s">
        <v>265</v>
      </c>
      <c r="C6880">
        <v>1952</v>
      </c>
      <c r="D6880" s="61" t="s">
        <v>1494</v>
      </c>
    </row>
    <row r="6881" spans="1:4" hidden="1" x14ac:dyDescent="0.25">
      <c r="A6881" s="61" t="s">
        <v>264</v>
      </c>
      <c r="B6881" s="61" t="s">
        <v>265</v>
      </c>
      <c r="C6881">
        <v>1953</v>
      </c>
      <c r="D6881" s="61" t="s">
        <v>1553</v>
      </c>
    </row>
    <row r="6882" spans="1:4" hidden="1" x14ac:dyDescent="0.25">
      <c r="A6882" s="61" t="s">
        <v>264</v>
      </c>
      <c r="B6882" s="61" t="s">
        <v>265</v>
      </c>
      <c r="C6882">
        <v>1954</v>
      </c>
      <c r="D6882" s="61" t="s">
        <v>1855</v>
      </c>
    </row>
    <row r="6883" spans="1:4" hidden="1" x14ac:dyDescent="0.25">
      <c r="A6883" s="61" t="s">
        <v>264</v>
      </c>
      <c r="B6883" s="61" t="s">
        <v>265</v>
      </c>
      <c r="C6883">
        <v>1955</v>
      </c>
      <c r="D6883" s="61" t="s">
        <v>1855</v>
      </c>
    </row>
    <row r="6884" spans="1:4" hidden="1" x14ac:dyDescent="0.25">
      <c r="A6884" s="61" t="s">
        <v>264</v>
      </c>
      <c r="B6884" s="61" t="s">
        <v>265</v>
      </c>
      <c r="C6884">
        <v>1956</v>
      </c>
      <c r="D6884" s="61" t="s">
        <v>1855</v>
      </c>
    </row>
    <row r="6885" spans="1:4" hidden="1" x14ac:dyDescent="0.25">
      <c r="A6885" s="61" t="s">
        <v>264</v>
      </c>
      <c r="B6885" s="61" t="s">
        <v>265</v>
      </c>
      <c r="C6885">
        <v>1957</v>
      </c>
      <c r="D6885" s="61" t="s">
        <v>1855</v>
      </c>
    </row>
    <row r="6886" spans="1:4" hidden="1" x14ac:dyDescent="0.25">
      <c r="A6886" s="61" t="s">
        <v>264</v>
      </c>
      <c r="B6886" s="61" t="s">
        <v>265</v>
      </c>
      <c r="C6886">
        <v>1958</v>
      </c>
      <c r="D6886" s="61" t="s">
        <v>1855</v>
      </c>
    </row>
    <row r="6887" spans="1:4" hidden="1" x14ac:dyDescent="0.25">
      <c r="A6887" s="61" t="s">
        <v>264</v>
      </c>
      <c r="B6887" s="61" t="s">
        <v>265</v>
      </c>
      <c r="C6887">
        <v>1959</v>
      </c>
      <c r="D6887" s="61" t="s">
        <v>1755</v>
      </c>
    </row>
    <row r="6888" spans="1:4" hidden="1" x14ac:dyDescent="0.25">
      <c r="A6888" s="61" t="s">
        <v>264</v>
      </c>
      <c r="B6888" s="61" t="s">
        <v>265</v>
      </c>
      <c r="C6888">
        <v>1960</v>
      </c>
      <c r="D6888" s="61" t="s">
        <v>2120</v>
      </c>
    </row>
    <row r="6889" spans="1:4" hidden="1" x14ac:dyDescent="0.25">
      <c r="A6889" s="61" t="s">
        <v>264</v>
      </c>
      <c r="B6889" s="61" t="s">
        <v>265</v>
      </c>
      <c r="C6889">
        <v>1961</v>
      </c>
      <c r="D6889" s="61" t="s">
        <v>2120</v>
      </c>
    </row>
    <row r="6890" spans="1:4" hidden="1" x14ac:dyDescent="0.25">
      <c r="A6890" s="61" t="s">
        <v>264</v>
      </c>
      <c r="B6890" s="61" t="s">
        <v>265</v>
      </c>
      <c r="C6890">
        <v>1962</v>
      </c>
      <c r="D6890" s="61" t="s">
        <v>2120</v>
      </c>
    </row>
    <row r="6891" spans="1:4" hidden="1" x14ac:dyDescent="0.25">
      <c r="A6891" s="61" t="s">
        <v>264</v>
      </c>
      <c r="B6891" s="61" t="s">
        <v>265</v>
      </c>
      <c r="C6891">
        <v>1963</v>
      </c>
      <c r="D6891" s="61" t="s">
        <v>2120</v>
      </c>
    </row>
    <row r="6892" spans="1:4" hidden="1" x14ac:dyDescent="0.25">
      <c r="A6892" s="61" t="s">
        <v>264</v>
      </c>
      <c r="B6892" s="61" t="s">
        <v>265</v>
      </c>
      <c r="C6892">
        <v>1964</v>
      </c>
      <c r="D6892" s="61" t="s">
        <v>2120</v>
      </c>
    </row>
    <row r="6893" spans="1:4" hidden="1" x14ac:dyDescent="0.25">
      <c r="A6893" s="61" t="s">
        <v>264</v>
      </c>
      <c r="B6893" s="61" t="s">
        <v>265</v>
      </c>
      <c r="C6893">
        <v>1965</v>
      </c>
      <c r="D6893" s="61" t="s">
        <v>2120</v>
      </c>
    </row>
    <row r="6894" spans="1:4" hidden="1" x14ac:dyDescent="0.25">
      <c r="A6894" s="61" t="s">
        <v>264</v>
      </c>
      <c r="B6894" s="61" t="s">
        <v>265</v>
      </c>
      <c r="C6894">
        <v>1966</v>
      </c>
      <c r="D6894" s="61" t="s">
        <v>2120</v>
      </c>
    </row>
    <row r="6895" spans="1:4" hidden="1" x14ac:dyDescent="0.25">
      <c r="A6895" s="61" t="s">
        <v>264</v>
      </c>
      <c r="B6895" s="61" t="s">
        <v>265</v>
      </c>
      <c r="C6895">
        <v>1967</v>
      </c>
      <c r="D6895" s="61" t="s">
        <v>2120</v>
      </c>
    </row>
    <row r="6896" spans="1:4" hidden="1" x14ac:dyDescent="0.25">
      <c r="A6896" s="61" t="s">
        <v>264</v>
      </c>
      <c r="B6896" s="61" t="s">
        <v>265</v>
      </c>
      <c r="C6896">
        <v>1968</v>
      </c>
      <c r="D6896" s="61" t="s">
        <v>2120</v>
      </c>
    </row>
    <row r="6897" spans="1:4" hidden="1" x14ac:dyDescent="0.25">
      <c r="A6897" s="61" t="s">
        <v>264</v>
      </c>
      <c r="B6897" s="61" t="s">
        <v>265</v>
      </c>
      <c r="C6897">
        <v>1969</v>
      </c>
      <c r="D6897" s="61" t="s">
        <v>2120</v>
      </c>
    </row>
    <row r="6898" spans="1:4" hidden="1" x14ac:dyDescent="0.25">
      <c r="A6898" s="61" t="s">
        <v>264</v>
      </c>
      <c r="B6898" s="61" t="s">
        <v>265</v>
      </c>
      <c r="C6898">
        <v>1970</v>
      </c>
      <c r="D6898" s="61" t="s">
        <v>2120</v>
      </c>
    </row>
    <row r="6899" spans="1:4" hidden="1" x14ac:dyDescent="0.25">
      <c r="A6899" s="61" t="s">
        <v>264</v>
      </c>
      <c r="B6899" s="61" t="s">
        <v>265</v>
      </c>
      <c r="C6899">
        <v>1971</v>
      </c>
      <c r="D6899" s="61" t="s">
        <v>2120</v>
      </c>
    </row>
    <row r="6900" spans="1:4" hidden="1" x14ac:dyDescent="0.25">
      <c r="A6900" s="61" t="s">
        <v>264</v>
      </c>
      <c r="B6900" s="61" t="s">
        <v>265</v>
      </c>
      <c r="C6900">
        <v>1972</v>
      </c>
      <c r="D6900" s="61" t="s">
        <v>2120</v>
      </c>
    </row>
    <row r="6901" spans="1:4" hidden="1" x14ac:dyDescent="0.25">
      <c r="A6901" s="61" t="s">
        <v>264</v>
      </c>
      <c r="B6901" s="61" t="s">
        <v>265</v>
      </c>
      <c r="C6901">
        <v>1973</v>
      </c>
      <c r="D6901" s="61" t="s">
        <v>2120</v>
      </c>
    </row>
    <row r="6902" spans="1:4" hidden="1" x14ac:dyDescent="0.25">
      <c r="A6902" s="61" t="s">
        <v>264</v>
      </c>
      <c r="B6902" s="61" t="s">
        <v>265</v>
      </c>
      <c r="C6902">
        <v>1974</v>
      </c>
      <c r="D6902" s="61" t="s">
        <v>2120</v>
      </c>
    </row>
    <row r="6903" spans="1:4" hidden="1" x14ac:dyDescent="0.25">
      <c r="A6903" s="61" t="s">
        <v>264</v>
      </c>
      <c r="B6903" s="61" t="s">
        <v>265</v>
      </c>
      <c r="C6903">
        <v>1975</v>
      </c>
      <c r="D6903" s="61" t="s">
        <v>2120</v>
      </c>
    </row>
    <row r="6904" spans="1:4" hidden="1" x14ac:dyDescent="0.25">
      <c r="A6904" s="61" t="s">
        <v>264</v>
      </c>
      <c r="B6904" s="61" t="s">
        <v>265</v>
      </c>
      <c r="C6904">
        <v>1976</v>
      </c>
      <c r="D6904" s="61" t="s">
        <v>1768</v>
      </c>
    </row>
    <row r="6905" spans="1:4" hidden="1" x14ac:dyDescent="0.25">
      <c r="A6905" s="61" t="s">
        <v>264</v>
      </c>
      <c r="B6905" s="61" t="s">
        <v>265</v>
      </c>
      <c r="C6905">
        <v>1977</v>
      </c>
      <c r="D6905" s="61" t="s">
        <v>1768</v>
      </c>
    </row>
    <row r="6906" spans="1:4" hidden="1" x14ac:dyDescent="0.25">
      <c r="A6906" s="61" t="s">
        <v>264</v>
      </c>
      <c r="B6906" s="61" t="s">
        <v>265</v>
      </c>
      <c r="C6906">
        <v>1978</v>
      </c>
      <c r="D6906" s="61" t="s">
        <v>1768</v>
      </c>
    </row>
    <row r="6907" spans="1:4" hidden="1" x14ac:dyDescent="0.25">
      <c r="A6907" s="61" t="s">
        <v>264</v>
      </c>
      <c r="B6907" s="61" t="s">
        <v>265</v>
      </c>
      <c r="C6907">
        <v>1979</v>
      </c>
      <c r="D6907" s="61" t="s">
        <v>1768</v>
      </c>
    </row>
    <row r="6908" spans="1:4" hidden="1" x14ac:dyDescent="0.25">
      <c r="A6908" s="61" t="s">
        <v>264</v>
      </c>
      <c r="B6908" s="61" t="s">
        <v>265</v>
      </c>
      <c r="C6908">
        <v>1980</v>
      </c>
      <c r="D6908" s="61" t="s">
        <v>1768</v>
      </c>
    </row>
    <row r="6909" spans="1:4" hidden="1" x14ac:dyDescent="0.25">
      <c r="A6909" s="61" t="s">
        <v>264</v>
      </c>
      <c r="B6909" s="61" t="s">
        <v>265</v>
      </c>
      <c r="C6909">
        <v>1981</v>
      </c>
      <c r="D6909" s="61" t="s">
        <v>1768</v>
      </c>
    </row>
    <row r="6910" spans="1:4" hidden="1" x14ac:dyDescent="0.25">
      <c r="A6910" s="61" t="s">
        <v>264</v>
      </c>
      <c r="B6910" s="61" t="s">
        <v>265</v>
      </c>
      <c r="C6910">
        <v>1982</v>
      </c>
      <c r="D6910" s="61" t="s">
        <v>1768</v>
      </c>
    </row>
    <row r="6911" spans="1:4" hidden="1" x14ac:dyDescent="0.25">
      <c r="A6911" s="61" t="s">
        <v>264</v>
      </c>
      <c r="B6911" s="61" t="s">
        <v>265</v>
      </c>
      <c r="C6911">
        <v>1983</v>
      </c>
      <c r="D6911" s="61" t="s">
        <v>1768</v>
      </c>
    </row>
    <row r="6912" spans="1:4" hidden="1" x14ac:dyDescent="0.25">
      <c r="A6912" s="61" t="s">
        <v>264</v>
      </c>
      <c r="B6912" s="61" t="s">
        <v>265</v>
      </c>
      <c r="C6912">
        <v>1984</v>
      </c>
      <c r="D6912" s="61" t="s">
        <v>1768</v>
      </c>
    </row>
    <row r="6913" spans="1:4" hidden="1" x14ac:dyDescent="0.25">
      <c r="A6913" s="61" t="s">
        <v>264</v>
      </c>
      <c r="B6913" s="61" t="s">
        <v>265</v>
      </c>
      <c r="C6913">
        <v>1985</v>
      </c>
      <c r="D6913" s="61" t="s">
        <v>1768</v>
      </c>
    </row>
    <row r="6914" spans="1:4" hidden="1" x14ac:dyDescent="0.25">
      <c r="A6914" s="61" t="s">
        <v>264</v>
      </c>
      <c r="B6914" s="61" t="s">
        <v>265</v>
      </c>
      <c r="C6914">
        <v>1986</v>
      </c>
      <c r="D6914" s="61" t="s">
        <v>1768</v>
      </c>
    </row>
    <row r="6915" spans="1:4" hidden="1" x14ac:dyDescent="0.25">
      <c r="A6915" s="61" t="s">
        <v>264</v>
      </c>
      <c r="B6915" s="61" t="s">
        <v>265</v>
      </c>
      <c r="C6915">
        <v>1987</v>
      </c>
      <c r="D6915" s="61" t="s">
        <v>1768</v>
      </c>
    </row>
    <row r="6916" spans="1:4" hidden="1" x14ac:dyDescent="0.25">
      <c r="A6916" s="61" t="s">
        <v>264</v>
      </c>
      <c r="B6916" s="61" t="s">
        <v>265</v>
      </c>
      <c r="C6916">
        <v>1988</v>
      </c>
      <c r="D6916" s="61" t="s">
        <v>1768</v>
      </c>
    </row>
    <row r="6917" spans="1:4" hidden="1" x14ac:dyDescent="0.25">
      <c r="A6917" s="61" t="s">
        <v>264</v>
      </c>
      <c r="B6917" s="61" t="s">
        <v>265</v>
      </c>
      <c r="C6917">
        <v>1989</v>
      </c>
      <c r="D6917" s="61" t="s">
        <v>1768</v>
      </c>
    </row>
    <row r="6918" spans="1:4" hidden="1" x14ac:dyDescent="0.25">
      <c r="A6918" s="61" t="s">
        <v>264</v>
      </c>
      <c r="B6918" s="61" t="s">
        <v>265</v>
      </c>
      <c r="C6918">
        <v>1990</v>
      </c>
      <c r="D6918" s="61" t="s">
        <v>1768</v>
      </c>
    </row>
    <row r="6919" spans="1:4" hidden="1" x14ac:dyDescent="0.25">
      <c r="A6919" s="61" t="s">
        <v>264</v>
      </c>
      <c r="B6919" s="61" t="s">
        <v>265</v>
      </c>
      <c r="C6919">
        <v>1991</v>
      </c>
      <c r="D6919" s="61" t="s">
        <v>1768</v>
      </c>
    </row>
    <row r="6920" spans="1:4" hidden="1" x14ac:dyDescent="0.25">
      <c r="A6920" s="61" t="s">
        <v>264</v>
      </c>
      <c r="B6920" s="61" t="s">
        <v>265</v>
      </c>
      <c r="C6920">
        <v>1992</v>
      </c>
      <c r="D6920" s="61" t="s">
        <v>1522</v>
      </c>
    </row>
    <row r="6921" spans="1:4" hidden="1" x14ac:dyDescent="0.25">
      <c r="A6921" s="61" t="s">
        <v>264</v>
      </c>
      <c r="B6921" s="61" t="s">
        <v>265</v>
      </c>
      <c r="C6921">
        <v>1993</v>
      </c>
      <c r="D6921" s="61" t="s">
        <v>1771</v>
      </c>
    </row>
    <row r="6922" spans="1:4" hidden="1" x14ac:dyDescent="0.25">
      <c r="A6922" s="61" t="s">
        <v>264</v>
      </c>
      <c r="B6922" s="61" t="s">
        <v>265</v>
      </c>
      <c r="C6922">
        <v>1994</v>
      </c>
      <c r="D6922" s="61" t="s">
        <v>1771</v>
      </c>
    </row>
    <row r="6923" spans="1:4" hidden="1" x14ac:dyDescent="0.25">
      <c r="A6923" s="61" t="s">
        <v>264</v>
      </c>
      <c r="B6923" s="61" t="s">
        <v>265</v>
      </c>
      <c r="C6923">
        <v>1995</v>
      </c>
      <c r="D6923" s="61" t="s">
        <v>1771</v>
      </c>
    </row>
    <row r="6924" spans="1:4" hidden="1" x14ac:dyDescent="0.25">
      <c r="A6924" s="61" t="s">
        <v>264</v>
      </c>
      <c r="B6924" s="61" t="s">
        <v>265</v>
      </c>
      <c r="C6924">
        <v>1996</v>
      </c>
      <c r="D6924" s="61" t="s">
        <v>1771</v>
      </c>
    </row>
    <row r="6925" spans="1:4" hidden="1" x14ac:dyDescent="0.25">
      <c r="A6925" s="61" t="s">
        <v>264</v>
      </c>
      <c r="B6925" s="61" t="s">
        <v>265</v>
      </c>
      <c r="C6925">
        <v>1997</v>
      </c>
      <c r="D6925" s="61" t="s">
        <v>1771</v>
      </c>
    </row>
    <row r="6926" spans="1:4" hidden="1" x14ac:dyDescent="0.25">
      <c r="A6926" s="61" t="s">
        <v>264</v>
      </c>
      <c r="B6926" s="61" t="s">
        <v>265</v>
      </c>
      <c r="C6926">
        <v>1998</v>
      </c>
      <c r="D6926" s="61" t="s">
        <v>1771</v>
      </c>
    </row>
    <row r="6927" spans="1:4" hidden="1" x14ac:dyDescent="0.25">
      <c r="A6927" s="61" t="s">
        <v>264</v>
      </c>
      <c r="B6927" s="61" t="s">
        <v>265</v>
      </c>
      <c r="C6927">
        <v>1999</v>
      </c>
      <c r="D6927" s="61" t="s">
        <v>1771</v>
      </c>
    </row>
    <row r="6928" spans="1:4" hidden="1" x14ac:dyDescent="0.25">
      <c r="A6928" s="61" t="s">
        <v>264</v>
      </c>
      <c r="B6928" s="61" t="s">
        <v>265</v>
      </c>
      <c r="C6928">
        <v>2000</v>
      </c>
      <c r="D6928" s="61" t="s">
        <v>1771</v>
      </c>
    </row>
    <row r="6929" spans="1:4" hidden="1" x14ac:dyDescent="0.25">
      <c r="A6929" s="61" t="s">
        <v>264</v>
      </c>
      <c r="B6929" s="61" t="s">
        <v>265</v>
      </c>
      <c r="C6929">
        <v>2001</v>
      </c>
      <c r="D6929" s="61" t="s">
        <v>1771</v>
      </c>
    </row>
    <row r="6930" spans="1:4" hidden="1" x14ac:dyDescent="0.25">
      <c r="A6930" s="61" t="s">
        <v>264</v>
      </c>
      <c r="B6930" s="61" t="s">
        <v>265</v>
      </c>
      <c r="C6930">
        <v>2002</v>
      </c>
      <c r="D6930" s="61" t="s">
        <v>1771</v>
      </c>
    </row>
    <row r="6931" spans="1:4" hidden="1" x14ac:dyDescent="0.25">
      <c r="A6931" s="61" t="s">
        <v>264</v>
      </c>
      <c r="B6931" s="61" t="s">
        <v>265</v>
      </c>
      <c r="C6931">
        <v>2003</v>
      </c>
      <c r="D6931" s="61" t="s">
        <v>1850</v>
      </c>
    </row>
    <row r="6932" spans="1:4" hidden="1" x14ac:dyDescent="0.25">
      <c r="A6932" s="61" t="s">
        <v>264</v>
      </c>
      <c r="B6932" s="61" t="s">
        <v>265</v>
      </c>
      <c r="C6932">
        <v>2004</v>
      </c>
      <c r="D6932" s="61" t="s">
        <v>1850</v>
      </c>
    </row>
    <row r="6933" spans="1:4" hidden="1" x14ac:dyDescent="0.25">
      <c r="A6933" s="61" t="s">
        <v>264</v>
      </c>
      <c r="B6933" s="61" t="s">
        <v>265</v>
      </c>
      <c r="C6933">
        <v>2005</v>
      </c>
      <c r="D6933" s="61" t="s">
        <v>1850</v>
      </c>
    </row>
    <row r="6934" spans="1:4" hidden="1" x14ac:dyDescent="0.25">
      <c r="A6934" s="61" t="s">
        <v>264</v>
      </c>
      <c r="B6934" s="61" t="s">
        <v>265</v>
      </c>
      <c r="C6934">
        <v>2006</v>
      </c>
      <c r="D6934" s="61" t="s">
        <v>1850</v>
      </c>
    </row>
    <row r="6935" spans="1:4" hidden="1" x14ac:dyDescent="0.25">
      <c r="A6935" s="61" t="s">
        <v>264</v>
      </c>
      <c r="B6935" s="61" t="s">
        <v>265</v>
      </c>
      <c r="C6935">
        <v>2007</v>
      </c>
      <c r="D6935" s="61" t="s">
        <v>1850</v>
      </c>
    </row>
    <row r="6936" spans="1:4" hidden="1" x14ac:dyDescent="0.25">
      <c r="A6936" s="61" t="s">
        <v>264</v>
      </c>
      <c r="B6936" s="61" t="s">
        <v>265</v>
      </c>
      <c r="C6936">
        <v>2008</v>
      </c>
      <c r="D6936" s="61" t="s">
        <v>1819</v>
      </c>
    </row>
    <row r="6937" spans="1:4" hidden="1" x14ac:dyDescent="0.25">
      <c r="A6937" s="61" t="s">
        <v>264</v>
      </c>
      <c r="B6937" s="61" t="s">
        <v>265</v>
      </c>
      <c r="C6937">
        <v>2009</v>
      </c>
      <c r="D6937" s="61" t="s">
        <v>1819</v>
      </c>
    </row>
    <row r="6938" spans="1:4" hidden="1" x14ac:dyDescent="0.25">
      <c r="A6938" s="61" t="s">
        <v>264</v>
      </c>
      <c r="B6938" s="61" t="s">
        <v>265</v>
      </c>
      <c r="C6938">
        <v>2010</v>
      </c>
      <c r="D6938" s="61" t="s">
        <v>1819</v>
      </c>
    </row>
    <row r="6939" spans="1:4" hidden="1" x14ac:dyDescent="0.25">
      <c r="A6939" s="61" t="s">
        <v>264</v>
      </c>
      <c r="B6939" s="61" t="s">
        <v>265</v>
      </c>
      <c r="C6939">
        <v>2011</v>
      </c>
      <c r="D6939" s="61" t="s">
        <v>1819</v>
      </c>
    </row>
    <row r="6940" spans="1:4" hidden="1" x14ac:dyDescent="0.25">
      <c r="A6940" s="61" t="s">
        <v>264</v>
      </c>
      <c r="B6940" s="61" t="s">
        <v>265</v>
      </c>
      <c r="C6940">
        <v>2012</v>
      </c>
      <c r="D6940" s="61" t="s">
        <v>1819</v>
      </c>
    </row>
    <row r="6941" spans="1:4" hidden="1" x14ac:dyDescent="0.25">
      <c r="A6941" s="61" t="s">
        <v>264</v>
      </c>
      <c r="B6941" s="61" t="s">
        <v>265</v>
      </c>
      <c r="C6941">
        <v>2013</v>
      </c>
      <c r="D6941" s="61" t="s">
        <v>2590</v>
      </c>
    </row>
    <row r="6942" spans="1:4" hidden="1" x14ac:dyDescent="0.25">
      <c r="A6942" s="61" t="s">
        <v>264</v>
      </c>
      <c r="B6942" s="61" t="s">
        <v>265</v>
      </c>
      <c r="C6942">
        <v>2014</v>
      </c>
      <c r="D6942" s="61" t="s">
        <v>1523</v>
      </c>
    </row>
    <row r="6943" spans="1:4" hidden="1" x14ac:dyDescent="0.25">
      <c r="A6943" s="61" t="s">
        <v>264</v>
      </c>
      <c r="B6943" s="61" t="s">
        <v>265</v>
      </c>
      <c r="C6943">
        <v>2015</v>
      </c>
      <c r="D6943" s="61" t="s">
        <v>2591</v>
      </c>
    </row>
    <row r="6944" spans="1:4" hidden="1" x14ac:dyDescent="0.25">
      <c r="A6944" s="61" t="s">
        <v>264</v>
      </c>
      <c r="B6944" s="61" t="s">
        <v>265</v>
      </c>
      <c r="C6944">
        <v>2016</v>
      </c>
      <c r="D6944" s="61" t="s">
        <v>2105</v>
      </c>
    </row>
    <row r="6945" spans="1:4" hidden="1" x14ac:dyDescent="0.25">
      <c r="A6945" s="61" t="s">
        <v>264</v>
      </c>
      <c r="B6945" s="61" t="s">
        <v>265</v>
      </c>
      <c r="C6945">
        <v>2017</v>
      </c>
      <c r="D6945" s="61" t="s">
        <v>1820</v>
      </c>
    </row>
    <row r="6946" spans="1:4" hidden="1" x14ac:dyDescent="0.25">
      <c r="A6946" s="61" t="s">
        <v>264</v>
      </c>
      <c r="B6946" s="61" t="s">
        <v>265</v>
      </c>
      <c r="C6946">
        <v>2018</v>
      </c>
      <c r="D6946" s="61" t="s">
        <v>1521</v>
      </c>
    </row>
    <row r="6947" spans="1:4" hidden="1" x14ac:dyDescent="0.25">
      <c r="A6947" s="61" t="s">
        <v>264</v>
      </c>
      <c r="B6947" s="61" t="s">
        <v>265</v>
      </c>
      <c r="C6947">
        <v>2019</v>
      </c>
      <c r="D6947" s="61" t="s">
        <v>1520</v>
      </c>
    </row>
    <row r="6948" spans="1:4" hidden="1" x14ac:dyDescent="0.25">
      <c r="A6948" s="61" t="s">
        <v>264</v>
      </c>
      <c r="B6948" s="61" t="s">
        <v>265</v>
      </c>
      <c r="C6948">
        <v>2020</v>
      </c>
      <c r="D6948" s="61" t="s">
        <v>1520</v>
      </c>
    </row>
    <row r="6949" spans="1:4" hidden="1" x14ac:dyDescent="0.25">
      <c r="A6949" s="61" t="s">
        <v>264</v>
      </c>
      <c r="B6949" s="61" t="s">
        <v>265</v>
      </c>
      <c r="C6949">
        <v>2021</v>
      </c>
      <c r="D6949" s="61" t="s">
        <v>1821</v>
      </c>
    </row>
    <row r="6950" spans="1:4" hidden="1" x14ac:dyDescent="0.25">
      <c r="A6950" s="61" t="s">
        <v>264</v>
      </c>
      <c r="B6950" s="61" t="s">
        <v>265</v>
      </c>
      <c r="C6950">
        <v>2022</v>
      </c>
      <c r="D6950" s="61" t="s">
        <v>1821</v>
      </c>
    </row>
    <row r="6951" spans="1:4" x14ac:dyDescent="0.25">
      <c r="A6951" s="61" t="s">
        <v>264</v>
      </c>
      <c r="B6951" s="61" t="s">
        <v>265</v>
      </c>
      <c r="C6951">
        <v>2023</v>
      </c>
      <c r="D6951" s="61">
        <v>0.14299999999999999</v>
      </c>
    </row>
    <row r="6952" spans="1:4" hidden="1" x14ac:dyDescent="0.25">
      <c r="A6952" s="61" t="s">
        <v>143</v>
      </c>
      <c r="B6952" s="61" t="s">
        <v>267</v>
      </c>
      <c r="C6952">
        <v>1900</v>
      </c>
      <c r="D6952" s="61" t="s">
        <v>1828</v>
      </c>
    </row>
    <row r="6953" spans="1:4" hidden="1" x14ac:dyDescent="0.25">
      <c r="A6953" s="61" t="s">
        <v>143</v>
      </c>
      <c r="B6953" s="61" t="s">
        <v>267</v>
      </c>
      <c r="C6953">
        <v>1901</v>
      </c>
      <c r="D6953" s="61" t="s">
        <v>1828</v>
      </c>
    </row>
    <row r="6954" spans="1:4" hidden="1" x14ac:dyDescent="0.25">
      <c r="A6954" s="61" t="s">
        <v>143</v>
      </c>
      <c r="B6954" s="61" t="s">
        <v>267</v>
      </c>
      <c r="C6954">
        <v>1902</v>
      </c>
      <c r="D6954" s="61" t="s">
        <v>1828</v>
      </c>
    </row>
    <row r="6955" spans="1:4" hidden="1" x14ac:dyDescent="0.25">
      <c r="A6955" s="61" t="s">
        <v>143</v>
      </c>
      <c r="B6955" s="61" t="s">
        <v>267</v>
      </c>
      <c r="C6955">
        <v>1903</v>
      </c>
      <c r="D6955" s="61" t="s">
        <v>1828</v>
      </c>
    </row>
    <row r="6956" spans="1:4" hidden="1" x14ac:dyDescent="0.25">
      <c r="A6956" s="61" t="s">
        <v>143</v>
      </c>
      <c r="B6956" s="61" t="s">
        <v>267</v>
      </c>
      <c r="C6956">
        <v>1904</v>
      </c>
      <c r="D6956" s="61" t="s">
        <v>1828</v>
      </c>
    </row>
    <row r="6957" spans="1:4" hidden="1" x14ac:dyDescent="0.25">
      <c r="A6957" s="61" t="s">
        <v>143</v>
      </c>
      <c r="B6957" s="61" t="s">
        <v>267</v>
      </c>
      <c r="C6957">
        <v>1905</v>
      </c>
      <c r="D6957" s="61" t="s">
        <v>1828</v>
      </c>
    </row>
    <row r="6958" spans="1:4" hidden="1" x14ac:dyDescent="0.25">
      <c r="A6958" s="61" t="s">
        <v>143</v>
      </c>
      <c r="B6958" s="61" t="s">
        <v>267</v>
      </c>
      <c r="C6958">
        <v>1906</v>
      </c>
      <c r="D6958" s="61" t="s">
        <v>1828</v>
      </c>
    </row>
    <row r="6959" spans="1:4" hidden="1" x14ac:dyDescent="0.25">
      <c r="A6959" s="61" t="s">
        <v>143</v>
      </c>
      <c r="B6959" s="61" t="s">
        <v>267</v>
      </c>
      <c r="C6959">
        <v>1907</v>
      </c>
      <c r="D6959" s="61" t="s">
        <v>1828</v>
      </c>
    </row>
    <row r="6960" spans="1:4" hidden="1" x14ac:dyDescent="0.25">
      <c r="A6960" s="61" t="s">
        <v>143</v>
      </c>
      <c r="B6960" s="61" t="s">
        <v>267</v>
      </c>
      <c r="C6960">
        <v>1908</v>
      </c>
      <c r="D6960" s="61" t="s">
        <v>1828</v>
      </c>
    </row>
    <row r="6961" spans="1:4" hidden="1" x14ac:dyDescent="0.25">
      <c r="A6961" s="61" t="s">
        <v>143</v>
      </c>
      <c r="B6961" s="61" t="s">
        <v>267</v>
      </c>
      <c r="C6961">
        <v>1909</v>
      </c>
      <c r="D6961" s="61" t="s">
        <v>1828</v>
      </c>
    </row>
    <row r="6962" spans="1:4" hidden="1" x14ac:dyDescent="0.25">
      <c r="A6962" s="61" t="s">
        <v>143</v>
      </c>
      <c r="B6962" s="61" t="s">
        <v>267</v>
      </c>
      <c r="C6962">
        <v>1910</v>
      </c>
      <c r="D6962" s="61" t="s">
        <v>1828</v>
      </c>
    </row>
    <row r="6963" spans="1:4" hidden="1" x14ac:dyDescent="0.25">
      <c r="A6963" s="61" t="s">
        <v>143</v>
      </c>
      <c r="B6963" s="61" t="s">
        <v>267</v>
      </c>
      <c r="C6963">
        <v>1911</v>
      </c>
      <c r="D6963" s="61" t="s">
        <v>1828</v>
      </c>
    </row>
    <row r="6964" spans="1:4" hidden="1" x14ac:dyDescent="0.25">
      <c r="A6964" s="61" t="s">
        <v>143</v>
      </c>
      <c r="B6964" s="61" t="s">
        <v>267</v>
      </c>
      <c r="C6964">
        <v>1912</v>
      </c>
      <c r="D6964" s="61" t="s">
        <v>1828</v>
      </c>
    </row>
    <row r="6965" spans="1:4" hidden="1" x14ac:dyDescent="0.25">
      <c r="A6965" s="61" t="s">
        <v>143</v>
      </c>
      <c r="B6965" s="61" t="s">
        <v>267</v>
      </c>
      <c r="C6965">
        <v>1913</v>
      </c>
      <c r="D6965" s="61" t="s">
        <v>1828</v>
      </c>
    </row>
    <row r="6966" spans="1:4" hidden="1" x14ac:dyDescent="0.25">
      <c r="A6966" s="61" t="s">
        <v>143</v>
      </c>
      <c r="B6966" s="61" t="s">
        <v>267</v>
      </c>
      <c r="C6966">
        <v>1914</v>
      </c>
      <c r="D6966" s="61" t="s">
        <v>1828</v>
      </c>
    </row>
    <row r="6967" spans="1:4" hidden="1" x14ac:dyDescent="0.25">
      <c r="A6967" s="61" t="s">
        <v>143</v>
      </c>
      <c r="B6967" s="61" t="s">
        <v>267</v>
      </c>
      <c r="C6967">
        <v>1915</v>
      </c>
      <c r="D6967" s="61" t="s">
        <v>1828</v>
      </c>
    </row>
    <row r="6968" spans="1:4" hidden="1" x14ac:dyDescent="0.25">
      <c r="A6968" s="61" t="s">
        <v>143</v>
      </c>
      <c r="B6968" s="61" t="s">
        <v>267</v>
      </c>
      <c r="C6968">
        <v>1916</v>
      </c>
      <c r="D6968" s="61" t="s">
        <v>1828</v>
      </c>
    </row>
    <row r="6969" spans="1:4" hidden="1" x14ac:dyDescent="0.25">
      <c r="A6969" s="61" t="s">
        <v>143</v>
      </c>
      <c r="B6969" s="61" t="s">
        <v>267</v>
      </c>
      <c r="C6969">
        <v>1917</v>
      </c>
      <c r="D6969" s="61" t="s">
        <v>1828</v>
      </c>
    </row>
    <row r="6970" spans="1:4" hidden="1" x14ac:dyDescent="0.25">
      <c r="A6970" s="61" t="s">
        <v>143</v>
      </c>
      <c r="B6970" s="61" t="s">
        <v>267</v>
      </c>
      <c r="C6970">
        <v>1918</v>
      </c>
      <c r="D6970" s="61" t="s">
        <v>1828</v>
      </c>
    </row>
    <row r="6971" spans="1:4" hidden="1" x14ac:dyDescent="0.25">
      <c r="A6971" s="61" t="s">
        <v>143</v>
      </c>
      <c r="B6971" s="61" t="s">
        <v>267</v>
      </c>
      <c r="C6971">
        <v>1919</v>
      </c>
      <c r="D6971" s="61" t="s">
        <v>1828</v>
      </c>
    </row>
    <row r="6972" spans="1:4" hidden="1" x14ac:dyDescent="0.25">
      <c r="A6972" s="61" t="s">
        <v>143</v>
      </c>
      <c r="B6972" s="61" t="s">
        <v>267</v>
      </c>
      <c r="C6972">
        <v>1920</v>
      </c>
      <c r="D6972" s="61" t="s">
        <v>1828</v>
      </c>
    </row>
    <row r="6973" spans="1:4" hidden="1" x14ac:dyDescent="0.25">
      <c r="A6973" s="61" t="s">
        <v>143</v>
      </c>
      <c r="B6973" s="61" t="s">
        <v>267</v>
      </c>
      <c r="C6973">
        <v>1921</v>
      </c>
      <c r="D6973" s="61" t="s">
        <v>1828</v>
      </c>
    </row>
    <row r="6974" spans="1:4" hidden="1" x14ac:dyDescent="0.25">
      <c r="A6974" s="61" t="s">
        <v>143</v>
      </c>
      <c r="B6974" s="61" t="s">
        <v>267</v>
      </c>
      <c r="C6974">
        <v>1922</v>
      </c>
      <c r="D6974" s="61" t="s">
        <v>1828</v>
      </c>
    </row>
    <row r="6975" spans="1:4" hidden="1" x14ac:dyDescent="0.25">
      <c r="A6975" s="61" t="s">
        <v>143</v>
      </c>
      <c r="B6975" s="61" t="s">
        <v>267</v>
      </c>
      <c r="C6975">
        <v>1923</v>
      </c>
      <c r="D6975" s="61" t="s">
        <v>1828</v>
      </c>
    </row>
    <row r="6976" spans="1:4" hidden="1" x14ac:dyDescent="0.25">
      <c r="A6976" s="61" t="s">
        <v>143</v>
      </c>
      <c r="B6976" s="61" t="s">
        <v>267</v>
      </c>
      <c r="C6976">
        <v>1924</v>
      </c>
      <c r="D6976" s="61" t="s">
        <v>1828</v>
      </c>
    </row>
    <row r="6977" spans="1:4" hidden="1" x14ac:dyDescent="0.25">
      <c r="A6977" s="61" t="s">
        <v>143</v>
      </c>
      <c r="B6977" s="61" t="s">
        <v>267</v>
      </c>
      <c r="C6977">
        <v>1925</v>
      </c>
      <c r="D6977" s="61" t="s">
        <v>1828</v>
      </c>
    </row>
    <row r="6978" spans="1:4" hidden="1" x14ac:dyDescent="0.25">
      <c r="A6978" s="61" t="s">
        <v>143</v>
      </c>
      <c r="B6978" s="61" t="s">
        <v>267</v>
      </c>
      <c r="C6978">
        <v>1926</v>
      </c>
      <c r="D6978" s="61" t="s">
        <v>2166</v>
      </c>
    </row>
    <row r="6979" spans="1:4" hidden="1" x14ac:dyDescent="0.25">
      <c r="A6979" s="61" t="s">
        <v>143</v>
      </c>
      <c r="B6979" s="61" t="s">
        <v>267</v>
      </c>
      <c r="C6979">
        <v>1927</v>
      </c>
      <c r="D6979" s="61" t="s">
        <v>2166</v>
      </c>
    </row>
    <row r="6980" spans="1:4" hidden="1" x14ac:dyDescent="0.25">
      <c r="A6980" s="61" t="s">
        <v>143</v>
      </c>
      <c r="B6980" s="61" t="s">
        <v>267</v>
      </c>
      <c r="C6980">
        <v>1928</v>
      </c>
      <c r="D6980" s="61" t="s">
        <v>2166</v>
      </c>
    </row>
    <row r="6981" spans="1:4" hidden="1" x14ac:dyDescent="0.25">
      <c r="A6981" s="61" t="s">
        <v>143</v>
      </c>
      <c r="B6981" s="61" t="s">
        <v>267</v>
      </c>
      <c r="C6981">
        <v>1929</v>
      </c>
      <c r="D6981" s="61" t="s">
        <v>2166</v>
      </c>
    </row>
    <row r="6982" spans="1:4" hidden="1" x14ac:dyDescent="0.25">
      <c r="A6982" s="61" t="s">
        <v>143</v>
      </c>
      <c r="B6982" s="61" t="s">
        <v>267</v>
      </c>
      <c r="C6982">
        <v>1930</v>
      </c>
      <c r="D6982" s="61" t="s">
        <v>1833</v>
      </c>
    </row>
    <row r="6983" spans="1:4" hidden="1" x14ac:dyDescent="0.25">
      <c r="A6983" s="61" t="s">
        <v>143</v>
      </c>
      <c r="B6983" s="61" t="s">
        <v>267</v>
      </c>
      <c r="C6983">
        <v>1931</v>
      </c>
      <c r="D6983" s="61" t="s">
        <v>1693</v>
      </c>
    </row>
    <row r="6984" spans="1:4" hidden="1" x14ac:dyDescent="0.25">
      <c r="A6984" s="61" t="s">
        <v>143</v>
      </c>
      <c r="B6984" s="61" t="s">
        <v>267</v>
      </c>
      <c r="C6984">
        <v>1932</v>
      </c>
      <c r="D6984" s="61" t="s">
        <v>1693</v>
      </c>
    </row>
    <row r="6985" spans="1:4" hidden="1" x14ac:dyDescent="0.25">
      <c r="A6985" s="61" t="s">
        <v>143</v>
      </c>
      <c r="B6985" s="61" t="s">
        <v>267</v>
      </c>
      <c r="C6985">
        <v>1933</v>
      </c>
      <c r="D6985" s="61" t="s">
        <v>1693</v>
      </c>
    </row>
    <row r="6986" spans="1:4" hidden="1" x14ac:dyDescent="0.25">
      <c r="A6986" s="61" t="s">
        <v>143</v>
      </c>
      <c r="B6986" s="61" t="s">
        <v>267</v>
      </c>
      <c r="C6986">
        <v>1934</v>
      </c>
      <c r="D6986" s="61" t="s">
        <v>1693</v>
      </c>
    </row>
    <row r="6987" spans="1:4" hidden="1" x14ac:dyDescent="0.25">
      <c r="A6987" s="61" t="s">
        <v>143</v>
      </c>
      <c r="B6987" s="61" t="s">
        <v>267</v>
      </c>
      <c r="C6987">
        <v>1935</v>
      </c>
      <c r="D6987" s="61" t="s">
        <v>1693</v>
      </c>
    </row>
    <row r="6988" spans="1:4" hidden="1" x14ac:dyDescent="0.25">
      <c r="A6988" s="61" t="s">
        <v>143</v>
      </c>
      <c r="B6988" s="61" t="s">
        <v>267</v>
      </c>
      <c r="C6988">
        <v>1936</v>
      </c>
      <c r="D6988" s="61" t="s">
        <v>1693</v>
      </c>
    </row>
    <row r="6989" spans="1:4" hidden="1" x14ac:dyDescent="0.25">
      <c r="A6989" s="61" t="s">
        <v>143</v>
      </c>
      <c r="B6989" s="61" t="s">
        <v>267</v>
      </c>
      <c r="C6989">
        <v>1937</v>
      </c>
      <c r="D6989" s="61" t="s">
        <v>1693</v>
      </c>
    </row>
    <row r="6990" spans="1:4" hidden="1" x14ac:dyDescent="0.25">
      <c r="A6990" s="61" t="s">
        <v>143</v>
      </c>
      <c r="B6990" s="61" t="s">
        <v>267</v>
      </c>
      <c r="C6990">
        <v>1938</v>
      </c>
      <c r="D6990" s="61" t="s">
        <v>1693</v>
      </c>
    </row>
    <row r="6991" spans="1:4" hidden="1" x14ac:dyDescent="0.25">
      <c r="A6991" s="61" t="s">
        <v>143</v>
      </c>
      <c r="B6991" s="61" t="s">
        <v>267</v>
      </c>
      <c r="C6991">
        <v>1939</v>
      </c>
      <c r="D6991" s="61" t="s">
        <v>1693</v>
      </c>
    </row>
    <row r="6992" spans="1:4" hidden="1" x14ac:dyDescent="0.25">
      <c r="A6992" s="61" t="s">
        <v>143</v>
      </c>
      <c r="B6992" s="61" t="s">
        <v>267</v>
      </c>
      <c r="C6992">
        <v>1940</v>
      </c>
      <c r="D6992" s="61" t="s">
        <v>2557</v>
      </c>
    </row>
    <row r="6993" spans="1:4" hidden="1" x14ac:dyDescent="0.25">
      <c r="A6993" s="61" t="s">
        <v>143</v>
      </c>
      <c r="B6993" s="61" t="s">
        <v>267</v>
      </c>
      <c r="C6993">
        <v>1941</v>
      </c>
      <c r="D6993" s="61" t="s">
        <v>2557</v>
      </c>
    </row>
    <row r="6994" spans="1:4" hidden="1" x14ac:dyDescent="0.25">
      <c r="A6994" s="61" t="s">
        <v>143</v>
      </c>
      <c r="B6994" s="61" t="s">
        <v>267</v>
      </c>
      <c r="C6994">
        <v>1942</v>
      </c>
      <c r="D6994" s="61" t="s">
        <v>2260</v>
      </c>
    </row>
    <row r="6995" spans="1:4" hidden="1" x14ac:dyDescent="0.25">
      <c r="A6995" s="61" t="s">
        <v>143</v>
      </c>
      <c r="B6995" s="61" t="s">
        <v>267</v>
      </c>
      <c r="C6995">
        <v>1943</v>
      </c>
      <c r="D6995" s="61" t="s">
        <v>2260</v>
      </c>
    </row>
    <row r="6996" spans="1:4" hidden="1" x14ac:dyDescent="0.25">
      <c r="A6996" s="61" t="s">
        <v>143</v>
      </c>
      <c r="B6996" s="61" t="s">
        <v>267</v>
      </c>
      <c r="C6996">
        <v>1944</v>
      </c>
      <c r="D6996" s="61" t="s">
        <v>2260</v>
      </c>
    </row>
    <row r="6997" spans="1:4" hidden="1" x14ac:dyDescent="0.25">
      <c r="A6997" s="61" t="s">
        <v>143</v>
      </c>
      <c r="B6997" s="61" t="s">
        <v>267</v>
      </c>
      <c r="C6997">
        <v>1945</v>
      </c>
      <c r="D6997" s="61" t="s">
        <v>2260</v>
      </c>
    </row>
    <row r="6998" spans="1:4" hidden="1" x14ac:dyDescent="0.25">
      <c r="A6998" s="61" t="s">
        <v>143</v>
      </c>
      <c r="B6998" s="61" t="s">
        <v>267</v>
      </c>
      <c r="C6998">
        <v>1946</v>
      </c>
      <c r="D6998" s="61" t="s">
        <v>2260</v>
      </c>
    </row>
    <row r="6999" spans="1:4" hidden="1" x14ac:dyDescent="0.25">
      <c r="A6999" s="61" t="s">
        <v>143</v>
      </c>
      <c r="B6999" s="61" t="s">
        <v>267</v>
      </c>
      <c r="C6999">
        <v>1947</v>
      </c>
      <c r="D6999" s="61" t="s">
        <v>2260</v>
      </c>
    </row>
    <row r="7000" spans="1:4" hidden="1" x14ac:dyDescent="0.25">
      <c r="A7000" s="61" t="s">
        <v>143</v>
      </c>
      <c r="B7000" s="61" t="s">
        <v>267</v>
      </c>
      <c r="C7000">
        <v>1948</v>
      </c>
      <c r="D7000" s="61" t="s">
        <v>2260</v>
      </c>
    </row>
    <row r="7001" spans="1:4" hidden="1" x14ac:dyDescent="0.25">
      <c r="A7001" s="61" t="s">
        <v>143</v>
      </c>
      <c r="B7001" s="61" t="s">
        <v>267</v>
      </c>
      <c r="C7001">
        <v>1949</v>
      </c>
      <c r="D7001" s="61" t="s">
        <v>2260</v>
      </c>
    </row>
    <row r="7002" spans="1:4" hidden="1" x14ac:dyDescent="0.25">
      <c r="A7002" s="61" t="s">
        <v>143</v>
      </c>
      <c r="B7002" s="61" t="s">
        <v>267</v>
      </c>
      <c r="C7002">
        <v>1950</v>
      </c>
      <c r="D7002" s="61" t="s">
        <v>535</v>
      </c>
    </row>
    <row r="7003" spans="1:4" hidden="1" x14ac:dyDescent="0.25">
      <c r="A7003" s="61" t="s">
        <v>143</v>
      </c>
      <c r="B7003" s="61" t="s">
        <v>267</v>
      </c>
      <c r="C7003">
        <v>1951</v>
      </c>
      <c r="D7003" s="61" t="s">
        <v>2592</v>
      </c>
    </row>
    <row r="7004" spans="1:4" hidden="1" x14ac:dyDescent="0.25">
      <c r="A7004" s="61" t="s">
        <v>143</v>
      </c>
      <c r="B7004" s="61" t="s">
        <v>267</v>
      </c>
      <c r="C7004">
        <v>1952</v>
      </c>
      <c r="D7004" s="61" t="s">
        <v>2592</v>
      </c>
    </row>
    <row r="7005" spans="1:4" hidden="1" x14ac:dyDescent="0.25">
      <c r="A7005" s="61" t="s">
        <v>143</v>
      </c>
      <c r="B7005" s="61" t="s">
        <v>267</v>
      </c>
      <c r="C7005">
        <v>1953</v>
      </c>
      <c r="D7005" s="61" t="s">
        <v>2592</v>
      </c>
    </row>
    <row r="7006" spans="1:4" hidden="1" x14ac:dyDescent="0.25">
      <c r="A7006" s="61" t="s">
        <v>143</v>
      </c>
      <c r="B7006" s="61" t="s">
        <v>267</v>
      </c>
      <c r="C7006">
        <v>1954</v>
      </c>
      <c r="D7006" s="61" t="s">
        <v>2592</v>
      </c>
    </row>
    <row r="7007" spans="1:4" hidden="1" x14ac:dyDescent="0.25">
      <c r="A7007" s="61" t="s">
        <v>143</v>
      </c>
      <c r="B7007" s="61" t="s">
        <v>267</v>
      </c>
      <c r="C7007">
        <v>1955</v>
      </c>
      <c r="D7007" s="61" t="s">
        <v>1730</v>
      </c>
    </row>
    <row r="7008" spans="1:4" hidden="1" x14ac:dyDescent="0.25">
      <c r="A7008" s="61" t="s">
        <v>143</v>
      </c>
      <c r="B7008" s="61" t="s">
        <v>267</v>
      </c>
      <c r="C7008">
        <v>1956</v>
      </c>
      <c r="D7008" s="61" t="s">
        <v>1797</v>
      </c>
    </row>
    <row r="7009" spans="1:4" hidden="1" x14ac:dyDescent="0.25">
      <c r="A7009" s="61" t="s">
        <v>143</v>
      </c>
      <c r="B7009" s="61" t="s">
        <v>267</v>
      </c>
      <c r="C7009">
        <v>1957</v>
      </c>
      <c r="D7009" s="61" t="s">
        <v>1797</v>
      </c>
    </row>
    <row r="7010" spans="1:4" hidden="1" x14ac:dyDescent="0.25">
      <c r="A7010" s="61" t="s">
        <v>143</v>
      </c>
      <c r="B7010" s="61" t="s">
        <v>267</v>
      </c>
      <c r="C7010">
        <v>1958</v>
      </c>
      <c r="D7010" s="61" t="s">
        <v>1797</v>
      </c>
    </row>
    <row r="7011" spans="1:4" hidden="1" x14ac:dyDescent="0.25">
      <c r="A7011" s="61" t="s">
        <v>143</v>
      </c>
      <c r="B7011" s="61" t="s">
        <v>267</v>
      </c>
      <c r="C7011">
        <v>1959</v>
      </c>
      <c r="D7011" s="61" t="s">
        <v>1797</v>
      </c>
    </row>
    <row r="7012" spans="1:4" hidden="1" x14ac:dyDescent="0.25">
      <c r="A7012" s="61" t="s">
        <v>143</v>
      </c>
      <c r="B7012" s="61" t="s">
        <v>267</v>
      </c>
      <c r="C7012">
        <v>1960</v>
      </c>
      <c r="D7012" s="61" t="s">
        <v>2593</v>
      </c>
    </row>
    <row r="7013" spans="1:4" hidden="1" x14ac:dyDescent="0.25">
      <c r="A7013" s="61" t="s">
        <v>143</v>
      </c>
      <c r="B7013" s="61" t="s">
        <v>267</v>
      </c>
      <c r="C7013">
        <v>1961</v>
      </c>
      <c r="D7013" s="61" t="s">
        <v>2272</v>
      </c>
    </row>
    <row r="7014" spans="1:4" hidden="1" x14ac:dyDescent="0.25">
      <c r="A7014" s="61" t="s">
        <v>143</v>
      </c>
      <c r="B7014" s="61" t="s">
        <v>267</v>
      </c>
      <c r="C7014">
        <v>1962</v>
      </c>
      <c r="D7014" s="61" t="s">
        <v>2138</v>
      </c>
    </row>
    <row r="7015" spans="1:4" hidden="1" x14ac:dyDescent="0.25">
      <c r="A7015" s="61" t="s">
        <v>143</v>
      </c>
      <c r="B7015" s="61" t="s">
        <v>267</v>
      </c>
      <c r="C7015">
        <v>1963</v>
      </c>
      <c r="D7015" s="61" t="s">
        <v>1810</v>
      </c>
    </row>
    <row r="7016" spans="1:4" hidden="1" x14ac:dyDescent="0.25">
      <c r="A7016" s="61" t="s">
        <v>143</v>
      </c>
      <c r="B7016" s="61" t="s">
        <v>267</v>
      </c>
      <c r="C7016">
        <v>1964</v>
      </c>
      <c r="D7016" s="61" t="s">
        <v>1810</v>
      </c>
    </row>
    <row r="7017" spans="1:4" hidden="1" x14ac:dyDescent="0.25">
      <c r="A7017" s="61" t="s">
        <v>143</v>
      </c>
      <c r="B7017" s="61" t="s">
        <v>267</v>
      </c>
      <c r="C7017">
        <v>1965</v>
      </c>
      <c r="D7017" s="61" t="s">
        <v>1810</v>
      </c>
    </row>
    <row r="7018" spans="1:4" hidden="1" x14ac:dyDescent="0.25">
      <c r="A7018" s="61" t="s">
        <v>143</v>
      </c>
      <c r="B7018" s="61" t="s">
        <v>267</v>
      </c>
      <c r="C7018">
        <v>1966</v>
      </c>
      <c r="D7018" s="61" t="s">
        <v>1810</v>
      </c>
    </row>
    <row r="7019" spans="1:4" hidden="1" x14ac:dyDescent="0.25">
      <c r="A7019" s="61" t="s">
        <v>143</v>
      </c>
      <c r="B7019" s="61" t="s">
        <v>267</v>
      </c>
      <c r="C7019">
        <v>1967</v>
      </c>
      <c r="D7019" s="61" t="s">
        <v>1810</v>
      </c>
    </row>
    <row r="7020" spans="1:4" hidden="1" x14ac:dyDescent="0.25">
      <c r="A7020" s="61" t="s">
        <v>143</v>
      </c>
      <c r="B7020" s="61" t="s">
        <v>267</v>
      </c>
      <c r="C7020">
        <v>1968</v>
      </c>
      <c r="D7020" s="61" t="s">
        <v>1810</v>
      </c>
    </row>
    <row r="7021" spans="1:4" hidden="1" x14ac:dyDescent="0.25">
      <c r="A7021" s="61" t="s">
        <v>143</v>
      </c>
      <c r="B7021" s="61" t="s">
        <v>267</v>
      </c>
      <c r="C7021">
        <v>1969</v>
      </c>
      <c r="D7021" s="61" t="s">
        <v>1810</v>
      </c>
    </row>
    <row r="7022" spans="1:4" hidden="1" x14ac:dyDescent="0.25">
      <c r="A7022" s="61" t="s">
        <v>143</v>
      </c>
      <c r="B7022" s="61" t="s">
        <v>267</v>
      </c>
      <c r="C7022">
        <v>1970</v>
      </c>
      <c r="D7022" s="61" t="s">
        <v>1810</v>
      </c>
    </row>
    <row r="7023" spans="1:4" hidden="1" x14ac:dyDescent="0.25">
      <c r="A7023" s="61" t="s">
        <v>143</v>
      </c>
      <c r="B7023" s="61" t="s">
        <v>267</v>
      </c>
      <c r="C7023">
        <v>1971</v>
      </c>
      <c r="D7023" s="61" t="s">
        <v>1810</v>
      </c>
    </row>
    <row r="7024" spans="1:4" hidden="1" x14ac:dyDescent="0.25">
      <c r="A7024" s="61" t="s">
        <v>143</v>
      </c>
      <c r="B7024" s="61" t="s">
        <v>267</v>
      </c>
      <c r="C7024">
        <v>1972</v>
      </c>
      <c r="D7024" s="61" t="s">
        <v>1810</v>
      </c>
    </row>
    <row r="7025" spans="1:4" hidden="1" x14ac:dyDescent="0.25">
      <c r="A7025" s="61" t="s">
        <v>143</v>
      </c>
      <c r="B7025" s="61" t="s">
        <v>267</v>
      </c>
      <c r="C7025">
        <v>1973</v>
      </c>
      <c r="D7025" s="61" t="s">
        <v>1810</v>
      </c>
    </row>
    <row r="7026" spans="1:4" hidden="1" x14ac:dyDescent="0.25">
      <c r="A7026" s="61" t="s">
        <v>143</v>
      </c>
      <c r="B7026" s="61" t="s">
        <v>267</v>
      </c>
      <c r="C7026">
        <v>1974</v>
      </c>
      <c r="D7026" s="61" t="s">
        <v>2265</v>
      </c>
    </row>
    <row r="7027" spans="1:4" hidden="1" x14ac:dyDescent="0.25">
      <c r="A7027" s="61" t="s">
        <v>143</v>
      </c>
      <c r="B7027" s="61" t="s">
        <v>267</v>
      </c>
      <c r="C7027">
        <v>1975</v>
      </c>
      <c r="D7027" s="61" t="s">
        <v>2521</v>
      </c>
    </row>
    <row r="7028" spans="1:4" hidden="1" x14ac:dyDescent="0.25">
      <c r="A7028" s="61" t="s">
        <v>143</v>
      </c>
      <c r="B7028" s="61" t="s">
        <v>267</v>
      </c>
      <c r="C7028">
        <v>1976</v>
      </c>
      <c r="D7028" s="61" t="s">
        <v>2234</v>
      </c>
    </row>
    <row r="7029" spans="1:4" hidden="1" x14ac:dyDescent="0.25">
      <c r="A7029" s="61" t="s">
        <v>143</v>
      </c>
      <c r="B7029" s="61" t="s">
        <v>267</v>
      </c>
      <c r="C7029">
        <v>1977</v>
      </c>
      <c r="D7029" s="61" t="s">
        <v>2594</v>
      </c>
    </row>
    <row r="7030" spans="1:4" hidden="1" x14ac:dyDescent="0.25">
      <c r="A7030" s="61" t="s">
        <v>143</v>
      </c>
      <c r="B7030" s="61" t="s">
        <v>267</v>
      </c>
      <c r="C7030">
        <v>1978</v>
      </c>
      <c r="D7030" s="61" t="s">
        <v>2594</v>
      </c>
    </row>
    <row r="7031" spans="1:4" hidden="1" x14ac:dyDescent="0.25">
      <c r="A7031" s="61" t="s">
        <v>143</v>
      </c>
      <c r="B7031" s="61" t="s">
        <v>267</v>
      </c>
      <c r="C7031">
        <v>1979</v>
      </c>
      <c r="D7031" s="61" t="s">
        <v>2594</v>
      </c>
    </row>
    <row r="7032" spans="1:4" hidden="1" x14ac:dyDescent="0.25">
      <c r="A7032" s="61" t="s">
        <v>143</v>
      </c>
      <c r="B7032" s="61" t="s">
        <v>267</v>
      </c>
      <c r="C7032">
        <v>1980</v>
      </c>
      <c r="D7032" s="61" t="s">
        <v>2594</v>
      </c>
    </row>
    <row r="7033" spans="1:4" hidden="1" x14ac:dyDescent="0.25">
      <c r="A7033" s="61" t="s">
        <v>143</v>
      </c>
      <c r="B7033" s="61" t="s">
        <v>267</v>
      </c>
      <c r="C7033">
        <v>1981</v>
      </c>
      <c r="D7033" s="61" t="s">
        <v>2594</v>
      </c>
    </row>
    <row r="7034" spans="1:4" hidden="1" x14ac:dyDescent="0.25">
      <c r="A7034" s="61" t="s">
        <v>143</v>
      </c>
      <c r="B7034" s="61" t="s">
        <v>267</v>
      </c>
      <c r="C7034">
        <v>1982</v>
      </c>
      <c r="D7034" s="61" t="s">
        <v>2594</v>
      </c>
    </row>
    <row r="7035" spans="1:4" hidden="1" x14ac:dyDescent="0.25">
      <c r="A7035" s="61" t="s">
        <v>143</v>
      </c>
      <c r="B7035" s="61" t="s">
        <v>267</v>
      </c>
      <c r="C7035">
        <v>1983</v>
      </c>
      <c r="D7035" s="61" t="s">
        <v>2594</v>
      </c>
    </row>
    <row r="7036" spans="1:4" hidden="1" x14ac:dyDescent="0.25">
      <c r="A7036" s="61" t="s">
        <v>143</v>
      </c>
      <c r="B7036" s="61" t="s">
        <v>267</v>
      </c>
      <c r="C7036">
        <v>1984</v>
      </c>
      <c r="D7036" s="61" t="s">
        <v>2585</v>
      </c>
    </row>
    <row r="7037" spans="1:4" hidden="1" x14ac:dyDescent="0.25">
      <c r="A7037" s="61" t="s">
        <v>143</v>
      </c>
      <c r="B7037" s="61" t="s">
        <v>267</v>
      </c>
      <c r="C7037">
        <v>1985</v>
      </c>
      <c r="D7037" s="61" t="s">
        <v>2585</v>
      </c>
    </row>
    <row r="7038" spans="1:4" hidden="1" x14ac:dyDescent="0.25">
      <c r="A7038" s="61" t="s">
        <v>143</v>
      </c>
      <c r="B7038" s="61" t="s">
        <v>267</v>
      </c>
      <c r="C7038">
        <v>1986</v>
      </c>
      <c r="D7038" s="61" t="s">
        <v>2526</v>
      </c>
    </row>
    <row r="7039" spans="1:4" hidden="1" x14ac:dyDescent="0.25">
      <c r="A7039" s="61" t="s">
        <v>143</v>
      </c>
      <c r="B7039" s="61" t="s">
        <v>267</v>
      </c>
      <c r="C7039">
        <v>1987</v>
      </c>
      <c r="D7039" s="61" t="s">
        <v>2526</v>
      </c>
    </row>
    <row r="7040" spans="1:4" hidden="1" x14ac:dyDescent="0.25">
      <c r="A7040" s="61" t="s">
        <v>143</v>
      </c>
      <c r="B7040" s="61" t="s">
        <v>267</v>
      </c>
      <c r="C7040">
        <v>1988</v>
      </c>
      <c r="D7040" s="61" t="s">
        <v>2526</v>
      </c>
    </row>
    <row r="7041" spans="1:4" hidden="1" x14ac:dyDescent="0.25">
      <c r="A7041" s="61" t="s">
        <v>143</v>
      </c>
      <c r="B7041" s="61" t="s">
        <v>267</v>
      </c>
      <c r="C7041">
        <v>1989</v>
      </c>
      <c r="D7041" s="61" t="s">
        <v>2595</v>
      </c>
    </row>
    <row r="7042" spans="1:4" hidden="1" x14ac:dyDescent="0.25">
      <c r="A7042" s="61" t="s">
        <v>143</v>
      </c>
      <c r="B7042" s="61" t="s">
        <v>267</v>
      </c>
      <c r="C7042">
        <v>1990</v>
      </c>
      <c r="D7042" s="61" t="s">
        <v>2596</v>
      </c>
    </row>
    <row r="7043" spans="1:4" hidden="1" x14ac:dyDescent="0.25">
      <c r="A7043" s="61" t="s">
        <v>143</v>
      </c>
      <c r="B7043" s="61" t="s">
        <v>267</v>
      </c>
      <c r="C7043">
        <v>1991</v>
      </c>
      <c r="D7043" s="61" t="s">
        <v>2596</v>
      </c>
    </row>
    <row r="7044" spans="1:4" hidden="1" x14ac:dyDescent="0.25">
      <c r="A7044" s="61" t="s">
        <v>143</v>
      </c>
      <c r="B7044" s="61" t="s">
        <v>267</v>
      </c>
      <c r="C7044">
        <v>1992</v>
      </c>
      <c r="D7044" s="61" t="s">
        <v>2596</v>
      </c>
    </row>
    <row r="7045" spans="1:4" hidden="1" x14ac:dyDescent="0.25">
      <c r="A7045" s="61" t="s">
        <v>143</v>
      </c>
      <c r="B7045" s="61" t="s">
        <v>267</v>
      </c>
      <c r="C7045">
        <v>1993</v>
      </c>
      <c r="D7045" s="61" t="s">
        <v>2596</v>
      </c>
    </row>
    <row r="7046" spans="1:4" hidden="1" x14ac:dyDescent="0.25">
      <c r="A7046" s="61" t="s">
        <v>143</v>
      </c>
      <c r="B7046" s="61" t="s">
        <v>267</v>
      </c>
      <c r="C7046">
        <v>1994</v>
      </c>
      <c r="D7046" s="61" t="s">
        <v>2596</v>
      </c>
    </row>
    <row r="7047" spans="1:4" hidden="1" x14ac:dyDescent="0.25">
      <c r="A7047" s="61" t="s">
        <v>143</v>
      </c>
      <c r="B7047" s="61" t="s">
        <v>267</v>
      </c>
      <c r="C7047">
        <v>1995</v>
      </c>
      <c r="D7047" s="61" t="s">
        <v>2596</v>
      </c>
    </row>
    <row r="7048" spans="1:4" hidden="1" x14ac:dyDescent="0.25">
      <c r="A7048" s="61" t="s">
        <v>143</v>
      </c>
      <c r="B7048" s="61" t="s">
        <v>267</v>
      </c>
      <c r="C7048">
        <v>1996</v>
      </c>
      <c r="D7048" s="61" t="s">
        <v>2596</v>
      </c>
    </row>
    <row r="7049" spans="1:4" hidden="1" x14ac:dyDescent="0.25">
      <c r="A7049" s="61" t="s">
        <v>143</v>
      </c>
      <c r="B7049" s="61" t="s">
        <v>267</v>
      </c>
      <c r="C7049">
        <v>1997</v>
      </c>
      <c r="D7049" s="61" t="s">
        <v>2596</v>
      </c>
    </row>
    <row r="7050" spans="1:4" hidden="1" x14ac:dyDescent="0.25">
      <c r="A7050" s="61" t="s">
        <v>143</v>
      </c>
      <c r="B7050" s="61" t="s">
        <v>267</v>
      </c>
      <c r="C7050">
        <v>1998</v>
      </c>
      <c r="D7050" s="61" t="s">
        <v>2596</v>
      </c>
    </row>
    <row r="7051" spans="1:4" hidden="1" x14ac:dyDescent="0.25">
      <c r="A7051" s="61" t="s">
        <v>143</v>
      </c>
      <c r="B7051" s="61" t="s">
        <v>267</v>
      </c>
      <c r="C7051">
        <v>1999</v>
      </c>
      <c r="D7051" s="61" t="s">
        <v>2286</v>
      </c>
    </row>
    <row r="7052" spans="1:4" hidden="1" x14ac:dyDescent="0.25">
      <c r="A7052" s="61" t="s">
        <v>143</v>
      </c>
      <c r="B7052" s="61" t="s">
        <v>267</v>
      </c>
      <c r="C7052">
        <v>2000</v>
      </c>
      <c r="D7052" s="61" t="s">
        <v>2482</v>
      </c>
    </row>
    <row r="7053" spans="1:4" hidden="1" x14ac:dyDescent="0.25">
      <c r="A7053" s="61" t="s">
        <v>143</v>
      </c>
      <c r="B7053" s="61" t="s">
        <v>267</v>
      </c>
      <c r="C7053">
        <v>2001</v>
      </c>
      <c r="D7053" s="61" t="s">
        <v>2482</v>
      </c>
    </row>
    <row r="7054" spans="1:4" hidden="1" x14ac:dyDescent="0.25">
      <c r="A7054" s="61" t="s">
        <v>143</v>
      </c>
      <c r="B7054" s="61" t="s">
        <v>267</v>
      </c>
      <c r="C7054">
        <v>2002</v>
      </c>
      <c r="D7054" s="61" t="s">
        <v>2482</v>
      </c>
    </row>
    <row r="7055" spans="1:4" hidden="1" x14ac:dyDescent="0.25">
      <c r="A7055" s="61" t="s">
        <v>143</v>
      </c>
      <c r="B7055" s="61" t="s">
        <v>267</v>
      </c>
      <c r="C7055">
        <v>2003</v>
      </c>
      <c r="D7055" s="61" t="s">
        <v>2482</v>
      </c>
    </row>
    <row r="7056" spans="1:4" hidden="1" x14ac:dyDescent="0.25">
      <c r="A7056" s="61" t="s">
        <v>143</v>
      </c>
      <c r="B7056" s="61" t="s">
        <v>267</v>
      </c>
      <c r="C7056">
        <v>2004</v>
      </c>
      <c r="D7056" s="61" t="s">
        <v>2344</v>
      </c>
    </row>
    <row r="7057" spans="1:4" hidden="1" x14ac:dyDescent="0.25">
      <c r="A7057" s="61" t="s">
        <v>143</v>
      </c>
      <c r="B7057" s="61" t="s">
        <v>267</v>
      </c>
      <c r="C7057">
        <v>2005</v>
      </c>
      <c r="D7057" s="61" t="s">
        <v>2055</v>
      </c>
    </row>
    <row r="7058" spans="1:4" hidden="1" x14ac:dyDescent="0.25">
      <c r="A7058" s="61" t="s">
        <v>143</v>
      </c>
      <c r="B7058" s="61" t="s">
        <v>267</v>
      </c>
      <c r="C7058">
        <v>2006</v>
      </c>
      <c r="D7058" s="61" t="s">
        <v>2055</v>
      </c>
    </row>
    <row r="7059" spans="1:4" hidden="1" x14ac:dyDescent="0.25">
      <c r="A7059" s="61" t="s">
        <v>143</v>
      </c>
      <c r="B7059" s="61" t="s">
        <v>267</v>
      </c>
      <c r="C7059">
        <v>2007</v>
      </c>
      <c r="D7059" s="61" t="s">
        <v>2289</v>
      </c>
    </row>
    <row r="7060" spans="1:4" hidden="1" x14ac:dyDescent="0.25">
      <c r="A7060" s="61" t="s">
        <v>143</v>
      </c>
      <c r="B7060" s="61" t="s">
        <v>267</v>
      </c>
      <c r="C7060">
        <v>2008</v>
      </c>
      <c r="D7060" s="61" t="s">
        <v>2289</v>
      </c>
    </row>
    <row r="7061" spans="1:4" hidden="1" x14ac:dyDescent="0.25">
      <c r="A7061" s="61" t="s">
        <v>143</v>
      </c>
      <c r="B7061" s="61" t="s">
        <v>267</v>
      </c>
      <c r="C7061">
        <v>2009</v>
      </c>
      <c r="D7061" s="61" t="s">
        <v>2289</v>
      </c>
    </row>
    <row r="7062" spans="1:4" hidden="1" x14ac:dyDescent="0.25">
      <c r="A7062" s="61" t="s">
        <v>143</v>
      </c>
      <c r="B7062" s="61" t="s">
        <v>267</v>
      </c>
      <c r="C7062">
        <v>2010</v>
      </c>
      <c r="D7062" s="61" t="s">
        <v>2289</v>
      </c>
    </row>
    <row r="7063" spans="1:4" hidden="1" x14ac:dyDescent="0.25">
      <c r="A7063" s="61" t="s">
        <v>143</v>
      </c>
      <c r="B7063" s="61" t="s">
        <v>267</v>
      </c>
      <c r="C7063">
        <v>2011</v>
      </c>
      <c r="D7063" s="61" t="s">
        <v>2565</v>
      </c>
    </row>
    <row r="7064" spans="1:4" hidden="1" x14ac:dyDescent="0.25">
      <c r="A7064" s="61" t="s">
        <v>143</v>
      </c>
      <c r="B7064" s="61" t="s">
        <v>267</v>
      </c>
      <c r="C7064">
        <v>2012</v>
      </c>
      <c r="D7064" s="61" t="s">
        <v>2565</v>
      </c>
    </row>
    <row r="7065" spans="1:4" hidden="1" x14ac:dyDescent="0.25">
      <c r="A7065" s="61" t="s">
        <v>143</v>
      </c>
      <c r="B7065" s="61" t="s">
        <v>267</v>
      </c>
      <c r="C7065">
        <v>2013</v>
      </c>
      <c r="D7065" s="61" t="s">
        <v>2206</v>
      </c>
    </row>
    <row r="7066" spans="1:4" hidden="1" x14ac:dyDescent="0.25">
      <c r="A7066" s="61" t="s">
        <v>143</v>
      </c>
      <c r="B7066" s="61" t="s">
        <v>267</v>
      </c>
      <c r="C7066">
        <v>2014</v>
      </c>
      <c r="D7066" s="61" t="s">
        <v>2344</v>
      </c>
    </row>
    <row r="7067" spans="1:4" hidden="1" x14ac:dyDescent="0.25">
      <c r="A7067" s="61" t="s">
        <v>143</v>
      </c>
      <c r="B7067" s="61" t="s">
        <v>267</v>
      </c>
      <c r="C7067">
        <v>2015</v>
      </c>
      <c r="D7067" s="61" t="s">
        <v>2344</v>
      </c>
    </row>
    <row r="7068" spans="1:4" hidden="1" x14ac:dyDescent="0.25">
      <c r="A7068" s="61" t="s">
        <v>143</v>
      </c>
      <c r="B7068" s="61" t="s">
        <v>267</v>
      </c>
      <c r="C7068">
        <v>2016</v>
      </c>
      <c r="D7068" s="61" t="s">
        <v>2344</v>
      </c>
    </row>
    <row r="7069" spans="1:4" hidden="1" x14ac:dyDescent="0.25">
      <c r="A7069" s="61" t="s">
        <v>143</v>
      </c>
      <c r="B7069" s="61" t="s">
        <v>267</v>
      </c>
      <c r="C7069">
        <v>2017</v>
      </c>
      <c r="D7069" s="61" t="s">
        <v>2055</v>
      </c>
    </row>
    <row r="7070" spans="1:4" hidden="1" x14ac:dyDescent="0.25">
      <c r="A7070" s="61" t="s">
        <v>143</v>
      </c>
      <c r="B7070" s="61" t="s">
        <v>267</v>
      </c>
      <c r="C7070">
        <v>2018</v>
      </c>
      <c r="D7070" s="61" t="s">
        <v>2206</v>
      </c>
    </row>
    <row r="7071" spans="1:4" hidden="1" x14ac:dyDescent="0.25">
      <c r="A7071" s="61" t="s">
        <v>143</v>
      </c>
      <c r="B7071" s="61" t="s">
        <v>267</v>
      </c>
      <c r="C7071">
        <v>2019</v>
      </c>
      <c r="D7071" s="61" t="s">
        <v>2597</v>
      </c>
    </row>
    <row r="7072" spans="1:4" hidden="1" x14ac:dyDescent="0.25">
      <c r="A7072" s="61" t="s">
        <v>143</v>
      </c>
      <c r="B7072" s="61" t="s">
        <v>267</v>
      </c>
      <c r="C7072">
        <v>2020</v>
      </c>
      <c r="D7072" s="61" t="s">
        <v>2598</v>
      </c>
    </row>
    <row r="7073" spans="1:4" hidden="1" x14ac:dyDescent="0.25">
      <c r="A7073" s="61" t="s">
        <v>143</v>
      </c>
      <c r="B7073" s="61" t="s">
        <v>267</v>
      </c>
      <c r="C7073">
        <v>2021</v>
      </c>
      <c r="D7073" s="61" t="s">
        <v>2599</v>
      </c>
    </row>
    <row r="7074" spans="1:4" hidden="1" x14ac:dyDescent="0.25">
      <c r="A7074" s="61" t="s">
        <v>143</v>
      </c>
      <c r="B7074" s="61" t="s">
        <v>267</v>
      </c>
      <c r="C7074">
        <v>2022</v>
      </c>
      <c r="D7074" s="61" t="s">
        <v>2482</v>
      </c>
    </row>
    <row r="7075" spans="1:4" x14ac:dyDescent="0.25">
      <c r="A7075" s="61" t="s">
        <v>143</v>
      </c>
      <c r="B7075" s="61" t="s">
        <v>267</v>
      </c>
      <c r="C7075">
        <v>2023</v>
      </c>
      <c r="D7075" s="61">
        <v>0.84799999999999998</v>
      </c>
    </row>
    <row r="7076" spans="1:4" hidden="1" x14ac:dyDescent="0.25">
      <c r="A7076" s="61" t="s">
        <v>268</v>
      </c>
      <c r="B7076" s="61" t="s">
        <v>269</v>
      </c>
      <c r="C7076">
        <v>1789</v>
      </c>
      <c r="D7076" s="61" t="s">
        <v>1788</v>
      </c>
    </row>
    <row r="7077" spans="1:4" hidden="1" x14ac:dyDescent="0.25">
      <c r="A7077" s="61" t="s">
        <v>268</v>
      </c>
      <c r="B7077" s="61" t="s">
        <v>269</v>
      </c>
      <c r="C7077">
        <v>1790</v>
      </c>
      <c r="D7077" s="61" t="s">
        <v>1788</v>
      </c>
    </row>
    <row r="7078" spans="1:4" hidden="1" x14ac:dyDescent="0.25">
      <c r="A7078" s="61" t="s">
        <v>268</v>
      </c>
      <c r="B7078" s="61" t="s">
        <v>269</v>
      </c>
      <c r="C7078">
        <v>1791</v>
      </c>
      <c r="D7078" s="61" t="s">
        <v>1788</v>
      </c>
    </row>
    <row r="7079" spans="1:4" hidden="1" x14ac:dyDescent="0.25">
      <c r="A7079" s="61" t="s">
        <v>268</v>
      </c>
      <c r="B7079" s="61" t="s">
        <v>269</v>
      </c>
      <c r="C7079">
        <v>1792</v>
      </c>
      <c r="D7079" s="61" t="s">
        <v>1788</v>
      </c>
    </row>
    <row r="7080" spans="1:4" hidden="1" x14ac:dyDescent="0.25">
      <c r="A7080" s="61" t="s">
        <v>268</v>
      </c>
      <c r="B7080" s="61" t="s">
        <v>269</v>
      </c>
      <c r="C7080">
        <v>1793</v>
      </c>
      <c r="D7080" s="61" t="s">
        <v>1788</v>
      </c>
    </row>
    <row r="7081" spans="1:4" hidden="1" x14ac:dyDescent="0.25">
      <c r="A7081" s="61" t="s">
        <v>268</v>
      </c>
      <c r="B7081" s="61" t="s">
        <v>269</v>
      </c>
      <c r="C7081">
        <v>1794</v>
      </c>
      <c r="D7081" s="61" t="s">
        <v>1788</v>
      </c>
    </row>
    <row r="7082" spans="1:4" hidden="1" x14ac:dyDescent="0.25">
      <c r="A7082" s="61" t="s">
        <v>268</v>
      </c>
      <c r="B7082" s="61" t="s">
        <v>269</v>
      </c>
      <c r="C7082">
        <v>1795</v>
      </c>
      <c r="D7082" s="61" t="s">
        <v>1788</v>
      </c>
    </row>
    <row r="7083" spans="1:4" hidden="1" x14ac:dyDescent="0.25">
      <c r="A7083" s="61" t="s">
        <v>268</v>
      </c>
      <c r="B7083" s="61" t="s">
        <v>269</v>
      </c>
      <c r="C7083">
        <v>1796</v>
      </c>
      <c r="D7083" s="61" t="s">
        <v>1788</v>
      </c>
    </row>
    <row r="7084" spans="1:4" hidden="1" x14ac:dyDescent="0.25">
      <c r="A7084" s="61" t="s">
        <v>268</v>
      </c>
      <c r="B7084" s="61" t="s">
        <v>269</v>
      </c>
      <c r="C7084">
        <v>1797</v>
      </c>
      <c r="D7084" s="61" t="s">
        <v>1788</v>
      </c>
    </row>
    <row r="7085" spans="1:4" hidden="1" x14ac:dyDescent="0.25">
      <c r="A7085" s="61" t="s">
        <v>268</v>
      </c>
      <c r="B7085" s="61" t="s">
        <v>269</v>
      </c>
      <c r="C7085">
        <v>1798</v>
      </c>
      <c r="D7085" s="61" t="s">
        <v>1788</v>
      </c>
    </row>
    <row r="7086" spans="1:4" hidden="1" x14ac:dyDescent="0.25">
      <c r="A7086" s="61" t="s">
        <v>268</v>
      </c>
      <c r="B7086" s="61" t="s">
        <v>269</v>
      </c>
      <c r="C7086">
        <v>1799</v>
      </c>
      <c r="D7086" s="61" t="s">
        <v>1788</v>
      </c>
    </row>
    <row r="7087" spans="1:4" hidden="1" x14ac:dyDescent="0.25">
      <c r="A7087" s="61" t="s">
        <v>268</v>
      </c>
      <c r="B7087" s="61" t="s">
        <v>269</v>
      </c>
      <c r="C7087">
        <v>1800</v>
      </c>
      <c r="D7087" s="61" t="s">
        <v>1788</v>
      </c>
    </row>
    <row r="7088" spans="1:4" hidden="1" x14ac:dyDescent="0.25">
      <c r="A7088" s="61" t="s">
        <v>268</v>
      </c>
      <c r="B7088" s="61" t="s">
        <v>269</v>
      </c>
      <c r="C7088">
        <v>1801</v>
      </c>
      <c r="D7088" s="61" t="s">
        <v>1788</v>
      </c>
    </row>
    <row r="7089" spans="1:4" hidden="1" x14ac:dyDescent="0.25">
      <c r="A7089" s="61" t="s">
        <v>268</v>
      </c>
      <c r="B7089" s="61" t="s">
        <v>269</v>
      </c>
      <c r="C7089">
        <v>1802</v>
      </c>
      <c r="D7089" s="61" t="s">
        <v>1788</v>
      </c>
    </row>
    <row r="7090" spans="1:4" hidden="1" x14ac:dyDescent="0.25">
      <c r="A7090" s="61" t="s">
        <v>268</v>
      </c>
      <c r="B7090" s="61" t="s">
        <v>269</v>
      </c>
      <c r="C7090">
        <v>1803</v>
      </c>
      <c r="D7090" s="61" t="s">
        <v>1788</v>
      </c>
    </row>
    <row r="7091" spans="1:4" hidden="1" x14ac:dyDescent="0.25">
      <c r="A7091" s="61" t="s">
        <v>268</v>
      </c>
      <c r="B7091" s="61" t="s">
        <v>269</v>
      </c>
      <c r="C7091">
        <v>1804</v>
      </c>
      <c r="D7091" s="61" t="s">
        <v>1788</v>
      </c>
    </row>
    <row r="7092" spans="1:4" hidden="1" x14ac:dyDescent="0.25">
      <c r="A7092" s="61" t="s">
        <v>268</v>
      </c>
      <c r="B7092" s="61" t="s">
        <v>269</v>
      </c>
      <c r="C7092">
        <v>1805</v>
      </c>
      <c r="D7092" s="61" t="s">
        <v>1788</v>
      </c>
    </row>
    <row r="7093" spans="1:4" hidden="1" x14ac:dyDescent="0.25">
      <c r="A7093" s="61" t="s">
        <v>268</v>
      </c>
      <c r="B7093" s="61" t="s">
        <v>269</v>
      </c>
      <c r="C7093">
        <v>1806</v>
      </c>
      <c r="D7093" s="61" t="s">
        <v>1788</v>
      </c>
    </row>
    <row r="7094" spans="1:4" hidden="1" x14ac:dyDescent="0.25">
      <c r="A7094" s="61" t="s">
        <v>268</v>
      </c>
      <c r="B7094" s="61" t="s">
        <v>269</v>
      </c>
      <c r="C7094">
        <v>1807</v>
      </c>
      <c r="D7094" s="61" t="s">
        <v>1788</v>
      </c>
    </row>
    <row r="7095" spans="1:4" hidden="1" x14ac:dyDescent="0.25">
      <c r="A7095" s="61" t="s">
        <v>268</v>
      </c>
      <c r="B7095" s="61" t="s">
        <v>269</v>
      </c>
      <c r="C7095">
        <v>1808</v>
      </c>
      <c r="D7095" s="61" t="s">
        <v>1788</v>
      </c>
    </row>
    <row r="7096" spans="1:4" hidden="1" x14ac:dyDescent="0.25">
      <c r="A7096" s="61" t="s">
        <v>268</v>
      </c>
      <c r="B7096" s="61" t="s">
        <v>269</v>
      </c>
      <c r="C7096">
        <v>1809</v>
      </c>
      <c r="D7096" s="61" t="s">
        <v>1788</v>
      </c>
    </row>
    <row r="7097" spans="1:4" hidden="1" x14ac:dyDescent="0.25">
      <c r="A7097" s="61" t="s">
        <v>268</v>
      </c>
      <c r="B7097" s="61" t="s">
        <v>269</v>
      </c>
      <c r="C7097">
        <v>1810</v>
      </c>
      <c r="D7097" s="61" t="s">
        <v>1788</v>
      </c>
    </row>
    <row r="7098" spans="1:4" hidden="1" x14ac:dyDescent="0.25">
      <c r="A7098" s="61" t="s">
        <v>268</v>
      </c>
      <c r="B7098" s="61" t="s">
        <v>269</v>
      </c>
      <c r="C7098">
        <v>1811</v>
      </c>
      <c r="D7098" s="61" t="s">
        <v>1788</v>
      </c>
    </row>
    <row r="7099" spans="1:4" hidden="1" x14ac:dyDescent="0.25">
      <c r="A7099" s="61" t="s">
        <v>268</v>
      </c>
      <c r="B7099" s="61" t="s">
        <v>269</v>
      </c>
      <c r="C7099">
        <v>1812</v>
      </c>
      <c r="D7099" s="61" t="s">
        <v>1788</v>
      </c>
    </row>
    <row r="7100" spans="1:4" hidden="1" x14ac:dyDescent="0.25">
      <c r="A7100" s="61" t="s">
        <v>268</v>
      </c>
      <c r="B7100" s="61" t="s">
        <v>269</v>
      </c>
      <c r="C7100">
        <v>1813</v>
      </c>
      <c r="D7100" s="61" t="s">
        <v>1788</v>
      </c>
    </row>
    <row r="7101" spans="1:4" hidden="1" x14ac:dyDescent="0.25">
      <c r="A7101" s="61" t="s">
        <v>268</v>
      </c>
      <c r="B7101" s="61" t="s">
        <v>269</v>
      </c>
      <c r="C7101">
        <v>1814</v>
      </c>
      <c r="D7101" s="61" t="s">
        <v>1788</v>
      </c>
    </row>
    <row r="7102" spans="1:4" hidden="1" x14ac:dyDescent="0.25">
      <c r="A7102" s="61" t="s">
        <v>268</v>
      </c>
      <c r="B7102" s="61" t="s">
        <v>269</v>
      </c>
      <c r="C7102">
        <v>1815</v>
      </c>
      <c r="D7102" s="61" t="s">
        <v>2066</v>
      </c>
    </row>
    <row r="7103" spans="1:4" hidden="1" x14ac:dyDescent="0.25">
      <c r="A7103" s="61" t="s">
        <v>268</v>
      </c>
      <c r="B7103" s="61" t="s">
        <v>269</v>
      </c>
      <c r="C7103">
        <v>1816</v>
      </c>
      <c r="D7103" s="61" t="s">
        <v>2066</v>
      </c>
    </row>
    <row r="7104" spans="1:4" hidden="1" x14ac:dyDescent="0.25">
      <c r="A7104" s="61" t="s">
        <v>268</v>
      </c>
      <c r="B7104" s="61" t="s">
        <v>269</v>
      </c>
      <c r="C7104">
        <v>1817</v>
      </c>
      <c r="D7104" s="61" t="s">
        <v>2066</v>
      </c>
    </row>
    <row r="7105" spans="1:4" hidden="1" x14ac:dyDescent="0.25">
      <c r="A7105" s="61" t="s">
        <v>268</v>
      </c>
      <c r="B7105" s="61" t="s">
        <v>269</v>
      </c>
      <c r="C7105">
        <v>1818</v>
      </c>
      <c r="D7105" s="61" t="s">
        <v>2066</v>
      </c>
    </row>
    <row r="7106" spans="1:4" hidden="1" x14ac:dyDescent="0.25">
      <c r="A7106" s="61" t="s">
        <v>268</v>
      </c>
      <c r="B7106" s="61" t="s">
        <v>269</v>
      </c>
      <c r="C7106">
        <v>1819</v>
      </c>
      <c r="D7106" s="61" t="s">
        <v>2066</v>
      </c>
    </row>
    <row r="7107" spans="1:4" hidden="1" x14ac:dyDescent="0.25">
      <c r="A7107" s="61" t="s">
        <v>268</v>
      </c>
      <c r="B7107" s="61" t="s">
        <v>269</v>
      </c>
      <c r="C7107">
        <v>1820</v>
      </c>
      <c r="D7107" s="61" t="s">
        <v>2066</v>
      </c>
    </row>
    <row r="7108" spans="1:4" hidden="1" x14ac:dyDescent="0.25">
      <c r="A7108" s="61" t="s">
        <v>268</v>
      </c>
      <c r="B7108" s="61" t="s">
        <v>269</v>
      </c>
      <c r="C7108">
        <v>1821</v>
      </c>
      <c r="D7108" s="61" t="s">
        <v>2066</v>
      </c>
    </row>
    <row r="7109" spans="1:4" hidden="1" x14ac:dyDescent="0.25">
      <c r="A7109" s="61" t="s">
        <v>268</v>
      </c>
      <c r="B7109" s="61" t="s">
        <v>269</v>
      </c>
      <c r="C7109">
        <v>1822</v>
      </c>
      <c r="D7109" s="61" t="s">
        <v>2066</v>
      </c>
    </row>
    <row r="7110" spans="1:4" hidden="1" x14ac:dyDescent="0.25">
      <c r="A7110" s="61" t="s">
        <v>268</v>
      </c>
      <c r="B7110" s="61" t="s">
        <v>269</v>
      </c>
      <c r="C7110">
        <v>1823</v>
      </c>
      <c r="D7110" s="61" t="s">
        <v>2066</v>
      </c>
    </row>
    <row r="7111" spans="1:4" hidden="1" x14ac:dyDescent="0.25">
      <c r="A7111" s="61" t="s">
        <v>268</v>
      </c>
      <c r="B7111" s="61" t="s">
        <v>269</v>
      </c>
      <c r="C7111">
        <v>1824</v>
      </c>
      <c r="D7111" s="61" t="s">
        <v>2066</v>
      </c>
    </row>
    <row r="7112" spans="1:4" hidden="1" x14ac:dyDescent="0.25">
      <c r="A7112" s="61" t="s">
        <v>268</v>
      </c>
      <c r="B7112" s="61" t="s">
        <v>269</v>
      </c>
      <c r="C7112">
        <v>1825</v>
      </c>
      <c r="D7112" s="61" t="s">
        <v>2066</v>
      </c>
    </row>
    <row r="7113" spans="1:4" hidden="1" x14ac:dyDescent="0.25">
      <c r="A7113" s="61" t="s">
        <v>268</v>
      </c>
      <c r="B7113" s="61" t="s">
        <v>269</v>
      </c>
      <c r="C7113">
        <v>1826</v>
      </c>
      <c r="D7113" s="61" t="s">
        <v>2066</v>
      </c>
    </row>
    <row r="7114" spans="1:4" hidden="1" x14ac:dyDescent="0.25">
      <c r="A7114" s="61" t="s">
        <v>268</v>
      </c>
      <c r="B7114" s="61" t="s">
        <v>269</v>
      </c>
      <c r="C7114">
        <v>1827</v>
      </c>
      <c r="D7114" s="61" t="s">
        <v>2066</v>
      </c>
    </row>
    <row r="7115" spans="1:4" hidden="1" x14ac:dyDescent="0.25">
      <c r="A7115" s="61" t="s">
        <v>268</v>
      </c>
      <c r="B7115" s="61" t="s">
        <v>269</v>
      </c>
      <c r="C7115">
        <v>1828</v>
      </c>
      <c r="D7115" s="61" t="s">
        <v>2066</v>
      </c>
    </row>
    <row r="7116" spans="1:4" hidden="1" x14ac:dyDescent="0.25">
      <c r="A7116" s="61" t="s">
        <v>268</v>
      </c>
      <c r="B7116" s="61" t="s">
        <v>269</v>
      </c>
      <c r="C7116">
        <v>1829</v>
      </c>
      <c r="D7116" s="61" t="s">
        <v>2066</v>
      </c>
    </row>
    <row r="7117" spans="1:4" hidden="1" x14ac:dyDescent="0.25">
      <c r="A7117" s="61" t="s">
        <v>268</v>
      </c>
      <c r="B7117" s="61" t="s">
        <v>269</v>
      </c>
      <c r="C7117">
        <v>1830</v>
      </c>
      <c r="D7117" s="61" t="s">
        <v>2066</v>
      </c>
    </row>
    <row r="7118" spans="1:4" hidden="1" x14ac:dyDescent="0.25">
      <c r="A7118" s="61" t="s">
        <v>268</v>
      </c>
      <c r="B7118" s="61" t="s">
        <v>269</v>
      </c>
      <c r="C7118">
        <v>1831</v>
      </c>
      <c r="D7118" s="61" t="s">
        <v>2066</v>
      </c>
    </row>
    <row r="7119" spans="1:4" hidden="1" x14ac:dyDescent="0.25">
      <c r="A7119" s="61" t="s">
        <v>268</v>
      </c>
      <c r="B7119" s="61" t="s">
        <v>269</v>
      </c>
      <c r="C7119">
        <v>1832</v>
      </c>
      <c r="D7119" s="61" t="s">
        <v>2066</v>
      </c>
    </row>
    <row r="7120" spans="1:4" hidden="1" x14ac:dyDescent="0.25">
      <c r="A7120" s="61" t="s">
        <v>268</v>
      </c>
      <c r="B7120" s="61" t="s">
        <v>269</v>
      </c>
      <c r="C7120">
        <v>1833</v>
      </c>
      <c r="D7120" s="61" t="s">
        <v>2066</v>
      </c>
    </row>
    <row r="7121" spans="1:4" hidden="1" x14ac:dyDescent="0.25">
      <c r="A7121" s="61" t="s">
        <v>268</v>
      </c>
      <c r="B7121" s="61" t="s">
        <v>269</v>
      </c>
      <c r="C7121">
        <v>1834</v>
      </c>
      <c r="D7121" s="61" t="s">
        <v>2066</v>
      </c>
    </row>
    <row r="7122" spans="1:4" hidden="1" x14ac:dyDescent="0.25">
      <c r="A7122" s="61" t="s">
        <v>268</v>
      </c>
      <c r="B7122" s="61" t="s">
        <v>269</v>
      </c>
      <c r="C7122">
        <v>1835</v>
      </c>
      <c r="D7122" s="61" t="s">
        <v>2066</v>
      </c>
    </row>
    <row r="7123" spans="1:4" hidden="1" x14ac:dyDescent="0.25">
      <c r="A7123" s="61" t="s">
        <v>268</v>
      </c>
      <c r="B7123" s="61" t="s">
        <v>269</v>
      </c>
      <c r="C7123">
        <v>1836</v>
      </c>
      <c r="D7123" s="61" t="s">
        <v>2066</v>
      </c>
    </row>
    <row r="7124" spans="1:4" hidden="1" x14ac:dyDescent="0.25">
      <c r="A7124" s="61" t="s">
        <v>268</v>
      </c>
      <c r="B7124" s="61" t="s">
        <v>269</v>
      </c>
      <c r="C7124">
        <v>1837</v>
      </c>
      <c r="D7124" s="61" t="s">
        <v>2066</v>
      </c>
    </row>
    <row r="7125" spans="1:4" hidden="1" x14ac:dyDescent="0.25">
      <c r="A7125" s="61" t="s">
        <v>268</v>
      </c>
      <c r="B7125" s="61" t="s">
        <v>269</v>
      </c>
      <c r="C7125">
        <v>1838</v>
      </c>
      <c r="D7125" s="61" t="s">
        <v>2066</v>
      </c>
    </row>
    <row r="7126" spans="1:4" hidden="1" x14ac:dyDescent="0.25">
      <c r="A7126" s="61" t="s">
        <v>268</v>
      </c>
      <c r="B7126" s="61" t="s">
        <v>269</v>
      </c>
      <c r="C7126">
        <v>1839</v>
      </c>
      <c r="D7126" s="61" t="s">
        <v>2066</v>
      </c>
    </row>
    <row r="7127" spans="1:4" hidden="1" x14ac:dyDescent="0.25">
      <c r="A7127" s="61" t="s">
        <v>268</v>
      </c>
      <c r="B7127" s="61" t="s">
        <v>269</v>
      </c>
      <c r="C7127">
        <v>1840</v>
      </c>
      <c r="D7127" s="61" t="s">
        <v>2066</v>
      </c>
    </row>
    <row r="7128" spans="1:4" hidden="1" x14ac:dyDescent="0.25">
      <c r="A7128" s="61" t="s">
        <v>268</v>
      </c>
      <c r="B7128" s="61" t="s">
        <v>269</v>
      </c>
      <c r="C7128">
        <v>1841</v>
      </c>
      <c r="D7128" s="61" t="s">
        <v>2066</v>
      </c>
    </row>
    <row r="7129" spans="1:4" hidden="1" x14ac:dyDescent="0.25">
      <c r="A7129" s="61" t="s">
        <v>268</v>
      </c>
      <c r="B7129" s="61" t="s">
        <v>269</v>
      </c>
      <c r="C7129">
        <v>1842</v>
      </c>
      <c r="D7129" s="61" t="s">
        <v>2066</v>
      </c>
    </row>
    <row r="7130" spans="1:4" hidden="1" x14ac:dyDescent="0.25">
      <c r="A7130" s="61" t="s">
        <v>268</v>
      </c>
      <c r="B7130" s="61" t="s">
        <v>269</v>
      </c>
      <c r="C7130">
        <v>1843</v>
      </c>
      <c r="D7130" s="61" t="s">
        <v>2066</v>
      </c>
    </row>
    <row r="7131" spans="1:4" hidden="1" x14ac:dyDescent="0.25">
      <c r="A7131" s="61" t="s">
        <v>268</v>
      </c>
      <c r="B7131" s="61" t="s">
        <v>269</v>
      </c>
      <c r="C7131">
        <v>1844</v>
      </c>
      <c r="D7131" s="61" t="s">
        <v>2066</v>
      </c>
    </row>
    <row r="7132" spans="1:4" hidden="1" x14ac:dyDescent="0.25">
      <c r="A7132" s="61" t="s">
        <v>268</v>
      </c>
      <c r="B7132" s="61" t="s">
        <v>269</v>
      </c>
      <c r="C7132">
        <v>1845</v>
      </c>
      <c r="D7132" s="61" t="s">
        <v>2066</v>
      </c>
    </row>
    <row r="7133" spans="1:4" hidden="1" x14ac:dyDescent="0.25">
      <c r="A7133" s="61" t="s">
        <v>268</v>
      </c>
      <c r="B7133" s="61" t="s">
        <v>269</v>
      </c>
      <c r="C7133">
        <v>1846</v>
      </c>
      <c r="D7133" s="61" t="s">
        <v>2066</v>
      </c>
    </row>
    <row r="7134" spans="1:4" hidden="1" x14ac:dyDescent="0.25">
      <c r="A7134" s="61" t="s">
        <v>268</v>
      </c>
      <c r="B7134" s="61" t="s">
        <v>269</v>
      </c>
      <c r="C7134">
        <v>1847</v>
      </c>
      <c r="D7134" s="61" t="s">
        <v>2066</v>
      </c>
    </row>
    <row r="7135" spans="1:4" hidden="1" x14ac:dyDescent="0.25">
      <c r="A7135" s="61" t="s">
        <v>268</v>
      </c>
      <c r="B7135" s="61" t="s">
        <v>269</v>
      </c>
      <c r="C7135">
        <v>1848</v>
      </c>
      <c r="D7135" s="61" t="s">
        <v>2067</v>
      </c>
    </row>
    <row r="7136" spans="1:4" hidden="1" x14ac:dyDescent="0.25">
      <c r="A7136" s="61" t="s">
        <v>268</v>
      </c>
      <c r="B7136" s="61" t="s">
        <v>269</v>
      </c>
      <c r="C7136">
        <v>1849</v>
      </c>
      <c r="D7136" s="61" t="s">
        <v>2068</v>
      </c>
    </row>
    <row r="7137" spans="1:4" hidden="1" x14ac:dyDescent="0.25">
      <c r="A7137" s="61" t="s">
        <v>268</v>
      </c>
      <c r="B7137" s="61" t="s">
        <v>269</v>
      </c>
      <c r="C7137">
        <v>1850</v>
      </c>
      <c r="D7137" s="61" t="s">
        <v>2068</v>
      </c>
    </row>
    <row r="7138" spans="1:4" hidden="1" x14ac:dyDescent="0.25">
      <c r="A7138" s="61" t="s">
        <v>268</v>
      </c>
      <c r="B7138" s="61" t="s">
        <v>269</v>
      </c>
      <c r="C7138">
        <v>1851</v>
      </c>
      <c r="D7138" s="61" t="s">
        <v>2068</v>
      </c>
    </row>
    <row r="7139" spans="1:4" hidden="1" x14ac:dyDescent="0.25">
      <c r="A7139" s="61" t="s">
        <v>268</v>
      </c>
      <c r="B7139" s="61" t="s">
        <v>269</v>
      </c>
      <c r="C7139">
        <v>1852</v>
      </c>
      <c r="D7139" s="61" t="s">
        <v>2069</v>
      </c>
    </row>
    <row r="7140" spans="1:4" hidden="1" x14ac:dyDescent="0.25">
      <c r="A7140" s="61" t="s">
        <v>268</v>
      </c>
      <c r="B7140" s="61" t="s">
        <v>269</v>
      </c>
      <c r="C7140">
        <v>1853</v>
      </c>
      <c r="D7140" s="61" t="s">
        <v>2069</v>
      </c>
    </row>
    <row r="7141" spans="1:4" hidden="1" x14ac:dyDescent="0.25">
      <c r="A7141" s="61" t="s">
        <v>268</v>
      </c>
      <c r="B7141" s="61" t="s">
        <v>269</v>
      </c>
      <c r="C7141">
        <v>1854</v>
      </c>
      <c r="D7141" s="61" t="s">
        <v>2069</v>
      </c>
    </row>
    <row r="7142" spans="1:4" hidden="1" x14ac:dyDescent="0.25">
      <c r="A7142" s="61" t="s">
        <v>268</v>
      </c>
      <c r="B7142" s="61" t="s">
        <v>269</v>
      </c>
      <c r="C7142">
        <v>1855</v>
      </c>
      <c r="D7142" s="61" t="s">
        <v>2069</v>
      </c>
    </row>
    <row r="7143" spans="1:4" hidden="1" x14ac:dyDescent="0.25">
      <c r="A7143" s="61" t="s">
        <v>268</v>
      </c>
      <c r="B7143" s="61" t="s">
        <v>269</v>
      </c>
      <c r="C7143">
        <v>1856</v>
      </c>
      <c r="D7143" s="61" t="s">
        <v>2069</v>
      </c>
    </row>
    <row r="7144" spans="1:4" hidden="1" x14ac:dyDescent="0.25">
      <c r="A7144" s="61" t="s">
        <v>268</v>
      </c>
      <c r="B7144" s="61" t="s">
        <v>269</v>
      </c>
      <c r="C7144">
        <v>1857</v>
      </c>
      <c r="D7144" s="61" t="s">
        <v>2069</v>
      </c>
    </row>
    <row r="7145" spans="1:4" hidden="1" x14ac:dyDescent="0.25">
      <c r="A7145" s="61" t="s">
        <v>268</v>
      </c>
      <c r="B7145" s="61" t="s">
        <v>269</v>
      </c>
      <c r="C7145">
        <v>1858</v>
      </c>
      <c r="D7145" s="61" t="s">
        <v>2069</v>
      </c>
    </row>
    <row r="7146" spans="1:4" hidden="1" x14ac:dyDescent="0.25">
      <c r="A7146" s="61" t="s">
        <v>268</v>
      </c>
      <c r="B7146" s="61" t="s">
        <v>269</v>
      </c>
      <c r="C7146">
        <v>1859</v>
      </c>
      <c r="D7146" s="61" t="s">
        <v>2069</v>
      </c>
    </row>
    <row r="7147" spans="1:4" hidden="1" x14ac:dyDescent="0.25">
      <c r="A7147" s="61" t="s">
        <v>268</v>
      </c>
      <c r="B7147" s="61" t="s">
        <v>269</v>
      </c>
      <c r="C7147">
        <v>1860</v>
      </c>
      <c r="D7147" s="61" t="s">
        <v>2069</v>
      </c>
    </row>
    <row r="7148" spans="1:4" hidden="1" x14ac:dyDescent="0.25">
      <c r="A7148" s="61" t="s">
        <v>268</v>
      </c>
      <c r="B7148" s="61" t="s">
        <v>269</v>
      </c>
      <c r="C7148">
        <v>1861</v>
      </c>
      <c r="D7148" s="61" t="s">
        <v>2069</v>
      </c>
    </row>
    <row r="7149" spans="1:4" hidden="1" x14ac:dyDescent="0.25">
      <c r="A7149" s="61" t="s">
        <v>268</v>
      </c>
      <c r="B7149" s="61" t="s">
        <v>269</v>
      </c>
      <c r="C7149">
        <v>1862</v>
      </c>
      <c r="D7149" s="61" t="s">
        <v>2069</v>
      </c>
    </row>
    <row r="7150" spans="1:4" hidden="1" x14ac:dyDescent="0.25">
      <c r="A7150" s="61" t="s">
        <v>268</v>
      </c>
      <c r="B7150" s="61" t="s">
        <v>269</v>
      </c>
      <c r="C7150">
        <v>1863</v>
      </c>
      <c r="D7150" s="61" t="s">
        <v>2069</v>
      </c>
    </row>
    <row r="7151" spans="1:4" hidden="1" x14ac:dyDescent="0.25">
      <c r="A7151" s="61" t="s">
        <v>268</v>
      </c>
      <c r="B7151" s="61" t="s">
        <v>269</v>
      </c>
      <c r="C7151">
        <v>1864</v>
      </c>
      <c r="D7151" s="61" t="s">
        <v>2069</v>
      </c>
    </row>
    <row r="7152" spans="1:4" hidden="1" x14ac:dyDescent="0.25">
      <c r="A7152" s="61" t="s">
        <v>268</v>
      </c>
      <c r="B7152" s="61" t="s">
        <v>269</v>
      </c>
      <c r="C7152">
        <v>1865</v>
      </c>
      <c r="D7152" s="61" t="s">
        <v>2069</v>
      </c>
    </row>
    <row r="7153" spans="1:4" hidden="1" x14ac:dyDescent="0.25">
      <c r="A7153" s="61" t="s">
        <v>268</v>
      </c>
      <c r="B7153" s="61" t="s">
        <v>269</v>
      </c>
      <c r="C7153">
        <v>1866</v>
      </c>
      <c r="D7153" s="61" t="s">
        <v>2069</v>
      </c>
    </row>
    <row r="7154" spans="1:4" hidden="1" x14ac:dyDescent="0.25">
      <c r="A7154" s="61" t="s">
        <v>268</v>
      </c>
      <c r="B7154" s="61" t="s">
        <v>269</v>
      </c>
      <c r="C7154">
        <v>1867</v>
      </c>
      <c r="D7154" s="61" t="s">
        <v>1814</v>
      </c>
    </row>
    <row r="7155" spans="1:4" hidden="1" x14ac:dyDescent="0.25">
      <c r="A7155" s="61" t="s">
        <v>268</v>
      </c>
      <c r="B7155" s="61" t="s">
        <v>269</v>
      </c>
      <c r="C7155">
        <v>1868</v>
      </c>
      <c r="D7155" s="61" t="s">
        <v>2070</v>
      </c>
    </row>
    <row r="7156" spans="1:4" hidden="1" x14ac:dyDescent="0.25">
      <c r="A7156" s="61" t="s">
        <v>268</v>
      </c>
      <c r="B7156" s="61" t="s">
        <v>269</v>
      </c>
      <c r="C7156">
        <v>1869</v>
      </c>
      <c r="D7156" s="61" t="s">
        <v>2070</v>
      </c>
    </row>
    <row r="7157" spans="1:4" hidden="1" x14ac:dyDescent="0.25">
      <c r="A7157" s="61" t="s">
        <v>268</v>
      </c>
      <c r="B7157" s="61" t="s">
        <v>269</v>
      </c>
      <c r="C7157">
        <v>1870</v>
      </c>
      <c r="D7157" s="61" t="s">
        <v>2070</v>
      </c>
    </row>
    <row r="7158" spans="1:4" hidden="1" x14ac:dyDescent="0.25">
      <c r="A7158" s="61" t="s">
        <v>268</v>
      </c>
      <c r="B7158" s="61" t="s">
        <v>269</v>
      </c>
      <c r="C7158">
        <v>1871</v>
      </c>
      <c r="D7158" s="61" t="s">
        <v>2070</v>
      </c>
    </row>
    <row r="7159" spans="1:4" hidden="1" x14ac:dyDescent="0.25">
      <c r="A7159" s="61" t="s">
        <v>268</v>
      </c>
      <c r="B7159" s="61" t="s">
        <v>269</v>
      </c>
      <c r="C7159">
        <v>1872</v>
      </c>
      <c r="D7159" s="61" t="s">
        <v>2070</v>
      </c>
    </row>
    <row r="7160" spans="1:4" hidden="1" x14ac:dyDescent="0.25">
      <c r="A7160" s="61" t="s">
        <v>268</v>
      </c>
      <c r="B7160" s="61" t="s">
        <v>269</v>
      </c>
      <c r="C7160">
        <v>1873</v>
      </c>
      <c r="D7160" s="61" t="s">
        <v>2070</v>
      </c>
    </row>
    <row r="7161" spans="1:4" hidden="1" x14ac:dyDescent="0.25">
      <c r="A7161" s="61" t="s">
        <v>268</v>
      </c>
      <c r="B7161" s="61" t="s">
        <v>269</v>
      </c>
      <c r="C7161">
        <v>1874</v>
      </c>
      <c r="D7161" s="61" t="s">
        <v>2070</v>
      </c>
    </row>
    <row r="7162" spans="1:4" hidden="1" x14ac:dyDescent="0.25">
      <c r="A7162" s="61" t="s">
        <v>268</v>
      </c>
      <c r="B7162" s="61" t="s">
        <v>269</v>
      </c>
      <c r="C7162">
        <v>1875</v>
      </c>
      <c r="D7162" s="61" t="s">
        <v>2070</v>
      </c>
    </row>
    <row r="7163" spans="1:4" hidden="1" x14ac:dyDescent="0.25">
      <c r="A7163" s="61" t="s">
        <v>268</v>
      </c>
      <c r="B7163" s="61" t="s">
        <v>269</v>
      </c>
      <c r="C7163">
        <v>1876</v>
      </c>
      <c r="D7163" s="61" t="s">
        <v>2070</v>
      </c>
    </row>
    <row r="7164" spans="1:4" hidden="1" x14ac:dyDescent="0.25">
      <c r="A7164" s="61" t="s">
        <v>268</v>
      </c>
      <c r="B7164" s="61" t="s">
        <v>269</v>
      </c>
      <c r="C7164">
        <v>1877</v>
      </c>
      <c r="D7164" s="61" t="s">
        <v>2070</v>
      </c>
    </row>
    <row r="7165" spans="1:4" hidden="1" x14ac:dyDescent="0.25">
      <c r="A7165" s="61" t="s">
        <v>268</v>
      </c>
      <c r="B7165" s="61" t="s">
        <v>269</v>
      </c>
      <c r="C7165">
        <v>1878</v>
      </c>
      <c r="D7165" s="61" t="s">
        <v>2070</v>
      </c>
    </row>
    <row r="7166" spans="1:4" hidden="1" x14ac:dyDescent="0.25">
      <c r="A7166" s="61" t="s">
        <v>268</v>
      </c>
      <c r="B7166" s="61" t="s">
        <v>269</v>
      </c>
      <c r="C7166">
        <v>1879</v>
      </c>
      <c r="D7166" s="61" t="s">
        <v>2070</v>
      </c>
    </row>
    <row r="7167" spans="1:4" hidden="1" x14ac:dyDescent="0.25">
      <c r="A7167" s="61" t="s">
        <v>268</v>
      </c>
      <c r="B7167" s="61" t="s">
        <v>269</v>
      </c>
      <c r="C7167">
        <v>1880</v>
      </c>
      <c r="D7167" s="61" t="s">
        <v>2070</v>
      </c>
    </row>
    <row r="7168" spans="1:4" hidden="1" x14ac:dyDescent="0.25">
      <c r="A7168" s="61" t="s">
        <v>268</v>
      </c>
      <c r="B7168" s="61" t="s">
        <v>269</v>
      </c>
      <c r="C7168">
        <v>1881</v>
      </c>
      <c r="D7168" s="61" t="s">
        <v>2070</v>
      </c>
    </row>
    <row r="7169" spans="1:4" hidden="1" x14ac:dyDescent="0.25">
      <c r="A7169" s="61" t="s">
        <v>268</v>
      </c>
      <c r="B7169" s="61" t="s">
        <v>269</v>
      </c>
      <c r="C7169">
        <v>1882</v>
      </c>
      <c r="D7169" s="61" t="s">
        <v>2070</v>
      </c>
    </row>
    <row r="7170" spans="1:4" hidden="1" x14ac:dyDescent="0.25">
      <c r="A7170" s="61" t="s">
        <v>268</v>
      </c>
      <c r="B7170" s="61" t="s">
        <v>269</v>
      </c>
      <c r="C7170">
        <v>1883</v>
      </c>
      <c r="D7170" s="61" t="s">
        <v>2070</v>
      </c>
    </row>
    <row r="7171" spans="1:4" hidden="1" x14ac:dyDescent="0.25">
      <c r="A7171" s="61" t="s">
        <v>268</v>
      </c>
      <c r="B7171" s="61" t="s">
        <v>269</v>
      </c>
      <c r="C7171">
        <v>1884</v>
      </c>
      <c r="D7171" s="61" t="s">
        <v>2070</v>
      </c>
    </row>
    <row r="7172" spans="1:4" hidden="1" x14ac:dyDescent="0.25">
      <c r="A7172" s="61" t="s">
        <v>268</v>
      </c>
      <c r="B7172" s="61" t="s">
        <v>269</v>
      </c>
      <c r="C7172">
        <v>1885</v>
      </c>
      <c r="D7172" s="61" t="s">
        <v>2070</v>
      </c>
    </row>
    <row r="7173" spans="1:4" hidden="1" x14ac:dyDescent="0.25">
      <c r="A7173" s="61" t="s">
        <v>268</v>
      </c>
      <c r="B7173" s="61" t="s">
        <v>269</v>
      </c>
      <c r="C7173">
        <v>1886</v>
      </c>
      <c r="D7173" s="61" t="s">
        <v>2070</v>
      </c>
    </row>
    <row r="7174" spans="1:4" hidden="1" x14ac:dyDescent="0.25">
      <c r="A7174" s="61" t="s">
        <v>268</v>
      </c>
      <c r="B7174" s="61" t="s">
        <v>269</v>
      </c>
      <c r="C7174">
        <v>1887</v>
      </c>
      <c r="D7174" s="61" t="s">
        <v>2070</v>
      </c>
    </row>
    <row r="7175" spans="1:4" hidden="1" x14ac:dyDescent="0.25">
      <c r="A7175" s="61" t="s">
        <v>268</v>
      </c>
      <c r="B7175" s="61" t="s">
        <v>269</v>
      </c>
      <c r="C7175">
        <v>1888</v>
      </c>
      <c r="D7175" s="61" t="s">
        <v>2070</v>
      </c>
    </row>
    <row r="7176" spans="1:4" hidden="1" x14ac:dyDescent="0.25">
      <c r="A7176" s="61" t="s">
        <v>268</v>
      </c>
      <c r="B7176" s="61" t="s">
        <v>269</v>
      </c>
      <c r="C7176">
        <v>1889</v>
      </c>
      <c r="D7176" s="61" t="s">
        <v>2070</v>
      </c>
    </row>
    <row r="7177" spans="1:4" hidden="1" x14ac:dyDescent="0.25">
      <c r="A7177" s="61" t="s">
        <v>268</v>
      </c>
      <c r="B7177" s="61" t="s">
        <v>269</v>
      </c>
      <c r="C7177">
        <v>1890</v>
      </c>
      <c r="D7177" s="61" t="s">
        <v>2070</v>
      </c>
    </row>
    <row r="7178" spans="1:4" hidden="1" x14ac:dyDescent="0.25">
      <c r="A7178" s="61" t="s">
        <v>268</v>
      </c>
      <c r="B7178" s="61" t="s">
        <v>269</v>
      </c>
      <c r="C7178">
        <v>1891</v>
      </c>
      <c r="D7178" s="61" t="s">
        <v>2070</v>
      </c>
    </row>
    <row r="7179" spans="1:4" hidden="1" x14ac:dyDescent="0.25">
      <c r="A7179" s="61" t="s">
        <v>268</v>
      </c>
      <c r="B7179" s="61" t="s">
        <v>269</v>
      </c>
      <c r="C7179">
        <v>1892</v>
      </c>
      <c r="D7179" s="61" t="s">
        <v>2070</v>
      </c>
    </row>
    <row r="7180" spans="1:4" hidden="1" x14ac:dyDescent="0.25">
      <c r="A7180" s="61" t="s">
        <v>268</v>
      </c>
      <c r="B7180" s="61" t="s">
        <v>269</v>
      </c>
      <c r="C7180">
        <v>1893</v>
      </c>
      <c r="D7180" s="61" t="s">
        <v>2070</v>
      </c>
    </row>
    <row r="7181" spans="1:4" hidden="1" x14ac:dyDescent="0.25">
      <c r="A7181" s="61" t="s">
        <v>268</v>
      </c>
      <c r="B7181" s="61" t="s">
        <v>269</v>
      </c>
      <c r="C7181">
        <v>1894</v>
      </c>
      <c r="D7181" s="61" t="s">
        <v>2070</v>
      </c>
    </row>
    <row r="7182" spans="1:4" hidden="1" x14ac:dyDescent="0.25">
      <c r="A7182" s="61" t="s">
        <v>268</v>
      </c>
      <c r="B7182" s="61" t="s">
        <v>269</v>
      </c>
      <c r="C7182">
        <v>1895</v>
      </c>
      <c r="D7182" s="61" t="s">
        <v>2070</v>
      </c>
    </row>
    <row r="7183" spans="1:4" hidden="1" x14ac:dyDescent="0.25">
      <c r="A7183" s="61" t="s">
        <v>268</v>
      </c>
      <c r="B7183" s="61" t="s">
        <v>269</v>
      </c>
      <c r="C7183">
        <v>1896</v>
      </c>
      <c r="D7183" s="61" t="s">
        <v>2070</v>
      </c>
    </row>
    <row r="7184" spans="1:4" hidden="1" x14ac:dyDescent="0.25">
      <c r="A7184" s="61" t="s">
        <v>268</v>
      </c>
      <c r="B7184" s="61" t="s">
        <v>269</v>
      </c>
      <c r="C7184">
        <v>1897</v>
      </c>
      <c r="D7184" s="61" t="s">
        <v>2070</v>
      </c>
    </row>
    <row r="7185" spans="1:4" hidden="1" x14ac:dyDescent="0.25">
      <c r="A7185" s="61" t="s">
        <v>268</v>
      </c>
      <c r="B7185" s="61" t="s">
        <v>269</v>
      </c>
      <c r="C7185">
        <v>1898</v>
      </c>
      <c r="D7185" s="61" t="s">
        <v>2070</v>
      </c>
    </row>
    <row r="7186" spans="1:4" hidden="1" x14ac:dyDescent="0.25">
      <c r="A7186" s="61" t="s">
        <v>268</v>
      </c>
      <c r="B7186" s="61" t="s">
        <v>269</v>
      </c>
      <c r="C7186">
        <v>1899</v>
      </c>
      <c r="D7186" s="61" t="s">
        <v>2070</v>
      </c>
    </row>
    <row r="7187" spans="1:4" hidden="1" x14ac:dyDescent="0.25">
      <c r="A7187" s="61" t="s">
        <v>268</v>
      </c>
      <c r="B7187" s="61" t="s">
        <v>269</v>
      </c>
      <c r="C7187">
        <v>1900</v>
      </c>
      <c r="D7187" s="61" t="s">
        <v>2070</v>
      </c>
    </row>
    <row r="7188" spans="1:4" hidden="1" x14ac:dyDescent="0.25">
      <c r="A7188" s="61" t="s">
        <v>268</v>
      </c>
      <c r="B7188" s="61" t="s">
        <v>269</v>
      </c>
      <c r="C7188">
        <v>1901</v>
      </c>
      <c r="D7188" s="61" t="s">
        <v>2070</v>
      </c>
    </row>
    <row r="7189" spans="1:4" hidden="1" x14ac:dyDescent="0.25">
      <c r="A7189" s="61" t="s">
        <v>268</v>
      </c>
      <c r="B7189" s="61" t="s">
        <v>269</v>
      </c>
      <c r="C7189">
        <v>1902</v>
      </c>
      <c r="D7189" s="61" t="s">
        <v>2070</v>
      </c>
    </row>
    <row r="7190" spans="1:4" hidden="1" x14ac:dyDescent="0.25">
      <c r="A7190" s="61" t="s">
        <v>268</v>
      </c>
      <c r="B7190" s="61" t="s">
        <v>269</v>
      </c>
      <c r="C7190">
        <v>1903</v>
      </c>
      <c r="D7190" s="61" t="s">
        <v>2070</v>
      </c>
    </row>
    <row r="7191" spans="1:4" hidden="1" x14ac:dyDescent="0.25">
      <c r="A7191" s="61" t="s">
        <v>268</v>
      </c>
      <c r="B7191" s="61" t="s">
        <v>269</v>
      </c>
      <c r="C7191">
        <v>1904</v>
      </c>
      <c r="D7191" s="61" t="s">
        <v>2070</v>
      </c>
    </row>
    <row r="7192" spans="1:4" hidden="1" x14ac:dyDescent="0.25">
      <c r="A7192" s="61" t="s">
        <v>268</v>
      </c>
      <c r="B7192" s="61" t="s">
        <v>269</v>
      </c>
      <c r="C7192">
        <v>1905</v>
      </c>
      <c r="D7192" s="61" t="s">
        <v>2070</v>
      </c>
    </row>
    <row r="7193" spans="1:4" hidden="1" x14ac:dyDescent="0.25">
      <c r="A7193" s="61" t="s">
        <v>268</v>
      </c>
      <c r="B7193" s="61" t="s">
        <v>269</v>
      </c>
      <c r="C7193">
        <v>1906</v>
      </c>
      <c r="D7193" s="61" t="s">
        <v>2070</v>
      </c>
    </row>
    <row r="7194" spans="1:4" hidden="1" x14ac:dyDescent="0.25">
      <c r="A7194" s="61" t="s">
        <v>268</v>
      </c>
      <c r="B7194" s="61" t="s">
        <v>269</v>
      </c>
      <c r="C7194">
        <v>1907</v>
      </c>
      <c r="D7194" s="61" t="s">
        <v>2070</v>
      </c>
    </row>
    <row r="7195" spans="1:4" hidden="1" x14ac:dyDescent="0.25">
      <c r="A7195" s="61" t="s">
        <v>268</v>
      </c>
      <c r="B7195" s="61" t="s">
        <v>269</v>
      </c>
      <c r="C7195">
        <v>1908</v>
      </c>
      <c r="D7195" s="61" t="s">
        <v>2070</v>
      </c>
    </row>
    <row r="7196" spans="1:4" hidden="1" x14ac:dyDescent="0.25">
      <c r="A7196" s="61" t="s">
        <v>268</v>
      </c>
      <c r="B7196" s="61" t="s">
        <v>269</v>
      </c>
      <c r="C7196">
        <v>1909</v>
      </c>
      <c r="D7196" s="61" t="s">
        <v>2070</v>
      </c>
    </row>
    <row r="7197" spans="1:4" hidden="1" x14ac:dyDescent="0.25">
      <c r="A7197" s="61" t="s">
        <v>268</v>
      </c>
      <c r="B7197" s="61" t="s">
        <v>269</v>
      </c>
      <c r="C7197">
        <v>1910</v>
      </c>
      <c r="D7197" s="61" t="s">
        <v>2070</v>
      </c>
    </row>
    <row r="7198" spans="1:4" hidden="1" x14ac:dyDescent="0.25">
      <c r="A7198" s="61" t="s">
        <v>268</v>
      </c>
      <c r="B7198" s="61" t="s">
        <v>269</v>
      </c>
      <c r="C7198">
        <v>1911</v>
      </c>
      <c r="D7198" s="61" t="s">
        <v>2070</v>
      </c>
    </row>
    <row r="7199" spans="1:4" hidden="1" x14ac:dyDescent="0.25">
      <c r="A7199" s="61" t="s">
        <v>268</v>
      </c>
      <c r="B7199" s="61" t="s">
        <v>269</v>
      </c>
      <c r="C7199">
        <v>1912</v>
      </c>
      <c r="D7199" s="61" t="s">
        <v>2070</v>
      </c>
    </row>
    <row r="7200" spans="1:4" hidden="1" x14ac:dyDescent="0.25">
      <c r="A7200" s="61" t="s">
        <v>268</v>
      </c>
      <c r="B7200" s="61" t="s">
        <v>269</v>
      </c>
      <c r="C7200">
        <v>1913</v>
      </c>
      <c r="D7200" s="61" t="s">
        <v>551</v>
      </c>
    </row>
    <row r="7201" spans="1:4" hidden="1" x14ac:dyDescent="0.25">
      <c r="A7201" s="61" t="s">
        <v>268</v>
      </c>
      <c r="B7201" s="61" t="s">
        <v>269</v>
      </c>
      <c r="C7201">
        <v>1914</v>
      </c>
      <c r="D7201" s="61" t="s">
        <v>2071</v>
      </c>
    </row>
    <row r="7202" spans="1:4" hidden="1" x14ac:dyDescent="0.25">
      <c r="A7202" s="61" t="s">
        <v>268</v>
      </c>
      <c r="B7202" s="61" t="s">
        <v>269</v>
      </c>
      <c r="C7202">
        <v>1915</v>
      </c>
      <c r="D7202" s="61" t="s">
        <v>2071</v>
      </c>
    </row>
    <row r="7203" spans="1:4" hidden="1" x14ac:dyDescent="0.25">
      <c r="A7203" s="61" t="s">
        <v>268</v>
      </c>
      <c r="B7203" s="61" t="s">
        <v>269</v>
      </c>
      <c r="C7203">
        <v>1916</v>
      </c>
      <c r="D7203" s="61" t="s">
        <v>2071</v>
      </c>
    </row>
    <row r="7204" spans="1:4" hidden="1" x14ac:dyDescent="0.25">
      <c r="A7204" s="61" t="s">
        <v>268</v>
      </c>
      <c r="B7204" s="61" t="s">
        <v>269</v>
      </c>
      <c r="C7204">
        <v>1917</v>
      </c>
      <c r="D7204" s="61" t="s">
        <v>2071</v>
      </c>
    </row>
    <row r="7205" spans="1:4" hidden="1" x14ac:dyDescent="0.25">
      <c r="A7205" s="61" t="s">
        <v>268</v>
      </c>
      <c r="B7205" s="61" t="s">
        <v>269</v>
      </c>
      <c r="C7205">
        <v>1918</v>
      </c>
      <c r="D7205" s="61" t="s">
        <v>2600</v>
      </c>
    </row>
    <row r="7206" spans="1:4" hidden="1" x14ac:dyDescent="0.25">
      <c r="A7206" s="61" t="s">
        <v>268</v>
      </c>
      <c r="B7206" s="61" t="s">
        <v>269</v>
      </c>
      <c r="C7206">
        <v>1919</v>
      </c>
      <c r="D7206" s="61" t="s">
        <v>2600</v>
      </c>
    </row>
    <row r="7207" spans="1:4" hidden="1" x14ac:dyDescent="0.25">
      <c r="A7207" s="61" t="s">
        <v>268</v>
      </c>
      <c r="B7207" s="61" t="s">
        <v>269</v>
      </c>
      <c r="C7207">
        <v>1920</v>
      </c>
      <c r="D7207" s="61" t="s">
        <v>2600</v>
      </c>
    </row>
    <row r="7208" spans="1:4" hidden="1" x14ac:dyDescent="0.25">
      <c r="A7208" s="61" t="s">
        <v>268</v>
      </c>
      <c r="B7208" s="61" t="s">
        <v>269</v>
      </c>
      <c r="C7208">
        <v>1921</v>
      </c>
      <c r="D7208" s="61" t="s">
        <v>2600</v>
      </c>
    </row>
    <row r="7209" spans="1:4" hidden="1" x14ac:dyDescent="0.25">
      <c r="A7209" s="61" t="s">
        <v>268</v>
      </c>
      <c r="B7209" s="61" t="s">
        <v>269</v>
      </c>
      <c r="C7209">
        <v>1922</v>
      </c>
      <c r="D7209" s="61" t="s">
        <v>2600</v>
      </c>
    </row>
    <row r="7210" spans="1:4" hidden="1" x14ac:dyDescent="0.25">
      <c r="A7210" s="61" t="s">
        <v>268</v>
      </c>
      <c r="B7210" s="61" t="s">
        <v>269</v>
      </c>
      <c r="C7210">
        <v>1923</v>
      </c>
      <c r="D7210" s="61" t="s">
        <v>2600</v>
      </c>
    </row>
    <row r="7211" spans="1:4" hidden="1" x14ac:dyDescent="0.25">
      <c r="A7211" s="61" t="s">
        <v>268</v>
      </c>
      <c r="B7211" s="61" t="s">
        <v>269</v>
      </c>
      <c r="C7211">
        <v>1924</v>
      </c>
      <c r="D7211" s="61" t="s">
        <v>2600</v>
      </c>
    </row>
    <row r="7212" spans="1:4" hidden="1" x14ac:dyDescent="0.25">
      <c r="A7212" s="61" t="s">
        <v>268</v>
      </c>
      <c r="B7212" s="61" t="s">
        <v>269</v>
      </c>
      <c r="C7212">
        <v>1925</v>
      </c>
      <c r="D7212" s="61" t="s">
        <v>2600</v>
      </c>
    </row>
    <row r="7213" spans="1:4" hidden="1" x14ac:dyDescent="0.25">
      <c r="A7213" s="61" t="s">
        <v>268</v>
      </c>
      <c r="B7213" s="61" t="s">
        <v>269</v>
      </c>
      <c r="C7213">
        <v>1926</v>
      </c>
      <c r="D7213" s="61" t="s">
        <v>2600</v>
      </c>
    </row>
    <row r="7214" spans="1:4" hidden="1" x14ac:dyDescent="0.25">
      <c r="A7214" s="61" t="s">
        <v>268</v>
      </c>
      <c r="B7214" s="61" t="s">
        <v>269</v>
      </c>
      <c r="C7214">
        <v>1927</v>
      </c>
      <c r="D7214" s="61" t="s">
        <v>2600</v>
      </c>
    </row>
    <row r="7215" spans="1:4" hidden="1" x14ac:dyDescent="0.25">
      <c r="A7215" s="61" t="s">
        <v>268</v>
      </c>
      <c r="B7215" s="61" t="s">
        <v>269</v>
      </c>
      <c r="C7215">
        <v>1928</v>
      </c>
      <c r="D7215" s="61" t="s">
        <v>2600</v>
      </c>
    </row>
    <row r="7216" spans="1:4" hidden="1" x14ac:dyDescent="0.25">
      <c r="A7216" s="61" t="s">
        <v>268</v>
      </c>
      <c r="B7216" s="61" t="s">
        <v>269</v>
      </c>
      <c r="C7216">
        <v>1929</v>
      </c>
      <c r="D7216" s="61" t="s">
        <v>2600</v>
      </c>
    </row>
    <row r="7217" spans="1:4" hidden="1" x14ac:dyDescent="0.25">
      <c r="A7217" s="61" t="s">
        <v>268</v>
      </c>
      <c r="B7217" s="61" t="s">
        <v>269</v>
      </c>
      <c r="C7217">
        <v>1930</v>
      </c>
      <c r="D7217" s="61" t="s">
        <v>2600</v>
      </c>
    </row>
    <row r="7218" spans="1:4" hidden="1" x14ac:dyDescent="0.25">
      <c r="A7218" s="61" t="s">
        <v>268</v>
      </c>
      <c r="B7218" s="61" t="s">
        <v>269</v>
      </c>
      <c r="C7218">
        <v>1931</v>
      </c>
      <c r="D7218" s="61" t="s">
        <v>2600</v>
      </c>
    </row>
    <row r="7219" spans="1:4" hidden="1" x14ac:dyDescent="0.25">
      <c r="A7219" s="61" t="s">
        <v>268</v>
      </c>
      <c r="B7219" s="61" t="s">
        <v>269</v>
      </c>
      <c r="C7219">
        <v>1932</v>
      </c>
      <c r="D7219" s="61" t="s">
        <v>2600</v>
      </c>
    </row>
    <row r="7220" spans="1:4" hidden="1" x14ac:dyDescent="0.25">
      <c r="A7220" s="61" t="s">
        <v>268</v>
      </c>
      <c r="B7220" s="61" t="s">
        <v>269</v>
      </c>
      <c r="C7220">
        <v>1933</v>
      </c>
      <c r="D7220" s="61" t="s">
        <v>2600</v>
      </c>
    </row>
    <row r="7221" spans="1:4" hidden="1" x14ac:dyDescent="0.25">
      <c r="A7221" s="61" t="s">
        <v>268</v>
      </c>
      <c r="B7221" s="61" t="s">
        <v>269</v>
      </c>
      <c r="C7221">
        <v>1934</v>
      </c>
      <c r="D7221" s="61" t="s">
        <v>2600</v>
      </c>
    </row>
    <row r="7222" spans="1:4" hidden="1" x14ac:dyDescent="0.25">
      <c r="A7222" s="61" t="s">
        <v>268</v>
      </c>
      <c r="B7222" s="61" t="s">
        <v>269</v>
      </c>
      <c r="C7222">
        <v>1935</v>
      </c>
      <c r="D7222" s="61" t="s">
        <v>2600</v>
      </c>
    </row>
    <row r="7223" spans="1:4" hidden="1" x14ac:dyDescent="0.25">
      <c r="A7223" s="61" t="s">
        <v>268</v>
      </c>
      <c r="B7223" s="61" t="s">
        <v>269</v>
      </c>
      <c r="C7223">
        <v>1936</v>
      </c>
      <c r="D7223" s="61" t="s">
        <v>2600</v>
      </c>
    </row>
    <row r="7224" spans="1:4" hidden="1" x14ac:dyDescent="0.25">
      <c r="A7224" s="61" t="s">
        <v>268</v>
      </c>
      <c r="B7224" s="61" t="s">
        <v>269</v>
      </c>
      <c r="C7224">
        <v>1937</v>
      </c>
      <c r="D7224" s="61" t="s">
        <v>2600</v>
      </c>
    </row>
    <row r="7225" spans="1:4" hidden="1" x14ac:dyDescent="0.25">
      <c r="A7225" s="61" t="s">
        <v>268</v>
      </c>
      <c r="B7225" s="61" t="s">
        <v>269</v>
      </c>
      <c r="C7225">
        <v>1938</v>
      </c>
      <c r="D7225" s="61" t="s">
        <v>2601</v>
      </c>
    </row>
    <row r="7226" spans="1:4" hidden="1" x14ac:dyDescent="0.25">
      <c r="A7226" s="61" t="s">
        <v>268</v>
      </c>
      <c r="B7226" s="61" t="s">
        <v>269</v>
      </c>
      <c r="C7226">
        <v>1939</v>
      </c>
      <c r="D7226" s="61" t="s">
        <v>2589</v>
      </c>
    </row>
    <row r="7227" spans="1:4" hidden="1" x14ac:dyDescent="0.25">
      <c r="A7227" s="61" t="s">
        <v>268</v>
      </c>
      <c r="B7227" s="61" t="s">
        <v>269</v>
      </c>
      <c r="C7227">
        <v>1940</v>
      </c>
      <c r="D7227" s="61" t="s">
        <v>2460</v>
      </c>
    </row>
    <row r="7228" spans="1:4" hidden="1" x14ac:dyDescent="0.25">
      <c r="A7228" s="61" t="s">
        <v>268</v>
      </c>
      <c r="B7228" s="61" t="s">
        <v>269</v>
      </c>
      <c r="C7228">
        <v>1941</v>
      </c>
      <c r="D7228" s="61" t="s">
        <v>2460</v>
      </c>
    </row>
    <row r="7229" spans="1:4" hidden="1" x14ac:dyDescent="0.25">
      <c r="A7229" s="61" t="s">
        <v>268</v>
      </c>
      <c r="B7229" s="61" t="s">
        <v>269</v>
      </c>
      <c r="C7229">
        <v>1942</v>
      </c>
      <c r="D7229" s="61" t="s">
        <v>2460</v>
      </c>
    </row>
    <row r="7230" spans="1:4" hidden="1" x14ac:dyDescent="0.25">
      <c r="A7230" s="61" t="s">
        <v>268</v>
      </c>
      <c r="B7230" s="61" t="s">
        <v>269</v>
      </c>
      <c r="C7230">
        <v>1943</v>
      </c>
      <c r="D7230" s="61" t="s">
        <v>2460</v>
      </c>
    </row>
    <row r="7231" spans="1:4" hidden="1" x14ac:dyDescent="0.25">
      <c r="A7231" s="61" t="s">
        <v>268</v>
      </c>
      <c r="B7231" s="61" t="s">
        <v>269</v>
      </c>
      <c r="C7231">
        <v>1944</v>
      </c>
      <c r="D7231" s="61" t="s">
        <v>2460</v>
      </c>
    </row>
    <row r="7232" spans="1:4" hidden="1" x14ac:dyDescent="0.25">
      <c r="A7232" s="61" t="s">
        <v>268</v>
      </c>
      <c r="B7232" s="61" t="s">
        <v>269</v>
      </c>
      <c r="C7232">
        <v>1945</v>
      </c>
      <c r="D7232" s="61" t="s">
        <v>1741</v>
      </c>
    </row>
    <row r="7233" spans="1:4" hidden="1" x14ac:dyDescent="0.25">
      <c r="A7233" s="61" t="s">
        <v>268</v>
      </c>
      <c r="B7233" s="61" t="s">
        <v>269</v>
      </c>
      <c r="C7233">
        <v>1946</v>
      </c>
      <c r="D7233" s="61" t="s">
        <v>2602</v>
      </c>
    </row>
    <row r="7234" spans="1:4" hidden="1" x14ac:dyDescent="0.25">
      <c r="A7234" s="61" t="s">
        <v>268</v>
      </c>
      <c r="B7234" s="61" t="s">
        <v>269</v>
      </c>
      <c r="C7234">
        <v>1947</v>
      </c>
      <c r="D7234" s="61" t="s">
        <v>1745</v>
      </c>
    </row>
    <row r="7235" spans="1:4" hidden="1" x14ac:dyDescent="0.25">
      <c r="A7235" s="61" t="s">
        <v>268</v>
      </c>
      <c r="B7235" s="61" t="s">
        <v>269</v>
      </c>
      <c r="C7235">
        <v>1948</v>
      </c>
      <c r="D7235" s="61" t="s">
        <v>1848</v>
      </c>
    </row>
    <row r="7236" spans="1:4" hidden="1" x14ac:dyDescent="0.25">
      <c r="A7236" s="61" t="s">
        <v>268</v>
      </c>
      <c r="B7236" s="61" t="s">
        <v>269</v>
      </c>
      <c r="C7236">
        <v>1949</v>
      </c>
      <c r="D7236" s="61" t="s">
        <v>2603</v>
      </c>
    </row>
    <row r="7237" spans="1:4" hidden="1" x14ac:dyDescent="0.25">
      <c r="A7237" s="61" t="s">
        <v>268</v>
      </c>
      <c r="B7237" s="61" t="s">
        <v>269</v>
      </c>
      <c r="C7237">
        <v>1950</v>
      </c>
      <c r="D7237" s="61" t="s">
        <v>2603</v>
      </c>
    </row>
    <row r="7238" spans="1:4" hidden="1" x14ac:dyDescent="0.25">
      <c r="A7238" s="61" t="s">
        <v>268</v>
      </c>
      <c r="B7238" s="61" t="s">
        <v>269</v>
      </c>
      <c r="C7238">
        <v>1951</v>
      </c>
      <c r="D7238" s="61" t="s">
        <v>2603</v>
      </c>
    </row>
    <row r="7239" spans="1:4" hidden="1" x14ac:dyDescent="0.25">
      <c r="A7239" s="61" t="s">
        <v>268</v>
      </c>
      <c r="B7239" s="61" t="s">
        <v>269</v>
      </c>
      <c r="C7239">
        <v>1952</v>
      </c>
      <c r="D7239" s="61" t="s">
        <v>2603</v>
      </c>
    </row>
    <row r="7240" spans="1:4" hidden="1" x14ac:dyDescent="0.25">
      <c r="A7240" s="61" t="s">
        <v>268</v>
      </c>
      <c r="B7240" s="61" t="s">
        <v>269</v>
      </c>
      <c r="C7240">
        <v>1953</v>
      </c>
      <c r="D7240" s="61" t="s">
        <v>2603</v>
      </c>
    </row>
    <row r="7241" spans="1:4" hidden="1" x14ac:dyDescent="0.25">
      <c r="A7241" s="61" t="s">
        <v>268</v>
      </c>
      <c r="B7241" s="61" t="s">
        <v>269</v>
      </c>
      <c r="C7241">
        <v>1954</v>
      </c>
      <c r="D7241" s="61" t="s">
        <v>2604</v>
      </c>
    </row>
    <row r="7242" spans="1:4" hidden="1" x14ac:dyDescent="0.25">
      <c r="A7242" s="61" t="s">
        <v>268</v>
      </c>
      <c r="B7242" s="61" t="s">
        <v>269</v>
      </c>
      <c r="C7242">
        <v>1955</v>
      </c>
      <c r="D7242" s="61" t="s">
        <v>2604</v>
      </c>
    </row>
    <row r="7243" spans="1:4" hidden="1" x14ac:dyDescent="0.25">
      <c r="A7243" s="61" t="s">
        <v>268</v>
      </c>
      <c r="B7243" s="61" t="s">
        <v>269</v>
      </c>
      <c r="C7243">
        <v>1956</v>
      </c>
      <c r="D7243" s="61" t="s">
        <v>1852</v>
      </c>
    </row>
    <row r="7244" spans="1:4" hidden="1" x14ac:dyDescent="0.25">
      <c r="A7244" s="61" t="s">
        <v>268</v>
      </c>
      <c r="B7244" s="61" t="s">
        <v>269</v>
      </c>
      <c r="C7244">
        <v>1957</v>
      </c>
      <c r="D7244" s="61" t="s">
        <v>1820</v>
      </c>
    </row>
    <row r="7245" spans="1:4" hidden="1" x14ac:dyDescent="0.25">
      <c r="A7245" s="61" t="s">
        <v>268</v>
      </c>
      <c r="B7245" s="61" t="s">
        <v>269</v>
      </c>
      <c r="C7245">
        <v>1958</v>
      </c>
      <c r="D7245" s="61" t="s">
        <v>1820</v>
      </c>
    </row>
    <row r="7246" spans="1:4" hidden="1" x14ac:dyDescent="0.25">
      <c r="A7246" s="61" t="s">
        <v>268</v>
      </c>
      <c r="B7246" s="61" t="s">
        <v>269</v>
      </c>
      <c r="C7246">
        <v>1959</v>
      </c>
      <c r="D7246" s="61" t="s">
        <v>1820</v>
      </c>
    </row>
    <row r="7247" spans="1:4" hidden="1" x14ac:dyDescent="0.25">
      <c r="A7247" s="61" t="s">
        <v>268</v>
      </c>
      <c r="B7247" s="61" t="s">
        <v>269</v>
      </c>
      <c r="C7247">
        <v>1960</v>
      </c>
      <c r="D7247" s="61" t="s">
        <v>542</v>
      </c>
    </row>
    <row r="7248" spans="1:4" hidden="1" x14ac:dyDescent="0.25">
      <c r="A7248" s="61" t="s">
        <v>268</v>
      </c>
      <c r="B7248" s="61" t="s">
        <v>269</v>
      </c>
      <c r="C7248">
        <v>1961</v>
      </c>
      <c r="D7248" s="61" t="s">
        <v>542</v>
      </c>
    </row>
    <row r="7249" spans="1:4" hidden="1" x14ac:dyDescent="0.25">
      <c r="A7249" s="61" t="s">
        <v>268</v>
      </c>
      <c r="B7249" s="61" t="s">
        <v>269</v>
      </c>
      <c r="C7249">
        <v>1962</v>
      </c>
      <c r="D7249" s="61" t="s">
        <v>542</v>
      </c>
    </row>
    <row r="7250" spans="1:4" hidden="1" x14ac:dyDescent="0.25">
      <c r="A7250" s="61" t="s">
        <v>268</v>
      </c>
      <c r="B7250" s="61" t="s">
        <v>269</v>
      </c>
      <c r="C7250">
        <v>1963</v>
      </c>
      <c r="D7250" s="61" t="s">
        <v>542</v>
      </c>
    </row>
    <row r="7251" spans="1:4" hidden="1" x14ac:dyDescent="0.25">
      <c r="A7251" s="61" t="s">
        <v>268</v>
      </c>
      <c r="B7251" s="61" t="s">
        <v>269</v>
      </c>
      <c r="C7251">
        <v>1964</v>
      </c>
      <c r="D7251" s="61" t="s">
        <v>542</v>
      </c>
    </row>
    <row r="7252" spans="1:4" hidden="1" x14ac:dyDescent="0.25">
      <c r="A7252" s="61" t="s">
        <v>268</v>
      </c>
      <c r="B7252" s="61" t="s">
        <v>269</v>
      </c>
      <c r="C7252">
        <v>1965</v>
      </c>
      <c r="D7252" s="61" t="s">
        <v>2446</v>
      </c>
    </row>
    <row r="7253" spans="1:4" hidden="1" x14ac:dyDescent="0.25">
      <c r="A7253" s="61" t="s">
        <v>268</v>
      </c>
      <c r="B7253" s="61" t="s">
        <v>269</v>
      </c>
      <c r="C7253">
        <v>1966</v>
      </c>
      <c r="D7253" s="61" t="s">
        <v>2446</v>
      </c>
    </row>
    <row r="7254" spans="1:4" hidden="1" x14ac:dyDescent="0.25">
      <c r="A7254" s="61" t="s">
        <v>268</v>
      </c>
      <c r="B7254" s="61" t="s">
        <v>269</v>
      </c>
      <c r="C7254">
        <v>1967</v>
      </c>
      <c r="D7254" s="61" t="s">
        <v>2591</v>
      </c>
    </row>
    <row r="7255" spans="1:4" hidden="1" x14ac:dyDescent="0.25">
      <c r="A7255" s="61" t="s">
        <v>268</v>
      </c>
      <c r="B7255" s="61" t="s">
        <v>269</v>
      </c>
      <c r="C7255">
        <v>1968</v>
      </c>
      <c r="D7255" s="61" t="s">
        <v>2295</v>
      </c>
    </row>
    <row r="7256" spans="1:4" hidden="1" x14ac:dyDescent="0.25">
      <c r="A7256" s="61" t="s">
        <v>268</v>
      </c>
      <c r="B7256" s="61" t="s">
        <v>269</v>
      </c>
      <c r="C7256">
        <v>1969</v>
      </c>
      <c r="D7256" s="61" t="s">
        <v>1770</v>
      </c>
    </row>
    <row r="7257" spans="1:4" hidden="1" x14ac:dyDescent="0.25">
      <c r="A7257" s="61" t="s">
        <v>268</v>
      </c>
      <c r="B7257" s="61" t="s">
        <v>269</v>
      </c>
      <c r="C7257">
        <v>1970</v>
      </c>
      <c r="D7257" s="61" t="s">
        <v>1858</v>
      </c>
    </row>
    <row r="7258" spans="1:4" hidden="1" x14ac:dyDescent="0.25">
      <c r="A7258" s="61" t="s">
        <v>268</v>
      </c>
      <c r="B7258" s="61" t="s">
        <v>269</v>
      </c>
      <c r="C7258">
        <v>1971</v>
      </c>
      <c r="D7258" s="61" t="s">
        <v>1858</v>
      </c>
    </row>
    <row r="7259" spans="1:4" hidden="1" x14ac:dyDescent="0.25">
      <c r="A7259" s="61" t="s">
        <v>268</v>
      </c>
      <c r="B7259" s="61" t="s">
        <v>269</v>
      </c>
      <c r="C7259">
        <v>1972</v>
      </c>
      <c r="D7259" s="61" t="s">
        <v>1858</v>
      </c>
    </row>
    <row r="7260" spans="1:4" hidden="1" x14ac:dyDescent="0.25">
      <c r="A7260" s="61" t="s">
        <v>268</v>
      </c>
      <c r="B7260" s="61" t="s">
        <v>269</v>
      </c>
      <c r="C7260">
        <v>1973</v>
      </c>
      <c r="D7260" s="61" t="s">
        <v>1858</v>
      </c>
    </row>
    <row r="7261" spans="1:4" hidden="1" x14ac:dyDescent="0.25">
      <c r="A7261" s="61" t="s">
        <v>268</v>
      </c>
      <c r="B7261" s="61" t="s">
        <v>269</v>
      </c>
      <c r="C7261">
        <v>1974</v>
      </c>
      <c r="D7261" s="61" t="s">
        <v>1858</v>
      </c>
    </row>
    <row r="7262" spans="1:4" hidden="1" x14ac:dyDescent="0.25">
      <c r="A7262" s="61" t="s">
        <v>268</v>
      </c>
      <c r="B7262" s="61" t="s">
        <v>269</v>
      </c>
      <c r="C7262">
        <v>1975</v>
      </c>
      <c r="D7262" s="61" t="s">
        <v>1858</v>
      </c>
    </row>
    <row r="7263" spans="1:4" hidden="1" x14ac:dyDescent="0.25">
      <c r="A7263" s="61" t="s">
        <v>268</v>
      </c>
      <c r="B7263" s="61" t="s">
        <v>269</v>
      </c>
      <c r="C7263">
        <v>1976</v>
      </c>
      <c r="D7263" s="61" t="s">
        <v>1858</v>
      </c>
    </row>
    <row r="7264" spans="1:4" hidden="1" x14ac:dyDescent="0.25">
      <c r="A7264" s="61" t="s">
        <v>268</v>
      </c>
      <c r="B7264" s="61" t="s">
        <v>269</v>
      </c>
      <c r="C7264">
        <v>1977</v>
      </c>
      <c r="D7264" s="61" t="s">
        <v>1858</v>
      </c>
    </row>
    <row r="7265" spans="1:4" hidden="1" x14ac:dyDescent="0.25">
      <c r="A7265" s="61" t="s">
        <v>268</v>
      </c>
      <c r="B7265" s="61" t="s">
        <v>269</v>
      </c>
      <c r="C7265">
        <v>1978</v>
      </c>
      <c r="D7265" s="61" t="s">
        <v>1858</v>
      </c>
    </row>
    <row r="7266" spans="1:4" hidden="1" x14ac:dyDescent="0.25">
      <c r="A7266" s="61" t="s">
        <v>268</v>
      </c>
      <c r="B7266" s="61" t="s">
        <v>269</v>
      </c>
      <c r="C7266">
        <v>1979</v>
      </c>
      <c r="D7266" s="61" t="s">
        <v>1858</v>
      </c>
    </row>
    <row r="7267" spans="1:4" hidden="1" x14ac:dyDescent="0.25">
      <c r="A7267" s="61" t="s">
        <v>268</v>
      </c>
      <c r="B7267" s="61" t="s">
        <v>269</v>
      </c>
      <c r="C7267">
        <v>1980</v>
      </c>
      <c r="D7267" s="61" t="s">
        <v>1534</v>
      </c>
    </row>
    <row r="7268" spans="1:4" hidden="1" x14ac:dyDescent="0.25">
      <c r="A7268" s="61" t="s">
        <v>268</v>
      </c>
      <c r="B7268" s="61" t="s">
        <v>269</v>
      </c>
      <c r="C7268">
        <v>1981</v>
      </c>
      <c r="D7268" s="61" t="s">
        <v>1534</v>
      </c>
    </row>
    <row r="7269" spans="1:4" hidden="1" x14ac:dyDescent="0.25">
      <c r="A7269" s="61" t="s">
        <v>268</v>
      </c>
      <c r="B7269" s="61" t="s">
        <v>269</v>
      </c>
      <c r="C7269">
        <v>1982</v>
      </c>
      <c r="D7269" s="61" t="s">
        <v>1534</v>
      </c>
    </row>
    <row r="7270" spans="1:4" hidden="1" x14ac:dyDescent="0.25">
      <c r="A7270" s="61" t="s">
        <v>268</v>
      </c>
      <c r="B7270" s="61" t="s">
        <v>269</v>
      </c>
      <c r="C7270">
        <v>1983</v>
      </c>
      <c r="D7270" s="61" t="s">
        <v>1534</v>
      </c>
    </row>
    <row r="7271" spans="1:4" hidden="1" x14ac:dyDescent="0.25">
      <c r="A7271" s="61" t="s">
        <v>268</v>
      </c>
      <c r="B7271" s="61" t="s">
        <v>269</v>
      </c>
      <c r="C7271">
        <v>1984</v>
      </c>
      <c r="D7271" s="61" t="s">
        <v>1534</v>
      </c>
    </row>
    <row r="7272" spans="1:4" hidden="1" x14ac:dyDescent="0.25">
      <c r="A7272" s="61" t="s">
        <v>268</v>
      </c>
      <c r="B7272" s="61" t="s">
        <v>269</v>
      </c>
      <c r="C7272">
        <v>1985</v>
      </c>
      <c r="D7272" s="61" t="s">
        <v>1534</v>
      </c>
    </row>
    <row r="7273" spans="1:4" hidden="1" x14ac:dyDescent="0.25">
      <c r="A7273" s="61" t="s">
        <v>268</v>
      </c>
      <c r="B7273" s="61" t="s">
        <v>269</v>
      </c>
      <c r="C7273">
        <v>1986</v>
      </c>
      <c r="D7273" s="61" t="s">
        <v>1534</v>
      </c>
    </row>
    <row r="7274" spans="1:4" hidden="1" x14ac:dyDescent="0.25">
      <c r="A7274" s="61" t="s">
        <v>268</v>
      </c>
      <c r="B7274" s="61" t="s">
        <v>269</v>
      </c>
      <c r="C7274">
        <v>1987</v>
      </c>
      <c r="D7274" s="61" t="s">
        <v>1534</v>
      </c>
    </row>
    <row r="7275" spans="1:4" hidden="1" x14ac:dyDescent="0.25">
      <c r="A7275" s="61" t="s">
        <v>268</v>
      </c>
      <c r="B7275" s="61" t="s">
        <v>269</v>
      </c>
      <c r="C7275">
        <v>1988</v>
      </c>
      <c r="D7275" s="61" t="s">
        <v>1534</v>
      </c>
    </row>
    <row r="7276" spans="1:4" hidden="1" x14ac:dyDescent="0.25">
      <c r="A7276" s="61" t="s">
        <v>268</v>
      </c>
      <c r="B7276" s="61" t="s">
        <v>269</v>
      </c>
      <c r="C7276">
        <v>1989</v>
      </c>
      <c r="D7276" s="61" t="s">
        <v>1867</v>
      </c>
    </row>
    <row r="7277" spans="1:4" hidden="1" x14ac:dyDescent="0.25">
      <c r="A7277" s="61" t="s">
        <v>268</v>
      </c>
      <c r="B7277" s="61" t="s">
        <v>269</v>
      </c>
      <c r="C7277">
        <v>1990</v>
      </c>
      <c r="D7277" s="61" t="s">
        <v>2486</v>
      </c>
    </row>
    <row r="7278" spans="1:4" hidden="1" x14ac:dyDescent="0.25">
      <c r="A7278" s="61" t="s">
        <v>268</v>
      </c>
      <c r="B7278" s="61" t="s">
        <v>269</v>
      </c>
      <c r="C7278">
        <v>1991</v>
      </c>
      <c r="D7278" s="61" t="s">
        <v>2486</v>
      </c>
    </row>
    <row r="7279" spans="1:4" hidden="1" x14ac:dyDescent="0.25">
      <c r="A7279" s="61" t="s">
        <v>268</v>
      </c>
      <c r="B7279" s="61" t="s">
        <v>269</v>
      </c>
      <c r="C7279">
        <v>1992</v>
      </c>
      <c r="D7279" s="61" t="s">
        <v>2486</v>
      </c>
    </row>
    <row r="7280" spans="1:4" hidden="1" x14ac:dyDescent="0.25">
      <c r="A7280" s="61" t="s">
        <v>268</v>
      </c>
      <c r="B7280" s="61" t="s">
        <v>269</v>
      </c>
      <c r="C7280">
        <v>1993</v>
      </c>
      <c r="D7280" s="61" t="s">
        <v>2377</v>
      </c>
    </row>
    <row r="7281" spans="1:4" hidden="1" x14ac:dyDescent="0.25">
      <c r="A7281" s="61" t="s">
        <v>268</v>
      </c>
      <c r="B7281" s="61" t="s">
        <v>269</v>
      </c>
      <c r="C7281">
        <v>1994</v>
      </c>
      <c r="D7281" s="61" t="s">
        <v>2377</v>
      </c>
    </row>
    <row r="7282" spans="1:4" hidden="1" x14ac:dyDescent="0.25">
      <c r="A7282" s="61" t="s">
        <v>268</v>
      </c>
      <c r="B7282" s="61" t="s">
        <v>269</v>
      </c>
      <c r="C7282">
        <v>1995</v>
      </c>
      <c r="D7282" s="61" t="s">
        <v>2377</v>
      </c>
    </row>
    <row r="7283" spans="1:4" hidden="1" x14ac:dyDescent="0.25">
      <c r="A7283" s="61" t="s">
        <v>268</v>
      </c>
      <c r="B7283" s="61" t="s">
        <v>269</v>
      </c>
      <c r="C7283">
        <v>1996</v>
      </c>
      <c r="D7283" s="61" t="s">
        <v>2377</v>
      </c>
    </row>
    <row r="7284" spans="1:4" hidden="1" x14ac:dyDescent="0.25">
      <c r="A7284" s="61" t="s">
        <v>268</v>
      </c>
      <c r="B7284" s="61" t="s">
        <v>269</v>
      </c>
      <c r="C7284">
        <v>1997</v>
      </c>
      <c r="D7284" s="61" t="s">
        <v>2377</v>
      </c>
    </row>
    <row r="7285" spans="1:4" hidden="1" x14ac:dyDescent="0.25">
      <c r="A7285" s="61" t="s">
        <v>268</v>
      </c>
      <c r="B7285" s="61" t="s">
        <v>269</v>
      </c>
      <c r="C7285">
        <v>1998</v>
      </c>
      <c r="D7285" s="61" t="s">
        <v>2377</v>
      </c>
    </row>
    <row r="7286" spans="1:4" hidden="1" x14ac:dyDescent="0.25">
      <c r="A7286" s="61" t="s">
        <v>268</v>
      </c>
      <c r="B7286" s="61" t="s">
        <v>269</v>
      </c>
      <c r="C7286">
        <v>1999</v>
      </c>
      <c r="D7286" s="61" t="s">
        <v>2377</v>
      </c>
    </row>
    <row r="7287" spans="1:4" hidden="1" x14ac:dyDescent="0.25">
      <c r="A7287" s="61" t="s">
        <v>268</v>
      </c>
      <c r="B7287" s="61" t="s">
        <v>269</v>
      </c>
      <c r="C7287">
        <v>2000</v>
      </c>
      <c r="D7287" s="61" t="s">
        <v>2599</v>
      </c>
    </row>
    <row r="7288" spans="1:4" hidden="1" x14ac:dyDescent="0.25">
      <c r="A7288" s="61" t="s">
        <v>268</v>
      </c>
      <c r="B7288" s="61" t="s">
        <v>269</v>
      </c>
      <c r="C7288">
        <v>2001</v>
      </c>
      <c r="D7288" s="61" t="s">
        <v>2599</v>
      </c>
    </row>
    <row r="7289" spans="1:4" hidden="1" x14ac:dyDescent="0.25">
      <c r="A7289" s="61" t="s">
        <v>268</v>
      </c>
      <c r="B7289" s="61" t="s">
        <v>269</v>
      </c>
      <c r="C7289">
        <v>2002</v>
      </c>
      <c r="D7289" s="61" t="s">
        <v>2599</v>
      </c>
    </row>
    <row r="7290" spans="1:4" hidden="1" x14ac:dyDescent="0.25">
      <c r="A7290" s="61" t="s">
        <v>268</v>
      </c>
      <c r="B7290" s="61" t="s">
        <v>269</v>
      </c>
      <c r="C7290">
        <v>2003</v>
      </c>
      <c r="D7290" s="61" t="s">
        <v>2599</v>
      </c>
    </row>
    <row r="7291" spans="1:4" hidden="1" x14ac:dyDescent="0.25">
      <c r="A7291" s="61" t="s">
        <v>268</v>
      </c>
      <c r="B7291" s="61" t="s">
        <v>269</v>
      </c>
      <c r="C7291">
        <v>2004</v>
      </c>
      <c r="D7291" s="61" t="s">
        <v>2599</v>
      </c>
    </row>
    <row r="7292" spans="1:4" hidden="1" x14ac:dyDescent="0.25">
      <c r="A7292" s="61" t="s">
        <v>268</v>
      </c>
      <c r="B7292" s="61" t="s">
        <v>269</v>
      </c>
      <c r="C7292">
        <v>2005</v>
      </c>
      <c r="D7292" s="61" t="s">
        <v>2195</v>
      </c>
    </row>
    <row r="7293" spans="1:4" hidden="1" x14ac:dyDescent="0.25">
      <c r="A7293" s="61" t="s">
        <v>268</v>
      </c>
      <c r="B7293" s="61" t="s">
        <v>269</v>
      </c>
      <c r="C7293">
        <v>2006</v>
      </c>
      <c r="D7293" s="61" t="s">
        <v>2375</v>
      </c>
    </row>
    <row r="7294" spans="1:4" hidden="1" x14ac:dyDescent="0.25">
      <c r="A7294" s="61" t="s">
        <v>268</v>
      </c>
      <c r="B7294" s="61" t="s">
        <v>269</v>
      </c>
      <c r="C7294">
        <v>2007</v>
      </c>
      <c r="D7294" s="61" t="s">
        <v>2483</v>
      </c>
    </row>
    <row r="7295" spans="1:4" hidden="1" x14ac:dyDescent="0.25">
      <c r="A7295" s="61" t="s">
        <v>268</v>
      </c>
      <c r="B7295" s="61" t="s">
        <v>269</v>
      </c>
      <c r="C7295">
        <v>2008</v>
      </c>
      <c r="D7295" s="61" t="s">
        <v>2483</v>
      </c>
    </row>
    <row r="7296" spans="1:4" hidden="1" x14ac:dyDescent="0.25">
      <c r="A7296" s="61" t="s">
        <v>268</v>
      </c>
      <c r="B7296" s="61" t="s">
        <v>269</v>
      </c>
      <c r="C7296">
        <v>2009</v>
      </c>
      <c r="D7296" s="61" t="s">
        <v>2141</v>
      </c>
    </row>
    <row r="7297" spans="1:4" hidden="1" x14ac:dyDescent="0.25">
      <c r="A7297" s="61" t="s">
        <v>268</v>
      </c>
      <c r="B7297" s="61" t="s">
        <v>269</v>
      </c>
      <c r="C7297">
        <v>2010</v>
      </c>
      <c r="D7297" s="61" t="s">
        <v>2481</v>
      </c>
    </row>
    <row r="7298" spans="1:4" hidden="1" x14ac:dyDescent="0.25">
      <c r="A7298" s="61" t="s">
        <v>268</v>
      </c>
      <c r="B7298" s="61" t="s">
        <v>269</v>
      </c>
      <c r="C7298">
        <v>2011</v>
      </c>
      <c r="D7298" s="61" t="s">
        <v>2484</v>
      </c>
    </row>
    <row r="7299" spans="1:4" hidden="1" x14ac:dyDescent="0.25">
      <c r="A7299" s="61" t="s">
        <v>268</v>
      </c>
      <c r="B7299" s="61" t="s">
        <v>269</v>
      </c>
      <c r="C7299">
        <v>2012</v>
      </c>
      <c r="D7299" s="61" t="s">
        <v>2605</v>
      </c>
    </row>
    <row r="7300" spans="1:4" hidden="1" x14ac:dyDescent="0.25">
      <c r="A7300" s="61" t="s">
        <v>268</v>
      </c>
      <c r="B7300" s="61" t="s">
        <v>269</v>
      </c>
      <c r="C7300">
        <v>2013</v>
      </c>
      <c r="D7300" s="61" t="s">
        <v>2529</v>
      </c>
    </row>
    <row r="7301" spans="1:4" hidden="1" x14ac:dyDescent="0.25">
      <c r="A7301" s="61" t="s">
        <v>268</v>
      </c>
      <c r="B7301" s="61" t="s">
        <v>269</v>
      </c>
      <c r="C7301">
        <v>2014</v>
      </c>
      <c r="D7301" s="61" t="s">
        <v>2606</v>
      </c>
    </row>
    <row r="7302" spans="1:4" hidden="1" x14ac:dyDescent="0.25">
      <c r="A7302" s="61" t="s">
        <v>268</v>
      </c>
      <c r="B7302" s="61" t="s">
        <v>269</v>
      </c>
      <c r="C7302">
        <v>2015</v>
      </c>
      <c r="D7302" s="61" t="s">
        <v>2606</v>
      </c>
    </row>
    <row r="7303" spans="1:4" hidden="1" x14ac:dyDescent="0.25">
      <c r="A7303" s="61" t="s">
        <v>268</v>
      </c>
      <c r="B7303" s="61" t="s">
        <v>269</v>
      </c>
      <c r="C7303">
        <v>2016</v>
      </c>
      <c r="D7303" s="61" t="s">
        <v>2607</v>
      </c>
    </row>
    <row r="7304" spans="1:4" hidden="1" x14ac:dyDescent="0.25">
      <c r="A7304" s="61" t="s">
        <v>268</v>
      </c>
      <c r="B7304" s="61" t="s">
        <v>269</v>
      </c>
      <c r="C7304">
        <v>2017</v>
      </c>
      <c r="D7304" s="61" t="s">
        <v>2599</v>
      </c>
    </row>
    <row r="7305" spans="1:4" hidden="1" x14ac:dyDescent="0.25">
      <c r="A7305" s="61" t="s">
        <v>268</v>
      </c>
      <c r="B7305" s="61" t="s">
        <v>269</v>
      </c>
      <c r="C7305">
        <v>2018</v>
      </c>
      <c r="D7305" s="61" t="s">
        <v>2340</v>
      </c>
    </row>
    <row r="7306" spans="1:4" hidden="1" x14ac:dyDescent="0.25">
      <c r="A7306" s="61" t="s">
        <v>268</v>
      </c>
      <c r="B7306" s="61" t="s">
        <v>269</v>
      </c>
      <c r="C7306">
        <v>2019</v>
      </c>
      <c r="D7306" s="61" t="s">
        <v>2608</v>
      </c>
    </row>
    <row r="7307" spans="1:4" hidden="1" x14ac:dyDescent="0.25">
      <c r="A7307" s="61" t="s">
        <v>268</v>
      </c>
      <c r="B7307" s="61" t="s">
        <v>269</v>
      </c>
      <c r="C7307">
        <v>2020</v>
      </c>
      <c r="D7307" s="61" t="s">
        <v>2608</v>
      </c>
    </row>
    <row r="7308" spans="1:4" hidden="1" x14ac:dyDescent="0.25">
      <c r="A7308" s="61" t="s">
        <v>268</v>
      </c>
      <c r="B7308" s="61" t="s">
        <v>269</v>
      </c>
      <c r="C7308">
        <v>2021</v>
      </c>
      <c r="D7308" s="61" t="s">
        <v>1814</v>
      </c>
    </row>
    <row r="7309" spans="1:4" hidden="1" x14ac:dyDescent="0.25">
      <c r="A7309" s="61" t="s">
        <v>268</v>
      </c>
      <c r="B7309" s="61" t="s">
        <v>269</v>
      </c>
      <c r="C7309">
        <v>2022</v>
      </c>
      <c r="D7309" s="61" t="s">
        <v>2343</v>
      </c>
    </row>
    <row r="7310" spans="1:4" x14ac:dyDescent="0.25">
      <c r="A7310" s="61" t="s">
        <v>268</v>
      </c>
      <c r="B7310" s="61" t="s">
        <v>269</v>
      </c>
      <c r="C7310">
        <v>2023</v>
      </c>
      <c r="D7310" s="61">
        <v>0.90700000000000003</v>
      </c>
    </row>
    <row r="7311" spans="1:4" hidden="1" x14ac:dyDescent="0.25">
      <c r="A7311" s="61" t="s">
        <v>911</v>
      </c>
      <c r="B7311" s="61" t="s">
        <v>255</v>
      </c>
      <c r="C7311">
        <v>1900</v>
      </c>
      <c r="D7311" s="61" t="s">
        <v>2318</v>
      </c>
    </row>
    <row r="7312" spans="1:4" hidden="1" x14ac:dyDescent="0.25">
      <c r="A7312" s="61" t="s">
        <v>911</v>
      </c>
      <c r="B7312" s="61" t="s">
        <v>255</v>
      </c>
      <c r="C7312">
        <v>1901</v>
      </c>
      <c r="D7312" s="61" t="s">
        <v>2318</v>
      </c>
    </row>
    <row r="7313" spans="1:4" hidden="1" x14ac:dyDescent="0.25">
      <c r="A7313" s="61" t="s">
        <v>911</v>
      </c>
      <c r="B7313" s="61" t="s">
        <v>255</v>
      </c>
      <c r="C7313">
        <v>1902</v>
      </c>
      <c r="D7313" s="61" t="s">
        <v>2318</v>
      </c>
    </row>
    <row r="7314" spans="1:4" hidden="1" x14ac:dyDescent="0.25">
      <c r="A7314" s="61" t="s">
        <v>911</v>
      </c>
      <c r="B7314" s="61" t="s">
        <v>255</v>
      </c>
      <c r="C7314">
        <v>1903</v>
      </c>
      <c r="D7314" s="61" t="s">
        <v>2318</v>
      </c>
    </row>
    <row r="7315" spans="1:4" hidden="1" x14ac:dyDescent="0.25">
      <c r="A7315" s="61" t="s">
        <v>911</v>
      </c>
      <c r="B7315" s="61" t="s">
        <v>255</v>
      </c>
      <c r="C7315">
        <v>1904</v>
      </c>
      <c r="D7315" s="61" t="s">
        <v>2318</v>
      </c>
    </row>
    <row r="7316" spans="1:4" hidden="1" x14ac:dyDescent="0.25">
      <c r="A7316" s="61" t="s">
        <v>911</v>
      </c>
      <c r="B7316" s="61" t="s">
        <v>255</v>
      </c>
      <c r="C7316">
        <v>1905</v>
      </c>
      <c r="D7316" s="61" t="s">
        <v>2318</v>
      </c>
    </row>
    <row r="7317" spans="1:4" hidden="1" x14ac:dyDescent="0.25">
      <c r="A7317" s="61" t="s">
        <v>911</v>
      </c>
      <c r="B7317" s="61" t="s">
        <v>255</v>
      </c>
      <c r="C7317">
        <v>1906</v>
      </c>
      <c r="D7317" s="61" t="s">
        <v>2318</v>
      </c>
    </row>
    <row r="7318" spans="1:4" hidden="1" x14ac:dyDescent="0.25">
      <c r="A7318" s="61" t="s">
        <v>911</v>
      </c>
      <c r="B7318" s="61" t="s">
        <v>255</v>
      </c>
      <c r="C7318">
        <v>1907</v>
      </c>
      <c r="D7318" s="61" t="s">
        <v>2318</v>
      </c>
    </row>
    <row r="7319" spans="1:4" hidden="1" x14ac:dyDescent="0.25">
      <c r="A7319" s="61" t="s">
        <v>911</v>
      </c>
      <c r="B7319" s="61" t="s">
        <v>255</v>
      </c>
      <c r="C7319">
        <v>1908</v>
      </c>
      <c r="D7319" s="61" t="s">
        <v>2326</v>
      </c>
    </row>
    <row r="7320" spans="1:4" hidden="1" x14ac:dyDescent="0.25">
      <c r="A7320" s="61" t="s">
        <v>911</v>
      </c>
      <c r="B7320" s="61" t="s">
        <v>255</v>
      </c>
      <c r="C7320">
        <v>1909</v>
      </c>
      <c r="D7320" s="61" t="s">
        <v>1721</v>
      </c>
    </row>
    <row r="7321" spans="1:4" hidden="1" x14ac:dyDescent="0.25">
      <c r="A7321" s="61" t="s">
        <v>911</v>
      </c>
      <c r="B7321" s="61" t="s">
        <v>255</v>
      </c>
      <c r="C7321">
        <v>1910</v>
      </c>
      <c r="D7321" s="61" t="s">
        <v>1721</v>
      </c>
    </row>
    <row r="7322" spans="1:4" hidden="1" x14ac:dyDescent="0.25">
      <c r="A7322" s="61" t="s">
        <v>911</v>
      </c>
      <c r="B7322" s="61" t="s">
        <v>255</v>
      </c>
      <c r="C7322">
        <v>1911</v>
      </c>
      <c r="D7322" s="61" t="s">
        <v>1721</v>
      </c>
    </row>
    <row r="7323" spans="1:4" hidden="1" x14ac:dyDescent="0.25">
      <c r="A7323" s="61" t="s">
        <v>911</v>
      </c>
      <c r="B7323" s="61" t="s">
        <v>255</v>
      </c>
      <c r="C7323">
        <v>1912</v>
      </c>
      <c r="D7323" s="61" t="s">
        <v>1721</v>
      </c>
    </row>
    <row r="7324" spans="1:4" hidden="1" x14ac:dyDescent="0.25">
      <c r="A7324" s="61" t="s">
        <v>911</v>
      </c>
      <c r="B7324" s="61" t="s">
        <v>255</v>
      </c>
      <c r="C7324">
        <v>1913</v>
      </c>
      <c r="D7324" s="61" t="s">
        <v>1721</v>
      </c>
    </row>
    <row r="7325" spans="1:4" hidden="1" x14ac:dyDescent="0.25">
      <c r="A7325" s="61" t="s">
        <v>911</v>
      </c>
      <c r="B7325" s="61" t="s">
        <v>255</v>
      </c>
      <c r="C7325">
        <v>1914</v>
      </c>
      <c r="D7325" s="61" t="s">
        <v>1721</v>
      </c>
    </row>
    <row r="7326" spans="1:4" hidden="1" x14ac:dyDescent="0.25">
      <c r="A7326" s="61" t="s">
        <v>911</v>
      </c>
      <c r="B7326" s="61" t="s">
        <v>255</v>
      </c>
      <c r="C7326">
        <v>1915</v>
      </c>
      <c r="D7326" s="61" t="s">
        <v>1721</v>
      </c>
    </row>
    <row r="7327" spans="1:4" hidden="1" x14ac:dyDescent="0.25">
      <c r="A7327" s="61" t="s">
        <v>911</v>
      </c>
      <c r="B7327" s="61" t="s">
        <v>255</v>
      </c>
      <c r="C7327">
        <v>1916</v>
      </c>
      <c r="D7327" s="61" t="s">
        <v>1721</v>
      </c>
    </row>
    <row r="7328" spans="1:4" hidden="1" x14ac:dyDescent="0.25">
      <c r="A7328" s="61" t="s">
        <v>911</v>
      </c>
      <c r="B7328" s="61" t="s">
        <v>255</v>
      </c>
      <c r="C7328">
        <v>1917</v>
      </c>
      <c r="D7328" s="61" t="s">
        <v>1721</v>
      </c>
    </row>
    <row r="7329" spans="1:4" hidden="1" x14ac:dyDescent="0.25">
      <c r="A7329" s="61" t="s">
        <v>911</v>
      </c>
      <c r="B7329" s="61" t="s">
        <v>255</v>
      </c>
      <c r="C7329">
        <v>1918</v>
      </c>
      <c r="D7329" s="61" t="s">
        <v>1721</v>
      </c>
    </row>
    <row r="7330" spans="1:4" hidden="1" x14ac:dyDescent="0.25">
      <c r="A7330" s="61" t="s">
        <v>911</v>
      </c>
      <c r="B7330" s="61" t="s">
        <v>255</v>
      </c>
      <c r="C7330">
        <v>1919</v>
      </c>
      <c r="D7330" s="61" t="s">
        <v>1721</v>
      </c>
    </row>
    <row r="7331" spans="1:4" hidden="1" x14ac:dyDescent="0.25">
      <c r="A7331" s="61" t="s">
        <v>911</v>
      </c>
      <c r="B7331" s="61" t="s">
        <v>255</v>
      </c>
      <c r="C7331">
        <v>1920</v>
      </c>
      <c r="D7331" s="61" t="s">
        <v>2323</v>
      </c>
    </row>
    <row r="7332" spans="1:4" hidden="1" x14ac:dyDescent="0.25">
      <c r="A7332" s="61" t="s">
        <v>911</v>
      </c>
      <c r="B7332" s="61" t="s">
        <v>255</v>
      </c>
      <c r="C7332">
        <v>1921</v>
      </c>
      <c r="D7332" s="61" t="s">
        <v>2323</v>
      </c>
    </row>
    <row r="7333" spans="1:4" hidden="1" x14ac:dyDescent="0.25">
      <c r="A7333" s="61" t="s">
        <v>911</v>
      </c>
      <c r="B7333" s="61" t="s">
        <v>255</v>
      </c>
      <c r="C7333">
        <v>1922</v>
      </c>
      <c r="D7333" s="61" t="s">
        <v>2323</v>
      </c>
    </row>
    <row r="7334" spans="1:4" hidden="1" x14ac:dyDescent="0.25">
      <c r="A7334" s="61" t="s">
        <v>911</v>
      </c>
      <c r="B7334" s="61" t="s">
        <v>255</v>
      </c>
      <c r="C7334">
        <v>1923</v>
      </c>
      <c r="D7334" s="61" t="s">
        <v>2323</v>
      </c>
    </row>
    <row r="7335" spans="1:4" hidden="1" x14ac:dyDescent="0.25">
      <c r="A7335" s="61" t="s">
        <v>911</v>
      </c>
      <c r="B7335" s="61" t="s">
        <v>255</v>
      </c>
      <c r="C7335">
        <v>1924</v>
      </c>
      <c r="D7335" s="61" t="s">
        <v>2323</v>
      </c>
    </row>
    <row r="7336" spans="1:4" hidden="1" x14ac:dyDescent="0.25">
      <c r="A7336" s="61" t="s">
        <v>911</v>
      </c>
      <c r="B7336" s="61" t="s">
        <v>255</v>
      </c>
      <c r="C7336">
        <v>1925</v>
      </c>
      <c r="D7336" s="61" t="s">
        <v>2323</v>
      </c>
    </row>
    <row r="7337" spans="1:4" hidden="1" x14ac:dyDescent="0.25">
      <c r="A7337" s="61" t="s">
        <v>911</v>
      </c>
      <c r="B7337" s="61" t="s">
        <v>255</v>
      </c>
      <c r="C7337">
        <v>1926</v>
      </c>
      <c r="D7337" s="61" t="s">
        <v>2323</v>
      </c>
    </row>
    <row r="7338" spans="1:4" hidden="1" x14ac:dyDescent="0.25">
      <c r="A7338" s="61" t="s">
        <v>911</v>
      </c>
      <c r="B7338" s="61" t="s">
        <v>255</v>
      </c>
      <c r="C7338">
        <v>1927</v>
      </c>
      <c r="D7338" s="61" t="s">
        <v>2323</v>
      </c>
    </row>
    <row r="7339" spans="1:4" hidden="1" x14ac:dyDescent="0.25">
      <c r="A7339" s="61" t="s">
        <v>911</v>
      </c>
      <c r="B7339" s="61" t="s">
        <v>255</v>
      </c>
      <c r="C7339">
        <v>1928</v>
      </c>
      <c r="D7339" s="61" t="s">
        <v>2323</v>
      </c>
    </row>
    <row r="7340" spans="1:4" hidden="1" x14ac:dyDescent="0.25">
      <c r="A7340" s="61" t="s">
        <v>911</v>
      </c>
      <c r="B7340" s="61" t="s">
        <v>255</v>
      </c>
      <c r="C7340">
        <v>1929</v>
      </c>
      <c r="D7340" s="61" t="s">
        <v>2323</v>
      </c>
    </row>
    <row r="7341" spans="1:4" hidden="1" x14ac:dyDescent="0.25">
      <c r="A7341" s="61" t="s">
        <v>911</v>
      </c>
      <c r="B7341" s="61" t="s">
        <v>255</v>
      </c>
      <c r="C7341">
        <v>1930</v>
      </c>
      <c r="D7341" s="61" t="s">
        <v>2323</v>
      </c>
    </row>
    <row r="7342" spans="1:4" hidden="1" x14ac:dyDescent="0.25">
      <c r="A7342" s="61" t="s">
        <v>911</v>
      </c>
      <c r="B7342" s="61" t="s">
        <v>255</v>
      </c>
      <c r="C7342">
        <v>1931</v>
      </c>
      <c r="D7342" s="61" t="s">
        <v>2323</v>
      </c>
    </row>
    <row r="7343" spans="1:4" hidden="1" x14ac:dyDescent="0.25">
      <c r="A7343" s="61" t="s">
        <v>911</v>
      </c>
      <c r="B7343" s="61" t="s">
        <v>255</v>
      </c>
      <c r="C7343">
        <v>1932</v>
      </c>
      <c r="D7343" s="61" t="s">
        <v>2323</v>
      </c>
    </row>
    <row r="7344" spans="1:4" hidden="1" x14ac:dyDescent="0.25">
      <c r="A7344" s="61" t="s">
        <v>911</v>
      </c>
      <c r="B7344" s="61" t="s">
        <v>255</v>
      </c>
      <c r="C7344">
        <v>1933</v>
      </c>
      <c r="D7344" s="61" t="s">
        <v>2323</v>
      </c>
    </row>
    <row r="7345" spans="1:4" hidden="1" x14ac:dyDescent="0.25">
      <c r="A7345" s="61" t="s">
        <v>911</v>
      </c>
      <c r="B7345" s="61" t="s">
        <v>255</v>
      </c>
      <c r="C7345">
        <v>1934</v>
      </c>
      <c r="D7345" s="61" t="s">
        <v>2323</v>
      </c>
    </row>
    <row r="7346" spans="1:4" hidden="1" x14ac:dyDescent="0.25">
      <c r="A7346" s="61" t="s">
        <v>911</v>
      </c>
      <c r="B7346" s="61" t="s">
        <v>255</v>
      </c>
      <c r="C7346">
        <v>1935</v>
      </c>
      <c r="D7346" s="61" t="s">
        <v>2323</v>
      </c>
    </row>
    <row r="7347" spans="1:4" hidden="1" x14ac:dyDescent="0.25">
      <c r="A7347" s="61" t="s">
        <v>911</v>
      </c>
      <c r="B7347" s="61" t="s">
        <v>255</v>
      </c>
      <c r="C7347">
        <v>1936</v>
      </c>
      <c r="D7347" s="61" t="s">
        <v>2323</v>
      </c>
    </row>
    <row r="7348" spans="1:4" hidden="1" x14ac:dyDescent="0.25">
      <c r="A7348" s="61" t="s">
        <v>911</v>
      </c>
      <c r="B7348" s="61" t="s">
        <v>255</v>
      </c>
      <c r="C7348">
        <v>1937</v>
      </c>
      <c r="D7348" s="61" t="s">
        <v>2323</v>
      </c>
    </row>
    <row r="7349" spans="1:4" hidden="1" x14ac:dyDescent="0.25">
      <c r="A7349" s="61" t="s">
        <v>911</v>
      </c>
      <c r="B7349" s="61" t="s">
        <v>255</v>
      </c>
      <c r="C7349">
        <v>1938</v>
      </c>
      <c r="D7349" s="61" t="s">
        <v>2323</v>
      </c>
    </row>
    <row r="7350" spans="1:4" hidden="1" x14ac:dyDescent="0.25">
      <c r="A7350" s="61" t="s">
        <v>911</v>
      </c>
      <c r="B7350" s="61" t="s">
        <v>255</v>
      </c>
      <c r="C7350">
        <v>1939</v>
      </c>
      <c r="D7350" s="61" t="s">
        <v>2323</v>
      </c>
    </row>
    <row r="7351" spans="1:4" hidden="1" x14ac:dyDescent="0.25">
      <c r="A7351" s="61" t="s">
        <v>911</v>
      </c>
      <c r="B7351" s="61" t="s">
        <v>255</v>
      </c>
      <c r="C7351">
        <v>1940</v>
      </c>
      <c r="D7351" s="61" t="s">
        <v>2323</v>
      </c>
    </row>
    <row r="7352" spans="1:4" hidden="1" x14ac:dyDescent="0.25">
      <c r="A7352" s="61" t="s">
        <v>911</v>
      </c>
      <c r="B7352" s="61" t="s">
        <v>255</v>
      </c>
      <c r="C7352">
        <v>1941</v>
      </c>
      <c r="D7352" s="61" t="s">
        <v>2323</v>
      </c>
    </row>
    <row r="7353" spans="1:4" hidden="1" x14ac:dyDescent="0.25">
      <c r="A7353" s="61" t="s">
        <v>911</v>
      </c>
      <c r="B7353" s="61" t="s">
        <v>255</v>
      </c>
      <c r="C7353">
        <v>1942</v>
      </c>
      <c r="D7353" s="61" t="s">
        <v>2323</v>
      </c>
    </row>
    <row r="7354" spans="1:4" hidden="1" x14ac:dyDescent="0.25">
      <c r="A7354" s="61" t="s">
        <v>911</v>
      </c>
      <c r="B7354" s="61" t="s">
        <v>255</v>
      </c>
      <c r="C7354">
        <v>1943</v>
      </c>
      <c r="D7354" s="61" t="s">
        <v>2323</v>
      </c>
    </row>
    <row r="7355" spans="1:4" hidden="1" x14ac:dyDescent="0.25">
      <c r="A7355" s="61" t="s">
        <v>911</v>
      </c>
      <c r="B7355" s="61" t="s">
        <v>255</v>
      </c>
      <c r="C7355">
        <v>1944</v>
      </c>
      <c r="D7355" s="61" t="s">
        <v>2323</v>
      </c>
    </row>
    <row r="7356" spans="1:4" hidden="1" x14ac:dyDescent="0.25">
      <c r="A7356" s="61" t="s">
        <v>911</v>
      </c>
      <c r="B7356" s="61" t="s">
        <v>255</v>
      </c>
      <c r="C7356">
        <v>1945</v>
      </c>
      <c r="D7356" s="61" t="s">
        <v>2323</v>
      </c>
    </row>
    <row r="7357" spans="1:4" hidden="1" x14ac:dyDescent="0.25">
      <c r="A7357" s="61" t="s">
        <v>911</v>
      </c>
      <c r="B7357" s="61" t="s">
        <v>255</v>
      </c>
      <c r="C7357">
        <v>1946</v>
      </c>
      <c r="D7357" s="61" t="s">
        <v>2323</v>
      </c>
    </row>
    <row r="7358" spans="1:4" hidden="1" x14ac:dyDescent="0.25">
      <c r="A7358" s="61" t="s">
        <v>911</v>
      </c>
      <c r="B7358" s="61" t="s">
        <v>255</v>
      </c>
      <c r="C7358">
        <v>1947</v>
      </c>
      <c r="D7358" s="61" t="s">
        <v>2323</v>
      </c>
    </row>
    <row r="7359" spans="1:4" hidden="1" x14ac:dyDescent="0.25">
      <c r="A7359" s="61" t="s">
        <v>911</v>
      </c>
      <c r="B7359" s="61" t="s">
        <v>255</v>
      </c>
      <c r="C7359">
        <v>1948</v>
      </c>
      <c r="D7359" s="61" t="s">
        <v>2323</v>
      </c>
    </row>
    <row r="7360" spans="1:4" hidden="1" x14ac:dyDescent="0.25">
      <c r="A7360" s="61" t="s">
        <v>911</v>
      </c>
      <c r="B7360" s="61" t="s">
        <v>255</v>
      </c>
      <c r="C7360">
        <v>1949</v>
      </c>
      <c r="D7360" s="61" t="s">
        <v>2323</v>
      </c>
    </row>
    <row r="7361" spans="1:4" hidden="1" x14ac:dyDescent="0.25">
      <c r="A7361" s="61" t="s">
        <v>911</v>
      </c>
      <c r="B7361" s="61" t="s">
        <v>255</v>
      </c>
      <c r="C7361">
        <v>1950</v>
      </c>
      <c r="D7361" s="61" t="s">
        <v>1808</v>
      </c>
    </row>
    <row r="7362" spans="1:4" hidden="1" x14ac:dyDescent="0.25">
      <c r="A7362" s="61" t="s">
        <v>911</v>
      </c>
      <c r="B7362" s="61" t="s">
        <v>255</v>
      </c>
      <c r="C7362">
        <v>1951</v>
      </c>
      <c r="D7362" s="61" t="s">
        <v>1808</v>
      </c>
    </row>
    <row r="7363" spans="1:4" hidden="1" x14ac:dyDescent="0.25">
      <c r="A7363" s="61" t="s">
        <v>911</v>
      </c>
      <c r="B7363" s="61" t="s">
        <v>255</v>
      </c>
      <c r="C7363">
        <v>1952</v>
      </c>
      <c r="D7363" s="61" t="s">
        <v>1808</v>
      </c>
    </row>
    <row r="7364" spans="1:4" hidden="1" x14ac:dyDescent="0.25">
      <c r="A7364" s="61" t="s">
        <v>911</v>
      </c>
      <c r="B7364" s="61" t="s">
        <v>255</v>
      </c>
      <c r="C7364">
        <v>1953</v>
      </c>
      <c r="D7364" s="61" t="s">
        <v>1808</v>
      </c>
    </row>
    <row r="7365" spans="1:4" hidden="1" x14ac:dyDescent="0.25">
      <c r="A7365" s="61" t="s">
        <v>911</v>
      </c>
      <c r="B7365" s="61" t="s">
        <v>255</v>
      </c>
      <c r="C7365">
        <v>1954</v>
      </c>
      <c r="D7365" s="61" t="s">
        <v>1808</v>
      </c>
    </row>
    <row r="7366" spans="1:4" hidden="1" x14ac:dyDescent="0.25">
      <c r="A7366" s="61" t="s">
        <v>911</v>
      </c>
      <c r="B7366" s="61" t="s">
        <v>255</v>
      </c>
      <c r="C7366">
        <v>1955</v>
      </c>
      <c r="D7366" s="61" t="s">
        <v>1808</v>
      </c>
    </row>
    <row r="7367" spans="1:4" hidden="1" x14ac:dyDescent="0.25">
      <c r="A7367" s="61" t="s">
        <v>911</v>
      </c>
      <c r="B7367" s="61" t="s">
        <v>255</v>
      </c>
      <c r="C7367">
        <v>1956</v>
      </c>
      <c r="D7367" s="61" t="s">
        <v>1808</v>
      </c>
    </row>
    <row r="7368" spans="1:4" hidden="1" x14ac:dyDescent="0.25">
      <c r="A7368" s="61" t="s">
        <v>911</v>
      </c>
      <c r="B7368" s="61" t="s">
        <v>255</v>
      </c>
      <c r="C7368">
        <v>1957</v>
      </c>
      <c r="D7368" s="61" t="s">
        <v>1808</v>
      </c>
    </row>
    <row r="7369" spans="1:4" hidden="1" x14ac:dyDescent="0.25">
      <c r="A7369" s="61" t="s">
        <v>911</v>
      </c>
      <c r="B7369" s="61" t="s">
        <v>255</v>
      </c>
      <c r="C7369">
        <v>1958</v>
      </c>
      <c r="D7369" s="61" t="s">
        <v>1808</v>
      </c>
    </row>
    <row r="7370" spans="1:4" hidden="1" x14ac:dyDescent="0.25">
      <c r="A7370" s="61" t="s">
        <v>911</v>
      </c>
      <c r="B7370" s="61" t="s">
        <v>255</v>
      </c>
      <c r="C7370">
        <v>1959</v>
      </c>
      <c r="D7370" s="61" t="s">
        <v>1808</v>
      </c>
    </row>
    <row r="7371" spans="1:4" hidden="1" x14ac:dyDescent="0.25">
      <c r="A7371" s="61" t="s">
        <v>911</v>
      </c>
      <c r="B7371" s="61" t="s">
        <v>255</v>
      </c>
      <c r="C7371">
        <v>1960</v>
      </c>
      <c r="D7371" s="61" t="s">
        <v>2227</v>
      </c>
    </row>
    <row r="7372" spans="1:4" hidden="1" x14ac:dyDescent="0.25">
      <c r="A7372" s="61" t="s">
        <v>911</v>
      </c>
      <c r="B7372" s="61" t="s">
        <v>255</v>
      </c>
      <c r="C7372">
        <v>1961</v>
      </c>
      <c r="D7372" s="61" t="s">
        <v>2146</v>
      </c>
    </row>
    <row r="7373" spans="1:4" hidden="1" x14ac:dyDescent="0.25">
      <c r="A7373" s="61" t="s">
        <v>911</v>
      </c>
      <c r="B7373" s="61" t="s">
        <v>255</v>
      </c>
      <c r="C7373">
        <v>1962</v>
      </c>
      <c r="D7373" s="61" t="s">
        <v>529</v>
      </c>
    </row>
    <row r="7374" spans="1:4" hidden="1" x14ac:dyDescent="0.25">
      <c r="A7374" s="61" t="s">
        <v>911</v>
      </c>
      <c r="B7374" s="61" t="s">
        <v>255</v>
      </c>
      <c r="C7374">
        <v>1963</v>
      </c>
      <c r="D7374" s="61" t="s">
        <v>529</v>
      </c>
    </row>
    <row r="7375" spans="1:4" hidden="1" x14ac:dyDescent="0.25">
      <c r="A7375" s="61" t="s">
        <v>911</v>
      </c>
      <c r="B7375" s="61" t="s">
        <v>255</v>
      </c>
      <c r="C7375">
        <v>1964</v>
      </c>
      <c r="D7375" s="61" t="s">
        <v>2173</v>
      </c>
    </row>
    <row r="7376" spans="1:4" hidden="1" x14ac:dyDescent="0.25">
      <c r="A7376" s="61" t="s">
        <v>911</v>
      </c>
      <c r="B7376" s="61" t="s">
        <v>255</v>
      </c>
      <c r="C7376">
        <v>1965</v>
      </c>
      <c r="D7376" s="61" t="s">
        <v>2609</v>
      </c>
    </row>
    <row r="7377" spans="1:4" hidden="1" x14ac:dyDescent="0.25">
      <c r="A7377" s="61" t="s">
        <v>911</v>
      </c>
      <c r="B7377" s="61" t="s">
        <v>255</v>
      </c>
      <c r="C7377">
        <v>1966</v>
      </c>
      <c r="D7377" s="61" t="s">
        <v>566</v>
      </c>
    </row>
    <row r="7378" spans="1:4" hidden="1" x14ac:dyDescent="0.25">
      <c r="A7378" s="61" t="s">
        <v>911</v>
      </c>
      <c r="B7378" s="61" t="s">
        <v>255</v>
      </c>
      <c r="C7378">
        <v>1967</v>
      </c>
      <c r="D7378" s="61" t="s">
        <v>2610</v>
      </c>
    </row>
    <row r="7379" spans="1:4" hidden="1" x14ac:dyDescent="0.25">
      <c r="A7379" s="61" t="s">
        <v>911</v>
      </c>
      <c r="B7379" s="61" t="s">
        <v>255</v>
      </c>
      <c r="C7379">
        <v>1968</v>
      </c>
      <c r="D7379" s="61" t="s">
        <v>2188</v>
      </c>
    </row>
    <row r="7380" spans="1:4" hidden="1" x14ac:dyDescent="0.25">
      <c r="A7380" s="61" t="s">
        <v>911</v>
      </c>
      <c r="B7380" s="61" t="s">
        <v>255</v>
      </c>
      <c r="C7380">
        <v>1969</v>
      </c>
      <c r="D7380" s="61" t="s">
        <v>2185</v>
      </c>
    </row>
    <row r="7381" spans="1:4" hidden="1" x14ac:dyDescent="0.25">
      <c r="A7381" s="61" t="s">
        <v>911</v>
      </c>
      <c r="B7381" s="61" t="s">
        <v>255</v>
      </c>
      <c r="C7381">
        <v>1970</v>
      </c>
      <c r="D7381" s="61" t="s">
        <v>2300</v>
      </c>
    </row>
    <row r="7382" spans="1:4" hidden="1" x14ac:dyDescent="0.25">
      <c r="A7382" s="61" t="s">
        <v>911</v>
      </c>
      <c r="B7382" s="61" t="s">
        <v>255</v>
      </c>
      <c r="C7382">
        <v>1971</v>
      </c>
      <c r="D7382" s="61" t="s">
        <v>2104</v>
      </c>
    </row>
    <row r="7383" spans="1:4" hidden="1" x14ac:dyDescent="0.25">
      <c r="A7383" s="61" t="s">
        <v>911</v>
      </c>
      <c r="B7383" s="61" t="s">
        <v>255</v>
      </c>
      <c r="C7383">
        <v>1972</v>
      </c>
      <c r="D7383" s="61" t="s">
        <v>2104</v>
      </c>
    </row>
    <row r="7384" spans="1:4" hidden="1" x14ac:dyDescent="0.25">
      <c r="A7384" s="61" t="s">
        <v>911</v>
      </c>
      <c r="B7384" s="61" t="s">
        <v>255</v>
      </c>
      <c r="C7384">
        <v>1973</v>
      </c>
      <c r="D7384" s="61" t="s">
        <v>2104</v>
      </c>
    </row>
    <row r="7385" spans="1:4" hidden="1" x14ac:dyDescent="0.25">
      <c r="A7385" s="61" t="s">
        <v>911</v>
      </c>
      <c r="B7385" s="61" t="s">
        <v>255</v>
      </c>
      <c r="C7385">
        <v>1974</v>
      </c>
      <c r="D7385" s="61" t="s">
        <v>2102</v>
      </c>
    </row>
    <row r="7386" spans="1:4" hidden="1" x14ac:dyDescent="0.25">
      <c r="A7386" s="61" t="s">
        <v>911</v>
      </c>
      <c r="B7386" s="61" t="s">
        <v>255</v>
      </c>
      <c r="C7386">
        <v>1975</v>
      </c>
      <c r="D7386" s="61" t="s">
        <v>2304</v>
      </c>
    </row>
    <row r="7387" spans="1:4" hidden="1" x14ac:dyDescent="0.25">
      <c r="A7387" s="61" t="s">
        <v>911</v>
      </c>
      <c r="B7387" s="61" t="s">
        <v>255</v>
      </c>
      <c r="C7387">
        <v>1976</v>
      </c>
      <c r="D7387" s="61" t="s">
        <v>2304</v>
      </c>
    </row>
    <row r="7388" spans="1:4" hidden="1" x14ac:dyDescent="0.25">
      <c r="A7388" s="61" t="s">
        <v>911</v>
      </c>
      <c r="B7388" s="61" t="s">
        <v>255</v>
      </c>
      <c r="C7388">
        <v>1977</v>
      </c>
      <c r="D7388" s="61" t="s">
        <v>2611</v>
      </c>
    </row>
    <row r="7389" spans="1:4" hidden="1" x14ac:dyDescent="0.25">
      <c r="A7389" s="61" t="s">
        <v>911</v>
      </c>
      <c r="B7389" s="61" t="s">
        <v>255</v>
      </c>
      <c r="C7389">
        <v>1978</v>
      </c>
      <c r="D7389" s="61" t="s">
        <v>2611</v>
      </c>
    </row>
    <row r="7390" spans="1:4" hidden="1" x14ac:dyDescent="0.25">
      <c r="A7390" s="61" t="s">
        <v>911</v>
      </c>
      <c r="B7390" s="61" t="s">
        <v>255</v>
      </c>
      <c r="C7390">
        <v>1979</v>
      </c>
      <c r="D7390" s="61" t="s">
        <v>2611</v>
      </c>
    </row>
    <row r="7391" spans="1:4" hidden="1" x14ac:dyDescent="0.25">
      <c r="A7391" s="61" t="s">
        <v>911</v>
      </c>
      <c r="B7391" s="61" t="s">
        <v>255</v>
      </c>
      <c r="C7391">
        <v>1980</v>
      </c>
      <c r="D7391" s="61" t="s">
        <v>2128</v>
      </c>
    </row>
    <row r="7392" spans="1:4" hidden="1" x14ac:dyDescent="0.25">
      <c r="A7392" s="61" t="s">
        <v>911</v>
      </c>
      <c r="B7392" s="61" t="s">
        <v>255</v>
      </c>
      <c r="C7392">
        <v>1981</v>
      </c>
      <c r="D7392" s="61" t="s">
        <v>2128</v>
      </c>
    </row>
    <row r="7393" spans="1:4" hidden="1" x14ac:dyDescent="0.25">
      <c r="A7393" s="61" t="s">
        <v>911</v>
      </c>
      <c r="B7393" s="61" t="s">
        <v>255</v>
      </c>
      <c r="C7393">
        <v>1982</v>
      </c>
      <c r="D7393" s="61" t="s">
        <v>2128</v>
      </c>
    </row>
    <row r="7394" spans="1:4" hidden="1" x14ac:dyDescent="0.25">
      <c r="A7394" s="61" t="s">
        <v>911</v>
      </c>
      <c r="B7394" s="61" t="s">
        <v>255</v>
      </c>
      <c r="C7394">
        <v>1983</v>
      </c>
      <c r="D7394" s="61" t="s">
        <v>2128</v>
      </c>
    </row>
    <row r="7395" spans="1:4" hidden="1" x14ac:dyDescent="0.25">
      <c r="A7395" s="61" t="s">
        <v>911</v>
      </c>
      <c r="B7395" s="61" t="s">
        <v>255</v>
      </c>
      <c r="C7395">
        <v>1984</v>
      </c>
      <c r="D7395" s="61" t="s">
        <v>2128</v>
      </c>
    </row>
    <row r="7396" spans="1:4" hidden="1" x14ac:dyDescent="0.25">
      <c r="A7396" s="61" t="s">
        <v>911</v>
      </c>
      <c r="B7396" s="61" t="s">
        <v>255</v>
      </c>
      <c r="C7396">
        <v>1985</v>
      </c>
      <c r="D7396" s="61" t="s">
        <v>2128</v>
      </c>
    </row>
    <row r="7397" spans="1:4" hidden="1" x14ac:dyDescent="0.25">
      <c r="A7397" s="61" t="s">
        <v>911</v>
      </c>
      <c r="B7397" s="61" t="s">
        <v>255</v>
      </c>
      <c r="C7397">
        <v>1986</v>
      </c>
      <c r="D7397" s="61" t="s">
        <v>2128</v>
      </c>
    </row>
    <row r="7398" spans="1:4" hidden="1" x14ac:dyDescent="0.25">
      <c r="A7398" s="61" t="s">
        <v>911</v>
      </c>
      <c r="B7398" s="61" t="s">
        <v>255</v>
      </c>
      <c r="C7398">
        <v>1987</v>
      </c>
      <c r="D7398" s="61" t="s">
        <v>2128</v>
      </c>
    </row>
    <row r="7399" spans="1:4" hidden="1" x14ac:dyDescent="0.25">
      <c r="A7399" s="61" t="s">
        <v>911</v>
      </c>
      <c r="B7399" s="61" t="s">
        <v>255</v>
      </c>
      <c r="C7399">
        <v>1988</v>
      </c>
      <c r="D7399" s="61" t="s">
        <v>2128</v>
      </c>
    </row>
    <row r="7400" spans="1:4" hidden="1" x14ac:dyDescent="0.25">
      <c r="A7400" s="61" t="s">
        <v>911</v>
      </c>
      <c r="B7400" s="61" t="s">
        <v>255</v>
      </c>
      <c r="C7400">
        <v>1989</v>
      </c>
      <c r="D7400" s="61" t="s">
        <v>2128</v>
      </c>
    </row>
    <row r="7401" spans="1:4" hidden="1" x14ac:dyDescent="0.25">
      <c r="A7401" s="61" t="s">
        <v>911</v>
      </c>
      <c r="B7401" s="61" t="s">
        <v>255</v>
      </c>
      <c r="C7401">
        <v>1990</v>
      </c>
      <c r="D7401" s="61" t="s">
        <v>2121</v>
      </c>
    </row>
    <row r="7402" spans="1:4" hidden="1" x14ac:dyDescent="0.25">
      <c r="A7402" s="61" t="s">
        <v>911</v>
      </c>
      <c r="B7402" s="61" t="s">
        <v>255</v>
      </c>
      <c r="C7402">
        <v>1991</v>
      </c>
      <c r="D7402" s="61" t="s">
        <v>2121</v>
      </c>
    </row>
    <row r="7403" spans="1:4" hidden="1" x14ac:dyDescent="0.25">
      <c r="A7403" s="61" t="s">
        <v>911</v>
      </c>
      <c r="B7403" s="61" t="s">
        <v>255</v>
      </c>
      <c r="C7403">
        <v>1992</v>
      </c>
      <c r="D7403" s="61" t="s">
        <v>2121</v>
      </c>
    </row>
    <row r="7404" spans="1:4" hidden="1" x14ac:dyDescent="0.25">
      <c r="A7404" s="61" t="s">
        <v>911</v>
      </c>
      <c r="B7404" s="61" t="s">
        <v>255</v>
      </c>
      <c r="C7404">
        <v>1993</v>
      </c>
      <c r="D7404" s="61" t="s">
        <v>2121</v>
      </c>
    </row>
    <row r="7405" spans="1:4" hidden="1" x14ac:dyDescent="0.25">
      <c r="A7405" s="61" t="s">
        <v>911</v>
      </c>
      <c r="B7405" s="61" t="s">
        <v>255</v>
      </c>
      <c r="C7405">
        <v>1994</v>
      </c>
      <c r="D7405" s="61" t="s">
        <v>2121</v>
      </c>
    </row>
    <row r="7406" spans="1:4" hidden="1" x14ac:dyDescent="0.25">
      <c r="A7406" s="61" t="s">
        <v>911</v>
      </c>
      <c r="B7406" s="61" t="s">
        <v>255</v>
      </c>
      <c r="C7406">
        <v>1995</v>
      </c>
      <c r="D7406" s="61" t="s">
        <v>2121</v>
      </c>
    </row>
    <row r="7407" spans="1:4" hidden="1" x14ac:dyDescent="0.25">
      <c r="A7407" s="61" t="s">
        <v>911</v>
      </c>
      <c r="B7407" s="61" t="s">
        <v>255</v>
      </c>
      <c r="C7407">
        <v>1996</v>
      </c>
      <c r="D7407" s="61" t="s">
        <v>2501</v>
      </c>
    </row>
    <row r="7408" spans="1:4" hidden="1" x14ac:dyDescent="0.25">
      <c r="A7408" s="61" t="s">
        <v>911</v>
      </c>
      <c r="B7408" s="61" t="s">
        <v>255</v>
      </c>
      <c r="C7408">
        <v>1997</v>
      </c>
      <c r="D7408" s="61" t="s">
        <v>2611</v>
      </c>
    </row>
    <row r="7409" spans="1:4" hidden="1" x14ac:dyDescent="0.25">
      <c r="A7409" s="61" t="s">
        <v>911</v>
      </c>
      <c r="B7409" s="61" t="s">
        <v>255</v>
      </c>
      <c r="C7409">
        <v>1998</v>
      </c>
      <c r="D7409" s="61" t="s">
        <v>2437</v>
      </c>
    </row>
    <row r="7410" spans="1:4" hidden="1" x14ac:dyDescent="0.25">
      <c r="A7410" s="61" t="s">
        <v>911</v>
      </c>
      <c r="B7410" s="61" t="s">
        <v>255</v>
      </c>
      <c r="C7410">
        <v>1999</v>
      </c>
      <c r="D7410" s="61" t="s">
        <v>2301</v>
      </c>
    </row>
    <row r="7411" spans="1:4" hidden="1" x14ac:dyDescent="0.25">
      <c r="A7411" s="61" t="s">
        <v>911</v>
      </c>
      <c r="B7411" s="61" t="s">
        <v>255</v>
      </c>
      <c r="C7411">
        <v>2000</v>
      </c>
      <c r="D7411" s="61" t="s">
        <v>2612</v>
      </c>
    </row>
    <row r="7412" spans="1:4" hidden="1" x14ac:dyDescent="0.25">
      <c r="A7412" s="61" t="s">
        <v>911</v>
      </c>
      <c r="B7412" s="61" t="s">
        <v>255</v>
      </c>
      <c r="C7412">
        <v>2001</v>
      </c>
      <c r="D7412" s="61" t="s">
        <v>2440</v>
      </c>
    </row>
    <row r="7413" spans="1:4" hidden="1" x14ac:dyDescent="0.25">
      <c r="A7413" s="61" t="s">
        <v>911</v>
      </c>
      <c r="B7413" s="61" t="s">
        <v>255</v>
      </c>
      <c r="C7413">
        <v>2002</v>
      </c>
      <c r="D7413" s="61" t="s">
        <v>2440</v>
      </c>
    </row>
    <row r="7414" spans="1:4" hidden="1" x14ac:dyDescent="0.25">
      <c r="A7414" s="61" t="s">
        <v>911</v>
      </c>
      <c r="B7414" s="61" t="s">
        <v>255</v>
      </c>
      <c r="C7414">
        <v>2003</v>
      </c>
      <c r="D7414" s="61" t="s">
        <v>2191</v>
      </c>
    </row>
    <row r="7415" spans="1:4" hidden="1" x14ac:dyDescent="0.25">
      <c r="A7415" s="61" t="s">
        <v>911</v>
      </c>
      <c r="B7415" s="61" t="s">
        <v>255</v>
      </c>
      <c r="C7415">
        <v>2004</v>
      </c>
      <c r="D7415" s="61" t="s">
        <v>2435</v>
      </c>
    </row>
    <row r="7416" spans="1:4" hidden="1" x14ac:dyDescent="0.25">
      <c r="A7416" s="61" t="s">
        <v>911</v>
      </c>
      <c r="B7416" s="61" t="s">
        <v>255</v>
      </c>
      <c r="C7416">
        <v>2005</v>
      </c>
      <c r="D7416" s="61" t="s">
        <v>2435</v>
      </c>
    </row>
    <row r="7417" spans="1:4" hidden="1" x14ac:dyDescent="0.25">
      <c r="A7417" s="61" t="s">
        <v>911</v>
      </c>
      <c r="B7417" s="61" t="s">
        <v>255</v>
      </c>
      <c r="C7417">
        <v>2006</v>
      </c>
      <c r="D7417" s="61" t="s">
        <v>2189</v>
      </c>
    </row>
    <row r="7418" spans="1:4" hidden="1" x14ac:dyDescent="0.25">
      <c r="A7418" s="61" t="s">
        <v>911</v>
      </c>
      <c r="B7418" s="61" t="s">
        <v>255</v>
      </c>
      <c r="C7418">
        <v>2007</v>
      </c>
      <c r="D7418" s="61" t="s">
        <v>2497</v>
      </c>
    </row>
    <row r="7419" spans="1:4" hidden="1" x14ac:dyDescent="0.25">
      <c r="A7419" s="61" t="s">
        <v>911</v>
      </c>
      <c r="B7419" s="61" t="s">
        <v>255</v>
      </c>
      <c r="C7419">
        <v>2008</v>
      </c>
      <c r="D7419" s="61" t="s">
        <v>2497</v>
      </c>
    </row>
    <row r="7420" spans="1:4" hidden="1" x14ac:dyDescent="0.25">
      <c r="A7420" s="61" t="s">
        <v>911</v>
      </c>
      <c r="B7420" s="61" t="s">
        <v>255</v>
      </c>
      <c r="C7420">
        <v>2009</v>
      </c>
      <c r="D7420" s="61" t="s">
        <v>2448</v>
      </c>
    </row>
    <row r="7421" spans="1:4" hidden="1" x14ac:dyDescent="0.25">
      <c r="A7421" s="61" t="s">
        <v>911</v>
      </c>
      <c r="B7421" s="61" t="s">
        <v>255</v>
      </c>
      <c r="C7421">
        <v>2010</v>
      </c>
      <c r="D7421" s="61" t="s">
        <v>2229</v>
      </c>
    </row>
    <row r="7422" spans="1:4" hidden="1" x14ac:dyDescent="0.25">
      <c r="A7422" s="61" t="s">
        <v>911</v>
      </c>
      <c r="B7422" s="61" t="s">
        <v>255</v>
      </c>
      <c r="C7422">
        <v>2011</v>
      </c>
      <c r="D7422" s="61" t="s">
        <v>2229</v>
      </c>
    </row>
    <row r="7423" spans="1:4" hidden="1" x14ac:dyDescent="0.25">
      <c r="A7423" s="61" t="s">
        <v>911</v>
      </c>
      <c r="B7423" s="61" t="s">
        <v>255</v>
      </c>
      <c r="C7423">
        <v>2012</v>
      </c>
      <c r="D7423" s="61" t="s">
        <v>2229</v>
      </c>
    </row>
    <row r="7424" spans="1:4" hidden="1" x14ac:dyDescent="0.25">
      <c r="A7424" s="61" t="s">
        <v>911</v>
      </c>
      <c r="B7424" s="61" t="s">
        <v>255</v>
      </c>
      <c r="C7424">
        <v>2013</v>
      </c>
      <c r="D7424" s="61" t="s">
        <v>547</v>
      </c>
    </row>
    <row r="7425" spans="1:4" hidden="1" x14ac:dyDescent="0.25">
      <c r="A7425" s="61" t="s">
        <v>911</v>
      </c>
      <c r="B7425" s="61" t="s">
        <v>255</v>
      </c>
      <c r="C7425">
        <v>2014</v>
      </c>
      <c r="D7425" s="61" t="s">
        <v>547</v>
      </c>
    </row>
    <row r="7426" spans="1:4" hidden="1" x14ac:dyDescent="0.25">
      <c r="A7426" s="61" t="s">
        <v>911</v>
      </c>
      <c r="B7426" s="61" t="s">
        <v>255</v>
      </c>
      <c r="C7426">
        <v>2015</v>
      </c>
      <c r="D7426" s="61" t="s">
        <v>2302</v>
      </c>
    </row>
    <row r="7427" spans="1:4" hidden="1" x14ac:dyDescent="0.25">
      <c r="A7427" s="61" t="s">
        <v>911</v>
      </c>
      <c r="B7427" s="61" t="s">
        <v>255</v>
      </c>
      <c r="C7427">
        <v>2016</v>
      </c>
      <c r="D7427" s="61" t="s">
        <v>2302</v>
      </c>
    </row>
    <row r="7428" spans="1:4" hidden="1" x14ac:dyDescent="0.25">
      <c r="A7428" s="61" t="s">
        <v>911</v>
      </c>
      <c r="B7428" s="61" t="s">
        <v>255</v>
      </c>
      <c r="C7428">
        <v>2017</v>
      </c>
      <c r="D7428" s="61" t="s">
        <v>2103</v>
      </c>
    </row>
    <row r="7429" spans="1:4" hidden="1" x14ac:dyDescent="0.25">
      <c r="A7429" s="61" t="s">
        <v>911</v>
      </c>
      <c r="B7429" s="61" t="s">
        <v>255</v>
      </c>
      <c r="C7429">
        <v>2018</v>
      </c>
      <c r="D7429" s="61" t="s">
        <v>2302</v>
      </c>
    </row>
    <row r="7430" spans="1:4" hidden="1" x14ac:dyDescent="0.25">
      <c r="A7430" s="61" t="s">
        <v>911</v>
      </c>
      <c r="B7430" s="61" t="s">
        <v>255</v>
      </c>
      <c r="C7430">
        <v>2019</v>
      </c>
      <c r="D7430" s="61" t="s">
        <v>2613</v>
      </c>
    </row>
    <row r="7431" spans="1:4" hidden="1" x14ac:dyDescent="0.25">
      <c r="A7431" s="61" t="s">
        <v>911</v>
      </c>
      <c r="B7431" s="61" t="s">
        <v>255</v>
      </c>
      <c r="C7431">
        <v>2020</v>
      </c>
      <c r="D7431" s="61" t="s">
        <v>2446</v>
      </c>
    </row>
    <row r="7432" spans="1:4" hidden="1" x14ac:dyDescent="0.25">
      <c r="A7432" s="61" t="s">
        <v>911</v>
      </c>
      <c r="B7432" s="61" t="s">
        <v>255</v>
      </c>
      <c r="C7432">
        <v>2021</v>
      </c>
      <c r="D7432" s="61" t="s">
        <v>2188</v>
      </c>
    </row>
    <row r="7433" spans="1:4" hidden="1" x14ac:dyDescent="0.25">
      <c r="A7433" s="61" t="s">
        <v>911</v>
      </c>
      <c r="B7433" s="61" t="s">
        <v>255</v>
      </c>
      <c r="C7433">
        <v>2022</v>
      </c>
      <c r="D7433" s="61" t="s">
        <v>2492</v>
      </c>
    </row>
    <row r="7434" spans="1:4" x14ac:dyDescent="0.25">
      <c r="A7434" s="61" t="s">
        <v>911</v>
      </c>
      <c r="B7434" s="61" t="s">
        <v>255</v>
      </c>
      <c r="C7434">
        <v>2023</v>
      </c>
      <c r="D7434" s="61">
        <v>0.125</v>
      </c>
    </row>
    <row r="7435" spans="1:4" hidden="1" x14ac:dyDescent="0.25">
      <c r="A7435" s="61" t="s">
        <v>2614</v>
      </c>
      <c r="B7435" s="61" t="s">
        <v>594</v>
      </c>
      <c r="C7435">
        <v>1945</v>
      </c>
      <c r="D7435" s="61" t="s">
        <v>1725</v>
      </c>
    </row>
    <row r="7436" spans="1:4" hidden="1" x14ac:dyDescent="0.25">
      <c r="A7436" s="61" t="s">
        <v>2614</v>
      </c>
      <c r="B7436" s="61" t="s">
        <v>594</v>
      </c>
      <c r="C7436">
        <v>1946</v>
      </c>
      <c r="D7436" s="61" t="s">
        <v>1725</v>
      </c>
    </row>
    <row r="7437" spans="1:4" hidden="1" x14ac:dyDescent="0.25">
      <c r="A7437" s="61" t="s">
        <v>2614</v>
      </c>
      <c r="B7437" s="61" t="s">
        <v>594</v>
      </c>
      <c r="C7437">
        <v>1947</v>
      </c>
      <c r="D7437" s="61" t="s">
        <v>1725</v>
      </c>
    </row>
    <row r="7438" spans="1:4" hidden="1" x14ac:dyDescent="0.25">
      <c r="A7438" s="61" t="s">
        <v>2614</v>
      </c>
      <c r="B7438" s="61" t="s">
        <v>594</v>
      </c>
      <c r="C7438">
        <v>1948</v>
      </c>
      <c r="D7438" s="61" t="s">
        <v>2563</v>
      </c>
    </row>
    <row r="7439" spans="1:4" hidden="1" x14ac:dyDescent="0.25">
      <c r="A7439" s="61" t="s">
        <v>2614</v>
      </c>
      <c r="B7439" s="61" t="s">
        <v>594</v>
      </c>
      <c r="C7439">
        <v>1949</v>
      </c>
      <c r="D7439" s="61" t="s">
        <v>2563</v>
      </c>
    </row>
    <row r="7440" spans="1:4" hidden="1" x14ac:dyDescent="0.25">
      <c r="A7440" s="61" t="s">
        <v>2614</v>
      </c>
      <c r="B7440" s="61" t="s">
        <v>594</v>
      </c>
      <c r="C7440">
        <v>1950</v>
      </c>
      <c r="D7440" s="61" t="s">
        <v>2106</v>
      </c>
    </row>
    <row r="7441" spans="1:4" hidden="1" x14ac:dyDescent="0.25">
      <c r="A7441" s="61" t="s">
        <v>2614</v>
      </c>
      <c r="B7441" s="61" t="s">
        <v>594</v>
      </c>
      <c r="C7441">
        <v>1951</v>
      </c>
      <c r="D7441" s="61" t="s">
        <v>2053</v>
      </c>
    </row>
    <row r="7442" spans="1:4" hidden="1" x14ac:dyDescent="0.25">
      <c r="A7442" s="61" t="s">
        <v>2614</v>
      </c>
      <c r="B7442" s="61" t="s">
        <v>594</v>
      </c>
      <c r="C7442">
        <v>1952</v>
      </c>
      <c r="D7442" s="61" t="s">
        <v>2053</v>
      </c>
    </row>
    <row r="7443" spans="1:4" hidden="1" x14ac:dyDescent="0.25">
      <c r="A7443" s="61" t="s">
        <v>2614</v>
      </c>
      <c r="B7443" s="61" t="s">
        <v>594</v>
      </c>
      <c r="C7443">
        <v>1953</v>
      </c>
      <c r="D7443" s="61" t="s">
        <v>1492</v>
      </c>
    </row>
    <row r="7444" spans="1:4" hidden="1" x14ac:dyDescent="0.25">
      <c r="A7444" s="61" t="s">
        <v>2614</v>
      </c>
      <c r="B7444" s="61" t="s">
        <v>594</v>
      </c>
      <c r="C7444">
        <v>1954</v>
      </c>
      <c r="D7444" s="61" t="s">
        <v>1492</v>
      </c>
    </row>
    <row r="7445" spans="1:4" hidden="1" x14ac:dyDescent="0.25">
      <c r="A7445" s="61" t="s">
        <v>2614</v>
      </c>
      <c r="B7445" s="61" t="s">
        <v>594</v>
      </c>
      <c r="C7445">
        <v>1955</v>
      </c>
      <c r="D7445" s="61" t="s">
        <v>1493</v>
      </c>
    </row>
    <row r="7446" spans="1:4" hidden="1" x14ac:dyDescent="0.25">
      <c r="A7446" s="61" t="s">
        <v>2614</v>
      </c>
      <c r="B7446" s="61" t="s">
        <v>594</v>
      </c>
      <c r="C7446">
        <v>1956</v>
      </c>
      <c r="D7446" s="61" t="s">
        <v>2572</v>
      </c>
    </row>
    <row r="7447" spans="1:4" hidden="1" x14ac:dyDescent="0.25">
      <c r="A7447" s="61" t="s">
        <v>2614</v>
      </c>
      <c r="B7447" s="61" t="s">
        <v>594</v>
      </c>
      <c r="C7447">
        <v>1957</v>
      </c>
      <c r="D7447" s="61" t="s">
        <v>2423</v>
      </c>
    </row>
    <row r="7448" spans="1:4" hidden="1" x14ac:dyDescent="0.25">
      <c r="A7448" s="61" t="s">
        <v>2614</v>
      </c>
      <c r="B7448" s="61" t="s">
        <v>594</v>
      </c>
      <c r="C7448">
        <v>1958</v>
      </c>
      <c r="D7448" s="61" t="s">
        <v>2315</v>
      </c>
    </row>
    <row r="7449" spans="1:4" hidden="1" x14ac:dyDescent="0.25">
      <c r="A7449" s="61" t="s">
        <v>2614</v>
      </c>
      <c r="B7449" s="61" t="s">
        <v>594</v>
      </c>
      <c r="C7449">
        <v>1959</v>
      </c>
      <c r="D7449" s="61" t="s">
        <v>2315</v>
      </c>
    </row>
    <row r="7450" spans="1:4" hidden="1" x14ac:dyDescent="0.25">
      <c r="A7450" s="61" t="s">
        <v>2614</v>
      </c>
      <c r="B7450" s="61" t="s">
        <v>594</v>
      </c>
      <c r="C7450">
        <v>1960</v>
      </c>
      <c r="D7450" s="61" t="s">
        <v>2315</v>
      </c>
    </row>
    <row r="7451" spans="1:4" hidden="1" x14ac:dyDescent="0.25">
      <c r="A7451" s="61" t="s">
        <v>2614</v>
      </c>
      <c r="B7451" s="61" t="s">
        <v>594</v>
      </c>
      <c r="C7451">
        <v>1961</v>
      </c>
      <c r="D7451" s="61" t="s">
        <v>2315</v>
      </c>
    </row>
    <row r="7452" spans="1:4" hidden="1" x14ac:dyDescent="0.25">
      <c r="A7452" s="61" t="s">
        <v>2614</v>
      </c>
      <c r="B7452" s="61" t="s">
        <v>594</v>
      </c>
      <c r="C7452">
        <v>1962</v>
      </c>
      <c r="D7452" s="61" t="s">
        <v>2315</v>
      </c>
    </row>
    <row r="7453" spans="1:4" hidden="1" x14ac:dyDescent="0.25">
      <c r="A7453" s="61" t="s">
        <v>2614</v>
      </c>
      <c r="B7453" s="61" t="s">
        <v>594</v>
      </c>
      <c r="C7453">
        <v>1963</v>
      </c>
      <c r="D7453" s="61" t="s">
        <v>2315</v>
      </c>
    </row>
    <row r="7454" spans="1:4" hidden="1" x14ac:dyDescent="0.25">
      <c r="A7454" s="61" t="s">
        <v>2614</v>
      </c>
      <c r="B7454" s="61" t="s">
        <v>594</v>
      </c>
      <c r="C7454">
        <v>1964</v>
      </c>
      <c r="D7454" s="61" t="s">
        <v>2315</v>
      </c>
    </row>
    <row r="7455" spans="1:4" hidden="1" x14ac:dyDescent="0.25">
      <c r="A7455" s="61" t="s">
        <v>2614</v>
      </c>
      <c r="B7455" s="61" t="s">
        <v>594</v>
      </c>
      <c r="C7455">
        <v>1965</v>
      </c>
      <c r="D7455" s="61" t="s">
        <v>2315</v>
      </c>
    </row>
    <row r="7456" spans="1:4" hidden="1" x14ac:dyDescent="0.25">
      <c r="A7456" s="61" t="s">
        <v>2614</v>
      </c>
      <c r="B7456" s="61" t="s">
        <v>594</v>
      </c>
      <c r="C7456">
        <v>1966</v>
      </c>
      <c r="D7456" s="61" t="s">
        <v>2442</v>
      </c>
    </row>
    <row r="7457" spans="1:4" hidden="1" x14ac:dyDescent="0.25">
      <c r="A7457" s="61" t="s">
        <v>2614</v>
      </c>
      <c r="B7457" s="61" t="s">
        <v>594</v>
      </c>
      <c r="C7457">
        <v>1967</v>
      </c>
      <c r="D7457" s="61" t="s">
        <v>2442</v>
      </c>
    </row>
    <row r="7458" spans="1:4" hidden="1" x14ac:dyDescent="0.25">
      <c r="A7458" s="61" t="s">
        <v>2614</v>
      </c>
      <c r="B7458" s="61" t="s">
        <v>594</v>
      </c>
      <c r="C7458">
        <v>1968</v>
      </c>
      <c r="D7458" s="61" t="s">
        <v>2442</v>
      </c>
    </row>
    <row r="7459" spans="1:4" hidden="1" x14ac:dyDescent="0.25">
      <c r="A7459" s="61" t="s">
        <v>2614</v>
      </c>
      <c r="B7459" s="61" t="s">
        <v>594</v>
      </c>
      <c r="C7459">
        <v>1969</v>
      </c>
      <c r="D7459" s="61" t="s">
        <v>2442</v>
      </c>
    </row>
    <row r="7460" spans="1:4" hidden="1" x14ac:dyDescent="0.25">
      <c r="A7460" s="61" t="s">
        <v>2614</v>
      </c>
      <c r="B7460" s="61" t="s">
        <v>594</v>
      </c>
      <c r="C7460">
        <v>1970</v>
      </c>
      <c r="D7460" s="61" t="s">
        <v>2442</v>
      </c>
    </row>
    <row r="7461" spans="1:4" hidden="1" x14ac:dyDescent="0.25">
      <c r="A7461" s="61" t="s">
        <v>2614</v>
      </c>
      <c r="B7461" s="61" t="s">
        <v>594</v>
      </c>
      <c r="C7461">
        <v>1971</v>
      </c>
      <c r="D7461" s="61" t="s">
        <v>2442</v>
      </c>
    </row>
    <row r="7462" spans="1:4" hidden="1" x14ac:dyDescent="0.25">
      <c r="A7462" s="61" t="s">
        <v>2614</v>
      </c>
      <c r="B7462" s="61" t="s">
        <v>594</v>
      </c>
      <c r="C7462">
        <v>1972</v>
      </c>
      <c r="D7462" s="61" t="s">
        <v>2442</v>
      </c>
    </row>
    <row r="7463" spans="1:4" hidden="1" x14ac:dyDescent="0.25">
      <c r="A7463" s="61" t="s">
        <v>2614</v>
      </c>
      <c r="B7463" s="61" t="s">
        <v>594</v>
      </c>
      <c r="C7463">
        <v>1973</v>
      </c>
      <c r="D7463" s="61" t="s">
        <v>2442</v>
      </c>
    </row>
    <row r="7464" spans="1:4" hidden="1" x14ac:dyDescent="0.25">
      <c r="A7464" s="61" t="s">
        <v>2614</v>
      </c>
      <c r="B7464" s="61" t="s">
        <v>594</v>
      </c>
      <c r="C7464">
        <v>1974</v>
      </c>
      <c r="D7464" s="61" t="s">
        <v>2442</v>
      </c>
    </row>
    <row r="7465" spans="1:4" hidden="1" x14ac:dyDescent="0.25">
      <c r="A7465" s="61" t="s">
        <v>2614</v>
      </c>
      <c r="B7465" s="61" t="s">
        <v>594</v>
      </c>
      <c r="C7465">
        <v>1975</v>
      </c>
      <c r="D7465" s="61" t="s">
        <v>2442</v>
      </c>
    </row>
    <row r="7466" spans="1:4" hidden="1" x14ac:dyDescent="0.25">
      <c r="A7466" s="61" t="s">
        <v>69</v>
      </c>
      <c r="B7466" s="61" t="s">
        <v>274</v>
      </c>
      <c r="C7466">
        <v>1789</v>
      </c>
      <c r="D7466" s="61" t="s">
        <v>2061</v>
      </c>
    </row>
    <row r="7467" spans="1:4" hidden="1" x14ac:dyDescent="0.25">
      <c r="A7467" s="61" t="s">
        <v>69</v>
      </c>
      <c r="B7467" s="61" t="s">
        <v>274</v>
      </c>
      <c r="C7467">
        <v>1790</v>
      </c>
      <c r="D7467" s="61" t="s">
        <v>2061</v>
      </c>
    </row>
    <row r="7468" spans="1:4" hidden="1" x14ac:dyDescent="0.25">
      <c r="A7468" s="61" t="s">
        <v>69</v>
      </c>
      <c r="B7468" s="61" t="s">
        <v>274</v>
      </c>
      <c r="C7468">
        <v>1791</v>
      </c>
      <c r="D7468" s="61" t="s">
        <v>2061</v>
      </c>
    </row>
    <row r="7469" spans="1:4" hidden="1" x14ac:dyDescent="0.25">
      <c r="A7469" s="61" t="s">
        <v>69</v>
      </c>
      <c r="B7469" s="61" t="s">
        <v>274</v>
      </c>
      <c r="C7469">
        <v>1792</v>
      </c>
      <c r="D7469" s="61" t="s">
        <v>2061</v>
      </c>
    </row>
    <row r="7470" spans="1:4" hidden="1" x14ac:dyDescent="0.25">
      <c r="A7470" s="61" t="s">
        <v>69</v>
      </c>
      <c r="B7470" s="61" t="s">
        <v>274</v>
      </c>
      <c r="C7470">
        <v>1793</v>
      </c>
      <c r="D7470" s="61" t="s">
        <v>2061</v>
      </c>
    </row>
    <row r="7471" spans="1:4" hidden="1" x14ac:dyDescent="0.25">
      <c r="A7471" s="61" t="s">
        <v>69</v>
      </c>
      <c r="B7471" s="61" t="s">
        <v>274</v>
      </c>
      <c r="C7471">
        <v>1794</v>
      </c>
      <c r="D7471" s="61" t="s">
        <v>2061</v>
      </c>
    </row>
    <row r="7472" spans="1:4" hidden="1" x14ac:dyDescent="0.25">
      <c r="A7472" s="61" t="s">
        <v>69</v>
      </c>
      <c r="B7472" s="61" t="s">
        <v>274</v>
      </c>
      <c r="C7472">
        <v>1795</v>
      </c>
      <c r="D7472" s="61" t="s">
        <v>2061</v>
      </c>
    </row>
    <row r="7473" spans="1:4" hidden="1" x14ac:dyDescent="0.25">
      <c r="A7473" s="61" t="s">
        <v>69</v>
      </c>
      <c r="B7473" s="61" t="s">
        <v>274</v>
      </c>
      <c r="C7473">
        <v>1796</v>
      </c>
      <c r="D7473" s="61" t="s">
        <v>2061</v>
      </c>
    </row>
    <row r="7474" spans="1:4" hidden="1" x14ac:dyDescent="0.25">
      <c r="A7474" s="61" t="s">
        <v>69</v>
      </c>
      <c r="B7474" s="61" t="s">
        <v>274</v>
      </c>
      <c r="C7474">
        <v>1797</v>
      </c>
      <c r="D7474" s="61" t="s">
        <v>2061</v>
      </c>
    </row>
    <row r="7475" spans="1:4" hidden="1" x14ac:dyDescent="0.25">
      <c r="A7475" s="61" t="s">
        <v>69</v>
      </c>
      <c r="B7475" s="61" t="s">
        <v>274</v>
      </c>
      <c r="C7475">
        <v>1798</v>
      </c>
      <c r="D7475" s="61" t="s">
        <v>2061</v>
      </c>
    </row>
    <row r="7476" spans="1:4" hidden="1" x14ac:dyDescent="0.25">
      <c r="A7476" s="61" t="s">
        <v>69</v>
      </c>
      <c r="B7476" s="61" t="s">
        <v>274</v>
      </c>
      <c r="C7476">
        <v>1799</v>
      </c>
      <c r="D7476" s="61" t="s">
        <v>2061</v>
      </c>
    </row>
    <row r="7477" spans="1:4" hidden="1" x14ac:dyDescent="0.25">
      <c r="A7477" s="61" t="s">
        <v>69</v>
      </c>
      <c r="B7477" s="61" t="s">
        <v>274</v>
      </c>
      <c r="C7477">
        <v>1800</v>
      </c>
      <c r="D7477" s="61" t="s">
        <v>2061</v>
      </c>
    </row>
    <row r="7478" spans="1:4" hidden="1" x14ac:dyDescent="0.25">
      <c r="A7478" s="61" t="s">
        <v>69</v>
      </c>
      <c r="B7478" s="61" t="s">
        <v>274</v>
      </c>
      <c r="C7478">
        <v>1801</v>
      </c>
      <c r="D7478" s="61" t="s">
        <v>2061</v>
      </c>
    </row>
    <row r="7479" spans="1:4" hidden="1" x14ac:dyDescent="0.25">
      <c r="A7479" s="61" t="s">
        <v>69</v>
      </c>
      <c r="B7479" s="61" t="s">
        <v>274</v>
      </c>
      <c r="C7479">
        <v>1802</v>
      </c>
      <c r="D7479" s="61" t="s">
        <v>2061</v>
      </c>
    </row>
    <row r="7480" spans="1:4" hidden="1" x14ac:dyDescent="0.25">
      <c r="A7480" s="61" t="s">
        <v>69</v>
      </c>
      <c r="B7480" s="61" t="s">
        <v>274</v>
      </c>
      <c r="C7480">
        <v>1803</v>
      </c>
      <c r="D7480" s="61" t="s">
        <v>2061</v>
      </c>
    </row>
    <row r="7481" spans="1:4" hidden="1" x14ac:dyDescent="0.25">
      <c r="A7481" s="61" t="s">
        <v>69</v>
      </c>
      <c r="B7481" s="61" t="s">
        <v>274</v>
      </c>
      <c r="C7481">
        <v>1804</v>
      </c>
      <c r="D7481" s="61" t="s">
        <v>2061</v>
      </c>
    </row>
    <row r="7482" spans="1:4" hidden="1" x14ac:dyDescent="0.25">
      <c r="A7482" s="61" t="s">
        <v>69</v>
      </c>
      <c r="B7482" s="61" t="s">
        <v>274</v>
      </c>
      <c r="C7482">
        <v>1805</v>
      </c>
      <c r="D7482" s="61" t="s">
        <v>2061</v>
      </c>
    </row>
    <row r="7483" spans="1:4" hidden="1" x14ac:dyDescent="0.25">
      <c r="A7483" s="61" t="s">
        <v>69</v>
      </c>
      <c r="B7483" s="61" t="s">
        <v>274</v>
      </c>
      <c r="C7483">
        <v>1806</v>
      </c>
      <c r="D7483" s="61" t="s">
        <v>2061</v>
      </c>
    </row>
    <row r="7484" spans="1:4" hidden="1" x14ac:dyDescent="0.25">
      <c r="A7484" s="61" t="s">
        <v>69</v>
      </c>
      <c r="B7484" s="61" t="s">
        <v>274</v>
      </c>
      <c r="C7484">
        <v>1807</v>
      </c>
      <c r="D7484" s="61" t="s">
        <v>2061</v>
      </c>
    </row>
    <row r="7485" spans="1:4" hidden="1" x14ac:dyDescent="0.25">
      <c r="A7485" s="61" t="s">
        <v>69</v>
      </c>
      <c r="B7485" s="61" t="s">
        <v>274</v>
      </c>
      <c r="C7485">
        <v>1808</v>
      </c>
      <c r="D7485" s="61" t="s">
        <v>2061</v>
      </c>
    </row>
    <row r="7486" spans="1:4" hidden="1" x14ac:dyDescent="0.25">
      <c r="A7486" s="61" t="s">
        <v>69</v>
      </c>
      <c r="B7486" s="61" t="s">
        <v>274</v>
      </c>
      <c r="C7486">
        <v>1809</v>
      </c>
      <c r="D7486" s="61" t="s">
        <v>2061</v>
      </c>
    </row>
    <row r="7487" spans="1:4" hidden="1" x14ac:dyDescent="0.25">
      <c r="A7487" s="61" t="s">
        <v>69</v>
      </c>
      <c r="B7487" s="61" t="s">
        <v>274</v>
      </c>
      <c r="C7487">
        <v>1810</v>
      </c>
      <c r="D7487" s="61" t="s">
        <v>2061</v>
      </c>
    </row>
    <row r="7488" spans="1:4" hidden="1" x14ac:dyDescent="0.25">
      <c r="A7488" s="61" t="s">
        <v>69</v>
      </c>
      <c r="B7488" s="61" t="s">
        <v>274</v>
      </c>
      <c r="C7488">
        <v>1811</v>
      </c>
      <c r="D7488" s="61" t="s">
        <v>2061</v>
      </c>
    </row>
    <row r="7489" spans="1:4" hidden="1" x14ac:dyDescent="0.25">
      <c r="A7489" s="61" t="s">
        <v>69</v>
      </c>
      <c r="B7489" s="61" t="s">
        <v>274</v>
      </c>
      <c r="C7489">
        <v>1812</v>
      </c>
      <c r="D7489" s="61" t="s">
        <v>2061</v>
      </c>
    </row>
    <row r="7490" spans="1:4" hidden="1" x14ac:dyDescent="0.25">
      <c r="A7490" s="61" t="s">
        <v>69</v>
      </c>
      <c r="B7490" s="61" t="s">
        <v>274</v>
      </c>
      <c r="C7490">
        <v>1813</v>
      </c>
      <c r="D7490" s="61" t="s">
        <v>2061</v>
      </c>
    </row>
    <row r="7491" spans="1:4" hidden="1" x14ac:dyDescent="0.25">
      <c r="A7491" s="61" t="s">
        <v>69</v>
      </c>
      <c r="B7491" s="61" t="s">
        <v>274</v>
      </c>
      <c r="C7491">
        <v>1814</v>
      </c>
      <c r="D7491" s="61" t="s">
        <v>2061</v>
      </c>
    </row>
    <row r="7492" spans="1:4" hidden="1" x14ac:dyDescent="0.25">
      <c r="A7492" s="61" t="s">
        <v>69</v>
      </c>
      <c r="B7492" s="61" t="s">
        <v>274</v>
      </c>
      <c r="C7492">
        <v>1815</v>
      </c>
      <c r="D7492" s="61" t="s">
        <v>2061</v>
      </c>
    </row>
    <row r="7493" spans="1:4" hidden="1" x14ac:dyDescent="0.25">
      <c r="A7493" s="61" t="s">
        <v>69</v>
      </c>
      <c r="B7493" s="61" t="s">
        <v>274</v>
      </c>
      <c r="C7493">
        <v>1816</v>
      </c>
      <c r="D7493" s="61" t="s">
        <v>2061</v>
      </c>
    </row>
    <row r="7494" spans="1:4" hidden="1" x14ac:dyDescent="0.25">
      <c r="A7494" s="61" t="s">
        <v>69</v>
      </c>
      <c r="B7494" s="61" t="s">
        <v>274</v>
      </c>
      <c r="C7494">
        <v>1817</v>
      </c>
      <c r="D7494" s="61" t="s">
        <v>2061</v>
      </c>
    </row>
    <row r="7495" spans="1:4" hidden="1" x14ac:dyDescent="0.25">
      <c r="A7495" s="61" t="s">
        <v>69</v>
      </c>
      <c r="B7495" s="61" t="s">
        <v>274</v>
      </c>
      <c r="C7495">
        <v>1818</v>
      </c>
      <c r="D7495" s="61" t="s">
        <v>2061</v>
      </c>
    </row>
    <row r="7496" spans="1:4" hidden="1" x14ac:dyDescent="0.25">
      <c r="A7496" s="61" t="s">
        <v>69</v>
      </c>
      <c r="B7496" s="61" t="s">
        <v>274</v>
      </c>
      <c r="C7496">
        <v>1819</v>
      </c>
      <c r="D7496" s="61" t="s">
        <v>2061</v>
      </c>
    </row>
    <row r="7497" spans="1:4" hidden="1" x14ac:dyDescent="0.25">
      <c r="A7497" s="61" t="s">
        <v>69</v>
      </c>
      <c r="B7497" s="61" t="s">
        <v>274</v>
      </c>
      <c r="C7497">
        <v>1820</v>
      </c>
      <c r="D7497" s="61" t="s">
        <v>2061</v>
      </c>
    </row>
    <row r="7498" spans="1:4" hidden="1" x14ac:dyDescent="0.25">
      <c r="A7498" s="61" t="s">
        <v>69</v>
      </c>
      <c r="B7498" s="61" t="s">
        <v>274</v>
      </c>
      <c r="C7498">
        <v>1821</v>
      </c>
      <c r="D7498" s="61" t="s">
        <v>2061</v>
      </c>
    </row>
    <row r="7499" spans="1:4" hidden="1" x14ac:dyDescent="0.25">
      <c r="A7499" s="61" t="s">
        <v>69</v>
      </c>
      <c r="B7499" s="61" t="s">
        <v>274</v>
      </c>
      <c r="C7499">
        <v>1822</v>
      </c>
      <c r="D7499" s="61" t="s">
        <v>2061</v>
      </c>
    </row>
    <row r="7500" spans="1:4" hidden="1" x14ac:dyDescent="0.25">
      <c r="A7500" s="61" t="s">
        <v>69</v>
      </c>
      <c r="B7500" s="61" t="s">
        <v>274</v>
      </c>
      <c r="C7500">
        <v>1823</v>
      </c>
      <c r="D7500" s="61" t="s">
        <v>2061</v>
      </c>
    </row>
    <row r="7501" spans="1:4" hidden="1" x14ac:dyDescent="0.25">
      <c r="A7501" s="61" t="s">
        <v>69</v>
      </c>
      <c r="B7501" s="61" t="s">
        <v>274</v>
      </c>
      <c r="C7501">
        <v>1824</v>
      </c>
      <c r="D7501" s="61" t="s">
        <v>2061</v>
      </c>
    </row>
    <row r="7502" spans="1:4" hidden="1" x14ac:dyDescent="0.25">
      <c r="A7502" s="61" t="s">
        <v>69</v>
      </c>
      <c r="B7502" s="61" t="s">
        <v>274</v>
      </c>
      <c r="C7502">
        <v>1825</v>
      </c>
      <c r="D7502" s="61" t="s">
        <v>2061</v>
      </c>
    </row>
    <row r="7503" spans="1:4" hidden="1" x14ac:dyDescent="0.25">
      <c r="A7503" s="61" t="s">
        <v>69</v>
      </c>
      <c r="B7503" s="61" t="s">
        <v>274</v>
      </c>
      <c r="C7503">
        <v>1826</v>
      </c>
      <c r="D7503" s="61" t="s">
        <v>2061</v>
      </c>
    </row>
    <row r="7504" spans="1:4" hidden="1" x14ac:dyDescent="0.25">
      <c r="A7504" s="61" t="s">
        <v>69</v>
      </c>
      <c r="B7504" s="61" t="s">
        <v>274</v>
      </c>
      <c r="C7504">
        <v>1827</v>
      </c>
      <c r="D7504" s="61" t="s">
        <v>2061</v>
      </c>
    </row>
    <row r="7505" spans="1:4" hidden="1" x14ac:dyDescent="0.25">
      <c r="A7505" s="61" t="s">
        <v>69</v>
      </c>
      <c r="B7505" s="61" t="s">
        <v>274</v>
      </c>
      <c r="C7505">
        <v>1828</v>
      </c>
      <c r="D7505" s="61" t="s">
        <v>2061</v>
      </c>
    </row>
    <row r="7506" spans="1:4" hidden="1" x14ac:dyDescent="0.25">
      <c r="A7506" s="61" t="s">
        <v>69</v>
      </c>
      <c r="B7506" s="61" t="s">
        <v>274</v>
      </c>
      <c r="C7506">
        <v>1829</v>
      </c>
      <c r="D7506" s="61" t="s">
        <v>2061</v>
      </c>
    </row>
    <row r="7507" spans="1:4" hidden="1" x14ac:dyDescent="0.25">
      <c r="A7507" s="61" t="s">
        <v>69</v>
      </c>
      <c r="B7507" s="61" t="s">
        <v>274</v>
      </c>
      <c r="C7507">
        <v>1830</v>
      </c>
      <c r="D7507" s="61" t="s">
        <v>2061</v>
      </c>
    </row>
    <row r="7508" spans="1:4" hidden="1" x14ac:dyDescent="0.25">
      <c r="A7508" s="61" t="s">
        <v>69</v>
      </c>
      <c r="B7508" s="61" t="s">
        <v>274</v>
      </c>
      <c r="C7508">
        <v>1831</v>
      </c>
      <c r="D7508" s="61" t="s">
        <v>2061</v>
      </c>
    </row>
    <row r="7509" spans="1:4" hidden="1" x14ac:dyDescent="0.25">
      <c r="A7509" s="61" t="s">
        <v>69</v>
      </c>
      <c r="B7509" s="61" t="s">
        <v>274</v>
      </c>
      <c r="C7509">
        <v>1832</v>
      </c>
      <c r="D7509" s="61" t="s">
        <v>2061</v>
      </c>
    </row>
    <row r="7510" spans="1:4" hidden="1" x14ac:dyDescent="0.25">
      <c r="A7510" s="61" t="s">
        <v>69</v>
      </c>
      <c r="B7510" s="61" t="s">
        <v>274</v>
      </c>
      <c r="C7510">
        <v>1833</v>
      </c>
      <c r="D7510" s="61" t="s">
        <v>2061</v>
      </c>
    </row>
    <row r="7511" spans="1:4" hidden="1" x14ac:dyDescent="0.25">
      <c r="A7511" s="61" t="s">
        <v>69</v>
      </c>
      <c r="B7511" s="61" t="s">
        <v>274</v>
      </c>
      <c r="C7511">
        <v>1834</v>
      </c>
      <c r="D7511" s="61" t="s">
        <v>2061</v>
      </c>
    </row>
    <row r="7512" spans="1:4" hidden="1" x14ac:dyDescent="0.25">
      <c r="A7512" s="61" t="s">
        <v>69</v>
      </c>
      <c r="B7512" s="61" t="s">
        <v>274</v>
      </c>
      <c r="C7512">
        <v>1835</v>
      </c>
      <c r="D7512" s="61" t="s">
        <v>2061</v>
      </c>
    </row>
    <row r="7513" spans="1:4" hidden="1" x14ac:dyDescent="0.25">
      <c r="A7513" s="61" t="s">
        <v>69</v>
      </c>
      <c r="B7513" s="61" t="s">
        <v>274</v>
      </c>
      <c r="C7513">
        <v>1836</v>
      </c>
      <c r="D7513" s="61" t="s">
        <v>2061</v>
      </c>
    </row>
    <row r="7514" spans="1:4" hidden="1" x14ac:dyDescent="0.25">
      <c r="A7514" s="61" t="s">
        <v>69</v>
      </c>
      <c r="B7514" s="61" t="s">
        <v>274</v>
      </c>
      <c r="C7514">
        <v>1837</v>
      </c>
      <c r="D7514" s="61" t="s">
        <v>2061</v>
      </c>
    </row>
    <row r="7515" spans="1:4" hidden="1" x14ac:dyDescent="0.25">
      <c r="A7515" s="61" t="s">
        <v>69</v>
      </c>
      <c r="B7515" s="61" t="s">
        <v>274</v>
      </c>
      <c r="C7515">
        <v>1838</v>
      </c>
      <c r="D7515" s="61" t="s">
        <v>2061</v>
      </c>
    </row>
    <row r="7516" spans="1:4" hidden="1" x14ac:dyDescent="0.25">
      <c r="A7516" s="61" t="s">
        <v>69</v>
      </c>
      <c r="B7516" s="61" t="s">
        <v>274</v>
      </c>
      <c r="C7516">
        <v>1839</v>
      </c>
      <c r="D7516" s="61" t="s">
        <v>2061</v>
      </c>
    </row>
    <row r="7517" spans="1:4" hidden="1" x14ac:dyDescent="0.25">
      <c r="A7517" s="61" t="s">
        <v>69</v>
      </c>
      <c r="B7517" s="61" t="s">
        <v>274</v>
      </c>
      <c r="C7517">
        <v>1840</v>
      </c>
      <c r="D7517" s="61" t="s">
        <v>2061</v>
      </c>
    </row>
    <row r="7518" spans="1:4" hidden="1" x14ac:dyDescent="0.25">
      <c r="A7518" s="61" t="s">
        <v>69</v>
      </c>
      <c r="B7518" s="61" t="s">
        <v>274</v>
      </c>
      <c r="C7518">
        <v>1841</v>
      </c>
      <c r="D7518" s="61" t="s">
        <v>2061</v>
      </c>
    </row>
    <row r="7519" spans="1:4" hidden="1" x14ac:dyDescent="0.25">
      <c r="A7519" s="61" t="s">
        <v>69</v>
      </c>
      <c r="B7519" s="61" t="s">
        <v>274</v>
      </c>
      <c r="C7519">
        <v>1842</v>
      </c>
      <c r="D7519" s="61" t="s">
        <v>2061</v>
      </c>
    </row>
    <row r="7520" spans="1:4" hidden="1" x14ac:dyDescent="0.25">
      <c r="A7520" s="61" t="s">
        <v>69</v>
      </c>
      <c r="B7520" s="61" t="s">
        <v>274</v>
      </c>
      <c r="C7520">
        <v>1843</v>
      </c>
      <c r="D7520" s="61" t="s">
        <v>2061</v>
      </c>
    </row>
    <row r="7521" spans="1:4" hidden="1" x14ac:dyDescent="0.25">
      <c r="A7521" s="61" t="s">
        <v>69</v>
      </c>
      <c r="B7521" s="61" t="s">
        <v>274</v>
      </c>
      <c r="C7521">
        <v>1844</v>
      </c>
      <c r="D7521" s="61" t="s">
        <v>2061</v>
      </c>
    </row>
    <row r="7522" spans="1:4" hidden="1" x14ac:dyDescent="0.25">
      <c r="A7522" s="61" t="s">
        <v>69</v>
      </c>
      <c r="B7522" s="61" t="s">
        <v>274</v>
      </c>
      <c r="C7522">
        <v>1845</v>
      </c>
      <c r="D7522" s="61" t="s">
        <v>2061</v>
      </c>
    </row>
    <row r="7523" spans="1:4" hidden="1" x14ac:dyDescent="0.25">
      <c r="A7523" s="61" t="s">
        <v>69</v>
      </c>
      <c r="B7523" s="61" t="s">
        <v>274</v>
      </c>
      <c r="C7523">
        <v>1846</v>
      </c>
      <c r="D7523" s="61" t="s">
        <v>2061</v>
      </c>
    </row>
    <row r="7524" spans="1:4" hidden="1" x14ac:dyDescent="0.25">
      <c r="A7524" s="61" t="s">
        <v>69</v>
      </c>
      <c r="B7524" s="61" t="s">
        <v>274</v>
      </c>
      <c r="C7524">
        <v>1847</v>
      </c>
      <c r="D7524" s="61" t="s">
        <v>2061</v>
      </c>
    </row>
    <row r="7525" spans="1:4" hidden="1" x14ac:dyDescent="0.25">
      <c r="A7525" s="61" t="s">
        <v>69</v>
      </c>
      <c r="B7525" s="61" t="s">
        <v>274</v>
      </c>
      <c r="C7525">
        <v>1848</v>
      </c>
      <c r="D7525" s="61" t="s">
        <v>2061</v>
      </c>
    </row>
    <row r="7526" spans="1:4" hidden="1" x14ac:dyDescent="0.25">
      <c r="A7526" s="61" t="s">
        <v>69</v>
      </c>
      <c r="B7526" s="61" t="s">
        <v>274</v>
      </c>
      <c r="C7526">
        <v>1849</v>
      </c>
      <c r="D7526" s="61" t="s">
        <v>2615</v>
      </c>
    </row>
    <row r="7527" spans="1:4" hidden="1" x14ac:dyDescent="0.25">
      <c r="A7527" s="61" t="s">
        <v>69</v>
      </c>
      <c r="B7527" s="61" t="s">
        <v>274</v>
      </c>
      <c r="C7527">
        <v>1850</v>
      </c>
      <c r="D7527" s="61" t="s">
        <v>2615</v>
      </c>
    </row>
    <row r="7528" spans="1:4" hidden="1" x14ac:dyDescent="0.25">
      <c r="A7528" s="61" t="s">
        <v>69</v>
      </c>
      <c r="B7528" s="61" t="s">
        <v>274</v>
      </c>
      <c r="C7528">
        <v>1851</v>
      </c>
      <c r="D7528" s="61" t="s">
        <v>2615</v>
      </c>
    </row>
    <row r="7529" spans="1:4" hidden="1" x14ac:dyDescent="0.25">
      <c r="A7529" s="61" t="s">
        <v>69</v>
      </c>
      <c r="B7529" s="61" t="s">
        <v>274</v>
      </c>
      <c r="C7529">
        <v>1852</v>
      </c>
      <c r="D7529" s="61" t="s">
        <v>2615</v>
      </c>
    </row>
    <row r="7530" spans="1:4" hidden="1" x14ac:dyDescent="0.25">
      <c r="A7530" s="61" t="s">
        <v>69</v>
      </c>
      <c r="B7530" s="61" t="s">
        <v>274</v>
      </c>
      <c r="C7530">
        <v>1853</v>
      </c>
      <c r="D7530" s="61" t="s">
        <v>2063</v>
      </c>
    </row>
    <row r="7531" spans="1:4" hidden="1" x14ac:dyDescent="0.25">
      <c r="A7531" s="61" t="s">
        <v>69</v>
      </c>
      <c r="B7531" s="61" t="s">
        <v>274</v>
      </c>
      <c r="C7531">
        <v>1854</v>
      </c>
      <c r="D7531" s="61" t="s">
        <v>2063</v>
      </c>
    </row>
    <row r="7532" spans="1:4" hidden="1" x14ac:dyDescent="0.25">
      <c r="A7532" s="61" t="s">
        <v>69</v>
      </c>
      <c r="B7532" s="61" t="s">
        <v>274</v>
      </c>
      <c r="C7532">
        <v>1855</v>
      </c>
      <c r="D7532" s="61" t="s">
        <v>2615</v>
      </c>
    </row>
    <row r="7533" spans="1:4" hidden="1" x14ac:dyDescent="0.25">
      <c r="A7533" s="61" t="s">
        <v>69</v>
      </c>
      <c r="B7533" s="61" t="s">
        <v>274</v>
      </c>
      <c r="C7533">
        <v>1856</v>
      </c>
      <c r="D7533" s="61" t="s">
        <v>2615</v>
      </c>
    </row>
    <row r="7534" spans="1:4" hidden="1" x14ac:dyDescent="0.25">
      <c r="A7534" s="61" t="s">
        <v>69</v>
      </c>
      <c r="B7534" s="61" t="s">
        <v>274</v>
      </c>
      <c r="C7534">
        <v>1857</v>
      </c>
      <c r="D7534" s="61" t="s">
        <v>2615</v>
      </c>
    </row>
    <row r="7535" spans="1:4" hidden="1" x14ac:dyDescent="0.25">
      <c r="A7535" s="61" t="s">
        <v>69</v>
      </c>
      <c r="B7535" s="61" t="s">
        <v>274</v>
      </c>
      <c r="C7535">
        <v>1858</v>
      </c>
      <c r="D7535" s="61" t="s">
        <v>2615</v>
      </c>
    </row>
    <row r="7536" spans="1:4" hidden="1" x14ac:dyDescent="0.25">
      <c r="A7536" s="61" t="s">
        <v>69</v>
      </c>
      <c r="B7536" s="61" t="s">
        <v>274</v>
      </c>
      <c r="C7536">
        <v>1859</v>
      </c>
      <c r="D7536" s="61" t="s">
        <v>2615</v>
      </c>
    </row>
    <row r="7537" spans="1:4" hidden="1" x14ac:dyDescent="0.25">
      <c r="A7537" s="61" t="s">
        <v>69</v>
      </c>
      <c r="B7537" s="61" t="s">
        <v>274</v>
      </c>
      <c r="C7537">
        <v>1860</v>
      </c>
      <c r="D7537" s="61" t="s">
        <v>2615</v>
      </c>
    </row>
    <row r="7538" spans="1:4" hidden="1" x14ac:dyDescent="0.25">
      <c r="A7538" s="61" t="s">
        <v>69</v>
      </c>
      <c r="B7538" s="61" t="s">
        <v>274</v>
      </c>
      <c r="C7538">
        <v>1861</v>
      </c>
      <c r="D7538" s="61" t="s">
        <v>2615</v>
      </c>
    </row>
    <row r="7539" spans="1:4" hidden="1" x14ac:dyDescent="0.25">
      <c r="A7539" s="61" t="s">
        <v>69</v>
      </c>
      <c r="B7539" s="61" t="s">
        <v>274</v>
      </c>
      <c r="C7539">
        <v>1862</v>
      </c>
      <c r="D7539" s="61" t="s">
        <v>2615</v>
      </c>
    </row>
    <row r="7540" spans="1:4" hidden="1" x14ac:dyDescent="0.25">
      <c r="A7540" s="61" t="s">
        <v>69</v>
      </c>
      <c r="B7540" s="61" t="s">
        <v>274</v>
      </c>
      <c r="C7540">
        <v>1863</v>
      </c>
      <c r="D7540" s="61" t="s">
        <v>2615</v>
      </c>
    </row>
    <row r="7541" spans="1:4" hidden="1" x14ac:dyDescent="0.25">
      <c r="A7541" s="61" t="s">
        <v>69</v>
      </c>
      <c r="B7541" s="61" t="s">
        <v>274</v>
      </c>
      <c r="C7541">
        <v>1864</v>
      </c>
      <c r="D7541" s="61" t="s">
        <v>2615</v>
      </c>
    </row>
    <row r="7542" spans="1:4" hidden="1" x14ac:dyDescent="0.25">
      <c r="A7542" s="61" t="s">
        <v>69</v>
      </c>
      <c r="B7542" s="61" t="s">
        <v>274</v>
      </c>
      <c r="C7542">
        <v>1865</v>
      </c>
      <c r="D7542" s="61" t="s">
        <v>2615</v>
      </c>
    </row>
    <row r="7543" spans="1:4" hidden="1" x14ac:dyDescent="0.25">
      <c r="A7543" s="61" t="s">
        <v>69</v>
      </c>
      <c r="B7543" s="61" t="s">
        <v>274</v>
      </c>
      <c r="C7543">
        <v>1866</v>
      </c>
      <c r="D7543" s="61" t="s">
        <v>2615</v>
      </c>
    </row>
    <row r="7544" spans="1:4" hidden="1" x14ac:dyDescent="0.25">
      <c r="A7544" s="61" t="s">
        <v>69</v>
      </c>
      <c r="B7544" s="61" t="s">
        <v>274</v>
      </c>
      <c r="C7544">
        <v>1867</v>
      </c>
      <c r="D7544" s="61" t="s">
        <v>2615</v>
      </c>
    </row>
    <row r="7545" spans="1:4" hidden="1" x14ac:dyDescent="0.25">
      <c r="A7545" s="61" t="s">
        <v>69</v>
      </c>
      <c r="B7545" s="61" t="s">
        <v>274</v>
      </c>
      <c r="C7545">
        <v>1868</v>
      </c>
      <c r="D7545" s="61" t="s">
        <v>2615</v>
      </c>
    </row>
    <row r="7546" spans="1:4" hidden="1" x14ac:dyDescent="0.25">
      <c r="A7546" s="61" t="s">
        <v>69</v>
      </c>
      <c r="B7546" s="61" t="s">
        <v>274</v>
      </c>
      <c r="C7546">
        <v>1869</v>
      </c>
      <c r="D7546" s="61" t="s">
        <v>2615</v>
      </c>
    </row>
    <row r="7547" spans="1:4" hidden="1" x14ac:dyDescent="0.25">
      <c r="A7547" s="61" t="s">
        <v>69</v>
      </c>
      <c r="B7547" s="61" t="s">
        <v>274</v>
      </c>
      <c r="C7547">
        <v>1870</v>
      </c>
      <c r="D7547" s="61" t="s">
        <v>2615</v>
      </c>
    </row>
    <row r="7548" spans="1:4" hidden="1" x14ac:dyDescent="0.25">
      <c r="A7548" s="61" t="s">
        <v>69</v>
      </c>
      <c r="B7548" s="61" t="s">
        <v>274</v>
      </c>
      <c r="C7548">
        <v>1871</v>
      </c>
      <c r="D7548" s="61" t="s">
        <v>2615</v>
      </c>
    </row>
    <row r="7549" spans="1:4" hidden="1" x14ac:dyDescent="0.25">
      <c r="A7549" s="61" t="s">
        <v>69</v>
      </c>
      <c r="B7549" s="61" t="s">
        <v>274</v>
      </c>
      <c r="C7549">
        <v>1872</v>
      </c>
      <c r="D7549" s="61" t="s">
        <v>2615</v>
      </c>
    </row>
    <row r="7550" spans="1:4" hidden="1" x14ac:dyDescent="0.25">
      <c r="A7550" s="61" t="s">
        <v>69</v>
      </c>
      <c r="B7550" s="61" t="s">
        <v>274</v>
      </c>
      <c r="C7550">
        <v>1873</v>
      </c>
      <c r="D7550" s="61" t="s">
        <v>2615</v>
      </c>
    </row>
    <row r="7551" spans="1:4" hidden="1" x14ac:dyDescent="0.25">
      <c r="A7551" s="61" t="s">
        <v>69</v>
      </c>
      <c r="B7551" s="61" t="s">
        <v>274</v>
      </c>
      <c r="C7551">
        <v>1874</v>
      </c>
      <c r="D7551" s="61" t="s">
        <v>2615</v>
      </c>
    </row>
    <row r="7552" spans="1:4" hidden="1" x14ac:dyDescent="0.25">
      <c r="A7552" s="61" t="s">
        <v>69</v>
      </c>
      <c r="B7552" s="61" t="s">
        <v>274</v>
      </c>
      <c r="C7552">
        <v>1875</v>
      </c>
      <c r="D7552" s="61" t="s">
        <v>2615</v>
      </c>
    </row>
    <row r="7553" spans="1:4" hidden="1" x14ac:dyDescent="0.25">
      <c r="A7553" s="61" t="s">
        <v>69</v>
      </c>
      <c r="B7553" s="61" t="s">
        <v>274</v>
      </c>
      <c r="C7553">
        <v>1876</v>
      </c>
      <c r="D7553" s="61" t="s">
        <v>2615</v>
      </c>
    </row>
    <row r="7554" spans="1:4" hidden="1" x14ac:dyDescent="0.25">
      <c r="A7554" s="61" t="s">
        <v>69</v>
      </c>
      <c r="B7554" s="61" t="s">
        <v>274</v>
      </c>
      <c r="C7554">
        <v>1877</v>
      </c>
      <c r="D7554" s="61" t="s">
        <v>2615</v>
      </c>
    </row>
    <row r="7555" spans="1:4" hidden="1" x14ac:dyDescent="0.25">
      <c r="A7555" s="61" t="s">
        <v>69</v>
      </c>
      <c r="B7555" s="61" t="s">
        <v>274</v>
      </c>
      <c r="C7555">
        <v>1878</v>
      </c>
      <c r="D7555" s="61" t="s">
        <v>2615</v>
      </c>
    </row>
    <row r="7556" spans="1:4" hidden="1" x14ac:dyDescent="0.25">
      <c r="A7556" s="61" t="s">
        <v>69</v>
      </c>
      <c r="B7556" s="61" t="s">
        <v>274</v>
      </c>
      <c r="C7556">
        <v>1879</v>
      </c>
      <c r="D7556" s="61" t="s">
        <v>2615</v>
      </c>
    </row>
    <row r="7557" spans="1:4" hidden="1" x14ac:dyDescent="0.25">
      <c r="A7557" s="61" t="s">
        <v>69</v>
      </c>
      <c r="B7557" s="61" t="s">
        <v>274</v>
      </c>
      <c r="C7557">
        <v>1880</v>
      </c>
      <c r="D7557" s="61" t="s">
        <v>2615</v>
      </c>
    </row>
    <row r="7558" spans="1:4" hidden="1" x14ac:dyDescent="0.25">
      <c r="A7558" s="61" t="s">
        <v>69</v>
      </c>
      <c r="B7558" s="61" t="s">
        <v>274</v>
      </c>
      <c r="C7558">
        <v>1881</v>
      </c>
      <c r="D7558" s="61" t="s">
        <v>2615</v>
      </c>
    </row>
    <row r="7559" spans="1:4" hidden="1" x14ac:dyDescent="0.25">
      <c r="A7559" s="61" t="s">
        <v>69</v>
      </c>
      <c r="B7559" s="61" t="s">
        <v>274</v>
      </c>
      <c r="C7559">
        <v>1882</v>
      </c>
      <c r="D7559" s="61" t="s">
        <v>2615</v>
      </c>
    </row>
    <row r="7560" spans="1:4" hidden="1" x14ac:dyDescent="0.25">
      <c r="A7560" s="61" t="s">
        <v>69</v>
      </c>
      <c r="B7560" s="61" t="s">
        <v>274</v>
      </c>
      <c r="C7560">
        <v>1883</v>
      </c>
      <c r="D7560" s="61" t="s">
        <v>2615</v>
      </c>
    </row>
    <row r="7561" spans="1:4" hidden="1" x14ac:dyDescent="0.25">
      <c r="A7561" s="61" t="s">
        <v>69</v>
      </c>
      <c r="B7561" s="61" t="s">
        <v>274</v>
      </c>
      <c r="C7561">
        <v>1884</v>
      </c>
      <c r="D7561" s="61" t="s">
        <v>2615</v>
      </c>
    </row>
    <row r="7562" spans="1:4" hidden="1" x14ac:dyDescent="0.25">
      <c r="A7562" s="61" t="s">
        <v>69</v>
      </c>
      <c r="B7562" s="61" t="s">
        <v>274</v>
      </c>
      <c r="C7562">
        <v>1885</v>
      </c>
      <c r="D7562" s="61" t="s">
        <v>2615</v>
      </c>
    </row>
    <row r="7563" spans="1:4" hidden="1" x14ac:dyDescent="0.25">
      <c r="A7563" s="61" t="s">
        <v>69</v>
      </c>
      <c r="B7563" s="61" t="s">
        <v>274</v>
      </c>
      <c r="C7563">
        <v>1886</v>
      </c>
      <c r="D7563" s="61" t="s">
        <v>2061</v>
      </c>
    </row>
    <row r="7564" spans="1:4" hidden="1" x14ac:dyDescent="0.25">
      <c r="A7564" s="61" t="s">
        <v>69</v>
      </c>
      <c r="B7564" s="61" t="s">
        <v>274</v>
      </c>
      <c r="C7564">
        <v>1887</v>
      </c>
      <c r="D7564" s="61" t="s">
        <v>2061</v>
      </c>
    </row>
    <row r="7565" spans="1:4" hidden="1" x14ac:dyDescent="0.25">
      <c r="A7565" s="61" t="s">
        <v>69</v>
      </c>
      <c r="B7565" s="61" t="s">
        <v>274</v>
      </c>
      <c r="C7565">
        <v>1888</v>
      </c>
      <c r="D7565" s="61" t="s">
        <v>2061</v>
      </c>
    </row>
    <row r="7566" spans="1:4" hidden="1" x14ac:dyDescent="0.25">
      <c r="A7566" s="61" t="s">
        <v>69</v>
      </c>
      <c r="B7566" s="61" t="s">
        <v>274</v>
      </c>
      <c r="C7566">
        <v>1889</v>
      </c>
      <c r="D7566" s="61" t="s">
        <v>2061</v>
      </c>
    </row>
    <row r="7567" spans="1:4" hidden="1" x14ac:dyDescent="0.25">
      <c r="A7567" s="61" t="s">
        <v>69</v>
      </c>
      <c r="B7567" s="61" t="s">
        <v>274</v>
      </c>
      <c r="C7567">
        <v>1890</v>
      </c>
      <c r="D7567" s="61" t="s">
        <v>2061</v>
      </c>
    </row>
    <row r="7568" spans="1:4" hidden="1" x14ac:dyDescent="0.25">
      <c r="A7568" s="61" t="s">
        <v>69</v>
      </c>
      <c r="B7568" s="61" t="s">
        <v>274</v>
      </c>
      <c r="C7568">
        <v>1891</v>
      </c>
      <c r="D7568" s="61" t="s">
        <v>2061</v>
      </c>
    </row>
    <row r="7569" spans="1:4" hidden="1" x14ac:dyDescent="0.25">
      <c r="A7569" s="61" t="s">
        <v>69</v>
      </c>
      <c r="B7569" s="61" t="s">
        <v>274</v>
      </c>
      <c r="C7569">
        <v>1892</v>
      </c>
      <c r="D7569" s="61" t="s">
        <v>2061</v>
      </c>
    </row>
    <row r="7570" spans="1:4" hidden="1" x14ac:dyDescent="0.25">
      <c r="A7570" s="61" t="s">
        <v>69</v>
      </c>
      <c r="B7570" s="61" t="s">
        <v>274</v>
      </c>
      <c r="C7570">
        <v>1893</v>
      </c>
      <c r="D7570" s="61" t="s">
        <v>2061</v>
      </c>
    </row>
    <row r="7571" spans="1:4" hidden="1" x14ac:dyDescent="0.25">
      <c r="A7571" s="61" t="s">
        <v>69</v>
      </c>
      <c r="B7571" s="61" t="s">
        <v>274</v>
      </c>
      <c r="C7571">
        <v>1894</v>
      </c>
      <c r="D7571" s="61" t="s">
        <v>2061</v>
      </c>
    </row>
    <row r="7572" spans="1:4" hidden="1" x14ac:dyDescent="0.25">
      <c r="A7572" s="61" t="s">
        <v>69</v>
      </c>
      <c r="B7572" s="61" t="s">
        <v>274</v>
      </c>
      <c r="C7572">
        <v>1895</v>
      </c>
      <c r="D7572" s="61" t="s">
        <v>2615</v>
      </c>
    </row>
    <row r="7573" spans="1:4" hidden="1" x14ac:dyDescent="0.25">
      <c r="A7573" s="61" t="s">
        <v>69</v>
      </c>
      <c r="B7573" s="61" t="s">
        <v>274</v>
      </c>
      <c r="C7573">
        <v>1896</v>
      </c>
      <c r="D7573" s="61" t="s">
        <v>2615</v>
      </c>
    </row>
    <row r="7574" spans="1:4" hidden="1" x14ac:dyDescent="0.25">
      <c r="A7574" s="61" t="s">
        <v>69</v>
      </c>
      <c r="B7574" s="61" t="s">
        <v>274</v>
      </c>
      <c r="C7574">
        <v>1897</v>
      </c>
      <c r="D7574" s="61" t="s">
        <v>2615</v>
      </c>
    </row>
    <row r="7575" spans="1:4" hidden="1" x14ac:dyDescent="0.25">
      <c r="A7575" s="61" t="s">
        <v>69</v>
      </c>
      <c r="B7575" s="61" t="s">
        <v>274</v>
      </c>
      <c r="C7575">
        <v>1898</v>
      </c>
      <c r="D7575" s="61" t="s">
        <v>2615</v>
      </c>
    </row>
    <row r="7576" spans="1:4" hidden="1" x14ac:dyDescent="0.25">
      <c r="A7576" s="61" t="s">
        <v>69</v>
      </c>
      <c r="B7576" s="61" t="s">
        <v>274</v>
      </c>
      <c r="C7576">
        <v>1899</v>
      </c>
      <c r="D7576" s="61" t="s">
        <v>2615</v>
      </c>
    </row>
    <row r="7577" spans="1:4" hidden="1" x14ac:dyDescent="0.25">
      <c r="A7577" s="61" t="s">
        <v>69</v>
      </c>
      <c r="B7577" s="61" t="s">
        <v>274</v>
      </c>
      <c r="C7577">
        <v>1900</v>
      </c>
      <c r="D7577" s="61" t="s">
        <v>2615</v>
      </c>
    </row>
    <row r="7578" spans="1:4" hidden="1" x14ac:dyDescent="0.25">
      <c r="A7578" s="61" t="s">
        <v>69</v>
      </c>
      <c r="B7578" s="61" t="s">
        <v>274</v>
      </c>
      <c r="C7578">
        <v>1901</v>
      </c>
      <c r="D7578" s="61" t="s">
        <v>2615</v>
      </c>
    </row>
    <row r="7579" spans="1:4" hidden="1" x14ac:dyDescent="0.25">
      <c r="A7579" s="61" t="s">
        <v>69</v>
      </c>
      <c r="B7579" s="61" t="s">
        <v>274</v>
      </c>
      <c r="C7579">
        <v>1902</v>
      </c>
      <c r="D7579" s="61" t="s">
        <v>2615</v>
      </c>
    </row>
    <row r="7580" spans="1:4" hidden="1" x14ac:dyDescent="0.25">
      <c r="A7580" s="61" t="s">
        <v>69</v>
      </c>
      <c r="B7580" s="61" t="s">
        <v>274</v>
      </c>
      <c r="C7580">
        <v>1903</v>
      </c>
      <c r="D7580" s="61" t="s">
        <v>2615</v>
      </c>
    </row>
    <row r="7581" spans="1:4" hidden="1" x14ac:dyDescent="0.25">
      <c r="A7581" s="61" t="s">
        <v>69</v>
      </c>
      <c r="B7581" s="61" t="s">
        <v>274</v>
      </c>
      <c r="C7581">
        <v>1904</v>
      </c>
      <c r="D7581" s="61" t="s">
        <v>2615</v>
      </c>
    </row>
    <row r="7582" spans="1:4" hidden="1" x14ac:dyDescent="0.25">
      <c r="A7582" s="61" t="s">
        <v>69</v>
      </c>
      <c r="B7582" s="61" t="s">
        <v>274</v>
      </c>
      <c r="C7582">
        <v>1905</v>
      </c>
      <c r="D7582" s="61" t="s">
        <v>2615</v>
      </c>
    </row>
    <row r="7583" spans="1:4" hidden="1" x14ac:dyDescent="0.25">
      <c r="A7583" s="61" t="s">
        <v>69</v>
      </c>
      <c r="B7583" s="61" t="s">
        <v>274</v>
      </c>
      <c r="C7583">
        <v>1906</v>
      </c>
      <c r="D7583" s="61" t="s">
        <v>2615</v>
      </c>
    </row>
    <row r="7584" spans="1:4" hidden="1" x14ac:dyDescent="0.25">
      <c r="A7584" s="61" t="s">
        <v>69</v>
      </c>
      <c r="B7584" s="61" t="s">
        <v>274</v>
      </c>
      <c r="C7584">
        <v>1907</v>
      </c>
      <c r="D7584" s="61" t="s">
        <v>2615</v>
      </c>
    </row>
    <row r="7585" spans="1:4" hidden="1" x14ac:dyDescent="0.25">
      <c r="A7585" s="61" t="s">
        <v>69</v>
      </c>
      <c r="B7585" s="61" t="s">
        <v>274</v>
      </c>
      <c r="C7585">
        <v>1908</v>
      </c>
      <c r="D7585" s="61" t="s">
        <v>2615</v>
      </c>
    </row>
    <row r="7586" spans="1:4" hidden="1" x14ac:dyDescent="0.25">
      <c r="A7586" s="61" t="s">
        <v>69</v>
      </c>
      <c r="B7586" s="61" t="s">
        <v>274</v>
      </c>
      <c r="C7586">
        <v>1909</v>
      </c>
      <c r="D7586" s="61" t="s">
        <v>2062</v>
      </c>
    </row>
    <row r="7587" spans="1:4" hidden="1" x14ac:dyDescent="0.25">
      <c r="A7587" s="61" t="s">
        <v>69</v>
      </c>
      <c r="B7587" s="61" t="s">
        <v>274</v>
      </c>
      <c r="C7587">
        <v>1910</v>
      </c>
      <c r="D7587" s="61" t="s">
        <v>2062</v>
      </c>
    </row>
    <row r="7588" spans="1:4" hidden="1" x14ac:dyDescent="0.25">
      <c r="A7588" s="61" t="s">
        <v>69</v>
      </c>
      <c r="B7588" s="61" t="s">
        <v>274</v>
      </c>
      <c r="C7588">
        <v>1911</v>
      </c>
      <c r="D7588" s="61" t="s">
        <v>2062</v>
      </c>
    </row>
    <row r="7589" spans="1:4" hidden="1" x14ac:dyDescent="0.25">
      <c r="A7589" s="61" t="s">
        <v>69</v>
      </c>
      <c r="B7589" s="61" t="s">
        <v>274</v>
      </c>
      <c r="C7589">
        <v>1912</v>
      </c>
      <c r="D7589" s="61" t="s">
        <v>2062</v>
      </c>
    </row>
    <row r="7590" spans="1:4" hidden="1" x14ac:dyDescent="0.25">
      <c r="A7590" s="61" t="s">
        <v>69</v>
      </c>
      <c r="B7590" s="61" t="s">
        <v>274</v>
      </c>
      <c r="C7590">
        <v>1913</v>
      </c>
      <c r="D7590" s="61" t="s">
        <v>2062</v>
      </c>
    </row>
    <row r="7591" spans="1:4" hidden="1" x14ac:dyDescent="0.25">
      <c r="A7591" s="61" t="s">
        <v>69</v>
      </c>
      <c r="B7591" s="61" t="s">
        <v>274</v>
      </c>
      <c r="C7591">
        <v>1914</v>
      </c>
      <c r="D7591" s="61" t="s">
        <v>2062</v>
      </c>
    </row>
    <row r="7592" spans="1:4" hidden="1" x14ac:dyDescent="0.25">
      <c r="A7592" s="61" t="s">
        <v>69</v>
      </c>
      <c r="B7592" s="61" t="s">
        <v>274</v>
      </c>
      <c r="C7592">
        <v>1915</v>
      </c>
      <c r="D7592" s="61" t="s">
        <v>2062</v>
      </c>
    </row>
    <row r="7593" spans="1:4" hidden="1" x14ac:dyDescent="0.25">
      <c r="A7593" s="61" t="s">
        <v>69</v>
      </c>
      <c r="B7593" s="61" t="s">
        <v>274</v>
      </c>
      <c r="C7593">
        <v>1916</v>
      </c>
      <c r="D7593" s="61" t="s">
        <v>2616</v>
      </c>
    </row>
    <row r="7594" spans="1:4" hidden="1" x14ac:dyDescent="0.25">
      <c r="A7594" s="61" t="s">
        <v>69</v>
      </c>
      <c r="B7594" s="61" t="s">
        <v>274</v>
      </c>
      <c r="C7594">
        <v>1917</v>
      </c>
      <c r="D7594" s="61" t="s">
        <v>2616</v>
      </c>
    </row>
    <row r="7595" spans="1:4" hidden="1" x14ac:dyDescent="0.25">
      <c r="A7595" s="61" t="s">
        <v>69</v>
      </c>
      <c r="B7595" s="61" t="s">
        <v>274</v>
      </c>
      <c r="C7595">
        <v>1918</v>
      </c>
      <c r="D7595" s="61" t="s">
        <v>2616</v>
      </c>
    </row>
    <row r="7596" spans="1:4" hidden="1" x14ac:dyDescent="0.25">
      <c r="A7596" s="61" t="s">
        <v>69</v>
      </c>
      <c r="B7596" s="61" t="s">
        <v>274</v>
      </c>
      <c r="C7596">
        <v>1919</v>
      </c>
      <c r="D7596" s="61" t="s">
        <v>2616</v>
      </c>
    </row>
    <row r="7597" spans="1:4" hidden="1" x14ac:dyDescent="0.25">
      <c r="A7597" s="61" t="s">
        <v>69</v>
      </c>
      <c r="B7597" s="61" t="s">
        <v>274</v>
      </c>
      <c r="C7597">
        <v>1920</v>
      </c>
      <c r="D7597" s="61" t="s">
        <v>2616</v>
      </c>
    </row>
    <row r="7598" spans="1:4" hidden="1" x14ac:dyDescent="0.25">
      <c r="A7598" s="61" t="s">
        <v>69</v>
      </c>
      <c r="B7598" s="61" t="s">
        <v>274</v>
      </c>
      <c r="C7598">
        <v>1921</v>
      </c>
      <c r="D7598" s="61" t="s">
        <v>2617</v>
      </c>
    </row>
    <row r="7599" spans="1:4" hidden="1" x14ac:dyDescent="0.25">
      <c r="A7599" s="61" t="s">
        <v>69</v>
      </c>
      <c r="B7599" s="61" t="s">
        <v>274</v>
      </c>
      <c r="C7599">
        <v>1922</v>
      </c>
      <c r="D7599" s="61" t="s">
        <v>2617</v>
      </c>
    </row>
    <row r="7600" spans="1:4" hidden="1" x14ac:dyDescent="0.25">
      <c r="A7600" s="61" t="s">
        <v>69</v>
      </c>
      <c r="B7600" s="61" t="s">
        <v>274</v>
      </c>
      <c r="C7600">
        <v>1923</v>
      </c>
      <c r="D7600" s="61" t="s">
        <v>2617</v>
      </c>
    </row>
    <row r="7601" spans="1:4" hidden="1" x14ac:dyDescent="0.25">
      <c r="A7601" s="61" t="s">
        <v>69</v>
      </c>
      <c r="B7601" s="61" t="s">
        <v>274</v>
      </c>
      <c r="C7601">
        <v>1924</v>
      </c>
      <c r="D7601" s="61" t="s">
        <v>2617</v>
      </c>
    </row>
    <row r="7602" spans="1:4" hidden="1" x14ac:dyDescent="0.25">
      <c r="A7602" s="61" t="s">
        <v>69</v>
      </c>
      <c r="B7602" s="61" t="s">
        <v>274</v>
      </c>
      <c r="C7602">
        <v>1925</v>
      </c>
      <c r="D7602" s="61" t="s">
        <v>2617</v>
      </c>
    </row>
    <row r="7603" spans="1:4" hidden="1" x14ac:dyDescent="0.25">
      <c r="A7603" s="61" t="s">
        <v>69</v>
      </c>
      <c r="B7603" s="61" t="s">
        <v>274</v>
      </c>
      <c r="C7603">
        <v>1926</v>
      </c>
      <c r="D7603" s="61" t="s">
        <v>2617</v>
      </c>
    </row>
    <row r="7604" spans="1:4" hidden="1" x14ac:dyDescent="0.25">
      <c r="A7604" s="61" t="s">
        <v>69</v>
      </c>
      <c r="B7604" s="61" t="s">
        <v>274</v>
      </c>
      <c r="C7604">
        <v>1927</v>
      </c>
      <c r="D7604" s="61" t="s">
        <v>2617</v>
      </c>
    </row>
    <row r="7605" spans="1:4" hidden="1" x14ac:dyDescent="0.25">
      <c r="A7605" s="61" t="s">
        <v>69</v>
      </c>
      <c r="B7605" s="61" t="s">
        <v>274</v>
      </c>
      <c r="C7605">
        <v>1928</v>
      </c>
      <c r="D7605" s="61" t="s">
        <v>2617</v>
      </c>
    </row>
    <row r="7606" spans="1:4" hidden="1" x14ac:dyDescent="0.25">
      <c r="A7606" s="61" t="s">
        <v>69</v>
      </c>
      <c r="B7606" s="61" t="s">
        <v>274</v>
      </c>
      <c r="C7606">
        <v>1929</v>
      </c>
      <c r="D7606" s="61" t="s">
        <v>2617</v>
      </c>
    </row>
    <row r="7607" spans="1:4" hidden="1" x14ac:dyDescent="0.25">
      <c r="A7607" s="61" t="s">
        <v>69</v>
      </c>
      <c r="B7607" s="61" t="s">
        <v>274</v>
      </c>
      <c r="C7607">
        <v>1930</v>
      </c>
      <c r="D7607" s="61" t="s">
        <v>2618</v>
      </c>
    </row>
    <row r="7608" spans="1:4" hidden="1" x14ac:dyDescent="0.25">
      <c r="A7608" s="61" t="s">
        <v>69</v>
      </c>
      <c r="B7608" s="61" t="s">
        <v>274</v>
      </c>
      <c r="C7608">
        <v>1931</v>
      </c>
      <c r="D7608" s="61" t="s">
        <v>2618</v>
      </c>
    </row>
    <row r="7609" spans="1:4" hidden="1" x14ac:dyDescent="0.25">
      <c r="A7609" s="61" t="s">
        <v>69</v>
      </c>
      <c r="B7609" s="61" t="s">
        <v>274</v>
      </c>
      <c r="C7609">
        <v>1932</v>
      </c>
      <c r="D7609" s="61" t="s">
        <v>2618</v>
      </c>
    </row>
    <row r="7610" spans="1:4" hidden="1" x14ac:dyDescent="0.25">
      <c r="A7610" s="61" t="s">
        <v>69</v>
      </c>
      <c r="B7610" s="61" t="s">
        <v>274</v>
      </c>
      <c r="C7610">
        <v>1933</v>
      </c>
      <c r="D7610" s="61" t="s">
        <v>2618</v>
      </c>
    </row>
    <row r="7611" spans="1:4" hidden="1" x14ac:dyDescent="0.25">
      <c r="A7611" s="61" t="s">
        <v>69</v>
      </c>
      <c r="B7611" s="61" t="s">
        <v>274</v>
      </c>
      <c r="C7611">
        <v>1934</v>
      </c>
      <c r="D7611" s="61" t="s">
        <v>2618</v>
      </c>
    </row>
    <row r="7612" spans="1:4" hidden="1" x14ac:dyDescent="0.25">
      <c r="A7612" s="61" t="s">
        <v>69</v>
      </c>
      <c r="B7612" s="61" t="s">
        <v>274</v>
      </c>
      <c r="C7612">
        <v>1935</v>
      </c>
      <c r="D7612" s="61" t="s">
        <v>2618</v>
      </c>
    </row>
    <row r="7613" spans="1:4" hidden="1" x14ac:dyDescent="0.25">
      <c r="A7613" s="61" t="s">
        <v>69</v>
      </c>
      <c r="B7613" s="61" t="s">
        <v>274</v>
      </c>
      <c r="C7613">
        <v>1936</v>
      </c>
      <c r="D7613" s="61" t="s">
        <v>2618</v>
      </c>
    </row>
    <row r="7614" spans="1:4" hidden="1" x14ac:dyDescent="0.25">
      <c r="A7614" s="61" t="s">
        <v>69</v>
      </c>
      <c r="B7614" s="61" t="s">
        <v>274</v>
      </c>
      <c r="C7614">
        <v>1937</v>
      </c>
      <c r="D7614" s="61" t="s">
        <v>2618</v>
      </c>
    </row>
    <row r="7615" spans="1:4" hidden="1" x14ac:dyDescent="0.25">
      <c r="A7615" s="61" t="s">
        <v>69</v>
      </c>
      <c r="B7615" s="61" t="s">
        <v>274</v>
      </c>
      <c r="C7615">
        <v>1938</v>
      </c>
      <c r="D7615" s="61" t="s">
        <v>2618</v>
      </c>
    </row>
    <row r="7616" spans="1:4" hidden="1" x14ac:dyDescent="0.25">
      <c r="A7616" s="61" t="s">
        <v>69</v>
      </c>
      <c r="B7616" s="61" t="s">
        <v>274</v>
      </c>
      <c r="C7616">
        <v>1939</v>
      </c>
      <c r="D7616" s="61" t="s">
        <v>2618</v>
      </c>
    </row>
    <row r="7617" spans="1:4" hidden="1" x14ac:dyDescent="0.25">
      <c r="A7617" s="61" t="s">
        <v>69</v>
      </c>
      <c r="B7617" s="61" t="s">
        <v>274</v>
      </c>
      <c r="C7617">
        <v>1940</v>
      </c>
      <c r="D7617" s="61" t="s">
        <v>2064</v>
      </c>
    </row>
    <row r="7618" spans="1:4" hidden="1" x14ac:dyDescent="0.25">
      <c r="A7618" s="61" t="s">
        <v>69</v>
      </c>
      <c r="B7618" s="61" t="s">
        <v>274</v>
      </c>
      <c r="C7618">
        <v>1941</v>
      </c>
      <c r="D7618" s="61" t="s">
        <v>550</v>
      </c>
    </row>
    <row r="7619" spans="1:4" hidden="1" x14ac:dyDescent="0.25">
      <c r="A7619" s="61" t="s">
        <v>69</v>
      </c>
      <c r="B7619" s="61" t="s">
        <v>274</v>
      </c>
      <c r="C7619">
        <v>1942</v>
      </c>
      <c r="D7619" s="61" t="s">
        <v>550</v>
      </c>
    </row>
    <row r="7620" spans="1:4" hidden="1" x14ac:dyDescent="0.25">
      <c r="A7620" s="61" t="s">
        <v>69</v>
      </c>
      <c r="B7620" s="61" t="s">
        <v>274</v>
      </c>
      <c r="C7620">
        <v>1943</v>
      </c>
      <c r="D7620" s="61" t="s">
        <v>550</v>
      </c>
    </row>
    <row r="7621" spans="1:4" hidden="1" x14ac:dyDescent="0.25">
      <c r="A7621" s="61" t="s">
        <v>69</v>
      </c>
      <c r="B7621" s="61" t="s">
        <v>274</v>
      </c>
      <c r="C7621">
        <v>1944</v>
      </c>
      <c r="D7621" s="61" t="s">
        <v>2475</v>
      </c>
    </row>
    <row r="7622" spans="1:4" hidden="1" x14ac:dyDescent="0.25">
      <c r="A7622" s="61" t="s">
        <v>69</v>
      </c>
      <c r="B7622" s="61" t="s">
        <v>274</v>
      </c>
      <c r="C7622">
        <v>1945</v>
      </c>
      <c r="D7622" s="61" t="s">
        <v>2476</v>
      </c>
    </row>
    <row r="7623" spans="1:4" hidden="1" x14ac:dyDescent="0.25">
      <c r="A7623" s="61" t="s">
        <v>69</v>
      </c>
      <c r="B7623" s="61" t="s">
        <v>274</v>
      </c>
      <c r="C7623">
        <v>1946</v>
      </c>
      <c r="D7623" s="61" t="s">
        <v>2619</v>
      </c>
    </row>
    <row r="7624" spans="1:4" hidden="1" x14ac:dyDescent="0.25">
      <c r="A7624" s="61" t="s">
        <v>69</v>
      </c>
      <c r="B7624" s="61" t="s">
        <v>274</v>
      </c>
      <c r="C7624">
        <v>1947</v>
      </c>
      <c r="D7624" s="61" t="s">
        <v>2619</v>
      </c>
    </row>
    <row r="7625" spans="1:4" hidden="1" x14ac:dyDescent="0.25">
      <c r="A7625" s="61" t="s">
        <v>69</v>
      </c>
      <c r="B7625" s="61" t="s">
        <v>274</v>
      </c>
      <c r="C7625">
        <v>1948</v>
      </c>
      <c r="D7625" s="61" t="s">
        <v>2619</v>
      </c>
    </row>
    <row r="7626" spans="1:4" hidden="1" x14ac:dyDescent="0.25">
      <c r="A7626" s="61" t="s">
        <v>69</v>
      </c>
      <c r="B7626" s="61" t="s">
        <v>274</v>
      </c>
      <c r="C7626">
        <v>1949</v>
      </c>
      <c r="D7626" s="61" t="s">
        <v>2619</v>
      </c>
    </row>
    <row r="7627" spans="1:4" hidden="1" x14ac:dyDescent="0.25">
      <c r="A7627" s="61" t="s">
        <v>69</v>
      </c>
      <c r="B7627" s="61" t="s">
        <v>274</v>
      </c>
      <c r="C7627">
        <v>1950</v>
      </c>
      <c r="D7627" s="61" t="s">
        <v>2619</v>
      </c>
    </row>
    <row r="7628" spans="1:4" hidden="1" x14ac:dyDescent="0.25">
      <c r="A7628" s="61" t="s">
        <v>69</v>
      </c>
      <c r="B7628" s="61" t="s">
        <v>274</v>
      </c>
      <c r="C7628">
        <v>1951</v>
      </c>
      <c r="D7628" s="61" t="s">
        <v>2619</v>
      </c>
    </row>
    <row r="7629" spans="1:4" hidden="1" x14ac:dyDescent="0.25">
      <c r="A7629" s="61" t="s">
        <v>69</v>
      </c>
      <c r="B7629" s="61" t="s">
        <v>274</v>
      </c>
      <c r="C7629">
        <v>1952</v>
      </c>
      <c r="D7629" s="61" t="s">
        <v>2619</v>
      </c>
    </row>
    <row r="7630" spans="1:4" hidden="1" x14ac:dyDescent="0.25">
      <c r="A7630" s="61" t="s">
        <v>69</v>
      </c>
      <c r="B7630" s="61" t="s">
        <v>274</v>
      </c>
      <c r="C7630">
        <v>1953</v>
      </c>
      <c r="D7630" s="61" t="s">
        <v>2619</v>
      </c>
    </row>
    <row r="7631" spans="1:4" hidden="1" x14ac:dyDescent="0.25">
      <c r="A7631" s="61" t="s">
        <v>69</v>
      </c>
      <c r="B7631" s="61" t="s">
        <v>274</v>
      </c>
      <c r="C7631">
        <v>1954</v>
      </c>
      <c r="D7631" s="61" t="s">
        <v>2619</v>
      </c>
    </row>
    <row r="7632" spans="1:4" hidden="1" x14ac:dyDescent="0.25">
      <c r="A7632" s="61" t="s">
        <v>69</v>
      </c>
      <c r="B7632" s="61" t="s">
        <v>274</v>
      </c>
      <c r="C7632">
        <v>1955</v>
      </c>
      <c r="D7632" s="61" t="s">
        <v>2619</v>
      </c>
    </row>
    <row r="7633" spans="1:4" hidden="1" x14ac:dyDescent="0.25">
      <c r="A7633" s="61" t="s">
        <v>69</v>
      </c>
      <c r="B7633" s="61" t="s">
        <v>274</v>
      </c>
      <c r="C7633">
        <v>1956</v>
      </c>
      <c r="D7633" s="61" t="s">
        <v>2619</v>
      </c>
    </row>
    <row r="7634" spans="1:4" hidden="1" x14ac:dyDescent="0.25">
      <c r="A7634" s="61" t="s">
        <v>69</v>
      </c>
      <c r="B7634" s="61" t="s">
        <v>274</v>
      </c>
      <c r="C7634">
        <v>1957</v>
      </c>
      <c r="D7634" s="61" t="s">
        <v>2619</v>
      </c>
    </row>
    <row r="7635" spans="1:4" hidden="1" x14ac:dyDescent="0.25">
      <c r="A7635" s="61" t="s">
        <v>69</v>
      </c>
      <c r="B7635" s="61" t="s">
        <v>274</v>
      </c>
      <c r="C7635">
        <v>1958</v>
      </c>
      <c r="D7635" s="61" t="s">
        <v>2619</v>
      </c>
    </row>
    <row r="7636" spans="1:4" hidden="1" x14ac:dyDescent="0.25">
      <c r="A7636" s="61" t="s">
        <v>69</v>
      </c>
      <c r="B7636" s="61" t="s">
        <v>274</v>
      </c>
      <c r="C7636">
        <v>1959</v>
      </c>
      <c r="D7636" s="61" t="s">
        <v>2619</v>
      </c>
    </row>
    <row r="7637" spans="1:4" hidden="1" x14ac:dyDescent="0.25">
      <c r="A7637" s="61" t="s">
        <v>69</v>
      </c>
      <c r="B7637" s="61" t="s">
        <v>274</v>
      </c>
      <c r="C7637">
        <v>1960</v>
      </c>
      <c r="D7637" s="61" t="s">
        <v>2619</v>
      </c>
    </row>
    <row r="7638" spans="1:4" hidden="1" x14ac:dyDescent="0.25">
      <c r="A7638" s="61" t="s">
        <v>69</v>
      </c>
      <c r="B7638" s="61" t="s">
        <v>274</v>
      </c>
      <c r="C7638">
        <v>1961</v>
      </c>
      <c r="D7638" s="61" t="s">
        <v>2619</v>
      </c>
    </row>
    <row r="7639" spans="1:4" hidden="1" x14ac:dyDescent="0.25">
      <c r="A7639" s="61" t="s">
        <v>69</v>
      </c>
      <c r="B7639" s="61" t="s">
        <v>274</v>
      </c>
      <c r="C7639">
        <v>1962</v>
      </c>
      <c r="D7639" s="61" t="s">
        <v>2619</v>
      </c>
    </row>
    <row r="7640" spans="1:4" hidden="1" x14ac:dyDescent="0.25">
      <c r="A7640" s="61" t="s">
        <v>69</v>
      </c>
      <c r="B7640" s="61" t="s">
        <v>274</v>
      </c>
      <c r="C7640">
        <v>1963</v>
      </c>
      <c r="D7640" s="61" t="s">
        <v>2619</v>
      </c>
    </row>
    <row r="7641" spans="1:4" hidden="1" x14ac:dyDescent="0.25">
      <c r="A7641" s="61" t="s">
        <v>69</v>
      </c>
      <c r="B7641" s="61" t="s">
        <v>274</v>
      </c>
      <c r="C7641">
        <v>1964</v>
      </c>
      <c r="D7641" s="61" t="s">
        <v>2619</v>
      </c>
    </row>
    <row r="7642" spans="1:4" hidden="1" x14ac:dyDescent="0.25">
      <c r="A7642" s="61" t="s">
        <v>69</v>
      </c>
      <c r="B7642" s="61" t="s">
        <v>274</v>
      </c>
      <c r="C7642">
        <v>1965</v>
      </c>
      <c r="D7642" s="61" t="s">
        <v>2619</v>
      </c>
    </row>
    <row r="7643" spans="1:4" hidden="1" x14ac:dyDescent="0.25">
      <c r="A7643" s="61" t="s">
        <v>69</v>
      </c>
      <c r="B7643" s="61" t="s">
        <v>274</v>
      </c>
      <c r="C7643">
        <v>1966</v>
      </c>
      <c r="D7643" s="61" t="s">
        <v>2619</v>
      </c>
    </row>
    <row r="7644" spans="1:4" hidden="1" x14ac:dyDescent="0.25">
      <c r="A7644" s="61" t="s">
        <v>69</v>
      </c>
      <c r="B7644" s="61" t="s">
        <v>274</v>
      </c>
      <c r="C7644">
        <v>1967</v>
      </c>
      <c r="D7644" s="61" t="s">
        <v>2619</v>
      </c>
    </row>
    <row r="7645" spans="1:4" hidden="1" x14ac:dyDescent="0.25">
      <c r="A7645" s="61" t="s">
        <v>69</v>
      </c>
      <c r="B7645" s="61" t="s">
        <v>274</v>
      </c>
      <c r="C7645">
        <v>1968</v>
      </c>
      <c r="D7645" s="61" t="s">
        <v>2619</v>
      </c>
    </row>
    <row r="7646" spans="1:4" hidden="1" x14ac:dyDescent="0.25">
      <c r="A7646" s="61" t="s">
        <v>69</v>
      </c>
      <c r="B7646" s="61" t="s">
        <v>274</v>
      </c>
      <c r="C7646">
        <v>1969</v>
      </c>
      <c r="D7646" s="61" t="s">
        <v>2619</v>
      </c>
    </row>
    <row r="7647" spans="1:4" hidden="1" x14ac:dyDescent="0.25">
      <c r="A7647" s="61" t="s">
        <v>69</v>
      </c>
      <c r="B7647" s="61" t="s">
        <v>274</v>
      </c>
      <c r="C7647">
        <v>1970</v>
      </c>
      <c r="D7647" s="61" t="s">
        <v>2619</v>
      </c>
    </row>
    <row r="7648" spans="1:4" hidden="1" x14ac:dyDescent="0.25">
      <c r="A7648" s="61" t="s">
        <v>69</v>
      </c>
      <c r="B7648" s="61" t="s">
        <v>274</v>
      </c>
      <c r="C7648">
        <v>1971</v>
      </c>
      <c r="D7648" s="61" t="s">
        <v>2619</v>
      </c>
    </row>
    <row r="7649" spans="1:4" hidden="1" x14ac:dyDescent="0.25">
      <c r="A7649" s="61" t="s">
        <v>69</v>
      </c>
      <c r="B7649" s="61" t="s">
        <v>274</v>
      </c>
      <c r="C7649">
        <v>1972</v>
      </c>
      <c r="D7649" s="61" t="s">
        <v>2619</v>
      </c>
    </row>
    <row r="7650" spans="1:4" hidden="1" x14ac:dyDescent="0.25">
      <c r="A7650" s="61" t="s">
        <v>69</v>
      </c>
      <c r="B7650" s="61" t="s">
        <v>274</v>
      </c>
      <c r="C7650">
        <v>1973</v>
      </c>
      <c r="D7650" s="61" t="s">
        <v>2620</v>
      </c>
    </row>
    <row r="7651" spans="1:4" hidden="1" x14ac:dyDescent="0.25">
      <c r="A7651" s="61" t="s">
        <v>69</v>
      </c>
      <c r="B7651" s="61" t="s">
        <v>274</v>
      </c>
      <c r="C7651">
        <v>1974</v>
      </c>
      <c r="D7651" s="61" t="s">
        <v>2620</v>
      </c>
    </row>
    <row r="7652" spans="1:4" hidden="1" x14ac:dyDescent="0.25">
      <c r="A7652" s="61" t="s">
        <v>69</v>
      </c>
      <c r="B7652" s="61" t="s">
        <v>274</v>
      </c>
      <c r="C7652">
        <v>1975</v>
      </c>
      <c r="D7652" s="61" t="s">
        <v>2620</v>
      </c>
    </row>
    <row r="7653" spans="1:4" hidden="1" x14ac:dyDescent="0.25">
      <c r="A7653" s="61" t="s">
        <v>69</v>
      </c>
      <c r="B7653" s="61" t="s">
        <v>274</v>
      </c>
      <c r="C7653">
        <v>1976</v>
      </c>
      <c r="D7653" s="61" t="s">
        <v>2620</v>
      </c>
    </row>
    <row r="7654" spans="1:4" hidden="1" x14ac:dyDescent="0.25">
      <c r="A7654" s="61" t="s">
        <v>69</v>
      </c>
      <c r="B7654" s="61" t="s">
        <v>274</v>
      </c>
      <c r="C7654">
        <v>1977</v>
      </c>
      <c r="D7654" s="61" t="s">
        <v>2620</v>
      </c>
    </row>
    <row r="7655" spans="1:4" hidden="1" x14ac:dyDescent="0.25">
      <c r="A7655" s="61" t="s">
        <v>69</v>
      </c>
      <c r="B7655" s="61" t="s">
        <v>274</v>
      </c>
      <c r="C7655">
        <v>1978</v>
      </c>
      <c r="D7655" s="61" t="s">
        <v>2620</v>
      </c>
    </row>
    <row r="7656" spans="1:4" hidden="1" x14ac:dyDescent="0.25">
      <c r="A7656" s="61" t="s">
        <v>69</v>
      </c>
      <c r="B7656" s="61" t="s">
        <v>274</v>
      </c>
      <c r="C7656">
        <v>1979</v>
      </c>
      <c r="D7656" s="61" t="s">
        <v>2620</v>
      </c>
    </row>
    <row r="7657" spans="1:4" hidden="1" x14ac:dyDescent="0.25">
      <c r="A7657" s="61" t="s">
        <v>69</v>
      </c>
      <c r="B7657" s="61" t="s">
        <v>274</v>
      </c>
      <c r="C7657">
        <v>1980</v>
      </c>
      <c r="D7657" s="61" t="s">
        <v>2620</v>
      </c>
    </row>
    <row r="7658" spans="1:4" hidden="1" x14ac:dyDescent="0.25">
      <c r="A7658" s="61" t="s">
        <v>69</v>
      </c>
      <c r="B7658" s="61" t="s">
        <v>274</v>
      </c>
      <c r="C7658">
        <v>1981</v>
      </c>
      <c r="D7658" s="61" t="s">
        <v>2620</v>
      </c>
    </row>
    <row r="7659" spans="1:4" hidden="1" x14ac:dyDescent="0.25">
      <c r="A7659" s="61" t="s">
        <v>69</v>
      </c>
      <c r="B7659" s="61" t="s">
        <v>274</v>
      </c>
      <c r="C7659">
        <v>1982</v>
      </c>
      <c r="D7659" s="61" t="s">
        <v>2620</v>
      </c>
    </row>
    <row r="7660" spans="1:4" hidden="1" x14ac:dyDescent="0.25">
      <c r="A7660" s="61" t="s">
        <v>69</v>
      </c>
      <c r="B7660" s="61" t="s">
        <v>274</v>
      </c>
      <c r="C7660">
        <v>1983</v>
      </c>
      <c r="D7660" s="61" t="s">
        <v>2620</v>
      </c>
    </row>
    <row r="7661" spans="1:4" hidden="1" x14ac:dyDescent="0.25">
      <c r="A7661" s="61" t="s">
        <v>69</v>
      </c>
      <c r="B7661" s="61" t="s">
        <v>274</v>
      </c>
      <c r="C7661">
        <v>1984</v>
      </c>
      <c r="D7661" s="61" t="s">
        <v>2620</v>
      </c>
    </row>
    <row r="7662" spans="1:4" hidden="1" x14ac:dyDescent="0.25">
      <c r="A7662" s="61" t="s">
        <v>69</v>
      </c>
      <c r="B7662" s="61" t="s">
        <v>274</v>
      </c>
      <c r="C7662">
        <v>1985</v>
      </c>
      <c r="D7662" s="61" t="s">
        <v>2620</v>
      </c>
    </row>
    <row r="7663" spans="1:4" hidden="1" x14ac:dyDescent="0.25">
      <c r="A7663" s="61" t="s">
        <v>69</v>
      </c>
      <c r="B7663" s="61" t="s">
        <v>274</v>
      </c>
      <c r="C7663">
        <v>1986</v>
      </c>
      <c r="D7663" s="61" t="s">
        <v>2620</v>
      </c>
    </row>
    <row r="7664" spans="1:4" hidden="1" x14ac:dyDescent="0.25">
      <c r="A7664" s="61" t="s">
        <v>69</v>
      </c>
      <c r="B7664" s="61" t="s">
        <v>274</v>
      </c>
      <c r="C7664">
        <v>1987</v>
      </c>
      <c r="D7664" s="61" t="s">
        <v>2620</v>
      </c>
    </row>
    <row r="7665" spans="1:4" hidden="1" x14ac:dyDescent="0.25">
      <c r="A7665" s="61" t="s">
        <v>69</v>
      </c>
      <c r="B7665" s="61" t="s">
        <v>274</v>
      </c>
      <c r="C7665">
        <v>1988</v>
      </c>
      <c r="D7665" s="61" t="s">
        <v>2620</v>
      </c>
    </row>
    <row r="7666" spans="1:4" hidden="1" x14ac:dyDescent="0.25">
      <c r="A7666" s="61" t="s">
        <v>69</v>
      </c>
      <c r="B7666" s="61" t="s">
        <v>274</v>
      </c>
      <c r="C7666">
        <v>1989</v>
      </c>
      <c r="D7666" s="61" t="s">
        <v>2620</v>
      </c>
    </row>
    <row r="7667" spans="1:4" hidden="1" x14ac:dyDescent="0.25">
      <c r="A7667" s="61" t="s">
        <v>69</v>
      </c>
      <c r="B7667" s="61" t="s">
        <v>274</v>
      </c>
      <c r="C7667">
        <v>1990</v>
      </c>
      <c r="D7667" s="61" t="s">
        <v>2620</v>
      </c>
    </row>
    <row r="7668" spans="1:4" hidden="1" x14ac:dyDescent="0.25">
      <c r="A7668" s="61" t="s">
        <v>69</v>
      </c>
      <c r="B7668" s="61" t="s">
        <v>274</v>
      </c>
      <c r="C7668">
        <v>1991</v>
      </c>
      <c r="D7668" s="61" t="s">
        <v>2620</v>
      </c>
    </row>
    <row r="7669" spans="1:4" hidden="1" x14ac:dyDescent="0.25">
      <c r="A7669" s="61" t="s">
        <v>69</v>
      </c>
      <c r="B7669" s="61" t="s">
        <v>274</v>
      </c>
      <c r="C7669">
        <v>1992</v>
      </c>
      <c r="D7669" s="61" t="s">
        <v>2620</v>
      </c>
    </row>
    <row r="7670" spans="1:4" hidden="1" x14ac:dyDescent="0.25">
      <c r="A7670" s="61" t="s">
        <v>69</v>
      </c>
      <c r="B7670" s="61" t="s">
        <v>274</v>
      </c>
      <c r="C7670">
        <v>1993</v>
      </c>
      <c r="D7670" s="61" t="s">
        <v>2620</v>
      </c>
    </row>
    <row r="7671" spans="1:4" hidden="1" x14ac:dyDescent="0.25">
      <c r="A7671" s="61" t="s">
        <v>69</v>
      </c>
      <c r="B7671" s="61" t="s">
        <v>274</v>
      </c>
      <c r="C7671">
        <v>1994</v>
      </c>
      <c r="D7671" s="61" t="s">
        <v>2620</v>
      </c>
    </row>
    <row r="7672" spans="1:4" hidden="1" x14ac:dyDescent="0.25">
      <c r="A7672" s="61" t="s">
        <v>69</v>
      </c>
      <c r="B7672" s="61" t="s">
        <v>274</v>
      </c>
      <c r="C7672">
        <v>1995</v>
      </c>
      <c r="D7672" s="61" t="s">
        <v>2620</v>
      </c>
    </row>
    <row r="7673" spans="1:4" hidden="1" x14ac:dyDescent="0.25">
      <c r="A7673" s="61" t="s">
        <v>69</v>
      </c>
      <c r="B7673" s="61" t="s">
        <v>274</v>
      </c>
      <c r="C7673">
        <v>1996</v>
      </c>
      <c r="D7673" s="61" t="s">
        <v>2620</v>
      </c>
    </row>
    <row r="7674" spans="1:4" hidden="1" x14ac:dyDescent="0.25">
      <c r="A7674" s="61" t="s">
        <v>69</v>
      </c>
      <c r="B7674" s="61" t="s">
        <v>274</v>
      </c>
      <c r="C7674">
        <v>1997</v>
      </c>
      <c r="D7674" s="61" t="s">
        <v>2620</v>
      </c>
    </row>
    <row r="7675" spans="1:4" hidden="1" x14ac:dyDescent="0.25">
      <c r="A7675" s="61" t="s">
        <v>69</v>
      </c>
      <c r="B7675" s="61" t="s">
        <v>274</v>
      </c>
      <c r="C7675">
        <v>1998</v>
      </c>
      <c r="D7675" s="61" t="s">
        <v>2620</v>
      </c>
    </row>
    <row r="7676" spans="1:4" hidden="1" x14ac:dyDescent="0.25">
      <c r="A7676" s="61" t="s">
        <v>69</v>
      </c>
      <c r="B7676" s="61" t="s">
        <v>274</v>
      </c>
      <c r="C7676">
        <v>1999</v>
      </c>
      <c r="D7676" s="61" t="s">
        <v>2620</v>
      </c>
    </row>
    <row r="7677" spans="1:4" hidden="1" x14ac:dyDescent="0.25">
      <c r="A7677" s="61" t="s">
        <v>69</v>
      </c>
      <c r="B7677" s="61" t="s">
        <v>274</v>
      </c>
      <c r="C7677">
        <v>2000</v>
      </c>
      <c r="D7677" s="61" t="s">
        <v>2620</v>
      </c>
    </row>
    <row r="7678" spans="1:4" hidden="1" x14ac:dyDescent="0.25">
      <c r="A7678" s="61" t="s">
        <v>69</v>
      </c>
      <c r="B7678" s="61" t="s">
        <v>274</v>
      </c>
      <c r="C7678">
        <v>2001</v>
      </c>
      <c r="D7678" s="61" t="s">
        <v>2620</v>
      </c>
    </row>
    <row r="7679" spans="1:4" hidden="1" x14ac:dyDescent="0.25">
      <c r="A7679" s="61" t="s">
        <v>69</v>
      </c>
      <c r="B7679" s="61" t="s">
        <v>274</v>
      </c>
      <c r="C7679">
        <v>2002</v>
      </c>
      <c r="D7679" s="61" t="s">
        <v>2620</v>
      </c>
    </row>
    <row r="7680" spans="1:4" hidden="1" x14ac:dyDescent="0.25">
      <c r="A7680" s="61" t="s">
        <v>69</v>
      </c>
      <c r="B7680" s="61" t="s">
        <v>274</v>
      </c>
      <c r="C7680">
        <v>2003</v>
      </c>
      <c r="D7680" s="61" t="s">
        <v>2620</v>
      </c>
    </row>
    <row r="7681" spans="1:4" hidden="1" x14ac:dyDescent="0.25">
      <c r="A7681" s="61" t="s">
        <v>69</v>
      </c>
      <c r="B7681" s="61" t="s">
        <v>274</v>
      </c>
      <c r="C7681">
        <v>2004</v>
      </c>
      <c r="D7681" s="61" t="s">
        <v>2620</v>
      </c>
    </row>
    <row r="7682" spans="1:4" hidden="1" x14ac:dyDescent="0.25">
      <c r="A7682" s="61" t="s">
        <v>69</v>
      </c>
      <c r="B7682" s="61" t="s">
        <v>274</v>
      </c>
      <c r="C7682">
        <v>2005</v>
      </c>
      <c r="D7682" s="61" t="s">
        <v>2620</v>
      </c>
    </row>
    <row r="7683" spans="1:4" hidden="1" x14ac:dyDescent="0.25">
      <c r="A7683" s="61" t="s">
        <v>69</v>
      </c>
      <c r="B7683" s="61" t="s">
        <v>274</v>
      </c>
      <c r="C7683">
        <v>2006</v>
      </c>
      <c r="D7683" s="61" t="s">
        <v>2620</v>
      </c>
    </row>
    <row r="7684" spans="1:4" hidden="1" x14ac:dyDescent="0.25">
      <c r="A7684" s="61" t="s">
        <v>69</v>
      </c>
      <c r="B7684" s="61" t="s">
        <v>274</v>
      </c>
      <c r="C7684">
        <v>2007</v>
      </c>
      <c r="D7684" s="61" t="s">
        <v>2620</v>
      </c>
    </row>
    <row r="7685" spans="1:4" hidden="1" x14ac:dyDescent="0.25">
      <c r="A7685" s="61" t="s">
        <v>69</v>
      </c>
      <c r="B7685" s="61" t="s">
        <v>274</v>
      </c>
      <c r="C7685">
        <v>2008</v>
      </c>
      <c r="D7685" s="61" t="s">
        <v>2620</v>
      </c>
    </row>
    <row r="7686" spans="1:4" hidden="1" x14ac:dyDescent="0.25">
      <c r="A7686" s="61" t="s">
        <v>69</v>
      </c>
      <c r="B7686" s="61" t="s">
        <v>274</v>
      </c>
      <c r="C7686">
        <v>2009</v>
      </c>
      <c r="D7686" s="61" t="s">
        <v>2620</v>
      </c>
    </row>
    <row r="7687" spans="1:4" hidden="1" x14ac:dyDescent="0.25">
      <c r="A7687" s="61" t="s">
        <v>69</v>
      </c>
      <c r="B7687" s="61" t="s">
        <v>274</v>
      </c>
      <c r="C7687">
        <v>2010</v>
      </c>
      <c r="D7687" s="61" t="s">
        <v>2620</v>
      </c>
    </row>
    <row r="7688" spans="1:4" hidden="1" x14ac:dyDescent="0.25">
      <c r="A7688" s="61" t="s">
        <v>69</v>
      </c>
      <c r="B7688" s="61" t="s">
        <v>274</v>
      </c>
      <c r="C7688">
        <v>2011</v>
      </c>
      <c r="D7688" s="61" t="s">
        <v>2620</v>
      </c>
    </row>
    <row r="7689" spans="1:4" hidden="1" x14ac:dyDescent="0.25">
      <c r="A7689" s="61" t="s">
        <v>69</v>
      </c>
      <c r="B7689" s="61" t="s">
        <v>274</v>
      </c>
      <c r="C7689">
        <v>2012</v>
      </c>
      <c r="D7689" s="61" t="s">
        <v>2620</v>
      </c>
    </row>
    <row r="7690" spans="1:4" hidden="1" x14ac:dyDescent="0.25">
      <c r="A7690" s="61" t="s">
        <v>69</v>
      </c>
      <c r="B7690" s="61" t="s">
        <v>274</v>
      </c>
      <c r="C7690">
        <v>2013</v>
      </c>
      <c r="D7690" s="61" t="s">
        <v>2620</v>
      </c>
    </row>
    <row r="7691" spans="1:4" hidden="1" x14ac:dyDescent="0.25">
      <c r="A7691" s="61" t="s">
        <v>69</v>
      </c>
      <c r="B7691" s="61" t="s">
        <v>274</v>
      </c>
      <c r="C7691">
        <v>2014</v>
      </c>
      <c r="D7691" s="61" t="s">
        <v>2620</v>
      </c>
    </row>
    <row r="7692" spans="1:4" hidden="1" x14ac:dyDescent="0.25">
      <c r="A7692" s="61" t="s">
        <v>69</v>
      </c>
      <c r="B7692" s="61" t="s">
        <v>274</v>
      </c>
      <c r="C7692">
        <v>2015</v>
      </c>
      <c r="D7692" s="61" t="s">
        <v>2620</v>
      </c>
    </row>
    <row r="7693" spans="1:4" hidden="1" x14ac:dyDescent="0.25">
      <c r="A7693" s="61" t="s">
        <v>69</v>
      </c>
      <c r="B7693" s="61" t="s">
        <v>274</v>
      </c>
      <c r="C7693">
        <v>2016</v>
      </c>
      <c r="D7693" s="61" t="s">
        <v>2620</v>
      </c>
    </row>
    <row r="7694" spans="1:4" hidden="1" x14ac:dyDescent="0.25">
      <c r="A7694" s="61" t="s">
        <v>69</v>
      </c>
      <c r="B7694" s="61" t="s">
        <v>274</v>
      </c>
      <c r="C7694">
        <v>2017</v>
      </c>
      <c r="D7694" s="61" t="s">
        <v>2619</v>
      </c>
    </row>
    <row r="7695" spans="1:4" hidden="1" x14ac:dyDescent="0.25">
      <c r="A7695" s="61" t="s">
        <v>69</v>
      </c>
      <c r="B7695" s="61" t="s">
        <v>274</v>
      </c>
      <c r="C7695">
        <v>2018</v>
      </c>
      <c r="D7695" s="61" t="s">
        <v>2619</v>
      </c>
    </row>
    <row r="7696" spans="1:4" hidden="1" x14ac:dyDescent="0.25">
      <c r="A7696" s="61" t="s">
        <v>69</v>
      </c>
      <c r="B7696" s="61" t="s">
        <v>274</v>
      </c>
      <c r="C7696">
        <v>2019</v>
      </c>
      <c r="D7696" s="61" t="s">
        <v>2619</v>
      </c>
    </row>
    <row r="7697" spans="1:4" hidden="1" x14ac:dyDescent="0.25">
      <c r="A7697" s="61" t="s">
        <v>69</v>
      </c>
      <c r="B7697" s="61" t="s">
        <v>274</v>
      </c>
      <c r="C7697">
        <v>2020</v>
      </c>
      <c r="D7697" s="61" t="s">
        <v>2618</v>
      </c>
    </row>
    <row r="7698" spans="1:4" hidden="1" x14ac:dyDescent="0.25">
      <c r="A7698" s="61" t="s">
        <v>69</v>
      </c>
      <c r="B7698" s="61" t="s">
        <v>274</v>
      </c>
      <c r="C7698">
        <v>2021</v>
      </c>
      <c r="D7698" s="61" t="s">
        <v>2618</v>
      </c>
    </row>
    <row r="7699" spans="1:4" hidden="1" x14ac:dyDescent="0.25">
      <c r="A7699" s="61" t="s">
        <v>69</v>
      </c>
      <c r="B7699" s="61" t="s">
        <v>274</v>
      </c>
      <c r="C7699">
        <v>2022</v>
      </c>
      <c r="D7699" s="61" t="s">
        <v>2619</v>
      </c>
    </row>
    <row r="7700" spans="1:4" x14ac:dyDescent="0.25">
      <c r="A7700" s="61" t="s">
        <v>69</v>
      </c>
      <c r="B7700" s="61" t="s">
        <v>274</v>
      </c>
      <c r="C7700">
        <v>2023</v>
      </c>
      <c r="D7700" s="61">
        <v>0.998</v>
      </c>
    </row>
    <row r="7701" spans="1:4" hidden="1" x14ac:dyDescent="0.25">
      <c r="A7701" s="61" t="s">
        <v>271</v>
      </c>
      <c r="B7701" s="61" t="s">
        <v>272</v>
      </c>
      <c r="C7701">
        <v>1900</v>
      </c>
      <c r="D7701" s="61" t="s">
        <v>2591</v>
      </c>
    </row>
    <row r="7702" spans="1:4" hidden="1" x14ac:dyDescent="0.25">
      <c r="A7702" s="61" t="s">
        <v>271</v>
      </c>
      <c r="B7702" s="61" t="s">
        <v>272</v>
      </c>
      <c r="C7702">
        <v>1901</v>
      </c>
      <c r="D7702" s="61" t="s">
        <v>2591</v>
      </c>
    </row>
    <row r="7703" spans="1:4" hidden="1" x14ac:dyDescent="0.25">
      <c r="A7703" s="61" t="s">
        <v>271</v>
      </c>
      <c r="B7703" s="61" t="s">
        <v>272</v>
      </c>
      <c r="C7703">
        <v>1902</v>
      </c>
      <c r="D7703" s="61" t="s">
        <v>2591</v>
      </c>
    </row>
    <row r="7704" spans="1:4" hidden="1" x14ac:dyDescent="0.25">
      <c r="A7704" s="61" t="s">
        <v>271</v>
      </c>
      <c r="B7704" s="61" t="s">
        <v>272</v>
      </c>
      <c r="C7704">
        <v>1903</v>
      </c>
      <c r="D7704" s="61" t="s">
        <v>2591</v>
      </c>
    </row>
    <row r="7705" spans="1:4" hidden="1" x14ac:dyDescent="0.25">
      <c r="A7705" s="61" t="s">
        <v>271</v>
      </c>
      <c r="B7705" s="61" t="s">
        <v>272</v>
      </c>
      <c r="C7705">
        <v>1904</v>
      </c>
      <c r="D7705" s="61" t="s">
        <v>2591</v>
      </c>
    </row>
    <row r="7706" spans="1:4" hidden="1" x14ac:dyDescent="0.25">
      <c r="A7706" s="61" t="s">
        <v>271</v>
      </c>
      <c r="B7706" s="61" t="s">
        <v>272</v>
      </c>
      <c r="C7706">
        <v>1905</v>
      </c>
      <c r="D7706" s="61" t="s">
        <v>2591</v>
      </c>
    </row>
    <row r="7707" spans="1:4" hidden="1" x14ac:dyDescent="0.25">
      <c r="A7707" s="61" t="s">
        <v>271</v>
      </c>
      <c r="B7707" s="61" t="s">
        <v>272</v>
      </c>
      <c r="C7707">
        <v>1906</v>
      </c>
      <c r="D7707" s="61" t="s">
        <v>2591</v>
      </c>
    </row>
    <row r="7708" spans="1:4" hidden="1" x14ac:dyDescent="0.25">
      <c r="A7708" s="61" t="s">
        <v>271</v>
      </c>
      <c r="B7708" s="61" t="s">
        <v>272</v>
      </c>
      <c r="C7708">
        <v>1907</v>
      </c>
      <c r="D7708" s="61" t="s">
        <v>2591</v>
      </c>
    </row>
    <row r="7709" spans="1:4" hidden="1" x14ac:dyDescent="0.25">
      <c r="A7709" s="61" t="s">
        <v>271</v>
      </c>
      <c r="B7709" s="61" t="s">
        <v>272</v>
      </c>
      <c r="C7709">
        <v>1908</v>
      </c>
      <c r="D7709" s="61" t="s">
        <v>2591</v>
      </c>
    </row>
    <row r="7710" spans="1:4" hidden="1" x14ac:dyDescent="0.25">
      <c r="A7710" s="61" t="s">
        <v>271</v>
      </c>
      <c r="B7710" s="61" t="s">
        <v>272</v>
      </c>
      <c r="C7710">
        <v>1909</v>
      </c>
      <c r="D7710" s="61" t="s">
        <v>2591</v>
      </c>
    </row>
    <row r="7711" spans="1:4" hidden="1" x14ac:dyDescent="0.25">
      <c r="A7711" s="61" t="s">
        <v>271</v>
      </c>
      <c r="B7711" s="61" t="s">
        <v>272</v>
      </c>
      <c r="C7711">
        <v>1910</v>
      </c>
      <c r="D7711" s="61" t="s">
        <v>2591</v>
      </c>
    </row>
    <row r="7712" spans="1:4" hidden="1" x14ac:dyDescent="0.25">
      <c r="A7712" s="61" t="s">
        <v>271</v>
      </c>
      <c r="B7712" s="61" t="s">
        <v>272</v>
      </c>
      <c r="C7712">
        <v>1911</v>
      </c>
      <c r="D7712" s="61" t="s">
        <v>2591</v>
      </c>
    </row>
    <row r="7713" spans="1:4" hidden="1" x14ac:dyDescent="0.25">
      <c r="A7713" s="61" t="s">
        <v>271</v>
      </c>
      <c r="B7713" s="61" t="s">
        <v>272</v>
      </c>
      <c r="C7713">
        <v>1912</v>
      </c>
      <c r="D7713" s="61" t="s">
        <v>2591</v>
      </c>
    </row>
    <row r="7714" spans="1:4" hidden="1" x14ac:dyDescent="0.25">
      <c r="A7714" s="61" t="s">
        <v>271</v>
      </c>
      <c r="B7714" s="61" t="s">
        <v>272</v>
      </c>
      <c r="C7714">
        <v>1913</v>
      </c>
      <c r="D7714" s="61" t="s">
        <v>2591</v>
      </c>
    </row>
    <row r="7715" spans="1:4" hidden="1" x14ac:dyDescent="0.25">
      <c r="A7715" s="61" t="s">
        <v>271</v>
      </c>
      <c r="B7715" s="61" t="s">
        <v>272</v>
      </c>
      <c r="C7715">
        <v>1914</v>
      </c>
      <c r="D7715" s="61" t="s">
        <v>2591</v>
      </c>
    </row>
    <row r="7716" spans="1:4" hidden="1" x14ac:dyDescent="0.25">
      <c r="A7716" s="61" t="s">
        <v>271</v>
      </c>
      <c r="B7716" s="61" t="s">
        <v>272</v>
      </c>
      <c r="C7716">
        <v>1915</v>
      </c>
      <c r="D7716" s="61" t="s">
        <v>2591</v>
      </c>
    </row>
    <row r="7717" spans="1:4" hidden="1" x14ac:dyDescent="0.25">
      <c r="A7717" s="61" t="s">
        <v>271</v>
      </c>
      <c r="B7717" s="61" t="s">
        <v>272</v>
      </c>
      <c r="C7717">
        <v>1916</v>
      </c>
      <c r="D7717" s="61" t="s">
        <v>2591</v>
      </c>
    </row>
    <row r="7718" spans="1:4" hidden="1" x14ac:dyDescent="0.25">
      <c r="A7718" s="61" t="s">
        <v>271</v>
      </c>
      <c r="B7718" s="61" t="s">
        <v>272</v>
      </c>
      <c r="C7718">
        <v>1917</v>
      </c>
      <c r="D7718" s="61" t="s">
        <v>2591</v>
      </c>
    </row>
    <row r="7719" spans="1:4" hidden="1" x14ac:dyDescent="0.25">
      <c r="A7719" s="61" t="s">
        <v>271</v>
      </c>
      <c r="B7719" s="61" t="s">
        <v>272</v>
      </c>
      <c r="C7719">
        <v>1918</v>
      </c>
      <c r="D7719" s="61" t="s">
        <v>2591</v>
      </c>
    </row>
    <row r="7720" spans="1:4" hidden="1" x14ac:dyDescent="0.25">
      <c r="A7720" s="61" t="s">
        <v>271</v>
      </c>
      <c r="B7720" s="61" t="s">
        <v>272</v>
      </c>
      <c r="C7720">
        <v>1919</v>
      </c>
      <c r="D7720" s="61" t="s">
        <v>2591</v>
      </c>
    </row>
    <row r="7721" spans="1:4" hidden="1" x14ac:dyDescent="0.25">
      <c r="A7721" s="61" t="s">
        <v>271</v>
      </c>
      <c r="B7721" s="61" t="s">
        <v>272</v>
      </c>
      <c r="C7721">
        <v>1920</v>
      </c>
      <c r="D7721" s="61" t="s">
        <v>2591</v>
      </c>
    </row>
    <row r="7722" spans="1:4" hidden="1" x14ac:dyDescent="0.25">
      <c r="A7722" s="61" t="s">
        <v>271</v>
      </c>
      <c r="B7722" s="61" t="s">
        <v>272</v>
      </c>
      <c r="C7722">
        <v>1921</v>
      </c>
      <c r="D7722" s="61" t="s">
        <v>2591</v>
      </c>
    </row>
    <row r="7723" spans="1:4" hidden="1" x14ac:dyDescent="0.25">
      <c r="A7723" s="61" t="s">
        <v>271</v>
      </c>
      <c r="B7723" s="61" t="s">
        <v>272</v>
      </c>
      <c r="C7723">
        <v>1922</v>
      </c>
      <c r="D7723" s="61" t="s">
        <v>2591</v>
      </c>
    </row>
    <row r="7724" spans="1:4" hidden="1" x14ac:dyDescent="0.25">
      <c r="A7724" s="61" t="s">
        <v>271</v>
      </c>
      <c r="B7724" s="61" t="s">
        <v>272</v>
      </c>
      <c r="C7724">
        <v>1923</v>
      </c>
      <c r="D7724" s="61" t="s">
        <v>2591</v>
      </c>
    </row>
    <row r="7725" spans="1:4" hidden="1" x14ac:dyDescent="0.25">
      <c r="A7725" s="61" t="s">
        <v>271</v>
      </c>
      <c r="B7725" s="61" t="s">
        <v>272</v>
      </c>
      <c r="C7725">
        <v>1924</v>
      </c>
      <c r="D7725" s="61" t="s">
        <v>2591</v>
      </c>
    </row>
    <row r="7726" spans="1:4" hidden="1" x14ac:dyDescent="0.25">
      <c r="A7726" s="61" t="s">
        <v>271</v>
      </c>
      <c r="B7726" s="61" t="s">
        <v>272</v>
      </c>
      <c r="C7726">
        <v>1925</v>
      </c>
      <c r="D7726" s="61" t="s">
        <v>2591</v>
      </c>
    </row>
    <row r="7727" spans="1:4" hidden="1" x14ac:dyDescent="0.25">
      <c r="A7727" s="61" t="s">
        <v>271</v>
      </c>
      <c r="B7727" s="61" t="s">
        <v>272</v>
      </c>
      <c r="C7727">
        <v>1926</v>
      </c>
      <c r="D7727" s="61" t="s">
        <v>2591</v>
      </c>
    </row>
    <row r="7728" spans="1:4" hidden="1" x14ac:dyDescent="0.25">
      <c r="A7728" s="61" t="s">
        <v>271</v>
      </c>
      <c r="B7728" s="61" t="s">
        <v>272</v>
      </c>
      <c r="C7728">
        <v>1927</v>
      </c>
      <c r="D7728" s="61" t="s">
        <v>2591</v>
      </c>
    </row>
    <row r="7729" spans="1:4" hidden="1" x14ac:dyDescent="0.25">
      <c r="A7729" s="61" t="s">
        <v>271</v>
      </c>
      <c r="B7729" s="61" t="s">
        <v>272</v>
      </c>
      <c r="C7729">
        <v>1928</v>
      </c>
      <c r="D7729" s="61" t="s">
        <v>2591</v>
      </c>
    </row>
    <row r="7730" spans="1:4" hidden="1" x14ac:dyDescent="0.25">
      <c r="A7730" s="61" t="s">
        <v>271</v>
      </c>
      <c r="B7730" s="61" t="s">
        <v>272</v>
      </c>
      <c r="C7730">
        <v>1929</v>
      </c>
      <c r="D7730" s="61" t="s">
        <v>2591</v>
      </c>
    </row>
    <row r="7731" spans="1:4" hidden="1" x14ac:dyDescent="0.25">
      <c r="A7731" s="61" t="s">
        <v>271</v>
      </c>
      <c r="B7731" s="61" t="s">
        <v>272</v>
      </c>
      <c r="C7731">
        <v>1930</v>
      </c>
      <c r="D7731" s="61" t="s">
        <v>2591</v>
      </c>
    </row>
    <row r="7732" spans="1:4" hidden="1" x14ac:dyDescent="0.25">
      <c r="A7732" s="61" t="s">
        <v>271</v>
      </c>
      <c r="B7732" s="61" t="s">
        <v>272</v>
      </c>
      <c r="C7732">
        <v>1931</v>
      </c>
      <c r="D7732" s="61" t="s">
        <v>2591</v>
      </c>
    </row>
    <row r="7733" spans="1:4" hidden="1" x14ac:dyDescent="0.25">
      <c r="A7733" s="61" t="s">
        <v>271</v>
      </c>
      <c r="B7733" s="61" t="s">
        <v>272</v>
      </c>
      <c r="C7733">
        <v>1932</v>
      </c>
      <c r="D7733" s="61" t="s">
        <v>2591</v>
      </c>
    </row>
    <row r="7734" spans="1:4" hidden="1" x14ac:dyDescent="0.25">
      <c r="A7734" s="61" t="s">
        <v>271</v>
      </c>
      <c r="B7734" s="61" t="s">
        <v>272</v>
      </c>
      <c r="C7734">
        <v>1933</v>
      </c>
      <c r="D7734" s="61" t="s">
        <v>2591</v>
      </c>
    </row>
    <row r="7735" spans="1:4" hidden="1" x14ac:dyDescent="0.25">
      <c r="A7735" s="61" t="s">
        <v>271</v>
      </c>
      <c r="B7735" s="61" t="s">
        <v>272</v>
      </c>
      <c r="C7735">
        <v>1934</v>
      </c>
      <c r="D7735" s="61" t="s">
        <v>2591</v>
      </c>
    </row>
    <row r="7736" spans="1:4" hidden="1" x14ac:dyDescent="0.25">
      <c r="A7736" s="61" t="s">
        <v>271</v>
      </c>
      <c r="B7736" s="61" t="s">
        <v>272</v>
      </c>
      <c r="C7736">
        <v>1935</v>
      </c>
      <c r="D7736" s="61" t="s">
        <v>2591</v>
      </c>
    </row>
    <row r="7737" spans="1:4" hidden="1" x14ac:dyDescent="0.25">
      <c r="A7737" s="61" t="s">
        <v>271</v>
      </c>
      <c r="B7737" s="61" t="s">
        <v>272</v>
      </c>
      <c r="C7737">
        <v>1936</v>
      </c>
      <c r="D7737" s="61" t="s">
        <v>2591</v>
      </c>
    </row>
    <row r="7738" spans="1:4" hidden="1" x14ac:dyDescent="0.25">
      <c r="A7738" s="61" t="s">
        <v>271</v>
      </c>
      <c r="B7738" s="61" t="s">
        <v>272</v>
      </c>
      <c r="C7738">
        <v>1937</v>
      </c>
      <c r="D7738" s="61" t="s">
        <v>2591</v>
      </c>
    </row>
    <row r="7739" spans="1:4" hidden="1" x14ac:dyDescent="0.25">
      <c r="A7739" s="61" t="s">
        <v>271</v>
      </c>
      <c r="B7739" s="61" t="s">
        <v>272</v>
      </c>
      <c r="C7739">
        <v>1938</v>
      </c>
      <c r="D7739" s="61" t="s">
        <v>2591</v>
      </c>
    </row>
    <row r="7740" spans="1:4" hidden="1" x14ac:dyDescent="0.25">
      <c r="A7740" s="61" t="s">
        <v>271</v>
      </c>
      <c r="B7740" s="61" t="s">
        <v>272</v>
      </c>
      <c r="C7740">
        <v>1939</v>
      </c>
      <c r="D7740" s="61" t="s">
        <v>2591</v>
      </c>
    </row>
    <row r="7741" spans="1:4" hidden="1" x14ac:dyDescent="0.25">
      <c r="A7741" s="61" t="s">
        <v>271</v>
      </c>
      <c r="B7741" s="61" t="s">
        <v>272</v>
      </c>
      <c r="C7741">
        <v>1940</v>
      </c>
      <c r="D7741" s="61" t="s">
        <v>2591</v>
      </c>
    </row>
    <row r="7742" spans="1:4" hidden="1" x14ac:dyDescent="0.25">
      <c r="A7742" s="61" t="s">
        <v>271</v>
      </c>
      <c r="B7742" s="61" t="s">
        <v>272</v>
      </c>
      <c r="C7742">
        <v>1941</v>
      </c>
      <c r="D7742" s="61" t="s">
        <v>2591</v>
      </c>
    </row>
    <row r="7743" spans="1:4" hidden="1" x14ac:dyDescent="0.25">
      <c r="A7743" s="61" t="s">
        <v>271</v>
      </c>
      <c r="B7743" s="61" t="s">
        <v>272</v>
      </c>
      <c r="C7743">
        <v>1942</v>
      </c>
      <c r="D7743" s="61" t="s">
        <v>2591</v>
      </c>
    </row>
    <row r="7744" spans="1:4" hidden="1" x14ac:dyDescent="0.25">
      <c r="A7744" s="61" t="s">
        <v>271</v>
      </c>
      <c r="B7744" s="61" t="s">
        <v>272</v>
      </c>
      <c r="C7744">
        <v>1943</v>
      </c>
      <c r="D7744" s="61" t="s">
        <v>2591</v>
      </c>
    </row>
    <row r="7745" spans="1:4" hidden="1" x14ac:dyDescent="0.25">
      <c r="A7745" s="61" t="s">
        <v>271</v>
      </c>
      <c r="B7745" s="61" t="s">
        <v>272</v>
      </c>
      <c r="C7745">
        <v>1944</v>
      </c>
      <c r="D7745" s="61" t="s">
        <v>2591</v>
      </c>
    </row>
    <row r="7746" spans="1:4" hidden="1" x14ac:dyDescent="0.25">
      <c r="A7746" s="61" t="s">
        <v>271</v>
      </c>
      <c r="B7746" s="61" t="s">
        <v>272</v>
      </c>
      <c r="C7746">
        <v>1945</v>
      </c>
      <c r="D7746" s="61" t="s">
        <v>2591</v>
      </c>
    </row>
    <row r="7747" spans="1:4" hidden="1" x14ac:dyDescent="0.25">
      <c r="A7747" s="61" t="s">
        <v>271</v>
      </c>
      <c r="B7747" s="61" t="s">
        <v>272</v>
      </c>
      <c r="C7747">
        <v>1946</v>
      </c>
      <c r="D7747" s="61" t="s">
        <v>2591</v>
      </c>
    </row>
    <row r="7748" spans="1:4" hidden="1" x14ac:dyDescent="0.25">
      <c r="A7748" s="61" t="s">
        <v>271</v>
      </c>
      <c r="B7748" s="61" t="s">
        <v>272</v>
      </c>
      <c r="C7748">
        <v>1947</v>
      </c>
      <c r="D7748" s="61" t="s">
        <v>2591</v>
      </c>
    </row>
    <row r="7749" spans="1:4" hidden="1" x14ac:dyDescent="0.25">
      <c r="A7749" s="61" t="s">
        <v>271</v>
      </c>
      <c r="B7749" s="61" t="s">
        <v>272</v>
      </c>
      <c r="C7749">
        <v>1948</v>
      </c>
      <c r="D7749" s="61" t="s">
        <v>2591</v>
      </c>
    </row>
    <row r="7750" spans="1:4" hidden="1" x14ac:dyDescent="0.25">
      <c r="A7750" s="61" t="s">
        <v>271</v>
      </c>
      <c r="B7750" s="61" t="s">
        <v>272</v>
      </c>
      <c r="C7750">
        <v>1949</v>
      </c>
      <c r="D7750" s="61" t="s">
        <v>2591</v>
      </c>
    </row>
    <row r="7751" spans="1:4" hidden="1" x14ac:dyDescent="0.25">
      <c r="A7751" s="61" t="s">
        <v>271</v>
      </c>
      <c r="B7751" s="61" t="s">
        <v>272</v>
      </c>
      <c r="C7751">
        <v>1950</v>
      </c>
      <c r="D7751" s="61" t="s">
        <v>2591</v>
      </c>
    </row>
    <row r="7752" spans="1:4" hidden="1" x14ac:dyDescent="0.25">
      <c r="A7752" s="61" t="s">
        <v>271</v>
      </c>
      <c r="B7752" s="61" t="s">
        <v>272</v>
      </c>
      <c r="C7752">
        <v>1951</v>
      </c>
      <c r="D7752" s="61" t="s">
        <v>2591</v>
      </c>
    </row>
    <row r="7753" spans="1:4" hidden="1" x14ac:dyDescent="0.25">
      <c r="A7753" s="61" t="s">
        <v>271</v>
      </c>
      <c r="B7753" s="61" t="s">
        <v>272</v>
      </c>
      <c r="C7753">
        <v>1952</v>
      </c>
      <c r="D7753" s="61" t="s">
        <v>2591</v>
      </c>
    </row>
    <row r="7754" spans="1:4" hidden="1" x14ac:dyDescent="0.25">
      <c r="A7754" s="61" t="s">
        <v>271</v>
      </c>
      <c r="B7754" s="61" t="s">
        <v>272</v>
      </c>
      <c r="C7754">
        <v>1953</v>
      </c>
      <c r="D7754" s="61" t="s">
        <v>2591</v>
      </c>
    </row>
    <row r="7755" spans="1:4" hidden="1" x14ac:dyDescent="0.25">
      <c r="A7755" s="61" t="s">
        <v>271</v>
      </c>
      <c r="B7755" s="61" t="s">
        <v>272</v>
      </c>
      <c r="C7755">
        <v>1954</v>
      </c>
      <c r="D7755" s="61" t="s">
        <v>2591</v>
      </c>
    </row>
    <row r="7756" spans="1:4" hidden="1" x14ac:dyDescent="0.25">
      <c r="A7756" s="61" t="s">
        <v>271</v>
      </c>
      <c r="B7756" s="61" t="s">
        <v>272</v>
      </c>
      <c r="C7756">
        <v>1955</v>
      </c>
      <c r="D7756" s="61" t="s">
        <v>2591</v>
      </c>
    </row>
    <row r="7757" spans="1:4" hidden="1" x14ac:dyDescent="0.25">
      <c r="A7757" s="61" t="s">
        <v>271</v>
      </c>
      <c r="B7757" s="61" t="s">
        <v>272</v>
      </c>
      <c r="C7757">
        <v>1956</v>
      </c>
      <c r="D7757" s="61" t="s">
        <v>2591</v>
      </c>
    </row>
    <row r="7758" spans="1:4" hidden="1" x14ac:dyDescent="0.25">
      <c r="A7758" s="61" t="s">
        <v>271</v>
      </c>
      <c r="B7758" s="61" t="s">
        <v>272</v>
      </c>
      <c r="C7758">
        <v>1957</v>
      </c>
      <c r="D7758" s="61" t="s">
        <v>2591</v>
      </c>
    </row>
    <row r="7759" spans="1:4" hidden="1" x14ac:dyDescent="0.25">
      <c r="A7759" s="61" t="s">
        <v>271</v>
      </c>
      <c r="B7759" s="61" t="s">
        <v>272</v>
      </c>
      <c r="C7759">
        <v>1958</v>
      </c>
      <c r="D7759" s="61" t="s">
        <v>1851</v>
      </c>
    </row>
    <row r="7760" spans="1:4" hidden="1" x14ac:dyDescent="0.25">
      <c r="A7760" s="61" t="s">
        <v>271</v>
      </c>
      <c r="B7760" s="61" t="s">
        <v>272</v>
      </c>
      <c r="C7760">
        <v>1959</v>
      </c>
      <c r="D7760" s="61" t="s">
        <v>1851</v>
      </c>
    </row>
    <row r="7761" spans="1:4" hidden="1" x14ac:dyDescent="0.25">
      <c r="A7761" s="61" t="s">
        <v>271</v>
      </c>
      <c r="B7761" s="61" t="s">
        <v>272</v>
      </c>
      <c r="C7761">
        <v>1960</v>
      </c>
      <c r="D7761" s="61" t="s">
        <v>1851</v>
      </c>
    </row>
    <row r="7762" spans="1:4" hidden="1" x14ac:dyDescent="0.25">
      <c r="A7762" s="61" t="s">
        <v>271</v>
      </c>
      <c r="B7762" s="61" t="s">
        <v>272</v>
      </c>
      <c r="C7762">
        <v>1961</v>
      </c>
      <c r="D7762" s="61" t="s">
        <v>1851</v>
      </c>
    </row>
    <row r="7763" spans="1:4" hidden="1" x14ac:dyDescent="0.25">
      <c r="A7763" s="61" t="s">
        <v>271</v>
      </c>
      <c r="B7763" s="61" t="s">
        <v>272</v>
      </c>
      <c r="C7763">
        <v>1962</v>
      </c>
      <c r="D7763" s="61" t="s">
        <v>1851</v>
      </c>
    </row>
    <row r="7764" spans="1:4" hidden="1" x14ac:dyDescent="0.25">
      <c r="A7764" s="61" t="s">
        <v>271</v>
      </c>
      <c r="B7764" s="61" t="s">
        <v>272</v>
      </c>
      <c r="C7764">
        <v>1963</v>
      </c>
      <c r="D7764" s="61" t="s">
        <v>1851</v>
      </c>
    </row>
    <row r="7765" spans="1:4" hidden="1" x14ac:dyDescent="0.25">
      <c r="A7765" s="61" t="s">
        <v>271</v>
      </c>
      <c r="B7765" s="61" t="s">
        <v>272</v>
      </c>
      <c r="C7765">
        <v>1964</v>
      </c>
      <c r="D7765" s="61" t="s">
        <v>1851</v>
      </c>
    </row>
    <row r="7766" spans="1:4" hidden="1" x14ac:dyDescent="0.25">
      <c r="A7766" s="61" t="s">
        <v>271</v>
      </c>
      <c r="B7766" s="61" t="s">
        <v>272</v>
      </c>
      <c r="C7766">
        <v>1965</v>
      </c>
      <c r="D7766" s="61" t="s">
        <v>1851</v>
      </c>
    </row>
    <row r="7767" spans="1:4" hidden="1" x14ac:dyDescent="0.25">
      <c r="A7767" s="61" t="s">
        <v>271</v>
      </c>
      <c r="B7767" s="61" t="s">
        <v>272</v>
      </c>
      <c r="C7767">
        <v>1966</v>
      </c>
      <c r="D7767" s="61" t="s">
        <v>1851</v>
      </c>
    </row>
    <row r="7768" spans="1:4" hidden="1" x14ac:dyDescent="0.25">
      <c r="A7768" s="61" t="s">
        <v>271</v>
      </c>
      <c r="B7768" s="61" t="s">
        <v>272</v>
      </c>
      <c r="C7768">
        <v>1967</v>
      </c>
      <c r="D7768" s="61" t="s">
        <v>1851</v>
      </c>
    </row>
    <row r="7769" spans="1:4" hidden="1" x14ac:dyDescent="0.25">
      <c r="A7769" s="61" t="s">
        <v>271</v>
      </c>
      <c r="B7769" s="61" t="s">
        <v>272</v>
      </c>
      <c r="C7769">
        <v>1968</v>
      </c>
      <c r="D7769" s="61" t="s">
        <v>2446</v>
      </c>
    </row>
    <row r="7770" spans="1:4" hidden="1" x14ac:dyDescent="0.25">
      <c r="A7770" s="61" t="s">
        <v>271</v>
      </c>
      <c r="B7770" s="61" t="s">
        <v>272</v>
      </c>
      <c r="C7770">
        <v>1969</v>
      </c>
      <c r="D7770" s="61" t="s">
        <v>2446</v>
      </c>
    </row>
    <row r="7771" spans="1:4" hidden="1" x14ac:dyDescent="0.25">
      <c r="A7771" s="61" t="s">
        <v>271</v>
      </c>
      <c r="B7771" s="61" t="s">
        <v>272</v>
      </c>
      <c r="C7771">
        <v>1970</v>
      </c>
      <c r="D7771" s="61" t="s">
        <v>2296</v>
      </c>
    </row>
    <row r="7772" spans="1:4" hidden="1" x14ac:dyDescent="0.25">
      <c r="A7772" s="61" t="s">
        <v>271</v>
      </c>
      <c r="B7772" s="61" t="s">
        <v>272</v>
      </c>
      <c r="C7772">
        <v>1971</v>
      </c>
      <c r="D7772" s="61" t="s">
        <v>1847</v>
      </c>
    </row>
    <row r="7773" spans="1:4" hidden="1" x14ac:dyDescent="0.25">
      <c r="A7773" s="61" t="s">
        <v>271</v>
      </c>
      <c r="B7773" s="61" t="s">
        <v>272</v>
      </c>
      <c r="C7773">
        <v>1972</v>
      </c>
      <c r="D7773" s="61" t="s">
        <v>1847</v>
      </c>
    </row>
    <row r="7774" spans="1:4" hidden="1" x14ac:dyDescent="0.25">
      <c r="A7774" s="61" t="s">
        <v>271</v>
      </c>
      <c r="B7774" s="61" t="s">
        <v>272</v>
      </c>
      <c r="C7774">
        <v>1973</v>
      </c>
      <c r="D7774" s="61" t="s">
        <v>2150</v>
      </c>
    </row>
    <row r="7775" spans="1:4" hidden="1" x14ac:dyDescent="0.25">
      <c r="A7775" s="61" t="s">
        <v>271</v>
      </c>
      <c r="B7775" s="61" t="s">
        <v>272</v>
      </c>
      <c r="C7775">
        <v>1974</v>
      </c>
      <c r="D7775" s="61" t="s">
        <v>2183</v>
      </c>
    </row>
    <row r="7776" spans="1:4" hidden="1" x14ac:dyDescent="0.25">
      <c r="A7776" s="61" t="s">
        <v>271</v>
      </c>
      <c r="B7776" s="61" t="s">
        <v>272</v>
      </c>
      <c r="C7776">
        <v>1975</v>
      </c>
      <c r="D7776" s="61" t="s">
        <v>2183</v>
      </c>
    </row>
    <row r="7777" spans="1:4" hidden="1" x14ac:dyDescent="0.25">
      <c r="A7777" s="61" t="s">
        <v>271</v>
      </c>
      <c r="B7777" s="61" t="s">
        <v>272</v>
      </c>
      <c r="C7777">
        <v>1976</v>
      </c>
      <c r="D7777" s="61" t="s">
        <v>2183</v>
      </c>
    </row>
    <row r="7778" spans="1:4" hidden="1" x14ac:dyDescent="0.25">
      <c r="A7778" s="61" t="s">
        <v>271</v>
      </c>
      <c r="B7778" s="61" t="s">
        <v>272</v>
      </c>
      <c r="C7778">
        <v>1977</v>
      </c>
      <c r="D7778" s="61" t="s">
        <v>1761</v>
      </c>
    </row>
    <row r="7779" spans="1:4" hidden="1" x14ac:dyDescent="0.25">
      <c r="A7779" s="61" t="s">
        <v>271</v>
      </c>
      <c r="B7779" s="61" t="s">
        <v>272</v>
      </c>
      <c r="C7779">
        <v>1978</v>
      </c>
      <c r="D7779" s="61" t="s">
        <v>1765</v>
      </c>
    </row>
    <row r="7780" spans="1:4" hidden="1" x14ac:dyDescent="0.25">
      <c r="A7780" s="61" t="s">
        <v>271</v>
      </c>
      <c r="B7780" s="61" t="s">
        <v>272</v>
      </c>
      <c r="C7780">
        <v>1979</v>
      </c>
      <c r="D7780" s="61" t="s">
        <v>1765</v>
      </c>
    </row>
    <row r="7781" spans="1:4" hidden="1" x14ac:dyDescent="0.25">
      <c r="A7781" s="61" t="s">
        <v>271</v>
      </c>
      <c r="B7781" s="61" t="s">
        <v>272</v>
      </c>
      <c r="C7781">
        <v>1980</v>
      </c>
      <c r="D7781" s="61" t="s">
        <v>1765</v>
      </c>
    </row>
    <row r="7782" spans="1:4" hidden="1" x14ac:dyDescent="0.25">
      <c r="A7782" s="61" t="s">
        <v>271</v>
      </c>
      <c r="B7782" s="61" t="s">
        <v>272</v>
      </c>
      <c r="C7782">
        <v>1981</v>
      </c>
      <c r="D7782" s="61" t="s">
        <v>1765</v>
      </c>
    </row>
    <row r="7783" spans="1:4" hidden="1" x14ac:dyDescent="0.25">
      <c r="A7783" s="61" t="s">
        <v>271</v>
      </c>
      <c r="B7783" s="61" t="s">
        <v>272</v>
      </c>
      <c r="C7783">
        <v>1982</v>
      </c>
      <c r="D7783" s="61" t="s">
        <v>1765</v>
      </c>
    </row>
    <row r="7784" spans="1:4" hidden="1" x14ac:dyDescent="0.25">
      <c r="A7784" s="61" t="s">
        <v>271</v>
      </c>
      <c r="B7784" s="61" t="s">
        <v>272</v>
      </c>
      <c r="C7784">
        <v>1983</v>
      </c>
      <c r="D7784" s="61" t="s">
        <v>1765</v>
      </c>
    </row>
    <row r="7785" spans="1:4" hidden="1" x14ac:dyDescent="0.25">
      <c r="A7785" s="61" t="s">
        <v>271</v>
      </c>
      <c r="B7785" s="61" t="s">
        <v>272</v>
      </c>
      <c r="C7785">
        <v>1984</v>
      </c>
      <c r="D7785" s="61" t="s">
        <v>1765</v>
      </c>
    </row>
    <row r="7786" spans="1:4" hidden="1" x14ac:dyDescent="0.25">
      <c r="A7786" s="61" t="s">
        <v>271</v>
      </c>
      <c r="B7786" s="61" t="s">
        <v>272</v>
      </c>
      <c r="C7786">
        <v>1985</v>
      </c>
      <c r="D7786" s="61" t="s">
        <v>1765</v>
      </c>
    </row>
    <row r="7787" spans="1:4" hidden="1" x14ac:dyDescent="0.25">
      <c r="A7787" s="61" t="s">
        <v>271</v>
      </c>
      <c r="B7787" s="61" t="s">
        <v>272</v>
      </c>
      <c r="C7787">
        <v>1986</v>
      </c>
      <c r="D7787" s="61" t="s">
        <v>1765</v>
      </c>
    </row>
    <row r="7788" spans="1:4" hidden="1" x14ac:dyDescent="0.25">
      <c r="A7788" s="61" t="s">
        <v>271</v>
      </c>
      <c r="B7788" s="61" t="s">
        <v>272</v>
      </c>
      <c r="C7788">
        <v>1987</v>
      </c>
      <c r="D7788" s="61" t="s">
        <v>1765</v>
      </c>
    </row>
    <row r="7789" spans="1:4" hidden="1" x14ac:dyDescent="0.25">
      <c r="A7789" s="61" t="s">
        <v>271</v>
      </c>
      <c r="B7789" s="61" t="s">
        <v>272</v>
      </c>
      <c r="C7789">
        <v>1988</v>
      </c>
      <c r="D7789" s="61" t="s">
        <v>1765</v>
      </c>
    </row>
    <row r="7790" spans="1:4" hidden="1" x14ac:dyDescent="0.25">
      <c r="A7790" s="61" t="s">
        <v>271</v>
      </c>
      <c r="B7790" s="61" t="s">
        <v>272</v>
      </c>
      <c r="C7790">
        <v>1989</v>
      </c>
      <c r="D7790" s="61" t="s">
        <v>1765</v>
      </c>
    </row>
    <row r="7791" spans="1:4" hidden="1" x14ac:dyDescent="0.25">
      <c r="A7791" s="61" t="s">
        <v>271</v>
      </c>
      <c r="B7791" s="61" t="s">
        <v>272</v>
      </c>
      <c r="C7791">
        <v>1990</v>
      </c>
      <c r="D7791" s="61" t="s">
        <v>1508</v>
      </c>
    </row>
    <row r="7792" spans="1:4" hidden="1" x14ac:dyDescent="0.25">
      <c r="A7792" s="61" t="s">
        <v>271</v>
      </c>
      <c r="B7792" s="61" t="s">
        <v>272</v>
      </c>
      <c r="C7792">
        <v>1991</v>
      </c>
      <c r="D7792" s="61" t="s">
        <v>1765</v>
      </c>
    </row>
    <row r="7793" spans="1:4" hidden="1" x14ac:dyDescent="0.25">
      <c r="A7793" s="61" t="s">
        <v>271</v>
      </c>
      <c r="B7793" s="61" t="s">
        <v>272</v>
      </c>
      <c r="C7793">
        <v>1992</v>
      </c>
      <c r="D7793" s="61" t="s">
        <v>1775</v>
      </c>
    </row>
    <row r="7794" spans="1:4" hidden="1" x14ac:dyDescent="0.25">
      <c r="A7794" s="61" t="s">
        <v>271</v>
      </c>
      <c r="B7794" s="61" t="s">
        <v>272</v>
      </c>
      <c r="C7794">
        <v>1993</v>
      </c>
      <c r="D7794" s="61" t="s">
        <v>1485</v>
      </c>
    </row>
    <row r="7795" spans="1:4" hidden="1" x14ac:dyDescent="0.25">
      <c r="A7795" s="61" t="s">
        <v>271</v>
      </c>
      <c r="B7795" s="61" t="s">
        <v>272</v>
      </c>
      <c r="C7795">
        <v>1994</v>
      </c>
      <c r="D7795" s="61" t="s">
        <v>1485</v>
      </c>
    </row>
    <row r="7796" spans="1:4" hidden="1" x14ac:dyDescent="0.25">
      <c r="A7796" s="61" t="s">
        <v>271</v>
      </c>
      <c r="B7796" s="61" t="s">
        <v>272</v>
      </c>
      <c r="C7796">
        <v>1995</v>
      </c>
      <c r="D7796" s="61" t="s">
        <v>1485</v>
      </c>
    </row>
    <row r="7797" spans="1:4" hidden="1" x14ac:dyDescent="0.25">
      <c r="A7797" s="61" t="s">
        <v>271</v>
      </c>
      <c r="B7797" s="61" t="s">
        <v>272</v>
      </c>
      <c r="C7797">
        <v>1996</v>
      </c>
      <c r="D7797" s="61" t="s">
        <v>1485</v>
      </c>
    </row>
    <row r="7798" spans="1:4" hidden="1" x14ac:dyDescent="0.25">
      <c r="A7798" s="61" t="s">
        <v>271</v>
      </c>
      <c r="B7798" s="61" t="s">
        <v>272</v>
      </c>
      <c r="C7798">
        <v>1997</v>
      </c>
      <c r="D7798" s="61" t="s">
        <v>1485</v>
      </c>
    </row>
    <row r="7799" spans="1:4" hidden="1" x14ac:dyDescent="0.25">
      <c r="A7799" s="61" t="s">
        <v>271</v>
      </c>
      <c r="B7799" s="61" t="s">
        <v>272</v>
      </c>
      <c r="C7799">
        <v>1998</v>
      </c>
      <c r="D7799" s="61" t="s">
        <v>2178</v>
      </c>
    </row>
    <row r="7800" spans="1:4" hidden="1" x14ac:dyDescent="0.25">
      <c r="A7800" s="61" t="s">
        <v>271</v>
      </c>
      <c r="B7800" s="61" t="s">
        <v>272</v>
      </c>
      <c r="C7800">
        <v>1999</v>
      </c>
      <c r="D7800" s="61" t="s">
        <v>2178</v>
      </c>
    </row>
    <row r="7801" spans="1:4" hidden="1" x14ac:dyDescent="0.25">
      <c r="A7801" s="61" t="s">
        <v>271</v>
      </c>
      <c r="B7801" s="61" t="s">
        <v>272</v>
      </c>
      <c r="C7801">
        <v>2000</v>
      </c>
      <c r="D7801" s="61" t="s">
        <v>529</v>
      </c>
    </row>
    <row r="7802" spans="1:4" hidden="1" x14ac:dyDescent="0.25">
      <c r="A7802" s="61" t="s">
        <v>271</v>
      </c>
      <c r="B7802" s="61" t="s">
        <v>272</v>
      </c>
      <c r="C7802">
        <v>2001</v>
      </c>
      <c r="D7802" s="61" t="s">
        <v>529</v>
      </c>
    </row>
    <row r="7803" spans="1:4" hidden="1" x14ac:dyDescent="0.25">
      <c r="A7803" s="61" t="s">
        <v>271</v>
      </c>
      <c r="B7803" s="61" t="s">
        <v>272</v>
      </c>
      <c r="C7803">
        <v>2002</v>
      </c>
      <c r="D7803" s="61" t="s">
        <v>2352</v>
      </c>
    </row>
    <row r="7804" spans="1:4" hidden="1" x14ac:dyDescent="0.25">
      <c r="A7804" s="61" t="s">
        <v>271</v>
      </c>
      <c r="B7804" s="61" t="s">
        <v>272</v>
      </c>
      <c r="C7804">
        <v>2003</v>
      </c>
      <c r="D7804" s="61" t="s">
        <v>2111</v>
      </c>
    </row>
    <row r="7805" spans="1:4" hidden="1" x14ac:dyDescent="0.25">
      <c r="A7805" s="61" t="s">
        <v>271</v>
      </c>
      <c r="B7805" s="61" t="s">
        <v>272</v>
      </c>
      <c r="C7805">
        <v>2004</v>
      </c>
      <c r="D7805" s="61" t="s">
        <v>2111</v>
      </c>
    </row>
    <row r="7806" spans="1:4" hidden="1" x14ac:dyDescent="0.25">
      <c r="A7806" s="61" t="s">
        <v>271</v>
      </c>
      <c r="B7806" s="61" t="s">
        <v>272</v>
      </c>
      <c r="C7806">
        <v>2005</v>
      </c>
      <c r="D7806" s="61" t="s">
        <v>2111</v>
      </c>
    </row>
    <row r="7807" spans="1:4" hidden="1" x14ac:dyDescent="0.25">
      <c r="A7807" s="61" t="s">
        <v>271</v>
      </c>
      <c r="B7807" s="61" t="s">
        <v>272</v>
      </c>
      <c r="C7807">
        <v>2006</v>
      </c>
      <c r="D7807" s="61" t="s">
        <v>2111</v>
      </c>
    </row>
    <row r="7808" spans="1:4" hidden="1" x14ac:dyDescent="0.25">
      <c r="A7808" s="61" t="s">
        <v>271</v>
      </c>
      <c r="B7808" s="61" t="s">
        <v>272</v>
      </c>
      <c r="C7808">
        <v>2007</v>
      </c>
      <c r="D7808" s="61" t="s">
        <v>2111</v>
      </c>
    </row>
    <row r="7809" spans="1:4" hidden="1" x14ac:dyDescent="0.25">
      <c r="A7809" s="61" t="s">
        <v>271</v>
      </c>
      <c r="B7809" s="61" t="s">
        <v>272</v>
      </c>
      <c r="C7809">
        <v>2008</v>
      </c>
      <c r="D7809" s="61" t="s">
        <v>2111</v>
      </c>
    </row>
    <row r="7810" spans="1:4" hidden="1" x14ac:dyDescent="0.25">
      <c r="A7810" s="61" t="s">
        <v>271</v>
      </c>
      <c r="B7810" s="61" t="s">
        <v>272</v>
      </c>
      <c r="C7810">
        <v>2009</v>
      </c>
      <c r="D7810" s="61" t="s">
        <v>2111</v>
      </c>
    </row>
    <row r="7811" spans="1:4" hidden="1" x14ac:dyDescent="0.25">
      <c r="A7811" s="61" t="s">
        <v>271</v>
      </c>
      <c r="B7811" s="61" t="s">
        <v>272</v>
      </c>
      <c r="C7811">
        <v>2010</v>
      </c>
      <c r="D7811" s="61" t="s">
        <v>2111</v>
      </c>
    </row>
    <row r="7812" spans="1:4" hidden="1" x14ac:dyDescent="0.25">
      <c r="A7812" s="61" t="s">
        <v>271</v>
      </c>
      <c r="B7812" s="61" t="s">
        <v>272</v>
      </c>
      <c r="C7812">
        <v>2011</v>
      </c>
      <c r="D7812" s="61" t="s">
        <v>2111</v>
      </c>
    </row>
    <row r="7813" spans="1:4" hidden="1" x14ac:dyDescent="0.25">
      <c r="A7813" s="61" t="s">
        <v>271</v>
      </c>
      <c r="B7813" s="61" t="s">
        <v>272</v>
      </c>
      <c r="C7813">
        <v>2012</v>
      </c>
      <c r="D7813" s="61" t="s">
        <v>2111</v>
      </c>
    </row>
    <row r="7814" spans="1:4" hidden="1" x14ac:dyDescent="0.25">
      <c r="A7814" s="61" t="s">
        <v>271</v>
      </c>
      <c r="B7814" s="61" t="s">
        <v>272</v>
      </c>
      <c r="C7814">
        <v>2013</v>
      </c>
      <c r="D7814" s="61" t="s">
        <v>2111</v>
      </c>
    </row>
    <row r="7815" spans="1:4" hidden="1" x14ac:dyDescent="0.25">
      <c r="A7815" s="61" t="s">
        <v>271</v>
      </c>
      <c r="B7815" s="61" t="s">
        <v>272</v>
      </c>
      <c r="C7815">
        <v>2014</v>
      </c>
      <c r="D7815" s="61" t="s">
        <v>2111</v>
      </c>
    </row>
    <row r="7816" spans="1:4" hidden="1" x14ac:dyDescent="0.25">
      <c r="A7816" s="61" t="s">
        <v>271</v>
      </c>
      <c r="B7816" s="61" t="s">
        <v>272</v>
      </c>
      <c r="C7816">
        <v>2015</v>
      </c>
      <c r="D7816" s="61" t="s">
        <v>2111</v>
      </c>
    </row>
    <row r="7817" spans="1:4" hidden="1" x14ac:dyDescent="0.25">
      <c r="A7817" s="61" t="s">
        <v>271</v>
      </c>
      <c r="B7817" s="61" t="s">
        <v>272</v>
      </c>
      <c r="C7817">
        <v>2016</v>
      </c>
      <c r="D7817" s="61" t="s">
        <v>2111</v>
      </c>
    </row>
    <row r="7818" spans="1:4" hidden="1" x14ac:dyDescent="0.25">
      <c r="A7818" s="61" t="s">
        <v>271</v>
      </c>
      <c r="B7818" s="61" t="s">
        <v>272</v>
      </c>
      <c r="C7818">
        <v>2017</v>
      </c>
      <c r="D7818" s="61" t="s">
        <v>2111</v>
      </c>
    </row>
    <row r="7819" spans="1:4" hidden="1" x14ac:dyDescent="0.25">
      <c r="A7819" s="61" t="s">
        <v>271</v>
      </c>
      <c r="B7819" s="61" t="s">
        <v>272</v>
      </c>
      <c r="C7819">
        <v>2018</v>
      </c>
      <c r="D7819" s="61" t="s">
        <v>2110</v>
      </c>
    </row>
    <row r="7820" spans="1:4" hidden="1" x14ac:dyDescent="0.25">
      <c r="A7820" s="61" t="s">
        <v>271</v>
      </c>
      <c r="B7820" s="61" t="s">
        <v>272</v>
      </c>
      <c r="C7820">
        <v>2019</v>
      </c>
      <c r="D7820" s="61" t="s">
        <v>2621</v>
      </c>
    </row>
    <row r="7821" spans="1:4" hidden="1" x14ac:dyDescent="0.25">
      <c r="A7821" s="61" t="s">
        <v>271</v>
      </c>
      <c r="B7821" s="61" t="s">
        <v>272</v>
      </c>
      <c r="C7821">
        <v>2020</v>
      </c>
      <c r="D7821" s="61" t="s">
        <v>2621</v>
      </c>
    </row>
    <row r="7822" spans="1:4" hidden="1" x14ac:dyDescent="0.25">
      <c r="A7822" s="61" t="s">
        <v>271</v>
      </c>
      <c r="B7822" s="61" t="s">
        <v>272</v>
      </c>
      <c r="C7822">
        <v>2021</v>
      </c>
      <c r="D7822" s="61" t="s">
        <v>1816</v>
      </c>
    </row>
    <row r="7823" spans="1:4" hidden="1" x14ac:dyDescent="0.25">
      <c r="A7823" s="61" t="s">
        <v>271</v>
      </c>
      <c r="B7823" s="61" t="s">
        <v>272</v>
      </c>
      <c r="C7823">
        <v>2022</v>
      </c>
      <c r="D7823" s="61" t="s">
        <v>1816</v>
      </c>
    </row>
    <row r="7824" spans="1:4" x14ac:dyDescent="0.25">
      <c r="A7824" s="61" t="s">
        <v>271</v>
      </c>
      <c r="B7824" s="61" t="s">
        <v>272</v>
      </c>
      <c r="C7824">
        <v>2023</v>
      </c>
      <c r="D7824" s="61">
        <v>0.312</v>
      </c>
    </row>
    <row r="7825" spans="1:4" hidden="1" x14ac:dyDescent="0.25">
      <c r="A7825" s="61" t="s">
        <v>154</v>
      </c>
      <c r="B7825" s="61" t="s">
        <v>275</v>
      </c>
      <c r="C7825">
        <v>1789</v>
      </c>
      <c r="D7825" s="61" t="s">
        <v>2462</v>
      </c>
    </row>
    <row r="7826" spans="1:4" hidden="1" x14ac:dyDescent="0.25">
      <c r="A7826" s="61" t="s">
        <v>154</v>
      </c>
      <c r="B7826" s="61" t="s">
        <v>275</v>
      </c>
      <c r="C7826">
        <v>1790</v>
      </c>
      <c r="D7826" s="61" t="s">
        <v>2462</v>
      </c>
    </row>
    <row r="7827" spans="1:4" hidden="1" x14ac:dyDescent="0.25">
      <c r="A7827" s="61" t="s">
        <v>154</v>
      </c>
      <c r="B7827" s="61" t="s">
        <v>275</v>
      </c>
      <c r="C7827">
        <v>1791</v>
      </c>
      <c r="D7827" s="61" t="s">
        <v>2462</v>
      </c>
    </row>
    <row r="7828" spans="1:4" hidden="1" x14ac:dyDescent="0.25">
      <c r="A7828" s="61" t="s">
        <v>154</v>
      </c>
      <c r="B7828" s="61" t="s">
        <v>275</v>
      </c>
      <c r="C7828">
        <v>1792</v>
      </c>
      <c r="D7828" s="61" t="s">
        <v>2462</v>
      </c>
    </row>
    <row r="7829" spans="1:4" hidden="1" x14ac:dyDescent="0.25">
      <c r="A7829" s="61" t="s">
        <v>154</v>
      </c>
      <c r="B7829" s="61" t="s">
        <v>275</v>
      </c>
      <c r="C7829">
        <v>1793</v>
      </c>
      <c r="D7829" s="61" t="s">
        <v>2462</v>
      </c>
    </row>
    <row r="7830" spans="1:4" hidden="1" x14ac:dyDescent="0.25">
      <c r="A7830" s="61" t="s">
        <v>154</v>
      </c>
      <c r="B7830" s="61" t="s">
        <v>275</v>
      </c>
      <c r="C7830">
        <v>1794</v>
      </c>
      <c r="D7830" s="61" t="s">
        <v>2462</v>
      </c>
    </row>
    <row r="7831" spans="1:4" hidden="1" x14ac:dyDescent="0.25">
      <c r="A7831" s="61" t="s">
        <v>154</v>
      </c>
      <c r="B7831" s="61" t="s">
        <v>275</v>
      </c>
      <c r="C7831">
        <v>1795</v>
      </c>
      <c r="D7831" s="61" t="s">
        <v>2462</v>
      </c>
    </row>
    <row r="7832" spans="1:4" hidden="1" x14ac:dyDescent="0.25">
      <c r="A7832" s="61" t="s">
        <v>154</v>
      </c>
      <c r="B7832" s="61" t="s">
        <v>275</v>
      </c>
      <c r="C7832">
        <v>1796</v>
      </c>
      <c r="D7832" s="61" t="s">
        <v>537</v>
      </c>
    </row>
    <row r="7833" spans="1:4" hidden="1" x14ac:dyDescent="0.25">
      <c r="A7833" s="61" t="s">
        <v>154</v>
      </c>
      <c r="B7833" s="61" t="s">
        <v>275</v>
      </c>
      <c r="C7833">
        <v>1797</v>
      </c>
      <c r="D7833" s="61" t="s">
        <v>537</v>
      </c>
    </row>
    <row r="7834" spans="1:4" hidden="1" x14ac:dyDescent="0.25">
      <c r="A7834" s="61" t="s">
        <v>154</v>
      </c>
      <c r="B7834" s="61" t="s">
        <v>275</v>
      </c>
      <c r="C7834">
        <v>1798</v>
      </c>
      <c r="D7834" s="61" t="s">
        <v>537</v>
      </c>
    </row>
    <row r="7835" spans="1:4" hidden="1" x14ac:dyDescent="0.25">
      <c r="A7835" s="61" t="s">
        <v>154</v>
      </c>
      <c r="B7835" s="61" t="s">
        <v>275</v>
      </c>
      <c r="C7835">
        <v>1799</v>
      </c>
      <c r="D7835" s="61" t="s">
        <v>537</v>
      </c>
    </row>
    <row r="7836" spans="1:4" hidden="1" x14ac:dyDescent="0.25">
      <c r="A7836" s="61" t="s">
        <v>154</v>
      </c>
      <c r="B7836" s="61" t="s">
        <v>275</v>
      </c>
      <c r="C7836">
        <v>1800</v>
      </c>
      <c r="D7836" s="61" t="s">
        <v>537</v>
      </c>
    </row>
    <row r="7837" spans="1:4" hidden="1" x14ac:dyDescent="0.25">
      <c r="A7837" s="61" t="s">
        <v>154</v>
      </c>
      <c r="B7837" s="61" t="s">
        <v>275</v>
      </c>
      <c r="C7837">
        <v>1801</v>
      </c>
      <c r="D7837" s="61" t="s">
        <v>537</v>
      </c>
    </row>
    <row r="7838" spans="1:4" hidden="1" x14ac:dyDescent="0.25">
      <c r="A7838" s="61" t="s">
        <v>154</v>
      </c>
      <c r="B7838" s="61" t="s">
        <v>275</v>
      </c>
      <c r="C7838">
        <v>1802</v>
      </c>
      <c r="D7838" s="61" t="s">
        <v>2467</v>
      </c>
    </row>
    <row r="7839" spans="1:4" hidden="1" x14ac:dyDescent="0.25">
      <c r="A7839" s="61" t="s">
        <v>154</v>
      </c>
      <c r="B7839" s="61" t="s">
        <v>275</v>
      </c>
      <c r="C7839">
        <v>1803</v>
      </c>
      <c r="D7839" s="61" t="s">
        <v>2467</v>
      </c>
    </row>
    <row r="7840" spans="1:4" hidden="1" x14ac:dyDescent="0.25">
      <c r="A7840" s="61" t="s">
        <v>154</v>
      </c>
      <c r="B7840" s="61" t="s">
        <v>275</v>
      </c>
      <c r="C7840">
        <v>1804</v>
      </c>
      <c r="D7840" s="61" t="s">
        <v>2467</v>
      </c>
    </row>
    <row r="7841" spans="1:4" hidden="1" x14ac:dyDescent="0.25">
      <c r="A7841" s="61" t="s">
        <v>154</v>
      </c>
      <c r="B7841" s="61" t="s">
        <v>275</v>
      </c>
      <c r="C7841">
        <v>1805</v>
      </c>
      <c r="D7841" s="61" t="s">
        <v>2463</v>
      </c>
    </row>
    <row r="7842" spans="1:4" hidden="1" x14ac:dyDescent="0.25">
      <c r="A7842" s="61" t="s">
        <v>154</v>
      </c>
      <c r="B7842" s="61" t="s">
        <v>275</v>
      </c>
      <c r="C7842">
        <v>1806</v>
      </c>
      <c r="D7842" s="61" t="s">
        <v>2463</v>
      </c>
    </row>
    <row r="7843" spans="1:4" hidden="1" x14ac:dyDescent="0.25">
      <c r="A7843" s="61" t="s">
        <v>154</v>
      </c>
      <c r="B7843" s="61" t="s">
        <v>275</v>
      </c>
      <c r="C7843">
        <v>1807</v>
      </c>
      <c r="D7843" s="61" t="s">
        <v>2463</v>
      </c>
    </row>
    <row r="7844" spans="1:4" hidden="1" x14ac:dyDescent="0.25">
      <c r="A7844" s="61" t="s">
        <v>154</v>
      </c>
      <c r="B7844" s="61" t="s">
        <v>275</v>
      </c>
      <c r="C7844">
        <v>1808</v>
      </c>
      <c r="D7844" s="61" t="s">
        <v>2463</v>
      </c>
    </row>
    <row r="7845" spans="1:4" hidden="1" x14ac:dyDescent="0.25">
      <c r="A7845" s="61" t="s">
        <v>154</v>
      </c>
      <c r="B7845" s="61" t="s">
        <v>275</v>
      </c>
      <c r="C7845">
        <v>1809</v>
      </c>
      <c r="D7845" s="61" t="s">
        <v>2622</v>
      </c>
    </row>
    <row r="7846" spans="1:4" hidden="1" x14ac:dyDescent="0.25">
      <c r="A7846" s="61" t="s">
        <v>154</v>
      </c>
      <c r="B7846" s="61" t="s">
        <v>275</v>
      </c>
      <c r="C7846">
        <v>1810</v>
      </c>
      <c r="D7846" s="61" t="s">
        <v>2622</v>
      </c>
    </row>
    <row r="7847" spans="1:4" hidden="1" x14ac:dyDescent="0.25">
      <c r="A7847" s="61" t="s">
        <v>154</v>
      </c>
      <c r="B7847" s="61" t="s">
        <v>275</v>
      </c>
      <c r="C7847">
        <v>1811</v>
      </c>
      <c r="D7847" s="61" t="s">
        <v>2622</v>
      </c>
    </row>
    <row r="7848" spans="1:4" hidden="1" x14ac:dyDescent="0.25">
      <c r="A7848" s="61" t="s">
        <v>154</v>
      </c>
      <c r="B7848" s="61" t="s">
        <v>275</v>
      </c>
      <c r="C7848">
        <v>1812</v>
      </c>
      <c r="D7848" s="61" t="s">
        <v>2622</v>
      </c>
    </row>
    <row r="7849" spans="1:4" hidden="1" x14ac:dyDescent="0.25">
      <c r="A7849" s="61" t="s">
        <v>154</v>
      </c>
      <c r="B7849" s="61" t="s">
        <v>275</v>
      </c>
      <c r="C7849">
        <v>1813</v>
      </c>
      <c r="D7849" s="61" t="s">
        <v>2622</v>
      </c>
    </row>
    <row r="7850" spans="1:4" hidden="1" x14ac:dyDescent="0.25">
      <c r="A7850" s="61" t="s">
        <v>154</v>
      </c>
      <c r="B7850" s="61" t="s">
        <v>275</v>
      </c>
      <c r="C7850">
        <v>1814</v>
      </c>
      <c r="D7850" s="61" t="s">
        <v>2622</v>
      </c>
    </row>
    <row r="7851" spans="1:4" hidden="1" x14ac:dyDescent="0.25">
      <c r="A7851" s="61" t="s">
        <v>154</v>
      </c>
      <c r="B7851" s="61" t="s">
        <v>275</v>
      </c>
      <c r="C7851">
        <v>1815</v>
      </c>
      <c r="D7851" s="61" t="s">
        <v>2622</v>
      </c>
    </row>
    <row r="7852" spans="1:4" hidden="1" x14ac:dyDescent="0.25">
      <c r="A7852" s="61" t="s">
        <v>154</v>
      </c>
      <c r="B7852" s="61" t="s">
        <v>275</v>
      </c>
      <c r="C7852">
        <v>1816</v>
      </c>
      <c r="D7852" s="61" t="s">
        <v>2622</v>
      </c>
    </row>
    <row r="7853" spans="1:4" hidden="1" x14ac:dyDescent="0.25">
      <c r="A7853" s="61" t="s">
        <v>154</v>
      </c>
      <c r="B7853" s="61" t="s">
        <v>275</v>
      </c>
      <c r="C7853">
        <v>1817</v>
      </c>
      <c r="D7853" s="61" t="s">
        <v>2622</v>
      </c>
    </row>
    <row r="7854" spans="1:4" hidden="1" x14ac:dyDescent="0.25">
      <c r="A7854" s="61" t="s">
        <v>154</v>
      </c>
      <c r="B7854" s="61" t="s">
        <v>275</v>
      </c>
      <c r="C7854">
        <v>1818</v>
      </c>
      <c r="D7854" s="61" t="s">
        <v>2622</v>
      </c>
    </row>
    <row r="7855" spans="1:4" hidden="1" x14ac:dyDescent="0.25">
      <c r="A7855" s="61" t="s">
        <v>154</v>
      </c>
      <c r="B7855" s="61" t="s">
        <v>275</v>
      </c>
      <c r="C7855">
        <v>1819</v>
      </c>
      <c r="D7855" s="61" t="s">
        <v>2622</v>
      </c>
    </row>
    <row r="7856" spans="1:4" hidden="1" x14ac:dyDescent="0.25">
      <c r="A7856" s="61" t="s">
        <v>154</v>
      </c>
      <c r="B7856" s="61" t="s">
        <v>275</v>
      </c>
      <c r="C7856">
        <v>1820</v>
      </c>
      <c r="D7856" s="61" t="s">
        <v>2622</v>
      </c>
    </row>
    <row r="7857" spans="1:4" hidden="1" x14ac:dyDescent="0.25">
      <c r="A7857" s="61" t="s">
        <v>154</v>
      </c>
      <c r="B7857" s="61" t="s">
        <v>275</v>
      </c>
      <c r="C7857">
        <v>1821</v>
      </c>
      <c r="D7857" s="61" t="s">
        <v>2622</v>
      </c>
    </row>
    <row r="7858" spans="1:4" hidden="1" x14ac:dyDescent="0.25">
      <c r="A7858" s="61" t="s">
        <v>154</v>
      </c>
      <c r="B7858" s="61" t="s">
        <v>275</v>
      </c>
      <c r="C7858">
        <v>1822</v>
      </c>
      <c r="D7858" s="61" t="s">
        <v>2434</v>
      </c>
    </row>
    <row r="7859" spans="1:4" hidden="1" x14ac:dyDescent="0.25">
      <c r="A7859" s="61" t="s">
        <v>154</v>
      </c>
      <c r="B7859" s="61" t="s">
        <v>275</v>
      </c>
      <c r="C7859">
        <v>1844</v>
      </c>
      <c r="D7859" s="61" t="s">
        <v>2452</v>
      </c>
    </row>
    <row r="7860" spans="1:4" hidden="1" x14ac:dyDescent="0.25">
      <c r="A7860" s="61" t="s">
        <v>154</v>
      </c>
      <c r="B7860" s="61" t="s">
        <v>275</v>
      </c>
      <c r="C7860">
        <v>1845</v>
      </c>
      <c r="D7860" s="61" t="s">
        <v>2452</v>
      </c>
    </row>
    <row r="7861" spans="1:4" hidden="1" x14ac:dyDescent="0.25">
      <c r="A7861" s="61" t="s">
        <v>154</v>
      </c>
      <c r="B7861" s="61" t="s">
        <v>275</v>
      </c>
      <c r="C7861">
        <v>1846</v>
      </c>
      <c r="D7861" s="61" t="s">
        <v>2452</v>
      </c>
    </row>
    <row r="7862" spans="1:4" hidden="1" x14ac:dyDescent="0.25">
      <c r="A7862" s="61" t="s">
        <v>154</v>
      </c>
      <c r="B7862" s="61" t="s">
        <v>275</v>
      </c>
      <c r="C7862">
        <v>1847</v>
      </c>
      <c r="D7862" s="61" t="s">
        <v>2452</v>
      </c>
    </row>
    <row r="7863" spans="1:4" hidden="1" x14ac:dyDescent="0.25">
      <c r="A7863" s="61" t="s">
        <v>154</v>
      </c>
      <c r="B7863" s="61" t="s">
        <v>275</v>
      </c>
      <c r="C7863">
        <v>1848</v>
      </c>
      <c r="D7863" s="61" t="s">
        <v>2452</v>
      </c>
    </row>
    <row r="7864" spans="1:4" hidden="1" x14ac:dyDescent="0.25">
      <c r="A7864" s="61" t="s">
        <v>154</v>
      </c>
      <c r="B7864" s="61" t="s">
        <v>275</v>
      </c>
      <c r="C7864">
        <v>1849</v>
      </c>
      <c r="D7864" s="61" t="s">
        <v>2452</v>
      </c>
    </row>
    <row r="7865" spans="1:4" hidden="1" x14ac:dyDescent="0.25">
      <c r="A7865" s="61" t="s">
        <v>154</v>
      </c>
      <c r="B7865" s="61" t="s">
        <v>275</v>
      </c>
      <c r="C7865">
        <v>1850</v>
      </c>
      <c r="D7865" s="61" t="s">
        <v>2452</v>
      </c>
    </row>
    <row r="7866" spans="1:4" hidden="1" x14ac:dyDescent="0.25">
      <c r="A7866" s="61" t="s">
        <v>154</v>
      </c>
      <c r="B7866" s="61" t="s">
        <v>275</v>
      </c>
      <c r="C7866">
        <v>1851</v>
      </c>
      <c r="D7866" s="61" t="s">
        <v>2452</v>
      </c>
    </row>
    <row r="7867" spans="1:4" hidden="1" x14ac:dyDescent="0.25">
      <c r="A7867" s="61" t="s">
        <v>154</v>
      </c>
      <c r="B7867" s="61" t="s">
        <v>275</v>
      </c>
      <c r="C7867">
        <v>1852</v>
      </c>
      <c r="D7867" s="61" t="s">
        <v>2452</v>
      </c>
    </row>
    <row r="7868" spans="1:4" hidden="1" x14ac:dyDescent="0.25">
      <c r="A7868" s="61" t="s">
        <v>154</v>
      </c>
      <c r="B7868" s="61" t="s">
        <v>275</v>
      </c>
      <c r="C7868">
        <v>1853</v>
      </c>
      <c r="D7868" s="61" t="s">
        <v>2452</v>
      </c>
    </row>
    <row r="7869" spans="1:4" hidden="1" x14ac:dyDescent="0.25">
      <c r="A7869" s="61" t="s">
        <v>154</v>
      </c>
      <c r="B7869" s="61" t="s">
        <v>275</v>
      </c>
      <c r="C7869">
        <v>1854</v>
      </c>
      <c r="D7869" s="61" t="s">
        <v>2452</v>
      </c>
    </row>
    <row r="7870" spans="1:4" hidden="1" x14ac:dyDescent="0.25">
      <c r="A7870" s="61" t="s">
        <v>154</v>
      </c>
      <c r="B7870" s="61" t="s">
        <v>275</v>
      </c>
      <c r="C7870">
        <v>1855</v>
      </c>
      <c r="D7870" s="61" t="s">
        <v>2452</v>
      </c>
    </row>
    <row r="7871" spans="1:4" hidden="1" x14ac:dyDescent="0.25">
      <c r="A7871" s="61" t="s">
        <v>154</v>
      </c>
      <c r="B7871" s="61" t="s">
        <v>275</v>
      </c>
      <c r="C7871">
        <v>1856</v>
      </c>
      <c r="D7871" s="61" t="s">
        <v>2452</v>
      </c>
    </row>
    <row r="7872" spans="1:4" hidden="1" x14ac:dyDescent="0.25">
      <c r="A7872" s="61" t="s">
        <v>154</v>
      </c>
      <c r="B7872" s="61" t="s">
        <v>275</v>
      </c>
      <c r="C7872">
        <v>1857</v>
      </c>
      <c r="D7872" s="61" t="s">
        <v>2452</v>
      </c>
    </row>
    <row r="7873" spans="1:4" hidden="1" x14ac:dyDescent="0.25">
      <c r="A7873" s="61" t="s">
        <v>154</v>
      </c>
      <c r="B7873" s="61" t="s">
        <v>275</v>
      </c>
      <c r="C7873">
        <v>1858</v>
      </c>
      <c r="D7873" s="61" t="s">
        <v>2452</v>
      </c>
    </row>
    <row r="7874" spans="1:4" hidden="1" x14ac:dyDescent="0.25">
      <c r="A7874" s="61" t="s">
        <v>154</v>
      </c>
      <c r="B7874" s="61" t="s">
        <v>275</v>
      </c>
      <c r="C7874">
        <v>1859</v>
      </c>
      <c r="D7874" s="61" t="s">
        <v>2452</v>
      </c>
    </row>
    <row r="7875" spans="1:4" hidden="1" x14ac:dyDescent="0.25">
      <c r="A7875" s="61" t="s">
        <v>154</v>
      </c>
      <c r="B7875" s="61" t="s">
        <v>275</v>
      </c>
      <c r="C7875">
        <v>1860</v>
      </c>
      <c r="D7875" s="61" t="s">
        <v>2452</v>
      </c>
    </row>
    <row r="7876" spans="1:4" hidden="1" x14ac:dyDescent="0.25">
      <c r="A7876" s="61" t="s">
        <v>154</v>
      </c>
      <c r="B7876" s="61" t="s">
        <v>275</v>
      </c>
      <c r="C7876">
        <v>1861</v>
      </c>
      <c r="D7876" s="61" t="s">
        <v>1514</v>
      </c>
    </row>
    <row r="7877" spans="1:4" hidden="1" x14ac:dyDescent="0.25">
      <c r="A7877" s="61" t="s">
        <v>154</v>
      </c>
      <c r="B7877" s="61" t="s">
        <v>275</v>
      </c>
      <c r="C7877">
        <v>1862</v>
      </c>
      <c r="D7877" s="61" t="s">
        <v>1514</v>
      </c>
    </row>
    <row r="7878" spans="1:4" hidden="1" x14ac:dyDescent="0.25">
      <c r="A7878" s="61" t="s">
        <v>154</v>
      </c>
      <c r="B7878" s="61" t="s">
        <v>275</v>
      </c>
      <c r="C7878">
        <v>1863</v>
      </c>
      <c r="D7878" s="61" t="s">
        <v>1514</v>
      </c>
    </row>
    <row r="7879" spans="1:4" hidden="1" x14ac:dyDescent="0.25">
      <c r="A7879" s="61" t="s">
        <v>154</v>
      </c>
      <c r="B7879" s="61" t="s">
        <v>275</v>
      </c>
      <c r="C7879">
        <v>1864</v>
      </c>
      <c r="D7879" s="61" t="s">
        <v>1514</v>
      </c>
    </row>
    <row r="7880" spans="1:4" hidden="1" x14ac:dyDescent="0.25">
      <c r="A7880" s="61" t="s">
        <v>154</v>
      </c>
      <c r="B7880" s="61" t="s">
        <v>275</v>
      </c>
      <c r="C7880">
        <v>1865</v>
      </c>
      <c r="D7880" s="61" t="s">
        <v>2184</v>
      </c>
    </row>
    <row r="7881" spans="1:4" hidden="1" x14ac:dyDescent="0.25">
      <c r="A7881" s="61" t="s">
        <v>154</v>
      </c>
      <c r="B7881" s="61" t="s">
        <v>275</v>
      </c>
      <c r="C7881">
        <v>1866</v>
      </c>
      <c r="D7881" s="61" t="s">
        <v>2388</v>
      </c>
    </row>
    <row r="7882" spans="1:4" hidden="1" x14ac:dyDescent="0.25">
      <c r="A7882" s="61" t="s">
        <v>154</v>
      </c>
      <c r="B7882" s="61" t="s">
        <v>275</v>
      </c>
      <c r="C7882">
        <v>1867</v>
      </c>
      <c r="D7882" s="61" t="s">
        <v>2388</v>
      </c>
    </row>
    <row r="7883" spans="1:4" hidden="1" x14ac:dyDescent="0.25">
      <c r="A7883" s="61" t="s">
        <v>154</v>
      </c>
      <c r="B7883" s="61" t="s">
        <v>275</v>
      </c>
      <c r="C7883">
        <v>1868</v>
      </c>
      <c r="D7883" s="61" t="s">
        <v>2391</v>
      </c>
    </row>
    <row r="7884" spans="1:4" hidden="1" x14ac:dyDescent="0.25">
      <c r="A7884" s="61" t="s">
        <v>154</v>
      </c>
      <c r="B7884" s="61" t="s">
        <v>275</v>
      </c>
      <c r="C7884">
        <v>1869</v>
      </c>
      <c r="D7884" s="61" t="s">
        <v>1507</v>
      </c>
    </row>
    <row r="7885" spans="1:4" hidden="1" x14ac:dyDescent="0.25">
      <c r="A7885" s="61" t="s">
        <v>154</v>
      </c>
      <c r="B7885" s="61" t="s">
        <v>275</v>
      </c>
      <c r="C7885">
        <v>1870</v>
      </c>
      <c r="D7885" s="61" t="s">
        <v>1507</v>
      </c>
    </row>
    <row r="7886" spans="1:4" hidden="1" x14ac:dyDescent="0.25">
      <c r="A7886" s="61" t="s">
        <v>154</v>
      </c>
      <c r="B7886" s="61" t="s">
        <v>275</v>
      </c>
      <c r="C7886">
        <v>1871</v>
      </c>
      <c r="D7886" s="61" t="s">
        <v>1507</v>
      </c>
    </row>
    <row r="7887" spans="1:4" hidden="1" x14ac:dyDescent="0.25">
      <c r="A7887" s="61" t="s">
        <v>154</v>
      </c>
      <c r="B7887" s="61" t="s">
        <v>275</v>
      </c>
      <c r="C7887">
        <v>1872</v>
      </c>
      <c r="D7887" s="61" t="s">
        <v>1761</v>
      </c>
    </row>
    <row r="7888" spans="1:4" hidden="1" x14ac:dyDescent="0.25">
      <c r="A7888" s="61" t="s">
        <v>154</v>
      </c>
      <c r="B7888" s="61" t="s">
        <v>275</v>
      </c>
      <c r="C7888">
        <v>1873</v>
      </c>
      <c r="D7888" s="61" t="s">
        <v>1761</v>
      </c>
    </row>
    <row r="7889" spans="1:4" hidden="1" x14ac:dyDescent="0.25">
      <c r="A7889" s="61" t="s">
        <v>154</v>
      </c>
      <c r="B7889" s="61" t="s">
        <v>275</v>
      </c>
      <c r="C7889">
        <v>1874</v>
      </c>
      <c r="D7889" s="61" t="s">
        <v>1761</v>
      </c>
    </row>
    <row r="7890" spans="1:4" hidden="1" x14ac:dyDescent="0.25">
      <c r="A7890" s="61" t="s">
        <v>154</v>
      </c>
      <c r="B7890" s="61" t="s">
        <v>275</v>
      </c>
      <c r="C7890">
        <v>1875</v>
      </c>
      <c r="D7890" s="61" t="s">
        <v>2181</v>
      </c>
    </row>
    <row r="7891" spans="1:4" hidden="1" x14ac:dyDescent="0.25">
      <c r="A7891" s="61" t="s">
        <v>154</v>
      </c>
      <c r="B7891" s="61" t="s">
        <v>275</v>
      </c>
      <c r="C7891">
        <v>1876</v>
      </c>
      <c r="D7891" s="61" t="s">
        <v>2572</v>
      </c>
    </row>
    <row r="7892" spans="1:4" hidden="1" x14ac:dyDescent="0.25">
      <c r="A7892" s="61" t="s">
        <v>154</v>
      </c>
      <c r="B7892" s="61" t="s">
        <v>275</v>
      </c>
      <c r="C7892">
        <v>1877</v>
      </c>
      <c r="D7892" s="61" t="s">
        <v>1523</v>
      </c>
    </row>
    <row r="7893" spans="1:4" hidden="1" x14ac:dyDescent="0.25">
      <c r="A7893" s="61" t="s">
        <v>154</v>
      </c>
      <c r="B7893" s="61" t="s">
        <v>275</v>
      </c>
      <c r="C7893">
        <v>1878</v>
      </c>
      <c r="D7893" s="61" t="s">
        <v>2295</v>
      </c>
    </row>
    <row r="7894" spans="1:4" hidden="1" x14ac:dyDescent="0.25">
      <c r="A7894" s="61" t="s">
        <v>154</v>
      </c>
      <c r="B7894" s="61" t="s">
        <v>275</v>
      </c>
      <c r="C7894">
        <v>1879</v>
      </c>
      <c r="D7894" s="61" t="s">
        <v>2223</v>
      </c>
    </row>
    <row r="7895" spans="1:4" hidden="1" x14ac:dyDescent="0.25">
      <c r="A7895" s="61" t="s">
        <v>154</v>
      </c>
      <c r="B7895" s="61" t="s">
        <v>275</v>
      </c>
      <c r="C7895">
        <v>1880</v>
      </c>
      <c r="D7895" s="61" t="s">
        <v>2223</v>
      </c>
    </row>
    <row r="7896" spans="1:4" hidden="1" x14ac:dyDescent="0.25">
      <c r="A7896" s="61" t="s">
        <v>154</v>
      </c>
      <c r="B7896" s="61" t="s">
        <v>275</v>
      </c>
      <c r="C7896">
        <v>1881</v>
      </c>
      <c r="D7896" s="61" t="s">
        <v>2223</v>
      </c>
    </row>
    <row r="7897" spans="1:4" hidden="1" x14ac:dyDescent="0.25">
      <c r="A7897" s="61" t="s">
        <v>154</v>
      </c>
      <c r="B7897" s="61" t="s">
        <v>275</v>
      </c>
      <c r="C7897">
        <v>1882</v>
      </c>
      <c r="D7897" s="61" t="s">
        <v>1503</v>
      </c>
    </row>
    <row r="7898" spans="1:4" hidden="1" x14ac:dyDescent="0.25">
      <c r="A7898" s="61" t="s">
        <v>154</v>
      </c>
      <c r="B7898" s="61" t="s">
        <v>275</v>
      </c>
      <c r="C7898">
        <v>1883</v>
      </c>
      <c r="D7898" s="61" t="s">
        <v>1503</v>
      </c>
    </row>
    <row r="7899" spans="1:4" hidden="1" x14ac:dyDescent="0.25">
      <c r="A7899" s="61" t="s">
        <v>154</v>
      </c>
      <c r="B7899" s="61" t="s">
        <v>275</v>
      </c>
      <c r="C7899">
        <v>1884</v>
      </c>
      <c r="D7899" s="61" t="s">
        <v>2450</v>
      </c>
    </row>
    <row r="7900" spans="1:4" hidden="1" x14ac:dyDescent="0.25">
      <c r="A7900" s="61" t="s">
        <v>154</v>
      </c>
      <c r="B7900" s="61" t="s">
        <v>275</v>
      </c>
      <c r="C7900">
        <v>1885</v>
      </c>
      <c r="D7900" s="61" t="s">
        <v>2450</v>
      </c>
    </row>
    <row r="7901" spans="1:4" hidden="1" x14ac:dyDescent="0.25">
      <c r="A7901" s="61" t="s">
        <v>154</v>
      </c>
      <c r="B7901" s="61" t="s">
        <v>275</v>
      </c>
      <c r="C7901">
        <v>1886</v>
      </c>
      <c r="D7901" s="61" t="s">
        <v>2450</v>
      </c>
    </row>
    <row r="7902" spans="1:4" hidden="1" x14ac:dyDescent="0.25">
      <c r="A7902" s="61" t="s">
        <v>154</v>
      </c>
      <c r="B7902" s="61" t="s">
        <v>275</v>
      </c>
      <c r="C7902">
        <v>1887</v>
      </c>
      <c r="D7902" s="61" t="s">
        <v>2450</v>
      </c>
    </row>
    <row r="7903" spans="1:4" hidden="1" x14ac:dyDescent="0.25">
      <c r="A7903" s="61" t="s">
        <v>154</v>
      </c>
      <c r="B7903" s="61" t="s">
        <v>275</v>
      </c>
      <c r="C7903">
        <v>1888</v>
      </c>
      <c r="D7903" s="61" t="s">
        <v>2450</v>
      </c>
    </row>
    <row r="7904" spans="1:4" hidden="1" x14ac:dyDescent="0.25">
      <c r="A7904" s="61" t="s">
        <v>154</v>
      </c>
      <c r="B7904" s="61" t="s">
        <v>275</v>
      </c>
      <c r="C7904">
        <v>1889</v>
      </c>
      <c r="D7904" s="61" t="s">
        <v>2450</v>
      </c>
    </row>
    <row r="7905" spans="1:4" hidden="1" x14ac:dyDescent="0.25">
      <c r="A7905" s="61" t="s">
        <v>154</v>
      </c>
      <c r="B7905" s="61" t="s">
        <v>275</v>
      </c>
      <c r="C7905">
        <v>1890</v>
      </c>
      <c r="D7905" s="61" t="s">
        <v>2450</v>
      </c>
    </row>
    <row r="7906" spans="1:4" hidden="1" x14ac:dyDescent="0.25">
      <c r="A7906" s="61" t="s">
        <v>154</v>
      </c>
      <c r="B7906" s="61" t="s">
        <v>275</v>
      </c>
      <c r="C7906">
        <v>1891</v>
      </c>
      <c r="D7906" s="61" t="s">
        <v>2450</v>
      </c>
    </row>
    <row r="7907" spans="1:4" hidden="1" x14ac:dyDescent="0.25">
      <c r="A7907" s="61" t="s">
        <v>154</v>
      </c>
      <c r="B7907" s="61" t="s">
        <v>275</v>
      </c>
      <c r="C7907">
        <v>1892</v>
      </c>
      <c r="D7907" s="61" t="s">
        <v>2450</v>
      </c>
    </row>
    <row r="7908" spans="1:4" hidden="1" x14ac:dyDescent="0.25">
      <c r="A7908" s="61" t="s">
        <v>154</v>
      </c>
      <c r="B7908" s="61" t="s">
        <v>275</v>
      </c>
      <c r="C7908">
        <v>1893</v>
      </c>
      <c r="D7908" s="61" t="s">
        <v>2450</v>
      </c>
    </row>
    <row r="7909" spans="1:4" hidden="1" x14ac:dyDescent="0.25">
      <c r="A7909" s="61" t="s">
        <v>154</v>
      </c>
      <c r="B7909" s="61" t="s">
        <v>275</v>
      </c>
      <c r="C7909">
        <v>1894</v>
      </c>
      <c r="D7909" s="61" t="s">
        <v>2450</v>
      </c>
    </row>
    <row r="7910" spans="1:4" hidden="1" x14ac:dyDescent="0.25">
      <c r="A7910" s="61" t="s">
        <v>154</v>
      </c>
      <c r="B7910" s="61" t="s">
        <v>275</v>
      </c>
      <c r="C7910">
        <v>1895</v>
      </c>
      <c r="D7910" s="61" t="s">
        <v>2450</v>
      </c>
    </row>
    <row r="7911" spans="1:4" hidden="1" x14ac:dyDescent="0.25">
      <c r="A7911" s="61" t="s">
        <v>154</v>
      </c>
      <c r="B7911" s="61" t="s">
        <v>275</v>
      </c>
      <c r="C7911">
        <v>1896</v>
      </c>
      <c r="D7911" s="61" t="s">
        <v>2450</v>
      </c>
    </row>
    <row r="7912" spans="1:4" hidden="1" x14ac:dyDescent="0.25">
      <c r="A7912" s="61" t="s">
        <v>154</v>
      </c>
      <c r="B7912" s="61" t="s">
        <v>275</v>
      </c>
      <c r="C7912">
        <v>1897</v>
      </c>
      <c r="D7912" s="61" t="s">
        <v>2450</v>
      </c>
    </row>
    <row r="7913" spans="1:4" hidden="1" x14ac:dyDescent="0.25">
      <c r="A7913" s="61" t="s">
        <v>154</v>
      </c>
      <c r="B7913" s="61" t="s">
        <v>275</v>
      </c>
      <c r="C7913">
        <v>1898</v>
      </c>
      <c r="D7913" s="61" t="s">
        <v>2450</v>
      </c>
    </row>
    <row r="7914" spans="1:4" hidden="1" x14ac:dyDescent="0.25">
      <c r="A7914" s="61" t="s">
        <v>154</v>
      </c>
      <c r="B7914" s="61" t="s">
        <v>275</v>
      </c>
      <c r="C7914">
        <v>1899</v>
      </c>
      <c r="D7914" s="61" t="s">
        <v>2450</v>
      </c>
    </row>
    <row r="7915" spans="1:4" hidden="1" x14ac:dyDescent="0.25">
      <c r="A7915" s="61" t="s">
        <v>154</v>
      </c>
      <c r="B7915" s="61" t="s">
        <v>275</v>
      </c>
      <c r="C7915">
        <v>1900</v>
      </c>
      <c r="D7915" s="61" t="s">
        <v>2623</v>
      </c>
    </row>
    <row r="7916" spans="1:4" hidden="1" x14ac:dyDescent="0.25">
      <c r="A7916" s="61" t="s">
        <v>154</v>
      </c>
      <c r="B7916" s="61" t="s">
        <v>275</v>
      </c>
      <c r="C7916">
        <v>1901</v>
      </c>
      <c r="D7916" s="61" t="s">
        <v>2623</v>
      </c>
    </row>
    <row r="7917" spans="1:4" hidden="1" x14ac:dyDescent="0.25">
      <c r="A7917" s="61" t="s">
        <v>154</v>
      </c>
      <c r="B7917" s="61" t="s">
        <v>275</v>
      </c>
      <c r="C7917">
        <v>1902</v>
      </c>
      <c r="D7917" s="61" t="s">
        <v>2623</v>
      </c>
    </row>
    <row r="7918" spans="1:4" hidden="1" x14ac:dyDescent="0.25">
      <c r="A7918" s="61" t="s">
        <v>154</v>
      </c>
      <c r="B7918" s="61" t="s">
        <v>275</v>
      </c>
      <c r="C7918">
        <v>1903</v>
      </c>
      <c r="D7918" s="61" t="s">
        <v>2623</v>
      </c>
    </row>
    <row r="7919" spans="1:4" hidden="1" x14ac:dyDescent="0.25">
      <c r="A7919" s="61" t="s">
        <v>154</v>
      </c>
      <c r="B7919" s="61" t="s">
        <v>275</v>
      </c>
      <c r="C7919">
        <v>1904</v>
      </c>
      <c r="D7919" s="61" t="s">
        <v>2623</v>
      </c>
    </row>
    <row r="7920" spans="1:4" hidden="1" x14ac:dyDescent="0.25">
      <c r="A7920" s="61" t="s">
        <v>154</v>
      </c>
      <c r="B7920" s="61" t="s">
        <v>275</v>
      </c>
      <c r="C7920">
        <v>1905</v>
      </c>
      <c r="D7920" s="61" t="s">
        <v>2623</v>
      </c>
    </row>
    <row r="7921" spans="1:4" hidden="1" x14ac:dyDescent="0.25">
      <c r="A7921" s="61" t="s">
        <v>154</v>
      </c>
      <c r="B7921" s="61" t="s">
        <v>275</v>
      </c>
      <c r="C7921">
        <v>1906</v>
      </c>
      <c r="D7921" s="61" t="s">
        <v>2105</v>
      </c>
    </row>
    <row r="7922" spans="1:4" hidden="1" x14ac:dyDescent="0.25">
      <c r="A7922" s="61" t="s">
        <v>154</v>
      </c>
      <c r="B7922" s="61" t="s">
        <v>275</v>
      </c>
      <c r="C7922">
        <v>1907</v>
      </c>
      <c r="D7922" s="61" t="s">
        <v>2105</v>
      </c>
    </row>
    <row r="7923" spans="1:4" hidden="1" x14ac:dyDescent="0.25">
      <c r="A7923" s="61" t="s">
        <v>154</v>
      </c>
      <c r="B7923" s="61" t="s">
        <v>275</v>
      </c>
      <c r="C7923">
        <v>1908</v>
      </c>
      <c r="D7923" s="61" t="s">
        <v>2105</v>
      </c>
    </row>
    <row r="7924" spans="1:4" hidden="1" x14ac:dyDescent="0.25">
      <c r="A7924" s="61" t="s">
        <v>154</v>
      </c>
      <c r="B7924" s="61" t="s">
        <v>275</v>
      </c>
      <c r="C7924">
        <v>1909</v>
      </c>
      <c r="D7924" s="61" t="s">
        <v>2105</v>
      </c>
    </row>
    <row r="7925" spans="1:4" hidden="1" x14ac:dyDescent="0.25">
      <c r="A7925" s="61" t="s">
        <v>154</v>
      </c>
      <c r="B7925" s="61" t="s">
        <v>275</v>
      </c>
      <c r="C7925">
        <v>1910</v>
      </c>
      <c r="D7925" s="61" t="s">
        <v>2105</v>
      </c>
    </row>
    <row r="7926" spans="1:4" hidden="1" x14ac:dyDescent="0.25">
      <c r="A7926" s="61" t="s">
        <v>154</v>
      </c>
      <c r="B7926" s="61" t="s">
        <v>275</v>
      </c>
      <c r="C7926">
        <v>1911</v>
      </c>
      <c r="D7926" s="61" t="s">
        <v>2105</v>
      </c>
    </row>
    <row r="7927" spans="1:4" hidden="1" x14ac:dyDescent="0.25">
      <c r="A7927" s="61" t="s">
        <v>154</v>
      </c>
      <c r="B7927" s="61" t="s">
        <v>275</v>
      </c>
      <c r="C7927">
        <v>1912</v>
      </c>
      <c r="D7927" s="61" t="s">
        <v>1513</v>
      </c>
    </row>
    <row r="7928" spans="1:4" hidden="1" x14ac:dyDescent="0.25">
      <c r="A7928" s="61" t="s">
        <v>154</v>
      </c>
      <c r="B7928" s="61" t="s">
        <v>275</v>
      </c>
      <c r="C7928">
        <v>1913</v>
      </c>
      <c r="D7928" s="61" t="s">
        <v>1513</v>
      </c>
    </row>
    <row r="7929" spans="1:4" hidden="1" x14ac:dyDescent="0.25">
      <c r="A7929" s="61" t="s">
        <v>154</v>
      </c>
      <c r="B7929" s="61" t="s">
        <v>275</v>
      </c>
      <c r="C7929">
        <v>1914</v>
      </c>
      <c r="D7929" s="61" t="s">
        <v>1513</v>
      </c>
    </row>
    <row r="7930" spans="1:4" hidden="1" x14ac:dyDescent="0.25">
      <c r="A7930" s="61" t="s">
        <v>154</v>
      </c>
      <c r="B7930" s="61" t="s">
        <v>275</v>
      </c>
      <c r="C7930">
        <v>1915</v>
      </c>
      <c r="D7930" s="61" t="s">
        <v>1513</v>
      </c>
    </row>
    <row r="7931" spans="1:4" hidden="1" x14ac:dyDescent="0.25">
      <c r="A7931" s="61" t="s">
        <v>154</v>
      </c>
      <c r="B7931" s="61" t="s">
        <v>275</v>
      </c>
      <c r="C7931">
        <v>1916</v>
      </c>
      <c r="D7931" s="61" t="s">
        <v>2624</v>
      </c>
    </row>
    <row r="7932" spans="1:4" hidden="1" x14ac:dyDescent="0.25">
      <c r="A7932" s="61" t="s">
        <v>154</v>
      </c>
      <c r="B7932" s="61" t="s">
        <v>275</v>
      </c>
      <c r="C7932">
        <v>1917</v>
      </c>
      <c r="D7932" s="61" t="s">
        <v>1849</v>
      </c>
    </row>
    <row r="7933" spans="1:4" hidden="1" x14ac:dyDescent="0.25">
      <c r="A7933" s="61" t="s">
        <v>154</v>
      </c>
      <c r="B7933" s="61" t="s">
        <v>275</v>
      </c>
      <c r="C7933">
        <v>1918</v>
      </c>
      <c r="D7933" s="61" t="s">
        <v>1849</v>
      </c>
    </row>
    <row r="7934" spans="1:4" hidden="1" x14ac:dyDescent="0.25">
      <c r="A7934" s="61" t="s">
        <v>154</v>
      </c>
      <c r="B7934" s="61" t="s">
        <v>275</v>
      </c>
      <c r="C7934">
        <v>1919</v>
      </c>
      <c r="D7934" s="61" t="s">
        <v>1849</v>
      </c>
    </row>
    <row r="7935" spans="1:4" hidden="1" x14ac:dyDescent="0.25">
      <c r="A7935" s="61" t="s">
        <v>154</v>
      </c>
      <c r="B7935" s="61" t="s">
        <v>275</v>
      </c>
      <c r="C7935">
        <v>1920</v>
      </c>
      <c r="D7935" s="61" t="s">
        <v>1849</v>
      </c>
    </row>
    <row r="7936" spans="1:4" hidden="1" x14ac:dyDescent="0.25">
      <c r="A7936" s="61" t="s">
        <v>154</v>
      </c>
      <c r="B7936" s="61" t="s">
        <v>275</v>
      </c>
      <c r="C7936">
        <v>1921</v>
      </c>
      <c r="D7936" s="61" t="s">
        <v>1849</v>
      </c>
    </row>
    <row r="7937" spans="1:4" hidden="1" x14ac:dyDescent="0.25">
      <c r="A7937" s="61" t="s">
        <v>154</v>
      </c>
      <c r="B7937" s="61" t="s">
        <v>275</v>
      </c>
      <c r="C7937">
        <v>1922</v>
      </c>
      <c r="D7937" s="61" t="s">
        <v>1849</v>
      </c>
    </row>
    <row r="7938" spans="1:4" hidden="1" x14ac:dyDescent="0.25">
      <c r="A7938" s="61" t="s">
        <v>154</v>
      </c>
      <c r="B7938" s="61" t="s">
        <v>275</v>
      </c>
      <c r="C7938">
        <v>1923</v>
      </c>
      <c r="D7938" s="61" t="s">
        <v>1849</v>
      </c>
    </row>
    <row r="7939" spans="1:4" hidden="1" x14ac:dyDescent="0.25">
      <c r="A7939" s="61" t="s">
        <v>154</v>
      </c>
      <c r="B7939" s="61" t="s">
        <v>275</v>
      </c>
      <c r="C7939">
        <v>1924</v>
      </c>
      <c r="D7939" s="61" t="s">
        <v>2625</v>
      </c>
    </row>
    <row r="7940" spans="1:4" hidden="1" x14ac:dyDescent="0.25">
      <c r="A7940" s="61" t="s">
        <v>154</v>
      </c>
      <c r="B7940" s="61" t="s">
        <v>275</v>
      </c>
      <c r="C7940">
        <v>1925</v>
      </c>
      <c r="D7940" s="61" t="s">
        <v>2231</v>
      </c>
    </row>
    <row r="7941" spans="1:4" hidden="1" x14ac:dyDescent="0.25">
      <c r="A7941" s="61" t="s">
        <v>154</v>
      </c>
      <c r="B7941" s="61" t="s">
        <v>275</v>
      </c>
      <c r="C7941">
        <v>1926</v>
      </c>
      <c r="D7941" s="61" t="s">
        <v>2231</v>
      </c>
    </row>
    <row r="7942" spans="1:4" hidden="1" x14ac:dyDescent="0.25">
      <c r="A7942" s="61" t="s">
        <v>154</v>
      </c>
      <c r="B7942" s="61" t="s">
        <v>275</v>
      </c>
      <c r="C7942">
        <v>1927</v>
      </c>
      <c r="D7942" s="61" t="s">
        <v>2231</v>
      </c>
    </row>
    <row r="7943" spans="1:4" hidden="1" x14ac:dyDescent="0.25">
      <c r="A7943" s="61" t="s">
        <v>154</v>
      </c>
      <c r="B7943" s="61" t="s">
        <v>275</v>
      </c>
      <c r="C7943">
        <v>1928</v>
      </c>
      <c r="D7943" s="61" t="s">
        <v>2448</v>
      </c>
    </row>
    <row r="7944" spans="1:4" hidden="1" x14ac:dyDescent="0.25">
      <c r="A7944" s="61" t="s">
        <v>154</v>
      </c>
      <c r="B7944" s="61" t="s">
        <v>275</v>
      </c>
      <c r="C7944">
        <v>1929</v>
      </c>
      <c r="D7944" s="61" t="s">
        <v>2448</v>
      </c>
    </row>
    <row r="7945" spans="1:4" hidden="1" x14ac:dyDescent="0.25">
      <c r="A7945" s="61" t="s">
        <v>154</v>
      </c>
      <c r="B7945" s="61" t="s">
        <v>275</v>
      </c>
      <c r="C7945">
        <v>1930</v>
      </c>
      <c r="D7945" s="61" t="s">
        <v>2499</v>
      </c>
    </row>
    <row r="7946" spans="1:4" hidden="1" x14ac:dyDescent="0.25">
      <c r="A7946" s="61" t="s">
        <v>154</v>
      </c>
      <c r="B7946" s="61" t="s">
        <v>275</v>
      </c>
      <c r="C7946">
        <v>1931</v>
      </c>
      <c r="D7946" s="61" t="s">
        <v>2502</v>
      </c>
    </row>
    <row r="7947" spans="1:4" hidden="1" x14ac:dyDescent="0.25">
      <c r="A7947" s="61" t="s">
        <v>154</v>
      </c>
      <c r="B7947" s="61" t="s">
        <v>275</v>
      </c>
      <c r="C7947">
        <v>1932</v>
      </c>
      <c r="D7947" s="61" t="s">
        <v>2502</v>
      </c>
    </row>
    <row r="7948" spans="1:4" hidden="1" x14ac:dyDescent="0.25">
      <c r="A7948" s="61" t="s">
        <v>154</v>
      </c>
      <c r="B7948" s="61" t="s">
        <v>275</v>
      </c>
      <c r="C7948">
        <v>1933</v>
      </c>
      <c r="D7948" s="61" t="s">
        <v>2502</v>
      </c>
    </row>
    <row r="7949" spans="1:4" hidden="1" x14ac:dyDescent="0.25">
      <c r="A7949" s="61" t="s">
        <v>154</v>
      </c>
      <c r="B7949" s="61" t="s">
        <v>275</v>
      </c>
      <c r="C7949">
        <v>1934</v>
      </c>
      <c r="D7949" s="61" t="s">
        <v>2502</v>
      </c>
    </row>
    <row r="7950" spans="1:4" hidden="1" x14ac:dyDescent="0.25">
      <c r="A7950" s="61" t="s">
        <v>154</v>
      </c>
      <c r="B7950" s="61" t="s">
        <v>275</v>
      </c>
      <c r="C7950">
        <v>1935</v>
      </c>
      <c r="D7950" s="61" t="s">
        <v>2502</v>
      </c>
    </row>
    <row r="7951" spans="1:4" hidden="1" x14ac:dyDescent="0.25">
      <c r="A7951" s="61" t="s">
        <v>154</v>
      </c>
      <c r="B7951" s="61" t="s">
        <v>275</v>
      </c>
      <c r="C7951">
        <v>1936</v>
      </c>
      <c r="D7951" s="61" t="s">
        <v>2502</v>
      </c>
    </row>
    <row r="7952" spans="1:4" hidden="1" x14ac:dyDescent="0.25">
      <c r="A7952" s="61" t="s">
        <v>154</v>
      </c>
      <c r="B7952" s="61" t="s">
        <v>275</v>
      </c>
      <c r="C7952">
        <v>1937</v>
      </c>
      <c r="D7952" s="61" t="s">
        <v>2502</v>
      </c>
    </row>
    <row r="7953" spans="1:4" hidden="1" x14ac:dyDescent="0.25">
      <c r="A7953" s="61" t="s">
        <v>154</v>
      </c>
      <c r="B7953" s="61" t="s">
        <v>275</v>
      </c>
      <c r="C7953">
        <v>1938</v>
      </c>
      <c r="D7953" s="61" t="s">
        <v>2502</v>
      </c>
    </row>
    <row r="7954" spans="1:4" hidden="1" x14ac:dyDescent="0.25">
      <c r="A7954" s="61" t="s">
        <v>154</v>
      </c>
      <c r="B7954" s="61" t="s">
        <v>275</v>
      </c>
      <c r="C7954">
        <v>1939</v>
      </c>
      <c r="D7954" s="61" t="s">
        <v>2502</v>
      </c>
    </row>
    <row r="7955" spans="1:4" hidden="1" x14ac:dyDescent="0.25">
      <c r="A7955" s="61" t="s">
        <v>154</v>
      </c>
      <c r="B7955" s="61" t="s">
        <v>275</v>
      </c>
      <c r="C7955">
        <v>1940</v>
      </c>
      <c r="D7955" s="61" t="s">
        <v>2502</v>
      </c>
    </row>
    <row r="7956" spans="1:4" hidden="1" x14ac:dyDescent="0.25">
      <c r="A7956" s="61" t="s">
        <v>154</v>
      </c>
      <c r="B7956" s="61" t="s">
        <v>275</v>
      </c>
      <c r="C7956">
        <v>1941</v>
      </c>
      <c r="D7956" s="61" t="s">
        <v>2502</v>
      </c>
    </row>
    <row r="7957" spans="1:4" hidden="1" x14ac:dyDescent="0.25">
      <c r="A7957" s="61" t="s">
        <v>154</v>
      </c>
      <c r="B7957" s="61" t="s">
        <v>275</v>
      </c>
      <c r="C7957">
        <v>1942</v>
      </c>
      <c r="D7957" s="61" t="s">
        <v>2502</v>
      </c>
    </row>
    <row r="7958" spans="1:4" hidden="1" x14ac:dyDescent="0.25">
      <c r="A7958" s="61" t="s">
        <v>154</v>
      </c>
      <c r="B7958" s="61" t="s">
        <v>275</v>
      </c>
      <c r="C7958">
        <v>1943</v>
      </c>
      <c r="D7958" s="61" t="s">
        <v>2626</v>
      </c>
    </row>
    <row r="7959" spans="1:4" hidden="1" x14ac:dyDescent="0.25">
      <c r="A7959" s="61" t="s">
        <v>154</v>
      </c>
      <c r="B7959" s="61" t="s">
        <v>275</v>
      </c>
      <c r="C7959">
        <v>1944</v>
      </c>
      <c r="D7959" s="61" t="s">
        <v>2627</v>
      </c>
    </row>
    <row r="7960" spans="1:4" hidden="1" x14ac:dyDescent="0.25">
      <c r="A7960" s="61" t="s">
        <v>154</v>
      </c>
      <c r="B7960" s="61" t="s">
        <v>275</v>
      </c>
      <c r="C7960">
        <v>1945</v>
      </c>
      <c r="D7960" s="61" t="s">
        <v>2627</v>
      </c>
    </row>
    <row r="7961" spans="1:4" hidden="1" x14ac:dyDescent="0.25">
      <c r="A7961" s="61" t="s">
        <v>154</v>
      </c>
      <c r="B7961" s="61" t="s">
        <v>275</v>
      </c>
      <c r="C7961">
        <v>1946</v>
      </c>
      <c r="D7961" s="61" t="s">
        <v>2627</v>
      </c>
    </row>
    <row r="7962" spans="1:4" hidden="1" x14ac:dyDescent="0.25">
      <c r="A7962" s="61" t="s">
        <v>154</v>
      </c>
      <c r="B7962" s="61" t="s">
        <v>275</v>
      </c>
      <c r="C7962">
        <v>1947</v>
      </c>
      <c r="D7962" s="61" t="s">
        <v>2627</v>
      </c>
    </row>
    <row r="7963" spans="1:4" hidden="1" x14ac:dyDescent="0.25">
      <c r="A7963" s="61" t="s">
        <v>154</v>
      </c>
      <c r="B7963" s="61" t="s">
        <v>275</v>
      </c>
      <c r="C7963">
        <v>1948</v>
      </c>
      <c r="D7963" s="61" t="s">
        <v>2627</v>
      </c>
    </row>
    <row r="7964" spans="1:4" hidden="1" x14ac:dyDescent="0.25">
      <c r="A7964" s="61" t="s">
        <v>154</v>
      </c>
      <c r="B7964" s="61" t="s">
        <v>275</v>
      </c>
      <c r="C7964">
        <v>1949</v>
      </c>
      <c r="D7964" s="61" t="s">
        <v>2627</v>
      </c>
    </row>
    <row r="7965" spans="1:4" hidden="1" x14ac:dyDescent="0.25">
      <c r="A7965" s="61" t="s">
        <v>154</v>
      </c>
      <c r="B7965" s="61" t="s">
        <v>275</v>
      </c>
      <c r="C7965">
        <v>1950</v>
      </c>
      <c r="D7965" s="61" t="s">
        <v>2627</v>
      </c>
    </row>
    <row r="7966" spans="1:4" hidden="1" x14ac:dyDescent="0.25">
      <c r="A7966" s="61" t="s">
        <v>154</v>
      </c>
      <c r="B7966" s="61" t="s">
        <v>275</v>
      </c>
      <c r="C7966">
        <v>1951</v>
      </c>
      <c r="D7966" s="61" t="s">
        <v>2627</v>
      </c>
    </row>
    <row r="7967" spans="1:4" hidden="1" x14ac:dyDescent="0.25">
      <c r="A7967" s="61" t="s">
        <v>154</v>
      </c>
      <c r="B7967" s="61" t="s">
        <v>275</v>
      </c>
      <c r="C7967">
        <v>1952</v>
      </c>
      <c r="D7967" s="61" t="s">
        <v>2627</v>
      </c>
    </row>
    <row r="7968" spans="1:4" hidden="1" x14ac:dyDescent="0.25">
      <c r="A7968" s="61" t="s">
        <v>154</v>
      </c>
      <c r="B7968" s="61" t="s">
        <v>275</v>
      </c>
      <c r="C7968">
        <v>1953</v>
      </c>
      <c r="D7968" s="61" t="s">
        <v>2626</v>
      </c>
    </row>
    <row r="7969" spans="1:4" hidden="1" x14ac:dyDescent="0.25">
      <c r="A7969" s="61" t="s">
        <v>154</v>
      </c>
      <c r="B7969" s="61" t="s">
        <v>275</v>
      </c>
      <c r="C7969">
        <v>1954</v>
      </c>
      <c r="D7969" s="61" t="s">
        <v>1511</v>
      </c>
    </row>
    <row r="7970" spans="1:4" hidden="1" x14ac:dyDescent="0.25">
      <c r="A7970" s="61" t="s">
        <v>154</v>
      </c>
      <c r="B7970" s="61" t="s">
        <v>275</v>
      </c>
      <c r="C7970">
        <v>1955</v>
      </c>
      <c r="D7970" s="61" t="s">
        <v>1511</v>
      </c>
    </row>
    <row r="7971" spans="1:4" hidden="1" x14ac:dyDescent="0.25">
      <c r="A7971" s="61" t="s">
        <v>154</v>
      </c>
      <c r="B7971" s="61" t="s">
        <v>275</v>
      </c>
      <c r="C7971">
        <v>1956</v>
      </c>
      <c r="D7971" s="61" t="s">
        <v>1511</v>
      </c>
    </row>
    <row r="7972" spans="1:4" hidden="1" x14ac:dyDescent="0.25">
      <c r="A7972" s="61" t="s">
        <v>154</v>
      </c>
      <c r="B7972" s="61" t="s">
        <v>275</v>
      </c>
      <c r="C7972">
        <v>1957</v>
      </c>
      <c r="D7972" s="61" t="s">
        <v>1511</v>
      </c>
    </row>
    <row r="7973" spans="1:4" hidden="1" x14ac:dyDescent="0.25">
      <c r="A7973" s="61" t="s">
        <v>154</v>
      </c>
      <c r="B7973" s="61" t="s">
        <v>275</v>
      </c>
      <c r="C7973">
        <v>1958</v>
      </c>
      <c r="D7973" s="61" t="s">
        <v>1511</v>
      </c>
    </row>
    <row r="7974" spans="1:4" hidden="1" x14ac:dyDescent="0.25">
      <c r="A7974" s="61" t="s">
        <v>154</v>
      </c>
      <c r="B7974" s="61" t="s">
        <v>275</v>
      </c>
      <c r="C7974">
        <v>1959</v>
      </c>
      <c r="D7974" s="61" t="s">
        <v>1511</v>
      </c>
    </row>
    <row r="7975" spans="1:4" hidden="1" x14ac:dyDescent="0.25">
      <c r="A7975" s="61" t="s">
        <v>154</v>
      </c>
      <c r="B7975" s="61" t="s">
        <v>275</v>
      </c>
      <c r="C7975">
        <v>1960</v>
      </c>
      <c r="D7975" s="61" t="s">
        <v>2627</v>
      </c>
    </row>
    <row r="7976" spans="1:4" hidden="1" x14ac:dyDescent="0.25">
      <c r="A7976" s="61" t="s">
        <v>154</v>
      </c>
      <c r="B7976" s="61" t="s">
        <v>275</v>
      </c>
      <c r="C7976">
        <v>1961</v>
      </c>
      <c r="D7976" s="61" t="s">
        <v>2627</v>
      </c>
    </row>
    <row r="7977" spans="1:4" hidden="1" x14ac:dyDescent="0.25">
      <c r="A7977" s="61" t="s">
        <v>154</v>
      </c>
      <c r="B7977" s="61" t="s">
        <v>275</v>
      </c>
      <c r="C7977">
        <v>1962</v>
      </c>
      <c r="D7977" s="61" t="s">
        <v>1850</v>
      </c>
    </row>
    <row r="7978" spans="1:4" hidden="1" x14ac:dyDescent="0.25">
      <c r="A7978" s="61" t="s">
        <v>154</v>
      </c>
      <c r="B7978" s="61" t="s">
        <v>275</v>
      </c>
      <c r="C7978">
        <v>1963</v>
      </c>
      <c r="D7978" s="61" t="s">
        <v>1805</v>
      </c>
    </row>
    <row r="7979" spans="1:4" hidden="1" x14ac:dyDescent="0.25">
      <c r="A7979" s="61" t="s">
        <v>154</v>
      </c>
      <c r="B7979" s="61" t="s">
        <v>275</v>
      </c>
      <c r="C7979">
        <v>1964</v>
      </c>
      <c r="D7979" s="61" t="s">
        <v>1521</v>
      </c>
    </row>
    <row r="7980" spans="1:4" hidden="1" x14ac:dyDescent="0.25">
      <c r="A7980" s="61" t="s">
        <v>154</v>
      </c>
      <c r="B7980" s="61" t="s">
        <v>275</v>
      </c>
      <c r="C7980">
        <v>1965</v>
      </c>
      <c r="D7980" s="61" t="s">
        <v>1521</v>
      </c>
    </row>
    <row r="7981" spans="1:4" hidden="1" x14ac:dyDescent="0.25">
      <c r="A7981" s="61" t="s">
        <v>154</v>
      </c>
      <c r="B7981" s="61" t="s">
        <v>275</v>
      </c>
      <c r="C7981">
        <v>1966</v>
      </c>
      <c r="D7981" s="61" t="s">
        <v>2492</v>
      </c>
    </row>
    <row r="7982" spans="1:4" hidden="1" x14ac:dyDescent="0.25">
      <c r="A7982" s="61" t="s">
        <v>154</v>
      </c>
      <c r="B7982" s="61" t="s">
        <v>275</v>
      </c>
      <c r="C7982">
        <v>1967</v>
      </c>
      <c r="D7982" s="61" t="s">
        <v>2188</v>
      </c>
    </row>
    <row r="7983" spans="1:4" hidden="1" x14ac:dyDescent="0.25">
      <c r="A7983" s="61" t="s">
        <v>154</v>
      </c>
      <c r="B7983" s="61" t="s">
        <v>275</v>
      </c>
      <c r="C7983">
        <v>1968</v>
      </c>
      <c r="D7983" s="61" t="s">
        <v>2188</v>
      </c>
    </row>
    <row r="7984" spans="1:4" hidden="1" x14ac:dyDescent="0.25">
      <c r="A7984" s="61" t="s">
        <v>154</v>
      </c>
      <c r="B7984" s="61" t="s">
        <v>275</v>
      </c>
      <c r="C7984">
        <v>1969</v>
      </c>
      <c r="D7984" s="61" t="s">
        <v>2188</v>
      </c>
    </row>
    <row r="7985" spans="1:4" hidden="1" x14ac:dyDescent="0.25">
      <c r="A7985" s="61" t="s">
        <v>154</v>
      </c>
      <c r="B7985" s="61" t="s">
        <v>275</v>
      </c>
      <c r="C7985">
        <v>1970</v>
      </c>
      <c r="D7985" s="61" t="s">
        <v>2461</v>
      </c>
    </row>
    <row r="7986" spans="1:4" hidden="1" x14ac:dyDescent="0.25">
      <c r="A7986" s="61" t="s">
        <v>154</v>
      </c>
      <c r="B7986" s="61" t="s">
        <v>275</v>
      </c>
      <c r="C7986">
        <v>1971</v>
      </c>
      <c r="D7986" s="61" t="s">
        <v>2461</v>
      </c>
    </row>
    <row r="7987" spans="1:4" hidden="1" x14ac:dyDescent="0.25">
      <c r="A7987" s="61" t="s">
        <v>154</v>
      </c>
      <c r="B7987" s="61" t="s">
        <v>275</v>
      </c>
      <c r="C7987">
        <v>1972</v>
      </c>
      <c r="D7987" s="61" t="s">
        <v>2461</v>
      </c>
    </row>
    <row r="7988" spans="1:4" hidden="1" x14ac:dyDescent="0.25">
      <c r="A7988" s="61" t="s">
        <v>154</v>
      </c>
      <c r="B7988" s="61" t="s">
        <v>275</v>
      </c>
      <c r="C7988">
        <v>1973</v>
      </c>
      <c r="D7988" s="61" t="s">
        <v>2469</v>
      </c>
    </row>
    <row r="7989" spans="1:4" hidden="1" x14ac:dyDescent="0.25">
      <c r="A7989" s="61" t="s">
        <v>154</v>
      </c>
      <c r="B7989" s="61" t="s">
        <v>275</v>
      </c>
      <c r="C7989">
        <v>1974</v>
      </c>
      <c r="D7989" s="61" t="s">
        <v>2461</v>
      </c>
    </row>
    <row r="7990" spans="1:4" hidden="1" x14ac:dyDescent="0.25">
      <c r="A7990" s="61" t="s">
        <v>154</v>
      </c>
      <c r="B7990" s="61" t="s">
        <v>275</v>
      </c>
      <c r="C7990">
        <v>1975</v>
      </c>
      <c r="D7990" s="61" t="s">
        <v>2461</v>
      </c>
    </row>
    <row r="7991" spans="1:4" hidden="1" x14ac:dyDescent="0.25">
      <c r="A7991" s="61" t="s">
        <v>154</v>
      </c>
      <c r="B7991" s="61" t="s">
        <v>275</v>
      </c>
      <c r="C7991">
        <v>1976</v>
      </c>
      <c r="D7991" s="61" t="s">
        <v>2461</v>
      </c>
    </row>
    <row r="7992" spans="1:4" hidden="1" x14ac:dyDescent="0.25">
      <c r="A7992" s="61" t="s">
        <v>154</v>
      </c>
      <c r="B7992" s="61" t="s">
        <v>275</v>
      </c>
      <c r="C7992">
        <v>1977</v>
      </c>
      <c r="D7992" s="61" t="s">
        <v>2183</v>
      </c>
    </row>
    <row r="7993" spans="1:4" hidden="1" x14ac:dyDescent="0.25">
      <c r="A7993" s="61" t="s">
        <v>154</v>
      </c>
      <c r="B7993" s="61" t="s">
        <v>275</v>
      </c>
      <c r="C7993">
        <v>1978</v>
      </c>
      <c r="D7993" s="61" t="s">
        <v>2496</v>
      </c>
    </row>
    <row r="7994" spans="1:4" hidden="1" x14ac:dyDescent="0.25">
      <c r="A7994" s="61" t="s">
        <v>154</v>
      </c>
      <c r="B7994" s="61" t="s">
        <v>275</v>
      </c>
      <c r="C7994">
        <v>1979</v>
      </c>
      <c r="D7994" s="61" t="s">
        <v>1779</v>
      </c>
    </row>
    <row r="7995" spans="1:4" hidden="1" x14ac:dyDescent="0.25">
      <c r="A7995" s="61" t="s">
        <v>154</v>
      </c>
      <c r="B7995" s="61" t="s">
        <v>275</v>
      </c>
      <c r="C7995">
        <v>1980</v>
      </c>
      <c r="D7995" s="61" t="s">
        <v>1779</v>
      </c>
    </row>
    <row r="7996" spans="1:4" hidden="1" x14ac:dyDescent="0.25">
      <c r="A7996" s="61" t="s">
        <v>154</v>
      </c>
      <c r="B7996" s="61" t="s">
        <v>275</v>
      </c>
      <c r="C7996">
        <v>1981</v>
      </c>
      <c r="D7996" s="61" t="s">
        <v>1779</v>
      </c>
    </row>
    <row r="7997" spans="1:4" hidden="1" x14ac:dyDescent="0.25">
      <c r="A7997" s="61" t="s">
        <v>154</v>
      </c>
      <c r="B7997" s="61" t="s">
        <v>275</v>
      </c>
      <c r="C7997">
        <v>1982</v>
      </c>
      <c r="D7997" s="61" t="s">
        <v>1779</v>
      </c>
    </row>
    <row r="7998" spans="1:4" hidden="1" x14ac:dyDescent="0.25">
      <c r="A7998" s="61" t="s">
        <v>154</v>
      </c>
      <c r="B7998" s="61" t="s">
        <v>275</v>
      </c>
      <c r="C7998">
        <v>1983</v>
      </c>
      <c r="D7998" s="61" t="s">
        <v>1777</v>
      </c>
    </row>
    <row r="7999" spans="1:4" hidden="1" x14ac:dyDescent="0.25">
      <c r="A7999" s="61" t="s">
        <v>154</v>
      </c>
      <c r="B7999" s="61" t="s">
        <v>275</v>
      </c>
      <c r="C7999">
        <v>1984</v>
      </c>
      <c r="D7999" s="61" t="s">
        <v>1777</v>
      </c>
    </row>
    <row r="8000" spans="1:4" hidden="1" x14ac:dyDescent="0.25">
      <c r="A8000" s="61" t="s">
        <v>154</v>
      </c>
      <c r="B8000" s="61" t="s">
        <v>275</v>
      </c>
      <c r="C8000">
        <v>1985</v>
      </c>
      <c r="D8000" s="61" t="s">
        <v>1777</v>
      </c>
    </row>
    <row r="8001" spans="1:4" hidden="1" x14ac:dyDescent="0.25">
      <c r="A8001" s="61" t="s">
        <v>154</v>
      </c>
      <c r="B8001" s="61" t="s">
        <v>275</v>
      </c>
      <c r="C8001">
        <v>1986</v>
      </c>
      <c r="D8001" s="61" t="s">
        <v>2621</v>
      </c>
    </row>
    <row r="8002" spans="1:4" hidden="1" x14ac:dyDescent="0.25">
      <c r="A8002" s="61" t="s">
        <v>154</v>
      </c>
      <c r="B8002" s="61" t="s">
        <v>275</v>
      </c>
      <c r="C8002">
        <v>1987</v>
      </c>
      <c r="D8002" s="61" t="s">
        <v>2352</v>
      </c>
    </row>
    <row r="8003" spans="1:4" hidden="1" x14ac:dyDescent="0.25">
      <c r="A8003" s="61" t="s">
        <v>154</v>
      </c>
      <c r="B8003" s="61" t="s">
        <v>275</v>
      </c>
      <c r="C8003">
        <v>1988</v>
      </c>
      <c r="D8003" s="61" t="s">
        <v>2333</v>
      </c>
    </row>
    <row r="8004" spans="1:4" hidden="1" x14ac:dyDescent="0.25">
      <c r="A8004" s="61" t="s">
        <v>154</v>
      </c>
      <c r="B8004" s="61" t="s">
        <v>275</v>
      </c>
      <c r="C8004">
        <v>1989</v>
      </c>
      <c r="D8004" s="61" t="s">
        <v>2333</v>
      </c>
    </row>
    <row r="8005" spans="1:4" hidden="1" x14ac:dyDescent="0.25">
      <c r="A8005" s="61" t="s">
        <v>154</v>
      </c>
      <c r="B8005" s="61" t="s">
        <v>275</v>
      </c>
      <c r="C8005">
        <v>1990</v>
      </c>
      <c r="D8005" s="61" t="s">
        <v>2226</v>
      </c>
    </row>
    <row r="8006" spans="1:4" hidden="1" x14ac:dyDescent="0.25">
      <c r="A8006" s="61" t="s">
        <v>154</v>
      </c>
      <c r="B8006" s="61" t="s">
        <v>275</v>
      </c>
      <c r="C8006">
        <v>1991</v>
      </c>
      <c r="D8006" s="61" t="s">
        <v>2226</v>
      </c>
    </row>
    <row r="8007" spans="1:4" hidden="1" x14ac:dyDescent="0.25">
      <c r="A8007" s="61" t="s">
        <v>154</v>
      </c>
      <c r="B8007" s="61" t="s">
        <v>275</v>
      </c>
      <c r="C8007">
        <v>1992</v>
      </c>
      <c r="D8007" s="61" t="s">
        <v>2226</v>
      </c>
    </row>
    <row r="8008" spans="1:4" hidden="1" x14ac:dyDescent="0.25">
      <c r="A8008" s="61" t="s">
        <v>154</v>
      </c>
      <c r="B8008" s="61" t="s">
        <v>275</v>
      </c>
      <c r="C8008">
        <v>1993</v>
      </c>
      <c r="D8008" s="61" t="s">
        <v>2538</v>
      </c>
    </row>
    <row r="8009" spans="1:4" hidden="1" x14ac:dyDescent="0.25">
      <c r="A8009" s="61" t="s">
        <v>154</v>
      </c>
      <c r="B8009" s="61" t="s">
        <v>275</v>
      </c>
      <c r="C8009">
        <v>1994</v>
      </c>
      <c r="D8009" s="61" t="s">
        <v>1756</v>
      </c>
    </row>
    <row r="8010" spans="1:4" hidden="1" x14ac:dyDescent="0.25">
      <c r="A8010" s="61" t="s">
        <v>154</v>
      </c>
      <c r="B8010" s="61" t="s">
        <v>275</v>
      </c>
      <c r="C8010">
        <v>1995</v>
      </c>
      <c r="D8010" s="61" t="s">
        <v>1756</v>
      </c>
    </row>
    <row r="8011" spans="1:4" hidden="1" x14ac:dyDescent="0.25">
      <c r="A8011" s="61" t="s">
        <v>154</v>
      </c>
      <c r="B8011" s="61" t="s">
        <v>275</v>
      </c>
      <c r="C8011">
        <v>1996</v>
      </c>
      <c r="D8011" s="61" t="s">
        <v>2352</v>
      </c>
    </row>
    <row r="8012" spans="1:4" hidden="1" x14ac:dyDescent="0.25">
      <c r="A8012" s="61" t="s">
        <v>154</v>
      </c>
      <c r="B8012" s="61" t="s">
        <v>275</v>
      </c>
      <c r="C8012">
        <v>1997</v>
      </c>
      <c r="D8012" s="61" t="s">
        <v>2628</v>
      </c>
    </row>
    <row r="8013" spans="1:4" hidden="1" x14ac:dyDescent="0.25">
      <c r="A8013" s="61" t="s">
        <v>154</v>
      </c>
      <c r="B8013" s="61" t="s">
        <v>275</v>
      </c>
      <c r="C8013">
        <v>1998</v>
      </c>
      <c r="D8013" s="61" t="s">
        <v>1700</v>
      </c>
    </row>
    <row r="8014" spans="1:4" hidden="1" x14ac:dyDescent="0.25">
      <c r="A8014" s="61" t="s">
        <v>154</v>
      </c>
      <c r="B8014" s="61" t="s">
        <v>275</v>
      </c>
      <c r="C8014">
        <v>1999</v>
      </c>
      <c r="D8014" s="61" t="s">
        <v>1700</v>
      </c>
    </row>
    <row r="8015" spans="1:4" hidden="1" x14ac:dyDescent="0.25">
      <c r="A8015" s="61" t="s">
        <v>154</v>
      </c>
      <c r="B8015" s="61" t="s">
        <v>275</v>
      </c>
      <c r="C8015">
        <v>2000</v>
      </c>
      <c r="D8015" s="61" t="s">
        <v>2425</v>
      </c>
    </row>
    <row r="8016" spans="1:4" hidden="1" x14ac:dyDescent="0.25">
      <c r="A8016" s="61" t="s">
        <v>154</v>
      </c>
      <c r="B8016" s="61" t="s">
        <v>275</v>
      </c>
      <c r="C8016">
        <v>2001</v>
      </c>
      <c r="D8016" s="61" t="s">
        <v>2425</v>
      </c>
    </row>
    <row r="8017" spans="1:4" hidden="1" x14ac:dyDescent="0.25">
      <c r="A8017" s="61" t="s">
        <v>154</v>
      </c>
      <c r="B8017" s="61" t="s">
        <v>275</v>
      </c>
      <c r="C8017">
        <v>2002</v>
      </c>
      <c r="D8017" s="61" t="s">
        <v>2423</v>
      </c>
    </row>
    <row r="8018" spans="1:4" hidden="1" x14ac:dyDescent="0.25">
      <c r="A8018" s="61" t="s">
        <v>154</v>
      </c>
      <c r="B8018" s="61" t="s">
        <v>275</v>
      </c>
      <c r="C8018">
        <v>2003</v>
      </c>
      <c r="D8018" s="61" t="s">
        <v>1806</v>
      </c>
    </row>
    <row r="8019" spans="1:4" hidden="1" x14ac:dyDescent="0.25">
      <c r="A8019" s="61" t="s">
        <v>154</v>
      </c>
      <c r="B8019" s="61" t="s">
        <v>275</v>
      </c>
      <c r="C8019">
        <v>2004</v>
      </c>
      <c r="D8019" s="61" t="s">
        <v>2571</v>
      </c>
    </row>
    <row r="8020" spans="1:4" hidden="1" x14ac:dyDescent="0.25">
      <c r="A8020" s="61" t="s">
        <v>154</v>
      </c>
      <c r="B8020" s="61" t="s">
        <v>275</v>
      </c>
      <c r="C8020">
        <v>2005</v>
      </c>
      <c r="D8020" s="61" t="s">
        <v>2571</v>
      </c>
    </row>
    <row r="8021" spans="1:4" hidden="1" x14ac:dyDescent="0.25">
      <c r="A8021" s="61" t="s">
        <v>154</v>
      </c>
      <c r="B8021" s="61" t="s">
        <v>275</v>
      </c>
      <c r="C8021">
        <v>2006</v>
      </c>
      <c r="D8021" s="61" t="s">
        <v>2571</v>
      </c>
    </row>
    <row r="8022" spans="1:4" hidden="1" x14ac:dyDescent="0.25">
      <c r="A8022" s="61" t="s">
        <v>154</v>
      </c>
      <c r="B8022" s="61" t="s">
        <v>275</v>
      </c>
      <c r="C8022">
        <v>2007</v>
      </c>
      <c r="D8022" s="61" t="s">
        <v>2571</v>
      </c>
    </row>
    <row r="8023" spans="1:4" hidden="1" x14ac:dyDescent="0.25">
      <c r="A8023" s="61" t="s">
        <v>154</v>
      </c>
      <c r="B8023" s="61" t="s">
        <v>275</v>
      </c>
      <c r="C8023">
        <v>2008</v>
      </c>
      <c r="D8023" s="61" t="s">
        <v>2571</v>
      </c>
    </row>
    <row r="8024" spans="1:4" hidden="1" x14ac:dyDescent="0.25">
      <c r="A8024" s="61" t="s">
        <v>154</v>
      </c>
      <c r="B8024" s="61" t="s">
        <v>275</v>
      </c>
      <c r="C8024">
        <v>2009</v>
      </c>
      <c r="D8024" s="61" t="s">
        <v>2571</v>
      </c>
    </row>
    <row r="8025" spans="1:4" hidden="1" x14ac:dyDescent="0.25">
      <c r="A8025" s="61" t="s">
        <v>154</v>
      </c>
      <c r="B8025" s="61" t="s">
        <v>275</v>
      </c>
      <c r="C8025">
        <v>2010</v>
      </c>
      <c r="D8025" s="61" t="s">
        <v>2629</v>
      </c>
    </row>
    <row r="8026" spans="1:4" hidden="1" x14ac:dyDescent="0.25">
      <c r="A8026" s="61" t="s">
        <v>154</v>
      </c>
      <c r="B8026" s="61" t="s">
        <v>275</v>
      </c>
      <c r="C8026">
        <v>2011</v>
      </c>
      <c r="D8026" s="61" t="s">
        <v>2572</v>
      </c>
    </row>
    <row r="8027" spans="1:4" hidden="1" x14ac:dyDescent="0.25">
      <c r="A8027" s="61" t="s">
        <v>154</v>
      </c>
      <c r="B8027" s="61" t="s">
        <v>275</v>
      </c>
      <c r="C8027">
        <v>2012</v>
      </c>
      <c r="D8027" s="61" t="s">
        <v>2109</v>
      </c>
    </row>
    <row r="8028" spans="1:4" hidden="1" x14ac:dyDescent="0.25">
      <c r="A8028" s="61" t="s">
        <v>154</v>
      </c>
      <c r="B8028" s="61" t="s">
        <v>275</v>
      </c>
      <c r="C8028">
        <v>2013</v>
      </c>
      <c r="D8028" s="61" t="s">
        <v>1494</v>
      </c>
    </row>
    <row r="8029" spans="1:4" hidden="1" x14ac:dyDescent="0.25">
      <c r="A8029" s="61" t="s">
        <v>154</v>
      </c>
      <c r="B8029" s="61" t="s">
        <v>275</v>
      </c>
      <c r="C8029">
        <v>2014</v>
      </c>
      <c r="D8029" s="61" t="s">
        <v>2630</v>
      </c>
    </row>
    <row r="8030" spans="1:4" hidden="1" x14ac:dyDescent="0.25">
      <c r="A8030" s="61" t="s">
        <v>154</v>
      </c>
      <c r="B8030" s="61" t="s">
        <v>275</v>
      </c>
      <c r="C8030">
        <v>2015</v>
      </c>
      <c r="D8030" s="61" t="s">
        <v>2053</v>
      </c>
    </row>
    <row r="8031" spans="1:4" hidden="1" x14ac:dyDescent="0.25">
      <c r="A8031" s="61" t="s">
        <v>154</v>
      </c>
      <c r="B8031" s="61" t="s">
        <v>275</v>
      </c>
      <c r="C8031">
        <v>2016</v>
      </c>
      <c r="D8031" s="61" t="s">
        <v>1696</v>
      </c>
    </row>
    <row r="8032" spans="1:4" hidden="1" x14ac:dyDescent="0.25">
      <c r="A8032" s="61" t="s">
        <v>154</v>
      </c>
      <c r="B8032" s="61" t="s">
        <v>275</v>
      </c>
      <c r="C8032">
        <v>2017</v>
      </c>
      <c r="D8032" s="61" t="s">
        <v>2621</v>
      </c>
    </row>
    <row r="8033" spans="1:4" hidden="1" x14ac:dyDescent="0.25">
      <c r="A8033" s="61" t="s">
        <v>154</v>
      </c>
      <c r="B8033" s="61" t="s">
        <v>275</v>
      </c>
      <c r="C8033">
        <v>2018</v>
      </c>
      <c r="D8033" s="61" t="s">
        <v>2118</v>
      </c>
    </row>
    <row r="8034" spans="1:4" hidden="1" x14ac:dyDescent="0.25">
      <c r="A8034" s="61" t="s">
        <v>154</v>
      </c>
      <c r="B8034" s="61" t="s">
        <v>275</v>
      </c>
      <c r="C8034">
        <v>2019</v>
      </c>
      <c r="D8034" s="61" t="s">
        <v>2333</v>
      </c>
    </row>
    <row r="8035" spans="1:4" hidden="1" x14ac:dyDescent="0.25">
      <c r="A8035" s="61" t="s">
        <v>154</v>
      </c>
      <c r="B8035" s="61" t="s">
        <v>275</v>
      </c>
      <c r="C8035">
        <v>2020</v>
      </c>
      <c r="D8035" s="61" t="s">
        <v>1859</v>
      </c>
    </row>
    <row r="8036" spans="1:4" hidden="1" x14ac:dyDescent="0.25">
      <c r="A8036" s="61" t="s">
        <v>154</v>
      </c>
      <c r="B8036" s="61" t="s">
        <v>275</v>
      </c>
      <c r="C8036">
        <v>2021</v>
      </c>
      <c r="D8036" s="61" t="s">
        <v>2419</v>
      </c>
    </row>
    <row r="8037" spans="1:4" hidden="1" x14ac:dyDescent="0.25">
      <c r="A8037" s="61" t="s">
        <v>154</v>
      </c>
      <c r="B8037" s="61" t="s">
        <v>275</v>
      </c>
      <c r="C8037">
        <v>2022</v>
      </c>
      <c r="D8037" s="61" t="s">
        <v>2631</v>
      </c>
    </row>
    <row r="8038" spans="1:4" x14ac:dyDescent="0.25">
      <c r="A8038" s="61" t="s">
        <v>154</v>
      </c>
      <c r="B8038" s="61" t="s">
        <v>275</v>
      </c>
      <c r="C8038">
        <v>2023</v>
      </c>
      <c r="D8038" s="61">
        <v>0.54</v>
      </c>
    </row>
    <row r="8039" spans="1:4" hidden="1" x14ac:dyDescent="0.25">
      <c r="A8039" s="61" t="s">
        <v>2632</v>
      </c>
      <c r="B8039" s="61" t="s">
        <v>594</v>
      </c>
      <c r="C8039">
        <v>1806</v>
      </c>
      <c r="D8039" s="61" t="s">
        <v>2162</v>
      </c>
    </row>
    <row r="8040" spans="1:4" hidden="1" x14ac:dyDescent="0.25">
      <c r="A8040" s="61" t="s">
        <v>2632</v>
      </c>
      <c r="B8040" s="61" t="s">
        <v>594</v>
      </c>
      <c r="C8040">
        <v>1807</v>
      </c>
      <c r="D8040" s="61" t="s">
        <v>2162</v>
      </c>
    </row>
    <row r="8041" spans="1:4" hidden="1" x14ac:dyDescent="0.25">
      <c r="A8041" s="61" t="s">
        <v>2632</v>
      </c>
      <c r="B8041" s="61" t="s">
        <v>594</v>
      </c>
      <c r="C8041">
        <v>1808</v>
      </c>
      <c r="D8041" s="61" t="s">
        <v>2162</v>
      </c>
    </row>
    <row r="8042" spans="1:4" hidden="1" x14ac:dyDescent="0.25">
      <c r="A8042" s="61" t="s">
        <v>2632</v>
      </c>
      <c r="B8042" s="61" t="s">
        <v>594</v>
      </c>
      <c r="C8042">
        <v>1809</v>
      </c>
      <c r="D8042" s="61" t="s">
        <v>2162</v>
      </c>
    </row>
    <row r="8043" spans="1:4" hidden="1" x14ac:dyDescent="0.25">
      <c r="A8043" s="61" t="s">
        <v>2632</v>
      </c>
      <c r="B8043" s="61" t="s">
        <v>594</v>
      </c>
      <c r="C8043">
        <v>1810</v>
      </c>
      <c r="D8043" s="61" t="s">
        <v>2162</v>
      </c>
    </row>
    <row r="8044" spans="1:4" hidden="1" x14ac:dyDescent="0.25">
      <c r="A8044" s="61" t="s">
        <v>2632</v>
      </c>
      <c r="B8044" s="61" t="s">
        <v>594</v>
      </c>
      <c r="C8044">
        <v>1811</v>
      </c>
      <c r="D8044" s="61" t="s">
        <v>2162</v>
      </c>
    </row>
    <row r="8045" spans="1:4" hidden="1" x14ac:dyDescent="0.25">
      <c r="A8045" s="61" t="s">
        <v>2632</v>
      </c>
      <c r="B8045" s="61" t="s">
        <v>594</v>
      </c>
      <c r="C8045">
        <v>1812</v>
      </c>
      <c r="D8045" s="61" t="s">
        <v>2162</v>
      </c>
    </row>
    <row r="8046" spans="1:4" hidden="1" x14ac:dyDescent="0.25">
      <c r="A8046" s="61" t="s">
        <v>2632</v>
      </c>
      <c r="B8046" s="61" t="s">
        <v>594</v>
      </c>
      <c r="C8046">
        <v>1813</v>
      </c>
      <c r="D8046" s="61" t="s">
        <v>2162</v>
      </c>
    </row>
    <row r="8047" spans="1:4" hidden="1" x14ac:dyDescent="0.25">
      <c r="A8047" s="61" t="s">
        <v>2632</v>
      </c>
      <c r="B8047" s="61" t="s">
        <v>594</v>
      </c>
      <c r="C8047">
        <v>1814</v>
      </c>
      <c r="D8047" s="61" t="s">
        <v>2551</v>
      </c>
    </row>
    <row r="8048" spans="1:4" hidden="1" x14ac:dyDescent="0.25">
      <c r="A8048" s="61" t="s">
        <v>2632</v>
      </c>
      <c r="B8048" s="61" t="s">
        <v>594</v>
      </c>
      <c r="C8048">
        <v>1815</v>
      </c>
      <c r="D8048" s="61" t="s">
        <v>2551</v>
      </c>
    </row>
    <row r="8049" spans="1:4" hidden="1" x14ac:dyDescent="0.25">
      <c r="A8049" s="61" t="s">
        <v>2632</v>
      </c>
      <c r="B8049" s="61" t="s">
        <v>594</v>
      </c>
      <c r="C8049">
        <v>1816</v>
      </c>
      <c r="D8049" s="61" t="s">
        <v>2551</v>
      </c>
    </row>
    <row r="8050" spans="1:4" hidden="1" x14ac:dyDescent="0.25">
      <c r="A8050" s="61" t="s">
        <v>2632</v>
      </c>
      <c r="B8050" s="61" t="s">
        <v>594</v>
      </c>
      <c r="C8050">
        <v>1817</v>
      </c>
      <c r="D8050" s="61" t="s">
        <v>2519</v>
      </c>
    </row>
    <row r="8051" spans="1:4" hidden="1" x14ac:dyDescent="0.25">
      <c r="A8051" s="61" t="s">
        <v>2632</v>
      </c>
      <c r="B8051" s="61" t="s">
        <v>594</v>
      </c>
      <c r="C8051">
        <v>1818</v>
      </c>
      <c r="D8051" s="61" t="s">
        <v>2519</v>
      </c>
    </row>
    <row r="8052" spans="1:4" hidden="1" x14ac:dyDescent="0.25">
      <c r="A8052" s="61" t="s">
        <v>2632</v>
      </c>
      <c r="B8052" s="61" t="s">
        <v>594</v>
      </c>
      <c r="C8052">
        <v>1819</v>
      </c>
      <c r="D8052" s="61" t="s">
        <v>1792</v>
      </c>
    </row>
    <row r="8053" spans="1:4" hidden="1" x14ac:dyDescent="0.25">
      <c r="A8053" s="61" t="s">
        <v>2632</v>
      </c>
      <c r="B8053" s="61" t="s">
        <v>594</v>
      </c>
      <c r="C8053">
        <v>1820</v>
      </c>
      <c r="D8053" s="61" t="s">
        <v>1792</v>
      </c>
    </row>
    <row r="8054" spans="1:4" hidden="1" x14ac:dyDescent="0.25">
      <c r="A8054" s="61" t="s">
        <v>2632</v>
      </c>
      <c r="B8054" s="61" t="s">
        <v>594</v>
      </c>
      <c r="C8054">
        <v>1821</v>
      </c>
      <c r="D8054" s="61" t="s">
        <v>1873</v>
      </c>
    </row>
    <row r="8055" spans="1:4" hidden="1" x14ac:dyDescent="0.25">
      <c r="A8055" s="61" t="s">
        <v>2632</v>
      </c>
      <c r="B8055" s="61" t="s">
        <v>594</v>
      </c>
      <c r="C8055">
        <v>1822</v>
      </c>
      <c r="D8055" s="61" t="s">
        <v>1873</v>
      </c>
    </row>
    <row r="8056" spans="1:4" hidden="1" x14ac:dyDescent="0.25">
      <c r="A8056" s="61" t="s">
        <v>2632</v>
      </c>
      <c r="B8056" s="61" t="s">
        <v>594</v>
      </c>
      <c r="C8056">
        <v>1823</v>
      </c>
      <c r="D8056" s="61" t="s">
        <v>1873</v>
      </c>
    </row>
    <row r="8057" spans="1:4" hidden="1" x14ac:dyDescent="0.25">
      <c r="A8057" s="61" t="s">
        <v>2632</v>
      </c>
      <c r="B8057" s="61" t="s">
        <v>594</v>
      </c>
      <c r="C8057">
        <v>1824</v>
      </c>
      <c r="D8057" s="61" t="s">
        <v>1873</v>
      </c>
    </row>
    <row r="8058" spans="1:4" hidden="1" x14ac:dyDescent="0.25">
      <c r="A8058" s="61" t="s">
        <v>2632</v>
      </c>
      <c r="B8058" s="61" t="s">
        <v>594</v>
      </c>
      <c r="C8058">
        <v>1825</v>
      </c>
      <c r="D8058" s="61" t="s">
        <v>1873</v>
      </c>
    </row>
    <row r="8059" spans="1:4" hidden="1" x14ac:dyDescent="0.25">
      <c r="A8059" s="61" t="s">
        <v>2632</v>
      </c>
      <c r="B8059" s="61" t="s">
        <v>594</v>
      </c>
      <c r="C8059">
        <v>1826</v>
      </c>
      <c r="D8059" s="61" t="s">
        <v>1873</v>
      </c>
    </row>
    <row r="8060" spans="1:4" hidden="1" x14ac:dyDescent="0.25">
      <c r="A8060" s="61" t="s">
        <v>2632</v>
      </c>
      <c r="B8060" s="61" t="s">
        <v>594</v>
      </c>
      <c r="C8060">
        <v>1827</v>
      </c>
      <c r="D8060" s="61" t="s">
        <v>1873</v>
      </c>
    </row>
    <row r="8061" spans="1:4" hidden="1" x14ac:dyDescent="0.25">
      <c r="A8061" s="61" t="s">
        <v>2632</v>
      </c>
      <c r="B8061" s="61" t="s">
        <v>594</v>
      </c>
      <c r="C8061">
        <v>1828</v>
      </c>
      <c r="D8061" s="61" t="s">
        <v>1873</v>
      </c>
    </row>
    <row r="8062" spans="1:4" hidden="1" x14ac:dyDescent="0.25">
      <c r="A8062" s="61" t="s">
        <v>2632</v>
      </c>
      <c r="B8062" s="61" t="s">
        <v>594</v>
      </c>
      <c r="C8062">
        <v>1829</v>
      </c>
      <c r="D8062" s="61" t="s">
        <v>1873</v>
      </c>
    </row>
    <row r="8063" spans="1:4" hidden="1" x14ac:dyDescent="0.25">
      <c r="A8063" s="61" t="s">
        <v>2632</v>
      </c>
      <c r="B8063" s="61" t="s">
        <v>594</v>
      </c>
      <c r="C8063">
        <v>1830</v>
      </c>
      <c r="D8063" s="61" t="s">
        <v>1873</v>
      </c>
    </row>
    <row r="8064" spans="1:4" hidden="1" x14ac:dyDescent="0.25">
      <c r="A8064" s="61" t="s">
        <v>2632</v>
      </c>
      <c r="B8064" s="61" t="s">
        <v>594</v>
      </c>
      <c r="C8064">
        <v>1831</v>
      </c>
      <c r="D8064" s="61" t="s">
        <v>1873</v>
      </c>
    </row>
    <row r="8065" spans="1:4" hidden="1" x14ac:dyDescent="0.25">
      <c r="A8065" s="61" t="s">
        <v>2632</v>
      </c>
      <c r="B8065" s="61" t="s">
        <v>594</v>
      </c>
      <c r="C8065">
        <v>1832</v>
      </c>
      <c r="D8065" s="61" t="s">
        <v>2633</v>
      </c>
    </row>
    <row r="8066" spans="1:4" hidden="1" x14ac:dyDescent="0.25">
      <c r="A8066" s="61" t="s">
        <v>2632</v>
      </c>
      <c r="B8066" s="61" t="s">
        <v>594</v>
      </c>
      <c r="C8066">
        <v>1833</v>
      </c>
      <c r="D8066" s="61" t="s">
        <v>2600</v>
      </c>
    </row>
    <row r="8067" spans="1:4" hidden="1" x14ac:dyDescent="0.25">
      <c r="A8067" s="61" t="s">
        <v>2632</v>
      </c>
      <c r="B8067" s="61" t="s">
        <v>594</v>
      </c>
      <c r="C8067">
        <v>1834</v>
      </c>
      <c r="D8067" s="61" t="s">
        <v>2600</v>
      </c>
    </row>
    <row r="8068" spans="1:4" hidden="1" x14ac:dyDescent="0.25">
      <c r="A8068" s="61" t="s">
        <v>2632</v>
      </c>
      <c r="B8068" s="61" t="s">
        <v>594</v>
      </c>
      <c r="C8068">
        <v>1835</v>
      </c>
      <c r="D8068" s="61" t="s">
        <v>2600</v>
      </c>
    </row>
    <row r="8069" spans="1:4" hidden="1" x14ac:dyDescent="0.25">
      <c r="A8069" s="61" t="s">
        <v>2632</v>
      </c>
      <c r="B8069" s="61" t="s">
        <v>594</v>
      </c>
      <c r="C8069">
        <v>1836</v>
      </c>
      <c r="D8069" s="61" t="s">
        <v>2600</v>
      </c>
    </row>
    <row r="8070" spans="1:4" hidden="1" x14ac:dyDescent="0.25">
      <c r="A8070" s="61" t="s">
        <v>2632</v>
      </c>
      <c r="B8070" s="61" t="s">
        <v>594</v>
      </c>
      <c r="C8070">
        <v>1837</v>
      </c>
      <c r="D8070" s="61" t="s">
        <v>2600</v>
      </c>
    </row>
    <row r="8071" spans="1:4" hidden="1" x14ac:dyDescent="0.25">
      <c r="A8071" s="61" t="s">
        <v>2632</v>
      </c>
      <c r="B8071" s="61" t="s">
        <v>594</v>
      </c>
      <c r="C8071">
        <v>1838</v>
      </c>
      <c r="D8071" s="61" t="s">
        <v>2600</v>
      </c>
    </row>
    <row r="8072" spans="1:4" hidden="1" x14ac:dyDescent="0.25">
      <c r="A8072" s="61" t="s">
        <v>2632</v>
      </c>
      <c r="B8072" s="61" t="s">
        <v>594</v>
      </c>
      <c r="C8072">
        <v>1839</v>
      </c>
      <c r="D8072" s="61" t="s">
        <v>2600</v>
      </c>
    </row>
    <row r="8073" spans="1:4" hidden="1" x14ac:dyDescent="0.25">
      <c r="A8073" s="61" t="s">
        <v>2632</v>
      </c>
      <c r="B8073" s="61" t="s">
        <v>594</v>
      </c>
      <c r="C8073">
        <v>1840</v>
      </c>
      <c r="D8073" s="61" t="s">
        <v>2600</v>
      </c>
    </row>
    <row r="8074" spans="1:4" hidden="1" x14ac:dyDescent="0.25">
      <c r="A8074" s="61" t="s">
        <v>2632</v>
      </c>
      <c r="B8074" s="61" t="s">
        <v>594</v>
      </c>
      <c r="C8074">
        <v>1841</v>
      </c>
      <c r="D8074" s="61" t="s">
        <v>2600</v>
      </c>
    </row>
    <row r="8075" spans="1:4" hidden="1" x14ac:dyDescent="0.25">
      <c r="A8075" s="61" t="s">
        <v>2632</v>
      </c>
      <c r="B8075" s="61" t="s">
        <v>594</v>
      </c>
      <c r="C8075">
        <v>1842</v>
      </c>
      <c r="D8075" s="61" t="s">
        <v>2263</v>
      </c>
    </row>
    <row r="8076" spans="1:4" hidden="1" x14ac:dyDescent="0.25">
      <c r="A8076" s="61" t="s">
        <v>2632</v>
      </c>
      <c r="B8076" s="61" t="s">
        <v>594</v>
      </c>
      <c r="C8076">
        <v>1843</v>
      </c>
      <c r="D8076" s="61" t="s">
        <v>2263</v>
      </c>
    </row>
    <row r="8077" spans="1:4" hidden="1" x14ac:dyDescent="0.25">
      <c r="A8077" s="61" t="s">
        <v>2632</v>
      </c>
      <c r="B8077" s="61" t="s">
        <v>594</v>
      </c>
      <c r="C8077">
        <v>1844</v>
      </c>
      <c r="D8077" s="61" t="s">
        <v>2263</v>
      </c>
    </row>
    <row r="8078" spans="1:4" hidden="1" x14ac:dyDescent="0.25">
      <c r="A8078" s="61" t="s">
        <v>2632</v>
      </c>
      <c r="B8078" s="61" t="s">
        <v>594</v>
      </c>
      <c r="C8078">
        <v>1845</v>
      </c>
      <c r="D8078" s="61" t="s">
        <v>2263</v>
      </c>
    </row>
    <row r="8079" spans="1:4" hidden="1" x14ac:dyDescent="0.25">
      <c r="A8079" s="61" t="s">
        <v>2632</v>
      </c>
      <c r="B8079" s="61" t="s">
        <v>594</v>
      </c>
      <c r="C8079">
        <v>1846</v>
      </c>
      <c r="D8079" s="61" t="s">
        <v>2263</v>
      </c>
    </row>
    <row r="8080" spans="1:4" hidden="1" x14ac:dyDescent="0.25">
      <c r="A8080" s="61" t="s">
        <v>2632</v>
      </c>
      <c r="B8080" s="61" t="s">
        <v>594</v>
      </c>
      <c r="C8080">
        <v>1847</v>
      </c>
      <c r="D8080" s="61" t="s">
        <v>2263</v>
      </c>
    </row>
    <row r="8081" spans="1:4" hidden="1" x14ac:dyDescent="0.25">
      <c r="A8081" s="61" t="s">
        <v>2632</v>
      </c>
      <c r="B8081" s="61" t="s">
        <v>594</v>
      </c>
      <c r="C8081">
        <v>1848</v>
      </c>
      <c r="D8081" s="61" t="s">
        <v>2634</v>
      </c>
    </row>
    <row r="8082" spans="1:4" hidden="1" x14ac:dyDescent="0.25">
      <c r="A8082" s="61" t="s">
        <v>2632</v>
      </c>
      <c r="B8082" s="61" t="s">
        <v>594</v>
      </c>
      <c r="C8082">
        <v>1849</v>
      </c>
      <c r="D8082" s="61" t="s">
        <v>2634</v>
      </c>
    </row>
    <row r="8083" spans="1:4" hidden="1" x14ac:dyDescent="0.25">
      <c r="A8083" s="61" t="s">
        <v>2632</v>
      </c>
      <c r="B8083" s="61" t="s">
        <v>594</v>
      </c>
      <c r="C8083">
        <v>1850</v>
      </c>
      <c r="D8083" s="61" t="s">
        <v>2634</v>
      </c>
    </row>
    <row r="8084" spans="1:4" hidden="1" x14ac:dyDescent="0.25">
      <c r="A8084" s="61" t="s">
        <v>2632</v>
      </c>
      <c r="B8084" s="61" t="s">
        <v>594</v>
      </c>
      <c r="C8084">
        <v>1851</v>
      </c>
      <c r="D8084" s="61" t="s">
        <v>1793</v>
      </c>
    </row>
    <row r="8085" spans="1:4" hidden="1" x14ac:dyDescent="0.25">
      <c r="A8085" s="61" t="s">
        <v>2632</v>
      </c>
      <c r="B8085" s="61" t="s">
        <v>594</v>
      </c>
      <c r="C8085">
        <v>1852</v>
      </c>
      <c r="D8085" s="61" t="s">
        <v>1793</v>
      </c>
    </row>
    <row r="8086" spans="1:4" hidden="1" x14ac:dyDescent="0.25">
      <c r="A8086" s="61" t="s">
        <v>2632</v>
      </c>
      <c r="B8086" s="61" t="s">
        <v>594</v>
      </c>
      <c r="C8086">
        <v>1853</v>
      </c>
      <c r="D8086" s="61" t="s">
        <v>2160</v>
      </c>
    </row>
    <row r="8087" spans="1:4" hidden="1" x14ac:dyDescent="0.25">
      <c r="A8087" s="61" t="s">
        <v>2632</v>
      </c>
      <c r="B8087" s="61" t="s">
        <v>594</v>
      </c>
      <c r="C8087">
        <v>1854</v>
      </c>
      <c r="D8087" s="61" t="s">
        <v>2160</v>
      </c>
    </row>
    <row r="8088" spans="1:4" hidden="1" x14ac:dyDescent="0.25">
      <c r="A8088" s="61" t="s">
        <v>2632</v>
      </c>
      <c r="B8088" s="61" t="s">
        <v>594</v>
      </c>
      <c r="C8088">
        <v>1855</v>
      </c>
      <c r="D8088" s="61" t="s">
        <v>2160</v>
      </c>
    </row>
    <row r="8089" spans="1:4" hidden="1" x14ac:dyDescent="0.25">
      <c r="A8089" s="61" t="s">
        <v>2632</v>
      </c>
      <c r="B8089" s="61" t="s">
        <v>594</v>
      </c>
      <c r="C8089">
        <v>1856</v>
      </c>
      <c r="D8089" s="61" t="s">
        <v>2160</v>
      </c>
    </row>
    <row r="8090" spans="1:4" hidden="1" x14ac:dyDescent="0.25">
      <c r="A8090" s="61" t="s">
        <v>2632</v>
      </c>
      <c r="B8090" s="61" t="s">
        <v>594</v>
      </c>
      <c r="C8090">
        <v>1857</v>
      </c>
      <c r="D8090" s="61" t="s">
        <v>2160</v>
      </c>
    </row>
    <row r="8091" spans="1:4" hidden="1" x14ac:dyDescent="0.25">
      <c r="A8091" s="61" t="s">
        <v>2632</v>
      </c>
      <c r="B8091" s="61" t="s">
        <v>594</v>
      </c>
      <c r="C8091">
        <v>1858</v>
      </c>
      <c r="D8091" s="61" t="s">
        <v>2160</v>
      </c>
    </row>
    <row r="8092" spans="1:4" hidden="1" x14ac:dyDescent="0.25">
      <c r="A8092" s="61" t="s">
        <v>2632</v>
      </c>
      <c r="B8092" s="61" t="s">
        <v>594</v>
      </c>
      <c r="C8092">
        <v>1859</v>
      </c>
      <c r="D8092" s="61" t="s">
        <v>2160</v>
      </c>
    </row>
    <row r="8093" spans="1:4" hidden="1" x14ac:dyDescent="0.25">
      <c r="A8093" s="61" t="s">
        <v>2632</v>
      </c>
      <c r="B8093" s="61" t="s">
        <v>594</v>
      </c>
      <c r="C8093">
        <v>1860</v>
      </c>
      <c r="D8093" s="61" t="s">
        <v>2284</v>
      </c>
    </row>
    <row r="8094" spans="1:4" hidden="1" x14ac:dyDescent="0.25">
      <c r="A8094" s="61" t="s">
        <v>2632</v>
      </c>
      <c r="B8094" s="61" t="s">
        <v>594</v>
      </c>
      <c r="C8094">
        <v>1861</v>
      </c>
      <c r="D8094" s="61" t="s">
        <v>2284</v>
      </c>
    </row>
    <row r="8095" spans="1:4" hidden="1" x14ac:dyDescent="0.25">
      <c r="A8095" s="61" t="s">
        <v>2632</v>
      </c>
      <c r="B8095" s="61" t="s">
        <v>594</v>
      </c>
      <c r="C8095">
        <v>1862</v>
      </c>
      <c r="D8095" s="61" t="s">
        <v>2284</v>
      </c>
    </row>
    <row r="8096" spans="1:4" hidden="1" x14ac:dyDescent="0.25">
      <c r="A8096" s="61" t="s">
        <v>2632</v>
      </c>
      <c r="B8096" s="61" t="s">
        <v>594</v>
      </c>
      <c r="C8096">
        <v>1863</v>
      </c>
      <c r="D8096" s="61" t="s">
        <v>2284</v>
      </c>
    </row>
    <row r="8097" spans="1:4" hidden="1" x14ac:dyDescent="0.25">
      <c r="A8097" s="61" t="s">
        <v>2632</v>
      </c>
      <c r="B8097" s="61" t="s">
        <v>594</v>
      </c>
      <c r="C8097">
        <v>1864</v>
      </c>
      <c r="D8097" s="61" t="s">
        <v>2284</v>
      </c>
    </row>
    <row r="8098" spans="1:4" hidden="1" x14ac:dyDescent="0.25">
      <c r="A8098" s="61" t="s">
        <v>2632</v>
      </c>
      <c r="B8098" s="61" t="s">
        <v>594</v>
      </c>
      <c r="C8098">
        <v>1865</v>
      </c>
      <c r="D8098" s="61" t="s">
        <v>2284</v>
      </c>
    </row>
    <row r="8099" spans="1:4" hidden="1" x14ac:dyDescent="0.25">
      <c r="A8099" s="61" t="s">
        <v>2632</v>
      </c>
      <c r="B8099" s="61" t="s">
        <v>594</v>
      </c>
      <c r="C8099">
        <v>1866</v>
      </c>
      <c r="D8099" s="61" t="s">
        <v>2284</v>
      </c>
    </row>
    <row r="8100" spans="1:4" hidden="1" x14ac:dyDescent="0.25">
      <c r="A8100" s="61" t="s">
        <v>2635</v>
      </c>
      <c r="B8100" s="61" t="s">
        <v>2636</v>
      </c>
      <c r="C8100">
        <v>1949</v>
      </c>
      <c r="D8100" s="61" t="s">
        <v>2637</v>
      </c>
    </row>
    <row r="8101" spans="1:4" hidden="1" x14ac:dyDescent="0.25">
      <c r="A8101" s="61" t="s">
        <v>2635</v>
      </c>
      <c r="B8101" s="61" t="s">
        <v>2636</v>
      </c>
      <c r="C8101">
        <v>1950</v>
      </c>
      <c r="D8101" s="61" t="s">
        <v>2427</v>
      </c>
    </row>
    <row r="8102" spans="1:4" hidden="1" x14ac:dyDescent="0.25">
      <c r="A8102" s="61" t="s">
        <v>2635</v>
      </c>
      <c r="B8102" s="61" t="s">
        <v>2636</v>
      </c>
      <c r="C8102">
        <v>1951</v>
      </c>
      <c r="D8102" s="61" t="s">
        <v>2427</v>
      </c>
    </row>
    <row r="8103" spans="1:4" hidden="1" x14ac:dyDescent="0.25">
      <c r="A8103" s="61" t="s">
        <v>2635</v>
      </c>
      <c r="B8103" s="61" t="s">
        <v>2636</v>
      </c>
      <c r="C8103">
        <v>1952</v>
      </c>
      <c r="D8103" s="61" t="s">
        <v>2427</v>
      </c>
    </row>
    <row r="8104" spans="1:4" hidden="1" x14ac:dyDescent="0.25">
      <c r="A8104" s="61" t="s">
        <v>2635</v>
      </c>
      <c r="B8104" s="61" t="s">
        <v>2636</v>
      </c>
      <c r="C8104">
        <v>1953</v>
      </c>
      <c r="D8104" s="61" t="s">
        <v>2312</v>
      </c>
    </row>
    <row r="8105" spans="1:4" hidden="1" x14ac:dyDescent="0.25">
      <c r="A8105" s="61" t="s">
        <v>2635</v>
      </c>
      <c r="B8105" s="61" t="s">
        <v>2636</v>
      </c>
      <c r="C8105">
        <v>1954</v>
      </c>
      <c r="D8105" s="61" t="s">
        <v>1817</v>
      </c>
    </row>
    <row r="8106" spans="1:4" hidden="1" x14ac:dyDescent="0.25">
      <c r="A8106" s="61" t="s">
        <v>2635</v>
      </c>
      <c r="B8106" s="61" t="s">
        <v>2636</v>
      </c>
      <c r="C8106">
        <v>1955</v>
      </c>
      <c r="D8106" s="61" t="s">
        <v>1817</v>
      </c>
    </row>
    <row r="8107" spans="1:4" hidden="1" x14ac:dyDescent="0.25">
      <c r="A8107" s="61" t="s">
        <v>2635</v>
      </c>
      <c r="B8107" s="61" t="s">
        <v>2636</v>
      </c>
      <c r="C8107">
        <v>1956</v>
      </c>
      <c r="D8107" s="61" t="s">
        <v>1817</v>
      </c>
    </row>
    <row r="8108" spans="1:4" hidden="1" x14ac:dyDescent="0.25">
      <c r="A8108" s="61" t="s">
        <v>2635</v>
      </c>
      <c r="B8108" s="61" t="s">
        <v>2636</v>
      </c>
      <c r="C8108">
        <v>1957</v>
      </c>
      <c r="D8108" s="61" t="s">
        <v>1817</v>
      </c>
    </row>
    <row r="8109" spans="1:4" hidden="1" x14ac:dyDescent="0.25">
      <c r="A8109" s="61" t="s">
        <v>2635</v>
      </c>
      <c r="B8109" s="61" t="s">
        <v>2636</v>
      </c>
      <c r="C8109">
        <v>1958</v>
      </c>
      <c r="D8109" s="61" t="s">
        <v>1809</v>
      </c>
    </row>
    <row r="8110" spans="1:4" hidden="1" x14ac:dyDescent="0.25">
      <c r="A8110" s="61" t="s">
        <v>2635</v>
      </c>
      <c r="B8110" s="61" t="s">
        <v>2636</v>
      </c>
      <c r="C8110">
        <v>1959</v>
      </c>
      <c r="D8110" s="61" t="s">
        <v>1809</v>
      </c>
    </row>
    <row r="8111" spans="1:4" hidden="1" x14ac:dyDescent="0.25">
      <c r="A8111" s="61" t="s">
        <v>2635</v>
      </c>
      <c r="B8111" s="61" t="s">
        <v>2636</v>
      </c>
      <c r="C8111">
        <v>1960</v>
      </c>
      <c r="D8111" s="61" t="s">
        <v>1809</v>
      </c>
    </row>
    <row r="8112" spans="1:4" hidden="1" x14ac:dyDescent="0.25">
      <c r="A8112" s="61" t="s">
        <v>2635</v>
      </c>
      <c r="B8112" s="61" t="s">
        <v>2636</v>
      </c>
      <c r="C8112">
        <v>1961</v>
      </c>
      <c r="D8112" s="61" t="s">
        <v>1809</v>
      </c>
    </row>
    <row r="8113" spans="1:4" hidden="1" x14ac:dyDescent="0.25">
      <c r="A8113" s="61" t="s">
        <v>2635</v>
      </c>
      <c r="B8113" s="61" t="s">
        <v>2636</v>
      </c>
      <c r="C8113">
        <v>1962</v>
      </c>
      <c r="D8113" s="61" t="s">
        <v>1809</v>
      </c>
    </row>
    <row r="8114" spans="1:4" hidden="1" x14ac:dyDescent="0.25">
      <c r="A8114" s="61" t="s">
        <v>2635</v>
      </c>
      <c r="B8114" s="61" t="s">
        <v>2636</v>
      </c>
      <c r="C8114">
        <v>1963</v>
      </c>
      <c r="D8114" s="61" t="s">
        <v>1809</v>
      </c>
    </row>
    <row r="8115" spans="1:4" hidden="1" x14ac:dyDescent="0.25">
      <c r="A8115" s="61" t="s">
        <v>2635</v>
      </c>
      <c r="B8115" s="61" t="s">
        <v>2636</v>
      </c>
      <c r="C8115">
        <v>1964</v>
      </c>
      <c r="D8115" s="61" t="s">
        <v>1809</v>
      </c>
    </row>
    <row r="8116" spans="1:4" hidden="1" x14ac:dyDescent="0.25">
      <c r="A8116" s="61" t="s">
        <v>2635</v>
      </c>
      <c r="B8116" s="61" t="s">
        <v>2636</v>
      </c>
      <c r="C8116">
        <v>1965</v>
      </c>
      <c r="D8116" s="61" t="s">
        <v>1809</v>
      </c>
    </row>
    <row r="8117" spans="1:4" hidden="1" x14ac:dyDescent="0.25">
      <c r="A8117" s="61" t="s">
        <v>2635</v>
      </c>
      <c r="B8117" s="61" t="s">
        <v>2636</v>
      </c>
      <c r="C8117">
        <v>1966</v>
      </c>
      <c r="D8117" s="61" t="s">
        <v>1809</v>
      </c>
    </row>
    <row r="8118" spans="1:4" hidden="1" x14ac:dyDescent="0.25">
      <c r="A8118" s="61" t="s">
        <v>2635</v>
      </c>
      <c r="B8118" s="61" t="s">
        <v>2636</v>
      </c>
      <c r="C8118">
        <v>1967</v>
      </c>
      <c r="D8118" s="61" t="s">
        <v>1809</v>
      </c>
    </row>
    <row r="8119" spans="1:4" hidden="1" x14ac:dyDescent="0.25">
      <c r="A8119" s="61" t="s">
        <v>2635</v>
      </c>
      <c r="B8119" s="61" t="s">
        <v>2636</v>
      </c>
      <c r="C8119">
        <v>1968</v>
      </c>
      <c r="D8119" s="61" t="s">
        <v>1809</v>
      </c>
    </row>
    <row r="8120" spans="1:4" hidden="1" x14ac:dyDescent="0.25">
      <c r="A8120" s="61" t="s">
        <v>2635</v>
      </c>
      <c r="B8120" s="61" t="s">
        <v>2636</v>
      </c>
      <c r="C8120">
        <v>1969</v>
      </c>
      <c r="D8120" s="61" t="s">
        <v>1809</v>
      </c>
    </row>
    <row r="8121" spans="1:4" hidden="1" x14ac:dyDescent="0.25">
      <c r="A8121" s="61" t="s">
        <v>2635</v>
      </c>
      <c r="B8121" s="61" t="s">
        <v>2636</v>
      </c>
      <c r="C8121">
        <v>1970</v>
      </c>
      <c r="D8121" s="61" t="s">
        <v>1743</v>
      </c>
    </row>
    <row r="8122" spans="1:4" hidden="1" x14ac:dyDescent="0.25">
      <c r="A8122" s="61" t="s">
        <v>2635</v>
      </c>
      <c r="B8122" s="61" t="s">
        <v>2636</v>
      </c>
      <c r="C8122">
        <v>1971</v>
      </c>
      <c r="D8122" s="61" t="s">
        <v>1743</v>
      </c>
    </row>
    <row r="8123" spans="1:4" hidden="1" x14ac:dyDescent="0.25">
      <c r="A8123" s="61" t="s">
        <v>2635</v>
      </c>
      <c r="B8123" s="61" t="s">
        <v>2636</v>
      </c>
      <c r="C8123">
        <v>1972</v>
      </c>
      <c r="D8123" s="61" t="s">
        <v>1743</v>
      </c>
    </row>
    <row r="8124" spans="1:4" hidden="1" x14ac:dyDescent="0.25">
      <c r="A8124" s="61" t="s">
        <v>2635</v>
      </c>
      <c r="B8124" s="61" t="s">
        <v>2636</v>
      </c>
      <c r="C8124">
        <v>1973</v>
      </c>
      <c r="D8124" s="61" t="s">
        <v>1743</v>
      </c>
    </row>
    <row r="8125" spans="1:4" hidden="1" x14ac:dyDescent="0.25">
      <c r="A8125" s="61" t="s">
        <v>2635</v>
      </c>
      <c r="B8125" s="61" t="s">
        <v>2636</v>
      </c>
      <c r="C8125">
        <v>1974</v>
      </c>
      <c r="D8125" s="61" t="s">
        <v>1743</v>
      </c>
    </row>
    <row r="8126" spans="1:4" hidden="1" x14ac:dyDescent="0.25">
      <c r="A8126" s="61" t="s">
        <v>2635</v>
      </c>
      <c r="B8126" s="61" t="s">
        <v>2636</v>
      </c>
      <c r="C8126">
        <v>1975</v>
      </c>
      <c r="D8126" s="61" t="s">
        <v>1743</v>
      </c>
    </row>
    <row r="8127" spans="1:4" hidden="1" x14ac:dyDescent="0.25">
      <c r="A8127" s="61" t="s">
        <v>2635</v>
      </c>
      <c r="B8127" s="61" t="s">
        <v>2636</v>
      </c>
      <c r="C8127">
        <v>1976</v>
      </c>
      <c r="D8127" s="61" t="s">
        <v>1743</v>
      </c>
    </row>
    <row r="8128" spans="1:4" hidden="1" x14ac:dyDescent="0.25">
      <c r="A8128" s="61" t="s">
        <v>2635</v>
      </c>
      <c r="B8128" s="61" t="s">
        <v>2636</v>
      </c>
      <c r="C8128">
        <v>1977</v>
      </c>
      <c r="D8128" s="61" t="s">
        <v>1743</v>
      </c>
    </row>
    <row r="8129" spans="1:4" hidden="1" x14ac:dyDescent="0.25">
      <c r="A8129" s="61" t="s">
        <v>2635</v>
      </c>
      <c r="B8129" s="61" t="s">
        <v>2636</v>
      </c>
      <c r="C8129">
        <v>1978</v>
      </c>
      <c r="D8129" s="61" t="s">
        <v>1743</v>
      </c>
    </row>
    <row r="8130" spans="1:4" hidden="1" x14ac:dyDescent="0.25">
      <c r="A8130" s="61" t="s">
        <v>2635</v>
      </c>
      <c r="B8130" s="61" t="s">
        <v>2636</v>
      </c>
      <c r="C8130">
        <v>1979</v>
      </c>
      <c r="D8130" s="61" t="s">
        <v>1743</v>
      </c>
    </row>
    <row r="8131" spans="1:4" hidden="1" x14ac:dyDescent="0.25">
      <c r="A8131" s="61" t="s">
        <v>2635</v>
      </c>
      <c r="B8131" s="61" t="s">
        <v>2636</v>
      </c>
      <c r="C8131">
        <v>1980</v>
      </c>
      <c r="D8131" s="61" t="s">
        <v>1743</v>
      </c>
    </row>
    <row r="8132" spans="1:4" hidden="1" x14ac:dyDescent="0.25">
      <c r="A8132" s="61" t="s">
        <v>2635</v>
      </c>
      <c r="B8132" s="61" t="s">
        <v>2636</v>
      </c>
      <c r="C8132">
        <v>1981</v>
      </c>
      <c r="D8132" s="61" t="s">
        <v>1743</v>
      </c>
    </row>
    <row r="8133" spans="1:4" hidden="1" x14ac:dyDescent="0.25">
      <c r="A8133" s="61" t="s">
        <v>2635</v>
      </c>
      <c r="B8133" s="61" t="s">
        <v>2636</v>
      </c>
      <c r="C8133">
        <v>1982</v>
      </c>
      <c r="D8133" s="61" t="s">
        <v>1743</v>
      </c>
    </row>
    <row r="8134" spans="1:4" hidden="1" x14ac:dyDescent="0.25">
      <c r="A8134" s="61" t="s">
        <v>2635</v>
      </c>
      <c r="B8134" s="61" t="s">
        <v>2636</v>
      </c>
      <c r="C8134">
        <v>1983</v>
      </c>
      <c r="D8134" s="61" t="s">
        <v>1743</v>
      </c>
    </row>
    <row r="8135" spans="1:4" hidden="1" x14ac:dyDescent="0.25">
      <c r="A8135" s="61" t="s">
        <v>2635</v>
      </c>
      <c r="B8135" s="61" t="s">
        <v>2636</v>
      </c>
      <c r="C8135">
        <v>1984</v>
      </c>
      <c r="D8135" s="61" t="s">
        <v>1743</v>
      </c>
    </row>
    <row r="8136" spans="1:4" hidden="1" x14ac:dyDescent="0.25">
      <c r="A8136" s="61" t="s">
        <v>2635</v>
      </c>
      <c r="B8136" s="61" t="s">
        <v>2636</v>
      </c>
      <c r="C8136">
        <v>1985</v>
      </c>
      <c r="D8136" s="61" t="s">
        <v>1743</v>
      </c>
    </row>
    <row r="8137" spans="1:4" hidden="1" x14ac:dyDescent="0.25">
      <c r="A8137" s="61" t="s">
        <v>2635</v>
      </c>
      <c r="B8137" s="61" t="s">
        <v>2636</v>
      </c>
      <c r="C8137">
        <v>1986</v>
      </c>
      <c r="D8137" s="61" t="s">
        <v>1743</v>
      </c>
    </row>
    <row r="8138" spans="1:4" hidden="1" x14ac:dyDescent="0.25">
      <c r="A8138" s="61" t="s">
        <v>2635</v>
      </c>
      <c r="B8138" s="61" t="s">
        <v>2636</v>
      </c>
      <c r="C8138">
        <v>1987</v>
      </c>
      <c r="D8138" s="61" t="s">
        <v>1743</v>
      </c>
    </row>
    <row r="8139" spans="1:4" hidden="1" x14ac:dyDescent="0.25">
      <c r="A8139" s="61" t="s">
        <v>2635</v>
      </c>
      <c r="B8139" s="61" t="s">
        <v>2636</v>
      </c>
      <c r="C8139">
        <v>1988</v>
      </c>
      <c r="D8139" s="61" t="s">
        <v>1743</v>
      </c>
    </row>
    <row r="8140" spans="1:4" hidden="1" x14ac:dyDescent="0.25">
      <c r="A8140" s="61" t="s">
        <v>2635</v>
      </c>
      <c r="B8140" s="61" t="s">
        <v>2636</v>
      </c>
      <c r="C8140">
        <v>1989</v>
      </c>
      <c r="D8140" s="61" t="s">
        <v>1780</v>
      </c>
    </row>
    <row r="8141" spans="1:4" hidden="1" x14ac:dyDescent="0.25">
      <c r="A8141" s="61" t="s">
        <v>2635</v>
      </c>
      <c r="B8141" s="61" t="s">
        <v>2636</v>
      </c>
      <c r="C8141">
        <v>1990</v>
      </c>
      <c r="D8141" s="61" t="s">
        <v>533</v>
      </c>
    </row>
    <row r="8142" spans="1:4" hidden="1" x14ac:dyDescent="0.25">
      <c r="A8142" s="61" t="s">
        <v>941</v>
      </c>
      <c r="B8142" s="61" t="s">
        <v>473</v>
      </c>
      <c r="C8142">
        <v>1976</v>
      </c>
      <c r="D8142" s="61" t="s">
        <v>2223</v>
      </c>
    </row>
    <row r="8143" spans="1:4" hidden="1" x14ac:dyDescent="0.25">
      <c r="A8143" s="61" t="s">
        <v>941</v>
      </c>
      <c r="B8143" s="61" t="s">
        <v>473</v>
      </c>
      <c r="C8143">
        <v>1977</v>
      </c>
      <c r="D8143" s="61" t="s">
        <v>2223</v>
      </c>
    </row>
    <row r="8144" spans="1:4" hidden="1" x14ac:dyDescent="0.25">
      <c r="A8144" s="61" t="s">
        <v>941</v>
      </c>
      <c r="B8144" s="61" t="s">
        <v>473</v>
      </c>
      <c r="C8144">
        <v>1978</v>
      </c>
      <c r="D8144" s="61" t="s">
        <v>2223</v>
      </c>
    </row>
    <row r="8145" spans="1:4" hidden="1" x14ac:dyDescent="0.25">
      <c r="A8145" s="61" t="s">
        <v>941</v>
      </c>
      <c r="B8145" s="61" t="s">
        <v>473</v>
      </c>
      <c r="C8145">
        <v>1979</v>
      </c>
      <c r="D8145" s="61" t="s">
        <v>2223</v>
      </c>
    </row>
    <row r="8146" spans="1:4" hidden="1" x14ac:dyDescent="0.25">
      <c r="A8146" s="61" t="s">
        <v>941</v>
      </c>
      <c r="B8146" s="61" t="s">
        <v>473</v>
      </c>
      <c r="C8146">
        <v>1980</v>
      </c>
      <c r="D8146" s="61" t="s">
        <v>2223</v>
      </c>
    </row>
    <row r="8147" spans="1:4" hidden="1" x14ac:dyDescent="0.25">
      <c r="A8147" s="61" t="s">
        <v>941</v>
      </c>
      <c r="B8147" s="61" t="s">
        <v>473</v>
      </c>
      <c r="C8147">
        <v>1981</v>
      </c>
      <c r="D8147" s="61" t="s">
        <v>2223</v>
      </c>
    </row>
    <row r="8148" spans="1:4" hidden="1" x14ac:dyDescent="0.25">
      <c r="A8148" s="61" t="s">
        <v>941</v>
      </c>
      <c r="B8148" s="61" t="s">
        <v>473</v>
      </c>
      <c r="C8148">
        <v>1982</v>
      </c>
      <c r="D8148" s="61" t="s">
        <v>2223</v>
      </c>
    </row>
    <row r="8149" spans="1:4" hidden="1" x14ac:dyDescent="0.25">
      <c r="A8149" s="61" t="s">
        <v>941</v>
      </c>
      <c r="B8149" s="61" t="s">
        <v>473</v>
      </c>
      <c r="C8149">
        <v>1983</v>
      </c>
      <c r="D8149" s="61" t="s">
        <v>2223</v>
      </c>
    </row>
    <row r="8150" spans="1:4" hidden="1" x14ac:dyDescent="0.25">
      <c r="A8150" s="61" t="s">
        <v>941</v>
      </c>
      <c r="B8150" s="61" t="s">
        <v>473</v>
      </c>
      <c r="C8150">
        <v>1984</v>
      </c>
      <c r="D8150" s="61" t="s">
        <v>2223</v>
      </c>
    </row>
    <row r="8151" spans="1:4" hidden="1" x14ac:dyDescent="0.25">
      <c r="A8151" s="61" t="s">
        <v>941</v>
      </c>
      <c r="B8151" s="61" t="s">
        <v>473</v>
      </c>
      <c r="C8151">
        <v>1985</v>
      </c>
      <c r="D8151" s="61" t="s">
        <v>2223</v>
      </c>
    </row>
    <row r="8152" spans="1:4" hidden="1" x14ac:dyDescent="0.25">
      <c r="A8152" s="61" t="s">
        <v>941</v>
      </c>
      <c r="B8152" s="61" t="s">
        <v>473</v>
      </c>
      <c r="C8152">
        <v>1986</v>
      </c>
      <c r="D8152" s="61" t="s">
        <v>2223</v>
      </c>
    </row>
    <row r="8153" spans="1:4" hidden="1" x14ac:dyDescent="0.25">
      <c r="A8153" s="61" t="s">
        <v>941</v>
      </c>
      <c r="B8153" s="61" t="s">
        <v>473</v>
      </c>
      <c r="C8153">
        <v>1987</v>
      </c>
      <c r="D8153" s="61" t="s">
        <v>2223</v>
      </c>
    </row>
    <row r="8154" spans="1:4" hidden="1" x14ac:dyDescent="0.25">
      <c r="A8154" s="61" t="s">
        <v>941</v>
      </c>
      <c r="B8154" s="61" t="s">
        <v>473</v>
      </c>
      <c r="C8154">
        <v>1988</v>
      </c>
      <c r="D8154" s="61" t="s">
        <v>2223</v>
      </c>
    </row>
    <row r="8155" spans="1:4" hidden="1" x14ac:dyDescent="0.25">
      <c r="A8155" s="61" t="s">
        <v>941</v>
      </c>
      <c r="B8155" s="61" t="s">
        <v>473</v>
      </c>
      <c r="C8155">
        <v>1989</v>
      </c>
      <c r="D8155" s="61" t="s">
        <v>2110</v>
      </c>
    </row>
    <row r="8156" spans="1:4" hidden="1" x14ac:dyDescent="0.25">
      <c r="A8156" s="61" t="s">
        <v>941</v>
      </c>
      <c r="B8156" s="61" t="s">
        <v>473</v>
      </c>
      <c r="C8156">
        <v>1990</v>
      </c>
      <c r="D8156" s="61" t="s">
        <v>2110</v>
      </c>
    </row>
    <row r="8157" spans="1:4" hidden="1" x14ac:dyDescent="0.25">
      <c r="A8157" s="61" t="s">
        <v>941</v>
      </c>
      <c r="B8157" s="61" t="s">
        <v>473</v>
      </c>
      <c r="C8157">
        <v>1991</v>
      </c>
      <c r="D8157" s="61" t="s">
        <v>2110</v>
      </c>
    </row>
    <row r="8158" spans="1:4" hidden="1" x14ac:dyDescent="0.25">
      <c r="A8158" s="61" t="s">
        <v>941</v>
      </c>
      <c r="B8158" s="61" t="s">
        <v>473</v>
      </c>
      <c r="C8158">
        <v>1992</v>
      </c>
      <c r="D8158" s="61" t="s">
        <v>2110</v>
      </c>
    </row>
    <row r="8159" spans="1:4" hidden="1" x14ac:dyDescent="0.25">
      <c r="A8159" s="61" t="s">
        <v>941</v>
      </c>
      <c r="B8159" s="61" t="s">
        <v>473</v>
      </c>
      <c r="C8159">
        <v>1993</v>
      </c>
      <c r="D8159" s="61" t="s">
        <v>2110</v>
      </c>
    </row>
    <row r="8160" spans="1:4" hidden="1" x14ac:dyDescent="0.25">
      <c r="A8160" s="61" t="s">
        <v>941</v>
      </c>
      <c r="B8160" s="61" t="s">
        <v>473</v>
      </c>
      <c r="C8160">
        <v>1994</v>
      </c>
      <c r="D8160" s="61" t="s">
        <v>2110</v>
      </c>
    </row>
    <row r="8161" spans="1:4" hidden="1" x14ac:dyDescent="0.25">
      <c r="A8161" s="61" t="s">
        <v>941</v>
      </c>
      <c r="B8161" s="61" t="s">
        <v>473</v>
      </c>
      <c r="C8161">
        <v>1995</v>
      </c>
      <c r="D8161" s="61" t="s">
        <v>2110</v>
      </c>
    </row>
    <row r="8162" spans="1:4" hidden="1" x14ac:dyDescent="0.25">
      <c r="A8162" s="61" t="s">
        <v>941</v>
      </c>
      <c r="B8162" s="61" t="s">
        <v>473</v>
      </c>
      <c r="C8162">
        <v>1996</v>
      </c>
      <c r="D8162" s="61" t="s">
        <v>2110</v>
      </c>
    </row>
    <row r="8163" spans="1:4" hidden="1" x14ac:dyDescent="0.25">
      <c r="A8163" s="61" t="s">
        <v>941</v>
      </c>
      <c r="B8163" s="61" t="s">
        <v>473</v>
      </c>
      <c r="C8163">
        <v>1997</v>
      </c>
      <c r="D8163" s="61" t="s">
        <v>2110</v>
      </c>
    </row>
    <row r="8164" spans="1:4" hidden="1" x14ac:dyDescent="0.25">
      <c r="A8164" s="61" t="s">
        <v>941</v>
      </c>
      <c r="B8164" s="61" t="s">
        <v>473</v>
      </c>
      <c r="C8164">
        <v>1998</v>
      </c>
      <c r="D8164" s="61" t="s">
        <v>2110</v>
      </c>
    </row>
    <row r="8165" spans="1:4" hidden="1" x14ac:dyDescent="0.25">
      <c r="A8165" s="61" t="s">
        <v>941</v>
      </c>
      <c r="B8165" s="61" t="s">
        <v>473</v>
      </c>
      <c r="C8165">
        <v>1999</v>
      </c>
      <c r="D8165" s="61" t="s">
        <v>1824</v>
      </c>
    </row>
    <row r="8166" spans="1:4" hidden="1" x14ac:dyDescent="0.25">
      <c r="A8166" s="61" t="s">
        <v>941</v>
      </c>
      <c r="B8166" s="61" t="s">
        <v>473</v>
      </c>
      <c r="C8166">
        <v>2000</v>
      </c>
      <c r="D8166" s="61" t="s">
        <v>2489</v>
      </c>
    </row>
    <row r="8167" spans="1:4" hidden="1" x14ac:dyDescent="0.25">
      <c r="A8167" s="61" t="s">
        <v>941</v>
      </c>
      <c r="B8167" s="61" t="s">
        <v>473</v>
      </c>
      <c r="C8167">
        <v>2001</v>
      </c>
      <c r="D8167" s="61" t="s">
        <v>2361</v>
      </c>
    </row>
    <row r="8168" spans="1:4" hidden="1" x14ac:dyDescent="0.25">
      <c r="A8168" s="61" t="s">
        <v>941</v>
      </c>
      <c r="B8168" s="61" t="s">
        <v>473</v>
      </c>
      <c r="C8168">
        <v>2002</v>
      </c>
      <c r="D8168" s="61" t="s">
        <v>1830</v>
      </c>
    </row>
    <row r="8169" spans="1:4" hidden="1" x14ac:dyDescent="0.25">
      <c r="A8169" s="61" t="s">
        <v>941</v>
      </c>
      <c r="B8169" s="61" t="s">
        <v>473</v>
      </c>
      <c r="C8169">
        <v>2003</v>
      </c>
      <c r="D8169" s="61" t="s">
        <v>2638</v>
      </c>
    </row>
    <row r="8170" spans="1:4" hidden="1" x14ac:dyDescent="0.25">
      <c r="A8170" s="61" t="s">
        <v>941</v>
      </c>
      <c r="B8170" s="61" t="s">
        <v>473</v>
      </c>
      <c r="C8170">
        <v>2004</v>
      </c>
      <c r="D8170" s="61" t="s">
        <v>2638</v>
      </c>
    </row>
    <row r="8171" spans="1:4" hidden="1" x14ac:dyDescent="0.25">
      <c r="A8171" s="61" t="s">
        <v>941</v>
      </c>
      <c r="B8171" s="61" t="s">
        <v>473</v>
      </c>
      <c r="C8171">
        <v>2005</v>
      </c>
      <c r="D8171" s="61" t="s">
        <v>2639</v>
      </c>
    </row>
    <row r="8172" spans="1:4" hidden="1" x14ac:dyDescent="0.25">
      <c r="A8172" s="61" t="s">
        <v>941</v>
      </c>
      <c r="B8172" s="61" t="s">
        <v>473</v>
      </c>
      <c r="C8172">
        <v>2006</v>
      </c>
      <c r="D8172" s="61" t="s">
        <v>2272</v>
      </c>
    </row>
    <row r="8173" spans="1:4" hidden="1" x14ac:dyDescent="0.25">
      <c r="A8173" s="61" t="s">
        <v>941</v>
      </c>
      <c r="B8173" s="61" t="s">
        <v>473</v>
      </c>
      <c r="C8173">
        <v>2007</v>
      </c>
      <c r="D8173" s="61" t="s">
        <v>2273</v>
      </c>
    </row>
    <row r="8174" spans="1:4" hidden="1" x14ac:dyDescent="0.25">
      <c r="A8174" s="61" t="s">
        <v>941</v>
      </c>
      <c r="B8174" s="61" t="s">
        <v>473</v>
      </c>
      <c r="C8174">
        <v>2008</v>
      </c>
      <c r="D8174" s="61" t="s">
        <v>2401</v>
      </c>
    </row>
    <row r="8175" spans="1:4" hidden="1" x14ac:dyDescent="0.25">
      <c r="A8175" s="61" t="s">
        <v>941</v>
      </c>
      <c r="B8175" s="61" t="s">
        <v>473</v>
      </c>
      <c r="C8175">
        <v>2009</v>
      </c>
      <c r="D8175" s="61" t="s">
        <v>1830</v>
      </c>
    </row>
    <row r="8176" spans="1:4" hidden="1" x14ac:dyDescent="0.25">
      <c r="A8176" s="61" t="s">
        <v>941</v>
      </c>
      <c r="B8176" s="61" t="s">
        <v>473</v>
      </c>
      <c r="C8176">
        <v>2010</v>
      </c>
      <c r="D8176" s="61" t="s">
        <v>1830</v>
      </c>
    </row>
    <row r="8177" spans="1:4" hidden="1" x14ac:dyDescent="0.25">
      <c r="A8177" s="61" t="s">
        <v>941</v>
      </c>
      <c r="B8177" s="61" t="s">
        <v>473</v>
      </c>
      <c r="C8177">
        <v>2011</v>
      </c>
      <c r="D8177" s="61" t="s">
        <v>1830</v>
      </c>
    </row>
    <row r="8178" spans="1:4" hidden="1" x14ac:dyDescent="0.25">
      <c r="A8178" s="61" t="s">
        <v>941</v>
      </c>
      <c r="B8178" s="61" t="s">
        <v>473</v>
      </c>
      <c r="C8178">
        <v>2012</v>
      </c>
      <c r="D8178" s="61" t="s">
        <v>2422</v>
      </c>
    </row>
    <row r="8179" spans="1:4" hidden="1" x14ac:dyDescent="0.25">
      <c r="A8179" s="61" t="s">
        <v>941</v>
      </c>
      <c r="B8179" s="61" t="s">
        <v>473</v>
      </c>
      <c r="C8179">
        <v>2013</v>
      </c>
      <c r="D8179" s="61" t="s">
        <v>2237</v>
      </c>
    </row>
    <row r="8180" spans="1:4" hidden="1" x14ac:dyDescent="0.25">
      <c r="A8180" s="61" t="s">
        <v>941</v>
      </c>
      <c r="B8180" s="61" t="s">
        <v>473</v>
      </c>
      <c r="C8180">
        <v>2014</v>
      </c>
      <c r="D8180" s="61" t="s">
        <v>1815</v>
      </c>
    </row>
    <row r="8181" spans="1:4" hidden="1" x14ac:dyDescent="0.25">
      <c r="A8181" s="61" t="s">
        <v>941</v>
      </c>
      <c r="B8181" s="61" t="s">
        <v>473</v>
      </c>
      <c r="C8181">
        <v>2015</v>
      </c>
      <c r="D8181" s="61" t="s">
        <v>2640</v>
      </c>
    </row>
    <row r="8182" spans="1:4" hidden="1" x14ac:dyDescent="0.25">
      <c r="A8182" s="61" t="s">
        <v>941</v>
      </c>
      <c r="B8182" s="61" t="s">
        <v>473</v>
      </c>
      <c r="C8182">
        <v>2016</v>
      </c>
      <c r="D8182" s="61" t="s">
        <v>2641</v>
      </c>
    </row>
    <row r="8183" spans="1:4" hidden="1" x14ac:dyDescent="0.25">
      <c r="A8183" s="61" t="s">
        <v>941</v>
      </c>
      <c r="B8183" s="61" t="s">
        <v>473</v>
      </c>
      <c r="C8183">
        <v>2017</v>
      </c>
      <c r="D8183" s="61" t="s">
        <v>2543</v>
      </c>
    </row>
    <row r="8184" spans="1:4" hidden="1" x14ac:dyDescent="0.25">
      <c r="A8184" s="61" t="s">
        <v>941</v>
      </c>
      <c r="B8184" s="61" t="s">
        <v>473</v>
      </c>
      <c r="C8184">
        <v>2018</v>
      </c>
      <c r="D8184" s="61" t="s">
        <v>2403</v>
      </c>
    </row>
    <row r="8185" spans="1:4" hidden="1" x14ac:dyDescent="0.25">
      <c r="A8185" s="61" t="s">
        <v>941</v>
      </c>
      <c r="B8185" s="61" t="s">
        <v>473</v>
      </c>
      <c r="C8185">
        <v>2019</v>
      </c>
      <c r="D8185" s="61" t="s">
        <v>1811</v>
      </c>
    </row>
    <row r="8186" spans="1:4" hidden="1" x14ac:dyDescent="0.25">
      <c r="A8186" s="61" t="s">
        <v>941</v>
      </c>
      <c r="B8186" s="61" t="s">
        <v>473</v>
      </c>
      <c r="C8186">
        <v>2020</v>
      </c>
      <c r="D8186" s="61" t="s">
        <v>2513</v>
      </c>
    </row>
    <row r="8187" spans="1:4" hidden="1" x14ac:dyDescent="0.25">
      <c r="A8187" s="61" t="s">
        <v>941</v>
      </c>
      <c r="B8187" s="61" t="s">
        <v>473</v>
      </c>
      <c r="C8187">
        <v>2021</v>
      </c>
      <c r="D8187" s="61" t="s">
        <v>2238</v>
      </c>
    </row>
    <row r="8188" spans="1:4" hidden="1" x14ac:dyDescent="0.25">
      <c r="A8188" s="61" t="s">
        <v>941</v>
      </c>
      <c r="B8188" s="61" t="s">
        <v>473</v>
      </c>
      <c r="C8188">
        <v>2022</v>
      </c>
      <c r="D8188" s="61" t="s">
        <v>2639</v>
      </c>
    </row>
    <row r="8189" spans="1:4" x14ac:dyDescent="0.25">
      <c r="A8189" s="61" t="s">
        <v>941</v>
      </c>
      <c r="B8189" s="61" t="s">
        <v>473</v>
      </c>
      <c r="C8189">
        <v>2023</v>
      </c>
      <c r="D8189" s="61">
        <v>0.73</v>
      </c>
    </row>
    <row r="8190" spans="1:4" hidden="1" x14ac:dyDescent="0.25">
      <c r="A8190" s="61" t="s">
        <v>277</v>
      </c>
      <c r="B8190" s="61" t="s">
        <v>278</v>
      </c>
      <c r="C8190">
        <v>1830</v>
      </c>
      <c r="D8190" s="61" t="s">
        <v>2501</v>
      </c>
    </row>
    <row r="8191" spans="1:4" hidden="1" x14ac:dyDescent="0.25">
      <c r="A8191" s="61" t="s">
        <v>277</v>
      </c>
      <c r="B8191" s="61" t="s">
        <v>278</v>
      </c>
      <c r="C8191">
        <v>1831</v>
      </c>
      <c r="D8191" s="61" t="s">
        <v>2501</v>
      </c>
    </row>
    <row r="8192" spans="1:4" hidden="1" x14ac:dyDescent="0.25">
      <c r="A8192" s="61" t="s">
        <v>277</v>
      </c>
      <c r="B8192" s="61" t="s">
        <v>278</v>
      </c>
      <c r="C8192">
        <v>1832</v>
      </c>
      <c r="D8192" s="61" t="s">
        <v>2501</v>
      </c>
    </row>
    <row r="8193" spans="1:4" hidden="1" x14ac:dyDescent="0.25">
      <c r="A8193" s="61" t="s">
        <v>277</v>
      </c>
      <c r="B8193" s="61" t="s">
        <v>278</v>
      </c>
      <c r="C8193">
        <v>1833</v>
      </c>
      <c r="D8193" s="61" t="s">
        <v>2501</v>
      </c>
    </row>
    <row r="8194" spans="1:4" hidden="1" x14ac:dyDescent="0.25">
      <c r="A8194" s="61" t="s">
        <v>277</v>
      </c>
      <c r="B8194" s="61" t="s">
        <v>278</v>
      </c>
      <c r="C8194">
        <v>1834</v>
      </c>
      <c r="D8194" s="61" t="s">
        <v>560</v>
      </c>
    </row>
    <row r="8195" spans="1:4" hidden="1" x14ac:dyDescent="0.25">
      <c r="A8195" s="61" t="s">
        <v>277</v>
      </c>
      <c r="B8195" s="61" t="s">
        <v>278</v>
      </c>
      <c r="C8195">
        <v>1835</v>
      </c>
      <c r="D8195" s="61" t="s">
        <v>548</v>
      </c>
    </row>
    <row r="8196" spans="1:4" hidden="1" x14ac:dyDescent="0.25">
      <c r="A8196" s="61" t="s">
        <v>277</v>
      </c>
      <c r="B8196" s="61" t="s">
        <v>278</v>
      </c>
      <c r="C8196">
        <v>1836</v>
      </c>
      <c r="D8196" s="61" t="s">
        <v>2191</v>
      </c>
    </row>
    <row r="8197" spans="1:4" hidden="1" x14ac:dyDescent="0.25">
      <c r="A8197" s="61" t="s">
        <v>277</v>
      </c>
      <c r="B8197" s="61" t="s">
        <v>278</v>
      </c>
      <c r="C8197">
        <v>1837</v>
      </c>
      <c r="D8197" s="61" t="s">
        <v>2191</v>
      </c>
    </row>
    <row r="8198" spans="1:4" hidden="1" x14ac:dyDescent="0.25">
      <c r="A8198" s="61" t="s">
        <v>277</v>
      </c>
      <c r="B8198" s="61" t="s">
        <v>278</v>
      </c>
      <c r="C8198">
        <v>1838</v>
      </c>
      <c r="D8198" s="61" t="s">
        <v>2191</v>
      </c>
    </row>
    <row r="8199" spans="1:4" hidden="1" x14ac:dyDescent="0.25">
      <c r="A8199" s="61" t="s">
        <v>277</v>
      </c>
      <c r="B8199" s="61" t="s">
        <v>278</v>
      </c>
      <c r="C8199">
        <v>1839</v>
      </c>
      <c r="D8199" s="61" t="s">
        <v>2145</v>
      </c>
    </row>
    <row r="8200" spans="1:4" hidden="1" x14ac:dyDescent="0.25">
      <c r="A8200" s="61" t="s">
        <v>277</v>
      </c>
      <c r="B8200" s="61" t="s">
        <v>278</v>
      </c>
      <c r="C8200">
        <v>1840</v>
      </c>
      <c r="D8200" s="61" t="s">
        <v>2145</v>
      </c>
    </row>
    <row r="8201" spans="1:4" hidden="1" x14ac:dyDescent="0.25">
      <c r="A8201" s="61" t="s">
        <v>277</v>
      </c>
      <c r="B8201" s="61" t="s">
        <v>278</v>
      </c>
      <c r="C8201">
        <v>1841</v>
      </c>
      <c r="D8201" s="61" t="s">
        <v>2145</v>
      </c>
    </row>
    <row r="8202" spans="1:4" hidden="1" x14ac:dyDescent="0.25">
      <c r="A8202" s="61" t="s">
        <v>277</v>
      </c>
      <c r="B8202" s="61" t="s">
        <v>278</v>
      </c>
      <c r="C8202">
        <v>1842</v>
      </c>
      <c r="D8202" s="61" t="s">
        <v>2145</v>
      </c>
    </row>
    <row r="8203" spans="1:4" hidden="1" x14ac:dyDescent="0.25">
      <c r="A8203" s="61" t="s">
        <v>277</v>
      </c>
      <c r="B8203" s="61" t="s">
        <v>278</v>
      </c>
      <c r="C8203">
        <v>1843</v>
      </c>
      <c r="D8203" s="61" t="s">
        <v>2642</v>
      </c>
    </row>
    <row r="8204" spans="1:4" hidden="1" x14ac:dyDescent="0.25">
      <c r="A8204" s="61" t="s">
        <v>277</v>
      </c>
      <c r="B8204" s="61" t="s">
        <v>278</v>
      </c>
      <c r="C8204">
        <v>1844</v>
      </c>
      <c r="D8204" s="61" t="s">
        <v>2642</v>
      </c>
    </row>
    <row r="8205" spans="1:4" hidden="1" x14ac:dyDescent="0.25">
      <c r="A8205" s="61" t="s">
        <v>277</v>
      </c>
      <c r="B8205" s="61" t="s">
        <v>278</v>
      </c>
      <c r="C8205">
        <v>1845</v>
      </c>
      <c r="D8205" s="61" t="s">
        <v>1771</v>
      </c>
    </row>
    <row r="8206" spans="1:4" hidden="1" x14ac:dyDescent="0.25">
      <c r="A8206" s="61" t="s">
        <v>277</v>
      </c>
      <c r="B8206" s="61" t="s">
        <v>278</v>
      </c>
      <c r="C8206">
        <v>1846</v>
      </c>
      <c r="D8206" s="61" t="s">
        <v>1528</v>
      </c>
    </row>
    <row r="8207" spans="1:4" hidden="1" x14ac:dyDescent="0.25">
      <c r="A8207" s="61" t="s">
        <v>277</v>
      </c>
      <c r="B8207" s="61" t="s">
        <v>278</v>
      </c>
      <c r="C8207">
        <v>1847</v>
      </c>
      <c r="D8207" s="61" t="s">
        <v>1528</v>
      </c>
    </row>
    <row r="8208" spans="1:4" hidden="1" x14ac:dyDescent="0.25">
      <c r="A8208" s="61" t="s">
        <v>277</v>
      </c>
      <c r="B8208" s="61" t="s">
        <v>278</v>
      </c>
      <c r="C8208">
        <v>1848</v>
      </c>
      <c r="D8208" s="61" t="s">
        <v>1528</v>
      </c>
    </row>
    <row r="8209" spans="1:4" hidden="1" x14ac:dyDescent="0.25">
      <c r="A8209" s="61" t="s">
        <v>277</v>
      </c>
      <c r="B8209" s="61" t="s">
        <v>278</v>
      </c>
      <c r="C8209">
        <v>1849</v>
      </c>
      <c r="D8209" s="61" t="s">
        <v>2321</v>
      </c>
    </row>
    <row r="8210" spans="1:4" hidden="1" x14ac:dyDescent="0.25">
      <c r="A8210" s="61" t="s">
        <v>277</v>
      </c>
      <c r="B8210" s="61" t="s">
        <v>278</v>
      </c>
      <c r="C8210">
        <v>1850</v>
      </c>
      <c r="D8210" s="61" t="s">
        <v>2643</v>
      </c>
    </row>
    <row r="8211" spans="1:4" hidden="1" x14ac:dyDescent="0.25">
      <c r="A8211" s="61" t="s">
        <v>277</v>
      </c>
      <c r="B8211" s="61" t="s">
        <v>278</v>
      </c>
      <c r="C8211">
        <v>1851</v>
      </c>
      <c r="D8211" s="61" t="s">
        <v>2644</v>
      </c>
    </row>
    <row r="8212" spans="1:4" hidden="1" x14ac:dyDescent="0.25">
      <c r="A8212" s="61" t="s">
        <v>277</v>
      </c>
      <c r="B8212" s="61" t="s">
        <v>278</v>
      </c>
      <c r="C8212">
        <v>1852</v>
      </c>
      <c r="D8212" s="61" t="s">
        <v>2644</v>
      </c>
    </row>
    <row r="8213" spans="1:4" hidden="1" x14ac:dyDescent="0.25">
      <c r="A8213" s="61" t="s">
        <v>277</v>
      </c>
      <c r="B8213" s="61" t="s">
        <v>278</v>
      </c>
      <c r="C8213">
        <v>1853</v>
      </c>
      <c r="D8213" s="61" t="s">
        <v>2644</v>
      </c>
    </row>
    <row r="8214" spans="1:4" hidden="1" x14ac:dyDescent="0.25">
      <c r="A8214" s="61" t="s">
        <v>277</v>
      </c>
      <c r="B8214" s="61" t="s">
        <v>278</v>
      </c>
      <c r="C8214">
        <v>1854</v>
      </c>
      <c r="D8214" s="61" t="s">
        <v>2644</v>
      </c>
    </row>
    <row r="8215" spans="1:4" hidden="1" x14ac:dyDescent="0.25">
      <c r="A8215" s="61" t="s">
        <v>277</v>
      </c>
      <c r="B8215" s="61" t="s">
        <v>278</v>
      </c>
      <c r="C8215">
        <v>1855</v>
      </c>
      <c r="D8215" s="61" t="s">
        <v>2644</v>
      </c>
    </row>
    <row r="8216" spans="1:4" hidden="1" x14ac:dyDescent="0.25">
      <c r="A8216" s="61" t="s">
        <v>277</v>
      </c>
      <c r="B8216" s="61" t="s">
        <v>278</v>
      </c>
      <c r="C8216">
        <v>1856</v>
      </c>
      <c r="D8216" s="61" t="s">
        <v>1504</v>
      </c>
    </row>
    <row r="8217" spans="1:4" hidden="1" x14ac:dyDescent="0.25">
      <c r="A8217" s="61" t="s">
        <v>277</v>
      </c>
      <c r="B8217" s="61" t="s">
        <v>278</v>
      </c>
      <c r="C8217">
        <v>1857</v>
      </c>
      <c r="D8217" s="61" t="s">
        <v>1504</v>
      </c>
    </row>
    <row r="8218" spans="1:4" hidden="1" x14ac:dyDescent="0.25">
      <c r="A8218" s="61" t="s">
        <v>277</v>
      </c>
      <c r="B8218" s="61" t="s">
        <v>278</v>
      </c>
      <c r="C8218">
        <v>1858</v>
      </c>
      <c r="D8218" s="61" t="s">
        <v>1504</v>
      </c>
    </row>
    <row r="8219" spans="1:4" hidden="1" x14ac:dyDescent="0.25">
      <c r="A8219" s="61" t="s">
        <v>277</v>
      </c>
      <c r="B8219" s="61" t="s">
        <v>278</v>
      </c>
      <c r="C8219">
        <v>1859</v>
      </c>
      <c r="D8219" s="61" t="s">
        <v>2645</v>
      </c>
    </row>
    <row r="8220" spans="1:4" hidden="1" x14ac:dyDescent="0.25">
      <c r="A8220" s="61" t="s">
        <v>277</v>
      </c>
      <c r="B8220" s="61" t="s">
        <v>278</v>
      </c>
      <c r="C8220">
        <v>1860</v>
      </c>
      <c r="D8220" s="61" t="s">
        <v>2128</v>
      </c>
    </row>
    <row r="8221" spans="1:4" hidden="1" x14ac:dyDescent="0.25">
      <c r="A8221" s="61" t="s">
        <v>277</v>
      </c>
      <c r="B8221" s="61" t="s">
        <v>278</v>
      </c>
      <c r="C8221">
        <v>1861</v>
      </c>
      <c r="D8221" s="61" t="s">
        <v>2503</v>
      </c>
    </row>
    <row r="8222" spans="1:4" hidden="1" x14ac:dyDescent="0.25">
      <c r="A8222" s="61" t="s">
        <v>277</v>
      </c>
      <c r="B8222" s="61" t="s">
        <v>278</v>
      </c>
      <c r="C8222">
        <v>1862</v>
      </c>
      <c r="D8222" s="61" t="s">
        <v>2503</v>
      </c>
    </row>
    <row r="8223" spans="1:4" hidden="1" x14ac:dyDescent="0.25">
      <c r="A8223" s="61" t="s">
        <v>277</v>
      </c>
      <c r="B8223" s="61" t="s">
        <v>278</v>
      </c>
      <c r="C8223">
        <v>1863</v>
      </c>
      <c r="D8223" s="61" t="s">
        <v>2503</v>
      </c>
    </row>
    <row r="8224" spans="1:4" hidden="1" x14ac:dyDescent="0.25">
      <c r="A8224" s="61" t="s">
        <v>277</v>
      </c>
      <c r="B8224" s="61" t="s">
        <v>278</v>
      </c>
      <c r="C8224">
        <v>1864</v>
      </c>
      <c r="D8224" s="61" t="s">
        <v>2503</v>
      </c>
    </row>
    <row r="8225" spans="1:4" hidden="1" x14ac:dyDescent="0.25">
      <c r="A8225" s="61" t="s">
        <v>277</v>
      </c>
      <c r="B8225" s="61" t="s">
        <v>278</v>
      </c>
      <c r="C8225">
        <v>1865</v>
      </c>
      <c r="D8225" s="61" t="s">
        <v>2613</v>
      </c>
    </row>
    <row r="8226" spans="1:4" hidden="1" x14ac:dyDescent="0.25">
      <c r="A8226" s="61" t="s">
        <v>277</v>
      </c>
      <c r="B8226" s="61" t="s">
        <v>278</v>
      </c>
      <c r="C8226">
        <v>1866</v>
      </c>
      <c r="D8226" s="61" t="s">
        <v>537</v>
      </c>
    </row>
    <row r="8227" spans="1:4" hidden="1" x14ac:dyDescent="0.25">
      <c r="A8227" s="61" t="s">
        <v>277</v>
      </c>
      <c r="B8227" s="61" t="s">
        <v>278</v>
      </c>
      <c r="C8227">
        <v>1867</v>
      </c>
      <c r="D8227" s="61" t="s">
        <v>537</v>
      </c>
    </row>
    <row r="8228" spans="1:4" hidden="1" x14ac:dyDescent="0.25">
      <c r="A8228" s="61" t="s">
        <v>277</v>
      </c>
      <c r="B8228" s="61" t="s">
        <v>278</v>
      </c>
      <c r="C8228">
        <v>1868</v>
      </c>
      <c r="D8228" s="61" t="s">
        <v>2461</v>
      </c>
    </row>
    <row r="8229" spans="1:4" hidden="1" x14ac:dyDescent="0.25">
      <c r="A8229" s="61" t="s">
        <v>277</v>
      </c>
      <c r="B8229" s="61" t="s">
        <v>278</v>
      </c>
      <c r="C8229">
        <v>1869</v>
      </c>
      <c r="D8229" s="61" t="s">
        <v>2127</v>
      </c>
    </row>
    <row r="8230" spans="1:4" hidden="1" x14ac:dyDescent="0.25">
      <c r="A8230" s="61" t="s">
        <v>277</v>
      </c>
      <c r="B8230" s="61" t="s">
        <v>278</v>
      </c>
      <c r="C8230">
        <v>1870</v>
      </c>
      <c r="D8230" s="61" t="s">
        <v>2127</v>
      </c>
    </row>
    <row r="8231" spans="1:4" hidden="1" x14ac:dyDescent="0.25">
      <c r="A8231" s="61" t="s">
        <v>277</v>
      </c>
      <c r="B8231" s="61" t="s">
        <v>278</v>
      </c>
      <c r="C8231">
        <v>1871</v>
      </c>
      <c r="D8231" s="61" t="s">
        <v>2127</v>
      </c>
    </row>
    <row r="8232" spans="1:4" hidden="1" x14ac:dyDescent="0.25">
      <c r="A8232" s="61" t="s">
        <v>277</v>
      </c>
      <c r="B8232" s="61" t="s">
        <v>278</v>
      </c>
      <c r="C8232">
        <v>1872</v>
      </c>
      <c r="D8232" s="61" t="s">
        <v>2127</v>
      </c>
    </row>
    <row r="8233" spans="1:4" hidden="1" x14ac:dyDescent="0.25">
      <c r="A8233" s="61" t="s">
        <v>277</v>
      </c>
      <c r="B8233" s="61" t="s">
        <v>278</v>
      </c>
      <c r="C8233">
        <v>1873</v>
      </c>
      <c r="D8233" s="61" t="s">
        <v>2127</v>
      </c>
    </row>
    <row r="8234" spans="1:4" hidden="1" x14ac:dyDescent="0.25">
      <c r="A8234" s="61" t="s">
        <v>277</v>
      </c>
      <c r="B8234" s="61" t="s">
        <v>278</v>
      </c>
      <c r="C8234">
        <v>1874</v>
      </c>
      <c r="D8234" s="61" t="s">
        <v>2127</v>
      </c>
    </row>
    <row r="8235" spans="1:4" hidden="1" x14ac:dyDescent="0.25">
      <c r="A8235" s="61" t="s">
        <v>277</v>
      </c>
      <c r="B8235" s="61" t="s">
        <v>278</v>
      </c>
      <c r="C8235">
        <v>1875</v>
      </c>
      <c r="D8235" s="61" t="s">
        <v>547</v>
      </c>
    </row>
    <row r="8236" spans="1:4" hidden="1" x14ac:dyDescent="0.25">
      <c r="A8236" s="61" t="s">
        <v>277</v>
      </c>
      <c r="B8236" s="61" t="s">
        <v>278</v>
      </c>
      <c r="C8236">
        <v>1876</v>
      </c>
      <c r="D8236" s="61" t="s">
        <v>2613</v>
      </c>
    </row>
    <row r="8237" spans="1:4" hidden="1" x14ac:dyDescent="0.25">
      <c r="A8237" s="61" t="s">
        <v>277</v>
      </c>
      <c r="B8237" s="61" t="s">
        <v>278</v>
      </c>
      <c r="C8237">
        <v>1877</v>
      </c>
      <c r="D8237" s="61" t="s">
        <v>2467</v>
      </c>
    </row>
    <row r="8238" spans="1:4" hidden="1" x14ac:dyDescent="0.25">
      <c r="A8238" s="61" t="s">
        <v>277</v>
      </c>
      <c r="B8238" s="61" t="s">
        <v>278</v>
      </c>
      <c r="C8238">
        <v>1878</v>
      </c>
      <c r="D8238" s="61" t="s">
        <v>2467</v>
      </c>
    </row>
    <row r="8239" spans="1:4" hidden="1" x14ac:dyDescent="0.25">
      <c r="A8239" s="61" t="s">
        <v>277</v>
      </c>
      <c r="B8239" s="61" t="s">
        <v>278</v>
      </c>
      <c r="C8239">
        <v>1879</v>
      </c>
      <c r="D8239" s="61" t="s">
        <v>2230</v>
      </c>
    </row>
    <row r="8240" spans="1:4" hidden="1" x14ac:dyDescent="0.25">
      <c r="A8240" s="61" t="s">
        <v>277</v>
      </c>
      <c r="B8240" s="61" t="s">
        <v>278</v>
      </c>
      <c r="C8240">
        <v>1880</v>
      </c>
      <c r="D8240" s="61" t="s">
        <v>2230</v>
      </c>
    </row>
    <row r="8241" spans="1:4" hidden="1" x14ac:dyDescent="0.25">
      <c r="A8241" s="61" t="s">
        <v>277</v>
      </c>
      <c r="B8241" s="61" t="s">
        <v>278</v>
      </c>
      <c r="C8241">
        <v>1881</v>
      </c>
      <c r="D8241" s="61" t="s">
        <v>2230</v>
      </c>
    </row>
    <row r="8242" spans="1:4" hidden="1" x14ac:dyDescent="0.25">
      <c r="A8242" s="61" t="s">
        <v>277</v>
      </c>
      <c r="B8242" s="61" t="s">
        <v>278</v>
      </c>
      <c r="C8242">
        <v>1882</v>
      </c>
      <c r="D8242" s="61" t="s">
        <v>2230</v>
      </c>
    </row>
    <row r="8243" spans="1:4" hidden="1" x14ac:dyDescent="0.25">
      <c r="A8243" s="61" t="s">
        <v>277</v>
      </c>
      <c r="B8243" s="61" t="s">
        <v>278</v>
      </c>
      <c r="C8243">
        <v>1883</v>
      </c>
      <c r="D8243" s="61" t="s">
        <v>2301</v>
      </c>
    </row>
    <row r="8244" spans="1:4" hidden="1" x14ac:dyDescent="0.25">
      <c r="A8244" s="61" t="s">
        <v>277</v>
      </c>
      <c r="B8244" s="61" t="s">
        <v>278</v>
      </c>
      <c r="C8244">
        <v>1884</v>
      </c>
      <c r="D8244" s="61" t="s">
        <v>2301</v>
      </c>
    </row>
    <row r="8245" spans="1:4" hidden="1" x14ac:dyDescent="0.25">
      <c r="A8245" s="61" t="s">
        <v>277</v>
      </c>
      <c r="B8245" s="61" t="s">
        <v>278</v>
      </c>
      <c r="C8245">
        <v>1885</v>
      </c>
      <c r="D8245" s="61" t="s">
        <v>2301</v>
      </c>
    </row>
    <row r="8246" spans="1:4" hidden="1" x14ac:dyDescent="0.25">
      <c r="A8246" s="61" t="s">
        <v>277</v>
      </c>
      <c r="B8246" s="61" t="s">
        <v>278</v>
      </c>
      <c r="C8246">
        <v>1886</v>
      </c>
      <c r="D8246" s="61" t="s">
        <v>2301</v>
      </c>
    </row>
    <row r="8247" spans="1:4" hidden="1" x14ac:dyDescent="0.25">
      <c r="A8247" s="61" t="s">
        <v>277</v>
      </c>
      <c r="B8247" s="61" t="s">
        <v>278</v>
      </c>
      <c r="C8247">
        <v>1887</v>
      </c>
      <c r="D8247" s="61" t="s">
        <v>2301</v>
      </c>
    </row>
    <row r="8248" spans="1:4" hidden="1" x14ac:dyDescent="0.25">
      <c r="A8248" s="61" t="s">
        <v>277</v>
      </c>
      <c r="B8248" s="61" t="s">
        <v>278</v>
      </c>
      <c r="C8248">
        <v>1888</v>
      </c>
      <c r="D8248" s="61" t="s">
        <v>2468</v>
      </c>
    </row>
    <row r="8249" spans="1:4" hidden="1" x14ac:dyDescent="0.25">
      <c r="A8249" s="61" t="s">
        <v>277</v>
      </c>
      <c r="B8249" s="61" t="s">
        <v>278</v>
      </c>
      <c r="C8249">
        <v>1889</v>
      </c>
      <c r="D8249" s="61" t="s">
        <v>2646</v>
      </c>
    </row>
    <row r="8250" spans="1:4" hidden="1" x14ac:dyDescent="0.25">
      <c r="A8250" s="61" t="s">
        <v>277</v>
      </c>
      <c r="B8250" s="61" t="s">
        <v>278</v>
      </c>
      <c r="C8250">
        <v>1890</v>
      </c>
      <c r="D8250" s="61" t="s">
        <v>2604</v>
      </c>
    </row>
    <row r="8251" spans="1:4" hidden="1" x14ac:dyDescent="0.25">
      <c r="A8251" s="61" t="s">
        <v>277</v>
      </c>
      <c r="B8251" s="61" t="s">
        <v>278</v>
      </c>
      <c r="C8251">
        <v>1891</v>
      </c>
      <c r="D8251" s="61" t="s">
        <v>2604</v>
      </c>
    </row>
    <row r="8252" spans="1:4" hidden="1" x14ac:dyDescent="0.25">
      <c r="A8252" s="61" t="s">
        <v>277</v>
      </c>
      <c r="B8252" s="61" t="s">
        <v>278</v>
      </c>
      <c r="C8252">
        <v>1892</v>
      </c>
      <c r="D8252" s="61" t="s">
        <v>2152</v>
      </c>
    </row>
    <row r="8253" spans="1:4" hidden="1" x14ac:dyDescent="0.25">
      <c r="A8253" s="61" t="s">
        <v>277</v>
      </c>
      <c r="B8253" s="61" t="s">
        <v>278</v>
      </c>
      <c r="C8253">
        <v>1893</v>
      </c>
      <c r="D8253" s="61" t="s">
        <v>2152</v>
      </c>
    </row>
    <row r="8254" spans="1:4" hidden="1" x14ac:dyDescent="0.25">
      <c r="A8254" s="61" t="s">
        <v>277</v>
      </c>
      <c r="B8254" s="61" t="s">
        <v>278</v>
      </c>
      <c r="C8254">
        <v>1894</v>
      </c>
      <c r="D8254" s="61" t="s">
        <v>2152</v>
      </c>
    </row>
    <row r="8255" spans="1:4" hidden="1" x14ac:dyDescent="0.25">
      <c r="A8255" s="61" t="s">
        <v>277</v>
      </c>
      <c r="B8255" s="61" t="s">
        <v>278</v>
      </c>
      <c r="C8255">
        <v>1895</v>
      </c>
      <c r="D8255" s="61" t="s">
        <v>1553</v>
      </c>
    </row>
    <row r="8256" spans="1:4" hidden="1" x14ac:dyDescent="0.25">
      <c r="A8256" s="61" t="s">
        <v>277</v>
      </c>
      <c r="B8256" s="61" t="s">
        <v>278</v>
      </c>
      <c r="C8256">
        <v>1896</v>
      </c>
      <c r="D8256" s="61" t="s">
        <v>2647</v>
      </c>
    </row>
    <row r="8257" spans="1:4" hidden="1" x14ac:dyDescent="0.25">
      <c r="A8257" s="61" t="s">
        <v>277</v>
      </c>
      <c r="B8257" s="61" t="s">
        <v>278</v>
      </c>
      <c r="C8257">
        <v>1897</v>
      </c>
      <c r="D8257" s="61" t="s">
        <v>2114</v>
      </c>
    </row>
    <row r="8258" spans="1:4" hidden="1" x14ac:dyDescent="0.25">
      <c r="A8258" s="61" t="s">
        <v>277</v>
      </c>
      <c r="B8258" s="61" t="s">
        <v>278</v>
      </c>
      <c r="C8258">
        <v>1898</v>
      </c>
      <c r="D8258" s="61" t="s">
        <v>2114</v>
      </c>
    </row>
    <row r="8259" spans="1:4" hidden="1" x14ac:dyDescent="0.25">
      <c r="A8259" s="61" t="s">
        <v>277</v>
      </c>
      <c r="B8259" s="61" t="s">
        <v>278</v>
      </c>
      <c r="C8259">
        <v>1899</v>
      </c>
      <c r="D8259" s="61" t="s">
        <v>2114</v>
      </c>
    </row>
    <row r="8260" spans="1:4" hidden="1" x14ac:dyDescent="0.25">
      <c r="A8260" s="61" t="s">
        <v>277</v>
      </c>
      <c r="B8260" s="61" t="s">
        <v>278</v>
      </c>
      <c r="C8260">
        <v>1900</v>
      </c>
      <c r="D8260" s="61" t="s">
        <v>2114</v>
      </c>
    </row>
    <row r="8261" spans="1:4" hidden="1" x14ac:dyDescent="0.25">
      <c r="A8261" s="61" t="s">
        <v>277</v>
      </c>
      <c r="B8261" s="61" t="s">
        <v>278</v>
      </c>
      <c r="C8261">
        <v>1901</v>
      </c>
      <c r="D8261" s="61" t="s">
        <v>2174</v>
      </c>
    </row>
    <row r="8262" spans="1:4" hidden="1" x14ac:dyDescent="0.25">
      <c r="A8262" s="61" t="s">
        <v>277</v>
      </c>
      <c r="B8262" s="61" t="s">
        <v>278</v>
      </c>
      <c r="C8262">
        <v>1902</v>
      </c>
      <c r="D8262" s="61" t="s">
        <v>2174</v>
      </c>
    </row>
    <row r="8263" spans="1:4" hidden="1" x14ac:dyDescent="0.25">
      <c r="A8263" s="61" t="s">
        <v>277</v>
      </c>
      <c r="B8263" s="61" t="s">
        <v>278</v>
      </c>
      <c r="C8263">
        <v>1903</v>
      </c>
      <c r="D8263" s="61" t="s">
        <v>2174</v>
      </c>
    </row>
    <row r="8264" spans="1:4" hidden="1" x14ac:dyDescent="0.25">
      <c r="A8264" s="61" t="s">
        <v>277</v>
      </c>
      <c r="B8264" s="61" t="s">
        <v>278</v>
      </c>
      <c r="C8264">
        <v>1904</v>
      </c>
      <c r="D8264" s="61" t="s">
        <v>2174</v>
      </c>
    </row>
    <row r="8265" spans="1:4" hidden="1" x14ac:dyDescent="0.25">
      <c r="A8265" s="61" t="s">
        <v>277</v>
      </c>
      <c r="B8265" s="61" t="s">
        <v>278</v>
      </c>
      <c r="C8265">
        <v>1905</v>
      </c>
      <c r="D8265" s="61" t="s">
        <v>2174</v>
      </c>
    </row>
    <row r="8266" spans="1:4" hidden="1" x14ac:dyDescent="0.25">
      <c r="A8266" s="61" t="s">
        <v>277</v>
      </c>
      <c r="B8266" s="61" t="s">
        <v>278</v>
      </c>
      <c r="C8266">
        <v>1906</v>
      </c>
      <c r="D8266" s="61" t="s">
        <v>1754</v>
      </c>
    </row>
    <row r="8267" spans="1:4" hidden="1" x14ac:dyDescent="0.25">
      <c r="A8267" s="61" t="s">
        <v>277</v>
      </c>
      <c r="B8267" s="61" t="s">
        <v>278</v>
      </c>
      <c r="C8267">
        <v>1907</v>
      </c>
      <c r="D8267" s="61" t="s">
        <v>2537</v>
      </c>
    </row>
    <row r="8268" spans="1:4" hidden="1" x14ac:dyDescent="0.25">
      <c r="A8268" s="61" t="s">
        <v>277</v>
      </c>
      <c r="B8268" s="61" t="s">
        <v>278</v>
      </c>
      <c r="C8268">
        <v>1908</v>
      </c>
      <c r="D8268" s="61" t="s">
        <v>2537</v>
      </c>
    </row>
    <row r="8269" spans="1:4" hidden="1" x14ac:dyDescent="0.25">
      <c r="A8269" s="61" t="s">
        <v>277</v>
      </c>
      <c r="B8269" s="61" t="s">
        <v>278</v>
      </c>
      <c r="C8269">
        <v>1909</v>
      </c>
      <c r="D8269" s="61" t="s">
        <v>2537</v>
      </c>
    </row>
    <row r="8270" spans="1:4" hidden="1" x14ac:dyDescent="0.25">
      <c r="A8270" s="61" t="s">
        <v>277</v>
      </c>
      <c r="B8270" s="61" t="s">
        <v>278</v>
      </c>
      <c r="C8270">
        <v>1910</v>
      </c>
      <c r="D8270" s="61" t="s">
        <v>2537</v>
      </c>
    </row>
    <row r="8271" spans="1:4" hidden="1" x14ac:dyDescent="0.25">
      <c r="A8271" s="61" t="s">
        <v>277</v>
      </c>
      <c r="B8271" s="61" t="s">
        <v>278</v>
      </c>
      <c r="C8271">
        <v>1911</v>
      </c>
      <c r="D8271" s="61" t="s">
        <v>2224</v>
      </c>
    </row>
    <row r="8272" spans="1:4" hidden="1" x14ac:dyDescent="0.25">
      <c r="A8272" s="61" t="s">
        <v>277</v>
      </c>
      <c r="B8272" s="61" t="s">
        <v>278</v>
      </c>
      <c r="C8272">
        <v>1912</v>
      </c>
      <c r="D8272" s="61" t="s">
        <v>1751</v>
      </c>
    </row>
    <row r="8273" spans="1:4" hidden="1" x14ac:dyDescent="0.25">
      <c r="A8273" s="61" t="s">
        <v>277</v>
      </c>
      <c r="B8273" s="61" t="s">
        <v>278</v>
      </c>
      <c r="C8273">
        <v>1913</v>
      </c>
      <c r="D8273" s="61" t="s">
        <v>1855</v>
      </c>
    </row>
    <row r="8274" spans="1:4" hidden="1" x14ac:dyDescent="0.25">
      <c r="A8274" s="61" t="s">
        <v>277</v>
      </c>
      <c r="B8274" s="61" t="s">
        <v>278</v>
      </c>
      <c r="C8274">
        <v>1914</v>
      </c>
      <c r="D8274" s="61" t="s">
        <v>1855</v>
      </c>
    </row>
    <row r="8275" spans="1:4" hidden="1" x14ac:dyDescent="0.25">
      <c r="A8275" s="61" t="s">
        <v>277</v>
      </c>
      <c r="B8275" s="61" t="s">
        <v>278</v>
      </c>
      <c r="C8275">
        <v>1915</v>
      </c>
      <c r="D8275" s="61" t="s">
        <v>1855</v>
      </c>
    </row>
    <row r="8276" spans="1:4" hidden="1" x14ac:dyDescent="0.25">
      <c r="A8276" s="61" t="s">
        <v>277</v>
      </c>
      <c r="B8276" s="61" t="s">
        <v>278</v>
      </c>
      <c r="C8276">
        <v>1916</v>
      </c>
      <c r="D8276" s="61" t="s">
        <v>2456</v>
      </c>
    </row>
    <row r="8277" spans="1:4" hidden="1" x14ac:dyDescent="0.25">
      <c r="A8277" s="61" t="s">
        <v>277</v>
      </c>
      <c r="B8277" s="61" t="s">
        <v>278</v>
      </c>
      <c r="C8277">
        <v>1917</v>
      </c>
      <c r="D8277" s="61" t="s">
        <v>2456</v>
      </c>
    </row>
    <row r="8278" spans="1:4" hidden="1" x14ac:dyDescent="0.25">
      <c r="A8278" s="61" t="s">
        <v>277</v>
      </c>
      <c r="B8278" s="61" t="s">
        <v>278</v>
      </c>
      <c r="C8278">
        <v>1918</v>
      </c>
      <c r="D8278" s="61" t="s">
        <v>2456</v>
      </c>
    </row>
    <row r="8279" spans="1:4" hidden="1" x14ac:dyDescent="0.25">
      <c r="A8279" s="61" t="s">
        <v>277</v>
      </c>
      <c r="B8279" s="61" t="s">
        <v>278</v>
      </c>
      <c r="C8279">
        <v>1919</v>
      </c>
      <c r="D8279" s="61" t="s">
        <v>2456</v>
      </c>
    </row>
    <row r="8280" spans="1:4" hidden="1" x14ac:dyDescent="0.25">
      <c r="A8280" s="61" t="s">
        <v>277</v>
      </c>
      <c r="B8280" s="61" t="s">
        <v>278</v>
      </c>
      <c r="C8280">
        <v>1920</v>
      </c>
      <c r="D8280" s="61" t="s">
        <v>1820</v>
      </c>
    </row>
    <row r="8281" spans="1:4" hidden="1" x14ac:dyDescent="0.25">
      <c r="A8281" s="61" t="s">
        <v>277</v>
      </c>
      <c r="B8281" s="61" t="s">
        <v>278</v>
      </c>
      <c r="C8281">
        <v>1921</v>
      </c>
      <c r="D8281" s="61" t="s">
        <v>1820</v>
      </c>
    </row>
    <row r="8282" spans="1:4" hidden="1" x14ac:dyDescent="0.25">
      <c r="A8282" s="61" t="s">
        <v>277</v>
      </c>
      <c r="B8282" s="61" t="s">
        <v>278</v>
      </c>
      <c r="C8282">
        <v>1922</v>
      </c>
      <c r="D8282" s="61" t="s">
        <v>1849</v>
      </c>
    </row>
    <row r="8283" spans="1:4" hidden="1" x14ac:dyDescent="0.25">
      <c r="A8283" s="61" t="s">
        <v>277</v>
      </c>
      <c r="B8283" s="61" t="s">
        <v>278</v>
      </c>
      <c r="C8283">
        <v>1923</v>
      </c>
      <c r="D8283" s="61" t="s">
        <v>2447</v>
      </c>
    </row>
    <row r="8284" spans="1:4" hidden="1" x14ac:dyDescent="0.25">
      <c r="A8284" s="61" t="s">
        <v>277</v>
      </c>
      <c r="B8284" s="61" t="s">
        <v>278</v>
      </c>
      <c r="C8284">
        <v>1924</v>
      </c>
      <c r="D8284" s="61" t="s">
        <v>2447</v>
      </c>
    </row>
    <row r="8285" spans="1:4" hidden="1" x14ac:dyDescent="0.25">
      <c r="A8285" s="61" t="s">
        <v>277</v>
      </c>
      <c r="B8285" s="61" t="s">
        <v>278</v>
      </c>
      <c r="C8285">
        <v>1925</v>
      </c>
      <c r="D8285" s="61" t="s">
        <v>1849</v>
      </c>
    </row>
    <row r="8286" spans="1:4" hidden="1" x14ac:dyDescent="0.25">
      <c r="A8286" s="61" t="s">
        <v>277</v>
      </c>
      <c r="B8286" s="61" t="s">
        <v>278</v>
      </c>
      <c r="C8286">
        <v>1926</v>
      </c>
      <c r="D8286" s="61" t="s">
        <v>1848</v>
      </c>
    </row>
    <row r="8287" spans="1:4" hidden="1" x14ac:dyDescent="0.25">
      <c r="A8287" s="61" t="s">
        <v>277</v>
      </c>
      <c r="B8287" s="61" t="s">
        <v>278</v>
      </c>
      <c r="C8287">
        <v>1927</v>
      </c>
      <c r="D8287" s="61" t="s">
        <v>1848</v>
      </c>
    </row>
    <row r="8288" spans="1:4" hidden="1" x14ac:dyDescent="0.25">
      <c r="A8288" s="61" t="s">
        <v>277</v>
      </c>
      <c r="B8288" s="61" t="s">
        <v>278</v>
      </c>
      <c r="C8288">
        <v>1928</v>
      </c>
      <c r="D8288" s="61" t="s">
        <v>1848</v>
      </c>
    </row>
    <row r="8289" spans="1:4" hidden="1" x14ac:dyDescent="0.25">
      <c r="A8289" s="61" t="s">
        <v>277</v>
      </c>
      <c r="B8289" s="61" t="s">
        <v>278</v>
      </c>
      <c r="C8289">
        <v>1929</v>
      </c>
      <c r="D8289" s="61" t="s">
        <v>1848</v>
      </c>
    </row>
    <row r="8290" spans="1:4" hidden="1" x14ac:dyDescent="0.25">
      <c r="A8290" s="61" t="s">
        <v>277</v>
      </c>
      <c r="B8290" s="61" t="s">
        <v>278</v>
      </c>
      <c r="C8290">
        <v>1930</v>
      </c>
      <c r="D8290" s="61" t="s">
        <v>1848</v>
      </c>
    </row>
    <row r="8291" spans="1:4" hidden="1" x14ac:dyDescent="0.25">
      <c r="A8291" s="61" t="s">
        <v>277</v>
      </c>
      <c r="B8291" s="61" t="s">
        <v>278</v>
      </c>
      <c r="C8291">
        <v>1931</v>
      </c>
      <c r="D8291" s="61" t="s">
        <v>1848</v>
      </c>
    </row>
    <row r="8292" spans="1:4" hidden="1" x14ac:dyDescent="0.25">
      <c r="A8292" s="61" t="s">
        <v>277</v>
      </c>
      <c r="B8292" s="61" t="s">
        <v>278</v>
      </c>
      <c r="C8292">
        <v>1932</v>
      </c>
      <c r="D8292" s="61" t="s">
        <v>542</v>
      </c>
    </row>
    <row r="8293" spans="1:4" hidden="1" x14ac:dyDescent="0.25">
      <c r="A8293" s="61" t="s">
        <v>277</v>
      </c>
      <c r="B8293" s="61" t="s">
        <v>278</v>
      </c>
      <c r="C8293">
        <v>1933</v>
      </c>
      <c r="D8293" s="61" t="s">
        <v>2186</v>
      </c>
    </row>
    <row r="8294" spans="1:4" hidden="1" x14ac:dyDescent="0.25">
      <c r="A8294" s="61" t="s">
        <v>277</v>
      </c>
      <c r="B8294" s="61" t="s">
        <v>278</v>
      </c>
      <c r="C8294">
        <v>1934</v>
      </c>
      <c r="D8294" s="61" t="s">
        <v>2186</v>
      </c>
    </row>
    <row r="8295" spans="1:4" hidden="1" x14ac:dyDescent="0.25">
      <c r="A8295" s="61" t="s">
        <v>277</v>
      </c>
      <c r="B8295" s="61" t="s">
        <v>278</v>
      </c>
      <c r="C8295">
        <v>1935</v>
      </c>
      <c r="D8295" s="61" t="s">
        <v>1846</v>
      </c>
    </row>
    <row r="8296" spans="1:4" hidden="1" x14ac:dyDescent="0.25">
      <c r="A8296" s="61" t="s">
        <v>277</v>
      </c>
      <c r="B8296" s="61" t="s">
        <v>278</v>
      </c>
      <c r="C8296">
        <v>1936</v>
      </c>
      <c r="D8296" s="61" t="s">
        <v>2184</v>
      </c>
    </row>
    <row r="8297" spans="1:4" hidden="1" x14ac:dyDescent="0.25">
      <c r="A8297" s="61" t="s">
        <v>277</v>
      </c>
      <c r="B8297" s="61" t="s">
        <v>278</v>
      </c>
      <c r="C8297">
        <v>1937</v>
      </c>
      <c r="D8297" s="61" t="s">
        <v>2184</v>
      </c>
    </row>
    <row r="8298" spans="1:4" hidden="1" x14ac:dyDescent="0.25">
      <c r="A8298" s="61" t="s">
        <v>277</v>
      </c>
      <c r="B8298" s="61" t="s">
        <v>278</v>
      </c>
      <c r="C8298">
        <v>1938</v>
      </c>
      <c r="D8298" s="61" t="s">
        <v>1773</v>
      </c>
    </row>
    <row r="8299" spans="1:4" hidden="1" x14ac:dyDescent="0.25">
      <c r="A8299" s="61" t="s">
        <v>277</v>
      </c>
      <c r="B8299" s="61" t="s">
        <v>278</v>
      </c>
      <c r="C8299">
        <v>1939</v>
      </c>
      <c r="D8299" s="61" t="s">
        <v>2186</v>
      </c>
    </row>
    <row r="8300" spans="1:4" hidden="1" x14ac:dyDescent="0.25">
      <c r="A8300" s="61" t="s">
        <v>277</v>
      </c>
      <c r="B8300" s="61" t="s">
        <v>278</v>
      </c>
      <c r="C8300">
        <v>1940</v>
      </c>
      <c r="D8300" s="61" t="s">
        <v>1513</v>
      </c>
    </row>
    <row r="8301" spans="1:4" hidden="1" x14ac:dyDescent="0.25">
      <c r="A8301" s="61" t="s">
        <v>277</v>
      </c>
      <c r="B8301" s="61" t="s">
        <v>278</v>
      </c>
      <c r="C8301">
        <v>1941</v>
      </c>
      <c r="D8301" s="61" t="s">
        <v>2648</v>
      </c>
    </row>
    <row r="8302" spans="1:4" hidden="1" x14ac:dyDescent="0.25">
      <c r="A8302" s="61" t="s">
        <v>277</v>
      </c>
      <c r="B8302" s="61" t="s">
        <v>278</v>
      </c>
      <c r="C8302">
        <v>1942</v>
      </c>
      <c r="D8302" s="61" t="s">
        <v>2648</v>
      </c>
    </row>
    <row r="8303" spans="1:4" hidden="1" x14ac:dyDescent="0.25">
      <c r="A8303" s="61" t="s">
        <v>277</v>
      </c>
      <c r="B8303" s="61" t="s">
        <v>278</v>
      </c>
      <c r="C8303">
        <v>1943</v>
      </c>
      <c r="D8303" s="61" t="s">
        <v>2648</v>
      </c>
    </row>
    <row r="8304" spans="1:4" hidden="1" x14ac:dyDescent="0.25">
      <c r="A8304" s="61" t="s">
        <v>277</v>
      </c>
      <c r="B8304" s="61" t="s">
        <v>278</v>
      </c>
      <c r="C8304">
        <v>1944</v>
      </c>
      <c r="D8304" s="61" t="s">
        <v>1847</v>
      </c>
    </row>
    <row r="8305" spans="1:4" hidden="1" x14ac:dyDescent="0.25">
      <c r="A8305" s="61" t="s">
        <v>277</v>
      </c>
      <c r="B8305" s="61" t="s">
        <v>278</v>
      </c>
      <c r="C8305">
        <v>1945</v>
      </c>
      <c r="D8305" s="61" t="s">
        <v>2562</v>
      </c>
    </row>
    <row r="8306" spans="1:4" hidden="1" x14ac:dyDescent="0.25">
      <c r="A8306" s="61" t="s">
        <v>277</v>
      </c>
      <c r="B8306" s="61" t="s">
        <v>278</v>
      </c>
      <c r="C8306">
        <v>1946</v>
      </c>
      <c r="D8306" s="61" t="s">
        <v>2460</v>
      </c>
    </row>
    <row r="8307" spans="1:4" hidden="1" x14ac:dyDescent="0.25">
      <c r="A8307" s="61" t="s">
        <v>277</v>
      </c>
      <c r="B8307" s="61" t="s">
        <v>278</v>
      </c>
      <c r="C8307">
        <v>1947</v>
      </c>
      <c r="D8307" s="61" t="s">
        <v>2469</v>
      </c>
    </row>
    <row r="8308" spans="1:4" hidden="1" x14ac:dyDescent="0.25">
      <c r="A8308" s="61" t="s">
        <v>277</v>
      </c>
      <c r="B8308" s="61" t="s">
        <v>278</v>
      </c>
      <c r="C8308">
        <v>1948</v>
      </c>
      <c r="D8308" s="61" t="s">
        <v>1529</v>
      </c>
    </row>
    <row r="8309" spans="1:4" hidden="1" x14ac:dyDescent="0.25">
      <c r="A8309" s="61" t="s">
        <v>277</v>
      </c>
      <c r="B8309" s="61" t="s">
        <v>278</v>
      </c>
      <c r="C8309">
        <v>1949</v>
      </c>
      <c r="D8309" s="61" t="s">
        <v>1867</v>
      </c>
    </row>
    <row r="8310" spans="1:4" hidden="1" x14ac:dyDescent="0.25">
      <c r="A8310" s="61" t="s">
        <v>277</v>
      </c>
      <c r="B8310" s="61" t="s">
        <v>278</v>
      </c>
      <c r="C8310">
        <v>1950</v>
      </c>
      <c r="D8310" s="61" t="s">
        <v>1867</v>
      </c>
    </row>
    <row r="8311" spans="1:4" hidden="1" x14ac:dyDescent="0.25">
      <c r="A8311" s="61" t="s">
        <v>277</v>
      </c>
      <c r="B8311" s="61" t="s">
        <v>278</v>
      </c>
      <c r="C8311">
        <v>1951</v>
      </c>
      <c r="D8311" s="61" t="s">
        <v>1867</v>
      </c>
    </row>
    <row r="8312" spans="1:4" hidden="1" x14ac:dyDescent="0.25">
      <c r="A8312" s="61" t="s">
        <v>277</v>
      </c>
      <c r="B8312" s="61" t="s">
        <v>278</v>
      </c>
      <c r="C8312">
        <v>1952</v>
      </c>
      <c r="D8312" s="61" t="s">
        <v>1767</v>
      </c>
    </row>
    <row r="8313" spans="1:4" hidden="1" x14ac:dyDescent="0.25">
      <c r="A8313" s="61" t="s">
        <v>277</v>
      </c>
      <c r="B8313" s="61" t="s">
        <v>278</v>
      </c>
      <c r="C8313">
        <v>1953</v>
      </c>
      <c r="D8313" s="61" t="s">
        <v>1767</v>
      </c>
    </row>
    <row r="8314" spans="1:4" hidden="1" x14ac:dyDescent="0.25">
      <c r="A8314" s="61" t="s">
        <v>277</v>
      </c>
      <c r="B8314" s="61" t="s">
        <v>278</v>
      </c>
      <c r="C8314">
        <v>1954</v>
      </c>
      <c r="D8314" s="61" t="s">
        <v>1767</v>
      </c>
    </row>
    <row r="8315" spans="1:4" hidden="1" x14ac:dyDescent="0.25">
      <c r="A8315" s="61" t="s">
        <v>277</v>
      </c>
      <c r="B8315" s="61" t="s">
        <v>278</v>
      </c>
      <c r="C8315">
        <v>1955</v>
      </c>
      <c r="D8315" s="61" t="s">
        <v>1767</v>
      </c>
    </row>
    <row r="8316" spans="1:4" hidden="1" x14ac:dyDescent="0.25">
      <c r="A8316" s="61" t="s">
        <v>277</v>
      </c>
      <c r="B8316" s="61" t="s">
        <v>278</v>
      </c>
      <c r="C8316">
        <v>1956</v>
      </c>
      <c r="D8316" s="61" t="s">
        <v>1529</v>
      </c>
    </row>
    <row r="8317" spans="1:4" hidden="1" x14ac:dyDescent="0.25">
      <c r="A8317" s="61" t="s">
        <v>277</v>
      </c>
      <c r="B8317" s="61" t="s">
        <v>278</v>
      </c>
      <c r="C8317">
        <v>1957</v>
      </c>
      <c r="D8317" s="61" t="s">
        <v>2293</v>
      </c>
    </row>
    <row r="8318" spans="1:4" hidden="1" x14ac:dyDescent="0.25">
      <c r="A8318" s="61" t="s">
        <v>277</v>
      </c>
      <c r="B8318" s="61" t="s">
        <v>278</v>
      </c>
      <c r="C8318">
        <v>1958</v>
      </c>
      <c r="D8318" s="61" t="s">
        <v>2148</v>
      </c>
    </row>
    <row r="8319" spans="1:4" hidden="1" x14ac:dyDescent="0.25">
      <c r="A8319" s="61" t="s">
        <v>277</v>
      </c>
      <c r="B8319" s="61" t="s">
        <v>278</v>
      </c>
      <c r="C8319">
        <v>1959</v>
      </c>
      <c r="D8319" s="61" t="s">
        <v>2148</v>
      </c>
    </row>
    <row r="8320" spans="1:4" hidden="1" x14ac:dyDescent="0.25">
      <c r="A8320" s="61" t="s">
        <v>277</v>
      </c>
      <c r="B8320" s="61" t="s">
        <v>278</v>
      </c>
      <c r="C8320">
        <v>1960</v>
      </c>
      <c r="D8320" s="61" t="s">
        <v>1526</v>
      </c>
    </row>
    <row r="8321" spans="1:4" hidden="1" x14ac:dyDescent="0.25">
      <c r="A8321" s="61" t="s">
        <v>277</v>
      </c>
      <c r="B8321" s="61" t="s">
        <v>278</v>
      </c>
      <c r="C8321">
        <v>1961</v>
      </c>
      <c r="D8321" s="61" t="s">
        <v>2457</v>
      </c>
    </row>
    <row r="8322" spans="1:4" hidden="1" x14ac:dyDescent="0.25">
      <c r="A8322" s="61" t="s">
        <v>277</v>
      </c>
      <c r="B8322" s="61" t="s">
        <v>278</v>
      </c>
      <c r="C8322">
        <v>1962</v>
      </c>
      <c r="D8322" s="61" t="s">
        <v>1856</v>
      </c>
    </row>
    <row r="8323" spans="1:4" hidden="1" x14ac:dyDescent="0.25">
      <c r="A8323" s="61" t="s">
        <v>277</v>
      </c>
      <c r="B8323" s="61" t="s">
        <v>278</v>
      </c>
      <c r="C8323">
        <v>1963</v>
      </c>
      <c r="D8323" s="61" t="s">
        <v>1515</v>
      </c>
    </row>
    <row r="8324" spans="1:4" hidden="1" x14ac:dyDescent="0.25">
      <c r="A8324" s="61" t="s">
        <v>277</v>
      </c>
      <c r="B8324" s="61" t="s">
        <v>278</v>
      </c>
      <c r="C8324">
        <v>1964</v>
      </c>
      <c r="D8324" s="61" t="s">
        <v>1515</v>
      </c>
    </row>
    <row r="8325" spans="1:4" hidden="1" x14ac:dyDescent="0.25">
      <c r="A8325" s="61" t="s">
        <v>277</v>
      </c>
      <c r="B8325" s="61" t="s">
        <v>278</v>
      </c>
      <c r="C8325">
        <v>1965</v>
      </c>
      <c r="D8325" s="61" t="s">
        <v>2459</v>
      </c>
    </row>
    <row r="8326" spans="1:4" hidden="1" x14ac:dyDescent="0.25">
      <c r="A8326" s="61" t="s">
        <v>277</v>
      </c>
      <c r="B8326" s="61" t="s">
        <v>278</v>
      </c>
      <c r="C8326">
        <v>1966</v>
      </c>
      <c r="D8326" s="61" t="s">
        <v>1523</v>
      </c>
    </row>
    <row r="8327" spans="1:4" hidden="1" x14ac:dyDescent="0.25">
      <c r="A8327" s="61" t="s">
        <v>277</v>
      </c>
      <c r="B8327" s="61" t="s">
        <v>278</v>
      </c>
      <c r="C8327">
        <v>1967</v>
      </c>
      <c r="D8327" s="61" t="s">
        <v>2491</v>
      </c>
    </row>
    <row r="8328" spans="1:4" hidden="1" x14ac:dyDescent="0.25">
      <c r="A8328" s="61" t="s">
        <v>277</v>
      </c>
      <c r="B8328" s="61" t="s">
        <v>278</v>
      </c>
      <c r="C8328">
        <v>1968</v>
      </c>
      <c r="D8328" s="61" t="s">
        <v>2491</v>
      </c>
    </row>
    <row r="8329" spans="1:4" hidden="1" x14ac:dyDescent="0.25">
      <c r="A8329" s="61" t="s">
        <v>277</v>
      </c>
      <c r="B8329" s="61" t="s">
        <v>278</v>
      </c>
      <c r="C8329">
        <v>1969</v>
      </c>
      <c r="D8329" s="61" t="s">
        <v>1517</v>
      </c>
    </row>
    <row r="8330" spans="1:4" hidden="1" x14ac:dyDescent="0.25">
      <c r="A8330" s="61" t="s">
        <v>277</v>
      </c>
      <c r="B8330" s="61" t="s">
        <v>278</v>
      </c>
      <c r="C8330">
        <v>1970</v>
      </c>
      <c r="D8330" s="61" t="s">
        <v>1858</v>
      </c>
    </row>
    <row r="8331" spans="1:4" hidden="1" x14ac:dyDescent="0.25">
      <c r="A8331" s="61" t="s">
        <v>277</v>
      </c>
      <c r="B8331" s="61" t="s">
        <v>278</v>
      </c>
      <c r="C8331">
        <v>1971</v>
      </c>
      <c r="D8331" s="61" t="s">
        <v>2590</v>
      </c>
    </row>
    <row r="8332" spans="1:4" hidden="1" x14ac:dyDescent="0.25">
      <c r="A8332" s="61" t="s">
        <v>277</v>
      </c>
      <c r="B8332" s="61" t="s">
        <v>278</v>
      </c>
      <c r="C8332">
        <v>1972</v>
      </c>
      <c r="D8332" s="61" t="s">
        <v>1519</v>
      </c>
    </row>
    <row r="8333" spans="1:4" hidden="1" x14ac:dyDescent="0.25">
      <c r="A8333" s="61" t="s">
        <v>277</v>
      </c>
      <c r="B8333" s="61" t="s">
        <v>278</v>
      </c>
      <c r="C8333">
        <v>1973</v>
      </c>
      <c r="D8333" s="61" t="s">
        <v>542</v>
      </c>
    </row>
    <row r="8334" spans="1:4" hidden="1" x14ac:dyDescent="0.25">
      <c r="A8334" s="61" t="s">
        <v>277</v>
      </c>
      <c r="B8334" s="61" t="s">
        <v>278</v>
      </c>
      <c r="C8334">
        <v>1974</v>
      </c>
      <c r="D8334" s="61" t="s">
        <v>1774</v>
      </c>
    </row>
    <row r="8335" spans="1:4" hidden="1" x14ac:dyDescent="0.25">
      <c r="A8335" s="61" t="s">
        <v>277</v>
      </c>
      <c r="B8335" s="61" t="s">
        <v>278</v>
      </c>
      <c r="C8335">
        <v>1975</v>
      </c>
      <c r="D8335" s="61" t="s">
        <v>1774</v>
      </c>
    </row>
    <row r="8336" spans="1:4" hidden="1" x14ac:dyDescent="0.25">
      <c r="A8336" s="61" t="s">
        <v>277</v>
      </c>
      <c r="B8336" s="61" t="s">
        <v>278</v>
      </c>
      <c r="C8336">
        <v>1976</v>
      </c>
      <c r="D8336" s="61" t="s">
        <v>2447</v>
      </c>
    </row>
    <row r="8337" spans="1:4" hidden="1" x14ac:dyDescent="0.25">
      <c r="A8337" s="61" t="s">
        <v>277</v>
      </c>
      <c r="B8337" s="61" t="s">
        <v>278</v>
      </c>
      <c r="C8337">
        <v>1977</v>
      </c>
      <c r="D8337" s="61" t="s">
        <v>2591</v>
      </c>
    </row>
    <row r="8338" spans="1:4" hidden="1" x14ac:dyDescent="0.25">
      <c r="A8338" s="61" t="s">
        <v>277</v>
      </c>
      <c r="B8338" s="61" t="s">
        <v>278</v>
      </c>
      <c r="C8338">
        <v>1978</v>
      </c>
      <c r="D8338" s="61" t="s">
        <v>1517</v>
      </c>
    </row>
    <row r="8339" spans="1:4" hidden="1" x14ac:dyDescent="0.25">
      <c r="A8339" s="61" t="s">
        <v>277</v>
      </c>
      <c r="B8339" s="61" t="s">
        <v>278</v>
      </c>
      <c r="C8339">
        <v>1979</v>
      </c>
      <c r="D8339" s="61" t="s">
        <v>549</v>
      </c>
    </row>
    <row r="8340" spans="1:4" hidden="1" x14ac:dyDescent="0.25">
      <c r="A8340" s="61" t="s">
        <v>277</v>
      </c>
      <c r="B8340" s="61" t="s">
        <v>278</v>
      </c>
      <c r="C8340">
        <v>1980</v>
      </c>
      <c r="D8340" s="61" t="s">
        <v>2170</v>
      </c>
    </row>
    <row r="8341" spans="1:4" hidden="1" x14ac:dyDescent="0.25">
      <c r="A8341" s="61" t="s">
        <v>277</v>
      </c>
      <c r="B8341" s="61" t="s">
        <v>278</v>
      </c>
      <c r="C8341">
        <v>1981</v>
      </c>
      <c r="D8341" s="61" t="s">
        <v>2563</v>
      </c>
    </row>
    <row r="8342" spans="1:4" hidden="1" x14ac:dyDescent="0.25">
      <c r="A8342" s="61" t="s">
        <v>277</v>
      </c>
      <c r="B8342" s="61" t="s">
        <v>278</v>
      </c>
      <c r="C8342">
        <v>1982</v>
      </c>
      <c r="D8342" s="61" t="s">
        <v>2563</v>
      </c>
    </row>
    <row r="8343" spans="1:4" hidden="1" x14ac:dyDescent="0.25">
      <c r="A8343" s="61" t="s">
        <v>277</v>
      </c>
      <c r="B8343" s="61" t="s">
        <v>278</v>
      </c>
      <c r="C8343">
        <v>1983</v>
      </c>
      <c r="D8343" s="61" t="s">
        <v>2563</v>
      </c>
    </row>
    <row r="8344" spans="1:4" hidden="1" x14ac:dyDescent="0.25">
      <c r="A8344" s="61" t="s">
        <v>277</v>
      </c>
      <c r="B8344" s="61" t="s">
        <v>278</v>
      </c>
      <c r="C8344">
        <v>1984</v>
      </c>
      <c r="D8344" s="61" t="s">
        <v>1714</v>
      </c>
    </row>
    <row r="8345" spans="1:4" hidden="1" x14ac:dyDescent="0.25">
      <c r="A8345" s="61" t="s">
        <v>277</v>
      </c>
      <c r="B8345" s="61" t="s">
        <v>278</v>
      </c>
      <c r="C8345">
        <v>1985</v>
      </c>
      <c r="D8345" s="61" t="s">
        <v>1705</v>
      </c>
    </row>
    <row r="8346" spans="1:4" hidden="1" x14ac:dyDescent="0.25">
      <c r="A8346" s="61" t="s">
        <v>277</v>
      </c>
      <c r="B8346" s="61" t="s">
        <v>278</v>
      </c>
      <c r="C8346">
        <v>1986</v>
      </c>
      <c r="D8346" s="61" t="s">
        <v>1705</v>
      </c>
    </row>
    <row r="8347" spans="1:4" hidden="1" x14ac:dyDescent="0.25">
      <c r="A8347" s="61" t="s">
        <v>277</v>
      </c>
      <c r="B8347" s="61" t="s">
        <v>278</v>
      </c>
      <c r="C8347">
        <v>1987</v>
      </c>
      <c r="D8347" s="61" t="s">
        <v>1705</v>
      </c>
    </row>
    <row r="8348" spans="1:4" hidden="1" x14ac:dyDescent="0.25">
      <c r="A8348" s="61" t="s">
        <v>277</v>
      </c>
      <c r="B8348" s="61" t="s">
        <v>278</v>
      </c>
      <c r="C8348">
        <v>1988</v>
      </c>
      <c r="D8348" s="61" t="s">
        <v>1778</v>
      </c>
    </row>
    <row r="8349" spans="1:4" hidden="1" x14ac:dyDescent="0.25">
      <c r="A8349" s="61" t="s">
        <v>277</v>
      </c>
      <c r="B8349" s="61" t="s">
        <v>278</v>
      </c>
      <c r="C8349">
        <v>1989</v>
      </c>
      <c r="D8349" s="61" t="s">
        <v>1742</v>
      </c>
    </row>
    <row r="8350" spans="1:4" hidden="1" x14ac:dyDescent="0.25">
      <c r="A8350" s="61" t="s">
        <v>277</v>
      </c>
      <c r="B8350" s="61" t="s">
        <v>278</v>
      </c>
      <c r="C8350">
        <v>1990</v>
      </c>
      <c r="D8350" s="61" t="s">
        <v>1742</v>
      </c>
    </row>
    <row r="8351" spans="1:4" hidden="1" x14ac:dyDescent="0.25">
      <c r="A8351" s="61" t="s">
        <v>277</v>
      </c>
      <c r="B8351" s="61" t="s">
        <v>278</v>
      </c>
      <c r="C8351">
        <v>1991</v>
      </c>
      <c r="D8351" s="61" t="s">
        <v>1742</v>
      </c>
    </row>
    <row r="8352" spans="1:4" hidden="1" x14ac:dyDescent="0.25">
      <c r="A8352" s="61" t="s">
        <v>277</v>
      </c>
      <c r="B8352" s="61" t="s">
        <v>278</v>
      </c>
      <c r="C8352">
        <v>1992</v>
      </c>
      <c r="D8352" s="61" t="s">
        <v>1742</v>
      </c>
    </row>
    <row r="8353" spans="1:4" hidden="1" x14ac:dyDescent="0.25">
      <c r="A8353" s="61" t="s">
        <v>277</v>
      </c>
      <c r="B8353" s="61" t="s">
        <v>278</v>
      </c>
      <c r="C8353">
        <v>1993</v>
      </c>
      <c r="D8353" s="61" t="s">
        <v>2253</v>
      </c>
    </row>
    <row r="8354" spans="1:4" hidden="1" x14ac:dyDescent="0.25">
      <c r="A8354" s="61" t="s">
        <v>277</v>
      </c>
      <c r="B8354" s="61" t="s">
        <v>278</v>
      </c>
      <c r="C8354">
        <v>1994</v>
      </c>
      <c r="D8354" s="61" t="s">
        <v>2292</v>
      </c>
    </row>
    <row r="8355" spans="1:4" hidden="1" x14ac:dyDescent="0.25">
      <c r="A8355" s="61" t="s">
        <v>277</v>
      </c>
      <c r="B8355" s="61" t="s">
        <v>278</v>
      </c>
      <c r="C8355">
        <v>1995</v>
      </c>
      <c r="D8355" s="61" t="s">
        <v>2561</v>
      </c>
    </row>
    <row r="8356" spans="1:4" hidden="1" x14ac:dyDescent="0.25">
      <c r="A8356" s="61" t="s">
        <v>277</v>
      </c>
      <c r="B8356" s="61" t="s">
        <v>278</v>
      </c>
      <c r="C8356">
        <v>1996</v>
      </c>
      <c r="D8356" s="61" t="s">
        <v>1746</v>
      </c>
    </row>
    <row r="8357" spans="1:4" hidden="1" x14ac:dyDescent="0.25">
      <c r="A8357" s="61" t="s">
        <v>277</v>
      </c>
      <c r="B8357" s="61" t="s">
        <v>278</v>
      </c>
      <c r="C8357">
        <v>1997</v>
      </c>
      <c r="D8357" s="61" t="s">
        <v>2425</v>
      </c>
    </row>
    <row r="8358" spans="1:4" hidden="1" x14ac:dyDescent="0.25">
      <c r="A8358" s="61" t="s">
        <v>277</v>
      </c>
      <c r="B8358" s="61" t="s">
        <v>278</v>
      </c>
      <c r="C8358">
        <v>1998</v>
      </c>
      <c r="D8358" s="61" t="s">
        <v>2649</v>
      </c>
    </row>
    <row r="8359" spans="1:4" hidden="1" x14ac:dyDescent="0.25">
      <c r="A8359" s="61" t="s">
        <v>277</v>
      </c>
      <c r="B8359" s="61" t="s">
        <v>278</v>
      </c>
      <c r="C8359">
        <v>1999</v>
      </c>
      <c r="D8359" s="61" t="s">
        <v>2335</v>
      </c>
    </row>
    <row r="8360" spans="1:4" hidden="1" x14ac:dyDescent="0.25">
      <c r="A8360" s="61" t="s">
        <v>277</v>
      </c>
      <c r="B8360" s="61" t="s">
        <v>278</v>
      </c>
      <c r="C8360">
        <v>2000</v>
      </c>
      <c r="D8360" s="61" t="s">
        <v>2306</v>
      </c>
    </row>
    <row r="8361" spans="1:4" hidden="1" x14ac:dyDescent="0.25">
      <c r="A8361" s="61" t="s">
        <v>277</v>
      </c>
      <c r="B8361" s="61" t="s">
        <v>278</v>
      </c>
      <c r="C8361">
        <v>2001</v>
      </c>
      <c r="D8361" s="61" t="s">
        <v>2306</v>
      </c>
    </row>
    <row r="8362" spans="1:4" hidden="1" x14ac:dyDescent="0.25">
      <c r="A8362" s="61" t="s">
        <v>277</v>
      </c>
      <c r="B8362" s="61" t="s">
        <v>278</v>
      </c>
      <c r="C8362">
        <v>2002</v>
      </c>
      <c r="D8362" s="61" t="s">
        <v>2306</v>
      </c>
    </row>
    <row r="8363" spans="1:4" hidden="1" x14ac:dyDescent="0.25">
      <c r="A8363" s="61" t="s">
        <v>277</v>
      </c>
      <c r="B8363" s="61" t="s">
        <v>278</v>
      </c>
      <c r="C8363">
        <v>2003</v>
      </c>
      <c r="D8363" s="61" t="s">
        <v>2251</v>
      </c>
    </row>
    <row r="8364" spans="1:4" hidden="1" x14ac:dyDescent="0.25">
      <c r="A8364" s="61" t="s">
        <v>277</v>
      </c>
      <c r="B8364" s="61" t="s">
        <v>278</v>
      </c>
      <c r="C8364">
        <v>2004</v>
      </c>
      <c r="D8364" s="61" t="s">
        <v>1747</v>
      </c>
    </row>
    <row r="8365" spans="1:4" hidden="1" x14ac:dyDescent="0.25">
      <c r="A8365" s="61" t="s">
        <v>277</v>
      </c>
      <c r="B8365" s="61" t="s">
        <v>278</v>
      </c>
      <c r="C8365">
        <v>2005</v>
      </c>
      <c r="D8365" s="61" t="s">
        <v>1779</v>
      </c>
    </row>
    <row r="8366" spans="1:4" hidden="1" x14ac:dyDescent="0.25">
      <c r="A8366" s="61" t="s">
        <v>277</v>
      </c>
      <c r="B8366" s="61" t="s">
        <v>278</v>
      </c>
      <c r="C8366">
        <v>2006</v>
      </c>
      <c r="D8366" s="61" t="s">
        <v>2256</v>
      </c>
    </row>
    <row r="8367" spans="1:4" hidden="1" x14ac:dyDescent="0.25">
      <c r="A8367" s="61" t="s">
        <v>277</v>
      </c>
      <c r="B8367" s="61" t="s">
        <v>278</v>
      </c>
      <c r="C8367">
        <v>2007</v>
      </c>
      <c r="D8367" s="61" t="s">
        <v>2119</v>
      </c>
    </row>
    <row r="8368" spans="1:4" hidden="1" x14ac:dyDescent="0.25">
      <c r="A8368" s="61" t="s">
        <v>277</v>
      </c>
      <c r="B8368" s="61" t="s">
        <v>278</v>
      </c>
      <c r="C8368">
        <v>2008</v>
      </c>
      <c r="D8368" s="61" t="s">
        <v>2326</v>
      </c>
    </row>
    <row r="8369" spans="1:4" hidden="1" x14ac:dyDescent="0.25">
      <c r="A8369" s="61" t="s">
        <v>277</v>
      </c>
      <c r="B8369" s="61" t="s">
        <v>278</v>
      </c>
      <c r="C8369">
        <v>2009</v>
      </c>
      <c r="D8369" s="61" t="s">
        <v>1499</v>
      </c>
    </row>
    <row r="8370" spans="1:4" hidden="1" x14ac:dyDescent="0.25">
      <c r="A8370" s="61" t="s">
        <v>277</v>
      </c>
      <c r="B8370" s="61" t="s">
        <v>278</v>
      </c>
      <c r="C8370">
        <v>2010</v>
      </c>
      <c r="D8370" s="61" t="s">
        <v>2335</v>
      </c>
    </row>
    <row r="8371" spans="1:4" hidden="1" x14ac:dyDescent="0.25">
      <c r="A8371" s="61" t="s">
        <v>277</v>
      </c>
      <c r="B8371" s="61" t="s">
        <v>278</v>
      </c>
      <c r="C8371">
        <v>2011</v>
      </c>
      <c r="D8371" s="61" t="s">
        <v>1817</v>
      </c>
    </row>
    <row r="8372" spans="1:4" hidden="1" x14ac:dyDescent="0.25">
      <c r="A8372" s="61" t="s">
        <v>277</v>
      </c>
      <c r="B8372" s="61" t="s">
        <v>278</v>
      </c>
      <c r="C8372">
        <v>2012</v>
      </c>
      <c r="D8372" s="61" t="s">
        <v>2323</v>
      </c>
    </row>
    <row r="8373" spans="1:4" hidden="1" x14ac:dyDescent="0.25">
      <c r="A8373" s="61" t="s">
        <v>277</v>
      </c>
      <c r="B8373" s="61" t="s">
        <v>278</v>
      </c>
      <c r="C8373">
        <v>2013</v>
      </c>
      <c r="D8373" s="61" t="s">
        <v>1484</v>
      </c>
    </row>
    <row r="8374" spans="1:4" hidden="1" x14ac:dyDescent="0.25">
      <c r="A8374" s="61" t="s">
        <v>277</v>
      </c>
      <c r="B8374" s="61" t="s">
        <v>278</v>
      </c>
      <c r="C8374">
        <v>2014</v>
      </c>
      <c r="D8374" s="61" t="s">
        <v>1744</v>
      </c>
    </row>
    <row r="8375" spans="1:4" hidden="1" x14ac:dyDescent="0.25">
      <c r="A8375" s="61" t="s">
        <v>277</v>
      </c>
      <c r="B8375" s="61" t="s">
        <v>278</v>
      </c>
      <c r="C8375">
        <v>2015</v>
      </c>
      <c r="D8375" s="61" t="s">
        <v>1744</v>
      </c>
    </row>
    <row r="8376" spans="1:4" hidden="1" x14ac:dyDescent="0.25">
      <c r="A8376" s="61" t="s">
        <v>277</v>
      </c>
      <c r="B8376" s="61" t="s">
        <v>278</v>
      </c>
      <c r="C8376">
        <v>2016</v>
      </c>
      <c r="D8376" s="61" t="s">
        <v>2315</v>
      </c>
    </row>
    <row r="8377" spans="1:4" hidden="1" x14ac:dyDescent="0.25">
      <c r="A8377" s="61" t="s">
        <v>277</v>
      </c>
      <c r="B8377" s="61" t="s">
        <v>278</v>
      </c>
      <c r="C8377">
        <v>2017</v>
      </c>
      <c r="D8377" s="61" t="s">
        <v>1804</v>
      </c>
    </row>
    <row r="8378" spans="1:4" hidden="1" x14ac:dyDescent="0.25">
      <c r="A8378" s="61" t="s">
        <v>277</v>
      </c>
      <c r="B8378" s="61" t="s">
        <v>278</v>
      </c>
      <c r="C8378">
        <v>2018</v>
      </c>
      <c r="D8378" s="61" t="s">
        <v>2443</v>
      </c>
    </row>
    <row r="8379" spans="1:4" hidden="1" x14ac:dyDescent="0.25">
      <c r="A8379" s="61" t="s">
        <v>277</v>
      </c>
      <c r="B8379" s="61" t="s">
        <v>278</v>
      </c>
      <c r="C8379">
        <v>2019</v>
      </c>
      <c r="D8379" s="61" t="s">
        <v>1835</v>
      </c>
    </row>
    <row r="8380" spans="1:4" hidden="1" x14ac:dyDescent="0.25">
      <c r="A8380" s="61" t="s">
        <v>277</v>
      </c>
      <c r="B8380" s="61" t="s">
        <v>278</v>
      </c>
      <c r="C8380">
        <v>2020</v>
      </c>
      <c r="D8380" s="61" t="s">
        <v>1835</v>
      </c>
    </row>
    <row r="8381" spans="1:4" hidden="1" x14ac:dyDescent="0.25">
      <c r="A8381" s="61" t="s">
        <v>277</v>
      </c>
      <c r="B8381" s="61" t="s">
        <v>278</v>
      </c>
      <c r="C8381">
        <v>2021</v>
      </c>
      <c r="D8381" s="61" t="s">
        <v>2135</v>
      </c>
    </row>
    <row r="8382" spans="1:4" hidden="1" x14ac:dyDescent="0.25">
      <c r="A8382" s="61" t="s">
        <v>277</v>
      </c>
      <c r="B8382" s="61" t="s">
        <v>278</v>
      </c>
      <c r="C8382">
        <v>2022</v>
      </c>
      <c r="D8382" s="61" t="s">
        <v>2135</v>
      </c>
    </row>
    <row r="8383" spans="1:4" x14ac:dyDescent="0.25">
      <c r="A8383" s="61" t="s">
        <v>277</v>
      </c>
      <c r="B8383" s="61" t="s">
        <v>278</v>
      </c>
      <c r="C8383">
        <v>2023</v>
      </c>
      <c r="D8383" s="61">
        <v>0.47499999999999998</v>
      </c>
    </row>
    <row r="8384" spans="1:4" hidden="1" x14ac:dyDescent="0.25">
      <c r="A8384" s="61" t="s">
        <v>158</v>
      </c>
      <c r="B8384" s="61" t="s">
        <v>280</v>
      </c>
      <c r="C8384">
        <v>1789</v>
      </c>
      <c r="D8384" s="61" t="s">
        <v>2650</v>
      </c>
    </row>
    <row r="8385" spans="1:4" hidden="1" x14ac:dyDescent="0.25">
      <c r="A8385" s="61" t="s">
        <v>158</v>
      </c>
      <c r="B8385" s="61" t="s">
        <v>280</v>
      </c>
      <c r="C8385">
        <v>1790</v>
      </c>
      <c r="D8385" s="61" t="s">
        <v>2650</v>
      </c>
    </row>
    <row r="8386" spans="1:4" hidden="1" x14ac:dyDescent="0.25">
      <c r="A8386" s="61" t="s">
        <v>158</v>
      </c>
      <c r="B8386" s="61" t="s">
        <v>280</v>
      </c>
      <c r="C8386">
        <v>1791</v>
      </c>
      <c r="D8386" s="61" t="s">
        <v>2650</v>
      </c>
    </row>
    <row r="8387" spans="1:4" hidden="1" x14ac:dyDescent="0.25">
      <c r="A8387" s="61" t="s">
        <v>158</v>
      </c>
      <c r="B8387" s="61" t="s">
        <v>280</v>
      </c>
      <c r="C8387">
        <v>1792</v>
      </c>
      <c r="D8387" s="61" t="s">
        <v>2650</v>
      </c>
    </row>
    <row r="8388" spans="1:4" hidden="1" x14ac:dyDescent="0.25">
      <c r="A8388" s="61" t="s">
        <v>158</v>
      </c>
      <c r="B8388" s="61" t="s">
        <v>280</v>
      </c>
      <c r="C8388">
        <v>1793</v>
      </c>
      <c r="D8388" s="61" t="s">
        <v>2650</v>
      </c>
    </row>
    <row r="8389" spans="1:4" hidden="1" x14ac:dyDescent="0.25">
      <c r="A8389" s="61" t="s">
        <v>158</v>
      </c>
      <c r="B8389" s="61" t="s">
        <v>280</v>
      </c>
      <c r="C8389">
        <v>1794</v>
      </c>
      <c r="D8389" s="61" t="s">
        <v>2650</v>
      </c>
    </row>
    <row r="8390" spans="1:4" hidden="1" x14ac:dyDescent="0.25">
      <c r="A8390" s="61" t="s">
        <v>158</v>
      </c>
      <c r="B8390" s="61" t="s">
        <v>280</v>
      </c>
      <c r="C8390">
        <v>1795</v>
      </c>
      <c r="D8390" s="61" t="s">
        <v>2650</v>
      </c>
    </row>
    <row r="8391" spans="1:4" hidden="1" x14ac:dyDescent="0.25">
      <c r="A8391" s="61" t="s">
        <v>158</v>
      </c>
      <c r="B8391" s="61" t="s">
        <v>280</v>
      </c>
      <c r="C8391">
        <v>1796</v>
      </c>
      <c r="D8391" s="61" t="s">
        <v>2650</v>
      </c>
    </row>
    <row r="8392" spans="1:4" hidden="1" x14ac:dyDescent="0.25">
      <c r="A8392" s="61" t="s">
        <v>158</v>
      </c>
      <c r="B8392" s="61" t="s">
        <v>280</v>
      </c>
      <c r="C8392">
        <v>1797</v>
      </c>
      <c r="D8392" s="61" t="s">
        <v>2650</v>
      </c>
    </row>
    <row r="8393" spans="1:4" hidden="1" x14ac:dyDescent="0.25">
      <c r="A8393" s="61" t="s">
        <v>158</v>
      </c>
      <c r="B8393" s="61" t="s">
        <v>280</v>
      </c>
      <c r="C8393">
        <v>1798</v>
      </c>
      <c r="D8393" s="61" t="s">
        <v>2649</v>
      </c>
    </row>
    <row r="8394" spans="1:4" hidden="1" x14ac:dyDescent="0.25">
      <c r="A8394" s="61" t="s">
        <v>158</v>
      </c>
      <c r="B8394" s="61" t="s">
        <v>280</v>
      </c>
      <c r="C8394">
        <v>1799</v>
      </c>
      <c r="D8394" s="61" t="s">
        <v>2649</v>
      </c>
    </row>
    <row r="8395" spans="1:4" hidden="1" x14ac:dyDescent="0.25">
      <c r="A8395" s="61" t="s">
        <v>158</v>
      </c>
      <c r="B8395" s="61" t="s">
        <v>280</v>
      </c>
      <c r="C8395">
        <v>1800</v>
      </c>
      <c r="D8395" s="61" t="s">
        <v>2649</v>
      </c>
    </row>
    <row r="8396" spans="1:4" hidden="1" x14ac:dyDescent="0.25">
      <c r="A8396" s="61" t="s">
        <v>158</v>
      </c>
      <c r="B8396" s="61" t="s">
        <v>280</v>
      </c>
      <c r="C8396">
        <v>1801</v>
      </c>
      <c r="D8396" s="61" t="s">
        <v>2649</v>
      </c>
    </row>
    <row r="8397" spans="1:4" hidden="1" x14ac:dyDescent="0.25">
      <c r="A8397" s="61" t="s">
        <v>158</v>
      </c>
      <c r="B8397" s="61" t="s">
        <v>280</v>
      </c>
      <c r="C8397">
        <v>1802</v>
      </c>
      <c r="D8397" s="61" t="s">
        <v>2649</v>
      </c>
    </row>
    <row r="8398" spans="1:4" hidden="1" x14ac:dyDescent="0.25">
      <c r="A8398" s="61" t="s">
        <v>158</v>
      </c>
      <c r="B8398" s="61" t="s">
        <v>280</v>
      </c>
      <c r="C8398">
        <v>1803</v>
      </c>
      <c r="D8398" s="61" t="s">
        <v>2649</v>
      </c>
    </row>
    <row r="8399" spans="1:4" hidden="1" x14ac:dyDescent="0.25">
      <c r="A8399" s="61" t="s">
        <v>158</v>
      </c>
      <c r="B8399" s="61" t="s">
        <v>280</v>
      </c>
      <c r="C8399">
        <v>1804</v>
      </c>
      <c r="D8399" s="61" t="s">
        <v>1747</v>
      </c>
    </row>
    <row r="8400" spans="1:4" hidden="1" x14ac:dyDescent="0.25">
      <c r="A8400" s="61" t="s">
        <v>158</v>
      </c>
      <c r="B8400" s="61" t="s">
        <v>280</v>
      </c>
      <c r="C8400">
        <v>1805</v>
      </c>
      <c r="D8400" s="61" t="s">
        <v>1747</v>
      </c>
    </row>
    <row r="8401" spans="1:4" hidden="1" x14ac:dyDescent="0.25">
      <c r="A8401" s="61" t="s">
        <v>158</v>
      </c>
      <c r="B8401" s="61" t="s">
        <v>280</v>
      </c>
      <c r="C8401">
        <v>1806</v>
      </c>
      <c r="D8401" s="61" t="s">
        <v>1747</v>
      </c>
    </row>
    <row r="8402" spans="1:4" hidden="1" x14ac:dyDescent="0.25">
      <c r="A8402" s="61" t="s">
        <v>158</v>
      </c>
      <c r="B8402" s="61" t="s">
        <v>280</v>
      </c>
      <c r="C8402">
        <v>1807</v>
      </c>
      <c r="D8402" s="61" t="s">
        <v>1747</v>
      </c>
    </row>
    <row r="8403" spans="1:4" hidden="1" x14ac:dyDescent="0.25">
      <c r="A8403" s="61" t="s">
        <v>158</v>
      </c>
      <c r="B8403" s="61" t="s">
        <v>280</v>
      </c>
      <c r="C8403">
        <v>1808</v>
      </c>
      <c r="D8403" s="61" t="s">
        <v>1747</v>
      </c>
    </row>
    <row r="8404" spans="1:4" hidden="1" x14ac:dyDescent="0.25">
      <c r="A8404" s="61" t="s">
        <v>158</v>
      </c>
      <c r="B8404" s="61" t="s">
        <v>280</v>
      </c>
      <c r="C8404">
        <v>1809</v>
      </c>
      <c r="D8404" s="61" t="s">
        <v>1747</v>
      </c>
    </row>
    <row r="8405" spans="1:4" hidden="1" x14ac:dyDescent="0.25">
      <c r="A8405" s="61" t="s">
        <v>158</v>
      </c>
      <c r="B8405" s="61" t="s">
        <v>280</v>
      </c>
      <c r="C8405">
        <v>1810</v>
      </c>
      <c r="D8405" s="61" t="s">
        <v>1747</v>
      </c>
    </row>
    <row r="8406" spans="1:4" hidden="1" x14ac:dyDescent="0.25">
      <c r="A8406" s="61" t="s">
        <v>158</v>
      </c>
      <c r="B8406" s="61" t="s">
        <v>280</v>
      </c>
      <c r="C8406">
        <v>1811</v>
      </c>
      <c r="D8406" s="61" t="s">
        <v>1747</v>
      </c>
    </row>
    <row r="8407" spans="1:4" hidden="1" x14ac:dyDescent="0.25">
      <c r="A8407" s="61" t="s">
        <v>158</v>
      </c>
      <c r="B8407" s="61" t="s">
        <v>280</v>
      </c>
      <c r="C8407">
        <v>1812</v>
      </c>
      <c r="D8407" s="61" t="s">
        <v>1747</v>
      </c>
    </row>
    <row r="8408" spans="1:4" hidden="1" x14ac:dyDescent="0.25">
      <c r="A8408" s="61" t="s">
        <v>158</v>
      </c>
      <c r="B8408" s="61" t="s">
        <v>280</v>
      </c>
      <c r="C8408">
        <v>1813</v>
      </c>
      <c r="D8408" s="61" t="s">
        <v>1747</v>
      </c>
    </row>
    <row r="8409" spans="1:4" hidden="1" x14ac:dyDescent="0.25">
      <c r="A8409" s="61" t="s">
        <v>158</v>
      </c>
      <c r="B8409" s="61" t="s">
        <v>280</v>
      </c>
      <c r="C8409">
        <v>1814</v>
      </c>
      <c r="D8409" s="61" t="s">
        <v>1747</v>
      </c>
    </row>
    <row r="8410" spans="1:4" hidden="1" x14ac:dyDescent="0.25">
      <c r="A8410" s="61" t="s">
        <v>158</v>
      </c>
      <c r="B8410" s="61" t="s">
        <v>280</v>
      </c>
      <c r="C8410">
        <v>1815</v>
      </c>
      <c r="D8410" s="61" t="s">
        <v>1747</v>
      </c>
    </row>
    <row r="8411" spans="1:4" hidden="1" x14ac:dyDescent="0.25">
      <c r="A8411" s="61" t="s">
        <v>158</v>
      </c>
      <c r="B8411" s="61" t="s">
        <v>280</v>
      </c>
      <c r="C8411">
        <v>1816</v>
      </c>
      <c r="D8411" s="61" t="s">
        <v>2322</v>
      </c>
    </row>
    <row r="8412" spans="1:4" hidden="1" x14ac:dyDescent="0.25">
      <c r="A8412" s="61" t="s">
        <v>158</v>
      </c>
      <c r="B8412" s="61" t="s">
        <v>280</v>
      </c>
      <c r="C8412">
        <v>1817</v>
      </c>
      <c r="D8412" s="61" t="s">
        <v>2322</v>
      </c>
    </row>
    <row r="8413" spans="1:4" hidden="1" x14ac:dyDescent="0.25">
      <c r="A8413" s="61" t="s">
        <v>158</v>
      </c>
      <c r="B8413" s="61" t="s">
        <v>280</v>
      </c>
      <c r="C8413">
        <v>1818</v>
      </c>
      <c r="D8413" s="61" t="s">
        <v>2322</v>
      </c>
    </row>
    <row r="8414" spans="1:4" hidden="1" x14ac:dyDescent="0.25">
      <c r="A8414" s="61" t="s">
        <v>158</v>
      </c>
      <c r="B8414" s="61" t="s">
        <v>280</v>
      </c>
      <c r="C8414">
        <v>1819</v>
      </c>
      <c r="D8414" s="61" t="s">
        <v>2322</v>
      </c>
    </row>
    <row r="8415" spans="1:4" hidden="1" x14ac:dyDescent="0.25">
      <c r="A8415" s="61" t="s">
        <v>158</v>
      </c>
      <c r="B8415" s="61" t="s">
        <v>280</v>
      </c>
      <c r="C8415">
        <v>1820</v>
      </c>
      <c r="D8415" s="61" t="s">
        <v>2322</v>
      </c>
    </row>
    <row r="8416" spans="1:4" hidden="1" x14ac:dyDescent="0.25">
      <c r="A8416" s="61" t="s">
        <v>158</v>
      </c>
      <c r="B8416" s="61" t="s">
        <v>280</v>
      </c>
      <c r="C8416">
        <v>1821</v>
      </c>
      <c r="D8416" s="61" t="s">
        <v>2322</v>
      </c>
    </row>
    <row r="8417" spans="1:4" hidden="1" x14ac:dyDescent="0.25">
      <c r="A8417" s="61" t="s">
        <v>158</v>
      </c>
      <c r="B8417" s="61" t="s">
        <v>280</v>
      </c>
      <c r="C8417">
        <v>1822</v>
      </c>
      <c r="D8417" s="61" t="s">
        <v>2322</v>
      </c>
    </row>
    <row r="8418" spans="1:4" hidden="1" x14ac:dyDescent="0.25">
      <c r="A8418" s="61" t="s">
        <v>158</v>
      </c>
      <c r="B8418" s="61" t="s">
        <v>280</v>
      </c>
      <c r="C8418">
        <v>1823</v>
      </c>
      <c r="D8418" s="61" t="s">
        <v>2322</v>
      </c>
    </row>
    <row r="8419" spans="1:4" hidden="1" x14ac:dyDescent="0.25">
      <c r="A8419" s="61" t="s">
        <v>158</v>
      </c>
      <c r="B8419" s="61" t="s">
        <v>280</v>
      </c>
      <c r="C8419">
        <v>1824</v>
      </c>
      <c r="D8419" s="61" t="s">
        <v>2322</v>
      </c>
    </row>
    <row r="8420" spans="1:4" hidden="1" x14ac:dyDescent="0.25">
      <c r="A8420" s="61" t="s">
        <v>158</v>
      </c>
      <c r="B8420" s="61" t="s">
        <v>280</v>
      </c>
      <c r="C8420">
        <v>1825</v>
      </c>
      <c r="D8420" s="61" t="s">
        <v>2322</v>
      </c>
    </row>
    <row r="8421" spans="1:4" hidden="1" x14ac:dyDescent="0.25">
      <c r="A8421" s="61" t="s">
        <v>158</v>
      </c>
      <c r="B8421" s="61" t="s">
        <v>280</v>
      </c>
      <c r="C8421">
        <v>1826</v>
      </c>
      <c r="D8421" s="61" t="s">
        <v>2322</v>
      </c>
    </row>
    <row r="8422" spans="1:4" hidden="1" x14ac:dyDescent="0.25">
      <c r="A8422" s="61" t="s">
        <v>158</v>
      </c>
      <c r="B8422" s="61" t="s">
        <v>280</v>
      </c>
      <c r="C8422">
        <v>1827</v>
      </c>
      <c r="D8422" s="61" t="s">
        <v>2322</v>
      </c>
    </row>
    <row r="8423" spans="1:4" hidden="1" x14ac:dyDescent="0.25">
      <c r="A8423" s="61" t="s">
        <v>158</v>
      </c>
      <c r="B8423" s="61" t="s">
        <v>280</v>
      </c>
      <c r="C8423">
        <v>1828</v>
      </c>
      <c r="D8423" s="61" t="s">
        <v>2322</v>
      </c>
    </row>
    <row r="8424" spans="1:4" hidden="1" x14ac:dyDescent="0.25">
      <c r="A8424" s="61" t="s">
        <v>158</v>
      </c>
      <c r="B8424" s="61" t="s">
        <v>280</v>
      </c>
      <c r="C8424">
        <v>1829</v>
      </c>
      <c r="D8424" s="61" t="s">
        <v>2322</v>
      </c>
    </row>
    <row r="8425" spans="1:4" hidden="1" x14ac:dyDescent="0.25">
      <c r="A8425" s="61" t="s">
        <v>158</v>
      </c>
      <c r="B8425" s="61" t="s">
        <v>280</v>
      </c>
      <c r="C8425">
        <v>1830</v>
      </c>
      <c r="D8425" s="61" t="s">
        <v>2322</v>
      </c>
    </row>
    <row r="8426" spans="1:4" hidden="1" x14ac:dyDescent="0.25">
      <c r="A8426" s="61" t="s">
        <v>158</v>
      </c>
      <c r="B8426" s="61" t="s">
        <v>280</v>
      </c>
      <c r="C8426">
        <v>1831</v>
      </c>
      <c r="D8426" s="61" t="s">
        <v>2322</v>
      </c>
    </row>
    <row r="8427" spans="1:4" hidden="1" x14ac:dyDescent="0.25">
      <c r="A8427" s="61" t="s">
        <v>158</v>
      </c>
      <c r="B8427" s="61" t="s">
        <v>280</v>
      </c>
      <c r="C8427">
        <v>1832</v>
      </c>
      <c r="D8427" s="61" t="s">
        <v>2322</v>
      </c>
    </row>
    <row r="8428" spans="1:4" hidden="1" x14ac:dyDescent="0.25">
      <c r="A8428" s="61" t="s">
        <v>158</v>
      </c>
      <c r="B8428" s="61" t="s">
        <v>280</v>
      </c>
      <c r="C8428">
        <v>1833</v>
      </c>
      <c r="D8428" s="61" t="s">
        <v>2322</v>
      </c>
    </row>
    <row r="8429" spans="1:4" hidden="1" x14ac:dyDescent="0.25">
      <c r="A8429" s="61" t="s">
        <v>158</v>
      </c>
      <c r="B8429" s="61" t="s">
        <v>280</v>
      </c>
      <c r="C8429">
        <v>1834</v>
      </c>
      <c r="D8429" s="61" t="s">
        <v>2322</v>
      </c>
    </row>
    <row r="8430" spans="1:4" hidden="1" x14ac:dyDescent="0.25">
      <c r="A8430" s="61" t="s">
        <v>158</v>
      </c>
      <c r="B8430" s="61" t="s">
        <v>280</v>
      </c>
      <c r="C8430">
        <v>1835</v>
      </c>
      <c r="D8430" s="61" t="s">
        <v>2322</v>
      </c>
    </row>
    <row r="8431" spans="1:4" hidden="1" x14ac:dyDescent="0.25">
      <c r="A8431" s="61" t="s">
        <v>158</v>
      </c>
      <c r="B8431" s="61" t="s">
        <v>280</v>
      </c>
      <c r="C8431">
        <v>1836</v>
      </c>
      <c r="D8431" s="61" t="s">
        <v>2322</v>
      </c>
    </row>
    <row r="8432" spans="1:4" hidden="1" x14ac:dyDescent="0.25">
      <c r="A8432" s="61" t="s">
        <v>158</v>
      </c>
      <c r="B8432" s="61" t="s">
        <v>280</v>
      </c>
      <c r="C8432">
        <v>1837</v>
      </c>
      <c r="D8432" s="61" t="s">
        <v>2322</v>
      </c>
    </row>
    <row r="8433" spans="1:4" hidden="1" x14ac:dyDescent="0.25">
      <c r="A8433" s="61" t="s">
        <v>158</v>
      </c>
      <c r="B8433" s="61" t="s">
        <v>280</v>
      </c>
      <c r="C8433">
        <v>1838</v>
      </c>
      <c r="D8433" s="61" t="s">
        <v>2322</v>
      </c>
    </row>
    <row r="8434" spans="1:4" hidden="1" x14ac:dyDescent="0.25">
      <c r="A8434" s="61" t="s">
        <v>158</v>
      </c>
      <c r="B8434" s="61" t="s">
        <v>280</v>
      </c>
      <c r="C8434">
        <v>1839</v>
      </c>
      <c r="D8434" s="61" t="s">
        <v>2322</v>
      </c>
    </row>
    <row r="8435" spans="1:4" hidden="1" x14ac:dyDescent="0.25">
      <c r="A8435" s="61" t="s">
        <v>158</v>
      </c>
      <c r="B8435" s="61" t="s">
        <v>280</v>
      </c>
      <c r="C8435">
        <v>1840</v>
      </c>
      <c r="D8435" s="61" t="s">
        <v>2322</v>
      </c>
    </row>
    <row r="8436" spans="1:4" hidden="1" x14ac:dyDescent="0.25">
      <c r="A8436" s="61" t="s">
        <v>158</v>
      </c>
      <c r="B8436" s="61" t="s">
        <v>280</v>
      </c>
      <c r="C8436">
        <v>1841</v>
      </c>
      <c r="D8436" s="61" t="s">
        <v>2322</v>
      </c>
    </row>
    <row r="8437" spans="1:4" hidden="1" x14ac:dyDescent="0.25">
      <c r="A8437" s="61" t="s">
        <v>158</v>
      </c>
      <c r="B8437" s="61" t="s">
        <v>280</v>
      </c>
      <c r="C8437">
        <v>1842</v>
      </c>
      <c r="D8437" s="61" t="s">
        <v>2322</v>
      </c>
    </row>
    <row r="8438" spans="1:4" hidden="1" x14ac:dyDescent="0.25">
      <c r="A8438" s="61" t="s">
        <v>158</v>
      </c>
      <c r="B8438" s="61" t="s">
        <v>280</v>
      </c>
      <c r="C8438">
        <v>1843</v>
      </c>
      <c r="D8438" s="61" t="s">
        <v>2322</v>
      </c>
    </row>
    <row r="8439" spans="1:4" hidden="1" x14ac:dyDescent="0.25">
      <c r="A8439" s="61" t="s">
        <v>158</v>
      </c>
      <c r="B8439" s="61" t="s">
        <v>280</v>
      </c>
      <c r="C8439">
        <v>1844</v>
      </c>
      <c r="D8439" s="61" t="s">
        <v>2322</v>
      </c>
    </row>
    <row r="8440" spans="1:4" hidden="1" x14ac:dyDescent="0.25">
      <c r="A8440" s="61" t="s">
        <v>158</v>
      </c>
      <c r="B8440" s="61" t="s">
        <v>280</v>
      </c>
      <c r="C8440">
        <v>1845</v>
      </c>
      <c r="D8440" s="61" t="s">
        <v>2322</v>
      </c>
    </row>
    <row r="8441" spans="1:4" hidden="1" x14ac:dyDescent="0.25">
      <c r="A8441" s="61" t="s">
        <v>158</v>
      </c>
      <c r="B8441" s="61" t="s">
        <v>280</v>
      </c>
      <c r="C8441">
        <v>1846</v>
      </c>
      <c r="D8441" s="61" t="s">
        <v>2322</v>
      </c>
    </row>
    <row r="8442" spans="1:4" hidden="1" x14ac:dyDescent="0.25">
      <c r="A8442" s="61" t="s">
        <v>158</v>
      </c>
      <c r="B8442" s="61" t="s">
        <v>280</v>
      </c>
      <c r="C8442">
        <v>1847</v>
      </c>
      <c r="D8442" s="61" t="s">
        <v>2322</v>
      </c>
    </row>
    <row r="8443" spans="1:4" hidden="1" x14ac:dyDescent="0.25">
      <c r="A8443" s="61" t="s">
        <v>158</v>
      </c>
      <c r="B8443" s="61" t="s">
        <v>280</v>
      </c>
      <c r="C8443">
        <v>1848</v>
      </c>
      <c r="D8443" s="61" t="s">
        <v>2322</v>
      </c>
    </row>
    <row r="8444" spans="1:4" hidden="1" x14ac:dyDescent="0.25">
      <c r="A8444" s="61" t="s">
        <v>158</v>
      </c>
      <c r="B8444" s="61" t="s">
        <v>280</v>
      </c>
      <c r="C8444">
        <v>1849</v>
      </c>
      <c r="D8444" s="61" t="s">
        <v>536</v>
      </c>
    </row>
    <row r="8445" spans="1:4" hidden="1" x14ac:dyDescent="0.25">
      <c r="A8445" s="61" t="s">
        <v>158</v>
      </c>
      <c r="B8445" s="61" t="s">
        <v>280</v>
      </c>
      <c r="C8445">
        <v>1850</v>
      </c>
      <c r="D8445" s="61" t="s">
        <v>536</v>
      </c>
    </row>
    <row r="8446" spans="1:4" hidden="1" x14ac:dyDescent="0.25">
      <c r="A8446" s="61" t="s">
        <v>158</v>
      </c>
      <c r="B8446" s="61" t="s">
        <v>280</v>
      </c>
      <c r="C8446">
        <v>1851</v>
      </c>
      <c r="D8446" s="61" t="s">
        <v>1747</v>
      </c>
    </row>
    <row r="8447" spans="1:4" hidden="1" x14ac:dyDescent="0.25">
      <c r="A8447" s="61" t="s">
        <v>158</v>
      </c>
      <c r="B8447" s="61" t="s">
        <v>280</v>
      </c>
      <c r="C8447">
        <v>1852</v>
      </c>
      <c r="D8447" s="61" t="s">
        <v>1747</v>
      </c>
    </row>
    <row r="8448" spans="1:4" hidden="1" x14ac:dyDescent="0.25">
      <c r="A8448" s="61" t="s">
        <v>158</v>
      </c>
      <c r="B8448" s="61" t="s">
        <v>280</v>
      </c>
      <c r="C8448">
        <v>1853</v>
      </c>
      <c r="D8448" s="61" t="s">
        <v>1747</v>
      </c>
    </row>
    <row r="8449" spans="1:4" hidden="1" x14ac:dyDescent="0.25">
      <c r="A8449" s="61" t="s">
        <v>158</v>
      </c>
      <c r="B8449" s="61" t="s">
        <v>280</v>
      </c>
      <c r="C8449">
        <v>1854</v>
      </c>
      <c r="D8449" s="61" t="s">
        <v>1747</v>
      </c>
    </row>
    <row r="8450" spans="1:4" hidden="1" x14ac:dyDescent="0.25">
      <c r="A8450" s="61" t="s">
        <v>158</v>
      </c>
      <c r="B8450" s="61" t="s">
        <v>280</v>
      </c>
      <c r="C8450">
        <v>1855</v>
      </c>
      <c r="D8450" s="61" t="s">
        <v>1747</v>
      </c>
    </row>
    <row r="8451" spans="1:4" hidden="1" x14ac:dyDescent="0.25">
      <c r="A8451" s="61" t="s">
        <v>158</v>
      </c>
      <c r="B8451" s="61" t="s">
        <v>280</v>
      </c>
      <c r="C8451">
        <v>1856</v>
      </c>
      <c r="D8451" s="61" t="s">
        <v>1747</v>
      </c>
    </row>
    <row r="8452" spans="1:4" hidden="1" x14ac:dyDescent="0.25">
      <c r="A8452" s="61" t="s">
        <v>158</v>
      </c>
      <c r="B8452" s="61" t="s">
        <v>280</v>
      </c>
      <c r="C8452">
        <v>1857</v>
      </c>
      <c r="D8452" s="61" t="s">
        <v>1747</v>
      </c>
    </row>
    <row r="8453" spans="1:4" hidden="1" x14ac:dyDescent="0.25">
      <c r="A8453" s="61" t="s">
        <v>158</v>
      </c>
      <c r="B8453" s="61" t="s">
        <v>280</v>
      </c>
      <c r="C8453">
        <v>1858</v>
      </c>
      <c r="D8453" s="61" t="s">
        <v>1747</v>
      </c>
    </row>
    <row r="8454" spans="1:4" hidden="1" x14ac:dyDescent="0.25">
      <c r="A8454" s="61" t="s">
        <v>158</v>
      </c>
      <c r="B8454" s="61" t="s">
        <v>280</v>
      </c>
      <c r="C8454">
        <v>1859</v>
      </c>
      <c r="D8454" s="61" t="s">
        <v>1747</v>
      </c>
    </row>
    <row r="8455" spans="1:4" hidden="1" x14ac:dyDescent="0.25">
      <c r="A8455" s="61" t="s">
        <v>158</v>
      </c>
      <c r="B8455" s="61" t="s">
        <v>280</v>
      </c>
      <c r="C8455">
        <v>1860</v>
      </c>
      <c r="D8455" s="61" t="s">
        <v>1863</v>
      </c>
    </row>
    <row r="8456" spans="1:4" hidden="1" x14ac:dyDescent="0.25">
      <c r="A8456" s="61" t="s">
        <v>158</v>
      </c>
      <c r="B8456" s="61" t="s">
        <v>280</v>
      </c>
      <c r="C8456">
        <v>1861</v>
      </c>
      <c r="D8456" s="61" t="s">
        <v>1863</v>
      </c>
    </row>
    <row r="8457" spans="1:4" hidden="1" x14ac:dyDescent="0.25">
      <c r="A8457" s="61" t="s">
        <v>158</v>
      </c>
      <c r="B8457" s="61" t="s">
        <v>280</v>
      </c>
      <c r="C8457">
        <v>1862</v>
      </c>
      <c r="D8457" s="61" t="s">
        <v>1863</v>
      </c>
    </row>
    <row r="8458" spans="1:4" hidden="1" x14ac:dyDescent="0.25">
      <c r="A8458" s="61" t="s">
        <v>158</v>
      </c>
      <c r="B8458" s="61" t="s">
        <v>280</v>
      </c>
      <c r="C8458">
        <v>1863</v>
      </c>
      <c r="D8458" s="61" t="s">
        <v>1741</v>
      </c>
    </row>
    <row r="8459" spans="1:4" hidden="1" x14ac:dyDescent="0.25">
      <c r="A8459" s="61" t="s">
        <v>158</v>
      </c>
      <c r="B8459" s="61" t="s">
        <v>280</v>
      </c>
      <c r="C8459">
        <v>1864</v>
      </c>
      <c r="D8459" s="61" t="s">
        <v>1741</v>
      </c>
    </row>
    <row r="8460" spans="1:4" hidden="1" x14ac:dyDescent="0.25">
      <c r="A8460" s="61" t="s">
        <v>158</v>
      </c>
      <c r="B8460" s="61" t="s">
        <v>280</v>
      </c>
      <c r="C8460">
        <v>1865</v>
      </c>
      <c r="D8460" s="61" t="s">
        <v>1741</v>
      </c>
    </row>
    <row r="8461" spans="1:4" hidden="1" x14ac:dyDescent="0.25">
      <c r="A8461" s="61" t="s">
        <v>158</v>
      </c>
      <c r="B8461" s="61" t="s">
        <v>280</v>
      </c>
      <c r="C8461">
        <v>1866</v>
      </c>
      <c r="D8461" s="61" t="s">
        <v>2495</v>
      </c>
    </row>
    <row r="8462" spans="1:4" hidden="1" x14ac:dyDescent="0.25">
      <c r="A8462" s="61" t="s">
        <v>158</v>
      </c>
      <c r="B8462" s="61" t="s">
        <v>280</v>
      </c>
      <c r="C8462">
        <v>1867</v>
      </c>
      <c r="D8462" s="61" t="s">
        <v>2495</v>
      </c>
    </row>
    <row r="8463" spans="1:4" hidden="1" x14ac:dyDescent="0.25">
      <c r="A8463" s="61" t="s">
        <v>158</v>
      </c>
      <c r="B8463" s="61" t="s">
        <v>280</v>
      </c>
      <c r="C8463">
        <v>1868</v>
      </c>
      <c r="D8463" s="61" t="s">
        <v>2495</v>
      </c>
    </row>
    <row r="8464" spans="1:4" hidden="1" x14ac:dyDescent="0.25">
      <c r="A8464" s="61" t="s">
        <v>158</v>
      </c>
      <c r="B8464" s="61" t="s">
        <v>280</v>
      </c>
      <c r="C8464">
        <v>1869</v>
      </c>
      <c r="D8464" s="61" t="s">
        <v>2495</v>
      </c>
    </row>
    <row r="8465" spans="1:4" hidden="1" x14ac:dyDescent="0.25">
      <c r="A8465" s="61" t="s">
        <v>158</v>
      </c>
      <c r="B8465" s="61" t="s">
        <v>280</v>
      </c>
      <c r="C8465">
        <v>1870</v>
      </c>
      <c r="D8465" s="61" t="s">
        <v>2495</v>
      </c>
    </row>
    <row r="8466" spans="1:4" hidden="1" x14ac:dyDescent="0.25">
      <c r="A8466" s="61" t="s">
        <v>158</v>
      </c>
      <c r="B8466" s="61" t="s">
        <v>280</v>
      </c>
      <c r="C8466">
        <v>1871</v>
      </c>
      <c r="D8466" s="61" t="s">
        <v>2495</v>
      </c>
    </row>
    <row r="8467" spans="1:4" hidden="1" x14ac:dyDescent="0.25">
      <c r="A8467" s="61" t="s">
        <v>158</v>
      </c>
      <c r="B8467" s="61" t="s">
        <v>280</v>
      </c>
      <c r="C8467">
        <v>1872</v>
      </c>
      <c r="D8467" s="61" t="s">
        <v>2495</v>
      </c>
    </row>
    <row r="8468" spans="1:4" hidden="1" x14ac:dyDescent="0.25">
      <c r="A8468" s="61" t="s">
        <v>158</v>
      </c>
      <c r="B8468" s="61" t="s">
        <v>280</v>
      </c>
      <c r="C8468">
        <v>1873</v>
      </c>
      <c r="D8468" s="61" t="s">
        <v>2495</v>
      </c>
    </row>
    <row r="8469" spans="1:4" hidden="1" x14ac:dyDescent="0.25">
      <c r="A8469" s="61" t="s">
        <v>158</v>
      </c>
      <c r="B8469" s="61" t="s">
        <v>280</v>
      </c>
      <c r="C8469">
        <v>1874</v>
      </c>
      <c r="D8469" s="61" t="s">
        <v>2495</v>
      </c>
    </row>
    <row r="8470" spans="1:4" hidden="1" x14ac:dyDescent="0.25">
      <c r="A8470" s="61" t="s">
        <v>158</v>
      </c>
      <c r="B8470" s="61" t="s">
        <v>280</v>
      </c>
      <c r="C8470">
        <v>1875</v>
      </c>
      <c r="D8470" s="61" t="s">
        <v>2495</v>
      </c>
    </row>
    <row r="8471" spans="1:4" hidden="1" x14ac:dyDescent="0.25">
      <c r="A8471" s="61" t="s">
        <v>158</v>
      </c>
      <c r="B8471" s="61" t="s">
        <v>280</v>
      </c>
      <c r="C8471">
        <v>1876</v>
      </c>
      <c r="D8471" s="61" t="s">
        <v>2495</v>
      </c>
    </row>
    <row r="8472" spans="1:4" hidden="1" x14ac:dyDescent="0.25">
      <c r="A8472" s="61" t="s">
        <v>158</v>
      </c>
      <c r="B8472" s="61" t="s">
        <v>280</v>
      </c>
      <c r="C8472">
        <v>1877</v>
      </c>
      <c r="D8472" s="61" t="s">
        <v>2353</v>
      </c>
    </row>
    <row r="8473" spans="1:4" hidden="1" x14ac:dyDescent="0.25">
      <c r="A8473" s="61" t="s">
        <v>158</v>
      </c>
      <c r="B8473" s="61" t="s">
        <v>280</v>
      </c>
      <c r="C8473">
        <v>1878</v>
      </c>
      <c r="D8473" s="61" t="s">
        <v>2353</v>
      </c>
    </row>
    <row r="8474" spans="1:4" hidden="1" x14ac:dyDescent="0.25">
      <c r="A8474" s="61" t="s">
        <v>158</v>
      </c>
      <c r="B8474" s="61" t="s">
        <v>280</v>
      </c>
      <c r="C8474">
        <v>1879</v>
      </c>
      <c r="D8474" s="61" t="s">
        <v>2326</v>
      </c>
    </row>
    <row r="8475" spans="1:4" hidden="1" x14ac:dyDescent="0.25">
      <c r="A8475" s="61" t="s">
        <v>158</v>
      </c>
      <c r="B8475" s="61" t="s">
        <v>280</v>
      </c>
      <c r="C8475">
        <v>1880</v>
      </c>
      <c r="D8475" s="61" t="s">
        <v>2337</v>
      </c>
    </row>
    <row r="8476" spans="1:4" hidden="1" x14ac:dyDescent="0.25">
      <c r="A8476" s="61" t="s">
        <v>158</v>
      </c>
      <c r="B8476" s="61" t="s">
        <v>280</v>
      </c>
      <c r="C8476">
        <v>1881</v>
      </c>
      <c r="D8476" s="61" t="s">
        <v>2337</v>
      </c>
    </row>
    <row r="8477" spans="1:4" hidden="1" x14ac:dyDescent="0.25">
      <c r="A8477" s="61" t="s">
        <v>158</v>
      </c>
      <c r="B8477" s="61" t="s">
        <v>280</v>
      </c>
      <c r="C8477">
        <v>1882</v>
      </c>
      <c r="D8477" s="61" t="s">
        <v>1699</v>
      </c>
    </row>
    <row r="8478" spans="1:4" hidden="1" x14ac:dyDescent="0.25">
      <c r="A8478" s="61" t="s">
        <v>158</v>
      </c>
      <c r="B8478" s="61" t="s">
        <v>280</v>
      </c>
      <c r="C8478">
        <v>1883</v>
      </c>
      <c r="D8478" s="61" t="s">
        <v>1699</v>
      </c>
    </row>
    <row r="8479" spans="1:4" hidden="1" x14ac:dyDescent="0.25">
      <c r="A8479" s="61" t="s">
        <v>158</v>
      </c>
      <c r="B8479" s="61" t="s">
        <v>280</v>
      </c>
      <c r="C8479">
        <v>1884</v>
      </c>
      <c r="D8479" s="61" t="s">
        <v>1699</v>
      </c>
    </row>
    <row r="8480" spans="1:4" hidden="1" x14ac:dyDescent="0.25">
      <c r="A8480" s="61" t="s">
        <v>158</v>
      </c>
      <c r="B8480" s="61" t="s">
        <v>280</v>
      </c>
      <c r="C8480">
        <v>1885</v>
      </c>
      <c r="D8480" s="61" t="s">
        <v>1699</v>
      </c>
    </row>
    <row r="8481" spans="1:4" hidden="1" x14ac:dyDescent="0.25">
      <c r="A8481" s="61" t="s">
        <v>158</v>
      </c>
      <c r="B8481" s="61" t="s">
        <v>280</v>
      </c>
      <c r="C8481">
        <v>1886</v>
      </c>
      <c r="D8481" s="61" t="s">
        <v>1699</v>
      </c>
    </row>
    <row r="8482" spans="1:4" hidden="1" x14ac:dyDescent="0.25">
      <c r="A8482" s="61" t="s">
        <v>158</v>
      </c>
      <c r="B8482" s="61" t="s">
        <v>280</v>
      </c>
      <c r="C8482">
        <v>1887</v>
      </c>
      <c r="D8482" s="61" t="s">
        <v>1699</v>
      </c>
    </row>
    <row r="8483" spans="1:4" hidden="1" x14ac:dyDescent="0.25">
      <c r="A8483" s="61" t="s">
        <v>158</v>
      </c>
      <c r="B8483" s="61" t="s">
        <v>280</v>
      </c>
      <c r="C8483">
        <v>1888</v>
      </c>
      <c r="D8483" s="61" t="s">
        <v>1699</v>
      </c>
    </row>
    <row r="8484" spans="1:4" hidden="1" x14ac:dyDescent="0.25">
      <c r="A8484" s="61" t="s">
        <v>158</v>
      </c>
      <c r="B8484" s="61" t="s">
        <v>280</v>
      </c>
      <c r="C8484">
        <v>1889</v>
      </c>
      <c r="D8484" s="61" t="s">
        <v>1699</v>
      </c>
    </row>
    <row r="8485" spans="1:4" hidden="1" x14ac:dyDescent="0.25">
      <c r="A8485" s="61" t="s">
        <v>158</v>
      </c>
      <c r="B8485" s="61" t="s">
        <v>280</v>
      </c>
      <c r="C8485">
        <v>1890</v>
      </c>
      <c r="D8485" s="61" t="s">
        <v>1699</v>
      </c>
    </row>
    <row r="8486" spans="1:4" hidden="1" x14ac:dyDescent="0.25">
      <c r="A8486" s="61" t="s">
        <v>158</v>
      </c>
      <c r="B8486" s="61" t="s">
        <v>280</v>
      </c>
      <c r="C8486">
        <v>1891</v>
      </c>
      <c r="D8486" s="61" t="s">
        <v>1699</v>
      </c>
    </row>
    <row r="8487" spans="1:4" hidden="1" x14ac:dyDescent="0.25">
      <c r="A8487" s="61" t="s">
        <v>158</v>
      </c>
      <c r="B8487" s="61" t="s">
        <v>280</v>
      </c>
      <c r="C8487">
        <v>1892</v>
      </c>
      <c r="D8487" s="61" t="s">
        <v>1699</v>
      </c>
    </row>
    <row r="8488" spans="1:4" hidden="1" x14ac:dyDescent="0.25">
      <c r="A8488" s="61" t="s">
        <v>158</v>
      </c>
      <c r="B8488" s="61" t="s">
        <v>280</v>
      </c>
      <c r="C8488">
        <v>1893</v>
      </c>
      <c r="D8488" s="61" t="s">
        <v>1699</v>
      </c>
    </row>
    <row r="8489" spans="1:4" hidden="1" x14ac:dyDescent="0.25">
      <c r="A8489" s="61" t="s">
        <v>158</v>
      </c>
      <c r="B8489" s="61" t="s">
        <v>280</v>
      </c>
      <c r="C8489">
        <v>1894</v>
      </c>
      <c r="D8489" s="61" t="s">
        <v>1699</v>
      </c>
    </row>
    <row r="8490" spans="1:4" hidden="1" x14ac:dyDescent="0.25">
      <c r="A8490" s="61" t="s">
        <v>158</v>
      </c>
      <c r="B8490" s="61" t="s">
        <v>280</v>
      </c>
      <c r="C8490">
        <v>1895</v>
      </c>
      <c r="D8490" s="61" t="s">
        <v>1699</v>
      </c>
    </row>
    <row r="8491" spans="1:4" hidden="1" x14ac:dyDescent="0.25">
      <c r="A8491" s="61" t="s">
        <v>158</v>
      </c>
      <c r="B8491" s="61" t="s">
        <v>280</v>
      </c>
      <c r="C8491">
        <v>1896</v>
      </c>
      <c r="D8491" s="61" t="s">
        <v>1699</v>
      </c>
    </row>
    <row r="8492" spans="1:4" hidden="1" x14ac:dyDescent="0.25">
      <c r="A8492" s="61" t="s">
        <v>158</v>
      </c>
      <c r="B8492" s="61" t="s">
        <v>280</v>
      </c>
      <c r="C8492">
        <v>1897</v>
      </c>
      <c r="D8492" s="61" t="s">
        <v>1699</v>
      </c>
    </row>
    <row r="8493" spans="1:4" hidden="1" x14ac:dyDescent="0.25">
      <c r="A8493" s="61" t="s">
        <v>158</v>
      </c>
      <c r="B8493" s="61" t="s">
        <v>280</v>
      </c>
      <c r="C8493">
        <v>1898</v>
      </c>
      <c r="D8493" s="61" t="s">
        <v>1699</v>
      </c>
    </row>
    <row r="8494" spans="1:4" hidden="1" x14ac:dyDescent="0.25">
      <c r="A8494" s="61" t="s">
        <v>158</v>
      </c>
      <c r="B8494" s="61" t="s">
        <v>280</v>
      </c>
      <c r="C8494">
        <v>1899</v>
      </c>
      <c r="D8494" s="61" t="s">
        <v>1699</v>
      </c>
    </row>
    <row r="8495" spans="1:4" hidden="1" x14ac:dyDescent="0.25">
      <c r="A8495" s="61" t="s">
        <v>158</v>
      </c>
      <c r="B8495" s="61" t="s">
        <v>280</v>
      </c>
      <c r="C8495">
        <v>1900</v>
      </c>
      <c r="D8495" s="61" t="s">
        <v>1783</v>
      </c>
    </row>
    <row r="8496" spans="1:4" hidden="1" x14ac:dyDescent="0.25">
      <c r="A8496" s="61" t="s">
        <v>158</v>
      </c>
      <c r="B8496" s="61" t="s">
        <v>280</v>
      </c>
      <c r="C8496">
        <v>1901</v>
      </c>
      <c r="D8496" s="61" t="s">
        <v>1783</v>
      </c>
    </row>
    <row r="8497" spans="1:4" hidden="1" x14ac:dyDescent="0.25">
      <c r="A8497" s="61" t="s">
        <v>158</v>
      </c>
      <c r="B8497" s="61" t="s">
        <v>280</v>
      </c>
      <c r="C8497">
        <v>1902</v>
      </c>
      <c r="D8497" s="61" t="s">
        <v>1783</v>
      </c>
    </row>
    <row r="8498" spans="1:4" hidden="1" x14ac:dyDescent="0.25">
      <c r="A8498" s="61" t="s">
        <v>158</v>
      </c>
      <c r="B8498" s="61" t="s">
        <v>280</v>
      </c>
      <c r="C8498">
        <v>1903</v>
      </c>
      <c r="D8498" s="61" t="s">
        <v>1783</v>
      </c>
    </row>
    <row r="8499" spans="1:4" hidden="1" x14ac:dyDescent="0.25">
      <c r="A8499" s="61" t="s">
        <v>158</v>
      </c>
      <c r="B8499" s="61" t="s">
        <v>280</v>
      </c>
      <c r="C8499">
        <v>1904</v>
      </c>
      <c r="D8499" s="61" t="s">
        <v>1783</v>
      </c>
    </row>
    <row r="8500" spans="1:4" hidden="1" x14ac:dyDescent="0.25">
      <c r="A8500" s="61" t="s">
        <v>158</v>
      </c>
      <c r="B8500" s="61" t="s">
        <v>280</v>
      </c>
      <c r="C8500">
        <v>1905</v>
      </c>
      <c r="D8500" s="61" t="s">
        <v>1783</v>
      </c>
    </row>
    <row r="8501" spans="1:4" hidden="1" x14ac:dyDescent="0.25">
      <c r="A8501" s="61" t="s">
        <v>158</v>
      </c>
      <c r="B8501" s="61" t="s">
        <v>280</v>
      </c>
      <c r="C8501">
        <v>1906</v>
      </c>
      <c r="D8501" s="61" t="s">
        <v>1783</v>
      </c>
    </row>
    <row r="8502" spans="1:4" hidden="1" x14ac:dyDescent="0.25">
      <c r="A8502" s="61" t="s">
        <v>158</v>
      </c>
      <c r="B8502" s="61" t="s">
        <v>280</v>
      </c>
      <c r="C8502">
        <v>1907</v>
      </c>
      <c r="D8502" s="61" t="s">
        <v>1783</v>
      </c>
    </row>
    <row r="8503" spans="1:4" hidden="1" x14ac:dyDescent="0.25">
      <c r="A8503" s="61" t="s">
        <v>158</v>
      </c>
      <c r="B8503" s="61" t="s">
        <v>280</v>
      </c>
      <c r="C8503">
        <v>1908</v>
      </c>
      <c r="D8503" s="61" t="s">
        <v>2383</v>
      </c>
    </row>
    <row r="8504" spans="1:4" hidden="1" x14ac:dyDescent="0.25">
      <c r="A8504" s="61" t="s">
        <v>158</v>
      </c>
      <c r="B8504" s="61" t="s">
        <v>280</v>
      </c>
      <c r="C8504">
        <v>1909</v>
      </c>
      <c r="D8504" s="61" t="s">
        <v>2383</v>
      </c>
    </row>
    <row r="8505" spans="1:4" hidden="1" x14ac:dyDescent="0.25">
      <c r="A8505" s="61" t="s">
        <v>158</v>
      </c>
      <c r="B8505" s="61" t="s">
        <v>280</v>
      </c>
      <c r="C8505">
        <v>1910</v>
      </c>
      <c r="D8505" s="61" t="s">
        <v>2383</v>
      </c>
    </row>
    <row r="8506" spans="1:4" hidden="1" x14ac:dyDescent="0.25">
      <c r="A8506" s="61" t="s">
        <v>158</v>
      </c>
      <c r="B8506" s="61" t="s">
        <v>280</v>
      </c>
      <c r="C8506">
        <v>1911</v>
      </c>
      <c r="D8506" s="61" t="s">
        <v>2383</v>
      </c>
    </row>
    <row r="8507" spans="1:4" hidden="1" x14ac:dyDescent="0.25">
      <c r="A8507" s="61" t="s">
        <v>158</v>
      </c>
      <c r="B8507" s="61" t="s">
        <v>280</v>
      </c>
      <c r="C8507">
        <v>1912</v>
      </c>
      <c r="D8507" s="61" t="s">
        <v>2383</v>
      </c>
    </row>
    <row r="8508" spans="1:4" hidden="1" x14ac:dyDescent="0.25">
      <c r="A8508" s="61" t="s">
        <v>158</v>
      </c>
      <c r="B8508" s="61" t="s">
        <v>280</v>
      </c>
      <c r="C8508">
        <v>1913</v>
      </c>
      <c r="D8508" s="61" t="s">
        <v>2383</v>
      </c>
    </row>
    <row r="8509" spans="1:4" hidden="1" x14ac:dyDescent="0.25">
      <c r="A8509" s="61" t="s">
        <v>158</v>
      </c>
      <c r="B8509" s="61" t="s">
        <v>280</v>
      </c>
      <c r="C8509">
        <v>1914</v>
      </c>
      <c r="D8509" s="61" t="s">
        <v>1732</v>
      </c>
    </row>
    <row r="8510" spans="1:4" hidden="1" x14ac:dyDescent="0.25">
      <c r="A8510" s="61" t="s">
        <v>158</v>
      </c>
      <c r="B8510" s="61" t="s">
        <v>280</v>
      </c>
      <c r="C8510">
        <v>1915</v>
      </c>
      <c r="D8510" s="61" t="s">
        <v>1782</v>
      </c>
    </row>
    <row r="8511" spans="1:4" hidden="1" x14ac:dyDescent="0.25">
      <c r="A8511" s="61" t="s">
        <v>158</v>
      </c>
      <c r="B8511" s="61" t="s">
        <v>280</v>
      </c>
      <c r="C8511">
        <v>1916</v>
      </c>
      <c r="D8511" s="61" t="s">
        <v>1782</v>
      </c>
    </row>
    <row r="8512" spans="1:4" hidden="1" x14ac:dyDescent="0.25">
      <c r="A8512" s="61" t="s">
        <v>158</v>
      </c>
      <c r="B8512" s="61" t="s">
        <v>280</v>
      </c>
      <c r="C8512">
        <v>1917</v>
      </c>
      <c r="D8512" s="61" t="s">
        <v>1782</v>
      </c>
    </row>
    <row r="8513" spans="1:4" hidden="1" x14ac:dyDescent="0.25">
      <c r="A8513" s="61" t="s">
        <v>158</v>
      </c>
      <c r="B8513" s="61" t="s">
        <v>280</v>
      </c>
      <c r="C8513">
        <v>1918</v>
      </c>
      <c r="D8513" s="61" t="s">
        <v>1782</v>
      </c>
    </row>
    <row r="8514" spans="1:4" hidden="1" x14ac:dyDescent="0.25">
      <c r="A8514" s="61" t="s">
        <v>158</v>
      </c>
      <c r="B8514" s="61" t="s">
        <v>280</v>
      </c>
      <c r="C8514">
        <v>1919</v>
      </c>
      <c r="D8514" s="61" t="s">
        <v>1782</v>
      </c>
    </row>
    <row r="8515" spans="1:4" hidden="1" x14ac:dyDescent="0.25">
      <c r="A8515" s="61" t="s">
        <v>158</v>
      </c>
      <c r="B8515" s="61" t="s">
        <v>280</v>
      </c>
      <c r="C8515">
        <v>1920</v>
      </c>
      <c r="D8515" s="61" t="s">
        <v>1782</v>
      </c>
    </row>
    <row r="8516" spans="1:4" hidden="1" x14ac:dyDescent="0.25">
      <c r="A8516" s="61" t="s">
        <v>158</v>
      </c>
      <c r="B8516" s="61" t="s">
        <v>280</v>
      </c>
      <c r="C8516">
        <v>1921</v>
      </c>
      <c r="D8516" s="61" t="s">
        <v>1782</v>
      </c>
    </row>
    <row r="8517" spans="1:4" hidden="1" x14ac:dyDescent="0.25">
      <c r="A8517" s="61" t="s">
        <v>158</v>
      </c>
      <c r="B8517" s="61" t="s">
        <v>280</v>
      </c>
      <c r="C8517">
        <v>1922</v>
      </c>
      <c r="D8517" s="61" t="s">
        <v>1782</v>
      </c>
    </row>
    <row r="8518" spans="1:4" hidden="1" x14ac:dyDescent="0.25">
      <c r="A8518" s="61" t="s">
        <v>158</v>
      </c>
      <c r="B8518" s="61" t="s">
        <v>280</v>
      </c>
      <c r="C8518">
        <v>1923</v>
      </c>
      <c r="D8518" s="61" t="s">
        <v>1782</v>
      </c>
    </row>
    <row r="8519" spans="1:4" hidden="1" x14ac:dyDescent="0.25">
      <c r="A8519" s="61" t="s">
        <v>158</v>
      </c>
      <c r="B8519" s="61" t="s">
        <v>280</v>
      </c>
      <c r="C8519">
        <v>1924</v>
      </c>
      <c r="D8519" s="61" t="s">
        <v>1782</v>
      </c>
    </row>
    <row r="8520" spans="1:4" hidden="1" x14ac:dyDescent="0.25">
      <c r="A8520" s="61" t="s">
        <v>158</v>
      </c>
      <c r="B8520" s="61" t="s">
        <v>280</v>
      </c>
      <c r="C8520">
        <v>1925</v>
      </c>
      <c r="D8520" s="61" t="s">
        <v>1782</v>
      </c>
    </row>
    <row r="8521" spans="1:4" hidden="1" x14ac:dyDescent="0.25">
      <c r="A8521" s="61" t="s">
        <v>158</v>
      </c>
      <c r="B8521" s="61" t="s">
        <v>280</v>
      </c>
      <c r="C8521">
        <v>1926</v>
      </c>
      <c r="D8521" s="61" t="s">
        <v>1782</v>
      </c>
    </row>
    <row r="8522" spans="1:4" hidden="1" x14ac:dyDescent="0.25">
      <c r="A8522" s="61" t="s">
        <v>158</v>
      </c>
      <c r="B8522" s="61" t="s">
        <v>280</v>
      </c>
      <c r="C8522">
        <v>1927</v>
      </c>
      <c r="D8522" s="61" t="s">
        <v>1782</v>
      </c>
    </row>
    <row r="8523" spans="1:4" hidden="1" x14ac:dyDescent="0.25">
      <c r="A8523" s="61" t="s">
        <v>158</v>
      </c>
      <c r="B8523" s="61" t="s">
        <v>280</v>
      </c>
      <c r="C8523">
        <v>1928</v>
      </c>
      <c r="D8523" s="61" t="s">
        <v>1782</v>
      </c>
    </row>
    <row r="8524" spans="1:4" hidden="1" x14ac:dyDescent="0.25">
      <c r="A8524" s="61" t="s">
        <v>158</v>
      </c>
      <c r="B8524" s="61" t="s">
        <v>280</v>
      </c>
      <c r="C8524">
        <v>1929</v>
      </c>
      <c r="D8524" s="61" t="s">
        <v>1782</v>
      </c>
    </row>
    <row r="8525" spans="1:4" hidden="1" x14ac:dyDescent="0.25">
      <c r="A8525" s="61" t="s">
        <v>158</v>
      </c>
      <c r="B8525" s="61" t="s">
        <v>280</v>
      </c>
      <c r="C8525">
        <v>1930</v>
      </c>
      <c r="D8525" s="61" t="s">
        <v>1782</v>
      </c>
    </row>
    <row r="8526" spans="1:4" hidden="1" x14ac:dyDescent="0.25">
      <c r="A8526" s="61" t="s">
        <v>158</v>
      </c>
      <c r="B8526" s="61" t="s">
        <v>280</v>
      </c>
      <c r="C8526">
        <v>1931</v>
      </c>
      <c r="D8526" s="61" t="s">
        <v>1782</v>
      </c>
    </row>
    <row r="8527" spans="1:4" hidden="1" x14ac:dyDescent="0.25">
      <c r="A8527" s="61" t="s">
        <v>158</v>
      </c>
      <c r="B8527" s="61" t="s">
        <v>280</v>
      </c>
      <c r="C8527">
        <v>1932</v>
      </c>
      <c r="D8527" s="61" t="s">
        <v>1782</v>
      </c>
    </row>
    <row r="8528" spans="1:4" hidden="1" x14ac:dyDescent="0.25">
      <c r="A8528" s="61" t="s">
        <v>158</v>
      </c>
      <c r="B8528" s="61" t="s">
        <v>280</v>
      </c>
      <c r="C8528">
        <v>1933</v>
      </c>
      <c r="D8528" s="61" t="s">
        <v>1782</v>
      </c>
    </row>
    <row r="8529" spans="1:4" hidden="1" x14ac:dyDescent="0.25">
      <c r="A8529" s="61" t="s">
        <v>158</v>
      </c>
      <c r="B8529" s="61" t="s">
        <v>280</v>
      </c>
      <c r="C8529">
        <v>1934</v>
      </c>
      <c r="D8529" s="61" t="s">
        <v>1782</v>
      </c>
    </row>
    <row r="8530" spans="1:4" hidden="1" x14ac:dyDescent="0.25">
      <c r="A8530" s="61" t="s">
        <v>158</v>
      </c>
      <c r="B8530" s="61" t="s">
        <v>280</v>
      </c>
      <c r="C8530">
        <v>1935</v>
      </c>
      <c r="D8530" s="61" t="s">
        <v>1782</v>
      </c>
    </row>
    <row r="8531" spans="1:4" hidden="1" x14ac:dyDescent="0.25">
      <c r="A8531" s="61" t="s">
        <v>158</v>
      </c>
      <c r="B8531" s="61" t="s">
        <v>280</v>
      </c>
      <c r="C8531">
        <v>1936</v>
      </c>
      <c r="D8531" s="61" t="s">
        <v>1782</v>
      </c>
    </row>
    <row r="8532" spans="1:4" hidden="1" x14ac:dyDescent="0.25">
      <c r="A8532" s="61" t="s">
        <v>158</v>
      </c>
      <c r="B8532" s="61" t="s">
        <v>280</v>
      </c>
      <c r="C8532">
        <v>1937</v>
      </c>
      <c r="D8532" s="61" t="s">
        <v>1782</v>
      </c>
    </row>
    <row r="8533" spans="1:4" hidden="1" x14ac:dyDescent="0.25">
      <c r="A8533" s="61" t="s">
        <v>158</v>
      </c>
      <c r="B8533" s="61" t="s">
        <v>280</v>
      </c>
      <c r="C8533">
        <v>1938</v>
      </c>
      <c r="D8533" s="61" t="s">
        <v>1782</v>
      </c>
    </row>
    <row r="8534" spans="1:4" hidden="1" x14ac:dyDescent="0.25">
      <c r="A8534" s="61" t="s">
        <v>158</v>
      </c>
      <c r="B8534" s="61" t="s">
        <v>280</v>
      </c>
      <c r="C8534">
        <v>1939</v>
      </c>
      <c r="D8534" s="61" t="s">
        <v>1782</v>
      </c>
    </row>
    <row r="8535" spans="1:4" hidden="1" x14ac:dyDescent="0.25">
      <c r="A8535" s="61" t="s">
        <v>158</v>
      </c>
      <c r="B8535" s="61" t="s">
        <v>280</v>
      </c>
      <c r="C8535">
        <v>1940</v>
      </c>
      <c r="D8535" s="61" t="s">
        <v>2135</v>
      </c>
    </row>
    <row r="8536" spans="1:4" hidden="1" x14ac:dyDescent="0.25">
      <c r="A8536" s="61" t="s">
        <v>158</v>
      </c>
      <c r="B8536" s="61" t="s">
        <v>280</v>
      </c>
      <c r="C8536">
        <v>1941</v>
      </c>
      <c r="D8536" s="61" t="s">
        <v>2135</v>
      </c>
    </row>
    <row r="8537" spans="1:4" hidden="1" x14ac:dyDescent="0.25">
      <c r="A8537" s="61" t="s">
        <v>158</v>
      </c>
      <c r="B8537" s="61" t="s">
        <v>280</v>
      </c>
      <c r="C8537">
        <v>1942</v>
      </c>
      <c r="D8537" s="61" t="s">
        <v>2135</v>
      </c>
    </row>
    <row r="8538" spans="1:4" hidden="1" x14ac:dyDescent="0.25">
      <c r="A8538" s="61" t="s">
        <v>158</v>
      </c>
      <c r="B8538" s="61" t="s">
        <v>280</v>
      </c>
      <c r="C8538">
        <v>1943</v>
      </c>
      <c r="D8538" s="61" t="s">
        <v>2135</v>
      </c>
    </row>
    <row r="8539" spans="1:4" hidden="1" x14ac:dyDescent="0.25">
      <c r="A8539" s="61" t="s">
        <v>158</v>
      </c>
      <c r="B8539" s="61" t="s">
        <v>280</v>
      </c>
      <c r="C8539">
        <v>1944</v>
      </c>
      <c r="D8539" s="61" t="s">
        <v>2135</v>
      </c>
    </row>
    <row r="8540" spans="1:4" hidden="1" x14ac:dyDescent="0.25">
      <c r="A8540" s="61" t="s">
        <v>158</v>
      </c>
      <c r="B8540" s="61" t="s">
        <v>280</v>
      </c>
      <c r="C8540">
        <v>1945</v>
      </c>
      <c r="D8540" s="61" t="s">
        <v>2135</v>
      </c>
    </row>
    <row r="8541" spans="1:4" hidden="1" x14ac:dyDescent="0.25">
      <c r="A8541" s="61" t="s">
        <v>158</v>
      </c>
      <c r="B8541" s="61" t="s">
        <v>280</v>
      </c>
      <c r="C8541">
        <v>1946</v>
      </c>
      <c r="D8541" s="61" t="s">
        <v>2135</v>
      </c>
    </row>
    <row r="8542" spans="1:4" hidden="1" x14ac:dyDescent="0.25">
      <c r="A8542" s="61" t="s">
        <v>158</v>
      </c>
      <c r="B8542" s="61" t="s">
        <v>280</v>
      </c>
      <c r="C8542">
        <v>1947</v>
      </c>
      <c r="D8542" s="61" t="s">
        <v>2135</v>
      </c>
    </row>
    <row r="8543" spans="1:4" hidden="1" x14ac:dyDescent="0.25">
      <c r="A8543" s="61" t="s">
        <v>158</v>
      </c>
      <c r="B8543" s="61" t="s">
        <v>280</v>
      </c>
      <c r="C8543">
        <v>1948</v>
      </c>
      <c r="D8543" s="61" t="s">
        <v>2135</v>
      </c>
    </row>
    <row r="8544" spans="1:4" hidden="1" x14ac:dyDescent="0.25">
      <c r="A8544" s="61" t="s">
        <v>158</v>
      </c>
      <c r="B8544" s="61" t="s">
        <v>280</v>
      </c>
      <c r="C8544">
        <v>1949</v>
      </c>
      <c r="D8544" s="61" t="s">
        <v>1834</v>
      </c>
    </row>
    <row r="8545" spans="1:4" hidden="1" x14ac:dyDescent="0.25">
      <c r="A8545" s="61" t="s">
        <v>158</v>
      </c>
      <c r="B8545" s="61" t="s">
        <v>280</v>
      </c>
      <c r="C8545">
        <v>1950</v>
      </c>
      <c r="D8545" s="61" t="s">
        <v>563</v>
      </c>
    </row>
    <row r="8546" spans="1:4" hidden="1" x14ac:dyDescent="0.25">
      <c r="A8546" s="61" t="s">
        <v>158</v>
      </c>
      <c r="B8546" s="61" t="s">
        <v>280</v>
      </c>
      <c r="C8546">
        <v>1951</v>
      </c>
      <c r="D8546" s="61" t="s">
        <v>563</v>
      </c>
    </row>
    <row r="8547" spans="1:4" hidden="1" x14ac:dyDescent="0.25">
      <c r="A8547" s="61" t="s">
        <v>158</v>
      </c>
      <c r="B8547" s="61" t="s">
        <v>280</v>
      </c>
      <c r="C8547">
        <v>1952</v>
      </c>
      <c r="D8547" s="61" t="s">
        <v>1843</v>
      </c>
    </row>
    <row r="8548" spans="1:4" hidden="1" x14ac:dyDescent="0.25">
      <c r="A8548" s="61" t="s">
        <v>158</v>
      </c>
      <c r="B8548" s="61" t="s">
        <v>280</v>
      </c>
      <c r="C8548">
        <v>1953</v>
      </c>
      <c r="D8548" s="61" t="s">
        <v>2631</v>
      </c>
    </row>
    <row r="8549" spans="1:4" hidden="1" x14ac:dyDescent="0.25">
      <c r="A8549" s="61" t="s">
        <v>158</v>
      </c>
      <c r="B8549" s="61" t="s">
        <v>280</v>
      </c>
      <c r="C8549">
        <v>1954</v>
      </c>
      <c r="D8549" s="61" t="s">
        <v>1860</v>
      </c>
    </row>
    <row r="8550" spans="1:4" hidden="1" x14ac:dyDescent="0.25">
      <c r="A8550" s="61" t="s">
        <v>158</v>
      </c>
      <c r="B8550" s="61" t="s">
        <v>280</v>
      </c>
      <c r="C8550">
        <v>1955</v>
      </c>
      <c r="D8550" s="61" t="s">
        <v>1860</v>
      </c>
    </row>
    <row r="8551" spans="1:4" hidden="1" x14ac:dyDescent="0.25">
      <c r="A8551" s="61" t="s">
        <v>158</v>
      </c>
      <c r="B8551" s="61" t="s">
        <v>280</v>
      </c>
      <c r="C8551">
        <v>1956</v>
      </c>
      <c r="D8551" s="61" t="s">
        <v>1860</v>
      </c>
    </row>
    <row r="8552" spans="1:4" hidden="1" x14ac:dyDescent="0.25">
      <c r="A8552" s="61" t="s">
        <v>158</v>
      </c>
      <c r="B8552" s="61" t="s">
        <v>280</v>
      </c>
      <c r="C8552">
        <v>1957</v>
      </c>
      <c r="D8552" s="61" t="s">
        <v>1860</v>
      </c>
    </row>
    <row r="8553" spans="1:4" hidden="1" x14ac:dyDescent="0.25">
      <c r="A8553" s="61" t="s">
        <v>158</v>
      </c>
      <c r="B8553" s="61" t="s">
        <v>280</v>
      </c>
      <c r="C8553">
        <v>1958</v>
      </c>
      <c r="D8553" s="61" t="s">
        <v>1860</v>
      </c>
    </row>
    <row r="8554" spans="1:4" hidden="1" x14ac:dyDescent="0.25">
      <c r="A8554" s="61" t="s">
        <v>158</v>
      </c>
      <c r="B8554" s="61" t="s">
        <v>280</v>
      </c>
      <c r="C8554">
        <v>1959</v>
      </c>
      <c r="D8554" s="61" t="s">
        <v>1860</v>
      </c>
    </row>
    <row r="8555" spans="1:4" hidden="1" x14ac:dyDescent="0.25">
      <c r="A8555" s="61" t="s">
        <v>158</v>
      </c>
      <c r="B8555" s="61" t="s">
        <v>280</v>
      </c>
      <c r="C8555">
        <v>1960</v>
      </c>
      <c r="D8555" s="61" t="s">
        <v>1719</v>
      </c>
    </row>
    <row r="8556" spans="1:4" hidden="1" x14ac:dyDescent="0.25">
      <c r="A8556" s="61" t="s">
        <v>158</v>
      </c>
      <c r="B8556" s="61" t="s">
        <v>280</v>
      </c>
      <c r="C8556">
        <v>1961</v>
      </c>
      <c r="D8556" s="61" t="s">
        <v>1719</v>
      </c>
    </row>
    <row r="8557" spans="1:4" hidden="1" x14ac:dyDescent="0.25">
      <c r="A8557" s="61" t="s">
        <v>158</v>
      </c>
      <c r="B8557" s="61" t="s">
        <v>280</v>
      </c>
      <c r="C8557">
        <v>1962</v>
      </c>
      <c r="D8557" s="61" t="s">
        <v>1719</v>
      </c>
    </row>
    <row r="8558" spans="1:4" hidden="1" x14ac:dyDescent="0.25">
      <c r="A8558" s="61" t="s">
        <v>158</v>
      </c>
      <c r="B8558" s="61" t="s">
        <v>280</v>
      </c>
      <c r="C8558">
        <v>1963</v>
      </c>
      <c r="D8558" s="61" t="s">
        <v>1719</v>
      </c>
    </row>
    <row r="8559" spans="1:4" hidden="1" x14ac:dyDescent="0.25">
      <c r="A8559" s="61" t="s">
        <v>158</v>
      </c>
      <c r="B8559" s="61" t="s">
        <v>280</v>
      </c>
      <c r="C8559">
        <v>1964</v>
      </c>
      <c r="D8559" s="61" t="s">
        <v>1719</v>
      </c>
    </row>
    <row r="8560" spans="1:4" hidden="1" x14ac:dyDescent="0.25">
      <c r="A8560" s="61" t="s">
        <v>158</v>
      </c>
      <c r="B8560" s="61" t="s">
        <v>280</v>
      </c>
      <c r="C8560">
        <v>1965</v>
      </c>
      <c r="D8560" s="61" t="s">
        <v>1719</v>
      </c>
    </row>
    <row r="8561" spans="1:4" hidden="1" x14ac:dyDescent="0.25">
      <c r="A8561" s="61" t="s">
        <v>158</v>
      </c>
      <c r="B8561" s="61" t="s">
        <v>280</v>
      </c>
      <c r="C8561">
        <v>1966</v>
      </c>
      <c r="D8561" s="61" t="s">
        <v>1719</v>
      </c>
    </row>
    <row r="8562" spans="1:4" hidden="1" x14ac:dyDescent="0.25">
      <c r="A8562" s="61" t="s">
        <v>158</v>
      </c>
      <c r="B8562" s="61" t="s">
        <v>280</v>
      </c>
      <c r="C8562">
        <v>1967</v>
      </c>
      <c r="D8562" s="61" t="s">
        <v>1824</v>
      </c>
    </row>
    <row r="8563" spans="1:4" hidden="1" x14ac:dyDescent="0.25">
      <c r="A8563" s="61" t="s">
        <v>158</v>
      </c>
      <c r="B8563" s="61" t="s">
        <v>280</v>
      </c>
      <c r="C8563">
        <v>1968</v>
      </c>
      <c r="D8563" s="61" t="s">
        <v>1698</v>
      </c>
    </row>
    <row r="8564" spans="1:4" hidden="1" x14ac:dyDescent="0.25">
      <c r="A8564" s="61" t="s">
        <v>158</v>
      </c>
      <c r="B8564" s="61" t="s">
        <v>280</v>
      </c>
      <c r="C8564">
        <v>1969</v>
      </c>
      <c r="D8564" s="61" t="s">
        <v>1698</v>
      </c>
    </row>
    <row r="8565" spans="1:4" hidden="1" x14ac:dyDescent="0.25">
      <c r="A8565" s="61" t="s">
        <v>158</v>
      </c>
      <c r="B8565" s="61" t="s">
        <v>280</v>
      </c>
      <c r="C8565">
        <v>1970</v>
      </c>
      <c r="D8565" s="61" t="s">
        <v>1704</v>
      </c>
    </row>
    <row r="8566" spans="1:4" hidden="1" x14ac:dyDescent="0.25">
      <c r="A8566" s="61" t="s">
        <v>158</v>
      </c>
      <c r="B8566" s="61" t="s">
        <v>280</v>
      </c>
      <c r="C8566">
        <v>1971</v>
      </c>
      <c r="D8566" s="61" t="s">
        <v>2307</v>
      </c>
    </row>
    <row r="8567" spans="1:4" hidden="1" x14ac:dyDescent="0.25">
      <c r="A8567" s="61" t="s">
        <v>158</v>
      </c>
      <c r="B8567" s="61" t="s">
        <v>280</v>
      </c>
      <c r="C8567">
        <v>1972</v>
      </c>
      <c r="D8567" s="61" t="s">
        <v>2156</v>
      </c>
    </row>
    <row r="8568" spans="1:4" hidden="1" x14ac:dyDescent="0.25">
      <c r="A8568" s="61" t="s">
        <v>158</v>
      </c>
      <c r="B8568" s="61" t="s">
        <v>280</v>
      </c>
      <c r="C8568">
        <v>1973</v>
      </c>
      <c r="D8568" s="61" t="s">
        <v>2156</v>
      </c>
    </row>
    <row r="8569" spans="1:4" hidden="1" x14ac:dyDescent="0.25">
      <c r="A8569" s="61" t="s">
        <v>158</v>
      </c>
      <c r="B8569" s="61" t="s">
        <v>280</v>
      </c>
      <c r="C8569">
        <v>1974</v>
      </c>
      <c r="D8569" s="61" t="s">
        <v>1809</v>
      </c>
    </row>
    <row r="8570" spans="1:4" hidden="1" x14ac:dyDescent="0.25">
      <c r="A8570" s="61" t="s">
        <v>158</v>
      </c>
      <c r="B8570" s="61" t="s">
        <v>280</v>
      </c>
      <c r="C8570">
        <v>1975</v>
      </c>
      <c r="D8570" s="61" t="s">
        <v>1809</v>
      </c>
    </row>
    <row r="8571" spans="1:4" hidden="1" x14ac:dyDescent="0.25">
      <c r="A8571" s="61" t="s">
        <v>158</v>
      </c>
      <c r="B8571" s="61" t="s">
        <v>280</v>
      </c>
      <c r="C8571">
        <v>1976</v>
      </c>
      <c r="D8571" s="61" t="s">
        <v>1809</v>
      </c>
    </row>
    <row r="8572" spans="1:4" hidden="1" x14ac:dyDescent="0.25">
      <c r="A8572" s="61" t="s">
        <v>158</v>
      </c>
      <c r="B8572" s="61" t="s">
        <v>280</v>
      </c>
      <c r="C8572">
        <v>1977</v>
      </c>
      <c r="D8572" s="61" t="s">
        <v>1809</v>
      </c>
    </row>
    <row r="8573" spans="1:4" hidden="1" x14ac:dyDescent="0.25">
      <c r="A8573" s="61" t="s">
        <v>158</v>
      </c>
      <c r="B8573" s="61" t="s">
        <v>280</v>
      </c>
      <c r="C8573">
        <v>1978</v>
      </c>
      <c r="D8573" s="61" t="s">
        <v>2561</v>
      </c>
    </row>
    <row r="8574" spans="1:4" hidden="1" x14ac:dyDescent="0.25">
      <c r="A8574" s="61" t="s">
        <v>158</v>
      </c>
      <c r="B8574" s="61" t="s">
        <v>280</v>
      </c>
      <c r="C8574">
        <v>1979</v>
      </c>
      <c r="D8574" s="61" t="s">
        <v>2561</v>
      </c>
    </row>
    <row r="8575" spans="1:4" hidden="1" x14ac:dyDescent="0.25">
      <c r="A8575" s="61" t="s">
        <v>158</v>
      </c>
      <c r="B8575" s="61" t="s">
        <v>280</v>
      </c>
      <c r="C8575">
        <v>1980</v>
      </c>
      <c r="D8575" s="61" t="s">
        <v>2323</v>
      </c>
    </row>
    <row r="8576" spans="1:4" hidden="1" x14ac:dyDescent="0.25">
      <c r="A8576" s="61" t="s">
        <v>158</v>
      </c>
      <c r="B8576" s="61" t="s">
        <v>280</v>
      </c>
      <c r="C8576">
        <v>1981</v>
      </c>
      <c r="D8576" s="61" t="s">
        <v>2323</v>
      </c>
    </row>
    <row r="8577" spans="1:4" hidden="1" x14ac:dyDescent="0.25">
      <c r="A8577" s="61" t="s">
        <v>158</v>
      </c>
      <c r="B8577" s="61" t="s">
        <v>280</v>
      </c>
      <c r="C8577">
        <v>1982</v>
      </c>
      <c r="D8577" s="61" t="s">
        <v>2306</v>
      </c>
    </row>
    <row r="8578" spans="1:4" hidden="1" x14ac:dyDescent="0.25">
      <c r="A8578" s="61" t="s">
        <v>158</v>
      </c>
      <c r="B8578" s="61" t="s">
        <v>280</v>
      </c>
      <c r="C8578">
        <v>1983</v>
      </c>
      <c r="D8578" s="61" t="s">
        <v>2306</v>
      </c>
    </row>
    <row r="8579" spans="1:4" hidden="1" x14ac:dyDescent="0.25">
      <c r="A8579" s="61" t="s">
        <v>158</v>
      </c>
      <c r="B8579" s="61" t="s">
        <v>280</v>
      </c>
      <c r="C8579">
        <v>1984</v>
      </c>
      <c r="D8579" s="61" t="s">
        <v>2306</v>
      </c>
    </row>
    <row r="8580" spans="1:4" hidden="1" x14ac:dyDescent="0.25">
      <c r="A8580" s="61" t="s">
        <v>158</v>
      </c>
      <c r="B8580" s="61" t="s">
        <v>280</v>
      </c>
      <c r="C8580">
        <v>1985</v>
      </c>
      <c r="D8580" s="61" t="s">
        <v>2306</v>
      </c>
    </row>
    <row r="8581" spans="1:4" hidden="1" x14ac:dyDescent="0.25">
      <c r="A8581" s="61" t="s">
        <v>158</v>
      </c>
      <c r="B8581" s="61" t="s">
        <v>280</v>
      </c>
      <c r="C8581">
        <v>1986</v>
      </c>
      <c r="D8581" s="61" t="s">
        <v>2119</v>
      </c>
    </row>
    <row r="8582" spans="1:4" hidden="1" x14ac:dyDescent="0.25">
      <c r="A8582" s="61" t="s">
        <v>158</v>
      </c>
      <c r="B8582" s="61" t="s">
        <v>280</v>
      </c>
      <c r="C8582">
        <v>1987</v>
      </c>
      <c r="D8582" s="61" t="s">
        <v>2323</v>
      </c>
    </row>
    <row r="8583" spans="1:4" hidden="1" x14ac:dyDescent="0.25">
      <c r="A8583" s="61" t="s">
        <v>158</v>
      </c>
      <c r="B8583" s="61" t="s">
        <v>280</v>
      </c>
      <c r="C8583">
        <v>1988</v>
      </c>
      <c r="D8583" s="61" t="s">
        <v>2323</v>
      </c>
    </row>
    <row r="8584" spans="1:4" hidden="1" x14ac:dyDescent="0.25">
      <c r="A8584" s="61" t="s">
        <v>158</v>
      </c>
      <c r="B8584" s="61" t="s">
        <v>280</v>
      </c>
      <c r="C8584">
        <v>1989</v>
      </c>
      <c r="D8584" s="61" t="s">
        <v>2323</v>
      </c>
    </row>
    <row r="8585" spans="1:4" hidden="1" x14ac:dyDescent="0.25">
      <c r="A8585" s="61" t="s">
        <v>158</v>
      </c>
      <c r="B8585" s="61" t="s">
        <v>280</v>
      </c>
      <c r="C8585">
        <v>1990</v>
      </c>
      <c r="D8585" s="61" t="s">
        <v>2495</v>
      </c>
    </row>
    <row r="8586" spans="1:4" hidden="1" x14ac:dyDescent="0.25">
      <c r="A8586" s="61" t="s">
        <v>158</v>
      </c>
      <c r="B8586" s="61" t="s">
        <v>280</v>
      </c>
      <c r="C8586">
        <v>1991</v>
      </c>
      <c r="D8586" s="61" t="s">
        <v>2495</v>
      </c>
    </row>
    <row r="8587" spans="1:4" hidden="1" x14ac:dyDescent="0.25">
      <c r="A8587" s="61" t="s">
        <v>158</v>
      </c>
      <c r="B8587" s="61" t="s">
        <v>280</v>
      </c>
      <c r="C8587">
        <v>1992</v>
      </c>
      <c r="D8587" s="61" t="s">
        <v>2495</v>
      </c>
    </row>
    <row r="8588" spans="1:4" hidden="1" x14ac:dyDescent="0.25">
      <c r="A8588" s="61" t="s">
        <v>158</v>
      </c>
      <c r="B8588" s="61" t="s">
        <v>280</v>
      </c>
      <c r="C8588">
        <v>1993</v>
      </c>
      <c r="D8588" s="61" t="s">
        <v>2495</v>
      </c>
    </row>
    <row r="8589" spans="1:4" hidden="1" x14ac:dyDescent="0.25">
      <c r="A8589" s="61" t="s">
        <v>158</v>
      </c>
      <c r="B8589" s="61" t="s">
        <v>280</v>
      </c>
      <c r="C8589">
        <v>1994</v>
      </c>
      <c r="D8589" s="61" t="s">
        <v>532</v>
      </c>
    </row>
    <row r="8590" spans="1:4" hidden="1" x14ac:dyDescent="0.25">
      <c r="A8590" s="61" t="s">
        <v>158</v>
      </c>
      <c r="B8590" s="61" t="s">
        <v>280</v>
      </c>
      <c r="C8590">
        <v>1995</v>
      </c>
      <c r="D8590" s="61" t="s">
        <v>1489</v>
      </c>
    </row>
    <row r="8591" spans="1:4" hidden="1" x14ac:dyDescent="0.25">
      <c r="A8591" s="61" t="s">
        <v>158</v>
      </c>
      <c r="B8591" s="61" t="s">
        <v>280</v>
      </c>
      <c r="C8591">
        <v>1996</v>
      </c>
      <c r="D8591" s="61" t="s">
        <v>1489</v>
      </c>
    </row>
    <row r="8592" spans="1:4" hidden="1" x14ac:dyDescent="0.25">
      <c r="A8592" s="61" t="s">
        <v>158</v>
      </c>
      <c r="B8592" s="61" t="s">
        <v>280</v>
      </c>
      <c r="C8592">
        <v>1997</v>
      </c>
      <c r="D8592" s="61" t="s">
        <v>1489</v>
      </c>
    </row>
    <row r="8593" spans="1:4" hidden="1" x14ac:dyDescent="0.25">
      <c r="A8593" s="61" t="s">
        <v>158</v>
      </c>
      <c r="B8593" s="61" t="s">
        <v>280</v>
      </c>
      <c r="C8593">
        <v>1998</v>
      </c>
      <c r="D8593" s="61" t="s">
        <v>1489</v>
      </c>
    </row>
    <row r="8594" spans="1:4" hidden="1" x14ac:dyDescent="0.25">
      <c r="A8594" s="61" t="s">
        <v>158</v>
      </c>
      <c r="B8594" s="61" t="s">
        <v>280</v>
      </c>
      <c r="C8594">
        <v>1999</v>
      </c>
      <c r="D8594" s="61" t="s">
        <v>1489</v>
      </c>
    </row>
    <row r="8595" spans="1:4" hidden="1" x14ac:dyDescent="0.25">
      <c r="A8595" s="61" t="s">
        <v>158</v>
      </c>
      <c r="B8595" s="61" t="s">
        <v>280</v>
      </c>
      <c r="C8595">
        <v>2000</v>
      </c>
      <c r="D8595" s="61" t="s">
        <v>1741</v>
      </c>
    </row>
    <row r="8596" spans="1:4" hidden="1" x14ac:dyDescent="0.25">
      <c r="A8596" s="61" t="s">
        <v>158</v>
      </c>
      <c r="B8596" s="61" t="s">
        <v>280</v>
      </c>
      <c r="C8596">
        <v>2001</v>
      </c>
      <c r="D8596" s="61" t="s">
        <v>1497</v>
      </c>
    </row>
    <row r="8597" spans="1:4" hidden="1" x14ac:dyDescent="0.25">
      <c r="A8597" s="61" t="s">
        <v>158</v>
      </c>
      <c r="B8597" s="61" t="s">
        <v>280</v>
      </c>
      <c r="C8597">
        <v>2002</v>
      </c>
      <c r="D8597" s="61" t="s">
        <v>1497</v>
      </c>
    </row>
    <row r="8598" spans="1:4" hidden="1" x14ac:dyDescent="0.25">
      <c r="A8598" s="61" t="s">
        <v>158</v>
      </c>
      <c r="B8598" s="61" t="s">
        <v>280</v>
      </c>
      <c r="C8598">
        <v>2003</v>
      </c>
      <c r="D8598" s="61" t="s">
        <v>1497</v>
      </c>
    </row>
    <row r="8599" spans="1:4" hidden="1" x14ac:dyDescent="0.25">
      <c r="A8599" s="61" t="s">
        <v>158</v>
      </c>
      <c r="B8599" s="61" t="s">
        <v>280</v>
      </c>
      <c r="C8599">
        <v>2004</v>
      </c>
      <c r="D8599" s="61" t="s">
        <v>1497</v>
      </c>
    </row>
    <row r="8600" spans="1:4" hidden="1" x14ac:dyDescent="0.25">
      <c r="A8600" s="61" t="s">
        <v>158</v>
      </c>
      <c r="B8600" s="61" t="s">
        <v>280</v>
      </c>
      <c r="C8600">
        <v>2005</v>
      </c>
      <c r="D8600" s="61" t="s">
        <v>1497</v>
      </c>
    </row>
    <row r="8601" spans="1:4" hidden="1" x14ac:dyDescent="0.25">
      <c r="A8601" s="61" t="s">
        <v>158</v>
      </c>
      <c r="B8601" s="61" t="s">
        <v>280</v>
      </c>
      <c r="C8601">
        <v>2006</v>
      </c>
      <c r="D8601" s="61" t="s">
        <v>1497</v>
      </c>
    </row>
    <row r="8602" spans="1:4" hidden="1" x14ac:dyDescent="0.25">
      <c r="A8602" s="61" t="s">
        <v>158</v>
      </c>
      <c r="B8602" s="61" t="s">
        <v>280</v>
      </c>
      <c r="C8602">
        <v>2007</v>
      </c>
      <c r="D8602" s="61" t="s">
        <v>1495</v>
      </c>
    </row>
    <row r="8603" spans="1:4" hidden="1" x14ac:dyDescent="0.25">
      <c r="A8603" s="61" t="s">
        <v>158</v>
      </c>
      <c r="B8603" s="61" t="s">
        <v>280</v>
      </c>
      <c r="C8603">
        <v>2008</v>
      </c>
      <c r="D8603" s="61" t="s">
        <v>1495</v>
      </c>
    </row>
    <row r="8604" spans="1:4" hidden="1" x14ac:dyDescent="0.25">
      <c r="A8604" s="61" t="s">
        <v>158</v>
      </c>
      <c r="B8604" s="61" t="s">
        <v>280</v>
      </c>
      <c r="C8604">
        <v>2009</v>
      </c>
      <c r="D8604" s="61" t="s">
        <v>1495</v>
      </c>
    </row>
    <row r="8605" spans="1:4" hidden="1" x14ac:dyDescent="0.25">
      <c r="A8605" s="61" t="s">
        <v>158</v>
      </c>
      <c r="B8605" s="61" t="s">
        <v>280</v>
      </c>
      <c r="C8605">
        <v>2010</v>
      </c>
      <c r="D8605" s="61" t="s">
        <v>2571</v>
      </c>
    </row>
    <row r="8606" spans="1:4" hidden="1" x14ac:dyDescent="0.25">
      <c r="A8606" s="61" t="s">
        <v>158</v>
      </c>
      <c r="B8606" s="61" t="s">
        <v>280</v>
      </c>
      <c r="C8606">
        <v>2011</v>
      </c>
      <c r="D8606" s="61" t="s">
        <v>2251</v>
      </c>
    </row>
    <row r="8607" spans="1:4" hidden="1" x14ac:dyDescent="0.25">
      <c r="A8607" s="61" t="s">
        <v>158</v>
      </c>
      <c r="B8607" s="61" t="s">
        <v>280</v>
      </c>
      <c r="C8607">
        <v>2012</v>
      </c>
      <c r="D8607" s="61" t="s">
        <v>1705</v>
      </c>
    </row>
    <row r="8608" spans="1:4" hidden="1" x14ac:dyDescent="0.25">
      <c r="A8608" s="61" t="s">
        <v>158</v>
      </c>
      <c r="B8608" s="61" t="s">
        <v>280</v>
      </c>
      <c r="C8608">
        <v>2013</v>
      </c>
      <c r="D8608" s="61" t="s">
        <v>1490</v>
      </c>
    </row>
    <row r="8609" spans="1:4" hidden="1" x14ac:dyDescent="0.25">
      <c r="A8609" s="61" t="s">
        <v>158</v>
      </c>
      <c r="B8609" s="61" t="s">
        <v>280</v>
      </c>
      <c r="C8609">
        <v>2014</v>
      </c>
      <c r="D8609" s="61" t="s">
        <v>2651</v>
      </c>
    </row>
    <row r="8610" spans="1:4" hidden="1" x14ac:dyDescent="0.25">
      <c r="A8610" s="61" t="s">
        <v>158</v>
      </c>
      <c r="B8610" s="61" t="s">
        <v>280</v>
      </c>
      <c r="C8610">
        <v>2015</v>
      </c>
      <c r="D8610" s="61" t="s">
        <v>1700</v>
      </c>
    </row>
    <row r="8611" spans="1:4" hidden="1" x14ac:dyDescent="0.25">
      <c r="A8611" s="61" t="s">
        <v>158</v>
      </c>
      <c r="B8611" s="61" t="s">
        <v>280</v>
      </c>
      <c r="C8611">
        <v>2016</v>
      </c>
      <c r="D8611" s="61" t="s">
        <v>2628</v>
      </c>
    </row>
    <row r="8612" spans="1:4" hidden="1" x14ac:dyDescent="0.25">
      <c r="A8612" s="61" t="s">
        <v>158</v>
      </c>
      <c r="B8612" s="61" t="s">
        <v>280</v>
      </c>
      <c r="C8612">
        <v>2017</v>
      </c>
      <c r="D8612" s="61" t="s">
        <v>1494</v>
      </c>
    </row>
    <row r="8613" spans="1:4" hidden="1" x14ac:dyDescent="0.25">
      <c r="A8613" s="61" t="s">
        <v>158</v>
      </c>
      <c r="B8613" s="61" t="s">
        <v>280</v>
      </c>
      <c r="C8613">
        <v>2018</v>
      </c>
      <c r="D8613" s="61" t="s">
        <v>1489</v>
      </c>
    </row>
    <row r="8614" spans="1:4" hidden="1" x14ac:dyDescent="0.25">
      <c r="A8614" s="61" t="s">
        <v>158</v>
      </c>
      <c r="B8614" s="61" t="s">
        <v>280</v>
      </c>
      <c r="C8614">
        <v>2019</v>
      </c>
      <c r="D8614" s="61" t="s">
        <v>1777</v>
      </c>
    </row>
    <row r="8615" spans="1:4" hidden="1" x14ac:dyDescent="0.25">
      <c r="A8615" s="61" t="s">
        <v>158</v>
      </c>
      <c r="B8615" s="61" t="s">
        <v>280</v>
      </c>
      <c r="C8615">
        <v>2020</v>
      </c>
      <c r="D8615" s="61" t="s">
        <v>1490</v>
      </c>
    </row>
    <row r="8616" spans="1:4" hidden="1" x14ac:dyDescent="0.25">
      <c r="A8616" s="61" t="s">
        <v>158</v>
      </c>
      <c r="B8616" s="61" t="s">
        <v>280</v>
      </c>
      <c r="C8616">
        <v>2021</v>
      </c>
      <c r="D8616" s="61" t="s">
        <v>1494</v>
      </c>
    </row>
    <row r="8617" spans="1:4" hidden="1" x14ac:dyDescent="0.25">
      <c r="A8617" s="61" t="s">
        <v>158</v>
      </c>
      <c r="B8617" s="61" t="s">
        <v>280</v>
      </c>
      <c r="C8617">
        <v>2022</v>
      </c>
      <c r="D8617" s="61" t="s">
        <v>1818</v>
      </c>
    </row>
    <row r="8618" spans="1:4" x14ac:dyDescent="0.25">
      <c r="A8618" s="61" t="s">
        <v>158</v>
      </c>
      <c r="B8618" s="61" t="s">
        <v>280</v>
      </c>
      <c r="C8618">
        <v>2023</v>
      </c>
      <c r="D8618" s="61">
        <v>0.35299999999999998</v>
      </c>
    </row>
    <row r="8619" spans="1:4" hidden="1" x14ac:dyDescent="0.25">
      <c r="A8619" s="61" t="s">
        <v>442</v>
      </c>
      <c r="B8619" s="61" t="s">
        <v>443</v>
      </c>
      <c r="C8619">
        <v>1838</v>
      </c>
      <c r="D8619" s="61" t="s">
        <v>1521</v>
      </c>
    </row>
    <row r="8620" spans="1:4" hidden="1" x14ac:dyDescent="0.25">
      <c r="A8620" s="61" t="s">
        <v>442</v>
      </c>
      <c r="B8620" s="61" t="s">
        <v>443</v>
      </c>
      <c r="C8620">
        <v>1839</v>
      </c>
      <c r="D8620" s="61" t="s">
        <v>1521</v>
      </c>
    </row>
    <row r="8621" spans="1:4" hidden="1" x14ac:dyDescent="0.25">
      <c r="A8621" s="61" t="s">
        <v>442</v>
      </c>
      <c r="B8621" s="61" t="s">
        <v>443</v>
      </c>
      <c r="C8621">
        <v>1840</v>
      </c>
      <c r="D8621" s="61" t="s">
        <v>2458</v>
      </c>
    </row>
    <row r="8622" spans="1:4" hidden="1" x14ac:dyDescent="0.25">
      <c r="A8622" s="61" t="s">
        <v>442</v>
      </c>
      <c r="B8622" s="61" t="s">
        <v>443</v>
      </c>
      <c r="C8622">
        <v>1841</v>
      </c>
      <c r="D8622" s="61" t="s">
        <v>2458</v>
      </c>
    </row>
    <row r="8623" spans="1:4" hidden="1" x14ac:dyDescent="0.25">
      <c r="A8623" s="61" t="s">
        <v>442</v>
      </c>
      <c r="B8623" s="61" t="s">
        <v>443</v>
      </c>
      <c r="C8623">
        <v>1842</v>
      </c>
      <c r="D8623" s="61" t="s">
        <v>2458</v>
      </c>
    </row>
    <row r="8624" spans="1:4" hidden="1" x14ac:dyDescent="0.25">
      <c r="A8624" s="61" t="s">
        <v>442</v>
      </c>
      <c r="B8624" s="61" t="s">
        <v>443</v>
      </c>
      <c r="C8624">
        <v>1843</v>
      </c>
      <c r="D8624" s="61" t="s">
        <v>2458</v>
      </c>
    </row>
    <row r="8625" spans="1:4" hidden="1" x14ac:dyDescent="0.25">
      <c r="A8625" s="61" t="s">
        <v>442</v>
      </c>
      <c r="B8625" s="61" t="s">
        <v>443</v>
      </c>
      <c r="C8625">
        <v>1844</v>
      </c>
      <c r="D8625" s="61" t="s">
        <v>2458</v>
      </c>
    </row>
    <row r="8626" spans="1:4" hidden="1" x14ac:dyDescent="0.25">
      <c r="A8626" s="61" t="s">
        <v>442</v>
      </c>
      <c r="B8626" s="61" t="s">
        <v>443</v>
      </c>
      <c r="C8626">
        <v>1845</v>
      </c>
      <c r="D8626" s="61" t="s">
        <v>2458</v>
      </c>
    </row>
    <row r="8627" spans="1:4" hidden="1" x14ac:dyDescent="0.25">
      <c r="A8627" s="61" t="s">
        <v>442</v>
      </c>
      <c r="B8627" s="61" t="s">
        <v>443</v>
      </c>
      <c r="C8627">
        <v>1846</v>
      </c>
      <c r="D8627" s="61" t="s">
        <v>2458</v>
      </c>
    </row>
    <row r="8628" spans="1:4" hidden="1" x14ac:dyDescent="0.25">
      <c r="A8628" s="61" t="s">
        <v>442</v>
      </c>
      <c r="B8628" s="61" t="s">
        <v>443</v>
      </c>
      <c r="C8628">
        <v>1847</v>
      </c>
      <c r="D8628" s="61" t="s">
        <v>2458</v>
      </c>
    </row>
    <row r="8629" spans="1:4" hidden="1" x14ac:dyDescent="0.25">
      <c r="A8629" s="61" t="s">
        <v>442</v>
      </c>
      <c r="B8629" s="61" t="s">
        <v>443</v>
      </c>
      <c r="C8629">
        <v>1848</v>
      </c>
      <c r="D8629" s="61" t="s">
        <v>2458</v>
      </c>
    </row>
    <row r="8630" spans="1:4" hidden="1" x14ac:dyDescent="0.25">
      <c r="A8630" s="61" t="s">
        <v>442</v>
      </c>
      <c r="B8630" s="61" t="s">
        <v>443</v>
      </c>
      <c r="C8630">
        <v>1849</v>
      </c>
      <c r="D8630" s="61" t="s">
        <v>2458</v>
      </c>
    </row>
    <row r="8631" spans="1:4" hidden="1" x14ac:dyDescent="0.25">
      <c r="A8631" s="61" t="s">
        <v>442</v>
      </c>
      <c r="B8631" s="61" t="s">
        <v>443</v>
      </c>
      <c r="C8631">
        <v>1850</v>
      </c>
      <c r="D8631" s="61" t="s">
        <v>2458</v>
      </c>
    </row>
    <row r="8632" spans="1:4" hidden="1" x14ac:dyDescent="0.25">
      <c r="A8632" s="61" t="s">
        <v>442</v>
      </c>
      <c r="B8632" s="61" t="s">
        <v>443</v>
      </c>
      <c r="C8632">
        <v>1851</v>
      </c>
      <c r="D8632" s="61" t="s">
        <v>2458</v>
      </c>
    </row>
    <row r="8633" spans="1:4" hidden="1" x14ac:dyDescent="0.25">
      <c r="A8633" s="61" t="s">
        <v>442</v>
      </c>
      <c r="B8633" s="61" t="s">
        <v>443</v>
      </c>
      <c r="C8633">
        <v>1852</v>
      </c>
      <c r="D8633" s="61" t="s">
        <v>2458</v>
      </c>
    </row>
    <row r="8634" spans="1:4" hidden="1" x14ac:dyDescent="0.25">
      <c r="A8634" s="61" t="s">
        <v>442</v>
      </c>
      <c r="B8634" s="61" t="s">
        <v>443</v>
      </c>
      <c r="C8634">
        <v>1853</v>
      </c>
      <c r="D8634" s="61" t="s">
        <v>2458</v>
      </c>
    </row>
    <row r="8635" spans="1:4" hidden="1" x14ac:dyDescent="0.25">
      <c r="A8635" s="61" t="s">
        <v>442</v>
      </c>
      <c r="B8635" s="61" t="s">
        <v>443</v>
      </c>
      <c r="C8635">
        <v>1854</v>
      </c>
      <c r="D8635" s="61" t="s">
        <v>2458</v>
      </c>
    </row>
    <row r="8636" spans="1:4" hidden="1" x14ac:dyDescent="0.25">
      <c r="A8636" s="61" t="s">
        <v>442</v>
      </c>
      <c r="B8636" s="61" t="s">
        <v>443</v>
      </c>
      <c r="C8636">
        <v>1855</v>
      </c>
      <c r="D8636" s="61" t="s">
        <v>2458</v>
      </c>
    </row>
    <row r="8637" spans="1:4" hidden="1" x14ac:dyDescent="0.25">
      <c r="A8637" s="61" t="s">
        <v>442</v>
      </c>
      <c r="B8637" s="61" t="s">
        <v>443</v>
      </c>
      <c r="C8637">
        <v>1856</v>
      </c>
      <c r="D8637" s="61" t="s">
        <v>2120</v>
      </c>
    </row>
    <row r="8638" spans="1:4" hidden="1" x14ac:dyDescent="0.25">
      <c r="A8638" s="61" t="s">
        <v>442</v>
      </c>
      <c r="B8638" s="61" t="s">
        <v>443</v>
      </c>
      <c r="C8638">
        <v>1857</v>
      </c>
      <c r="D8638" s="61" t="s">
        <v>2120</v>
      </c>
    </row>
    <row r="8639" spans="1:4" hidden="1" x14ac:dyDescent="0.25">
      <c r="A8639" s="61" t="s">
        <v>442</v>
      </c>
      <c r="B8639" s="61" t="s">
        <v>443</v>
      </c>
      <c r="C8639">
        <v>1858</v>
      </c>
      <c r="D8639" s="61" t="s">
        <v>2120</v>
      </c>
    </row>
    <row r="8640" spans="1:4" hidden="1" x14ac:dyDescent="0.25">
      <c r="A8640" s="61" t="s">
        <v>442</v>
      </c>
      <c r="B8640" s="61" t="s">
        <v>443</v>
      </c>
      <c r="C8640">
        <v>1859</v>
      </c>
      <c r="D8640" s="61" t="s">
        <v>2120</v>
      </c>
    </row>
    <row r="8641" spans="1:4" hidden="1" x14ac:dyDescent="0.25">
      <c r="A8641" s="61" t="s">
        <v>442</v>
      </c>
      <c r="B8641" s="61" t="s">
        <v>443</v>
      </c>
      <c r="C8641">
        <v>1860</v>
      </c>
      <c r="D8641" s="61" t="s">
        <v>2120</v>
      </c>
    </row>
    <row r="8642" spans="1:4" hidden="1" x14ac:dyDescent="0.25">
      <c r="A8642" s="61" t="s">
        <v>442</v>
      </c>
      <c r="B8642" s="61" t="s">
        <v>443</v>
      </c>
      <c r="C8642">
        <v>1861</v>
      </c>
      <c r="D8642" s="61" t="s">
        <v>2120</v>
      </c>
    </row>
    <row r="8643" spans="1:4" hidden="1" x14ac:dyDescent="0.25">
      <c r="A8643" s="61" t="s">
        <v>442</v>
      </c>
      <c r="B8643" s="61" t="s">
        <v>443</v>
      </c>
      <c r="C8643">
        <v>1862</v>
      </c>
      <c r="D8643" s="61" t="s">
        <v>2120</v>
      </c>
    </row>
    <row r="8644" spans="1:4" hidden="1" x14ac:dyDescent="0.25">
      <c r="A8644" s="61" t="s">
        <v>442</v>
      </c>
      <c r="B8644" s="61" t="s">
        <v>443</v>
      </c>
      <c r="C8644">
        <v>1863</v>
      </c>
      <c r="D8644" s="61" t="s">
        <v>2120</v>
      </c>
    </row>
    <row r="8645" spans="1:4" hidden="1" x14ac:dyDescent="0.25">
      <c r="A8645" s="61" t="s">
        <v>442</v>
      </c>
      <c r="B8645" s="61" t="s">
        <v>443</v>
      </c>
      <c r="C8645">
        <v>1864</v>
      </c>
      <c r="D8645" s="61" t="s">
        <v>2120</v>
      </c>
    </row>
    <row r="8646" spans="1:4" hidden="1" x14ac:dyDescent="0.25">
      <c r="A8646" s="61" t="s">
        <v>442</v>
      </c>
      <c r="B8646" s="61" t="s">
        <v>443</v>
      </c>
      <c r="C8646">
        <v>1865</v>
      </c>
      <c r="D8646" s="61" t="s">
        <v>2120</v>
      </c>
    </row>
    <row r="8647" spans="1:4" hidden="1" x14ac:dyDescent="0.25">
      <c r="A8647" s="61" t="s">
        <v>442</v>
      </c>
      <c r="B8647" s="61" t="s">
        <v>443</v>
      </c>
      <c r="C8647">
        <v>1866</v>
      </c>
      <c r="D8647" s="61" t="s">
        <v>2120</v>
      </c>
    </row>
    <row r="8648" spans="1:4" hidden="1" x14ac:dyDescent="0.25">
      <c r="A8648" s="61" t="s">
        <v>442</v>
      </c>
      <c r="B8648" s="61" t="s">
        <v>443</v>
      </c>
      <c r="C8648">
        <v>1867</v>
      </c>
      <c r="D8648" s="61" t="s">
        <v>2120</v>
      </c>
    </row>
    <row r="8649" spans="1:4" hidden="1" x14ac:dyDescent="0.25">
      <c r="A8649" s="61" t="s">
        <v>442</v>
      </c>
      <c r="B8649" s="61" t="s">
        <v>443</v>
      </c>
      <c r="C8649">
        <v>1868</v>
      </c>
      <c r="D8649" s="61" t="s">
        <v>2120</v>
      </c>
    </row>
    <row r="8650" spans="1:4" hidden="1" x14ac:dyDescent="0.25">
      <c r="A8650" s="61" t="s">
        <v>442</v>
      </c>
      <c r="B8650" s="61" t="s">
        <v>443</v>
      </c>
      <c r="C8650">
        <v>1869</v>
      </c>
      <c r="D8650" s="61" t="s">
        <v>2120</v>
      </c>
    </row>
    <row r="8651" spans="1:4" hidden="1" x14ac:dyDescent="0.25">
      <c r="A8651" s="61" t="s">
        <v>442</v>
      </c>
      <c r="B8651" s="61" t="s">
        <v>443</v>
      </c>
      <c r="C8651">
        <v>1870</v>
      </c>
      <c r="D8651" s="61" t="s">
        <v>2120</v>
      </c>
    </row>
    <row r="8652" spans="1:4" hidden="1" x14ac:dyDescent="0.25">
      <c r="A8652" s="61" t="s">
        <v>442</v>
      </c>
      <c r="B8652" s="61" t="s">
        <v>443</v>
      </c>
      <c r="C8652">
        <v>1871</v>
      </c>
      <c r="D8652" s="61" t="s">
        <v>2120</v>
      </c>
    </row>
    <row r="8653" spans="1:4" hidden="1" x14ac:dyDescent="0.25">
      <c r="A8653" s="61" t="s">
        <v>442</v>
      </c>
      <c r="B8653" s="61" t="s">
        <v>443</v>
      </c>
      <c r="C8653">
        <v>1872</v>
      </c>
      <c r="D8653" s="61" t="s">
        <v>2120</v>
      </c>
    </row>
    <row r="8654" spans="1:4" hidden="1" x14ac:dyDescent="0.25">
      <c r="A8654" s="61" t="s">
        <v>442</v>
      </c>
      <c r="B8654" s="61" t="s">
        <v>443</v>
      </c>
      <c r="C8654">
        <v>1873</v>
      </c>
      <c r="D8654" s="61" t="s">
        <v>2120</v>
      </c>
    </row>
    <row r="8655" spans="1:4" hidden="1" x14ac:dyDescent="0.25">
      <c r="A8655" s="61" t="s">
        <v>442</v>
      </c>
      <c r="B8655" s="61" t="s">
        <v>443</v>
      </c>
      <c r="C8655">
        <v>1874</v>
      </c>
      <c r="D8655" s="61" t="s">
        <v>2120</v>
      </c>
    </row>
    <row r="8656" spans="1:4" hidden="1" x14ac:dyDescent="0.25">
      <c r="A8656" s="61" t="s">
        <v>442</v>
      </c>
      <c r="B8656" s="61" t="s">
        <v>443</v>
      </c>
      <c r="C8656">
        <v>1875</v>
      </c>
      <c r="D8656" s="61" t="s">
        <v>2120</v>
      </c>
    </row>
    <row r="8657" spans="1:4" hidden="1" x14ac:dyDescent="0.25">
      <c r="A8657" s="61" t="s">
        <v>442</v>
      </c>
      <c r="B8657" s="61" t="s">
        <v>443</v>
      </c>
      <c r="C8657">
        <v>1876</v>
      </c>
      <c r="D8657" s="61" t="s">
        <v>2120</v>
      </c>
    </row>
    <row r="8658" spans="1:4" hidden="1" x14ac:dyDescent="0.25">
      <c r="A8658" s="61" t="s">
        <v>442</v>
      </c>
      <c r="B8658" s="61" t="s">
        <v>443</v>
      </c>
      <c r="C8658">
        <v>1877</v>
      </c>
      <c r="D8658" s="61" t="s">
        <v>2120</v>
      </c>
    </row>
    <row r="8659" spans="1:4" hidden="1" x14ac:dyDescent="0.25">
      <c r="A8659" s="61" t="s">
        <v>442</v>
      </c>
      <c r="B8659" s="61" t="s">
        <v>443</v>
      </c>
      <c r="C8659">
        <v>1878</v>
      </c>
      <c r="D8659" s="61" t="s">
        <v>2120</v>
      </c>
    </row>
    <row r="8660" spans="1:4" hidden="1" x14ac:dyDescent="0.25">
      <c r="A8660" s="61" t="s">
        <v>442</v>
      </c>
      <c r="B8660" s="61" t="s">
        <v>443</v>
      </c>
      <c r="C8660">
        <v>1879</v>
      </c>
      <c r="D8660" s="61" t="s">
        <v>2120</v>
      </c>
    </row>
    <row r="8661" spans="1:4" hidden="1" x14ac:dyDescent="0.25">
      <c r="A8661" s="61" t="s">
        <v>442</v>
      </c>
      <c r="B8661" s="61" t="s">
        <v>443</v>
      </c>
      <c r="C8661">
        <v>1880</v>
      </c>
      <c r="D8661" s="61" t="s">
        <v>2120</v>
      </c>
    </row>
    <row r="8662" spans="1:4" hidden="1" x14ac:dyDescent="0.25">
      <c r="A8662" s="61" t="s">
        <v>442</v>
      </c>
      <c r="B8662" s="61" t="s">
        <v>443</v>
      </c>
      <c r="C8662">
        <v>1881</v>
      </c>
      <c r="D8662" s="61" t="s">
        <v>2120</v>
      </c>
    </row>
    <row r="8663" spans="1:4" hidden="1" x14ac:dyDescent="0.25">
      <c r="A8663" s="61" t="s">
        <v>442</v>
      </c>
      <c r="B8663" s="61" t="s">
        <v>443</v>
      </c>
      <c r="C8663">
        <v>1882</v>
      </c>
      <c r="D8663" s="61" t="s">
        <v>2120</v>
      </c>
    </row>
    <row r="8664" spans="1:4" hidden="1" x14ac:dyDescent="0.25">
      <c r="A8664" s="61" t="s">
        <v>442</v>
      </c>
      <c r="B8664" s="61" t="s">
        <v>443</v>
      </c>
      <c r="C8664">
        <v>1883</v>
      </c>
      <c r="D8664" s="61" t="s">
        <v>2120</v>
      </c>
    </row>
    <row r="8665" spans="1:4" hidden="1" x14ac:dyDescent="0.25">
      <c r="A8665" s="61" t="s">
        <v>442</v>
      </c>
      <c r="B8665" s="61" t="s">
        <v>443</v>
      </c>
      <c r="C8665">
        <v>1884</v>
      </c>
      <c r="D8665" s="61" t="s">
        <v>2120</v>
      </c>
    </row>
    <row r="8666" spans="1:4" hidden="1" x14ac:dyDescent="0.25">
      <c r="A8666" s="61" t="s">
        <v>442</v>
      </c>
      <c r="B8666" s="61" t="s">
        <v>443</v>
      </c>
      <c r="C8666">
        <v>1885</v>
      </c>
      <c r="D8666" s="61" t="s">
        <v>2120</v>
      </c>
    </row>
    <row r="8667" spans="1:4" hidden="1" x14ac:dyDescent="0.25">
      <c r="A8667" s="61" t="s">
        <v>442</v>
      </c>
      <c r="B8667" s="61" t="s">
        <v>443</v>
      </c>
      <c r="C8667">
        <v>1886</v>
      </c>
      <c r="D8667" s="61" t="s">
        <v>2120</v>
      </c>
    </row>
    <row r="8668" spans="1:4" hidden="1" x14ac:dyDescent="0.25">
      <c r="A8668" s="61" t="s">
        <v>442</v>
      </c>
      <c r="B8668" s="61" t="s">
        <v>443</v>
      </c>
      <c r="C8668">
        <v>1887</v>
      </c>
      <c r="D8668" s="61" t="s">
        <v>2120</v>
      </c>
    </row>
    <row r="8669" spans="1:4" hidden="1" x14ac:dyDescent="0.25">
      <c r="A8669" s="61" t="s">
        <v>442</v>
      </c>
      <c r="B8669" s="61" t="s">
        <v>443</v>
      </c>
      <c r="C8669">
        <v>1888</v>
      </c>
      <c r="D8669" s="61" t="s">
        <v>2120</v>
      </c>
    </row>
    <row r="8670" spans="1:4" hidden="1" x14ac:dyDescent="0.25">
      <c r="A8670" s="61" t="s">
        <v>442</v>
      </c>
      <c r="B8670" s="61" t="s">
        <v>443</v>
      </c>
      <c r="C8670">
        <v>1889</v>
      </c>
      <c r="D8670" s="61" t="s">
        <v>2120</v>
      </c>
    </row>
    <row r="8671" spans="1:4" hidden="1" x14ac:dyDescent="0.25">
      <c r="A8671" s="61" t="s">
        <v>442</v>
      </c>
      <c r="B8671" s="61" t="s">
        <v>443</v>
      </c>
      <c r="C8671">
        <v>1890</v>
      </c>
      <c r="D8671" s="61" t="s">
        <v>2120</v>
      </c>
    </row>
    <row r="8672" spans="1:4" hidden="1" x14ac:dyDescent="0.25">
      <c r="A8672" s="61" t="s">
        <v>442</v>
      </c>
      <c r="B8672" s="61" t="s">
        <v>443</v>
      </c>
      <c r="C8672">
        <v>1891</v>
      </c>
      <c r="D8672" s="61" t="s">
        <v>2120</v>
      </c>
    </row>
    <row r="8673" spans="1:4" hidden="1" x14ac:dyDescent="0.25">
      <c r="A8673" s="61" t="s">
        <v>442</v>
      </c>
      <c r="B8673" s="61" t="s">
        <v>443</v>
      </c>
      <c r="C8673">
        <v>1892</v>
      </c>
      <c r="D8673" s="61" t="s">
        <v>2120</v>
      </c>
    </row>
    <row r="8674" spans="1:4" hidden="1" x14ac:dyDescent="0.25">
      <c r="A8674" s="61" t="s">
        <v>442</v>
      </c>
      <c r="B8674" s="61" t="s">
        <v>443</v>
      </c>
      <c r="C8674">
        <v>1893</v>
      </c>
      <c r="D8674" s="61" t="s">
        <v>2120</v>
      </c>
    </row>
    <row r="8675" spans="1:4" hidden="1" x14ac:dyDescent="0.25">
      <c r="A8675" s="61" t="s">
        <v>442</v>
      </c>
      <c r="B8675" s="61" t="s">
        <v>443</v>
      </c>
      <c r="C8675">
        <v>1894</v>
      </c>
      <c r="D8675" s="61" t="s">
        <v>2120</v>
      </c>
    </row>
    <row r="8676" spans="1:4" hidden="1" x14ac:dyDescent="0.25">
      <c r="A8676" s="61" t="s">
        <v>442</v>
      </c>
      <c r="B8676" s="61" t="s">
        <v>443</v>
      </c>
      <c r="C8676">
        <v>1895</v>
      </c>
      <c r="D8676" s="61" t="s">
        <v>2120</v>
      </c>
    </row>
    <row r="8677" spans="1:4" hidden="1" x14ac:dyDescent="0.25">
      <c r="A8677" s="61" t="s">
        <v>442</v>
      </c>
      <c r="B8677" s="61" t="s">
        <v>443</v>
      </c>
      <c r="C8677">
        <v>1896</v>
      </c>
      <c r="D8677" s="61" t="s">
        <v>2120</v>
      </c>
    </row>
    <row r="8678" spans="1:4" hidden="1" x14ac:dyDescent="0.25">
      <c r="A8678" s="61" t="s">
        <v>442</v>
      </c>
      <c r="B8678" s="61" t="s">
        <v>443</v>
      </c>
      <c r="C8678">
        <v>1897</v>
      </c>
      <c r="D8678" s="61" t="s">
        <v>2120</v>
      </c>
    </row>
    <row r="8679" spans="1:4" hidden="1" x14ac:dyDescent="0.25">
      <c r="A8679" s="61" t="s">
        <v>442</v>
      </c>
      <c r="B8679" s="61" t="s">
        <v>443</v>
      </c>
      <c r="C8679">
        <v>1898</v>
      </c>
      <c r="D8679" s="61" t="s">
        <v>2120</v>
      </c>
    </row>
    <row r="8680" spans="1:4" hidden="1" x14ac:dyDescent="0.25">
      <c r="A8680" s="61" t="s">
        <v>442</v>
      </c>
      <c r="B8680" s="61" t="s">
        <v>443</v>
      </c>
      <c r="C8680">
        <v>1899</v>
      </c>
      <c r="D8680" s="61" t="s">
        <v>2120</v>
      </c>
    </row>
    <row r="8681" spans="1:4" hidden="1" x14ac:dyDescent="0.25">
      <c r="A8681" s="61" t="s">
        <v>442</v>
      </c>
      <c r="B8681" s="61" t="s">
        <v>443</v>
      </c>
      <c r="C8681">
        <v>1900</v>
      </c>
      <c r="D8681" s="61" t="s">
        <v>2120</v>
      </c>
    </row>
    <row r="8682" spans="1:4" hidden="1" x14ac:dyDescent="0.25">
      <c r="A8682" s="61" t="s">
        <v>442</v>
      </c>
      <c r="B8682" s="61" t="s">
        <v>443</v>
      </c>
      <c r="C8682">
        <v>1901</v>
      </c>
      <c r="D8682" s="61" t="s">
        <v>2120</v>
      </c>
    </row>
    <row r="8683" spans="1:4" hidden="1" x14ac:dyDescent="0.25">
      <c r="A8683" s="61" t="s">
        <v>442</v>
      </c>
      <c r="B8683" s="61" t="s">
        <v>443</v>
      </c>
      <c r="C8683">
        <v>1902</v>
      </c>
      <c r="D8683" s="61" t="s">
        <v>2120</v>
      </c>
    </row>
    <row r="8684" spans="1:4" hidden="1" x14ac:dyDescent="0.25">
      <c r="A8684" s="61" t="s">
        <v>442</v>
      </c>
      <c r="B8684" s="61" t="s">
        <v>443</v>
      </c>
      <c r="C8684">
        <v>1903</v>
      </c>
      <c r="D8684" s="61" t="s">
        <v>2120</v>
      </c>
    </row>
    <row r="8685" spans="1:4" hidden="1" x14ac:dyDescent="0.25">
      <c r="A8685" s="61" t="s">
        <v>442</v>
      </c>
      <c r="B8685" s="61" t="s">
        <v>443</v>
      </c>
      <c r="C8685">
        <v>1904</v>
      </c>
      <c r="D8685" s="61" t="s">
        <v>2120</v>
      </c>
    </row>
    <row r="8686" spans="1:4" hidden="1" x14ac:dyDescent="0.25">
      <c r="A8686" s="61" t="s">
        <v>442</v>
      </c>
      <c r="B8686" s="61" t="s">
        <v>443</v>
      </c>
      <c r="C8686">
        <v>1905</v>
      </c>
      <c r="D8686" s="61" t="s">
        <v>2120</v>
      </c>
    </row>
    <row r="8687" spans="1:4" hidden="1" x14ac:dyDescent="0.25">
      <c r="A8687" s="61" t="s">
        <v>442</v>
      </c>
      <c r="B8687" s="61" t="s">
        <v>443</v>
      </c>
      <c r="C8687">
        <v>1906</v>
      </c>
      <c r="D8687" s="61" t="s">
        <v>2120</v>
      </c>
    </row>
    <row r="8688" spans="1:4" hidden="1" x14ac:dyDescent="0.25">
      <c r="A8688" s="61" t="s">
        <v>442</v>
      </c>
      <c r="B8688" s="61" t="s">
        <v>443</v>
      </c>
      <c r="C8688">
        <v>1907</v>
      </c>
      <c r="D8688" s="61" t="s">
        <v>2120</v>
      </c>
    </row>
    <row r="8689" spans="1:4" hidden="1" x14ac:dyDescent="0.25">
      <c r="A8689" s="61" t="s">
        <v>442</v>
      </c>
      <c r="B8689" s="61" t="s">
        <v>443</v>
      </c>
      <c r="C8689">
        <v>1908</v>
      </c>
      <c r="D8689" s="61" t="s">
        <v>2120</v>
      </c>
    </row>
    <row r="8690" spans="1:4" hidden="1" x14ac:dyDescent="0.25">
      <c r="A8690" s="61" t="s">
        <v>442</v>
      </c>
      <c r="B8690" s="61" t="s">
        <v>443</v>
      </c>
      <c r="C8690">
        <v>1909</v>
      </c>
      <c r="D8690" s="61" t="s">
        <v>2120</v>
      </c>
    </row>
    <row r="8691" spans="1:4" hidden="1" x14ac:dyDescent="0.25">
      <c r="A8691" s="61" t="s">
        <v>442</v>
      </c>
      <c r="B8691" s="61" t="s">
        <v>443</v>
      </c>
      <c r="C8691">
        <v>1910</v>
      </c>
      <c r="D8691" s="61" t="s">
        <v>2120</v>
      </c>
    </row>
    <row r="8692" spans="1:4" hidden="1" x14ac:dyDescent="0.25">
      <c r="A8692" s="61" t="s">
        <v>442</v>
      </c>
      <c r="B8692" s="61" t="s">
        <v>443</v>
      </c>
      <c r="C8692">
        <v>1911</v>
      </c>
      <c r="D8692" s="61" t="s">
        <v>2120</v>
      </c>
    </row>
    <row r="8693" spans="1:4" hidden="1" x14ac:dyDescent="0.25">
      <c r="A8693" s="61" t="s">
        <v>442</v>
      </c>
      <c r="B8693" s="61" t="s">
        <v>443</v>
      </c>
      <c r="C8693">
        <v>1912</v>
      </c>
      <c r="D8693" s="61" t="s">
        <v>2120</v>
      </c>
    </row>
    <row r="8694" spans="1:4" hidden="1" x14ac:dyDescent="0.25">
      <c r="A8694" s="61" t="s">
        <v>442</v>
      </c>
      <c r="B8694" s="61" t="s">
        <v>443</v>
      </c>
      <c r="C8694">
        <v>1913</v>
      </c>
      <c r="D8694" s="61" t="s">
        <v>2120</v>
      </c>
    </row>
    <row r="8695" spans="1:4" hidden="1" x14ac:dyDescent="0.25">
      <c r="A8695" s="61" t="s">
        <v>442</v>
      </c>
      <c r="B8695" s="61" t="s">
        <v>443</v>
      </c>
      <c r="C8695">
        <v>1914</v>
      </c>
      <c r="D8695" s="61" t="s">
        <v>2120</v>
      </c>
    </row>
    <row r="8696" spans="1:4" hidden="1" x14ac:dyDescent="0.25">
      <c r="A8696" s="61" t="s">
        <v>442</v>
      </c>
      <c r="B8696" s="61" t="s">
        <v>443</v>
      </c>
      <c r="C8696">
        <v>1915</v>
      </c>
      <c r="D8696" s="61" t="s">
        <v>2120</v>
      </c>
    </row>
    <row r="8697" spans="1:4" hidden="1" x14ac:dyDescent="0.25">
      <c r="A8697" s="61" t="s">
        <v>442</v>
      </c>
      <c r="B8697" s="61" t="s">
        <v>443</v>
      </c>
      <c r="C8697">
        <v>1916</v>
      </c>
      <c r="D8697" s="61" t="s">
        <v>2120</v>
      </c>
    </row>
    <row r="8698" spans="1:4" hidden="1" x14ac:dyDescent="0.25">
      <c r="A8698" s="61" t="s">
        <v>442</v>
      </c>
      <c r="B8698" s="61" t="s">
        <v>443</v>
      </c>
      <c r="C8698">
        <v>1917</v>
      </c>
      <c r="D8698" s="61" t="s">
        <v>2120</v>
      </c>
    </row>
    <row r="8699" spans="1:4" hidden="1" x14ac:dyDescent="0.25">
      <c r="A8699" s="61" t="s">
        <v>442</v>
      </c>
      <c r="B8699" s="61" t="s">
        <v>443</v>
      </c>
      <c r="C8699">
        <v>1918</v>
      </c>
      <c r="D8699" s="61" t="s">
        <v>2120</v>
      </c>
    </row>
    <row r="8700" spans="1:4" hidden="1" x14ac:dyDescent="0.25">
      <c r="A8700" s="61" t="s">
        <v>442</v>
      </c>
      <c r="B8700" s="61" t="s">
        <v>443</v>
      </c>
      <c r="C8700">
        <v>1919</v>
      </c>
      <c r="D8700" s="61" t="s">
        <v>2120</v>
      </c>
    </row>
    <row r="8701" spans="1:4" hidden="1" x14ac:dyDescent="0.25">
      <c r="A8701" s="61" t="s">
        <v>442</v>
      </c>
      <c r="B8701" s="61" t="s">
        <v>443</v>
      </c>
      <c r="C8701">
        <v>1920</v>
      </c>
      <c r="D8701" s="61" t="s">
        <v>2153</v>
      </c>
    </row>
    <row r="8702" spans="1:4" hidden="1" x14ac:dyDescent="0.25">
      <c r="A8702" s="61" t="s">
        <v>442</v>
      </c>
      <c r="B8702" s="61" t="s">
        <v>443</v>
      </c>
      <c r="C8702">
        <v>1921</v>
      </c>
      <c r="D8702" s="61" t="s">
        <v>2153</v>
      </c>
    </row>
    <row r="8703" spans="1:4" hidden="1" x14ac:dyDescent="0.25">
      <c r="A8703" s="61" t="s">
        <v>442</v>
      </c>
      <c r="B8703" s="61" t="s">
        <v>443</v>
      </c>
      <c r="C8703">
        <v>1922</v>
      </c>
      <c r="D8703" s="61" t="s">
        <v>2153</v>
      </c>
    </row>
    <row r="8704" spans="1:4" hidden="1" x14ac:dyDescent="0.25">
      <c r="A8704" s="61" t="s">
        <v>442</v>
      </c>
      <c r="B8704" s="61" t="s">
        <v>443</v>
      </c>
      <c r="C8704">
        <v>1923</v>
      </c>
      <c r="D8704" s="61" t="s">
        <v>2153</v>
      </c>
    </row>
    <row r="8705" spans="1:4" hidden="1" x14ac:dyDescent="0.25">
      <c r="A8705" s="61" t="s">
        <v>442</v>
      </c>
      <c r="B8705" s="61" t="s">
        <v>443</v>
      </c>
      <c r="C8705">
        <v>1924</v>
      </c>
      <c r="D8705" s="61" t="s">
        <v>2153</v>
      </c>
    </row>
    <row r="8706" spans="1:4" hidden="1" x14ac:dyDescent="0.25">
      <c r="A8706" s="61" t="s">
        <v>442</v>
      </c>
      <c r="B8706" s="61" t="s">
        <v>443</v>
      </c>
      <c r="C8706">
        <v>1925</v>
      </c>
      <c r="D8706" s="61" t="s">
        <v>2153</v>
      </c>
    </row>
    <row r="8707" spans="1:4" hidden="1" x14ac:dyDescent="0.25">
      <c r="A8707" s="61" t="s">
        <v>442</v>
      </c>
      <c r="B8707" s="61" t="s">
        <v>443</v>
      </c>
      <c r="C8707">
        <v>1926</v>
      </c>
      <c r="D8707" s="61" t="s">
        <v>2153</v>
      </c>
    </row>
    <row r="8708" spans="1:4" hidden="1" x14ac:dyDescent="0.25">
      <c r="A8708" s="61" t="s">
        <v>442</v>
      </c>
      <c r="B8708" s="61" t="s">
        <v>443</v>
      </c>
      <c r="C8708">
        <v>1927</v>
      </c>
      <c r="D8708" s="61" t="s">
        <v>2457</v>
      </c>
    </row>
    <row r="8709" spans="1:4" hidden="1" x14ac:dyDescent="0.25">
      <c r="A8709" s="61" t="s">
        <v>442</v>
      </c>
      <c r="B8709" s="61" t="s">
        <v>443</v>
      </c>
      <c r="C8709">
        <v>1928</v>
      </c>
      <c r="D8709" s="61" t="s">
        <v>2457</v>
      </c>
    </row>
    <row r="8710" spans="1:4" hidden="1" x14ac:dyDescent="0.25">
      <c r="A8710" s="61" t="s">
        <v>442</v>
      </c>
      <c r="B8710" s="61" t="s">
        <v>443</v>
      </c>
      <c r="C8710">
        <v>1929</v>
      </c>
      <c r="D8710" s="61" t="s">
        <v>2457</v>
      </c>
    </row>
    <row r="8711" spans="1:4" hidden="1" x14ac:dyDescent="0.25">
      <c r="A8711" s="61" t="s">
        <v>442</v>
      </c>
      <c r="B8711" s="61" t="s">
        <v>443</v>
      </c>
      <c r="C8711">
        <v>1930</v>
      </c>
      <c r="D8711" s="61" t="s">
        <v>1854</v>
      </c>
    </row>
    <row r="8712" spans="1:4" hidden="1" x14ac:dyDescent="0.25">
      <c r="A8712" s="61" t="s">
        <v>442</v>
      </c>
      <c r="B8712" s="61" t="s">
        <v>443</v>
      </c>
      <c r="C8712">
        <v>1931</v>
      </c>
      <c r="D8712" s="61" t="s">
        <v>2447</v>
      </c>
    </row>
    <row r="8713" spans="1:4" hidden="1" x14ac:dyDescent="0.25">
      <c r="A8713" s="61" t="s">
        <v>442</v>
      </c>
      <c r="B8713" s="61" t="s">
        <v>443</v>
      </c>
      <c r="C8713">
        <v>1932</v>
      </c>
      <c r="D8713" s="61" t="s">
        <v>2436</v>
      </c>
    </row>
    <row r="8714" spans="1:4" hidden="1" x14ac:dyDescent="0.25">
      <c r="A8714" s="61" t="s">
        <v>442</v>
      </c>
      <c r="B8714" s="61" t="s">
        <v>443</v>
      </c>
      <c r="C8714">
        <v>1933</v>
      </c>
      <c r="D8714" s="61" t="s">
        <v>2436</v>
      </c>
    </row>
    <row r="8715" spans="1:4" hidden="1" x14ac:dyDescent="0.25">
      <c r="A8715" s="61" t="s">
        <v>442</v>
      </c>
      <c r="B8715" s="61" t="s">
        <v>443</v>
      </c>
      <c r="C8715">
        <v>1934</v>
      </c>
      <c r="D8715" s="61" t="s">
        <v>2436</v>
      </c>
    </row>
    <row r="8716" spans="1:4" hidden="1" x14ac:dyDescent="0.25">
      <c r="A8716" s="61" t="s">
        <v>442</v>
      </c>
      <c r="B8716" s="61" t="s">
        <v>443</v>
      </c>
      <c r="C8716">
        <v>1935</v>
      </c>
      <c r="D8716" s="61" t="s">
        <v>2436</v>
      </c>
    </row>
    <row r="8717" spans="1:4" hidden="1" x14ac:dyDescent="0.25">
      <c r="A8717" s="61" t="s">
        <v>442</v>
      </c>
      <c r="B8717" s="61" t="s">
        <v>443</v>
      </c>
      <c r="C8717">
        <v>1936</v>
      </c>
      <c r="D8717" s="61" t="s">
        <v>2436</v>
      </c>
    </row>
    <row r="8718" spans="1:4" hidden="1" x14ac:dyDescent="0.25">
      <c r="A8718" s="61" t="s">
        <v>442</v>
      </c>
      <c r="B8718" s="61" t="s">
        <v>443</v>
      </c>
      <c r="C8718">
        <v>1937</v>
      </c>
      <c r="D8718" s="61" t="s">
        <v>2436</v>
      </c>
    </row>
    <row r="8719" spans="1:4" hidden="1" x14ac:dyDescent="0.25">
      <c r="A8719" s="61" t="s">
        <v>442</v>
      </c>
      <c r="B8719" s="61" t="s">
        <v>443</v>
      </c>
      <c r="C8719">
        <v>1938</v>
      </c>
      <c r="D8719" s="61" t="s">
        <v>2436</v>
      </c>
    </row>
    <row r="8720" spans="1:4" hidden="1" x14ac:dyDescent="0.25">
      <c r="A8720" s="61" t="s">
        <v>442</v>
      </c>
      <c r="B8720" s="61" t="s">
        <v>443</v>
      </c>
      <c r="C8720">
        <v>1939</v>
      </c>
      <c r="D8720" s="61" t="s">
        <v>2436</v>
      </c>
    </row>
    <row r="8721" spans="1:4" hidden="1" x14ac:dyDescent="0.25">
      <c r="A8721" s="61" t="s">
        <v>442</v>
      </c>
      <c r="B8721" s="61" t="s">
        <v>443</v>
      </c>
      <c r="C8721">
        <v>1940</v>
      </c>
      <c r="D8721" s="61" t="s">
        <v>2436</v>
      </c>
    </row>
    <row r="8722" spans="1:4" hidden="1" x14ac:dyDescent="0.25">
      <c r="A8722" s="61" t="s">
        <v>442</v>
      </c>
      <c r="B8722" s="61" t="s">
        <v>443</v>
      </c>
      <c r="C8722">
        <v>1941</v>
      </c>
      <c r="D8722" s="61" t="s">
        <v>2436</v>
      </c>
    </row>
    <row r="8723" spans="1:4" hidden="1" x14ac:dyDescent="0.25">
      <c r="A8723" s="61" t="s">
        <v>442</v>
      </c>
      <c r="B8723" s="61" t="s">
        <v>443</v>
      </c>
      <c r="C8723">
        <v>1942</v>
      </c>
      <c r="D8723" s="61" t="s">
        <v>2436</v>
      </c>
    </row>
    <row r="8724" spans="1:4" hidden="1" x14ac:dyDescent="0.25">
      <c r="A8724" s="61" t="s">
        <v>442</v>
      </c>
      <c r="B8724" s="61" t="s">
        <v>443</v>
      </c>
      <c r="C8724">
        <v>1943</v>
      </c>
      <c r="D8724" s="61" t="s">
        <v>2436</v>
      </c>
    </row>
    <row r="8725" spans="1:4" hidden="1" x14ac:dyDescent="0.25">
      <c r="A8725" s="61" t="s">
        <v>442</v>
      </c>
      <c r="B8725" s="61" t="s">
        <v>443</v>
      </c>
      <c r="C8725">
        <v>1944</v>
      </c>
      <c r="D8725" s="61" t="s">
        <v>2436</v>
      </c>
    </row>
    <row r="8726" spans="1:4" hidden="1" x14ac:dyDescent="0.25">
      <c r="A8726" s="61" t="s">
        <v>442</v>
      </c>
      <c r="B8726" s="61" t="s">
        <v>443</v>
      </c>
      <c r="C8726">
        <v>1945</v>
      </c>
      <c r="D8726" s="61" t="s">
        <v>2183</v>
      </c>
    </row>
    <row r="8727" spans="1:4" hidden="1" x14ac:dyDescent="0.25">
      <c r="A8727" s="61" t="s">
        <v>442</v>
      </c>
      <c r="B8727" s="61" t="s">
        <v>443</v>
      </c>
      <c r="C8727">
        <v>1946</v>
      </c>
      <c r="D8727" s="61" t="s">
        <v>2183</v>
      </c>
    </row>
    <row r="8728" spans="1:4" hidden="1" x14ac:dyDescent="0.25">
      <c r="A8728" s="61" t="s">
        <v>442</v>
      </c>
      <c r="B8728" s="61" t="s">
        <v>443</v>
      </c>
      <c r="C8728">
        <v>1947</v>
      </c>
      <c r="D8728" s="61" t="s">
        <v>2183</v>
      </c>
    </row>
    <row r="8729" spans="1:4" hidden="1" x14ac:dyDescent="0.25">
      <c r="A8729" s="61" t="s">
        <v>442</v>
      </c>
      <c r="B8729" s="61" t="s">
        <v>443</v>
      </c>
      <c r="C8729">
        <v>1948</v>
      </c>
      <c r="D8729" s="61" t="s">
        <v>2183</v>
      </c>
    </row>
    <row r="8730" spans="1:4" hidden="1" x14ac:dyDescent="0.25">
      <c r="A8730" s="61" t="s">
        <v>442</v>
      </c>
      <c r="B8730" s="61" t="s">
        <v>443</v>
      </c>
      <c r="C8730">
        <v>1949</v>
      </c>
      <c r="D8730" s="61" t="s">
        <v>2624</v>
      </c>
    </row>
    <row r="8731" spans="1:4" hidden="1" x14ac:dyDescent="0.25">
      <c r="A8731" s="61" t="s">
        <v>442</v>
      </c>
      <c r="B8731" s="61" t="s">
        <v>443</v>
      </c>
      <c r="C8731">
        <v>1950</v>
      </c>
      <c r="D8731" s="61" t="s">
        <v>1820</v>
      </c>
    </row>
    <row r="8732" spans="1:4" hidden="1" x14ac:dyDescent="0.25">
      <c r="A8732" s="61" t="s">
        <v>442</v>
      </c>
      <c r="B8732" s="61" t="s">
        <v>443</v>
      </c>
      <c r="C8732">
        <v>1951</v>
      </c>
      <c r="D8732" s="61" t="s">
        <v>1820</v>
      </c>
    </row>
    <row r="8733" spans="1:4" hidden="1" x14ac:dyDescent="0.25">
      <c r="A8733" s="61" t="s">
        <v>442</v>
      </c>
      <c r="B8733" s="61" t="s">
        <v>443</v>
      </c>
      <c r="C8733">
        <v>1952</v>
      </c>
      <c r="D8733" s="61" t="s">
        <v>1820</v>
      </c>
    </row>
    <row r="8734" spans="1:4" hidden="1" x14ac:dyDescent="0.25">
      <c r="A8734" s="61" t="s">
        <v>442</v>
      </c>
      <c r="B8734" s="61" t="s">
        <v>443</v>
      </c>
      <c r="C8734">
        <v>1953</v>
      </c>
      <c r="D8734" s="61" t="s">
        <v>1820</v>
      </c>
    </row>
    <row r="8735" spans="1:4" hidden="1" x14ac:dyDescent="0.25">
      <c r="A8735" s="61" t="s">
        <v>442</v>
      </c>
      <c r="B8735" s="61" t="s">
        <v>443</v>
      </c>
      <c r="C8735">
        <v>1954</v>
      </c>
      <c r="D8735" s="61" t="s">
        <v>1820</v>
      </c>
    </row>
    <row r="8736" spans="1:4" hidden="1" x14ac:dyDescent="0.25">
      <c r="A8736" s="61" t="s">
        <v>442</v>
      </c>
      <c r="B8736" s="61" t="s">
        <v>443</v>
      </c>
      <c r="C8736">
        <v>1955</v>
      </c>
      <c r="D8736" s="61" t="s">
        <v>1820</v>
      </c>
    </row>
    <row r="8737" spans="1:4" hidden="1" x14ac:dyDescent="0.25">
      <c r="A8737" s="61" t="s">
        <v>442</v>
      </c>
      <c r="B8737" s="61" t="s">
        <v>443</v>
      </c>
      <c r="C8737">
        <v>1956</v>
      </c>
      <c r="D8737" s="61" t="s">
        <v>1820</v>
      </c>
    </row>
    <row r="8738" spans="1:4" hidden="1" x14ac:dyDescent="0.25">
      <c r="A8738" s="61" t="s">
        <v>442</v>
      </c>
      <c r="B8738" s="61" t="s">
        <v>443</v>
      </c>
      <c r="C8738">
        <v>1957</v>
      </c>
      <c r="D8738" s="61" t="s">
        <v>1820</v>
      </c>
    </row>
    <row r="8739" spans="1:4" hidden="1" x14ac:dyDescent="0.25">
      <c r="A8739" s="61" t="s">
        <v>442</v>
      </c>
      <c r="B8739" s="61" t="s">
        <v>443</v>
      </c>
      <c r="C8739">
        <v>1958</v>
      </c>
      <c r="D8739" s="61" t="s">
        <v>1820</v>
      </c>
    </row>
    <row r="8740" spans="1:4" hidden="1" x14ac:dyDescent="0.25">
      <c r="A8740" s="61" t="s">
        <v>442</v>
      </c>
      <c r="B8740" s="61" t="s">
        <v>443</v>
      </c>
      <c r="C8740">
        <v>1959</v>
      </c>
      <c r="D8740" s="61" t="s">
        <v>1820</v>
      </c>
    </row>
    <row r="8741" spans="1:4" hidden="1" x14ac:dyDescent="0.25">
      <c r="A8741" s="61" t="s">
        <v>442</v>
      </c>
      <c r="B8741" s="61" t="s">
        <v>443</v>
      </c>
      <c r="C8741">
        <v>1960</v>
      </c>
      <c r="D8741" s="61" t="s">
        <v>2623</v>
      </c>
    </row>
    <row r="8742" spans="1:4" hidden="1" x14ac:dyDescent="0.25">
      <c r="A8742" s="61" t="s">
        <v>442</v>
      </c>
      <c r="B8742" s="61" t="s">
        <v>443</v>
      </c>
      <c r="C8742">
        <v>1961</v>
      </c>
      <c r="D8742" s="61" t="s">
        <v>2623</v>
      </c>
    </row>
    <row r="8743" spans="1:4" hidden="1" x14ac:dyDescent="0.25">
      <c r="A8743" s="61" t="s">
        <v>442</v>
      </c>
      <c r="B8743" s="61" t="s">
        <v>443</v>
      </c>
      <c r="C8743">
        <v>1962</v>
      </c>
      <c r="D8743" s="61" t="s">
        <v>1773</v>
      </c>
    </row>
    <row r="8744" spans="1:4" hidden="1" x14ac:dyDescent="0.25">
      <c r="A8744" s="61" t="s">
        <v>442</v>
      </c>
      <c r="B8744" s="61" t="s">
        <v>443</v>
      </c>
      <c r="C8744">
        <v>1963</v>
      </c>
      <c r="D8744" s="61" t="s">
        <v>1773</v>
      </c>
    </row>
    <row r="8745" spans="1:4" hidden="1" x14ac:dyDescent="0.25">
      <c r="A8745" s="61" t="s">
        <v>442</v>
      </c>
      <c r="B8745" s="61" t="s">
        <v>443</v>
      </c>
      <c r="C8745">
        <v>1964</v>
      </c>
      <c r="D8745" s="61" t="s">
        <v>1773</v>
      </c>
    </row>
    <row r="8746" spans="1:4" hidden="1" x14ac:dyDescent="0.25">
      <c r="A8746" s="61" t="s">
        <v>442</v>
      </c>
      <c r="B8746" s="61" t="s">
        <v>443</v>
      </c>
      <c r="C8746">
        <v>1965</v>
      </c>
      <c r="D8746" s="61" t="s">
        <v>1773</v>
      </c>
    </row>
    <row r="8747" spans="1:4" hidden="1" x14ac:dyDescent="0.25">
      <c r="A8747" s="61" t="s">
        <v>442</v>
      </c>
      <c r="B8747" s="61" t="s">
        <v>443</v>
      </c>
      <c r="C8747">
        <v>1966</v>
      </c>
      <c r="D8747" s="61" t="s">
        <v>1773</v>
      </c>
    </row>
    <row r="8748" spans="1:4" hidden="1" x14ac:dyDescent="0.25">
      <c r="A8748" s="61" t="s">
        <v>442</v>
      </c>
      <c r="B8748" s="61" t="s">
        <v>443</v>
      </c>
      <c r="C8748">
        <v>1967</v>
      </c>
      <c r="D8748" s="61" t="s">
        <v>1773</v>
      </c>
    </row>
    <row r="8749" spans="1:4" hidden="1" x14ac:dyDescent="0.25">
      <c r="A8749" s="61" t="s">
        <v>442</v>
      </c>
      <c r="B8749" s="61" t="s">
        <v>443</v>
      </c>
      <c r="C8749">
        <v>1968</v>
      </c>
      <c r="D8749" s="61" t="s">
        <v>1773</v>
      </c>
    </row>
    <row r="8750" spans="1:4" hidden="1" x14ac:dyDescent="0.25">
      <c r="A8750" s="61" t="s">
        <v>442</v>
      </c>
      <c r="B8750" s="61" t="s">
        <v>443</v>
      </c>
      <c r="C8750">
        <v>1969</v>
      </c>
      <c r="D8750" s="61" t="s">
        <v>1773</v>
      </c>
    </row>
    <row r="8751" spans="1:4" hidden="1" x14ac:dyDescent="0.25">
      <c r="A8751" s="61" t="s">
        <v>442</v>
      </c>
      <c r="B8751" s="61" t="s">
        <v>443</v>
      </c>
      <c r="C8751">
        <v>1970</v>
      </c>
      <c r="D8751" s="61" t="s">
        <v>2562</v>
      </c>
    </row>
    <row r="8752" spans="1:4" hidden="1" x14ac:dyDescent="0.25">
      <c r="A8752" s="61" t="s">
        <v>442</v>
      </c>
      <c r="B8752" s="61" t="s">
        <v>443</v>
      </c>
      <c r="C8752">
        <v>1971</v>
      </c>
      <c r="D8752" s="61" t="s">
        <v>1846</v>
      </c>
    </row>
    <row r="8753" spans="1:4" hidden="1" x14ac:dyDescent="0.25">
      <c r="A8753" s="61" t="s">
        <v>442</v>
      </c>
      <c r="B8753" s="61" t="s">
        <v>443</v>
      </c>
      <c r="C8753">
        <v>1972</v>
      </c>
      <c r="D8753" s="61" t="s">
        <v>2646</v>
      </c>
    </row>
    <row r="8754" spans="1:4" hidden="1" x14ac:dyDescent="0.25">
      <c r="A8754" s="61" t="s">
        <v>442</v>
      </c>
      <c r="B8754" s="61" t="s">
        <v>443</v>
      </c>
      <c r="C8754">
        <v>1973</v>
      </c>
      <c r="D8754" s="61" t="s">
        <v>2492</v>
      </c>
    </row>
    <row r="8755" spans="1:4" hidden="1" x14ac:dyDescent="0.25">
      <c r="A8755" s="61" t="s">
        <v>442</v>
      </c>
      <c r="B8755" s="61" t="s">
        <v>443</v>
      </c>
      <c r="C8755">
        <v>1974</v>
      </c>
      <c r="D8755" s="61" t="s">
        <v>2492</v>
      </c>
    </row>
    <row r="8756" spans="1:4" hidden="1" x14ac:dyDescent="0.25">
      <c r="A8756" s="61" t="s">
        <v>442</v>
      </c>
      <c r="B8756" s="61" t="s">
        <v>443</v>
      </c>
      <c r="C8756">
        <v>1975</v>
      </c>
      <c r="D8756" s="61" t="s">
        <v>2492</v>
      </c>
    </row>
    <row r="8757" spans="1:4" hidden="1" x14ac:dyDescent="0.25">
      <c r="A8757" s="61" t="s">
        <v>442</v>
      </c>
      <c r="B8757" s="61" t="s">
        <v>443</v>
      </c>
      <c r="C8757">
        <v>1976</v>
      </c>
      <c r="D8757" s="61" t="s">
        <v>2492</v>
      </c>
    </row>
    <row r="8758" spans="1:4" hidden="1" x14ac:dyDescent="0.25">
      <c r="A8758" s="61" t="s">
        <v>442</v>
      </c>
      <c r="B8758" s="61" t="s">
        <v>443</v>
      </c>
      <c r="C8758">
        <v>1977</v>
      </c>
      <c r="D8758" s="61" t="s">
        <v>2492</v>
      </c>
    </row>
    <row r="8759" spans="1:4" hidden="1" x14ac:dyDescent="0.25">
      <c r="A8759" s="61" t="s">
        <v>442</v>
      </c>
      <c r="B8759" s="61" t="s">
        <v>443</v>
      </c>
      <c r="C8759">
        <v>1978</v>
      </c>
      <c r="D8759" s="61" t="s">
        <v>2492</v>
      </c>
    </row>
    <row r="8760" spans="1:4" hidden="1" x14ac:dyDescent="0.25">
      <c r="A8760" s="61" t="s">
        <v>442</v>
      </c>
      <c r="B8760" s="61" t="s">
        <v>443</v>
      </c>
      <c r="C8760">
        <v>1979</v>
      </c>
      <c r="D8760" s="61" t="s">
        <v>2646</v>
      </c>
    </row>
    <row r="8761" spans="1:4" hidden="1" x14ac:dyDescent="0.25">
      <c r="A8761" s="61" t="s">
        <v>442</v>
      </c>
      <c r="B8761" s="61" t="s">
        <v>443</v>
      </c>
      <c r="C8761">
        <v>1980</v>
      </c>
      <c r="D8761" s="61" t="s">
        <v>1513</v>
      </c>
    </row>
    <row r="8762" spans="1:4" hidden="1" x14ac:dyDescent="0.25">
      <c r="A8762" s="61" t="s">
        <v>442</v>
      </c>
      <c r="B8762" s="61" t="s">
        <v>443</v>
      </c>
      <c r="C8762">
        <v>1981</v>
      </c>
      <c r="D8762" s="61" t="s">
        <v>1513</v>
      </c>
    </row>
    <row r="8763" spans="1:4" hidden="1" x14ac:dyDescent="0.25">
      <c r="A8763" s="61" t="s">
        <v>442</v>
      </c>
      <c r="B8763" s="61" t="s">
        <v>443</v>
      </c>
      <c r="C8763">
        <v>1982</v>
      </c>
      <c r="D8763" s="61" t="s">
        <v>1513</v>
      </c>
    </row>
    <row r="8764" spans="1:4" hidden="1" x14ac:dyDescent="0.25">
      <c r="A8764" s="61" t="s">
        <v>442</v>
      </c>
      <c r="B8764" s="61" t="s">
        <v>443</v>
      </c>
      <c r="C8764">
        <v>1983</v>
      </c>
      <c r="D8764" s="61" t="s">
        <v>1513</v>
      </c>
    </row>
    <row r="8765" spans="1:4" hidden="1" x14ac:dyDescent="0.25">
      <c r="A8765" s="61" t="s">
        <v>442</v>
      </c>
      <c r="B8765" s="61" t="s">
        <v>443</v>
      </c>
      <c r="C8765">
        <v>1984</v>
      </c>
      <c r="D8765" s="61" t="s">
        <v>2150</v>
      </c>
    </row>
    <row r="8766" spans="1:4" hidden="1" x14ac:dyDescent="0.25">
      <c r="A8766" s="61" t="s">
        <v>442</v>
      </c>
      <c r="B8766" s="61" t="s">
        <v>443</v>
      </c>
      <c r="C8766">
        <v>1985</v>
      </c>
      <c r="D8766" s="61" t="s">
        <v>2150</v>
      </c>
    </row>
    <row r="8767" spans="1:4" hidden="1" x14ac:dyDescent="0.25">
      <c r="A8767" s="61" t="s">
        <v>442</v>
      </c>
      <c r="B8767" s="61" t="s">
        <v>443</v>
      </c>
      <c r="C8767">
        <v>1986</v>
      </c>
      <c r="D8767" s="61" t="s">
        <v>2150</v>
      </c>
    </row>
    <row r="8768" spans="1:4" hidden="1" x14ac:dyDescent="0.25">
      <c r="A8768" s="61" t="s">
        <v>442</v>
      </c>
      <c r="B8768" s="61" t="s">
        <v>443</v>
      </c>
      <c r="C8768">
        <v>1987</v>
      </c>
      <c r="D8768" s="61" t="s">
        <v>2150</v>
      </c>
    </row>
    <row r="8769" spans="1:4" hidden="1" x14ac:dyDescent="0.25">
      <c r="A8769" s="61" t="s">
        <v>442</v>
      </c>
      <c r="B8769" s="61" t="s">
        <v>443</v>
      </c>
      <c r="C8769">
        <v>1988</v>
      </c>
      <c r="D8769" s="61" t="s">
        <v>2150</v>
      </c>
    </row>
    <row r="8770" spans="1:4" hidden="1" x14ac:dyDescent="0.25">
      <c r="A8770" s="61" t="s">
        <v>442</v>
      </c>
      <c r="B8770" s="61" t="s">
        <v>443</v>
      </c>
      <c r="C8770">
        <v>1989</v>
      </c>
      <c r="D8770" s="61" t="s">
        <v>1774</v>
      </c>
    </row>
    <row r="8771" spans="1:4" hidden="1" x14ac:dyDescent="0.25">
      <c r="A8771" s="61" t="s">
        <v>442</v>
      </c>
      <c r="B8771" s="61" t="s">
        <v>443</v>
      </c>
      <c r="C8771">
        <v>1990</v>
      </c>
      <c r="D8771" s="61" t="s">
        <v>1848</v>
      </c>
    </row>
    <row r="8772" spans="1:4" hidden="1" x14ac:dyDescent="0.25">
      <c r="A8772" s="61" t="s">
        <v>442</v>
      </c>
      <c r="B8772" s="61" t="s">
        <v>443</v>
      </c>
      <c r="C8772">
        <v>1991</v>
      </c>
      <c r="D8772" s="61" t="s">
        <v>1852</v>
      </c>
    </row>
    <row r="8773" spans="1:4" hidden="1" x14ac:dyDescent="0.25">
      <c r="A8773" s="61" t="s">
        <v>442</v>
      </c>
      <c r="B8773" s="61" t="s">
        <v>443</v>
      </c>
      <c r="C8773">
        <v>1992</v>
      </c>
      <c r="D8773" s="61" t="s">
        <v>1754</v>
      </c>
    </row>
    <row r="8774" spans="1:4" hidden="1" x14ac:dyDescent="0.25">
      <c r="A8774" s="61" t="s">
        <v>442</v>
      </c>
      <c r="B8774" s="61" t="s">
        <v>443</v>
      </c>
      <c r="C8774">
        <v>1993</v>
      </c>
      <c r="D8774" s="61" t="s">
        <v>1776</v>
      </c>
    </row>
    <row r="8775" spans="1:4" hidden="1" x14ac:dyDescent="0.25">
      <c r="A8775" s="61" t="s">
        <v>442</v>
      </c>
      <c r="B8775" s="61" t="s">
        <v>443</v>
      </c>
      <c r="C8775">
        <v>1994</v>
      </c>
      <c r="D8775" s="61" t="s">
        <v>1489</v>
      </c>
    </row>
    <row r="8776" spans="1:4" hidden="1" x14ac:dyDescent="0.25">
      <c r="A8776" s="61" t="s">
        <v>442</v>
      </c>
      <c r="B8776" s="61" t="s">
        <v>443</v>
      </c>
      <c r="C8776">
        <v>1995</v>
      </c>
      <c r="D8776" s="61" t="s">
        <v>1489</v>
      </c>
    </row>
    <row r="8777" spans="1:4" hidden="1" x14ac:dyDescent="0.25">
      <c r="A8777" s="61" t="s">
        <v>442</v>
      </c>
      <c r="B8777" s="61" t="s">
        <v>443</v>
      </c>
      <c r="C8777">
        <v>1996</v>
      </c>
      <c r="D8777" s="61" t="s">
        <v>1489</v>
      </c>
    </row>
    <row r="8778" spans="1:4" hidden="1" x14ac:dyDescent="0.25">
      <c r="A8778" s="61" t="s">
        <v>442</v>
      </c>
      <c r="B8778" s="61" t="s">
        <v>443</v>
      </c>
      <c r="C8778">
        <v>1997</v>
      </c>
      <c r="D8778" s="61" t="s">
        <v>1489</v>
      </c>
    </row>
    <row r="8779" spans="1:4" hidden="1" x14ac:dyDescent="0.25">
      <c r="A8779" s="61" t="s">
        <v>442</v>
      </c>
      <c r="B8779" s="61" t="s">
        <v>443</v>
      </c>
      <c r="C8779">
        <v>1998</v>
      </c>
      <c r="D8779" s="61" t="s">
        <v>2495</v>
      </c>
    </row>
    <row r="8780" spans="1:4" hidden="1" x14ac:dyDescent="0.25">
      <c r="A8780" s="61" t="s">
        <v>442</v>
      </c>
      <c r="B8780" s="61" t="s">
        <v>443</v>
      </c>
      <c r="C8780">
        <v>1999</v>
      </c>
      <c r="D8780" s="61" t="s">
        <v>2495</v>
      </c>
    </row>
    <row r="8781" spans="1:4" hidden="1" x14ac:dyDescent="0.25">
      <c r="A8781" s="61" t="s">
        <v>442</v>
      </c>
      <c r="B8781" s="61" t="s">
        <v>443</v>
      </c>
      <c r="C8781">
        <v>2000</v>
      </c>
      <c r="D8781" s="61" t="s">
        <v>1808</v>
      </c>
    </row>
    <row r="8782" spans="1:4" hidden="1" x14ac:dyDescent="0.25">
      <c r="A8782" s="61" t="s">
        <v>442</v>
      </c>
      <c r="B8782" s="61" t="s">
        <v>443</v>
      </c>
      <c r="C8782">
        <v>2001</v>
      </c>
      <c r="D8782" s="61" t="s">
        <v>1808</v>
      </c>
    </row>
    <row r="8783" spans="1:4" hidden="1" x14ac:dyDescent="0.25">
      <c r="A8783" s="61" t="s">
        <v>442</v>
      </c>
      <c r="B8783" s="61" t="s">
        <v>443</v>
      </c>
      <c r="C8783">
        <v>2002</v>
      </c>
      <c r="D8783" s="61" t="s">
        <v>1500</v>
      </c>
    </row>
    <row r="8784" spans="1:4" hidden="1" x14ac:dyDescent="0.25">
      <c r="A8784" s="61" t="s">
        <v>442</v>
      </c>
      <c r="B8784" s="61" t="s">
        <v>443</v>
      </c>
      <c r="C8784">
        <v>2003</v>
      </c>
      <c r="D8784" s="61" t="s">
        <v>2256</v>
      </c>
    </row>
    <row r="8785" spans="1:4" hidden="1" x14ac:dyDescent="0.25">
      <c r="A8785" s="61" t="s">
        <v>442</v>
      </c>
      <c r="B8785" s="61" t="s">
        <v>443</v>
      </c>
      <c r="C8785">
        <v>2004</v>
      </c>
      <c r="D8785" s="61" t="s">
        <v>532</v>
      </c>
    </row>
    <row r="8786" spans="1:4" hidden="1" x14ac:dyDescent="0.25">
      <c r="A8786" s="61" t="s">
        <v>442</v>
      </c>
      <c r="B8786" s="61" t="s">
        <v>443</v>
      </c>
      <c r="C8786">
        <v>2005</v>
      </c>
      <c r="D8786" s="61" t="s">
        <v>2315</v>
      </c>
    </row>
    <row r="8787" spans="1:4" hidden="1" x14ac:dyDescent="0.25">
      <c r="A8787" s="61" t="s">
        <v>442</v>
      </c>
      <c r="B8787" s="61" t="s">
        <v>443</v>
      </c>
      <c r="C8787">
        <v>2006</v>
      </c>
      <c r="D8787" s="61" t="s">
        <v>1490</v>
      </c>
    </row>
    <row r="8788" spans="1:4" hidden="1" x14ac:dyDescent="0.25">
      <c r="A8788" s="61" t="s">
        <v>442</v>
      </c>
      <c r="B8788" s="61" t="s">
        <v>443</v>
      </c>
      <c r="C8788">
        <v>2007</v>
      </c>
      <c r="D8788" s="61" t="s">
        <v>1490</v>
      </c>
    </row>
    <row r="8789" spans="1:4" hidden="1" x14ac:dyDescent="0.25">
      <c r="A8789" s="61" t="s">
        <v>442</v>
      </c>
      <c r="B8789" s="61" t="s">
        <v>443</v>
      </c>
      <c r="C8789">
        <v>2008</v>
      </c>
      <c r="D8789" s="61" t="s">
        <v>2424</v>
      </c>
    </row>
    <row r="8790" spans="1:4" hidden="1" x14ac:dyDescent="0.25">
      <c r="A8790" s="61" t="s">
        <v>442</v>
      </c>
      <c r="B8790" s="61" t="s">
        <v>443</v>
      </c>
      <c r="C8790">
        <v>2009</v>
      </c>
      <c r="D8790" s="61" t="s">
        <v>2602</v>
      </c>
    </row>
    <row r="8791" spans="1:4" hidden="1" x14ac:dyDescent="0.25">
      <c r="A8791" s="61" t="s">
        <v>442</v>
      </c>
      <c r="B8791" s="61" t="s">
        <v>443</v>
      </c>
      <c r="C8791">
        <v>2010</v>
      </c>
      <c r="D8791" s="61" t="s">
        <v>2312</v>
      </c>
    </row>
    <row r="8792" spans="1:4" hidden="1" x14ac:dyDescent="0.25">
      <c r="A8792" s="61" t="s">
        <v>442</v>
      </c>
      <c r="B8792" s="61" t="s">
        <v>443</v>
      </c>
      <c r="C8792">
        <v>2011</v>
      </c>
      <c r="D8792" s="61" t="s">
        <v>2312</v>
      </c>
    </row>
    <row r="8793" spans="1:4" hidden="1" x14ac:dyDescent="0.25">
      <c r="A8793" s="61" t="s">
        <v>442</v>
      </c>
      <c r="B8793" s="61" t="s">
        <v>443</v>
      </c>
      <c r="C8793">
        <v>2012</v>
      </c>
      <c r="D8793" s="61" t="s">
        <v>2155</v>
      </c>
    </row>
    <row r="8794" spans="1:4" hidden="1" x14ac:dyDescent="0.25">
      <c r="A8794" s="61" t="s">
        <v>442</v>
      </c>
      <c r="B8794" s="61" t="s">
        <v>443</v>
      </c>
      <c r="C8794">
        <v>2013</v>
      </c>
      <c r="D8794" s="61" t="s">
        <v>2308</v>
      </c>
    </row>
    <row r="8795" spans="1:4" hidden="1" x14ac:dyDescent="0.25">
      <c r="A8795" s="61" t="s">
        <v>442</v>
      </c>
      <c r="B8795" s="61" t="s">
        <v>443</v>
      </c>
      <c r="C8795">
        <v>2014</v>
      </c>
      <c r="D8795" s="61" t="s">
        <v>1720</v>
      </c>
    </row>
    <row r="8796" spans="1:4" hidden="1" x14ac:dyDescent="0.25">
      <c r="A8796" s="61" t="s">
        <v>442</v>
      </c>
      <c r="B8796" s="61" t="s">
        <v>443</v>
      </c>
      <c r="C8796">
        <v>2015</v>
      </c>
      <c r="D8796" s="61" t="s">
        <v>2652</v>
      </c>
    </row>
    <row r="8797" spans="1:4" hidden="1" x14ac:dyDescent="0.25">
      <c r="A8797" s="61" t="s">
        <v>442</v>
      </c>
      <c r="B8797" s="61" t="s">
        <v>443</v>
      </c>
      <c r="C8797">
        <v>2016</v>
      </c>
      <c r="D8797" s="61" t="s">
        <v>2330</v>
      </c>
    </row>
    <row r="8798" spans="1:4" hidden="1" x14ac:dyDescent="0.25">
      <c r="A8798" s="61" t="s">
        <v>442</v>
      </c>
      <c r="B8798" s="61" t="s">
        <v>443</v>
      </c>
      <c r="C8798">
        <v>2017</v>
      </c>
      <c r="D8798" s="61" t="s">
        <v>1718</v>
      </c>
    </row>
    <row r="8799" spans="1:4" hidden="1" x14ac:dyDescent="0.25">
      <c r="A8799" s="61" t="s">
        <v>442</v>
      </c>
      <c r="B8799" s="61" t="s">
        <v>443</v>
      </c>
      <c r="C8799">
        <v>2018</v>
      </c>
      <c r="D8799" s="61" t="s">
        <v>2335</v>
      </c>
    </row>
    <row r="8800" spans="1:4" hidden="1" x14ac:dyDescent="0.25">
      <c r="A8800" s="61" t="s">
        <v>442</v>
      </c>
      <c r="B8800" s="61" t="s">
        <v>443</v>
      </c>
      <c r="C8800">
        <v>2019</v>
      </c>
      <c r="D8800" s="61" t="s">
        <v>1697</v>
      </c>
    </row>
    <row r="8801" spans="1:4" hidden="1" x14ac:dyDescent="0.25">
      <c r="A8801" s="61" t="s">
        <v>442</v>
      </c>
      <c r="B8801" s="61" t="s">
        <v>443</v>
      </c>
      <c r="C8801">
        <v>2020</v>
      </c>
      <c r="D8801" s="61" t="s">
        <v>2115</v>
      </c>
    </row>
    <row r="8802" spans="1:4" hidden="1" x14ac:dyDescent="0.25">
      <c r="A8802" s="61" t="s">
        <v>442</v>
      </c>
      <c r="B8802" s="61" t="s">
        <v>443</v>
      </c>
      <c r="C8802">
        <v>2021</v>
      </c>
      <c r="D8802" s="61" t="s">
        <v>1821</v>
      </c>
    </row>
    <row r="8803" spans="1:4" hidden="1" x14ac:dyDescent="0.25">
      <c r="A8803" s="61" t="s">
        <v>442</v>
      </c>
      <c r="B8803" s="61" t="s">
        <v>443</v>
      </c>
      <c r="C8803">
        <v>2022</v>
      </c>
      <c r="D8803" s="61" t="s">
        <v>1772</v>
      </c>
    </row>
    <row r="8804" spans="1:4" x14ac:dyDescent="0.25">
      <c r="A8804" s="61" t="s">
        <v>442</v>
      </c>
      <c r="B8804" s="61" t="s">
        <v>443</v>
      </c>
      <c r="C8804">
        <v>2023</v>
      </c>
      <c r="D8804" s="61">
        <v>0.104</v>
      </c>
    </row>
    <row r="8805" spans="1:4" hidden="1" x14ac:dyDescent="0.25">
      <c r="A8805" s="61" t="s">
        <v>304</v>
      </c>
      <c r="B8805" s="61" t="s">
        <v>305</v>
      </c>
      <c r="C8805">
        <v>1900</v>
      </c>
      <c r="D8805" s="61" t="s">
        <v>1819</v>
      </c>
    </row>
    <row r="8806" spans="1:4" hidden="1" x14ac:dyDescent="0.25">
      <c r="A8806" s="61" t="s">
        <v>304</v>
      </c>
      <c r="B8806" s="61" t="s">
        <v>305</v>
      </c>
      <c r="C8806">
        <v>1901</v>
      </c>
      <c r="D8806" s="61" t="s">
        <v>1819</v>
      </c>
    </row>
    <row r="8807" spans="1:4" hidden="1" x14ac:dyDescent="0.25">
      <c r="A8807" s="61" t="s">
        <v>304</v>
      </c>
      <c r="B8807" s="61" t="s">
        <v>305</v>
      </c>
      <c r="C8807">
        <v>1902</v>
      </c>
      <c r="D8807" s="61" t="s">
        <v>1819</v>
      </c>
    </row>
    <row r="8808" spans="1:4" hidden="1" x14ac:dyDescent="0.25">
      <c r="A8808" s="61" t="s">
        <v>304</v>
      </c>
      <c r="B8808" s="61" t="s">
        <v>305</v>
      </c>
      <c r="C8808">
        <v>1903</v>
      </c>
      <c r="D8808" s="61" t="s">
        <v>1819</v>
      </c>
    </row>
    <row r="8809" spans="1:4" hidden="1" x14ac:dyDescent="0.25">
      <c r="A8809" s="61" t="s">
        <v>304</v>
      </c>
      <c r="B8809" s="61" t="s">
        <v>305</v>
      </c>
      <c r="C8809">
        <v>1904</v>
      </c>
      <c r="D8809" s="61" t="s">
        <v>1819</v>
      </c>
    </row>
    <row r="8810" spans="1:4" hidden="1" x14ac:dyDescent="0.25">
      <c r="A8810" s="61" t="s">
        <v>304</v>
      </c>
      <c r="B8810" s="61" t="s">
        <v>305</v>
      </c>
      <c r="C8810">
        <v>1905</v>
      </c>
      <c r="D8810" s="61" t="s">
        <v>1819</v>
      </c>
    </row>
    <row r="8811" spans="1:4" hidden="1" x14ac:dyDescent="0.25">
      <c r="A8811" s="61" t="s">
        <v>304</v>
      </c>
      <c r="B8811" s="61" t="s">
        <v>305</v>
      </c>
      <c r="C8811">
        <v>1906</v>
      </c>
      <c r="D8811" s="61" t="s">
        <v>1819</v>
      </c>
    </row>
    <row r="8812" spans="1:4" hidden="1" x14ac:dyDescent="0.25">
      <c r="A8812" s="61" t="s">
        <v>304</v>
      </c>
      <c r="B8812" s="61" t="s">
        <v>305</v>
      </c>
      <c r="C8812">
        <v>1907</v>
      </c>
      <c r="D8812" s="61" t="s">
        <v>1819</v>
      </c>
    </row>
    <row r="8813" spans="1:4" hidden="1" x14ac:dyDescent="0.25">
      <c r="A8813" s="61" t="s">
        <v>304</v>
      </c>
      <c r="B8813" s="61" t="s">
        <v>305</v>
      </c>
      <c r="C8813">
        <v>1908</v>
      </c>
      <c r="D8813" s="61" t="s">
        <v>1819</v>
      </c>
    </row>
    <row r="8814" spans="1:4" hidden="1" x14ac:dyDescent="0.25">
      <c r="A8814" s="61" t="s">
        <v>304</v>
      </c>
      <c r="B8814" s="61" t="s">
        <v>305</v>
      </c>
      <c r="C8814">
        <v>1909</v>
      </c>
      <c r="D8814" s="61" t="s">
        <v>1819</v>
      </c>
    </row>
    <row r="8815" spans="1:4" hidden="1" x14ac:dyDescent="0.25">
      <c r="A8815" s="61" t="s">
        <v>304</v>
      </c>
      <c r="B8815" s="61" t="s">
        <v>305</v>
      </c>
      <c r="C8815">
        <v>1910</v>
      </c>
      <c r="D8815" s="61" t="s">
        <v>1819</v>
      </c>
    </row>
    <row r="8816" spans="1:4" hidden="1" x14ac:dyDescent="0.25">
      <c r="A8816" s="61" t="s">
        <v>304</v>
      </c>
      <c r="B8816" s="61" t="s">
        <v>305</v>
      </c>
      <c r="C8816">
        <v>1911</v>
      </c>
      <c r="D8816" s="61" t="s">
        <v>1819</v>
      </c>
    </row>
    <row r="8817" spans="1:4" hidden="1" x14ac:dyDescent="0.25">
      <c r="A8817" s="61" t="s">
        <v>304</v>
      </c>
      <c r="B8817" s="61" t="s">
        <v>305</v>
      </c>
      <c r="C8817">
        <v>1912</v>
      </c>
      <c r="D8817" s="61" t="s">
        <v>1819</v>
      </c>
    </row>
    <row r="8818" spans="1:4" hidden="1" x14ac:dyDescent="0.25">
      <c r="A8818" s="61" t="s">
        <v>304</v>
      </c>
      <c r="B8818" s="61" t="s">
        <v>305</v>
      </c>
      <c r="C8818">
        <v>1913</v>
      </c>
      <c r="D8818" s="61" t="s">
        <v>1819</v>
      </c>
    </row>
    <row r="8819" spans="1:4" hidden="1" x14ac:dyDescent="0.25">
      <c r="A8819" s="61" t="s">
        <v>304</v>
      </c>
      <c r="B8819" s="61" t="s">
        <v>305</v>
      </c>
      <c r="C8819">
        <v>1914</v>
      </c>
      <c r="D8819" s="61" t="s">
        <v>1819</v>
      </c>
    </row>
    <row r="8820" spans="1:4" hidden="1" x14ac:dyDescent="0.25">
      <c r="A8820" s="61" t="s">
        <v>304</v>
      </c>
      <c r="B8820" s="61" t="s">
        <v>305</v>
      </c>
      <c r="C8820">
        <v>1915</v>
      </c>
      <c r="D8820" s="61" t="s">
        <v>1819</v>
      </c>
    </row>
    <row r="8821" spans="1:4" hidden="1" x14ac:dyDescent="0.25">
      <c r="A8821" s="61" t="s">
        <v>304</v>
      </c>
      <c r="B8821" s="61" t="s">
        <v>305</v>
      </c>
      <c r="C8821">
        <v>1916</v>
      </c>
      <c r="D8821" s="61" t="s">
        <v>1819</v>
      </c>
    </row>
    <row r="8822" spans="1:4" hidden="1" x14ac:dyDescent="0.25">
      <c r="A8822" s="61" t="s">
        <v>304</v>
      </c>
      <c r="B8822" s="61" t="s">
        <v>305</v>
      </c>
      <c r="C8822">
        <v>1917</v>
      </c>
      <c r="D8822" s="61" t="s">
        <v>1819</v>
      </c>
    </row>
    <row r="8823" spans="1:4" hidden="1" x14ac:dyDescent="0.25">
      <c r="A8823" s="61" t="s">
        <v>304</v>
      </c>
      <c r="B8823" s="61" t="s">
        <v>305</v>
      </c>
      <c r="C8823">
        <v>1918</v>
      </c>
      <c r="D8823" s="61" t="s">
        <v>1819</v>
      </c>
    </row>
    <row r="8824" spans="1:4" hidden="1" x14ac:dyDescent="0.25">
      <c r="A8824" s="61" t="s">
        <v>304</v>
      </c>
      <c r="B8824" s="61" t="s">
        <v>305</v>
      </c>
      <c r="C8824">
        <v>1919</v>
      </c>
      <c r="D8824" s="61" t="s">
        <v>1819</v>
      </c>
    </row>
    <row r="8825" spans="1:4" hidden="1" x14ac:dyDescent="0.25">
      <c r="A8825" s="61" t="s">
        <v>304</v>
      </c>
      <c r="B8825" s="61" t="s">
        <v>305</v>
      </c>
      <c r="C8825">
        <v>1920</v>
      </c>
      <c r="D8825" s="61" t="s">
        <v>1819</v>
      </c>
    </row>
    <row r="8826" spans="1:4" hidden="1" x14ac:dyDescent="0.25">
      <c r="A8826" s="61" t="s">
        <v>304</v>
      </c>
      <c r="B8826" s="61" t="s">
        <v>305</v>
      </c>
      <c r="C8826">
        <v>1921</v>
      </c>
      <c r="D8826" s="61" t="s">
        <v>1819</v>
      </c>
    </row>
    <row r="8827" spans="1:4" hidden="1" x14ac:dyDescent="0.25">
      <c r="A8827" s="61" t="s">
        <v>304</v>
      </c>
      <c r="B8827" s="61" t="s">
        <v>305</v>
      </c>
      <c r="C8827">
        <v>1922</v>
      </c>
      <c r="D8827" s="61" t="s">
        <v>1819</v>
      </c>
    </row>
    <row r="8828" spans="1:4" hidden="1" x14ac:dyDescent="0.25">
      <c r="A8828" s="61" t="s">
        <v>304</v>
      </c>
      <c r="B8828" s="61" t="s">
        <v>305</v>
      </c>
      <c r="C8828">
        <v>1923</v>
      </c>
      <c r="D8828" s="61" t="s">
        <v>1819</v>
      </c>
    </row>
    <row r="8829" spans="1:4" hidden="1" x14ac:dyDescent="0.25">
      <c r="A8829" s="61" t="s">
        <v>304</v>
      </c>
      <c r="B8829" s="61" t="s">
        <v>305</v>
      </c>
      <c r="C8829">
        <v>1924</v>
      </c>
      <c r="D8829" s="61" t="s">
        <v>1819</v>
      </c>
    </row>
    <row r="8830" spans="1:4" hidden="1" x14ac:dyDescent="0.25">
      <c r="A8830" s="61" t="s">
        <v>304</v>
      </c>
      <c r="B8830" s="61" t="s">
        <v>305</v>
      </c>
      <c r="C8830">
        <v>1925</v>
      </c>
      <c r="D8830" s="61" t="s">
        <v>1819</v>
      </c>
    </row>
    <row r="8831" spans="1:4" hidden="1" x14ac:dyDescent="0.25">
      <c r="A8831" s="61" t="s">
        <v>304</v>
      </c>
      <c r="B8831" s="61" t="s">
        <v>305</v>
      </c>
      <c r="C8831">
        <v>1926</v>
      </c>
      <c r="D8831" s="61" t="s">
        <v>1819</v>
      </c>
    </row>
    <row r="8832" spans="1:4" hidden="1" x14ac:dyDescent="0.25">
      <c r="A8832" s="61" t="s">
        <v>304</v>
      </c>
      <c r="B8832" s="61" t="s">
        <v>305</v>
      </c>
      <c r="C8832">
        <v>1927</v>
      </c>
      <c r="D8832" s="61" t="s">
        <v>1819</v>
      </c>
    </row>
    <row r="8833" spans="1:4" hidden="1" x14ac:dyDescent="0.25">
      <c r="A8833" s="61" t="s">
        <v>304</v>
      </c>
      <c r="B8833" s="61" t="s">
        <v>305</v>
      </c>
      <c r="C8833">
        <v>1928</v>
      </c>
      <c r="D8833" s="61" t="s">
        <v>1819</v>
      </c>
    </row>
    <row r="8834" spans="1:4" hidden="1" x14ac:dyDescent="0.25">
      <c r="A8834" s="61" t="s">
        <v>304</v>
      </c>
      <c r="B8834" s="61" t="s">
        <v>305</v>
      </c>
      <c r="C8834">
        <v>1929</v>
      </c>
      <c r="D8834" s="61" t="s">
        <v>1819</v>
      </c>
    </row>
    <row r="8835" spans="1:4" hidden="1" x14ac:dyDescent="0.25">
      <c r="A8835" s="61" t="s">
        <v>304</v>
      </c>
      <c r="B8835" s="61" t="s">
        <v>305</v>
      </c>
      <c r="C8835">
        <v>1930</v>
      </c>
      <c r="D8835" s="61" t="s">
        <v>1819</v>
      </c>
    </row>
    <row r="8836" spans="1:4" hidden="1" x14ac:dyDescent="0.25">
      <c r="A8836" s="61" t="s">
        <v>304</v>
      </c>
      <c r="B8836" s="61" t="s">
        <v>305</v>
      </c>
      <c r="C8836">
        <v>1931</v>
      </c>
      <c r="D8836" s="61" t="s">
        <v>1819</v>
      </c>
    </row>
    <row r="8837" spans="1:4" hidden="1" x14ac:dyDescent="0.25">
      <c r="A8837" s="61" t="s">
        <v>304</v>
      </c>
      <c r="B8837" s="61" t="s">
        <v>305</v>
      </c>
      <c r="C8837">
        <v>1932</v>
      </c>
      <c r="D8837" s="61" t="s">
        <v>1819</v>
      </c>
    </row>
    <row r="8838" spans="1:4" hidden="1" x14ac:dyDescent="0.25">
      <c r="A8838" s="61" t="s">
        <v>304</v>
      </c>
      <c r="B8838" s="61" t="s">
        <v>305</v>
      </c>
      <c r="C8838">
        <v>1933</v>
      </c>
      <c r="D8838" s="61" t="s">
        <v>1819</v>
      </c>
    </row>
    <row r="8839" spans="1:4" hidden="1" x14ac:dyDescent="0.25">
      <c r="A8839" s="61" t="s">
        <v>304</v>
      </c>
      <c r="B8839" s="61" t="s">
        <v>305</v>
      </c>
      <c r="C8839">
        <v>1934</v>
      </c>
      <c r="D8839" s="61" t="s">
        <v>1819</v>
      </c>
    </row>
    <row r="8840" spans="1:4" hidden="1" x14ac:dyDescent="0.25">
      <c r="A8840" s="61" t="s">
        <v>304</v>
      </c>
      <c r="B8840" s="61" t="s">
        <v>305</v>
      </c>
      <c r="C8840">
        <v>1935</v>
      </c>
      <c r="D8840" s="61" t="s">
        <v>1819</v>
      </c>
    </row>
    <row r="8841" spans="1:4" hidden="1" x14ac:dyDescent="0.25">
      <c r="A8841" s="61" t="s">
        <v>304</v>
      </c>
      <c r="B8841" s="61" t="s">
        <v>305</v>
      </c>
      <c r="C8841">
        <v>1936</v>
      </c>
      <c r="D8841" s="61" t="s">
        <v>1819</v>
      </c>
    </row>
    <row r="8842" spans="1:4" hidden="1" x14ac:dyDescent="0.25">
      <c r="A8842" s="61" t="s">
        <v>304</v>
      </c>
      <c r="B8842" s="61" t="s">
        <v>305</v>
      </c>
      <c r="C8842">
        <v>1937</v>
      </c>
      <c r="D8842" s="61" t="s">
        <v>1819</v>
      </c>
    </row>
    <row r="8843" spans="1:4" hidden="1" x14ac:dyDescent="0.25">
      <c r="A8843" s="61" t="s">
        <v>304</v>
      </c>
      <c r="B8843" s="61" t="s">
        <v>305</v>
      </c>
      <c r="C8843">
        <v>1938</v>
      </c>
      <c r="D8843" s="61" t="s">
        <v>1819</v>
      </c>
    </row>
    <row r="8844" spans="1:4" hidden="1" x14ac:dyDescent="0.25">
      <c r="A8844" s="61" t="s">
        <v>304</v>
      </c>
      <c r="B8844" s="61" t="s">
        <v>305</v>
      </c>
      <c r="C8844">
        <v>1939</v>
      </c>
      <c r="D8844" s="61" t="s">
        <v>1819</v>
      </c>
    </row>
    <row r="8845" spans="1:4" hidden="1" x14ac:dyDescent="0.25">
      <c r="A8845" s="61" t="s">
        <v>304</v>
      </c>
      <c r="B8845" s="61" t="s">
        <v>305</v>
      </c>
      <c r="C8845">
        <v>1940</v>
      </c>
      <c r="D8845" s="61" t="s">
        <v>1819</v>
      </c>
    </row>
    <row r="8846" spans="1:4" hidden="1" x14ac:dyDescent="0.25">
      <c r="A8846" s="61" t="s">
        <v>304</v>
      </c>
      <c r="B8846" s="61" t="s">
        <v>305</v>
      </c>
      <c r="C8846">
        <v>1941</v>
      </c>
      <c r="D8846" s="61" t="s">
        <v>1819</v>
      </c>
    </row>
    <row r="8847" spans="1:4" hidden="1" x14ac:dyDescent="0.25">
      <c r="A8847" s="61" t="s">
        <v>304</v>
      </c>
      <c r="B8847" s="61" t="s">
        <v>305</v>
      </c>
      <c r="C8847">
        <v>1942</v>
      </c>
      <c r="D8847" s="61" t="s">
        <v>1819</v>
      </c>
    </row>
    <row r="8848" spans="1:4" hidden="1" x14ac:dyDescent="0.25">
      <c r="A8848" s="61" t="s">
        <v>304</v>
      </c>
      <c r="B8848" s="61" t="s">
        <v>305</v>
      </c>
      <c r="C8848">
        <v>1943</v>
      </c>
      <c r="D8848" s="61" t="s">
        <v>1819</v>
      </c>
    </row>
    <row r="8849" spans="1:4" hidden="1" x14ac:dyDescent="0.25">
      <c r="A8849" s="61" t="s">
        <v>304</v>
      </c>
      <c r="B8849" s="61" t="s">
        <v>305</v>
      </c>
      <c r="C8849">
        <v>1944</v>
      </c>
      <c r="D8849" s="61" t="s">
        <v>2152</v>
      </c>
    </row>
    <row r="8850" spans="1:4" hidden="1" x14ac:dyDescent="0.25">
      <c r="A8850" s="61" t="s">
        <v>304</v>
      </c>
      <c r="B8850" s="61" t="s">
        <v>305</v>
      </c>
      <c r="C8850">
        <v>1945</v>
      </c>
      <c r="D8850" s="61" t="s">
        <v>2152</v>
      </c>
    </row>
    <row r="8851" spans="1:4" hidden="1" x14ac:dyDescent="0.25">
      <c r="A8851" s="61" t="s">
        <v>304</v>
      </c>
      <c r="B8851" s="61" t="s">
        <v>305</v>
      </c>
      <c r="C8851">
        <v>1946</v>
      </c>
      <c r="D8851" s="61" t="s">
        <v>2152</v>
      </c>
    </row>
    <row r="8852" spans="1:4" hidden="1" x14ac:dyDescent="0.25">
      <c r="A8852" s="61" t="s">
        <v>304</v>
      </c>
      <c r="B8852" s="61" t="s">
        <v>305</v>
      </c>
      <c r="C8852">
        <v>1947</v>
      </c>
      <c r="D8852" s="61" t="s">
        <v>2152</v>
      </c>
    </row>
    <row r="8853" spans="1:4" hidden="1" x14ac:dyDescent="0.25">
      <c r="A8853" s="61" t="s">
        <v>304</v>
      </c>
      <c r="B8853" s="61" t="s">
        <v>305</v>
      </c>
      <c r="C8853">
        <v>1948</v>
      </c>
      <c r="D8853" s="61" t="s">
        <v>2152</v>
      </c>
    </row>
    <row r="8854" spans="1:4" hidden="1" x14ac:dyDescent="0.25">
      <c r="A8854" s="61" t="s">
        <v>304</v>
      </c>
      <c r="B8854" s="61" t="s">
        <v>305</v>
      </c>
      <c r="C8854">
        <v>1949</v>
      </c>
      <c r="D8854" s="61" t="s">
        <v>2152</v>
      </c>
    </row>
    <row r="8855" spans="1:4" hidden="1" x14ac:dyDescent="0.25">
      <c r="A8855" s="61" t="s">
        <v>304</v>
      </c>
      <c r="B8855" s="61" t="s">
        <v>305</v>
      </c>
      <c r="C8855">
        <v>1950</v>
      </c>
      <c r="D8855" s="61" t="s">
        <v>2321</v>
      </c>
    </row>
    <row r="8856" spans="1:4" hidden="1" x14ac:dyDescent="0.25">
      <c r="A8856" s="61" t="s">
        <v>304</v>
      </c>
      <c r="B8856" s="61" t="s">
        <v>305</v>
      </c>
      <c r="C8856">
        <v>1951</v>
      </c>
      <c r="D8856" s="61" t="s">
        <v>2321</v>
      </c>
    </row>
    <row r="8857" spans="1:4" hidden="1" x14ac:dyDescent="0.25">
      <c r="A8857" s="61" t="s">
        <v>304</v>
      </c>
      <c r="B8857" s="61" t="s">
        <v>305</v>
      </c>
      <c r="C8857">
        <v>1952</v>
      </c>
      <c r="D8857" s="61" t="s">
        <v>2321</v>
      </c>
    </row>
    <row r="8858" spans="1:4" hidden="1" x14ac:dyDescent="0.25">
      <c r="A8858" s="61" t="s">
        <v>304</v>
      </c>
      <c r="B8858" s="61" t="s">
        <v>305</v>
      </c>
      <c r="C8858">
        <v>1953</v>
      </c>
      <c r="D8858" s="61" t="s">
        <v>2321</v>
      </c>
    </row>
    <row r="8859" spans="1:4" hidden="1" x14ac:dyDescent="0.25">
      <c r="A8859" s="61" t="s">
        <v>304</v>
      </c>
      <c r="B8859" s="61" t="s">
        <v>305</v>
      </c>
      <c r="C8859">
        <v>1954</v>
      </c>
      <c r="D8859" s="61" t="s">
        <v>2321</v>
      </c>
    </row>
    <row r="8860" spans="1:4" hidden="1" x14ac:dyDescent="0.25">
      <c r="A8860" s="61" t="s">
        <v>304</v>
      </c>
      <c r="B8860" s="61" t="s">
        <v>305</v>
      </c>
      <c r="C8860">
        <v>1955</v>
      </c>
      <c r="D8860" s="61" t="s">
        <v>2321</v>
      </c>
    </row>
    <row r="8861" spans="1:4" hidden="1" x14ac:dyDescent="0.25">
      <c r="A8861" s="61" t="s">
        <v>304</v>
      </c>
      <c r="B8861" s="61" t="s">
        <v>305</v>
      </c>
      <c r="C8861">
        <v>1956</v>
      </c>
      <c r="D8861" s="61" t="s">
        <v>2321</v>
      </c>
    </row>
    <row r="8862" spans="1:4" hidden="1" x14ac:dyDescent="0.25">
      <c r="A8862" s="61" t="s">
        <v>304</v>
      </c>
      <c r="B8862" s="61" t="s">
        <v>305</v>
      </c>
      <c r="C8862">
        <v>1957</v>
      </c>
      <c r="D8862" s="61" t="s">
        <v>2321</v>
      </c>
    </row>
    <row r="8863" spans="1:4" hidden="1" x14ac:dyDescent="0.25">
      <c r="A8863" s="61" t="s">
        <v>304</v>
      </c>
      <c r="B8863" s="61" t="s">
        <v>305</v>
      </c>
      <c r="C8863">
        <v>1958</v>
      </c>
      <c r="D8863" s="61" t="s">
        <v>2321</v>
      </c>
    </row>
    <row r="8864" spans="1:4" hidden="1" x14ac:dyDescent="0.25">
      <c r="A8864" s="61" t="s">
        <v>304</v>
      </c>
      <c r="B8864" s="61" t="s">
        <v>305</v>
      </c>
      <c r="C8864">
        <v>1959</v>
      </c>
      <c r="D8864" s="61" t="s">
        <v>2496</v>
      </c>
    </row>
    <row r="8865" spans="1:4" hidden="1" x14ac:dyDescent="0.25">
      <c r="A8865" s="61" t="s">
        <v>304</v>
      </c>
      <c r="B8865" s="61" t="s">
        <v>305</v>
      </c>
      <c r="C8865">
        <v>1960</v>
      </c>
      <c r="D8865" s="61" t="s">
        <v>1868</v>
      </c>
    </row>
    <row r="8866" spans="1:4" hidden="1" x14ac:dyDescent="0.25">
      <c r="A8866" s="61" t="s">
        <v>304</v>
      </c>
      <c r="B8866" s="61" t="s">
        <v>305</v>
      </c>
      <c r="C8866">
        <v>1961</v>
      </c>
      <c r="D8866" s="61" t="s">
        <v>1868</v>
      </c>
    </row>
    <row r="8867" spans="1:4" hidden="1" x14ac:dyDescent="0.25">
      <c r="A8867" s="61" t="s">
        <v>304</v>
      </c>
      <c r="B8867" s="61" t="s">
        <v>305</v>
      </c>
      <c r="C8867">
        <v>1962</v>
      </c>
      <c r="D8867" s="61" t="s">
        <v>1868</v>
      </c>
    </row>
    <row r="8868" spans="1:4" hidden="1" x14ac:dyDescent="0.25">
      <c r="A8868" s="61" t="s">
        <v>304</v>
      </c>
      <c r="B8868" s="61" t="s">
        <v>305</v>
      </c>
      <c r="C8868">
        <v>1963</v>
      </c>
      <c r="D8868" s="61" t="s">
        <v>569</v>
      </c>
    </row>
    <row r="8869" spans="1:4" hidden="1" x14ac:dyDescent="0.25">
      <c r="A8869" s="61" t="s">
        <v>304</v>
      </c>
      <c r="B8869" s="61" t="s">
        <v>305</v>
      </c>
      <c r="C8869">
        <v>1964</v>
      </c>
      <c r="D8869" s="61" t="s">
        <v>1761</v>
      </c>
    </row>
    <row r="8870" spans="1:4" hidden="1" x14ac:dyDescent="0.25">
      <c r="A8870" s="61" t="s">
        <v>304</v>
      </c>
      <c r="B8870" s="61" t="s">
        <v>305</v>
      </c>
      <c r="C8870">
        <v>1965</v>
      </c>
      <c r="D8870" s="61" t="s">
        <v>1761</v>
      </c>
    </row>
    <row r="8871" spans="1:4" hidden="1" x14ac:dyDescent="0.25">
      <c r="A8871" s="61" t="s">
        <v>304</v>
      </c>
      <c r="B8871" s="61" t="s">
        <v>305</v>
      </c>
      <c r="C8871">
        <v>1966</v>
      </c>
      <c r="D8871" s="61" t="s">
        <v>1761</v>
      </c>
    </row>
    <row r="8872" spans="1:4" hidden="1" x14ac:dyDescent="0.25">
      <c r="A8872" s="61" t="s">
        <v>304</v>
      </c>
      <c r="B8872" s="61" t="s">
        <v>305</v>
      </c>
      <c r="C8872">
        <v>1967</v>
      </c>
      <c r="D8872" s="61" t="s">
        <v>1761</v>
      </c>
    </row>
    <row r="8873" spans="1:4" hidden="1" x14ac:dyDescent="0.25">
      <c r="A8873" s="61" t="s">
        <v>304</v>
      </c>
      <c r="B8873" s="61" t="s">
        <v>305</v>
      </c>
      <c r="C8873">
        <v>1968</v>
      </c>
      <c r="D8873" s="61" t="s">
        <v>1853</v>
      </c>
    </row>
    <row r="8874" spans="1:4" hidden="1" x14ac:dyDescent="0.25">
      <c r="A8874" s="61" t="s">
        <v>304</v>
      </c>
      <c r="B8874" s="61" t="s">
        <v>305</v>
      </c>
      <c r="C8874">
        <v>1969</v>
      </c>
      <c r="D8874" s="61" t="s">
        <v>2302</v>
      </c>
    </row>
    <row r="8875" spans="1:4" hidden="1" x14ac:dyDescent="0.25">
      <c r="A8875" s="61" t="s">
        <v>304</v>
      </c>
      <c r="B8875" s="61" t="s">
        <v>305</v>
      </c>
      <c r="C8875">
        <v>1970</v>
      </c>
      <c r="D8875" s="61" t="s">
        <v>2653</v>
      </c>
    </row>
    <row r="8876" spans="1:4" hidden="1" x14ac:dyDescent="0.25">
      <c r="A8876" s="61" t="s">
        <v>304</v>
      </c>
      <c r="B8876" s="61" t="s">
        <v>305</v>
      </c>
      <c r="C8876">
        <v>1971</v>
      </c>
      <c r="D8876" s="61" t="s">
        <v>2653</v>
      </c>
    </row>
    <row r="8877" spans="1:4" hidden="1" x14ac:dyDescent="0.25">
      <c r="A8877" s="61" t="s">
        <v>304</v>
      </c>
      <c r="B8877" s="61" t="s">
        <v>305</v>
      </c>
      <c r="C8877">
        <v>1972</v>
      </c>
      <c r="D8877" s="61" t="s">
        <v>2653</v>
      </c>
    </row>
    <row r="8878" spans="1:4" hidden="1" x14ac:dyDescent="0.25">
      <c r="A8878" s="61" t="s">
        <v>304</v>
      </c>
      <c r="B8878" s="61" t="s">
        <v>305</v>
      </c>
      <c r="C8878">
        <v>1973</v>
      </c>
      <c r="D8878" s="61" t="s">
        <v>2653</v>
      </c>
    </row>
    <row r="8879" spans="1:4" hidden="1" x14ac:dyDescent="0.25">
      <c r="A8879" s="61" t="s">
        <v>304</v>
      </c>
      <c r="B8879" s="61" t="s">
        <v>305</v>
      </c>
      <c r="C8879">
        <v>1974</v>
      </c>
      <c r="D8879" s="61" t="s">
        <v>2653</v>
      </c>
    </row>
    <row r="8880" spans="1:4" hidden="1" x14ac:dyDescent="0.25">
      <c r="A8880" s="61" t="s">
        <v>304</v>
      </c>
      <c r="B8880" s="61" t="s">
        <v>305</v>
      </c>
      <c r="C8880">
        <v>1975</v>
      </c>
      <c r="D8880" s="61" t="s">
        <v>2653</v>
      </c>
    </row>
    <row r="8881" spans="1:4" hidden="1" x14ac:dyDescent="0.25">
      <c r="A8881" s="61" t="s">
        <v>304</v>
      </c>
      <c r="B8881" s="61" t="s">
        <v>305</v>
      </c>
      <c r="C8881">
        <v>1976</v>
      </c>
      <c r="D8881" s="61" t="s">
        <v>2653</v>
      </c>
    </row>
    <row r="8882" spans="1:4" hidden="1" x14ac:dyDescent="0.25">
      <c r="A8882" s="61" t="s">
        <v>304</v>
      </c>
      <c r="B8882" s="61" t="s">
        <v>305</v>
      </c>
      <c r="C8882">
        <v>1977</v>
      </c>
      <c r="D8882" s="61" t="s">
        <v>2653</v>
      </c>
    </row>
    <row r="8883" spans="1:4" hidden="1" x14ac:dyDescent="0.25">
      <c r="A8883" s="61" t="s">
        <v>304</v>
      </c>
      <c r="B8883" s="61" t="s">
        <v>305</v>
      </c>
      <c r="C8883">
        <v>1978</v>
      </c>
      <c r="D8883" s="61" t="s">
        <v>2653</v>
      </c>
    </row>
    <row r="8884" spans="1:4" hidden="1" x14ac:dyDescent="0.25">
      <c r="A8884" s="61" t="s">
        <v>304</v>
      </c>
      <c r="B8884" s="61" t="s">
        <v>305</v>
      </c>
      <c r="C8884">
        <v>1979</v>
      </c>
      <c r="D8884" s="61" t="s">
        <v>2654</v>
      </c>
    </row>
    <row r="8885" spans="1:4" hidden="1" x14ac:dyDescent="0.25">
      <c r="A8885" s="61" t="s">
        <v>304</v>
      </c>
      <c r="B8885" s="61" t="s">
        <v>305</v>
      </c>
      <c r="C8885">
        <v>1980</v>
      </c>
      <c r="D8885" s="61" t="s">
        <v>2626</v>
      </c>
    </row>
    <row r="8886" spans="1:4" hidden="1" x14ac:dyDescent="0.25">
      <c r="A8886" s="61" t="s">
        <v>304</v>
      </c>
      <c r="B8886" s="61" t="s">
        <v>305</v>
      </c>
      <c r="C8886">
        <v>1981</v>
      </c>
      <c r="D8886" s="61" t="s">
        <v>2626</v>
      </c>
    </row>
    <row r="8887" spans="1:4" hidden="1" x14ac:dyDescent="0.25">
      <c r="A8887" s="61" t="s">
        <v>304</v>
      </c>
      <c r="B8887" s="61" t="s">
        <v>305</v>
      </c>
      <c r="C8887">
        <v>1982</v>
      </c>
      <c r="D8887" s="61" t="s">
        <v>2626</v>
      </c>
    </row>
    <row r="8888" spans="1:4" hidden="1" x14ac:dyDescent="0.25">
      <c r="A8888" s="61" t="s">
        <v>304</v>
      </c>
      <c r="B8888" s="61" t="s">
        <v>305</v>
      </c>
      <c r="C8888">
        <v>1983</v>
      </c>
      <c r="D8888" s="61" t="s">
        <v>2626</v>
      </c>
    </row>
    <row r="8889" spans="1:4" hidden="1" x14ac:dyDescent="0.25">
      <c r="A8889" s="61" t="s">
        <v>304</v>
      </c>
      <c r="B8889" s="61" t="s">
        <v>305</v>
      </c>
      <c r="C8889">
        <v>1984</v>
      </c>
      <c r="D8889" s="61" t="s">
        <v>2626</v>
      </c>
    </row>
    <row r="8890" spans="1:4" hidden="1" x14ac:dyDescent="0.25">
      <c r="A8890" s="61" t="s">
        <v>304</v>
      </c>
      <c r="B8890" s="61" t="s">
        <v>305</v>
      </c>
      <c r="C8890">
        <v>1985</v>
      </c>
      <c r="D8890" s="61" t="s">
        <v>2626</v>
      </c>
    </row>
    <row r="8891" spans="1:4" hidden="1" x14ac:dyDescent="0.25">
      <c r="A8891" s="61" t="s">
        <v>304</v>
      </c>
      <c r="B8891" s="61" t="s">
        <v>305</v>
      </c>
      <c r="C8891">
        <v>1986</v>
      </c>
      <c r="D8891" s="61" t="s">
        <v>2626</v>
      </c>
    </row>
    <row r="8892" spans="1:4" hidden="1" x14ac:dyDescent="0.25">
      <c r="A8892" s="61" t="s">
        <v>304</v>
      </c>
      <c r="B8892" s="61" t="s">
        <v>305</v>
      </c>
      <c r="C8892">
        <v>1987</v>
      </c>
      <c r="D8892" s="61" t="s">
        <v>2626</v>
      </c>
    </row>
    <row r="8893" spans="1:4" hidden="1" x14ac:dyDescent="0.25">
      <c r="A8893" s="61" t="s">
        <v>304</v>
      </c>
      <c r="B8893" s="61" t="s">
        <v>305</v>
      </c>
      <c r="C8893">
        <v>1988</v>
      </c>
      <c r="D8893" s="61" t="s">
        <v>2626</v>
      </c>
    </row>
    <row r="8894" spans="1:4" hidden="1" x14ac:dyDescent="0.25">
      <c r="A8894" s="61" t="s">
        <v>304</v>
      </c>
      <c r="B8894" s="61" t="s">
        <v>305</v>
      </c>
      <c r="C8894">
        <v>1989</v>
      </c>
      <c r="D8894" s="61" t="s">
        <v>2626</v>
      </c>
    </row>
    <row r="8895" spans="1:4" hidden="1" x14ac:dyDescent="0.25">
      <c r="A8895" s="61" t="s">
        <v>304</v>
      </c>
      <c r="B8895" s="61" t="s">
        <v>305</v>
      </c>
      <c r="C8895">
        <v>1990</v>
      </c>
      <c r="D8895" s="61" t="s">
        <v>2302</v>
      </c>
    </row>
    <row r="8896" spans="1:4" hidden="1" x14ac:dyDescent="0.25">
      <c r="A8896" s="61" t="s">
        <v>304</v>
      </c>
      <c r="B8896" s="61" t="s">
        <v>305</v>
      </c>
      <c r="C8896">
        <v>1991</v>
      </c>
      <c r="D8896" s="61" t="s">
        <v>2302</v>
      </c>
    </row>
    <row r="8897" spans="1:4" hidden="1" x14ac:dyDescent="0.25">
      <c r="A8897" s="61" t="s">
        <v>304</v>
      </c>
      <c r="B8897" s="61" t="s">
        <v>305</v>
      </c>
      <c r="C8897">
        <v>1992</v>
      </c>
      <c r="D8897" s="61" t="s">
        <v>2302</v>
      </c>
    </row>
    <row r="8898" spans="1:4" hidden="1" x14ac:dyDescent="0.25">
      <c r="A8898" s="61" t="s">
        <v>304</v>
      </c>
      <c r="B8898" s="61" t="s">
        <v>305</v>
      </c>
      <c r="C8898">
        <v>1993</v>
      </c>
      <c r="D8898" s="61" t="s">
        <v>2302</v>
      </c>
    </row>
    <row r="8899" spans="1:4" hidden="1" x14ac:dyDescent="0.25">
      <c r="A8899" s="61" t="s">
        <v>304</v>
      </c>
      <c r="B8899" s="61" t="s">
        <v>305</v>
      </c>
      <c r="C8899">
        <v>1994</v>
      </c>
      <c r="D8899" s="61" t="s">
        <v>2302</v>
      </c>
    </row>
    <row r="8900" spans="1:4" hidden="1" x14ac:dyDescent="0.25">
      <c r="A8900" s="61" t="s">
        <v>304</v>
      </c>
      <c r="B8900" s="61" t="s">
        <v>305</v>
      </c>
      <c r="C8900">
        <v>1995</v>
      </c>
      <c r="D8900" s="61" t="s">
        <v>2439</v>
      </c>
    </row>
    <row r="8901" spans="1:4" hidden="1" x14ac:dyDescent="0.25">
      <c r="A8901" s="61" t="s">
        <v>304</v>
      </c>
      <c r="B8901" s="61" t="s">
        <v>305</v>
      </c>
      <c r="C8901">
        <v>1996</v>
      </c>
      <c r="D8901" s="61" t="s">
        <v>2439</v>
      </c>
    </row>
    <row r="8902" spans="1:4" hidden="1" x14ac:dyDescent="0.25">
      <c r="A8902" s="61" t="s">
        <v>304</v>
      </c>
      <c r="B8902" s="61" t="s">
        <v>305</v>
      </c>
      <c r="C8902">
        <v>1997</v>
      </c>
      <c r="D8902" s="61" t="s">
        <v>2439</v>
      </c>
    </row>
    <row r="8903" spans="1:4" hidden="1" x14ac:dyDescent="0.25">
      <c r="A8903" s="61" t="s">
        <v>304</v>
      </c>
      <c r="B8903" s="61" t="s">
        <v>305</v>
      </c>
      <c r="C8903">
        <v>1998</v>
      </c>
      <c r="D8903" s="61" t="s">
        <v>2439</v>
      </c>
    </row>
    <row r="8904" spans="1:4" hidden="1" x14ac:dyDescent="0.25">
      <c r="A8904" s="61" t="s">
        <v>304</v>
      </c>
      <c r="B8904" s="61" t="s">
        <v>305</v>
      </c>
      <c r="C8904">
        <v>1999</v>
      </c>
      <c r="D8904" s="61" t="s">
        <v>2439</v>
      </c>
    </row>
    <row r="8905" spans="1:4" hidden="1" x14ac:dyDescent="0.25">
      <c r="A8905" s="61" t="s">
        <v>304</v>
      </c>
      <c r="B8905" s="61" t="s">
        <v>305</v>
      </c>
      <c r="C8905">
        <v>2000</v>
      </c>
      <c r="D8905" s="61" t="s">
        <v>560</v>
      </c>
    </row>
    <row r="8906" spans="1:4" hidden="1" x14ac:dyDescent="0.25">
      <c r="A8906" s="61" t="s">
        <v>304</v>
      </c>
      <c r="B8906" s="61" t="s">
        <v>305</v>
      </c>
      <c r="C8906">
        <v>2001</v>
      </c>
      <c r="D8906" s="61" t="s">
        <v>560</v>
      </c>
    </row>
    <row r="8907" spans="1:4" hidden="1" x14ac:dyDescent="0.25">
      <c r="A8907" s="61" t="s">
        <v>304</v>
      </c>
      <c r="B8907" s="61" t="s">
        <v>305</v>
      </c>
      <c r="C8907">
        <v>2002</v>
      </c>
      <c r="D8907" s="61" t="s">
        <v>560</v>
      </c>
    </row>
    <row r="8908" spans="1:4" hidden="1" x14ac:dyDescent="0.25">
      <c r="A8908" s="61" t="s">
        <v>304</v>
      </c>
      <c r="B8908" s="61" t="s">
        <v>305</v>
      </c>
      <c r="C8908">
        <v>2003</v>
      </c>
      <c r="D8908" s="61" t="s">
        <v>560</v>
      </c>
    </row>
    <row r="8909" spans="1:4" hidden="1" x14ac:dyDescent="0.25">
      <c r="A8909" s="61" t="s">
        <v>304</v>
      </c>
      <c r="B8909" s="61" t="s">
        <v>305</v>
      </c>
      <c r="C8909">
        <v>2004</v>
      </c>
      <c r="D8909" s="61" t="s">
        <v>560</v>
      </c>
    </row>
    <row r="8910" spans="1:4" hidden="1" x14ac:dyDescent="0.25">
      <c r="A8910" s="61" t="s">
        <v>304</v>
      </c>
      <c r="B8910" s="61" t="s">
        <v>305</v>
      </c>
      <c r="C8910">
        <v>2005</v>
      </c>
      <c r="D8910" s="61" t="s">
        <v>560</v>
      </c>
    </row>
    <row r="8911" spans="1:4" hidden="1" x14ac:dyDescent="0.25">
      <c r="A8911" s="61" t="s">
        <v>304</v>
      </c>
      <c r="B8911" s="61" t="s">
        <v>305</v>
      </c>
      <c r="C8911">
        <v>2006</v>
      </c>
      <c r="D8911" s="61" t="s">
        <v>560</v>
      </c>
    </row>
    <row r="8912" spans="1:4" hidden="1" x14ac:dyDescent="0.25">
      <c r="A8912" s="61" t="s">
        <v>304</v>
      </c>
      <c r="B8912" s="61" t="s">
        <v>305</v>
      </c>
      <c r="C8912">
        <v>2007</v>
      </c>
      <c r="D8912" s="61" t="s">
        <v>560</v>
      </c>
    </row>
    <row r="8913" spans="1:4" hidden="1" x14ac:dyDescent="0.25">
      <c r="A8913" s="61" t="s">
        <v>304</v>
      </c>
      <c r="B8913" s="61" t="s">
        <v>305</v>
      </c>
      <c r="C8913">
        <v>2008</v>
      </c>
      <c r="D8913" s="61" t="s">
        <v>560</v>
      </c>
    </row>
    <row r="8914" spans="1:4" hidden="1" x14ac:dyDescent="0.25">
      <c r="A8914" s="61" t="s">
        <v>304</v>
      </c>
      <c r="B8914" s="61" t="s">
        <v>305</v>
      </c>
      <c r="C8914">
        <v>2009</v>
      </c>
      <c r="D8914" s="61" t="s">
        <v>560</v>
      </c>
    </row>
    <row r="8915" spans="1:4" hidden="1" x14ac:dyDescent="0.25">
      <c r="A8915" s="61" t="s">
        <v>304</v>
      </c>
      <c r="B8915" s="61" t="s">
        <v>305</v>
      </c>
      <c r="C8915">
        <v>2010</v>
      </c>
      <c r="D8915" s="61" t="s">
        <v>2130</v>
      </c>
    </row>
    <row r="8916" spans="1:4" hidden="1" x14ac:dyDescent="0.25">
      <c r="A8916" s="61" t="s">
        <v>304</v>
      </c>
      <c r="B8916" s="61" t="s">
        <v>305</v>
      </c>
      <c r="C8916">
        <v>2011</v>
      </c>
      <c r="D8916" s="61" t="s">
        <v>2130</v>
      </c>
    </row>
    <row r="8917" spans="1:4" hidden="1" x14ac:dyDescent="0.25">
      <c r="A8917" s="61" t="s">
        <v>304</v>
      </c>
      <c r="B8917" s="61" t="s">
        <v>305</v>
      </c>
      <c r="C8917">
        <v>2012</v>
      </c>
      <c r="D8917" s="61" t="s">
        <v>2130</v>
      </c>
    </row>
    <row r="8918" spans="1:4" hidden="1" x14ac:dyDescent="0.25">
      <c r="A8918" s="61" t="s">
        <v>304</v>
      </c>
      <c r="B8918" s="61" t="s">
        <v>305</v>
      </c>
      <c r="C8918">
        <v>2013</v>
      </c>
      <c r="D8918" s="61" t="s">
        <v>2130</v>
      </c>
    </row>
    <row r="8919" spans="1:4" hidden="1" x14ac:dyDescent="0.25">
      <c r="A8919" s="61" t="s">
        <v>304</v>
      </c>
      <c r="B8919" s="61" t="s">
        <v>305</v>
      </c>
      <c r="C8919">
        <v>2014</v>
      </c>
      <c r="D8919" s="61" t="s">
        <v>2130</v>
      </c>
    </row>
    <row r="8920" spans="1:4" hidden="1" x14ac:dyDescent="0.25">
      <c r="A8920" s="61" t="s">
        <v>304</v>
      </c>
      <c r="B8920" s="61" t="s">
        <v>305</v>
      </c>
      <c r="C8920">
        <v>2015</v>
      </c>
      <c r="D8920" s="61" t="s">
        <v>2121</v>
      </c>
    </row>
    <row r="8921" spans="1:4" hidden="1" x14ac:dyDescent="0.25">
      <c r="A8921" s="61" t="s">
        <v>304</v>
      </c>
      <c r="B8921" s="61" t="s">
        <v>305</v>
      </c>
      <c r="C8921">
        <v>2016</v>
      </c>
      <c r="D8921" s="61" t="s">
        <v>2303</v>
      </c>
    </row>
    <row r="8922" spans="1:4" hidden="1" x14ac:dyDescent="0.25">
      <c r="A8922" s="61" t="s">
        <v>304</v>
      </c>
      <c r="B8922" s="61" t="s">
        <v>305</v>
      </c>
      <c r="C8922">
        <v>2017</v>
      </c>
      <c r="D8922" s="61" t="s">
        <v>2501</v>
      </c>
    </row>
    <row r="8923" spans="1:4" hidden="1" x14ac:dyDescent="0.25">
      <c r="A8923" s="61" t="s">
        <v>304</v>
      </c>
      <c r="B8923" s="61" t="s">
        <v>305</v>
      </c>
      <c r="C8923">
        <v>2018</v>
      </c>
      <c r="D8923" s="61" t="s">
        <v>2131</v>
      </c>
    </row>
    <row r="8924" spans="1:4" hidden="1" x14ac:dyDescent="0.25">
      <c r="A8924" s="61" t="s">
        <v>304</v>
      </c>
      <c r="B8924" s="61" t="s">
        <v>305</v>
      </c>
      <c r="C8924">
        <v>2019</v>
      </c>
      <c r="D8924" s="61" t="s">
        <v>2438</v>
      </c>
    </row>
    <row r="8925" spans="1:4" hidden="1" x14ac:dyDescent="0.25">
      <c r="A8925" s="61" t="s">
        <v>304</v>
      </c>
      <c r="B8925" s="61" t="s">
        <v>305</v>
      </c>
      <c r="C8925">
        <v>2020</v>
      </c>
      <c r="D8925" s="61" t="s">
        <v>2122</v>
      </c>
    </row>
    <row r="8926" spans="1:4" hidden="1" x14ac:dyDescent="0.25">
      <c r="A8926" s="61" t="s">
        <v>304</v>
      </c>
      <c r="B8926" s="61" t="s">
        <v>305</v>
      </c>
      <c r="C8926">
        <v>2021</v>
      </c>
      <c r="D8926" s="61" t="s">
        <v>2122</v>
      </c>
    </row>
    <row r="8927" spans="1:4" hidden="1" x14ac:dyDescent="0.25">
      <c r="A8927" s="61" t="s">
        <v>304</v>
      </c>
      <c r="B8927" s="61" t="s">
        <v>305</v>
      </c>
      <c r="C8927">
        <v>2022</v>
      </c>
      <c r="D8927" s="61" t="s">
        <v>2123</v>
      </c>
    </row>
    <row r="8928" spans="1:4" x14ac:dyDescent="0.25">
      <c r="A8928" s="61" t="s">
        <v>304</v>
      </c>
      <c r="B8928" s="61" t="s">
        <v>305</v>
      </c>
      <c r="C8928">
        <v>2023</v>
      </c>
      <c r="D8928" s="61">
        <v>4.5999999999999999E-2</v>
      </c>
    </row>
    <row r="8929" spans="1:4" hidden="1" x14ac:dyDescent="0.25">
      <c r="A8929" s="61" t="s">
        <v>281</v>
      </c>
      <c r="B8929" s="61" t="s">
        <v>282</v>
      </c>
      <c r="C8929">
        <v>1900</v>
      </c>
      <c r="D8929" s="61" t="s">
        <v>2175</v>
      </c>
    </row>
    <row r="8930" spans="1:4" hidden="1" x14ac:dyDescent="0.25">
      <c r="A8930" s="61" t="s">
        <v>281</v>
      </c>
      <c r="B8930" s="61" t="s">
        <v>282</v>
      </c>
      <c r="C8930">
        <v>1901</v>
      </c>
      <c r="D8930" s="61" t="s">
        <v>2175</v>
      </c>
    </row>
    <row r="8931" spans="1:4" hidden="1" x14ac:dyDescent="0.25">
      <c r="A8931" s="61" t="s">
        <v>281</v>
      </c>
      <c r="B8931" s="61" t="s">
        <v>282</v>
      </c>
      <c r="C8931">
        <v>1902</v>
      </c>
      <c r="D8931" s="61" t="s">
        <v>2175</v>
      </c>
    </row>
    <row r="8932" spans="1:4" hidden="1" x14ac:dyDescent="0.25">
      <c r="A8932" s="61" t="s">
        <v>281</v>
      </c>
      <c r="B8932" s="61" t="s">
        <v>282</v>
      </c>
      <c r="C8932">
        <v>1903</v>
      </c>
      <c r="D8932" s="61" t="s">
        <v>2175</v>
      </c>
    </row>
    <row r="8933" spans="1:4" hidden="1" x14ac:dyDescent="0.25">
      <c r="A8933" s="61" t="s">
        <v>281</v>
      </c>
      <c r="B8933" s="61" t="s">
        <v>282</v>
      </c>
      <c r="C8933">
        <v>1904</v>
      </c>
      <c r="D8933" s="61" t="s">
        <v>2175</v>
      </c>
    </row>
    <row r="8934" spans="1:4" hidden="1" x14ac:dyDescent="0.25">
      <c r="A8934" s="61" t="s">
        <v>281</v>
      </c>
      <c r="B8934" s="61" t="s">
        <v>282</v>
      </c>
      <c r="C8934">
        <v>1905</v>
      </c>
      <c r="D8934" s="61" t="s">
        <v>2175</v>
      </c>
    </row>
    <row r="8935" spans="1:4" hidden="1" x14ac:dyDescent="0.25">
      <c r="A8935" s="61" t="s">
        <v>281</v>
      </c>
      <c r="B8935" s="61" t="s">
        <v>282</v>
      </c>
      <c r="C8935">
        <v>1906</v>
      </c>
      <c r="D8935" s="61" t="s">
        <v>2175</v>
      </c>
    </row>
    <row r="8936" spans="1:4" hidden="1" x14ac:dyDescent="0.25">
      <c r="A8936" s="61" t="s">
        <v>281</v>
      </c>
      <c r="B8936" s="61" t="s">
        <v>282</v>
      </c>
      <c r="C8936">
        <v>1907</v>
      </c>
      <c r="D8936" s="61" t="s">
        <v>2175</v>
      </c>
    </row>
    <row r="8937" spans="1:4" hidden="1" x14ac:dyDescent="0.25">
      <c r="A8937" s="61" t="s">
        <v>281</v>
      </c>
      <c r="B8937" s="61" t="s">
        <v>282</v>
      </c>
      <c r="C8937">
        <v>1908</v>
      </c>
      <c r="D8937" s="61" t="s">
        <v>2175</v>
      </c>
    </row>
    <row r="8938" spans="1:4" hidden="1" x14ac:dyDescent="0.25">
      <c r="A8938" s="61" t="s">
        <v>281</v>
      </c>
      <c r="B8938" s="61" t="s">
        <v>282</v>
      </c>
      <c r="C8938">
        <v>1909</v>
      </c>
      <c r="D8938" s="61" t="s">
        <v>2175</v>
      </c>
    </row>
    <row r="8939" spans="1:4" hidden="1" x14ac:dyDescent="0.25">
      <c r="A8939" s="61" t="s">
        <v>281</v>
      </c>
      <c r="B8939" s="61" t="s">
        <v>282</v>
      </c>
      <c r="C8939">
        <v>1910</v>
      </c>
      <c r="D8939" s="61" t="s">
        <v>2175</v>
      </c>
    </row>
    <row r="8940" spans="1:4" hidden="1" x14ac:dyDescent="0.25">
      <c r="A8940" s="61" t="s">
        <v>281</v>
      </c>
      <c r="B8940" s="61" t="s">
        <v>282</v>
      </c>
      <c r="C8940">
        <v>1911</v>
      </c>
      <c r="D8940" s="61" t="s">
        <v>2175</v>
      </c>
    </row>
    <row r="8941" spans="1:4" hidden="1" x14ac:dyDescent="0.25">
      <c r="A8941" s="61" t="s">
        <v>281</v>
      </c>
      <c r="B8941" s="61" t="s">
        <v>282</v>
      </c>
      <c r="C8941">
        <v>1912</v>
      </c>
      <c r="D8941" s="61" t="s">
        <v>2175</v>
      </c>
    </row>
    <row r="8942" spans="1:4" hidden="1" x14ac:dyDescent="0.25">
      <c r="A8942" s="61" t="s">
        <v>281</v>
      </c>
      <c r="B8942" s="61" t="s">
        <v>282</v>
      </c>
      <c r="C8942">
        <v>1913</v>
      </c>
      <c r="D8942" s="61" t="s">
        <v>2175</v>
      </c>
    </row>
    <row r="8943" spans="1:4" hidden="1" x14ac:dyDescent="0.25">
      <c r="A8943" s="61" t="s">
        <v>281</v>
      </c>
      <c r="B8943" s="61" t="s">
        <v>282</v>
      </c>
      <c r="C8943">
        <v>1914</v>
      </c>
      <c r="D8943" s="61" t="s">
        <v>2175</v>
      </c>
    </row>
    <row r="8944" spans="1:4" hidden="1" x14ac:dyDescent="0.25">
      <c r="A8944" s="61" t="s">
        <v>281</v>
      </c>
      <c r="B8944" s="61" t="s">
        <v>282</v>
      </c>
      <c r="C8944">
        <v>1915</v>
      </c>
      <c r="D8944" s="61" t="s">
        <v>2175</v>
      </c>
    </row>
    <row r="8945" spans="1:4" hidden="1" x14ac:dyDescent="0.25">
      <c r="A8945" s="61" t="s">
        <v>281</v>
      </c>
      <c r="B8945" s="61" t="s">
        <v>282</v>
      </c>
      <c r="C8945">
        <v>1916</v>
      </c>
      <c r="D8945" s="61" t="s">
        <v>2175</v>
      </c>
    </row>
    <row r="8946" spans="1:4" hidden="1" x14ac:dyDescent="0.25">
      <c r="A8946" s="61" t="s">
        <v>281</v>
      </c>
      <c r="B8946" s="61" t="s">
        <v>282</v>
      </c>
      <c r="C8946">
        <v>1917</v>
      </c>
      <c r="D8946" s="61" t="s">
        <v>2175</v>
      </c>
    </row>
    <row r="8947" spans="1:4" hidden="1" x14ac:dyDescent="0.25">
      <c r="A8947" s="61" t="s">
        <v>281</v>
      </c>
      <c r="B8947" s="61" t="s">
        <v>282</v>
      </c>
      <c r="C8947">
        <v>1918</v>
      </c>
      <c r="D8947" s="61" t="s">
        <v>2175</v>
      </c>
    </row>
    <row r="8948" spans="1:4" hidden="1" x14ac:dyDescent="0.25">
      <c r="A8948" s="61" t="s">
        <v>281</v>
      </c>
      <c r="B8948" s="61" t="s">
        <v>282</v>
      </c>
      <c r="C8948">
        <v>1919</v>
      </c>
      <c r="D8948" s="61" t="s">
        <v>2175</v>
      </c>
    </row>
    <row r="8949" spans="1:4" hidden="1" x14ac:dyDescent="0.25">
      <c r="A8949" s="61" t="s">
        <v>281</v>
      </c>
      <c r="B8949" s="61" t="s">
        <v>282</v>
      </c>
      <c r="C8949">
        <v>1920</v>
      </c>
      <c r="D8949" s="61" t="s">
        <v>2175</v>
      </c>
    </row>
    <row r="8950" spans="1:4" hidden="1" x14ac:dyDescent="0.25">
      <c r="A8950" s="61" t="s">
        <v>281</v>
      </c>
      <c r="B8950" s="61" t="s">
        <v>282</v>
      </c>
      <c r="C8950">
        <v>1921</v>
      </c>
      <c r="D8950" s="61" t="s">
        <v>2175</v>
      </c>
    </row>
    <row r="8951" spans="1:4" hidden="1" x14ac:dyDescent="0.25">
      <c r="A8951" s="61" t="s">
        <v>281</v>
      </c>
      <c r="B8951" s="61" t="s">
        <v>282</v>
      </c>
      <c r="C8951">
        <v>1922</v>
      </c>
      <c r="D8951" s="61" t="s">
        <v>2175</v>
      </c>
    </row>
    <row r="8952" spans="1:4" hidden="1" x14ac:dyDescent="0.25">
      <c r="A8952" s="61" t="s">
        <v>281</v>
      </c>
      <c r="B8952" s="61" t="s">
        <v>282</v>
      </c>
      <c r="C8952">
        <v>1923</v>
      </c>
      <c r="D8952" s="61" t="s">
        <v>2175</v>
      </c>
    </row>
    <row r="8953" spans="1:4" hidden="1" x14ac:dyDescent="0.25">
      <c r="A8953" s="61" t="s">
        <v>281</v>
      </c>
      <c r="B8953" s="61" t="s">
        <v>282</v>
      </c>
      <c r="C8953">
        <v>1924</v>
      </c>
      <c r="D8953" s="61" t="s">
        <v>2175</v>
      </c>
    </row>
    <row r="8954" spans="1:4" hidden="1" x14ac:dyDescent="0.25">
      <c r="A8954" s="61" t="s">
        <v>281</v>
      </c>
      <c r="B8954" s="61" t="s">
        <v>282</v>
      </c>
      <c r="C8954">
        <v>1925</v>
      </c>
      <c r="D8954" s="61" t="s">
        <v>2175</v>
      </c>
    </row>
    <row r="8955" spans="1:4" hidden="1" x14ac:dyDescent="0.25">
      <c r="A8955" s="61" t="s">
        <v>281</v>
      </c>
      <c r="B8955" s="61" t="s">
        <v>282</v>
      </c>
      <c r="C8955">
        <v>1926</v>
      </c>
      <c r="D8955" s="61" t="s">
        <v>2175</v>
      </c>
    </row>
    <row r="8956" spans="1:4" hidden="1" x14ac:dyDescent="0.25">
      <c r="A8956" s="61" t="s">
        <v>281</v>
      </c>
      <c r="B8956" s="61" t="s">
        <v>282</v>
      </c>
      <c r="C8956">
        <v>1927</v>
      </c>
      <c r="D8956" s="61" t="s">
        <v>2175</v>
      </c>
    </row>
    <row r="8957" spans="1:4" hidden="1" x14ac:dyDescent="0.25">
      <c r="A8957" s="61" t="s">
        <v>281</v>
      </c>
      <c r="B8957" s="61" t="s">
        <v>282</v>
      </c>
      <c r="C8957">
        <v>1928</v>
      </c>
      <c r="D8957" s="61" t="s">
        <v>2175</v>
      </c>
    </row>
    <row r="8958" spans="1:4" hidden="1" x14ac:dyDescent="0.25">
      <c r="A8958" s="61" t="s">
        <v>281</v>
      </c>
      <c r="B8958" s="61" t="s">
        <v>282</v>
      </c>
      <c r="C8958">
        <v>1929</v>
      </c>
      <c r="D8958" s="61" t="s">
        <v>2175</v>
      </c>
    </row>
    <row r="8959" spans="1:4" hidden="1" x14ac:dyDescent="0.25">
      <c r="A8959" s="61" t="s">
        <v>281</v>
      </c>
      <c r="B8959" s="61" t="s">
        <v>282</v>
      </c>
      <c r="C8959">
        <v>1930</v>
      </c>
      <c r="D8959" s="61" t="s">
        <v>1753</v>
      </c>
    </row>
    <row r="8960" spans="1:4" hidden="1" x14ac:dyDescent="0.25">
      <c r="A8960" s="61" t="s">
        <v>281</v>
      </c>
      <c r="B8960" s="61" t="s">
        <v>282</v>
      </c>
      <c r="C8960">
        <v>1931</v>
      </c>
      <c r="D8960" s="61" t="s">
        <v>1807</v>
      </c>
    </row>
    <row r="8961" spans="1:4" hidden="1" x14ac:dyDescent="0.25">
      <c r="A8961" s="61" t="s">
        <v>281</v>
      </c>
      <c r="B8961" s="61" t="s">
        <v>282</v>
      </c>
      <c r="C8961">
        <v>1932</v>
      </c>
      <c r="D8961" s="61" t="s">
        <v>1807</v>
      </c>
    </row>
    <row r="8962" spans="1:4" hidden="1" x14ac:dyDescent="0.25">
      <c r="A8962" s="61" t="s">
        <v>281</v>
      </c>
      <c r="B8962" s="61" t="s">
        <v>282</v>
      </c>
      <c r="C8962">
        <v>1933</v>
      </c>
      <c r="D8962" s="61" t="s">
        <v>1807</v>
      </c>
    </row>
    <row r="8963" spans="1:4" hidden="1" x14ac:dyDescent="0.25">
      <c r="A8963" s="61" t="s">
        <v>281</v>
      </c>
      <c r="B8963" s="61" t="s">
        <v>282</v>
      </c>
      <c r="C8963">
        <v>1934</v>
      </c>
      <c r="D8963" s="61" t="s">
        <v>1807</v>
      </c>
    </row>
    <row r="8964" spans="1:4" hidden="1" x14ac:dyDescent="0.25">
      <c r="A8964" s="61" t="s">
        <v>281</v>
      </c>
      <c r="B8964" s="61" t="s">
        <v>282</v>
      </c>
      <c r="C8964">
        <v>1935</v>
      </c>
      <c r="D8964" s="61" t="s">
        <v>1807</v>
      </c>
    </row>
    <row r="8965" spans="1:4" hidden="1" x14ac:dyDescent="0.25">
      <c r="A8965" s="61" t="s">
        <v>281</v>
      </c>
      <c r="B8965" s="61" t="s">
        <v>282</v>
      </c>
      <c r="C8965">
        <v>1936</v>
      </c>
      <c r="D8965" s="61" t="s">
        <v>1807</v>
      </c>
    </row>
    <row r="8966" spans="1:4" hidden="1" x14ac:dyDescent="0.25">
      <c r="A8966" s="61" t="s">
        <v>281</v>
      </c>
      <c r="B8966" s="61" t="s">
        <v>282</v>
      </c>
      <c r="C8966">
        <v>1937</v>
      </c>
      <c r="D8966" s="61" t="s">
        <v>1807</v>
      </c>
    </row>
    <row r="8967" spans="1:4" hidden="1" x14ac:dyDescent="0.25">
      <c r="A8967" s="61" t="s">
        <v>281</v>
      </c>
      <c r="B8967" s="61" t="s">
        <v>282</v>
      </c>
      <c r="C8967">
        <v>1938</v>
      </c>
      <c r="D8967" s="61" t="s">
        <v>1807</v>
      </c>
    </row>
    <row r="8968" spans="1:4" hidden="1" x14ac:dyDescent="0.25">
      <c r="A8968" s="61" t="s">
        <v>281</v>
      </c>
      <c r="B8968" s="61" t="s">
        <v>282</v>
      </c>
      <c r="C8968">
        <v>1939</v>
      </c>
      <c r="D8968" s="61" t="s">
        <v>1807</v>
      </c>
    </row>
    <row r="8969" spans="1:4" hidden="1" x14ac:dyDescent="0.25">
      <c r="A8969" s="61" t="s">
        <v>281</v>
      </c>
      <c r="B8969" s="61" t="s">
        <v>282</v>
      </c>
      <c r="C8969">
        <v>1940</v>
      </c>
      <c r="D8969" s="61" t="s">
        <v>2315</v>
      </c>
    </row>
    <row r="8970" spans="1:4" hidden="1" x14ac:dyDescent="0.25">
      <c r="A8970" s="61" t="s">
        <v>281</v>
      </c>
      <c r="B8970" s="61" t="s">
        <v>282</v>
      </c>
      <c r="C8970">
        <v>1941</v>
      </c>
      <c r="D8970" s="61" t="s">
        <v>1484</v>
      </c>
    </row>
    <row r="8971" spans="1:4" hidden="1" x14ac:dyDescent="0.25">
      <c r="A8971" s="61" t="s">
        <v>281</v>
      </c>
      <c r="B8971" s="61" t="s">
        <v>282</v>
      </c>
      <c r="C8971">
        <v>1942</v>
      </c>
      <c r="D8971" s="61" t="s">
        <v>2655</v>
      </c>
    </row>
    <row r="8972" spans="1:4" hidden="1" x14ac:dyDescent="0.25">
      <c r="A8972" s="61" t="s">
        <v>281</v>
      </c>
      <c r="B8972" s="61" t="s">
        <v>282</v>
      </c>
      <c r="C8972">
        <v>1943</v>
      </c>
      <c r="D8972" s="61" t="s">
        <v>2655</v>
      </c>
    </row>
    <row r="8973" spans="1:4" hidden="1" x14ac:dyDescent="0.25">
      <c r="A8973" s="61" t="s">
        <v>281</v>
      </c>
      <c r="B8973" s="61" t="s">
        <v>282</v>
      </c>
      <c r="C8973">
        <v>1944</v>
      </c>
      <c r="D8973" s="61" t="s">
        <v>2655</v>
      </c>
    </row>
    <row r="8974" spans="1:4" hidden="1" x14ac:dyDescent="0.25">
      <c r="A8974" s="61" t="s">
        <v>281</v>
      </c>
      <c r="B8974" s="61" t="s">
        <v>282</v>
      </c>
      <c r="C8974">
        <v>1945</v>
      </c>
      <c r="D8974" s="61" t="s">
        <v>2655</v>
      </c>
    </row>
    <row r="8975" spans="1:4" hidden="1" x14ac:dyDescent="0.25">
      <c r="A8975" s="61" t="s">
        <v>281</v>
      </c>
      <c r="B8975" s="61" t="s">
        <v>282</v>
      </c>
      <c r="C8975">
        <v>1946</v>
      </c>
      <c r="D8975" s="61" t="s">
        <v>2655</v>
      </c>
    </row>
    <row r="8976" spans="1:4" hidden="1" x14ac:dyDescent="0.25">
      <c r="A8976" s="61" t="s">
        <v>281</v>
      </c>
      <c r="B8976" s="61" t="s">
        <v>282</v>
      </c>
      <c r="C8976">
        <v>1947</v>
      </c>
      <c r="D8976" s="61" t="s">
        <v>2655</v>
      </c>
    </row>
    <row r="8977" spans="1:4" hidden="1" x14ac:dyDescent="0.25">
      <c r="A8977" s="61" t="s">
        <v>281</v>
      </c>
      <c r="B8977" s="61" t="s">
        <v>282</v>
      </c>
      <c r="C8977">
        <v>1948</v>
      </c>
      <c r="D8977" s="61" t="s">
        <v>2655</v>
      </c>
    </row>
    <row r="8978" spans="1:4" hidden="1" x14ac:dyDescent="0.25">
      <c r="A8978" s="61" t="s">
        <v>281</v>
      </c>
      <c r="B8978" s="61" t="s">
        <v>282</v>
      </c>
      <c r="C8978">
        <v>1949</v>
      </c>
      <c r="D8978" s="61" t="s">
        <v>2655</v>
      </c>
    </row>
    <row r="8979" spans="1:4" hidden="1" x14ac:dyDescent="0.25">
      <c r="A8979" s="61" t="s">
        <v>281</v>
      </c>
      <c r="B8979" s="61" t="s">
        <v>282</v>
      </c>
      <c r="C8979">
        <v>1950</v>
      </c>
      <c r="D8979" s="61" t="s">
        <v>1727</v>
      </c>
    </row>
    <row r="8980" spans="1:4" hidden="1" x14ac:dyDescent="0.25">
      <c r="A8980" s="61" t="s">
        <v>281</v>
      </c>
      <c r="B8980" s="61" t="s">
        <v>282</v>
      </c>
      <c r="C8980">
        <v>1951</v>
      </c>
      <c r="D8980" s="61" t="s">
        <v>2443</v>
      </c>
    </row>
    <row r="8981" spans="1:4" hidden="1" x14ac:dyDescent="0.25">
      <c r="A8981" s="61" t="s">
        <v>281</v>
      </c>
      <c r="B8981" s="61" t="s">
        <v>282</v>
      </c>
      <c r="C8981">
        <v>1952</v>
      </c>
      <c r="D8981" s="61" t="s">
        <v>1497</v>
      </c>
    </row>
    <row r="8982" spans="1:4" hidden="1" x14ac:dyDescent="0.25">
      <c r="A8982" s="61" t="s">
        <v>281</v>
      </c>
      <c r="B8982" s="61" t="s">
        <v>282</v>
      </c>
      <c r="C8982">
        <v>1953</v>
      </c>
      <c r="D8982" s="61" t="s">
        <v>1870</v>
      </c>
    </row>
    <row r="8983" spans="1:4" hidden="1" x14ac:dyDescent="0.25">
      <c r="A8983" s="61" t="s">
        <v>281</v>
      </c>
      <c r="B8983" s="61" t="s">
        <v>282</v>
      </c>
      <c r="C8983">
        <v>1954</v>
      </c>
      <c r="D8983" s="61" t="s">
        <v>1870</v>
      </c>
    </row>
    <row r="8984" spans="1:4" hidden="1" x14ac:dyDescent="0.25">
      <c r="A8984" s="61" t="s">
        <v>281</v>
      </c>
      <c r="B8984" s="61" t="s">
        <v>282</v>
      </c>
      <c r="C8984">
        <v>1955</v>
      </c>
      <c r="D8984" s="61" t="s">
        <v>1870</v>
      </c>
    </row>
    <row r="8985" spans="1:4" hidden="1" x14ac:dyDescent="0.25">
      <c r="A8985" s="61" t="s">
        <v>281</v>
      </c>
      <c r="B8985" s="61" t="s">
        <v>282</v>
      </c>
      <c r="C8985">
        <v>1956</v>
      </c>
      <c r="D8985" s="61" t="s">
        <v>1870</v>
      </c>
    </row>
    <row r="8986" spans="1:4" hidden="1" x14ac:dyDescent="0.25">
      <c r="A8986" s="61" t="s">
        <v>281</v>
      </c>
      <c r="B8986" s="61" t="s">
        <v>282</v>
      </c>
      <c r="C8986">
        <v>1957</v>
      </c>
      <c r="D8986" s="61" t="s">
        <v>1870</v>
      </c>
    </row>
    <row r="8987" spans="1:4" hidden="1" x14ac:dyDescent="0.25">
      <c r="A8987" s="61" t="s">
        <v>281</v>
      </c>
      <c r="B8987" s="61" t="s">
        <v>282</v>
      </c>
      <c r="C8987">
        <v>1958</v>
      </c>
      <c r="D8987" s="61" t="s">
        <v>1870</v>
      </c>
    </row>
    <row r="8988" spans="1:4" hidden="1" x14ac:dyDescent="0.25">
      <c r="A8988" s="61" t="s">
        <v>281</v>
      </c>
      <c r="B8988" s="61" t="s">
        <v>282</v>
      </c>
      <c r="C8988">
        <v>1959</v>
      </c>
      <c r="D8988" s="61" t="s">
        <v>1870</v>
      </c>
    </row>
    <row r="8989" spans="1:4" hidden="1" x14ac:dyDescent="0.25">
      <c r="A8989" s="61" t="s">
        <v>281</v>
      </c>
      <c r="B8989" s="61" t="s">
        <v>282</v>
      </c>
      <c r="C8989">
        <v>1960</v>
      </c>
      <c r="D8989" s="61" t="s">
        <v>1770</v>
      </c>
    </row>
    <row r="8990" spans="1:4" hidden="1" x14ac:dyDescent="0.25">
      <c r="A8990" s="61" t="s">
        <v>281</v>
      </c>
      <c r="B8990" s="61" t="s">
        <v>282</v>
      </c>
      <c r="C8990">
        <v>1961</v>
      </c>
      <c r="D8990" s="61" t="s">
        <v>1518</v>
      </c>
    </row>
    <row r="8991" spans="1:4" hidden="1" x14ac:dyDescent="0.25">
      <c r="A8991" s="61" t="s">
        <v>281</v>
      </c>
      <c r="B8991" s="61" t="s">
        <v>282</v>
      </c>
      <c r="C8991">
        <v>1962</v>
      </c>
      <c r="D8991" s="61" t="s">
        <v>1819</v>
      </c>
    </row>
    <row r="8992" spans="1:4" hidden="1" x14ac:dyDescent="0.25">
      <c r="A8992" s="61" t="s">
        <v>281</v>
      </c>
      <c r="B8992" s="61" t="s">
        <v>282</v>
      </c>
      <c r="C8992">
        <v>1963</v>
      </c>
      <c r="D8992" s="61" t="s">
        <v>2150</v>
      </c>
    </row>
    <row r="8993" spans="1:4" hidden="1" x14ac:dyDescent="0.25">
      <c r="A8993" s="61" t="s">
        <v>281</v>
      </c>
      <c r="B8993" s="61" t="s">
        <v>282</v>
      </c>
      <c r="C8993">
        <v>1964</v>
      </c>
      <c r="D8993" s="61" t="s">
        <v>2150</v>
      </c>
    </row>
    <row r="8994" spans="1:4" hidden="1" x14ac:dyDescent="0.25">
      <c r="A8994" s="61" t="s">
        <v>281</v>
      </c>
      <c r="B8994" s="61" t="s">
        <v>282</v>
      </c>
      <c r="C8994">
        <v>1965</v>
      </c>
      <c r="D8994" s="61" t="s">
        <v>2150</v>
      </c>
    </row>
    <row r="8995" spans="1:4" hidden="1" x14ac:dyDescent="0.25">
      <c r="A8995" s="61" t="s">
        <v>281</v>
      </c>
      <c r="B8995" s="61" t="s">
        <v>282</v>
      </c>
      <c r="C8995">
        <v>1966</v>
      </c>
      <c r="D8995" s="61" t="s">
        <v>2150</v>
      </c>
    </row>
    <row r="8996" spans="1:4" hidden="1" x14ac:dyDescent="0.25">
      <c r="A8996" s="61" t="s">
        <v>281</v>
      </c>
      <c r="B8996" s="61" t="s">
        <v>282</v>
      </c>
      <c r="C8996">
        <v>1967</v>
      </c>
      <c r="D8996" s="61" t="s">
        <v>2188</v>
      </c>
    </row>
    <row r="8997" spans="1:4" hidden="1" x14ac:dyDescent="0.25">
      <c r="A8997" s="61" t="s">
        <v>281</v>
      </c>
      <c r="B8997" s="61" t="s">
        <v>282</v>
      </c>
      <c r="C8997">
        <v>1968</v>
      </c>
      <c r="D8997" s="61" t="s">
        <v>2188</v>
      </c>
    </row>
    <row r="8998" spans="1:4" hidden="1" x14ac:dyDescent="0.25">
      <c r="A8998" s="61" t="s">
        <v>281</v>
      </c>
      <c r="B8998" s="61" t="s">
        <v>282</v>
      </c>
      <c r="C8998">
        <v>1969</v>
      </c>
      <c r="D8998" s="61" t="s">
        <v>2188</v>
      </c>
    </row>
    <row r="8999" spans="1:4" hidden="1" x14ac:dyDescent="0.25">
      <c r="A8999" s="61" t="s">
        <v>281</v>
      </c>
      <c r="B8999" s="61" t="s">
        <v>282</v>
      </c>
      <c r="C8999">
        <v>1970</v>
      </c>
      <c r="D8999" s="61" t="s">
        <v>2230</v>
      </c>
    </row>
    <row r="9000" spans="1:4" hidden="1" x14ac:dyDescent="0.25">
      <c r="A9000" s="61" t="s">
        <v>281</v>
      </c>
      <c r="B9000" s="61" t="s">
        <v>282</v>
      </c>
      <c r="C9000">
        <v>1971</v>
      </c>
      <c r="D9000" s="61" t="s">
        <v>2230</v>
      </c>
    </row>
    <row r="9001" spans="1:4" hidden="1" x14ac:dyDescent="0.25">
      <c r="A9001" s="61" t="s">
        <v>281</v>
      </c>
      <c r="B9001" s="61" t="s">
        <v>282</v>
      </c>
      <c r="C9001">
        <v>1972</v>
      </c>
      <c r="D9001" s="61" t="s">
        <v>2230</v>
      </c>
    </row>
    <row r="9002" spans="1:4" hidden="1" x14ac:dyDescent="0.25">
      <c r="A9002" s="61" t="s">
        <v>281</v>
      </c>
      <c r="B9002" s="61" t="s">
        <v>282</v>
      </c>
      <c r="C9002">
        <v>1973</v>
      </c>
      <c r="D9002" s="61" t="s">
        <v>2603</v>
      </c>
    </row>
    <row r="9003" spans="1:4" hidden="1" x14ac:dyDescent="0.25">
      <c r="A9003" s="61" t="s">
        <v>281</v>
      </c>
      <c r="B9003" s="61" t="s">
        <v>282</v>
      </c>
      <c r="C9003">
        <v>1974</v>
      </c>
      <c r="D9003" s="61" t="s">
        <v>2303</v>
      </c>
    </row>
    <row r="9004" spans="1:4" hidden="1" x14ac:dyDescent="0.25">
      <c r="A9004" s="61" t="s">
        <v>281</v>
      </c>
      <c r="B9004" s="61" t="s">
        <v>282</v>
      </c>
      <c r="C9004">
        <v>1975</v>
      </c>
      <c r="D9004" s="61" t="s">
        <v>2656</v>
      </c>
    </row>
    <row r="9005" spans="1:4" hidden="1" x14ac:dyDescent="0.25">
      <c r="A9005" s="61" t="s">
        <v>281</v>
      </c>
      <c r="B9005" s="61" t="s">
        <v>282</v>
      </c>
      <c r="C9005">
        <v>1976</v>
      </c>
      <c r="D9005" s="61" t="s">
        <v>2656</v>
      </c>
    </row>
    <row r="9006" spans="1:4" hidden="1" x14ac:dyDescent="0.25">
      <c r="A9006" s="61" t="s">
        <v>281</v>
      </c>
      <c r="B9006" s="61" t="s">
        <v>282</v>
      </c>
      <c r="C9006">
        <v>1977</v>
      </c>
      <c r="D9006" s="61" t="s">
        <v>2656</v>
      </c>
    </row>
    <row r="9007" spans="1:4" hidden="1" x14ac:dyDescent="0.25">
      <c r="A9007" s="61" t="s">
        <v>281</v>
      </c>
      <c r="B9007" s="61" t="s">
        <v>282</v>
      </c>
      <c r="C9007">
        <v>1978</v>
      </c>
      <c r="D9007" s="61" t="s">
        <v>2656</v>
      </c>
    </row>
    <row r="9008" spans="1:4" hidden="1" x14ac:dyDescent="0.25">
      <c r="A9008" s="61" t="s">
        <v>281</v>
      </c>
      <c r="B9008" s="61" t="s">
        <v>282</v>
      </c>
      <c r="C9008">
        <v>1979</v>
      </c>
      <c r="D9008" s="61" t="s">
        <v>2656</v>
      </c>
    </row>
    <row r="9009" spans="1:4" hidden="1" x14ac:dyDescent="0.25">
      <c r="A9009" s="61" t="s">
        <v>281</v>
      </c>
      <c r="B9009" s="61" t="s">
        <v>282</v>
      </c>
      <c r="C9009">
        <v>1980</v>
      </c>
      <c r="D9009" s="61" t="s">
        <v>2125</v>
      </c>
    </row>
    <row r="9010" spans="1:4" hidden="1" x14ac:dyDescent="0.25">
      <c r="A9010" s="61" t="s">
        <v>281</v>
      </c>
      <c r="B9010" s="61" t="s">
        <v>282</v>
      </c>
      <c r="C9010">
        <v>1981</v>
      </c>
      <c r="D9010" s="61" t="s">
        <v>2125</v>
      </c>
    </row>
    <row r="9011" spans="1:4" hidden="1" x14ac:dyDescent="0.25">
      <c r="A9011" s="61" t="s">
        <v>281</v>
      </c>
      <c r="B9011" s="61" t="s">
        <v>282</v>
      </c>
      <c r="C9011">
        <v>1982</v>
      </c>
      <c r="D9011" s="61" t="s">
        <v>2125</v>
      </c>
    </row>
    <row r="9012" spans="1:4" hidden="1" x14ac:dyDescent="0.25">
      <c r="A9012" s="61" t="s">
        <v>281</v>
      </c>
      <c r="B9012" s="61" t="s">
        <v>282</v>
      </c>
      <c r="C9012">
        <v>1983</v>
      </c>
      <c r="D9012" s="61" t="s">
        <v>2125</v>
      </c>
    </row>
    <row r="9013" spans="1:4" hidden="1" x14ac:dyDescent="0.25">
      <c r="A9013" s="61" t="s">
        <v>281</v>
      </c>
      <c r="B9013" s="61" t="s">
        <v>282</v>
      </c>
      <c r="C9013">
        <v>1984</v>
      </c>
      <c r="D9013" s="61" t="s">
        <v>2125</v>
      </c>
    </row>
    <row r="9014" spans="1:4" hidden="1" x14ac:dyDescent="0.25">
      <c r="A9014" s="61" t="s">
        <v>281</v>
      </c>
      <c r="B9014" s="61" t="s">
        <v>282</v>
      </c>
      <c r="C9014">
        <v>1985</v>
      </c>
      <c r="D9014" s="61" t="s">
        <v>2125</v>
      </c>
    </row>
    <row r="9015" spans="1:4" hidden="1" x14ac:dyDescent="0.25">
      <c r="A9015" s="61" t="s">
        <v>281</v>
      </c>
      <c r="B9015" s="61" t="s">
        <v>282</v>
      </c>
      <c r="C9015">
        <v>1986</v>
      </c>
      <c r="D9015" s="61" t="s">
        <v>2125</v>
      </c>
    </row>
    <row r="9016" spans="1:4" hidden="1" x14ac:dyDescent="0.25">
      <c r="A9016" s="61" t="s">
        <v>281</v>
      </c>
      <c r="B9016" s="61" t="s">
        <v>282</v>
      </c>
      <c r="C9016">
        <v>1987</v>
      </c>
      <c r="D9016" s="61" t="s">
        <v>2125</v>
      </c>
    </row>
    <row r="9017" spans="1:4" hidden="1" x14ac:dyDescent="0.25">
      <c r="A9017" s="61" t="s">
        <v>281</v>
      </c>
      <c r="B9017" s="61" t="s">
        <v>282</v>
      </c>
      <c r="C9017">
        <v>1988</v>
      </c>
      <c r="D9017" s="61" t="s">
        <v>2125</v>
      </c>
    </row>
    <row r="9018" spans="1:4" hidden="1" x14ac:dyDescent="0.25">
      <c r="A9018" s="61" t="s">
        <v>281</v>
      </c>
      <c r="B9018" s="61" t="s">
        <v>282</v>
      </c>
      <c r="C9018">
        <v>1989</v>
      </c>
      <c r="D9018" s="61" t="s">
        <v>2125</v>
      </c>
    </row>
    <row r="9019" spans="1:4" hidden="1" x14ac:dyDescent="0.25">
      <c r="A9019" s="61" t="s">
        <v>281</v>
      </c>
      <c r="B9019" s="61" t="s">
        <v>282</v>
      </c>
      <c r="C9019">
        <v>1990</v>
      </c>
      <c r="D9019" s="61" t="s">
        <v>2499</v>
      </c>
    </row>
    <row r="9020" spans="1:4" hidden="1" x14ac:dyDescent="0.25">
      <c r="A9020" s="61" t="s">
        <v>281</v>
      </c>
      <c r="B9020" s="61" t="s">
        <v>282</v>
      </c>
      <c r="C9020">
        <v>1991</v>
      </c>
      <c r="D9020" s="61" t="s">
        <v>1866</v>
      </c>
    </row>
    <row r="9021" spans="1:4" hidden="1" x14ac:dyDescent="0.25">
      <c r="A9021" s="61" t="s">
        <v>281</v>
      </c>
      <c r="B9021" s="61" t="s">
        <v>282</v>
      </c>
      <c r="C9021">
        <v>1992</v>
      </c>
      <c r="D9021" s="61" t="s">
        <v>568</v>
      </c>
    </row>
    <row r="9022" spans="1:4" hidden="1" x14ac:dyDescent="0.25">
      <c r="A9022" s="61" t="s">
        <v>281</v>
      </c>
      <c r="B9022" s="61" t="s">
        <v>282</v>
      </c>
      <c r="C9022">
        <v>1993</v>
      </c>
      <c r="D9022" s="61" t="s">
        <v>2657</v>
      </c>
    </row>
    <row r="9023" spans="1:4" hidden="1" x14ac:dyDescent="0.25">
      <c r="A9023" s="61" t="s">
        <v>281</v>
      </c>
      <c r="B9023" s="61" t="s">
        <v>282</v>
      </c>
      <c r="C9023">
        <v>1994</v>
      </c>
      <c r="D9023" s="61" t="s">
        <v>2657</v>
      </c>
    </row>
    <row r="9024" spans="1:4" hidden="1" x14ac:dyDescent="0.25">
      <c r="A9024" s="61" t="s">
        <v>281</v>
      </c>
      <c r="B9024" s="61" t="s">
        <v>282</v>
      </c>
      <c r="C9024">
        <v>1995</v>
      </c>
      <c r="D9024" s="61" t="s">
        <v>2657</v>
      </c>
    </row>
    <row r="9025" spans="1:4" hidden="1" x14ac:dyDescent="0.25">
      <c r="A9025" s="61" t="s">
        <v>281</v>
      </c>
      <c r="B9025" s="61" t="s">
        <v>282</v>
      </c>
      <c r="C9025">
        <v>1996</v>
      </c>
      <c r="D9025" s="61" t="s">
        <v>2657</v>
      </c>
    </row>
    <row r="9026" spans="1:4" hidden="1" x14ac:dyDescent="0.25">
      <c r="A9026" s="61" t="s">
        <v>281</v>
      </c>
      <c r="B9026" s="61" t="s">
        <v>282</v>
      </c>
      <c r="C9026">
        <v>1997</v>
      </c>
      <c r="D9026" s="61" t="s">
        <v>2657</v>
      </c>
    </row>
    <row r="9027" spans="1:4" hidden="1" x14ac:dyDescent="0.25">
      <c r="A9027" s="61" t="s">
        <v>281</v>
      </c>
      <c r="B9027" s="61" t="s">
        <v>282</v>
      </c>
      <c r="C9027">
        <v>1998</v>
      </c>
      <c r="D9027" s="61" t="s">
        <v>2496</v>
      </c>
    </row>
    <row r="9028" spans="1:4" hidden="1" x14ac:dyDescent="0.25">
      <c r="A9028" s="61" t="s">
        <v>281</v>
      </c>
      <c r="B9028" s="61" t="s">
        <v>282</v>
      </c>
      <c r="C9028">
        <v>1999</v>
      </c>
      <c r="D9028" s="61" t="s">
        <v>2496</v>
      </c>
    </row>
    <row r="9029" spans="1:4" hidden="1" x14ac:dyDescent="0.25">
      <c r="A9029" s="61" t="s">
        <v>281</v>
      </c>
      <c r="B9029" s="61" t="s">
        <v>282</v>
      </c>
      <c r="C9029">
        <v>2000</v>
      </c>
      <c r="D9029" s="61" t="s">
        <v>2321</v>
      </c>
    </row>
    <row r="9030" spans="1:4" hidden="1" x14ac:dyDescent="0.25">
      <c r="A9030" s="61" t="s">
        <v>281</v>
      </c>
      <c r="B9030" s="61" t="s">
        <v>282</v>
      </c>
      <c r="C9030">
        <v>2001</v>
      </c>
      <c r="D9030" s="61" t="s">
        <v>2492</v>
      </c>
    </row>
    <row r="9031" spans="1:4" hidden="1" x14ac:dyDescent="0.25">
      <c r="A9031" s="61" t="s">
        <v>281</v>
      </c>
      <c r="B9031" s="61" t="s">
        <v>282</v>
      </c>
      <c r="C9031">
        <v>2002</v>
      </c>
      <c r="D9031" s="61" t="s">
        <v>2124</v>
      </c>
    </row>
    <row r="9032" spans="1:4" hidden="1" x14ac:dyDescent="0.25">
      <c r="A9032" s="61" t="s">
        <v>281</v>
      </c>
      <c r="B9032" s="61" t="s">
        <v>282</v>
      </c>
      <c r="C9032">
        <v>2003</v>
      </c>
      <c r="D9032" s="61" t="s">
        <v>2124</v>
      </c>
    </row>
    <row r="9033" spans="1:4" hidden="1" x14ac:dyDescent="0.25">
      <c r="A9033" s="61" t="s">
        <v>281</v>
      </c>
      <c r="B9033" s="61" t="s">
        <v>282</v>
      </c>
      <c r="C9033">
        <v>2004</v>
      </c>
      <c r="D9033" s="61" t="s">
        <v>2124</v>
      </c>
    </row>
    <row r="9034" spans="1:4" hidden="1" x14ac:dyDescent="0.25">
      <c r="A9034" s="61" t="s">
        <v>281</v>
      </c>
      <c r="B9034" s="61" t="s">
        <v>282</v>
      </c>
      <c r="C9034">
        <v>2005</v>
      </c>
      <c r="D9034" s="61" t="s">
        <v>2124</v>
      </c>
    </row>
    <row r="9035" spans="1:4" hidden="1" x14ac:dyDescent="0.25">
      <c r="A9035" s="61" t="s">
        <v>281</v>
      </c>
      <c r="B9035" s="61" t="s">
        <v>282</v>
      </c>
      <c r="C9035">
        <v>2006</v>
      </c>
      <c r="D9035" s="61" t="s">
        <v>2124</v>
      </c>
    </row>
    <row r="9036" spans="1:4" hidden="1" x14ac:dyDescent="0.25">
      <c r="A9036" s="61" t="s">
        <v>281</v>
      </c>
      <c r="B9036" s="61" t="s">
        <v>282</v>
      </c>
      <c r="C9036">
        <v>2007</v>
      </c>
      <c r="D9036" s="61" t="s">
        <v>2124</v>
      </c>
    </row>
    <row r="9037" spans="1:4" hidden="1" x14ac:dyDescent="0.25">
      <c r="A9037" s="61" t="s">
        <v>281</v>
      </c>
      <c r="B9037" s="61" t="s">
        <v>282</v>
      </c>
      <c r="C9037">
        <v>2008</v>
      </c>
      <c r="D9037" s="61" t="s">
        <v>2124</v>
      </c>
    </row>
    <row r="9038" spans="1:4" hidden="1" x14ac:dyDescent="0.25">
      <c r="A9038" s="61" t="s">
        <v>281</v>
      </c>
      <c r="B9038" s="61" t="s">
        <v>282</v>
      </c>
      <c r="C9038">
        <v>2009</v>
      </c>
      <c r="D9038" s="61" t="s">
        <v>2124</v>
      </c>
    </row>
    <row r="9039" spans="1:4" hidden="1" x14ac:dyDescent="0.25">
      <c r="A9039" s="61" t="s">
        <v>281</v>
      </c>
      <c r="B9039" s="61" t="s">
        <v>282</v>
      </c>
      <c r="C9039">
        <v>2010</v>
      </c>
      <c r="D9039" s="61" t="s">
        <v>2124</v>
      </c>
    </row>
    <row r="9040" spans="1:4" hidden="1" x14ac:dyDescent="0.25">
      <c r="A9040" s="61" t="s">
        <v>281</v>
      </c>
      <c r="B9040" s="61" t="s">
        <v>282</v>
      </c>
      <c r="C9040">
        <v>2011</v>
      </c>
      <c r="D9040" s="61" t="s">
        <v>2437</v>
      </c>
    </row>
    <row r="9041" spans="1:4" hidden="1" x14ac:dyDescent="0.25">
      <c r="A9041" s="61" t="s">
        <v>281</v>
      </c>
      <c r="B9041" s="61" t="s">
        <v>282</v>
      </c>
      <c r="C9041">
        <v>2012</v>
      </c>
      <c r="D9041" s="61" t="s">
        <v>2129</v>
      </c>
    </row>
    <row r="9042" spans="1:4" hidden="1" x14ac:dyDescent="0.25">
      <c r="A9042" s="61" t="s">
        <v>281</v>
      </c>
      <c r="B9042" s="61" t="s">
        <v>282</v>
      </c>
      <c r="C9042">
        <v>2013</v>
      </c>
      <c r="D9042" s="61" t="s">
        <v>2500</v>
      </c>
    </row>
    <row r="9043" spans="1:4" hidden="1" x14ac:dyDescent="0.25">
      <c r="A9043" s="61" t="s">
        <v>281</v>
      </c>
      <c r="B9043" s="61" t="s">
        <v>282</v>
      </c>
      <c r="C9043">
        <v>2014</v>
      </c>
      <c r="D9043" s="61" t="s">
        <v>2500</v>
      </c>
    </row>
    <row r="9044" spans="1:4" hidden="1" x14ac:dyDescent="0.25">
      <c r="A9044" s="61" t="s">
        <v>281</v>
      </c>
      <c r="B9044" s="61" t="s">
        <v>282</v>
      </c>
      <c r="C9044">
        <v>2015</v>
      </c>
      <c r="D9044" s="61" t="s">
        <v>2500</v>
      </c>
    </row>
    <row r="9045" spans="1:4" hidden="1" x14ac:dyDescent="0.25">
      <c r="A9045" s="61" t="s">
        <v>281</v>
      </c>
      <c r="B9045" s="61" t="s">
        <v>282</v>
      </c>
      <c r="C9045">
        <v>2016</v>
      </c>
      <c r="D9045" s="61" t="s">
        <v>2123</v>
      </c>
    </row>
    <row r="9046" spans="1:4" hidden="1" x14ac:dyDescent="0.25">
      <c r="A9046" s="61" t="s">
        <v>281</v>
      </c>
      <c r="B9046" s="61" t="s">
        <v>282</v>
      </c>
      <c r="C9046">
        <v>2017</v>
      </c>
      <c r="D9046" s="61" t="s">
        <v>2627</v>
      </c>
    </row>
    <row r="9047" spans="1:4" hidden="1" x14ac:dyDescent="0.25">
      <c r="A9047" s="61" t="s">
        <v>281</v>
      </c>
      <c r="B9047" s="61" t="s">
        <v>282</v>
      </c>
      <c r="C9047">
        <v>2018</v>
      </c>
      <c r="D9047" s="61" t="s">
        <v>2131</v>
      </c>
    </row>
    <row r="9048" spans="1:4" hidden="1" x14ac:dyDescent="0.25">
      <c r="A9048" s="61" t="s">
        <v>281</v>
      </c>
      <c r="B9048" s="61" t="s">
        <v>282</v>
      </c>
      <c r="C9048">
        <v>2019</v>
      </c>
      <c r="D9048" s="61" t="s">
        <v>2645</v>
      </c>
    </row>
    <row r="9049" spans="1:4" hidden="1" x14ac:dyDescent="0.25">
      <c r="A9049" s="61" t="s">
        <v>281</v>
      </c>
      <c r="B9049" s="61" t="s">
        <v>282</v>
      </c>
      <c r="C9049">
        <v>2020</v>
      </c>
      <c r="D9049" s="61" t="s">
        <v>2191</v>
      </c>
    </row>
    <row r="9050" spans="1:4" hidden="1" x14ac:dyDescent="0.25">
      <c r="A9050" s="61" t="s">
        <v>281</v>
      </c>
      <c r="B9050" s="61" t="s">
        <v>282</v>
      </c>
      <c r="C9050">
        <v>2021</v>
      </c>
      <c r="D9050" s="61" t="s">
        <v>552</v>
      </c>
    </row>
    <row r="9051" spans="1:4" hidden="1" x14ac:dyDescent="0.25">
      <c r="A9051" s="61" t="s">
        <v>281</v>
      </c>
      <c r="B9051" s="61" t="s">
        <v>282</v>
      </c>
      <c r="C9051">
        <v>2022</v>
      </c>
      <c r="D9051" s="61" t="s">
        <v>1510</v>
      </c>
    </row>
    <row r="9052" spans="1:4" x14ac:dyDescent="0.25">
      <c r="A9052" s="61" t="s">
        <v>281</v>
      </c>
      <c r="B9052" s="61" t="s">
        <v>282</v>
      </c>
      <c r="C9052">
        <v>2023</v>
      </c>
      <c r="D9052" s="61">
        <v>8.5999999999999993E-2</v>
      </c>
    </row>
    <row r="9053" spans="1:4" hidden="1" x14ac:dyDescent="0.25">
      <c r="A9053" s="61" t="s">
        <v>138</v>
      </c>
      <c r="B9053" s="61" t="s">
        <v>284</v>
      </c>
      <c r="C9053">
        <v>1789</v>
      </c>
      <c r="D9053" s="61" t="s">
        <v>2101</v>
      </c>
    </row>
    <row r="9054" spans="1:4" hidden="1" x14ac:dyDescent="0.25">
      <c r="A9054" s="61" t="s">
        <v>138</v>
      </c>
      <c r="B9054" s="61" t="s">
        <v>284</v>
      </c>
      <c r="C9054">
        <v>1790</v>
      </c>
      <c r="D9054" s="61" t="s">
        <v>2101</v>
      </c>
    </row>
    <row r="9055" spans="1:4" hidden="1" x14ac:dyDescent="0.25">
      <c r="A9055" s="61" t="s">
        <v>138</v>
      </c>
      <c r="B9055" s="61" t="s">
        <v>284</v>
      </c>
      <c r="C9055">
        <v>1791</v>
      </c>
      <c r="D9055" s="61" t="s">
        <v>2101</v>
      </c>
    </row>
    <row r="9056" spans="1:4" hidden="1" x14ac:dyDescent="0.25">
      <c r="A9056" s="61" t="s">
        <v>138</v>
      </c>
      <c r="B9056" s="61" t="s">
        <v>284</v>
      </c>
      <c r="C9056">
        <v>1792</v>
      </c>
      <c r="D9056" s="61" t="s">
        <v>2101</v>
      </c>
    </row>
    <row r="9057" spans="1:4" hidden="1" x14ac:dyDescent="0.25">
      <c r="A9057" s="61" t="s">
        <v>138</v>
      </c>
      <c r="B9057" s="61" t="s">
        <v>284</v>
      </c>
      <c r="C9057">
        <v>1793</v>
      </c>
      <c r="D9057" s="61" t="s">
        <v>2101</v>
      </c>
    </row>
    <row r="9058" spans="1:4" hidden="1" x14ac:dyDescent="0.25">
      <c r="A9058" s="61" t="s">
        <v>138</v>
      </c>
      <c r="B9058" s="61" t="s">
        <v>284</v>
      </c>
      <c r="C9058">
        <v>1794</v>
      </c>
      <c r="D9058" s="61" t="s">
        <v>2101</v>
      </c>
    </row>
    <row r="9059" spans="1:4" hidden="1" x14ac:dyDescent="0.25">
      <c r="A9059" s="61" t="s">
        <v>138</v>
      </c>
      <c r="B9059" s="61" t="s">
        <v>284</v>
      </c>
      <c r="C9059">
        <v>1795</v>
      </c>
      <c r="D9059" s="61" t="s">
        <v>2101</v>
      </c>
    </row>
    <row r="9060" spans="1:4" hidden="1" x14ac:dyDescent="0.25">
      <c r="A9060" s="61" t="s">
        <v>138</v>
      </c>
      <c r="B9060" s="61" t="s">
        <v>284</v>
      </c>
      <c r="C9060">
        <v>1796</v>
      </c>
      <c r="D9060" s="61" t="s">
        <v>2101</v>
      </c>
    </row>
    <row r="9061" spans="1:4" hidden="1" x14ac:dyDescent="0.25">
      <c r="A9061" s="61" t="s">
        <v>138</v>
      </c>
      <c r="B9061" s="61" t="s">
        <v>284</v>
      </c>
      <c r="C9061">
        <v>1797</v>
      </c>
      <c r="D9061" s="61" t="s">
        <v>2101</v>
      </c>
    </row>
    <row r="9062" spans="1:4" hidden="1" x14ac:dyDescent="0.25">
      <c r="A9062" s="61" t="s">
        <v>138</v>
      </c>
      <c r="B9062" s="61" t="s">
        <v>284</v>
      </c>
      <c r="C9062">
        <v>1798</v>
      </c>
      <c r="D9062" s="61" t="s">
        <v>2101</v>
      </c>
    </row>
    <row r="9063" spans="1:4" hidden="1" x14ac:dyDescent="0.25">
      <c r="A9063" s="61" t="s">
        <v>138</v>
      </c>
      <c r="B9063" s="61" t="s">
        <v>284</v>
      </c>
      <c r="C9063">
        <v>1799</v>
      </c>
      <c r="D9063" s="61" t="s">
        <v>2101</v>
      </c>
    </row>
    <row r="9064" spans="1:4" hidden="1" x14ac:dyDescent="0.25">
      <c r="A9064" s="61" t="s">
        <v>138</v>
      </c>
      <c r="B9064" s="61" t="s">
        <v>284</v>
      </c>
      <c r="C9064">
        <v>1800</v>
      </c>
      <c r="D9064" s="61" t="s">
        <v>2101</v>
      </c>
    </row>
    <row r="9065" spans="1:4" hidden="1" x14ac:dyDescent="0.25">
      <c r="A9065" s="61" t="s">
        <v>138</v>
      </c>
      <c r="B9065" s="61" t="s">
        <v>284</v>
      </c>
      <c r="C9065">
        <v>1801</v>
      </c>
      <c r="D9065" s="61" t="s">
        <v>2101</v>
      </c>
    </row>
    <row r="9066" spans="1:4" hidden="1" x14ac:dyDescent="0.25">
      <c r="A9066" s="61" t="s">
        <v>138</v>
      </c>
      <c r="B9066" s="61" t="s">
        <v>284</v>
      </c>
      <c r="C9066">
        <v>1802</v>
      </c>
      <c r="D9066" s="61" t="s">
        <v>2101</v>
      </c>
    </row>
    <row r="9067" spans="1:4" hidden="1" x14ac:dyDescent="0.25">
      <c r="A9067" s="61" t="s">
        <v>138</v>
      </c>
      <c r="B9067" s="61" t="s">
        <v>284</v>
      </c>
      <c r="C9067">
        <v>1803</v>
      </c>
      <c r="D9067" s="61" t="s">
        <v>2101</v>
      </c>
    </row>
    <row r="9068" spans="1:4" hidden="1" x14ac:dyDescent="0.25">
      <c r="A9068" s="61" t="s">
        <v>138</v>
      </c>
      <c r="B9068" s="61" t="s">
        <v>284</v>
      </c>
      <c r="C9068">
        <v>1804</v>
      </c>
      <c r="D9068" s="61" t="s">
        <v>2101</v>
      </c>
    </row>
    <row r="9069" spans="1:4" hidden="1" x14ac:dyDescent="0.25">
      <c r="A9069" s="61" t="s">
        <v>138</v>
      </c>
      <c r="B9069" s="61" t="s">
        <v>284</v>
      </c>
      <c r="C9069">
        <v>1805</v>
      </c>
      <c r="D9069" s="61" t="s">
        <v>2101</v>
      </c>
    </row>
    <row r="9070" spans="1:4" hidden="1" x14ac:dyDescent="0.25">
      <c r="A9070" s="61" t="s">
        <v>138</v>
      </c>
      <c r="B9070" s="61" t="s">
        <v>284</v>
      </c>
      <c r="C9070">
        <v>1806</v>
      </c>
      <c r="D9070" s="61" t="s">
        <v>2101</v>
      </c>
    </row>
    <row r="9071" spans="1:4" hidden="1" x14ac:dyDescent="0.25">
      <c r="A9071" s="61" t="s">
        <v>138</v>
      </c>
      <c r="B9071" s="61" t="s">
        <v>284</v>
      </c>
      <c r="C9071">
        <v>1807</v>
      </c>
      <c r="D9071" s="61" t="s">
        <v>2101</v>
      </c>
    </row>
    <row r="9072" spans="1:4" hidden="1" x14ac:dyDescent="0.25">
      <c r="A9072" s="61" t="s">
        <v>138</v>
      </c>
      <c r="B9072" s="61" t="s">
        <v>284</v>
      </c>
      <c r="C9072">
        <v>1808</v>
      </c>
      <c r="D9072" s="61" t="s">
        <v>2101</v>
      </c>
    </row>
    <row r="9073" spans="1:4" hidden="1" x14ac:dyDescent="0.25">
      <c r="A9073" s="61" t="s">
        <v>138</v>
      </c>
      <c r="B9073" s="61" t="s">
        <v>284</v>
      </c>
      <c r="C9073">
        <v>1809</v>
      </c>
      <c r="D9073" s="61" t="s">
        <v>2101</v>
      </c>
    </row>
    <row r="9074" spans="1:4" hidden="1" x14ac:dyDescent="0.25">
      <c r="A9074" s="61" t="s">
        <v>138</v>
      </c>
      <c r="B9074" s="61" t="s">
        <v>284</v>
      </c>
      <c r="C9074">
        <v>1810</v>
      </c>
      <c r="D9074" s="61" t="s">
        <v>2101</v>
      </c>
    </row>
    <row r="9075" spans="1:4" hidden="1" x14ac:dyDescent="0.25">
      <c r="A9075" s="61" t="s">
        <v>138</v>
      </c>
      <c r="B9075" s="61" t="s">
        <v>284</v>
      </c>
      <c r="C9075">
        <v>1811</v>
      </c>
      <c r="D9075" s="61" t="s">
        <v>2101</v>
      </c>
    </row>
    <row r="9076" spans="1:4" hidden="1" x14ac:dyDescent="0.25">
      <c r="A9076" s="61" t="s">
        <v>138</v>
      </c>
      <c r="B9076" s="61" t="s">
        <v>284</v>
      </c>
      <c r="C9076">
        <v>1812</v>
      </c>
      <c r="D9076" s="61" t="s">
        <v>2101</v>
      </c>
    </row>
    <row r="9077" spans="1:4" hidden="1" x14ac:dyDescent="0.25">
      <c r="A9077" s="61" t="s">
        <v>138</v>
      </c>
      <c r="B9077" s="61" t="s">
        <v>284</v>
      </c>
      <c r="C9077">
        <v>1813</v>
      </c>
      <c r="D9077" s="61" t="s">
        <v>2101</v>
      </c>
    </row>
    <row r="9078" spans="1:4" hidden="1" x14ac:dyDescent="0.25">
      <c r="A9078" s="61" t="s">
        <v>138</v>
      </c>
      <c r="B9078" s="61" t="s">
        <v>284</v>
      </c>
      <c r="C9078">
        <v>1814</v>
      </c>
      <c r="D9078" s="61" t="s">
        <v>2101</v>
      </c>
    </row>
    <row r="9079" spans="1:4" hidden="1" x14ac:dyDescent="0.25">
      <c r="A9079" s="61" t="s">
        <v>138</v>
      </c>
      <c r="B9079" s="61" t="s">
        <v>284</v>
      </c>
      <c r="C9079">
        <v>1815</v>
      </c>
      <c r="D9079" s="61" t="s">
        <v>2101</v>
      </c>
    </row>
    <row r="9080" spans="1:4" hidden="1" x14ac:dyDescent="0.25">
      <c r="A9080" s="61" t="s">
        <v>138</v>
      </c>
      <c r="B9080" s="61" t="s">
        <v>284</v>
      </c>
      <c r="C9080">
        <v>1816</v>
      </c>
      <c r="D9080" s="61" t="s">
        <v>2101</v>
      </c>
    </row>
    <row r="9081" spans="1:4" hidden="1" x14ac:dyDescent="0.25">
      <c r="A9081" s="61" t="s">
        <v>138</v>
      </c>
      <c r="B9081" s="61" t="s">
        <v>284</v>
      </c>
      <c r="C9081">
        <v>1817</v>
      </c>
      <c r="D9081" s="61" t="s">
        <v>2101</v>
      </c>
    </row>
    <row r="9082" spans="1:4" hidden="1" x14ac:dyDescent="0.25">
      <c r="A9082" s="61" t="s">
        <v>138</v>
      </c>
      <c r="B9082" s="61" t="s">
        <v>284</v>
      </c>
      <c r="C9082">
        <v>1818</v>
      </c>
      <c r="D9082" s="61" t="s">
        <v>2101</v>
      </c>
    </row>
    <row r="9083" spans="1:4" hidden="1" x14ac:dyDescent="0.25">
      <c r="A9083" s="61" t="s">
        <v>138</v>
      </c>
      <c r="B9083" s="61" t="s">
        <v>284</v>
      </c>
      <c r="C9083">
        <v>1819</v>
      </c>
      <c r="D9083" s="61" t="s">
        <v>2101</v>
      </c>
    </row>
    <row r="9084" spans="1:4" hidden="1" x14ac:dyDescent="0.25">
      <c r="A9084" s="61" t="s">
        <v>138</v>
      </c>
      <c r="B9084" s="61" t="s">
        <v>284</v>
      </c>
      <c r="C9084">
        <v>1820</v>
      </c>
      <c r="D9084" s="61" t="s">
        <v>2101</v>
      </c>
    </row>
    <row r="9085" spans="1:4" hidden="1" x14ac:dyDescent="0.25">
      <c r="A9085" s="61" t="s">
        <v>138</v>
      </c>
      <c r="B9085" s="61" t="s">
        <v>284</v>
      </c>
      <c r="C9085">
        <v>1821</v>
      </c>
      <c r="D9085" s="61" t="s">
        <v>2101</v>
      </c>
    </row>
    <row r="9086" spans="1:4" hidden="1" x14ac:dyDescent="0.25">
      <c r="A9086" s="61" t="s">
        <v>138</v>
      </c>
      <c r="B9086" s="61" t="s">
        <v>284</v>
      </c>
      <c r="C9086">
        <v>1822</v>
      </c>
      <c r="D9086" s="61" t="s">
        <v>2101</v>
      </c>
    </row>
    <row r="9087" spans="1:4" hidden="1" x14ac:dyDescent="0.25">
      <c r="A9087" s="61" t="s">
        <v>138</v>
      </c>
      <c r="B9087" s="61" t="s">
        <v>284</v>
      </c>
      <c r="C9087">
        <v>1823</v>
      </c>
      <c r="D9087" s="61" t="s">
        <v>2101</v>
      </c>
    </row>
    <row r="9088" spans="1:4" hidden="1" x14ac:dyDescent="0.25">
      <c r="A9088" s="61" t="s">
        <v>138</v>
      </c>
      <c r="B9088" s="61" t="s">
        <v>284</v>
      </c>
      <c r="C9088">
        <v>1824</v>
      </c>
      <c r="D9088" s="61" t="s">
        <v>2101</v>
      </c>
    </row>
    <row r="9089" spans="1:4" hidden="1" x14ac:dyDescent="0.25">
      <c r="A9089" s="61" t="s">
        <v>138</v>
      </c>
      <c r="B9089" s="61" t="s">
        <v>284</v>
      </c>
      <c r="C9089">
        <v>1825</v>
      </c>
      <c r="D9089" s="61" t="s">
        <v>2102</v>
      </c>
    </row>
    <row r="9090" spans="1:4" hidden="1" x14ac:dyDescent="0.25">
      <c r="A9090" s="61" t="s">
        <v>138</v>
      </c>
      <c r="B9090" s="61" t="s">
        <v>284</v>
      </c>
      <c r="C9090">
        <v>1826</v>
      </c>
      <c r="D9090" s="61" t="s">
        <v>2102</v>
      </c>
    </row>
    <row r="9091" spans="1:4" hidden="1" x14ac:dyDescent="0.25">
      <c r="A9091" s="61" t="s">
        <v>138</v>
      </c>
      <c r="B9091" s="61" t="s">
        <v>284</v>
      </c>
      <c r="C9091">
        <v>1827</v>
      </c>
      <c r="D9091" s="61" t="s">
        <v>2102</v>
      </c>
    </row>
    <row r="9092" spans="1:4" hidden="1" x14ac:dyDescent="0.25">
      <c r="A9092" s="61" t="s">
        <v>138</v>
      </c>
      <c r="B9092" s="61" t="s">
        <v>284</v>
      </c>
      <c r="C9092">
        <v>1828</v>
      </c>
      <c r="D9092" s="61" t="s">
        <v>2102</v>
      </c>
    </row>
    <row r="9093" spans="1:4" hidden="1" x14ac:dyDescent="0.25">
      <c r="A9093" s="61" t="s">
        <v>138</v>
      </c>
      <c r="B9093" s="61" t="s">
        <v>284</v>
      </c>
      <c r="C9093">
        <v>1829</v>
      </c>
      <c r="D9093" s="61" t="s">
        <v>2102</v>
      </c>
    </row>
    <row r="9094" spans="1:4" hidden="1" x14ac:dyDescent="0.25">
      <c r="A9094" s="61" t="s">
        <v>138</v>
      </c>
      <c r="B9094" s="61" t="s">
        <v>284</v>
      </c>
      <c r="C9094">
        <v>1830</v>
      </c>
      <c r="D9094" s="61" t="s">
        <v>2102</v>
      </c>
    </row>
    <row r="9095" spans="1:4" hidden="1" x14ac:dyDescent="0.25">
      <c r="A9095" s="61" t="s">
        <v>138</v>
      </c>
      <c r="B9095" s="61" t="s">
        <v>284</v>
      </c>
      <c r="C9095">
        <v>1831</v>
      </c>
      <c r="D9095" s="61" t="s">
        <v>2102</v>
      </c>
    </row>
    <row r="9096" spans="1:4" hidden="1" x14ac:dyDescent="0.25">
      <c r="A9096" s="61" t="s">
        <v>138</v>
      </c>
      <c r="B9096" s="61" t="s">
        <v>284</v>
      </c>
      <c r="C9096">
        <v>1832</v>
      </c>
      <c r="D9096" s="61" t="s">
        <v>2102</v>
      </c>
    </row>
    <row r="9097" spans="1:4" hidden="1" x14ac:dyDescent="0.25">
      <c r="A9097" s="61" t="s">
        <v>138</v>
      </c>
      <c r="B9097" s="61" t="s">
        <v>284</v>
      </c>
      <c r="C9097">
        <v>1833</v>
      </c>
      <c r="D9097" s="61" t="s">
        <v>2103</v>
      </c>
    </row>
    <row r="9098" spans="1:4" hidden="1" x14ac:dyDescent="0.25">
      <c r="A9098" s="61" t="s">
        <v>138</v>
      </c>
      <c r="B9098" s="61" t="s">
        <v>284</v>
      </c>
      <c r="C9098">
        <v>1834</v>
      </c>
      <c r="D9098" s="61" t="s">
        <v>2103</v>
      </c>
    </row>
    <row r="9099" spans="1:4" hidden="1" x14ac:dyDescent="0.25">
      <c r="A9099" s="61" t="s">
        <v>138</v>
      </c>
      <c r="B9099" s="61" t="s">
        <v>284</v>
      </c>
      <c r="C9099">
        <v>1835</v>
      </c>
      <c r="D9099" s="61" t="s">
        <v>2103</v>
      </c>
    </row>
    <row r="9100" spans="1:4" hidden="1" x14ac:dyDescent="0.25">
      <c r="A9100" s="61" t="s">
        <v>138</v>
      </c>
      <c r="B9100" s="61" t="s">
        <v>284</v>
      </c>
      <c r="C9100">
        <v>1836</v>
      </c>
      <c r="D9100" s="61" t="s">
        <v>2103</v>
      </c>
    </row>
    <row r="9101" spans="1:4" hidden="1" x14ac:dyDescent="0.25">
      <c r="A9101" s="61" t="s">
        <v>138</v>
      </c>
      <c r="B9101" s="61" t="s">
        <v>284</v>
      </c>
      <c r="C9101">
        <v>1837</v>
      </c>
      <c r="D9101" s="61" t="s">
        <v>2103</v>
      </c>
    </row>
    <row r="9102" spans="1:4" hidden="1" x14ac:dyDescent="0.25">
      <c r="A9102" s="61" t="s">
        <v>138</v>
      </c>
      <c r="B9102" s="61" t="s">
        <v>284</v>
      </c>
      <c r="C9102">
        <v>1838</v>
      </c>
      <c r="D9102" s="61" t="s">
        <v>2103</v>
      </c>
    </row>
    <row r="9103" spans="1:4" hidden="1" x14ac:dyDescent="0.25">
      <c r="A9103" s="61" t="s">
        <v>138</v>
      </c>
      <c r="B9103" s="61" t="s">
        <v>284</v>
      </c>
      <c r="C9103">
        <v>1839</v>
      </c>
      <c r="D9103" s="61" t="s">
        <v>2103</v>
      </c>
    </row>
    <row r="9104" spans="1:4" hidden="1" x14ac:dyDescent="0.25">
      <c r="A9104" s="61" t="s">
        <v>138</v>
      </c>
      <c r="B9104" s="61" t="s">
        <v>284</v>
      </c>
      <c r="C9104">
        <v>1840</v>
      </c>
      <c r="D9104" s="61" t="s">
        <v>2103</v>
      </c>
    </row>
    <row r="9105" spans="1:4" hidden="1" x14ac:dyDescent="0.25">
      <c r="A9105" s="61" t="s">
        <v>138</v>
      </c>
      <c r="B9105" s="61" t="s">
        <v>284</v>
      </c>
      <c r="C9105">
        <v>1841</v>
      </c>
      <c r="D9105" s="61" t="s">
        <v>2103</v>
      </c>
    </row>
    <row r="9106" spans="1:4" hidden="1" x14ac:dyDescent="0.25">
      <c r="A9106" s="61" t="s">
        <v>138</v>
      </c>
      <c r="B9106" s="61" t="s">
        <v>284</v>
      </c>
      <c r="C9106">
        <v>1842</v>
      </c>
      <c r="D9106" s="61" t="s">
        <v>2104</v>
      </c>
    </row>
    <row r="9107" spans="1:4" hidden="1" x14ac:dyDescent="0.25">
      <c r="A9107" s="61" t="s">
        <v>138</v>
      </c>
      <c r="B9107" s="61" t="s">
        <v>284</v>
      </c>
      <c r="C9107">
        <v>1843</v>
      </c>
      <c r="D9107" s="61" t="s">
        <v>2104</v>
      </c>
    </row>
    <row r="9108" spans="1:4" hidden="1" x14ac:dyDescent="0.25">
      <c r="A9108" s="61" t="s">
        <v>138</v>
      </c>
      <c r="B9108" s="61" t="s">
        <v>284</v>
      </c>
      <c r="C9108">
        <v>1844</v>
      </c>
      <c r="D9108" s="61" t="s">
        <v>2104</v>
      </c>
    </row>
    <row r="9109" spans="1:4" hidden="1" x14ac:dyDescent="0.25">
      <c r="A9109" s="61" t="s">
        <v>138</v>
      </c>
      <c r="B9109" s="61" t="s">
        <v>284</v>
      </c>
      <c r="C9109">
        <v>1845</v>
      </c>
      <c r="D9109" s="61" t="s">
        <v>2104</v>
      </c>
    </row>
    <row r="9110" spans="1:4" hidden="1" x14ac:dyDescent="0.25">
      <c r="A9110" s="61" t="s">
        <v>138</v>
      </c>
      <c r="B9110" s="61" t="s">
        <v>284</v>
      </c>
      <c r="C9110">
        <v>1846</v>
      </c>
      <c r="D9110" s="61" t="s">
        <v>2104</v>
      </c>
    </row>
    <row r="9111" spans="1:4" hidden="1" x14ac:dyDescent="0.25">
      <c r="A9111" s="61" t="s">
        <v>138</v>
      </c>
      <c r="B9111" s="61" t="s">
        <v>284</v>
      </c>
      <c r="C9111">
        <v>1847</v>
      </c>
      <c r="D9111" s="61" t="s">
        <v>2104</v>
      </c>
    </row>
    <row r="9112" spans="1:4" hidden="1" x14ac:dyDescent="0.25">
      <c r="A9112" s="61" t="s">
        <v>138</v>
      </c>
      <c r="B9112" s="61" t="s">
        <v>284</v>
      </c>
      <c r="C9112">
        <v>1848</v>
      </c>
      <c r="D9112" s="61" t="s">
        <v>2104</v>
      </c>
    </row>
    <row r="9113" spans="1:4" hidden="1" x14ac:dyDescent="0.25">
      <c r="A9113" s="61" t="s">
        <v>138</v>
      </c>
      <c r="B9113" s="61" t="s">
        <v>284</v>
      </c>
      <c r="C9113">
        <v>1849</v>
      </c>
      <c r="D9113" s="61" t="s">
        <v>2104</v>
      </c>
    </row>
    <row r="9114" spans="1:4" hidden="1" x14ac:dyDescent="0.25">
      <c r="A9114" s="61" t="s">
        <v>138</v>
      </c>
      <c r="B9114" s="61" t="s">
        <v>284</v>
      </c>
      <c r="C9114">
        <v>1850</v>
      </c>
      <c r="D9114" s="61" t="s">
        <v>2104</v>
      </c>
    </row>
    <row r="9115" spans="1:4" hidden="1" x14ac:dyDescent="0.25">
      <c r="A9115" s="61" t="s">
        <v>138</v>
      </c>
      <c r="B9115" s="61" t="s">
        <v>284</v>
      </c>
      <c r="C9115">
        <v>1851</v>
      </c>
      <c r="D9115" s="61" t="s">
        <v>2104</v>
      </c>
    </row>
    <row r="9116" spans="1:4" hidden="1" x14ac:dyDescent="0.25">
      <c r="A9116" s="61" t="s">
        <v>138</v>
      </c>
      <c r="B9116" s="61" t="s">
        <v>284</v>
      </c>
      <c r="C9116">
        <v>1852</v>
      </c>
      <c r="D9116" s="61" t="s">
        <v>2104</v>
      </c>
    </row>
    <row r="9117" spans="1:4" hidden="1" x14ac:dyDescent="0.25">
      <c r="A9117" s="61" t="s">
        <v>138</v>
      </c>
      <c r="B9117" s="61" t="s">
        <v>284</v>
      </c>
      <c r="C9117">
        <v>1853</v>
      </c>
      <c r="D9117" s="61" t="s">
        <v>2104</v>
      </c>
    </row>
    <row r="9118" spans="1:4" hidden="1" x14ac:dyDescent="0.25">
      <c r="A9118" s="61" t="s">
        <v>138</v>
      </c>
      <c r="B9118" s="61" t="s">
        <v>284</v>
      </c>
      <c r="C9118">
        <v>1854</v>
      </c>
      <c r="D9118" s="61" t="s">
        <v>2104</v>
      </c>
    </row>
    <row r="9119" spans="1:4" hidden="1" x14ac:dyDescent="0.25">
      <c r="A9119" s="61" t="s">
        <v>138</v>
      </c>
      <c r="B9119" s="61" t="s">
        <v>284</v>
      </c>
      <c r="C9119">
        <v>1855</v>
      </c>
      <c r="D9119" s="61" t="s">
        <v>1850</v>
      </c>
    </row>
    <row r="9120" spans="1:4" hidden="1" x14ac:dyDescent="0.25">
      <c r="A9120" s="61" t="s">
        <v>138</v>
      </c>
      <c r="B9120" s="61" t="s">
        <v>284</v>
      </c>
      <c r="C9120">
        <v>1856</v>
      </c>
      <c r="D9120" s="61" t="s">
        <v>1850</v>
      </c>
    </row>
    <row r="9121" spans="1:4" hidden="1" x14ac:dyDescent="0.25">
      <c r="A9121" s="61" t="s">
        <v>138</v>
      </c>
      <c r="B9121" s="61" t="s">
        <v>284</v>
      </c>
      <c r="C9121">
        <v>1857</v>
      </c>
      <c r="D9121" s="61" t="s">
        <v>1850</v>
      </c>
    </row>
    <row r="9122" spans="1:4" hidden="1" x14ac:dyDescent="0.25">
      <c r="A9122" s="61" t="s">
        <v>138</v>
      </c>
      <c r="B9122" s="61" t="s">
        <v>284</v>
      </c>
      <c r="C9122">
        <v>1858</v>
      </c>
      <c r="D9122" s="61" t="s">
        <v>1850</v>
      </c>
    </row>
    <row r="9123" spans="1:4" hidden="1" x14ac:dyDescent="0.25">
      <c r="A9123" s="61" t="s">
        <v>138</v>
      </c>
      <c r="B9123" s="61" t="s">
        <v>284</v>
      </c>
      <c r="C9123">
        <v>1859</v>
      </c>
      <c r="D9123" s="61" t="s">
        <v>1850</v>
      </c>
    </row>
    <row r="9124" spans="1:4" hidden="1" x14ac:dyDescent="0.25">
      <c r="A9124" s="61" t="s">
        <v>138</v>
      </c>
      <c r="B9124" s="61" t="s">
        <v>284</v>
      </c>
      <c r="C9124">
        <v>1860</v>
      </c>
      <c r="D9124" s="61" t="s">
        <v>1850</v>
      </c>
    </row>
    <row r="9125" spans="1:4" hidden="1" x14ac:dyDescent="0.25">
      <c r="A9125" s="61" t="s">
        <v>138</v>
      </c>
      <c r="B9125" s="61" t="s">
        <v>284</v>
      </c>
      <c r="C9125">
        <v>1861</v>
      </c>
      <c r="D9125" s="61" t="s">
        <v>2105</v>
      </c>
    </row>
    <row r="9126" spans="1:4" hidden="1" x14ac:dyDescent="0.25">
      <c r="A9126" s="61" t="s">
        <v>138</v>
      </c>
      <c r="B9126" s="61" t="s">
        <v>284</v>
      </c>
      <c r="C9126">
        <v>1862</v>
      </c>
      <c r="D9126" s="61" t="s">
        <v>2105</v>
      </c>
    </row>
    <row r="9127" spans="1:4" hidden="1" x14ac:dyDescent="0.25">
      <c r="A9127" s="61" t="s">
        <v>138</v>
      </c>
      <c r="B9127" s="61" t="s">
        <v>284</v>
      </c>
      <c r="C9127">
        <v>1863</v>
      </c>
      <c r="D9127" s="61" t="s">
        <v>2105</v>
      </c>
    </row>
    <row r="9128" spans="1:4" hidden="1" x14ac:dyDescent="0.25">
      <c r="A9128" s="61" t="s">
        <v>138</v>
      </c>
      <c r="B9128" s="61" t="s">
        <v>284</v>
      </c>
      <c r="C9128">
        <v>1864</v>
      </c>
      <c r="D9128" s="61" t="s">
        <v>1754</v>
      </c>
    </row>
    <row r="9129" spans="1:4" hidden="1" x14ac:dyDescent="0.25">
      <c r="A9129" s="61" t="s">
        <v>138</v>
      </c>
      <c r="B9129" s="61" t="s">
        <v>284</v>
      </c>
      <c r="C9129">
        <v>1865</v>
      </c>
      <c r="D9129" s="61" t="s">
        <v>2106</v>
      </c>
    </row>
    <row r="9130" spans="1:4" hidden="1" x14ac:dyDescent="0.25">
      <c r="A9130" s="61" t="s">
        <v>138</v>
      </c>
      <c r="B9130" s="61" t="s">
        <v>284</v>
      </c>
      <c r="C9130">
        <v>1866</v>
      </c>
      <c r="D9130" s="61" t="s">
        <v>1836</v>
      </c>
    </row>
    <row r="9131" spans="1:4" hidden="1" x14ac:dyDescent="0.25">
      <c r="A9131" s="61" t="s">
        <v>138</v>
      </c>
      <c r="B9131" s="61" t="s">
        <v>284</v>
      </c>
      <c r="C9131">
        <v>1867</v>
      </c>
      <c r="D9131" s="61" t="s">
        <v>1836</v>
      </c>
    </row>
    <row r="9132" spans="1:4" hidden="1" x14ac:dyDescent="0.25">
      <c r="A9132" s="61" t="s">
        <v>138</v>
      </c>
      <c r="B9132" s="61" t="s">
        <v>284</v>
      </c>
      <c r="C9132">
        <v>1868</v>
      </c>
      <c r="D9132" s="61" t="s">
        <v>1728</v>
      </c>
    </row>
    <row r="9133" spans="1:4" hidden="1" x14ac:dyDescent="0.25">
      <c r="A9133" s="61" t="s">
        <v>138</v>
      </c>
      <c r="B9133" s="61" t="s">
        <v>284</v>
      </c>
      <c r="C9133">
        <v>1869</v>
      </c>
      <c r="D9133" s="61" t="s">
        <v>1728</v>
      </c>
    </row>
    <row r="9134" spans="1:4" hidden="1" x14ac:dyDescent="0.25">
      <c r="A9134" s="61" t="s">
        <v>138</v>
      </c>
      <c r="B9134" s="61" t="s">
        <v>284</v>
      </c>
      <c r="C9134">
        <v>1870</v>
      </c>
      <c r="D9134" s="61" t="s">
        <v>2107</v>
      </c>
    </row>
    <row r="9135" spans="1:4" hidden="1" x14ac:dyDescent="0.25">
      <c r="A9135" s="61" t="s">
        <v>138</v>
      </c>
      <c r="B9135" s="61" t="s">
        <v>284</v>
      </c>
      <c r="C9135">
        <v>1871</v>
      </c>
      <c r="D9135" s="61" t="s">
        <v>2107</v>
      </c>
    </row>
    <row r="9136" spans="1:4" hidden="1" x14ac:dyDescent="0.25">
      <c r="A9136" s="61" t="s">
        <v>138</v>
      </c>
      <c r="B9136" s="61" t="s">
        <v>284</v>
      </c>
      <c r="C9136">
        <v>1872</v>
      </c>
      <c r="D9136" s="61" t="s">
        <v>2107</v>
      </c>
    </row>
    <row r="9137" spans="1:4" hidden="1" x14ac:dyDescent="0.25">
      <c r="A9137" s="61" t="s">
        <v>138</v>
      </c>
      <c r="B9137" s="61" t="s">
        <v>284</v>
      </c>
      <c r="C9137">
        <v>1873</v>
      </c>
      <c r="D9137" s="61" t="s">
        <v>2107</v>
      </c>
    </row>
    <row r="9138" spans="1:4" hidden="1" x14ac:dyDescent="0.25">
      <c r="A9138" s="61" t="s">
        <v>138</v>
      </c>
      <c r="B9138" s="61" t="s">
        <v>284</v>
      </c>
      <c r="C9138">
        <v>1874</v>
      </c>
      <c r="D9138" s="61" t="s">
        <v>2108</v>
      </c>
    </row>
    <row r="9139" spans="1:4" hidden="1" x14ac:dyDescent="0.25">
      <c r="A9139" s="61" t="s">
        <v>138</v>
      </c>
      <c r="B9139" s="61" t="s">
        <v>284</v>
      </c>
      <c r="C9139">
        <v>1875</v>
      </c>
      <c r="D9139" s="61" t="s">
        <v>2108</v>
      </c>
    </row>
    <row r="9140" spans="1:4" hidden="1" x14ac:dyDescent="0.25">
      <c r="A9140" s="61" t="s">
        <v>138</v>
      </c>
      <c r="B9140" s="61" t="s">
        <v>284</v>
      </c>
      <c r="C9140">
        <v>1876</v>
      </c>
      <c r="D9140" s="61" t="s">
        <v>2108</v>
      </c>
    </row>
    <row r="9141" spans="1:4" hidden="1" x14ac:dyDescent="0.25">
      <c r="A9141" s="61" t="s">
        <v>138</v>
      </c>
      <c r="B9141" s="61" t="s">
        <v>284</v>
      </c>
      <c r="C9141">
        <v>1877</v>
      </c>
      <c r="D9141" s="61" t="s">
        <v>2108</v>
      </c>
    </row>
    <row r="9142" spans="1:4" hidden="1" x14ac:dyDescent="0.25">
      <c r="A9142" s="61" t="s">
        <v>138</v>
      </c>
      <c r="B9142" s="61" t="s">
        <v>284</v>
      </c>
      <c r="C9142">
        <v>1878</v>
      </c>
      <c r="D9142" s="61" t="s">
        <v>1499</v>
      </c>
    </row>
    <row r="9143" spans="1:4" hidden="1" x14ac:dyDescent="0.25">
      <c r="A9143" s="61" t="s">
        <v>138</v>
      </c>
      <c r="B9143" s="61" t="s">
        <v>284</v>
      </c>
      <c r="C9143">
        <v>1879</v>
      </c>
      <c r="D9143" s="61" t="s">
        <v>1499</v>
      </c>
    </row>
    <row r="9144" spans="1:4" hidden="1" x14ac:dyDescent="0.25">
      <c r="A9144" s="61" t="s">
        <v>138</v>
      </c>
      <c r="B9144" s="61" t="s">
        <v>284</v>
      </c>
      <c r="C9144">
        <v>1880</v>
      </c>
      <c r="D9144" s="61" t="s">
        <v>1499</v>
      </c>
    </row>
    <row r="9145" spans="1:4" hidden="1" x14ac:dyDescent="0.25">
      <c r="A9145" s="61" t="s">
        <v>138</v>
      </c>
      <c r="B9145" s="61" t="s">
        <v>284</v>
      </c>
      <c r="C9145">
        <v>1881</v>
      </c>
      <c r="D9145" s="61" t="s">
        <v>1492</v>
      </c>
    </row>
    <row r="9146" spans="1:4" hidden="1" x14ac:dyDescent="0.25">
      <c r="A9146" s="61" t="s">
        <v>138</v>
      </c>
      <c r="B9146" s="61" t="s">
        <v>284</v>
      </c>
      <c r="C9146">
        <v>1882</v>
      </c>
      <c r="D9146" s="61" t="s">
        <v>1492</v>
      </c>
    </row>
    <row r="9147" spans="1:4" hidden="1" x14ac:dyDescent="0.25">
      <c r="A9147" s="61" t="s">
        <v>138</v>
      </c>
      <c r="B9147" s="61" t="s">
        <v>284</v>
      </c>
      <c r="C9147">
        <v>1883</v>
      </c>
      <c r="D9147" s="61" t="s">
        <v>1492</v>
      </c>
    </row>
    <row r="9148" spans="1:4" hidden="1" x14ac:dyDescent="0.25">
      <c r="A9148" s="61" t="s">
        <v>138</v>
      </c>
      <c r="B9148" s="61" t="s">
        <v>284</v>
      </c>
      <c r="C9148">
        <v>1884</v>
      </c>
      <c r="D9148" s="61" t="s">
        <v>1492</v>
      </c>
    </row>
    <row r="9149" spans="1:4" hidden="1" x14ac:dyDescent="0.25">
      <c r="A9149" s="61" t="s">
        <v>138</v>
      </c>
      <c r="B9149" s="61" t="s">
        <v>284</v>
      </c>
      <c r="C9149">
        <v>1885</v>
      </c>
      <c r="D9149" s="61" t="s">
        <v>2109</v>
      </c>
    </row>
    <row r="9150" spans="1:4" hidden="1" x14ac:dyDescent="0.25">
      <c r="A9150" s="61" t="s">
        <v>138</v>
      </c>
      <c r="B9150" s="61" t="s">
        <v>284</v>
      </c>
      <c r="C9150">
        <v>1886</v>
      </c>
      <c r="D9150" s="61" t="s">
        <v>2109</v>
      </c>
    </row>
    <row r="9151" spans="1:4" hidden="1" x14ac:dyDescent="0.25">
      <c r="A9151" s="61" t="s">
        <v>138</v>
      </c>
      <c r="B9151" s="61" t="s">
        <v>284</v>
      </c>
      <c r="C9151">
        <v>1887</v>
      </c>
      <c r="D9151" s="61" t="s">
        <v>2109</v>
      </c>
    </row>
    <row r="9152" spans="1:4" hidden="1" x14ac:dyDescent="0.25">
      <c r="A9152" s="61" t="s">
        <v>138</v>
      </c>
      <c r="B9152" s="61" t="s">
        <v>284</v>
      </c>
      <c r="C9152">
        <v>1888</v>
      </c>
      <c r="D9152" s="61" t="s">
        <v>2109</v>
      </c>
    </row>
    <row r="9153" spans="1:4" hidden="1" x14ac:dyDescent="0.25">
      <c r="A9153" s="61" t="s">
        <v>138</v>
      </c>
      <c r="B9153" s="61" t="s">
        <v>284</v>
      </c>
      <c r="C9153">
        <v>1889</v>
      </c>
      <c r="D9153" s="61" t="s">
        <v>2109</v>
      </c>
    </row>
    <row r="9154" spans="1:4" hidden="1" x14ac:dyDescent="0.25">
      <c r="A9154" s="61" t="s">
        <v>138</v>
      </c>
      <c r="B9154" s="61" t="s">
        <v>284</v>
      </c>
      <c r="C9154">
        <v>1890</v>
      </c>
      <c r="D9154" s="61" t="s">
        <v>2109</v>
      </c>
    </row>
    <row r="9155" spans="1:4" hidden="1" x14ac:dyDescent="0.25">
      <c r="A9155" s="61" t="s">
        <v>138</v>
      </c>
      <c r="B9155" s="61" t="s">
        <v>284</v>
      </c>
      <c r="C9155">
        <v>1891</v>
      </c>
      <c r="D9155" s="61" t="s">
        <v>2109</v>
      </c>
    </row>
    <row r="9156" spans="1:4" hidden="1" x14ac:dyDescent="0.25">
      <c r="A9156" s="61" t="s">
        <v>138</v>
      </c>
      <c r="B9156" s="61" t="s">
        <v>284</v>
      </c>
      <c r="C9156">
        <v>1892</v>
      </c>
      <c r="D9156" s="61" t="s">
        <v>2109</v>
      </c>
    </row>
    <row r="9157" spans="1:4" hidden="1" x14ac:dyDescent="0.25">
      <c r="A9157" s="61" t="s">
        <v>138</v>
      </c>
      <c r="B9157" s="61" t="s">
        <v>284</v>
      </c>
      <c r="C9157">
        <v>1893</v>
      </c>
      <c r="D9157" s="61" t="s">
        <v>2109</v>
      </c>
    </row>
    <row r="9158" spans="1:4" hidden="1" x14ac:dyDescent="0.25">
      <c r="A9158" s="61" t="s">
        <v>138</v>
      </c>
      <c r="B9158" s="61" t="s">
        <v>284</v>
      </c>
      <c r="C9158">
        <v>1894</v>
      </c>
      <c r="D9158" s="61" t="s">
        <v>2109</v>
      </c>
    </row>
    <row r="9159" spans="1:4" hidden="1" x14ac:dyDescent="0.25">
      <c r="A9159" s="61" t="s">
        <v>138</v>
      </c>
      <c r="B9159" s="61" t="s">
        <v>284</v>
      </c>
      <c r="C9159">
        <v>1895</v>
      </c>
      <c r="D9159" s="61" t="s">
        <v>2109</v>
      </c>
    </row>
    <row r="9160" spans="1:4" hidden="1" x14ac:dyDescent="0.25">
      <c r="A9160" s="61" t="s">
        <v>138</v>
      </c>
      <c r="B9160" s="61" t="s">
        <v>284</v>
      </c>
      <c r="C9160">
        <v>1896</v>
      </c>
      <c r="D9160" s="61" t="s">
        <v>2109</v>
      </c>
    </row>
    <row r="9161" spans="1:4" hidden="1" x14ac:dyDescent="0.25">
      <c r="A9161" s="61" t="s">
        <v>138</v>
      </c>
      <c r="B9161" s="61" t="s">
        <v>284</v>
      </c>
      <c r="C9161">
        <v>1897</v>
      </c>
      <c r="D9161" s="61" t="s">
        <v>2109</v>
      </c>
    </row>
    <row r="9162" spans="1:4" hidden="1" x14ac:dyDescent="0.25">
      <c r="A9162" s="61" t="s">
        <v>138</v>
      </c>
      <c r="B9162" s="61" t="s">
        <v>284</v>
      </c>
      <c r="C9162">
        <v>1898</v>
      </c>
      <c r="D9162" s="61" t="s">
        <v>2109</v>
      </c>
    </row>
    <row r="9163" spans="1:4" hidden="1" x14ac:dyDescent="0.25">
      <c r="A9163" s="61" t="s">
        <v>138</v>
      </c>
      <c r="B9163" s="61" t="s">
        <v>284</v>
      </c>
      <c r="C9163">
        <v>1899</v>
      </c>
      <c r="D9163" s="61" t="s">
        <v>2109</v>
      </c>
    </row>
    <row r="9164" spans="1:4" hidden="1" x14ac:dyDescent="0.25">
      <c r="A9164" s="61" t="s">
        <v>138</v>
      </c>
      <c r="B9164" s="61" t="s">
        <v>284</v>
      </c>
      <c r="C9164">
        <v>1900</v>
      </c>
      <c r="D9164" s="61" t="s">
        <v>2110</v>
      </c>
    </row>
    <row r="9165" spans="1:4" hidden="1" x14ac:dyDescent="0.25">
      <c r="A9165" s="61" t="s">
        <v>138</v>
      </c>
      <c r="B9165" s="61" t="s">
        <v>284</v>
      </c>
      <c r="C9165">
        <v>1901</v>
      </c>
      <c r="D9165" s="61" t="s">
        <v>2111</v>
      </c>
    </row>
    <row r="9166" spans="1:4" hidden="1" x14ac:dyDescent="0.25">
      <c r="A9166" s="61" t="s">
        <v>138</v>
      </c>
      <c r="B9166" s="61" t="s">
        <v>284</v>
      </c>
      <c r="C9166">
        <v>1902</v>
      </c>
      <c r="D9166" s="61" t="s">
        <v>2112</v>
      </c>
    </row>
    <row r="9167" spans="1:4" hidden="1" x14ac:dyDescent="0.25">
      <c r="A9167" s="61" t="s">
        <v>138</v>
      </c>
      <c r="B9167" s="61" t="s">
        <v>284</v>
      </c>
      <c r="C9167">
        <v>1903</v>
      </c>
      <c r="D9167" s="61" t="s">
        <v>2112</v>
      </c>
    </row>
    <row r="9168" spans="1:4" hidden="1" x14ac:dyDescent="0.25">
      <c r="A9168" s="61" t="s">
        <v>138</v>
      </c>
      <c r="B9168" s="61" t="s">
        <v>284</v>
      </c>
      <c r="C9168">
        <v>1904</v>
      </c>
      <c r="D9168" s="61" t="s">
        <v>2110</v>
      </c>
    </row>
    <row r="9169" spans="1:4" hidden="1" x14ac:dyDescent="0.25">
      <c r="A9169" s="61" t="s">
        <v>138</v>
      </c>
      <c r="B9169" s="61" t="s">
        <v>284</v>
      </c>
      <c r="C9169">
        <v>1905</v>
      </c>
      <c r="D9169" s="61" t="s">
        <v>2113</v>
      </c>
    </row>
    <row r="9170" spans="1:4" hidden="1" x14ac:dyDescent="0.25">
      <c r="A9170" s="61" t="s">
        <v>138</v>
      </c>
      <c r="B9170" s="61" t="s">
        <v>284</v>
      </c>
      <c r="C9170">
        <v>1906</v>
      </c>
      <c r="D9170" s="61" t="s">
        <v>2114</v>
      </c>
    </row>
    <row r="9171" spans="1:4" hidden="1" x14ac:dyDescent="0.25">
      <c r="A9171" s="61" t="s">
        <v>138</v>
      </c>
      <c r="B9171" s="61" t="s">
        <v>284</v>
      </c>
      <c r="C9171">
        <v>1907</v>
      </c>
      <c r="D9171" s="61" t="s">
        <v>2115</v>
      </c>
    </row>
    <row r="9172" spans="1:4" hidden="1" x14ac:dyDescent="0.25">
      <c r="A9172" s="61" t="s">
        <v>138</v>
      </c>
      <c r="B9172" s="61" t="s">
        <v>284</v>
      </c>
      <c r="C9172">
        <v>1908</v>
      </c>
      <c r="D9172" s="61" t="s">
        <v>1497</v>
      </c>
    </row>
    <row r="9173" spans="1:4" hidden="1" x14ac:dyDescent="0.25">
      <c r="A9173" s="61" t="s">
        <v>138</v>
      </c>
      <c r="B9173" s="61" t="s">
        <v>284</v>
      </c>
      <c r="C9173">
        <v>1909</v>
      </c>
      <c r="D9173" s="61" t="s">
        <v>1493</v>
      </c>
    </row>
    <row r="9174" spans="1:4" hidden="1" x14ac:dyDescent="0.25">
      <c r="A9174" s="61" t="s">
        <v>138</v>
      </c>
      <c r="B9174" s="61" t="s">
        <v>284</v>
      </c>
      <c r="C9174">
        <v>1910</v>
      </c>
      <c r="D9174" s="61" t="s">
        <v>543</v>
      </c>
    </row>
    <row r="9175" spans="1:4" hidden="1" x14ac:dyDescent="0.25">
      <c r="A9175" s="61" t="s">
        <v>138</v>
      </c>
      <c r="B9175" s="61" t="s">
        <v>284</v>
      </c>
      <c r="C9175">
        <v>1911</v>
      </c>
      <c r="D9175" s="61" t="s">
        <v>543</v>
      </c>
    </row>
    <row r="9176" spans="1:4" hidden="1" x14ac:dyDescent="0.25">
      <c r="A9176" s="61" t="s">
        <v>138</v>
      </c>
      <c r="B9176" s="61" t="s">
        <v>284</v>
      </c>
      <c r="C9176">
        <v>1912</v>
      </c>
      <c r="D9176" s="61" t="s">
        <v>543</v>
      </c>
    </row>
    <row r="9177" spans="1:4" hidden="1" x14ac:dyDescent="0.25">
      <c r="A9177" s="61" t="s">
        <v>138</v>
      </c>
      <c r="B9177" s="61" t="s">
        <v>284</v>
      </c>
      <c r="C9177">
        <v>1913</v>
      </c>
      <c r="D9177" s="61" t="s">
        <v>2116</v>
      </c>
    </row>
    <row r="9178" spans="1:4" hidden="1" x14ac:dyDescent="0.25">
      <c r="A9178" s="61" t="s">
        <v>138</v>
      </c>
      <c r="B9178" s="61" t="s">
        <v>284</v>
      </c>
      <c r="C9178">
        <v>1914</v>
      </c>
      <c r="D9178" s="61" t="s">
        <v>1741</v>
      </c>
    </row>
    <row r="9179" spans="1:4" hidden="1" x14ac:dyDescent="0.25">
      <c r="A9179" s="61" t="s">
        <v>138</v>
      </c>
      <c r="B9179" s="61" t="s">
        <v>284</v>
      </c>
      <c r="C9179">
        <v>1915</v>
      </c>
      <c r="D9179" s="61" t="s">
        <v>2117</v>
      </c>
    </row>
    <row r="9180" spans="1:4" hidden="1" x14ac:dyDescent="0.25">
      <c r="A9180" s="61" t="s">
        <v>138</v>
      </c>
      <c r="B9180" s="61" t="s">
        <v>284</v>
      </c>
      <c r="C9180">
        <v>1916</v>
      </c>
      <c r="D9180" s="61" t="s">
        <v>530</v>
      </c>
    </row>
    <row r="9181" spans="1:4" hidden="1" x14ac:dyDescent="0.25">
      <c r="A9181" s="61" t="s">
        <v>138</v>
      </c>
      <c r="B9181" s="61" t="s">
        <v>284</v>
      </c>
      <c r="C9181">
        <v>1917</v>
      </c>
      <c r="D9181" s="61" t="s">
        <v>2118</v>
      </c>
    </row>
    <row r="9182" spans="1:4" hidden="1" x14ac:dyDescent="0.25">
      <c r="A9182" s="61" t="s">
        <v>138</v>
      </c>
      <c r="B9182" s="61" t="s">
        <v>284</v>
      </c>
      <c r="C9182">
        <v>1918</v>
      </c>
      <c r="D9182" s="61" t="s">
        <v>2070</v>
      </c>
    </row>
    <row r="9183" spans="1:4" hidden="1" x14ac:dyDescent="0.25">
      <c r="A9183" s="61" t="s">
        <v>138</v>
      </c>
      <c r="B9183" s="61" t="s">
        <v>284</v>
      </c>
      <c r="C9183">
        <v>1919</v>
      </c>
      <c r="D9183" s="61" t="s">
        <v>2345</v>
      </c>
    </row>
    <row r="9184" spans="1:4" hidden="1" x14ac:dyDescent="0.25">
      <c r="A9184" s="61" t="s">
        <v>138</v>
      </c>
      <c r="B9184" s="61" t="s">
        <v>284</v>
      </c>
      <c r="C9184">
        <v>1920</v>
      </c>
      <c r="D9184" s="61" t="s">
        <v>2290</v>
      </c>
    </row>
    <row r="9185" spans="1:4" hidden="1" x14ac:dyDescent="0.25">
      <c r="A9185" s="61" t="s">
        <v>138</v>
      </c>
      <c r="B9185" s="61" t="s">
        <v>284</v>
      </c>
      <c r="C9185">
        <v>1921</v>
      </c>
      <c r="D9185" s="61" t="s">
        <v>2658</v>
      </c>
    </row>
    <row r="9186" spans="1:4" hidden="1" x14ac:dyDescent="0.25">
      <c r="A9186" s="61" t="s">
        <v>138</v>
      </c>
      <c r="B9186" s="61" t="s">
        <v>284</v>
      </c>
      <c r="C9186">
        <v>1922</v>
      </c>
      <c r="D9186" s="61" t="s">
        <v>2658</v>
      </c>
    </row>
    <row r="9187" spans="1:4" hidden="1" x14ac:dyDescent="0.25">
      <c r="A9187" s="61" t="s">
        <v>138</v>
      </c>
      <c r="B9187" s="61" t="s">
        <v>284</v>
      </c>
      <c r="C9187">
        <v>1923</v>
      </c>
      <c r="D9187" s="61" t="s">
        <v>2658</v>
      </c>
    </row>
    <row r="9188" spans="1:4" hidden="1" x14ac:dyDescent="0.25">
      <c r="A9188" s="61" t="s">
        <v>138</v>
      </c>
      <c r="B9188" s="61" t="s">
        <v>284</v>
      </c>
      <c r="C9188">
        <v>1924</v>
      </c>
      <c r="D9188" s="61" t="s">
        <v>2658</v>
      </c>
    </row>
    <row r="9189" spans="1:4" hidden="1" x14ac:dyDescent="0.25">
      <c r="A9189" s="61" t="s">
        <v>138</v>
      </c>
      <c r="B9189" s="61" t="s">
        <v>284</v>
      </c>
      <c r="C9189">
        <v>1925</v>
      </c>
      <c r="D9189" s="61" t="s">
        <v>2658</v>
      </c>
    </row>
    <row r="9190" spans="1:4" hidden="1" x14ac:dyDescent="0.25">
      <c r="A9190" s="61" t="s">
        <v>138</v>
      </c>
      <c r="B9190" s="61" t="s">
        <v>284</v>
      </c>
      <c r="C9190">
        <v>1926</v>
      </c>
      <c r="D9190" s="61" t="s">
        <v>2658</v>
      </c>
    </row>
    <row r="9191" spans="1:4" hidden="1" x14ac:dyDescent="0.25">
      <c r="A9191" s="61" t="s">
        <v>138</v>
      </c>
      <c r="B9191" s="61" t="s">
        <v>284</v>
      </c>
      <c r="C9191">
        <v>1927</v>
      </c>
      <c r="D9191" s="61" t="s">
        <v>2658</v>
      </c>
    </row>
    <row r="9192" spans="1:4" hidden="1" x14ac:dyDescent="0.25">
      <c r="A9192" s="61" t="s">
        <v>138</v>
      </c>
      <c r="B9192" s="61" t="s">
        <v>284</v>
      </c>
      <c r="C9192">
        <v>1928</v>
      </c>
      <c r="D9192" s="61" t="s">
        <v>2658</v>
      </c>
    </row>
    <row r="9193" spans="1:4" hidden="1" x14ac:dyDescent="0.25">
      <c r="A9193" s="61" t="s">
        <v>138</v>
      </c>
      <c r="B9193" s="61" t="s">
        <v>284</v>
      </c>
      <c r="C9193">
        <v>1929</v>
      </c>
      <c r="D9193" s="61" t="s">
        <v>2658</v>
      </c>
    </row>
    <row r="9194" spans="1:4" hidden="1" x14ac:dyDescent="0.25">
      <c r="A9194" s="61" t="s">
        <v>138</v>
      </c>
      <c r="B9194" s="61" t="s">
        <v>284</v>
      </c>
      <c r="C9194">
        <v>1930</v>
      </c>
      <c r="D9194" s="61" t="s">
        <v>2658</v>
      </c>
    </row>
    <row r="9195" spans="1:4" hidden="1" x14ac:dyDescent="0.25">
      <c r="A9195" s="61" t="s">
        <v>138</v>
      </c>
      <c r="B9195" s="61" t="s">
        <v>284</v>
      </c>
      <c r="C9195">
        <v>1931</v>
      </c>
      <c r="D9195" s="61" t="s">
        <v>2658</v>
      </c>
    </row>
    <row r="9196" spans="1:4" hidden="1" x14ac:dyDescent="0.25">
      <c r="A9196" s="61" t="s">
        <v>138</v>
      </c>
      <c r="B9196" s="61" t="s">
        <v>284</v>
      </c>
      <c r="C9196">
        <v>1932</v>
      </c>
      <c r="D9196" s="61" t="s">
        <v>2658</v>
      </c>
    </row>
    <row r="9197" spans="1:4" hidden="1" x14ac:dyDescent="0.25">
      <c r="A9197" s="61" t="s">
        <v>138</v>
      </c>
      <c r="B9197" s="61" t="s">
        <v>284</v>
      </c>
      <c r="C9197">
        <v>1933</v>
      </c>
      <c r="D9197" s="61" t="s">
        <v>2207</v>
      </c>
    </row>
    <row r="9198" spans="1:4" hidden="1" x14ac:dyDescent="0.25">
      <c r="A9198" s="61" t="s">
        <v>138</v>
      </c>
      <c r="B9198" s="61" t="s">
        <v>284</v>
      </c>
      <c r="C9198">
        <v>1934</v>
      </c>
      <c r="D9198" s="61" t="s">
        <v>2377</v>
      </c>
    </row>
    <row r="9199" spans="1:4" hidden="1" x14ac:dyDescent="0.25">
      <c r="A9199" s="61" t="s">
        <v>138</v>
      </c>
      <c r="B9199" s="61" t="s">
        <v>284</v>
      </c>
      <c r="C9199">
        <v>1935</v>
      </c>
      <c r="D9199" s="61" t="s">
        <v>2192</v>
      </c>
    </row>
    <row r="9200" spans="1:4" hidden="1" x14ac:dyDescent="0.25">
      <c r="A9200" s="61" t="s">
        <v>138</v>
      </c>
      <c r="B9200" s="61" t="s">
        <v>284</v>
      </c>
      <c r="C9200">
        <v>1936</v>
      </c>
      <c r="D9200" s="61" t="s">
        <v>2193</v>
      </c>
    </row>
    <row r="9201" spans="1:4" hidden="1" x14ac:dyDescent="0.25">
      <c r="A9201" s="61" t="s">
        <v>138</v>
      </c>
      <c r="B9201" s="61" t="s">
        <v>284</v>
      </c>
      <c r="C9201">
        <v>1937</v>
      </c>
      <c r="D9201" s="61" t="s">
        <v>2193</v>
      </c>
    </row>
    <row r="9202" spans="1:4" hidden="1" x14ac:dyDescent="0.25">
      <c r="A9202" s="61" t="s">
        <v>138</v>
      </c>
      <c r="B9202" s="61" t="s">
        <v>284</v>
      </c>
      <c r="C9202">
        <v>1938</v>
      </c>
      <c r="D9202" s="61" t="s">
        <v>2529</v>
      </c>
    </row>
    <row r="9203" spans="1:4" hidden="1" x14ac:dyDescent="0.25">
      <c r="A9203" s="61" t="s">
        <v>138</v>
      </c>
      <c r="B9203" s="61" t="s">
        <v>284</v>
      </c>
      <c r="C9203">
        <v>1939</v>
      </c>
      <c r="D9203" s="61" t="s">
        <v>2529</v>
      </c>
    </row>
    <row r="9204" spans="1:4" hidden="1" x14ac:dyDescent="0.25">
      <c r="A9204" s="61" t="s">
        <v>138</v>
      </c>
      <c r="B9204" s="61" t="s">
        <v>284</v>
      </c>
      <c r="C9204">
        <v>1940</v>
      </c>
      <c r="D9204" s="61" t="s">
        <v>1852</v>
      </c>
    </row>
    <row r="9205" spans="1:4" hidden="1" x14ac:dyDescent="0.25">
      <c r="A9205" s="61" t="s">
        <v>138</v>
      </c>
      <c r="B9205" s="61" t="s">
        <v>284</v>
      </c>
      <c r="C9205">
        <v>1941</v>
      </c>
      <c r="D9205" s="61" t="s">
        <v>1848</v>
      </c>
    </row>
    <row r="9206" spans="1:4" hidden="1" x14ac:dyDescent="0.25">
      <c r="A9206" s="61" t="s">
        <v>138</v>
      </c>
      <c r="B9206" s="61" t="s">
        <v>284</v>
      </c>
      <c r="C9206">
        <v>1942</v>
      </c>
      <c r="D9206" s="61" t="s">
        <v>1848</v>
      </c>
    </row>
    <row r="9207" spans="1:4" hidden="1" x14ac:dyDescent="0.25">
      <c r="A9207" s="61" t="s">
        <v>138</v>
      </c>
      <c r="B9207" s="61" t="s">
        <v>284</v>
      </c>
      <c r="C9207">
        <v>1943</v>
      </c>
      <c r="D9207" s="61" t="s">
        <v>1848</v>
      </c>
    </row>
    <row r="9208" spans="1:4" hidden="1" x14ac:dyDescent="0.25">
      <c r="A9208" s="61" t="s">
        <v>138</v>
      </c>
      <c r="B9208" s="61" t="s">
        <v>284</v>
      </c>
      <c r="C9208">
        <v>1944</v>
      </c>
      <c r="D9208" s="61" t="s">
        <v>1848</v>
      </c>
    </row>
    <row r="9209" spans="1:4" hidden="1" x14ac:dyDescent="0.25">
      <c r="A9209" s="61" t="s">
        <v>138</v>
      </c>
      <c r="B9209" s="61" t="s">
        <v>284</v>
      </c>
      <c r="C9209">
        <v>1945</v>
      </c>
      <c r="D9209" s="61" t="s">
        <v>1848</v>
      </c>
    </row>
    <row r="9210" spans="1:4" hidden="1" x14ac:dyDescent="0.25">
      <c r="A9210" s="61" t="s">
        <v>138</v>
      </c>
      <c r="B9210" s="61" t="s">
        <v>284</v>
      </c>
      <c r="C9210">
        <v>1946</v>
      </c>
      <c r="D9210" s="61" t="s">
        <v>1820</v>
      </c>
    </row>
    <row r="9211" spans="1:4" hidden="1" x14ac:dyDescent="0.25">
      <c r="A9211" s="61" t="s">
        <v>138</v>
      </c>
      <c r="B9211" s="61" t="s">
        <v>284</v>
      </c>
      <c r="C9211">
        <v>1947</v>
      </c>
      <c r="D9211" s="61" t="s">
        <v>1820</v>
      </c>
    </row>
    <row r="9212" spans="1:4" hidden="1" x14ac:dyDescent="0.25">
      <c r="A9212" s="61" t="s">
        <v>138</v>
      </c>
      <c r="B9212" s="61" t="s">
        <v>284</v>
      </c>
      <c r="C9212">
        <v>1948</v>
      </c>
      <c r="D9212" s="61" t="s">
        <v>1773</v>
      </c>
    </row>
    <row r="9213" spans="1:4" hidden="1" x14ac:dyDescent="0.25">
      <c r="A9213" s="61" t="s">
        <v>138</v>
      </c>
      <c r="B9213" s="61" t="s">
        <v>284</v>
      </c>
      <c r="C9213">
        <v>1949</v>
      </c>
      <c r="D9213" s="61" t="s">
        <v>1773</v>
      </c>
    </row>
    <row r="9214" spans="1:4" hidden="1" x14ac:dyDescent="0.25">
      <c r="A9214" s="61" t="s">
        <v>138</v>
      </c>
      <c r="B9214" s="61" t="s">
        <v>284</v>
      </c>
      <c r="C9214">
        <v>1950</v>
      </c>
      <c r="D9214" s="61" t="s">
        <v>1513</v>
      </c>
    </row>
    <row r="9215" spans="1:4" hidden="1" x14ac:dyDescent="0.25">
      <c r="A9215" s="61" t="s">
        <v>138</v>
      </c>
      <c r="B9215" s="61" t="s">
        <v>284</v>
      </c>
      <c r="C9215">
        <v>1951</v>
      </c>
      <c r="D9215" s="61" t="s">
        <v>1772</v>
      </c>
    </row>
    <row r="9216" spans="1:4" hidden="1" x14ac:dyDescent="0.25">
      <c r="A9216" s="61" t="s">
        <v>138</v>
      </c>
      <c r="B9216" s="61" t="s">
        <v>284</v>
      </c>
      <c r="C9216">
        <v>1952</v>
      </c>
      <c r="D9216" s="61" t="s">
        <v>1772</v>
      </c>
    </row>
    <row r="9217" spans="1:4" hidden="1" x14ac:dyDescent="0.25">
      <c r="A9217" s="61" t="s">
        <v>138</v>
      </c>
      <c r="B9217" s="61" t="s">
        <v>284</v>
      </c>
      <c r="C9217">
        <v>1953</v>
      </c>
      <c r="D9217" s="61" t="s">
        <v>1848</v>
      </c>
    </row>
    <row r="9218" spans="1:4" hidden="1" x14ac:dyDescent="0.25">
      <c r="A9218" s="61" t="s">
        <v>138</v>
      </c>
      <c r="B9218" s="61" t="s">
        <v>284</v>
      </c>
      <c r="C9218">
        <v>1954</v>
      </c>
      <c r="D9218" s="61" t="s">
        <v>1768</v>
      </c>
    </row>
    <row r="9219" spans="1:4" hidden="1" x14ac:dyDescent="0.25">
      <c r="A9219" s="61" t="s">
        <v>138</v>
      </c>
      <c r="B9219" s="61" t="s">
        <v>284</v>
      </c>
      <c r="C9219">
        <v>1955</v>
      </c>
      <c r="D9219" s="61" t="s">
        <v>1768</v>
      </c>
    </row>
    <row r="9220" spans="1:4" hidden="1" x14ac:dyDescent="0.25">
      <c r="A9220" s="61" t="s">
        <v>138</v>
      </c>
      <c r="B9220" s="61" t="s">
        <v>284</v>
      </c>
      <c r="C9220">
        <v>1956</v>
      </c>
      <c r="D9220" s="61" t="s">
        <v>1853</v>
      </c>
    </row>
    <row r="9221" spans="1:4" hidden="1" x14ac:dyDescent="0.25">
      <c r="A9221" s="61" t="s">
        <v>138</v>
      </c>
      <c r="B9221" s="61" t="s">
        <v>284</v>
      </c>
      <c r="C9221">
        <v>1957</v>
      </c>
      <c r="D9221" s="61" t="s">
        <v>1853</v>
      </c>
    </row>
    <row r="9222" spans="1:4" hidden="1" x14ac:dyDescent="0.25">
      <c r="A9222" s="61" t="s">
        <v>138</v>
      </c>
      <c r="B9222" s="61" t="s">
        <v>284</v>
      </c>
      <c r="C9222">
        <v>1958</v>
      </c>
      <c r="D9222" s="61" t="s">
        <v>1854</v>
      </c>
    </row>
    <row r="9223" spans="1:4" hidden="1" x14ac:dyDescent="0.25">
      <c r="A9223" s="61" t="s">
        <v>138</v>
      </c>
      <c r="B9223" s="61" t="s">
        <v>284</v>
      </c>
      <c r="C9223">
        <v>1959</v>
      </c>
      <c r="D9223" s="61" t="s">
        <v>1854</v>
      </c>
    </row>
    <row r="9224" spans="1:4" hidden="1" x14ac:dyDescent="0.25">
      <c r="A9224" s="61" t="s">
        <v>138</v>
      </c>
      <c r="B9224" s="61" t="s">
        <v>284</v>
      </c>
      <c r="C9224">
        <v>1960</v>
      </c>
      <c r="D9224" s="61" t="s">
        <v>1855</v>
      </c>
    </row>
    <row r="9225" spans="1:4" hidden="1" x14ac:dyDescent="0.25">
      <c r="A9225" s="61" t="s">
        <v>138</v>
      </c>
      <c r="B9225" s="61" t="s">
        <v>284</v>
      </c>
      <c r="C9225">
        <v>1961</v>
      </c>
      <c r="D9225" s="61" t="s">
        <v>1856</v>
      </c>
    </row>
    <row r="9226" spans="1:4" hidden="1" x14ac:dyDescent="0.25">
      <c r="A9226" s="61" t="s">
        <v>138</v>
      </c>
      <c r="B9226" s="61" t="s">
        <v>284</v>
      </c>
      <c r="C9226">
        <v>1962</v>
      </c>
      <c r="D9226" s="61" t="s">
        <v>1856</v>
      </c>
    </row>
    <row r="9227" spans="1:4" hidden="1" x14ac:dyDescent="0.25">
      <c r="A9227" s="61" t="s">
        <v>138</v>
      </c>
      <c r="B9227" s="61" t="s">
        <v>284</v>
      </c>
      <c r="C9227">
        <v>1963</v>
      </c>
      <c r="D9227" s="61" t="s">
        <v>1856</v>
      </c>
    </row>
    <row r="9228" spans="1:4" hidden="1" x14ac:dyDescent="0.25">
      <c r="A9228" s="61" t="s">
        <v>138</v>
      </c>
      <c r="B9228" s="61" t="s">
        <v>284</v>
      </c>
      <c r="C9228">
        <v>1964</v>
      </c>
      <c r="D9228" s="61" t="s">
        <v>1769</v>
      </c>
    </row>
    <row r="9229" spans="1:4" hidden="1" x14ac:dyDescent="0.25">
      <c r="A9229" s="61" t="s">
        <v>138</v>
      </c>
      <c r="B9229" s="61" t="s">
        <v>284</v>
      </c>
      <c r="C9229">
        <v>1965</v>
      </c>
      <c r="D9229" s="61" t="s">
        <v>1769</v>
      </c>
    </row>
    <row r="9230" spans="1:4" hidden="1" x14ac:dyDescent="0.25">
      <c r="A9230" s="61" t="s">
        <v>138</v>
      </c>
      <c r="B9230" s="61" t="s">
        <v>284</v>
      </c>
      <c r="C9230">
        <v>1966</v>
      </c>
      <c r="D9230" s="61" t="s">
        <v>1769</v>
      </c>
    </row>
    <row r="9231" spans="1:4" hidden="1" x14ac:dyDescent="0.25">
      <c r="A9231" s="61" t="s">
        <v>138</v>
      </c>
      <c r="B9231" s="61" t="s">
        <v>284</v>
      </c>
      <c r="C9231">
        <v>1967</v>
      </c>
      <c r="D9231" s="61" t="s">
        <v>1857</v>
      </c>
    </row>
    <row r="9232" spans="1:4" hidden="1" x14ac:dyDescent="0.25">
      <c r="A9232" s="61" t="s">
        <v>138</v>
      </c>
      <c r="B9232" s="61" t="s">
        <v>284</v>
      </c>
      <c r="C9232">
        <v>1968</v>
      </c>
      <c r="D9232" s="61" t="s">
        <v>1769</v>
      </c>
    </row>
    <row r="9233" spans="1:4" hidden="1" x14ac:dyDescent="0.25">
      <c r="A9233" s="61" t="s">
        <v>138</v>
      </c>
      <c r="B9233" s="61" t="s">
        <v>284</v>
      </c>
      <c r="C9233">
        <v>1969</v>
      </c>
      <c r="D9233" s="61" t="s">
        <v>1857</v>
      </c>
    </row>
    <row r="9234" spans="1:4" hidden="1" x14ac:dyDescent="0.25">
      <c r="A9234" s="61" t="s">
        <v>138</v>
      </c>
      <c r="B9234" s="61" t="s">
        <v>284</v>
      </c>
      <c r="C9234">
        <v>1970</v>
      </c>
      <c r="D9234" s="61" t="s">
        <v>566</v>
      </c>
    </row>
    <row r="9235" spans="1:4" hidden="1" x14ac:dyDescent="0.25">
      <c r="A9235" s="61" t="s">
        <v>138</v>
      </c>
      <c r="B9235" s="61" t="s">
        <v>284</v>
      </c>
      <c r="C9235">
        <v>1971</v>
      </c>
      <c r="D9235" s="61" t="s">
        <v>1858</v>
      </c>
    </row>
    <row r="9236" spans="1:4" hidden="1" x14ac:dyDescent="0.25">
      <c r="A9236" s="61" t="s">
        <v>138</v>
      </c>
      <c r="B9236" s="61" t="s">
        <v>284</v>
      </c>
      <c r="C9236">
        <v>1972</v>
      </c>
      <c r="D9236" s="61" t="s">
        <v>1858</v>
      </c>
    </row>
    <row r="9237" spans="1:4" hidden="1" x14ac:dyDescent="0.25">
      <c r="A9237" s="61" t="s">
        <v>138</v>
      </c>
      <c r="B9237" s="61" t="s">
        <v>284</v>
      </c>
      <c r="C9237">
        <v>1973</v>
      </c>
      <c r="D9237" s="61" t="s">
        <v>1858</v>
      </c>
    </row>
    <row r="9238" spans="1:4" hidden="1" x14ac:dyDescent="0.25">
      <c r="A9238" s="61" t="s">
        <v>138</v>
      </c>
      <c r="B9238" s="61" t="s">
        <v>284</v>
      </c>
      <c r="C9238">
        <v>1974</v>
      </c>
      <c r="D9238" s="61" t="s">
        <v>1858</v>
      </c>
    </row>
    <row r="9239" spans="1:4" hidden="1" x14ac:dyDescent="0.25">
      <c r="A9239" s="61" t="s">
        <v>138</v>
      </c>
      <c r="B9239" s="61" t="s">
        <v>284</v>
      </c>
      <c r="C9239">
        <v>1975</v>
      </c>
      <c r="D9239" s="61" t="s">
        <v>1858</v>
      </c>
    </row>
    <row r="9240" spans="1:4" hidden="1" x14ac:dyDescent="0.25">
      <c r="A9240" s="61" t="s">
        <v>138</v>
      </c>
      <c r="B9240" s="61" t="s">
        <v>284</v>
      </c>
      <c r="C9240">
        <v>1976</v>
      </c>
      <c r="D9240" s="61" t="s">
        <v>1858</v>
      </c>
    </row>
    <row r="9241" spans="1:4" hidden="1" x14ac:dyDescent="0.25">
      <c r="A9241" s="61" t="s">
        <v>138</v>
      </c>
      <c r="B9241" s="61" t="s">
        <v>284</v>
      </c>
      <c r="C9241">
        <v>1977</v>
      </c>
      <c r="D9241" s="61" t="s">
        <v>1858</v>
      </c>
    </row>
    <row r="9242" spans="1:4" hidden="1" x14ac:dyDescent="0.25">
      <c r="A9242" s="61" t="s">
        <v>138</v>
      </c>
      <c r="B9242" s="61" t="s">
        <v>284</v>
      </c>
      <c r="C9242">
        <v>1978</v>
      </c>
      <c r="D9242" s="61" t="s">
        <v>1858</v>
      </c>
    </row>
    <row r="9243" spans="1:4" hidden="1" x14ac:dyDescent="0.25">
      <c r="A9243" s="61" t="s">
        <v>138</v>
      </c>
      <c r="B9243" s="61" t="s">
        <v>284</v>
      </c>
      <c r="C9243">
        <v>1979</v>
      </c>
      <c r="D9243" s="61" t="s">
        <v>1858</v>
      </c>
    </row>
    <row r="9244" spans="1:4" hidden="1" x14ac:dyDescent="0.25">
      <c r="A9244" s="61" t="s">
        <v>138</v>
      </c>
      <c r="B9244" s="61" t="s">
        <v>284</v>
      </c>
      <c r="C9244">
        <v>1980</v>
      </c>
      <c r="D9244" s="61" t="s">
        <v>1858</v>
      </c>
    </row>
    <row r="9245" spans="1:4" hidden="1" x14ac:dyDescent="0.25">
      <c r="A9245" s="61" t="s">
        <v>138</v>
      </c>
      <c r="B9245" s="61" t="s">
        <v>284</v>
      </c>
      <c r="C9245">
        <v>1981</v>
      </c>
      <c r="D9245" s="61" t="s">
        <v>1858</v>
      </c>
    </row>
    <row r="9246" spans="1:4" hidden="1" x14ac:dyDescent="0.25">
      <c r="A9246" s="61" t="s">
        <v>138</v>
      </c>
      <c r="B9246" s="61" t="s">
        <v>284</v>
      </c>
      <c r="C9246">
        <v>1982</v>
      </c>
      <c r="D9246" s="61" t="s">
        <v>1518</v>
      </c>
    </row>
    <row r="9247" spans="1:4" hidden="1" x14ac:dyDescent="0.25">
      <c r="A9247" s="61" t="s">
        <v>138</v>
      </c>
      <c r="B9247" s="61" t="s">
        <v>284</v>
      </c>
      <c r="C9247">
        <v>1983</v>
      </c>
      <c r="D9247" s="61" t="s">
        <v>1524</v>
      </c>
    </row>
    <row r="9248" spans="1:4" hidden="1" x14ac:dyDescent="0.25">
      <c r="A9248" s="61" t="s">
        <v>138</v>
      </c>
      <c r="B9248" s="61" t="s">
        <v>284</v>
      </c>
      <c r="C9248">
        <v>1984</v>
      </c>
      <c r="D9248" s="61" t="s">
        <v>1524</v>
      </c>
    </row>
    <row r="9249" spans="1:4" hidden="1" x14ac:dyDescent="0.25">
      <c r="A9249" s="61" t="s">
        <v>138</v>
      </c>
      <c r="B9249" s="61" t="s">
        <v>284</v>
      </c>
      <c r="C9249">
        <v>1985</v>
      </c>
      <c r="D9249" s="61" t="s">
        <v>1857</v>
      </c>
    </row>
    <row r="9250" spans="1:4" hidden="1" x14ac:dyDescent="0.25">
      <c r="A9250" s="61" t="s">
        <v>138</v>
      </c>
      <c r="B9250" s="61" t="s">
        <v>284</v>
      </c>
      <c r="C9250">
        <v>1986</v>
      </c>
      <c r="D9250" s="61" t="s">
        <v>1524</v>
      </c>
    </row>
    <row r="9251" spans="1:4" hidden="1" x14ac:dyDescent="0.25">
      <c r="A9251" s="61" t="s">
        <v>138</v>
      </c>
      <c r="B9251" s="61" t="s">
        <v>284</v>
      </c>
      <c r="C9251">
        <v>1987</v>
      </c>
      <c r="D9251" s="61" t="s">
        <v>1534</v>
      </c>
    </row>
    <row r="9252" spans="1:4" hidden="1" x14ac:dyDescent="0.25">
      <c r="A9252" s="61" t="s">
        <v>138</v>
      </c>
      <c r="B9252" s="61" t="s">
        <v>284</v>
      </c>
      <c r="C9252">
        <v>1988</v>
      </c>
      <c r="D9252" s="61" t="s">
        <v>1854</v>
      </c>
    </row>
    <row r="9253" spans="1:4" hidden="1" x14ac:dyDescent="0.25">
      <c r="A9253" s="61" t="s">
        <v>138</v>
      </c>
      <c r="B9253" s="61" t="s">
        <v>284</v>
      </c>
      <c r="C9253">
        <v>1989</v>
      </c>
      <c r="D9253" s="61" t="s">
        <v>1854</v>
      </c>
    </row>
    <row r="9254" spans="1:4" hidden="1" x14ac:dyDescent="0.25">
      <c r="A9254" s="61" t="s">
        <v>138</v>
      </c>
      <c r="B9254" s="61" t="s">
        <v>284</v>
      </c>
      <c r="C9254">
        <v>1990</v>
      </c>
      <c r="D9254" s="61" t="s">
        <v>2055</v>
      </c>
    </row>
    <row r="9255" spans="1:4" hidden="1" x14ac:dyDescent="0.25">
      <c r="A9255" s="61" t="s">
        <v>138</v>
      </c>
      <c r="B9255" s="61" t="s">
        <v>284</v>
      </c>
      <c r="C9255">
        <v>1991</v>
      </c>
      <c r="D9255" s="61" t="s">
        <v>2199</v>
      </c>
    </row>
    <row r="9256" spans="1:4" hidden="1" x14ac:dyDescent="0.25">
      <c r="A9256" s="61" t="s">
        <v>138</v>
      </c>
      <c r="B9256" s="61" t="s">
        <v>284</v>
      </c>
      <c r="C9256">
        <v>1992</v>
      </c>
      <c r="D9256" s="61" t="s">
        <v>2566</v>
      </c>
    </row>
    <row r="9257" spans="1:4" hidden="1" x14ac:dyDescent="0.25">
      <c r="A9257" s="61" t="s">
        <v>138</v>
      </c>
      <c r="B9257" s="61" t="s">
        <v>284</v>
      </c>
      <c r="C9257">
        <v>1993</v>
      </c>
      <c r="D9257" s="61" t="s">
        <v>2076</v>
      </c>
    </row>
    <row r="9258" spans="1:4" hidden="1" x14ac:dyDescent="0.25">
      <c r="A9258" s="61" t="s">
        <v>138</v>
      </c>
      <c r="B9258" s="61" t="s">
        <v>284</v>
      </c>
      <c r="C9258">
        <v>1994</v>
      </c>
      <c r="D9258" s="61" t="s">
        <v>2144</v>
      </c>
    </row>
    <row r="9259" spans="1:4" hidden="1" x14ac:dyDescent="0.25">
      <c r="A9259" s="61" t="s">
        <v>138</v>
      </c>
      <c r="B9259" s="61" t="s">
        <v>284</v>
      </c>
      <c r="C9259">
        <v>1995</v>
      </c>
      <c r="D9259" s="61" t="s">
        <v>2100</v>
      </c>
    </row>
    <row r="9260" spans="1:4" hidden="1" x14ac:dyDescent="0.25">
      <c r="A9260" s="61" t="s">
        <v>138</v>
      </c>
      <c r="B9260" s="61" t="s">
        <v>284</v>
      </c>
      <c r="C9260">
        <v>1996</v>
      </c>
      <c r="D9260" s="61" t="s">
        <v>2378</v>
      </c>
    </row>
    <row r="9261" spans="1:4" hidden="1" x14ac:dyDescent="0.25">
      <c r="A9261" s="61" t="s">
        <v>138</v>
      </c>
      <c r="B9261" s="61" t="s">
        <v>284</v>
      </c>
      <c r="C9261">
        <v>1997</v>
      </c>
      <c r="D9261" s="61" t="s">
        <v>2569</v>
      </c>
    </row>
    <row r="9262" spans="1:4" hidden="1" x14ac:dyDescent="0.25">
      <c r="A9262" s="61" t="s">
        <v>138</v>
      </c>
      <c r="B9262" s="61" t="s">
        <v>284</v>
      </c>
      <c r="C9262">
        <v>1998</v>
      </c>
      <c r="D9262" s="61" t="s">
        <v>2568</v>
      </c>
    </row>
    <row r="9263" spans="1:4" hidden="1" x14ac:dyDescent="0.25">
      <c r="A9263" s="61" t="s">
        <v>138</v>
      </c>
      <c r="B9263" s="61" t="s">
        <v>284</v>
      </c>
      <c r="C9263">
        <v>1999</v>
      </c>
      <c r="D9263" s="61" t="s">
        <v>2089</v>
      </c>
    </row>
    <row r="9264" spans="1:4" hidden="1" x14ac:dyDescent="0.25">
      <c r="A9264" s="61" t="s">
        <v>138</v>
      </c>
      <c r="B9264" s="61" t="s">
        <v>284</v>
      </c>
      <c r="C9264">
        <v>2000</v>
      </c>
      <c r="D9264" s="61" t="s">
        <v>2088</v>
      </c>
    </row>
    <row r="9265" spans="1:4" hidden="1" x14ac:dyDescent="0.25">
      <c r="A9265" s="61" t="s">
        <v>138</v>
      </c>
      <c r="B9265" s="61" t="s">
        <v>284</v>
      </c>
      <c r="C9265">
        <v>2001</v>
      </c>
      <c r="D9265" s="61" t="s">
        <v>2088</v>
      </c>
    </row>
    <row r="9266" spans="1:4" hidden="1" x14ac:dyDescent="0.25">
      <c r="A9266" s="61" t="s">
        <v>138</v>
      </c>
      <c r="B9266" s="61" t="s">
        <v>284</v>
      </c>
      <c r="C9266">
        <v>2002</v>
      </c>
      <c r="D9266" s="61" t="s">
        <v>2088</v>
      </c>
    </row>
    <row r="9267" spans="1:4" hidden="1" x14ac:dyDescent="0.25">
      <c r="A9267" s="61" t="s">
        <v>138</v>
      </c>
      <c r="B9267" s="61" t="s">
        <v>284</v>
      </c>
      <c r="C9267">
        <v>2003</v>
      </c>
      <c r="D9267" s="61" t="s">
        <v>2088</v>
      </c>
    </row>
    <row r="9268" spans="1:4" hidden="1" x14ac:dyDescent="0.25">
      <c r="A9268" s="61" t="s">
        <v>138</v>
      </c>
      <c r="B9268" s="61" t="s">
        <v>284</v>
      </c>
      <c r="C9268">
        <v>2004</v>
      </c>
      <c r="D9268" s="61" t="s">
        <v>2095</v>
      </c>
    </row>
    <row r="9269" spans="1:4" hidden="1" x14ac:dyDescent="0.25">
      <c r="A9269" s="61" t="s">
        <v>138</v>
      </c>
      <c r="B9269" s="61" t="s">
        <v>284</v>
      </c>
      <c r="C9269">
        <v>2005</v>
      </c>
      <c r="D9269" s="61" t="s">
        <v>2248</v>
      </c>
    </row>
    <row r="9270" spans="1:4" hidden="1" x14ac:dyDescent="0.25">
      <c r="A9270" s="61" t="s">
        <v>138</v>
      </c>
      <c r="B9270" s="61" t="s">
        <v>284</v>
      </c>
      <c r="C9270">
        <v>2006</v>
      </c>
      <c r="D9270" s="61" t="s">
        <v>2250</v>
      </c>
    </row>
    <row r="9271" spans="1:4" hidden="1" x14ac:dyDescent="0.25">
      <c r="A9271" s="61" t="s">
        <v>138</v>
      </c>
      <c r="B9271" s="61" t="s">
        <v>284</v>
      </c>
      <c r="C9271">
        <v>2007</v>
      </c>
      <c r="D9271" s="61" t="s">
        <v>2249</v>
      </c>
    </row>
    <row r="9272" spans="1:4" hidden="1" x14ac:dyDescent="0.25">
      <c r="A9272" s="61" t="s">
        <v>138</v>
      </c>
      <c r="B9272" s="61" t="s">
        <v>284</v>
      </c>
      <c r="C9272">
        <v>2008</v>
      </c>
      <c r="D9272" s="61" t="s">
        <v>2057</v>
      </c>
    </row>
    <row r="9273" spans="1:4" hidden="1" x14ac:dyDescent="0.25">
      <c r="A9273" s="61" t="s">
        <v>138</v>
      </c>
      <c r="B9273" s="61" t="s">
        <v>284</v>
      </c>
      <c r="C9273">
        <v>2009</v>
      </c>
      <c r="D9273" s="61" t="s">
        <v>2059</v>
      </c>
    </row>
    <row r="9274" spans="1:4" hidden="1" x14ac:dyDescent="0.25">
      <c r="A9274" s="61" t="s">
        <v>138</v>
      </c>
      <c r="B9274" s="61" t="s">
        <v>284</v>
      </c>
      <c r="C9274">
        <v>2010</v>
      </c>
      <c r="D9274" s="61" t="s">
        <v>2474</v>
      </c>
    </row>
    <row r="9275" spans="1:4" hidden="1" x14ac:dyDescent="0.25">
      <c r="A9275" s="61" t="s">
        <v>138</v>
      </c>
      <c r="B9275" s="61" t="s">
        <v>284</v>
      </c>
      <c r="C9275">
        <v>2011</v>
      </c>
      <c r="D9275" s="61" t="s">
        <v>2474</v>
      </c>
    </row>
    <row r="9276" spans="1:4" hidden="1" x14ac:dyDescent="0.25">
      <c r="A9276" s="61" t="s">
        <v>138</v>
      </c>
      <c r="B9276" s="61" t="s">
        <v>284</v>
      </c>
      <c r="C9276">
        <v>2012</v>
      </c>
      <c r="D9276" s="61" t="s">
        <v>2474</v>
      </c>
    </row>
    <row r="9277" spans="1:4" hidden="1" x14ac:dyDescent="0.25">
      <c r="A9277" s="61" t="s">
        <v>138</v>
      </c>
      <c r="B9277" s="61" t="s">
        <v>284</v>
      </c>
      <c r="C9277">
        <v>2013</v>
      </c>
      <c r="D9277" s="61" t="s">
        <v>2476</v>
      </c>
    </row>
    <row r="9278" spans="1:4" hidden="1" x14ac:dyDescent="0.25">
      <c r="A9278" s="61" t="s">
        <v>138</v>
      </c>
      <c r="B9278" s="61" t="s">
        <v>284</v>
      </c>
      <c r="C9278">
        <v>2014</v>
      </c>
      <c r="D9278" s="61" t="s">
        <v>2476</v>
      </c>
    </row>
    <row r="9279" spans="1:4" hidden="1" x14ac:dyDescent="0.25">
      <c r="A9279" s="61" t="s">
        <v>138</v>
      </c>
      <c r="B9279" s="61" t="s">
        <v>284</v>
      </c>
      <c r="C9279">
        <v>2015</v>
      </c>
      <c r="D9279" s="61" t="s">
        <v>2476</v>
      </c>
    </row>
    <row r="9280" spans="1:4" hidden="1" x14ac:dyDescent="0.25">
      <c r="A9280" s="61" t="s">
        <v>138</v>
      </c>
      <c r="B9280" s="61" t="s">
        <v>284</v>
      </c>
      <c r="C9280">
        <v>2016</v>
      </c>
      <c r="D9280" s="61" t="s">
        <v>2476</v>
      </c>
    </row>
    <row r="9281" spans="1:4" hidden="1" x14ac:dyDescent="0.25">
      <c r="A9281" s="61" t="s">
        <v>138</v>
      </c>
      <c r="B9281" s="61" t="s">
        <v>284</v>
      </c>
      <c r="C9281">
        <v>2017</v>
      </c>
      <c r="D9281" s="61" t="s">
        <v>2476</v>
      </c>
    </row>
    <row r="9282" spans="1:4" hidden="1" x14ac:dyDescent="0.25">
      <c r="A9282" s="61" t="s">
        <v>138</v>
      </c>
      <c r="B9282" s="61" t="s">
        <v>284</v>
      </c>
      <c r="C9282">
        <v>2018</v>
      </c>
      <c r="D9282" s="61" t="s">
        <v>2476</v>
      </c>
    </row>
    <row r="9283" spans="1:4" hidden="1" x14ac:dyDescent="0.25">
      <c r="A9283" s="61" t="s">
        <v>138</v>
      </c>
      <c r="B9283" s="61" t="s">
        <v>284</v>
      </c>
      <c r="C9283">
        <v>2019</v>
      </c>
      <c r="D9283" s="61" t="s">
        <v>2478</v>
      </c>
    </row>
    <row r="9284" spans="1:4" hidden="1" x14ac:dyDescent="0.25">
      <c r="A9284" s="61" t="s">
        <v>138</v>
      </c>
      <c r="B9284" s="61" t="s">
        <v>284</v>
      </c>
      <c r="C9284">
        <v>2020</v>
      </c>
      <c r="D9284" s="61" t="s">
        <v>2474</v>
      </c>
    </row>
    <row r="9285" spans="1:4" hidden="1" x14ac:dyDescent="0.25">
      <c r="A9285" s="61" t="s">
        <v>138</v>
      </c>
      <c r="B9285" s="61" t="s">
        <v>284</v>
      </c>
      <c r="C9285">
        <v>2021</v>
      </c>
      <c r="D9285" s="61" t="s">
        <v>2478</v>
      </c>
    </row>
    <row r="9286" spans="1:4" hidden="1" x14ac:dyDescent="0.25">
      <c r="A9286" s="61" t="s">
        <v>138</v>
      </c>
      <c r="B9286" s="61" t="s">
        <v>284</v>
      </c>
      <c r="C9286">
        <v>2022</v>
      </c>
      <c r="D9286" s="61" t="s">
        <v>2475</v>
      </c>
    </row>
    <row r="9287" spans="1:4" x14ac:dyDescent="0.25">
      <c r="A9287" s="61" t="s">
        <v>138</v>
      </c>
      <c r="B9287" s="61" t="s">
        <v>284</v>
      </c>
      <c r="C9287">
        <v>2023</v>
      </c>
      <c r="D9287" s="61">
        <v>0.98199999999999998</v>
      </c>
    </row>
    <row r="9288" spans="1:4" hidden="1" x14ac:dyDescent="0.25">
      <c r="A9288" s="61" t="s">
        <v>457</v>
      </c>
      <c r="B9288" s="61" t="s">
        <v>458</v>
      </c>
      <c r="C9288">
        <v>1900</v>
      </c>
      <c r="D9288" s="61" t="s">
        <v>2318</v>
      </c>
    </row>
    <row r="9289" spans="1:4" hidden="1" x14ac:dyDescent="0.25">
      <c r="A9289" s="61" t="s">
        <v>457</v>
      </c>
      <c r="B9289" s="61" t="s">
        <v>458</v>
      </c>
      <c r="C9289">
        <v>1901</v>
      </c>
      <c r="D9289" s="61" t="s">
        <v>2318</v>
      </c>
    </row>
    <row r="9290" spans="1:4" hidden="1" x14ac:dyDescent="0.25">
      <c r="A9290" s="61" t="s">
        <v>457</v>
      </c>
      <c r="B9290" s="61" t="s">
        <v>458</v>
      </c>
      <c r="C9290">
        <v>1902</v>
      </c>
      <c r="D9290" s="61" t="s">
        <v>2318</v>
      </c>
    </row>
    <row r="9291" spans="1:4" hidden="1" x14ac:dyDescent="0.25">
      <c r="A9291" s="61" t="s">
        <v>457</v>
      </c>
      <c r="B9291" s="61" t="s">
        <v>458</v>
      </c>
      <c r="C9291">
        <v>1903</v>
      </c>
      <c r="D9291" s="61" t="s">
        <v>2318</v>
      </c>
    </row>
    <row r="9292" spans="1:4" hidden="1" x14ac:dyDescent="0.25">
      <c r="A9292" s="61" t="s">
        <v>457</v>
      </c>
      <c r="B9292" s="61" t="s">
        <v>458</v>
      </c>
      <c r="C9292">
        <v>1904</v>
      </c>
      <c r="D9292" s="61" t="s">
        <v>2318</v>
      </c>
    </row>
    <row r="9293" spans="1:4" hidden="1" x14ac:dyDescent="0.25">
      <c r="A9293" s="61" t="s">
        <v>457</v>
      </c>
      <c r="B9293" s="61" t="s">
        <v>458</v>
      </c>
      <c r="C9293">
        <v>1905</v>
      </c>
      <c r="D9293" s="61" t="s">
        <v>2318</v>
      </c>
    </row>
    <row r="9294" spans="1:4" hidden="1" x14ac:dyDescent="0.25">
      <c r="A9294" s="61" t="s">
        <v>457</v>
      </c>
      <c r="B9294" s="61" t="s">
        <v>458</v>
      </c>
      <c r="C9294">
        <v>1906</v>
      </c>
      <c r="D9294" s="61" t="s">
        <v>2318</v>
      </c>
    </row>
    <row r="9295" spans="1:4" hidden="1" x14ac:dyDescent="0.25">
      <c r="A9295" s="61" t="s">
        <v>457</v>
      </c>
      <c r="B9295" s="61" t="s">
        <v>458</v>
      </c>
      <c r="C9295">
        <v>1907</v>
      </c>
      <c r="D9295" s="61" t="s">
        <v>2318</v>
      </c>
    </row>
    <row r="9296" spans="1:4" hidden="1" x14ac:dyDescent="0.25">
      <c r="A9296" s="61" t="s">
        <v>457</v>
      </c>
      <c r="B9296" s="61" t="s">
        <v>458</v>
      </c>
      <c r="C9296">
        <v>1908</v>
      </c>
      <c r="D9296" s="61" t="s">
        <v>2173</v>
      </c>
    </row>
    <row r="9297" spans="1:4" hidden="1" x14ac:dyDescent="0.25">
      <c r="A9297" s="61" t="s">
        <v>457</v>
      </c>
      <c r="B9297" s="61" t="s">
        <v>458</v>
      </c>
      <c r="C9297">
        <v>1909</v>
      </c>
      <c r="D9297" s="61" t="s">
        <v>2659</v>
      </c>
    </row>
    <row r="9298" spans="1:4" hidden="1" x14ac:dyDescent="0.25">
      <c r="A9298" s="61" t="s">
        <v>457</v>
      </c>
      <c r="B9298" s="61" t="s">
        <v>458</v>
      </c>
      <c r="C9298">
        <v>1910</v>
      </c>
      <c r="D9298" s="61" t="s">
        <v>2659</v>
      </c>
    </row>
    <row r="9299" spans="1:4" hidden="1" x14ac:dyDescent="0.25">
      <c r="A9299" s="61" t="s">
        <v>457</v>
      </c>
      <c r="B9299" s="61" t="s">
        <v>458</v>
      </c>
      <c r="C9299">
        <v>1911</v>
      </c>
      <c r="D9299" s="61" t="s">
        <v>2659</v>
      </c>
    </row>
    <row r="9300" spans="1:4" hidden="1" x14ac:dyDescent="0.25">
      <c r="A9300" s="61" t="s">
        <v>457</v>
      </c>
      <c r="B9300" s="61" t="s">
        <v>458</v>
      </c>
      <c r="C9300">
        <v>1912</v>
      </c>
      <c r="D9300" s="61" t="s">
        <v>2659</v>
      </c>
    </row>
    <row r="9301" spans="1:4" hidden="1" x14ac:dyDescent="0.25">
      <c r="A9301" s="61" t="s">
        <v>457</v>
      </c>
      <c r="B9301" s="61" t="s">
        <v>458</v>
      </c>
      <c r="C9301">
        <v>1913</v>
      </c>
      <c r="D9301" s="61" t="s">
        <v>2659</v>
      </c>
    </row>
    <row r="9302" spans="1:4" hidden="1" x14ac:dyDescent="0.25">
      <c r="A9302" s="61" t="s">
        <v>457</v>
      </c>
      <c r="B9302" s="61" t="s">
        <v>458</v>
      </c>
      <c r="C9302">
        <v>1914</v>
      </c>
      <c r="D9302" s="61" t="s">
        <v>2659</v>
      </c>
    </row>
    <row r="9303" spans="1:4" hidden="1" x14ac:dyDescent="0.25">
      <c r="A9303" s="61" t="s">
        <v>457</v>
      </c>
      <c r="B9303" s="61" t="s">
        <v>458</v>
      </c>
      <c r="C9303">
        <v>1915</v>
      </c>
      <c r="D9303" s="61" t="s">
        <v>2659</v>
      </c>
    </row>
    <row r="9304" spans="1:4" hidden="1" x14ac:dyDescent="0.25">
      <c r="A9304" s="61" t="s">
        <v>457</v>
      </c>
      <c r="B9304" s="61" t="s">
        <v>458</v>
      </c>
      <c r="C9304">
        <v>1916</v>
      </c>
      <c r="D9304" s="61" t="s">
        <v>2659</v>
      </c>
    </row>
    <row r="9305" spans="1:4" hidden="1" x14ac:dyDescent="0.25">
      <c r="A9305" s="61" t="s">
        <v>457</v>
      </c>
      <c r="B9305" s="61" t="s">
        <v>458</v>
      </c>
      <c r="C9305">
        <v>1917</v>
      </c>
      <c r="D9305" s="61" t="s">
        <v>2659</v>
      </c>
    </row>
    <row r="9306" spans="1:4" hidden="1" x14ac:dyDescent="0.25">
      <c r="A9306" s="61" t="s">
        <v>457</v>
      </c>
      <c r="B9306" s="61" t="s">
        <v>458</v>
      </c>
      <c r="C9306">
        <v>1918</v>
      </c>
      <c r="D9306" s="61" t="s">
        <v>2659</v>
      </c>
    </row>
    <row r="9307" spans="1:4" hidden="1" x14ac:dyDescent="0.25">
      <c r="A9307" s="61" t="s">
        <v>457</v>
      </c>
      <c r="B9307" s="61" t="s">
        <v>458</v>
      </c>
      <c r="C9307">
        <v>1919</v>
      </c>
      <c r="D9307" s="61" t="s">
        <v>2659</v>
      </c>
    </row>
    <row r="9308" spans="1:4" hidden="1" x14ac:dyDescent="0.25">
      <c r="A9308" s="61" t="s">
        <v>457</v>
      </c>
      <c r="B9308" s="61" t="s">
        <v>458</v>
      </c>
      <c r="C9308">
        <v>1920</v>
      </c>
      <c r="D9308" s="61" t="s">
        <v>2355</v>
      </c>
    </row>
    <row r="9309" spans="1:4" hidden="1" x14ac:dyDescent="0.25">
      <c r="A9309" s="61" t="s">
        <v>457</v>
      </c>
      <c r="B9309" s="61" t="s">
        <v>458</v>
      </c>
      <c r="C9309">
        <v>1921</v>
      </c>
      <c r="D9309" s="61" t="s">
        <v>2355</v>
      </c>
    </row>
    <row r="9310" spans="1:4" hidden="1" x14ac:dyDescent="0.25">
      <c r="A9310" s="61" t="s">
        <v>457</v>
      </c>
      <c r="B9310" s="61" t="s">
        <v>458</v>
      </c>
      <c r="C9310">
        <v>1922</v>
      </c>
      <c r="D9310" s="61" t="s">
        <v>2355</v>
      </c>
    </row>
    <row r="9311" spans="1:4" hidden="1" x14ac:dyDescent="0.25">
      <c r="A9311" s="61" t="s">
        <v>457</v>
      </c>
      <c r="B9311" s="61" t="s">
        <v>458</v>
      </c>
      <c r="C9311">
        <v>1923</v>
      </c>
      <c r="D9311" s="61" t="s">
        <v>2355</v>
      </c>
    </row>
    <row r="9312" spans="1:4" hidden="1" x14ac:dyDescent="0.25">
      <c r="A9312" s="61" t="s">
        <v>457</v>
      </c>
      <c r="B9312" s="61" t="s">
        <v>458</v>
      </c>
      <c r="C9312">
        <v>1924</v>
      </c>
      <c r="D9312" s="61" t="s">
        <v>2355</v>
      </c>
    </row>
    <row r="9313" spans="1:4" hidden="1" x14ac:dyDescent="0.25">
      <c r="A9313" s="61" t="s">
        <v>457</v>
      </c>
      <c r="B9313" s="61" t="s">
        <v>458</v>
      </c>
      <c r="C9313">
        <v>1925</v>
      </c>
      <c r="D9313" s="61" t="s">
        <v>2355</v>
      </c>
    </row>
    <row r="9314" spans="1:4" hidden="1" x14ac:dyDescent="0.25">
      <c r="A9314" s="61" t="s">
        <v>457</v>
      </c>
      <c r="B9314" s="61" t="s">
        <v>458</v>
      </c>
      <c r="C9314">
        <v>1926</v>
      </c>
      <c r="D9314" s="61" t="s">
        <v>2355</v>
      </c>
    </row>
    <row r="9315" spans="1:4" hidden="1" x14ac:dyDescent="0.25">
      <c r="A9315" s="61" t="s">
        <v>457</v>
      </c>
      <c r="B9315" s="61" t="s">
        <v>458</v>
      </c>
      <c r="C9315">
        <v>1927</v>
      </c>
      <c r="D9315" s="61" t="s">
        <v>2355</v>
      </c>
    </row>
    <row r="9316" spans="1:4" hidden="1" x14ac:dyDescent="0.25">
      <c r="A9316" s="61" t="s">
        <v>457</v>
      </c>
      <c r="B9316" s="61" t="s">
        <v>458</v>
      </c>
      <c r="C9316">
        <v>1928</v>
      </c>
      <c r="D9316" s="61" t="s">
        <v>2355</v>
      </c>
    </row>
    <row r="9317" spans="1:4" hidden="1" x14ac:dyDescent="0.25">
      <c r="A9317" s="61" t="s">
        <v>457</v>
      </c>
      <c r="B9317" s="61" t="s">
        <v>458</v>
      </c>
      <c r="C9317">
        <v>1929</v>
      </c>
      <c r="D9317" s="61" t="s">
        <v>2355</v>
      </c>
    </row>
    <row r="9318" spans="1:4" hidden="1" x14ac:dyDescent="0.25">
      <c r="A9318" s="61" t="s">
        <v>457</v>
      </c>
      <c r="B9318" s="61" t="s">
        <v>458</v>
      </c>
      <c r="C9318">
        <v>1930</v>
      </c>
      <c r="D9318" s="61" t="s">
        <v>2355</v>
      </c>
    </row>
    <row r="9319" spans="1:4" hidden="1" x14ac:dyDescent="0.25">
      <c r="A9319" s="61" t="s">
        <v>457</v>
      </c>
      <c r="B9319" s="61" t="s">
        <v>458</v>
      </c>
      <c r="C9319">
        <v>1931</v>
      </c>
      <c r="D9319" s="61" t="s">
        <v>2355</v>
      </c>
    </row>
    <row r="9320" spans="1:4" hidden="1" x14ac:dyDescent="0.25">
      <c r="A9320" s="61" t="s">
        <v>457</v>
      </c>
      <c r="B9320" s="61" t="s">
        <v>458</v>
      </c>
      <c r="C9320">
        <v>1932</v>
      </c>
      <c r="D9320" s="61" t="s">
        <v>2355</v>
      </c>
    </row>
    <row r="9321" spans="1:4" hidden="1" x14ac:dyDescent="0.25">
      <c r="A9321" s="61" t="s">
        <v>457</v>
      </c>
      <c r="B9321" s="61" t="s">
        <v>458</v>
      </c>
      <c r="C9321">
        <v>1933</v>
      </c>
      <c r="D9321" s="61" t="s">
        <v>2355</v>
      </c>
    </row>
    <row r="9322" spans="1:4" hidden="1" x14ac:dyDescent="0.25">
      <c r="A9322" s="61" t="s">
        <v>457</v>
      </c>
      <c r="B9322" s="61" t="s">
        <v>458</v>
      </c>
      <c r="C9322">
        <v>1934</v>
      </c>
      <c r="D9322" s="61" t="s">
        <v>2355</v>
      </c>
    </row>
    <row r="9323" spans="1:4" hidden="1" x14ac:dyDescent="0.25">
      <c r="A9323" s="61" t="s">
        <v>457</v>
      </c>
      <c r="B9323" s="61" t="s">
        <v>458</v>
      </c>
      <c r="C9323">
        <v>1935</v>
      </c>
      <c r="D9323" s="61" t="s">
        <v>2355</v>
      </c>
    </row>
    <row r="9324" spans="1:4" hidden="1" x14ac:dyDescent="0.25">
      <c r="A9324" s="61" t="s">
        <v>457</v>
      </c>
      <c r="B9324" s="61" t="s">
        <v>458</v>
      </c>
      <c r="C9324">
        <v>1936</v>
      </c>
      <c r="D9324" s="61" t="s">
        <v>2355</v>
      </c>
    </row>
    <row r="9325" spans="1:4" hidden="1" x14ac:dyDescent="0.25">
      <c r="A9325" s="61" t="s">
        <v>457</v>
      </c>
      <c r="B9325" s="61" t="s">
        <v>458</v>
      </c>
      <c r="C9325">
        <v>1937</v>
      </c>
      <c r="D9325" s="61" t="s">
        <v>2355</v>
      </c>
    </row>
    <row r="9326" spans="1:4" hidden="1" x14ac:dyDescent="0.25">
      <c r="A9326" s="61" t="s">
        <v>457</v>
      </c>
      <c r="B9326" s="61" t="s">
        <v>458</v>
      </c>
      <c r="C9326">
        <v>1938</v>
      </c>
      <c r="D9326" s="61" t="s">
        <v>2355</v>
      </c>
    </row>
    <row r="9327" spans="1:4" hidden="1" x14ac:dyDescent="0.25">
      <c r="A9327" s="61" t="s">
        <v>457</v>
      </c>
      <c r="B9327" s="61" t="s">
        <v>458</v>
      </c>
      <c r="C9327">
        <v>1939</v>
      </c>
      <c r="D9327" s="61" t="s">
        <v>2355</v>
      </c>
    </row>
    <row r="9328" spans="1:4" hidden="1" x14ac:dyDescent="0.25">
      <c r="A9328" s="61" t="s">
        <v>457</v>
      </c>
      <c r="B9328" s="61" t="s">
        <v>458</v>
      </c>
      <c r="C9328">
        <v>1940</v>
      </c>
      <c r="D9328" s="61" t="s">
        <v>2355</v>
      </c>
    </row>
    <row r="9329" spans="1:4" hidden="1" x14ac:dyDescent="0.25">
      <c r="A9329" s="61" t="s">
        <v>457</v>
      </c>
      <c r="B9329" s="61" t="s">
        <v>458</v>
      </c>
      <c r="C9329">
        <v>1941</v>
      </c>
      <c r="D9329" s="61" t="s">
        <v>2355</v>
      </c>
    </row>
    <row r="9330" spans="1:4" hidden="1" x14ac:dyDescent="0.25">
      <c r="A9330" s="61" t="s">
        <v>457</v>
      </c>
      <c r="B9330" s="61" t="s">
        <v>458</v>
      </c>
      <c r="C9330">
        <v>1942</v>
      </c>
      <c r="D9330" s="61" t="s">
        <v>2355</v>
      </c>
    </row>
    <row r="9331" spans="1:4" hidden="1" x14ac:dyDescent="0.25">
      <c r="A9331" s="61" t="s">
        <v>457</v>
      </c>
      <c r="B9331" s="61" t="s">
        <v>458</v>
      </c>
      <c r="C9331">
        <v>1943</v>
      </c>
      <c r="D9331" s="61" t="s">
        <v>2355</v>
      </c>
    </row>
    <row r="9332" spans="1:4" hidden="1" x14ac:dyDescent="0.25">
      <c r="A9332" s="61" t="s">
        <v>457</v>
      </c>
      <c r="B9332" s="61" t="s">
        <v>458</v>
      </c>
      <c r="C9332">
        <v>1944</v>
      </c>
      <c r="D9332" s="61" t="s">
        <v>2355</v>
      </c>
    </row>
    <row r="9333" spans="1:4" hidden="1" x14ac:dyDescent="0.25">
      <c r="A9333" s="61" t="s">
        <v>457</v>
      </c>
      <c r="B9333" s="61" t="s">
        <v>458</v>
      </c>
      <c r="C9333">
        <v>1945</v>
      </c>
      <c r="D9333" s="61" t="s">
        <v>2355</v>
      </c>
    </row>
    <row r="9334" spans="1:4" hidden="1" x14ac:dyDescent="0.25">
      <c r="A9334" s="61" t="s">
        <v>457</v>
      </c>
      <c r="B9334" s="61" t="s">
        <v>458</v>
      </c>
      <c r="C9334">
        <v>1946</v>
      </c>
      <c r="D9334" s="61" t="s">
        <v>2355</v>
      </c>
    </row>
    <row r="9335" spans="1:4" hidden="1" x14ac:dyDescent="0.25">
      <c r="A9335" s="61" t="s">
        <v>457</v>
      </c>
      <c r="B9335" s="61" t="s">
        <v>458</v>
      </c>
      <c r="C9335">
        <v>1947</v>
      </c>
      <c r="D9335" s="61" t="s">
        <v>2355</v>
      </c>
    </row>
    <row r="9336" spans="1:4" hidden="1" x14ac:dyDescent="0.25">
      <c r="A9336" s="61" t="s">
        <v>457</v>
      </c>
      <c r="B9336" s="61" t="s">
        <v>458</v>
      </c>
      <c r="C9336">
        <v>1948</v>
      </c>
      <c r="D9336" s="61" t="s">
        <v>2355</v>
      </c>
    </row>
    <row r="9337" spans="1:4" hidden="1" x14ac:dyDescent="0.25">
      <c r="A9337" s="61" t="s">
        <v>457</v>
      </c>
      <c r="B9337" s="61" t="s">
        <v>458</v>
      </c>
      <c r="C9337">
        <v>1949</v>
      </c>
      <c r="D9337" s="61" t="s">
        <v>2355</v>
      </c>
    </row>
    <row r="9338" spans="1:4" hidden="1" x14ac:dyDescent="0.25">
      <c r="A9338" s="61" t="s">
        <v>457</v>
      </c>
      <c r="B9338" s="61" t="s">
        <v>458</v>
      </c>
      <c r="C9338">
        <v>1950</v>
      </c>
      <c r="D9338" s="61" t="s">
        <v>1493</v>
      </c>
    </row>
    <row r="9339" spans="1:4" hidden="1" x14ac:dyDescent="0.25">
      <c r="A9339" s="61" t="s">
        <v>457</v>
      </c>
      <c r="B9339" s="61" t="s">
        <v>458</v>
      </c>
      <c r="C9339">
        <v>1951</v>
      </c>
      <c r="D9339" s="61" t="s">
        <v>1493</v>
      </c>
    </row>
    <row r="9340" spans="1:4" hidden="1" x14ac:dyDescent="0.25">
      <c r="A9340" s="61" t="s">
        <v>457</v>
      </c>
      <c r="B9340" s="61" t="s">
        <v>458</v>
      </c>
      <c r="C9340">
        <v>1952</v>
      </c>
      <c r="D9340" s="61" t="s">
        <v>1493</v>
      </c>
    </row>
    <row r="9341" spans="1:4" hidden="1" x14ac:dyDescent="0.25">
      <c r="A9341" s="61" t="s">
        <v>457</v>
      </c>
      <c r="B9341" s="61" t="s">
        <v>458</v>
      </c>
      <c r="C9341">
        <v>1953</v>
      </c>
      <c r="D9341" s="61" t="s">
        <v>1493</v>
      </c>
    </row>
    <row r="9342" spans="1:4" hidden="1" x14ac:dyDescent="0.25">
      <c r="A9342" s="61" t="s">
        <v>457</v>
      </c>
      <c r="B9342" s="61" t="s">
        <v>458</v>
      </c>
      <c r="C9342">
        <v>1954</v>
      </c>
      <c r="D9342" s="61" t="s">
        <v>543</v>
      </c>
    </row>
    <row r="9343" spans="1:4" hidden="1" x14ac:dyDescent="0.25">
      <c r="A9343" s="61" t="s">
        <v>457</v>
      </c>
      <c r="B9343" s="61" t="s">
        <v>458</v>
      </c>
      <c r="C9343">
        <v>1955</v>
      </c>
      <c r="D9343" s="61" t="s">
        <v>543</v>
      </c>
    </row>
    <row r="9344" spans="1:4" hidden="1" x14ac:dyDescent="0.25">
      <c r="A9344" s="61" t="s">
        <v>457</v>
      </c>
      <c r="B9344" s="61" t="s">
        <v>458</v>
      </c>
      <c r="C9344">
        <v>1956</v>
      </c>
      <c r="D9344" s="61" t="s">
        <v>543</v>
      </c>
    </row>
    <row r="9345" spans="1:4" hidden="1" x14ac:dyDescent="0.25">
      <c r="A9345" s="61" t="s">
        <v>457</v>
      </c>
      <c r="B9345" s="61" t="s">
        <v>458</v>
      </c>
      <c r="C9345">
        <v>1957</v>
      </c>
      <c r="D9345" s="61" t="s">
        <v>543</v>
      </c>
    </row>
    <row r="9346" spans="1:4" hidden="1" x14ac:dyDescent="0.25">
      <c r="A9346" s="61" t="s">
        <v>457</v>
      </c>
      <c r="B9346" s="61" t="s">
        <v>458</v>
      </c>
      <c r="C9346">
        <v>1958</v>
      </c>
      <c r="D9346" s="61" t="s">
        <v>543</v>
      </c>
    </row>
    <row r="9347" spans="1:4" hidden="1" x14ac:dyDescent="0.25">
      <c r="A9347" s="61" t="s">
        <v>457</v>
      </c>
      <c r="B9347" s="61" t="s">
        <v>458</v>
      </c>
      <c r="C9347">
        <v>1959</v>
      </c>
      <c r="D9347" s="61" t="s">
        <v>543</v>
      </c>
    </row>
    <row r="9348" spans="1:4" hidden="1" x14ac:dyDescent="0.25">
      <c r="A9348" s="61" t="s">
        <v>457</v>
      </c>
      <c r="B9348" s="61" t="s">
        <v>458</v>
      </c>
      <c r="C9348">
        <v>1960</v>
      </c>
      <c r="D9348" s="61" t="s">
        <v>1492</v>
      </c>
    </row>
    <row r="9349" spans="1:4" hidden="1" x14ac:dyDescent="0.25">
      <c r="A9349" s="61" t="s">
        <v>457</v>
      </c>
      <c r="B9349" s="61" t="s">
        <v>458</v>
      </c>
      <c r="C9349">
        <v>1961</v>
      </c>
      <c r="D9349" s="61" t="s">
        <v>1492</v>
      </c>
    </row>
    <row r="9350" spans="1:4" hidden="1" x14ac:dyDescent="0.25">
      <c r="A9350" s="61" t="s">
        <v>457</v>
      </c>
      <c r="B9350" s="61" t="s">
        <v>458</v>
      </c>
      <c r="C9350">
        <v>1962</v>
      </c>
      <c r="D9350" s="61" t="s">
        <v>1492</v>
      </c>
    </row>
    <row r="9351" spans="1:4" hidden="1" x14ac:dyDescent="0.25">
      <c r="A9351" s="61" t="s">
        <v>457</v>
      </c>
      <c r="B9351" s="61" t="s">
        <v>458</v>
      </c>
      <c r="C9351">
        <v>1963</v>
      </c>
      <c r="D9351" s="61" t="s">
        <v>1492</v>
      </c>
    </row>
    <row r="9352" spans="1:4" hidden="1" x14ac:dyDescent="0.25">
      <c r="A9352" s="61" t="s">
        <v>457</v>
      </c>
      <c r="B9352" s="61" t="s">
        <v>458</v>
      </c>
      <c r="C9352">
        <v>1964</v>
      </c>
      <c r="D9352" s="61" t="s">
        <v>1492</v>
      </c>
    </row>
    <row r="9353" spans="1:4" hidden="1" x14ac:dyDescent="0.25">
      <c r="A9353" s="61" t="s">
        <v>457</v>
      </c>
      <c r="B9353" s="61" t="s">
        <v>458</v>
      </c>
      <c r="C9353">
        <v>1965</v>
      </c>
      <c r="D9353" s="61" t="s">
        <v>1492</v>
      </c>
    </row>
    <row r="9354" spans="1:4" hidden="1" x14ac:dyDescent="0.25">
      <c r="A9354" s="61" t="s">
        <v>457</v>
      </c>
      <c r="B9354" s="61" t="s">
        <v>458</v>
      </c>
      <c r="C9354">
        <v>1966</v>
      </c>
      <c r="D9354" s="61" t="s">
        <v>1492</v>
      </c>
    </row>
    <row r="9355" spans="1:4" hidden="1" x14ac:dyDescent="0.25">
      <c r="A9355" s="61" t="s">
        <v>457</v>
      </c>
      <c r="B9355" s="61" t="s">
        <v>458</v>
      </c>
      <c r="C9355">
        <v>1967</v>
      </c>
      <c r="D9355" s="61" t="s">
        <v>1705</v>
      </c>
    </row>
    <row r="9356" spans="1:4" hidden="1" x14ac:dyDescent="0.25">
      <c r="A9356" s="61" t="s">
        <v>457</v>
      </c>
      <c r="B9356" s="61" t="s">
        <v>458</v>
      </c>
      <c r="C9356">
        <v>1968</v>
      </c>
      <c r="D9356" s="61" t="s">
        <v>1776</v>
      </c>
    </row>
    <row r="9357" spans="1:4" hidden="1" x14ac:dyDescent="0.25">
      <c r="A9357" s="61" t="s">
        <v>457</v>
      </c>
      <c r="B9357" s="61" t="s">
        <v>458</v>
      </c>
      <c r="C9357">
        <v>1969</v>
      </c>
      <c r="D9357" s="61" t="s">
        <v>2507</v>
      </c>
    </row>
    <row r="9358" spans="1:4" hidden="1" x14ac:dyDescent="0.25">
      <c r="A9358" s="61" t="s">
        <v>457</v>
      </c>
      <c r="B9358" s="61" t="s">
        <v>458</v>
      </c>
      <c r="C9358">
        <v>1970</v>
      </c>
      <c r="D9358" s="61" t="s">
        <v>2507</v>
      </c>
    </row>
    <row r="9359" spans="1:4" hidden="1" x14ac:dyDescent="0.25">
      <c r="A9359" s="61" t="s">
        <v>457</v>
      </c>
      <c r="B9359" s="61" t="s">
        <v>458</v>
      </c>
      <c r="C9359">
        <v>1971</v>
      </c>
      <c r="D9359" s="61" t="s">
        <v>532</v>
      </c>
    </row>
    <row r="9360" spans="1:4" hidden="1" x14ac:dyDescent="0.25">
      <c r="A9360" s="61" t="s">
        <v>457</v>
      </c>
      <c r="B9360" s="61" t="s">
        <v>458</v>
      </c>
      <c r="C9360">
        <v>1972</v>
      </c>
      <c r="D9360" s="61" t="s">
        <v>532</v>
      </c>
    </row>
    <row r="9361" spans="1:4" hidden="1" x14ac:dyDescent="0.25">
      <c r="A9361" s="61" t="s">
        <v>457</v>
      </c>
      <c r="B9361" s="61" t="s">
        <v>458</v>
      </c>
      <c r="C9361">
        <v>1973</v>
      </c>
      <c r="D9361" s="61" t="s">
        <v>2425</v>
      </c>
    </row>
    <row r="9362" spans="1:4" hidden="1" x14ac:dyDescent="0.25">
      <c r="A9362" s="61" t="s">
        <v>457</v>
      </c>
      <c r="B9362" s="61" t="s">
        <v>458</v>
      </c>
      <c r="C9362">
        <v>1974</v>
      </c>
      <c r="D9362" s="61" t="s">
        <v>2425</v>
      </c>
    </row>
    <row r="9363" spans="1:4" hidden="1" x14ac:dyDescent="0.25">
      <c r="A9363" s="61" t="s">
        <v>457</v>
      </c>
      <c r="B9363" s="61" t="s">
        <v>458</v>
      </c>
      <c r="C9363">
        <v>1975</v>
      </c>
      <c r="D9363" s="61" t="s">
        <v>2425</v>
      </c>
    </row>
    <row r="9364" spans="1:4" hidden="1" x14ac:dyDescent="0.25">
      <c r="A9364" s="61" t="s">
        <v>457</v>
      </c>
      <c r="B9364" s="61" t="s">
        <v>458</v>
      </c>
      <c r="C9364">
        <v>1976</v>
      </c>
      <c r="D9364" s="61" t="s">
        <v>2425</v>
      </c>
    </row>
    <row r="9365" spans="1:4" hidden="1" x14ac:dyDescent="0.25">
      <c r="A9365" s="61" t="s">
        <v>457</v>
      </c>
      <c r="B9365" s="61" t="s">
        <v>458</v>
      </c>
      <c r="C9365">
        <v>1977</v>
      </c>
      <c r="D9365" s="61" t="s">
        <v>2425</v>
      </c>
    </row>
    <row r="9366" spans="1:4" hidden="1" x14ac:dyDescent="0.25">
      <c r="A9366" s="61" t="s">
        <v>457</v>
      </c>
      <c r="B9366" s="61" t="s">
        <v>458</v>
      </c>
      <c r="C9366">
        <v>1978</v>
      </c>
      <c r="D9366" s="61" t="s">
        <v>2425</v>
      </c>
    </row>
    <row r="9367" spans="1:4" hidden="1" x14ac:dyDescent="0.25">
      <c r="A9367" s="61" t="s">
        <v>457</v>
      </c>
      <c r="B9367" s="61" t="s">
        <v>458</v>
      </c>
      <c r="C9367">
        <v>1979</v>
      </c>
      <c r="D9367" s="61" t="s">
        <v>2425</v>
      </c>
    </row>
    <row r="9368" spans="1:4" hidden="1" x14ac:dyDescent="0.25">
      <c r="A9368" s="61" t="s">
        <v>457</v>
      </c>
      <c r="B9368" s="61" t="s">
        <v>458</v>
      </c>
      <c r="C9368">
        <v>1980</v>
      </c>
      <c r="D9368" s="61" t="s">
        <v>2425</v>
      </c>
    </row>
    <row r="9369" spans="1:4" hidden="1" x14ac:dyDescent="0.25">
      <c r="A9369" s="61" t="s">
        <v>457</v>
      </c>
      <c r="B9369" s="61" t="s">
        <v>458</v>
      </c>
      <c r="C9369">
        <v>1981</v>
      </c>
      <c r="D9369" s="61" t="s">
        <v>2425</v>
      </c>
    </row>
    <row r="9370" spans="1:4" hidden="1" x14ac:dyDescent="0.25">
      <c r="A9370" s="61" t="s">
        <v>457</v>
      </c>
      <c r="B9370" s="61" t="s">
        <v>458</v>
      </c>
      <c r="C9370">
        <v>1982</v>
      </c>
      <c r="D9370" s="61" t="s">
        <v>2425</v>
      </c>
    </row>
    <row r="9371" spans="1:4" hidden="1" x14ac:dyDescent="0.25">
      <c r="A9371" s="61" t="s">
        <v>457</v>
      </c>
      <c r="B9371" s="61" t="s">
        <v>458</v>
      </c>
      <c r="C9371">
        <v>1983</v>
      </c>
      <c r="D9371" s="61" t="s">
        <v>1489</v>
      </c>
    </row>
    <row r="9372" spans="1:4" hidden="1" x14ac:dyDescent="0.25">
      <c r="A9372" s="61" t="s">
        <v>457</v>
      </c>
      <c r="B9372" s="61" t="s">
        <v>458</v>
      </c>
      <c r="C9372">
        <v>1984</v>
      </c>
      <c r="D9372" s="61" t="s">
        <v>1489</v>
      </c>
    </row>
    <row r="9373" spans="1:4" hidden="1" x14ac:dyDescent="0.25">
      <c r="A9373" s="61" t="s">
        <v>457</v>
      </c>
      <c r="B9373" s="61" t="s">
        <v>458</v>
      </c>
      <c r="C9373">
        <v>1985</v>
      </c>
      <c r="D9373" s="61" t="s">
        <v>1489</v>
      </c>
    </row>
    <row r="9374" spans="1:4" hidden="1" x14ac:dyDescent="0.25">
      <c r="A9374" s="61" t="s">
        <v>457</v>
      </c>
      <c r="B9374" s="61" t="s">
        <v>458</v>
      </c>
      <c r="C9374">
        <v>1986</v>
      </c>
      <c r="D9374" s="61" t="s">
        <v>1489</v>
      </c>
    </row>
    <row r="9375" spans="1:4" hidden="1" x14ac:dyDescent="0.25">
      <c r="A9375" s="61" t="s">
        <v>457</v>
      </c>
      <c r="B9375" s="61" t="s">
        <v>458</v>
      </c>
      <c r="C9375">
        <v>1987</v>
      </c>
      <c r="D9375" s="61" t="s">
        <v>1489</v>
      </c>
    </row>
    <row r="9376" spans="1:4" hidden="1" x14ac:dyDescent="0.25">
      <c r="A9376" s="61" t="s">
        <v>457</v>
      </c>
      <c r="B9376" s="61" t="s">
        <v>458</v>
      </c>
      <c r="C9376">
        <v>1988</v>
      </c>
      <c r="D9376" s="61" t="s">
        <v>1489</v>
      </c>
    </row>
    <row r="9377" spans="1:4" hidden="1" x14ac:dyDescent="0.25">
      <c r="A9377" s="61" t="s">
        <v>457</v>
      </c>
      <c r="B9377" s="61" t="s">
        <v>458</v>
      </c>
      <c r="C9377">
        <v>1989</v>
      </c>
      <c r="D9377" s="61" t="s">
        <v>1489</v>
      </c>
    </row>
    <row r="9378" spans="1:4" hidden="1" x14ac:dyDescent="0.25">
      <c r="A9378" s="61" t="s">
        <v>457</v>
      </c>
      <c r="B9378" s="61" t="s">
        <v>458</v>
      </c>
      <c r="C9378">
        <v>1990</v>
      </c>
      <c r="D9378" s="61" t="s">
        <v>2572</v>
      </c>
    </row>
    <row r="9379" spans="1:4" hidden="1" x14ac:dyDescent="0.25">
      <c r="A9379" s="61" t="s">
        <v>457</v>
      </c>
      <c r="B9379" s="61" t="s">
        <v>458</v>
      </c>
      <c r="C9379">
        <v>1991</v>
      </c>
      <c r="D9379" s="61" t="s">
        <v>2572</v>
      </c>
    </row>
    <row r="9380" spans="1:4" hidden="1" x14ac:dyDescent="0.25">
      <c r="A9380" s="61" t="s">
        <v>457</v>
      </c>
      <c r="B9380" s="61" t="s">
        <v>458</v>
      </c>
      <c r="C9380">
        <v>1992</v>
      </c>
      <c r="D9380" s="61" t="s">
        <v>2572</v>
      </c>
    </row>
    <row r="9381" spans="1:4" hidden="1" x14ac:dyDescent="0.25">
      <c r="A9381" s="61" t="s">
        <v>457</v>
      </c>
      <c r="B9381" s="61" t="s">
        <v>458</v>
      </c>
      <c r="C9381">
        <v>1993</v>
      </c>
      <c r="D9381" s="61" t="s">
        <v>2572</v>
      </c>
    </row>
    <row r="9382" spans="1:4" hidden="1" x14ac:dyDescent="0.25">
      <c r="A9382" s="61" t="s">
        <v>457</v>
      </c>
      <c r="B9382" s="61" t="s">
        <v>458</v>
      </c>
      <c r="C9382">
        <v>1994</v>
      </c>
      <c r="D9382" s="61" t="s">
        <v>2116</v>
      </c>
    </row>
    <row r="9383" spans="1:4" hidden="1" x14ac:dyDescent="0.25">
      <c r="A9383" s="61" t="s">
        <v>457</v>
      </c>
      <c r="B9383" s="61" t="s">
        <v>458</v>
      </c>
      <c r="C9383">
        <v>1995</v>
      </c>
      <c r="D9383" s="61" t="s">
        <v>2116</v>
      </c>
    </row>
    <row r="9384" spans="1:4" hidden="1" x14ac:dyDescent="0.25">
      <c r="A9384" s="61" t="s">
        <v>457</v>
      </c>
      <c r="B9384" s="61" t="s">
        <v>458</v>
      </c>
      <c r="C9384">
        <v>1996</v>
      </c>
      <c r="D9384" s="61" t="s">
        <v>2116</v>
      </c>
    </row>
    <row r="9385" spans="1:4" hidden="1" x14ac:dyDescent="0.25">
      <c r="A9385" s="61" t="s">
        <v>457</v>
      </c>
      <c r="B9385" s="61" t="s">
        <v>458</v>
      </c>
      <c r="C9385">
        <v>1997</v>
      </c>
      <c r="D9385" s="61" t="s">
        <v>2116</v>
      </c>
    </row>
    <row r="9386" spans="1:4" hidden="1" x14ac:dyDescent="0.25">
      <c r="A9386" s="61" t="s">
        <v>457</v>
      </c>
      <c r="B9386" s="61" t="s">
        <v>458</v>
      </c>
      <c r="C9386">
        <v>1998</v>
      </c>
      <c r="D9386" s="61" t="s">
        <v>2154</v>
      </c>
    </row>
    <row r="9387" spans="1:4" hidden="1" x14ac:dyDescent="0.25">
      <c r="A9387" s="61" t="s">
        <v>457</v>
      </c>
      <c r="B9387" s="61" t="s">
        <v>458</v>
      </c>
      <c r="C9387">
        <v>1999</v>
      </c>
      <c r="D9387" s="61" t="s">
        <v>2154</v>
      </c>
    </row>
    <row r="9388" spans="1:4" hidden="1" x14ac:dyDescent="0.25">
      <c r="A9388" s="61" t="s">
        <v>457</v>
      </c>
      <c r="B9388" s="61" t="s">
        <v>458</v>
      </c>
      <c r="C9388">
        <v>2000</v>
      </c>
      <c r="D9388" s="61" t="s">
        <v>1923</v>
      </c>
    </row>
    <row r="9389" spans="1:4" hidden="1" x14ac:dyDescent="0.25">
      <c r="A9389" s="61" t="s">
        <v>457</v>
      </c>
      <c r="B9389" s="61" t="s">
        <v>458</v>
      </c>
      <c r="C9389">
        <v>2001</v>
      </c>
      <c r="D9389" s="61" t="s">
        <v>1923</v>
      </c>
    </row>
    <row r="9390" spans="1:4" hidden="1" x14ac:dyDescent="0.25">
      <c r="A9390" s="61" t="s">
        <v>457</v>
      </c>
      <c r="B9390" s="61" t="s">
        <v>458</v>
      </c>
      <c r="C9390">
        <v>2002</v>
      </c>
      <c r="D9390" s="61" t="s">
        <v>1923</v>
      </c>
    </row>
    <row r="9391" spans="1:4" hidden="1" x14ac:dyDescent="0.25">
      <c r="A9391" s="61" t="s">
        <v>457</v>
      </c>
      <c r="B9391" s="61" t="s">
        <v>458</v>
      </c>
      <c r="C9391">
        <v>2003</v>
      </c>
      <c r="D9391" s="61" t="s">
        <v>1923</v>
      </c>
    </row>
    <row r="9392" spans="1:4" hidden="1" x14ac:dyDescent="0.25">
      <c r="A9392" s="61" t="s">
        <v>457</v>
      </c>
      <c r="B9392" s="61" t="s">
        <v>458</v>
      </c>
      <c r="C9392">
        <v>2004</v>
      </c>
      <c r="D9392" s="61" t="s">
        <v>1923</v>
      </c>
    </row>
    <row r="9393" spans="1:4" hidden="1" x14ac:dyDescent="0.25">
      <c r="A9393" s="61" t="s">
        <v>457</v>
      </c>
      <c r="B9393" s="61" t="s">
        <v>458</v>
      </c>
      <c r="C9393">
        <v>2005</v>
      </c>
      <c r="D9393" s="61" t="s">
        <v>1486</v>
      </c>
    </row>
    <row r="9394" spans="1:4" hidden="1" x14ac:dyDescent="0.25">
      <c r="A9394" s="61" t="s">
        <v>457</v>
      </c>
      <c r="B9394" s="61" t="s">
        <v>458</v>
      </c>
      <c r="C9394">
        <v>2006</v>
      </c>
      <c r="D9394" s="61" t="s">
        <v>2179</v>
      </c>
    </row>
    <row r="9395" spans="1:4" hidden="1" x14ac:dyDescent="0.25">
      <c r="A9395" s="61" t="s">
        <v>457</v>
      </c>
      <c r="B9395" s="61" t="s">
        <v>458</v>
      </c>
      <c r="C9395">
        <v>2007</v>
      </c>
      <c r="D9395" s="61" t="s">
        <v>2179</v>
      </c>
    </row>
    <row r="9396" spans="1:4" hidden="1" x14ac:dyDescent="0.25">
      <c r="A9396" s="61" t="s">
        <v>457</v>
      </c>
      <c r="B9396" s="61" t="s">
        <v>458</v>
      </c>
      <c r="C9396">
        <v>2008</v>
      </c>
      <c r="D9396" s="61" t="s">
        <v>2228</v>
      </c>
    </row>
    <row r="9397" spans="1:4" hidden="1" x14ac:dyDescent="0.25">
      <c r="A9397" s="61" t="s">
        <v>457</v>
      </c>
      <c r="B9397" s="61" t="s">
        <v>458</v>
      </c>
      <c r="C9397">
        <v>2009</v>
      </c>
      <c r="D9397" s="61" t="s">
        <v>2179</v>
      </c>
    </row>
    <row r="9398" spans="1:4" hidden="1" x14ac:dyDescent="0.25">
      <c r="A9398" s="61" t="s">
        <v>457</v>
      </c>
      <c r="B9398" s="61" t="s">
        <v>458</v>
      </c>
      <c r="C9398">
        <v>2010</v>
      </c>
      <c r="D9398" s="61" t="s">
        <v>2179</v>
      </c>
    </row>
    <row r="9399" spans="1:4" hidden="1" x14ac:dyDescent="0.25">
      <c r="A9399" s="61" t="s">
        <v>457</v>
      </c>
      <c r="B9399" s="61" t="s">
        <v>458</v>
      </c>
      <c r="C9399">
        <v>2011</v>
      </c>
      <c r="D9399" s="61" t="s">
        <v>2660</v>
      </c>
    </row>
    <row r="9400" spans="1:4" hidden="1" x14ac:dyDescent="0.25">
      <c r="A9400" s="61" t="s">
        <v>457</v>
      </c>
      <c r="B9400" s="61" t="s">
        <v>458</v>
      </c>
      <c r="C9400">
        <v>2012</v>
      </c>
      <c r="D9400" s="61" t="s">
        <v>2660</v>
      </c>
    </row>
    <row r="9401" spans="1:4" hidden="1" x14ac:dyDescent="0.25">
      <c r="A9401" s="61" t="s">
        <v>457</v>
      </c>
      <c r="B9401" s="61" t="s">
        <v>458</v>
      </c>
      <c r="C9401">
        <v>2013</v>
      </c>
      <c r="D9401" s="61" t="s">
        <v>2228</v>
      </c>
    </row>
    <row r="9402" spans="1:4" hidden="1" x14ac:dyDescent="0.25">
      <c r="A9402" s="61" t="s">
        <v>457</v>
      </c>
      <c r="B9402" s="61" t="s">
        <v>458</v>
      </c>
      <c r="C9402">
        <v>2014</v>
      </c>
      <c r="D9402" s="61" t="s">
        <v>2228</v>
      </c>
    </row>
    <row r="9403" spans="1:4" hidden="1" x14ac:dyDescent="0.25">
      <c r="A9403" s="61" t="s">
        <v>457</v>
      </c>
      <c r="B9403" s="61" t="s">
        <v>458</v>
      </c>
      <c r="C9403">
        <v>2015</v>
      </c>
      <c r="D9403" s="61" t="s">
        <v>2228</v>
      </c>
    </row>
    <row r="9404" spans="1:4" hidden="1" x14ac:dyDescent="0.25">
      <c r="A9404" s="61" t="s">
        <v>457</v>
      </c>
      <c r="B9404" s="61" t="s">
        <v>458</v>
      </c>
      <c r="C9404">
        <v>2016</v>
      </c>
      <c r="D9404" s="61" t="s">
        <v>2228</v>
      </c>
    </row>
    <row r="9405" spans="1:4" hidden="1" x14ac:dyDescent="0.25">
      <c r="A9405" s="61" t="s">
        <v>457</v>
      </c>
      <c r="B9405" s="61" t="s">
        <v>458</v>
      </c>
      <c r="C9405">
        <v>2017</v>
      </c>
      <c r="D9405" s="61" t="s">
        <v>2255</v>
      </c>
    </row>
    <row r="9406" spans="1:4" hidden="1" x14ac:dyDescent="0.25">
      <c r="A9406" s="61" t="s">
        <v>457</v>
      </c>
      <c r="B9406" s="61" t="s">
        <v>458</v>
      </c>
      <c r="C9406">
        <v>2018</v>
      </c>
      <c r="D9406" s="61" t="s">
        <v>2442</v>
      </c>
    </row>
    <row r="9407" spans="1:4" hidden="1" x14ac:dyDescent="0.25">
      <c r="A9407" s="61" t="s">
        <v>457</v>
      </c>
      <c r="B9407" s="61" t="s">
        <v>458</v>
      </c>
      <c r="C9407">
        <v>2019</v>
      </c>
      <c r="D9407" s="61" t="s">
        <v>2535</v>
      </c>
    </row>
    <row r="9408" spans="1:4" hidden="1" x14ac:dyDescent="0.25">
      <c r="A9408" s="61" t="s">
        <v>457</v>
      </c>
      <c r="B9408" s="61" t="s">
        <v>458</v>
      </c>
      <c r="C9408">
        <v>2020</v>
      </c>
      <c r="D9408" s="61" t="s">
        <v>2535</v>
      </c>
    </row>
    <row r="9409" spans="1:4" hidden="1" x14ac:dyDescent="0.25">
      <c r="A9409" s="61" t="s">
        <v>457</v>
      </c>
      <c r="B9409" s="61" t="s">
        <v>458</v>
      </c>
      <c r="C9409">
        <v>2021</v>
      </c>
      <c r="D9409" s="61" t="s">
        <v>2181</v>
      </c>
    </row>
    <row r="9410" spans="1:4" hidden="1" x14ac:dyDescent="0.25">
      <c r="A9410" s="61" t="s">
        <v>457</v>
      </c>
      <c r="B9410" s="61" t="s">
        <v>458</v>
      </c>
      <c r="C9410">
        <v>2022</v>
      </c>
      <c r="D9410" s="61" t="s">
        <v>1755</v>
      </c>
    </row>
    <row r="9411" spans="1:4" x14ac:dyDescent="0.25">
      <c r="A9411" s="61" t="s">
        <v>457</v>
      </c>
      <c r="B9411" s="61" t="s">
        <v>458</v>
      </c>
      <c r="C9411">
        <v>2023</v>
      </c>
      <c r="D9411" s="61">
        <v>0.21199999999999999</v>
      </c>
    </row>
    <row r="9412" spans="1:4" hidden="1" x14ac:dyDescent="0.25">
      <c r="A9412" s="61" t="s">
        <v>182</v>
      </c>
      <c r="B9412" s="61" t="s">
        <v>285</v>
      </c>
      <c r="C9412">
        <v>1789</v>
      </c>
      <c r="D9412" s="61" t="s">
        <v>2190</v>
      </c>
    </row>
    <row r="9413" spans="1:4" hidden="1" x14ac:dyDescent="0.25">
      <c r="A9413" s="61" t="s">
        <v>182</v>
      </c>
      <c r="B9413" s="61" t="s">
        <v>285</v>
      </c>
      <c r="C9413">
        <v>1790</v>
      </c>
      <c r="D9413" s="61" t="s">
        <v>2190</v>
      </c>
    </row>
    <row r="9414" spans="1:4" hidden="1" x14ac:dyDescent="0.25">
      <c r="A9414" s="61" t="s">
        <v>182</v>
      </c>
      <c r="B9414" s="61" t="s">
        <v>285</v>
      </c>
      <c r="C9414">
        <v>1791</v>
      </c>
      <c r="D9414" s="61" t="s">
        <v>2190</v>
      </c>
    </row>
    <row r="9415" spans="1:4" hidden="1" x14ac:dyDescent="0.25">
      <c r="A9415" s="61" t="s">
        <v>182</v>
      </c>
      <c r="B9415" s="61" t="s">
        <v>285</v>
      </c>
      <c r="C9415">
        <v>1792</v>
      </c>
      <c r="D9415" s="61" t="s">
        <v>2190</v>
      </c>
    </row>
    <row r="9416" spans="1:4" hidden="1" x14ac:dyDescent="0.25">
      <c r="A9416" s="61" t="s">
        <v>182</v>
      </c>
      <c r="B9416" s="61" t="s">
        <v>285</v>
      </c>
      <c r="C9416">
        <v>1793</v>
      </c>
      <c r="D9416" s="61" t="s">
        <v>2190</v>
      </c>
    </row>
    <row r="9417" spans="1:4" hidden="1" x14ac:dyDescent="0.25">
      <c r="A9417" s="61" t="s">
        <v>182</v>
      </c>
      <c r="B9417" s="61" t="s">
        <v>285</v>
      </c>
      <c r="C9417">
        <v>1794</v>
      </c>
      <c r="D9417" s="61" t="s">
        <v>2190</v>
      </c>
    </row>
    <row r="9418" spans="1:4" hidden="1" x14ac:dyDescent="0.25">
      <c r="A9418" s="61" t="s">
        <v>182</v>
      </c>
      <c r="B9418" s="61" t="s">
        <v>285</v>
      </c>
      <c r="C9418">
        <v>1795</v>
      </c>
      <c r="D9418" s="61" t="s">
        <v>2190</v>
      </c>
    </row>
    <row r="9419" spans="1:4" hidden="1" x14ac:dyDescent="0.25">
      <c r="A9419" s="61" t="s">
        <v>182</v>
      </c>
      <c r="B9419" s="61" t="s">
        <v>285</v>
      </c>
      <c r="C9419">
        <v>1796</v>
      </c>
      <c r="D9419" s="61" t="s">
        <v>2190</v>
      </c>
    </row>
    <row r="9420" spans="1:4" hidden="1" x14ac:dyDescent="0.25">
      <c r="A9420" s="61" t="s">
        <v>182</v>
      </c>
      <c r="B9420" s="61" t="s">
        <v>285</v>
      </c>
      <c r="C9420">
        <v>1797</v>
      </c>
      <c r="D9420" s="61" t="s">
        <v>2190</v>
      </c>
    </row>
    <row r="9421" spans="1:4" hidden="1" x14ac:dyDescent="0.25">
      <c r="A9421" s="61" t="s">
        <v>182</v>
      </c>
      <c r="B9421" s="61" t="s">
        <v>285</v>
      </c>
      <c r="C9421">
        <v>1798</v>
      </c>
      <c r="D9421" s="61" t="s">
        <v>2190</v>
      </c>
    </row>
    <row r="9422" spans="1:4" hidden="1" x14ac:dyDescent="0.25">
      <c r="A9422" s="61" t="s">
        <v>182</v>
      </c>
      <c r="B9422" s="61" t="s">
        <v>285</v>
      </c>
      <c r="C9422">
        <v>1799</v>
      </c>
      <c r="D9422" s="61" t="s">
        <v>2190</v>
      </c>
    </row>
    <row r="9423" spans="1:4" hidden="1" x14ac:dyDescent="0.25">
      <c r="A9423" s="61" t="s">
        <v>182</v>
      </c>
      <c r="B9423" s="61" t="s">
        <v>285</v>
      </c>
      <c r="C9423">
        <v>1800</v>
      </c>
      <c r="D9423" s="61" t="s">
        <v>2190</v>
      </c>
    </row>
    <row r="9424" spans="1:4" hidden="1" x14ac:dyDescent="0.25">
      <c r="A9424" s="61" t="s">
        <v>182</v>
      </c>
      <c r="B9424" s="61" t="s">
        <v>285</v>
      </c>
      <c r="C9424">
        <v>1801</v>
      </c>
      <c r="D9424" s="61" t="s">
        <v>2190</v>
      </c>
    </row>
    <row r="9425" spans="1:4" hidden="1" x14ac:dyDescent="0.25">
      <c r="A9425" s="61" t="s">
        <v>182</v>
      </c>
      <c r="B9425" s="61" t="s">
        <v>285</v>
      </c>
      <c r="C9425">
        <v>1802</v>
      </c>
      <c r="D9425" s="61" t="s">
        <v>2190</v>
      </c>
    </row>
    <row r="9426" spans="1:4" hidden="1" x14ac:dyDescent="0.25">
      <c r="A9426" s="61" t="s">
        <v>182</v>
      </c>
      <c r="B9426" s="61" t="s">
        <v>285</v>
      </c>
      <c r="C9426">
        <v>1803</v>
      </c>
      <c r="D9426" s="61" t="s">
        <v>2190</v>
      </c>
    </row>
    <row r="9427" spans="1:4" hidden="1" x14ac:dyDescent="0.25">
      <c r="A9427" s="61" t="s">
        <v>182</v>
      </c>
      <c r="B9427" s="61" t="s">
        <v>285</v>
      </c>
      <c r="C9427">
        <v>1804</v>
      </c>
      <c r="D9427" s="61" t="s">
        <v>2190</v>
      </c>
    </row>
    <row r="9428" spans="1:4" hidden="1" x14ac:dyDescent="0.25">
      <c r="A9428" s="61" t="s">
        <v>182</v>
      </c>
      <c r="B9428" s="61" t="s">
        <v>285</v>
      </c>
      <c r="C9428">
        <v>1805</v>
      </c>
      <c r="D9428" s="61" t="s">
        <v>2190</v>
      </c>
    </row>
    <row r="9429" spans="1:4" hidden="1" x14ac:dyDescent="0.25">
      <c r="A9429" s="61" t="s">
        <v>182</v>
      </c>
      <c r="B9429" s="61" t="s">
        <v>285</v>
      </c>
      <c r="C9429">
        <v>1806</v>
      </c>
      <c r="D9429" s="61" t="s">
        <v>2190</v>
      </c>
    </row>
    <row r="9430" spans="1:4" hidden="1" x14ac:dyDescent="0.25">
      <c r="A9430" s="61" t="s">
        <v>182</v>
      </c>
      <c r="B9430" s="61" t="s">
        <v>285</v>
      </c>
      <c r="C9430">
        <v>1807</v>
      </c>
      <c r="D9430" s="61" t="s">
        <v>2190</v>
      </c>
    </row>
    <row r="9431" spans="1:4" hidden="1" x14ac:dyDescent="0.25">
      <c r="A9431" s="61" t="s">
        <v>182</v>
      </c>
      <c r="B9431" s="61" t="s">
        <v>285</v>
      </c>
      <c r="C9431">
        <v>1808</v>
      </c>
      <c r="D9431" s="61" t="s">
        <v>2190</v>
      </c>
    </row>
    <row r="9432" spans="1:4" hidden="1" x14ac:dyDescent="0.25">
      <c r="A9432" s="61" t="s">
        <v>182</v>
      </c>
      <c r="B9432" s="61" t="s">
        <v>285</v>
      </c>
      <c r="C9432">
        <v>1809</v>
      </c>
      <c r="D9432" s="61" t="s">
        <v>2190</v>
      </c>
    </row>
    <row r="9433" spans="1:4" hidden="1" x14ac:dyDescent="0.25">
      <c r="A9433" s="61" t="s">
        <v>182</v>
      </c>
      <c r="B9433" s="61" t="s">
        <v>285</v>
      </c>
      <c r="C9433">
        <v>1810</v>
      </c>
      <c r="D9433" s="61" t="s">
        <v>2190</v>
      </c>
    </row>
    <row r="9434" spans="1:4" hidden="1" x14ac:dyDescent="0.25">
      <c r="A9434" s="61" t="s">
        <v>182</v>
      </c>
      <c r="B9434" s="61" t="s">
        <v>285</v>
      </c>
      <c r="C9434">
        <v>1811</v>
      </c>
      <c r="D9434" s="61" t="s">
        <v>2190</v>
      </c>
    </row>
    <row r="9435" spans="1:4" hidden="1" x14ac:dyDescent="0.25">
      <c r="A9435" s="61" t="s">
        <v>182</v>
      </c>
      <c r="B9435" s="61" t="s">
        <v>285</v>
      </c>
      <c r="C9435">
        <v>1812</v>
      </c>
      <c r="D9435" s="61" t="s">
        <v>2190</v>
      </c>
    </row>
    <row r="9436" spans="1:4" hidden="1" x14ac:dyDescent="0.25">
      <c r="A9436" s="61" t="s">
        <v>182</v>
      </c>
      <c r="B9436" s="61" t="s">
        <v>285</v>
      </c>
      <c r="C9436">
        <v>1813</v>
      </c>
      <c r="D9436" s="61" t="s">
        <v>2190</v>
      </c>
    </row>
    <row r="9437" spans="1:4" hidden="1" x14ac:dyDescent="0.25">
      <c r="A9437" s="61" t="s">
        <v>182</v>
      </c>
      <c r="B9437" s="61" t="s">
        <v>285</v>
      </c>
      <c r="C9437">
        <v>1814</v>
      </c>
      <c r="D9437" s="61" t="s">
        <v>2190</v>
      </c>
    </row>
    <row r="9438" spans="1:4" hidden="1" x14ac:dyDescent="0.25">
      <c r="A9438" s="61" t="s">
        <v>182</v>
      </c>
      <c r="B9438" s="61" t="s">
        <v>285</v>
      </c>
      <c r="C9438">
        <v>1815</v>
      </c>
      <c r="D9438" s="61" t="s">
        <v>2190</v>
      </c>
    </row>
    <row r="9439" spans="1:4" hidden="1" x14ac:dyDescent="0.25">
      <c r="A9439" s="61" t="s">
        <v>182</v>
      </c>
      <c r="B9439" s="61" t="s">
        <v>285</v>
      </c>
      <c r="C9439">
        <v>1816</v>
      </c>
      <c r="D9439" s="61" t="s">
        <v>2190</v>
      </c>
    </row>
    <row r="9440" spans="1:4" hidden="1" x14ac:dyDescent="0.25">
      <c r="A9440" s="61" t="s">
        <v>182</v>
      </c>
      <c r="B9440" s="61" t="s">
        <v>285</v>
      </c>
      <c r="C9440">
        <v>1817</v>
      </c>
      <c r="D9440" s="61" t="s">
        <v>2190</v>
      </c>
    </row>
    <row r="9441" spans="1:4" hidden="1" x14ac:dyDescent="0.25">
      <c r="A9441" s="61" t="s">
        <v>182</v>
      </c>
      <c r="B9441" s="61" t="s">
        <v>285</v>
      </c>
      <c r="C9441">
        <v>1818</v>
      </c>
      <c r="D9441" s="61" t="s">
        <v>2190</v>
      </c>
    </row>
    <row r="9442" spans="1:4" hidden="1" x14ac:dyDescent="0.25">
      <c r="A9442" s="61" t="s">
        <v>182</v>
      </c>
      <c r="B9442" s="61" t="s">
        <v>285</v>
      </c>
      <c r="C9442">
        <v>1819</v>
      </c>
      <c r="D9442" s="61" t="s">
        <v>2190</v>
      </c>
    </row>
    <row r="9443" spans="1:4" hidden="1" x14ac:dyDescent="0.25">
      <c r="A9443" s="61" t="s">
        <v>182</v>
      </c>
      <c r="B9443" s="61" t="s">
        <v>285</v>
      </c>
      <c r="C9443">
        <v>1820</v>
      </c>
      <c r="D9443" s="61" t="s">
        <v>2190</v>
      </c>
    </row>
    <row r="9444" spans="1:4" hidden="1" x14ac:dyDescent="0.25">
      <c r="A9444" s="61" t="s">
        <v>182</v>
      </c>
      <c r="B9444" s="61" t="s">
        <v>285</v>
      </c>
      <c r="C9444">
        <v>1821</v>
      </c>
      <c r="D9444" s="61" t="s">
        <v>2190</v>
      </c>
    </row>
    <row r="9445" spans="1:4" hidden="1" x14ac:dyDescent="0.25">
      <c r="A9445" s="61" t="s">
        <v>182</v>
      </c>
      <c r="B9445" s="61" t="s">
        <v>285</v>
      </c>
      <c r="C9445">
        <v>1822</v>
      </c>
      <c r="D9445" s="61" t="s">
        <v>2190</v>
      </c>
    </row>
    <row r="9446" spans="1:4" hidden="1" x14ac:dyDescent="0.25">
      <c r="A9446" s="61" t="s">
        <v>182</v>
      </c>
      <c r="B9446" s="61" t="s">
        <v>285</v>
      </c>
      <c r="C9446">
        <v>1823</v>
      </c>
      <c r="D9446" s="61" t="s">
        <v>2190</v>
      </c>
    </row>
    <row r="9447" spans="1:4" hidden="1" x14ac:dyDescent="0.25">
      <c r="A9447" s="61" t="s">
        <v>182</v>
      </c>
      <c r="B9447" s="61" t="s">
        <v>285</v>
      </c>
      <c r="C9447">
        <v>1824</v>
      </c>
      <c r="D9447" s="61" t="s">
        <v>2190</v>
      </c>
    </row>
    <row r="9448" spans="1:4" hidden="1" x14ac:dyDescent="0.25">
      <c r="A9448" s="61" t="s">
        <v>182</v>
      </c>
      <c r="B9448" s="61" t="s">
        <v>285</v>
      </c>
      <c r="C9448">
        <v>1825</v>
      </c>
      <c r="D9448" s="61" t="s">
        <v>2190</v>
      </c>
    </row>
    <row r="9449" spans="1:4" hidden="1" x14ac:dyDescent="0.25">
      <c r="A9449" s="61" t="s">
        <v>182</v>
      </c>
      <c r="B9449" s="61" t="s">
        <v>285</v>
      </c>
      <c r="C9449">
        <v>1826</v>
      </c>
      <c r="D9449" s="61" t="s">
        <v>2190</v>
      </c>
    </row>
    <row r="9450" spans="1:4" hidden="1" x14ac:dyDescent="0.25">
      <c r="A9450" s="61" t="s">
        <v>182</v>
      </c>
      <c r="B9450" s="61" t="s">
        <v>285</v>
      </c>
      <c r="C9450">
        <v>1827</v>
      </c>
      <c r="D9450" s="61" t="s">
        <v>2190</v>
      </c>
    </row>
    <row r="9451" spans="1:4" hidden="1" x14ac:dyDescent="0.25">
      <c r="A9451" s="61" t="s">
        <v>182</v>
      </c>
      <c r="B9451" s="61" t="s">
        <v>285</v>
      </c>
      <c r="C9451">
        <v>1828</v>
      </c>
      <c r="D9451" s="61" t="s">
        <v>2190</v>
      </c>
    </row>
    <row r="9452" spans="1:4" hidden="1" x14ac:dyDescent="0.25">
      <c r="A9452" s="61" t="s">
        <v>182</v>
      </c>
      <c r="B9452" s="61" t="s">
        <v>285</v>
      </c>
      <c r="C9452">
        <v>1829</v>
      </c>
      <c r="D9452" s="61" t="s">
        <v>2190</v>
      </c>
    </row>
    <row r="9453" spans="1:4" hidden="1" x14ac:dyDescent="0.25">
      <c r="A9453" s="61" t="s">
        <v>182</v>
      </c>
      <c r="B9453" s="61" t="s">
        <v>285</v>
      </c>
      <c r="C9453">
        <v>1830</v>
      </c>
      <c r="D9453" s="61" t="s">
        <v>2190</v>
      </c>
    </row>
    <row r="9454" spans="1:4" hidden="1" x14ac:dyDescent="0.25">
      <c r="A9454" s="61" t="s">
        <v>182</v>
      </c>
      <c r="B9454" s="61" t="s">
        <v>285</v>
      </c>
      <c r="C9454">
        <v>1831</v>
      </c>
      <c r="D9454" s="61" t="s">
        <v>2190</v>
      </c>
    </row>
    <row r="9455" spans="1:4" hidden="1" x14ac:dyDescent="0.25">
      <c r="A9455" s="61" t="s">
        <v>182</v>
      </c>
      <c r="B9455" s="61" t="s">
        <v>285</v>
      </c>
      <c r="C9455">
        <v>1832</v>
      </c>
      <c r="D9455" s="61" t="s">
        <v>2190</v>
      </c>
    </row>
    <row r="9456" spans="1:4" hidden="1" x14ac:dyDescent="0.25">
      <c r="A9456" s="61" t="s">
        <v>182</v>
      </c>
      <c r="B9456" s="61" t="s">
        <v>285</v>
      </c>
      <c r="C9456">
        <v>1833</v>
      </c>
      <c r="D9456" s="61" t="s">
        <v>2190</v>
      </c>
    </row>
    <row r="9457" spans="1:4" hidden="1" x14ac:dyDescent="0.25">
      <c r="A9457" s="61" t="s">
        <v>182</v>
      </c>
      <c r="B9457" s="61" t="s">
        <v>285</v>
      </c>
      <c r="C9457">
        <v>1834</v>
      </c>
      <c r="D9457" s="61" t="s">
        <v>2190</v>
      </c>
    </row>
    <row r="9458" spans="1:4" hidden="1" x14ac:dyDescent="0.25">
      <c r="A9458" s="61" t="s">
        <v>182</v>
      </c>
      <c r="B9458" s="61" t="s">
        <v>285</v>
      </c>
      <c r="C9458">
        <v>1835</v>
      </c>
      <c r="D9458" s="61" t="s">
        <v>2190</v>
      </c>
    </row>
    <row r="9459" spans="1:4" hidden="1" x14ac:dyDescent="0.25">
      <c r="A9459" s="61" t="s">
        <v>182</v>
      </c>
      <c r="B9459" s="61" t="s">
        <v>285</v>
      </c>
      <c r="C9459">
        <v>1836</v>
      </c>
      <c r="D9459" s="61" t="s">
        <v>2190</v>
      </c>
    </row>
    <row r="9460" spans="1:4" hidden="1" x14ac:dyDescent="0.25">
      <c r="A9460" s="61" t="s">
        <v>182</v>
      </c>
      <c r="B9460" s="61" t="s">
        <v>285</v>
      </c>
      <c r="C9460">
        <v>1837</v>
      </c>
      <c r="D9460" s="61" t="s">
        <v>2190</v>
      </c>
    </row>
    <row r="9461" spans="1:4" hidden="1" x14ac:dyDescent="0.25">
      <c r="A9461" s="61" t="s">
        <v>182</v>
      </c>
      <c r="B9461" s="61" t="s">
        <v>285</v>
      </c>
      <c r="C9461">
        <v>1838</v>
      </c>
      <c r="D9461" s="61" t="s">
        <v>2190</v>
      </c>
    </row>
    <row r="9462" spans="1:4" hidden="1" x14ac:dyDescent="0.25">
      <c r="A9462" s="61" t="s">
        <v>182</v>
      </c>
      <c r="B9462" s="61" t="s">
        <v>285</v>
      </c>
      <c r="C9462">
        <v>1839</v>
      </c>
      <c r="D9462" s="61" t="s">
        <v>2190</v>
      </c>
    </row>
    <row r="9463" spans="1:4" hidden="1" x14ac:dyDescent="0.25">
      <c r="A9463" s="61" t="s">
        <v>182</v>
      </c>
      <c r="B9463" s="61" t="s">
        <v>285</v>
      </c>
      <c r="C9463">
        <v>1840</v>
      </c>
      <c r="D9463" s="61" t="s">
        <v>2190</v>
      </c>
    </row>
    <row r="9464" spans="1:4" hidden="1" x14ac:dyDescent="0.25">
      <c r="A9464" s="61" t="s">
        <v>182</v>
      </c>
      <c r="B9464" s="61" t="s">
        <v>285</v>
      </c>
      <c r="C9464">
        <v>1841</v>
      </c>
      <c r="D9464" s="61" t="s">
        <v>2190</v>
      </c>
    </row>
    <row r="9465" spans="1:4" hidden="1" x14ac:dyDescent="0.25">
      <c r="A9465" s="61" t="s">
        <v>182</v>
      </c>
      <c r="B9465" s="61" t="s">
        <v>285</v>
      </c>
      <c r="C9465">
        <v>1842</v>
      </c>
      <c r="D9465" s="61" t="s">
        <v>2190</v>
      </c>
    </row>
    <row r="9466" spans="1:4" hidden="1" x14ac:dyDescent="0.25">
      <c r="A9466" s="61" t="s">
        <v>182</v>
      </c>
      <c r="B9466" s="61" t="s">
        <v>285</v>
      </c>
      <c r="C9466">
        <v>1843</v>
      </c>
      <c r="D9466" s="61" t="s">
        <v>2190</v>
      </c>
    </row>
    <row r="9467" spans="1:4" hidden="1" x14ac:dyDescent="0.25">
      <c r="A9467" s="61" t="s">
        <v>182</v>
      </c>
      <c r="B9467" s="61" t="s">
        <v>285</v>
      </c>
      <c r="C9467">
        <v>1844</v>
      </c>
      <c r="D9467" s="61" t="s">
        <v>2190</v>
      </c>
    </row>
    <row r="9468" spans="1:4" hidden="1" x14ac:dyDescent="0.25">
      <c r="A9468" s="61" t="s">
        <v>182</v>
      </c>
      <c r="B9468" s="61" t="s">
        <v>285</v>
      </c>
      <c r="C9468">
        <v>1845</v>
      </c>
      <c r="D9468" s="61" t="s">
        <v>2190</v>
      </c>
    </row>
    <row r="9469" spans="1:4" hidden="1" x14ac:dyDescent="0.25">
      <c r="A9469" s="61" t="s">
        <v>182</v>
      </c>
      <c r="B9469" s="61" t="s">
        <v>285</v>
      </c>
      <c r="C9469">
        <v>1846</v>
      </c>
      <c r="D9469" s="61" t="s">
        <v>2190</v>
      </c>
    </row>
    <row r="9470" spans="1:4" hidden="1" x14ac:dyDescent="0.25">
      <c r="A9470" s="61" t="s">
        <v>182</v>
      </c>
      <c r="B9470" s="61" t="s">
        <v>285</v>
      </c>
      <c r="C9470">
        <v>1847</v>
      </c>
      <c r="D9470" s="61" t="s">
        <v>2190</v>
      </c>
    </row>
    <row r="9471" spans="1:4" hidden="1" x14ac:dyDescent="0.25">
      <c r="A9471" s="61" t="s">
        <v>182</v>
      </c>
      <c r="B9471" s="61" t="s">
        <v>285</v>
      </c>
      <c r="C9471">
        <v>1848</v>
      </c>
      <c r="D9471" s="61" t="s">
        <v>2190</v>
      </c>
    </row>
    <row r="9472" spans="1:4" hidden="1" x14ac:dyDescent="0.25">
      <c r="A9472" s="61" t="s">
        <v>182</v>
      </c>
      <c r="B9472" s="61" t="s">
        <v>285</v>
      </c>
      <c r="C9472">
        <v>1849</v>
      </c>
      <c r="D9472" s="61" t="s">
        <v>2190</v>
      </c>
    </row>
    <row r="9473" spans="1:4" hidden="1" x14ac:dyDescent="0.25">
      <c r="A9473" s="61" t="s">
        <v>182</v>
      </c>
      <c r="B9473" s="61" t="s">
        <v>285</v>
      </c>
      <c r="C9473">
        <v>1850</v>
      </c>
      <c r="D9473" s="61" t="s">
        <v>2190</v>
      </c>
    </row>
    <row r="9474" spans="1:4" hidden="1" x14ac:dyDescent="0.25">
      <c r="A9474" s="61" t="s">
        <v>182</v>
      </c>
      <c r="B9474" s="61" t="s">
        <v>285</v>
      </c>
      <c r="C9474">
        <v>1851</v>
      </c>
      <c r="D9474" s="61" t="s">
        <v>2190</v>
      </c>
    </row>
    <row r="9475" spans="1:4" hidden="1" x14ac:dyDescent="0.25">
      <c r="A9475" s="61" t="s">
        <v>182</v>
      </c>
      <c r="B9475" s="61" t="s">
        <v>285</v>
      </c>
      <c r="C9475">
        <v>1852</v>
      </c>
      <c r="D9475" s="61" t="s">
        <v>2190</v>
      </c>
    </row>
    <row r="9476" spans="1:4" hidden="1" x14ac:dyDescent="0.25">
      <c r="A9476" s="61" t="s">
        <v>182</v>
      </c>
      <c r="B9476" s="61" t="s">
        <v>285</v>
      </c>
      <c r="C9476">
        <v>1853</v>
      </c>
      <c r="D9476" s="61" t="s">
        <v>2190</v>
      </c>
    </row>
    <row r="9477" spans="1:4" hidden="1" x14ac:dyDescent="0.25">
      <c r="A9477" s="61" t="s">
        <v>182</v>
      </c>
      <c r="B9477" s="61" t="s">
        <v>285</v>
      </c>
      <c r="C9477">
        <v>1854</v>
      </c>
      <c r="D9477" s="61" t="s">
        <v>2190</v>
      </c>
    </row>
    <row r="9478" spans="1:4" hidden="1" x14ac:dyDescent="0.25">
      <c r="A9478" s="61" t="s">
        <v>182</v>
      </c>
      <c r="B9478" s="61" t="s">
        <v>285</v>
      </c>
      <c r="C9478">
        <v>1855</v>
      </c>
      <c r="D9478" s="61" t="s">
        <v>2190</v>
      </c>
    </row>
    <row r="9479" spans="1:4" hidden="1" x14ac:dyDescent="0.25">
      <c r="A9479" s="61" t="s">
        <v>182</v>
      </c>
      <c r="B9479" s="61" t="s">
        <v>285</v>
      </c>
      <c r="C9479">
        <v>1856</v>
      </c>
      <c r="D9479" s="61" t="s">
        <v>2190</v>
      </c>
    </row>
    <row r="9480" spans="1:4" hidden="1" x14ac:dyDescent="0.25">
      <c r="A9480" s="61" t="s">
        <v>182</v>
      </c>
      <c r="B9480" s="61" t="s">
        <v>285</v>
      </c>
      <c r="C9480">
        <v>1857</v>
      </c>
      <c r="D9480" s="61" t="s">
        <v>2190</v>
      </c>
    </row>
    <row r="9481" spans="1:4" hidden="1" x14ac:dyDescent="0.25">
      <c r="A9481" s="61" t="s">
        <v>182</v>
      </c>
      <c r="B9481" s="61" t="s">
        <v>285</v>
      </c>
      <c r="C9481">
        <v>1858</v>
      </c>
      <c r="D9481" s="61" t="s">
        <v>2190</v>
      </c>
    </row>
    <row r="9482" spans="1:4" hidden="1" x14ac:dyDescent="0.25">
      <c r="A9482" s="61" t="s">
        <v>182</v>
      </c>
      <c r="B9482" s="61" t="s">
        <v>285</v>
      </c>
      <c r="C9482">
        <v>1859</v>
      </c>
      <c r="D9482" s="61" t="s">
        <v>2190</v>
      </c>
    </row>
    <row r="9483" spans="1:4" hidden="1" x14ac:dyDescent="0.25">
      <c r="A9483" s="61" t="s">
        <v>182</v>
      </c>
      <c r="B9483" s="61" t="s">
        <v>285</v>
      </c>
      <c r="C9483">
        <v>1860</v>
      </c>
      <c r="D9483" s="61" t="s">
        <v>2190</v>
      </c>
    </row>
    <row r="9484" spans="1:4" hidden="1" x14ac:dyDescent="0.25">
      <c r="A9484" s="61" t="s">
        <v>182</v>
      </c>
      <c r="B9484" s="61" t="s">
        <v>285</v>
      </c>
      <c r="C9484">
        <v>1861</v>
      </c>
      <c r="D9484" s="61" t="s">
        <v>2190</v>
      </c>
    </row>
    <row r="9485" spans="1:4" hidden="1" x14ac:dyDescent="0.25">
      <c r="A9485" s="61" t="s">
        <v>182</v>
      </c>
      <c r="B9485" s="61" t="s">
        <v>285</v>
      </c>
      <c r="C9485">
        <v>1862</v>
      </c>
      <c r="D9485" s="61" t="s">
        <v>2190</v>
      </c>
    </row>
    <row r="9486" spans="1:4" hidden="1" x14ac:dyDescent="0.25">
      <c r="A9486" s="61" t="s">
        <v>182</v>
      </c>
      <c r="B9486" s="61" t="s">
        <v>285</v>
      </c>
      <c r="C9486">
        <v>1863</v>
      </c>
      <c r="D9486" s="61" t="s">
        <v>2190</v>
      </c>
    </row>
    <row r="9487" spans="1:4" hidden="1" x14ac:dyDescent="0.25">
      <c r="A9487" s="61" t="s">
        <v>182</v>
      </c>
      <c r="B9487" s="61" t="s">
        <v>285</v>
      </c>
      <c r="C9487">
        <v>1864</v>
      </c>
      <c r="D9487" s="61" t="s">
        <v>2190</v>
      </c>
    </row>
    <row r="9488" spans="1:4" hidden="1" x14ac:dyDescent="0.25">
      <c r="A9488" s="61" t="s">
        <v>182</v>
      </c>
      <c r="B9488" s="61" t="s">
        <v>285</v>
      </c>
      <c r="C9488">
        <v>1865</v>
      </c>
      <c r="D9488" s="61" t="s">
        <v>2190</v>
      </c>
    </row>
    <row r="9489" spans="1:4" hidden="1" x14ac:dyDescent="0.25">
      <c r="A9489" s="61" t="s">
        <v>182</v>
      </c>
      <c r="B9489" s="61" t="s">
        <v>285</v>
      </c>
      <c r="C9489">
        <v>1866</v>
      </c>
      <c r="D9489" s="61" t="s">
        <v>2190</v>
      </c>
    </row>
    <row r="9490" spans="1:4" hidden="1" x14ac:dyDescent="0.25">
      <c r="A9490" s="61" t="s">
        <v>182</v>
      </c>
      <c r="B9490" s="61" t="s">
        <v>285</v>
      </c>
      <c r="C9490">
        <v>1867</v>
      </c>
      <c r="D9490" s="61" t="s">
        <v>2190</v>
      </c>
    </row>
    <row r="9491" spans="1:4" hidden="1" x14ac:dyDescent="0.25">
      <c r="A9491" s="61" t="s">
        <v>182</v>
      </c>
      <c r="B9491" s="61" t="s">
        <v>285</v>
      </c>
      <c r="C9491">
        <v>1868</v>
      </c>
      <c r="D9491" s="61" t="s">
        <v>2190</v>
      </c>
    </row>
    <row r="9492" spans="1:4" hidden="1" x14ac:dyDescent="0.25">
      <c r="A9492" s="61" t="s">
        <v>182</v>
      </c>
      <c r="B9492" s="61" t="s">
        <v>285</v>
      </c>
      <c r="C9492">
        <v>1869</v>
      </c>
      <c r="D9492" s="61" t="s">
        <v>2190</v>
      </c>
    </row>
    <row r="9493" spans="1:4" hidden="1" x14ac:dyDescent="0.25">
      <c r="A9493" s="61" t="s">
        <v>182</v>
      </c>
      <c r="B9493" s="61" t="s">
        <v>285</v>
      </c>
      <c r="C9493">
        <v>1870</v>
      </c>
      <c r="D9493" s="61" t="s">
        <v>2190</v>
      </c>
    </row>
    <row r="9494" spans="1:4" hidden="1" x14ac:dyDescent="0.25">
      <c r="A9494" s="61" t="s">
        <v>182</v>
      </c>
      <c r="B9494" s="61" t="s">
        <v>285</v>
      </c>
      <c r="C9494">
        <v>1871</v>
      </c>
      <c r="D9494" s="61" t="s">
        <v>2190</v>
      </c>
    </row>
    <row r="9495" spans="1:4" hidden="1" x14ac:dyDescent="0.25">
      <c r="A9495" s="61" t="s">
        <v>182</v>
      </c>
      <c r="B9495" s="61" t="s">
        <v>285</v>
      </c>
      <c r="C9495">
        <v>1872</v>
      </c>
      <c r="D9495" s="61" t="s">
        <v>2190</v>
      </c>
    </row>
    <row r="9496" spans="1:4" hidden="1" x14ac:dyDescent="0.25">
      <c r="A9496" s="61" t="s">
        <v>182</v>
      </c>
      <c r="B9496" s="61" t="s">
        <v>285</v>
      </c>
      <c r="C9496">
        <v>1873</v>
      </c>
      <c r="D9496" s="61" t="s">
        <v>2190</v>
      </c>
    </row>
    <row r="9497" spans="1:4" hidden="1" x14ac:dyDescent="0.25">
      <c r="A9497" s="61" t="s">
        <v>182</v>
      </c>
      <c r="B9497" s="61" t="s">
        <v>285</v>
      </c>
      <c r="C9497">
        <v>1874</v>
      </c>
      <c r="D9497" s="61" t="s">
        <v>2190</v>
      </c>
    </row>
    <row r="9498" spans="1:4" hidden="1" x14ac:dyDescent="0.25">
      <c r="A9498" s="61" t="s">
        <v>182</v>
      </c>
      <c r="B9498" s="61" t="s">
        <v>285</v>
      </c>
      <c r="C9498">
        <v>1875</v>
      </c>
      <c r="D9498" s="61" t="s">
        <v>2190</v>
      </c>
    </row>
    <row r="9499" spans="1:4" hidden="1" x14ac:dyDescent="0.25">
      <c r="A9499" s="61" t="s">
        <v>182</v>
      </c>
      <c r="B9499" s="61" t="s">
        <v>285</v>
      </c>
      <c r="C9499">
        <v>1876</v>
      </c>
      <c r="D9499" s="61" t="s">
        <v>2190</v>
      </c>
    </row>
    <row r="9500" spans="1:4" hidden="1" x14ac:dyDescent="0.25">
      <c r="A9500" s="61" t="s">
        <v>182</v>
      </c>
      <c r="B9500" s="61" t="s">
        <v>285</v>
      </c>
      <c r="C9500">
        <v>1877</v>
      </c>
      <c r="D9500" s="61" t="s">
        <v>2190</v>
      </c>
    </row>
    <row r="9501" spans="1:4" hidden="1" x14ac:dyDescent="0.25">
      <c r="A9501" s="61" t="s">
        <v>182</v>
      </c>
      <c r="B9501" s="61" t="s">
        <v>285</v>
      </c>
      <c r="C9501">
        <v>1878</v>
      </c>
      <c r="D9501" s="61" t="s">
        <v>2190</v>
      </c>
    </row>
    <row r="9502" spans="1:4" hidden="1" x14ac:dyDescent="0.25">
      <c r="A9502" s="61" t="s">
        <v>182</v>
      </c>
      <c r="B9502" s="61" t="s">
        <v>285</v>
      </c>
      <c r="C9502">
        <v>1879</v>
      </c>
      <c r="D9502" s="61" t="s">
        <v>2190</v>
      </c>
    </row>
    <row r="9503" spans="1:4" hidden="1" x14ac:dyDescent="0.25">
      <c r="A9503" s="61" t="s">
        <v>182</v>
      </c>
      <c r="B9503" s="61" t="s">
        <v>285</v>
      </c>
      <c r="C9503">
        <v>1880</v>
      </c>
      <c r="D9503" s="61" t="s">
        <v>2190</v>
      </c>
    </row>
    <row r="9504" spans="1:4" hidden="1" x14ac:dyDescent="0.25">
      <c r="A9504" s="61" t="s">
        <v>182</v>
      </c>
      <c r="B9504" s="61" t="s">
        <v>285</v>
      </c>
      <c r="C9504">
        <v>1881</v>
      </c>
      <c r="D9504" s="61" t="s">
        <v>2190</v>
      </c>
    </row>
    <row r="9505" spans="1:4" hidden="1" x14ac:dyDescent="0.25">
      <c r="A9505" s="61" t="s">
        <v>182</v>
      </c>
      <c r="B9505" s="61" t="s">
        <v>285</v>
      </c>
      <c r="C9505">
        <v>1882</v>
      </c>
      <c r="D9505" s="61" t="s">
        <v>2190</v>
      </c>
    </row>
    <row r="9506" spans="1:4" hidden="1" x14ac:dyDescent="0.25">
      <c r="A9506" s="61" t="s">
        <v>182</v>
      </c>
      <c r="B9506" s="61" t="s">
        <v>285</v>
      </c>
      <c r="C9506">
        <v>1883</v>
      </c>
      <c r="D9506" s="61" t="s">
        <v>2190</v>
      </c>
    </row>
    <row r="9507" spans="1:4" hidden="1" x14ac:dyDescent="0.25">
      <c r="A9507" s="61" t="s">
        <v>182</v>
      </c>
      <c r="B9507" s="61" t="s">
        <v>285</v>
      </c>
      <c r="C9507">
        <v>1884</v>
      </c>
      <c r="D9507" s="61" t="s">
        <v>2190</v>
      </c>
    </row>
    <row r="9508" spans="1:4" hidden="1" x14ac:dyDescent="0.25">
      <c r="A9508" s="61" t="s">
        <v>182</v>
      </c>
      <c r="B9508" s="61" t="s">
        <v>285</v>
      </c>
      <c r="C9508">
        <v>1885</v>
      </c>
      <c r="D9508" s="61" t="s">
        <v>2190</v>
      </c>
    </row>
    <row r="9509" spans="1:4" hidden="1" x14ac:dyDescent="0.25">
      <c r="A9509" s="61" t="s">
        <v>182</v>
      </c>
      <c r="B9509" s="61" t="s">
        <v>285</v>
      </c>
      <c r="C9509">
        <v>1886</v>
      </c>
      <c r="D9509" s="61" t="s">
        <v>2190</v>
      </c>
    </row>
    <row r="9510" spans="1:4" hidden="1" x14ac:dyDescent="0.25">
      <c r="A9510" s="61" t="s">
        <v>182</v>
      </c>
      <c r="B9510" s="61" t="s">
        <v>285</v>
      </c>
      <c r="C9510">
        <v>1887</v>
      </c>
      <c r="D9510" s="61" t="s">
        <v>2190</v>
      </c>
    </row>
    <row r="9511" spans="1:4" hidden="1" x14ac:dyDescent="0.25">
      <c r="A9511" s="61" t="s">
        <v>182</v>
      </c>
      <c r="B9511" s="61" t="s">
        <v>285</v>
      </c>
      <c r="C9511">
        <v>1888</v>
      </c>
      <c r="D9511" s="61" t="s">
        <v>2190</v>
      </c>
    </row>
    <row r="9512" spans="1:4" hidden="1" x14ac:dyDescent="0.25">
      <c r="A9512" s="61" t="s">
        <v>182</v>
      </c>
      <c r="B9512" s="61" t="s">
        <v>285</v>
      </c>
      <c r="C9512">
        <v>1889</v>
      </c>
      <c r="D9512" s="61" t="s">
        <v>2190</v>
      </c>
    </row>
    <row r="9513" spans="1:4" hidden="1" x14ac:dyDescent="0.25">
      <c r="A9513" s="61" t="s">
        <v>182</v>
      </c>
      <c r="B9513" s="61" t="s">
        <v>285</v>
      </c>
      <c r="C9513">
        <v>1890</v>
      </c>
      <c r="D9513" s="61" t="s">
        <v>2190</v>
      </c>
    </row>
    <row r="9514" spans="1:4" hidden="1" x14ac:dyDescent="0.25">
      <c r="A9514" s="61" t="s">
        <v>182</v>
      </c>
      <c r="B9514" s="61" t="s">
        <v>285</v>
      </c>
      <c r="C9514">
        <v>1891</v>
      </c>
      <c r="D9514" s="61" t="s">
        <v>2190</v>
      </c>
    </row>
    <row r="9515" spans="1:4" hidden="1" x14ac:dyDescent="0.25">
      <c r="A9515" s="61" t="s">
        <v>182</v>
      </c>
      <c r="B9515" s="61" t="s">
        <v>285</v>
      </c>
      <c r="C9515">
        <v>1892</v>
      </c>
      <c r="D9515" s="61" t="s">
        <v>2190</v>
      </c>
    </row>
    <row r="9516" spans="1:4" hidden="1" x14ac:dyDescent="0.25">
      <c r="A9516" s="61" t="s">
        <v>182</v>
      </c>
      <c r="B9516" s="61" t="s">
        <v>285</v>
      </c>
      <c r="C9516">
        <v>1893</v>
      </c>
      <c r="D9516" s="61" t="s">
        <v>2190</v>
      </c>
    </row>
    <row r="9517" spans="1:4" hidden="1" x14ac:dyDescent="0.25">
      <c r="A9517" s="61" t="s">
        <v>182</v>
      </c>
      <c r="B9517" s="61" t="s">
        <v>285</v>
      </c>
      <c r="C9517">
        <v>1894</v>
      </c>
      <c r="D9517" s="61" t="s">
        <v>2190</v>
      </c>
    </row>
    <row r="9518" spans="1:4" hidden="1" x14ac:dyDescent="0.25">
      <c r="A9518" s="61" t="s">
        <v>182</v>
      </c>
      <c r="B9518" s="61" t="s">
        <v>285</v>
      </c>
      <c r="C9518">
        <v>1895</v>
      </c>
      <c r="D9518" s="61" t="s">
        <v>2190</v>
      </c>
    </row>
    <row r="9519" spans="1:4" hidden="1" x14ac:dyDescent="0.25">
      <c r="A9519" s="61" t="s">
        <v>182</v>
      </c>
      <c r="B9519" s="61" t="s">
        <v>285</v>
      </c>
      <c r="C9519">
        <v>1896</v>
      </c>
      <c r="D9519" s="61" t="s">
        <v>2190</v>
      </c>
    </row>
    <row r="9520" spans="1:4" hidden="1" x14ac:dyDescent="0.25">
      <c r="A9520" s="61" t="s">
        <v>182</v>
      </c>
      <c r="B9520" s="61" t="s">
        <v>285</v>
      </c>
      <c r="C9520">
        <v>1897</v>
      </c>
      <c r="D9520" s="61" t="s">
        <v>2190</v>
      </c>
    </row>
    <row r="9521" spans="1:4" hidden="1" x14ac:dyDescent="0.25">
      <c r="A9521" s="61" t="s">
        <v>182</v>
      </c>
      <c r="B9521" s="61" t="s">
        <v>285</v>
      </c>
      <c r="C9521">
        <v>1898</v>
      </c>
      <c r="D9521" s="61" t="s">
        <v>2190</v>
      </c>
    </row>
    <row r="9522" spans="1:4" hidden="1" x14ac:dyDescent="0.25">
      <c r="A9522" s="61" t="s">
        <v>182</v>
      </c>
      <c r="B9522" s="61" t="s">
        <v>285</v>
      </c>
      <c r="C9522">
        <v>1899</v>
      </c>
      <c r="D9522" s="61" t="s">
        <v>2190</v>
      </c>
    </row>
    <row r="9523" spans="1:4" hidden="1" x14ac:dyDescent="0.25">
      <c r="A9523" s="61" t="s">
        <v>182</v>
      </c>
      <c r="B9523" s="61" t="s">
        <v>285</v>
      </c>
      <c r="C9523">
        <v>1900</v>
      </c>
      <c r="D9523" s="61" t="s">
        <v>2451</v>
      </c>
    </row>
    <row r="9524" spans="1:4" hidden="1" x14ac:dyDescent="0.25">
      <c r="A9524" s="61" t="s">
        <v>182</v>
      </c>
      <c r="B9524" s="61" t="s">
        <v>285</v>
      </c>
      <c r="C9524">
        <v>1901</v>
      </c>
      <c r="D9524" s="61" t="s">
        <v>2451</v>
      </c>
    </row>
    <row r="9525" spans="1:4" hidden="1" x14ac:dyDescent="0.25">
      <c r="A9525" s="61" t="s">
        <v>182</v>
      </c>
      <c r="B9525" s="61" t="s">
        <v>285</v>
      </c>
      <c r="C9525">
        <v>1902</v>
      </c>
      <c r="D9525" s="61" t="s">
        <v>2451</v>
      </c>
    </row>
    <row r="9526" spans="1:4" hidden="1" x14ac:dyDescent="0.25">
      <c r="A9526" s="61" t="s">
        <v>182</v>
      </c>
      <c r="B9526" s="61" t="s">
        <v>285</v>
      </c>
      <c r="C9526">
        <v>1903</v>
      </c>
      <c r="D9526" s="61" t="s">
        <v>2451</v>
      </c>
    </row>
    <row r="9527" spans="1:4" hidden="1" x14ac:dyDescent="0.25">
      <c r="A9527" s="61" t="s">
        <v>182</v>
      </c>
      <c r="B9527" s="61" t="s">
        <v>285</v>
      </c>
      <c r="C9527">
        <v>1904</v>
      </c>
      <c r="D9527" s="61" t="s">
        <v>2451</v>
      </c>
    </row>
    <row r="9528" spans="1:4" hidden="1" x14ac:dyDescent="0.25">
      <c r="A9528" s="61" t="s">
        <v>182</v>
      </c>
      <c r="B9528" s="61" t="s">
        <v>285</v>
      </c>
      <c r="C9528">
        <v>1905</v>
      </c>
      <c r="D9528" s="61" t="s">
        <v>2451</v>
      </c>
    </row>
    <row r="9529" spans="1:4" hidden="1" x14ac:dyDescent="0.25">
      <c r="A9529" s="61" t="s">
        <v>182</v>
      </c>
      <c r="B9529" s="61" t="s">
        <v>285</v>
      </c>
      <c r="C9529">
        <v>1906</v>
      </c>
      <c r="D9529" s="61" t="s">
        <v>2451</v>
      </c>
    </row>
    <row r="9530" spans="1:4" hidden="1" x14ac:dyDescent="0.25">
      <c r="A9530" s="61" t="s">
        <v>182</v>
      </c>
      <c r="B9530" s="61" t="s">
        <v>285</v>
      </c>
      <c r="C9530">
        <v>1907</v>
      </c>
      <c r="D9530" s="61" t="s">
        <v>2451</v>
      </c>
    </row>
    <row r="9531" spans="1:4" hidden="1" x14ac:dyDescent="0.25">
      <c r="A9531" s="61" t="s">
        <v>182</v>
      </c>
      <c r="B9531" s="61" t="s">
        <v>285</v>
      </c>
      <c r="C9531">
        <v>1908</v>
      </c>
      <c r="D9531" s="61" t="s">
        <v>2451</v>
      </c>
    </row>
    <row r="9532" spans="1:4" hidden="1" x14ac:dyDescent="0.25">
      <c r="A9532" s="61" t="s">
        <v>182</v>
      </c>
      <c r="B9532" s="61" t="s">
        <v>285</v>
      </c>
      <c r="C9532">
        <v>1909</v>
      </c>
      <c r="D9532" s="61" t="s">
        <v>2451</v>
      </c>
    </row>
    <row r="9533" spans="1:4" hidden="1" x14ac:dyDescent="0.25">
      <c r="A9533" s="61" t="s">
        <v>182</v>
      </c>
      <c r="B9533" s="61" t="s">
        <v>285</v>
      </c>
      <c r="C9533">
        <v>1910</v>
      </c>
      <c r="D9533" s="61" t="s">
        <v>2451</v>
      </c>
    </row>
    <row r="9534" spans="1:4" hidden="1" x14ac:dyDescent="0.25">
      <c r="A9534" s="61" t="s">
        <v>182</v>
      </c>
      <c r="B9534" s="61" t="s">
        <v>285</v>
      </c>
      <c r="C9534">
        <v>1911</v>
      </c>
      <c r="D9534" s="61" t="s">
        <v>2451</v>
      </c>
    </row>
    <row r="9535" spans="1:4" hidden="1" x14ac:dyDescent="0.25">
      <c r="A9535" s="61" t="s">
        <v>182</v>
      </c>
      <c r="B9535" s="61" t="s">
        <v>285</v>
      </c>
      <c r="C9535">
        <v>1912</v>
      </c>
      <c r="D9535" s="61" t="s">
        <v>2451</v>
      </c>
    </row>
    <row r="9536" spans="1:4" hidden="1" x14ac:dyDescent="0.25">
      <c r="A9536" s="61" t="s">
        <v>182</v>
      </c>
      <c r="B9536" s="61" t="s">
        <v>285</v>
      </c>
      <c r="C9536">
        <v>1913</v>
      </c>
      <c r="D9536" s="61" t="s">
        <v>2451</v>
      </c>
    </row>
    <row r="9537" spans="1:4" hidden="1" x14ac:dyDescent="0.25">
      <c r="A9537" s="61" t="s">
        <v>182</v>
      </c>
      <c r="B9537" s="61" t="s">
        <v>285</v>
      </c>
      <c r="C9537">
        <v>1914</v>
      </c>
      <c r="D9537" s="61" t="s">
        <v>2451</v>
      </c>
    </row>
    <row r="9538" spans="1:4" hidden="1" x14ac:dyDescent="0.25">
      <c r="A9538" s="61" t="s">
        <v>182</v>
      </c>
      <c r="B9538" s="61" t="s">
        <v>285</v>
      </c>
      <c r="C9538">
        <v>1915</v>
      </c>
      <c r="D9538" s="61" t="s">
        <v>2451</v>
      </c>
    </row>
    <row r="9539" spans="1:4" hidden="1" x14ac:dyDescent="0.25">
      <c r="A9539" s="61" t="s">
        <v>182</v>
      </c>
      <c r="B9539" s="61" t="s">
        <v>285</v>
      </c>
      <c r="C9539">
        <v>1916</v>
      </c>
      <c r="D9539" s="61" t="s">
        <v>2451</v>
      </c>
    </row>
    <row r="9540" spans="1:4" hidden="1" x14ac:dyDescent="0.25">
      <c r="A9540" s="61" t="s">
        <v>182</v>
      </c>
      <c r="B9540" s="61" t="s">
        <v>285</v>
      </c>
      <c r="C9540">
        <v>1917</v>
      </c>
      <c r="D9540" s="61" t="s">
        <v>2493</v>
      </c>
    </row>
    <row r="9541" spans="1:4" hidden="1" x14ac:dyDescent="0.25">
      <c r="A9541" s="61" t="s">
        <v>182</v>
      </c>
      <c r="B9541" s="61" t="s">
        <v>285</v>
      </c>
      <c r="C9541">
        <v>1918</v>
      </c>
      <c r="D9541" s="61" t="s">
        <v>2493</v>
      </c>
    </row>
    <row r="9542" spans="1:4" hidden="1" x14ac:dyDescent="0.25">
      <c r="A9542" s="61" t="s">
        <v>182</v>
      </c>
      <c r="B9542" s="61" t="s">
        <v>285</v>
      </c>
      <c r="C9542">
        <v>1919</v>
      </c>
      <c r="D9542" s="61" t="s">
        <v>2493</v>
      </c>
    </row>
    <row r="9543" spans="1:4" hidden="1" x14ac:dyDescent="0.25">
      <c r="A9543" s="61" t="s">
        <v>182</v>
      </c>
      <c r="B9543" s="61" t="s">
        <v>285</v>
      </c>
      <c r="C9543">
        <v>1920</v>
      </c>
      <c r="D9543" s="61" t="s">
        <v>2493</v>
      </c>
    </row>
    <row r="9544" spans="1:4" hidden="1" x14ac:dyDescent="0.25">
      <c r="A9544" s="61" t="s">
        <v>182</v>
      </c>
      <c r="B9544" s="61" t="s">
        <v>285</v>
      </c>
      <c r="C9544">
        <v>1921</v>
      </c>
      <c r="D9544" s="61" t="s">
        <v>2493</v>
      </c>
    </row>
    <row r="9545" spans="1:4" hidden="1" x14ac:dyDescent="0.25">
      <c r="A9545" s="61" t="s">
        <v>182</v>
      </c>
      <c r="B9545" s="61" t="s">
        <v>285</v>
      </c>
      <c r="C9545">
        <v>1922</v>
      </c>
      <c r="D9545" s="61" t="s">
        <v>2493</v>
      </c>
    </row>
    <row r="9546" spans="1:4" hidden="1" x14ac:dyDescent="0.25">
      <c r="A9546" s="61" t="s">
        <v>182</v>
      </c>
      <c r="B9546" s="61" t="s">
        <v>285</v>
      </c>
      <c r="C9546">
        <v>1923</v>
      </c>
      <c r="D9546" s="61" t="s">
        <v>2493</v>
      </c>
    </row>
    <row r="9547" spans="1:4" hidden="1" x14ac:dyDescent="0.25">
      <c r="A9547" s="61" t="s">
        <v>182</v>
      </c>
      <c r="B9547" s="61" t="s">
        <v>285</v>
      </c>
      <c r="C9547">
        <v>1924</v>
      </c>
      <c r="D9547" s="61" t="s">
        <v>2493</v>
      </c>
    </row>
    <row r="9548" spans="1:4" hidden="1" x14ac:dyDescent="0.25">
      <c r="A9548" s="61" t="s">
        <v>182</v>
      </c>
      <c r="B9548" s="61" t="s">
        <v>285</v>
      </c>
      <c r="C9548">
        <v>1925</v>
      </c>
      <c r="D9548" s="61" t="s">
        <v>2493</v>
      </c>
    </row>
    <row r="9549" spans="1:4" hidden="1" x14ac:dyDescent="0.25">
      <c r="A9549" s="61" t="s">
        <v>182</v>
      </c>
      <c r="B9549" s="61" t="s">
        <v>285</v>
      </c>
      <c r="C9549">
        <v>1926</v>
      </c>
      <c r="D9549" s="61" t="s">
        <v>2493</v>
      </c>
    </row>
    <row r="9550" spans="1:4" hidden="1" x14ac:dyDescent="0.25">
      <c r="A9550" s="61" t="s">
        <v>182</v>
      </c>
      <c r="B9550" s="61" t="s">
        <v>285</v>
      </c>
      <c r="C9550">
        <v>1927</v>
      </c>
      <c r="D9550" s="61" t="s">
        <v>2493</v>
      </c>
    </row>
    <row r="9551" spans="1:4" hidden="1" x14ac:dyDescent="0.25">
      <c r="A9551" s="61" t="s">
        <v>182</v>
      </c>
      <c r="B9551" s="61" t="s">
        <v>285</v>
      </c>
      <c r="C9551">
        <v>1928</v>
      </c>
      <c r="D9551" s="61" t="s">
        <v>2493</v>
      </c>
    </row>
    <row r="9552" spans="1:4" hidden="1" x14ac:dyDescent="0.25">
      <c r="A9552" s="61" t="s">
        <v>182</v>
      </c>
      <c r="B9552" s="61" t="s">
        <v>285</v>
      </c>
      <c r="C9552">
        <v>1929</v>
      </c>
      <c r="D9552" s="61" t="s">
        <v>2493</v>
      </c>
    </row>
    <row r="9553" spans="1:4" hidden="1" x14ac:dyDescent="0.25">
      <c r="A9553" s="61" t="s">
        <v>182</v>
      </c>
      <c r="B9553" s="61" t="s">
        <v>285</v>
      </c>
      <c r="C9553">
        <v>1930</v>
      </c>
      <c r="D9553" s="61" t="s">
        <v>2493</v>
      </c>
    </row>
    <row r="9554" spans="1:4" hidden="1" x14ac:dyDescent="0.25">
      <c r="A9554" s="61" t="s">
        <v>182</v>
      </c>
      <c r="B9554" s="61" t="s">
        <v>285</v>
      </c>
      <c r="C9554">
        <v>1931</v>
      </c>
      <c r="D9554" s="61" t="s">
        <v>2448</v>
      </c>
    </row>
    <row r="9555" spans="1:4" hidden="1" x14ac:dyDescent="0.25">
      <c r="A9555" s="61" t="s">
        <v>182</v>
      </c>
      <c r="B9555" s="61" t="s">
        <v>285</v>
      </c>
      <c r="C9555">
        <v>1932</v>
      </c>
      <c r="D9555" s="61" t="s">
        <v>2448</v>
      </c>
    </row>
    <row r="9556" spans="1:4" hidden="1" x14ac:dyDescent="0.25">
      <c r="A9556" s="61" t="s">
        <v>182</v>
      </c>
      <c r="B9556" s="61" t="s">
        <v>285</v>
      </c>
      <c r="C9556">
        <v>1933</v>
      </c>
      <c r="D9556" s="61" t="s">
        <v>2448</v>
      </c>
    </row>
    <row r="9557" spans="1:4" hidden="1" x14ac:dyDescent="0.25">
      <c r="A9557" s="61" t="s">
        <v>182</v>
      </c>
      <c r="B9557" s="61" t="s">
        <v>285</v>
      </c>
      <c r="C9557">
        <v>1934</v>
      </c>
      <c r="D9557" s="61" t="s">
        <v>2448</v>
      </c>
    </row>
    <row r="9558" spans="1:4" hidden="1" x14ac:dyDescent="0.25">
      <c r="A9558" s="61" t="s">
        <v>182</v>
      </c>
      <c r="B9558" s="61" t="s">
        <v>285</v>
      </c>
      <c r="C9558">
        <v>1935</v>
      </c>
      <c r="D9558" s="61" t="s">
        <v>2448</v>
      </c>
    </row>
    <row r="9559" spans="1:4" hidden="1" x14ac:dyDescent="0.25">
      <c r="A9559" s="61" t="s">
        <v>182</v>
      </c>
      <c r="B9559" s="61" t="s">
        <v>285</v>
      </c>
      <c r="C9559">
        <v>1936</v>
      </c>
      <c r="D9559" s="61" t="s">
        <v>2435</v>
      </c>
    </row>
    <row r="9560" spans="1:4" hidden="1" x14ac:dyDescent="0.25">
      <c r="A9560" s="61" t="s">
        <v>182</v>
      </c>
      <c r="B9560" s="61" t="s">
        <v>285</v>
      </c>
      <c r="C9560">
        <v>1937</v>
      </c>
      <c r="D9560" s="61" t="s">
        <v>2435</v>
      </c>
    </row>
    <row r="9561" spans="1:4" hidden="1" x14ac:dyDescent="0.25">
      <c r="A9561" s="61" t="s">
        <v>182</v>
      </c>
      <c r="B9561" s="61" t="s">
        <v>285</v>
      </c>
      <c r="C9561">
        <v>1938</v>
      </c>
      <c r="D9561" s="61" t="s">
        <v>2435</v>
      </c>
    </row>
    <row r="9562" spans="1:4" hidden="1" x14ac:dyDescent="0.25">
      <c r="A9562" s="61" t="s">
        <v>182</v>
      </c>
      <c r="B9562" s="61" t="s">
        <v>285</v>
      </c>
      <c r="C9562">
        <v>1939</v>
      </c>
      <c r="D9562" s="61" t="s">
        <v>2435</v>
      </c>
    </row>
    <row r="9563" spans="1:4" hidden="1" x14ac:dyDescent="0.25">
      <c r="A9563" s="61" t="s">
        <v>182</v>
      </c>
      <c r="B9563" s="61" t="s">
        <v>285</v>
      </c>
      <c r="C9563">
        <v>1940</v>
      </c>
      <c r="D9563" s="61" t="s">
        <v>2435</v>
      </c>
    </row>
    <row r="9564" spans="1:4" hidden="1" x14ac:dyDescent="0.25">
      <c r="A9564" s="61" t="s">
        <v>182</v>
      </c>
      <c r="B9564" s="61" t="s">
        <v>285</v>
      </c>
      <c r="C9564">
        <v>1941</v>
      </c>
      <c r="D9564" s="61" t="s">
        <v>552</v>
      </c>
    </row>
    <row r="9565" spans="1:4" hidden="1" x14ac:dyDescent="0.25">
      <c r="A9565" s="61" t="s">
        <v>182</v>
      </c>
      <c r="B9565" s="61" t="s">
        <v>285</v>
      </c>
      <c r="C9565">
        <v>1942</v>
      </c>
      <c r="D9565" s="61" t="s">
        <v>1515</v>
      </c>
    </row>
    <row r="9566" spans="1:4" hidden="1" x14ac:dyDescent="0.25">
      <c r="A9566" s="61" t="s">
        <v>182</v>
      </c>
      <c r="B9566" s="61" t="s">
        <v>285</v>
      </c>
      <c r="C9566">
        <v>1943</v>
      </c>
      <c r="D9566" s="61" t="s">
        <v>1515</v>
      </c>
    </row>
    <row r="9567" spans="1:4" hidden="1" x14ac:dyDescent="0.25">
      <c r="A9567" s="61" t="s">
        <v>182</v>
      </c>
      <c r="B9567" s="61" t="s">
        <v>285</v>
      </c>
      <c r="C9567">
        <v>1944</v>
      </c>
      <c r="D9567" s="61" t="s">
        <v>1515</v>
      </c>
    </row>
    <row r="9568" spans="1:4" hidden="1" x14ac:dyDescent="0.25">
      <c r="A9568" s="61" t="s">
        <v>182</v>
      </c>
      <c r="B9568" s="61" t="s">
        <v>285</v>
      </c>
      <c r="C9568">
        <v>1945</v>
      </c>
      <c r="D9568" s="61" t="s">
        <v>1515</v>
      </c>
    </row>
    <row r="9569" spans="1:4" hidden="1" x14ac:dyDescent="0.25">
      <c r="A9569" s="61" t="s">
        <v>182</v>
      </c>
      <c r="B9569" s="61" t="s">
        <v>285</v>
      </c>
      <c r="C9569">
        <v>1946</v>
      </c>
      <c r="D9569" s="61" t="s">
        <v>1515</v>
      </c>
    </row>
    <row r="9570" spans="1:4" hidden="1" x14ac:dyDescent="0.25">
      <c r="A9570" s="61" t="s">
        <v>182</v>
      </c>
      <c r="B9570" s="61" t="s">
        <v>285</v>
      </c>
      <c r="C9570">
        <v>1947</v>
      </c>
      <c r="D9570" s="61" t="s">
        <v>1515</v>
      </c>
    </row>
    <row r="9571" spans="1:4" hidden="1" x14ac:dyDescent="0.25">
      <c r="A9571" s="61" t="s">
        <v>182</v>
      </c>
      <c r="B9571" s="61" t="s">
        <v>285</v>
      </c>
      <c r="C9571">
        <v>1948</v>
      </c>
      <c r="D9571" s="61" t="s">
        <v>1513</v>
      </c>
    </row>
    <row r="9572" spans="1:4" hidden="1" x14ac:dyDescent="0.25">
      <c r="A9572" s="61" t="s">
        <v>182</v>
      </c>
      <c r="B9572" s="61" t="s">
        <v>285</v>
      </c>
      <c r="C9572">
        <v>1949</v>
      </c>
      <c r="D9572" s="61" t="s">
        <v>1513</v>
      </c>
    </row>
    <row r="9573" spans="1:4" hidden="1" x14ac:dyDescent="0.25">
      <c r="A9573" s="61" t="s">
        <v>182</v>
      </c>
      <c r="B9573" s="61" t="s">
        <v>285</v>
      </c>
      <c r="C9573">
        <v>1950</v>
      </c>
      <c r="D9573" s="61" t="s">
        <v>1513</v>
      </c>
    </row>
    <row r="9574" spans="1:4" hidden="1" x14ac:dyDescent="0.25">
      <c r="A9574" s="61" t="s">
        <v>182</v>
      </c>
      <c r="B9574" s="61" t="s">
        <v>285</v>
      </c>
      <c r="C9574">
        <v>1951</v>
      </c>
      <c r="D9574" s="61" t="s">
        <v>1513</v>
      </c>
    </row>
    <row r="9575" spans="1:4" hidden="1" x14ac:dyDescent="0.25">
      <c r="A9575" s="61" t="s">
        <v>182</v>
      </c>
      <c r="B9575" s="61" t="s">
        <v>285</v>
      </c>
      <c r="C9575">
        <v>1952</v>
      </c>
      <c r="D9575" s="61" t="s">
        <v>1513</v>
      </c>
    </row>
    <row r="9576" spans="1:4" hidden="1" x14ac:dyDescent="0.25">
      <c r="A9576" s="61" t="s">
        <v>182</v>
      </c>
      <c r="B9576" s="61" t="s">
        <v>285</v>
      </c>
      <c r="C9576">
        <v>1953</v>
      </c>
      <c r="D9576" s="61" t="s">
        <v>1513</v>
      </c>
    </row>
    <row r="9577" spans="1:4" hidden="1" x14ac:dyDescent="0.25">
      <c r="A9577" s="61" t="s">
        <v>182</v>
      </c>
      <c r="B9577" s="61" t="s">
        <v>285</v>
      </c>
      <c r="C9577">
        <v>1954</v>
      </c>
      <c r="D9577" s="61" t="s">
        <v>1513</v>
      </c>
    </row>
    <row r="9578" spans="1:4" hidden="1" x14ac:dyDescent="0.25">
      <c r="A9578" s="61" t="s">
        <v>182</v>
      </c>
      <c r="B9578" s="61" t="s">
        <v>285</v>
      </c>
      <c r="C9578">
        <v>1955</v>
      </c>
      <c r="D9578" s="61" t="s">
        <v>1847</v>
      </c>
    </row>
    <row r="9579" spans="1:4" hidden="1" x14ac:dyDescent="0.25">
      <c r="A9579" s="61" t="s">
        <v>182</v>
      </c>
      <c r="B9579" s="61" t="s">
        <v>285</v>
      </c>
      <c r="C9579">
        <v>1956</v>
      </c>
      <c r="D9579" s="61" t="s">
        <v>1847</v>
      </c>
    </row>
    <row r="9580" spans="1:4" hidden="1" x14ac:dyDescent="0.25">
      <c r="A9580" s="61" t="s">
        <v>182</v>
      </c>
      <c r="B9580" s="61" t="s">
        <v>285</v>
      </c>
      <c r="C9580">
        <v>1957</v>
      </c>
      <c r="D9580" s="61" t="s">
        <v>1847</v>
      </c>
    </row>
    <row r="9581" spans="1:4" hidden="1" x14ac:dyDescent="0.25">
      <c r="A9581" s="61" t="s">
        <v>182</v>
      </c>
      <c r="B9581" s="61" t="s">
        <v>285</v>
      </c>
      <c r="C9581">
        <v>1958</v>
      </c>
      <c r="D9581" s="61" t="s">
        <v>1847</v>
      </c>
    </row>
    <row r="9582" spans="1:4" hidden="1" x14ac:dyDescent="0.25">
      <c r="A9582" s="61" t="s">
        <v>182</v>
      </c>
      <c r="B9582" s="61" t="s">
        <v>285</v>
      </c>
      <c r="C9582">
        <v>1959</v>
      </c>
      <c r="D9582" s="61" t="s">
        <v>1847</v>
      </c>
    </row>
    <row r="9583" spans="1:4" hidden="1" x14ac:dyDescent="0.25">
      <c r="A9583" s="61" t="s">
        <v>182</v>
      </c>
      <c r="B9583" s="61" t="s">
        <v>285</v>
      </c>
      <c r="C9583">
        <v>1960</v>
      </c>
      <c r="D9583" s="61" t="s">
        <v>1847</v>
      </c>
    </row>
    <row r="9584" spans="1:4" hidden="1" x14ac:dyDescent="0.25">
      <c r="A9584" s="61" t="s">
        <v>182</v>
      </c>
      <c r="B9584" s="61" t="s">
        <v>285</v>
      </c>
      <c r="C9584">
        <v>1961</v>
      </c>
      <c r="D9584" s="61" t="s">
        <v>1846</v>
      </c>
    </row>
    <row r="9585" spans="1:4" hidden="1" x14ac:dyDescent="0.25">
      <c r="A9585" s="61" t="s">
        <v>182</v>
      </c>
      <c r="B9585" s="61" t="s">
        <v>285</v>
      </c>
      <c r="C9585">
        <v>1962</v>
      </c>
      <c r="D9585" s="61" t="s">
        <v>1846</v>
      </c>
    </row>
    <row r="9586" spans="1:4" hidden="1" x14ac:dyDescent="0.25">
      <c r="A9586" s="61" t="s">
        <v>182</v>
      </c>
      <c r="B9586" s="61" t="s">
        <v>285</v>
      </c>
      <c r="C9586">
        <v>1963</v>
      </c>
      <c r="D9586" s="61" t="s">
        <v>1846</v>
      </c>
    </row>
    <row r="9587" spans="1:4" hidden="1" x14ac:dyDescent="0.25">
      <c r="A9587" s="61" t="s">
        <v>182</v>
      </c>
      <c r="B9587" s="61" t="s">
        <v>285</v>
      </c>
      <c r="C9587">
        <v>1964</v>
      </c>
      <c r="D9587" s="61" t="s">
        <v>1846</v>
      </c>
    </row>
    <row r="9588" spans="1:4" hidden="1" x14ac:dyDescent="0.25">
      <c r="A9588" s="61" t="s">
        <v>182</v>
      </c>
      <c r="B9588" s="61" t="s">
        <v>285</v>
      </c>
      <c r="C9588">
        <v>1965</v>
      </c>
      <c r="D9588" s="61" t="s">
        <v>1846</v>
      </c>
    </row>
    <row r="9589" spans="1:4" hidden="1" x14ac:dyDescent="0.25">
      <c r="A9589" s="61" t="s">
        <v>182</v>
      </c>
      <c r="B9589" s="61" t="s">
        <v>285</v>
      </c>
      <c r="C9589">
        <v>1966</v>
      </c>
      <c r="D9589" s="61" t="s">
        <v>1846</v>
      </c>
    </row>
    <row r="9590" spans="1:4" hidden="1" x14ac:dyDescent="0.25">
      <c r="A9590" s="61" t="s">
        <v>182</v>
      </c>
      <c r="B9590" s="61" t="s">
        <v>285</v>
      </c>
      <c r="C9590">
        <v>1967</v>
      </c>
      <c r="D9590" s="61" t="s">
        <v>1846</v>
      </c>
    </row>
    <row r="9591" spans="1:4" hidden="1" x14ac:dyDescent="0.25">
      <c r="A9591" s="61" t="s">
        <v>182</v>
      </c>
      <c r="B9591" s="61" t="s">
        <v>285</v>
      </c>
      <c r="C9591">
        <v>1968</v>
      </c>
      <c r="D9591" s="61" t="s">
        <v>2534</v>
      </c>
    </row>
    <row r="9592" spans="1:4" hidden="1" x14ac:dyDescent="0.25">
      <c r="A9592" s="61" t="s">
        <v>182</v>
      </c>
      <c r="B9592" s="61" t="s">
        <v>285</v>
      </c>
      <c r="C9592">
        <v>1969</v>
      </c>
      <c r="D9592" s="61" t="s">
        <v>2534</v>
      </c>
    </row>
    <row r="9593" spans="1:4" hidden="1" x14ac:dyDescent="0.25">
      <c r="A9593" s="61" t="s">
        <v>182</v>
      </c>
      <c r="B9593" s="61" t="s">
        <v>285</v>
      </c>
      <c r="C9593">
        <v>1970</v>
      </c>
      <c r="D9593" s="61" t="s">
        <v>2534</v>
      </c>
    </row>
    <row r="9594" spans="1:4" hidden="1" x14ac:dyDescent="0.25">
      <c r="A9594" s="61" t="s">
        <v>182</v>
      </c>
      <c r="B9594" s="61" t="s">
        <v>285</v>
      </c>
      <c r="C9594">
        <v>1971</v>
      </c>
      <c r="D9594" s="61" t="s">
        <v>2534</v>
      </c>
    </row>
    <row r="9595" spans="1:4" hidden="1" x14ac:dyDescent="0.25">
      <c r="A9595" s="61" t="s">
        <v>182</v>
      </c>
      <c r="B9595" s="61" t="s">
        <v>285</v>
      </c>
      <c r="C9595">
        <v>1972</v>
      </c>
      <c r="D9595" s="61" t="s">
        <v>2534</v>
      </c>
    </row>
    <row r="9596" spans="1:4" hidden="1" x14ac:dyDescent="0.25">
      <c r="A9596" s="61" t="s">
        <v>182</v>
      </c>
      <c r="B9596" s="61" t="s">
        <v>285</v>
      </c>
      <c r="C9596">
        <v>1973</v>
      </c>
      <c r="D9596" s="61" t="s">
        <v>1772</v>
      </c>
    </row>
    <row r="9597" spans="1:4" hidden="1" x14ac:dyDescent="0.25">
      <c r="A9597" s="61" t="s">
        <v>182</v>
      </c>
      <c r="B9597" s="61" t="s">
        <v>285</v>
      </c>
      <c r="C9597">
        <v>1974</v>
      </c>
      <c r="D9597" s="61" t="s">
        <v>2591</v>
      </c>
    </row>
    <row r="9598" spans="1:4" hidden="1" x14ac:dyDescent="0.25">
      <c r="A9598" s="61" t="s">
        <v>182</v>
      </c>
      <c r="B9598" s="61" t="s">
        <v>285</v>
      </c>
      <c r="C9598">
        <v>1975</v>
      </c>
      <c r="D9598" s="61" t="s">
        <v>1771</v>
      </c>
    </row>
    <row r="9599" spans="1:4" hidden="1" x14ac:dyDescent="0.25">
      <c r="A9599" s="61" t="s">
        <v>182</v>
      </c>
      <c r="B9599" s="61" t="s">
        <v>285</v>
      </c>
      <c r="C9599">
        <v>1976</v>
      </c>
      <c r="D9599" s="61" t="s">
        <v>1524</v>
      </c>
    </row>
    <row r="9600" spans="1:4" hidden="1" x14ac:dyDescent="0.25">
      <c r="A9600" s="61" t="s">
        <v>182</v>
      </c>
      <c r="B9600" s="61" t="s">
        <v>285</v>
      </c>
      <c r="C9600">
        <v>1977</v>
      </c>
      <c r="D9600" s="61" t="s">
        <v>1524</v>
      </c>
    </row>
    <row r="9601" spans="1:4" hidden="1" x14ac:dyDescent="0.25">
      <c r="A9601" s="61" t="s">
        <v>182</v>
      </c>
      <c r="B9601" s="61" t="s">
        <v>285</v>
      </c>
      <c r="C9601">
        <v>1978</v>
      </c>
      <c r="D9601" s="61" t="s">
        <v>1524</v>
      </c>
    </row>
    <row r="9602" spans="1:4" hidden="1" x14ac:dyDescent="0.25">
      <c r="A9602" s="61" t="s">
        <v>182</v>
      </c>
      <c r="B9602" s="61" t="s">
        <v>285</v>
      </c>
      <c r="C9602">
        <v>1979</v>
      </c>
      <c r="D9602" s="61" t="s">
        <v>1524</v>
      </c>
    </row>
    <row r="9603" spans="1:4" hidden="1" x14ac:dyDescent="0.25">
      <c r="A9603" s="61" t="s">
        <v>182</v>
      </c>
      <c r="B9603" s="61" t="s">
        <v>285</v>
      </c>
      <c r="C9603">
        <v>1980</v>
      </c>
      <c r="D9603" s="61" t="s">
        <v>2458</v>
      </c>
    </row>
    <row r="9604" spans="1:4" hidden="1" x14ac:dyDescent="0.25">
      <c r="A9604" s="61" t="s">
        <v>182</v>
      </c>
      <c r="B9604" s="61" t="s">
        <v>285</v>
      </c>
      <c r="C9604">
        <v>1981</v>
      </c>
      <c r="D9604" s="61" t="s">
        <v>1525</v>
      </c>
    </row>
    <row r="9605" spans="1:4" hidden="1" x14ac:dyDescent="0.25">
      <c r="A9605" s="61" t="s">
        <v>182</v>
      </c>
      <c r="B9605" s="61" t="s">
        <v>285</v>
      </c>
      <c r="C9605">
        <v>1982</v>
      </c>
      <c r="D9605" s="61" t="s">
        <v>1525</v>
      </c>
    </row>
    <row r="9606" spans="1:4" hidden="1" x14ac:dyDescent="0.25">
      <c r="A9606" s="61" t="s">
        <v>182</v>
      </c>
      <c r="B9606" s="61" t="s">
        <v>285</v>
      </c>
      <c r="C9606">
        <v>1983</v>
      </c>
      <c r="D9606" s="61" t="s">
        <v>1525</v>
      </c>
    </row>
    <row r="9607" spans="1:4" hidden="1" x14ac:dyDescent="0.25">
      <c r="A9607" s="61" t="s">
        <v>182</v>
      </c>
      <c r="B9607" s="61" t="s">
        <v>285</v>
      </c>
      <c r="C9607">
        <v>1984</v>
      </c>
      <c r="D9607" s="61" t="s">
        <v>1525</v>
      </c>
    </row>
    <row r="9608" spans="1:4" hidden="1" x14ac:dyDescent="0.25">
      <c r="A9608" s="61" t="s">
        <v>182</v>
      </c>
      <c r="B9608" s="61" t="s">
        <v>285</v>
      </c>
      <c r="C9608">
        <v>1985</v>
      </c>
      <c r="D9608" s="61" t="s">
        <v>1525</v>
      </c>
    </row>
    <row r="9609" spans="1:4" hidden="1" x14ac:dyDescent="0.25">
      <c r="A9609" s="61" t="s">
        <v>182</v>
      </c>
      <c r="B9609" s="61" t="s">
        <v>285</v>
      </c>
      <c r="C9609">
        <v>1986</v>
      </c>
      <c r="D9609" s="61" t="s">
        <v>1525</v>
      </c>
    </row>
    <row r="9610" spans="1:4" hidden="1" x14ac:dyDescent="0.25">
      <c r="A9610" s="61" t="s">
        <v>182</v>
      </c>
      <c r="B9610" s="61" t="s">
        <v>285</v>
      </c>
      <c r="C9610">
        <v>1987</v>
      </c>
      <c r="D9610" s="61" t="s">
        <v>2457</v>
      </c>
    </row>
    <row r="9611" spans="1:4" hidden="1" x14ac:dyDescent="0.25">
      <c r="A9611" s="61" t="s">
        <v>182</v>
      </c>
      <c r="B9611" s="61" t="s">
        <v>285</v>
      </c>
      <c r="C9611">
        <v>1988</v>
      </c>
      <c r="D9611" s="61" t="s">
        <v>2457</v>
      </c>
    </row>
    <row r="9612" spans="1:4" hidden="1" x14ac:dyDescent="0.25">
      <c r="A9612" s="61" t="s">
        <v>182</v>
      </c>
      <c r="B9612" s="61" t="s">
        <v>285</v>
      </c>
      <c r="C9612">
        <v>1989</v>
      </c>
      <c r="D9612" s="61" t="s">
        <v>2457</v>
      </c>
    </row>
    <row r="9613" spans="1:4" hidden="1" x14ac:dyDescent="0.25">
      <c r="A9613" s="61" t="s">
        <v>182</v>
      </c>
      <c r="B9613" s="61" t="s">
        <v>285</v>
      </c>
      <c r="C9613">
        <v>1990</v>
      </c>
      <c r="D9613" s="61" t="s">
        <v>2317</v>
      </c>
    </row>
    <row r="9614" spans="1:4" hidden="1" x14ac:dyDescent="0.25">
      <c r="A9614" s="61" t="s">
        <v>182</v>
      </c>
      <c r="B9614" s="61" t="s">
        <v>285</v>
      </c>
      <c r="C9614">
        <v>1991</v>
      </c>
      <c r="D9614" s="61" t="s">
        <v>2318</v>
      </c>
    </row>
    <row r="9615" spans="1:4" hidden="1" x14ac:dyDescent="0.25">
      <c r="A9615" s="61" t="s">
        <v>182</v>
      </c>
      <c r="B9615" s="61" t="s">
        <v>285</v>
      </c>
      <c r="C9615">
        <v>1992</v>
      </c>
      <c r="D9615" s="61" t="s">
        <v>1497</v>
      </c>
    </row>
    <row r="9616" spans="1:4" hidden="1" x14ac:dyDescent="0.25">
      <c r="A9616" s="61" t="s">
        <v>182</v>
      </c>
      <c r="B9616" s="61" t="s">
        <v>285</v>
      </c>
      <c r="C9616">
        <v>1993</v>
      </c>
      <c r="D9616" s="61" t="s">
        <v>2444</v>
      </c>
    </row>
    <row r="9617" spans="1:4" hidden="1" x14ac:dyDescent="0.25">
      <c r="A9617" s="61" t="s">
        <v>182</v>
      </c>
      <c r="B9617" s="61" t="s">
        <v>285</v>
      </c>
      <c r="C9617">
        <v>1994</v>
      </c>
      <c r="D9617" s="61" t="s">
        <v>2444</v>
      </c>
    </row>
    <row r="9618" spans="1:4" hidden="1" x14ac:dyDescent="0.25">
      <c r="A9618" s="61" t="s">
        <v>182</v>
      </c>
      <c r="B9618" s="61" t="s">
        <v>285</v>
      </c>
      <c r="C9618">
        <v>1995</v>
      </c>
      <c r="D9618" s="61" t="s">
        <v>2115</v>
      </c>
    </row>
    <row r="9619" spans="1:4" hidden="1" x14ac:dyDescent="0.25">
      <c r="A9619" s="61" t="s">
        <v>182</v>
      </c>
      <c r="B9619" s="61" t="s">
        <v>285</v>
      </c>
      <c r="C9619">
        <v>1996</v>
      </c>
      <c r="D9619" s="61" t="s">
        <v>2115</v>
      </c>
    </row>
    <row r="9620" spans="1:4" hidden="1" x14ac:dyDescent="0.25">
      <c r="A9620" s="61" t="s">
        <v>182</v>
      </c>
      <c r="B9620" s="61" t="s">
        <v>285</v>
      </c>
      <c r="C9620">
        <v>1997</v>
      </c>
      <c r="D9620" s="61" t="s">
        <v>2115</v>
      </c>
    </row>
    <row r="9621" spans="1:4" hidden="1" x14ac:dyDescent="0.25">
      <c r="A9621" s="61" t="s">
        <v>182</v>
      </c>
      <c r="B9621" s="61" t="s">
        <v>285</v>
      </c>
      <c r="C9621">
        <v>1998</v>
      </c>
      <c r="D9621" s="61" t="s">
        <v>2115</v>
      </c>
    </row>
    <row r="9622" spans="1:4" hidden="1" x14ac:dyDescent="0.25">
      <c r="A9622" s="61" t="s">
        <v>182</v>
      </c>
      <c r="B9622" s="61" t="s">
        <v>285</v>
      </c>
      <c r="C9622">
        <v>1999</v>
      </c>
      <c r="D9622" s="61" t="s">
        <v>2115</v>
      </c>
    </row>
    <row r="9623" spans="1:4" hidden="1" x14ac:dyDescent="0.25">
      <c r="A9623" s="61" t="s">
        <v>182</v>
      </c>
      <c r="B9623" s="61" t="s">
        <v>285</v>
      </c>
      <c r="C9623">
        <v>2000</v>
      </c>
      <c r="D9623" s="61" t="s">
        <v>2115</v>
      </c>
    </row>
    <row r="9624" spans="1:4" hidden="1" x14ac:dyDescent="0.25">
      <c r="A9624" s="61" t="s">
        <v>182</v>
      </c>
      <c r="B9624" s="61" t="s">
        <v>285</v>
      </c>
      <c r="C9624">
        <v>2001</v>
      </c>
      <c r="D9624" s="61" t="s">
        <v>2115</v>
      </c>
    </row>
    <row r="9625" spans="1:4" hidden="1" x14ac:dyDescent="0.25">
      <c r="A9625" s="61" t="s">
        <v>182</v>
      </c>
      <c r="B9625" s="61" t="s">
        <v>285</v>
      </c>
      <c r="C9625">
        <v>2002</v>
      </c>
      <c r="D9625" s="61" t="s">
        <v>2115</v>
      </c>
    </row>
    <row r="9626" spans="1:4" hidden="1" x14ac:dyDescent="0.25">
      <c r="A9626" s="61" t="s">
        <v>182</v>
      </c>
      <c r="B9626" s="61" t="s">
        <v>285</v>
      </c>
      <c r="C9626">
        <v>2003</v>
      </c>
      <c r="D9626" s="61" t="s">
        <v>2115</v>
      </c>
    </row>
    <row r="9627" spans="1:4" hidden="1" x14ac:dyDescent="0.25">
      <c r="A9627" s="61" t="s">
        <v>182</v>
      </c>
      <c r="B9627" s="61" t="s">
        <v>285</v>
      </c>
      <c r="C9627">
        <v>2004</v>
      </c>
      <c r="D9627" s="61" t="s">
        <v>2115</v>
      </c>
    </row>
    <row r="9628" spans="1:4" hidden="1" x14ac:dyDescent="0.25">
      <c r="A9628" s="61" t="s">
        <v>182</v>
      </c>
      <c r="B9628" s="61" t="s">
        <v>285</v>
      </c>
      <c r="C9628">
        <v>2005</v>
      </c>
      <c r="D9628" s="61" t="s">
        <v>2115</v>
      </c>
    </row>
    <row r="9629" spans="1:4" hidden="1" x14ac:dyDescent="0.25">
      <c r="A9629" s="61" t="s">
        <v>182</v>
      </c>
      <c r="B9629" s="61" t="s">
        <v>285</v>
      </c>
      <c r="C9629">
        <v>2006</v>
      </c>
      <c r="D9629" s="61" t="s">
        <v>2255</v>
      </c>
    </row>
    <row r="9630" spans="1:4" hidden="1" x14ac:dyDescent="0.25">
      <c r="A9630" s="61" t="s">
        <v>182</v>
      </c>
      <c r="B9630" s="61" t="s">
        <v>285</v>
      </c>
      <c r="C9630">
        <v>2007</v>
      </c>
      <c r="D9630" s="61" t="s">
        <v>1493</v>
      </c>
    </row>
    <row r="9631" spans="1:4" hidden="1" x14ac:dyDescent="0.25">
      <c r="A9631" s="61" t="s">
        <v>182</v>
      </c>
      <c r="B9631" s="61" t="s">
        <v>285</v>
      </c>
      <c r="C9631">
        <v>2008</v>
      </c>
      <c r="D9631" s="61" t="s">
        <v>1749</v>
      </c>
    </row>
    <row r="9632" spans="1:4" hidden="1" x14ac:dyDescent="0.25">
      <c r="A9632" s="61" t="s">
        <v>182</v>
      </c>
      <c r="B9632" s="61" t="s">
        <v>285</v>
      </c>
      <c r="C9632">
        <v>2009</v>
      </c>
      <c r="D9632" s="61" t="s">
        <v>1749</v>
      </c>
    </row>
    <row r="9633" spans="1:4" hidden="1" x14ac:dyDescent="0.25">
      <c r="A9633" s="61" t="s">
        <v>182</v>
      </c>
      <c r="B9633" s="61" t="s">
        <v>285</v>
      </c>
      <c r="C9633">
        <v>2010</v>
      </c>
      <c r="D9633" s="61" t="s">
        <v>2536</v>
      </c>
    </row>
    <row r="9634" spans="1:4" hidden="1" x14ac:dyDescent="0.25">
      <c r="A9634" s="61" t="s">
        <v>182</v>
      </c>
      <c r="B9634" s="61" t="s">
        <v>285</v>
      </c>
      <c r="C9634">
        <v>2011</v>
      </c>
      <c r="D9634" s="61" t="s">
        <v>1741</v>
      </c>
    </row>
    <row r="9635" spans="1:4" hidden="1" x14ac:dyDescent="0.25">
      <c r="A9635" s="61" t="s">
        <v>182</v>
      </c>
      <c r="B9635" s="61" t="s">
        <v>285</v>
      </c>
      <c r="C9635">
        <v>2012</v>
      </c>
      <c r="D9635" s="61" t="s">
        <v>2570</v>
      </c>
    </row>
    <row r="9636" spans="1:4" hidden="1" x14ac:dyDescent="0.25">
      <c r="A9636" s="61" t="s">
        <v>182</v>
      </c>
      <c r="B9636" s="61" t="s">
        <v>285</v>
      </c>
      <c r="C9636">
        <v>2013</v>
      </c>
      <c r="D9636" s="61" t="s">
        <v>2255</v>
      </c>
    </row>
    <row r="9637" spans="1:4" hidden="1" x14ac:dyDescent="0.25">
      <c r="A9637" s="61" t="s">
        <v>182</v>
      </c>
      <c r="B9637" s="61" t="s">
        <v>285</v>
      </c>
      <c r="C9637">
        <v>2014</v>
      </c>
      <c r="D9637" s="61" t="s">
        <v>2659</v>
      </c>
    </row>
    <row r="9638" spans="1:4" hidden="1" x14ac:dyDescent="0.25">
      <c r="A9638" s="61" t="s">
        <v>182</v>
      </c>
      <c r="B9638" s="61" t="s">
        <v>285</v>
      </c>
      <c r="C9638">
        <v>2015</v>
      </c>
      <c r="D9638" s="61" t="s">
        <v>1488</v>
      </c>
    </row>
    <row r="9639" spans="1:4" hidden="1" x14ac:dyDescent="0.25">
      <c r="A9639" s="61" t="s">
        <v>182</v>
      </c>
      <c r="B9639" s="61" t="s">
        <v>285</v>
      </c>
      <c r="C9639">
        <v>2016</v>
      </c>
      <c r="D9639" s="61" t="s">
        <v>1923</v>
      </c>
    </row>
    <row r="9640" spans="1:4" hidden="1" x14ac:dyDescent="0.25">
      <c r="A9640" s="61" t="s">
        <v>182</v>
      </c>
      <c r="B9640" s="61" t="s">
        <v>285</v>
      </c>
      <c r="C9640">
        <v>2017</v>
      </c>
      <c r="D9640" s="61" t="s">
        <v>2111</v>
      </c>
    </row>
    <row r="9641" spans="1:4" hidden="1" x14ac:dyDescent="0.25">
      <c r="A9641" s="61" t="s">
        <v>182</v>
      </c>
      <c r="B9641" s="61" t="s">
        <v>285</v>
      </c>
      <c r="C9641">
        <v>2018</v>
      </c>
      <c r="D9641" s="61" t="s">
        <v>2629</v>
      </c>
    </row>
    <row r="9642" spans="1:4" hidden="1" x14ac:dyDescent="0.25">
      <c r="A9642" s="61" t="s">
        <v>182</v>
      </c>
      <c r="B9642" s="61" t="s">
        <v>285</v>
      </c>
      <c r="C9642">
        <v>2019</v>
      </c>
      <c r="D9642" s="61" t="s">
        <v>1491</v>
      </c>
    </row>
    <row r="9643" spans="1:4" hidden="1" x14ac:dyDescent="0.25">
      <c r="A9643" s="61" t="s">
        <v>182</v>
      </c>
      <c r="B9643" s="61" t="s">
        <v>285</v>
      </c>
      <c r="C9643">
        <v>2020</v>
      </c>
      <c r="D9643" s="61" t="s">
        <v>2109</v>
      </c>
    </row>
    <row r="9644" spans="1:4" hidden="1" x14ac:dyDescent="0.25">
      <c r="A9644" s="61" t="s">
        <v>182</v>
      </c>
      <c r="B9644" s="61" t="s">
        <v>285</v>
      </c>
      <c r="C9644">
        <v>2021</v>
      </c>
      <c r="D9644" s="61" t="s">
        <v>1502</v>
      </c>
    </row>
    <row r="9645" spans="1:4" hidden="1" x14ac:dyDescent="0.25">
      <c r="A9645" s="61" t="s">
        <v>182</v>
      </c>
      <c r="B9645" s="61" t="s">
        <v>285</v>
      </c>
      <c r="C9645">
        <v>2022</v>
      </c>
      <c r="D9645" s="61" t="s">
        <v>2629</v>
      </c>
    </row>
    <row r="9646" spans="1:4" x14ac:dyDescent="0.25">
      <c r="A9646" s="61" t="s">
        <v>182</v>
      </c>
      <c r="B9646" s="61" t="s">
        <v>285</v>
      </c>
      <c r="C9646">
        <v>2023</v>
      </c>
      <c r="D9646" s="61">
        <v>0.29599999999999999</v>
      </c>
    </row>
    <row r="9647" spans="1:4" hidden="1" x14ac:dyDescent="0.25">
      <c r="A9647" s="61" t="s">
        <v>991</v>
      </c>
      <c r="B9647" s="61" t="s">
        <v>594</v>
      </c>
      <c r="C9647">
        <v>1789</v>
      </c>
      <c r="D9647" s="61" t="s">
        <v>2661</v>
      </c>
    </row>
    <row r="9648" spans="1:4" hidden="1" x14ac:dyDescent="0.25">
      <c r="A9648" s="61" t="s">
        <v>991</v>
      </c>
      <c r="B9648" s="61" t="s">
        <v>594</v>
      </c>
      <c r="C9648">
        <v>1790</v>
      </c>
      <c r="D9648" s="61" t="s">
        <v>2662</v>
      </c>
    </row>
    <row r="9649" spans="1:4" hidden="1" x14ac:dyDescent="0.25">
      <c r="A9649" s="61" t="s">
        <v>991</v>
      </c>
      <c r="B9649" s="61" t="s">
        <v>594</v>
      </c>
      <c r="C9649">
        <v>1791</v>
      </c>
      <c r="D9649" s="61" t="s">
        <v>2663</v>
      </c>
    </row>
    <row r="9650" spans="1:4" hidden="1" x14ac:dyDescent="0.25">
      <c r="A9650" s="61" t="s">
        <v>991</v>
      </c>
      <c r="B9650" s="61" t="s">
        <v>594</v>
      </c>
      <c r="C9650">
        <v>1792</v>
      </c>
      <c r="D9650" s="61" t="s">
        <v>2664</v>
      </c>
    </row>
    <row r="9651" spans="1:4" hidden="1" x14ac:dyDescent="0.25">
      <c r="A9651" s="61" t="s">
        <v>991</v>
      </c>
      <c r="B9651" s="61" t="s">
        <v>594</v>
      </c>
      <c r="C9651">
        <v>1793</v>
      </c>
      <c r="D9651" s="61" t="s">
        <v>2665</v>
      </c>
    </row>
    <row r="9652" spans="1:4" hidden="1" x14ac:dyDescent="0.25">
      <c r="A9652" s="61" t="s">
        <v>991</v>
      </c>
      <c r="B9652" s="61" t="s">
        <v>594</v>
      </c>
      <c r="C9652">
        <v>1794</v>
      </c>
      <c r="D9652" s="61" t="s">
        <v>2666</v>
      </c>
    </row>
    <row r="9653" spans="1:4" hidden="1" x14ac:dyDescent="0.25">
      <c r="A9653" s="61" t="s">
        <v>991</v>
      </c>
      <c r="B9653" s="61" t="s">
        <v>594</v>
      </c>
      <c r="C9653">
        <v>1795</v>
      </c>
      <c r="D9653" s="61" t="s">
        <v>2667</v>
      </c>
    </row>
    <row r="9654" spans="1:4" hidden="1" x14ac:dyDescent="0.25">
      <c r="A9654" s="61" t="s">
        <v>991</v>
      </c>
      <c r="B9654" s="61" t="s">
        <v>594</v>
      </c>
      <c r="C9654">
        <v>1796</v>
      </c>
      <c r="D9654" s="61" t="s">
        <v>2668</v>
      </c>
    </row>
    <row r="9655" spans="1:4" hidden="1" x14ac:dyDescent="0.25">
      <c r="A9655" s="61" t="s">
        <v>991</v>
      </c>
      <c r="B9655" s="61" t="s">
        <v>594</v>
      </c>
      <c r="C9655">
        <v>1797</v>
      </c>
      <c r="D9655" s="61" t="s">
        <v>2669</v>
      </c>
    </row>
    <row r="9656" spans="1:4" hidden="1" x14ac:dyDescent="0.25">
      <c r="A9656" s="61" t="s">
        <v>991</v>
      </c>
      <c r="B9656" s="61" t="s">
        <v>594</v>
      </c>
      <c r="C9656">
        <v>1798</v>
      </c>
      <c r="D9656" s="61" t="s">
        <v>2670</v>
      </c>
    </row>
    <row r="9657" spans="1:4" hidden="1" x14ac:dyDescent="0.25">
      <c r="A9657" s="61" t="s">
        <v>991</v>
      </c>
      <c r="B9657" s="61" t="s">
        <v>594</v>
      </c>
      <c r="C9657">
        <v>1799</v>
      </c>
      <c r="D9657" s="61" t="s">
        <v>1834</v>
      </c>
    </row>
    <row r="9658" spans="1:4" hidden="1" x14ac:dyDescent="0.25">
      <c r="A9658" s="61" t="s">
        <v>991</v>
      </c>
      <c r="B9658" s="61" t="s">
        <v>594</v>
      </c>
      <c r="C9658">
        <v>1800</v>
      </c>
      <c r="D9658" s="61" t="s">
        <v>2671</v>
      </c>
    </row>
    <row r="9659" spans="1:4" hidden="1" x14ac:dyDescent="0.25">
      <c r="A9659" s="61" t="s">
        <v>991</v>
      </c>
      <c r="B9659" s="61" t="s">
        <v>594</v>
      </c>
      <c r="C9659">
        <v>1801</v>
      </c>
      <c r="D9659" s="61" t="s">
        <v>2672</v>
      </c>
    </row>
    <row r="9660" spans="1:4" hidden="1" x14ac:dyDescent="0.25">
      <c r="A9660" s="61" t="s">
        <v>991</v>
      </c>
      <c r="B9660" s="61" t="s">
        <v>594</v>
      </c>
      <c r="C9660">
        <v>1802</v>
      </c>
      <c r="D9660" s="61" t="s">
        <v>2672</v>
      </c>
    </row>
    <row r="9661" spans="1:4" hidden="1" x14ac:dyDescent="0.25">
      <c r="A9661" s="61" t="s">
        <v>991</v>
      </c>
      <c r="B9661" s="61" t="s">
        <v>594</v>
      </c>
      <c r="C9661">
        <v>1803</v>
      </c>
      <c r="D9661" s="61" t="s">
        <v>2673</v>
      </c>
    </row>
    <row r="9662" spans="1:4" hidden="1" x14ac:dyDescent="0.25">
      <c r="A9662" s="61" t="s">
        <v>991</v>
      </c>
      <c r="B9662" s="61" t="s">
        <v>594</v>
      </c>
      <c r="C9662">
        <v>1804</v>
      </c>
      <c r="D9662" s="61" t="s">
        <v>2674</v>
      </c>
    </row>
    <row r="9663" spans="1:4" hidden="1" x14ac:dyDescent="0.25">
      <c r="A9663" s="61" t="s">
        <v>991</v>
      </c>
      <c r="B9663" s="61" t="s">
        <v>594</v>
      </c>
      <c r="C9663">
        <v>1805</v>
      </c>
      <c r="D9663" s="61" t="s">
        <v>2675</v>
      </c>
    </row>
    <row r="9664" spans="1:4" hidden="1" x14ac:dyDescent="0.25">
      <c r="A9664" s="61" t="s">
        <v>991</v>
      </c>
      <c r="B9664" s="61" t="s">
        <v>594</v>
      </c>
      <c r="C9664">
        <v>1806</v>
      </c>
      <c r="D9664" s="61" t="s">
        <v>2676</v>
      </c>
    </row>
    <row r="9665" spans="1:4" hidden="1" x14ac:dyDescent="0.25">
      <c r="A9665" s="61" t="s">
        <v>991</v>
      </c>
      <c r="B9665" s="61" t="s">
        <v>594</v>
      </c>
      <c r="C9665">
        <v>1807</v>
      </c>
      <c r="D9665" s="61" t="s">
        <v>2677</v>
      </c>
    </row>
    <row r="9666" spans="1:4" hidden="1" x14ac:dyDescent="0.25">
      <c r="A9666" s="61" t="s">
        <v>991</v>
      </c>
      <c r="B9666" s="61" t="s">
        <v>594</v>
      </c>
      <c r="C9666">
        <v>1808</v>
      </c>
      <c r="D9666" s="61" t="s">
        <v>2678</v>
      </c>
    </row>
    <row r="9667" spans="1:4" hidden="1" x14ac:dyDescent="0.25">
      <c r="A9667" s="61" t="s">
        <v>991</v>
      </c>
      <c r="B9667" s="61" t="s">
        <v>594</v>
      </c>
      <c r="C9667">
        <v>1809</v>
      </c>
      <c r="D9667" s="61" t="s">
        <v>2679</v>
      </c>
    </row>
    <row r="9668" spans="1:4" hidden="1" x14ac:dyDescent="0.25">
      <c r="A9668" s="61" t="s">
        <v>991</v>
      </c>
      <c r="B9668" s="61" t="s">
        <v>594</v>
      </c>
      <c r="C9668">
        <v>1810</v>
      </c>
      <c r="D9668" s="61" t="s">
        <v>2680</v>
      </c>
    </row>
    <row r="9669" spans="1:4" hidden="1" x14ac:dyDescent="0.25">
      <c r="A9669" s="61" t="s">
        <v>991</v>
      </c>
      <c r="B9669" s="61" t="s">
        <v>594</v>
      </c>
      <c r="C9669">
        <v>1811</v>
      </c>
      <c r="D9669" s="61" t="s">
        <v>2681</v>
      </c>
    </row>
    <row r="9670" spans="1:4" hidden="1" x14ac:dyDescent="0.25">
      <c r="A9670" s="61" t="s">
        <v>991</v>
      </c>
      <c r="B9670" s="61" t="s">
        <v>594</v>
      </c>
      <c r="C9670">
        <v>1812</v>
      </c>
      <c r="D9670" s="61" t="s">
        <v>2681</v>
      </c>
    </row>
    <row r="9671" spans="1:4" hidden="1" x14ac:dyDescent="0.25">
      <c r="A9671" s="61" t="s">
        <v>991</v>
      </c>
      <c r="B9671" s="61" t="s">
        <v>594</v>
      </c>
      <c r="C9671">
        <v>1813</v>
      </c>
      <c r="D9671" s="61" t="s">
        <v>2682</v>
      </c>
    </row>
    <row r="9672" spans="1:4" hidden="1" x14ac:dyDescent="0.25">
      <c r="A9672" s="61" t="s">
        <v>991</v>
      </c>
      <c r="B9672" s="61" t="s">
        <v>594</v>
      </c>
      <c r="C9672">
        <v>1814</v>
      </c>
      <c r="D9672" s="61" t="s">
        <v>2683</v>
      </c>
    </row>
    <row r="9673" spans="1:4" hidden="1" x14ac:dyDescent="0.25">
      <c r="A9673" s="61" t="s">
        <v>991</v>
      </c>
      <c r="B9673" s="61" t="s">
        <v>594</v>
      </c>
      <c r="C9673">
        <v>1815</v>
      </c>
      <c r="D9673" s="61" t="s">
        <v>2684</v>
      </c>
    </row>
    <row r="9674" spans="1:4" hidden="1" x14ac:dyDescent="0.25">
      <c r="A9674" s="61" t="s">
        <v>991</v>
      </c>
      <c r="B9674" s="61" t="s">
        <v>594</v>
      </c>
      <c r="C9674">
        <v>1816</v>
      </c>
      <c r="D9674" s="61" t="s">
        <v>2685</v>
      </c>
    </row>
    <row r="9675" spans="1:4" hidden="1" x14ac:dyDescent="0.25">
      <c r="A9675" s="61" t="s">
        <v>991</v>
      </c>
      <c r="B9675" s="61" t="s">
        <v>594</v>
      </c>
      <c r="C9675">
        <v>1817</v>
      </c>
      <c r="D9675" s="61" t="s">
        <v>2686</v>
      </c>
    </row>
    <row r="9676" spans="1:4" hidden="1" x14ac:dyDescent="0.25">
      <c r="A9676" s="61" t="s">
        <v>991</v>
      </c>
      <c r="B9676" s="61" t="s">
        <v>594</v>
      </c>
      <c r="C9676">
        <v>1818</v>
      </c>
      <c r="D9676" s="61" t="s">
        <v>2687</v>
      </c>
    </row>
    <row r="9677" spans="1:4" hidden="1" x14ac:dyDescent="0.25">
      <c r="A9677" s="61" t="s">
        <v>991</v>
      </c>
      <c r="B9677" s="61" t="s">
        <v>594</v>
      </c>
      <c r="C9677">
        <v>1819</v>
      </c>
      <c r="D9677" s="61" t="s">
        <v>2688</v>
      </c>
    </row>
    <row r="9678" spans="1:4" hidden="1" x14ac:dyDescent="0.25">
      <c r="A9678" s="61" t="s">
        <v>991</v>
      </c>
      <c r="B9678" s="61" t="s">
        <v>594</v>
      </c>
      <c r="C9678">
        <v>1820</v>
      </c>
      <c r="D9678" s="61" t="s">
        <v>2689</v>
      </c>
    </row>
    <row r="9679" spans="1:4" hidden="1" x14ac:dyDescent="0.25">
      <c r="A9679" s="61" t="s">
        <v>991</v>
      </c>
      <c r="B9679" s="61" t="s">
        <v>594</v>
      </c>
      <c r="C9679">
        <v>1821</v>
      </c>
      <c r="D9679" s="61" t="s">
        <v>2690</v>
      </c>
    </row>
    <row r="9680" spans="1:4" hidden="1" x14ac:dyDescent="0.25">
      <c r="A9680" s="61" t="s">
        <v>991</v>
      </c>
      <c r="B9680" s="61" t="s">
        <v>594</v>
      </c>
      <c r="C9680">
        <v>1822</v>
      </c>
      <c r="D9680" s="61" t="s">
        <v>2691</v>
      </c>
    </row>
    <row r="9681" spans="1:4" hidden="1" x14ac:dyDescent="0.25">
      <c r="A9681" s="61" t="s">
        <v>991</v>
      </c>
      <c r="B9681" s="61" t="s">
        <v>594</v>
      </c>
      <c r="C9681">
        <v>1823</v>
      </c>
      <c r="D9681" s="61" t="s">
        <v>2692</v>
      </c>
    </row>
    <row r="9682" spans="1:4" hidden="1" x14ac:dyDescent="0.25">
      <c r="A9682" s="61" t="s">
        <v>991</v>
      </c>
      <c r="B9682" s="61" t="s">
        <v>594</v>
      </c>
      <c r="C9682">
        <v>1824</v>
      </c>
      <c r="D9682" s="61" t="s">
        <v>2693</v>
      </c>
    </row>
    <row r="9683" spans="1:4" hidden="1" x14ac:dyDescent="0.25">
      <c r="A9683" s="61" t="s">
        <v>991</v>
      </c>
      <c r="B9683" s="61" t="s">
        <v>594</v>
      </c>
      <c r="C9683">
        <v>1825</v>
      </c>
      <c r="D9683" s="61" t="s">
        <v>2694</v>
      </c>
    </row>
    <row r="9684" spans="1:4" hidden="1" x14ac:dyDescent="0.25">
      <c r="A9684" s="61" t="s">
        <v>991</v>
      </c>
      <c r="B9684" s="61" t="s">
        <v>594</v>
      </c>
      <c r="C9684">
        <v>1826</v>
      </c>
      <c r="D9684" s="61" t="s">
        <v>2695</v>
      </c>
    </row>
    <row r="9685" spans="1:4" hidden="1" x14ac:dyDescent="0.25">
      <c r="A9685" s="61" t="s">
        <v>991</v>
      </c>
      <c r="B9685" s="61" t="s">
        <v>594</v>
      </c>
      <c r="C9685">
        <v>1827</v>
      </c>
      <c r="D9685" s="61" t="s">
        <v>2696</v>
      </c>
    </row>
    <row r="9686" spans="1:4" hidden="1" x14ac:dyDescent="0.25">
      <c r="A9686" s="61" t="s">
        <v>991</v>
      </c>
      <c r="B9686" s="61" t="s">
        <v>594</v>
      </c>
      <c r="C9686">
        <v>1828</v>
      </c>
      <c r="D9686" s="61" t="s">
        <v>2697</v>
      </c>
    </row>
    <row r="9687" spans="1:4" hidden="1" x14ac:dyDescent="0.25">
      <c r="A9687" s="61" t="s">
        <v>991</v>
      </c>
      <c r="B9687" s="61" t="s">
        <v>594</v>
      </c>
      <c r="C9687">
        <v>1829</v>
      </c>
      <c r="D9687" s="61" t="s">
        <v>2698</v>
      </c>
    </row>
    <row r="9688" spans="1:4" hidden="1" x14ac:dyDescent="0.25">
      <c r="A9688" s="61" t="s">
        <v>991</v>
      </c>
      <c r="B9688" s="61" t="s">
        <v>594</v>
      </c>
      <c r="C9688">
        <v>1830</v>
      </c>
      <c r="D9688" s="61" t="s">
        <v>2699</v>
      </c>
    </row>
    <row r="9689" spans="1:4" hidden="1" x14ac:dyDescent="0.25">
      <c r="A9689" s="61" t="s">
        <v>991</v>
      </c>
      <c r="B9689" s="61" t="s">
        <v>594</v>
      </c>
      <c r="C9689">
        <v>1831</v>
      </c>
      <c r="D9689" s="61" t="s">
        <v>2700</v>
      </c>
    </row>
    <row r="9690" spans="1:4" hidden="1" x14ac:dyDescent="0.25">
      <c r="A9690" s="61" t="s">
        <v>991</v>
      </c>
      <c r="B9690" s="61" t="s">
        <v>594</v>
      </c>
      <c r="C9690">
        <v>1832</v>
      </c>
      <c r="D9690" s="61" t="s">
        <v>2701</v>
      </c>
    </row>
    <row r="9691" spans="1:4" hidden="1" x14ac:dyDescent="0.25">
      <c r="A9691" s="61" t="s">
        <v>991</v>
      </c>
      <c r="B9691" s="61" t="s">
        <v>594</v>
      </c>
      <c r="C9691">
        <v>1833</v>
      </c>
      <c r="D9691" s="61" t="s">
        <v>2702</v>
      </c>
    </row>
    <row r="9692" spans="1:4" hidden="1" x14ac:dyDescent="0.25">
      <c r="A9692" s="61" t="s">
        <v>991</v>
      </c>
      <c r="B9692" s="61" t="s">
        <v>594</v>
      </c>
      <c r="C9692">
        <v>1834</v>
      </c>
      <c r="D9692" s="61" t="s">
        <v>2703</v>
      </c>
    </row>
    <row r="9693" spans="1:4" hidden="1" x14ac:dyDescent="0.25">
      <c r="A9693" s="61" t="s">
        <v>991</v>
      </c>
      <c r="B9693" s="61" t="s">
        <v>594</v>
      </c>
      <c r="C9693">
        <v>1835</v>
      </c>
      <c r="D9693" s="61" t="s">
        <v>2704</v>
      </c>
    </row>
    <row r="9694" spans="1:4" hidden="1" x14ac:dyDescent="0.25">
      <c r="A9694" s="61" t="s">
        <v>991</v>
      </c>
      <c r="B9694" s="61" t="s">
        <v>594</v>
      </c>
      <c r="C9694">
        <v>1836</v>
      </c>
      <c r="D9694" s="61" t="s">
        <v>2705</v>
      </c>
    </row>
    <row r="9695" spans="1:4" hidden="1" x14ac:dyDescent="0.25">
      <c r="A9695" s="61" t="s">
        <v>991</v>
      </c>
      <c r="B9695" s="61" t="s">
        <v>594</v>
      </c>
      <c r="C9695">
        <v>1837</v>
      </c>
      <c r="D9695" s="61" t="s">
        <v>2706</v>
      </c>
    </row>
    <row r="9696" spans="1:4" hidden="1" x14ac:dyDescent="0.25">
      <c r="A9696" s="61" t="s">
        <v>991</v>
      </c>
      <c r="B9696" s="61" t="s">
        <v>594</v>
      </c>
      <c r="C9696">
        <v>1838</v>
      </c>
      <c r="D9696" s="61" t="s">
        <v>2707</v>
      </c>
    </row>
    <row r="9697" spans="1:4" hidden="1" x14ac:dyDescent="0.25">
      <c r="A9697" s="61" t="s">
        <v>991</v>
      </c>
      <c r="B9697" s="61" t="s">
        <v>594</v>
      </c>
      <c r="C9697">
        <v>1839</v>
      </c>
      <c r="D9697" s="61" t="s">
        <v>2708</v>
      </c>
    </row>
    <row r="9698" spans="1:4" hidden="1" x14ac:dyDescent="0.25">
      <c r="A9698" s="61" t="s">
        <v>991</v>
      </c>
      <c r="B9698" s="61" t="s">
        <v>594</v>
      </c>
      <c r="C9698">
        <v>1840</v>
      </c>
      <c r="D9698" s="61" t="s">
        <v>2709</v>
      </c>
    </row>
    <row r="9699" spans="1:4" hidden="1" x14ac:dyDescent="0.25">
      <c r="A9699" s="61" t="s">
        <v>991</v>
      </c>
      <c r="B9699" s="61" t="s">
        <v>594</v>
      </c>
      <c r="C9699">
        <v>1841</v>
      </c>
      <c r="D9699" s="61" t="s">
        <v>2710</v>
      </c>
    </row>
    <row r="9700" spans="1:4" hidden="1" x14ac:dyDescent="0.25">
      <c r="A9700" s="61" t="s">
        <v>991</v>
      </c>
      <c r="B9700" s="61" t="s">
        <v>594</v>
      </c>
      <c r="C9700">
        <v>1842</v>
      </c>
      <c r="D9700" s="61" t="s">
        <v>2711</v>
      </c>
    </row>
    <row r="9701" spans="1:4" hidden="1" x14ac:dyDescent="0.25">
      <c r="A9701" s="61" t="s">
        <v>991</v>
      </c>
      <c r="B9701" s="61" t="s">
        <v>594</v>
      </c>
      <c r="C9701">
        <v>1843</v>
      </c>
      <c r="D9701" s="61" t="s">
        <v>2711</v>
      </c>
    </row>
    <row r="9702" spans="1:4" hidden="1" x14ac:dyDescent="0.25">
      <c r="A9702" s="61" t="s">
        <v>991</v>
      </c>
      <c r="B9702" s="61" t="s">
        <v>594</v>
      </c>
      <c r="C9702">
        <v>1844</v>
      </c>
      <c r="D9702" s="61" t="s">
        <v>2711</v>
      </c>
    </row>
    <row r="9703" spans="1:4" hidden="1" x14ac:dyDescent="0.25">
      <c r="A9703" s="61" t="s">
        <v>991</v>
      </c>
      <c r="B9703" s="61" t="s">
        <v>594</v>
      </c>
      <c r="C9703">
        <v>1845</v>
      </c>
      <c r="D9703" s="61" t="s">
        <v>2712</v>
      </c>
    </row>
    <row r="9704" spans="1:4" hidden="1" x14ac:dyDescent="0.25">
      <c r="A9704" s="61" t="s">
        <v>991</v>
      </c>
      <c r="B9704" s="61" t="s">
        <v>594</v>
      </c>
      <c r="C9704">
        <v>1846</v>
      </c>
      <c r="D9704" s="61" t="s">
        <v>2713</v>
      </c>
    </row>
    <row r="9705" spans="1:4" hidden="1" x14ac:dyDescent="0.25">
      <c r="A9705" s="61" t="s">
        <v>991</v>
      </c>
      <c r="B9705" s="61" t="s">
        <v>594</v>
      </c>
      <c r="C9705">
        <v>1847</v>
      </c>
      <c r="D9705" s="61" t="s">
        <v>2714</v>
      </c>
    </row>
    <row r="9706" spans="1:4" hidden="1" x14ac:dyDescent="0.25">
      <c r="A9706" s="61" t="s">
        <v>991</v>
      </c>
      <c r="B9706" s="61" t="s">
        <v>594</v>
      </c>
      <c r="C9706">
        <v>1848</v>
      </c>
      <c r="D9706" s="61" t="s">
        <v>2715</v>
      </c>
    </row>
    <row r="9707" spans="1:4" hidden="1" x14ac:dyDescent="0.25">
      <c r="A9707" s="61" t="s">
        <v>991</v>
      </c>
      <c r="B9707" s="61" t="s">
        <v>594</v>
      </c>
      <c r="C9707">
        <v>1849</v>
      </c>
      <c r="D9707" s="61" t="s">
        <v>2716</v>
      </c>
    </row>
    <row r="9708" spans="1:4" hidden="1" x14ac:dyDescent="0.25">
      <c r="A9708" s="61" t="s">
        <v>991</v>
      </c>
      <c r="B9708" s="61" t="s">
        <v>594</v>
      </c>
      <c r="C9708">
        <v>1850</v>
      </c>
      <c r="D9708" s="61" t="s">
        <v>2717</v>
      </c>
    </row>
    <row r="9709" spans="1:4" hidden="1" x14ac:dyDescent="0.25">
      <c r="A9709" s="61" t="s">
        <v>991</v>
      </c>
      <c r="B9709" s="61" t="s">
        <v>594</v>
      </c>
      <c r="C9709">
        <v>1851</v>
      </c>
      <c r="D9709" s="61" t="s">
        <v>2718</v>
      </c>
    </row>
    <row r="9710" spans="1:4" hidden="1" x14ac:dyDescent="0.25">
      <c r="A9710" s="61" t="s">
        <v>991</v>
      </c>
      <c r="B9710" s="61" t="s">
        <v>594</v>
      </c>
      <c r="C9710">
        <v>1852</v>
      </c>
      <c r="D9710" s="61" t="s">
        <v>2719</v>
      </c>
    </row>
    <row r="9711" spans="1:4" hidden="1" x14ac:dyDescent="0.25">
      <c r="A9711" s="61" t="s">
        <v>991</v>
      </c>
      <c r="B9711" s="61" t="s">
        <v>594</v>
      </c>
      <c r="C9711">
        <v>1853</v>
      </c>
      <c r="D9711" s="61" t="s">
        <v>2720</v>
      </c>
    </row>
    <row r="9712" spans="1:4" hidden="1" x14ac:dyDescent="0.25">
      <c r="A9712" s="61" t="s">
        <v>991</v>
      </c>
      <c r="B9712" s="61" t="s">
        <v>594</v>
      </c>
      <c r="C9712">
        <v>1854</v>
      </c>
      <c r="D9712" s="61" t="s">
        <v>2720</v>
      </c>
    </row>
    <row r="9713" spans="1:4" hidden="1" x14ac:dyDescent="0.25">
      <c r="A9713" s="61" t="s">
        <v>991</v>
      </c>
      <c r="B9713" s="61" t="s">
        <v>594</v>
      </c>
      <c r="C9713">
        <v>1855</v>
      </c>
      <c r="D9713" s="61" t="s">
        <v>2721</v>
      </c>
    </row>
    <row r="9714" spans="1:4" hidden="1" x14ac:dyDescent="0.25">
      <c r="A9714" s="61" t="s">
        <v>991</v>
      </c>
      <c r="B9714" s="61" t="s">
        <v>594</v>
      </c>
      <c r="C9714">
        <v>1856</v>
      </c>
      <c r="D9714" s="61" t="s">
        <v>2721</v>
      </c>
    </row>
    <row r="9715" spans="1:4" hidden="1" x14ac:dyDescent="0.25">
      <c r="A9715" s="61" t="s">
        <v>991</v>
      </c>
      <c r="B9715" s="61" t="s">
        <v>594</v>
      </c>
      <c r="C9715">
        <v>1857</v>
      </c>
      <c r="D9715" s="61" t="s">
        <v>2722</v>
      </c>
    </row>
    <row r="9716" spans="1:4" hidden="1" x14ac:dyDescent="0.25">
      <c r="A9716" s="61" t="s">
        <v>991</v>
      </c>
      <c r="B9716" s="61" t="s">
        <v>594</v>
      </c>
      <c r="C9716">
        <v>1858</v>
      </c>
      <c r="D9716" s="61" t="s">
        <v>2723</v>
      </c>
    </row>
    <row r="9717" spans="1:4" hidden="1" x14ac:dyDescent="0.25">
      <c r="A9717" s="61" t="s">
        <v>991</v>
      </c>
      <c r="B9717" s="61" t="s">
        <v>594</v>
      </c>
      <c r="C9717">
        <v>1859</v>
      </c>
      <c r="D9717" s="61" t="s">
        <v>2724</v>
      </c>
    </row>
    <row r="9718" spans="1:4" hidden="1" x14ac:dyDescent="0.25">
      <c r="A9718" s="61" t="s">
        <v>991</v>
      </c>
      <c r="B9718" s="61" t="s">
        <v>594</v>
      </c>
      <c r="C9718">
        <v>1860</v>
      </c>
      <c r="D9718" s="61" t="s">
        <v>2725</v>
      </c>
    </row>
    <row r="9719" spans="1:4" hidden="1" x14ac:dyDescent="0.25">
      <c r="A9719" s="61" t="s">
        <v>991</v>
      </c>
      <c r="B9719" s="61" t="s">
        <v>594</v>
      </c>
      <c r="C9719">
        <v>1861</v>
      </c>
      <c r="D9719" s="61" t="s">
        <v>2726</v>
      </c>
    </row>
    <row r="9720" spans="1:4" hidden="1" x14ac:dyDescent="0.25">
      <c r="A9720" s="61" t="s">
        <v>991</v>
      </c>
      <c r="B9720" s="61" t="s">
        <v>594</v>
      </c>
      <c r="C9720">
        <v>1862</v>
      </c>
      <c r="D9720" s="61" t="s">
        <v>2727</v>
      </c>
    </row>
    <row r="9721" spans="1:4" hidden="1" x14ac:dyDescent="0.25">
      <c r="A9721" s="61" t="s">
        <v>991</v>
      </c>
      <c r="B9721" s="61" t="s">
        <v>594</v>
      </c>
      <c r="C9721">
        <v>1863</v>
      </c>
      <c r="D9721" s="61" t="s">
        <v>2727</v>
      </c>
    </row>
    <row r="9722" spans="1:4" hidden="1" x14ac:dyDescent="0.25">
      <c r="A9722" s="61" t="s">
        <v>991</v>
      </c>
      <c r="B9722" s="61" t="s">
        <v>594</v>
      </c>
      <c r="C9722">
        <v>1864</v>
      </c>
      <c r="D9722" s="61" t="s">
        <v>2728</v>
      </c>
    </row>
    <row r="9723" spans="1:4" hidden="1" x14ac:dyDescent="0.25">
      <c r="A9723" s="61" t="s">
        <v>991</v>
      </c>
      <c r="B9723" s="61" t="s">
        <v>594</v>
      </c>
      <c r="C9723">
        <v>1865</v>
      </c>
      <c r="D9723" s="61" t="s">
        <v>2729</v>
      </c>
    </row>
    <row r="9724" spans="1:4" hidden="1" x14ac:dyDescent="0.25">
      <c r="A9724" s="61" t="s">
        <v>991</v>
      </c>
      <c r="B9724" s="61" t="s">
        <v>594</v>
      </c>
      <c r="C9724">
        <v>1866</v>
      </c>
      <c r="D9724" s="61" t="s">
        <v>2730</v>
      </c>
    </row>
    <row r="9725" spans="1:4" hidden="1" x14ac:dyDescent="0.25">
      <c r="A9725" s="61" t="s">
        <v>991</v>
      </c>
      <c r="B9725" s="61" t="s">
        <v>594</v>
      </c>
      <c r="C9725">
        <v>1867</v>
      </c>
      <c r="D9725" s="61" t="s">
        <v>2731</v>
      </c>
    </row>
    <row r="9726" spans="1:4" hidden="1" x14ac:dyDescent="0.25">
      <c r="A9726" s="61" t="s">
        <v>991</v>
      </c>
      <c r="B9726" s="61" t="s">
        <v>594</v>
      </c>
      <c r="C9726">
        <v>1868</v>
      </c>
      <c r="D9726" s="61" t="s">
        <v>2732</v>
      </c>
    </row>
    <row r="9727" spans="1:4" hidden="1" x14ac:dyDescent="0.25">
      <c r="A9727" s="61" t="s">
        <v>991</v>
      </c>
      <c r="B9727" s="61" t="s">
        <v>594</v>
      </c>
      <c r="C9727">
        <v>1869</v>
      </c>
      <c r="D9727" s="61" t="s">
        <v>2733</v>
      </c>
    </row>
    <row r="9728" spans="1:4" hidden="1" x14ac:dyDescent="0.25">
      <c r="A9728" s="61" t="s">
        <v>991</v>
      </c>
      <c r="B9728" s="61" t="s">
        <v>594</v>
      </c>
      <c r="C9728">
        <v>1870</v>
      </c>
      <c r="D9728" s="61" t="s">
        <v>2734</v>
      </c>
    </row>
    <row r="9729" spans="1:4" hidden="1" x14ac:dyDescent="0.25">
      <c r="A9729" s="61" t="s">
        <v>991</v>
      </c>
      <c r="B9729" s="61" t="s">
        <v>594</v>
      </c>
      <c r="C9729">
        <v>1871</v>
      </c>
      <c r="D9729" s="61" t="s">
        <v>2735</v>
      </c>
    </row>
    <row r="9730" spans="1:4" hidden="1" x14ac:dyDescent="0.25">
      <c r="A9730" s="61" t="s">
        <v>991</v>
      </c>
      <c r="B9730" s="61" t="s">
        <v>594</v>
      </c>
      <c r="C9730">
        <v>1872</v>
      </c>
      <c r="D9730" s="61" t="s">
        <v>2736</v>
      </c>
    </row>
    <row r="9731" spans="1:4" hidden="1" x14ac:dyDescent="0.25">
      <c r="A9731" s="61" t="s">
        <v>991</v>
      </c>
      <c r="B9731" s="61" t="s">
        <v>594</v>
      </c>
      <c r="C9731">
        <v>1873</v>
      </c>
      <c r="D9731" s="61" t="s">
        <v>2736</v>
      </c>
    </row>
    <row r="9732" spans="1:4" hidden="1" x14ac:dyDescent="0.25">
      <c r="A9732" s="61" t="s">
        <v>991</v>
      </c>
      <c r="B9732" s="61" t="s">
        <v>594</v>
      </c>
      <c r="C9732">
        <v>1874</v>
      </c>
      <c r="D9732" s="61" t="s">
        <v>2737</v>
      </c>
    </row>
    <row r="9733" spans="1:4" hidden="1" x14ac:dyDescent="0.25">
      <c r="A9733" s="61" t="s">
        <v>991</v>
      </c>
      <c r="B9733" s="61" t="s">
        <v>594</v>
      </c>
      <c r="C9733">
        <v>1875</v>
      </c>
      <c r="D9733" s="61" t="s">
        <v>2738</v>
      </c>
    </row>
    <row r="9734" spans="1:4" hidden="1" x14ac:dyDescent="0.25">
      <c r="A9734" s="61" t="s">
        <v>991</v>
      </c>
      <c r="B9734" s="61" t="s">
        <v>594</v>
      </c>
      <c r="C9734">
        <v>1876</v>
      </c>
      <c r="D9734" s="61" t="s">
        <v>2739</v>
      </c>
    </row>
    <row r="9735" spans="1:4" hidden="1" x14ac:dyDescent="0.25">
      <c r="A9735" s="61" t="s">
        <v>991</v>
      </c>
      <c r="B9735" s="61" t="s">
        <v>594</v>
      </c>
      <c r="C9735">
        <v>1877</v>
      </c>
      <c r="D9735" s="61" t="s">
        <v>2739</v>
      </c>
    </row>
    <row r="9736" spans="1:4" hidden="1" x14ac:dyDescent="0.25">
      <c r="A9736" s="61" t="s">
        <v>991</v>
      </c>
      <c r="B9736" s="61" t="s">
        <v>594</v>
      </c>
      <c r="C9736">
        <v>1878</v>
      </c>
      <c r="D9736" s="61" t="s">
        <v>2740</v>
      </c>
    </row>
    <row r="9737" spans="1:4" hidden="1" x14ac:dyDescent="0.25">
      <c r="A9737" s="61" t="s">
        <v>991</v>
      </c>
      <c r="B9737" s="61" t="s">
        <v>594</v>
      </c>
      <c r="C9737">
        <v>1879</v>
      </c>
      <c r="D9737" s="61" t="s">
        <v>2217</v>
      </c>
    </row>
    <row r="9738" spans="1:4" hidden="1" x14ac:dyDescent="0.25">
      <c r="A9738" s="61" t="s">
        <v>991</v>
      </c>
      <c r="B9738" s="61" t="s">
        <v>594</v>
      </c>
      <c r="C9738">
        <v>1880</v>
      </c>
      <c r="D9738" s="61" t="s">
        <v>2741</v>
      </c>
    </row>
    <row r="9739" spans="1:4" hidden="1" x14ac:dyDescent="0.25">
      <c r="A9739" s="61" t="s">
        <v>991</v>
      </c>
      <c r="B9739" s="61" t="s">
        <v>594</v>
      </c>
      <c r="C9739">
        <v>1881</v>
      </c>
      <c r="D9739" s="61" t="s">
        <v>2742</v>
      </c>
    </row>
    <row r="9740" spans="1:4" hidden="1" x14ac:dyDescent="0.25">
      <c r="A9740" s="61" t="s">
        <v>991</v>
      </c>
      <c r="B9740" s="61" t="s">
        <v>594</v>
      </c>
      <c r="C9740">
        <v>1882</v>
      </c>
      <c r="D9740" s="61" t="s">
        <v>2743</v>
      </c>
    </row>
    <row r="9741" spans="1:4" hidden="1" x14ac:dyDescent="0.25">
      <c r="A9741" s="61" t="s">
        <v>991</v>
      </c>
      <c r="B9741" s="61" t="s">
        <v>594</v>
      </c>
      <c r="C9741">
        <v>1883</v>
      </c>
      <c r="D9741" s="61" t="s">
        <v>2744</v>
      </c>
    </row>
    <row r="9742" spans="1:4" hidden="1" x14ac:dyDescent="0.25">
      <c r="A9742" s="61" t="s">
        <v>991</v>
      </c>
      <c r="B9742" s="61" t="s">
        <v>594</v>
      </c>
      <c r="C9742">
        <v>1884</v>
      </c>
      <c r="D9742" s="61" t="s">
        <v>2745</v>
      </c>
    </row>
    <row r="9743" spans="1:4" hidden="1" x14ac:dyDescent="0.25">
      <c r="A9743" s="61" t="s">
        <v>991</v>
      </c>
      <c r="B9743" s="61" t="s">
        <v>594</v>
      </c>
      <c r="C9743">
        <v>1885</v>
      </c>
      <c r="D9743" s="61" t="s">
        <v>2746</v>
      </c>
    </row>
    <row r="9744" spans="1:4" hidden="1" x14ac:dyDescent="0.25">
      <c r="A9744" s="61" t="s">
        <v>991</v>
      </c>
      <c r="B9744" s="61" t="s">
        <v>594</v>
      </c>
      <c r="C9744">
        <v>1886</v>
      </c>
      <c r="D9744" s="61" t="s">
        <v>2747</v>
      </c>
    </row>
    <row r="9745" spans="1:4" hidden="1" x14ac:dyDescent="0.25">
      <c r="A9745" s="61" t="s">
        <v>991</v>
      </c>
      <c r="B9745" s="61" t="s">
        <v>594</v>
      </c>
      <c r="C9745">
        <v>1887</v>
      </c>
      <c r="D9745" s="61" t="s">
        <v>2747</v>
      </c>
    </row>
    <row r="9746" spans="1:4" hidden="1" x14ac:dyDescent="0.25">
      <c r="A9746" s="61" t="s">
        <v>991</v>
      </c>
      <c r="B9746" s="61" t="s">
        <v>594</v>
      </c>
      <c r="C9746">
        <v>1888</v>
      </c>
      <c r="D9746" s="61" t="s">
        <v>2748</v>
      </c>
    </row>
    <row r="9747" spans="1:4" hidden="1" x14ac:dyDescent="0.25">
      <c r="A9747" s="61" t="s">
        <v>991</v>
      </c>
      <c r="B9747" s="61" t="s">
        <v>594</v>
      </c>
      <c r="C9747">
        <v>1889</v>
      </c>
      <c r="D9747" s="61" t="s">
        <v>2749</v>
      </c>
    </row>
    <row r="9748" spans="1:4" hidden="1" x14ac:dyDescent="0.25">
      <c r="A9748" s="61" t="s">
        <v>991</v>
      </c>
      <c r="B9748" s="61" t="s">
        <v>594</v>
      </c>
      <c r="C9748">
        <v>1890</v>
      </c>
      <c r="D9748" s="61" t="s">
        <v>2750</v>
      </c>
    </row>
    <row r="9749" spans="1:4" hidden="1" x14ac:dyDescent="0.25">
      <c r="A9749" s="61" t="s">
        <v>991</v>
      </c>
      <c r="B9749" s="61" t="s">
        <v>594</v>
      </c>
      <c r="C9749">
        <v>1891</v>
      </c>
      <c r="D9749" s="61" t="s">
        <v>2750</v>
      </c>
    </row>
    <row r="9750" spans="1:4" hidden="1" x14ac:dyDescent="0.25">
      <c r="A9750" s="61" t="s">
        <v>991</v>
      </c>
      <c r="B9750" s="61" t="s">
        <v>594</v>
      </c>
      <c r="C9750">
        <v>1892</v>
      </c>
      <c r="D9750" s="61" t="s">
        <v>2751</v>
      </c>
    </row>
    <row r="9751" spans="1:4" hidden="1" x14ac:dyDescent="0.25">
      <c r="A9751" s="61" t="s">
        <v>991</v>
      </c>
      <c r="B9751" s="61" t="s">
        <v>594</v>
      </c>
      <c r="C9751">
        <v>1893</v>
      </c>
      <c r="D9751" s="61" t="s">
        <v>2751</v>
      </c>
    </row>
    <row r="9752" spans="1:4" hidden="1" x14ac:dyDescent="0.25">
      <c r="A9752" s="61" t="s">
        <v>991</v>
      </c>
      <c r="B9752" s="61" t="s">
        <v>594</v>
      </c>
      <c r="C9752">
        <v>1894</v>
      </c>
      <c r="D9752" s="61" t="s">
        <v>2752</v>
      </c>
    </row>
    <row r="9753" spans="1:4" hidden="1" x14ac:dyDescent="0.25">
      <c r="A9753" s="61" t="s">
        <v>991</v>
      </c>
      <c r="B9753" s="61" t="s">
        <v>594</v>
      </c>
      <c r="C9753">
        <v>1895</v>
      </c>
      <c r="D9753" s="61" t="s">
        <v>2753</v>
      </c>
    </row>
    <row r="9754" spans="1:4" hidden="1" x14ac:dyDescent="0.25">
      <c r="A9754" s="61" t="s">
        <v>991</v>
      </c>
      <c r="B9754" s="61" t="s">
        <v>594</v>
      </c>
      <c r="C9754">
        <v>1896</v>
      </c>
      <c r="D9754" s="61" t="s">
        <v>2753</v>
      </c>
    </row>
    <row r="9755" spans="1:4" hidden="1" x14ac:dyDescent="0.25">
      <c r="A9755" s="61" t="s">
        <v>991</v>
      </c>
      <c r="B9755" s="61" t="s">
        <v>594</v>
      </c>
      <c r="C9755">
        <v>1897</v>
      </c>
      <c r="D9755" s="61" t="s">
        <v>2753</v>
      </c>
    </row>
    <row r="9756" spans="1:4" hidden="1" x14ac:dyDescent="0.25">
      <c r="A9756" s="61" t="s">
        <v>991</v>
      </c>
      <c r="B9756" s="61" t="s">
        <v>594</v>
      </c>
      <c r="C9756">
        <v>1898</v>
      </c>
      <c r="D9756" s="61" t="s">
        <v>2754</v>
      </c>
    </row>
    <row r="9757" spans="1:4" hidden="1" x14ac:dyDescent="0.25">
      <c r="A9757" s="61" t="s">
        <v>991</v>
      </c>
      <c r="B9757" s="61" t="s">
        <v>594</v>
      </c>
      <c r="C9757">
        <v>1899</v>
      </c>
      <c r="D9757" s="61" t="s">
        <v>2754</v>
      </c>
    </row>
    <row r="9758" spans="1:4" hidden="1" x14ac:dyDescent="0.25">
      <c r="A9758" s="61" t="s">
        <v>991</v>
      </c>
      <c r="B9758" s="61" t="s">
        <v>594</v>
      </c>
      <c r="C9758">
        <v>1900</v>
      </c>
      <c r="D9758" s="61" t="s">
        <v>2755</v>
      </c>
    </row>
    <row r="9759" spans="1:4" hidden="1" x14ac:dyDescent="0.25">
      <c r="A9759" s="61" t="s">
        <v>991</v>
      </c>
      <c r="B9759" s="61" t="s">
        <v>594</v>
      </c>
      <c r="C9759">
        <v>1901</v>
      </c>
      <c r="D9759" s="61" t="s">
        <v>2756</v>
      </c>
    </row>
    <row r="9760" spans="1:4" hidden="1" x14ac:dyDescent="0.25">
      <c r="A9760" s="61" t="s">
        <v>991</v>
      </c>
      <c r="B9760" s="61" t="s">
        <v>594</v>
      </c>
      <c r="C9760">
        <v>1902</v>
      </c>
      <c r="D9760" s="61" t="s">
        <v>2757</v>
      </c>
    </row>
    <row r="9761" spans="1:4" hidden="1" x14ac:dyDescent="0.25">
      <c r="A9761" s="61" t="s">
        <v>991</v>
      </c>
      <c r="B9761" s="61" t="s">
        <v>594</v>
      </c>
      <c r="C9761">
        <v>1903</v>
      </c>
      <c r="D9761" s="61" t="s">
        <v>2758</v>
      </c>
    </row>
    <row r="9762" spans="1:4" hidden="1" x14ac:dyDescent="0.25">
      <c r="A9762" s="61" t="s">
        <v>991</v>
      </c>
      <c r="B9762" s="61" t="s">
        <v>594</v>
      </c>
      <c r="C9762">
        <v>1904</v>
      </c>
      <c r="D9762" s="61" t="s">
        <v>2758</v>
      </c>
    </row>
    <row r="9763" spans="1:4" hidden="1" x14ac:dyDescent="0.25">
      <c r="A9763" s="61" t="s">
        <v>991</v>
      </c>
      <c r="B9763" s="61" t="s">
        <v>594</v>
      </c>
      <c r="C9763">
        <v>1905</v>
      </c>
      <c r="D9763" s="61" t="s">
        <v>2759</v>
      </c>
    </row>
    <row r="9764" spans="1:4" hidden="1" x14ac:dyDescent="0.25">
      <c r="A9764" s="61" t="s">
        <v>991</v>
      </c>
      <c r="B9764" s="61" t="s">
        <v>594</v>
      </c>
      <c r="C9764">
        <v>1906</v>
      </c>
      <c r="D9764" s="61" t="s">
        <v>2760</v>
      </c>
    </row>
    <row r="9765" spans="1:4" hidden="1" x14ac:dyDescent="0.25">
      <c r="A9765" s="61" t="s">
        <v>991</v>
      </c>
      <c r="B9765" s="61" t="s">
        <v>594</v>
      </c>
      <c r="C9765">
        <v>1907</v>
      </c>
      <c r="D9765" s="61" t="s">
        <v>534</v>
      </c>
    </row>
    <row r="9766" spans="1:4" hidden="1" x14ac:dyDescent="0.25">
      <c r="A9766" s="61" t="s">
        <v>991</v>
      </c>
      <c r="B9766" s="61" t="s">
        <v>594</v>
      </c>
      <c r="C9766">
        <v>1908</v>
      </c>
      <c r="D9766" s="61" t="s">
        <v>2761</v>
      </c>
    </row>
    <row r="9767" spans="1:4" hidden="1" x14ac:dyDescent="0.25">
      <c r="A9767" s="61" t="s">
        <v>991</v>
      </c>
      <c r="B9767" s="61" t="s">
        <v>594</v>
      </c>
      <c r="C9767">
        <v>1909</v>
      </c>
      <c r="D9767" s="61" t="s">
        <v>2523</v>
      </c>
    </row>
    <row r="9768" spans="1:4" hidden="1" x14ac:dyDescent="0.25">
      <c r="A9768" s="61" t="s">
        <v>991</v>
      </c>
      <c r="B9768" s="61" t="s">
        <v>594</v>
      </c>
      <c r="C9768">
        <v>1910</v>
      </c>
      <c r="D9768" s="61" t="s">
        <v>2762</v>
      </c>
    </row>
    <row r="9769" spans="1:4" hidden="1" x14ac:dyDescent="0.25">
      <c r="A9769" s="61" t="s">
        <v>991</v>
      </c>
      <c r="B9769" s="61" t="s">
        <v>594</v>
      </c>
      <c r="C9769">
        <v>1911</v>
      </c>
      <c r="D9769" s="61" t="s">
        <v>2763</v>
      </c>
    </row>
    <row r="9770" spans="1:4" hidden="1" x14ac:dyDescent="0.25">
      <c r="A9770" s="61" t="s">
        <v>991</v>
      </c>
      <c r="B9770" s="61" t="s">
        <v>594</v>
      </c>
      <c r="C9770">
        <v>1912</v>
      </c>
      <c r="D9770" s="61" t="s">
        <v>2764</v>
      </c>
    </row>
    <row r="9771" spans="1:4" hidden="1" x14ac:dyDescent="0.25">
      <c r="A9771" s="61" t="s">
        <v>991</v>
      </c>
      <c r="B9771" s="61" t="s">
        <v>594</v>
      </c>
      <c r="C9771">
        <v>1913</v>
      </c>
      <c r="D9771" s="61" t="s">
        <v>2765</v>
      </c>
    </row>
    <row r="9772" spans="1:4" hidden="1" x14ac:dyDescent="0.25">
      <c r="A9772" s="61" t="s">
        <v>991</v>
      </c>
      <c r="B9772" s="61" t="s">
        <v>594</v>
      </c>
      <c r="C9772">
        <v>1914</v>
      </c>
      <c r="D9772" s="61" t="s">
        <v>2766</v>
      </c>
    </row>
    <row r="9773" spans="1:4" hidden="1" x14ac:dyDescent="0.25">
      <c r="A9773" s="61" t="s">
        <v>991</v>
      </c>
      <c r="B9773" s="61" t="s">
        <v>594</v>
      </c>
      <c r="C9773">
        <v>1915</v>
      </c>
      <c r="D9773" s="61" t="s">
        <v>2767</v>
      </c>
    </row>
    <row r="9774" spans="1:4" hidden="1" x14ac:dyDescent="0.25">
      <c r="A9774" s="61" t="s">
        <v>991</v>
      </c>
      <c r="B9774" s="61" t="s">
        <v>594</v>
      </c>
      <c r="C9774">
        <v>1916</v>
      </c>
      <c r="D9774" s="61" t="s">
        <v>2768</v>
      </c>
    </row>
    <row r="9775" spans="1:4" hidden="1" x14ac:dyDescent="0.25">
      <c r="A9775" s="61" t="s">
        <v>991</v>
      </c>
      <c r="B9775" s="61" t="s">
        <v>594</v>
      </c>
      <c r="C9775">
        <v>1917</v>
      </c>
      <c r="D9775" s="61" t="s">
        <v>2769</v>
      </c>
    </row>
    <row r="9776" spans="1:4" hidden="1" x14ac:dyDescent="0.25">
      <c r="A9776" s="61" t="s">
        <v>991</v>
      </c>
      <c r="B9776" s="61" t="s">
        <v>594</v>
      </c>
      <c r="C9776">
        <v>1918</v>
      </c>
      <c r="D9776" s="61" t="s">
        <v>2770</v>
      </c>
    </row>
    <row r="9777" spans="1:4" hidden="1" x14ac:dyDescent="0.25">
      <c r="A9777" s="61" t="s">
        <v>991</v>
      </c>
      <c r="B9777" s="61" t="s">
        <v>594</v>
      </c>
      <c r="C9777">
        <v>1919</v>
      </c>
      <c r="D9777" s="61" t="s">
        <v>2771</v>
      </c>
    </row>
    <row r="9778" spans="1:4" hidden="1" x14ac:dyDescent="0.25">
      <c r="A9778" s="61" t="s">
        <v>991</v>
      </c>
      <c r="B9778" s="61" t="s">
        <v>594</v>
      </c>
      <c r="C9778">
        <v>1920</v>
      </c>
      <c r="D9778" s="61" t="s">
        <v>2772</v>
      </c>
    </row>
    <row r="9779" spans="1:4" hidden="1" x14ac:dyDescent="0.25">
      <c r="A9779" s="61" t="s">
        <v>991</v>
      </c>
      <c r="B9779" s="61" t="s">
        <v>594</v>
      </c>
      <c r="C9779">
        <v>1921</v>
      </c>
      <c r="D9779" s="61" t="s">
        <v>2773</v>
      </c>
    </row>
    <row r="9780" spans="1:4" hidden="1" x14ac:dyDescent="0.25">
      <c r="A9780" s="61" t="s">
        <v>991</v>
      </c>
      <c r="B9780" s="61" t="s">
        <v>594</v>
      </c>
      <c r="C9780">
        <v>1922</v>
      </c>
      <c r="D9780" s="61" t="s">
        <v>2774</v>
      </c>
    </row>
    <row r="9781" spans="1:4" hidden="1" x14ac:dyDescent="0.25">
      <c r="A9781" s="61" t="s">
        <v>991</v>
      </c>
      <c r="B9781" s="61" t="s">
        <v>594</v>
      </c>
      <c r="C9781">
        <v>1923</v>
      </c>
      <c r="D9781" s="61" t="s">
        <v>2775</v>
      </c>
    </row>
    <row r="9782" spans="1:4" hidden="1" x14ac:dyDescent="0.25">
      <c r="A9782" s="61" t="s">
        <v>991</v>
      </c>
      <c r="B9782" s="61" t="s">
        <v>594</v>
      </c>
      <c r="C9782">
        <v>1924</v>
      </c>
      <c r="D9782" s="61" t="s">
        <v>2776</v>
      </c>
    </row>
    <row r="9783" spans="1:4" hidden="1" x14ac:dyDescent="0.25">
      <c r="A9783" s="61" t="s">
        <v>991</v>
      </c>
      <c r="B9783" s="61" t="s">
        <v>594</v>
      </c>
      <c r="C9783">
        <v>1925</v>
      </c>
      <c r="D9783" s="61" t="s">
        <v>2777</v>
      </c>
    </row>
    <row r="9784" spans="1:4" hidden="1" x14ac:dyDescent="0.25">
      <c r="A9784" s="61" t="s">
        <v>991</v>
      </c>
      <c r="B9784" s="61" t="s">
        <v>594</v>
      </c>
      <c r="C9784">
        <v>1926</v>
      </c>
      <c r="D9784" s="61" t="s">
        <v>2778</v>
      </c>
    </row>
    <row r="9785" spans="1:4" hidden="1" x14ac:dyDescent="0.25">
      <c r="A9785" s="61" t="s">
        <v>991</v>
      </c>
      <c r="B9785" s="61" t="s">
        <v>594</v>
      </c>
      <c r="C9785">
        <v>1927</v>
      </c>
      <c r="D9785" s="61" t="s">
        <v>2779</v>
      </c>
    </row>
    <row r="9786" spans="1:4" hidden="1" x14ac:dyDescent="0.25">
      <c r="A9786" s="61" t="s">
        <v>991</v>
      </c>
      <c r="B9786" s="61" t="s">
        <v>594</v>
      </c>
      <c r="C9786">
        <v>1928</v>
      </c>
      <c r="D9786" s="61" t="s">
        <v>2780</v>
      </c>
    </row>
    <row r="9787" spans="1:4" hidden="1" x14ac:dyDescent="0.25">
      <c r="A9787" s="61" t="s">
        <v>991</v>
      </c>
      <c r="B9787" s="61" t="s">
        <v>594</v>
      </c>
      <c r="C9787">
        <v>1929</v>
      </c>
      <c r="D9787" s="61" t="s">
        <v>2779</v>
      </c>
    </row>
    <row r="9788" spans="1:4" hidden="1" x14ac:dyDescent="0.25">
      <c r="A9788" s="61" t="s">
        <v>991</v>
      </c>
      <c r="B9788" s="61" t="s">
        <v>594</v>
      </c>
      <c r="C9788">
        <v>1930</v>
      </c>
      <c r="D9788" s="61" t="s">
        <v>2781</v>
      </c>
    </row>
    <row r="9789" spans="1:4" hidden="1" x14ac:dyDescent="0.25">
      <c r="A9789" s="61" t="s">
        <v>991</v>
      </c>
      <c r="B9789" s="61" t="s">
        <v>594</v>
      </c>
      <c r="C9789">
        <v>1931</v>
      </c>
      <c r="D9789" s="61" t="s">
        <v>2782</v>
      </c>
    </row>
    <row r="9790" spans="1:4" hidden="1" x14ac:dyDescent="0.25">
      <c r="A9790" s="61" t="s">
        <v>991</v>
      </c>
      <c r="B9790" s="61" t="s">
        <v>594</v>
      </c>
      <c r="C9790">
        <v>1932</v>
      </c>
      <c r="D9790" s="61" t="s">
        <v>2783</v>
      </c>
    </row>
    <row r="9791" spans="1:4" hidden="1" x14ac:dyDescent="0.25">
      <c r="A9791" s="61" t="s">
        <v>991</v>
      </c>
      <c r="B9791" s="61" t="s">
        <v>594</v>
      </c>
      <c r="C9791">
        <v>1933</v>
      </c>
      <c r="D9791" s="61" t="s">
        <v>2784</v>
      </c>
    </row>
    <row r="9792" spans="1:4" hidden="1" x14ac:dyDescent="0.25">
      <c r="A9792" s="61" t="s">
        <v>991</v>
      </c>
      <c r="B9792" s="61" t="s">
        <v>594</v>
      </c>
      <c r="C9792">
        <v>1934</v>
      </c>
      <c r="D9792" s="61" t="s">
        <v>2785</v>
      </c>
    </row>
    <row r="9793" spans="1:4" hidden="1" x14ac:dyDescent="0.25">
      <c r="A9793" s="61" t="s">
        <v>991</v>
      </c>
      <c r="B9793" s="61" t="s">
        <v>594</v>
      </c>
      <c r="C9793">
        <v>1935</v>
      </c>
      <c r="D9793" s="61" t="s">
        <v>2786</v>
      </c>
    </row>
    <row r="9794" spans="1:4" hidden="1" x14ac:dyDescent="0.25">
      <c r="A9794" s="61" t="s">
        <v>991</v>
      </c>
      <c r="B9794" s="61" t="s">
        <v>594</v>
      </c>
      <c r="C9794">
        <v>1936</v>
      </c>
      <c r="D9794" s="61" t="s">
        <v>2787</v>
      </c>
    </row>
    <row r="9795" spans="1:4" hidden="1" x14ac:dyDescent="0.25">
      <c r="A9795" s="61" t="s">
        <v>991</v>
      </c>
      <c r="B9795" s="61" t="s">
        <v>594</v>
      </c>
      <c r="C9795">
        <v>1937</v>
      </c>
      <c r="D9795" s="61" t="s">
        <v>2788</v>
      </c>
    </row>
    <row r="9796" spans="1:4" hidden="1" x14ac:dyDescent="0.25">
      <c r="A9796" s="61" t="s">
        <v>991</v>
      </c>
      <c r="B9796" s="61" t="s">
        <v>594</v>
      </c>
      <c r="C9796">
        <v>1938</v>
      </c>
      <c r="D9796" s="61" t="s">
        <v>2789</v>
      </c>
    </row>
    <row r="9797" spans="1:4" hidden="1" x14ac:dyDescent="0.25">
      <c r="A9797" s="61" t="s">
        <v>991</v>
      </c>
      <c r="B9797" s="61" t="s">
        <v>594</v>
      </c>
      <c r="C9797">
        <v>1939</v>
      </c>
      <c r="D9797" s="61" t="s">
        <v>2790</v>
      </c>
    </row>
    <row r="9798" spans="1:4" hidden="1" x14ac:dyDescent="0.25">
      <c r="A9798" s="61" t="s">
        <v>991</v>
      </c>
      <c r="B9798" s="61" t="s">
        <v>594</v>
      </c>
      <c r="C9798">
        <v>1940</v>
      </c>
      <c r="D9798" s="61" t="s">
        <v>2791</v>
      </c>
    </row>
    <row r="9799" spans="1:4" hidden="1" x14ac:dyDescent="0.25">
      <c r="A9799" s="61" t="s">
        <v>991</v>
      </c>
      <c r="B9799" s="61" t="s">
        <v>594</v>
      </c>
      <c r="C9799">
        <v>1941</v>
      </c>
      <c r="D9799" s="61" t="s">
        <v>2792</v>
      </c>
    </row>
    <row r="9800" spans="1:4" hidden="1" x14ac:dyDescent="0.25">
      <c r="A9800" s="61" t="s">
        <v>991</v>
      </c>
      <c r="B9800" s="61" t="s">
        <v>594</v>
      </c>
      <c r="C9800">
        <v>1942</v>
      </c>
      <c r="D9800" s="61" t="s">
        <v>2793</v>
      </c>
    </row>
    <row r="9801" spans="1:4" hidden="1" x14ac:dyDescent="0.25">
      <c r="A9801" s="61" t="s">
        <v>991</v>
      </c>
      <c r="B9801" s="61" t="s">
        <v>594</v>
      </c>
      <c r="C9801">
        <v>1943</v>
      </c>
      <c r="D9801" s="61" t="s">
        <v>2794</v>
      </c>
    </row>
    <row r="9802" spans="1:4" hidden="1" x14ac:dyDescent="0.25">
      <c r="A9802" s="61" t="s">
        <v>991</v>
      </c>
      <c r="B9802" s="61" t="s">
        <v>594</v>
      </c>
      <c r="C9802">
        <v>1944</v>
      </c>
      <c r="D9802" s="61" t="s">
        <v>2795</v>
      </c>
    </row>
    <row r="9803" spans="1:4" hidden="1" x14ac:dyDescent="0.25">
      <c r="A9803" s="61" t="s">
        <v>991</v>
      </c>
      <c r="B9803" s="61" t="s">
        <v>594</v>
      </c>
      <c r="C9803">
        <v>1945</v>
      </c>
      <c r="D9803" s="61" t="s">
        <v>2796</v>
      </c>
    </row>
    <row r="9804" spans="1:4" hidden="1" x14ac:dyDescent="0.25">
      <c r="A9804" s="61" t="s">
        <v>991</v>
      </c>
      <c r="B9804" s="61" t="s">
        <v>594</v>
      </c>
      <c r="C9804">
        <v>1946</v>
      </c>
      <c r="D9804" s="61" t="s">
        <v>2797</v>
      </c>
    </row>
    <row r="9805" spans="1:4" hidden="1" x14ac:dyDescent="0.25">
      <c r="A9805" s="61" t="s">
        <v>991</v>
      </c>
      <c r="B9805" s="61" t="s">
        <v>594</v>
      </c>
      <c r="C9805">
        <v>1947</v>
      </c>
      <c r="D9805" s="61" t="s">
        <v>2798</v>
      </c>
    </row>
    <row r="9806" spans="1:4" hidden="1" x14ac:dyDescent="0.25">
      <c r="A9806" s="61" t="s">
        <v>991</v>
      </c>
      <c r="B9806" s="61" t="s">
        <v>594</v>
      </c>
      <c r="C9806">
        <v>1948</v>
      </c>
      <c r="D9806" s="61" t="s">
        <v>2799</v>
      </c>
    </row>
    <row r="9807" spans="1:4" hidden="1" x14ac:dyDescent="0.25">
      <c r="A9807" s="61" t="s">
        <v>991</v>
      </c>
      <c r="B9807" s="61" t="s">
        <v>594</v>
      </c>
      <c r="C9807">
        <v>1949</v>
      </c>
      <c r="D9807" s="61" t="s">
        <v>2800</v>
      </c>
    </row>
    <row r="9808" spans="1:4" hidden="1" x14ac:dyDescent="0.25">
      <c r="A9808" s="61" t="s">
        <v>991</v>
      </c>
      <c r="B9808" s="61" t="s">
        <v>594</v>
      </c>
      <c r="C9808">
        <v>1950</v>
      </c>
      <c r="D9808" s="61" t="s">
        <v>2801</v>
      </c>
    </row>
    <row r="9809" spans="1:4" hidden="1" x14ac:dyDescent="0.25">
      <c r="A9809" s="61" t="s">
        <v>991</v>
      </c>
      <c r="B9809" s="61" t="s">
        <v>594</v>
      </c>
      <c r="C9809">
        <v>1951</v>
      </c>
      <c r="D9809" s="61" t="s">
        <v>2802</v>
      </c>
    </row>
    <row r="9810" spans="1:4" hidden="1" x14ac:dyDescent="0.25">
      <c r="A9810" s="61" t="s">
        <v>991</v>
      </c>
      <c r="B9810" s="61" t="s">
        <v>594</v>
      </c>
      <c r="C9810">
        <v>1952</v>
      </c>
      <c r="D9810" s="61" t="s">
        <v>2803</v>
      </c>
    </row>
    <row r="9811" spans="1:4" hidden="1" x14ac:dyDescent="0.25">
      <c r="A9811" s="61" t="s">
        <v>991</v>
      </c>
      <c r="B9811" s="61" t="s">
        <v>594</v>
      </c>
      <c r="C9811">
        <v>1953</v>
      </c>
      <c r="D9811" s="61" t="s">
        <v>2804</v>
      </c>
    </row>
    <row r="9812" spans="1:4" hidden="1" x14ac:dyDescent="0.25">
      <c r="A9812" s="61" t="s">
        <v>991</v>
      </c>
      <c r="B9812" s="61" t="s">
        <v>594</v>
      </c>
      <c r="C9812">
        <v>1954</v>
      </c>
      <c r="D9812" s="61" t="s">
        <v>2805</v>
      </c>
    </row>
    <row r="9813" spans="1:4" hidden="1" x14ac:dyDescent="0.25">
      <c r="A9813" s="61" t="s">
        <v>991</v>
      </c>
      <c r="B9813" s="61" t="s">
        <v>594</v>
      </c>
      <c r="C9813">
        <v>1955</v>
      </c>
      <c r="D9813" s="61" t="s">
        <v>2806</v>
      </c>
    </row>
    <row r="9814" spans="1:4" hidden="1" x14ac:dyDescent="0.25">
      <c r="A9814" s="61" t="s">
        <v>991</v>
      </c>
      <c r="B9814" s="61" t="s">
        <v>594</v>
      </c>
      <c r="C9814">
        <v>1956</v>
      </c>
      <c r="D9814" s="61" t="s">
        <v>2807</v>
      </c>
    </row>
    <row r="9815" spans="1:4" hidden="1" x14ac:dyDescent="0.25">
      <c r="A9815" s="61" t="s">
        <v>991</v>
      </c>
      <c r="B9815" s="61" t="s">
        <v>594</v>
      </c>
      <c r="C9815">
        <v>1957</v>
      </c>
      <c r="D9815" s="61" t="s">
        <v>2808</v>
      </c>
    </row>
    <row r="9816" spans="1:4" hidden="1" x14ac:dyDescent="0.25">
      <c r="A9816" s="61" t="s">
        <v>991</v>
      </c>
      <c r="B9816" s="61" t="s">
        <v>594</v>
      </c>
      <c r="C9816">
        <v>1958</v>
      </c>
      <c r="D9816" s="61" t="s">
        <v>2809</v>
      </c>
    </row>
    <row r="9817" spans="1:4" hidden="1" x14ac:dyDescent="0.25">
      <c r="A9817" s="61" t="s">
        <v>991</v>
      </c>
      <c r="B9817" s="61" t="s">
        <v>594</v>
      </c>
      <c r="C9817">
        <v>1959</v>
      </c>
      <c r="D9817" s="61" t="s">
        <v>2810</v>
      </c>
    </row>
    <row r="9818" spans="1:4" hidden="1" x14ac:dyDescent="0.25">
      <c r="A9818" s="61" t="s">
        <v>991</v>
      </c>
      <c r="B9818" s="61" t="s">
        <v>594</v>
      </c>
      <c r="C9818">
        <v>1960</v>
      </c>
      <c r="D9818" s="61" t="s">
        <v>2811</v>
      </c>
    </row>
    <row r="9819" spans="1:4" hidden="1" x14ac:dyDescent="0.25">
      <c r="A9819" s="61" t="s">
        <v>991</v>
      </c>
      <c r="B9819" s="61" t="s">
        <v>594</v>
      </c>
      <c r="C9819">
        <v>1961</v>
      </c>
      <c r="D9819" s="61" t="s">
        <v>2812</v>
      </c>
    </row>
    <row r="9820" spans="1:4" hidden="1" x14ac:dyDescent="0.25">
      <c r="A9820" s="61" t="s">
        <v>991</v>
      </c>
      <c r="B9820" s="61" t="s">
        <v>594</v>
      </c>
      <c r="C9820">
        <v>1962</v>
      </c>
      <c r="D9820" s="61" t="s">
        <v>2813</v>
      </c>
    </row>
    <row r="9821" spans="1:4" hidden="1" x14ac:dyDescent="0.25">
      <c r="A9821" s="61" t="s">
        <v>991</v>
      </c>
      <c r="B9821" s="61" t="s">
        <v>594</v>
      </c>
      <c r="C9821">
        <v>1963</v>
      </c>
      <c r="D9821" s="61" t="s">
        <v>2814</v>
      </c>
    </row>
    <row r="9822" spans="1:4" hidden="1" x14ac:dyDescent="0.25">
      <c r="A9822" s="61" t="s">
        <v>991</v>
      </c>
      <c r="B9822" s="61" t="s">
        <v>594</v>
      </c>
      <c r="C9822">
        <v>1964</v>
      </c>
      <c r="D9822" s="61" t="s">
        <v>2815</v>
      </c>
    </row>
    <row r="9823" spans="1:4" hidden="1" x14ac:dyDescent="0.25">
      <c r="A9823" s="61" t="s">
        <v>991</v>
      </c>
      <c r="B9823" s="61" t="s">
        <v>594</v>
      </c>
      <c r="C9823">
        <v>1965</v>
      </c>
      <c r="D9823" s="61" t="s">
        <v>2816</v>
      </c>
    </row>
    <row r="9824" spans="1:4" hidden="1" x14ac:dyDescent="0.25">
      <c r="A9824" s="61" t="s">
        <v>991</v>
      </c>
      <c r="B9824" s="61" t="s">
        <v>594</v>
      </c>
      <c r="C9824">
        <v>1966</v>
      </c>
      <c r="D9824" s="61" t="s">
        <v>2817</v>
      </c>
    </row>
    <row r="9825" spans="1:4" hidden="1" x14ac:dyDescent="0.25">
      <c r="A9825" s="61" t="s">
        <v>991</v>
      </c>
      <c r="B9825" s="61" t="s">
        <v>594</v>
      </c>
      <c r="C9825">
        <v>1967</v>
      </c>
      <c r="D9825" s="61" t="s">
        <v>2818</v>
      </c>
    </row>
    <row r="9826" spans="1:4" hidden="1" x14ac:dyDescent="0.25">
      <c r="A9826" s="61" t="s">
        <v>991</v>
      </c>
      <c r="B9826" s="61" t="s">
        <v>594</v>
      </c>
      <c r="C9826">
        <v>1968</v>
      </c>
      <c r="D9826" s="61" t="s">
        <v>2819</v>
      </c>
    </row>
    <row r="9827" spans="1:4" hidden="1" x14ac:dyDescent="0.25">
      <c r="A9827" s="61" t="s">
        <v>991</v>
      </c>
      <c r="B9827" s="61" t="s">
        <v>594</v>
      </c>
      <c r="C9827">
        <v>1969</v>
      </c>
      <c r="D9827" s="61" t="s">
        <v>2820</v>
      </c>
    </row>
    <row r="9828" spans="1:4" hidden="1" x14ac:dyDescent="0.25">
      <c r="A9828" s="61" t="s">
        <v>991</v>
      </c>
      <c r="B9828" s="61" t="s">
        <v>594</v>
      </c>
      <c r="C9828">
        <v>1970</v>
      </c>
      <c r="D9828" s="61" t="s">
        <v>2821</v>
      </c>
    </row>
    <row r="9829" spans="1:4" hidden="1" x14ac:dyDescent="0.25">
      <c r="A9829" s="61" t="s">
        <v>991</v>
      </c>
      <c r="B9829" s="61" t="s">
        <v>594</v>
      </c>
      <c r="C9829">
        <v>1971</v>
      </c>
      <c r="D9829" s="61" t="s">
        <v>2822</v>
      </c>
    </row>
    <row r="9830" spans="1:4" hidden="1" x14ac:dyDescent="0.25">
      <c r="A9830" s="61" t="s">
        <v>991</v>
      </c>
      <c r="B9830" s="61" t="s">
        <v>594</v>
      </c>
      <c r="C9830">
        <v>1972</v>
      </c>
      <c r="D9830" s="61" t="s">
        <v>2822</v>
      </c>
    </row>
    <row r="9831" spans="1:4" hidden="1" x14ac:dyDescent="0.25">
      <c r="A9831" s="61" t="s">
        <v>991</v>
      </c>
      <c r="B9831" s="61" t="s">
        <v>594</v>
      </c>
      <c r="C9831">
        <v>1973</v>
      </c>
      <c r="D9831" s="61" t="s">
        <v>2823</v>
      </c>
    </row>
    <row r="9832" spans="1:4" hidden="1" x14ac:dyDescent="0.25">
      <c r="A9832" s="61" t="s">
        <v>991</v>
      </c>
      <c r="B9832" s="61" t="s">
        <v>594</v>
      </c>
      <c r="C9832">
        <v>1974</v>
      </c>
      <c r="D9832" s="61" t="s">
        <v>2824</v>
      </c>
    </row>
    <row r="9833" spans="1:4" hidden="1" x14ac:dyDescent="0.25">
      <c r="A9833" s="61" t="s">
        <v>991</v>
      </c>
      <c r="B9833" s="61" t="s">
        <v>594</v>
      </c>
      <c r="C9833">
        <v>1975</v>
      </c>
      <c r="D9833" s="61" t="s">
        <v>2825</v>
      </c>
    </row>
    <row r="9834" spans="1:4" hidden="1" x14ac:dyDescent="0.25">
      <c r="A9834" s="61" t="s">
        <v>991</v>
      </c>
      <c r="B9834" s="61" t="s">
        <v>594</v>
      </c>
      <c r="C9834">
        <v>1976</v>
      </c>
      <c r="D9834" s="61" t="s">
        <v>2826</v>
      </c>
    </row>
    <row r="9835" spans="1:4" hidden="1" x14ac:dyDescent="0.25">
      <c r="A9835" s="61" t="s">
        <v>991</v>
      </c>
      <c r="B9835" s="61" t="s">
        <v>594</v>
      </c>
      <c r="C9835">
        <v>1977</v>
      </c>
      <c r="D9835" s="61" t="s">
        <v>2827</v>
      </c>
    </row>
    <row r="9836" spans="1:4" hidden="1" x14ac:dyDescent="0.25">
      <c r="A9836" s="61" t="s">
        <v>991</v>
      </c>
      <c r="B9836" s="61" t="s">
        <v>594</v>
      </c>
      <c r="C9836">
        <v>1978</v>
      </c>
      <c r="D9836" s="61" t="s">
        <v>2828</v>
      </c>
    </row>
    <row r="9837" spans="1:4" hidden="1" x14ac:dyDescent="0.25">
      <c r="A9837" s="61" t="s">
        <v>991</v>
      </c>
      <c r="B9837" s="61" t="s">
        <v>594</v>
      </c>
      <c r="C9837">
        <v>1979</v>
      </c>
      <c r="D9837" s="61" t="s">
        <v>2828</v>
      </c>
    </row>
    <row r="9838" spans="1:4" hidden="1" x14ac:dyDescent="0.25">
      <c r="A9838" s="61" t="s">
        <v>991</v>
      </c>
      <c r="B9838" s="61" t="s">
        <v>594</v>
      </c>
      <c r="C9838">
        <v>1980</v>
      </c>
      <c r="D9838" s="61" t="s">
        <v>2829</v>
      </c>
    </row>
    <row r="9839" spans="1:4" hidden="1" x14ac:dyDescent="0.25">
      <c r="A9839" s="61" t="s">
        <v>991</v>
      </c>
      <c r="B9839" s="61" t="s">
        <v>594</v>
      </c>
      <c r="C9839">
        <v>1981</v>
      </c>
      <c r="D9839" s="61" t="s">
        <v>2830</v>
      </c>
    </row>
    <row r="9840" spans="1:4" hidden="1" x14ac:dyDescent="0.25">
      <c r="A9840" s="61" t="s">
        <v>991</v>
      </c>
      <c r="B9840" s="61" t="s">
        <v>594</v>
      </c>
      <c r="C9840">
        <v>1982</v>
      </c>
      <c r="D9840" s="61" t="s">
        <v>2831</v>
      </c>
    </row>
    <row r="9841" spans="1:4" hidden="1" x14ac:dyDescent="0.25">
      <c r="A9841" s="61" t="s">
        <v>991</v>
      </c>
      <c r="B9841" s="61" t="s">
        <v>594</v>
      </c>
      <c r="C9841">
        <v>1983</v>
      </c>
      <c r="D9841" s="61" t="s">
        <v>2832</v>
      </c>
    </row>
    <row r="9842" spans="1:4" hidden="1" x14ac:dyDescent="0.25">
      <c r="A9842" s="61" t="s">
        <v>991</v>
      </c>
      <c r="B9842" s="61" t="s">
        <v>594</v>
      </c>
      <c r="C9842">
        <v>1984</v>
      </c>
      <c r="D9842" s="61" t="s">
        <v>2833</v>
      </c>
    </row>
    <row r="9843" spans="1:4" hidden="1" x14ac:dyDescent="0.25">
      <c r="A9843" s="61" t="s">
        <v>991</v>
      </c>
      <c r="B9843" s="61" t="s">
        <v>594</v>
      </c>
      <c r="C9843">
        <v>1985</v>
      </c>
      <c r="D9843" s="61" t="s">
        <v>2834</v>
      </c>
    </row>
    <row r="9844" spans="1:4" hidden="1" x14ac:dyDescent="0.25">
      <c r="A9844" s="61" t="s">
        <v>991</v>
      </c>
      <c r="B9844" s="61" t="s">
        <v>594</v>
      </c>
      <c r="C9844">
        <v>1986</v>
      </c>
      <c r="D9844" s="61" t="s">
        <v>2835</v>
      </c>
    </row>
    <row r="9845" spans="1:4" hidden="1" x14ac:dyDescent="0.25">
      <c r="A9845" s="61" t="s">
        <v>991</v>
      </c>
      <c r="B9845" s="61" t="s">
        <v>594</v>
      </c>
      <c r="C9845">
        <v>1987</v>
      </c>
      <c r="D9845" s="61" t="s">
        <v>2836</v>
      </c>
    </row>
    <row r="9846" spans="1:4" hidden="1" x14ac:dyDescent="0.25">
      <c r="A9846" s="61" t="s">
        <v>991</v>
      </c>
      <c r="B9846" s="61" t="s">
        <v>594</v>
      </c>
      <c r="C9846">
        <v>1988</v>
      </c>
      <c r="D9846" s="61" t="s">
        <v>2837</v>
      </c>
    </row>
    <row r="9847" spans="1:4" hidden="1" x14ac:dyDescent="0.25">
      <c r="A9847" s="61" t="s">
        <v>991</v>
      </c>
      <c r="B9847" s="61" t="s">
        <v>594</v>
      </c>
      <c r="C9847">
        <v>1989</v>
      </c>
      <c r="D9847" s="61" t="s">
        <v>2838</v>
      </c>
    </row>
    <row r="9848" spans="1:4" hidden="1" x14ac:dyDescent="0.25">
      <c r="A9848" s="61" t="s">
        <v>991</v>
      </c>
      <c r="B9848" s="61" t="s">
        <v>594</v>
      </c>
      <c r="C9848">
        <v>1990</v>
      </c>
      <c r="D9848" s="61" t="s">
        <v>2839</v>
      </c>
    </row>
    <row r="9849" spans="1:4" hidden="1" x14ac:dyDescent="0.25">
      <c r="A9849" s="61" t="s">
        <v>991</v>
      </c>
      <c r="B9849" s="61" t="s">
        <v>594</v>
      </c>
      <c r="C9849">
        <v>1991</v>
      </c>
      <c r="D9849" s="61" t="s">
        <v>2840</v>
      </c>
    </row>
    <row r="9850" spans="1:4" hidden="1" x14ac:dyDescent="0.25">
      <c r="A9850" s="61" t="s">
        <v>991</v>
      </c>
      <c r="B9850" s="61" t="s">
        <v>594</v>
      </c>
      <c r="C9850">
        <v>1992</v>
      </c>
      <c r="D9850" s="61" t="s">
        <v>2841</v>
      </c>
    </row>
    <row r="9851" spans="1:4" hidden="1" x14ac:dyDescent="0.25">
      <c r="A9851" s="61" t="s">
        <v>991</v>
      </c>
      <c r="B9851" s="61" t="s">
        <v>594</v>
      </c>
      <c r="C9851">
        <v>1993</v>
      </c>
      <c r="D9851" s="61" t="s">
        <v>2842</v>
      </c>
    </row>
    <row r="9852" spans="1:4" hidden="1" x14ac:dyDescent="0.25">
      <c r="A9852" s="61" t="s">
        <v>991</v>
      </c>
      <c r="B9852" s="61" t="s">
        <v>594</v>
      </c>
      <c r="C9852">
        <v>1994</v>
      </c>
      <c r="D9852" s="61" t="s">
        <v>2843</v>
      </c>
    </row>
    <row r="9853" spans="1:4" hidden="1" x14ac:dyDescent="0.25">
      <c r="A9853" s="61" t="s">
        <v>991</v>
      </c>
      <c r="B9853" s="61" t="s">
        <v>594</v>
      </c>
      <c r="C9853">
        <v>1995</v>
      </c>
      <c r="D9853" s="61" t="s">
        <v>2844</v>
      </c>
    </row>
    <row r="9854" spans="1:4" hidden="1" x14ac:dyDescent="0.25">
      <c r="A9854" s="61" t="s">
        <v>991</v>
      </c>
      <c r="B9854" s="61" t="s">
        <v>594</v>
      </c>
      <c r="C9854">
        <v>1996</v>
      </c>
      <c r="D9854" s="61" t="s">
        <v>2845</v>
      </c>
    </row>
    <row r="9855" spans="1:4" hidden="1" x14ac:dyDescent="0.25">
      <c r="A9855" s="61" t="s">
        <v>991</v>
      </c>
      <c r="B9855" s="61" t="s">
        <v>594</v>
      </c>
      <c r="C9855">
        <v>1997</v>
      </c>
      <c r="D9855" s="61" t="s">
        <v>2846</v>
      </c>
    </row>
    <row r="9856" spans="1:4" hidden="1" x14ac:dyDescent="0.25">
      <c r="A9856" s="61" t="s">
        <v>991</v>
      </c>
      <c r="B9856" s="61" t="s">
        <v>594</v>
      </c>
      <c r="C9856">
        <v>1998</v>
      </c>
      <c r="D9856" s="61" t="s">
        <v>2847</v>
      </c>
    </row>
    <row r="9857" spans="1:4" hidden="1" x14ac:dyDescent="0.25">
      <c r="A9857" s="61" t="s">
        <v>991</v>
      </c>
      <c r="B9857" s="61" t="s">
        <v>594</v>
      </c>
      <c r="C9857">
        <v>1999</v>
      </c>
      <c r="D9857" s="61" t="s">
        <v>2848</v>
      </c>
    </row>
    <row r="9858" spans="1:4" hidden="1" x14ac:dyDescent="0.25">
      <c r="A9858" s="61" t="s">
        <v>991</v>
      </c>
      <c r="B9858" s="61" t="s">
        <v>594</v>
      </c>
      <c r="C9858">
        <v>2000</v>
      </c>
      <c r="D9858" s="61" t="s">
        <v>2849</v>
      </c>
    </row>
    <row r="9859" spans="1:4" hidden="1" x14ac:dyDescent="0.25">
      <c r="A9859" s="61" t="s">
        <v>991</v>
      </c>
      <c r="B9859" s="61" t="s">
        <v>594</v>
      </c>
      <c r="C9859">
        <v>2001</v>
      </c>
      <c r="D9859" s="61" t="s">
        <v>2850</v>
      </c>
    </row>
    <row r="9860" spans="1:4" hidden="1" x14ac:dyDescent="0.25">
      <c r="A9860" s="61" t="s">
        <v>991</v>
      </c>
      <c r="B9860" s="61" t="s">
        <v>594</v>
      </c>
      <c r="C9860">
        <v>2002</v>
      </c>
      <c r="D9860" s="61" t="s">
        <v>2851</v>
      </c>
    </row>
    <row r="9861" spans="1:4" hidden="1" x14ac:dyDescent="0.25">
      <c r="A9861" s="61" t="s">
        <v>991</v>
      </c>
      <c r="B9861" s="61" t="s">
        <v>594</v>
      </c>
      <c r="C9861">
        <v>2003</v>
      </c>
      <c r="D9861" s="61" t="s">
        <v>2852</v>
      </c>
    </row>
    <row r="9862" spans="1:4" hidden="1" x14ac:dyDescent="0.25">
      <c r="A9862" s="61" t="s">
        <v>991</v>
      </c>
      <c r="B9862" s="61" t="s">
        <v>594</v>
      </c>
      <c r="C9862">
        <v>2004</v>
      </c>
      <c r="D9862" s="61" t="s">
        <v>2853</v>
      </c>
    </row>
    <row r="9863" spans="1:4" hidden="1" x14ac:dyDescent="0.25">
      <c r="A9863" s="61" t="s">
        <v>991</v>
      </c>
      <c r="B9863" s="61" t="s">
        <v>594</v>
      </c>
      <c r="C9863">
        <v>2005</v>
      </c>
      <c r="D9863" s="61" t="s">
        <v>2854</v>
      </c>
    </row>
    <row r="9864" spans="1:4" hidden="1" x14ac:dyDescent="0.25">
      <c r="A9864" s="61" t="s">
        <v>991</v>
      </c>
      <c r="B9864" s="61" t="s">
        <v>594</v>
      </c>
      <c r="C9864">
        <v>2006</v>
      </c>
      <c r="D9864" s="61" t="s">
        <v>2855</v>
      </c>
    </row>
    <row r="9865" spans="1:4" hidden="1" x14ac:dyDescent="0.25">
      <c r="A9865" s="61" t="s">
        <v>991</v>
      </c>
      <c r="B9865" s="61" t="s">
        <v>594</v>
      </c>
      <c r="C9865">
        <v>2007</v>
      </c>
      <c r="D9865" s="61" t="s">
        <v>2856</v>
      </c>
    </row>
    <row r="9866" spans="1:4" hidden="1" x14ac:dyDescent="0.25">
      <c r="A9866" s="61" t="s">
        <v>991</v>
      </c>
      <c r="B9866" s="61" t="s">
        <v>594</v>
      </c>
      <c r="C9866">
        <v>2008</v>
      </c>
      <c r="D9866" s="61" t="s">
        <v>2857</v>
      </c>
    </row>
    <row r="9867" spans="1:4" hidden="1" x14ac:dyDescent="0.25">
      <c r="A9867" s="61" t="s">
        <v>991</v>
      </c>
      <c r="B9867" s="61" t="s">
        <v>594</v>
      </c>
      <c r="C9867">
        <v>2009</v>
      </c>
      <c r="D9867" s="61" t="s">
        <v>2858</v>
      </c>
    </row>
    <row r="9868" spans="1:4" hidden="1" x14ac:dyDescent="0.25">
      <c r="A9868" s="61" t="s">
        <v>991</v>
      </c>
      <c r="B9868" s="61" t="s">
        <v>594</v>
      </c>
      <c r="C9868">
        <v>2010</v>
      </c>
      <c r="D9868" s="61" t="s">
        <v>2859</v>
      </c>
    </row>
    <row r="9869" spans="1:4" hidden="1" x14ac:dyDescent="0.25">
      <c r="A9869" s="61" t="s">
        <v>991</v>
      </c>
      <c r="B9869" s="61" t="s">
        <v>594</v>
      </c>
      <c r="C9869">
        <v>2011</v>
      </c>
      <c r="D9869" s="61" t="s">
        <v>2860</v>
      </c>
    </row>
    <row r="9870" spans="1:4" hidden="1" x14ac:dyDescent="0.25">
      <c r="A9870" s="61" t="s">
        <v>991</v>
      </c>
      <c r="B9870" s="61" t="s">
        <v>594</v>
      </c>
      <c r="C9870">
        <v>2012</v>
      </c>
      <c r="D9870" s="61" t="s">
        <v>2861</v>
      </c>
    </row>
    <row r="9871" spans="1:4" hidden="1" x14ac:dyDescent="0.25">
      <c r="A9871" s="61" t="s">
        <v>991</v>
      </c>
      <c r="B9871" s="61" t="s">
        <v>594</v>
      </c>
      <c r="C9871">
        <v>2013</v>
      </c>
      <c r="D9871" s="61" t="s">
        <v>2862</v>
      </c>
    </row>
    <row r="9872" spans="1:4" hidden="1" x14ac:dyDescent="0.25">
      <c r="A9872" s="61" t="s">
        <v>991</v>
      </c>
      <c r="B9872" s="61" t="s">
        <v>594</v>
      </c>
      <c r="C9872">
        <v>2014</v>
      </c>
      <c r="D9872" s="61" t="s">
        <v>2863</v>
      </c>
    </row>
    <row r="9873" spans="1:4" hidden="1" x14ac:dyDescent="0.25">
      <c r="A9873" s="61" t="s">
        <v>991</v>
      </c>
      <c r="B9873" s="61" t="s">
        <v>594</v>
      </c>
      <c r="C9873">
        <v>2015</v>
      </c>
      <c r="D9873" s="61" t="s">
        <v>2864</v>
      </c>
    </row>
    <row r="9874" spans="1:4" hidden="1" x14ac:dyDescent="0.25">
      <c r="A9874" s="61" t="s">
        <v>991</v>
      </c>
      <c r="B9874" s="61" t="s">
        <v>594</v>
      </c>
      <c r="C9874">
        <v>2016</v>
      </c>
      <c r="D9874" s="61" t="s">
        <v>2852</v>
      </c>
    </row>
    <row r="9875" spans="1:4" hidden="1" x14ac:dyDescent="0.25">
      <c r="A9875" s="61" t="s">
        <v>991</v>
      </c>
      <c r="B9875" s="61" t="s">
        <v>594</v>
      </c>
      <c r="C9875">
        <v>2017</v>
      </c>
      <c r="D9875" s="61" t="s">
        <v>2865</v>
      </c>
    </row>
    <row r="9876" spans="1:4" hidden="1" x14ac:dyDescent="0.25">
      <c r="A9876" s="61" t="s">
        <v>991</v>
      </c>
      <c r="B9876" s="61" t="s">
        <v>594</v>
      </c>
      <c r="C9876">
        <v>2018</v>
      </c>
      <c r="D9876" s="61" t="s">
        <v>2866</v>
      </c>
    </row>
    <row r="9877" spans="1:4" hidden="1" x14ac:dyDescent="0.25">
      <c r="A9877" s="61" t="s">
        <v>991</v>
      </c>
      <c r="B9877" s="61" t="s">
        <v>594</v>
      </c>
      <c r="C9877">
        <v>2019</v>
      </c>
      <c r="D9877" s="61" t="s">
        <v>2867</v>
      </c>
    </row>
    <row r="9878" spans="1:4" hidden="1" x14ac:dyDescent="0.25">
      <c r="A9878" s="61" t="s">
        <v>991</v>
      </c>
      <c r="B9878" s="61" t="s">
        <v>594</v>
      </c>
      <c r="C9878">
        <v>2020</v>
      </c>
      <c r="D9878" s="61" t="s">
        <v>2868</v>
      </c>
    </row>
    <row r="9879" spans="1:4" hidden="1" x14ac:dyDescent="0.25">
      <c r="A9879" s="61" t="s">
        <v>991</v>
      </c>
      <c r="B9879" s="61" t="s">
        <v>594</v>
      </c>
      <c r="C9879">
        <v>2021</v>
      </c>
      <c r="D9879" s="61" t="s">
        <v>2869</v>
      </c>
    </row>
    <row r="9880" spans="1:4" hidden="1" x14ac:dyDescent="0.25">
      <c r="A9880" s="61" t="s">
        <v>991</v>
      </c>
      <c r="B9880" s="61" t="s">
        <v>594</v>
      </c>
      <c r="C9880">
        <v>2022</v>
      </c>
      <c r="D9880" s="61" t="s">
        <v>2870</v>
      </c>
    </row>
    <row r="9881" spans="1:4" x14ac:dyDescent="0.25">
      <c r="A9881" s="61" t="s">
        <v>991</v>
      </c>
      <c r="B9881" s="61" t="s">
        <v>594</v>
      </c>
      <c r="C9881">
        <v>2023</v>
      </c>
      <c r="D9881" s="61">
        <v>0.80400000000000005</v>
      </c>
    </row>
    <row r="9882" spans="1:4" hidden="1" x14ac:dyDescent="0.25">
      <c r="A9882" s="61" t="s">
        <v>287</v>
      </c>
      <c r="B9882" s="61" t="s">
        <v>288</v>
      </c>
      <c r="C9882">
        <v>1900</v>
      </c>
      <c r="D9882" s="61" t="s">
        <v>2513</v>
      </c>
    </row>
    <row r="9883" spans="1:4" hidden="1" x14ac:dyDescent="0.25">
      <c r="A9883" s="61" t="s">
        <v>287</v>
      </c>
      <c r="B9883" s="61" t="s">
        <v>288</v>
      </c>
      <c r="C9883">
        <v>1901</v>
      </c>
      <c r="D9883" s="61" t="s">
        <v>2513</v>
      </c>
    </row>
    <row r="9884" spans="1:4" hidden="1" x14ac:dyDescent="0.25">
      <c r="A9884" s="61" t="s">
        <v>287</v>
      </c>
      <c r="B9884" s="61" t="s">
        <v>288</v>
      </c>
      <c r="C9884">
        <v>1902</v>
      </c>
      <c r="D9884" s="61" t="s">
        <v>2513</v>
      </c>
    </row>
    <row r="9885" spans="1:4" hidden="1" x14ac:dyDescent="0.25">
      <c r="A9885" s="61" t="s">
        <v>287</v>
      </c>
      <c r="B9885" s="61" t="s">
        <v>288</v>
      </c>
      <c r="C9885">
        <v>1903</v>
      </c>
      <c r="D9885" s="61" t="s">
        <v>2513</v>
      </c>
    </row>
    <row r="9886" spans="1:4" hidden="1" x14ac:dyDescent="0.25">
      <c r="A9886" s="61" t="s">
        <v>287</v>
      </c>
      <c r="B9886" s="61" t="s">
        <v>288</v>
      </c>
      <c r="C9886">
        <v>1904</v>
      </c>
      <c r="D9886" s="61" t="s">
        <v>2513</v>
      </c>
    </row>
    <row r="9887" spans="1:4" hidden="1" x14ac:dyDescent="0.25">
      <c r="A9887" s="61" t="s">
        <v>287</v>
      </c>
      <c r="B9887" s="61" t="s">
        <v>288</v>
      </c>
      <c r="C9887">
        <v>1905</v>
      </c>
      <c r="D9887" s="61" t="s">
        <v>2513</v>
      </c>
    </row>
    <row r="9888" spans="1:4" hidden="1" x14ac:dyDescent="0.25">
      <c r="A9888" s="61" t="s">
        <v>287</v>
      </c>
      <c r="B9888" s="61" t="s">
        <v>288</v>
      </c>
      <c r="C9888">
        <v>1906</v>
      </c>
      <c r="D9888" s="61" t="s">
        <v>2513</v>
      </c>
    </row>
    <row r="9889" spans="1:4" hidden="1" x14ac:dyDescent="0.25">
      <c r="A9889" s="61" t="s">
        <v>287</v>
      </c>
      <c r="B9889" s="61" t="s">
        <v>288</v>
      </c>
      <c r="C9889">
        <v>1907</v>
      </c>
      <c r="D9889" s="61" t="s">
        <v>2513</v>
      </c>
    </row>
    <row r="9890" spans="1:4" hidden="1" x14ac:dyDescent="0.25">
      <c r="A9890" s="61" t="s">
        <v>287</v>
      </c>
      <c r="B9890" s="61" t="s">
        <v>288</v>
      </c>
      <c r="C9890">
        <v>1908</v>
      </c>
      <c r="D9890" s="61" t="s">
        <v>2513</v>
      </c>
    </row>
    <row r="9891" spans="1:4" hidden="1" x14ac:dyDescent="0.25">
      <c r="A9891" s="61" t="s">
        <v>287</v>
      </c>
      <c r="B9891" s="61" t="s">
        <v>288</v>
      </c>
      <c r="C9891">
        <v>1909</v>
      </c>
      <c r="D9891" s="61" t="s">
        <v>2513</v>
      </c>
    </row>
    <row r="9892" spans="1:4" hidden="1" x14ac:dyDescent="0.25">
      <c r="A9892" s="61" t="s">
        <v>287</v>
      </c>
      <c r="B9892" s="61" t="s">
        <v>288</v>
      </c>
      <c r="C9892">
        <v>1910</v>
      </c>
      <c r="D9892" s="61" t="s">
        <v>2513</v>
      </c>
    </row>
    <row r="9893" spans="1:4" hidden="1" x14ac:dyDescent="0.25">
      <c r="A9893" s="61" t="s">
        <v>287</v>
      </c>
      <c r="B9893" s="61" t="s">
        <v>288</v>
      </c>
      <c r="C9893">
        <v>1911</v>
      </c>
      <c r="D9893" s="61" t="s">
        <v>2513</v>
      </c>
    </row>
    <row r="9894" spans="1:4" hidden="1" x14ac:dyDescent="0.25">
      <c r="A9894" s="61" t="s">
        <v>287</v>
      </c>
      <c r="B9894" s="61" t="s">
        <v>288</v>
      </c>
      <c r="C9894">
        <v>1912</v>
      </c>
      <c r="D9894" s="61" t="s">
        <v>2513</v>
      </c>
    </row>
    <row r="9895" spans="1:4" hidden="1" x14ac:dyDescent="0.25">
      <c r="A9895" s="61" t="s">
        <v>287</v>
      </c>
      <c r="B9895" s="61" t="s">
        <v>288</v>
      </c>
      <c r="C9895">
        <v>1913</v>
      </c>
      <c r="D9895" s="61" t="s">
        <v>2513</v>
      </c>
    </row>
    <row r="9896" spans="1:4" hidden="1" x14ac:dyDescent="0.25">
      <c r="A9896" s="61" t="s">
        <v>287</v>
      </c>
      <c r="B9896" s="61" t="s">
        <v>288</v>
      </c>
      <c r="C9896">
        <v>1914</v>
      </c>
      <c r="D9896" s="61" t="s">
        <v>2513</v>
      </c>
    </row>
    <row r="9897" spans="1:4" hidden="1" x14ac:dyDescent="0.25">
      <c r="A9897" s="61" t="s">
        <v>287</v>
      </c>
      <c r="B9897" s="61" t="s">
        <v>288</v>
      </c>
      <c r="C9897">
        <v>1915</v>
      </c>
      <c r="D9897" s="61" t="s">
        <v>2513</v>
      </c>
    </row>
    <row r="9898" spans="1:4" hidden="1" x14ac:dyDescent="0.25">
      <c r="A9898" s="61" t="s">
        <v>287</v>
      </c>
      <c r="B9898" s="61" t="s">
        <v>288</v>
      </c>
      <c r="C9898">
        <v>1916</v>
      </c>
      <c r="D9898" s="61" t="s">
        <v>2513</v>
      </c>
    </row>
    <row r="9899" spans="1:4" hidden="1" x14ac:dyDescent="0.25">
      <c r="A9899" s="61" t="s">
        <v>287</v>
      </c>
      <c r="B9899" s="61" t="s">
        <v>288</v>
      </c>
      <c r="C9899">
        <v>1917</v>
      </c>
      <c r="D9899" s="61" t="s">
        <v>2513</v>
      </c>
    </row>
    <row r="9900" spans="1:4" hidden="1" x14ac:dyDescent="0.25">
      <c r="A9900" s="61" t="s">
        <v>287</v>
      </c>
      <c r="B9900" s="61" t="s">
        <v>288</v>
      </c>
      <c r="C9900">
        <v>1918</v>
      </c>
      <c r="D9900" s="61" t="s">
        <v>2513</v>
      </c>
    </row>
    <row r="9901" spans="1:4" hidden="1" x14ac:dyDescent="0.25">
      <c r="A9901" s="61" t="s">
        <v>287</v>
      </c>
      <c r="B9901" s="61" t="s">
        <v>288</v>
      </c>
      <c r="C9901">
        <v>1919</v>
      </c>
      <c r="D9901" s="61" t="s">
        <v>2513</v>
      </c>
    </row>
    <row r="9902" spans="1:4" hidden="1" x14ac:dyDescent="0.25">
      <c r="A9902" s="61" t="s">
        <v>287</v>
      </c>
      <c r="B9902" s="61" t="s">
        <v>288</v>
      </c>
      <c r="C9902">
        <v>1920</v>
      </c>
      <c r="D9902" s="61" t="s">
        <v>2513</v>
      </c>
    </row>
    <row r="9903" spans="1:4" hidden="1" x14ac:dyDescent="0.25">
      <c r="A9903" s="61" t="s">
        <v>287</v>
      </c>
      <c r="B9903" s="61" t="s">
        <v>288</v>
      </c>
      <c r="C9903">
        <v>1921</v>
      </c>
      <c r="D9903" s="61" t="s">
        <v>2513</v>
      </c>
    </row>
    <row r="9904" spans="1:4" hidden="1" x14ac:dyDescent="0.25">
      <c r="A9904" s="61" t="s">
        <v>287</v>
      </c>
      <c r="B9904" s="61" t="s">
        <v>288</v>
      </c>
      <c r="C9904">
        <v>1922</v>
      </c>
      <c r="D9904" s="61" t="s">
        <v>2513</v>
      </c>
    </row>
    <row r="9905" spans="1:4" hidden="1" x14ac:dyDescent="0.25">
      <c r="A9905" s="61" t="s">
        <v>287</v>
      </c>
      <c r="B9905" s="61" t="s">
        <v>288</v>
      </c>
      <c r="C9905">
        <v>1923</v>
      </c>
      <c r="D9905" s="61" t="s">
        <v>2513</v>
      </c>
    </row>
    <row r="9906" spans="1:4" hidden="1" x14ac:dyDescent="0.25">
      <c r="A9906" s="61" t="s">
        <v>287</v>
      </c>
      <c r="B9906" s="61" t="s">
        <v>288</v>
      </c>
      <c r="C9906">
        <v>1924</v>
      </c>
      <c r="D9906" s="61" t="s">
        <v>2513</v>
      </c>
    </row>
    <row r="9907" spans="1:4" hidden="1" x14ac:dyDescent="0.25">
      <c r="A9907" s="61" t="s">
        <v>287</v>
      </c>
      <c r="B9907" s="61" t="s">
        <v>288</v>
      </c>
      <c r="C9907">
        <v>1925</v>
      </c>
      <c r="D9907" s="61" t="s">
        <v>2513</v>
      </c>
    </row>
    <row r="9908" spans="1:4" hidden="1" x14ac:dyDescent="0.25">
      <c r="A9908" s="61" t="s">
        <v>287</v>
      </c>
      <c r="B9908" s="61" t="s">
        <v>288</v>
      </c>
      <c r="C9908">
        <v>1926</v>
      </c>
      <c r="D9908" s="61" t="s">
        <v>2513</v>
      </c>
    </row>
    <row r="9909" spans="1:4" hidden="1" x14ac:dyDescent="0.25">
      <c r="A9909" s="61" t="s">
        <v>287</v>
      </c>
      <c r="B9909" s="61" t="s">
        <v>288</v>
      </c>
      <c r="C9909">
        <v>1927</v>
      </c>
      <c r="D9909" s="61" t="s">
        <v>2513</v>
      </c>
    </row>
    <row r="9910" spans="1:4" hidden="1" x14ac:dyDescent="0.25">
      <c r="A9910" s="61" t="s">
        <v>287</v>
      </c>
      <c r="B9910" s="61" t="s">
        <v>288</v>
      </c>
      <c r="C9910">
        <v>1928</v>
      </c>
      <c r="D9910" s="61" t="s">
        <v>2513</v>
      </c>
    </row>
    <row r="9911" spans="1:4" hidden="1" x14ac:dyDescent="0.25">
      <c r="A9911" s="61" t="s">
        <v>287</v>
      </c>
      <c r="B9911" s="61" t="s">
        <v>288</v>
      </c>
      <c r="C9911">
        <v>1929</v>
      </c>
      <c r="D9911" s="61" t="s">
        <v>2513</v>
      </c>
    </row>
    <row r="9912" spans="1:4" hidden="1" x14ac:dyDescent="0.25">
      <c r="A9912" s="61" t="s">
        <v>287</v>
      </c>
      <c r="B9912" s="61" t="s">
        <v>288</v>
      </c>
      <c r="C9912">
        <v>1930</v>
      </c>
      <c r="D9912" s="61" t="s">
        <v>2513</v>
      </c>
    </row>
    <row r="9913" spans="1:4" hidden="1" x14ac:dyDescent="0.25">
      <c r="A9913" s="61" t="s">
        <v>287</v>
      </c>
      <c r="B9913" s="61" t="s">
        <v>288</v>
      </c>
      <c r="C9913">
        <v>1931</v>
      </c>
      <c r="D9913" s="61" t="s">
        <v>2513</v>
      </c>
    </row>
    <row r="9914" spans="1:4" hidden="1" x14ac:dyDescent="0.25">
      <c r="A9914" s="61" t="s">
        <v>287</v>
      </c>
      <c r="B9914" s="61" t="s">
        <v>288</v>
      </c>
      <c r="C9914">
        <v>1932</v>
      </c>
      <c r="D9914" s="61" t="s">
        <v>2513</v>
      </c>
    </row>
    <row r="9915" spans="1:4" hidden="1" x14ac:dyDescent="0.25">
      <c r="A9915" s="61" t="s">
        <v>287</v>
      </c>
      <c r="B9915" s="61" t="s">
        <v>288</v>
      </c>
      <c r="C9915">
        <v>1933</v>
      </c>
      <c r="D9915" s="61" t="s">
        <v>2513</v>
      </c>
    </row>
    <row r="9916" spans="1:4" hidden="1" x14ac:dyDescent="0.25">
      <c r="A9916" s="61" t="s">
        <v>287</v>
      </c>
      <c r="B9916" s="61" t="s">
        <v>288</v>
      </c>
      <c r="C9916">
        <v>1934</v>
      </c>
      <c r="D9916" s="61" t="s">
        <v>2513</v>
      </c>
    </row>
    <row r="9917" spans="1:4" hidden="1" x14ac:dyDescent="0.25">
      <c r="A9917" s="61" t="s">
        <v>287</v>
      </c>
      <c r="B9917" s="61" t="s">
        <v>288</v>
      </c>
      <c r="C9917">
        <v>1935</v>
      </c>
      <c r="D9917" s="61" t="s">
        <v>2513</v>
      </c>
    </row>
    <row r="9918" spans="1:4" hidden="1" x14ac:dyDescent="0.25">
      <c r="A9918" s="61" t="s">
        <v>287</v>
      </c>
      <c r="B9918" s="61" t="s">
        <v>288</v>
      </c>
      <c r="C9918">
        <v>1936</v>
      </c>
      <c r="D9918" s="61" t="s">
        <v>2513</v>
      </c>
    </row>
    <row r="9919" spans="1:4" hidden="1" x14ac:dyDescent="0.25">
      <c r="A9919" s="61" t="s">
        <v>287</v>
      </c>
      <c r="B9919" s="61" t="s">
        <v>288</v>
      </c>
      <c r="C9919">
        <v>1937</v>
      </c>
      <c r="D9919" s="61" t="s">
        <v>2513</v>
      </c>
    </row>
    <row r="9920" spans="1:4" hidden="1" x14ac:dyDescent="0.25">
      <c r="A9920" s="61" t="s">
        <v>287</v>
      </c>
      <c r="B9920" s="61" t="s">
        <v>288</v>
      </c>
      <c r="C9920">
        <v>1938</v>
      </c>
      <c r="D9920" s="61" t="s">
        <v>2513</v>
      </c>
    </row>
    <row r="9921" spans="1:4" hidden="1" x14ac:dyDescent="0.25">
      <c r="A9921" s="61" t="s">
        <v>287</v>
      </c>
      <c r="B9921" s="61" t="s">
        <v>288</v>
      </c>
      <c r="C9921">
        <v>1939</v>
      </c>
      <c r="D9921" s="61" t="s">
        <v>2513</v>
      </c>
    </row>
    <row r="9922" spans="1:4" hidden="1" x14ac:dyDescent="0.25">
      <c r="A9922" s="61" t="s">
        <v>287</v>
      </c>
      <c r="B9922" s="61" t="s">
        <v>288</v>
      </c>
      <c r="C9922">
        <v>1940</v>
      </c>
      <c r="D9922" s="61" t="s">
        <v>2513</v>
      </c>
    </row>
    <row r="9923" spans="1:4" hidden="1" x14ac:dyDescent="0.25">
      <c r="A9923" s="61" t="s">
        <v>287</v>
      </c>
      <c r="B9923" s="61" t="s">
        <v>288</v>
      </c>
      <c r="C9923">
        <v>1941</v>
      </c>
      <c r="D9923" s="61" t="s">
        <v>2513</v>
      </c>
    </row>
    <row r="9924" spans="1:4" hidden="1" x14ac:dyDescent="0.25">
      <c r="A9924" s="61" t="s">
        <v>287</v>
      </c>
      <c r="B9924" s="61" t="s">
        <v>288</v>
      </c>
      <c r="C9924">
        <v>1942</v>
      </c>
      <c r="D9924" s="61" t="s">
        <v>2513</v>
      </c>
    </row>
    <row r="9925" spans="1:4" hidden="1" x14ac:dyDescent="0.25">
      <c r="A9925" s="61" t="s">
        <v>287</v>
      </c>
      <c r="B9925" s="61" t="s">
        <v>288</v>
      </c>
      <c r="C9925">
        <v>1943</v>
      </c>
      <c r="D9925" s="61" t="s">
        <v>2513</v>
      </c>
    </row>
    <row r="9926" spans="1:4" hidden="1" x14ac:dyDescent="0.25">
      <c r="A9926" s="61" t="s">
        <v>287</v>
      </c>
      <c r="B9926" s="61" t="s">
        <v>288</v>
      </c>
      <c r="C9926">
        <v>1944</v>
      </c>
      <c r="D9926" s="61" t="s">
        <v>2513</v>
      </c>
    </row>
    <row r="9927" spans="1:4" hidden="1" x14ac:dyDescent="0.25">
      <c r="A9927" s="61" t="s">
        <v>287</v>
      </c>
      <c r="B9927" s="61" t="s">
        <v>288</v>
      </c>
      <c r="C9927">
        <v>1945</v>
      </c>
      <c r="D9927" s="61" t="s">
        <v>2513</v>
      </c>
    </row>
    <row r="9928" spans="1:4" hidden="1" x14ac:dyDescent="0.25">
      <c r="A9928" s="61" t="s">
        <v>287</v>
      </c>
      <c r="B9928" s="61" t="s">
        <v>288</v>
      </c>
      <c r="C9928">
        <v>1946</v>
      </c>
      <c r="D9928" s="61" t="s">
        <v>2513</v>
      </c>
    </row>
    <row r="9929" spans="1:4" hidden="1" x14ac:dyDescent="0.25">
      <c r="A9929" s="61" t="s">
        <v>287</v>
      </c>
      <c r="B9929" s="61" t="s">
        <v>288</v>
      </c>
      <c r="C9929">
        <v>1947</v>
      </c>
      <c r="D9929" s="61" t="s">
        <v>2513</v>
      </c>
    </row>
    <row r="9930" spans="1:4" hidden="1" x14ac:dyDescent="0.25">
      <c r="A9930" s="61" t="s">
        <v>287</v>
      </c>
      <c r="B9930" s="61" t="s">
        <v>288</v>
      </c>
      <c r="C9930">
        <v>1948</v>
      </c>
      <c r="D9930" s="61" t="s">
        <v>2513</v>
      </c>
    </row>
    <row r="9931" spans="1:4" hidden="1" x14ac:dyDescent="0.25">
      <c r="A9931" s="61" t="s">
        <v>287</v>
      </c>
      <c r="B9931" s="61" t="s">
        <v>288</v>
      </c>
      <c r="C9931">
        <v>1949</v>
      </c>
      <c r="D9931" s="61" t="s">
        <v>2513</v>
      </c>
    </row>
    <row r="9932" spans="1:4" hidden="1" x14ac:dyDescent="0.25">
      <c r="A9932" s="61" t="s">
        <v>287</v>
      </c>
      <c r="B9932" s="61" t="s">
        <v>288</v>
      </c>
      <c r="C9932">
        <v>1950</v>
      </c>
      <c r="D9932" s="61" t="s">
        <v>2262</v>
      </c>
    </row>
    <row r="9933" spans="1:4" hidden="1" x14ac:dyDescent="0.25">
      <c r="A9933" s="61" t="s">
        <v>287</v>
      </c>
      <c r="B9933" s="61" t="s">
        <v>288</v>
      </c>
      <c r="C9933">
        <v>1951</v>
      </c>
      <c r="D9933" s="61" t="s">
        <v>2262</v>
      </c>
    </row>
    <row r="9934" spans="1:4" hidden="1" x14ac:dyDescent="0.25">
      <c r="A9934" s="61" t="s">
        <v>287</v>
      </c>
      <c r="B9934" s="61" t="s">
        <v>288</v>
      </c>
      <c r="C9934">
        <v>1952</v>
      </c>
      <c r="D9934" s="61" t="s">
        <v>2262</v>
      </c>
    </row>
    <row r="9935" spans="1:4" hidden="1" x14ac:dyDescent="0.25">
      <c r="A9935" s="61" t="s">
        <v>287</v>
      </c>
      <c r="B9935" s="61" t="s">
        <v>288</v>
      </c>
      <c r="C9935">
        <v>1953</v>
      </c>
      <c r="D9935" s="61" t="s">
        <v>2262</v>
      </c>
    </row>
    <row r="9936" spans="1:4" hidden="1" x14ac:dyDescent="0.25">
      <c r="A9936" s="61" t="s">
        <v>287</v>
      </c>
      <c r="B9936" s="61" t="s">
        <v>288</v>
      </c>
      <c r="C9936">
        <v>1954</v>
      </c>
      <c r="D9936" s="61" t="s">
        <v>2262</v>
      </c>
    </row>
    <row r="9937" spans="1:4" hidden="1" x14ac:dyDescent="0.25">
      <c r="A9937" s="61" t="s">
        <v>287</v>
      </c>
      <c r="B9937" s="61" t="s">
        <v>288</v>
      </c>
      <c r="C9937">
        <v>1955</v>
      </c>
      <c r="D9937" s="61" t="s">
        <v>2262</v>
      </c>
    </row>
    <row r="9938" spans="1:4" hidden="1" x14ac:dyDescent="0.25">
      <c r="A9938" s="61" t="s">
        <v>287</v>
      </c>
      <c r="B9938" s="61" t="s">
        <v>288</v>
      </c>
      <c r="C9938">
        <v>1956</v>
      </c>
      <c r="D9938" s="61" t="s">
        <v>2262</v>
      </c>
    </row>
    <row r="9939" spans="1:4" hidden="1" x14ac:dyDescent="0.25">
      <c r="A9939" s="61" t="s">
        <v>287</v>
      </c>
      <c r="B9939" s="61" t="s">
        <v>288</v>
      </c>
      <c r="C9939">
        <v>1957</v>
      </c>
      <c r="D9939" s="61" t="s">
        <v>2262</v>
      </c>
    </row>
    <row r="9940" spans="1:4" hidden="1" x14ac:dyDescent="0.25">
      <c r="A9940" s="61" t="s">
        <v>287</v>
      </c>
      <c r="B9940" s="61" t="s">
        <v>288</v>
      </c>
      <c r="C9940">
        <v>1958</v>
      </c>
      <c r="D9940" s="61" t="s">
        <v>2262</v>
      </c>
    </row>
    <row r="9941" spans="1:4" hidden="1" x14ac:dyDescent="0.25">
      <c r="A9941" s="61" t="s">
        <v>287</v>
      </c>
      <c r="B9941" s="61" t="s">
        <v>288</v>
      </c>
      <c r="C9941">
        <v>1959</v>
      </c>
      <c r="D9941" s="61" t="s">
        <v>2262</v>
      </c>
    </row>
    <row r="9942" spans="1:4" hidden="1" x14ac:dyDescent="0.25">
      <c r="A9942" s="61" t="s">
        <v>287</v>
      </c>
      <c r="B9942" s="61" t="s">
        <v>288</v>
      </c>
      <c r="C9942">
        <v>1960</v>
      </c>
      <c r="D9942" s="61" t="s">
        <v>2262</v>
      </c>
    </row>
    <row r="9943" spans="1:4" hidden="1" x14ac:dyDescent="0.25">
      <c r="A9943" s="61" t="s">
        <v>287</v>
      </c>
      <c r="B9943" s="61" t="s">
        <v>288</v>
      </c>
      <c r="C9943">
        <v>1961</v>
      </c>
      <c r="D9943" s="61" t="s">
        <v>2262</v>
      </c>
    </row>
    <row r="9944" spans="1:4" hidden="1" x14ac:dyDescent="0.25">
      <c r="A9944" s="61" t="s">
        <v>287</v>
      </c>
      <c r="B9944" s="61" t="s">
        <v>288</v>
      </c>
      <c r="C9944">
        <v>1962</v>
      </c>
      <c r="D9944" s="61" t="s">
        <v>2262</v>
      </c>
    </row>
    <row r="9945" spans="1:4" hidden="1" x14ac:dyDescent="0.25">
      <c r="A9945" s="61" t="s">
        <v>287</v>
      </c>
      <c r="B9945" s="61" t="s">
        <v>288</v>
      </c>
      <c r="C9945">
        <v>1963</v>
      </c>
      <c r="D9945" s="61" t="s">
        <v>2262</v>
      </c>
    </row>
    <row r="9946" spans="1:4" hidden="1" x14ac:dyDescent="0.25">
      <c r="A9946" s="61" t="s">
        <v>287</v>
      </c>
      <c r="B9946" s="61" t="s">
        <v>288</v>
      </c>
      <c r="C9946">
        <v>1964</v>
      </c>
      <c r="D9946" s="61" t="s">
        <v>2262</v>
      </c>
    </row>
    <row r="9947" spans="1:4" hidden="1" x14ac:dyDescent="0.25">
      <c r="A9947" s="61" t="s">
        <v>287</v>
      </c>
      <c r="B9947" s="61" t="s">
        <v>288</v>
      </c>
      <c r="C9947">
        <v>1965</v>
      </c>
      <c r="D9947" s="61" t="s">
        <v>2262</v>
      </c>
    </row>
    <row r="9948" spans="1:4" hidden="1" x14ac:dyDescent="0.25">
      <c r="A9948" s="61" t="s">
        <v>287</v>
      </c>
      <c r="B9948" s="61" t="s">
        <v>288</v>
      </c>
      <c r="C9948">
        <v>1966</v>
      </c>
      <c r="D9948" s="61" t="s">
        <v>2262</v>
      </c>
    </row>
    <row r="9949" spans="1:4" hidden="1" x14ac:dyDescent="0.25">
      <c r="A9949" s="61" t="s">
        <v>287</v>
      </c>
      <c r="B9949" s="61" t="s">
        <v>288</v>
      </c>
      <c r="C9949">
        <v>1967</v>
      </c>
      <c r="D9949" s="61" t="s">
        <v>2262</v>
      </c>
    </row>
    <row r="9950" spans="1:4" hidden="1" x14ac:dyDescent="0.25">
      <c r="A9950" s="61" t="s">
        <v>287</v>
      </c>
      <c r="B9950" s="61" t="s">
        <v>288</v>
      </c>
      <c r="C9950">
        <v>1968</v>
      </c>
      <c r="D9950" s="61" t="s">
        <v>2262</v>
      </c>
    </row>
    <row r="9951" spans="1:4" hidden="1" x14ac:dyDescent="0.25">
      <c r="A9951" s="61" t="s">
        <v>287</v>
      </c>
      <c r="B9951" s="61" t="s">
        <v>288</v>
      </c>
      <c r="C9951">
        <v>1969</v>
      </c>
      <c r="D9951" s="61" t="s">
        <v>2262</v>
      </c>
    </row>
    <row r="9952" spans="1:4" hidden="1" x14ac:dyDescent="0.25">
      <c r="A9952" s="61" t="s">
        <v>287</v>
      </c>
      <c r="B9952" s="61" t="s">
        <v>288</v>
      </c>
      <c r="C9952">
        <v>1970</v>
      </c>
      <c r="D9952" s="61" t="s">
        <v>2549</v>
      </c>
    </row>
    <row r="9953" spans="1:4" hidden="1" x14ac:dyDescent="0.25">
      <c r="A9953" s="61" t="s">
        <v>287</v>
      </c>
      <c r="B9953" s="61" t="s">
        <v>288</v>
      </c>
      <c r="C9953">
        <v>1971</v>
      </c>
      <c r="D9953" s="61" t="s">
        <v>2549</v>
      </c>
    </row>
    <row r="9954" spans="1:4" hidden="1" x14ac:dyDescent="0.25">
      <c r="A9954" s="61" t="s">
        <v>287</v>
      </c>
      <c r="B9954" s="61" t="s">
        <v>288</v>
      </c>
      <c r="C9954">
        <v>1972</v>
      </c>
      <c r="D9954" s="61" t="s">
        <v>2549</v>
      </c>
    </row>
    <row r="9955" spans="1:4" hidden="1" x14ac:dyDescent="0.25">
      <c r="A9955" s="61" t="s">
        <v>287</v>
      </c>
      <c r="B9955" s="61" t="s">
        <v>288</v>
      </c>
      <c r="C9955">
        <v>1973</v>
      </c>
      <c r="D9955" s="61" t="s">
        <v>2549</v>
      </c>
    </row>
    <row r="9956" spans="1:4" hidden="1" x14ac:dyDescent="0.25">
      <c r="A9956" s="61" t="s">
        <v>287</v>
      </c>
      <c r="B9956" s="61" t="s">
        <v>288</v>
      </c>
      <c r="C9956">
        <v>1974</v>
      </c>
      <c r="D9956" s="61" t="s">
        <v>2549</v>
      </c>
    </row>
    <row r="9957" spans="1:4" hidden="1" x14ac:dyDescent="0.25">
      <c r="A9957" s="61" t="s">
        <v>287</v>
      </c>
      <c r="B9957" s="61" t="s">
        <v>288</v>
      </c>
      <c r="C9957">
        <v>1975</v>
      </c>
      <c r="D9957" s="61" t="s">
        <v>2549</v>
      </c>
    </row>
    <row r="9958" spans="1:4" hidden="1" x14ac:dyDescent="0.25">
      <c r="A9958" s="61" t="s">
        <v>287</v>
      </c>
      <c r="B9958" s="61" t="s">
        <v>288</v>
      </c>
      <c r="C9958">
        <v>1976</v>
      </c>
      <c r="D9958" s="61" t="s">
        <v>2549</v>
      </c>
    </row>
    <row r="9959" spans="1:4" hidden="1" x14ac:dyDescent="0.25">
      <c r="A9959" s="61" t="s">
        <v>287</v>
      </c>
      <c r="B9959" s="61" t="s">
        <v>288</v>
      </c>
      <c r="C9959">
        <v>1977</v>
      </c>
      <c r="D9959" s="61" t="s">
        <v>2549</v>
      </c>
    </row>
    <row r="9960" spans="1:4" hidden="1" x14ac:dyDescent="0.25">
      <c r="A9960" s="61" t="s">
        <v>287</v>
      </c>
      <c r="B9960" s="61" t="s">
        <v>288</v>
      </c>
      <c r="C9960">
        <v>1978</v>
      </c>
      <c r="D9960" s="61" t="s">
        <v>2549</v>
      </c>
    </row>
    <row r="9961" spans="1:4" hidden="1" x14ac:dyDescent="0.25">
      <c r="A9961" s="61" t="s">
        <v>287</v>
      </c>
      <c r="B9961" s="61" t="s">
        <v>288</v>
      </c>
      <c r="C9961">
        <v>1979</v>
      </c>
      <c r="D9961" s="61" t="s">
        <v>2549</v>
      </c>
    </row>
    <row r="9962" spans="1:4" hidden="1" x14ac:dyDescent="0.25">
      <c r="A9962" s="61" t="s">
        <v>287</v>
      </c>
      <c r="B9962" s="61" t="s">
        <v>288</v>
      </c>
      <c r="C9962">
        <v>1980</v>
      </c>
      <c r="D9962" s="61" t="s">
        <v>2549</v>
      </c>
    </row>
    <row r="9963" spans="1:4" hidden="1" x14ac:dyDescent="0.25">
      <c r="A9963" s="61" t="s">
        <v>287</v>
      </c>
      <c r="B9963" s="61" t="s">
        <v>288</v>
      </c>
      <c r="C9963">
        <v>1981</v>
      </c>
      <c r="D9963" s="61" t="s">
        <v>2549</v>
      </c>
    </row>
    <row r="9964" spans="1:4" hidden="1" x14ac:dyDescent="0.25">
      <c r="A9964" s="61" t="s">
        <v>287</v>
      </c>
      <c r="B9964" s="61" t="s">
        <v>288</v>
      </c>
      <c r="C9964">
        <v>1982</v>
      </c>
      <c r="D9964" s="61" t="s">
        <v>2549</v>
      </c>
    </row>
    <row r="9965" spans="1:4" hidden="1" x14ac:dyDescent="0.25">
      <c r="A9965" s="61" t="s">
        <v>287</v>
      </c>
      <c r="B9965" s="61" t="s">
        <v>288</v>
      </c>
      <c r="C9965">
        <v>1983</v>
      </c>
      <c r="D9965" s="61" t="s">
        <v>2549</v>
      </c>
    </row>
    <row r="9966" spans="1:4" hidden="1" x14ac:dyDescent="0.25">
      <c r="A9966" s="61" t="s">
        <v>287</v>
      </c>
      <c r="B9966" s="61" t="s">
        <v>288</v>
      </c>
      <c r="C9966">
        <v>1984</v>
      </c>
      <c r="D9966" s="61" t="s">
        <v>2549</v>
      </c>
    </row>
    <row r="9967" spans="1:4" hidden="1" x14ac:dyDescent="0.25">
      <c r="A9967" s="61" t="s">
        <v>287</v>
      </c>
      <c r="B9967" s="61" t="s">
        <v>288</v>
      </c>
      <c r="C9967">
        <v>1985</v>
      </c>
      <c r="D9967" s="61" t="s">
        <v>2549</v>
      </c>
    </row>
    <row r="9968" spans="1:4" hidden="1" x14ac:dyDescent="0.25">
      <c r="A9968" s="61" t="s">
        <v>287</v>
      </c>
      <c r="B9968" s="61" t="s">
        <v>288</v>
      </c>
      <c r="C9968">
        <v>1986</v>
      </c>
      <c r="D9968" s="61" t="s">
        <v>2549</v>
      </c>
    </row>
    <row r="9969" spans="1:4" hidden="1" x14ac:dyDescent="0.25">
      <c r="A9969" s="61" t="s">
        <v>287</v>
      </c>
      <c r="B9969" s="61" t="s">
        <v>288</v>
      </c>
      <c r="C9969">
        <v>1987</v>
      </c>
      <c r="D9969" s="61" t="s">
        <v>1730</v>
      </c>
    </row>
    <row r="9970" spans="1:4" hidden="1" x14ac:dyDescent="0.25">
      <c r="A9970" s="61" t="s">
        <v>287</v>
      </c>
      <c r="B9970" s="61" t="s">
        <v>288</v>
      </c>
      <c r="C9970">
        <v>1988</v>
      </c>
      <c r="D9970" s="61" t="s">
        <v>2164</v>
      </c>
    </row>
    <row r="9971" spans="1:4" hidden="1" x14ac:dyDescent="0.25">
      <c r="A9971" s="61" t="s">
        <v>287</v>
      </c>
      <c r="B9971" s="61" t="s">
        <v>288</v>
      </c>
      <c r="C9971">
        <v>1989</v>
      </c>
      <c r="D9971" s="61" t="s">
        <v>2164</v>
      </c>
    </row>
    <row r="9972" spans="1:4" hidden="1" x14ac:dyDescent="0.25">
      <c r="A9972" s="61" t="s">
        <v>287</v>
      </c>
      <c r="B9972" s="61" t="s">
        <v>288</v>
      </c>
      <c r="C9972">
        <v>1990</v>
      </c>
      <c r="D9972" s="61" t="s">
        <v>2872</v>
      </c>
    </row>
    <row r="9973" spans="1:4" hidden="1" x14ac:dyDescent="0.25">
      <c r="A9973" s="61" t="s">
        <v>287</v>
      </c>
      <c r="B9973" s="61" t="s">
        <v>288</v>
      </c>
      <c r="C9973">
        <v>1991</v>
      </c>
      <c r="D9973" s="61" t="s">
        <v>2872</v>
      </c>
    </row>
    <row r="9974" spans="1:4" hidden="1" x14ac:dyDescent="0.25">
      <c r="A9974" s="61" t="s">
        <v>287</v>
      </c>
      <c r="B9974" s="61" t="s">
        <v>288</v>
      </c>
      <c r="C9974">
        <v>1992</v>
      </c>
      <c r="D9974" s="61" t="s">
        <v>2872</v>
      </c>
    </row>
    <row r="9975" spans="1:4" hidden="1" x14ac:dyDescent="0.25">
      <c r="A9975" s="61" t="s">
        <v>287</v>
      </c>
      <c r="B9975" s="61" t="s">
        <v>288</v>
      </c>
      <c r="C9975">
        <v>1993</v>
      </c>
      <c r="D9975" s="61" t="s">
        <v>2638</v>
      </c>
    </row>
    <row r="9976" spans="1:4" hidden="1" x14ac:dyDescent="0.25">
      <c r="A9976" s="61" t="s">
        <v>287</v>
      </c>
      <c r="B9976" s="61" t="s">
        <v>288</v>
      </c>
      <c r="C9976">
        <v>1994</v>
      </c>
      <c r="D9976" s="61" t="s">
        <v>2638</v>
      </c>
    </row>
    <row r="9977" spans="1:4" hidden="1" x14ac:dyDescent="0.25">
      <c r="A9977" s="61" t="s">
        <v>287</v>
      </c>
      <c r="B9977" s="61" t="s">
        <v>288</v>
      </c>
      <c r="C9977">
        <v>1995</v>
      </c>
      <c r="D9977" s="61" t="s">
        <v>2638</v>
      </c>
    </row>
    <row r="9978" spans="1:4" hidden="1" x14ac:dyDescent="0.25">
      <c r="A9978" s="61" t="s">
        <v>287</v>
      </c>
      <c r="B9978" s="61" t="s">
        <v>288</v>
      </c>
      <c r="C9978">
        <v>1996</v>
      </c>
      <c r="D9978" s="61" t="s">
        <v>2638</v>
      </c>
    </row>
    <row r="9979" spans="1:4" hidden="1" x14ac:dyDescent="0.25">
      <c r="A9979" s="61" t="s">
        <v>287</v>
      </c>
      <c r="B9979" s="61" t="s">
        <v>288</v>
      </c>
      <c r="C9979">
        <v>1997</v>
      </c>
      <c r="D9979" s="61" t="s">
        <v>2546</v>
      </c>
    </row>
    <row r="9980" spans="1:4" hidden="1" x14ac:dyDescent="0.25">
      <c r="A9980" s="61" t="s">
        <v>287</v>
      </c>
      <c r="B9980" s="61" t="s">
        <v>288</v>
      </c>
      <c r="C9980">
        <v>1998</v>
      </c>
      <c r="D9980" s="61" t="s">
        <v>2546</v>
      </c>
    </row>
    <row r="9981" spans="1:4" hidden="1" x14ac:dyDescent="0.25">
      <c r="A9981" s="61" t="s">
        <v>287</v>
      </c>
      <c r="B9981" s="61" t="s">
        <v>288</v>
      </c>
      <c r="C9981">
        <v>1999</v>
      </c>
      <c r="D9981" s="61" t="s">
        <v>2546</v>
      </c>
    </row>
    <row r="9982" spans="1:4" hidden="1" x14ac:dyDescent="0.25">
      <c r="A9982" s="61" t="s">
        <v>287</v>
      </c>
      <c r="B9982" s="61" t="s">
        <v>288</v>
      </c>
      <c r="C9982">
        <v>2000</v>
      </c>
      <c r="D9982" s="61" t="s">
        <v>2555</v>
      </c>
    </row>
    <row r="9983" spans="1:4" hidden="1" x14ac:dyDescent="0.25">
      <c r="A9983" s="61" t="s">
        <v>287</v>
      </c>
      <c r="B9983" s="61" t="s">
        <v>288</v>
      </c>
      <c r="C9983">
        <v>2001</v>
      </c>
      <c r="D9983" s="61" t="s">
        <v>2365</v>
      </c>
    </row>
    <row r="9984" spans="1:4" hidden="1" x14ac:dyDescent="0.25">
      <c r="A9984" s="61" t="s">
        <v>287</v>
      </c>
      <c r="B9984" s="61" t="s">
        <v>288</v>
      </c>
      <c r="C9984">
        <v>2002</v>
      </c>
      <c r="D9984" s="61" t="s">
        <v>1823</v>
      </c>
    </row>
    <row r="9985" spans="1:4" hidden="1" x14ac:dyDescent="0.25">
      <c r="A9985" s="61" t="s">
        <v>287</v>
      </c>
      <c r="B9985" s="61" t="s">
        <v>288</v>
      </c>
      <c r="C9985">
        <v>2003</v>
      </c>
      <c r="D9985" s="61" t="s">
        <v>1823</v>
      </c>
    </row>
    <row r="9986" spans="1:4" hidden="1" x14ac:dyDescent="0.25">
      <c r="A9986" s="61" t="s">
        <v>287</v>
      </c>
      <c r="B9986" s="61" t="s">
        <v>288</v>
      </c>
      <c r="C9986">
        <v>2004</v>
      </c>
      <c r="D9986" s="61" t="s">
        <v>1823</v>
      </c>
    </row>
    <row r="9987" spans="1:4" hidden="1" x14ac:dyDescent="0.25">
      <c r="A9987" s="61" t="s">
        <v>287</v>
      </c>
      <c r="B9987" s="61" t="s">
        <v>288</v>
      </c>
      <c r="C9987">
        <v>2005</v>
      </c>
      <c r="D9987" s="61" t="s">
        <v>1823</v>
      </c>
    </row>
    <row r="9988" spans="1:4" hidden="1" x14ac:dyDescent="0.25">
      <c r="A9988" s="61" t="s">
        <v>287</v>
      </c>
      <c r="B9988" s="61" t="s">
        <v>288</v>
      </c>
      <c r="C9988">
        <v>2006</v>
      </c>
      <c r="D9988" s="61" t="s">
        <v>2418</v>
      </c>
    </row>
    <row r="9989" spans="1:4" hidden="1" x14ac:dyDescent="0.25">
      <c r="A9989" s="61" t="s">
        <v>287</v>
      </c>
      <c r="B9989" s="61" t="s">
        <v>288</v>
      </c>
      <c r="C9989">
        <v>2007</v>
      </c>
      <c r="D9989" s="61" t="s">
        <v>2873</v>
      </c>
    </row>
    <row r="9990" spans="1:4" hidden="1" x14ac:dyDescent="0.25">
      <c r="A9990" s="61" t="s">
        <v>287</v>
      </c>
      <c r="B9990" s="61" t="s">
        <v>288</v>
      </c>
      <c r="C9990">
        <v>2008</v>
      </c>
      <c r="D9990" s="61" t="s">
        <v>535</v>
      </c>
    </row>
    <row r="9991" spans="1:4" hidden="1" x14ac:dyDescent="0.25">
      <c r="A9991" s="61" t="s">
        <v>287</v>
      </c>
      <c r="B9991" s="61" t="s">
        <v>288</v>
      </c>
      <c r="C9991">
        <v>2009</v>
      </c>
      <c r="D9991" s="61" t="s">
        <v>2574</v>
      </c>
    </row>
    <row r="9992" spans="1:4" hidden="1" x14ac:dyDescent="0.25">
      <c r="A9992" s="61" t="s">
        <v>287</v>
      </c>
      <c r="B9992" s="61" t="s">
        <v>288</v>
      </c>
      <c r="C9992">
        <v>2010</v>
      </c>
      <c r="D9992" s="61" t="s">
        <v>1837</v>
      </c>
    </row>
    <row r="9993" spans="1:4" hidden="1" x14ac:dyDescent="0.25">
      <c r="A9993" s="61" t="s">
        <v>287</v>
      </c>
      <c r="B9993" s="61" t="s">
        <v>288</v>
      </c>
      <c r="C9993">
        <v>2011</v>
      </c>
      <c r="D9993" s="61" t="s">
        <v>1837</v>
      </c>
    </row>
    <row r="9994" spans="1:4" hidden="1" x14ac:dyDescent="0.25">
      <c r="A9994" s="61" t="s">
        <v>287</v>
      </c>
      <c r="B9994" s="61" t="s">
        <v>288</v>
      </c>
      <c r="C9994">
        <v>2012</v>
      </c>
      <c r="D9994" s="61" t="s">
        <v>1837</v>
      </c>
    </row>
    <row r="9995" spans="1:4" hidden="1" x14ac:dyDescent="0.25">
      <c r="A9995" s="61" t="s">
        <v>287</v>
      </c>
      <c r="B9995" s="61" t="s">
        <v>288</v>
      </c>
      <c r="C9995">
        <v>2013</v>
      </c>
      <c r="D9995" s="61" t="s">
        <v>1859</v>
      </c>
    </row>
    <row r="9996" spans="1:4" hidden="1" x14ac:dyDescent="0.25">
      <c r="A9996" s="61" t="s">
        <v>287</v>
      </c>
      <c r="B9996" s="61" t="s">
        <v>288</v>
      </c>
      <c r="C9996">
        <v>2014</v>
      </c>
      <c r="D9996" s="61" t="s">
        <v>2271</v>
      </c>
    </row>
    <row r="9997" spans="1:4" hidden="1" x14ac:dyDescent="0.25">
      <c r="A9997" s="61" t="s">
        <v>287</v>
      </c>
      <c r="B9997" s="61" t="s">
        <v>288</v>
      </c>
      <c r="C9997">
        <v>2015</v>
      </c>
      <c r="D9997" s="61" t="s">
        <v>2357</v>
      </c>
    </row>
    <row r="9998" spans="1:4" hidden="1" x14ac:dyDescent="0.25">
      <c r="A9998" s="61" t="s">
        <v>287</v>
      </c>
      <c r="B9998" s="61" t="s">
        <v>288</v>
      </c>
      <c r="C9998">
        <v>2016</v>
      </c>
      <c r="D9998" s="61" t="s">
        <v>1838</v>
      </c>
    </row>
    <row r="9999" spans="1:4" hidden="1" x14ac:dyDescent="0.25">
      <c r="A9999" s="61" t="s">
        <v>287</v>
      </c>
      <c r="B9999" s="61" t="s">
        <v>288</v>
      </c>
      <c r="C9999">
        <v>2017</v>
      </c>
      <c r="D9999" s="61" t="s">
        <v>2874</v>
      </c>
    </row>
    <row r="10000" spans="1:4" hidden="1" x14ac:dyDescent="0.25">
      <c r="A10000" s="61" t="s">
        <v>287</v>
      </c>
      <c r="B10000" s="61" t="s">
        <v>288</v>
      </c>
      <c r="C10000">
        <v>2018</v>
      </c>
      <c r="D10000" s="61" t="s">
        <v>2640</v>
      </c>
    </row>
    <row r="10001" spans="1:4" hidden="1" x14ac:dyDescent="0.25">
      <c r="A10001" s="61" t="s">
        <v>287</v>
      </c>
      <c r="B10001" s="61" t="s">
        <v>288</v>
      </c>
      <c r="C10001">
        <v>2019</v>
      </c>
      <c r="D10001" s="61" t="s">
        <v>2404</v>
      </c>
    </row>
    <row r="10002" spans="1:4" hidden="1" x14ac:dyDescent="0.25">
      <c r="A10002" s="61" t="s">
        <v>287</v>
      </c>
      <c r="B10002" s="61" t="s">
        <v>288</v>
      </c>
      <c r="C10002">
        <v>2020</v>
      </c>
      <c r="D10002" s="61" t="s">
        <v>2875</v>
      </c>
    </row>
    <row r="10003" spans="1:4" hidden="1" x14ac:dyDescent="0.25">
      <c r="A10003" s="61" t="s">
        <v>287</v>
      </c>
      <c r="B10003" s="61" t="s">
        <v>288</v>
      </c>
      <c r="C10003">
        <v>2021</v>
      </c>
      <c r="D10003" s="61" t="s">
        <v>1844</v>
      </c>
    </row>
    <row r="10004" spans="1:4" hidden="1" x14ac:dyDescent="0.25">
      <c r="A10004" s="61" t="s">
        <v>287</v>
      </c>
      <c r="B10004" s="61" t="s">
        <v>288</v>
      </c>
      <c r="C10004">
        <v>2022</v>
      </c>
      <c r="D10004" s="61" t="s">
        <v>2220</v>
      </c>
    </row>
    <row r="10005" spans="1:4" x14ac:dyDescent="0.25">
      <c r="A10005" s="61" t="s">
        <v>287</v>
      </c>
      <c r="B10005" s="61" t="s">
        <v>288</v>
      </c>
      <c r="C10005">
        <v>2023</v>
      </c>
      <c r="D10005" s="61">
        <v>0.8</v>
      </c>
    </row>
    <row r="10006" spans="1:4" hidden="1" x14ac:dyDescent="0.25">
      <c r="A10006" s="61" t="s">
        <v>81</v>
      </c>
      <c r="B10006" s="61" t="s">
        <v>286</v>
      </c>
      <c r="C10006">
        <v>1789</v>
      </c>
      <c r="D10006" s="61" t="s">
        <v>2193</v>
      </c>
    </row>
    <row r="10007" spans="1:4" hidden="1" x14ac:dyDescent="0.25">
      <c r="A10007" s="61" t="s">
        <v>81</v>
      </c>
      <c r="B10007" s="61" t="s">
        <v>286</v>
      </c>
      <c r="C10007">
        <v>1790</v>
      </c>
      <c r="D10007" s="61" t="s">
        <v>2193</v>
      </c>
    </row>
    <row r="10008" spans="1:4" hidden="1" x14ac:dyDescent="0.25">
      <c r="A10008" s="61" t="s">
        <v>81</v>
      </c>
      <c r="B10008" s="61" t="s">
        <v>286</v>
      </c>
      <c r="C10008">
        <v>1791</v>
      </c>
      <c r="D10008" s="61" t="s">
        <v>2193</v>
      </c>
    </row>
    <row r="10009" spans="1:4" hidden="1" x14ac:dyDescent="0.25">
      <c r="A10009" s="61" t="s">
        <v>81</v>
      </c>
      <c r="B10009" s="61" t="s">
        <v>286</v>
      </c>
      <c r="C10009">
        <v>1792</v>
      </c>
      <c r="D10009" s="61" t="s">
        <v>2193</v>
      </c>
    </row>
    <row r="10010" spans="1:4" hidden="1" x14ac:dyDescent="0.25">
      <c r="A10010" s="61" t="s">
        <v>81</v>
      </c>
      <c r="B10010" s="61" t="s">
        <v>286</v>
      </c>
      <c r="C10010">
        <v>1793</v>
      </c>
      <c r="D10010" s="61" t="s">
        <v>2193</v>
      </c>
    </row>
    <row r="10011" spans="1:4" hidden="1" x14ac:dyDescent="0.25">
      <c r="A10011" s="61" t="s">
        <v>81</v>
      </c>
      <c r="B10011" s="61" t="s">
        <v>286</v>
      </c>
      <c r="C10011">
        <v>1794</v>
      </c>
      <c r="D10011" s="61" t="s">
        <v>2193</v>
      </c>
    </row>
    <row r="10012" spans="1:4" hidden="1" x14ac:dyDescent="0.25">
      <c r="A10012" s="61" t="s">
        <v>81</v>
      </c>
      <c r="B10012" s="61" t="s">
        <v>286</v>
      </c>
      <c r="C10012">
        <v>1795</v>
      </c>
      <c r="D10012" s="61" t="s">
        <v>2193</v>
      </c>
    </row>
    <row r="10013" spans="1:4" hidden="1" x14ac:dyDescent="0.25">
      <c r="A10013" s="61" t="s">
        <v>81</v>
      </c>
      <c r="B10013" s="61" t="s">
        <v>286</v>
      </c>
      <c r="C10013">
        <v>1796</v>
      </c>
      <c r="D10013" s="61" t="s">
        <v>2193</v>
      </c>
    </row>
    <row r="10014" spans="1:4" hidden="1" x14ac:dyDescent="0.25">
      <c r="A10014" s="61" t="s">
        <v>81</v>
      </c>
      <c r="B10014" s="61" t="s">
        <v>286</v>
      </c>
      <c r="C10014">
        <v>1797</v>
      </c>
      <c r="D10014" s="61" t="s">
        <v>2193</v>
      </c>
    </row>
    <row r="10015" spans="1:4" hidden="1" x14ac:dyDescent="0.25">
      <c r="A10015" s="61" t="s">
        <v>81</v>
      </c>
      <c r="B10015" s="61" t="s">
        <v>286</v>
      </c>
      <c r="C10015">
        <v>1798</v>
      </c>
      <c r="D10015" s="61" t="s">
        <v>2193</v>
      </c>
    </row>
    <row r="10016" spans="1:4" hidden="1" x14ac:dyDescent="0.25">
      <c r="A10016" s="61" t="s">
        <v>81</v>
      </c>
      <c r="B10016" s="61" t="s">
        <v>286</v>
      </c>
      <c r="C10016">
        <v>1799</v>
      </c>
      <c r="D10016" s="61" t="s">
        <v>2193</v>
      </c>
    </row>
    <row r="10017" spans="1:4" hidden="1" x14ac:dyDescent="0.25">
      <c r="A10017" s="61" t="s">
        <v>81</v>
      </c>
      <c r="B10017" s="61" t="s">
        <v>286</v>
      </c>
      <c r="C10017">
        <v>1800</v>
      </c>
      <c r="D10017" s="61" t="s">
        <v>2193</v>
      </c>
    </row>
    <row r="10018" spans="1:4" hidden="1" x14ac:dyDescent="0.25">
      <c r="A10018" s="61" t="s">
        <v>81</v>
      </c>
      <c r="B10018" s="61" t="s">
        <v>286</v>
      </c>
      <c r="C10018">
        <v>1801</v>
      </c>
      <c r="D10018" s="61" t="s">
        <v>2193</v>
      </c>
    </row>
    <row r="10019" spans="1:4" hidden="1" x14ac:dyDescent="0.25">
      <c r="A10019" s="61" t="s">
        <v>81</v>
      </c>
      <c r="B10019" s="61" t="s">
        <v>286</v>
      </c>
      <c r="C10019">
        <v>1802</v>
      </c>
      <c r="D10019" s="61" t="s">
        <v>2193</v>
      </c>
    </row>
    <row r="10020" spans="1:4" hidden="1" x14ac:dyDescent="0.25">
      <c r="A10020" s="61" t="s">
        <v>81</v>
      </c>
      <c r="B10020" s="61" t="s">
        <v>286</v>
      </c>
      <c r="C10020">
        <v>1803</v>
      </c>
      <c r="D10020" s="61" t="s">
        <v>2193</v>
      </c>
    </row>
    <row r="10021" spans="1:4" hidden="1" x14ac:dyDescent="0.25">
      <c r="A10021" s="61" t="s">
        <v>81</v>
      </c>
      <c r="B10021" s="61" t="s">
        <v>286</v>
      </c>
      <c r="C10021">
        <v>1804</v>
      </c>
      <c r="D10021" s="61" t="s">
        <v>2193</v>
      </c>
    </row>
    <row r="10022" spans="1:4" hidden="1" x14ac:dyDescent="0.25">
      <c r="A10022" s="61" t="s">
        <v>81</v>
      </c>
      <c r="B10022" s="61" t="s">
        <v>286</v>
      </c>
      <c r="C10022">
        <v>1805</v>
      </c>
      <c r="D10022" s="61" t="s">
        <v>2193</v>
      </c>
    </row>
    <row r="10023" spans="1:4" hidden="1" x14ac:dyDescent="0.25">
      <c r="A10023" s="61" t="s">
        <v>81</v>
      </c>
      <c r="B10023" s="61" t="s">
        <v>286</v>
      </c>
      <c r="C10023">
        <v>1806</v>
      </c>
      <c r="D10023" s="61" t="s">
        <v>2193</v>
      </c>
    </row>
    <row r="10024" spans="1:4" hidden="1" x14ac:dyDescent="0.25">
      <c r="A10024" s="61" t="s">
        <v>81</v>
      </c>
      <c r="B10024" s="61" t="s">
        <v>286</v>
      </c>
      <c r="C10024">
        <v>1807</v>
      </c>
      <c r="D10024" s="61" t="s">
        <v>2193</v>
      </c>
    </row>
    <row r="10025" spans="1:4" hidden="1" x14ac:dyDescent="0.25">
      <c r="A10025" s="61" t="s">
        <v>81</v>
      </c>
      <c r="B10025" s="61" t="s">
        <v>286</v>
      </c>
      <c r="C10025">
        <v>1808</v>
      </c>
      <c r="D10025" s="61" t="s">
        <v>2193</v>
      </c>
    </row>
    <row r="10026" spans="1:4" hidden="1" x14ac:dyDescent="0.25">
      <c r="A10026" s="61" t="s">
        <v>81</v>
      </c>
      <c r="B10026" s="61" t="s">
        <v>286</v>
      </c>
      <c r="C10026">
        <v>1809</v>
      </c>
      <c r="D10026" s="61" t="s">
        <v>2233</v>
      </c>
    </row>
    <row r="10027" spans="1:4" hidden="1" x14ac:dyDescent="0.25">
      <c r="A10027" s="61" t="s">
        <v>81</v>
      </c>
      <c r="B10027" s="61" t="s">
        <v>286</v>
      </c>
      <c r="C10027">
        <v>1810</v>
      </c>
      <c r="D10027" s="61" t="s">
        <v>2233</v>
      </c>
    </row>
    <row r="10028" spans="1:4" hidden="1" x14ac:dyDescent="0.25">
      <c r="A10028" s="61" t="s">
        <v>81</v>
      </c>
      <c r="B10028" s="61" t="s">
        <v>286</v>
      </c>
      <c r="C10028">
        <v>1811</v>
      </c>
      <c r="D10028" s="61" t="s">
        <v>2233</v>
      </c>
    </row>
    <row r="10029" spans="1:4" hidden="1" x14ac:dyDescent="0.25">
      <c r="A10029" s="61" t="s">
        <v>81</v>
      </c>
      <c r="B10029" s="61" t="s">
        <v>286</v>
      </c>
      <c r="C10029">
        <v>1812</v>
      </c>
      <c r="D10029" s="61" t="s">
        <v>2233</v>
      </c>
    </row>
    <row r="10030" spans="1:4" hidden="1" x14ac:dyDescent="0.25">
      <c r="A10030" s="61" t="s">
        <v>81</v>
      </c>
      <c r="B10030" s="61" t="s">
        <v>286</v>
      </c>
      <c r="C10030">
        <v>1813</v>
      </c>
      <c r="D10030" s="61" t="s">
        <v>2233</v>
      </c>
    </row>
    <row r="10031" spans="1:4" hidden="1" x14ac:dyDescent="0.25">
      <c r="A10031" s="61" t="s">
        <v>81</v>
      </c>
      <c r="B10031" s="61" t="s">
        <v>286</v>
      </c>
      <c r="C10031">
        <v>1814</v>
      </c>
      <c r="D10031" s="61" t="s">
        <v>2233</v>
      </c>
    </row>
    <row r="10032" spans="1:4" hidden="1" x14ac:dyDescent="0.25">
      <c r="A10032" s="61" t="s">
        <v>81</v>
      </c>
      <c r="B10032" s="61" t="s">
        <v>286</v>
      </c>
      <c r="C10032">
        <v>1815</v>
      </c>
      <c r="D10032" s="61" t="s">
        <v>2233</v>
      </c>
    </row>
    <row r="10033" spans="1:4" hidden="1" x14ac:dyDescent="0.25">
      <c r="A10033" s="61" t="s">
        <v>81</v>
      </c>
      <c r="B10033" s="61" t="s">
        <v>286</v>
      </c>
      <c r="C10033">
        <v>1816</v>
      </c>
      <c r="D10033" s="61" t="s">
        <v>2233</v>
      </c>
    </row>
    <row r="10034" spans="1:4" hidden="1" x14ac:dyDescent="0.25">
      <c r="A10034" s="61" t="s">
        <v>81</v>
      </c>
      <c r="B10034" s="61" t="s">
        <v>286</v>
      </c>
      <c r="C10034">
        <v>1817</v>
      </c>
      <c r="D10034" s="61" t="s">
        <v>2233</v>
      </c>
    </row>
    <row r="10035" spans="1:4" hidden="1" x14ac:dyDescent="0.25">
      <c r="A10035" s="61" t="s">
        <v>81</v>
      </c>
      <c r="B10035" s="61" t="s">
        <v>286</v>
      </c>
      <c r="C10035">
        <v>1818</v>
      </c>
      <c r="D10035" s="61" t="s">
        <v>2233</v>
      </c>
    </row>
    <row r="10036" spans="1:4" hidden="1" x14ac:dyDescent="0.25">
      <c r="A10036" s="61" t="s">
        <v>81</v>
      </c>
      <c r="B10036" s="61" t="s">
        <v>286</v>
      </c>
      <c r="C10036">
        <v>1819</v>
      </c>
      <c r="D10036" s="61" t="s">
        <v>2233</v>
      </c>
    </row>
    <row r="10037" spans="1:4" hidden="1" x14ac:dyDescent="0.25">
      <c r="A10037" s="61" t="s">
        <v>81</v>
      </c>
      <c r="B10037" s="61" t="s">
        <v>286</v>
      </c>
      <c r="C10037">
        <v>1820</v>
      </c>
      <c r="D10037" s="61" t="s">
        <v>2233</v>
      </c>
    </row>
    <row r="10038" spans="1:4" hidden="1" x14ac:dyDescent="0.25">
      <c r="A10038" s="61" t="s">
        <v>81</v>
      </c>
      <c r="B10038" s="61" t="s">
        <v>286</v>
      </c>
      <c r="C10038">
        <v>1821</v>
      </c>
      <c r="D10038" s="61" t="s">
        <v>2233</v>
      </c>
    </row>
    <row r="10039" spans="1:4" hidden="1" x14ac:dyDescent="0.25">
      <c r="A10039" s="61" t="s">
        <v>81</v>
      </c>
      <c r="B10039" s="61" t="s">
        <v>286</v>
      </c>
      <c r="C10039">
        <v>1822</v>
      </c>
      <c r="D10039" s="61" t="s">
        <v>2233</v>
      </c>
    </row>
    <row r="10040" spans="1:4" hidden="1" x14ac:dyDescent="0.25">
      <c r="A10040" s="61" t="s">
        <v>81</v>
      </c>
      <c r="B10040" s="61" t="s">
        <v>286</v>
      </c>
      <c r="C10040">
        <v>1823</v>
      </c>
      <c r="D10040" s="61" t="s">
        <v>2233</v>
      </c>
    </row>
    <row r="10041" spans="1:4" hidden="1" x14ac:dyDescent="0.25">
      <c r="A10041" s="61" t="s">
        <v>81</v>
      </c>
      <c r="B10041" s="61" t="s">
        <v>286</v>
      </c>
      <c r="C10041">
        <v>1824</v>
      </c>
      <c r="D10041" s="61" t="s">
        <v>2233</v>
      </c>
    </row>
    <row r="10042" spans="1:4" hidden="1" x14ac:dyDescent="0.25">
      <c r="A10042" s="61" t="s">
        <v>81</v>
      </c>
      <c r="B10042" s="61" t="s">
        <v>286</v>
      </c>
      <c r="C10042">
        <v>1825</v>
      </c>
      <c r="D10042" s="61" t="s">
        <v>2233</v>
      </c>
    </row>
    <row r="10043" spans="1:4" hidden="1" x14ac:dyDescent="0.25">
      <c r="A10043" s="61" t="s">
        <v>81</v>
      </c>
      <c r="B10043" s="61" t="s">
        <v>286</v>
      </c>
      <c r="C10043">
        <v>1826</v>
      </c>
      <c r="D10043" s="61" t="s">
        <v>2233</v>
      </c>
    </row>
    <row r="10044" spans="1:4" hidden="1" x14ac:dyDescent="0.25">
      <c r="A10044" s="61" t="s">
        <v>81</v>
      </c>
      <c r="B10044" s="61" t="s">
        <v>286</v>
      </c>
      <c r="C10044">
        <v>1827</v>
      </c>
      <c r="D10044" s="61" t="s">
        <v>2233</v>
      </c>
    </row>
    <row r="10045" spans="1:4" hidden="1" x14ac:dyDescent="0.25">
      <c r="A10045" s="61" t="s">
        <v>81</v>
      </c>
      <c r="B10045" s="61" t="s">
        <v>286</v>
      </c>
      <c r="C10045">
        <v>1828</v>
      </c>
      <c r="D10045" s="61" t="s">
        <v>2233</v>
      </c>
    </row>
    <row r="10046" spans="1:4" hidden="1" x14ac:dyDescent="0.25">
      <c r="A10046" s="61" t="s">
        <v>81</v>
      </c>
      <c r="B10046" s="61" t="s">
        <v>286</v>
      </c>
      <c r="C10046">
        <v>1829</v>
      </c>
      <c r="D10046" s="61" t="s">
        <v>2233</v>
      </c>
    </row>
    <row r="10047" spans="1:4" hidden="1" x14ac:dyDescent="0.25">
      <c r="A10047" s="61" t="s">
        <v>81</v>
      </c>
      <c r="B10047" s="61" t="s">
        <v>286</v>
      </c>
      <c r="C10047">
        <v>1830</v>
      </c>
      <c r="D10047" s="61" t="s">
        <v>2233</v>
      </c>
    </row>
    <row r="10048" spans="1:4" hidden="1" x14ac:dyDescent="0.25">
      <c r="A10048" s="61" t="s">
        <v>81</v>
      </c>
      <c r="B10048" s="61" t="s">
        <v>286</v>
      </c>
      <c r="C10048">
        <v>1831</v>
      </c>
      <c r="D10048" s="61" t="s">
        <v>2233</v>
      </c>
    </row>
    <row r="10049" spans="1:4" hidden="1" x14ac:dyDescent="0.25">
      <c r="A10049" s="61" t="s">
        <v>81</v>
      </c>
      <c r="B10049" s="61" t="s">
        <v>286</v>
      </c>
      <c r="C10049">
        <v>1832</v>
      </c>
      <c r="D10049" s="61" t="s">
        <v>2233</v>
      </c>
    </row>
    <row r="10050" spans="1:4" hidden="1" x14ac:dyDescent="0.25">
      <c r="A10050" s="61" t="s">
        <v>81</v>
      </c>
      <c r="B10050" s="61" t="s">
        <v>286</v>
      </c>
      <c r="C10050">
        <v>1833</v>
      </c>
      <c r="D10050" s="61" t="s">
        <v>2233</v>
      </c>
    </row>
    <row r="10051" spans="1:4" hidden="1" x14ac:dyDescent="0.25">
      <c r="A10051" s="61" t="s">
        <v>81</v>
      </c>
      <c r="B10051" s="61" t="s">
        <v>286</v>
      </c>
      <c r="C10051">
        <v>1834</v>
      </c>
      <c r="D10051" s="61" t="s">
        <v>2233</v>
      </c>
    </row>
    <row r="10052" spans="1:4" hidden="1" x14ac:dyDescent="0.25">
      <c r="A10052" s="61" t="s">
        <v>81</v>
      </c>
      <c r="B10052" s="61" t="s">
        <v>286</v>
      </c>
      <c r="C10052">
        <v>1835</v>
      </c>
      <c r="D10052" s="61" t="s">
        <v>2233</v>
      </c>
    </row>
    <row r="10053" spans="1:4" hidden="1" x14ac:dyDescent="0.25">
      <c r="A10053" s="61" t="s">
        <v>81</v>
      </c>
      <c r="B10053" s="61" t="s">
        <v>286</v>
      </c>
      <c r="C10053">
        <v>1836</v>
      </c>
      <c r="D10053" s="61" t="s">
        <v>2233</v>
      </c>
    </row>
    <row r="10054" spans="1:4" hidden="1" x14ac:dyDescent="0.25">
      <c r="A10054" s="61" t="s">
        <v>81</v>
      </c>
      <c r="B10054" s="61" t="s">
        <v>286</v>
      </c>
      <c r="C10054">
        <v>1837</v>
      </c>
      <c r="D10054" s="61" t="s">
        <v>2233</v>
      </c>
    </row>
    <row r="10055" spans="1:4" hidden="1" x14ac:dyDescent="0.25">
      <c r="A10055" s="61" t="s">
        <v>81</v>
      </c>
      <c r="B10055" s="61" t="s">
        <v>286</v>
      </c>
      <c r="C10055">
        <v>1838</v>
      </c>
      <c r="D10055" s="61" t="s">
        <v>2233</v>
      </c>
    </row>
    <row r="10056" spans="1:4" hidden="1" x14ac:dyDescent="0.25">
      <c r="A10056" s="61" t="s">
        <v>81</v>
      </c>
      <c r="B10056" s="61" t="s">
        <v>286</v>
      </c>
      <c r="C10056">
        <v>1839</v>
      </c>
      <c r="D10056" s="61" t="s">
        <v>2233</v>
      </c>
    </row>
    <row r="10057" spans="1:4" hidden="1" x14ac:dyDescent="0.25">
      <c r="A10057" s="61" t="s">
        <v>81</v>
      </c>
      <c r="B10057" s="61" t="s">
        <v>286</v>
      </c>
      <c r="C10057">
        <v>1840</v>
      </c>
      <c r="D10057" s="61" t="s">
        <v>2233</v>
      </c>
    </row>
    <row r="10058" spans="1:4" hidden="1" x14ac:dyDescent="0.25">
      <c r="A10058" s="61" t="s">
        <v>81</v>
      </c>
      <c r="B10058" s="61" t="s">
        <v>286</v>
      </c>
      <c r="C10058">
        <v>1841</v>
      </c>
      <c r="D10058" s="61" t="s">
        <v>2233</v>
      </c>
    </row>
    <row r="10059" spans="1:4" hidden="1" x14ac:dyDescent="0.25">
      <c r="A10059" s="61" t="s">
        <v>81</v>
      </c>
      <c r="B10059" s="61" t="s">
        <v>286</v>
      </c>
      <c r="C10059">
        <v>1842</v>
      </c>
      <c r="D10059" s="61" t="s">
        <v>2233</v>
      </c>
    </row>
    <row r="10060" spans="1:4" hidden="1" x14ac:dyDescent="0.25">
      <c r="A10060" s="61" t="s">
        <v>81</v>
      </c>
      <c r="B10060" s="61" t="s">
        <v>286</v>
      </c>
      <c r="C10060">
        <v>1843</v>
      </c>
      <c r="D10060" s="61" t="s">
        <v>2233</v>
      </c>
    </row>
    <row r="10061" spans="1:4" hidden="1" x14ac:dyDescent="0.25">
      <c r="A10061" s="61" t="s">
        <v>81</v>
      </c>
      <c r="B10061" s="61" t="s">
        <v>286</v>
      </c>
      <c r="C10061">
        <v>1844</v>
      </c>
      <c r="D10061" s="61" t="s">
        <v>2233</v>
      </c>
    </row>
    <row r="10062" spans="1:4" hidden="1" x14ac:dyDescent="0.25">
      <c r="A10062" s="61" t="s">
        <v>81</v>
      </c>
      <c r="B10062" s="61" t="s">
        <v>286</v>
      </c>
      <c r="C10062">
        <v>1845</v>
      </c>
      <c r="D10062" s="61" t="s">
        <v>2233</v>
      </c>
    </row>
    <row r="10063" spans="1:4" hidden="1" x14ac:dyDescent="0.25">
      <c r="A10063" s="61" t="s">
        <v>81</v>
      </c>
      <c r="B10063" s="61" t="s">
        <v>286</v>
      </c>
      <c r="C10063">
        <v>1846</v>
      </c>
      <c r="D10063" s="61" t="s">
        <v>2233</v>
      </c>
    </row>
    <row r="10064" spans="1:4" hidden="1" x14ac:dyDescent="0.25">
      <c r="A10064" s="61" t="s">
        <v>81</v>
      </c>
      <c r="B10064" s="61" t="s">
        <v>286</v>
      </c>
      <c r="C10064">
        <v>1847</v>
      </c>
      <c r="D10064" s="61" t="s">
        <v>2233</v>
      </c>
    </row>
    <row r="10065" spans="1:4" hidden="1" x14ac:dyDescent="0.25">
      <c r="A10065" s="61" t="s">
        <v>81</v>
      </c>
      <c r="B10065" s="61" t="s">
        <v>286</v>
      </c>
      <c r="C10065">
        <v>1848</v>
      </c>
      <c r="D10065" s="61" t="s">
        <v>2233</v>
      </c>
    </row>
    <row r="10066" spans="1:4" hidden="1" x14ac:dyDescent="0.25">
      <c r="A10066" s="61" t="s">
        <v>81</v>
      </c>
      <c r="B10066" s="61" t="s">
        <v>286</v>
      </c>
      <c r="C10066">
        <v>1849</v>
      </c>
      <c r="D10066" s="61" t="s">
        <v>2233</v>
      </c>
    </row>
    <row r="10067" spans="1:4" hidden="1" x14ac:dyDescent="0.25">
      <c r="A10067" s="61" t="s">
        <v>81</v>
      </c>
      <c r="B10067" s="61" t="s">
        <v>286</v>
      </c>
      <c r="C10067">
        <v>1850</v>
      </c>
      <c r="D10067" s="61" t="s">
        <v>2233</v>
      </c>
    </row>
    <row r="10068" spans="1:4" hidden="1" x14ac:dyDescent="0.25">
      <c r="A10068" s="61" t="s">
        <v>81</v>
      </c>
      <c r="B10068" s="61" t="s">
        <v>286</v>
      </c>
      <c r="C10068">
        <v>1851</v>
      </c>
      <c r="D10068" s="61" t="s">
        <v>2233</v>
      </c>
    </row>
    <row r="10069" spans="1:4" hidden="1" x14ac:dyDescent="0.25">
      <c r="A10069" s="61" t="s">
        <v>81</v>
      </c>
      <c r="B10069" s="61" t="s">
        <v>286</v>
      </c>
      <c r="C10069">
        <v>1852</v>
      </c>
      <c r="D10069" s="61" t="s">
        <v>2233</v>
      </c>
    </row>
    <row r="10070" spans="1:4" hidden="1" x14ac:dyDescent="0.25">
      <c r="A10070" s="61" t="s">
        <v>81</v>
      </c>
      <c r="B10070" s="61" t="s">
        <v>286</v>
      </c>
      <c r="C10070">
        <v>1853</v>
      </c>
      <c r="D10070" s="61" t="s">
        <v>2233</v>
      </c>
    </row>
    <row r="10071" spans="1:4" hidden="1" x14ac:dyDescent="0.25">
      <c r="A10071" s="61" t="s">
        <v>81</v>
      </c>
      <c r="B10071" s="61" t="s">
        <v>286</v>
      </c>
      <c r="C10071">
        <v>1854</v>
      </c>
      <c r="D10071" s="61" t="s">
        <v>2233</v>
      </c>
    </row>
    <row r="10072" spans="1:4" hidden="1" x14ac:dyDescent="0.25">
      <c r="A10072" s="61" t="s">
        <v>81</v>
      </c>
      <c r="B10072" s="61" t="s">
        <v>286</v>
      </c>
      <c r="C10072">
        <v>1855</v>
      </c>
      <c r="D10072" s="61" t="s">
        <v>2233</v>
      </c>
    </row>
    <row r="10073" spans="1:4" hidden="1" x14ac:dyDescent="0.25">
      <c r="A10073" s="61" t="s">
        <v>81</v>
      </c>
      <c r="B10073" s="61" t="s">
        <v>286</v>
      </c>
      <c r="C10073">
        <v>1856</v>
      </c>
      <c r="D10073" s="61" t="s">
        <v>2233</v>
      </c>
    </row>
    <row r="10074" spans="1:4" hidden="1" x14ac:dyDescent="0.25">
      <c r="A10074" s="61" t="s">
        <v>81</v>
      </c>
      <c r="B10074" s="61" t="s">
        <v>286</v>
      </c>
      <c r="C10074">
        <v>1857</v>
      </c>
      <c r="D10074" s="61" t="s">
        <v>2233</v>
      </c>
    </row>
    <row r="10075" spans="1:4" hidden="1" x14ac:dyDescent="0.25">
      <c r="A10075" s="61" t="s">
        <v>81</v>
      </c>
      <c r="B10075" s="61" t="s">
        <v>286</v>
      </c>
      <c r="C10075">
        <v>1858</v>
      </c>
      <c r="D10075" s="61" t="s">
        <v>2233</v>
      </c>
    </row>
    <row r="10076" spans="1:4" hidden="1" x14ac:dyDescent="0.25">
      <c r="A10076" s="61" t="s">
        <v>81</v>
      </c>
      <c r="B10076" s="61" t="s">
        <v>286</v>
      </c>
      <c r="C10076">
        <v>1859</v>
      </c>
      <c r="D10076" s="61" t="s">
        <v>2233</v>
      </c>
    </row>
    <row r="10077" spans="1:4" hidden="1" x14ac:dyDescent="0.25">
      <c r="A10077" s="61" t="s">
        <v>81</v>
      </c>
      <c r="B10077" s="61" t="s">
        <v>286</v>
      </c>
      <c r="C10077">
        <v>1860</v>
      </c>
      <c r="D10077" s="61" t="s">
        <v>2233</v>
      </c>
    </row>
    <row r="10078" spans="1:4" hidden="1" x14ac:dyDescent="0.25">
      <c r="A10078" s="61" t="s">
        <v>81</v>
      </c>
      <c r="B10078" s="61" t="s">
        <v>286</v>
      </c>
      <c r="C10078">
        <v>1861</v>
      </c>
      <c r="D10078" s="61" t="s">
        <v>2233</v>
      </c>
    </row>
    <row r="10079" spans="1:4" hidden="1" x14ac:dyDescent="0.25">
      <c r="A10079" s="61" t="s">
        <v>81</v>
      </c>
      <c r="B10079" s="61" t="s">
        <v>286</v>
      </c>
      <c r="C10079">
        <v>1862</v>
      </c>
      <c r="D10079" s="61" t="s">
        <v>2233</v>
      </c>
    </row>
    <row r="10080" spans="1:4" hidden="1" x14ac:dyDescent="0.25">
      <c r="A10080" s="61" t="s">
        <v>81</v>
      </c>
      <c r="B10080" s="61" t="s">
        <v>286</v>
      </c>
      <c r="C10080">
        <v>1863</v>
      </c>
      <c r="D10080" s="61" t="s">
        <v>2233</v>
      </c>
    </row>
    <row r="10081" spans="1:4" hidden="1" x14ac:dyDescent="0.25">
      <c r="A10081" s="61" t="s">
        <v>81</v>
      </c>
      <c r="B10081" s="61" t="s">
        <v>286</v>
      </c>
      <c r="C10081">
        <v>1864</v>
      </c>
      <c r="D10081" s="61" t="s">
        <v>2233</v>
      </c>
    </row>
    <row r="10082" spans="1:4" hidden="1" x14ac:dyDescent="0.25">
      <c r="A10082" s="61" t="s">
        <v>81</v>
      </c>
      <c r="B10082" s="61" t="s">
        <v>286</v>
      </c>
      <c r="C10082">
        <v>1865</v>
      </c>
      <c r="D10082" s="61" t="s">
        <v>2233</v>
      </c>
    </row>
    <row r="10083" spans="1:4" hidden="1" x14ac:dyDescent="0.25">
      <c r="A10083" s="61" t="s">
        <v>81</v>
      </c>
      <c r="B10083" s="61" t="s">
        <v>286</v>
      </c>
      <c r="C10083">
        <v>1866</v>
      </c>
      <c r="D10083" s="61" t="s">
        <v>2233</v>
      </c>
    </row>
    <row r="10084" spans="1:4" hidden="1" x14ac:dyDescent="0.25">
      <c r="A10084" s="61" t="s">
        <v>81</v>
      </c>
      <c r="B10084" s="61" t="s">
        <v>286</v>
      </c>
      <c r="C10084">
        <v>1867</v>
      </c>
      <c r="D10084" s="61" t="s">
        <v>2233</v>
      </c>
    </row>
    <row r="10085" spans="1:4" hidden="1" x14ac:dyDescent="0.25">
      <c r="A10085" s="61" t="s">
        <v>81</v>
      </c>
      <c r="B10085" s="61" t="s">
        <v>286</v>
      </c>
      <c r="C10085">
        <v>1868</v>
      </c>
      <c r="D10085" s="61" t="s">
        <v>2233</v>
      </c>
    </row>
    <row r="10086" spans="1:4" hidden="1" x14ac:dyDescent="0.25">
      <c r="A10086" s="61" t="s">
        <v>81</v>
      </c>
      <c r="B10086" s="61" t="s">
        <v>286</v>
      </c>
      <c r="C10086">
        <v>1869</v>
      </c>
      <c r="D10086" s="61" t="s">
        <v>2233</v>
      </c>
    </row>
    <row r="10087" spans="1:4" hidden="1" x14ac:dyDescent="0.25">
      <c r="A10087" s="61" t="s">
        <v>81</v>
      </c>
      <c r="B10087" s="61" t="s">
        <v>286</v>
      </c>
      <c r="C10087">
        <v>1870</v>
      </c>
      <c r="D10087" s="61" t="s">
        <v>2233</v>
      </c>
    </row>
    <row r="10088" spans="1:4" hidden="1" x14ac:dyDescent="0.25">
      <c r="A10088" s="61" t="s">
        <v>81</v>
      </c>
      <c r="B10088" s="61" t="s">
        <v>286</v>
      </c>
      <c r="C10088">
        <v>1871</v>
      </c>
      <c r="D10088" s="61" t="s">
        <v>2233</v>
      </c>
    </row>
    <row r="10089" spans="1:4" hidden="1" x14ac:dyDescent="0.25">
      <c r="A10089" s="61" t="s">
        <v>81</v>
      </c>
      <c r="B10089" s="61" t="s">
        <v>286</v>
      </c>
      <c r="C10089">
        <v>1872</v>
      </c>
      <c r="D10089" s="61" t="s">
        <v>2233</v>
      </c>
    </row>
    <row r="10090" spans="1:4" hidden="1" x14ac:dyDescent="0.25">
      <c r="A10090" s="61" t="s">
        <v>81</v>
      </c>
      <c r="B10090" s="61" t="s">
        <v>286</v>
      </c>
      <c r="C10090">
        <v>1873</v>
      </c>
      <c r="D10090" s="61" t="s">
        <v>2233</v>
      </c>
    </row>
    <row r="10091" spans="1:4" hidden="1" x14ac:dyDescent="0.25">
      <c r="A10091" s="61" t="s">
        <v>81</v>
      </c>
      <c r="B10091" s="61" t="s">
        <v>286</v>
      </c>
      <c r="C10091">
        <v>1874</v>
      </c>
      <c r="D10091" s="61" t="s">
        <v>2233</v>
      </c>
    </row>
    <row r="10092" spans="1:4" hidden="1" x14ac:dyDescent="0.25">
      <c r="A10092" s="61" t="s">
        <v>81</v>
      </c>
      <c r="B10092" s="61" t="s">
        <v>286</v>
      </c>
      <c r="C10092">
        <v>1875</v>
      </c>
      <c r="D10092" s="61" t="s">
        <v>2233</v>
      </c>
    </row>
    <row r="10093" spans="1:4" hidden="1" x14ac:dyDescent="0.25">
      <c r="A10093" s="61" t="s">
        <v>81</v>
      </c>
      <c r="B10093" s="61" t="s">
        <v>286</v>
      </c>
      <c r="C10093">
        <v>1876</v>
      </c>
      <c r="D10093" s="61" t="s">
        <v>2233</v>
      </c>
    </row>
    <row r="10094" spans="1:4" hidden="1" x14ac:dyDescent="0.25">
      <c r="A10094" s="61" t="s">
        <v>81</v>
      </c>
      <c r="B10094" s="61" t="s">
        <v>286</v>
      </c>
      <c r="C10094">
        <v>1877</v>
      </c>
      <c r="D10094" s="61" t="s">
        <v>2233</v>
      </c>
    </row>
    <row r="10095" spans="1:4" hidden="1" x14ac:dyDescent="0.25">
      <c r="A10095" s="61" t="s">
        <v>81</v>
      </c>
      <c r="B10095" s="61" t="s">
        <v>286</v>
      </c>
      <c r="C10095">
        <v>1878</v>
      </c>
      <c r="D10095" s="61" t="s">
        <v>2233</v>
      </c>
    </row>
    <row r="10096" spans="1:4" hidden="1" x14ac:dyDescent="0.25">
      <c r="A10096" s="61" t="s">
        <v>81</v>
      </c>
      <c r="B10096" s="61" t="s">
        <v>286</v>
      </c>
      <c r="C10096">
        <v>1879</v>
      </c>
      <c r="D10096" s="61" t="s">
        <v>2233</v>
      </c>
    </row>
    <row r="10097" spans="1:4" hidden="1" x14ac:dyDescent="0.25">
      <c r="A10097" s="61" t="s">
        <v>81</v>
      </c>
      <c r="B10097" s="61" t="s">
        <v>286</v>
      </c>
      <c r="C10097">
        <v>1880</v>
      </c>
      <c r="D10097" s="61" t="s">
        <v>2233</v>
      </c>
    </row>
    <row r="10098" spans="1:4" hidden="1" x14ac:dyDescent="0.25">
      <c r="A10098" s="61" t="s">
        <v>81</v>
      </c>
      <c r="B10098" s="61" t="s">
        <v>286</v>
      </c>
      <c r="C10098">
        <v>1881</v>
      </c>
      <c r="D10098" s="61" t="s">
        <v>2233</v>
      </c>
    </row>
    <row r="10099" spans="1:4" hidden="1" x14ac:dyDescent="0.25">
      <c r="A10099" s="61" t="s">
        <v>81</v>
      </c>
      <c r="B10099" s="61" t="s">
        <v>286</v>
      </c>
      <c r="C10099">
        <v>1882</v>
      </c>
      <c r="D10099" s="61" t="s">
        <v>2233</v>
      </c>
    </row>
    <row r="10100" spans="1:4" hidden="1" x14ac:dyDescent="0.25">
      <c r="A10100" s="61" t="s">
        <v>81</v>
      </c>
      <c r="B10100" s="61" t="s">
        <v>286</v>
      </c>
      <c r="C10100">
        <v>1883</v>
      </c>
      <c r="D10100" s="61" t="s">
        <v>2233</v>
      </c>
    </row>
    <row r="10101" spans="1:4" hidden="1" x14ac:dyDescent="0.25">
      <c r="A10101" s="61" t="s">
        <v>81</v>
      </c>
      <c r="B10101" s="61" t="s">
        <v>286</v>
      </c>
      <c r="C10101">
        <v>1884</v>
      </c>
      <c r="D10101" s="61" t="s">
        <v>2233</v>
      </c>
    </row>
    <row r="10102" spans="1:4" hidden="1" x14ac:dyDescent="0.25">
      <c r="A10102" s="61" t="s">
        <v>81</v>
      </c>
      <c r="B10102" s="61" t="s">
        <v>286</v>
      </c>
      <c r="C10102">
        <v>1885</v>
      </c>
      <c r="D10102" s="61" t="s">
        <v>2233</v>
      </c>
    </row>
    <row r="10103" spans="1:4" hidden="1" x14ac:dyDescent="0.25">
      <c r="A10103" s="61" t="s">
        <v>81</v>
      </c>
      <c r="B10103" s="61" t="s">
        <v>286</v>
      </c>
      <c r="C10103">
        <v>1886</v>
      </c>
      <c r="D10103" s="61" t="s">
        <v>2233</v>
      </c>
    </row>
    <row r="10104" spans="1:4" hidden="1" x14ac:dyDescent="0.25">
      <c r="A10104" s="61" t="s">
        <v>81</v>
      </c>
      <c r="B10104" s="61" t="s">
        <v>286</v>
      </c>
      <c r="C10104">
        <v>1887</v>
      </c>
      <c r="D10104" s="61" t="s">
        <v>2233</v>
      </c>
    </row>
    <row r="10105" spans="1:4" hidden="1" x14ac:dyDescent="0.25">
      <c r="A10105" s="61" t="s">
        <v>81</v>
      </c>
      <c r="B10105" s="61" t="s">
        <v>286</v>
      </c>
      <c r="C10105">
        <v>1888</v>
      </c>
      <c r="D10105" s="61" t="s">
        <v>2233</v>
      </c>
    </row>
    <row r="10106" spans="1:4" hidden="1" x14ac:dyDescent="0.25">
      <c r="A10106" s="61" t="s">
        <v>81</v>
      </c>
      <c r="B10106" s="61" t="s">
        <v>286</v>
      </c>
      <c r="C10106">
        <v>1889</v>
      </c>
      <c r="D10106" s="61" t="s">
        <v>2233</v>
      </c>
    </row>
    <row r="10107" spans="1:4" hidden="1" x14ac:dyDescent="0.25">
      <c r="A10107" s="61" t="s">
        <v>81</v>
      </c>
      <c r="B10107" s="61" t="s">
        <v>286</v>
      </c>
      <c r="C10107">
        <v>1890</v>
      </c>
      <c r="D10107" s="61" t="s">
        <v>2233</v>
      </c>
    </row>
    <row r="10108" spans="1:4" hidden="1" x14ac:dyDescent="0.25">
      <c r="A10108" s="61" t="s">
        <v>81</v>
      </c>
      <c r="B10108" s="61" t="s">
        <v>286</v>
      </c>
      <c r="C10108">
        <v>1891</v>
      </c>
      <c r="D10108" s="61" t="s">
        <v>2233</v>
      </c>
    </row>
    <row r="10109" spans="1:4" hidden="1" x14ac:dyDescent="0.25">
      <c r="A10109" s="61" t="s">
        <v>81</v>
      </c>
      <c r="B10109" s="61" t="s">
        <v>286</v>
      </c>
      <c r="C10109">
        <v>1892</v>
      </c>
      <c r="D10109" s="61" t="s">
        <v>2233</v>
      </c>
    </row>
    <row r="10110" spans="1:4" hidden="1" x14ac:dyDescent="0.25">
      <c r="A10110" s="61" t="s">
        <v>81</v>
      </c>
      <c r="B10110" s="61" t="s">
        <v>286</v>
      </c>
      <c r="C10110">
        <v>1893</v>
      </c>
      <c r="D10110" s="61" t="s">
        <v>2233</v>
      </c>
    </row>
    <row r="10111" spans="1:4" hidden="1" x14ac:dyDescent="0.25">
      <c r="A10111" s="61" t="s">
        <v>81</v>
      </c>
      <c r="B10111" s="61" t="s">
        <v>286</v>
      </c>
      <c r="C10111">
        <v>1894</v>
      </c>
      <c r="D10111" s="61" t="s">
        <v>2363</v>
      </c>
    </row>
    <row r="10112" spans="1:4" hidden="1" x14ac:dyDescent="0.25">
      <c r="A10112" s="61" t="s">
        <v>81</v>
      </c>
      <c r="B10112" s="61" t="s">
        <v>286</v>
      </c>
      <c r="C10112">
        <v>1895</v>
      </c>
      <c r="D10112" s="61" t="s">
        <v>2363</v>
      </c>
    </row>
    <row r="10113" spans="1:4" hidden="1" x14ac:dyDescent="0.25">
      <c r="A10113" s="61" t="s">
        <v>81</v>
      </c>
      <c r="B10113" s="61" t="s">
        <v>286</v>
      </c>
      <c r="C10113">
        <v>1896</v>
      </c>
      <c r="D10113" s="61" t="s">
        <v>2363</v>
      </c>
    </row>
    <row r="10114" spans="1:4" hidden="1" x14ac:dyDescent="0.25">
      <c r="A10114" s="61" t="s">
        <v>81</v>
      </c>
      <c r="B10114" s="61" t="s">
        <v>286</v>
      </c>
      <c r="C10114">
        <v>1897</v>
      </c>
      <c r="D10114" s="61" t="s">
        <v>2363</v>
      </c>
    </row>
    <row r="10115" spans="1:4" hidden="1" x14ac:dyDescent="0.25">
      <c r="A10115" s="61" t="s">
        <v>81</v>
      </c>
      <c r="B10115" s="61" t="s">
        <v>286</v>
      </c>
      <c r="C10115">
        <v>1898</v>
      </c>
      <c r="D10115" s="61" t="s">
        <v>2280</v>
      </c>
    </row>
    <row r="10116" spans="1:4" hidden="1" x14ac:dyDescent="0.25">
      <c r="A10116" s="61" t="s">
        <v>81</v>
      </c>
      <c r="B10116" s="61" t="s">
        <v>286</v>
      </c>
      <c r="C10116">
        <v>1899</v>
      </c>
      <c r="D10116" s="61" t="s">
        <v>2280</v>
      </c>
    </row>
    <row r="10117" spans="1:4" hidden="1" x14ac:dyDescent="0.25">
      <c r="A10117" s="61" t="s">
        <v>81</v>
      </c>
      <c r="B10117" s="61" t="s">
        <v>286</v>
      </c>
      <c r="C10117">
        <v>1900</v>
      </c>
      <c r="D10117" s="61" t="s">
        <v>2280</v>
      </c>
    </row>
    <row r="10118" spans="1:4" hidden="1" x14ac:dyDescent="0.25">
      <c r="A10118" s="61" t="s">
        <v>81</v>
      </c>
      <c r="B10118" s="61" t="s">
        <v>286</v>
      </c>
      <c r="C10118">
        <v>1901</v>
      </c>
      <c r="D10118" s="61" t="s">
        <v>2280</v>
      </c>
    </row>
    <row r="10119" spans="1:4" hidden="1" x14ac:dyDescent="0.25">
      <c r="A10119" s="61" t="s">
        <v>81</v>
      </c>
      <c r="B10119" s="61" t="s">
        <v>286</v>
      </c>
      <c r="C10119">
        <v>1902</v>
      </c>
      <c r="D10119" s="61" t="s">
        <v>2280</v>
      </c>
    </row>
    <row r="10120" spans="1:4" hidden="1" x14ac:dyDescent="0.25">
      <c r="A10120" s="61" t="s">
        <v>81</v>
      </c>
      <c r="B10120" s="61" t="s">
        <v>286</v>
      </c>
      <c r="C10120">
        <v>1903</v>
      </c>
      <c r="D10120" s="61" t="s">
        <v>2280</v>
      </c>
    </row>
    <row r="10121" spans="1:4" hidden="1" x14ac:dyDescent="0.25">
      <c r="A10121" s="61" t="s">
        <v>81</v>
      </c>
      <c r="B10121" s="61" t="s">
        <v>286</v>
      </c>
      <c r="C10121">
        <v>1904</v>
      </c>
      <c r="D10121" s="61" t="s">
        <v>2280</v>
      </c>
    </row>
    <row r="10122" spans="1:4" hidden="1" x14ac:dyDescent="0.25">
      <c r="A10122" s="61" t="s">
        <v>81</v>
      </c>
      <c r="B10122" s="61" t="s">
        <v>286</v>
      </c>
      <c r="C10122">
        <v>1905</v>
      </c>
      <c r="D10122" s="61" t="s">
        <v>1873</v>
      </c>
    </row>
    <row r="10123" spans="1:4" hidden="1" x14ac:dyDescent="0.25">
      <c r="A10123" s="61" t="s">
        <v>81</v>
      </c>
      <c r="B10123" s="61" t="s">
        <v>286</v>
      </c>
      <c r="C10123">
        <v>1906</v>
      </c>
      <c r="D10123" s="61" t="s">
        <v>2519</v>
      </c>
    </row>
    <row r="10124" spans="1:4" hidden="1" x14ac:dyDescent="0.25">
      <c r="A10124" s="61" t="s">
        <v>81</v>
      </c>
      <c r="B10124" s="61" t="s">
        <v>286</v>
      </c>
      <c r="C10124">
        <v>1907</v>
      </c>
      <c r="D10124" s="61" t="s">
        <v>2078</v>
      </c>
    </row>
    <row r="10125" spans="1:4" hidden="1" x14ac:dyDescent="0.25">
      <c r="A10125" s="61" t="s">
        <v>81</v>
      </c>
      <c r="B10125" s="61" t="s">
        <v>286</v>
      </c>
      <c r="C10125">
        <v>1908</v>
      </c>
      <c r="D10125" s="61" t="s">
        <v>2490</v>
      </c>
    </row>
    <row r="10126" spans="1:4" hidden="1" x14ac:dyDescent="0.25">
      <c r="A10126" s="61" t="s">
        <v>81</v>
      </c>
      <c r="B10126" s="61" t="s">
        <v>286</v>
      </c>
      <c r="C10126">
        <v>1909</v>
      </c>
      <c r="D10126" s="61" t="s">
        <v>2232</v>
      </c>
    </row>
    <row r="10127" spans="1:4" hidden="1" x14ac:dyDescent="0.25">
      <c r="A10127" s="61" t="s">
        <v>81</v>
      </c>
      <c r="B10127" s="61" t="s">
        <v>286</v>
      </c>
      <c r="C10127">
        <v>1910</v>
      </c>
      <c r="D10127" s="61" t="s">
        <v>2232</v>
      </c>
    </row>
    <row r="10128" spans="1:4" hidden="1" x14ac:dyDescent="0.25">
      <c r="A10128" s="61" t="s">
        <v>81</v>
      </c>
      <c r="B10128" s="61" t="s">
        <v>286</v>
      </c>
      <c r="C10128">
        <v>1911</v>
      </c>
      <c r="D10128" s="61" t="s">
        <v>2232</v>
      </c>
    </row>
    <row r="10129" spans="1:4" hidden="1" x14ac:dyDescent="0.25">
      <c r="A10129" s="61" t="s">
        <v>81</v>
      </c>
      <c r="B10129" s="61" t="s">
        <v>286</v>
      </c>
      <c r="C10129">
        <v>1912</v>
      </c>
      <c r="D10129" s="61" t="s">
        <v>2232</v>
      </c>
    </row>
    <row r="10130" spans="1:4" hidden="1" x14ac:dyDescent="0.25">
      <c r="A10130" s="61" t="s">
        <v>81</v>
      </c>
      <c r="B10130" s="61" t="s">
        <v>286</v>
      </c>
      <c r="C10130">
        <v>1913</v>
      </c>
      <c r="D10130" s="61" t="s">
        <v>2232</v>
      </c>
    </row>
    <row r="10131" spans="1:4" hidden="1" x14ac:dyDescent="0.25">
      <c r="A10131" s="61" t="s">
        <v>81</v>
      </c>
      <c r="B10131" s="61" t="s">
        <v>286</v>
      </c>
      <c r="C10131">
        <v>1914</v>
      </c>
      <c r="D10131" s="61" t="s">
        <v>2876</v>
      </c>
    </row>
    <row r="10132" spans="1:4" hidden="1" x14ac:dyDescent="0.25">
      <c r="A10132" s="61" t="s">
        <v>81</v>
      </c>
      <c r="B10132" s="61" t="s">
        <v>286</v>
      </c>
      <c r="C10132">
        <v>1915</v>
      </c>
      <c r="D10132" s="61" t="s">
        <v>2876</v>
      </c>
    </row>
    <row r="10133" spans="1:4" hidden="1" x14ac:dyDescent="0.25">
      <c r="A10133" s="61" t="s">
        <v>81</v>
      </c>
      <c r="B10133" s="61" t="s">
        <v>286</v>
      </c>
      <c r="C10133">
        <v>1916</v>
      </c>
      <c r="D10133" s="61" t="s">
        <v>2876</v>
      </c>
    </row>
    <row r="10134" spans="1:4" hidden="1" x14ac:dyDescent="0.25">
      <c r="A10134" s="61" t="s">
        <v>81</v>
      </c>
      <c r="B10134" s="61" t="s">
        <v>286</v>
      </c>
      <c r="C10134">
        <v>1917</v>
      </c>
      <c r="D10134" s="61" t="s">
        <v>2877</v>
      </c>
    </row>
    <row r="10135" spans="1:4" hidden="1" x14ac:dyDescent="0.25">
      <c r="A10135" s="61" t="s">
        <v>81</v>
      </c>
      <c r="B10135" s="61" t="s">
        <v>286</v>
      </c>
      <c r="C10135">
        <v>1918</v>
      </c>
      <c r="D10135" s="61" t="s">
        <v>2607</v>
      </c>
    </row>
    <row r="10136" spans="1:4" hidden="1" x14ac:dyDescent="0.25">
      <c r="A10136" s="61" t="s">
        <v>81</v>
      </c>
      <c r="B10136" s="61" t="s">
        <v>286</v>
      </c>
      <c r="C10136">
        <v>1919</v>
      </c>
      <c r="D10136" s="61" t="s">
        <v>2092</v>
      </c>
    </row>
    <row r="10137" spans="1:4" hidden="1" x14ac:dyDescent="0.25">
      <c r="A10137" s="61" t="s">
        <v>81</v>
      </c>
      <c r="B10137" s="61" t="s">
        <v>286</v>
      </c>
      <c r="C10137">
        <v>1920</v>
      </c>
      <c r="D10137" s="61" t="s">
        <v>2091</v>
      </c>
    </row>
    <row r="10138" spans="1:4" hidden="1" x14ac:dyDescent="0.25">
      <c r="A10138" s="61" t="s">
        <v>81</v>
      </c>
      <c r="B10138" s="61" t="s">
        <v>286</v>
      </c>
      <c r="C10138">
        <v>1921</v>
      </c>
      <c r="D10138" s="61" t="s">
        <v>2091</v>
      </c>
    </row>
    <row r="10139" spans="1:4" hidden="1" x14ac:dyDescent="0.25">
      <c r="A10139" s="61" t="s">
        <v>81</v>
      </c>
      <c r="B10139" s="61" t="s">
        <v>286</v>
      </c>
      <c r="C10139">
        <v>1922</v>
      </c>
      <c r="D10139" s="61" t="s">
        <v>2083</v>
      </c>
    </row>
    <row r="10140" spans="1:4" hidden="1" x14ac:dyDescent="0.25">
      <c r="A10140" s="61" t="s">
        <v>81</v>
      </c>
      <c r="B10140" s="61" t="s">
        <v>286</v>
      </c>
      <c r="C10140">
        <v>1923</v>
      </c>
      <c r="D10140" s="61" t="s">
        <v>2083</v>
      </c>
    </row>
    <row r="10141" spans="1:4" hidden="1" x14ac:dyDescent="0.25">
      <c r="A10141" s="61" t="s">
        <v>81</v>
      </c>
      <c r="B10141" s="61" t="s">
        <v>286</v>
      </c>
      <c r="C10141">
        <v>1924</v>
      </c>
      <c r="D10141" s="61" t="s">
        <v>2083</v>
      </c>
    </row>
    <row r="10142" spans="1:4" hidden="1" x14ac:dyDescent="0.25">
      <c r="A10142" s="61" t="s">
        <v>81</v>
      </c>
      <c r="B10142" s="61" t="s">
        <v>286</v>
      </c>
      <c r="C10142">
        <v>1925</v>
      </c>
      <c r="D10142" s="61" t="s">
        <v>2083</v>
      </c>
    </row>
    <row r="10143" spans="1:4" hidden="1" x14ac:dyDescent="0.25">
      <c r="A10143" s="61" t="s">
        <v>81</v>
      </c>
      <c r="B10143" s="61" t="s">
        <v>286</v>
      </c>
      <c r="C10143">
        <v>1926</v>
      </c>
      <c r="D10143" s="61" t="s">
        <v>2083</v>
      </c>
    </row>
    <row r="10144" spans="1:4" hidden="1" x14ac:dyDescent="0.25">
      <c r="A10144" s="61" t="s">
        <v>81</v>
      </c>
      <c r="B10144" s="61" t="s">
        <v>286</v>
      </c>
      <c r="C10144">
        <v>1927</v>
      </c>
      <c r="D10144" s="61" t="s">
        <v>2083</v>
      </c>
    </row>
    <row r="10145" spans="1:4" hidden="1" x14ac:dyDescent="0.25">
      <c r="A10145" s="61" t="s">
        <v>81</v>
      </c>
      <c r="B10145" s="61" t="s">
        <v>286</v>
      </c>
      <c r="C10145">
        <v>1928</v>
      </c>
      <c r="D10145" s="61" t="s">
        <v>2083</v>
      </c>
    </row>
    <row r="10146" spans="1:4" hidden="1" x14ac:dyDescent="0.25">
      <c r="A10146" s="61" t="s">
        <v>81</v>
      </c>
      <c r="B10146" s="61" t="s">
        <v>286</v>
      </c>
      <c r="C10146">
        <v>1929</v>
      </c>
      <c r="D10146" s="61" t="s">
        <v>2083</v>
      </c>
    </row>
    <row r="10147" spans="1:4" hidden="1" x14ac:dyDescent="0.25">
      <c r="A10147" s="61" t="s">
        <v>81</v>
      </c>
      <c r="B10147" s="61" t="s">
        <v>286</v>
      </c>
      <c r="C10147">
        <v>1930</v>
      </c>
      <c r="D10147" s="61" t="s">
        <v>2097</v>
      </c>
    </row>
    <row r="10148" spans="1:4" hidden="1" x14ac:dyDescent="0.25">
      <c r="A10148" s="61" t="s">
        <v>81</v>
      </c>
      <c r="B10148" s="61" t="s">
        <v>286</v>
      </c>
      <c r="C10148">
        <v>1931</v>
      </c>
      <c r="D10148" s="61" t="s">
        <v>2097</v>
      </c>
    </row>
    <row r="10149" spans="1:4" hidden="1" x14ac:dyDescent="0.25">
      <c r="A10149" s="61" t="s">
        <v>81</v>
      </c>
      <c r="B10149" s="61" t="s">
        <v>286</v>
      </c>
      <c r="C10149">
        <v>1932</v>
      </c>
      <c r="D10149" s="61" t="s">
        <v>2097</v>
      </c>
    </row>
    <row r="10150" spans="1:4" hidden="1" x14ac:dyDescent="0.25">
      <c r="A10150" s="61" t="s">
        <v>81</v>
      </c>
      <c r="B10150" s="61" t="s">
        <v>286</v>
      </c>
      <c r="C10150">
        <v>1933</v>
      </c>
      <c r="D10150" s="61" t="s">
        <v>2094</v>
      </c>
    </row>
    <row r="10151" spans="1:4" hidden="1" x14ac:dyDescent="0.25">
      <c r="A10151" s="61" t="s">
        <v>81</v>
      </c>
      <c r="B10151" s="61" t="s">
        <v>286</v>
      </c>
      <c r="C10151">
        <v>1934</v>
      </c>
      <c r="D10151" s="61" t="s">
        <v>2094</v>
      </c>
    </row>
    <row r="10152" spans="1:4" hidden="1" x14ac:dyDescent="0.25">
      <c r="A10152" s="61" t="s">
        <v>81</v>
      </c>
      <c r="B10152" s="61" t="s">
        <v>286</v>
      </c>
      <c r="C10152">
        <v>1935</v>
      </c>
      <c r="D10152" s="61" t="s">
        <v>2094</v>
      </c>
    </row>
    <row r="10153" spans="1:4" hidden="1" x14ac:dyDescent="0.25">
      <c r="A10153" s="61" t="s">
        <v>81</v>
      </c>
      <c r="B10153" s="61" t="s">
        <v>286</v>
      </c>
      <c r="C10153">
        <v>1936</v>
      </c>
      <c r="D10153" s="61" t="s">
        <v>2087</v>
      </c>
    </row>
    <row r="10154" spans="1:4" hidden="1" x14ac:dyDescent="0.25">
      <c r="A10154" s="61" t="s">
        <v>81</v>
      </c>
      <c r="B10154" s="61" t="s">
        <v>286</v>
      </c>
      <c r="C10154">
        <v>1937</v>
      </c>
      <c r="D10154" s="61" t="s">
        <v>2093</v>
      </c>
    </row>
    <row r="10155" spans="1:4" hidden="1" x14ac:dyDescent="0.25">
      <c r="A10155" s="61" t="s">
        <v>81</v>
      </c>
      <c r="B10155" s="61" t="s">
        <v>286</v>
      </c>
      <c r="C10155">
        <v>1938</v>
      </c>
      <c r="D10155" s="61" t="s">
        <v>2093</v>
      </c>
    </row>
    <row r="10156" spans="1:4" hidden="1" x14ac:dyDescent="0.25">
      <c r="A10156" s="61" t="s">
        <v>81</v>
      </c>
      <c r="B10156" s="61" t="s">
        <v>286</v>
      </c>
      <c r="C10156">
        <v>1939</v>
      </c>
      <c r="D10156" s="61" t="s">
        <v>2378</v>
      </c>
    </row>
    <row r="10157" spans="1:4" hidden="1" x14ac:dyDescent="0.25">
      <c r="A10157" s="61" t="s">
        <v>81</v>
      </c>
      <c r="B10157" s="61" t="s">
        <v>286</v>
      </c>
      <c r="C10157">
        <v>1940</v>
      </c>
      <c r="D10157" s="61" t="s">
        <v>2098</v>
      </c>
    </row>
    <row r="10158" spans="1:4" hidden="1" x14ac:dyDescent="0.25">
      <c r="A10158" s="61" t="s">
        <v>81</v>
      </c>
      <c r="B10158" s="61" t="s">
        <v>286</v>
      </c>
      <c r="C10158">
        <v>1941</v>
      </c>
      <c r="D10158" s="61" t="s">
        <v>2240</v>
      </c>
    </row>
    <row r="10159" spans="1:4" hidden="1" x14ac:dyDescent="0.25">
      <c r="A10159" s="61" t="s">
        <v>81</v>
      </c>
      <c r="B10159" s="61" t="s">
        <v>286</v>
      </c>
      <c r="C10159">
        <v>1942</v>
      </c>
      <c r="D10159" s="61" t="s">
        <v>2240</v>
      </c>
    </row>
    <row r="10160" spans="1:4" hidden="1" x14ac:dyDescent="0.25">
      <c r="A10160" s="61" t="s">
        <v>81</v>
      </c>
      <c r="B10160" s="61" t="s">
        <v>286</v>
      </c>
      <c r="C10160">
        <v>1943</v>
      </c>
      <c r="D10160" s="61" t="s">
        <v>2240</v>
      </c>
    </row>
    <row r="10161" spans="1:4" hidden="1" x14ac:dyDescent="0.25">
      <c r="A10161" s="61" t="s">
        <v>81</v>
      </c>
      <c r="B10161" s="61" t="s">
        <v>286</v>
      </c>
      <c r="C10161">
        <v>1944</v>
      </c>
      <c r="D10161" s="61" t="s">
        <v>2471</v>
      </c>
    </row>
    <row r="10162" spans="1:4" hidden="1" x14ac:dyDescent="0.25">
      <c r="A10162" s="61" t="s">
        <v>81</v>
      </c>
      <c r="B10162" s="61" t="s">
        <v>286</v>
      </c>
      <c r="C10162">
        <v>1945</v>
      </c>
      <c r="D10162" s="61" t="s">
        <v>2084</v>
      </c>
    </row>
    <row r="10163" spans="1:4" hidden="1" x14ac:dyDescent="0.25">
      <c r="A10163" s="61" t="s">
        <v>81</v>
      </c>
      <c r="B10163" s="61" t="s">
        <v>286</v>
      </c>
      <c r="C10163">
        <v>1946</v>
      </c>
      <c r="D10163" s="61" t="s">
        <v>2087</v>
      </c>
    </row>
    <row r="10164" spans="1:4" hidden="1" x14ac:dyDescent="0.25">
      <c r="A10164" s="61" t="s">
        <v>81</v>
      </c>
      <c r="B10164" s="61" t="s">
        <v>286</v>
      </c>
      <c r="C10164">
        <v>1947</v>
      </c>
      <c r="D10164" s="61" t="s">
        <v>2095</v>
      </c>
    </row>
    <row r="10165" spans="1:4" hidden="1" x14ac:dyDescent="0.25">
      <c r="A10165" s="61" t="s">
        <v>81</v>
      </c>
      <c r="B10165" s="61" t="s">
        <v>286</v>
      </c>
      <c r="C10165">
        <v>1948</v>
      </c>
      <c r="D10165" s="61" t="s">
        <v>2250</v>
      </c>
    </row>
    <row r="10166" spans="1:4" hidden="1" x14ac:dyDescent="0.25">
      <c r="A10166" s="61" t="s">
        <v>81</v>
      </c>
      <c r="B10166" s="61" t="s">
        <v>286</v>
      </c>
      <c r="C10166">
        <v>1949</v>
      </c>
      <c r="D10166" s="61" t="s">
        <v>2878</v>
      </c>
    </row>
    <row r="10167" spans="1:4" hidden="1" x14ac:dyDescent="0.25">
      <c r="A10167" s="61" t="s">
        <v>81</v>
      </c>
      <c r="B10167" s="61" t="s">
        <v>286</v>
      </c>
      <c r="C10167">
        <v>1950</v>
      </c>
      <c r="D10167" s="61" t="s">
        <v>550</v>
      </c>
    </row>
    <row r="10168" spans="1:4" hidden="1" x14ac:dyDescent="0.25">
      <c r="A10168" s="61" t="s">
        <v>81</v>
      </c>
      <c r="B10168" s="61" t="s">
        <v>286</v>
      </c>
      <c r="C10168">
        <v>1951</v>
      </c>
      <c r="D10168" s="61" t="s">
        <v>550</v>
      </c>
    </row>
    <row r="10169" spans="1:4" hidden="1" x14ac:dyDescent="0.25">
      <c r="A10169" s="61" t="s">
        <v>81</v>
      </c>
      <c r="B10169" s="61" t="s">
        <v>286</v>
      </c>
      <c r="C10169">
        <v>1952</v>
      </c>
      <c r="D10169" s="61" t="s">
        <v>550</v>
      </c>
    </row>
    <row r="10170" spans="1:4" hidden="1" x14ac:dyDescent="0.25">
      <c r="A10170" s="61" t="s">
        <v>81</v>
      </c>
      <c r="B10170" s="61" t="s">
        <v>286</v>
      </c>
      <c r="C10170">
        <v>1953</v>
      </c>
      <c r="D10170" s="61" t="s">
        <v>550</v>
      </c>
    </row>
    <row r="10171" spans="1:4" hidden="1" x14ac:dyDescent="0.25">
      <c r="A10171" s="61" t="s">
        <v>81</v>
      </c>
      <c r="B10171" s="61" t="s">
        <v>286</v>
      </c>
      <c r="C10171">
        <v>1954</v>
      </c>
      <c r="D10171" s="61" t="s">
        <v>550</v>
      </c>
    </row>
    <row r="10172" spans="1:4" hidden="1" x14ac:dyDescent="0.25">
      <c r="A10172" s="61" t="s">
        <v>81</v>
      </c>
      <c r="B10172" s="61" t="s">
        <v>286</v>
      </c>
      <c r="C10172">
        <v>1955</v>
      </c>
      <c r="D10172" s="61" t="s">
        <v>550</v>
      </c>
    </row>
    <row r="10173" spans="1:4" hidden="1" x14ac:dyDescent="0.25">
      <c r="A10173" s="61" t="s">
        <v>81</v>
      </c>
      <c r="B10173" s="61" t="s">
        <v>286</v>
      </c>
      <c r="C10173">
        <v>1956</v>
      </c>
      <c r="D10173" s="61" t="s">
        <v>550</v>
      </c>
    </row>
    <row r="10174" spans="1:4" hidden="1" x14ac:dyDescent="0.25">
      <c r="A10174" s="61" t="s">
        <v>81</v>
      </c>
      <c r="B10174" s="61" t="s">
        <v>286</v>
      </c>
      <c r="C10174">
        <v>1957</v>
      </c>
      <c r="D10174" s="61" t="s">
        <v>550</v>
      </c>
    </row>
    <row r="10175" spans="1:4" hidden="1" x14ac:dyDescent="0.25">
      <c r="A10175" s="61" t="s">
        <v>81</v>
      </c>
      <c r="B10175" s="61" t="s">
        <v>286</v>
      </c>
      <c r="C10175">
        <v>1958</v>
      </c>
      <c r="D10175" s="61" t="s">
        <v>550</v>
      </c>
    </row>
    <row r="10176" spans="1:4" hidden="1" x14ac:dyDescent="0.25">
      <c r="A10176" s="61" t="s">
        <v>81</v>
      </c>
      <c r="B10176" s="61" t="s">
        <v>286</v>
      </c>
      <c r="C10176">
        <v>1959</v>
      </c>
      <c r="D10176" s="61" t="s">
        <v>550</v>
      </c>
    </row>
    <row r="10177" spans="1:4" hidden="1" x14ac:dyDescent="0.25">
      <c r="A10177" s="61" t="s">
        <v>81</v>
      </c>
      <c r="B10177" s="61" t="s">
        <v>286</v>
      </c>
      <c r="C10177">
        <v>1960</v>
      </c>
      <c r="D10177" s="61" t="s">
        <v>2064</v>
      </c>
    </row>
    <row r="10178" spans="1:4" hidden="1" x14ac:dyDescent="0.25">
      <c r="A10178" s="61" t="s">
        <v>81</v>
      </c>
      <c r="B10178" s="61" t="s">
        <v>286</v>
      </c>
      <c r="C10178">
        <v>1961</v>
      </c>
      <c r="D10178" s="61" t="s">
        <v>2064</v>
      </c>
    </row>
    <row r="10179" spans="1:4" hidden="1" x14ac:dyDescent="0.25">
      <c r="A10179" s="61" t="s">
        <v>81</v>
      </c>
      <c r="B10179" s="61" t="s">
        <v>286</v>
      </c>
      <c r="C10179">
        <v>1962</v>
      </c>
      <c r="D10179" s="61" t="s">
        <v>2064</v>
      </c>
    </row>
    <row r="10180" spans="1:4" hidden="1" x14ac:dyDescent="0.25">
      <c r="A10180" s="61" t="s">
        <v>81</v>
      </c>
      <c r="B10180" s="61" t="s">
        <v>286</v>
      </c>
      <c r="C10180">
        <v>1963</v>
      </c>
      <c r="D10180" s="61" t="s">
        <v>2064</v>
      </c>
    </row>
    <row r="10181" spans="1:4" hidden="1" x14ac:dyDescent="0.25">
      <c r="A10181" s="61" t="s">
        <v>81</v>
      </c>
      <c r="B10181" s="61" t="s">
        <v>286</v>
      </c>
      <c r="C10181">
        <v>1964</v>
      </c>
      <c r="D10181" s="61" t="s">
        <v>2064</v>
      </c>
    </row>
    <row r="10182" spans="1:4" hidden="1" x14ac:dyDescent="0.25">
      <c r="A10182" s="61" t="s">
        <v>81</v>
      </c>
      <c r="B10182" s="61" t="s">
        <v>286</v>
      </c>
      <c r="C10182">
        <v>1965</v>
      </c>
      <c r="D10182" s="61" t="s">
        <v>2064</v>
      </c>
    </row>
    <row r="10183" spans="1:4" hidden="1" x14ac:dyDescent="0.25">
      <c r="A10183" s="61" t="s">
        <v>81</v>
      </c>
      <c r="B10183" s="61" t="s">
        <v>286</v>
      </c>
      <c r="C10183">
        <v>1966</v>
      </c>
      <c r="D10183" s="61" t="s">
        <v>2064</v>
      </c>
    </row>
    <row r="10184" spans="1:4" hidden="1" x14ac:dyDescent="0.25">
      <c r="A10184" s="61" t="s">
        <v>81</v>
      </c>
      <c r="B10184" s="61" t="s">
        <v>286</v>
      </c>
      <c r="C10184">
        <v>1967</v>
      </c>
      <c r="D10184" s="61" t="s">
        <v>2064</v>
      </c>
    </row>
    <row r="10185" spans="1:4" hidden="1" x14ac:dyDescent="0.25">
      <c r="A10185" s="61" t="s">
        <v>81</v>
      </c>
      <c r="B10185" s="61" t="s">
        <v>286</v>
      </c>
      <c r="C10185">
        <v>1968</v>
      </c>
      <c r="D10185" s="61" t="s">
        <v>2064</v>
      </c>
    </row>
    <row r="10186" spans="1:4" hidden="1" x14ac:dyDescent="0.25">
      <c r="A10186" s="61" t="s">
        <v>81</v>
      </c>
      <c r="B10186" s="61" t="s">
        <v>286</v>
      </c>
      <c r="C10186">
        <v>1969</v>
      </c>
      <c r="D10186" s="61" t="s">
        <v>2064</v>
      </c>
    </row>
    <row r="10187" spans="1:4" hidden="1" x14ac:dyDescent="0.25">
      <c r="A10187" s="61" t="s">
        <v>81</v>
      </c>
      <c r="B10187" s="61" t="s">
        <v>286</v>
      </c>
      <c r="C10187">
        <v>1970</v>
      </c>
      <c r="D10187" s="61" t="s">
        <v>2064</v>
      </c>
    </row>
    <row r="10188" spans="1:4" hidden="1" x14ac:dyDescent="0.25">
      <c r="A10188" s="61" t="s">
        <v>81</v>
      </c>
      <c r="B10188" s="61" t="s">
        <v>286</v>
      </c>
      <c r="C10188">
        <v>1971</v>
      </c>
      <c r="D10188" s="61" t="s">
        <v>2064</v>
      </c>
    </row>
    <row r="10189" spans="1:4" hidden="1" x14ac:dyDescent="0.25">
      <c r="A10189" s="61" t="s">
        <v>81</v>
      </c>
      <c r="B10189" s="61" t="s">
        <v>286</v>
      </c>
      <c r="C10189">
        <v>1972</v>
      </c>
      <c r="D10189" s="61" t="s">
        <v>2064</v>
      </c>
    </row>
    <row r="10190" spans="1:4" hidden="1" x14ac:dyDescent="0.25">
      <c r="A10190" s="61" t="s">
        <v>81</v>
      </c>
      <c r="B10190" s="61" t="s">
        <v>286</v>
      </c>
      <c r="C10190">
        <v>1973</v>
      </c>
      <c r="D10190" s="61" t="s">
        <v>550</v>
      </c>
    </row>
    <row r="10191" spans="1:4" hidden="1" x14ac:dyDescent="0.25">
      <c r="A10191" s="61" t="s">
        <v>81</v>
      </c>
      <c r="B10191" s="61" t="s">
        <v>286</v>
      </c>
      <c r="C10191">
        <v>1974</v>
      </c>
      <c r="D10191" s="61" t="s">
        <v>2063</v>
      </c>
    </row>
    <row r="10192" spans="1:4" hidden="1" x14ac:dyDescent="0.25">
      <c r="A10192" s="61" t="s">
        <v>81</v>
      </c>
      <c r="B10192" s="61" t="s">
        <v>286</v>
      </c>
      <c r="C10192">
        <v>1975</v>
      </c>
      <c r="D10192" s="61" t="s">
        <v>2063</v>
      </c>
    </row>
    <row r="10193" spans="1:4" hidden="1" x14ac:dyDescent="0.25">
      <c r="A10193" s="61" t="s">
        <v>81</v>
      </c>
      <c r="B10193" s="61" t="s">
        <v>286</v>
      </c>
      <c r="C10193">
        <v>1976</v>
      </c>
      <c r="D10193" s="61" t="s">
        <v>2063</v>
      </c>
    </row>
    <row r="10194" spans="1:4" hidden="1" x14ac:dyDescent="0.25">
      <c r="A10194" s="61" t="s">
        <v>81</v>
      </c>
      <c r="B10194" s="61" t="s">
        <v>286</v>
      </c>
      <c r="C10194">
        <v>1977</v>
      </c>
      <c r="D10194" s="61" t="s">
        <v>2063</v>
      </c>
    </row>
    <row r="10195" spans="1:4" hidden="1" x14ac:dyDescent="0.25">
      <c r="A10195" s="61" t="s">
        <v>81</v>
      </c>
      <c r="B10195" s="61" t="s">
        <v>286</v>
      </c>
      <c r="C10195">
        <v>1978</v>
      </c>
      <c r="D10195" s="61" t="s">
        <v>2063</v>
      </c>
    </row>
    <row r="10196" spans="1:4" hidden="1" x14ac:dyDescent="0.25">
      <c r="A10196" s="61" t="s">
        <v>81</v>
      </c>
      <c r="B10196" s="61" t="s">
        <v>286</v>
      </c>
      <c r="C10196">
        <v>1979</v>
      </c>
      <c r="D10196" s="61" t="s">
        <v>2063</v>
      </c>
    </row>
    <row r="10197" spans="1:4" hidden="1" x14ac:dyDescent="0.25">
      <c r="A10197" s="61" t="s">
        <v>81</v>
      </c>
      <c r="B10197" s="61" t="s">
        <v>286</v>
      </c>
      <c r="C10197">
        <v>1980</v>
      </c>
      <c r="D10197" s="61" t="s">
        <v>2063</v>
      </c>
    </row>
    <row r="10198" spans="1:4" hidden="1" x14ac:dyDescent="0.25">
      <c r="A10198" s="61" t="s">
        <v>81</v>
      </c>
      <c r="B10198" s="61" t="s">
        <v>286</v>
      </c>
      <c r="C10198">
        <v>1981</v>
      </c>
      <c r="D10198" s="61" t="s">
        <v>2063</v>
      </c>
    </row>
    <row r="10199" spans="1:4" hidden="1" x14ac:dyDescent="0.25">
      <c r="A10199" s="61" t="s">
        <v>81</v>
      </c>
      <c r="B10199" s="61" t="s">
        <v>286</v>
      </c>
      <c r="C10199">
        <v>1982</v>
      </c>
      <c r="D10199" s="61" t="s">
        <v>2064</v>
      </c>
    </row>
    <row r="10200" spans="1:4" hidden="1" x14ac:dyDescent="0.25">
      <c r="A10200" s="61" t="s">
        <v>81</v>
      </c>
      <c r="B10200" s="61" t="s">
        <v>286</v>
      </c>
      <c r="C10200">
        <v>1983</v>
      </c>
      <c r="D10200" s="61" t="s">
        <v>2063</v>
      </c>
    </row>
    <row r="10201" spans="1:4" hidden="1" x14ac:dyDescent="0.25">
      <c r="A10201" s="61" t="s">
        <v>81</v>
      </c>
      <c r="B10201" s="61" t="s">
        <v>286</v>
      </c>
      <c r="C10201">
        <v>1984</v>
      </c>
      <c r="D10201" s="61" t="s">
        <v>2063</v>
      </c>
    </row>
    <row r="10202" spans="1:4" hidden="1" x14ac:dyDescent="0.25">
      <c r="A10202" s="61" t="s">
        <v>81</v>
      </c>
      <c r="B10202" s="61" t="s">
        <v>286</v>
      </c>
      <c r="C10202">
        <v>1985</v>
      </c>
      <c r="D10202" s="61" t="s">
        <v>2063</v>
      </c>
    </row>
    <row r="10203" spans="1:4" hidden="1" x14ac:dyDescent="0.25">
      <c r="A10203" s="61" t="s">
        <v>81</v>
      </c>
      <c r="B10203" s="61" t="s">
        <v>286</v>
      </c>
      <c r="C10203">
        <v>1986</v>
      </c>
      <c r="D10203" s="61" t="s">
        <v>2065</v>
      </c>
    </row>
    <row r="10204" spans="1:4" hidden="1" x14ac:dyDescent="0.25">
      <c r="A10204" s="61" t="s">
        <v>81</v>
      </c>
      <c r="B10204" s="61" t="s">
        <v>286</v>
      </c>
      <c r="C10204">
        <v>1987</v>
      </c>
      <c r="D10204" s="61" t="s">
        <v>2065</v>
      </c>
    </row>
    <row r="10205" spans="1:4" hidden="1" x14ac:dyDescent="0.25">
      <c r="A10205" s="61" t="s">
        <v>81</v>
      </c>
      <c r="B10205" s="61" t="s">
        <v>286</v>
      </c>
      <c r="C10205">
        <v>1988</v>
      </c>
      <c r="D10205" s="61" t="s">
        <v>2065</v>
      </c>
    </row>
    <row r="10206" spans="1:4" hidden="1" x14ac:dyDescent="0.25">
      <c r="A10206" s="61" t="s">
        <v>81</v>
      </c>
      <c r="B10206" s="61" t="s">
        <v>286</v>
      </c>
      <c r="C10206">
        <v>1989</v>
      </c>
      <c r="D10206" s="61" t="s">
        <v>2065</v>
      </c>
    </row>
    <row r="10207" spans="1:4" hidden="1" x14ac:dyDescent="0.25">
      <c r="A10207" s="61" t="s">
        <v>81</v>
      </c>
      <c r="B10207" s="61" t="s">
        <v>286</v>
      </c>
      <c r="C10207">
        <v>1990</v>
      </c>
      <c r="D10207" s="61" t="s">
        <v>2065</v>
      </c>
    </row>
    <row r="10208" spans="1:4" hidden="1" x14ac:dyDescent="0.25">
      <c r="A10208" s="61" t="s">
        <v>81</v>
      </c>
      <c r="B10208" s="61" t="s">
        <v>286</v>
      </c>
      <c r="C10208">
        <v>1991</v>
      </c>
      <c r="D10208" s="61" t="s">
        <v>2065</v>
      </c>
    </row>
    <row r="10209" spans="1:4" hidden="1" x14ac:dyDescent="0.25">
      <c r="A10209" s="61" t="s">
        <v>81</v>
      </c>
      <c r="B10209" s="61" t="s">
        <v>286</v>
      </c>
      <c r="C10209">
        <v>1992</v>
      </c>
      <c r="D10209" s="61" t="s">
        <v>2065</v>
      </c>
    </row>
    <row r="10210" spans="1:4" hidden="1" x14ac:dyDescent="0.25">
      <c r="A10210" s="61" t="s">
        <v>81</v>
      </c>
      <c r="B10210" s="61" t="s">
        <v>286</v>
      </c>
      <c r="C10210">
        <v>1993</v>
      </c>
      <c r="D10210" s="61" t="s">
        <v>2065</v>
      </c>
    </row>
    <row r="10211" spans="1:4" hidden="1" x14ac:dyDescent="0.25">
      <c r="A10211" s="61" t="s">
        <v>81</v>
      </c>
      <c r="B10211" s="61" t="s">
        <v>286</v>
      </c>
      <c r="C10211">
        <v>1994</v>
      </c>
      <c r="D10211" s="61" t="s">
        <v>2065</v>
      </c>
    </row>
    <row r="10212" spans="1:4" hidden="1" x14ac:dyDescent="0.25">
      <c r="A10212" s="61" t="s">
        <v>81</v>
      </c>
      <c r="B10212" s="61" t="s">
        <v>286</v>
      </c>
      <c r="C10212">
        <v>1995</v>
      </c>
      <c r="D10212" s="61" t="s">
        <v>2065</v>
      </c>
    </row>
    <row r="10213" spans="1:4" hidden="1" x14ac:dyDescent="0.25">
      <c r="A10213" s="61" t="s">
        <v>81</v>
      </c>
      <c r="B10213" s="61" t="s">
        <v>286</v>
      </c>
      <c r="C10213">
        <v>1996</v>
      </c>
      <c r="D10213" s="61" t="s">
        <v>2065</v>
      </c>
    </row>
    <row r="10214" spans="1:4" hidden="1" x14ac:dyDescent="0.25">
      <c r="A10214" s="61" t="s">
        <v>81</v>
      </c>
      <c r="B10214" s="61" t="s">
        <v>286</v>
      </c>
      <c r="C10214">
        <v>1997</v>
      </c>
      <c r="D10214" s="61" t="s">
        <v>2065</v>
      </c>
    </row>
    <row r="10215" spans="1:4" hidden="1" x14ac:dyDescent="0.25">
      <c r="A10215" s="61" t="s">
        <v>81</v>
      </c>
      <c r="B10215" s="61" t="s">
        <v>286</v>
      </c>
      <c r="C10215">
        <v>1998</v>
      </c>
      <c r="D10215" s="61" t="s">
        <v>2065</v>
      </c>
    </row>
    <row r="10216" spans="1:4" hidden="1" x14ac:dyDescent="0.25">
      <c r="A10216" s="61" t="s">
        <v>81</v>
      </c>
      <c r="B10216" s="61" t="s">
        <v>286</v>
      </c>
      <c r="C10216">
        <v>1999</v>
      </c>
      <c r="D10216" s="61" t="s">
        <v>2065</v>
      </c>
    </row>
    <row r="10217" spans="1:4" hidden="1" x14ac:dyDescent="0.25">
      <c r="A10217" s="61" t="s">
        <v>81</v>
      </c>
      <c r="B10217" s="61" t="s">
        <v>286</v>
      </c>
      <c r="C10217">
        <v>2000</v>
      </c>
      <c r="D10217" s="61" t="s">
        <v>2065</v>
      </c>
    </row>
    <row r="10218" spans="1:4" hidden="1" x14ac:dyDescent="0.25">
      <c r="A10218" s="61" t="s">
        <v>81</v>
      </c>
      <c r="B10218" s="61" t="s">
        <v>286</v>
      </c>
      <c r="C10218">
        <v>2001</v>
      </c>
      <c r="D10218" s="61" t="s">
        <v>2065</v>
      </c>
    </row>
    <row r="10219" spans="1:4" hidden="1" x14ac:dyDescent="0.25">
      <c r="A10219" s="61" t="s">
        <v>81</v>
      </c>
      <c r="B10219" s="61" t="s">
        <v>286</v>
      </c>
      <c r="C10219">
        <v>2002</v>
      </c>
      <c r="D10219" s="61" t="s">
        <v>2065</v>
      </c>
    </row>
    <row r="10220" spans="1:4" hidden="1" x14ac:dyDescent="0.25">
      <c r="A10220" s="61" t="s">
        <v>81</v>
      </c>
      <c r="B10220" s="61" t="s">
        <v>286</v>
      </c>
      <c r="C10220">
        <v>2003</v>
      </c>
      <c r="D10220" s="61" t="s">
        <v>2065</v>
      </c>
    </row>
    <row r="10221" spans="1:4" hidden="1" x14ac:dyDescent="0.25">
      <c r="A10221" s="61" t="s">
        <v>81</v>
      </c>
      <c r="B10221" s="61" t="s">
        <v>286</v>
      </c>
      <c r="C10221">
        <v>2004</v>
      </c>
      <c r="D10221" s="61" t="s">
        <v>2065</v>
      </c>
    </row>
    <row r="10222" spans="1:4" hidden="1" x14ac:dyDescent="0.25">
      <c r="A10222" s="61" t="s">
        <v>81</v>
      </c>
      <c r="B10222" s="61" t="s">
        <v>286</v>
      </c>
      <c r="C10222">
        <v>2005</v>
      </c>
      <c r="D10222" s="61" t="s">
        <v>2065</v>
      </c>
    </row>
    <row r="10223" spans="1:4" hidden="1" x14ac:dyDescent="0.25">
      <c r="A10223" s="61" t="s">
        <v>81</v>
      </c>
      <c r="B10223" s="61" t="s">
        <v>286</v>
      </c>
      <c r="C10223">
        <v>2006</v>
      </c>
      <c r="D10223" s="61" t="s">
        <v>2065</v>
      </c>
    </row>
    <row r="10224" spans="1:4" hidden="1" x14ac:dyDescent="0.25">
      <c r="A10224" s="61" t="s">
        <v>81</v>
      </c>
      <c r="B10224" s="61" t="s">
        <v>286</v>
      </c>
      <c r="C10224">
        <v>2007</v>
      </c>
      <c r="D10224" s="61" t="s">
        <v>2065</v>
      </c>
    </row>
    <row r="10225" spans="1:4" hidden="1" x14ac:dyDescent="0.25">
      <c r="A10225" s="61" t="s">
        <v>81</v>
      </c>
      <c r="B10225" s="61" t="s">
        <v>286</v>
      </c>
      <c r="C10225">
        <v>2008</v>
      </c>
      <c r="D10225" s="61" t="s">
        <v>2065</v>
      </c>
    </row>
    <row r="10226" spans="1:4" hidden="1" x14ac:dyDescent="0.25">
      <c r="A10226" s="61" t="s">
        <v>81</v>
      </c>
      <c r="B10226" s="61" t="s">
        <v>286</v>
      </c>
      <c r="C10226">
        <v>2009</v>
      </c>
      <c r="D10226" s="61" t="s">
        <v>2065</v>
      </c>
    </row>
    <row r="10227" spans="1:4" hidden="1" x14ac:dyDescent="0.25">
      <c r="A10227" s="61" t="s">
        <v>81</v>
      </c>
      <c r="B10227" s="61" t="s">
        <v>286</v>
      </c>
      <c r="C10227">
        <v>2010</v>
      </c>
      <c r="D10227" s="61" t="s">
        <v>2065</v>
      </c>
    </row>
    <row r="10228" spans="1:4" hidden="1" x14ac:dyDescent="0.25">
      <c r="A10228" s="61" t="s">
        <v>81</v>
      </c>
      <c r="B10228" s="61" t="s">
        <v>286</v>
      </c>
      <c r="C10228">
        <v>2011</v>
      </c>
      <c r="D10228" s="61" t="s">
        <v>2065</v>
      </c>
    </row>
    <row r="10229" spans="1:4" hidden="1" x14ac:dyDescent="0.25">
      <c r="A10229" s="61" t="s">
        <v>81</v>
      </c>
      <c r="B10229" s="61" t="s">
        <v>286</v>
      </c>
      <c r="C10229">
        <v>2012</v>
      </c>
      <c r="D10229" s="61" t="s">
        <v>2065</v>
      </c>
    </row>
    <row r="10230" spans="1:4" hidden="1" x14ac:dyDescent="0.25">
      <c r="A10230" s="61" t="s">
        <v>81</v>
      </c>
      <c r="B10230" s="61" t="s">
        <v>286</v>
      </c>
      <c r="C10230">
        <v>2013</v>
      </c>
      <c r="D10230" s="61" t="s">
        <v>2615</v>
      </c>
    </row>
    <row r="10231" spans="1:4" hidden="1" x14ac:dyDescent="0.25">
      <c r="A10231" s="61" t="s">
        <v>81</v>
      </c>
      <c r="B10231" s="61" t="s">
        <v>286</v>
      </c>
      <c r="C10231">
        <v>2014</v>
      </c>
      <c r="D10231" s="61" t="s">
        <v>2615</v>
      </c>
    </row>
    <row r="10232" spans="1:4" hidden="1" x14ac:dyDescent="0.25">
      <c r="A10232" s="61" t="s">
        <v>81</v>
      </c>
      <c r="B10232" s="61" t="s">
        <v>286</v>
      </c>
      <c r="C10232">
        <v>2015</v>
      </c>
      <c r="D10232" s="61" t="s">
        <v>2615</v>
      </c>
    </row>
    <row r="10233" spans="1:4" hidden="1" x14ac:dyDescent="0.25">
      <c r="A10233" s="61" t="s">
        <v>81</v>
      </c>
      <c r="B10233" s="61" t="s">
        <v>286</v>
      </c>
      <c r="C10233">
        <v>2016</v>
      </c>
      <c r="D10233" s="61" t="s">
        <v>2615</v>
      </c>
    </row>
    <row r="10234" spans="1:4" hidden="1" x14ac:dyDescent="0.25">
      <c r="A10234" s="61" t="s">
        <v>81</v>
      </c>
      <c r="B10234" s="61" t="s">
        <v>286</v>
      </c>
      <c r="C10234">
        <v>2017</v>
      </c>
      <c r="D10234" s="61" t="s">
        <v>2065</v>
      </c>
    </row>
    <row r="10235" spans="1:4" hidden="1" x14ac:dyDescent="0.25">
      <c r="A10235" s="61" t="s">
        <v>81</v>
      </c>
      <c r="B10235" s="61" t="s">
        <v>286</v>
      </c>
      <c r="C10235">
        <v>2018</v>
      </c>
      <c r="D10235" s="61" t="s">
        <v>2062</v>
      </c>
    </row>
    <row r="10236" spans="1:4" hidden="1" x14ac:dyDescent="0.25">
      <c r="A10236" s="61" t="s">
        <v>81</v>
      </c>
      <c r="B10236" s="61" t="s">
        <v>286</v>
      </c>
      <c r="C10236">
        <v>2019</v>
      </c>
      <c r="D10236" s="61" t="s">
        <v>2061</v>
      </c>
    </row>
    <row r="10237" spans="1:4" hidden="1" x14ac:dyDescent="0.25">
      <c r="A10237" s="61" t="s">
        <v>81</v>
      </c>
      <c r="B10237" s="61" t="s">
        <v>286</v>
      </c>
      <c r="C10237">
        <v>2020</v>
      </c>
      <c r="D10237" s="61" t="s">
        <v>2062</v>
      </c>
    </row>
    <row r="10238" spans="1:4" hidden="1" x14ac:dyDescent="0.25">
      <c r="A10238" s="61" t="s">
        <v>81</v>
      </c>
      <c r="B10238" s="61" t="s">
        <v>286</v>
      </c>
      <c r="C10238">
        <v>2021</v>
      </c>
      <c r="D10238" s="61" t="s">
        <v>2061</v>
      </c>
    </row>
    <row r="10239" spans="1:4" hidden="1" x14ac:dyDescent="0.25">
      <c r="A10239" s="61" t="s">
        <v>81</v>
      </c>
      <c r="B10239" s="61" t="s">
        <v>286</v>
      </c>
      <c r="C10239">
        <v>2022</v>
      </c>
      <c r="D10239" s="61" t="s">
        <v>2065</v>
      </c>
    </row>
    <row r="10240" spans="1:4" x14ac:dyDescent="0.25">
      <c r="A10240" s="61" t="s">
        <v>81</v>
      </c>
      <c r="B10240" s="61" t="s">
        <v>286</v>
      </c>
      <c r="C10240">
        <v>2023</v>
      </c>
      <c r="D10240" s="61">
        <v>0.99199999999999999</v>
      </c>
    </row>
    <row r="10241" spans="1:4" hidden="1" x14ac:dyDescent="0.25">
      <c r="A10241" s="61" t="s">
        <v>60</v>
      </c>
      <c r="B10241" s="61" t="s">
        <v>289</v>
      </c>
      <c r="C10241">
        <v>1789</v>
      </c>
      <c r="D10241" s="61" t="s">
        <v>2277</v>
      </c>
    </row>
    <row r="10242" spans="1:4" hidden="1" x14ac:dyDescent="0.25">
      <c r="A10242" s="61" t="s">
        <v>60</v>
      </c>
      <c r="B10242" s="61" t="s">
        <v>289</v>
      </c>
      <c r="C10242">
        <v>1790</v>
      </c>
      <c r="D10242" s="61" t="s">
        <v>2277</v>
      </c>
    </row>
    <row r="10243" spans="1:4" hidden="1" x14ac:dyDescent="0.25">
      <c r="A10243" s="61" t="s">
        <v>60</v>
      </c>
      <c r="B10243" s="61" t="s">
        <v>289</v>
      </c>
      <c r="C10243">
        <v>1791</v>
      </c>
      <c r="D10243" s="61" t="s">
        <v>2359</v>
      </c>
    </row>
    <row r="10244" spans="1:4" hidden="1" x14ac:dyDescent="0.25">
      <c r="A10244" s="61" t="s">
        <v>60</v>
      </c>
      <c r="B10244" s="61" t="s">
        <v>289</v>
      </c>
      <c r="C10244">
        <v>1792</v>
      </c>
      <c r="D10244" s="61" t="s">
        <v>2369</v>
      </c>
    </row>
    <row r="10245" spans="1:4" hidden="1" x14ac:dyDescent="0.25">
      <c r="A10245" s="61" t="s">
        <v>60</v>
      </c>
      <c r="B10245" s="61" t="s">
        <v>289</v>
      </c>
      <c r="C10245">
        <v>1793</v>
      </c>
      <c r="D10245" s="61" t="s">
        <v>2369</v>
      </c>
    </row>
    <row r="10246" spans="1:4" hidden="1" x14ac:dyDescent="0.25">
      <c r="A10246" s="61" t="s">
        <v>60</v>
      </c>
      <c r="B10246" s="61" t="s">
        <v>289</v>
      </c>
      <c r="C10246">
        <v>1794</v>
      </c>
      <c r="D10246" s="61" t="s">
        <v>2369</v>
      </c>
    </row>
    <row r="10247" spans="1:4" hidden="1" x14ac:dyDescent="0.25">
      <c r="A10247" s="61" t="s">
        <v>60</v>
      </c>
      <c r="B10247" s="61" t="s">
        <v>289</v>
      </c>
      <c r="C10247">
        <v>1795</v>
      </c>
      <c r="D10247" s="61" t="s">
        <v>2139</v>
      </c>
    </row>
    <row r="10248" spans="1:4" hidden="1" x14ac:dyDescent="0.25">
      <c r="A10248" s="61" t="s">
        <v>60</v>
      </c>
      <c r="B10248" s="61" t="s">
        <v>289</v>
      </c>
      <c r="C10248">
        <v>1796</v>
      </c>
      <c r="D10248" s="61" t="s">
        <v>2139</v>
      </c>
    </row>
    <row r="10249" spans="1:4" hidden="1" x14ac:dyDescent="0.25">
      <c r="A10249" s="61" t="s">
        <v>60</v>
      </c>
      <c r="B10249" s="61" t="s">
        <v>289</v>
      </c>
      <c r="C10249">
        <v>1797</v>
      </c>
      <c r="D10249" s="61" t="s">
        <v>2139</v>
      </c>
    </row>
    <row r="10250" spans="1:4" hidden="1" x14ac:dyDescent="0.25">
      <c r="A10250" s="61" t="s">
        <v>60</v>
      </c>
      <c r="B10250" s="61" t="s">
        <v>289</v>
      </c>
      <c r="C10250">
        <v>1798</v>
      </c>
      <c r="D10250" s="61" t="s">
        <v>2139</v>
      </c>
    </row>
    <row r="10251" spans="1:4" hidden="1" x14ac:dyDescent="0.25">
      <c r="A10251" s="61" t="s">
        <v>60</v>
      </c>
      <c r="B10251" s="61" t="s">
        <v>289</v>
      </c>
      <c r="C10251">
        <v>1799</v>
      </c>
      <c r="D10251" s="61" t="s">
        <v>2236</v>
      </c>
    </row>
    <row r="10252" spans="1:4" hidden="1" x14ac:dyDescent="0.25">
      <c r="A10252" s="61" t="s">
        <v>60</v>
      </c>
      <c r="B10252" s="61" t="s">
        <v>289</v>
      </c>
      <c r="C10252">
        <v>1800</v>
      </c>
      <c r="D10252" s="61" t="s">
        <v>2237</v>
      </c>
    </row>
    <row r="10253" spans="1:4" hidden="1" x14ac:dyDescent="0.25">
      <c r="A10253" s="61" t="s">
        <v>60</v>
      </c>
      <c r="B10253" s="61" t="s">
        <v>289</v>
      </c>
      <c r="C10253">
        <v>1801</v>
      </c>
      <c r="D10253" s="61" t="s">
        <v>2237</v>
      </c>
    </row>
    <row r="10254" spans="1:4" hidden="1" x14ac:dyDescent="0.25">
      <c r="A10254" s="61" t="s">
        <v>60</v>
      </c>
      <c r="B10254" s="61" t="s">
        <v>289</v>
      </c>
      <c r="C10254">
        <v>1802</v>
      </c>
      <c r="D10254" s="61" t="s">
        <v>2237</v>
      </c>
    </row>
    <row r="10255" spans="1:4" hidden="1" x14ac:dyDescent="0.25">
      <c r="A10255" s="61" t="s">
        <v>60</v>
      </c>
      <c r="B10255" s="61" t="s">
        <v>289</v>
      </c>
      <c r="C10255">
        <v>1803</v>
      </c>
      <c r="D10255" s="61" t="s">
        <v>2237</v>
      </c>
    </row>
    <row r="10256" spans="1:4" hidden="1" x14ac:dyDescent="0.25">
      <c r="A10256" s="61" t="s">
        <v>60</v>
      </c>
      <c r="B10256" s="61" t="s">
        <v>289</v>
      </c>
      <c r="C10256">
        <v>1804</v>
      </c>
      <c r="D10256" s="61" t="s">
        <v>2237</v>
      </c>
    </row>
    <row r="10257" spans="1:4" hidden="1" x14ac:dyDescent="0.25">
      <c r="A10257" s="61" t="s">
        <v>60</v>
      </c>
      <c r="B10257" s="61" t="s">
        <v>289</v>
      </c>
      <c r="C10257">
        <v>1805</v>
      </c>
      <c r="D10257" s="61" t="s">
        <v>2237</v>
      </c>
    </row>
    <row r="10258" spans="1:4" hidden="1" x14ac:dyDescent="0.25">
      <c r="A10258" s="61" t="s">
        <v>60</v>
      </c>
      <c r="B10258" s="61" t="s">
        <v>289</v>
      </c>
      <c r="C10258">
        <v>1806</v>
      </c>
      <c r="D10258" s="61" t="s">
        <v>2237</v>
      </c>
    </row>
    <row r="10259" spans="1:4" hidden="1" x14ac:dyDescent="0.25">
      <c r="A10259" s="61" t="s">
        <v>60</v>
      </c>
      <c r="B10259" s="61" t="s">
        <v>289</v>
      </c>
      <c r="C10259">
        <v>1807</v>
      </c>
      <c r="D10259" s="61" t="s">
        <v>2237</v>
      </c>
    </row>
    <row r="10260" spans="1:4" hidden="1" x14ac:dyDescent="0.25">
      <c r="A10260" s="61" t="s">
        <v>60</v>
      </c>
      <c r="B10260" s="61" t="s">
        <v>289</v>
      </c>
      <c r="C10260">
        <v>1808</v>
      </c>
      <c r="D10260" s="61" t="s">
        <v>2237</v>
      </c>
    </row>
    <row r="10261" spans="1:4" hidden="1" x14ac:dyDescent="0.25">
      <c r="A10261" s="61" t="s">
        <v>60</v>
      </c>
      <c r="B10261" s="61" t="s">
        <v>289</v>
      </c>
      <c r="C10261">
        <v>1809</v>
      </c>
      <c r="D10261" s="61" t="s">
        <v>2237</v>
      </c>
    </row>
    <row r="10262" spans="1:4" hidden="1" x14ac:dyDescent="0.25">
      <c r="A10262" s="61" t="s">
        <v>60</v>
      </c>
      <c r="B10262" s="61" t="s">
        <v>289</v>
      </c>
      <c r="C10262">
        <v>1810</v>
      </c>
      <c r="D10262" s="61" t="s">
        <v>2237</v>
      </c>
    </row>
    <row r="10263" spans="1:4" hidden="1" x14ac:dyDescent="0.25">
      <c r="A10263" s="61" t="s">
        <v>60</v>
      </c>
      <c r="B10263" s="61" t="s">
        <v>289</v>
      </c>
      <c r="C10263">
        <v>1811</v>
      </c>
      <c r="D10263" s="61" t="s">
        <v>2237</v>
      </c>
    </row>
    <row r="10264" spans="1:4" hidden="1" x14ac:dyDescent="0.25">
      <c r="A10264" s="61" t="s">
        <v>60</v>
      </c>
      <c r="B10264" s="61" t="s">
        <v>289</v>
      </c>
      <c r="C10264">
        <v>1812</v>
      </c>
      <c r="D10264" s="61" t="s">
        <v>2237</v>
      </c>
    </row>
    <row r="10265" spans="1:4" hidden="1" x14ac:dyDescent="0.25">
      <c r="A10265" s="61" t="s">
        <v>60</v>
      </c>
      <c r="B10265" s="61" t="s">
        <v>289</v>
      </c>
      <c r="C10265">
        <v>1813</v>
      </c>
      <c r="D10265" s="61" t="s">
        <v>2237</v>
      </c>
    </row>
    <row r="10266" spans="1:4" hidden="1" x14ac:dyDescent="0.25">
      <c r="A10266" s="61" t="s">
        <v>60</v>
      </c>
      <c r="B10266" s="61" t="s">
        <v>289</v>
      </c>
      <c r="C10266">
        <v>1814</v>
      </c>
      <c r="D10266" s="61" t="s">
        <v>2237</v>
      </c>
    </row>
    <row r="10267" spans="1:4" hidden="1" x14ac:dyDescent="0.25">
      <c r="A10267" s="61" t="s">
        <v>60</v>
      </c>
      <c r="B10267" s="61" t="s">
        <v>289</v>
      </c>
      <c r="C10267">
        <v>1815</v>
      </c>
      <c r="D10267" s="61" t="s">
        <v>2524</v>
      </c>
    </row>
    <row r="10268" spans="1:4" hidden="1" x14ac:dyDescent="0.25">
      <c r="A10268" s="61" t="s">
        <v>60</v>
      </c>
      <c r="B10268" s="61" t="s">
        <v>289</v>
      </c>
      <c r="C10268">
        <v>1816</v>
      </c>
      <c r="D10268" s="61" t="s">
        <v>2524</v>
      </c>
    </row>
    <row r="10269" spans="1:4" hidden="1" x14ac:dyDescent="0.25">
      <c r="A10269" s="61" t="s">
        <v>60</v>
      </c>
      <c r="B10269" s="61" t="s">
        <v>289</v>
      </c>
      <c r="C10269">
        <v>1817</v>
      </c>
      <c r="D10269" s="61" t="s">
        <v>2524</v>
      </c>
    </row>
    <row r="10270" spans="1:4" hidden="1" x14ac:dyDescent="0.25">
      <c r="A10270" s="61" t="s">
        <v>60</v>
      </c>
      <c r="B10270" s="61" t="s">
        <v>289</v>
      </c>
      <c r="C10270">
        <v>1818</v>
      </c>
      <c r="D10270" s="61" t="s">
        <v>2524</v>
      </c>
    </row>
    <row r="10271" spans="1:4" hidden="1" x14ac:dyDescent="0.25">
      <c r="A10271" s="61" t="s">
        <v>60</v>
      </c>
      <c r="B10271" s="61" t="s">
        <v>289</v>
      </c>
      <c r="C10271">
        <v>1819</v>
      </c>
      <c r="D10271" s="61" t="s">
        <v>2524</v>
      </c>
    </row>
    <row r="10272" spans="1:4" hidden="1" x14ac:dyDescent="0.25">
      <c r="A10272" s="61" t="s">
        <v>60</v>
      </c>
      <c r="B10272" s="61" t="s">
        <v>289</v>
      </c>
      <c r="C10272">
        <v>1820</v>
      </c>
      <c r="D10272" s="61" t="s">
        <v>2524</v>
      </c>
    </row>
    <row r="10273" spans="1:4" hidden="1" x14ac:dyDescent="0.25">
      <c r="A10273" s="61" t="s">
        <v>60</v>
      </c>
      <c r="B10273" s="61" t="s">
        <v>289</v>
      </c>
      <c r="C10273">
        <v>1821</v>
      </c>
      <c r="D10273" s="61" t="s">
        <v>2524</v>
      </c>
    </row>
    <row r="10274" spans="1:4" hidden="1" x14ac:dyDescent="0.25">
      <c r="A10274" s="61" t="s">
        <v>60</v>
      </c>
      <c r="B10274" s="61" t="s">
        <v>289</v>
      </c>
      <c r="C10274">
        <v>1822</v>
      </c>
      <c r="D10274" s="61" t="s">
        <v>2524</v>
      </c>
    </row>
    <row r="10275" spans="1:4" hidden="1" x14ac:dyDescent="0.25">
      <c r="A10275" s="61" t="s">
        <v>60</v>
      </c>
      <c r="B10275" s="61" t="s">
        <v>289</v>
      </c>
      <c r="C10275">
        <v>1823</v>
      </c>
      <c r="D10275" s="61" t="s">
        <v>2524</v>
      </c>
    </row>
    <row r="10276" spans="1:4" hidden="1" x14ac:dyDescent="0.25">
      <c r="A10276" s="61" t="s">
        <v>60</v>
      </c>
      <c r="B10276" s="61" t="s">
        <v>289</v>
      </c>
      <c r="C10276">
        <v>1824</v>
      </c>
      <c r="D10276" s="61" t="s">
        <v>2524</v>
      </c>
    </row>
    <row r="10277" spans="1:4" hidden="1" x14ac:dyDescent="0.25">
      <c r="A10277" s="61" t="s">
        <v>60</v>
      </c>
      <c r="B10277" s="61" t="s">
        <v>289</v>
      </c>
      <c r="C10277">
        <v>1825</v>
      </c>
      <c r="D10277" s="61" t="s">
        <v>2524</v>
      </c>
    </row>
    <row r="10278" spans="1:4" hidden="1" x14ac:dyDescent="0.25">
      <c r="A10278" s="61" t="s">
        <v>60</v>
      </c>
      <c r="B10278" s="61" t="s">
        <v>289</v>
      </c>
      <c r="C10278">
        <v>1826</v>
      </c>
      <c r="D10278" s="61" t="s">
        <v>2524</v>
      </c>
    </row>
    <row r="10279" spans="1:4" hidden="1" x14ac:dyDescent="0.25">
      <c r="A10279" s="61" t="s">
        <v>60</v>
      </c>
      <c r="B10279" s="61" t="s">
        <v>289</v>
      </c>
      <c r="C10279">
        <v>1827</v>
      </c>
      <c r="D10279" s="61" t="s">
        <v>2524</v>
      </c>
    </row>
    <row r="10280" spans="1:4" hidden="1" x14ac:dyDescent="0.25">
      <c r="A10280" s="61" t="s">
        <v>60</v>
      </c>
      <c r="B10280" s="61" t="s">
        <v>289</v>
      </c>
      <c r="C10280">
        <v>1828</v>
      </c>
      <c r="D10280" s="61" t="s">
        <v>2524</v>
      </c>
    </row>
    <row r="10281" spans="1:4" hidden="1" x14ac:dyDescent="0.25">
      <c r="A10281" s="61" t="s">
        <v>60</v>
      </c>
      <c r="B10281" s="61" t="s">
        <v>289</v>
      </c>
      <c r="C10281">
        <v>1829</v>
      </c>
      <c r="D10281" s="61" t="s">
        <v>2524</v>
      </c>
    </row>
    <row r="10282" spans="1:4" hidden="1" x14ac:dyDescent="0.25">
      <c r="A10282" s="61" t="s">
        <v>60</v>
      </c>
      <c r="B10282" s="61" t="s">
        <v>289</v>
      </c>
      <c r="C10282">
        <v>1830</v>
      </c>
      <c r="D10282" s="61" t="s">
        <v>2157</v>
      </c>
    </row>
    <row r="10283" spans="1:4" hidden="1" x14ac:dyDescent="0.25">
      <c r="A10283" s="61" t="s">
        <v>60</v>
      </c>
      <c r="B10283" s="61" t="s">
        <v>289</v>
      </c>
      <c r="C10283">
        <v>1831</v>
      </c>
      <c r="D10283" s="61" t="s">
        <v>2157</v>
      </c>
    </row>
    <row r="10284" spans="1:4" hidden="1" x14ac:dyDescent="0.25">
      <c r="A10284" s="61" t="s">
        <v>60</v>
      </c>
      <c r="B10284" s="61" t="s">
        <v>289</v>
      </c>
      <c r="C10284">
        <v>1832</v>
      </c>
      <c r="D10284" s="61" t="s">
        <v>2157</v>
      </c>
    </row>
    <row r="10285" spans="1:4" hidden="1" x14ac:dyDescent="0.25">
      <c r="A10285" s="61" t="s">
        <v>60</v>
      </c>
      <c r="B10285" s="61" t="s">
        <v>289</v>
      </c>
      <c r="C10285">
        <v>1833</v>
      </c>
      <c r="D10285" s="61" t="s">
        <v>2157</v>
      </c>
    </row>
    <row r="10286" spans="1:4" hidden="1" x14ac:dyDescent="0.25">
      <c r="A10286" s="61" t="s">
        <v>60</v>
      </c>
      <c r="B10286" s="61" t="s">
        <v>289</v>
      </c>
      <c r="C10286">
        <v>1834</v>
      </c>
      <c r="D10286" s="61" t="s">
        <v>2157</v>
      </c>
    </row>
    <row r="10287" spans="1:4" hidden="1" x14ac:dyDescent="0.25">
      <c r="A10287" s="61" t="s">
        <v>60</v>
      </c>
      <c r="B10287" s="61" t="s">
        <v>289</v>
      </c>
      <c r="C10287">
        <v>1835</v>
      </c>
      <c r="D10287" s="61" t="s">
        <v>2157</v>
      </c>
    </row>
    <row r="10288" spans="1:4" hidden="1" x14ac:dyDescent="0.25">
      <c r="A10288" s="61" t="s">
        <v>60</v>
      </c>
      <c r="B10288" s="61" t="s">
        <v>289</v>
      </c>
      <c r="C10288">
        <v>1836</v>
      </c>
      <c r="D10288" s="61" t="s">
        <v>2157</v>
      </c>
    </row>
    <row r="10289" spans="1:4" hidden="1" x14ac:dyDescent="0.25">
      <c r="A10289" s="61" t="s">
        <v>60</v>
      </c>
      <c r="B10289" s="61" t="s">
        <v>289</v>
      </c>
      <c r="C10289">
        <v>1837</v>
      </c>
      <c r="D10289" s="61" t="s">
        <v>2157</v>
      </c>
    </row>
    <row r="10290" spans="1:4" hidden="1" x14ac:dyDescent="0.25">
      <c r="A10290" s="61" t="s">
        <v>60</v>
      </c>
      <c r="B10290" s="61" t="s">
        <v>289</v>
      </c>
      <c r="C10290">
        <v>1838</v>
      </c>
      <c r="D10290" s="61" t="s">
        <v>2157</v>
      </c>
    </row>
    <row r="10291" spans="1:4" hidden="1" x14ac:dyDescent="0.25">
      <c r="A10291" s="61" t="s">
        <v>60</v>
      </c>
      <c r="B10291" s="61" t="s">
        <v>289</v>
      </c>
      <c r="C10291">
        <v>1839</v>
      </c>
      <c r="D10291" s="61" t="s">
        <v>2157</v>
      </c>
    </row>
    <row r="10292" spans="1:4" hidden="1" x14ac:dyDescent="0.25">
      <c r="A10292" s="61" t="s">
        <v>60</v>
      </c>
      <c r="B10292" s="61" t="s">
        <v>289</v>
      </c>
      <c r="C10292">
        <v>1840</v>
      </c>
      <c r="D10292" s="61" t="s">
        <v>2157</v>
      </c>
    </row>
    <row r="10293" spans="1:4" hidden="1" x14ac:dyDescent="0.25">
      <c r="A10293" s="61" t="s">
        <v>60</v>
      </c>
      <c r="B10293" s="61" t="s">
        <v>289</v>
      </c>
      <c r="C10293">
        <v>1841</v>
      </c>
      <c r="D10293" s="61" t="s">
        <v>2157</v>
      </c>
    </row>
    <row r="10294" spans="1:4" hidden="1" x14ac:dyDescent="0.25">
      <c r="A10294" s="61" t="s">
        <v>60</v>
      </c>
      <c r="B10294" s="61" t="s">
        <v>289</v>
      </c>
      <c r="C10294">
        <v>1842</v>
      </c>
      <c r="D10294" s="61" t="s">
        <v>2157</v>
      </c>
    </row>
    <row r="10295" spans="1:4" hidden="1" x14ac:dyDescent="0.25">
      <c r="A10295" s="61" t="s">
        <v>60</v>
      </c>
      <c r="B10295" s="61" t="s">
        <v>289</v>
      </c>
      <c r="C10295">
        <v>1843</v>
      </c>
      <c r="D10295" s="61" t="s">
        <v>2157</v>
      </c>
    </row>
    <row r="10296" spans="1:4" hidden="1" x14ac:dyDescent="0.25">
      <c r="A10296" s="61" t="s">
        <v>60</v>
      </c>
      <c r="B10296" s="61" t="s">
        <v>289</v>
      </c>
      <c r="C10296">
        <v>1844</v>
      </c>
      <c r="D10296" s="61" t="s">
        <v>2157</v>
      </c>
    </row>
    <row r="10297" spans="1:4" hidden="1" x14ac:dyDescent="0.25">
      <c r="A10297" s="61" t="s">
        <v>60</v>
      </c>
      <c r="B10297" s="61" t="s">
        <v>289</v>
      </c>
      <c r="C10297">
        <v>1845</v>
      </c>
      <c r="D10297" s="61" t="s">
        <v>2157</v>
      </c>
    </row>
    <row r="10298" spans="1:4" hidden="1" x14ac:dyDescent="0.25">
      <c r="A10298" s="61" t="s">
        <v>60</v>
      </c>
      <c r="B10298" s="61" t="s">
        <v>289</v>
      </c>
      <c r="C10298">
        <v>1846</v>
      </c>
      <c r="D10298" s="61" t="s">
        <v>2157</v>
      </c>
    </row>
    <row r="10299" spans="1:4" hidden="1" x14ac:dyDescent="0.25">
      <c r="A10299" s="61" t="s">
        <v>60</v>
      </c>
      <c r="B10299" s="61" t="s">
        <v>289</v>
      </c>
      <c r="C10299">
        <v>1847</v>
      </c>
      <c r="D10299" s="61" t="s">
        <v>2157</v>
      </c>
    </row>
    <row r="10300" spans="1:4" hidden="1" x14ac:dyDescent="0.25">
      <c r="A10300" s="61" t="s">
        <v>60</v>
      </c>
      <c r="B10300" s="61" t="s">
        <v>289</v>
      </c>
      <c r="C10300">
        <v>1848</v>
      </c>
      <c r="D10300" s="61" t="s">
        <v>2232</v>
      </c>
    </row>
    <row r="10301" spans="1:4" hidden="1" x14ac:dyDescent="0.25">
      <c r="A10301" s="61" t="s">
        <v>60</v>
      </c>
      <c r="B10301" s="61" t="s">
        <v>289</v>
      </c>
      <c r="C10301">
        <v>1849</v>
      </c>
      <c r="D10301" s="61" t="s">
        <v>2879</v>
      </c>
    </row>
    <row r="10302" spans="1:4" hidden="1" x14ac:dyDescent="0.25">
      <c r="A10302" s="61" t="s">
        <v>60</v>
      </c>
      <c r="B10302" s="61" t="s">
        <v>289</v>
      </c>
      <c r="C10302">
        <v>1850</v>
      </c>
      <c r="D10302" s="61" t="s">
        <v>2879</v>
      </c>
    </row>
    <row r="10303" spans="1:4" hidden="1" x14ac:dyDescent="0.25">
      <c r="A10303" s="61" t="s">
        <v>60</v>
      </c>
      <c r="B10303" s="61" t="s">
        <v>289</v>
      </c>
      <c r="C10303">
        <v>1851</v>
      </c>
      <c r="D10303" s="61" t="s">
        <v>2880</v>
      </c>
    </row>
    <row r="10304" spans="1:4" hidden="1" x14ac:dyDescent="0.25">
      <c r="A10304" s="61" t="s">
        <v>60</v>
      </c>
      <c r="B10304" s="61" t="s">
        <v>289</v>
      </c>
      <c r="C10304">
        <v>1852</v>
      </c>
      <c r="D10304" s="61" t="s">
        <v>2880</v>
      </c>
    </row>
    <row r="10305" spans="1:4" hidden="1" x14ac:dyDescent="0.25">
      <c r="A10305" s="61" t="s">
        <v>60</v>
      </c>
      <c r="B10305" s="61" t="s">
        <v>289</v>
      </c>
      <c r="C10305">
        <v>1853</v>
      </c>
      <c r="D10305" s="61" t="s">
        <v>2880</v>
      </c>
    </row>
    <row r="10306" spans="1:4" hidden="1" x14ac:dyDescent="0.25">
      <c r="A10306" s="61" t="s">
        <v>60</v>
      </c>
      <c r="B10306" s="61" t="s">
        <v>289</v>
      </c>
      <c r="C10306">
        <v>1854</v>
      </c>
      <c r="D10306" s="61" t="s">
        <v>2880</v>
      </c>
    </row>
    <row r="10307" spans="1:4" hidden="1" x14ac:dyDescent="0.25">
      <c r="A10307" s="61" t="s">
        <v>60</v>
      </c>
      <c r="B10307" s="61" t="s">
        <v>289</v>
      </c>
      <c r="C10307">
        <v>1855</v>
      </c>
      <c r="D10307" s="61" t="s">
        <v>2880</v>
      </c>
    </row>
    <row r="10308" spans="1:4" hidden="1" x14ac:dyDescent="0.25">
      <c r="A10308" s="61" t="s">
        <v>60</v>
      </c>
      <c r="B10308" s="61" t="s">
        <v>289</v>
      </c>
      <c r="C10308">
        <v>1856</v>
      </c>
      <c r="D10308" s="61" t="s">
        <v>2880</v>
      </c>
    </row>
    <row r="10309" spans="1:4" hidden="1" x14ac:dyDescent="0.25">
      <c r="A10309" s="61" t="s">
        <v>60</v>
      </c>
      <c r="B10309" s="61" t="s">
        <v>289</v>
      </c>
      <c r="C10309">
        <v>1857</v>
      </c>
      <c r="D10309" s="61" t="s">
        <v>2880</v>
      </c>
    </row>
    <row r="10310" spans="1:4" hidden="1" x14ac:dyDescent="0.25">
      <c r="A10310" s="61" t="s">
        <v>60</v>
      </c>
      <c r="B10310" s="61" t="s">
        <v>289</v>
      </c>
      <c r="C10310">
        <v>1858</v>
      </c>
      <c r="D10310" s="61" t="s">
        <v>2880</v>
      </c>
    </row>
    <row r="10311" spans="1:4" hidden="1" x14ac:dyDescent="0.25">
      <c r="A10311" s="61" t="s">
        <v>60</v>
      </c>
      <c r="B10311" s="61" t="s">
        <v>289</v>
      </c>
      <c r="C10311">
        <v>1859</v>
      </c>
      <c r="D10311" s="61" t="s">
        <v>2880</v>
      </c>
    </row>
    <row r="10312" spans="1:4" hidden="1" x14ac:dyDescent="0.25">
      <c r="A10312" s="61" t="s">
        <v>60</v>
      </c>
      <c r="B10312" s="61" t="s">
        <v>289</v>
      </c>
      <c r="C10312">
        <v>1860</v>
      </c>
      <c r="D10312" s="61" t="s">
        <v>2880</v>
      </c>
    </row>
    <row r="10313" spans="1:4" hidden="1" x14ac:dyDescent="0.25">
      <c r="A10313" s="61" t="s">
        <v>60</v>
      </c>
      <c r="B10313" s="61" t="s">
        <v>289</v>
      </c>
      <c r="C10313">
        <v>1861</v>
      </c>
      <c r="D10313" s="61" t="s">
        <v>2880</v>
      </c>
    </row>
    <row r="10314" spans="1:4" hidden="1" x14ac:dyDescent="0.25">
      <c r="A10314" s="61" t="s">
        <v>60</v>
      </c>
      <c r="B10314" s="61" t="s">
        <v>289</v>
      </c>
      <c r="C10314">
        <v>1862</v>
      </c>
      <c r="D10314" s="61" t="s">
        <v>2880</v>
      </c>
    </row>
    <row r="10315" spans="1:4" hidden="1" x14ac:dyDescent="0.25">
      <c r="A10315" s="61" t="s">
        <v>60</v>
      </c>
      <c r="B10315" s="61" t="s">
        <v>289</v>
      </c>
      <c r="C10315">
        <v>1863</v>
      </c>
      <c r="D10315" s="61" t="s">
        <v>2880</v>
      </c>
    </row>
    <row r="10316" spans="1:4" hidden="1" x14ac:dyDescent="0.25">
      <c r="A10316" s="61" t="s">
        <v>60</v>
      </c>
      <c r="B10316" s="61" t="s">
        <v>289</v>
      </c>
      <c r="C10316">
        <v>1864</v>
      </c>
      <c r="D10316" s="61" t="s">
        <v>2880</v>
      </c>
    </row>
    <row r="10317" spans="1:4" hidden="1" x14ac:dyDescent="0.25">
      <c r="A10317" s="61" t="s">
        <v>60</v>
      </c>
      <c r="B10317" s="61" t="s">
        <v>289</v>
      </c>
      <c r="C10317">
        <v>1865</v>
      </c>
      <c r="D10317" s="61" t="s">
        <v>2880</v>
      </c>
    </row>
    <row r="10318" spans="1:4" hidden="1" x14ac:dyDescent="0.25">
      <c r="A10318" s="61" t="s">
        <v>60</v>
      </c>
      <c r="B10318" s="61" t="s">
        <v>289</v>
      </c>
      <c r="C10318">
        <v>1866</v>
      </c>
      <c r="D10318" s="61" t="s">
        <v>2880</v>
      </c>
    </row>
    <row r="10319" spans="1:4" hidden="1" x14ac:dyDescent="0.25">
      <c r="A10319" s="61" t="s">
        <v>60</v>
      </c>
      <c r="B10319" s="61" t="s">
        <v>289</v>
      </c>
      <c r="C10319">
        <v>1867</v>
      </c>
      <c r="D10319" s="61" t="s">
        <v>2880</v>
      </c>
    </row>
    <row r="10320" spans="1:4" hidden="1" x14ac:dyDescent="0.25">
      <c r="A10320" s="61" t="s">
        <v>60</v>
      </c>
      <c r="B10320" s="61" t="s">
        <v>289</v>
      </c>
      <c r="C10320">
        <v>1868</v>
      </c>
      <c r="D10320" s="61" t="s">
        <v>2880</v>
      </c>
    </row>
    <row r="10321" spans="1:4" hidden="1" x14ac:dyDescent="0.25">
      <c r="A10321" s="61" t="s">
        <v>60</v>
      </c>
      <c r="B10321" s="61" t="s">
        <v>289</v>
      </c>
      <c r="C10321">
        <v>1869</v>
      </c>
      <c r="D10321" s="61" t="s">
        <v>2360</v>
      </c>
    </row>
    <row r="10322" spans="1:4" hidden="1" x14ac:dyDescent="0.25">
      <c r="A10322" s="61" t="s">
        <v>60</v>
      </c>
      <c r="B10322" s="61" t="s">
        <v>289</v>
      </c>
      <c r="C10322">
        <v>1870</v>
      </c>
      <c r="D10322" s="61" t="s">
        <v>2881</v>
      </c>
    </row>
    <row r="10323" spans="1:4" hidden="1" x14ac:dyDescent="0.25">
      <c r="A10323" s="61" t="s">
        <v>60</v>
      </c>
      <c r="B10323" s="61" t="s">
        <v>289</v>
      </c>
      <c r="C10323">
        <v>1871</v>
      </c>
      <c r="D10323" s="61" t="s">
        <v>2583</v>
      </c>
    </row>
    <row r="10324" spans="1:4" hidden="1" x14ac:dyDescent="0.25">
      <c r="A10324" s="61" t="s">
        <v>60</v>
      </c>
      <c r="B10324" s="61" t="s">
        <v>289</v>
      </c>
      <c r="C10324">
        <v>1872</v>
      </c>
      <c r="D10324" s="61" t="s">
        <v>1814</v>
      </c>
    </row>
    <row r="10325" spans="1:4" hidden="1" x14ac:dyDescent="0.25">
      <c r="A10325" s="61" t="s">
        <v>60</v>
      </c>
      <c r="B10325" s="61" t="s">
        <v>289</v>
      </c>
      <c r="C10325">
        <v>1873</v>
      </c>
      <c r="D10325" s="61" t="s">
        <v>1814</v>
      </c>
    </row>
    <row r="10326" spans="1:4" hidden="1" x14ac:dyDescent="0.25">
      <c r="A10326" s="61" t="s">
        <v>60</v>
      </c>
      <c r="B10326" s="61" t="s">
        <v>289</v>
      </c>
      <c r="C10326">
        <v>1874</v>
      </c>
      <c r="D10326" s="61" t="s">
        <v>1814</v>
      </c>
    </row>
    <row r="10327" spans="1:4" hidden="1" x14ac:dyDescent="0.25">
      <c r="A10327" s="61" t="s">
        <v>60</v>
      </c>
      <c r="B10327" s="61" t="s">
        <v>289</v>
      </c>
      <c r="C10327">
        <v>1875</v>
      </c>
      <c r="D10327" s="61" t="s">
        <v>2349</v>
      </c>
    </row>
    <row r="10328" spans="1:4" hidden="1" x14ac:dyDescent="0.25">
      <c r="A10328" s="61" t="s">
        <v>60</v>
      </c>
      <c r="B10328" s="61" t="s">
        <v>289</v>
      </c>
      <c r="C10328">
        <v>1876</v>
      </c>
      <c r="D10328" s="61" t="s">
        <v>2349</v>
      </c>
    </row>
    <row r="10329" spans="1:4" hidden="1" x14ac:dyDescent="0.25">
      <c r="A10329" s="61" t="s">
        <v>60</v>
      </c>
      <c r="B10329" s="61" t="s">
        <v>289</v>
      </c>
      <c r="C10329">
        <v>1877</v>
      </c>
      <c r="D10329" s="61" t="s">
        <v>2349</v>
      </c>
    </row>
    <row r="10330" spans="1:4" hidden="1" x14ac:dyDescent="0.25">
      <c r="A10330" s="61" t="s">
        <v>60</v>
      </c>
      <c r="B10330" s="61" t="s">
        <v>289</v>
      </c>
      <c r="C10330">
        <v>1878</v>
      </c>
      <c r="D10330" s="61" t="s">
        <v>2349</v>
      </c>
    </row>
    <row r="10331" spans="1:4" hidden="1" x14ac:dyDescent="0.25">
      <c r="A10331" s="61" t="s">
        <v>60</v>
      </c>
      <c r="B10331" s="61" t="s">
        <v>289</v>
      </c>
      <c r="C10331">
        <v>1879</v>
      </c>
      <c r="D10331" s="61" t="s">
        <v>2349</v>
      </c>
    </row>
    <row r="10332" spans="1:4" hidden="1" x14ac:dyDescent="0.25">
      <c r="A10332" s="61" t="s">
        <v>60</v>
      </c>
      <c r="B10332" s="61" t="s">
        <v>289</v>
      </c>
      <c r="C10332">
        <v>1880</v>
      </c>
      <c r="D10332" s="61" t="s">
        <v>2349</v>
      </c>
    </row>
    <row r="10333" spans="1:4" hidden="1" x14ac:dyDescent="0.25">
      <c r="A10333" s="61" t="s">
        <v>60</v>
      </c>
      <c r="B10333" s="61" t="s">
        <v>289</v>
      </c>
      <c r="C10333">
        <v>1881</v>
      </c>
      <c r="D10333" s="61" t="s">
        <v>2349</v>
      </c>
    </row>
    <row r="10334" spans="1:4" hidden="1" x14ac:dyDescent="0.25">
      <c r="A10334" s="61" t="s">
        <v>60</v>
      </c>
      <c r="B10334" s="61" t="s">
        <v>289</v>
      </c>
      <c r="C10334">
        <v>1882</v>
      </c>
      <c r="D10334" s="61" t="s">
        <v>2349</v>
      </c>
    </row>
    <row r="10335" spans="1:4" hidden="1" x14ac:dyDescent="0.25">
      <c r="A10335" s="61" t="s">
        <v>60</v>
      </c>
      <c r="B10335" s="61" t="s">
        <v>289</v>
      </c>
      <c r="C10335">
        <v>1883</v>
      </c>
      <c r="D10335" s="61" t="s">
        <v>2349</v>
      </c>
    </row>
    <row r="10336" spans="1:4" hidden="1" x14ac:dyDescent="0.25">
      <c r="A10336" s="61" t="s">
        <v>60</v>
      </c>
      <c r="B10336" s="61" t="s">
        <v>289</v>
      </c>
      <c r="C10336">
        <v>1884</v>
      </c>
      <c r="D10336" s="61" t="s">
        <v>2349</v>
      </c>
    </row>
    <row r="10337" spans="1:4" hidden="1" x14ac:dyDescent="0.25">
      <c r="A10337" s="61" t="s">
        <v>60</v>
      </c>
      <c r="B10337" s="61" t="s">
        <v>289</v>
      </c>
      <c r="C10337">
        <v>1885</v>
      </c>
      <c r="D10337" s="61" t="s">
        <v>2349</v>
      </c>
    </row>
    <row r="10338" spans="1:4" hidden="1" x14ac:dyDescent="0.25">
      <c r="A10338" s="61" t="s">
        <v>60</v>
      </c>
      <c r="B10338" s="61" t="s">
        <v>289</v>
      </c>
      <c r="C10338">
        <v>1886</v>
      </c>
      <c r="D10338" s="61" t="s">
        <v>2349</v>
      </c>
    </row>
    <row r="10339" spans="1:4" hidden="1" x14ac:dyDescent="0.25">
      <c r="A10339" s="61" t="s">
        <v>60</v>
      </c>
      <c r="B10339" s="61" t="s">
        <v>289</v>
      </c>
      <c r="C10339">
        <v>1887</v>
      </c>
      <c r="D10339" s="61" t="s">
        <v>2349</v>
      </c>
    </row>
    <row r="10340" spans="1:4" hidden="1" x14ac:dyDescent="0.25">
      <c r="A10340" s="61" t="s">
        <v>60</v>
      </c>
      <c r="B10340" s="61" t="s">
        <v>289</v>
      </c>
      <c r="C10340">
        <v>1888</v>
      </c>
      <c r="D10340" s="61" t="s">
        <v>2349</v>
      </c>
    </row>
    <row r="10341" spans="1:4" hidden="1" x14ac:dyDescent="0.25">
      <c r="A10341" s="61" t="s">
        <v>60</v>
      </c>
      <c r="B10341" s="61" t="s">
        <v>289</v>
      </c>
      <c r="C10341">
        <v>1889</v>
      </c>
      <c r="D10341" s="61" t="s">
        <v>2349</v>
      </c>
    </row>
    <row r="10342" spans="1:4" hidden="1" x14ac:dyDescent="0.25">
      <c r="A10342" s="61" t="s">
        <v>60</v>
      </c>
      <c r="B10342" s="61" t="s">
        <v>289</v>
      </c>
      <c r="C10342">
        <v>1890</v>
      </c>
      <c r="D10342" s="61" t="s">
        <v>2349</v>
      </c>
    </row>
    <row r="10343" spans="1:4" hidden="1" x14ac:dyDescent="0.25">
      <c r="A10343" s="61" t="s">
        <v>60</v>
      </c>
      <c r="B10343" s="61" t="s">
        <v>289</v>
      </c>
      <c r="C10343">
        <v>1891</v>
      </c>
      <c r="D10343" s="61" t="s">
        <v>2349</v>
      </c>
    </row>
    <row r="10344" spans="1:4" hidden="1" x14ac:dyDescent="0.25">
      <c r="A10344" s="61" t="s">
        <v>60</v>
      </c>
      <c r="B10344" s="61" t="s">
        <v>289</v>
      </c>
      <c r="C10344">
        <v>1892</v>
      </c>
      <c r="D10344" s="61" t="s">
        <v>2349</v>
      </c>
    </row>
    <row r="10345" spans="1:4" hidden="1" x14ac:dyDescent="0.25">
      <c r="A10345" s="61" t="s">
        <v>60</v>
      </c>
      <c r="B10345" s="61" t="s">
        <v>289</v>
      </c>
      <c r="C10345">
        <v>1893</v>
      </c>
      <c r="D10345" s="61" t="s">
        <v>2349</v>
      </c>
    </row>
    <row r="10346" spans="1:4" hidden="1" x14ac:dyDescent="0.25">
      <c r="A10346" s="61" t="s">
        <v>60</v>
      </c>
      <c r="B10346" s="61" t="s">
        <v>289</v>
      </c>
      <c r="C10346">
        <v>1894</v>
      </c>
      <c r="D10346" s="61" t="s">
        <v>2349</v>
      </c>
    </row>
    <row r="10347" spans="1:4" hidden="1" x14ac:dyDescent="0.25">
      <c r="A10347" s="61" t="s">
        <v>60</v>
      </c>
      <c r="B10347" s="61" t="s">
        <v>289</v>
      </c>
      <c r="C10347">
        <v>1895</v>
      </c>
      <c r="D10347" s="61" t="s">
        <v>2349</v>
      </c>
    </row>
    <row r="10348" spans="1:4" hidden="1" x14ac:dyDescent="0.25">
      <c r="A10348" s="61" t="s">
        <v>60</v>
      </c>
      <c r="B10348" s="61" t="s">
        <v>289</v>
      </c>
      <c r="C10348">
        <v>1896</v>
      </c>
      <c r="D10348" s="61" t="s">
        <v>2349</v>
      </c>
    </row>
    <row r="10349" spans="1:4" hidden="1" x14ac:dyDescent="0.25">
      <c r="A10349" s="61" t="s">
        <v>60</v>
      </c>
      <c r="B10349" s="61" t="s">
        <v>289</v>
      </c>
      <c r="C10349">
        <v>1897</v>
      </c>
      <c r="D10349" s="61" t="s">
        <v>2349</v>
      </c>
    </row>
    <row r="10350" spans="1:4" hidden="1" x14ac:dyDescent="0.25">
      <c r="A10350" s="61" t="s">
        <v>60</v>
      </c>
      <c r="B10350" s="61" t="s">
        <v>289</v>
      </c>
      <c r="C10350">
        <v>1898</v>
      </c>
      <c r="D10350" s="61" t="s">
        <v>2349</v>
      </c>
    </row>
    <row r="10351" spans="1:4" hidden="1" x14ac:dyDescent="0.25">
      <c r="A10351" s="61" t="s">
        <v>60</v>
      </c>
      <c r="B10351" s="61" t="s">
        <v>289</v>
      </c>
      <c r="C10351">
        <v>1899</v>
      </c>
      <c r="D10351" s="61" t="s">
        <v>2349</v>
      </c>
    </row>
    <row r="10352" spans="1:4" hidden="1" x14ac:dyDescent="0.25">
      <c r="A10352" s="61" t="s">
        <v>60</v>
      </c>
      <c r="B10352" s="61" t="s">
        <v>289</v>
      </c>
      <c r="C10352">
        <v>1900</v>
      </c>
      <c r="D10352" s="61" t="s">
        <v>2598</v>
      </c>
    </row>
    <row r="10353" spans="1:4" hidden="1" x14ac:dyDescent="0.25">
      <c r="A10353" s="61" t="s">
        <v>60</v>
      </c>
      <c r="B10353" s="61" t="s">
        <v>289</v>
      </c>
      <c r="C10353">
        <v>1901</v>
      </c>
      <c r="D10353" s="61" t="s">
        <v>2598</v>
      </c>
    </row>
    <row r="10354" spans="1:4" hidden="1" x14ac:dyDescent="0.25">
      <c r="A10354" s="61" t="s">
        <v>60</v>
      </c>
      <c r="B10354" s="61" t="s">
        <v>289</v>
      </c>
      <c r="C10354">
        <v>1902</v>
      </c>
      <c r="D10354" s="61" t="s">
        <v>2598</v>
      </c>
    </row>
    <row r="10355" spans="1:4" hidden="1" x14ac:dyDescent="0.25">
      <c r="A10355" s="61" t="s">
        <v>60</v>
      </c>
      <c r="B10355" s="61" t="s">
        <v>289</v>
      </c>
      <c r="C10355">
        <v>1903</v>
      </c>
      <c r="D10355" s="61" t="s">
        <v>2598</v>
      </c>
    </row>
    <row r="10356" spans="1:4" hidden="1" x14ac:dyDescent="0.25">
      <c r="A10356" s="61" t="s">
        <v>60</v>
      </c>
      <c r="B10356" s="61" t="s">
        <v>289</v>
      </c>
      <c r="C10356">
        <v>1904</v>
      </c>
      <c r="D10356" s="61" t="s">
        <v>2598</v>
      </c>
    </row>
    <row r="10357" spans="1:4" hidden="1" x14ac:dyDescent="0.25">
      <c r="A10357" s="61" t="s">
        <v>60</v>
      </c>
      <c r="B10357" s="61" t="s">
        <v>289</v>
      </c>
      <c r="C10357">
        <v>1905</v>
      </c>
      <c r="D10357" s="61" t="s">
        <v>2598</v>
      </c>
    </row>
    <row r="10358" spans="1:4" hidden="1" x14ac:dyDescent="0.25">
      <c r="A10358" s="61" t="s">
        <v>60</v>
      </c>
      <c r="B10358" s="61" t="s">
        <v>289</v>
      </c>
      <c r="C10358">
        <v>1906</v>
      </c>
      <c r="D10358" s="61" t="s">
        <v>2344</v>
      </c>
    </row>
    <row r="10359" spans="1:4" hidden="1" x14ac:dyDescent="0.25">
      <c r="A10359" s="61" t="s">
        <v>60</v>
      </c>
      <c r="B10359" s="61" t="s">
        <v>289</v>
      </c>
      <c r="C10359">
        <v>1907</v>
      </c>
      <c r="D10359" s="61" t="s">
        <v>2344</v>
      </c>
    </row>
    <row r="10360" spans="1:4" hidden="1" x14ac:dyDescent="0.25">
      <c r="A10360" s="61" t="s">
        <v>60</v>
      </c>
      <c r="B10360" s="61" t="s">
        <v>289</v>
      </c>
      <c r="C10360">
        <v>1908</v>
      </c>
      <c r="D10360" s="61" t="s">
        <v>2344</v>
      </c>
    </row>
    <row r="10361" spans="1:4" hidden="1" x14ac:dyDescent="0.25">
      <c r="A10361" s="61" t="s">
        <v>60</v>
      </c>
      <c r="B10361" s="61" t="s">
        <v>289</v>
      </c>
      <c r="C10361">
        <v>1909</v>
      </c>
      <c r="D10361" s="61" t="s">
        <v>2344</v>
      </c>
    </row>
    <row r="10362" spans="1:4" hidden="1" x14ac:dyDescent="0.25">
      <c r="A10362" s="61" t="s">
        <v>60</v>
      </c>
      <c r="B10362" s="61" t="s">
        <v>289</v>
      </c>
      <c r="C10362">
        <v>1910</v>
      </c>
      <c r="D10362" s="61" t="s">
        <v>2344</v>
      </c>
    </row>
    <row r="10363" spans="1:4" hidden="1" x14ac:dyDescent="0.25">
      <c r="A10363" s="61" t="s">
        <v>60</v>
      </c>
      <c r="B10363" s="61" t="s">
        <v>289</v>
      </c>
      <c r="C10363">
        <v>1911</v>
      </c>
      <c r="D10363" s="61" t="s">
        <v>2344</v>
      </c>
    </row>
    <row r="10364" spans="1:4" hidden="1" x14ac:dyDescent="0.25">
      <c r="A10364" s="61" t="s">
        <v>60</v>
      </c>
      <c r="B10364" s="61" t="s">
        <v>289</v>
      </c>
      <c r="C10364">
        <v>1912</v>
      </c>
      <c r="D10364" s="61" t="s">
        <v>2344</v>
      </c>
    </row>
    <row r="10365" spans="1:4" hidden="1" x14ac:dyDescent="0.25">
      <c r="A10365" s="61" t="s">
        <v>60</v>
      </c>
      <c r="B10365" s="61" t="s">
        <v>289</v>
      </c>
      <c r="C10365">
        <v>1913</v>
      </c>
      <c r="D10365" s="61" t="s">
        <v>2344</v>
      </c>
    </row>
    <row r="10366" spans="1:4" hidden="1" x14ac:dyDescent="0.25">
      <c r="A10366" s="61" t="s">
        <v>60</v>
      </c>
      <c r="B10366" s="61" t="s">
        <v>289</v>
      </c>
      <c r="C10366">
        <v>1914</v>
      </c>
      <c r="D10366" s="61" t="s">
        <v>2882</v>
      </c>
    </row>
    <row r="10367" spans="1:4" hidden="1" x14ac:dyDescent="0.25">
      <c r="A10367" s="61" t="s">
        <v>60</v>
      </c>
      <c r="B10367" s="61" t="s">
        <v>289</v>
      </c>
      <c r="C10367">
        <v>1915</v>
      </c>
      <c r="D10367" s="61" t="s">
        <v>2883</v>
      </c>
    </row>
    <row r="10368" spans="1:4" hidden="1" x14ac:dyDescent="0.25">
      <c r="A10368" s="61" t="s">
        <v>60</v>
      </c>
      <c r="B10368" s="61" t="s">
        <v>289</v>
      </c>
      <c r="C10368">
        <v>1916</v>
      </c>
      <c r="D10368" s="61" t="s">
        <v>2883</v>
      </c>
    </row>
    <row r="10369" spans="1:4" hidden="1" x14ac:dyDescent="0.25">
      <c r="A10369" s="61" t="s">
        <v>60</v>
      </c>
      <c r="B10369" s="61" t="s">
        <v>289</v>
      </c>
      <c r="C10369">
        <v>1917</v>
      </c>
      <c r="D10369" s="61" t="s">
        <v>2883</v>
      </c>
    </row>
    <row r="10370" spans="1:4" hidden="1" x14ac:dyDescent="0.25">
      <c r="A10370" s="61" t="s">
        <v>60</v>
      </c>
      <c r="B10370" s="61" t="s">
        <v>289</v>
      </c>
      <c r="C10370">
        <v>1918</v>
      </c>
      <c r="D10370" s="61" t="s">
        <v>2883</v>
      </c>
    </row>
    <row r="10371" spans="1:4" hidden="1" x14ac:dyDescent="0.25">
      <c r="A10371" s="61" t="s">
        <v>60</v>
      </c>
      <c r="B10371" s="61" t="s">
        <v>289</v>
      </c>
      <c r="C10371">
        <v>1919</v>
      </c>
      <c r="D10371" s="61" t="s">
        <v>2884</v>
      </c>
    </row>
    <row r="10372" spans="1:4" hidden="1" x14ac:dyDescent="0.25">
      <c r="A10372" s="61" t="s">
        <v>60</v>
      </c>
      <c r="B10372" s="61" t="s">
        <v>289</v>
      </c>
      <c r="C10372">
        <v>1920</v>
      </c>
      <c r="D10372" s="61" t="s">
        <v>2884</v>
      </c>
    </row>
    <row r="10373" spans="1:4" hidden="1" x14ac:dyDescent="0.25">
      <c r="A10373" s="61" t="s">
        <v>60</v>
      </c>
      <c r="B10373" s="61" t="s">
        <v>289</v>
      </c>
      <c r="C10373">
        <v>1921</v>
      </c>
      <c r="D10373" s="61" t="s">
        <v>2884</v>
      </c>
    </row>
    <row r="10374" spans="1:4" hidden="1" x14ac:dyDescent="0.25">
      <c r="A10374" s="61" t="s">
        <v>60</v>
      </c>
      <c r="B10374" s="61" t="s">
        <v>289</v>
      </c>
      <c r="C10374">
        <v>1922</v>
      </c>
      <c r="D10374" s="61" t="s">
        <v>2884</v>
      </c>
    </row>
    <row r="10375" spans="1:4" hidden="1" x14ac:dyDescent="0.25">
      <c r="A10375" s="61" t="s">
        <v>60</v>
      </c>
      <c r="B10375" s="61" t="s">
        <v>289</v>
      </c>
      <c r="C10375">
        <v>1923</v>
      </c>
      <c r="D10375" s="61" t="s">
        <v>2884</v>
      </c>
    </row>
    <row r="10376" spans="1:4" hidden="1" x14ac:dyDescent="0.25">
      <c r="A10376" s="61" t="s">
        <v>60</v>
      </c>
      <c r="B10376" s="61" t="s">
        <v>289</v>
      </c>
      <c r="C10376">
        <v>1924</v>
      </c>
      <c r="D10376" s="61" t="s">
        <v>2884</v>
      </c>
    </row>
    <row r="10377" spans="1:4" hidden="1" x14ac:dyDescent="0.25">
      <c r="A10377" s="61" t="s">
        <v>60</v>
      </c>
      <c r="B10377" s="61" t="s">
        <v>289</v>
      </c>
      <c r="C10377">
        <v>1925</v>
      </c>
      <c r="D10377" s="61" t="s">
        <v>2884</v>
      </c>
    </row>
    <row r="10378" spans="1:4" hidden="1" x14ac:dyDescent="0.25">
      <c r="A10378" s="61" t="s">
        <v>60</v>
      </c>
      <c r="B10378" s="61" t="s">
        <v>289</v>
      </c>
      <c r="C10378">
        <v>1926</v>
      </c>
      <c r="D10378" s="61" t="s">
        <v>2884</v>
      </c>
    </row>
    <row r="10379" spans="1:4" hidden="1" x14ac:dyDescent="0.25">
      <c r="A10379" s="61" t="s">
        <v>60</v>
      </c>
      <c r="B10379" s="61" t="s">
        <v>289</v>
      </c>
      <c r="C10379">
        <v>1927</v>
      </c>
      <c r="D10379" s="61" t="s">
        <v>2884</v>
      </c>
    </row>
    <row r="10380" spans="1:4" hidden="1" x14ac:dyDescent="0.25">
      <c r="A10380" s="61" t="s">
        <v>60</v>
      </c>
      <c r="B10380" s="61" t="s">
        <v>289</v>
      </c>
      <c r="C10380">
        <v>1928</v>
      </c>
      <c r="D10380" s="61" t="s">
        <v>2884</v>
      </c>
    </row>
    <row r="10381" spans="1:4" hidden="1" x14ac:dyDescent="0.25">
      <c r="A10381" s="61" t="s">
        <v>60</v>
      </c>
      <c r="B10381" s="61" t="s">
        <v>289</v>
      </c>
      <c r="C10381">
        <v>1929</v>
      </c>
      <c r="D10381" s="61" t="s">
        <v>2884</v>
      </c>
    </row>
    <row r="10382" spans="1:4" hidden="1" x14ac:dyDescent="0.25">
      <c r="A10382" s="61" t="s">
        <v>60</v>
      </c>
      <c r="B10382" s="61" t="s">
        <v>289</v>
      </c>
      <c r="C10382">
        <v>1930</v>
      </c>
      <c r="D10382" s="61" t="s">
        <v>2884</v>
      </c>
    </row>
    <row r="10383" spans="1:4" hidden="1" x14ac:dyDescent="0.25">
      <c r="A10383" s="61" t="s">
        <v>60</v>
      </c>
      <c r="B10383" s="61" t="s">
        <v>289</v>
      </c>
      <c r="C10383">
        <v>1931</v>
      </c>
      <c r="D10383" s="61" t="s">
        <v>2884</v>
      </c>
    </row>
    <row r="10384" spans="1:4" hidden="1" x14ac:dyDescent="0.25">
      <c r="A10384" s="61" t="s">
        <v>60</v>
      </c>
      <c r="B10384" s="61" t="s">
        <v>289</v>
      </c>
      <c r="C10384">
        <v>1932</v>
      </c>
      <c r="D10384" s="61" t="s">
        <v>2884</v>
      </c>
    </row>
    <row r="10385" spans="1:4" hidden="1" x14ac:dyDescent="0.25">
      <c r="A10385" s="61" t="s">
        <v>60</v>
      </c>
      <c r="B10385" s="61" t="s">
        <v>289</v>
      </c>
      <c r="C10385">
        <v>1933</v>
      </c>
      <c r="D10385" s="61" t="s">
        <v>2884</v>
      </c>
    </row>
    <row r="10386" spans="1:4" hidden="1" x14ac:dyDescent="0.25">
      <c r="A10386" s="61" t="s">
        <v>60</v>
      </c>
      <c r="B10386" s="61" t="s">
        <v>289</v>
      </c>
      <c r="C10386">
        <v>1934</v>
      </c>
      <c r="D10386" s="61" t="s">
        <v>2884</v>
      </c>
    </row>
    <row r="10387" spans="1:4" hidden="1" x14ac:dyDescent="0.25">
      <c r="A10387" s="61" t="s">
        <v>60</v>
      </c>
      <c r="B10387" s="61" t="s">
        <v>289</v>
      </c>
      <c r="C10387">
        <v>1935</v>
      </c>
      <c r="D10387" s="61" t="s">
        <v>2884</v>
      </c>
    </row>
    <row r="10388" spans="1:4" hidden="1" x14ac:dyDescent="0.25">
      <c r="A10388" s="61" t="s">
        <v>60</v>
      </c>
      <c r="B10388" s="61" t="s">
        <v>289</v>
      </c>
      <c r="C10388">
        <v>1936</v>
      </c>
      <c r="D10388" s="61" t="s">
        <v>2884</v>
      </c>
    </row>
    <row r="10389" spans="1:4" hidden="1" x14ac:dyDescent="0.25">
      <c r="A10389" s="61" t="s">
        <v>60</v>
      </c>
      <c r="B10389" s="61" t="s">
        <v>289</v>
      </c>
      <c r="C10389">
        <v>1937</v>
      </c>
      <c r="D10389" s="61" t="s">
        <v>2884</v>
      </c>
    </row>
    <row r="10390" spans="1:4" hidden="1" x14ac:dyDescent="0.25">
      <c r="A10390" s="61" t="s">
        <v>60</v>
      </c>
      <c r="B10390" s="61" t="s">
        <v>289</v>
      </c>
      <c r="C10390">
        <v>1938</v>
      </c>
      <c r="D10390" s="61" t="s">
        <v>2344</v>
      </c>
    </row>
    <row r="10391" spans="1:4" hidden="1" x14ac:dyDescent="0.25">
      <c r="A10391" s="61" t="s">
        <v>60</v>
      </c>
      <c r="B10391" s="61" t="s">
        <v>289</v>
      </c>
      <c r="C10391">
        <v>1939</v>
      </c>
      <c r="D10391" s="61" t="s">
        <v>2197</v>
      </c>
    </row>
    <row r="10392" spans="1:4" hidden="1" x14ac:dyDescent="0.25">
      <c r="A10392" s="61" t="s">
        <v>60</v>
      </c>
      <c r="B10392" s="61" t="s">
        <v>289</v>
      </c>
      <c r="C10392">
        <v>1940</v>
      </c>
      <c r="D10392" s="61" t="s">
        <v>2885</v>
      </c>
    </row>
    <row r="10393" spans="1:4" hidden="1" x14ac:dyDescent="0.25">
      <c r="A10393" s="61" t="s">
        <v>60</v>
      </c>
      <c r="B10393" s="61" t="s">
        <v>289</v>
      </c>
      <c r="C10393">
        <v>1941</v>
      </c>
      <c r="D10393" s="61" t="s">
        <v>2652</v>
      </c>
    </row>
    <row r="10394" spans="1:4" hidden="1" x14ac:dyDescent="0.25">
      <c r="A10394" s="61" t="s">
        <v>60</v>
      </c>
      <c r="B10394" s="61" t="s">
        <v>289</v>
      </c>
      <c r="C10394">
        <v>1942</v>
      </c>
      <c r="D10394" s="61" t="s">
        <v>2652</v>
      </c>
    </row>
    <row r="10395" spans="1:4" hidden="1" x14ac:dyDescent="0.25">
      <c r="A10395" s="61" t="s">
        <v>60</v>
      </c>
      <c r="B10395" s="61" t="s">
        <v>289</v>
      </c>
      <c r="C10395">
        <v>1943</v>
      </c>
      <c r="D10395" s="61" t="s">
        <v>2652</v>
      </c>
    </row>
    <row r="10396" spans="1:4" hidden="1" x14ac:dyDescent="0.25">
      <c r="A10396" s="61" t="s">
        <v>60</v>
      </c>
      <c r="B10396" s="61" t="s">
        <v>289</v>
      </c>
      <c r="C10396">
        <v>1944</v>
      </c>
      <c r="D10396" s="61" t="s">
        <v>2652</v>
      </c>
    </row>
    <row r="10397" spans="1:4" hidden="1" x14ac:dyDescent="0.25">
      <c r="A10397" s="61" t="s">
        <v>60</v>
      </c>
      <c r="B10397" s="61" t="s">
        <v>289</v>
      </c>
      <c r="C10397">
        <v>1945</v>
      </c>
      <c r="D10397" s="61" t="s">
        <v>2207</v>
      </c>
    </row>
    <row r="10398" spans="1:4" hidden="1" x14ac:dyDescent="0.25">
      <c r="A10398" s="61" t="s">
        <v>60</v>
      </c>
      <c r="B10398" s="61" t="s">
        <v>289</v>
      </c>
      <c r="C10398">
        <v>1946</v>
      </c>
      <c r="D10398" s="61" t="s">
        <v>2290</v>
      </c>
    </row>
    <row r="10399" spans="1:4" hidden="1" x14ac:dyDescent="0.25">
      <c r="A10399" s="61" t="s">
        <v>60</v>
      </c>
      <c r="B10399" s="61" t="s">
        <v>289</v>
      </c>
      <c r="C10399">
        <v>1947</v>
      </c>
      <c r="D10399" s="61" t="s">
        <v>2208</v>
      </c>
    </row>
    <row r="10400" spans="1:4" hidden="1" x14ac:dyDescent="0.25">
      <c r="A10400" s="61" t="s">
        <v>60</v>
      </c>
      <c r="B10400" s="61" t="s">
        <v>289</v>
      </c>
      <c r="C10400">
        <v>1948</v>
      </c>
      <c r="D10400" s="61" t="s">
        <v>2208</v>
      </c>
    </row>
    <row r="10401" spans="1:4" hidden="1" x14ac:dyDescent="0.25">
      <c r="A10401" s="61" t="s">
        <v>60</v>
      </c>
      <c r="B10401" s="61" t="s">
        <v>289</v>
      </c>
      <c r="C10401">
        <v>1949</v>
      </c>
      <c r="D10401" s="61" t="s">
        <v>2208</v>
      </c>
    </row>
    <row r="10402" spans="1:4" hidden="1" x14ac:dyDescent="0.25">
      <c r="A10402" s="61" t="s">
        <v>60</v>
      </c>
      <c r="B10402" s="61" t="s">
        <v>289</v>
      </c>
      <c r="C10402">
        <v>1950</v>
      </c>
      <c r="D10402" s="61" t="s">
        <v>2208</v>
      </c>
    </row>
    <row r="10403" spans="1:4" hidden="1" x14ac:dyDescent="0.25">
      <c r="A10403" s="61" t="s">
        <v>60</v>
      </c>
      <c r="B10403" s="61" t="s">
        <v>289</v>
      </c>
      <c r="C10403">
        <v>1951</v>
      </c>
      <c r="D10403" s="61" t="s">
        <v>2208</v>
      </c>
    </row>
    <row r="10404" spans="1:4" hidden="1" x14ac:dyDescent="0.25">
      <c r="A10404" s="61" t="s">
        <v>60</v>
      </c>
      <c r="B10404" s="61" t="s">
        <v>289</v>
      </c>
      <c r="C10404">
        <v>1952</v>
      </c>
      <c r="D10404" s="61" t="s">
        <v>2208</v>
      </c>
    </row>
    <row r="10405" spans="1:4" hidden="1" x14ac:dyDescent="0.25">
      <c r="A10405" s="61" t="s">
        <v>60</v>
      </c>
      <c r="B10405" s="61" t="s">
        <v>289</v>
      </c>
      <c r="C10405">
        <v>1953</v>
      </c>
      <c r="D10405" s="61" t="s">
        <v>2208</v>
      </c>
    </row>
    <row r="10406" spans="1:4" hidden="1" x14ac:dyDescent="0.25">
      <c r="A10406" s="61" t="s">
        <v>60</v>
      </c>
      <c r="B10406" s="61" t="s">
        <v>289</v>
      </c>
      <c r="C10406">
        <v>1954</v>
      </c>
      <c r="D10406" s="61" t="s">
        <v>2208</v>
      </c>
    </row>
    <row r="10407" spans="1:4" hidden="1" x14ac:dyDescent="0.25">
      <c r="A10407" s="61" t="s">
        <v>60</v>
      </c>
      <c r="B10407" s="61" t="s">
        <v>289</v>
      </c>
      <c r="C10407">
        <v>1955</v>
      </c>
      <c r="D10407" s="61" t="s">
        <v>2208</v>
      </c>
    </row>
    <row r="10408" spans="1:4" hidden="1" x14ac:dyDescent="0.25">
      <c r="A10408" s="61" t="s">
        <v>60</v>
      </c>
      <c r="B10408" s="61" t="s">
        <v>289</v>
      </c>
      <c r="C10408">
        <v>1956</v>
      </c>
      <c r="D10408" s="61" t="s">
        <v>2208</v>
      </c>
    </row>
    <row r="10409" spans="1:4" hidden="1" x14ac:dyDescent="0.25">
      <c r="A10409" s="61" t="s">
        <v>60</v>
      </c>
      <c r="B10409" s="61" t="s">
        <v>289</v>
      </c>
      <c r="C10409">
        <v>1957</v>
      </c>
      <c r="D10409" s="61" t="s">
        <v>2208</v>
      </c>
    </row>
    <row r="10410" spans="1:4" hidden="1" x14ac:dyDescent="0.25">
      <c r="A10410" s="61" t="s">
        <v>60</v>
      </c>
      <c r="B10410" s="61" t="s">
        <v>289</v>
      </c>
      <c r="C10410">
        <v>1958</v>
      </c>
      <c r="D10410" s="61" t="s">
        <v>2201</v>
      </c>
    </row>
    <row r="10411" spans="1:4" hidden="1" x14ac:dyDescent="0.25">
      <c r="A10411" s="61" t="s">
        <v>60</v>
      </c>
      <c r="B10411" s="61" t="s">
        <v>289</v>
      </c>
      <c r="C10411">
        <v>1959</v>
      </c>
      <c r="D10411" s="61" t="s">
        <v>2471</v>
      </c>
    </row>
    <row r="10412" spans="1:4" hidden="1" x14ac:dyDescent="0.25">
      <c r="A10412" s="61" t="s">
        <v>60</v>
      </c>
      <c r="B10412" s="61" t="s">
        <v>289</v>
      </c>
      <c r="C10412">
        <v>1960</v>
      </c>
      <c r="D10412" s="61" t="s">
        <v>2471</v>
      </c>
    </row>
    <row r="10413" spans="1:4" hidden="1" x14ac:dyDescent="0.25">
      <c r="A10413" s="61" t="s">
        <v>60</v>
      </c>
      <c r="B10413" s="61" t="s">
        <v>289</v>
      </c>
      <c r="C10413">
        <v>1961</v>
      </c>
      <c r="D10413" s="61" t="s">
        <v>2471</v>
      </c>
    </row>
    <row r="10414" spans="1:4" hidden="1" x14ac:dyDescent="0.25">
      <c r="A10414" s="61" t="s">
        <v>60</v>
      </c>
      <c r="B10414" s="61" t="s">
        <v>289</v>
      </c>
      <c r="C10414">
        <v>1962</v>
      </c>
      <c r="D10414" s="61" t="s">
        <v>2471</v>
      </c>
    </row>
    <row r="10415" spans="1:4" hidden="1" x14ac:dyDescent="0.25">
      <c r="A10415" s="61" t="s">
        <v>60</v>
      </c>
      <c r="B10415" s="61" t="s">
        <v>289</v>
      </c>
      <c r="C10415">
        <v>1963</v>
      </c>
      <c r="D10415" s="61" t="s">
        <v>2471</v>
      </c>
    </row>
    <row r="10416" spans="1:4" hidden="1" x14ac:dyDescent="0.25">
      <c r="A10416" s="61" t="s">
        <v>60</v>
      </c>
      <c r="B10416" s="61" t="s">
        <v>289</v>
      </c>
      <c r="C10416">
        <v>1964</v>
      </c>
      <c r="D10416" s="61" t="s">
        <v>2471</v>
      </c>
    </row>
    <row r="10417" spans="1:4" hidden="1" x14ac:dyDescent="0.25">
      <c r="A10417" s="61" t="s">
        <v>60</v>
      </c>
      <c r="B10417" s="61" t="s">
        <v>289</v>
      </c>
      <c r="C10417">
        <v>1965</v>
      </c>
      <c r="D10417" s="61" t="s">
        <v>2471</v>
      </c>
    </row>
    <row r="10418" spans="1:4" hidden="1" x14ac:dyDescent="0.25">
      <c r="A10418" s="61" t="s">
        <v>60</v>
      </c>
      <c r="B10418" s="61" t="s">
        <v>289</v>
      </c>
      <c r="C10418">
        <v>1966</v>
      </c>
      <c r="D10418" s="61" t="s">
        <v>2471</v>
      </c>
    </row>
    <row r="10419" spans="1:4" hidden="1" x14ac:dyDescent="0.25">
      <c r="A10419" s="61" t="s">
        <v>60</v>
      </c>
      <c r="B10419" s="61" t="s">
        <v>289</v>
      </c>
      <c r="C10419">
        <v>1967</v>
      </c>
      <c r="D10419" s="61" t="s">
        <v>2471</v>
      </c>
    </row>
    <row r="10420" spans="1:4" hidden="1" x14ac:dyDescent="0.25">
      <c r="A10420" s="61" t="s">
        <v>60</v>
      </c>
      <c r="B10420" s="61" t="s">
        <v>289</v>
      </c>
      <c r="C10420">
        <v>1968</v>
      </c>
      <c r="D10420" s="61" t="s">
        <v>2471</v>
      </c>
    </row>
    <row r="10421" spans="1:4" hidden="1" x14ac:dyDescent="0.25">
      <c r="A10421" s="61" t="s">
        <v>60</v>
      </c>
      <c r="B10421" s="61" t="s">
        <v>289</v>
      </c>
      <c r="C10421">
        <v>1969</v>
      </c>
      <c r="D10421" s="61" t="s">
        <v>2089</v>
      </c>
    </row>
    <row r="10422" spans="1:4" hidden="1" x14ac:dyDescent="0.25">
      <c r="A10422" s="61" t="s">
        <v>60</v>
      </c>
      <c r="B10422" s="61" t="s">
        <v>289</v>
      </c>
      <c r="C10422">
        <v>1970</v>
      </c>
      <c r="D10422" s="61" t="s">
        <v>2083</v>
      </c>
    </row>
    <row r="10423" spans="1:4" hidden="1" x14ac:dyDescent="0.25">
      <c r="A10423" s="61" t="s">
        <v>60</v>
      </c>
      <c r="B10423" s="61" t="s">
        <v>289</v>
      </c>
      <c r="C10423">
        <v>1971</v>
      </c>
      <c r="D10423" s="61" t="s">
        <v>2097</v>
      </c>
    </row>
    <row r="10424" spans="1:4" hidden="1" x14ac:dyDescent="0.25">
      <c r="A10424" s="61" t="s">
        <v>60</v>
      </c>
      <c r="B10424" s="61" t="s">
        <v>289</v>
      </c>
      <c r="C10424">
        <v>1972</v>
      </c>
      <c r="D10424" s="61" t="s">
        <v>2097</v>
      </c>
    </row>
    <row r="10425" spans="1:4" hidden="1" x14ac:dyDescent="0.25">
      <c r="A10425" s="61" t="s">
        <v>60</v>
      </c>
      <c r="B10425" s="61" t="s">
        <v>289</v>
      </c>
      <c r="C10425">
        <v>1973</v>
      </c>
      <c r="D10425" s="61" t="s">
        <v>2097</v>
      </c>
    </row>
    <row r="10426" spans="1:4" hidden="1" x14ac:dyDescent="0.25">
      <c r="A10426" s="61" t="s">
        <v>60</v>
      </c>
      <c r="B10426" s="61" t="s">
        <v>289</v>
      </c>
      <c r="C10426">
        <v>1974</v>
      </c>
      <c r="D10426" s="61" t="s">
        <v>2097</v>
      </c>
    </row>
    <row r="10427" spans="1:4" hidden="1" x14ac:dyDescent="0.25">
      <c r="A10427" s="61" t="s">
        <v>60</v>
      </c>
      <c r="B10427" s="61" t="s">
        <v>289</v>
      </c>
      <c r="C10427">
        <v>1975</v>
      </c>
      <c r="D10427" s="61" t="s">
        <v>2097</v>
      </c>
    </row>
    <row r="10428" spans="1:4" hidden="1" x14ac:dyDescent="0.25">
      <c r="A10428" s="61" t="s">
        <v>60</v>
      </c>
      <c r="B10428" s="61" t="s">
        <v>289</v>
      </c>
      <c r="C10428">
        <v>1976</v>
      </c>
      <c r="D10428" s="61" t="s">
        <v>2097</v>
      </c>
    </row>
    <row r="10429" spans="1:4" hidden="1" x14ac:dyDescent="0.25">
      <c r="A10429" s="61" t="s">
        <v>60</v>
      </c>
      <c r="B10429" s="61" t="s">
        <v>289</v>
      </c>
      <c r="C10429">
        <v>1977</v>
      </c>
      <c r="D10429" s="61" t="s">
        <v>2097</v>
      </c>
    </row>
    <row r="10430" spans="1:4" hidden="1" x14ac:dyDescent="0.25">
      <c r="A10430" s="61" t="s">
        <v>60</v>
      </c>
      <c r="B10430" s="61" t="s">
        <v>289</v>
      </c>
      <c r="C10430">
        <v>1978</v>
      </c>
      <c r="D10430" s="61" t="s">
        <v>2097</v>
      </c>
    </row>
    <row r="10431" spans="1:4" hidden="1" x14ac:dyDescent="0.25">
      <c r="A10431" s="61" t="s">
        <v>60</v>
      </c>
      <c r="B10431" s="61" t="s">
        <v>289</v>
      </c>
      <c r="C10431">
        <v>1979</v>
      </c>
      <c r="D10431" s="61" t="s">
        <v>2097</v>
      </c>
    </row>
    <row r="10432" spans="1:4" hidden="1" x14ac:dyDescent="0.25">
      <c r="A10432" s="61" t="s">
        <v>60</v>
      </c>
      <c r="B10432" s="61" t="s">
        <v>289</v>
      </c>
      <c r="C10432">
        <v>1980</v>
      </c>
      <c r="D10432" s="61" t="s">
        <v>2097</v>
      </c>
    </row>
    <row r="10433" spans="1:4" hidden="1" x14ac:dyDescent="0.25">
      <c r="A10433" s="61" t="s">
        <v>60</v>
      </c>
      <c r="B10433" s="61" t="s">
        <v>289</v>
      </c>
      <c r="C10433">
        <v>1981</v>
      </c>
      <c r="D10433" s="61" t="s">
        <v>2094</v>
      </c>
    </row>
    <row r="10434" spans="1:4" hidden="1" x14ac:dyDescent="0.25">
      <c r="A10434" s="61" t="s">
        <v>60</v>
      </c>
      <c r="B10434" s="61" t="s">
        <v>289</v>
      </c>
      <c r="C10434">
        <v>1982</v>
      </c>
      <c r="D10434" s="61" t="s">
        <v>2094</v>
      </c>
    </row>
    <row r="10435" spans="1:4" hidden="1" x14ac:dyDescent="0.25">
      <c r="A10435" s="61" t="s">
        <v>60</v>
      </c>
      <c r="B10435" s="61" t="s">
        <v>289</v>
      </c>
      <c r="C10435">
        <v>1983</v>
      </c>
      <c r="D10435" s="61" t="s">
        <v>2094</v>
      </c>
    </row>
    <row r="10436" spans="1:4" hidden="1" x14ac:dyDescent="0.25">
      <c r="A10436" s="61" t="s">
        <v>60</v>
      </c>
      <c r="B10436" s="61" t="s">
        <v>289</v>
      </c>
      <c r="C10436">
        <v>1984</v>
      </c>
      <c r="D10436" s="61" t="s">
        <v>2094</v>
      </c>
    </row>
    <row r="10437" spans="1:4" hidden="1" x14ac:dyDescent="0.25">
      <c r="A10437" s="61" t="s">
        <v>60</v>
      </c>
      <c r="B10437" s="61" t="s">
        <v>289</v>
      </c>
      <c r="C10437">
        <v>1985</v>
      </c>
      <c r="D10437" s="61" t="s">
        <v>2094</v>
      </c>
    </row>
    <row r="10438" spans="1:4" hidden="1" x14ac:dyDescent="0.25">
      <c r="A10438" s="61" t="s">
        <v>60</v>
      </c>
      <c r="B10438" s="61" t="s">
        <v>289</v>
      </c>
      <c r="C10438">
        <v>1986</v>
      </c>
      <c r="D10438" s="61" t="s">
        <v>2094</v>
      </c>
    </row>
    <row r="10439" spans="1:4" hidden="1" x14ac:dyDescent="0.25">
      <c r="A10439" s="61" t="s">
        <v>60</v>
      </c>
      <c r="B10439" s="61" t="s">
        <v>289</v>
      </c>
      <c r="C10439">
        <v>1987</v>
      </c>
      <c r="D10439" s="61" t="s">
        <v>2094</v>
      </c>
    </row>
    <row r="10440" spans="1:4" hidden="1" x14ac:dyDescent="0.25">
      <c r="A10440" s="61" t="s">
        <v>60</v>
      </c>
      <c r="B10440" s="61" t="s">
        <v>289</v>
      </c>
      <c r="C10440">
        <v>1988</v>
      </c>
      <c r="D10440" s="61" t="s">
        <v>2094</v>
      </c>
    </row>
    <row r="10441" spans="1:4" hidden="1" x14ac:dyDescent="0.25">
      <c r="A10441" s="61" t="s">
        <v>60</v>
      </c>
      <c r="B10441" s="61" t="s">
        <v>289</v>
      </c>
      <c r="C10441">
        <v>1989</v>
      </c>
      <c r="D10441" s="61" t="s">
        <v>2094</v>
      </c>
    </row>
    <row r="10442" spans="1:4" hidden="1" x14ac:dyDescent="0.25">
      <c r="A10442" s="61" t="s">
        <v>60</v>
      </c>
      <c r="B10442" s="61" t="s">
        <v>289</v>
      </c>
      <c r="C10442">
        <v>1990</v>
      </c>
      <c r="D10442" s="61" t="s">
        <v>2094</v>
      </c>
    </row>
    <row r="10443" spans="1:4" hidden="1" x14ac:dyDescent="0.25">
      <c r="A10443" s="61" t="s">
        <v>60</v>
      </c>
      <c r="B10443" s="61" t="s">
        <v>289</v>
      </c>
      <c r="C10443">
        <v>1991</v>
      </c>
      <c r="D10443" s="61" t="s">
        <v>2094</v>
      </c>
    </row>
    <row r="10444" spans="1:4" hidden="1" x14ac:dyDescent="0.25">
      <c r="A10444" s="61" t="s">
        <v>60</v>
      </c>
      <c r="B10444" s="61" t="s">
        <v>289</v>
      </c>
      <c r="C10444">
        <v>1992</v>
      </c>
      <c r="D10444" s="61" t="s">
        <v>2094</v>
      </c>
    </row>
    <row r="10445" spans="1:4" hidden="1" x14ac:dyDescent="0.25">
      <c r="A10445" s="61" t="s">
        <v>60</v>
      </c>
      <c r="B10445" s="61" t="s">
        <v>289</v>
      </c>
      <c r="C10445">
        <v>1993</v>
      </c>
      <c r="D10445" s="61" t="s">
        <v>2472</v>
      </c>
    </row>
    <row r="10446" spans="1:4" hidden="1" x14ac:dyDescent="0.25">
      <c r="A10446" s="61" t="s">
        <v>60</v>
      </c>
      <c r="B10446" s="61" t="s">
        <v>289</v>
      </c>
      <c r="C10446">
        <v>1994</v>
      </c>
      <c r="D10446" s="61" t="s">
        <v>2094</v>
      </c>
    </row>
    <row r="10447" spans="1:4" hidden="1" x14ac:dyDescent="0.25">
      <c r="A10447" s="61" t="s">
        <v>60</v>
      </c>
      <c r="B10447" s="61" t="s">
        <v>289</v>
      </c>
      <c r="C10447">
        <v>1995</v>
      </c>
      <c r="D10447" s="61" t="s">
        <v>2094</v>
      </c>
    </row>
    <row r="10448" spans="1:4" hidden="1" x14ac:dyDescent="0.25">
      <c r="A10448" s="61" t="s">
        <v>60</v>
      </c>
      <c r="B10448" s="61" t="s">
        <v>289</v>
      </c>
      <c r="C10448">
        <v>1996</v>
      </c>
      <c r="D10448" s="61" t="s">
        <v>2094</v>
      </c>
    </row>
    <row r="10449" spans="1:4" hidden="1" x14ac:dyDescent="0.25">
      <c r="A10449" s="61" t="s">
        <v>60</v>
      </c>
      <c r="B10449" s="61" t="s">
        <v>289</v>
      </c>
      <c r="C10449">
        <v>1997</v>
      </c>
      <c r="D10449" s="61" t="s">
        <v>2094</v>
      </c>
    </row>
    <row r="10450" spans="1:4" hidden="1" x14ac:dyDescent="0.25">
      <c r="A10450" s="61" t="s">
        <v>60</v>
      </c>
      <c r="B10450" s="61" t="s">
        <v>289</v>
      </c>
      <c r="C10450">
        <v>1998</v>
      </c>
      <c r="D10450" s="61" t="s">
        <v>2094</v>
      </c>
    </row>
    <row r="10451" spans="1:4" hidden="1" x14ac:dyDescent="0.25">
      <c r="A10451" s="61" t="s">
        <v>60</v>
      </c>
      <c r="B10451" s="61" t="s">
        <v>289</v>
      </c>
      <c r="C10451">
        <v>1999</v>
      </c>
      <c r="D10451" s="61" t="s">
        <v>2094</v>
      </c>
    </row>
    <row r="10452" spans="1:4" hidden="1" x14ac:dyDescent="0.25">
      <c r="A10452" s="61" t="s">
        <v>60</v>
      </c>
      <c r="B10452" s="61" t="s">
        <v>289</v>
      </c>
      <c r="C10452">
        <v>2000</v>
      </c>
      <c r="D10452" s="61" t="s">
        <v>2094</v>
      </c>
    </row>
    <row r="10453" spans="1:4" hidden="1" x14ac:dyDescent="0.25">
      <c r="A10453" s="61" t="s">
        <v>60</v>
      </c>
      <c r="B10453" s="61" t="s">
        <v>289</v>
      </c>
      <c r="C10453">
        <v>2001</v>
      </c>
      <c r="D10453" s="61" t="s">
        <v>2094</v>
      </c>
    </row>
    <row r="10454" spans="1:4" hidden="1" x14ac:dyDescent="0.25">
      <c r="A10454" s="61" t="s">
        <v>60</v>
      </c>
      <c r="B10454" s="61" t="s">
        <v>289</v>
      </c>
      <c r="C10454">
        <v>2002</v>
      </c>
      <c r="D10454" s="61" t="s">
        <v>2094</v>
      </c>
    </row>
    <row r="10455" spans="1:4" hidden="1" x14ac:dyDescent="0.25">
      <c r="A10455" s="61" t="s">
        <v>60</v>
      </c>
      <c r="B10455" s="61" t="s">
        <v>289</v>
      </c>
      <c r="C10455">
        <v>2003</v>
      </c>
      <c r="D10455" s="61" t="s">
        <v>2094</v>
      </c>
    </row>
    <row r="10456" spans="1:4" hidden="1" x14ac:dyDescent="0.25">
      <c r="A10456" s="61" t="s">
        <v>60</v>
      </c>
      <c r="B10456" s="61" t="s">
        <v>289</v>
      </c>
      <c r="C10456">
        <v>2004</v>
      </c>
      <c r="D10456" s="61" t="s">
        <v>2094</v>
      </c>
    </row>
    <row r="10457" spans="1:4" hidden="1" x14ac:dyDescent="0.25">
      <c r="A10457" s="61" t="s">
        <v>60</v>
      </c>
      <c r="B10457" s="61" t="s">
        <v>289</v>
      </c>
      <c r="C10457">
        <v>2005</v>
      </c>
      <c r="D10457" s="61" t="s">
        <v>2243</v>
      </c>
    </row>
    <row r="10458" spans="1:4" hidden="1" x14ac:dyDescent="0.25">
      <c r="A10458" s="61" t="s">
        <v>60</v>
      </c>
      <c r="B10458" s="61" t="s">
        <v>289</v>
      </c>
      <c r="C10458">
        <v>2006</v>
      </c>
      <c r="D10458" s="61" t="s">
        <v>2093</v>
      </c>
    </row>
    <row r="10459" spans="1:4" hidden="1" x14ac:dyDescent="0.25">
      <c r="A10459" s="61" t="s">
        <v>60</v>
      </c>
      <c r="B10459" s="61" t="s">
        <v>289</v>
      </c>
      <c r="C10459">
        <v>2007</v>
      </c>
      <c r="D10459" s="61" t="s">
        <v>2093</v>
      </c>
    </row>
    <row r="10460" spans="1:4" hidden="1" x14ac:dyDescent="0.25">
      <c r="A10460" s="61" t="s">
        <v>60</v>
      </c>
      <c r="B10460" s="61" t="s">
        <v>289</v>
      </c>
      <c r="C10460">
        <v>2008</v>
      </c>
      <c r="D10460" s="61" t="s">
        <v>2093</v>
      </c>
    </row>
    <row r="10461" spans="1:4" hidden="1" x14ac:dyDescent="0.25">
      <c r="A10461" s="61" t="s">
        <v>60</v>
      </c>
      <c r="B10461" s="61" t="s">
        <v>289</v>
      </c>
      <c r="C10461">
        <v>2009</v>
      </c>
      <c r="D10461" s="61" t="s">
        <v>2093</v>
      </c>
    </row>
    <row r="10462" spans="1:4" hidden="1" x14ac:dyDescent="0.25">
      <c r="A10462" s="61" t="s">
        <v>60</v>
      </c>
      <c r="B10462" s="61" t="s">
        <v>289</v>
      </c>
      <c r="C10462">
        <v>2010</v>
      </c>
      <c r="D10462" s="61" t="s">
        <v>2093</v>
      </c>
    </row>
    <row r="10463" spans="1:4" hidden="1" x14ac:dyDescent="0.25">
      <c r="A10463" s="61" t="s">
        <v>60</v>
      </c>
      <c r="B10463" s="61" t="s">
        <v>289</v>
      </c>
      <c r="C10463">
        <v>2011</v>
      </c>
      <c r="D10463" s="61" t="s">
        <v>2093</v>
      </c>
    </row>
    <row r="10464" spans="1:4" hidden="1" x14ac:dyDescent="0.25">
      <c r="A10464" s="61" t="s">
        <v>60</v>
      </c>
      <c r="B10464" s="61" t="s">
        <v>289</v>
      </c>
      <c r="C10464">
        <v>2012</v>
      </c>
      <c r="D10464" s="61" t="s">
        <v>2093</v>
      </c>
    </row>
    <row r="10465" spans="1:4" hidden="1" x14ac:dyDescent="0.25">
      <c r="A10465" s="61" t="s">
        <v>60</v>
      </c>
      <c r="B10465" s="61" t="s">
        <v>289</v>
      </c>
      <c r="C10465">
        <v>2013</v>
      </c>
      <c r="D10465" s="61" t="s">
        <v>2479</v>
      </c>
    </row>
    <row r="10466" spans="1:4" hidden="1" x14ac:dyDescent="0.25">
      <c r="A10466" s="61" t="s">
        <v>60</v>
      </c>
      <c r="B10466" s="61" t="s">
        <v>289</v>
      </c>
      <c r="C10466">
        <v>2014</v>
      </c>
      <c r="D10466" s="61" t="s">
        <v>2479</v>
      </c>
    </row>
    <row r="10467" spans="1:4" hidden="1" x14ac:dyDescent="0.25">
      <c r="A10467" s="61" t="s">
        <v>60</v>
      </c>
      <c r="B10467" s="61" t="s">
        <v>289</v>
      </c>
      <c r="C10467">
        <v>2015</v>
      </c>
      <c r="D10467" s="61" t="s">
        <v>2479</v>
      </c>
    </row>
    <row r="10468" spans="1:4" hidden="1" x14ac:dyDescent="0.25">
      <c r="A10468" s="61" t="s">
        <v>60</v>
      </c>
      <c r="B10468" s="61" t="s">
        <v>289</v>
      </c>
      <c r="C10468">
        <v>2016</v>
      </c>
      <c r="D10468" s="61" t="s">
        <v>2479</v>
      </c>
    </row>
    <row r="10469" spans="1:4" hidden="1" x14ac:dyDescent="0.25">
      <c r="A10469" s="61" t="s">
        <v>60</v>
      </c>
      <c r="B10469" s="61" t="s">
        <v>289</v>
      </c>
      <c r="C10469">
        <v>2017</v>
      </c>
      <c r="D10469" s="61" t="s">
        <v>2479</v>
      </c>
    </row>
    <row r="10470" spans="1:4" hidden="1" x14ac:dyDescent="0.25">
      <c r="A10470" s="61" t="s">
        <v>60</v>
      </c>
      <c r="B10470" s="61" t="s">
        <v>289</v>
      </c>
      <c r="C10470">
        <v>2018</v>
      </c>
      <c r="D10470" s="61" t="s">
        <v>2472</v>
      </c>
    </row>
    <row r="10471" spans="1:4" hidden="1" x14ac:dyDescent="0.25">
      <c r="A10471" s="61" t="s">
        <v>60</v>
      </c>
      <c r="B10471" s="61" t="s">
        <v>289</v>
      </c>
      <c r="C10471">
        <v>2019</v>
      </c>
      <c r="D10471" s="61" t="s">
        <v>2472</v>
      </c>
    </row>
    <row r="10472" spans="1:4" hidden="1" x14ac:dyDescent="0.25">
      <c r="A10472" s="61" t="s">
        <v>60</v>
      </c>
      <c r="B10472" s="61" t="s">
        <v>289</v>
      </c>
      <c r="C10472">
        <v>2020</v>
      </c>
      <c r="D10472" s="61" t="s">
        <v>2472</v>
      </c>
    </row>
    <row r="10473" spans="1:4" hidden="1" x14ac:dyDescent="0.25">
      <c r="A10473" s="61" t="s">
        <v>60</v>
      </c>
      <c r="B10473" s="61" t="s">
        <v>289</v>
      </c>
      <c r="C10473">
        <v>2021</v>
      </c>
      <c r="D10473" s="61" t="s">
        <v>2089</v>
      </c>
    </row>
    <row r="10474" spans="1:4" hidden="1" x14ac:dyDescent="0.25">
      <c r="A10474" s="61" t="s">
        <v>60</v>
      </c>
      <c r="B10474" s="61" t="s">
        <v>289</v>
      </c>
      <c r="C10474">
        <v>2022</v>
      </c>
      <c r="D10474" s="61" t="s">
        <v>2097</v>
      </c>
    </row>
    <row r="10475" spans="1:4" x14ac:dyDescent="0.25">
      <c r="A10475" s="61" t="s">
        <v>60</v>
      </c>
      <c r="B10475" s="61" t="s">
        <v>289</v>
      </c>
      <c r="C10475">
        <v>2023</v>
      </c>
      <c r="D10475" s="61">
        <v>0.96299999999999997</v>
      </c>
    </row>
    <row r="10476" spans="1:4" hidden="1" x14ac:dyDescent="0.25">
      <c r="A10476" s="61" t="s">
        <v>291</v>
      </c>
      <c r="B10476" s="61" t="s">
        <v>292</v>
      </c>
      <c r="C10476">
        <v>1910</v>
      </c>
      <c r="D10476" s="61" t="s">
        <v>1750</v>
      </c>
    </row>
    <row r="10477" spans="1:4" hidden="1" x14ac:dyDescent="0.25">
      <c r="A10477" s="61" t="s">
        <v>291</v>
      </c>
      <c r="B10477" s="61" t="s">
        <v>292</v>
      </c>
      <c r="C10477">
        <v>1911</v>
      </c>
      <c r="D10477" s="61" t="s">
        <v>1750</v>
      </c>
    </row>
    <row r="10478" spans="1:4" hidden="1" x14ac:dyDescent="0.25">
      <c r="A10478" s="61" t="s">
        <v>291</v>
      </c>
      <c r="B10478" s="61" t="s">
        <v>292</v>
      </c>
      <c r="C10478">
        <v>1912</v>
      </c>
      <c r="D10478" s="61" t="s">
        <v>1750</v>
      </c>
    </row>
    <row r="10479" spans="1:4" hidden="1" x14ac:dyDescent="0.25">
      <c r="A10479" s="61" t="s">
        <v>291</v>
      </c>
      <c r="B10479" s="61" t="s">
        <v>292</v>
      </c>
      <c r="C10479">
        <v>1913</v>
      </c>
      <c r="D10479" s="61" t="s">
        <v>1750</v>
      </c>
    </row>
    <row r="10480" spans="1:4" hidden="1" x14ac:dyDescent="0.25">
      <c r="A10480" s="61" t="s">
        <v>291</v>
      </c>
      <c r="B10480" s="61" t="s">
        <v>292</v>
      </c>
      <c r="C10480">
        <v>1914</v>
      </c>
      <c r="D10480" s="61" t="s">
        <v>1750</v>
      </c>
    </row>
    <row r="10481" spans="1:4" hidden="1" x14ac:dyDescent="0.25">
      <c r="A10481" s="61" t="s">
        <v>291</v>
      </c>
      <c r="B10481" s="61" t="s">
        <v>292</v>
      </c>
      <c r="C10481">
        <v>1915</v>
      </c>
      <c r="D10481" s="61" t="s">
        <v>1750</v>
      </c>
    </row>
    <row r="10482" spans="1:4" hidden="1" x14ac:dyDescent="0.25">
      <c r="A10482" s="61" t="s">
        <v>291</v>
      </c>
      <c r="B10482" s="61" t="s">
        <v>292</v>
      </c>
      <c r="C10482">
        <v>1916</v>
      </c>
      <c r="D10482" s="61" t="s">
        <v>1750</v>
      </c>
    </row>
    <row r="10483" spans="1:4" hidden="1" x14ac:dyDescent="0.25">
      <c r="A10483" s="61" t="s">
        <v>291</v>
      </c>
      <c r="B10483" s="61" t="s">
        <v>292</v>
      </c>
      <c r="C10483">
        <v>1917</v>
      </c>
      <c r="D10483" s="61" t="s">
        <v>1750</v>
      </c>
    </row>
    <row r="10484" spans="1:4" hidden="1" x14ac:dyDescent="0.25">
      <c r="A10484" s="61" t="s">
        <v>291</v>
      </c>
      <c r="B10484" s="61" t="s">
        <v>292</v>
      </c>
      <c r="C10484">
        <v>1918</v>
      </c>
      <c r="D10484" s="61" t="s">
        <v>1750</v>
      </c>
    </row>
    <row r="10485" spans="1:4" hidden="1" x14ac:dyDescent="0.25">
      <c r="A10485" s="61" t="s">
        <v>291</v>
      </c>
      <c r="B10485" s="61" t="s">
        <v>292</v>
      </c>
      <c r="C10485">
        <v>1919</v>
      </c>
      <c r="D10485" s="61" t="s">
        <v>1750</v>
      </c>
    </row>
    <row r="10486" spans="1:4" hidden="1" x14ac:dyDescent="0.25">
      <c r="A10486" s="61" t="s">
        <v>291</v>
      </c>
      <c r="B10486" s="61" t="s">
        <v>292</v>
      </c>
      <c r="C10486">
        <v>1920</v>
      </c>
      <c r="D10486" s="61" t="s">
        <v>1750</v>
      </c>
    </row>
    <row r="10487" spans="1:4" hidden="1" x14ac:dyDescent="0.25">
      <c r="A10487" s="61" t="s">
        <v>291</v>
      </c>
      <c r="B10487" s="61" t="s">
        <v>292</v>
      </c>
      <c r="C10487">
        <v>1921</v>
      </c>
      <c r="D10487" s="61" t="s">
        <v>1750</v>
      </c>
    </row>
    <row r="10488" spans="1:4" hidden="1" x14ac:dyDescent="0.25">
      <c r="A10488" s="61" t="s">
        <v>291</v>
      </c>
      <c r="B10488" s="61" t="s">
        <v>292</v>
      </c>
      <c r="C10488">
        <v>1922</v>
      </c>
      <c r="D10488" s="61" t="s">
        <v>1750</v>
      </c>
    </row>
    <row r="10489" spans="1:4" hidden="1" x14ac:dyDescent="0.25">
      <c r="A10489" s="61" t="s">
        <v>291</v>
      </c>
      <c r="B10489" s="61" t="s">
        <v>292</v>
      </c>
      <c r="C10489">
        <v>1923</v>
      </c>
      <c r="D10489" s="61" t="s">
        <v>1750</v>
      </c>
    </row>
    <row r="10490" spans="1:4" hidden="1" x14ac:dyDescent="0.25">
      <c r="A10490" s="61" t="s">
        <v>291</v>
      </c>
      <c r="B10490" s="61" t="s">
        <v>292</v>
      </c>
      <c r="C10490">
        <v>1924</v>
      </c>
      <c r="D10490" s="61" t="s">
        <v>1750</v>
      </c>
    </row>
    <row r="10491" spans="1:4" hidden="1" x14ac:dyDescent="0.25">
      <c r="A10491" s="61" t="s">
        <v>291</v>
      </c>
      <c r="B10491" s="61" t="s">
        <v>292</v>
      </c>
      <c r="C10491">
        <v>1925</v>
      </c>
      <c r="D10491" s="61" t="s">
        <v>1750</v>
      </c>
    </row>
    <row r="10492" spans="1:4" hidden="1" x14ac:dyDescent="0.25">
      <c r="A10492" s="61" t="s">
        <v>291</v>
      </c>
      <c r="B10492" s="61" t="s">
        <v>292</v>
      </c>
      <c r="C10492">
        <v>1926</v>
      </c>
      <c r="D10492" s="61" t="s">
        <v>1750</v>
      </c>
    </row>
    <row r="10493" spans="1:4" hidden="1" x14ac:dyDescent="0.25">
      <c r="A10493" s="61" t="s">
        <v>291</v>
      </c>
      <c r="B10493" s="61" t="s">
        <v>292</v>
      </c>
      <c r="C10493">
        <v>1927</v>
      </c>
      <c r="D10493" s="61" t="s">
        <v>1750</v>
      </c>
    </row>
    <row r="10494" spans="1:4" hidden="1" x14ac:dyDescent="0.25">
      <c r="A10494" s="61" t="s">
        <v>291</v>
      </c>
      <c r="B10494" s="61" t="s">
        <v>292</v>
      </c>
      <c r="C10494">
        <v>1928</v>
      </c>
      <c r="D10494" s="61" t="s">
        <v>1750</v>
      </c>
    </row>
    <row r="10495" spans="1:4" hidden="1" x14ac:dyDescent="0.25">
      <c r="A10495" s="61" t="s">
        <v>291</v>
      </c>
      <c r="B10495" s="61" t="s">
        <v>292</v>
      </c>
      <c r="C10495">
        <v>1929</v>
      </c>
      <c r="D10495" s="61" t="s">
        <v>1750</v>
      </c>
    </row>
    <row r="10496" spans="1:4" hidden="1" x14ac:dyDescent="0.25">
      <c r="A10496" s="61" t="s">
        <v>291</v>
      </c>
      <c r="B10496" s="61" t="s">
        <v>292</v>
      </c>
      <c r="C10496">
        <v>1930</v>
      </c>
      <c r="D10496" s="61" t="s">
        <v>1750</v>
      </c>
    </row>
    <row r="10497" spans="1:4" hidden="1" x14ac:dyDescent="0.25">
      <c r="A10497" s="61" t="s">
        <v>291</v>
      </c>
      <c r="B10497" s="61" t="s">
        <v>292</v>
      </c>
      <c r="C10497">
        <v>1931</v>
      </c>
      <c r="D10497" s="61" t="s">
        <v>1750</v>
      </c>
    </row>
    <row r="10498" spans="1:4" hidden="1" x14ac:dyDescent="0.25">
      <c r="A10498" s="61" t="s">
        <v>291</v>
      </c>
      <c r="B10498" s="61" t="s">
        <v>292</v>
      </c>
      <c r="C10498">
        <v>1932</v>
      </c>
      <c r="D10498" s="61" t="s">
        <v>1750</v>
      </c>
    </row>
    <row r="10499" spans="1:4" hidden="1" x14ac:dyDescent="0.25">
      <c r="A10499" s="61" t="s">
        <v>291</v>
      </c>
      <c r="B10499" s="61" t="s">
        <v>292</v>
      </c>
      <c r="C10499">
        <v>1933</v>
      </c>
      <c r="D10499" s="61" t="s">
        <v>1750</v>
      </c>
    </row>
    <row r="10500" spans="1:4" hidden="1" x14ac:dyDescent="0.25">
      <c r="A10500" s="61" t="s">
        <v>291</v>
      </c>
      <c r="B10500" s="61" t="s">
        <v>292</v>
      </c>
      <c r="C10500">
        <v>1934</v>
      </c>
      <c r="D10500" s="61" t="s">
        <v>1750</v>
      </c>
    </row>
    <row r="10501" spans="1:4" hidden="1" x14ac:dyDescent="0.25">
      <c r="A10501" s="61" t="s">
        <v>291</v>
      </c>
      <c r="B10501" s="61" t="s">
        <v>292</v>
      </c>
      <c r="C10501">
        <v>1935</v>
      </c>
      <c r="D10501" s="61" t="s">
        <v>1750</v>
      </c>
    </row>
    <row r="10502" spans="1:4" hidden="1" x14ac:dyDescent="0.25">
      <c r="A10502" s="61" t="s">
        <v>291</v>
      </c>
      <c r="B10502" s="61" t="s">
        <v>292</v>
      </c>
      <c r="C10502">
        <v>1936</v>
      </c>
      <c r="D10502" s="61" t="s">
        <v>1750</v>
      </c>
    </row>
    <row r="10503" spans="1:4" hidden="1" x14ac:dyDescent="0.25">
      <c r="A10503" s="61" t="s">
        <v>291</v>
      </c>
      <c r="B10503" s="61" t="s">
        <v>292</v>
      </c>
      <c r="C10503">
        <v>1937</v>
      </c>
      <c r="D10503" s="61" t="s">
        <v>1750</v>
      </c>
    </row>
    <row r="10504" spans="1:4" hidden="1" x14ac:dyDescent="0.25">
      <c r="A10504" s="61" t="s">
        <v>291</v>
      </c>
      <c r="B10504" s="61" t="s">
        <v>292</v>
      </c>
      <c r="C10504">
        <v>1938</v>
      </c>
      <c r="D10504" s="61" t="s">
        <v>1750</v>
      </c>
    </row>
    <row r="10505" spans="1:4" hidden="1" x14ac:dyDescent="0.25">
      <c r="A10505" s="61" t="s">
        <v>291</v>
      </c>
      <c r="B10505" s="61" t="s">
        <v>292</v>
      </c>
      <c r="C10505">
        <v>1939</v>
      </c>
      <c r="D10505" s="61" t="s">
        <v>1750</v>
      </c>
    </row>
    <row r="10506" spans="1:4" hidden="1" x14ac:dyDescent="0.25">
      <c r="A10506" s="61" t="s">
        <v>291</v>
      </c>
      <c r="B10506" s="61" t="s">
        <v>292</v>
      </c>
      <c r="C10506">
        <v>1940</v>
      </c>
      <c r="D10506" s="61" t="s">
        <v>1750</v>
      </c>
    </row>
    <row r="10507" spans="1:4" hidden="1" x14ac:dyDescent="0.25">
      <c r="A10507" s="61" t="s">
        <v>291</v>
      </c>
      <c r="B10507" s="61" t="s">
        <v>292</v>
      </c>
      <c r="C10507">
        <v>1941</v>
      </c>
      <c r="D10507" s="61" t="s">
        <v>1750</v>
      </c>
    </row>
    <row r="10508" spans="1:4" hidden="1" x14ac:dyDescent="0.25">
      <c r="A10508" s="61" t="s">
        <v>291</v>
      </c>
      <c r="B10508" s="61" t="s">
        <v>292</v>
      </c>
      <c r="C10508">
        <v>1942</v>
      </c>
      <c r="D10508" s="61" t="s">
        <v>1750</v>
      </c>
    </row>
    <row r="10509" spans="1:4" hidden="1" x14ac:dyDescent="0.25">
      <c r="A10509" s="61" t="s">
        <v>291</v>
      </c>
      <c r="B10509" s="61" t="s">
        <v>292</v>
      </c>
      <c r="C10509">
        <v>1943</v>
      </c>
      <c r="D10509" s="61" t="s">
        <v>1750</v>
      </c>
    </row>
    <row r="10510" spans="1:4" hidden="1" x14ac:dyDescent="0.25">
      <c r="A10510" s="61" t="s">
        <v>291</v>
      </c>
      <c r="B10510" s="61" t="s">
        <v>292</v>
      </c>
      <c r="C10510">
        <v>1944</v>
      </c>
      <c r="D10510" s="61" t="s">
        <v>1750</v>
      </c>
    </row>
    <row r="10511" spans="1:4" hidden="1" x14ac:dyDescent="0.25">
      <c r="A10511" s="61" t="s">
        <v>291</v>
      </c>
      <c r="B10511" s="61" t="s">
        <v>292</v>
      </c>
      <c r="C10511">
        <v>1945</v>
      </c>
      <c r="D10511" s="61" t="s">
        <v>2352</v>
      </c>
    </row>
    <row r="10512" spans="1:4" hidden="1" x14ac:dyDescent="0.25">
      <c r="A10512" s="61" t="s">
        <v>291</v>
      </c>
      <c r="B10512" s="61" t="s">
        <v>292</v>
      </c>
      <c r="C10512">
        <v>1946</v>
      </c>
      <c r="D10512" s="61" t="s">
        <v>2315</v>
      </c>
    </row>
    <row r="10513" spans="1:4" hidden="1" x14ac:dyDescent="0.25">
      <c r="A10513" s="61" t="s">
        <v>291</v>
      </c>
      <c r="B10513" s="61" t="s">
        <v>292</v>
      </c>
      <c r="C10513">
        <v>1947</v>
      </c>
      <c r="D10513" s="61" t="s">
        <v>2315</v>
      </c>
    </row>
    <row r="10514" spans="1:4" hidden="1" x14ac:dyDescent="0.25">
      <c r="A10514" s="61" t="s">
        <v>291</v>
      </c>
      <c r="B10514" s="61" t="s">
        <v>292</v>
      </c>
      <c r="C10514">
        <v>1948</v>
      </c>
      <c r="D10514" s="61" t="s">
        <v>2315</v>
      </c>
    </row>
    <row r="10515" spans="1:4" hidden="1" x14ac:dyDescent="0.25">
      <c r="A10515" s="61" t="s">
        <v>291</v>
      </c>
      <c r="B10515" s="61" t="s">
        <v>292</v>
      </c>
      <c r="C10515">
        <v>1949</v>
      </c>
      <c r="D10515" s="61" t="s">
        <v>2315</v>
      </c>
    </row>
    <row r="10516" spans="1:4" hidden="1" x14ac:dyDescent="0.25">
      <c r="A10516" s="61" t="s">
        <v>291</v>
      </c>
      <c r="B10516" s="61" t="s">
        <v>292</v>
      </c>
      <c r="C10516">
        <v>1950</v>
      </c>
      <c r="D10516" s="61" t="s">
        <v>1752</v>
      </c>
    </row>
    <row r="10517" spans="1:4" hidden="1" x14ac:dyDescent="0.25">
      <c r="A10517" s="61" t="s">
        <v>291</v>
      </c>
      <c r="B10517" s="61" t="s">
        <v>292</v>
      </c>
      <c r="C10517">
        <v>1951</v>
      </c>
      <c r="D10517" s="61" t="s">
        <v>1752</v>
      </c>
    </row>
    <row r="10518" spans="1:4" hidden="1" x14ac:dyDescent="0.25">
      <c r="A10518" s="61" t="s">
        <v>291</v>
      </c>
      <c r="B10518" s="61" t="s">
        <v>292</v>
      </c>
      <c r="C10518">
        <v>1952</v>
      </c>
      <c r="D10518" s="61" t="s">
        <v>1752</v>
      </c>
    </row>
    <row r="10519" spans="1:4" hidden="1" x14ac:dyDescent="0.25">
      <c r="A10519" s="61" t="s">
        <v>291</v>
      </c>
      <c r="B10519" s="61" t="s">
        <v>292</v>
      </c>
      <c r="C10519">
        <v>1953</v>
      </c>
      <c r="D10519" s="61" t="s">
        <v>1752</v>
      </c>
    </row>
    <row r="10520" spans="1:4" hidden="1" x14ac:dyDescent="0.25">
      <c r="A10520" s="61" t="s">
        <v>291</v>
      </c>
      <c r="B10520" s="61" t="s">
        <v>292</v>
      </c>
      <c r="C10520">
        <v>1954</v>
      </c>
      <c r="D10520" s="61" t="s">
        <v>1752</v>
      </c>
    </row>
    <row r="10521" spans="1:4" hidden="1" x14ac:dyDescent="0.25">
      <c r="A10521" s="61" t="s">
        <v>291</v>
      </c>
      <c r="B10521" s="61" t="s">
        <v>292</v>
      </c>
      <c r="C10521">
        <v>1955</v>
      </c>
      <c r="D10521" s="61" t="s">
        <v>1752</v>
      </c>
    </row>
    <row r="10522" spans="1:4" hidden="1" x14ac:dyDescent="0.25">
      <c r="A10522" s="61" t="s">
        <v>291</v>
      </c>
      <c r="B10522" s="61" t="s">
        <v>292</v>
      </c>
      <c r="C10522">
        <v>1956</v>
      </c>
      <c r="D10522" s="61" t="s">
        <v>1752</v>
      </c>
    </row>
    <row r="10523" spans="1:4" hidden="1" x14ac:dyDescent="0.25">
      <c r="A10523" s="61" t="s">
        <v>291</v>
      </c>
      <c r="B10523" s="61" t="s">
        <v>292</v>
      </c>
      <c r="C10523">
        <v>1957</v>
      </c>
      <c r="D10523" s="61" t="s">
        <v>1752</v>
      </c>
    </row>
    <row r="10524" spans="1:4" hidden="1" x14ac:dyDescent="0.25">
      <c r="A10524" s="61" t="s">
        <v>291</v>
      </c>
      <c r="B10524" s="61" t="s">
        <v>292</v>
      </c>
      <c r="C10524">
        <v>1958</v>
      </c>
      <c r="D10524" s="61" t="s">
        <v>2223</v>
      </c>
    </row>
    <row r="10525" spans="1:4" hidden="1" x14ac:dyDescent="0.25">
      <c r="A10525" s="61" t="s">
        <v>291</v>
      </c>
      <c r="B10525" s="61" t="s">
        <v>292</v>
      </c>
      <c r="C10525">
        <v>1959</v>
      </c>
      <c r="D10525" s="61" t="s">
        <v>2223</v>
      </c>
    </row>
    <row r="10526" spans="1:4" hidden="1" x14ac:dyDescent="0.25">
      <c r="A10526" s="61" t="s">
        <v>291</v>
      </c>
      <c r="B10526" s="61" t="s">
        <v>292</v>
      </c>
      <c r="C10526">
        <v>1960</v>
      </c>
      <c r="D10526" s="61" t="s">
        <v>2223</v>
      </c>
    </row>
    <row r="10527" spans="1:4" hidden="1" x14ac:dyDescent="0.25">
      <c r="A10527" s="61" t="s">
        <v>291</v>
      </c>
      <c r="B10527" s="61" t="s">
        <v>292</v>
      </c>
      <c r="C10527">
        <v>1961</v>
      </c>
      <c r="D10527" s="61" t="s">
        <v>1485</v>
      </c>
    </row>
    <row r="10528" spans="1:4" hidden="1" x14ac:dyDescent="0.25">
      <c r="A10528" s="61" t="s">
        <v>291</v>
      </c>
      <c r="B10528" s="61" t="s">
        <v>292</v>
      </c>
      <c r="C10528">
        <v>1962</v>
      </c>
      <c r="D10528" s="61" t="s">
        <v>1485</v>
      </c>
    </row>
    <row r="10529" spans="1:4" hidden="1" x14ac:dyDescent="0.25">
      <c r="A10529" s="61" t="s">
        <v>291</v>
      </c>
      <c r="B10529" s="61" t="s">
        <v>292</v>
      </c>
      <c r="C10529">
        <v>1963</v>
      </c>
      <c r="D10529" s="61" t="s">
        <v>1485</v>
      </c>
    </row>
    <row r="10530" spans="1:4" hidden="1" x14ac:dyDescent="0.25">
      <c r="A10530" s="61" t="s">
        <v>291</v>
      </c>
      <c r="B10530" s="61" t="s">
        <v>292</v>
      </c>
      <c r="C10530">
        <v>1964</v>
      </c>
      <c r="D10530" s="61" t="s">
        <v>1485</v>
      </c>
    </row>
    <row r="10531" spans="1:4" hidden="1" x14ac:dyDescent="0.25">
      <c r="A10531" s="61" t="s">
        <v>291</v>
      </c>
      <c r="B10531" s="61" t="s">
        <v>292</v>
      </c>
      <c r="C10531">
        <v>1965</v>
      </c>
      <c r="D10531" s="61" t="s">
        <v>1485</v>
      </c>
    </row>
    <row r="10532" spans="1:4" hidden="1" x14ac:dyDescent="0.25">
      <c r="A10532" s="61" t="s">
        <v>291</v>
      </c>
      <c r="B10532" s="61" t="s">
        <v>292</v>
      </c>
      <c r="C10532">
        <v>1966</v>
      </c>
      <c r="D10532" s="61" t="s">
        <v>1485</v>
      </c>
    </row>
    <row r="10533" spans="1:4" hidden="1" x14ac:dyDescent="0.25">
      <c r="A10533" s="61" t="s">
        <v>291</v>
      </c>
      <c r="B10533" s="61" t="s">
        <v>292</v>
      </c>
      <c r="C10533">
        <v>1967</v>
      </c>
      <c r="D10533" s="61" t="s">
        <v>567</v>
      </c>
    </row>
    <row r="10534" spans="1:4" hidden="1" x14ac:dyDescent="0.25">
      <c r="A10534" s="61" t="s">
        <v>291</v>
      </c>
      <c r="B10534" s="61" t="s">
        <v>292</v>
      </c>
      <c r="C10534">
        <v>1968</v>
      </c>
      <c r="D10534" s="61" t="s">
        <v>2175</v>
      </c>
    </row>
    <row r="10535" spans="1:4" hidden="1" x14ac:dyDescent="0.25">
      <c r="A10535" s="61" t="s">
        <v>291</v>
      </c>
      <c r="B10535" s="61" t="s">
        <v>292</v>
      </c>
      <c r="C10535">
        <v>1969</v>
      </c>
      <c r="D10535" s="61" t="s">
        <v>2175</v>
      </c>
    </row>
    <row r="10536" spans="1:4" hidden="1" x14ac:dyDescent="0.25">
      <c r="A10536" s="61" t="s">
        <v>291</v>
      </c>
      <c r="B10536" s="61" t="s">
        <v>292</v>
      </c>
      <c r="C10536">
        <v>1970</v>
      </c>
      <c r="D10536" s="61" t="s">
        <v>1757</v>
      </c>
    </row>
    <row r="10537" spans="1:4" hidden="1" x14ac:dyDescent="0.25">
      <c r="A10537" s="61" t="s">
        <v>291</v>
      </c>
      <c r="B10537" s="61" t="s">
        <v>292</v>
      </c>
      <c r="C10537">
        <v>1971</v>
      </c>
      <c r="D10537" s="61" t="s">
        <v>1757</v>
      </c>
    </row>
    <row r="10538" spans="1:4" hidden="1" x14ac:dyDescent="0.25">
      <c r="A10538" s="61" t="s">
        <v>291</v>
      </c>
      <c r="B10538" s="61" t="s">
        <v>292</v>
      </c>
      <c r="C10538">
        <v>1972</v>
      </c>
      <c r="D10538" s="61" t="s">
        <v>1757</v>
      </c>
    </row>
    <row r="10539" spans="1:4" hidden="1" x14ac:dyDescent="0.25">
      <c r="A10539" s="61" t="s">
        <v>291</v>
      </c>
      <c r="B10539" s="61" t="s">
        <v>292</v>
      </c>
      <c r="C10539">
        <v>1973</v>
      </c>
      <c r="D10539" s="61" t="s">
        <v>1757</v>
      </c>
    </row>
    <row r="10540" spans="1:4" hidden="1" x14ac:dyDescent="0.25">
      <c r="A10540" s="61" t="s">
        <v>291</v>
      </c>
      <c r="B10540" s="61" t="s">
        <v>292</v>
      </c>
      <c r="C10540">
        <v>1974</v>
      </c>
      <c r="D10540" s="61" t="s">
        <v>1757</v>
      </c>
    </row>
    <row r="10541" spans="1:4" hidden="1" x14ac:dyDescent="0.25">
      <c r="A10541" s="61" t="s">
        <v>291</v>
      </c>
      <c r="B10541" s="61" t="s">
        <v>292</v>
      </c>
      <c r="C10541">
        <v>1975</v>
      </c>
      <c r="D10541" s="61" t="s">
        <v>1757</v>
      </c>
    </row>
    <row r="10542" spans="1:4" hidden="1" x14ac:dyDescent="0.25">
      <c r="A10542" s="61" t="s">
        <v>291</v>
      </c>
      <c r="B10542" s="61" t="s">
        <v>292</v>
      </c>
      <c r="C10542">
        <v>1976</v>
      </c>
      <c r="D10542" s="61" t="s">
        <v>1757</v>
      </c>
    </row>
    <row r="10543" spans="1:4" hidden="1" x14ac:dyDescent="0.25">
      <c r="A10543" s="61" t="s">
        <v>291</v>
      </c>
      <c r="B10543" s="61" t="s">
        <v>292</v>
      </c>
      <c r="C10543">
        <v>1977</v>
      </c>
      <c r="D10543" s="61" t="s">
        <v>1757</v>
      </c>
    </row>
    <row r="10544" spans="1:4" hidden="1" x14ac:dyDescent="0.25">
      <c r="A10544" s="61" t="s">
        <v>291</v>
      </c>
      <c r="B10544" s="61" t="s">
        <v>292</v>
      </c>
      <c r="C10544">
        <v>1978</v>
      </c>
      <c r="D10544" s="61" t="s">
        <v>1757</v>
      </c>
    </row>
    <row r="10545" spans="1:4" hidden="1" x14ac:dyDescent="0.25">
      <c r="A10545" s="61" t="s">
        <v>291</v>
      </c>
      <c r="B10545" s="61" t="s">
        <v>292</v>
      </c>
      <c r="C10545">
        <v>1979</v>
      </c>
      <c r="D10545" s="61" t="s">
        <v>1757</v>
      </c>
    </row>
    <row r="10546" spans="1:4" hidden="1" x14ac:dyDescent="0.25">
      <c r="A10546" s="61" t="s">
        <v>291</v>
      </c>
      <c r="B10546" s="61" t="s">
        <v>292</v>
      </c>
      <c r="C10546">
        <v>1980</v>
      </c>
      <c r="D10546" s="61" t="s">
        <v>1757</v>
      </c>
    </row>
    <row r="10547" spans="1:4" hidden="1" x14ac:dyDescent="0.25">
      <c r="A10547" s="61" t="s">
        <v>291</v>
      </c>
      <c r="B10547" s="61" t="s">
        <v>292</v>
      </c>
      <c r="C10547">
        <v>1981</v>
      </c>
      <c r="D10547" s="61" t="s">
        <v>1757</v>
      </c>
    </row>
    <row r="10548" spans="1:4" hidden="1" x14ac:dyDescent="0.25">
      <c r="A10548" s="61" t="s">
        <v>291</v>
      </c>
      <c r="B10548" s="61" t="s">
        <v>292</v>
      </c>
      <c r="C10548">
        <v>1982</v>
      </c>
      <c r="D10548" s="61" t="s">
        <v>1757</v>
      </c>
    </row>
    <row r="10549" spans="1:4" hidden="1" x14ac:dyDescent="0.25">
      <c r="A10549" s="61" t="s">
        <v>291</v>
      </c>
      <c r="B10549" s="61" t="s">
        <v>292</v>
      </c>
      <c r="C10549">
        <v>1983</v>
      </c>
      <c r="D10549" s="61" t="s">
        <v>1757</v>
      </c>
    </row>
    <row r="10550" spans="1:4" hidden="1" x14ac:dyDescent="0.25">
      <c r="A10550" s="61" t="s">
        <v>291</v>
      </c>
      <c r="B10550" s="61" t="s">
        <v>292</v>
      </c>
      <c r="C10550">
        <v>1984</v>
      </c>
      <c r="D10550" s="61" t="s">
        <v>1757</v>
      </c>
    </row>
    <row r="10551" spans="1:4" hidden="1" x14ac:dyDescent="0.25">
      <c r="A10551" s="61" t="s">
        <v>291</v>
      </c>
      <c r="B10551" s="61" t="s">
        <v>292</v>
      </c>
      <c r="C10551">
        <v>1985</v>
      </c>
      <c r="D10551" s="61" t="s">
        <v>1757</v>
      </c>
    </row>
    <row r="10552" spans="1:4" hidden="1" x14ac:dyDescent="0.25">
      <c r="A10552" s="61" t="s">
        <v>291</v>
      </c>
      <c r="B10552" s="61" t="s">
        <v>292</v>
      </c>
      <c r="C10552">
        <v>1986</v>
      </c>
      <c r="D10552" s="61" t="s">
        <v>1757</v>
      </c>
    </row>
    <row r="10553" spans="1:4" hidden="1" x14ac:dyDescent="0.25">
      <c r="A10553" s="61" t="s">
        <v>291</v>
      </c>
      <c r="B10553" s="61" t="s">
        <v>292</v>
      </c>
      <c r="C10553">
        <v>1987</v>
      </c>
      <c r="D10553" s="61" t="s">
        <v>1757</v>
      </c>
    </row>
    <row r="10554" spans="1:4" hidden="1" x14ac:dyDescent="0.25">
      <c r="A10554" s="61" t="s">
        <v>291</v>
      </c>
      <c r="B10554" s="61" t="s">
        <v>292</v>
      </c>
      <c r="C10554">
        <v>1988</v>
      </c>
      <c r="D10554" s="61" t="s">
        <v>1757</v>
      </c>
    </row>
    <row r="10555" spans="1:4" hidden="1" x14ac:dyDescent="0.25">
      <c r="A10555" s="61" t="s">
        <v>291</v>
      </c>
      <c r="B10555" s="61" t="s">
        <v>292</v>
      </c>
      <c r="C10555">
        <v>1989</v>
      </c>
      <c r="D10555" s="61" t="s">
        <v>1757</v>
      </c>
    </row>
    <row r="10556" spans="1:4" hidden="1" x14ac:dyDescent="0.25">
      <c r="A10556" s="61" t="s">
        <v>291</v>
      </c>
      <c r="B10556" s="61" t="s">
        <v>292</v>
      </c>
      <c r="C10556">
        <v>1990</v>
      </c>
      <c r="D10556" s="61" t="s">
        <v>2621</v>
      </c>
    </row>
    <row r="10557" spans="1:4" hidden="1" x14ac:dyDescent="0.25">
      <c r="A10557" s="61" t="s">
        <v>291</v>
      </c>
      <c r="B10557" s="61" t="s">
        <v>292</v>
      </c>
      <c r="C10557">
        <v>1991</v>
      </c>
      <c r="D10557" s="61" t="s">
        <v>592</v>
      </c>
    </row>
    <row r="10558" spans="1:4" hidden="1" x14ac:dyDescent="0.25">
      <c r="A10558" s="61" t="s">
        <v>291</v>
      </c>
      <c r="B10558" s="61" t="s">
        <v>292</v>
      </c>
      <c r="C10558">
        <v>1992</v>
      </c>
      <c r="D10558" s="61" t="s">
        <v>592</v>
      </c>
    </row>
    <row r="10559" spans="1:4" hidden="1" x14ac:dyDescent="0.25">
      <c r="A10559" s="61" t="s">
        <v>291</v>
      </c>
      <c r="B10559" s="61" t="s">
        <v>292</v>
      </c>
      <c r="C10559">
        <v>1993</v>
      </c>
      <c r="D10559" s="61" t="s">
        <v>592</v>
      </c>
    </row>
    <row r="10560" spans="1:4" hidden="1" x14ac:dyDescent="0.25">
      <c r="A10560" s="61" t="s">
        <v>291</v>
      </c>
      <c r="B10560" s="61" t="s">
        <v>292</v>
      </c>
      <c r="C10560">
        <v>1994</v>
      </c>
      <c r="D10560" s="61" t="s">
        <v>592</v>
      </c>
    </row>
    <row r="10561" spans="1:4" hidden="1" x14ac:dyDescent="0.25">
      <c r="A10561" s="61" t="s">
        <v>291</v>
      </c>
      <c r="B10561" s="61" t="s">
        <v>292</v>
      </c>
      <c r="C10561">
        <v>1995</v>
      </c>
      <c r="D10561" s="61" t="s">
        <v>592</v>
      </c>
    </row>
    <row r="10562" spans="1:4" hidden="1" x14ac:dyDescent="0.25">
      <c r="A10562" s="61" t="s">
        <v>291</v>
      </c>
      <c r="B10562" s="61" t="s">
        <v>292</v>
      </c>
      <c r="C10562">
        <v>1996</v>
      </c>
      <c r="D10562" s="61" t="s">
        <v>592</v>
      </c>
    </row>
    <row r="10563" spans="1:4" hidden="1" x14ac:dyDescent="0.25">
      <c r="A10563" s="61" t="s">
        <v>291</v>
      </c>
      <c r="B10563" s="61" t="s">
        <v>292</v>
      </c>
      <c r="C10563">
        <v>1997</v>
      </c>
      <c r="D10563" s="61" t="s">
        <v>592</v>
      </c>
    </row>
    <row r="10564" spans="1:4" hidden="1" x14ac:dyDescent="0.25">
      <c r="A10564" s="61" t="s">
        <v>291</v>
      </c>
      <c r="B10564" s="61" t="s">
        <v>292</v>
      </c>
      <c r="C10564">
        <v>1998</v>
      </c>
      <c r="D10564" s="61" t="s">
        <v>592</v>
      </c>
    </row>
    <row r="10565" spans="1:4" hidden="1" x14ac:dyDescent="0.25">
      <c r="A10565" s="61" t="s">
        <v>291</v>
      </c>
      <c r="B10565" s="61" t="s">
        <v>292</v>
      </c>
      <c r="C10565">
        <v>1999</v>
      </c>
      <c r="D10565" s="61" t="s">
        <v>592</v>
      </c>
    </row>
    <row r="10566" spans="1:4" hidden="1" x14ac:dyDescent="0.25">
      <c r="A10566" s="61" t="s">
        <v>291</v>
      </c>
      <c r="B10566" s="61" t="s">
        <v>292</v>
      </c>
      <c r="C10566">
        <v>2000</v>
      </c>
      <c r="D10566" s="61" t="s">
        <v>2118</v>
      </c>
    </row>
    <row r="10567" spans="1:4" hidden="1" x14ac:dyDescent="0.25">
      <c r="A10567" s="61" t="s">
        <v>291</v>
      </c>
      <c r="B10567" s="61" t="s">
        <v>292</v>
      </c>
      <c r="C10567">
        <v>2001</v>
      </c>
      <c r="D10567" s="61" t="s">
        <v>2118</v>
      </c>
    </row>
    <row r="10568" spans="1:4" hidden="1" x14ac:dyDescent="0.25">
      <c r="A10568" s="61" t="s">
        <v>291</v>
      </c>
      <c r="B10568" s="61" t="s">
        <v>292</v>
      </c>
      <c r="C10568">
        <v>2002</v>
      </c>
      <c r="D10568" s="61" t="s">
        <v>2118</v>
      </c>
    </row>
    <row r="10569" spans="1:4" hidden="1" x14ac:dyDescent="0.25">
      <c r="A10569" s="61" t="s">
        <v>291</v>
      </c>
      <c r="B10569" s="61" t="s">
        <v>292</v>
      </c>
      <c r="C10569">
        <v>2003</v>
      </c>
      <c r="D10569" s="61" t="s">
        <v>2118</v>
      </c>
    </row>
    <row r="10570" spans="1:4" hidden="1" x14ac:dyDescent="0.25">
      <c r="A10570" s="61" t="s">
        <v>291</v>
      </c>
      <c r="B10570" s="61" t="s">
        <v>292</v>
      </c>
      <c r="C10570">
        <v>2004</v>
      </c>
      <c r="D10570" s="61" t="s">
        <v>2118</v>
      </c>
    </row>
    <row r="10571" spans="1:4" hidden="1" x14ac:dyDescent="0.25">
      <c r="A10571" s="61" t="s">
        <v>291</v>
      </c>
      <c r="B10571" s="61" t="s">
        <v>292</v>
      </c>
      <c r="C10571">
        <v>2005</v>
      </c>
      <c r="D10571" s="61" t="s">
        <v>2118</v>
      </c>
    </row>
    <row r="10572" spans="1:4" hidden="1" x14ac:dyDescent="0.25">
      <c r="A10572" s="61" t="s">
        <v>291</v>
      </c>
      <c r="B10572" s="61" t="s">
        <v>292</v>
      </c>
      <c r="C10572">
        <v>2006</v>
      </c>
      <c r="D10572" s="61" t="s">
        <v>2118</v>
      </c>
    </row>
    <row r="10573" spans="1:4" hidden="1" x14ac:dyDescent="0.25">
      <c r="A10573" s="61" t="s">
        <v>291</v>
      </c>
      <c r="B10573" s="61" t="s">
        <v>292</v>
      </c>
      <c r="C10573">
        <v>2007</v>
      </c>
      <c r="D10573" s="61" t="s">
        <v>2118</v>
      </c>
    </row>
    <row r="10574" spans="1:4" hidden="1" x14ac:dyDescent="0.25">
      <c r="A10574" s="61" t="s">
        <v>291</v>
      </c>
      <c r="B10574" s="61" t="s">
        <v>292</v>
      </c>
      <c r="C10574">
        <v>2008</v>
      </c>
      <c r="D10574" s="61" t="s">
        <v>2118</v>
      </c>
    </row>
    <row r="10575" spans="1:4" hidden="1" x14ac:dyDescent="0.25">
      <c r="A10575" s="61" t="s">
        <v>291</v>
      </c>
      <c r="B10575" s="61" t="s">
        <v>292</v>
      </c>
      <c r="C10575">
        <v>2009</v>
      </c>
      <c r="D10575" s="61" t="s">
        <v>2118</v>
      </c>
    </row>
    <row r="10576" spans="1:4" hidden="1" x14ac:dyDescent="0.25">
      <c r="A10576" s="61" t="s">
        <v>291</v>
      </c>
      <c r="B10576" s="61" t="s">
        <v>292</v>
      </c>
      <c r="C10576">
        <v>2010</v>
      </c>
      <c r="D10576" s="61" t="s">
        <v>2647</v>
      </c>
    </row>
    <row r="10577" spans="1:4" hidden="1" x14ac:dyDescent="0.25">
      <c r="A10577" s="61" t="s">
        <v>291</v>
      </c>
      <c r="B10577" s="61" t="s">
        <v>292</v>
      </c>
      <c r="C10577">
        <v>2011</v>
      </c>
      <c r="D10577" s="61" t="s">
        <v>2647</v>
      </c>
    </row>
    <row r="10578" spans="1:4" hidden="1" x14ac:dyDescent="0.25">
      <c r="A10578" s="61" t="s">
        <v>291</v>
      </c>
      <c r="B10578" s="61" t="s">
        <v>292</v>
      </c>
      <c r="C10578">
        <v>2012</v>
      </c>
      <c r="D10578" s="61" t="s">
        <v>2390</v>
      </c>
    </row>
    <row r="10579" spans="1:4" hidden="1" x14ac:dyDescent="0.25">
      <c r="A10579" s="61" t="s">
        <v>291</v>
      </c>
      <c r="B10579" s="61" t="s">
        <v>292</v>
      </c>
      <c r="C10579">
        <v>2013</v>
      </c>
      <c r="D10579" s="61" t="s">
        <v>2541</v>
      </c>
    </row>
    <row r="10580" spans="1:4" hidden="1" x14ac:dyDescent="0.25">
      <c r="A10580" s="61" t="s">
        <v>291</v>
      </c>
      <c r="B10580" s="61" t="s">
        <v>292</v>
      </c>
      <c r="C10580">
        <v>2014</v>
      </c>
      <c r="D10580" s="61" t="s">
        <v>2541</v>
      </c>
    </row>
    <row r="10581" spans="1:4" hidden="1" x14ac:dyDescent="0.25">
      <c r="A10581" s="61" t="s">
        <v>291</v>
      </c>
      <c r="B10581" s="61" t="s">
        <v>292</v>
      </c>
      <c r="C10581">
        <v>2015</v>
      </c>
      <c r="D10581" s="61" t="s">
        <v>2541</v>
      </c>
    </row>
    <row r="10582" spans="1:4" hidden="1" x14ac:dyDescent="0.25">
      <c r="A10582" s="61" t="s">
        <v>291</v>
      </c>
      <c r="B10582" s="61" t="s">
        <v>292</v>
      </c>
      <c r="C10582">
        <v>2016</v>
      </c>
      <c r="D10582" s="61" t="s">
        <v>2541</v>
      </c>
    </row>
    <row r="10583" spans="1:4" hidden="1" x14ac:dyDescent="0.25">
      <c r="A10583" s="61" t="s">
        <v>291</v>
      </c>
      <c r="B10583" s="61" t="s">
        <v>292</v>
      </c>
      <c r="C10583">
        <v>2017</v>
      </c>
      <c r="D10583" s="61" t="s">
        <v>1863</v>
      </c>
    </row>
    <row r="10584" spans="1:4" hidden="1" x14ac:dyDescent="0.25">
      <c r="A10584" s="61" t="s">
        <v>291</v>
      </c>
      <c r="B10584" s="61" t="s">
        <v>292</v>
      </c>
      <c r="C10584">
        <v>2018</v>
      </c>
      <c r="D10584" s="61" t="s">
        <v>1494</v>
      </c>
    </row>
    <row r="10585" spans="1:4" hidden="1" x14ac:dyDescent="0.25">
      <c r="A10585" s="61" t="s">
        <v>291</v>
      </c>
      <c r="B10585" s="61" t="s">
        <v>292</v>
      </c>
      <c r="C10585">
        <v>2019</v>
      </c>
      <c r="D10585" s="61" t="s">
        <v>2154</v>
      </c>
    </row>
    <row r="10586" spans="1:4" hidden="1" x14ac:dyDescent="0.25">
      <c r="A10586" s="61" t="s">
        <v>291</v>
      </c>
      <c r="B10586" s="61" t="s">
        <v>292</v>
      </c>
      <c r="C10586">
        <v>2020</v>
      </c>
      <c r="D10586" s="61" t="s">
        <v>1494</v>
      </c>
    </row>
    <row r="10587" spans="1:4" hidden="1" x14ac:dyDescent="0.25">
      <c r="A10587" s="61" t="s">
        <v>291</v>
      </c>
      <c r="B10587" s="61" t="s">
        <v>292</v>
      </c>
      <c r="C10587">
        <v>2021</v>
      </c>
      <c r="D10587" s="61" t="s">
        <v>2495</v>
      </c>
    </row>
    <row r="10588" spans="1:4" hidden="1" x14ac:dyDescent="0.25">
      <c r="A10588" s="61" t="s">
        <v>291</v>
      </c>
      <c r="B10588" s="61" t="s">
        <v>292</v>
      </c>
      <c r="C10588">
        <v>2022</v>
      </c>
      <c r="D10588" s="61" t="s">
        <v>2424</v>
      </c>
    </row>
    <row r="10589" spans="1:4" x14ac:dyDescent="0.25">
      <c r="A10589" s="61" t="s">
        <v>291</v>
      </c>
      <c r="B10589" s="61" t="s">
        <v>292</v>
      </c>
      <c r="C10589">
        <v>2023</v>
      </c>
      <c r="D10589" s="61">
        <v>0.378</v>
      </c>
    </row>
    <row r="10590" spans="1:4" hidden="1" x14ac:dyDescent="0.25">
      <c r="A10590" s="61" t="s">
        <v>545</v>
      </c>
      <c r="B10590" s="61" t="s">
        <v>301</v>
      </c>
      <c r="C10590">
        <v>1900</v>
      </c>
      <c r="D10590" s="61" t="s">
        <v>2524</v>
      </c>
    </row>
    <row r="10591" spans="1:4" hidden="1" x14ac:dyDescent="0.25">
      <c r="A10591" s="61" t="s">
        <v>545</v>
      </c>
      <c r="B10591" s="61" t="s">
        <v>301</v>
      </c>
      <c r="C10591">
        <v>1901</v>
      </c>
      <c r="D10591" s="61" t="s">
        <v>2158</v>
      </c>
    </row>
    <row r="10592" spans="1:4" hidden="1" x14ac:dyDescent="0.25">
      <c r="A10592" s="61" t="s">
        <v>545</v>
      </c>
      <c r="B10592" s="61" t="s">
        <v>301</v>
      </c>
      <c r="C10592">
        <v>1902</v>
      </c>
      <c r="D10592" s="61" t="s">
        <v>2158</v>
      </c>
    </row>
    <row r="10593" spans="1:4" hidden="1" x14ac:dyDescent="0.25">
      <c r="A10593" s="61" t="s">
        <v>545</v>
      </c>
      <c r="B10593" s="61" t="s">
        <v>301</v>
      </c>
      <c r="C10593">
        <v>1903</v>
      </c>
      <c r="D10593" s="61" t="s">
        <v>2158</v>
      </c>
    </row>
    <row r="10594" spans="1:4" hidden="1" x14ac:dyDescent="0.25">
      <c r="A10594" s="61" t="s">
        <v>545</v>
      </c>
      <c r="B10594" s="61" t="s">
        <v>301</v>
      </c>
      <c r="C10594">
        <v>1904</v>
      </c>
      <c r="D10594" s="61" t="s">
        <v>2266</v>
      </c>
    </row>
    <row r="10595" spans="1:4" hidden="1" x14ac:dyDescent="0.25">
      <c r="A10595" s="61" t="s">
        <v>545</v>
      </c>
      <c r="B10595" s="61" t="s">
        <v>301</v>
      </c>
      <c r="C10595">
        <v>1905</v>
      </c>
      <c r="D10595" s="61" t="s">
        <v>2266</v>
      </c>
    </row>
    <row r="10596" spans="1:4" hidden="1" x14ac:dyDescent="0.25">
      <c r="A10596" s="61" t="s">
        <v>545</v>
      </c>
      <c r="B10596" s="61" t="s">
        <v>301</v>
      </c>
      <c r="C10596">
        <v>1906</v>
      </c>
      <c r="D10596" s="61" t="s">
        <v>2266</v>
      </c>
    </row>
    <row r="10597" spans="1:4" hidden="1" x14ac:dyDescent="0.25">
      <c r="A10597" s="61" t="s">
        <v>545</v>
      </c>
      <c r="B10597" s="61" t="s">
        <v>301</v>
      </c>
      <c r="C10597">
        <v>1907</v>
      </c>
      <c r="D10597" s="61" t="s">
        <v>2266</v>
      </c>
    </row>
    <row r="10598" spans="1:4" hidden="1" x14ac:dyDescent="0.25">
      <c r="A10598" s="61" t="s">
        <v>545</v>
      </c>
      <c r="B10598" s="61" t="s">
        <v>301</v>
      </c>
      <c r="C10598">
        <v>1908</v>
      </c>
      <c r="D10598" s="61" t="s">
        <v>2266</v>
      </c>
    </row>
    <row r="10599" spans="1:4" hidden="1" x14ac:dyDescent="0.25">
      <c r="A10599" s="61" t="s">
        <v>545</v>
      </c>
      <c r="B10599" s="61" t="s">
        <v>301</v>
      </c>
      <c r="C10599">
        <v>1909</v>
      </c>
      <c r="D10599" s="61" t="s">
        <v>2266</v>
      </c>
    </row>
    <row r="10600" spans="1:4" hidden="1" x14ac:dyDescent="0.25">
      <c r="A10600" s="61" t="s">
        <v>545</v>
      </c>
      <c r="B10600" s="61" t="s">
        <v>301</v>
      </c>
      <c r="C10600">
        <v>1910</v>
      </c>
      <c r="D10600" s="61" t="s">
        <v>2266</v>
      </c>
    </row>
    <row r="10601" spans="1:4" hidden="1" x14ac:dyDescent="0.25">
      <c r="A10601" s="61" t="s">
        <v>545</v>
      </c>
      <c r="B10601" s="61" t="s">
        <v>301</v>
      </c>
      <c r="C10601">
        <v>1911</v>
      </c>
      <c r="D10601" s="61" t="s">
        <v>2266</v>
      </c>
    </row>
    <row r="10602" spans="1:4" hidden="1" x14ac:dyDescent="0.25">
      <c r="A10602" s="61" t="s">
        <v>545</v>
      </c>
      <c r="B10602" s="61" t="s">
        <v>301</v>
      </c>
      <c r="C10602">
        <v>1912</v>
      </c>
      <c r="D10602" s="61" t="s">
        <v>2266</v>
      </c>
    </row>
    <row r="10603" spans="1:4" hidden="1" x14ac:dyDescent="0.25">
      <c r="A10603" s="61" t="s">
        <v>545</v>
      </c>
      <c r="B10603" s="61" t="s">
        <v>301</v>
      </c>
      <c r="C10603">
        <v>1913</v>
      </c>
      <c r="D10603" s="61" t="s">
        <v>2266</v>
      </c>
    </row>
    <row r="10604" spans="1:4" hidden="1" x14ac:dyDescent="0.25">
      <c r="A10604" s="61" t="s">
        <v>545</v>
      </c>
      <c r="B10604" s="61" t="s">
        <v>301</v>
      </c>
      <c r="C10604">
        <v>1914</v>
      </c>
      <c r="D10604" s="61" t="s">
        <v>2266</v>
      </c>
    </row>
    <row r="10605" spans="1:4" hidden="1" x14ac:dyDescent="0.25">
      <c r="A10605" s="61" t="s">
        <v>545</v>
      </c>
      <c r="B10605" s="61" t="s">
        <v>301</v>
      </c>
      <c r="C10605">
        <v>1915</v>
      </c>
      <c r="D10605" s="61" t="s">
        <v>2266</v>
      </c>
    </row>
    <row r="10606" spans="1:4" hidden="1" x14ac:dyDescent="0.25">
      <c r="A10606" s="61" t="s">
        <v>545</v>
      </c>
      <c r="B10606" s="61" t="s">
        <v>301</v>
      </c>
      <c r="C10606">
        <v>1916</v>
      </c>
      <c r="D10606" s="61" t="s">
        <v>2266</v>
      </c>
    </row>
    <row r="10607" spans="1:4" hidden="1" x14ac:dyDescent="0.25">
      <c r="A10607" s="61" t="s">
        <v>545</v>
      </c>
      <c r="B10607" s="61" t="s">
        <v>301</v>
      </c>
      <c r="C10607">
        <v>1917</v>
      </c>
      <c r="D10607" s="61" t="s">
        <v>2266</v>
      </c>
    </row>
    <row r="10608" spans="1:4" hidden="1" x14ac:dyDescent="0.25">
      <c r="A10608" s="61" t="s">
        <v>545</v>
      </c>
      <c r="B10608" s="61" t="s">
        <v>301</v>
      </c>
      <c r="C10608">
        <v>1918</v>
      </c>
      <c r="D10608" s="61" t="s">
        <v>2266</v>
      </c>
    </row>
    <row r="10609" spans="1:4" hidden="1" x14ac:dyDescent="0.25">
      <c r="A10609" s="61" t="s">
        <v>545</v>
      </c>
      <c r="B10609" s="61" t="s">
        <v>301</v>
      </c>
      <c r="C10609">
        <v>1919</v>
      </c>
      <c r="D10609" s="61" t="s">
        <v>2266</v>
      </c>
    </row>
    <row r="10610" spans="1:4" hidden="1" x14ac:dyDescent="0.25">
      <c r="A10610" s="61" t="s">
        <v>545</v>
      </c>
      <c r="B10610" s="61" t="s">
        <v>301</v>
      </c>
      <c r="C10610">
        <v>1920</v>
      </c>
      <c r="D10610" s="61" t="s">
        <v>2266</v>
      </c>
    </row>
    <row r="10611" spans="1:4" hidden="1" x14ac:dyDescent="0.25">
      <c r="A10611" s="61" t="s">
        <v>545</v>
      </c>
      <c r="B10611" s="61" t="s">
        <v>301</v>
      </c>
      <c r="C10611">
        <v>1921</v>
      </c>
      <c r="D10611" s="61" t="s">
        <v>2266</v>
      </c>
    </row>
    <row r="10612" spans="1:4" hidden="1" x14ac:dyDescent="0.25">
      <c r="A10612" s="61" t="s">
        <v>545</v>
      </c>
      <c r="B10612" s="61" t="s">
        <v>301</v>
      </c>
      <c r="C10612">
        <v>1922</v>
      </c>
      <c r="D10612" s="61" t="s">
        <v>2266</v>
      </c>
    </row>
    <row r="10613" spans="1:4" hidden="1" x14ac:dyDescent="0.25">
      <c r="A10613" s="61" t="s">
        <v>545</v>
      </c>
      <c r="B10613" s="61" t="s">
        <v>301</v>
      </c>
      <c r="C10613">
        <v>1923</v>
      </c>
      <c r="D10613" s="61" t="s">
        <v>2266</v>
      </c>
    </row>
    <row r="10614" spans="1:4" hidden="1" x14ac:dyDescent="0.25">
      <c r="A10614" s="61" t="s">
        <v>545</v>
      </c>
      <c r="B10614" s="61" t="s">
        <v>301</v>
      </c>
      <c r="C10614">
        <v>1924</v>
      </c>
      <c r="D10614" s="61" t="s">
        <v>2266</v>
      </c>
    </row>
    <row r="10615" spans="1:4" hidden="1" x14ac:dyDescent="0.25">
      <c r="A10615" s="61" t="s">
        <v>545</v>
      </c>
      <c r="B10615" s="61" t="s">
        <v>301</v>
      </c>
      <c r="C10615">
        <v>1925</v>
      </c>
      <c r="D10615" s="61" t="s">
        <v>2266</v>
      </c>
    </row>
    <row r="10616" spans="1:4" hidden="1" x14ac:dyDescent="0.25">
      <c r="A10616" s="61" t="s">
        <v>545</v>
      </c>
      <c r="B10616" s="61" t="s">
        <v>301</v>
      </c>
      <c r="C10616">
        <v>1926</v>
      </c>
      <c r="D10616" s="61" t="s">
        <v>2266</v>
      </c>
    </row>
    <row r="10617" spans="1:4" hidden="1" x14ac:dyDescent="0.25">
      <c r="A10617" s="61" t="s">
        <v>545</v>
      </c>
      <c r="B10617" s="61" t="s">
        <v>301</v>
      </c>
      <c r="C10617">
        <v>1927</v>
      </c>
      <c r="D10617" s="61" t="s">
        <v>2266</v>
      </c>
    </row>
    <row r="10618" spans="1:4" hidden="1" x14ac:dyDescent="0.25">
      <c r="A10618" s="61" t="s">
        <v>545</v>
      </c>
      <c r="B10618" s="61" t="s">
        <v>301</v>
      </c>
      <c r="C10618">
        <v>1928</v>
      </c>
      <c r="D10618" s="61" t="s">
        <v>2266</v>
      </c>
    </row>
    <row r="10619" spans="1:4" hidden="1" x14ac:dyDescent="0.25">
      <c r="A10619" s="61" t="s">
        <v>545</v>
      </c>
      <c r="B10619" s="61" t="s">
        <v>301</v>
      </c>
      <c r="C10619">
        <v>1929</v>
      </c>
      <c r="D10619" s="61" t="s">
        <v>2266</v>
      </c>
    </row>
    <row r="10620" spans="1:4" hidden="1" x14ac:dyDescent="0.25">
      <c r="A10620" s="61" t="s">
        <v>545</v>
      </c>
      <c r="B10620" s="61" t="s">
        <v>301</v>
      </c>
      <c r="C10620">
        <v>1930</v>
      </c>
      <c r="D10620" s="61" t="s">
        <v>2266</v>
      </c>
    </row>
    <row r="10621" spans="1:4" hidden="1" x14ac:dyDescent="0.25">
      <c r="A10621" s="61" t="s">
        <v>545</v>
      </c>
      <c r="B10621" s="61" t="s">
        <v>301</v>
      </c>
      <c r="C10621">
        <v>1931</v>
      </c>
      <c r="D10621" s="61" t="s">
        <v>2266</v>
      </c>
    </row>
    <row r="10622" spans="1:4" hidden="1" x14ac:dyDescent="0.25">
      <c r="A10622" s="61" t="s">
        <v>545</v>
      </c>
      <c r="B10622" s="61" t="s">
        <v>301</v>
      </c>
      <c r="C10622">
        <v>1932</v>
      </c>
      <c r="D10622" s="61" t="s">
        <v>2266</v>
      </c>
    </row>
    <row r="10623" spans="1:4" hidden="1" x14ac:dyDescent="0.25">
      <c r="A10623" s="61" t="s">
        <v>545</v>
      </c>
      <c r="B10623" s="61" t="s">
        <v>301</v>
      </c>
      <c r="C10623">
        <v>1933</v>
      </c>
      <c r="D10623" s="61" t="s">
        <v>2266</v>
      </c>
    </row>
    <row r="10624" spans="1:4" hidden="1" x14ac:dyDescent="0.25">
      <c r="A10624" s="61" t="s">
        <v>545</v>
      </c>
      <c r="B10624" s="61" t="s">
        <v>301</v>
      </c>
      <c r="C10624">
        <v>1934</v>
      </c>
      <c r="D10624" s="61" t="s">
        <v>2266</v>
      </c>
    </row>
    <row r="10625" spans="1:4" hidden="1" x14ac:dyDescent="0.25">
      <c r="A10625" s="61" t="s">
        <v>545</v>
      </c>
      <c r="B10625" s="61" t="s">
        <v>301</v>
      </c>
      <c r="C10625">
        <v>1935</v>
      </c>
      <c r="D10625" s="61" t="s">
        <v>2266</v>
      </c>
    </row>
    <row r="10626" spans="1:4" hidden="1" x14ac:dyDescent="0.25">
      <c r="A10626" s="61" t="s">
        <v>545</v>
      </c>
      <c r="B10626" s="61" t="s">
        <v>301</v>
      </c>
      <c r="C10626">
        <v>1936</v>
      </c>
      <c r="D10626" s="61" t="s">
        <v>2266</v>
      </c>
    </row>
    <row r="10627" spans="1:4" hidden="1" x14ac:dyDescent="0.25">
      <c r="A10627" s="61" t="s">
        <v>545</v>
      </c>
      <c r="B10627" s="61" t="s">
        <v>301</v>
      </c>
      <c r="C10627">
        <v>1937</v>
      </c>
      <c r="D10627" s="61" t="s">
        <v>2266</v>
      </c>
    </row>
    <row r="10628" spans="1:4" hidden="1" x14ac:dyDescent="0.25">
      <c r="A10628" s="61" t="s">
        <v>545</v>
      </c>
      <c r="B10628" s="61" t="s">
        <v>301</v>
      </c>
      <c r="C10628">
        <v>1938</v>
      </c>
      <c r="D10628" s="61" t="s">
        <v>2266</v>
      </c>
    </row>
    <row r="10629" spans="1:4" hidden="1" x14ac:dyDescent="0.25">
      <c r="A10629" s="61" t="s">
        <v>545</v>
      </c>
      <c r="B10629" s="61" t="s">
        <v>301</v>
      </c>
      <c r="C10629">
        <v>1939</v>
      </c>
      <c r="D10629" s="61" t="s">
        <v>2266</v>
      </c>
    </row>
    <row r="10630" spans="1:4" hidden="1" x14ac:dyDescent="0.25">
      <c r="A10630" s="61" t="s">
        <v>545</v>
      </c>
      <c r="B10630" s="61" t="s">
        <v>301</v>
      </c>
      <c r="C10630">
        <v>1940</v>
      </c>
      <c r="D10630" s="61" t="s">
        <v>2266</v>
      </c>
    </row>
    <row r="10631" spans="1:4" hidden="1" x14ac:dyDescent="0.25">
      <c r="A10631" s="61" t="s">
        <v>545</v>
      </c>
      <c r="B10631" s="61" t="s">
        <v>301</v>
      </c>
      <c r="C10631">
        <v>1941</v>
      </c>
      <c r="D10631" s="61" t="s">
        <v>2266</v>
      </c>
    </row>
    <row r="10632" spans="1:4" hidden="1" x14ac:dyDescent="0.25">
      <c r="A10632" s="61" t="s">
        <v>545</v>
      </c>
      <c r="B10632" s="61" t="s">
        <v>301</v>
      </c>
      <c r="C10632">
        <v>1942</v>
      </c>
      <c r="D10632" s="61" t="s">
        <v>2266</v>
      </c>
    </row>
    <row r="10633" spans="1:4" hidden="1" x14ac:dyDescent="0.25">
      <c r="A10633" s="61" t="s">
        <v>545</v>
      </c>
      <c r="B10633" s="61" t="s">
        <v>301</v>
      </c>
      <c r="C10633">
        <v>1943</v>
      </c>
      <c r="D10633" s="61" t="s">
        <v>2266</v>
      </c>
    </row>
    <row r="10634" spans="1:4" hidden="1" x14ac:dyDescent="0.25">
      <c r="A10634" s="61" t="s">
        <v>545</v>
      </c>
      <c r="B10634" s="61" t="s">
        <v>301</v>
      </c>
      <c r="C10634">
        <v>1944</v>
      </c>
      <c r="D10634" s="61" t="s">
        <v>2266</v>
      </c>
    </row>
    <row r="10635" spans="1:4" hidden="1" x14ac:dyDescent="0.25">
      <c r="A10635" s="61" t="s">
        <v>545</v>
      </c>
      <c r="B10635" s="61" t="s">
        <v>301</v>
      </c>
      <c r="C10635">
        <v>1945</v>
      </c>
      <c r="D10635" s="61" t="s">
        <v>1792</v>
      </c>
    </row>
    <row r="10636" spans="1:4" hidden="1" x14ac:dyDescent="0.25">
      <c r="A10636" s="61" t="s">
        <v>545</v>
      </c>
      <c r="B10636" s="61" t="s">
        <v>301</v>
      </c>
      <c r="C10636">
        <v>1946</v>
      </c>
      <c r="D10636" s="61" t="s">
        <v>1792</v>
      </c>
    </row>
    <row r="10637" spans="1:4" hidden="1" x14ac:dyDescent="0.25">
      <c r="A10637" s="61" t="s">
        <v>545</v>
      </c>
      <c r="B10637" s="61" t="s">
        <v>301</v>
      </c>
      <c r="C10637">
        <v>1947</v>
      </c>
      <c r="D10637" s="61" t="s">
        <v>1792</v>
      </c>
    </row>
    <row r="10638" spans="1:4" hidden="1" x14ac:dyDescent="0.25">
      <c r="A10638" s="61" t="s">
        <v>545</v>
      </c>
      <c r="B10638" s="61" t="s">
        <v>301</v>
      </c>
      <c r="C10638">
        <v>1948</v>
      </c>
      <c r="D10638" s="61" t="s">
        <v>1792</v>
      </c>
    </row>
    <row r="10639" spans="1:4" hidden="1" x14ac:dyDescent="0.25">
      <c r="A10639" s="61" t="s">
        <v>545</v>
      </c>
      <c r="B10639" s="61" t="s">
        <v>301</v>
      </c>
      <c r="C10639">
        <v>1949</v>
      </c>
      <c r="D10639" s="61" t="s">
        <v>1792</v>
      </c>
    </row>
    <row r="10640" spans="1:4" hidden="1" x14ac:dyDescent="0.25">
      <c r="A10640" s="61" t="s">
        <v>545</v>
      </c>
      <c r="B10640" s="61" t="s">
        <v>301</v>
      </c>
      <c r="C10640">
        <v>1950</v>
      </c>
      <c r="D10640" s="61" t="s">
        <v>2886</v>
      </c>
    </row>
    <row r="10641" spans="1:4" hidden="1" x14ac:dyDescent="0.25">
      <c r="A10641" s="61" t="s">
        <v>545</v>
      </c>
      <c r="B10641" s="61" t="s">
        <v>301</v>
      </c>
      <c r="C10641">
        <v>1951</v>
      </c>
      <c r="D10641" s="61" t="s">
        <v>2886</v>
      </c>
    </row>
    <row r="10642" spans="1:4" hidden="1" x14ac:dyDescent="0.25">
      <c r="A10642" s="61" t="s">
        <v>545</v>
      </c>
      <c r="B10642" s="61" t="s">
        <v>301</v>
      </c>
      <c r="C10642">
        <v>1952</v>
      </c>
      <c r="D10642" s="61" t="s">
        <v>2886</v>
      </c>
    </row>
    <row r="10643" spans="1:4" hidden="1" x14ac:dyDescent="0.25">
      <c r="A10643" s="61" t="s">
        <v>545</v>
      </c>
      <c r="B10643" s="61" t="s">
        <v>301</v>
      </c>
      <c r="C10643">
        <v>1953</v>
      </c>
      <c r="D10643" s="61" t="s">
        <v>2886</v>
      </c>
    </row>
    <row r="10644" spans="1:4" hidden="1" x14ac:dyDescent="0.25">
      <c r="A10644" s="61" t="s">
        <v>545</v>
      </c>
      <c r="B10644" s="61" t="s">
        <v>301</v>
      </c>
      <c r="C10644">
        <v>1954</v>
      </c>
      <c r="D10644" s="61" t="s">
        <v>2886</v>
      </c>
    </row>
    <row r="10645" spans="1:4" hidden="1" x14ac:dyDescent="0.25">
      <c r="A10645" s="61" t="s">
        <v>545</v>
      </c>
      <c r="B10645" s="61" t="s">
        <v>301</v>
      </c>
      <c r="C10645">
        <v>1955</v>
      </c>
      <c r="D10645" s="61" t="s">
        <v>2886</v>
      </c>
    </row>
    <row r="10646" spans="1:4" hidden="1" x14ac:dyDescent="0.25">
      <c r="A10646" s="61" t="s">
        <v>545</v>
      </c>
      <c r="B10646" s="61" t="s">
        <v>301</v>
      </c>
      <c r="C10646">
        <v>1956</v>
      </c>
      <c r="D10646" s="61" t="s">
        <v>2600</v>
      </c>
    </row>
    <row r="10647" spans="1:4" hidden="1" x14ac:dyDescent="0.25">
      <c r="A10647" s="61" t="s">
        <v>545</v>
      </c>
      <c r="B10647" s="61" t="s">
        <v>301</v>
      </c>
      <c r="C10647">
        <v>1957</v>
      </c>
      <c r="D10647" s="61" t="s">
        <v>2600</v>
      </c>
    </row>
    <row r="10648" spans="1:4" hidden="1" x14ac:dyDescent="0.25">
      <c r="A10648" s="61" t="s">
        <v>545</v>
      </c>
      <c r="B10648" s="61" t="s">
        <v>301</v>
      </c>
      <c r="C10648">
        <v>1958</v>
      </c>
      <c r="D10648" s="61" t="s">
        <v>2600</v>
      </c>
    </row>
    <row r="10649" spans="1:4" hidden="1" x14ac:dyDescent="0.25">
      <c r="A10649" s="61" t="s">
        <v>545</v>
      </c>
      <c r="B10649" s="61" t="s">
        <v>301</v>
      </c>
      <c r="C10649">
        <v>1959</v>
      </c>
      <c r="D10649" s="61" t="s">
        <v>2600</v>
      </c>
    </row>
    <row r="10650" spans="1:4" hidden="1" x14ac:dyDescent="0.25">
      <c r="A10650" s="61" t="s">
        <v>545</v>
      </c>
      <c r="B10650" s="61" t="s">
        <v>301</v>
      </c>
      <c r="C10650">
        <v>1960</v>
      </c>
      <c r="D10650" s="61" t="s">
        <v>2887</v>
      </c>
    </row>
    <row r="10651" spans="1:4" hidden="1" x14ac:dyDescent="0.25">
      <c r="A10651" s="61" t="s">
        <v>545</v>
      </c>
      <c r="B10651" s="61" t="s">
        <v>301</v>
      </c>
      <c r="C10651">
        <v>1961</v>
      </c>
      <c r="D10651" s="61" t="s">
        <v>2373</v>
      </c>
    </row>
    <row r="10652" spans="1:4" hidden="1" x14ac:dyDescent="0.25">
      <c r="A10652" s="61" t="s">
        <v>545</v>
      </c>
      <c r="B10652" s="61" t="s">
        <v>301</v>
      </c>
      <c r="C10652">
        <v>1962</v>
      </c>
      <c r="D10652" s="61" t="s">
        <v>2373</v>
      </c>
    </row>
    <row r="10653" spans="1:4" hidden="1" x14ac:dyDescent="0.25">
      <c r="A10653" s="61" t="s">
        <v>545</v>
      </c>
      <c r="B10653" s="61" t="s">
        <v>301</v>
      </c>
      <c r="C10653">
        <v>1963</v>
      </c>
      <c r="D10653" s="61" t="s">
        <v>2373</v>
      </c>
    </row>
    <row r="10654" spans="1:4" hidden="1" x14ac:dyDescent="0.25">
      <c r="A10654" s="61" t="s">
        <v>545</v>
      </c>
      <c r="B10654" s="61" t="s">
        <v>301</v>
      </c>
      <c r="C10654">
        <v>1964</v>
      </c>
      <c r="D10654" s="61" t="s">
        <v>2587</v>
      </c>
    </row>
    <row r="10655" spans="1:4" hidden="1" x14ac:dyDescent="0.25">
      <c r="A10655" s="61" t="s">
        <v>545</v>
      </c>
      <c r="B10655" s="61" t="s">
        <v>301</v>
      </c>
      <c r="C10655">
        <v>1965</v>
      </c>
      <c r="D10655" s="61" t="s">
        <v>2581</v>
      </c>
    </row>
    <row r="10656" spans="1:4" hidden="1" x14ac:dyDescent="0.25">
      <c r="A10656" s="61" t="s">
        <v>545</v>
      </c>
      <c r="B10656" s="61" t="s">
        <v>301</v>
      </c>
      <c r="C10656">
        <v>1966</v>
      </c>
      <c r="D10656" s="61" t="s">
        <v>2396</v>
      </c>
    </row>
    <row r="10657" spans="1:4" hidden="1" x14ac:dyDescent="0.25">
      <c r="A10657" s="61" t="s">
        <v>545</v>
      </c>
      <c r="B10657" s="61" t="s">
        <v>301</v>
      </c>
      <c r="C10657">
        <v>1967</v>
      </c>
      <c r="D10657" s="61" t="s">
        <v>2396</v>
      </c>
    </row>
    <row r="10658" spans="1:4" hidden="1" x14ac:dyDescent="0.25">
      <c r="A10658" s="61" t="s">
        <v>545</v>
      </c>
      <c r="B10658" s="61" t="s">
        <v>301</v>
      </c>
      <c r="C10658">
        <v>1968</v>
      </c>
      <c r="D10658" s="61" t="s">
        <v>2396</v>
      </c>
    </row>
    <row r="10659" spans="1:4" hidden="1" x14ac:dyDescent="0.25">
      <c r="A10659" s="61" t="s">
        <v>545</v>
      </c>
      <c r="B10659" s="61" t="s">
        <v>301</v>
      </c>
      <c r="C10659">
        <v>1969</v>
      </c>
      <c r="D10659" s="61" t="s">
        <v>2396</v>
      </c>
    </row>
    <row r="10660" spans="1:4" hidden="1" x14ac:dyDescent="0.25">
      <c r="A10660" s="61" t="s">
        <v>545</v>
      </c>
      <c r="B10660" s="61" t="s">
        <v>301</v>
      </c>
      <c r="C10660">
        <v>1970</v>
      </c>
      <c r="D10660" s="61" t="s">
        <v>2549</v>
      </c>
    </row>
    <row r="10661" spans="1:4" hidden="1" x14ac:dyDescent="0.25">
      <c r="A10661" s="61" t="s">
        <v>545</v>
      </c>
      <c r="B10661" s="61" t="s">
        <v>301</v>
      </c>
      <c r="C10661">
        <v>1971</v>
      </c>
      <c r="D10661" s="61" t="s">
        <v>2264</v>
      </c>
    </row>
    <row r="10662" spans="1:4" hidden="1" x14ac:dyDescent="0.25">
      <c r="A10662" s="61" t="s">
        <v>545</v>
      </c>
      <c r="B10662" s="61" t="s">
        <v>301</v>
      </c>
      <c r="C10662">
        <v>1972</v>
      </c>
      <c r="D10662" s="61" t="s">
        <v>2888</v>
      </c>
    </row>
    <row r="10663" spans="1:4" hidden="1" x14ac:dyDescent="0.25">
      <c r="A10663" s="61" t="s">
        <v>545</v>
      </c>
      <c r="B10663" s="61" t="s">
        <v>301</v>
      </c>
      <c r="C10663">
        <v>1973</v>
      </c>
      <c r="D10663" s="61" t="s">
        <v>2888</v>
      </c>
    </row>
    <row r="10664" spans="1:4" hidden="1" x14ac:dyDescent="0.25">
      <c r="A10664" s="61" t="s">
        <v>545</v>
      </c>
      <c r="B10664" s="61" t="s">
        <v>301</v>
      </c>
      <c r="C10664">
        <v>1974</v>
      </c>
      <c r="D10664" s="61" t="s">
        <v>2888</v>
      </c>
    </row>
    <row r="10665" spans="1:4" hidden="1" x14ac:dyDescent="0.25">
      <c r="A10665" s="61" t="s">
        <v>545</v>
      </c>
      <c r="B10665" s="61" t="s">
        <v>301</v>
      </c>
      <c r="C10665">
        <v>1975</v>
      </c>
      <c r="D10665" s="61" t="s">
        <v>2888</v>
      </c>
    </row>
    <row r="10666" spans="1:4" hidden="1" x14ac:dyDescent="0.25">
      <c r="A10666" s="61" t="s">
        <v>545</v>
      </c>
      <c r="B10666" s="61" t="s">
        <v>301</v>
      </c>
      <c r="C10666">
        <v>1976</v>
      </c>
      <c r="D10666" s="61" t="s">
        <v>2067</v>
      </c>
    </row>
    <row r="10667" spans="1:4" hidden="1" x14ac:dyDescent="0.25">
      <c r="A10667" s="61" t="s">
        <v>545</v>
      </c>
      <c r="B10667" s="61" t="s">
        <v>301</v>
      </c>
      <c r="C10667">
        <v>1977</v>
      </c>
      <c r="D10667" s="61" t="s">
        <v>2516</v>
      </c>
    </row>
    <row r="10668" spans="1:4" hidden="1" x14ac:dyDescent="0.25">
      <c r="A10668" s="61" t="s">
        <v>545</v>
      </c>
      <c r="B10668" s="61" t="s">
        <v>301</v>
      </c>
      <c r="C10668">
        <v>1978</v>
      </c>
      <c r="D10668" s="61" t="s">
        <v>2516</v>
      </c>
    </row>
    <row r="10669" spans="1:4" hidden="1" x14ac:dyDescent="0.25">
      <c r="A10669" s="61" t="s">
        <v>545</v>
      </c>
      <c r="B10669" s="61" t="s">
        <v>301</v>
      </c>
      <c r="C10669">
        <v>1979</v>
      </c>
      <c r="D10669" s="61" t="s">
        <v>2516</v>
      </c>
    </row>
    <row r="10670" spans="1:4" hidden="1" x14ac:dyDescent="0.25">
      <c r="A10670" s="61" t="s">
        <v>545</v>
      </c>
      <c r="B10670" s="61" t="s">
        <v>301</v>
      </c>
      <c r="C10670">
        <v>1980</v>
      </c>
      <c r="D10670" s="61" t="s">
        <v>2516</v>
      </c>
    </row>
    <row r="10671" spans="1:4" hidden="1" x14ac:dyDescent="0.25">
      <c r="A10671" s="61" t="s">
        <v>545</v>
      </c>
      <c r="B10671" s="61" t="s">
        <v>301</v>
      </c>
      <c r="C10671">
        <v>1981</v>
      </c>
      <c r="D10671" s="61" t="s">
        <v>2640</v>
      </c>
    </row>
    <row r="10672" spans="1:4" hidden="1" x14ac:dyDescent="0.25">
      <c r="A10672" s="61" t="s">
        <v>545</v>
      </c>
      <c r="B10672" s="61" t="s">
        <v>301</v>
      </c>
      <c r="C10672">
        <v>1982</v>
      </c>
      <c r="D10672" s="61" t="s">
        <v>2640</v>
      </c>
    </row>
    <row r="10673" spans="1:4" hidden="1" x14ac:dyDescent="0.25">
      <c r="A10673" s="61" t="s">
        <v>545</v>
      </c>
      <c r="B10673" s="61" t="s">
        <v>301</v>
      </c>
      <c r="C10673">
        <v>1983</v>
      </c>
      <c r="D10673" s="61" t="s">
        <v>2357</v>
      </c>
    </row>
    <row r="10674" spans="1:4" hidden="1" x14ac:dyDescent="0.25">
      <c r="A10674" s="61" t="s">
        <v>545</v>
      </c>
      <c r="B10674" s="61" t="s">
        <v>301</v>
      </c>
      <c r="C10674">
        <v>1984</v>
      </c>
      <c r="D10674" s="61" t="s">
        <v>2357</v>
      </c>
    </row>
    <row r="10675" spans="1:4" hidden="1" x14ac:dyDescent="0.25">
      <c r="A10675" s="61" t="s">
        <v>545</v>
      </c>
      <c r="B10675" s="61" t="s">
        <v>301</v>
      </c>
      <c r="C10675">
        <v>1985</v>
      </c>
      <c r="D10675" s="61" t="s">
        <v>2874</v>
      </c>
    </row>
    <row r="10676" spans="1:4" hidden="1" x14ac:dyDescent="0.25">
      <c r="A10676" s="61" t="s">
        <v>545</v>
      </c>
      <c r="B10676" s="61" t="s">
        <v>301</v>
      </c>
      <c r="C10676">
        <v>1986</v>
      </c>
      <c r="D10676" s="61" t="s">
        <v>2874</v>
      </c>
    </row>
    <row r="10677" spans="1:4" hidden="1" x14ac:dyDescent="0.25">
      <c r="A10677" s="61" t="s">
        <v>545</v>
      </c>
      <c r="B10677" s="61" t="s">
        <v>301</v>
      </c>
      <c r="C10677">
        <v>1987</v>
      </c>
      <c r="D10677" s="61" t="s">
        <v>2874</v>
      </c>
    </row>
    <row r="10678" spans="1:4" hidden="1" x14ac:dyDescent="0.25">
      <c r="A10678" s="61" t="s">
        <v>545</v>
      </c>
      <c r="B10678" s="61" t="s">
        <v>301</v>
      </c>
      <c r="C10678">
        <v>1988</v>
      </c>
      <c r="D10678" s="61" t="s">
        <v>2874</v>
      </c>
    </row>
    <row r="10679" spans="1:4" hidden="1" x14ac:dyDescent="0.25">
      <c r="A10679" s="61" t="s">
        <v>545</v>
      </c>
      <c r="B10679" s="61" t="s">
        <v>301</v>
      </c>
      <c r="C10679">
        <v>1989</v>
      </c>
      <c r="D10679" s="61" t="s">
        <v>2874</v>
      </c>
    </row>
    <row r="10680" spans="1:4" hidden="1" x14ac:dyDescent="0.25">
      <c r="A10680" s="61" t="s">
        <v>545</v>
      </c>
      <c r="B10680" s="61" t="s">
        <v>301</v>
      </c>
      <c r="C10680">
        <v>1990</v>
      </c>
      <c r="D10680" s="61" t="s">
        <v>2874</v>
      </c>
    </row>
    <row r="10681" spans="1:4" hidden="1" x14ac:dyDescent="0.25">
      <c r="A10681" s="61" t="s">
        <v>545</v>
      </c>
      <c r="B10681" s="61" t="s">
        <v>301</v>
      </c>
      <c r="C10681">
        <v>1991</v>
      </c>
      <c r="D10681" s="61" t="s">
        <v>2874</v>
      </c>
    </row>
    <row r="10682" spans="1:4" hidden="1" x14ac:dyDescent="0.25">
      <c r="A10682" s="61" t="s">
        <v>545</v>
      </c>
      <c r="B10682" s="61" t="s">
        <v>301</v>
      </c>
      <c r="C10682">
        <v>1992</v>
      </c>
      <c r="D10682" s="61" t="s">
        <v>2874</v>
      </c>
    </row>
    <row r="10683" spans="1:4" hidden="1" x14ac:dyDescent="0.25">
      <c r="A10683" s="61" t="s">
        <v>545</v>
      </c>
      <c r="B10683" s="61" t="s">
        <v>301</v>
      </c>
      <c r="C10683">
        <v>1993</v>
      </c>
      <c r="D10683" s="61" t="s">
        <v>2874</v>
      </c>
    </row>
    <row r="10684" spans="1:4" hidden="1" x14ac:dyDescent="0.25">
      <c r="A10684" s="61" t="s">
        <v>545</v>
      </c>
      <c r="B10684" s="61" t="s">
        <v>301</v>
      </c>
      <c r="C10684">
        <v>1994</v>
      </c>
      <c r="D10684" s="61" t="s">
        <v>2312</v>
      </c>
    </row>
    <row r="10685" spans="1:4" hidden="1" x14ac:dyDescent="0.25">
      <c r="A10685" s="61" t="s">
        <v>545</v>
      </c>
      <c r="B10685" s="61" t="s">
        <v>301</v>
      </c>
      <c r="C10685">
        <v>1995</v>
      </c>
      <c r="D10685" s="61" t="s">
        <v>2319</v>
      </c>
    </row>
    <row r="10686" spans="1:4" hidden="1" x14ac:dyDescent="0.25">
      <c r="A10686" s="61" t="s">
        <v>545</v>
      </c>
      <c r="B10686" s="61" t="s">
        <v>301</v>
      </c>
      <c r="C10686">
        <v>1996</v>
      </c>
      <c r="D10686" s="61" t="s">
        <v>2889</v>
      </c>
    </row>
    <row r="10687" spans="1:4" hidden="1" x14ac:dyDescent="0.25">
      <c r="A10687" s="61" t="s">
        <v>545</v>
      </c>
      <c r="B10687" s="61" t="s">
        <v>301</v>
      </c>
      <c r="C10687">
        <v>1997</v>
      </c>
      <c r="D10687" s="61" t="s">
        <v>2110</v>
      </c>
    </row>
    <row r="10688" spans="1:4" hidden="1" x14ac:dyDescent="0.25">
      <c r="A10688" s="61" t="s">
        <v>545</v>
      </c>
      <c r="B10688" s="61" t="s">
        <v>301</v>
      </c>
      <c r="C10688">
        <v>1998</v>
      </c>
      <c r="D10688" s="61" t="s">
        <v>2890</v>
      </c>
    </row>
    <row r="10689" spans="1:4" hidden="1" x14ac:dyDescent="0.25">
      <c r="A10689" s="61" t="s">
        <v>545</v>
      </c>
      <c r="B10689" s="61" t="s">
        <v>301</v>
      </c>
      <c r="C10689">
        <v>1999</v>
      </c>
      <c r="D10689" s="61" t="s">
        <v>2890</v>
      </c>
    </row>
    <row r="10690" spans="1:4" hidden="1" x14ac:dyDescent="0.25">
      <c r="A10690" s="61" t="s">
        <v>545</v>
      </c>
      <c r="B10690" s="61" t="s">
        <v>301</v>
      </c>
      <c r="C10690">
        <v>2000</v>
      </c>
      <c r="D10690" s="61" t="s">
        <v>2889</v>
      </c>
    </row>
    <row r="10691" spans="1:4" hidden="1" x14ac:dyDescent="0.25">
      <c r="A10691" s="61" t="s">
        <v>545</v>
      </c>
      <c r="B10691" s="61" t="s">
        <v>301</v>
      </c>
      <c r="C10691">
        <v>2001</v>
      </c>
      <c r="D10691" s="61" t="s">
        <v>2889</v>
      </c>
    </row>
    <row r="10692" spans="1:4" hidden="1" x14ac:dyDescent="0.25">
      <c r="A10692" s="61" t="s">
        <v>545</v>
      </c>
      <c r="B10692" s="61" t="s">
        <v>301</v>
      </c>
      <c r="C10692">
        <v>2002</v>
      </c>
      <c r="D10692" s="61" t="s">
        <v>1754</v>
      </c>
    </row>
    <row r="10693" spans="1:4" hidden="1" x14ac:dyDescent="0.25">
      <c r="A10693" s="61" t="s">
        <v>545</v>
      </c>
      <c r="B10693" s="61" t="s">
        <v>301</v>
      </c>
      <c r="C10693">
        <v>2003</v>
      </c>
      <c r="D10693" s="61" t="s">
        <v>2113</v>
      </c>
    </row>
    <row r="10694" spans="1:4" hidden="1" x14ac:dyDescent="0.25">
      <c r="A10694" s="61" t="s">
        <v>545</v>
      </c>
      <c r="B10694" s="61" t="s">
        <v>301</v>
      </c>
      <c r="C10694">
        <v>2004</v>
      </c>
      <c r="D10694" s="61" t="s">
        <v>1807</v>
      </c>
    </row>
    <row r="10695" spans="1:4" hidden="1" x14ac:dyDescent="0.25">
      <c r="A10695" s="61" t="s">
        <v>545</v>
      </c>
      <c r="B10695" s="61" t="s">
        <v>301</v>
      </c>
      <c r="C10695">
        <v>2005</v>
      </c>
      <c r="D10695" s="61" t="s">
        <v>1807</v>
      </c>
    </row>
    <row r="10696" spans="1:4" hidden="1" x14ac:dyDescent="0.25">
      <c r="A10696" s="61" t="s">
        <v>545</v>
      </c>
      <c r="B10696" s="61" t="s">
        <v>301</v>
      </c>
      <c r="C10696">
        <v>2006</v>
      </c>
      <c r="D10696" s="61" t="s">
        <v>1807</v>
      </c>
    </row>
    <row r="10697" spans="1:4" hidden="1" x14ac:dyDescent="0.25">
      <c r="A10697" s="61" t="s">
        <v>545</v>
      </c>
      <c r="B10697" s="61" t="s">
        <v>301</v>
      </c>
      <c r="C10697">
        <v>2007</v>
      </c>
      <c r="D10697" s="61" t="s">
        <v>1807</v>
      </c>
    </row>
    <row r="10698" spans="1:4" hidden="1" x14ac:dyDescent="0.25">
      <c r="A10698" s="61" t="s">
        <v>545</v>
      </c>
      <c r="B10698" s="61" t="s">
        <v>301</v>
      </c>
      <c r="C10698">
        <v>2008</v>
      </c>
      <c r="D10698" s="61" t="s">
        <v>1807</v>
      </c>
    </row>
    <row r="10699" spans="1:4" hidden="1" x14ac:dyDescent="0.25">
      <c r="A10699" s="61" t="s">
        <v>545</v>
      </c>
      <c r="B10699" s="61" t="s">
        <v>301</v>
      </c>
      <c r="C10699">
        <v>2009</v>
      </c>
      <c r="D10699" s="61" t="s">
        <v>1807</v>
      </c>
    </row>
    <row r="10700" spans="1:4" hidden="1" x14ac:dyDescent="0.25">
      <c r="A10700" s="61" t="s">
        <v>545</v>
      </c>
      <c r="B10700" s="61" t="s">
        <v>301</v>
      </c>
      <c r="C10700">
        <v>2010</v>
      </c>
      <c r="D10700" s="61" t="s">
        <v>1807</v>
      </c>
    </row>
    <row r="10701" spans="1:4" hidden="1" x14ac:dyDescent="0.25">
      <c r="A10701" s="61" t="s">
        <v>545</v>
      </c>
      <c r="B10701" s="61" t="s">
        <v>301</v>
      </c>
      <c r="C10701">
        <v>2011</v>
      </c>
      <c r="D10701" s="61" t="s">
        <v>1807</v>
      </c>
    </row>
    <row r="10702" spans="1:4" hidden="1" x14ac:dyDescent="0.25">
      <c r="A10702" s="61" t="s">
        <v>545</v>
      </c>
      <c r="B10702" s="61" t="s">
        <v>301</v>
      </c>
      <c r="C10702">
        <v>2012</v>
      </c>
      <c r="D10702" s="61" t="s">
        <v>1807</v>
      </c>
    </row>
    <row r="10703" spans="1:4" hidden="1" x14ac:dyDescent="0.25">
      <c r="A10703" s="61" t="s">
        <v>545</v>
      </c>
      <c r="B10703" s="61" t="s">
        <v>301</v>
      </c>
      <c r="C10703">
        <v>2013</v>
      </c>
      <c r="D10703" s="61" t="s">
        <v>1870</v>
      </c>
    </row>
    <row r="10704" spans="1:4" hidden="1" x14ac:dyDescent="0.25">
      <c r="A10704" s="61" t="s">
        <v>545</v>
      </c>
      <c r="B10704" s="61" t="s">
        <v>301</v>
      </c>
      <c r="C10704">
        <v>2014</v>
      </c>
      <c r="D10704" s="61" t="s">
        <v>1759</v>
      </c>
    </row>
    <row r="10705" spans="1:4" hidden="1" x14ac:dyDescent="0.25">
      <c r="A10705" s="61" t="s">
        <v>545</v>
      </c>
      <c r="B10705" s="61" t="s">
        <v>301</v>
      </c>
      <c r="C10705">
        <v>2015</v>
      </c>
      <c r="D10705" s="61" t="s">
        <v>1869</v>
      </c>
    </row>
    <row r="10706" spans="1:4" hidden="1" x14ac:dyDescent="0.25">
      <c r="A10706" s="61" t="s">
        <v>545</v>
      </c>
      <c r="B10706" s="61" t="s">
        <v>301</v>
      </c>
      <c r="C10706">
        <v>2016</v>
      </c>
      <c r="D10706" s="61" t="s">
        <v>1507</v>
      </c>
    </row>
    <row r="10707" spans="1:4" hidden="1" x14ac:dyDescent="0.25">
      <c r="A10707" s="61" t="s">
        <v>545</v>
      </c>
      <c r="B10707" s="61" t="s">
        <v>301</v>
      </c>
      <c r="C10707">
        <v>2017</v>
      </c>
      <c r="D10707" s="61" t="s">
        <v>2280</v>
      </c>
    </row>
    <row r="10708" spans="1:4" hidden="1" x14ac:dyDescent="0.25">
      <c r="A10708" s="61" t="s">
        <v>545</v>
      </c>
      <c r="B10708" s="61" t="s">
        <v>301</v>
      </c>
      <c r="C10708">
        <v>2018</v>
      </c>
      <c r="D10708" s="61" t="s">
        <v>2376</v>
      </c>
    </row>
    <row r="10709" spans="1:4" hidden="1" x14ac:dyDescent="0.25">
      <c r="A10709" s="61" t="s">
        <v>545</v>
      </c>
      <c r="B10709" s="61" t="s">
        <v>301</v>
      </c>
      <c r="C10709">
        <v>2019</v>
      </c>
      <c r="D10709" s="61" t="s">
        <v>2262</v>
      </c>
    </row>
    <row r="10710" spans="1:4" hidden="1" x14ac:dyDescent="0.25">
      <c r="A10710" s="61" t="s">
        <v>545</v>
      </c>
      <c r="B10710" s="61" t="s">
        <v>301</v>
      </c>
      <c r="C10710">
        <v>2020</v>
      </c>
      <c r="D10710" s="61" t="s">
        <v>2066</v>
      </c>
    </row>
    <row r="10711" spans="1:4" hidden="1" x14ac:dyDescent="0.25">
      <c r="A10711" s="61" t="s">
        <v>545</v>
      </c>
      <c r="B10711" s="61" t="s">
        <v>301</v>
      </c>
      <c r="C10711">
        <v>2021</v>
      </c>
      <c r="D10711" s="61" t="s">
        <v>2551</v>
      </c>
    </row>
    <row r="10712" spans="1:4" hidden="1" x14ac:dyDescent="0.25">
      <c r="A10712" s="61" t="s">
        <v>545</v>
      </c>
      <c r="B10712" s="61" t="s">
        <v>301</v>
      </c>
      <c r="C10712">
        <v>2022</v>
      </c>
      <c r="D10712" s="61" t="s">
        <v>2159</v>
      </c>
    </row>
    <row r="10713" spans="1:4" x14ac:dyDescent="0.25">
      <c r="A10713" s="61" t="s">
        <v>545</v>
      </c>
      <c r="B10713" s="61" t="s">
        <v>301</v>
      </c>
      <c r="C10713">
        <v>2023</v>
      </c>
      <c r="D10713" s="61">
        <v>0.77200000000000002</v>
      </c>
    </row>
    <row r="10714" spans="1:4" hidden="1" x14ac:dyDescent="0.25">
      <c r="A10714" s="61" t="s">
        <v>165</v>
      </c>
      <c r="B10714" s="61" t="s">
        <v>294</v>
      </c>
      <c r="C10714">
        <v>1801</v>
      </c>
      <c r="D10714" s="61" t="s">
        <v>2101</v>
      </c>
    </row>
    <row r="10715" spans="1:4" hidden="1" x14ac:dyDescent="0.25">
      <c r="A10715" s="61" t="s">
        <v>165</v>
      </c>
      <c r="B10715" s="61" t="s">
        <v>294</v>
      </c>
      <c r="C10715">
        <v>1802</v>
      </c>
      <c r="D10715" s="61" t="s">
        <v>2101</v>
      </c>
    </row>
    <row r="10716" spans="1:4" hidden="1" x14ac:dyDescent="0.25">
      <c r="A10716" s="61" t="s">
        <v>165</v>
      </c>
      <c r="B10716" s="61" t="s">
        <v>294</v>
      </c>
      <c r="C10716">
        <v>1803</v>
      </c>
      <c r="D10716" s="61" t="s">
        <v>2101</v>
      </c>
    </row>
    <row r="10717" spans="1:4" hidden="1" x14ac:dyDescent="0.25">
      <c r="A10717" s="61" t="s">
        <v>165</v>
      </c>
      <c r="B10717" s="61" t="s">
        <v>294</v>
      </c>
      <c r="C10717">
        <v>1804</v>
      </c>
      <c r="D10717" s="61" t="s">
        <v>2101</v>
      </c>
    </row>
    <row r="10718" spans="1:4" hidden="1" x14ac:dyDescent="0.25">
      <c r="A10718" s="61" t="s">
        <v>165</v>
      </c>
      <c r="B10718" s="61" t="s">
        <v>294</v>
      </c>
      <c r="C10718">
        <v>1805</v>
      </c>
      <c r="D10718" s="61" t="s">
        <v>2101</v>
      </c>
    </row>
    <row r="10719" spans="1:4" hidden="1" x14ac:dyDescent="0.25">
      <c r="A10719" s="61" t="s">
        <v>165</v>
      </c>
      <c r="B10719" s="61" t="s">
        <v>294</v>
      </c>
      <c r="C10719">
        <v>1806</v>
      </c>
      <c r="D10719" s="61" t="s">
        <v>2101</v>
      </c>
    </row>
    <row r="10720" spans="1:4" hidden="1" x14ac:dyDescent="0.25">
      <c r="A10720" s="61" t="s">
        <v>165</v>
      </c>
      <c r="B10720" s="61" t="s">
        <v>294</v>
      </c>
      <c r="C10720">
        <v>1807</v>
      </c>
      <c r="D10720" s="61" t="s">
        <v>2101</v>
      </c>
    </row>
    <row r="10721" spans="1:4" hidden="1" x14ac:dyDescent="0.25">
      <c r="A10721" s="61" t="s">
        <v>165</v>
      </c>
      <c r="B10721" s="61" t="s">
        <v>294</v>
      </c>
      <c r="C10721">
        <v>1808</v>
      </c>
      <c r="D10721" s="61" t="s">
        <v>2101</v>
      </c>
    </row>
    <row r="10722" spans="1:4" hidden="1" x14ac:dyDescent="0.25">
      <c r="A10722" s="61" t="s">
        <v>165</v>
      </c>
      <c r="B10722" s="61" t="s">
        <v>294</v>
      </c>
      <c r="C10722">
        <v>1809</v>
      </c>
      <c r="D10722" s="61" t="s">
        <v>2101</v>
      </c>
    </row>
    <row r="10723" spans="1:4" hidden="1" x14ac:dyDescent="0.25">
      <c r="A10723" s="61" t="s">
        <v>165</v>
      </c>
      <c r="B10723" s="61" t="s">
        <v>294</v>
      </c>
      <c r="C10723">
        <v>1810</v>
      </c>
      <c r="D10723" s="61" t="s">
        <v>2101</v>
      </c>
    </row>
    <row r="10724" spans="1:4" hidden="1" x14ac:dyDescent="0.25">
      <c r="A10724" s="61" t="s">
        <v>165</v>
      </c>
      <c r="B10724" s="61" t="s">
        <v>294</v>
      </c>
      <c r="C10724">
        <v>1811</v>
      </c>
      <c r="D10724" s="61" t="s">
        <v>2101</v>
      </c>
    </row>
    <row r="10725" spans="1:4" hidden="1" x14ac:dyDescent="0.25">
      <c r="A10725" s="61" t="s">
        <v>165</v>
      </c>
      <c r="B10725" s="61" t="s">
        <v>294</v>
      </c>
      <c r="C10725">
        <v>1812</v>
      </c>
      <c r="D10725" s="61" t="s">
        <v>2101</v>
      </c>
    </row>
    <row r="10726" spans="1:4" hidden="1" x14ac:dyDescent="0.25">
      <c r="A10726" s="61" t="s">
        <v>165</v>
      </c>
      <c r="B10726" s="61" t="s">
        <v>294</v>
      </c>
      <c r="C10726">
        <v>1813</v>
      </c>
      <c r="D10726" s="61" t="s">
        <v>2101</v>
      </c>
    </row>
    <row r="10727" spans="1:4" hidden="1" x14ac:dyDescent="0.25">
      <c r="A10727" s="61" t="s">
        <v>165</v>
      </c>
      <c r="B10727" s="61" t="s">
        <v>294</v>
      </c>
      <c r="C10727">
        <v>1814</v>
      </c>
      <c r="D10727" s="61" t="s">
        <v>2101</v>
      </c>
    </row>
    <row r="10728" spans="1:4" hidden="1" x14ac:dyDescent="0.25">
      <c r="A10728" s="61" t="s">
        <v>165</v>
      </c>
      <c r="B10728" s="61" t="s">
        <v>294</v>
      </c>
      <c r="C10728">
        <v>1815</v>
      </c>
      <c r="D10728" s="61" t="s">
        <v>2101</v>
      </c>
    </row>
    <row r="10729" spans="1:4" hidden="1" x14ac:dyDescent="0.25">
      <c r="A10729" s="61" t="s">
        <v>165</v>
      </c>
      <c r="B10729" s="61" t="s">
        <v>294</v>
      </c>
      <c r="C10729">
        <v>1816</v>
      </c>
      <c r="D10729" s="61" t="s">
        <v>2101</v>
      </c>
    </row>
    <row r="10730" spans="1:4" hidden="1" x14ac:dyDescent="0.25">
      <c r="A10730" s="61" t="s">
        <v>165</v>
      </c>
      <c r="B10730" s="61" t="s">
        <v>294</v>
      </c>
      <c r="C10730">
        <v>1817</v>
      </c>
      <c r="D10730" s="61" t="s">
        <v>2101</v>
      </c>
    </row>
    <row r="10731" spans="1:4" hidden="1" x14ac:dyDescent="0.25">
      <c r="A10731" s="61" t="s">
        <v>165</v>
      </c>
      <c r="B10731" s="61" t="s">
        <v>294</v>
      </c>
      <c r="C10731">
        <v>1818</v>
      </c>
      <c r="D10731" s="61" t="s">
        <v>2101</v>
      </c>
    </row>
    <row r="10732" spans="1:4" hidden="1" x14ac:dyDescent="0.25">
      <c r="A10732" s="61" t="s">
        <v>165</v>
      </c>
      <c r="B10732" s="61" t="s">
        <v>294</v>
      </c>
      <c r="C10732">
        <v>1819</v>
      </c>
      <c r="D10732" s="61" t="s">
        <v>2101</v>
      </c>
    </row>
    <row r="10733" spans="1:4" hidden="1" x14ac:dyDescent="0.25">
      <c r="A10733" s="61" t="s">
        <v>165</v>
      </c>
      <c r="B10733" s="61" t="s">
        <v>294</v>
      </c>
      <c r="C10733">
        <v>1820</v>
      </c>
      <c r="D10733" s="61" t="s">
        <v>2101</v>
      </c>
    </row>
    <row r="10734" spans="1:4" hidden="1" x14ac:dyDescent="0.25">
      <c r="A10734" s="61" t="s">
        <v>165</v>
      </c>
      <c r="B10734" s="61" t="s">
        <v>294</v>
      </c>
      <c r="C10734">
        <v>1821</v>
      </c>
      <c r="D10734" s="61" t="s">
        <v>2101</v>
      </c>
    </row>
    <row r="10735" spans="1:4" hidden="1" x14ac:dyDescent="0.25">
      <c r="A10735" s="61" t="s">
        <v>165</v>
      </c>
      <c r="B10735" s="61" t="s">
        <v>294</v>
      </c>
      <c r="C10735">
        <v>1822</v>
      </c>
      <c r="D10735" s="61" t="s">
        <v>2101</v>
      </c>
    </row>
    <row r="10736" spans="1:4" hidden="1" x14ac:dyDescent="0.25">
      <c r="A10736" s="61" t="s">
        <v>165</v>
      </c>
      <c r="B10736" s="61" t="s">
        <v>294</v>
      </c>
      <c r="C10736">
        <v>1823</v>
      </c>
      <c r="D10736" s="61" t="s">
        <v>2101</v>
      </c>
    </row>
    <row r="10737" spans="1:4" hidden="1" x14ac:dyDescent="0.25">
      <c r="A10737" s="61" t="s">
        <v>165</v>
      </c>
      <c r="B10737" s="61" t="s">
        <v>294</v>
      </c>
      <c r="C10737">
        <v>1824</v>
      </c>
      <c r="D10737" s="61" t="s">
        <v>2101</v>
      </c>
    </row>
    <row r="10738" spans="1:4" hidden="1" x14ac:dyDescent="0.25">
      <c r="A10738" s="61" t="s">
        <v>165</v>
      </c>
      <c r="B10738" s="61" t="s">
        <v>294</v>
      </c>
      <c r="C10738">
        <v>1825</v>
      </c>
      <c r="D10738" s="61" t="s">
        <v>2102</v>
      </c>
    </row>
    <row r="10739" spans="1:4" hidden="1" x14ac:dyDescent="0.25">
      <c r="A10739" s="61" t="s">
        <v>165</v>
      </c>
      <c r="B10739" s="61" t="s">
        <v>294</v>
      </c>
      <c r="C10739">
        <v>1826</v>
      </c>
      <c r="D10739" s="61" t="s">
        <v>2102</v>
      </c>
    </row>
    <row r="10740" spans="1:4" hidden="1" x14ac:dyDescent="0.25">
      <c r="A10740" s="61" t="s">
        <v>165</v>
      </c>
      <c r="B10740" s="61" t="s">
        <v>294</v>
      </c>
      <c r="C10740">
        <v>1827</v>
      </c>
      <c r="D10740" s="61" t="s">
        <v>2102</v>
      </c>
    </row>
    <row r="10741" spans="1:4" hidden="1" x14ac:dyDescent="0.25">
      <c r="A10741" s="61" t="s">
        <v>165</v>
      </c>
      <c r="B10741" s="61" t="s">
        <v>294</v>
      </c>
      <c r="C10741">
        <v>1828</v>
      </c>
      <c r="D10741" s="61" t="s">
        <v>2102</v>
      </c>
    </row>
    <row r="10742" spans="1:4" hidden="1" x14ac:dyDescent="0.25">
      <c r="A10742" s="61" t="s">
        <v>165</v>
      </c>
      <c r="B10742" s="61" t="s">
        <v>294</v>
      </c>
      <c r="C10742">
        <v>1829</v>
      </c>
      <c r="D10742" s="61" t="s">
        <v>2102</v>
      </c>
    </row>
    <row r="10743" spans="1:4" hidden="1" x14ac:dyDescent="0.25">
      <c r="A10743" s="61" t="s">
        <v>165</v>
      </c>
      <c r="B10743" s="61" t="s">
        <v>294</v>
      </c>
      <c r="C10743">
        <v>1830</v>
      </c>
      <c r="D10743" s="61" t="s">
        <v>2102</v>
      </c>
    </row>
    <row r="10744" spans="1:4" hidden="1" x14ac:dyDescent="0.25">
      <c r="A10744" s="61" t="s">
        <v>165</v>
      </c>
      <c r="B10744" s="61" t="s">
        <v>294</v>
      </c>
      <c r="C10744">
        <v>1831</v>
      </c>
      <c r="D10744" s="61" t="s">
        <v>2102</v>
      </c>
    </row>
    <row r="10745" spans="1:4" hidden="1" x14ac:dyDescent="0.25">
      <c r="A10745" s="61" t="s">
        <v>165</v>
      </c>
      <c r="B10745" s="61" t="s">
        <v>294</v>
      </c>
      <c r="C10745">
        <v>1832</v>
      </c>
      <c r="D10745" s="61" t="s">
        <v>2102</v>
      </c>
    </row>
    <row r="10746" spans="1:4" hidden="1" x14ac:dyDescent="0.25">
      <c r="A10746" s="61" t="s">
        <v>165</v>
      </c>
      <c r="B10746" s="61" t="s">
        <v>294</v>
      </c>
      <c r="C10746">
        <v>1833</v>
      </c>
      <c r="D10746" s="61" t="s">
        <v>2103</v>
      </c>
    </row>
    <row r="10747" spans="1:4" hidden="1" x14ac:dyDescent="0.25">
      <c r="A10747" s="61" t="s">
        <v>165</v>
      </c>
      <c r="B10747" s="61" t="s">
        <v>294</v>
      </c>
      <c r="C10747">
        <v>1834</v>
      </c>
      <c r="D10747" s="61" t="s">
        <v>2103</v>
      </c>
    </row>
    <row r="10748" spans="1:4" hidden="1" x14ac:dyDescent="0.25">
      <c r="A10748" s="61" t="s">
        <v>165</v>
      </c>
      <c r="B10748" s="61" t="s">
        <v>294</v>
      </c>
      <c r="C10748">
        <v>1835</v>
      </c>
      <c r="D10748" s="61" t="s">
        <v>2103</v>
      </c>
    </row>
    <row r="10749" spans="1:4" hidden="1" x14ac:dyDescent="0.25">
      <c r="A10749" s="61" t="s">
        <v>165</v>
      </c>
      <c r="B10749" s="61" t="s">
        <v>294</v>
      </c>
      <c r="C10749">
        <v>1836</v>
      </c>
      <c r="D10749" s="61" t="s">
        <v>2103</v>
      </c>
    </row>
    <row r="10750" spans="1:4" hidden="1" x14ac:dyDescent="0.25">
      <c r="A10750" s="61" t="s">
        <v>165</v>
      </c>
      <c r="B10750" s="61" t="s">
        <v>294</v>
      </c>
      <c r="C10750">
        <v>1837</v>
      </c>
      <c r="D10750" s="61" t="s">
        <v>2103</v>
      </c>
    </row>
    <row r="10751" spans="1:4" hidden="1" x14ac:dyDescent="0.25">
      <c r="A10751" s="61" t="s">
        <v>165</v>
      </c>
      <c r="B10751" s="61" t="s">
        <v>294</v>
      </c>
      <c r="C10751">
        <v>1838</v>
      </c>
      <c r="D10751" s="61" t="s">
        <v>2103</v>
      </c>
    </row>
    <row r="10752" spans="1:4" hidden="1" x14ac:dyDescent="0.25">
      <c r="A10752" s="61" t="s">
        <v>165</v>
      </c>
      <c r="B10752" s="61" t="s">
        <v>294</v>
      </c>
      <c r="C10752">
        <v>1839</v>
      </c>
      <c r="D10752" s="61" t="s">
        <v>2103</v>
      </c>
    </row>
    <row r="10753" spans="1:4" hidden="1" x14ac:dyDescent="0.25">
      <c r="A10753" s="61" t="s">
        <v>165</v>
      </c>
      <c r="B10753" s="61" t="s">
        <v>294</v>
      </c>
      <c r="C10753">
        <v>1840</v>
      </c>
      <c r="D10753" s="61" t="s">
        <v>2103</v>
      </c>
    </row>
    <row r="10754" spans="1:4" hidden="1" x14ac:dyDescent="0.25">
      <c r="A10754" s="61" t="s">
        <v>165</v>
      </c>
      <c r="B10754" s="61" t="s">
        <v>294</v>
      </c>
      <c r="C10754">
        <v>1841</v>
      </c>
      <c r="D10754" s="61" t="s">
        <v>2103</v>
      </c>
    </row>
    <row r="10755" spans="1:4" hidden="1" x14ac:dyDescent="0.25">
      <c r="A10755" s="61" t="s">
        <v>165</v>
      </c>
      <c r="B10755" s="61" t="s">
        <v>294</v>
      </c>
      <c r="C10755">
        <v>1842</v>
      </c>
      <c r="D10755" s="61" t="s">
        <v>2104</v>
      </c>
    </row>
    <row r="10756" spans="1:4" hidden="1" x14ac:dyDescent="0.25">
      <c r="A10756" s="61" t="s">
        <v>165</v>
      </c>
      <c r="B10756" s="61" t="s">
        <v>294</v>
      </c>
      <c r="C10756">
        <v>1843</v>
      </c>
      <c r="D10756" s="61" t="s">
        <v>2104</v>
      </c>
    </row>
    <row r="10757" spans="1:4" hidden="1" x14ac:dyDescent="0.25">
      <c r="A10757" s="61" t="s">
        <v>165</v>
      </c>
      <c r="B10757" s="61" t="s">
        <v>294</v>
      </c>
      <c r="C10757">
        <v>1844</v>
      </c>
      <c r="D10757" s="61" t="s">
        <v>2104</v>
      </c>
    </row>
    <row r="10758" spans="1:4" hidden="1" x14ac:dyDescent="0.25">
      <c r="A10758" s="61" t="s">
        <v>165</v>
      </c>
      <c r="B10758" s="61" t="s">
        <v>294</v>
      </c>
      <c r="C10758">
        <v>1845</v>
      </c>
      <c r="D10758" s="61" t="s">
        <v>2104</v>
      </c>
    </row>
    <row r="10759" spans="1:4" hidden="1" x14ac:dyDescent="0.25">
      <c r="A10759" s="61" t="s">
        <v>165</v>
      </c>
      <c r="B10759" s="61" t="s">
        <v>294</v>
      </c>
      <c r="C10759">
        <v>1846</v>
      </c>
      <c r="D10759" s="61" t="s">
        <v>2104</v>
      </c>
    </row>
    <row r="10760" spans="1:4" hidden="1" x14ac:dyDescent="0.25">
      <c r="A10760" s="61" t="s">
        <v>165</v>
      </c>
      <c r="B10760" s="61" t="s">
        <v>294</v>
      </c>
      <c r="C10760">
        <v>1847</v>
      </c>
      <c r="D10760" s="61" t="s">
        <v>2104</v>
      </c>
    </row>
    <row r="10761" spans="1:4" hidden="1" x14ac:dyDescent="0.25">
      <c r="A10761" s="61" t="s">
        <v>165</v>
      </c>
      <c r="B10761" s="61" t="s">
        <v>294</v>
      </c>
      <c r="C10761">
        <v>1848</v>
      </c>
      <c r="D10761" s="61" t="s">
        <v>2104</v>
      </c>
    </row>
    <row r="10762" spans="1:4" hidden="1" x14ac:dyDescent="0.25">
      <c r="A10762" s="61" t="s">
        <v>165</v>
      </c>
      <c r="B10762" s="61" t="s">
        <v>294</v>
      </c>
      <c r="C10762">
        <v>1849</v>
      </c>
      <c r="D10762" s="61" t="s">
        <v>2104</v>
      </c>
    </row>
    <row r="10763" spans="1:4" hidden="1" x14ac:dyDescent="0.25">
      <c r="A10763" s="61" t="s">
        <v>165</v>
      </c>
      <c r="B10763" s="61" t="s">
        <v>294</v>
      </c>
      <c r="C10763">
        <v>1850</v>
      </c>
      <c r="D10763" s="61" t="s">
        <v>2104</v>
      </c>
    </row>
    <row r="10764" spans="1:4" hidden="1" x14ac:dyDescent="0.25">
      <c r="A10764" s="61" t="s">
        <v>165</v>
      </c>
      <c r="B10764" s="61" t="s">
        <v>294</v>
      </c>
      <c r="C10764">
        <v>1851</v>
      </c>
      <c r="D10764" s="61" t="s">
        <v>2104</v>
      </c>
    </row>
    <row r="10765" spans="1:4" hidden="1" x14ac:dyDescent="0.25">
      <c r="A10765" s="61" t="s">
        <v>165</v>
      </c>
      <c r="B10765" s="61" t="s">
        <v>294</v>
      </c>
      <c r="C10765">
        <v>1852</v>
      </c>
      <c r="D10765" s="61" t="s">
        <v>2104</v>
      </c>
    </row>
    <row r="10766" spans="1:4" hidden="1" x14ac:dyDescent="0.25">
      <c r="A10766" s="61" t="s">
        <v>165</v>
      </c>
      <c r="B10766" s="61" t="s">
        <v>294</v>
      </c>
      <c r="C10766">
        <v>1853</v>
      </c>
      <c r="D10766" s="61" t="s">
        <v>2104</v>
      </c>
    </row>
    <row r="10767" spans="1:4" hidden="1" x14ac:dyDescent="0.25">
      <c r="A10767" s="61" t="s">
        <v>165</v>
      </c>
      <c r="B10767" s="61" t="s">
        <v>294</v>
      </c>
      <c r="C10767">
        <v>1854</v>
      </c>
      <c r="D10767" s="61" t="s">
        <v>2104</v>
      </c>
    </row>
    <row r="10768" spans="1:4" hidden="1" x14ac:dyDescent="0.25">
      <c r="A10768" s="61" t="s">
        <v>165</v>
      </c>
      <c r="B10768" s="61" t="s">
        <v>294</v>
      </c>
      <c r="C10768">
        <v>1855</v>
      </c>
      <c r="D10768" s="61" t="s">
        <v>1850</v>
      </c>
    </row>
    <row r="10769" spans="1:4" hidden="1" x14ac:dyDescent="0.25">
      <c r="A10769" s="61" t="s">
        <v>165</v>
      </c>
      <c r="B10769" s="61" t="s">
        <v>294</v>
      </c>
      <c r="C10769">
        <v>1856</v>
      </c>
      <c r="D10769" s="61" t="s">
        <v>1850</v>
      </c>
    </row>
    <row r="10770" spans="1:4" hidden="1" x14ac:dyDescent="0.25">
      <c r="A10770" s="61" t="s">
        <v>165</v>
      </c>
      <c r="B10770" s="61" t="s">
        <v>294</v>
      </c>
      <c r="C10770">
        <v>1857</v>
      </c>
      <c r="D10770" s="61" t="s">
        <v>1850</v>
      </c>
    </row>
    <row r="10771" spans="1:4" hidden="1" x14ac:dyDescent="0.25">
      <c r="A10771" s="61" t="s">
        <v>165</v>
      </c>
      <c r="B10771" s="61" t="s">
        <v>294</v>
      </c>
      <c r="C10771">
        <v>1858</v>
      </c>
      <c r="D10771" s="61" t="s">
        <v>1850</v>
      </c>
    </row>
    <row r="10772" spans="1:4" hidden="1" x14ac:dyDescent="0.25">
      <c r="A10772" s="61" t="s">
        <v>165</v>
      </c>
      <c r="B10772" s="61" t="s">
        <v>294</v>
      </c>
      <c r="C10772">
        <v>1859</v>
      </c>
      <c r="D10772" s="61" t="s">
        <v>1850</v>
      </c>
    </row>
    <row r="10773" spans="1:4" hidden="1" x14ac:dyDescent="0.25">
      <c r="A10773" s="61" t="s">
        <v>165</v>
      </c>
      <c r="B10773" s="61" t="s">
        <v>294</v>
      </c>
      <c r="C10773">
        <v>1860</v>
      </c>
      <c r="D10773" s="61" t="s">
        <v>1850</v>
      </c>
    </row>
    <row r="10774" spans="1:4" hidden="1" x14ac:dyDescent="0.25">
      <c r="A10774" s="61" t="s">
        <v>165</v>
      </c>
      <c r="B10774" s="61" t="s">
        <v>294</v>
      </c>
      <c r="C10774">
        <v>1861</v>
      </c>
      <c r="D10774" s="61" t="s">
        <v>2105</v>
      </c>
    </row>
    <row r="10775" spans="1:4" hidden="1" x14ac:dyDescent="0.25">
      <c r="A10775" s="61" t="s">
        <v>165</v>
      </c>
      <c r="B10775" s="61" t="s">
        <v>294</v>
      </c>
      <c r="C10775">
        <v>1862</v>
      </c>
      <c r="D10775" s="61" t="s">
        <v>2105</v>
      </c>
    </row>
    <row r="10776" spans="1:4" hidden="1" x14ac:dyDescent="0.25">
      <c r="A10776" s="61" t="s">
        <v>165</v>
      </c>
      <c r="B10776" s="61" t="s">
        <v>294</v>
      </c>
      <c r="C10776">
        <v>1863</v>
      </c>
      <c r="D10776" s="61" t="s">
        <v>2105</v>
      </c>
    </row>
    <row r="10777" spans="1:4" hidden="1" x14ac:dyDescent="0.25">
      <c r="A10777" s="61" t="s">
        <v>165</v>
      </c>
      <c r="B10777" s="61" t="s">
        <v>294</v>
      </c>
      <c r="C10777">
        <v>1864</v>
      </c>
      <c r="D10777" s="61" t="s">
        <v>1754</v>
      </c>
    </row>
    <row r="10778" spans="1:4" hidden="1" x14ac:dyDescent="0.25">
      <c r="A10778" s="61" t="s">
        <v>165</v>
      </c>
      <c r="B10778" s="61" t="s">
        <v>294</v>
      </c>
      <c r="C10778">
        <v>1865</v>
      </c>
      <c r="D10778" s="61" t="s">
        <v>2106</v>
      </c>
    </row>
    <row r="10779" spans="1:4" hidden="1" x14ac:dyDescent="0.25">
      <c r="A10779" s="61" t="s">
        <v>165</v>
      </c>
      <c r="B10779" s="61" t="s">
        <v>294</v>
      </c>
      <c r="C10779">
        <v>1866</v>
      </c>
      <c r="D10779" s="61" t="s">
        <v>1836</v>
      </c>
    </row>
    <row r="10780" spans="1:4" hidden="1" x14ac:dyDescent="0.25">
      <c r="A10780" s="61" t="s">
        <v>165</v>
      </c>
      <c r="B10780" s="61" t="s">
        <v>294</v>
      </c>
      <c r="C10780">
        <v>1867</v>
      </c>
      <c r="D10780" s="61" t="s">
        <v>1836</v>
      </c>
    </row>
    <row r="10781" spans="1:4" hidden="1" x14ac:dyDescent="0.25">
      <c r="A10781" s="61" t="s">
        <v>165</v>
      </c>
      <c r="B10781" s="61" t="s">
        <v>294</v>
      </c>
      <c r="C10781">
        <v>1868</v>
      </c>
      <c r="D10781" s="61" t="s">
        <v>1728</v>
      </c>
    </row>
    <row r="10782" spans="1:4" hidden="1" x14ac:dyDescent="0.25">
      <c r="A10782" s="61" t="s">
        <v>165</v>
      </c>
      <c r="B10782" s="61" t="s">
        <v>294</v>
      </c>
      <c r="C10782">
        <v>1869</v>
      </c>
      <c r="D10782" s="61" t="s">
        <v>1728</v>
      </c>
    </row>
    <row r="10783" spans="1:4" hidden="1" x14ac:dyDescent="0.25">
      <c r="A10783" s="61" t="s">
        <v>165</v>
      </c>
      <c r="B10783" s="61" t="s">
        <v>294</v>
      </c>
      <c r="C10783">
        <v>1870</v>
      </c>
      <c r="D10783" s="61" t="s">
        <v>2107</v>
      </c>
    </row>
    <row r="10784" spans="1:4" hidden="1" x14ac:dyDescent="0.25">
      <c r="A10784" s="61" t="s">
        <v>165</v>
      </c>
      <c r="B10784" s="61" t="s">
        <v>294</v>
      </c>
      <c r="C10784">
        <v>1871</v>
      </c>
      <c r="D10784" s="61" t="s">
        <v>2107</v>
      </c>
    </row>
    <row r="10785" spans="1:4" hidden="1" x14ac:dyDescent="0.25">
      <c r="A10785" s="61" t="s">
        <v>165</v>
      </c>
      <c r="B10785" s="61" t="s">
        <v>294</v>
      </c>
      <c r="C10785">
        <v>1872</v>
      </c>
      <c r="D10785" s="61" t="s">
        <v>2107</v>
      </c>
    </row>
    <row r="10786" spans="1:4" hidden="1" x14ac:dyDescent="0.25">
      <c r="A10786" s="61" t="s">
        <v>165</v>
      </c>
      <c r="B10786" s="61" t="s">
        <v>294</v>
      </c>
      <c r="C10786">
        <v>1873</v>
      </c>
      <c r="D10786" s="61" t="s">
        <v>2107</v>
      </c>
    </row>
    <row r="10787" spans="1:4" hidden="1" x14ac:dyDescent="0.25">
      <c r="A10787" s="61" t="s">
        <v>165</v>
      </c>
      <c r="B10787" s="61" t="s">
        <v>294</v>
      </c>
      <c r="C10787">
        <v>1874</v>
      </c>
      <c r="D10787" s="61" t="s">
        <v>2108</v>
      </c>
    </row>
    <row r="10788" spans="1:4" hidden="1" x14ac:dyDescent="0.25">
      <c r="A10788" s="61" t="s">
        <v>165</v>
      </c>
      <c r="B10788" s="61" t="s">
        <v>294</v>
      </c>
      <c r="C10788">
        <v>1875</v>
      </c>
      <c r="D10788" s="61" t="s">
        <v>2108</v>
      </c>
    </row>
    <row r="10789" spans="1:4" hidden="1" x14ac:dyDescent="0.25">
      <c r="A10789" s="61" t="s">
        <v>165</v>
      </c>
      <c r="B10789" s="61" t="s">
        <v>294</v>
      </c>
      <c r="C10789">
        <v>1876</v>
      </c>
      <c r="D10789" s="61" t="s">
        <v>2108</v>
      </c>
    </row>
    <row r="10790" spans="1:4" hidden="1" x14ac:dyDescent="0.25">
      <c r="A10790" s="61" t="s">
        <v>165</v>
      </c>
      <c r="B10790" s="61" t="s">
        <v>294</v>
      </c>
      <c r="C10790">
        <v>1877</v>
      </c>
      <c r="D10790" s="61" t="s">
        <v>2108</v>
      </c>
    </row>
    <row r="10791" spans="1:4" hidden="1" x14ac:dyDescent="0.25">
      <c r="A10791" s="61" t="s">
        <v>165</v>
      </c>
      <c r="B10791" s="61" t="s">
        <v>294</v>
      </c>
      <c r="C10791">
        <v>1878</v>
      </c>
      <c r="D10791" s="61" t="s">
        <v>1499</v>
      </c>
    </row>
    <row r="10792" spans="1:4" hidden="1" x14ac:dyDescent="0.25">
      <c r="A10792" s="61" t="s">
        <v>165</v>
      </c>
      <c r="B10792" s="61" t="s">
        <v>294</v>
      </c>
      <c r="C10792">
        <v>1879</v>
      </c>
      <c r="D10792" s="61" t="s">
        <v>1499</v>
      </c>
    </row>
    <row r="10793" spans="1:4" hidden="1" x14ac:dyDescent="0.25">
      <c r="A10793" s="61" t="s">
        <v>165</v>
      </c>
      <c r="B10793" s="61" t="s">
        <v>294</v>
      </c>
      <c r="C10793">
        <v>1880</v>
      </c>
      <c r="D10793" s="61" t="s">
        <v>1499</v>
      </c>
    </row>
    <row r="10794" spans="1:4" hidden="1" x14ac:dyDescent="0.25">
      <c r="A10794" s="61" t="s">
        <v>165</v>
      </c>
      <c r="B10794" s="61" t="s">
        <v>294</v>
      </c>
      <c r="C10794">
        <v>1881</v>
      </c>
      <c r="D10794" s="61" t="s">
        <v>1492</v>
      </c>
    </row>
    <row r="10795" spans="1:4" hidden="1" x14ac:dyDescent="0.25">
      <c r="A10795" s="61" t="s">
        <v>165</v>
      </c>
      <c r="B10795" s="61" t="s">
        <v>294</v>
      </c>
      <c r="C10795">
        <v>1882</v>
      </c>
      <c r="D10795" s="61" t="s">
        <v>1492</v>
      </c>
    </row>
    <row r="10796" spans="1:4" hidden="1" x14ac:dyDescent="0.25">
      <c r="A10796" s="61" t="s">
        <v>165</v>
      </c>
      <c r="B10796" s="61" t="s">
        <v>294</v>
      </c>
      <c r="C10796">
        <v>1883</v>
      </c>
      <c r="D10796" s="61" t="s">
        <v>1492</v>
      </c>
    </row>
    <row r="10797" spans="1:4" hidden="1" x14ac:dyDescent="0.25">
      <c r="A10797" s="61" t="s">
        <v>165</v>
      </c>
      <c r="B10797" s="61" t="s">
        <v>294</v>
      </c>
      <c r="C10797">
        <v>1884</v>
      </c>
      <c r="D10797" s="61" t="s">
        <v>1492</v>
      </c>
    </row>
    <row r="10798" spans="1:4" hidden="1" x14ac:dyDescent="0.25">
      <c r="A10798" s="61" t="s">
        <v>165</v>
      </c>
      <c r="B10798" s="61" t="s">
        <v>294</v>
      </c>
      <c r="C10798">
        <v>1885</v>
      </c>
      <c r="D10798" s="61" t="s">
        <v>2109</v>
      </c>
    </row>
    <row r="10799" spans="1:4" hidden="1" x14ac:dyDescent="0.25">
      <c r="A10799" s="61" t="s">
        <v>165</v>
      </c>
      <c r="B10799" s="61" t="s">
        <v>294</v>
      </c>
      <c r="C10799">
        <v>1886</v>
      </c>
      <c r="D10799" s="61" t="s">
        <v>2109</v>
      </c>
    </row>
    <row r="10800" spans="1:4" hidden="1" x14ac:dyDescent="0.25">
      <c r="A10800" s="61" t="s">
        <v>165</v>
      </c>
      <c r="B10800" s="61" t="s">
        <v>294</v>
      </c>
      <c r="C10800">
        <v>1887</v>
      </c>
      <c r="D10800" s="61" t="s">
        <v>2109</v>
      </c>
    </row>
    <row r="10801" spans="1:4" hidden="1" x14ac:dyDescent="0.25">
      <c r="A10801" s="61" t="s">
        <v>165</v>
      </c>
      <c r="B10801" s="61" t="s">
        <v>294</v>
      </c>
      <c r="C10801">
        <v>1888</v>
      </c>
      <c r="D10801" s="61" t="s">
        <v>2109</v>
      </c>
    </row>
    <row r="10802" spans="1:4" hidden="1" x14ac:dyDescent="0.25">
      <c r="A10802" s="61" t="s">
        <v>165</v>
      </c>
      <c r="B10802" s="61" t="s">
        <v>294</v>
      </c>
      <c r="C10802">
        <v>1889</v>
      </c>
      <c r="D10802" s="61" t="s">
        <v>2109</v>
      </c>
    </row>
    <row r="10803" spans="1:4" hidden="1" x14ac:dyDescent="0.25">
      <c r="A10803" s="61" t="s">
        <v>165</v>
      </c>
      <c r="B10803" s="61" t="s">
        <v>294</v>
      </c>
      <c r="C10803">
        <v>1890</v>
      </c>
      <c r="D10803" s="61" t="s">
        <v>2109</v>
      </c>
    </row>
    <row r="10804" spans="1:4" hidden="1" x14ac:dyDescent="0.25">
      <c r="A10804" s="61" t="s">
        <v>165</v>
      </c>
      <c r="B10804" s="61" t="s">
        <v>294</v>
      </c>
      <c r="C10804">
        <v>1891</v>
      </c>
      <c r="D10804" s="61" t="s">
        <v>2109</v>
      </c>
    </row>
    <row r="10805" spans="1:4" hidden="1" x14ac:dyDescent="0.25">
      <c r="A10805" s="61" t="s">
        <v>165</v>
      </c>
      <c r="B10805" s="61" t="s">
        <v>294</v>
      </c>
      <c r="C10805">
        <v>1892</v>
      </c>
      <c r="D10805" s="61" t="s">
        <v>2109</v>
      </c>
    </row>
    <row r="10806" spans="1:4" hidden="1" x14ac:dyDescent="0.25">
      <c r="A10806" s="61" t="s">
        <v>165</v>
      </c>
      <c r="B10806" s="61" t="s">
        <v>294</v>
      </c>
      <c r="C10806">
        <v>1893</v>
      </c>
      <c r="D10806" s="61" t="s">
        <v>2109</v>
      </c>
    </row>
    <row r="10807" spans="1:4" hidden="1" x14ac:dyDescent="0.25">
      <c r="A10807" s="61" t="s">
        <v>165</v>
      </c>
      <c r="B10807" s="61" t="s">
        <v>294</v>
      </c>
      <c r="C10807">
        <v>1894</v>
      </c>
      <c r="D10807" s="61" t="s">
        <v>2109</v>
      </c>
    </row>
    <row r="10808" spans="1:4" hidden="1" x14ac:dyDescent="0.25">
      <c r="A10808" s="61" t="s">
        <v>165</v>
      </c>
      <c r="B10808" s="61" t="s">
        <v>294</v>
      </c>
      <c r="C10808">
        <v>1895</v>
      </c>
      <c r="D10808" s="61" t="s">
        <v>2109</v>
      </c>
    </row>
    <row r="10809" spans="1:4" hidden="1" x14ac:dyDescent="0.25">
      <c r="A10809" s="61" t="s">
        <v>165</v>
      </c>
      <c r="B10809" s="61" t="s">
        <v>294</v>
      </c>
      <c r="C10809">
        <v>1896</v>
      </c>
      <c r="D10809" s="61" t="s">
        <v>2109</v>
      </c>
    </row>
    <row r="10810" spans="1:4" hidden="1" x14ac:dyDescent="0.25">
      <c r="A10810" s="61" t="s">
        <v>165</v>
      </c>
      <c r="B10810" s="61" t="s">
        <v>294</v>
      </c>
      <c r="C10810">
        <v>1897</v>
      </c>
      <c r="D10810" s="61" t="s">
        <v>2109</v>
      </c>
    </row>
    <row r="10811" spans="1:4" hidden="1" x14ac:dyDescent="0.25">
      <c r="A10811" s="61" t="s">
        <v>165</v>
      </c>
      <c r="B10811" s="61" t="s">
        <v>294</v>
      </c>
      <c r="C10811">
        <v>1898</v>
      </c>
      <c r="D10811" s="61" t="s">
        <v>2109</v>
      </c>
    </row>
    <row r="10812" spans="1:4" hidden="1" x14ac:dyDescent="0.25">
      <c r="A10812" s="61" t="s">
        <v>165</v>
      </c>
      <c r="B10812" s="61" t="s">
        <v>294</v>
      </c>
      <c r="C10812">
        <v>1899</v>
      </c>
      <c r="D10812" s="61" t="s">
        <v>2109</v>
      </c>
    </row>
    <row r="10813" spans="1:4" hidden="1" x14ac:dyDescent="0.25">
      <c r="A10813" s="61" t="s">
        <v>165</v>
      </c>
      <c r="B10813" s="61" t="s">
        <v>294</v>
      </c>
      <c r="C10813">
        <v>1900</v>
      </c>
      <c r="D10813" s="61" t="s">
        <v>2110</v>
      </c>
    </row>
    <row r="10814" spans="1:4" hidden="1" x14ac:dyDescent="0.25">
      <c r="A10814" s="61" t="s">
        <v>165</v>
      </c>
      <c r="B10814" s="61" t="s">
        <v>294</v>
      </c>
      <c r="C10814">
        <v>1901</v>
      </c>
      <c r="D10814" s="61" t="s">
        <v>2111</v>
      </c>
    </row>
    <row r="10815" spans="1:4" hidden="1" x14ac:dyDescent="0.25">
      <c r="A10815" s="61" t="s">
        <v>165</v>
      </c>
      <c r="B10815" s="61" t="s">
        <v>294</v>
      </c>
      <c r="C10815">
        <v>1902</v>
      </c>
      <c r="D10815" s="61" t="s">
        <v>2112</v>
      </c>
    </row>
    <row r="10816" spans="1:4" hidden="1" x14ac:dyDescent="0.25">
      <c r="A10816" s="61" t="s">
        <v>165</v>
      </c>
      <c r="B10816" s="61" t="s">
        <v>294</v>
      </c>
      <c r="C10816">
        <v>1903</v>
      </c>
      <c r="D10816" s="61" t="s">
        <v>2112</v>
      </c>
    </row>
    <row r="10817" spans="1:4" hidden="1" x14ac:dyDescent="0.25">
      <c r="A10817" s="61" t="s">
        <v>165</v>
      </c>
      <c r="B10817" s="61" t="s">
        <v>294</v>
      </c>
      <c r="C10817">
        <v>1904</v>
      </c>
      <c r="D10817" s="61" t="s">
        <v>2110</v>
      </c>
    </row>
    <row r="10818" spans="1:4" hidden="1" x14ac:dyDescent="0.25">
      <c r="A10818" s="61" t="s">
        <v>165</v>
      </c>
      <c r="B10818" s="61" t="s">
        <v>294</v>
      </c>
      <c r="C10818">
        <v>1905</v>
      </c>
      <c r="D10818" s="61" t="s">
        <v>2113</v>
      </c>
    </row>
    <row r="10819" spans="1:4" hidden="1" x14ac:dyDescent="0.25">
      <c r="A10819" s="61" t="s">
        <v>165</v>
      </c>
      <c r="B10819" s="61" t="s">
        <v>294</v>
      </c>
      <c r="C10819">
        <v>1906</v>
      </c>
      <c r="D10819" s="61" t="s">
        <v>2114</v>
      </c>
    </row>
    <row r="10820" spans="1:4" hidden="1" x14ac:dyDescent="0.25">
      <c r="A10820" s="61" t="s">
        <v>165</v>
      </c>
      <c r="B10820" s="61" t="s">
        <v>294</v>
      </c>
      <c r="C10820">
        <v>1907</v>
      </c>
      <c r="D10820" s="61" t="s">
        <v>2115</v>
      </c>
    </row>
    <row r="10821" spans="1:4" hidden="1" x14ac:dyDescent="0.25">
      <c r="A10821" s="61" t="s">
        <v>165</v>
      </c>
      <c r="B10821" s="61" t="s">
        <v>294</v>
      </c>
      <c r="C10821">
        <v>1908</v>
      </c>
      <c r="D10821" s="61" t="s">
        <v>1497</v>
      </c>
    </row>
    <row r="10822" spans="1:4" hidden="1" x14ac:dyDescent="0.25">
      <c r="A10822" s="61" t="s">
        <v>165</v>
      </c>
      <c r="B10822" s="61" t="s">
        <v>294</v>
      </c>
      <c r="C10822">
        <v>1909</v>
      </c>
      <c r="D10822" s="61" t="s">
        <v>1493</v>
      </c>
    </row>
    <row r="10823" spans="1:4" hidden="1" x14ac:dyDescent="0.25">
      <c r="A10823" s="61" t="s">
        <v>165</v>
      </c>
      <c r="B10823" s="61" t="s">
        <v>294</v>
      </c>
      <c r="C10823">
        <v>1910</v>
      </c>
      <c r="D10823" s="61" t="s">
        <v>543</v>
      </c>
    </row>
    <row r="10824" spans="1:4" hidden="1" x14ac:dyDescent="0.25">
      <c r="A10824" s="61" t="s">
        <v>165</v>
      </c>
      <c r="B10824" s="61" t="s">
        <v>294</v>
      </c>
      <c r="C10824">
        <v>1911</v>
      </c>
      <c r="D10824" s="61" t="s">
        <v>543</v>
      </c>
    </row>
    <row r="10825" spans="1:4" hidden="1" x14ac:dyDescent="0.25">
      <c r="A10825" s="61" t="s">
        <v>165</v>
      </c>
      <c r="B10825" s="61" t="s">
        <v>294</v>
      </c>
      <c r="C10825">
        <v>1912</v>
      </c>
      <c r="D10825" s="61" t="s">
        <v>543</v>
      </c>
    </row>
    <row r="10826" spans="1:4" hidden="1" x14ac:dyDescent="0.25">
      <c r="A10826" s="61" t="s">
        <v>165</v>
      </c>
      <c r="B10826" s="61" t="s">
        <v>294</v>
      </c>
      <c r="C10826">
        <v>1913</v>
      </c>
      <c r="D10826" s="61" t="s">
        <v>2116</v>
      </c>
    </row>
    <row r="10827" spans="1:4" hidden="1" x14ac:dyDescent="0.25">
      <c r="A10827" s="61" t="s">
        <v>165</v>
      </c>
      <c r="B10827" s="61" t="s">
        <v>294</v>
      </c>
      <c r="C10827">
        <v>1914</v>
      </c>
      <c r="D10827" s="61" t="s">
        <v>1741</v>
      </c>
    </row>
    <row r="10828" spans="1:4" hidden="1" x14ac:dyDescent="0.25">
      <c r="A10828" s="61" t="s">
        <v>165</v>
      </c>
      <c r="B10828" s="61" t="s">
        <v>294</v>
      </c>
      <c r="C10828">
        <v>1915</v>
      </c>
      <c r="D10828" s="61" t="s">
        <v>2117</v>
      </c>
    </row>
    <row r="10829" spans="1:4" hidden="1" x14ac:dyDescent="0.25">
      <c r="A10829" s="61" t="s">
        <v>165</v>
      </c>
      <c r="B10829" s="61" t="s">
        <v>294</v>
      </c>
      <c r="C10829">
        <v>1916</v>
      </c>
      <c r="D10829" s="61" t="s">
        <v>530</v>
      </c>
    </row>
    <row r="10830" spans="1:4" hidden="1" x14ac:dyDescent="0.25">
      <c r="A10830" s="61" t="s">
        <v>165</v>
      </c>
      <c r="B10830" s="61" t="s">
        <v>294</v>
      </c>
      <c r="C10830">
        <v>1917</v>
      </c>
      <c r="D10830" s="61" t="s">
        <v>2118</v>
      </c>
    </row>
    <row r="10831" spans="1:4" hidden="1" x14ac:dyDescent="0.25">
      <c r="A10831" s="61" t="s">
        <v>165</v>
      </c>
      <c r="B10831" s="61" t="s">
        <v>294</v>
      </c>
      <c r="C10831">
        <v>1918</v>
      </c>
      <c r="D10831" s="61" t="s">
        <v>1521</v>
      </c>
    </row>
    <row r="10832" spans="1:4" hidden="1" x14ac:dyDescent="0.25">
      <c r="A10832" s="61" t="s">
        <v>165</v>
      </c>
      <c r="B10832" s="61" t="s">
        <v>294</v>
      </c>
      <c r="C10832">
        <v>1919</v>
      </c>
      <c r="D10832" s="61" t="s">
        <v>1846</v>
      </c>
    </row>
    <row r="10833" spans="1:4" hidden="1" x14ac:dyDescent="0.25">
      <c r="A10833" s="61" t="s">
        <v>165</v>
      </c>
      <c r="B10833" s="61" t="s">
        <v>294</v>
      </c>
      <c r="C10833">
        <v>1920</v>
      </c>
      <c r="D10833" s="61" t="s">
        <v>1514</v>
      </c>
    </row>
    <row r="10834" spans="1:4" hidden="1" x14ac:dyDescent="0.25">
      <c r="A10834" s="61" t="s">
        <v>165</v>
      </c>
      <c r="B10834" s="61" t="s">
        <v>294</v>
      </c>
      <c r="C10834">
        <v>1921</v>
      </c>
      <c r="D10834" s="61" t="s">
        <v>1847</v>
      </c>
    </row>
    <row r="10835" spans="1:4" hidden="1" x14ac:dyDescent="0.25">
      <c r="A10835" s="61" t="s">
        <v>165</v>
      </c>
      <c r="B10835" s="61" t="s">
        <v>294</v>
      </c>
      <c r="C10835">
        <v>1922</v>
      </c>
      <c r="D10835" s="61" t="s">
        <v>1848</v>
      </c>
    </row>
    <row r="10836" spans="1:4" hidden="1" x14ac:dyDescent="0.25">
      <c r="A10836" s="61" t="s">
        <v>165</v>
      </c>
      <c r="B10836" s="61" t="s">
        <v>294</v>
      </c>
      <c r="C10836">
        <v>1923</v>
      </c>
      <c r="D10836" s="61" t="s">
        <v>1819</v>
      </c>
    </row>
    <row r="10837" spans="1:4" hidden="1" x14ac:dyDescent="0.25">
      <c r="A10837" s="61" t="s">
        <v>165</v>
      </c>
      <c r="B10837" s="61" t="s">
        <v>294</v>
      </c>
      <c r="C10837">
        <v>1924</v>
      </c>
      <c r="D10837" s="61" t="s">
        <v>1849</v>
      </c>
    </row>
    <row r="10838" spans="1:4" hidden="1" x14ac:dyDescent="0.25">
      <c r="A10838" s="61" t="s">
        <v>165</v>
      </c>
      <c r="B10838" s="61" t="s">
        <v>294</v>
      </c>
      <c r="C10838">
        <v>1925</v>
      </c>
      <c r="D10838" s="61" t="s">
        <v>1849</v>
      </c>
    </row>
    <row r="10839" spans="1:4" hidden="1" x14ac:dyDescent="0.25">
      <c r="A10839" s="61" t="s">
        <v>165</v>
      </c>
      <c r="B10839" s="61" t="s">
        <v>294</v>
      </c>
      <c r="C10839">
        <v>1926</v>
      </c>
      <c r="D10839" s="61" t="s">
        <v>1849</v>
      </c>
    </row>
    <row r="10840" spans="1:4" hidden="1" x14ac:dyDescent="0.25">
      <c r="A10840" s="61" t="s">
        <v>165</v>
      </c>
      <c r="B10840" s="61" t="s">
        <v>294</v>
      </c>
      <c r="C10840">
        <v>1927</v>
      </c>
      <c r="D10840" s="61" t="s">
        <v>1849</v>
      </c>
    </row>
    <row r="10841" spans="1:4" hidden="1" x14ac:dyDescent="0.25">
      <c r="A10841" s="61" t="s">
        <v>165</v>
      </c>
      <c r="B10841" s="61" t="s">
        <v>294</v>
      </c>
      <c r="C10841">
        <v>1928</v>
      </c>
      <c r="D10841" s="61" t="s">
        <v>1850</v>
      </c>
    </row>
    <row r="10842" spans="1:4" hidden="1" x14ac:dyDescent="0.25">
      <c r="A10842" s="61" t="s">
        <v>165</v>
      </c>
      <c r="B10842" s="61" t="s">
        <v>294</v>
      </c>
      <c r="C10842">
        <v>1929</v>
      </c>
      <c r="D10842" s="61" t="s">
        <v>1850</v>
      </c>
    </row>
    <row r="10843" spans="1:4" hidden="1" x14ac:dyDescent="0.25">
      <c r="A10843" s="61" t="s">
        <v>165</v>
      </c>
      <c r="B10843" s="61" t="s">
        <v>294</v>
      </c>
      <c r="C10843">
        <v>1930</v>
      </c>
      <c r="D10843" s="61" t="s">
        <v>1771</v>
      </c>
    </row>
    <row r="10844" spans="1:4" hidden="1" x14ac:dyDescent="0.25">
      <c r="A10844" s="61" t="s">
        <v>165</v>
      </c>
      <c r="B10844" s="61" t="s">
        <v>294</v>
      </c>
      <c r="C10844">
        <v>1931</v>
      </c>
      <c r="D10844" s="61" t="s">
        <v>1851</v>
      </c>
    </row>
    <row r="10845" spans="1:4" hidden="1" x14ac:dyDescent="0.25">
      <c r="A10845" s="61" t="s">
        <v>165</v>
      </c>
      <c r="B10845" s="61" t="s">
        <v>294</v>
      </c>
      <c r="C10845">
        <v>1932</v>
      </c>
      <c r="D10845" s="61" t="s">
        <v>1851</v>
      </c>
    </row>
    <row r="10846" spans="1:4" hidden="1" x14ac:dyDescent="0.25">
      <c r="A10846" s="61" t="s">
        <v>165</v>
      </c>
      <c r="B10846" s="61" t="s">
        <v>294</v>
      </c>
      <c r="C10846">
        <v>1933</v>
      </c>
      <c r="D10846" s="61" t="s">
        <v>1851</v>
      </c>
    </row>
    <row r="10847" spans="1:4" hidden="1" x14ac:dyDescent="0.25">
      <c r="A10847" s="61" t="s">
        <v>165</v>
      </c>
      <c r="B10847" s="61" t="s">
        <v>294</v>
      </c>
      <c r="C10847">
        <v>1934</v>
      </c>
      <c r="D10847" s="61" t="s">
        <v>1773</v>
      </c>
    </row>
    <row r="10848" spans="1:4" hidden="1" x14ac:dyDescent="0.25">
      <c r="A10848" s="61" t="s">
        <v>165</v>
      </c>
      <c r="B10848" s="61" t="s">
        <v>294</v>
      </c>
      <c r="C10848">
        <v>1935</v>
      </c>
      <c r="D10848" s="61" t="s">
        <v>1773</v>
      </c>
    </row>
    <row r="10849" spans="1:4" hidden="1" x14ac:dyDescent="0.25">
      <c r="A10849" s="61" t="s">
        <v>165</v>
      </c>
      <c r="B10849" s="61" t="s">
        <v>294</v>
      </c>
      <c r="C10849">
        <v>1936</v>
      </c>
      <c r="D10849" s="61" t="s">
        <v>1773</v>
      </c>
    </row>
    <row r="10850" spans="1:4" hidden="1" x14ac:dyDescent="0.25">
      <c r="A10850" s="61" t="s">
        <v>165</v>
      </c>
      <c r="B10850" s="61" t="s">
        <v>294</v>
      </c>
      <c r="C10850">
        <v>1937</v>
      </c>
      <c r="D10850" s="61" t="s">
        <v>1773</v>
      </c>
    </row>
    <row r="10851" spans="1:4" hidden="1" x14ac:dyDescent="0.25">
      <c r="A10851" s="61" t="s">
        <v>165</v>
      </c>
      <c r="B10851" s="61" t="s">
        <v>294</v>
      </c>
      <c r="C10851">
        <v>1938</v>
      </c>
      <c r="D10851" s="61" t="s">
        <v>1773</v>
      </c>
    </row>
    <row r="10852" spans="1:4" hidden="1" x14ac:dyDescent="0.25">
      <c r="A10852" s="61" t="s">
        <v>165</v>
      </c>
      <c r="B10852" s="61" t="s">
        <v>294</v>
      </c>
      <c r="C10852">
        <v>1939</v>
      </c>
      <c r="D10852" s="61" t="s">
        <v>1515</v>
      </c>
    </row>
    <row r="10853" spans="1:4" hidden="1" x14ac:dyDescent="0.25">
      <c r="A10853" s="61" t="s">
        <v>165</v>
      </c>
      <c r="B10853" s="61" t="s">
        <v>294</v>
      </c>
      <c r="C10853">
        <v>1940</v>
      </c>
      <c r="D10853" s="61" t="s">
        <v>1852</v>
      </c>
    </row>
    <row r="10854" spans="1:4" hidden="1" x14ac:dyDescent="0.25">
      <c r="A10854" s="61" t="s">
        <v>165</v>
      </c>
      <c r="B10854" s="61" t="s">
        <v>294</v>
      </c>
      <c r="C10854">
        <v>1941</v>
      </c>
      <c r="D10854" s="61" t="s">
        <v>1848</v>
      </c>
    </row>
    <row r="10855" spans="1:4" hidden="1" x14ac:dyDescent="0.25">
      <c r="A10855" s="61" t="s">
        <v>165</v>
      </c>
      <c r="B10855" s="61" t="s">
        <v>294</v>
      </c>
      <c r="C10855">
        <v>1942</v>
      </c>
      <c r="D10855" s="61" t="s">
        <v>1848</v>
      </c>
    </row>
    <row r="10856" spans="1:4" hidden="1" x14ac:dyDescent="0.25">
      <c r="A10856" s="61" t="s">
        <v>165</v>
      </c>
      <c r="B10856" s="61" t="s">
        <v>294</v>
      </c>
      <c r="C10856">
        <v>1943</v>
      </c>
      <c r="D10856" s="61" t="s">
        <v>1848</v>
      </c>
    </row>
    <row r="10857" spans="1:4" hidden="1" x14ac:dyDescent="0.25">
      <c r="A10857" s="61" t="s">
        <v>165</v>
      </c>
      <c r="B10857" s="61" t="s">
        <v>294</v>
      </c>
      <c r="C10857">
        <v>1944</v>
      </c>
      <c r="D10857" s="61" t="s">
        <v>1848</v>
      </c>
    </row>
    <row r="10858" spans="1:4" hidden="1" x14ac:dyDescent="0.25">
      <c r="A10858" s="61" t="s">
        <v>165</v>
      </c>
      <c r="B10858" s="61" t="s">
        <v>294</v>
      </c>
      <c r="C10858">
        <v>1945</v>
      </c>
      <c r="D10858" s="61" t="s">
        <v>1848</v>
      </c>
    </row>
    <row r="10859" spans="1:4" hidden="1" x14ac:dyDescent="0.25">
      <c r="A10859" s="61" t="s">
        <v>165</v>
      </c>
      <c r="B10859" s="61" t="s">
        <v>294</v>
      </c>
      <c r="C10859">
        <v>1946</v>
      </c>
      <c r="D10859" s="61" t="s">
        <v>1820</v>
      </c>
    </row>
    <row r="10860" spans="1:4" hidden="1" x14ac:dyDescent="0.25">
      <c r="A10860" s="61" t="s">
        <v>165</v>
      </c>
      <c r="B10860" s="61" t="s">
        <v>294</v>
      </c>
      <c r="C10860">
        <v>1947</v>
      </c>
      <c r="D10860" s="61" t="s">
        <v>1820</v>
      </c>
    </row>
    <row r="10861" spans="1:4" hidden="1" x14ac:dyDescent="0.25">
      <c r="A10861" s="61" t="s">
        <v>165</v>
      </c>
      <c r="B10861" s="61" t="s">
        <v>294</v>
      </c>
      <c r="C10861">
        <v>1948</v>
      </c>
      <c r="D10861" s="61" t="s">
        <v>1773</v>
      </c>
    </row>
    <row r="10862" spans="1:4" hidden="1" x14ac:dyDescent="0.25">
      <c r="A10862" s="61" t="s">
        <v>165</v>
      </c>
      <c r="B10862" s="61" t="s">
        <v>294</v>
      </c>
      <c r="C10862">
        <v>1949</v>
      </c>
      <c r="D10862" s="61" t="s">
        <v>1773</v>
      </c>
    </row>
    <row r="10863" spans="1:4" hidden="1" x14ac:dyDescent="0.25">
      <c r="A10863" s="61" t="s">
        <v>165</v>
      </c>
      <c r="B10863" s="61" t="s">
        <v>294</v>
      </c>
      <c r="C10863">
        <v>1950</v>
      </c>
      <c r="D10863" s="61" t="s">
        <v>1513</v>
      </c>
    </row>
    <row r="10864" spans="1:4" hidden="1" x14ac:dyDescent="0.25">
      <c r="A10864" s="61" t="s">
        <v>165</v>
      </c>
      <c r="B10864" s="61" t="s">
        <v>294</v>
      </c>
      <c r="C10864">
        <v>1951</v>
      </c>
      <c r="D10864" s="61" t="s">
        <v>1772</v>
      </c>
    </row>
    <row r="10865" spans="1:4" hidden="1" x14ac:dyDescent="0.25">
      <c r="A10865" s="61" t="s">
        <v>165</v>
      </c>
      <c r="B10865" s="61" t="s">
        <v>294</v>
      </c>
      <c r="C10865">
        <v>1952</v>
      </c>
      <c r="D10865" s="61" t="s">
        <v>1772</v>
      </c>
    </row>
    <row r="10866" spans="1:4" hidden="1" x14ac:dyDescent="0.25">
      <c r="A10866" s="61" t="s">
        <v>165</v>
      </c>
      <c r="B10866" s="61" t="s">
        <v>294</v>
      </c>
      <c r="C10866">
        <v>1953</v>
      </c>
      <c r="D10866" s="61" t="s">
        <v>1848</v>
      </c>
    </row>
    <row r="10867" spans="1:4" hidden="1" x14ac:dyDescent="0.25">
      <c r="A10867" s="61" t="s">
        <v>165</v>
      </c>
      <c r="B10867" s="61" t="s">
        <v>294</v>
      </c>
      <c r="C10867">
        <v>1954</v>
      </c>
      <c r="D10867" s="61" t="s">
        <v>1768</v>
      </c>
    </row>
    <row r="10868" spans="1:4" hidden="1" x14ac:dyDescent="0.25">
      <c r="A10868" s="61" t="s">
        <v>165</v>
      </c>
      <c r="B10868" s="61" t="s">
        <v>294</v>
      </c>
      <c r="C10868">
        <v>1955</v>
      </c>
      <c r="D10868" s="61" t="s">
        <v>1768</v>
      </c>
    </row>
    <row r="10869" spans="1:4" hidden="1" x14ac:dyDescent="0.25">
      <c r="A10869" s="61" t="s">
        <v>165</v>
      </c>
      <c r="B10869" s="61" t="s">
        <v>294</v>
      </c>
      <c r="C10869">
        <v>1956</v>
      </c>
      <c r="D10869" s="61" t="s">
        <v>1853</v>
      </c>
    </row>
    <row r="10870" spans="1:4" hidden="1" x14ac:dyDescent="0.25">
      <c r="A10870" s="61" t="s">
        <v>165</v>
      </c>
      <c r="B10870" s="61" t="s">
        <v>294</v>
      </c>
      <c r="C10870">
        <v>1957</v>
      </c>
      <c r="D10870" s="61" t="s">
        <v>1853</v>
      </c>
    </row>
    <row r="10871" spans="1:4" hidden="1" x14ac:dyDescent="0.25">
      <c r="A10871" s="61" t="s">
        <v>165</v>
      </c>
      <c r="B10871" s="61" t="s">
        <v>294</v>
      </c>
      <c r="C10871">
        <v>1958</v>
      </c>
      <c r="D10871" s="61" t="s">
        <v>1854</v>
      </c>
    </row>
    <row r="10872" spans="1:4" hidden="1" x14ac:dyDescent="0.25">
      <c r="A10872" s="61" t="s">
        <v>165</v>
      </c>
      <c r="B10872" s="61" t="s">
        <v>294</v>
      </c>
      <c r="C10872">
        <v>1959</v>
      </c>
      <c r="D10872" s="61" t="s">
        <v>1854</v>
      </c>
    </row>
    <row r="10873" spans="1:4" hidden="1" x14ac:dyDescent="0.25">
      <c r="A10873" s="61" t="s">
        <v>165</v>
      </c>
      <c r="B10873" s="61" t="s">
        <v>294</v>
      </c>
      <c r="C10873">
        <v>1960</v>
      </c>
      <c r="D10873" s="61" t="s">
        <v>1855</v>
      </c>
    </row>
    <row r="10874" spans="1:4" hidden="1" x14ac:dyDescent="0.25">
      <c r="A10874" s="61" t="s">
        <v>165</v>
      </c>
      <c r="B10874" s="61" t="s">
        <v>294</v>
      </c>
      <c r="C10874">
        <v>1961</v>
      </c>
      <c r="D10874" s="61" t="s">
        <v>1856</v>
      </c>
    </row>
    <row r="10875" spans="1:4" hidden="1" x14ac:dyDescent="0.25">
      <c r="A10875" s="61" t="s">
        <v>165</v>
      </c>
      <c r="B10875" s="61" t="s">
        <v>294</v>
      </c>
      <c r="C10875">
        <v>1962</v>
      </c>
      <c r="D10875" s="61" t="s">
        <v>1856</v>
      </c>
    </row>
    <row r="10876" spans="1:4" hidden="1" x14ac:dyDescent="0.25">
      <c r="A10876" s="61" t="s">
        <v>165</v>
      </c>
      <c r="B10876" s="61" t="s">
        <v>294</v>
      </c>
      <c r="C10876">
        <v>1963</v>
      </c>
      <c r="D10876" s="61" t="s">
        <v>1856</v>
      </c>
    </row>
    <row r="10877" spans="1:4" hidden="1" x14ac:dyDescent="0.25">
      <c r="A10877" s="61" t="s">
        <v>165</v>
      </c>
      <c r="B10877" s="61" t="s">
        <v>294</v>
      </c>
      <c r="C10877">
        <v>1964</v>
      </c>
      <c r="D10877" s="61" t="s">
        <v>1769</v>
      </c>
    </row>
    <row r="10878" spans="1:4" hidden="1" x14ac:dyDescent="0.25">
      <c r="A10878" s="61" t="s">
        <v>165</v>
      </c>
      <c r="B10878" s="61" t="s">
        <v>294</v>
      </c>
      <c r="C10878">
        <v>1965</v>
      </c>
      <c r="D10878" s="61" t="s">
        <v>1769</v>
      </c>
    </row>
    <row r="10879" spans="1:4" hidden="1" x14ac:dyDescent="0.25">
      <c r="A10879" s="61" t="s">
        <v>165</v>
      </c>
      <c r="B10879" s="61" t="s">
        <v>294</v>
      </c>
      <c r="C10879">
        <v>1966</v>
      </c>
      <c r="D10879" s="61" t="s">
        <v>1769</v>
      </c>
    </row>
    <row r="10880" spans="1:4" hidden="1" x14ac:dyDescent="0.25">
      <c r="A10880" s="61" t="s">
        <v>165</v>
      </c>
      <c r="B10880" s="61" t="s">
        <v>294</v>
      </c>
      <c r="C10880">
        <v>1967</v>
      </c>
      <c r="D10880" s="61" t="s">
        <v>1857</v>
      </c>
    </row>
    <row r="10881" spans="1:4" hidden="1" x14ac:dyDescent="0.25">
      <c r="A10881" s="61" t="s">
        <v>165</v>
      </c>
      <c r="B10881" s="61" t="s">
        <v>294</v>
      </c>
      <c r="C10881">
        <v>1968</v>
      </c>
      <c r="D10881" s="61" t="s">
        <v>1769</v>
      </c>
    </row>
    <row r="10882" spans="1:4" hidden="1" x14ac:dyDescent="0.25">
      <c r="A10882" s="61" t="s">
        <v>165</v>
      </c>
      <c r="B10882" s="61" t="s">
        <v>294</v>
      </c>
      <c r="C10882">
        <v>1969</v>
      </c>
      <c r="D10882" s="61" t="s">
        <v>1857</v>
      </c>
    </row>
    <row r="10883" spans="1:4" hidden="1" x14ac:dyDescent="0.25">
      <c r="A10883" s="61" t="s">
        <v>165</v>
      </c>
      <c r="B10883" s="61" t="s">
        <v>294</v>
      </c>
      <c r="C10883">
        <v>1970</v>
      </c>
      <c r="D10883" s="61" t="s">
        <v>566</v>
      </c>
    </row>
    <row r="10884" spans="1:4" hidden="1" x14ac:dyDescent="0.25">
      <c r="A10884" s="61" t="s">
        <v>165</v>
      </c>
      <c r="B10884" s="61" t="s">
        <v>294</v>
      </c>
      <c r="C10884">
        <v>1971</v>
      </c>
      <c r="D10884" s="61" t="s">
        <v>1858</v>
      </c>
    </row>
    <row r="10885" spans="1:4" hidden="1" x14ac:dyDescent="0.25">
      <c r="A10885" s="61" t="s">
        <v>165</v>
      </c>
      <c r="B10885" s="61" t="s">
        <v>294</v>
      </c>
      <c r="C10885">
        <v>1972</v>
      </c>
      <c r="D10885" s="61" t="s">
        <v>1858</v>
      </c>
    </row>
    <row r="10886" spans="1:4" hidden="1" x14ac:dyDescent="0.25">
      <c r="A10886" s="61" t="s">
        <v>165</v>
      </c>
      <c r="B10886" s="61" t="s">
        <v>294</v>
      </c>
      <c r="C10886">
        <v>1973</v>
      </c>
      <c r="D10886" s="61" t="s">
        <v>1858</v>
      </c>
    </row>
    <row r="10887" spans="1:4" hidden="1" x14ac:dyDescent="0.25">
      <c r="A10887" s="61" t="s">
        <v>165</v>
      </c>
      <c r="B10887" s="61" t="s">
        <v>294</v>
      </c>
      <c r="C10887">
        <v>1974</v>
      </c>
      <c r="D10887" s="61" t="s">
        <v>1858</v>
      </c>
    </row>
    <row r="10888" spans="1:4" hidden="1" x14ac:dyDescent="0.25">
      <c r="A10888" s="61" t="s">
        <v>165</v>
      </c>
      <c r="B10888" s="61" t="s">
        <v>294</v>
      </c>
      <c r="C10888">
        <v>1975</v>
      </c>
      <c r="D10888" s="61" t="s">
        <v>1858</v>
      </c>
    </row>
    <row r="10889" spans="1:4" hidden="1" x14ac:dyDescent="0.25">
      <c r="A10889" s="61" t="s">
        <v>165</v>
      </c>
      <c r="B10889" s="61" t="s">
        <v>294</v>
      </c>
      <c r="C10889">
        <v>1976</v>
      </c>
      <c r="D10889" s="61" t="s">
        <v>1858</v>
      </c>
    </row>
    <row r="10890" spans="1:4" hidden="1" x14ac:dyDescent="0.25">
      <c r="A10890" s="61" t="s">
        <v>165</v>
      </c>
      <c r="B10890" s="61" t="s">
        <v>294</v>
      </c>
      <c r="C10890">
        <v>1977</v>
      </c>
      <c r="D10890" s="61" t="s">
        <v>1858</v>
      </c>
    </row>
    <row r="10891" spans="1:4" hidden="1" x14ac:dyDescent="0.25">
      <c r="A10891" s="61" t="s">
        <v>165</v>
      </c>
      <c r="B10891" s="61" t="s">
        <v>294</v>
      </c>
      <c r="C10891">
        <v>1978</v>
      </c>
      <c r="D10891" s="61" t="s">
        <v>1858</v>
      </c>
    </row>
    <row r="10892" spans="1:4" hidden="1" x14ac:dyDescent="0.25">
      <c r="A10892" s="61" t="s">
        <v>165</v>
      </c>
      <c r="B10892" s="61" t="s">
        <v>294</v>
      </c>
      <c r="C10892">
        <v>1979</v>
      </c>
      <c r="D10892" s="61" t="s">
        <v>1858</v>
      </c>
    </row>
    <row r="10893" spans="1:4" hidden="1" x14ac:dyDescent="0.25">
      <c r="A10893" s="61" t="s">
        <v>165</v>
      </c>
      <c r="B10893" s="61" t="s">
        <v>294</v>
      </c>
      <c r="C10893">
        <v>1980</v>
      </c>
      <c r="D10893" s="61" t="s">
        <v>1858</v>
      </c>
    </row>
    <row r="10894" spans="1:4" hidden="1" x14ac:dyDescent="0.25">
      <c r="A10894" s="61" t="s">
        <v>165</v>
      </c>
      <c r="B10894" s="61" t="s">
        <v>294</v>
      </c>
      <c r="C10894">
        <v>1981</v>
      </c>
      <c r="D10894" s="61" t="s">
        <v>1858</v>
      </c>
    </row>
    <row r="10895" spans="1:4" hidden="1" x14ac:dyDescent="0.25">
      <c r="A10895" s="61" t="s">
        <v>165</v>
      </c>
      <c r="B10895" s="61" t="s">
        <v>294</v>
      </c>
      <c r="C10895">
        <v>1982</v>
      </c>
      <c r="D10895" s="61" t="s">
        <v>1518</v>
      </c>
    </row>
    <row r="10896" spans="1:4" hidden="1" x14ac:dyDescent="0.25">
      <c r="A10896" s="61" t="s">
        <v>165</v>
      </c>
      <c r="B10896" s="61" t="s">
        <v>294</v>
      </c>
      <c r="C10896">
        <v>1983</v>
      </c>
      <c r="D10896" s="61" t="s">
        <v>1524</v>
      </c>
    </row>
    <row r="10897" spans="1:4" hidden="1" x14ac:dyDescent="0.25">
      <c r="A10897" s="61" t="s">
        <v>165</v>
      </c>
      <c r="B10897" s="61" t="s">
        <v>294</v>
      </c>
      <c r="C10897">
        <v>1984</v>
      </c>
      <c r="D10897" s="61" t="s">
        <v>1524</v>
      </c>
    </row>
    <row r="10898" spans="1:4" hidden="1" x14ac:dyDescent="0.25">
      <c r="A10898" s="61" t="s">
        <v>165</v>
      </c>
      <c r="B10898" s="61" t="s">
        <v>294</v>
      </c>
      <c r="C10898">
        <v>1985</v>
      </c>
      <c r="D10898" s="61" t="s">
        <v>1857</v>
      </c>
    </row>
    <row r="10899" spans="1:4" hidden="1" x14ac:dyDescent="0.25">
      <c r="A10899" s="61" t="s">
        <v>165</v>
      </c>
      <c r="B10899" s="61" t="s">
        <v>294</v>
      </c>
      <c r="C10899">
        <v>1986</v>
      </c>
      <c r="D10899" s="61" t="s">
        <v>1524</v>
      </c>
    </row>
    <row r="10900" spans="1:4" hidden="1" x14ac:dyDescent="0.25">
      <c r="A10900" s="61" t="s">
        <v>165</v>
      </c>
      <c r="B10900" s="61" t="s">
        <v>294</v>
      </c>
      <c r="C10900">
        <v>1987</v>
      </c>
      <c r="D10900" s="61" t="s">
        <v>1534</v>
      </c>
    </row>
    <row r="10901" spans="1:4" hidden="1" x14ac:dyDescent="0.25">
      <c r="A10901" s="61" t="s">
        <v>165</v>
      </c>
      <c r="B10901" s="61" t="s">
        <v>294</v>
      </c>
      <c r="C10901">
        <v>1988</v>
      </c>
      <c r="D10901" s="61" t="s">
        <v>1854</v>
      </c>
    </row>
    <row r="10902" spans="1:4" hidden="1" x14ac:dyDescent="0.25">
      <c r="A10902" s="61" t="s">
        <v>165</v>
      </c>
      <c r="B10902" s="61" t="s">
        <v>294</v>
      </c>
      <c r="C10902">
        <v>1989</v>
      </c>
      <c r="D10902" s="61" t="s">
        <v>1854</v>
      </c>
    </row>
    <row r="10903" spans="1:4" hidden="1" x14ac:dyDescent="0.25">
      <c r="A10903" s="61" t="s">
        <v>165</v>
      </c>
      <c r="B10903" s="61" t="s">
        <v>294</v>
      </c>
      <c r="C10903">
        <v>1990</v>
      </c>
      <c r="D10903" s="61" t="s">
        <v>1525</v>
      </c>
    </row>
    <row r="10904" spans="1:4" hidden="1" x14ac:dyDescent="0.25">
      <c r="A10904" s="61" t="s">
        <v>165</v>
      </c>
      <c r="B10904" s="61" t="s">
        <v>294</v>
      </c>
      <c r="C10904">
        <v>1991</v>
      </c>
      <c r="D10904" s="61" t="s">
        <v>2590</v>
      </c>
    </row>
    <row r="10905" spans="1:4" hidden="1" x14ac:dyDescent="0.25">
      <c r="A10905" s="61" t="s">
        <v>165</v>
      </c>
      <c r="B10905" s="61" t="s">
        <v>294</v>
      </c>
      <c r="C10905">
        <v>1992</v>
      </c>
      <c r="D10905" s="61" t="s">
        <v>2562</v>
      </c>
    </row>
    <row r="10906" spans="1:4" hidden="1" x14ac:dyDescent="0.25">
      <c r="A10906" s="61" t="s">
        <v>165</v>
      </c>
      <c r="B10906" s="61" t="s">
        <v>294</v>
      </c>
      <c r="C10906">
        <v>1993</v>
      </c>
      <c r="D10906" s="61" t="s">
        <v>2623</v>
      </c>
    </row>
    <row r="10907" spans="1:4" hidden="1" x14ac:dyDescent="0.25">
      <c r="A10907" s="61" t="s">
        <v>165</v>
      </c>
      <c r="B10907" s="61" t="s">
        <v>294</v>
      </c>
      <c r="C10907">
        <v>1994</v>
      </c>
      <c r="D10907" s="61" t="s">
        <v>2624</v>
      </c>
    </row>
    <row r="10908" spans="1:4" hidden="1" x14ac:dyDescent="0.25">
      <c r="A10908" s="61" t="s">
        <v>165</v>
      </c>
      <c r="B10908" s="61" t="s">
        <v>294</v>
      </c>
      <c r="C10908">
        <v>1995</v>
      </c>
      <c r="D10908" s="61" t="s">
        <v>542</v>
      </c>
    </row>
    <row r="10909" spans="1:4" hidden="1" x14ac:dyDescent="0.25">
      <c r="A10909" s="61" t="s">
        <v>165</v>
      </c>
      <c r="B10909" s="61" t="s">
        <v>294</v>
      </c>
      <c r="C10909">
        <v>1996</v>
      </c>
      <c r="D10909" s="61" t="s">
        <v>1851</v>
      </c>
    </row>
    <row r="10910" spans="1:4" hidden="1" x14ac:dyDescent="0.25">
      <c r="A10910" s="61" t="s">
        <v>165</v>
      </c>
      <c r="B10910" s="61" t="s">
        <v>294</v>
      </c>
      <c r="C10910">
        <v>1997</v>
      </c>
      <c r="D10910" s="61" t="s">
        <v>1523</v>
      </c>
    </row>
    <row r="10911" spans="1:4" hidden="1" x14ac:dyDescent="0.25">
      <c r="A10911" s="61" t="s">
        <v>165</v>
      </c>
      <c r="B10911" s="61" t="s">
        <v>294</v>
      </c>
      <c r="C10911">
        <v>1998</v>
      </c>
      <c r="D10911" s="61" t="s">
        <v>1858</v>
      </c>
    </row>
    <row r="10912" spans="1:4" hidden="1" x14ac:dyDescent="0.25">
      <c r="A10912" s="61" t="s">
        <v>165</v>
      </c>
      <c r="B10912" s="61" t="s">
        <v>294</v>
      </c>
      <c r="C10912">
        <v>1999</v>
      </c>
      <c r="D10912" s="61" t="s">
        <v>1524</v>
      </c>
    </row>
    <row r="10913" spans="1:4" hidden="1" x14ac:dyDescent="0.25">
      <c r="A10913" s="61" t="s">
        <v>165</v>
      </c>
      <c r="B10913" s="61" t="s">
        <v>294</v>
      </c>
      <c r="C10913">
        <v>2000</v>
      </c>
      <c r="D10913" s="61" t="s">
        <v>2120</v>
      </c>
    </row>
    <row r="10914" spans="1:4" hidden="1" x14ac:dyDescent="0.25">
      <c r="A10914" s="61" t="s">
        <v>165</v>
      </c>
      <c r="B10914" s="61" t="s">
        <v>294</v>
      </c>
      <c r="C10914">
        <v>2001</v>
      </c>
      <c r="D10914" s="61" t="s">
        <v>2120</v>
      </c>
    </row>
    <row r="10915" spans="1:4" hidden="1" x14ac:dyDescent="0.25">
      <c r="A10915" s="61" t="s">
        <v>165</v>
      </c>
      <c r="B10915" s="61" t="s">
        <v>294</v>
      </c>
      <c r="C10915">
        <v>2002</v>
      </c>
      <c r="D10915" s="61" t="s">
        <v>2120</v>
      </c>
    </row>
    <row r="10916" spans="1:4" hidden="1" x14ac:dyDescent="0.25">
      <c r="A10916" s="61" t="s">
        <v>165</v>
      </c>
      <c r="B10916" s="61" t="s">
        <v>294</v>
      </c>
      <c r="C10916">
        <v>2003</v>
      </c>
      <c r="D10916" s="61" t="s">
        <v>2120</v>
      </c>
    </row>
    <row r="10917" spans="1:4" hidden="1" x14ac:dyDescent="0.25">
      <c r="A10917" s="61" t="s">
        <v>165</v>
      </c>
      <c r="B10917" s="61" t="s">
        <v>294</v>
      </c>
      <c r="C10917">
        <v>2004</v>
      </c>
      <c r="D10917" s="61" t="s">
        <v>2564</v>
      </c>
    </row>
    <row r="10918" spans="1:4" hidden="1" x14ac:dyDescent="0.25">
      <c r="A10918" s="61" t="s">
        <v>165</v>
      </c>
      <c r="B10918" s="61" t="s">
        <v>294</v>
      </c>
      <c r="C10918">
        <v>2005</v>
      </c>
      <c r="D10918" s="61" t="s">
        <v>2550</v>
      </c>
    </row>
    <row r="10919" spans="1:4" hidden="1" x14ac:dyDescent="0.25">
      <c r="A10919" s="61" t="s">
        <v>165</v>
      </c>
      <c r="B10919" s="61" t="s">
        <v>294</v>
      </c>
      <c r="C10919">
        <v>2006</v>
      </c>
      <c r="D10919" s="61" t="s">
        <v>2218</v>
      </c>
    </row>
    <row r="10920" spans="1:4" hidden="1" x14ac:dyDescent="0.25">
      <c r="A10920" s="61" t="s">
        <v>165</v>
      </c>
      <c r="B10920" s="61" t="s">
        <v>294</v>
      </c>
      <c r="C10920">
        <v>2007</v>
      </c>
      <c r="D10920" s="61" t="s">
        <v>2522</v>
      </c>
    </row>
    <row r="10921" spans="1:4" hidden="1" x14ac:dyDescent="0.25">
      <c r="A10921" s="61" t="s">
        <v>165</v>
      </c>
      <c r="B10921" s="61" t="s">
        <v>294</v>
      </c>
      <c r="C10921">
        <v>2008</v>
      </c>
      <c r="D10921" s="61" t="s">
        <v>2891</v>
      </c>
    </row>
    <row r="10922" spans="1:4" hidden="1" x14ac:dyDescent="0.25">
      <c r="A10922" s="61" t="s">
        <v>165</v>
      </c>
      <c r="B10922" s="61" t="s">
        <v>294</v>
      </c>
      <c r="C10922">
        <v>2009</v>
      </c>
      <c r="D10922" s="61" t="s">
        <v>1793</v>
      </c>
    </row>
    <row r="10923" spans="1:4" hidden="1" x14ac:dyDescent="0.25">
      <c r="A10923" s="61" t="s">
        <v>165</v>
      </c>
      <c r="B10923" s="61" t="s">
        <v>294</v>
      </c>
      <c r="C10923">
        <v>2010</v>
      </c>
      <c r="D10923" s="61" t="s">
        <v>2522</v>
      </c>
    </row>
    <row r="10924" spans="1:4" hidden="1" x14ac:dyDescent="0.25">
      <c r="A10924" s="61" t="s">
        <v>165</v>
      </c>
      <c r="B10924" s="61" t="s">
        <v>294</v>
      </c>
      <c r="C10924">
        <v>2011</v>
      </c>
      <c r="D10924" s="61" t="s">
        <v>2218</v>
      </c>
    </row>
    <row r="10925" spans="1:4" hidden="1" x14ac:dyDescent="0.25">
      <c r="A10925" s="61" t="s">
        <v>165</v>
      </c>
      <c r="B10925" s="61" t="s">
        <v>294</v>
      </c>
      <c r="C10925">
        <v>2012</v>
      </c>
      <c r="D10925" s="61" t="s">
        <v>2871</v>
      </c>
    </row>
    <row r="10926" spans="1:4" hidden="1" x14ac:dyDescent="0.25">
      <c r="A10926" s="61" t="s">
        <v>165</v>
      </c>
      <c r="B10926" s="61" t="s">
        <v>294</v>
      </c>
      <c r="C10926">
        <v>2013</v>
      </c>
      <c r="D10926" s="61" t="s">
        <v>2160</v>
      </c>
    </row>
    <row r="10927" spans="1:4" hidden="1" x14ac:dyDescent="0.25">
      <c r="A10927" s="61" t="s">
        <v>165</v>
      </c>
      <c r="B10927" s="61" t="s">
        <v>294</v>
      </c>
      <c r="C10927">
        <v>2014</v>
      </c>
      <c r="D10927" s="61" t="s">
        <v>2373</v>
      </c>
    </row>
    <row r="10928" spans="1:4" hidden="1" x14ac:dyDescent="0.25">
      <c r="A10928" s="61" t="s">
        <v>165</v>
      </c>
      <c r="B10928" s="61" t="s">
        <v>294</v>
      </c>
      <c r="C10928">
        <v>2015</v>
      </c>
      <c r="D10928" s="61" t="s">
        <v>2235</v>
      </c>
    </row>
    <row r="10929" spans="1:4" hidden="1" x14ac:dyDescent="0.25">
      <c r="A10929" s="61" t="s">
        <v>165</v>
      </c>
      <c r="B10929" s="61" t="s">
        <v>294</v>
      </c>
      <c r="C10929">
        <v>2016</v>
      </c>
      <c r="D10929" s="61" t="s">
        <v>2892</v>
      </c>
    </row>
    <row r="10930" spans="1:4" hidden="1" x14ac:dyDescent="0.25">
      <c r="A10930" s="61" t="s">
        <v>165</v>
      </c>
      <c r="B10930" s="61" t="s">
        <v>294</v>
      </c>
      <c r="C10930">
        <v>2017</v>
      </c>
      <c r="D10930" s="61" t="s">
        <v>1793</v>
      </c>
    </row>
    <row r="10931" spans="1:4" hidden="1" x14ac:dyDescent="0.25">
      <c r="A10931" s="61" t="s">
        <v>165</v>
      </c>
      <c r="B10931" s="61" t="s">
        <v>294</v>
      </c>
      <c r="C10931">
        <v>2018</v>
      </c>
      <c r="D10931" s="61" t="s">
        <v>2402</v>
      </c>
    </row>
    <row r="10932" spans="1:4" hidden="1" x14ac:dyDescent="0.25">
      <c r="A10932" s="61" t="s">
        <v>165</v>
      </c>
      <c r="B10932" s="61" t="s">
        <v>294</v>
      </c>
      <c r="C10932">
        <v>2019</v>
      </c>
      <c r="D10932" s="61" t="s">
        <v>1792</v>
      </c>
    </row>
    <row r="10933" spans="1:4" hidden="1" x14ac:dyDescent="0.25">
      <c r="A10933" s="61" t="s">
        <v>165</v>
      </c>
      <c r="B10933" s="61" t="s">
        <v>294</v>
      </c>
      <c r="C10933">
        <v>2020</v>
      </c>
      <c r="D10933" s="61" t="s">
        <v>2586</v>
      </c>
    </row>
    <row r="10934" spans="1:4" hidden="1" x14ac:dyDescent="0.25">
      <c r="A10934" s="61" t="s">
        <v>165</v>
      </c>
      <c r="B10934" s="61" t="s">
        <v>294</v>
      </c>
      <c r="C10934">
        <v>2021</v>
      </c>
      <c r="D10934" s="61" t="s">
        <v>2158</v>
      </c>
    </row>
    <row r="10935" spans="1:4" hidden="1" x14ac:dyDescent="0.25">
      <c r="A10935" s="61" t="s">
        <v>165</v>
      </c>
      <c r="B10935" s="61" t="s">
        <v>294</v>
      </c>
      <c r="C10935">
        <v>2022</v>
      </c>
      <c r="D10935" s="61" t="s">
        <v>2159</v>
      </c>
    </row>
    <row r="10936" spans="1:4" x14ac:dyDescent="0.25">
      <c r="A10936" s="61" t="s">
        <v>165</v>
      </c>
      <c r="B10936" s="61" t="s">
        <v>294</v>
      </c>
      <c r="C10936">
        <v>2023</v>
      </c>
      <c r="D10936" s="61">
        <v>0.76800000000000002</v>
      </c>
    </row>
    <row r="10937" spans="1:4" hidden="1" x14ac:dyDescent="0.25">
      <c r="A10937" s="61" t="s">
        <v>78</v>
      </c>
      <c r="B10937" s="61" t="s">
        <v>270</v>
      </c>
      <c r="C10937">
        <v>1789</v>
      </c>
      <c r="D10937" s="61" t="s">
        <v>2893</v>
      </c>
    </row>
    <row r="10938" spans="1:4" hidden="1" x14ac:dyDescent="0.25">
      <c r="A10938" s="61" t="s">
        <v>78</v>
      </c>
      <c r="B10938" s="61" t="s">
        <v>270</v>
      </c>
      <c r="C10938">
        <v>1790</v>
      </c>
      <c r="D10938" s="61" t="s">
        <v>2893</v>
      </c>
    </row>
    <row r="10939" spans="1:4" hidden="1" x14ac:dyDescent="0.25">
      <c r="A10939" s="61" t="s">
        <v>78</v>
      </c>
      <c r="B10939" s="61" t="s">
        <v>270</v>
      </c>
      <c r="C10939">
        <v>1791</v>
      </c>
      <c r="D10939" s="61" t="s">
        <v>2893</v>
      </c>
    </row>
    <row r="10940" spans="1:4" hidden="1" x14ac:dyDescent="0.25">
      <c r="A10940" s="61" t="s">
        <v>78</v>
      </c>
      <c r="B10940" s="61" t="s">
        <v>270</v>
      </c>
      <c r="C10940">
        <v>1792</v>
      </c>
      <c r="D10940" s="61" t="s">
        <v>2893</v>
      </c>
    </row>
    <row r="10941" spans="1:4" hidden="1" x14ac:dyDescent="0.25">
      <c r="A10941" s="61" t="s">
        <v>78</v>
      </c>
      <c r="B10941" s="61" t="s">
        <v>270</v>
      </c>
      <c r="C10941">
        <v>1793</v>
      </c>
      <c r="D10941" s="61" t="s">
        <v>2893</v>
      </c>
    </row>
    <row r="10942" spans="1:4" hidden="1" x14ac:dyDescent="0.25">
      <c r="A10942" s="61" t="s">
        <v>78</v>
      </c>
      <c r="B10942" s="61" t="s">
        <v>270</v>
      </c>
      <c r="C10942">
        <v>1794</v>
      </c>
      <c r="D10942" s="61" t="s">
        <v>2893</v>
      </c>
    </row>
    <row r="10943" spans="1:4" hidden="1" x14ac:dyDescent="0.25">
      <c r="A10943" s="61" t="s">
        <v>78</v>
      </c>
      <c r="B10943" s="61" t="s">
        <v>270</v>
      </c>
      <c r="C10943">
        <v>1795</v>
      </c>
      <c r="D10943" s="61" t="s">
        <v>2893</v>
      </c>
    </row>
    <row r="10944" spans="1:4" hidden="1" x14ac:dyDescent="0.25">
      <c r="A10944" s="61" t="s">
        <v>78</v>
      </c>
      <c r="B10944" s="61" t="s">
        <v>270</v>
      </c>
      <c r="C10944">
        <v>1796</v>
      </c>
      <c r="D10944" s="61" t="s">
        <v>2893</v>
      </c>
    </row>
    <row r="10945" spans="1:4" hidden="1" x14ac:dyDescent="0.25">
      <c r="A10945" s="61" t="s">
        <v>78</v>
      </c>
      <c r="B10945" s="61" t="s">
        <v>270</v>
      </c>
      <c r="C10945">
        <v>1797</v>
      </c>
      <c r="D10945" s="61" t="s">
        <v>2893</v>
      </c>
    </row>
    <row r="10946" spans="1:4" hidden="1" x14ac:dyDescent="0.25">
      <c r="A10946" s="61" t="s">
        <v>78</v>
      </c>
      <c r="B10946" s="61" t="s">
        <v>270</v>
      </c>
      <c r="C10946">
        <v>1798</v>
      </c>
      <c r="D10946" s="61" t="s">
        <v>2893</v>
      </c>
    </row>
    <row r="10947" spans="1:4" hidden="1" x14ac:dyDescent="0.25">
      <c r="A10947" s="61" t="s">
        <v>78</v>
      </c>
      <c r="B10947" s="61" t="s">
        <v>270</v>
      </c>
      <c r="C10947">
        <v>1799</v>
      </c>
      <c r="D10947" s="61" t="s">
        <v>2893</v>
      </c>
    </row>
    <row r="10948" spans="1:4" hidden="1" x14ac:dyDescent="0.25">
      <c r="A10948" s="61" t="s">
        <v>78</v>
      </c>
      <c r="B10948" s="61" t="s">
        <v>270</v>
      </c>
      <c r="C10948">
        <v>1800</v>
      </c>
      <c r="D10948" s="61" t="s">
        <v>2893</v>
      </c>
    </row>
    <row r="10949" spans="1:4" hidden="1" x14ac:dyDescent="0.25">
      <c r="A10949" s="61" t="s">
        <v>78</v>
      </c>
      <c r="B10949" s="61" t="s">
        <v>270</v>
      </c>
      <c r="C10949">
        <v>1801</v>
      </c>
      <c r="D10949" s="61" t="s">
        <v>2893</v>
      </c>
    </row>
    <row r="10950" spans="1:4" hidden="1" x14ac:dyDescent="0.25">
      <c r="A10950" s="61" t="s">
        <v>78</v>
      </c>
      <c r="B10950" s="61" t="s">
        <v>270</v>
      </c>
      <c r="C10950">
        <v>1802</v>
      </c>
      <c r="D10950" s="61" t="s">
        <v>2893</v>
      </c>
    </row>
    <row r="10951" spans="1:4" hidden="1" x14ac:dyDescent="0.25">
      <c r="A10951" s="61" t="s">
        <v>78</v>
      </c>
      <c r="B10951" s="61" t="s">
        <v>270</v>
      </c>
      <c r="C10951">
        <v>1803</v>
      </c>
      <c r="D10951" s="61" t="s">
        <v>2893</v>
      </c>
    </row>
    <row r="10952" spans="1:4" hidden="1" x14ac:dyDescent="0.25">
      <c r="A10952" s="61" t="s">
        <v>78</v>
      </c>
      <c r="B10952" s="61" t="s">
        <v>270</v>
      </c>
      <c r="C10952">
        <v>1804</v>
      </c>
      <c r="D10952" s="61" t="s">
        <v>2893</v>
      </c>
    </row>
    <row r="10953" spans="1:4" hidden="1" x14ac:dyDescent="0.25">
      <c r="A10953" s="61" t="s">
        <v>78</v>
      </c>
      <c r="B10953" s="61" t="s">
        <v>270</v>
      </c>
      <c r="C10953">
        <v>1805</v>
      </c>
      <c r="D10953" s="61" t="s">
        <v>2893</v>
      </c>
    </row>
    <row r="10954" spans="1:4" hidden="1" x14ac:dyDescent="0.25">
      <c r="A10954" s="61" t="s">
        <v>78</v>
      </c>
      <c r="B10954" s="61" t="s">
        <v>270</v>
      </c>
      <c r="C10954">
        <v>1806</v>
      </c>
      <c r="D10954" s="61" t="s">
        <v>2893</v>
      </c>
    </row>
    <row r="10955" spans="1:4" hidden="1" x14ac:dyDescent="0.25">
      <c r="A10955" s="61" t="s">
        <v>78</v>
      </c>
      <c r="B10955" s="61" t="s">
        <v>270</v>
      </c>
      <c r="C10955">
        <v>1807</v>
      </c>
      <c r="D10955" s="61" t="s">
        <v>2893</v>
      </c>
    </row>
    <row r="10956" spans="1:4" hidden="1" x14ac:dyDescent="0.25">
      <c r="A10956" s="61" t="s">
        <v>78</v>
      </c>
      <c r="B10956" s="61" t="s">
        <v>270</v>
      </c>
      <c r="C10956">
        <v>1808</v>
      </c>
      <c r="D10956" s="61" t="s">
        <v>2893</v>
      </c>
    </row>
    <row r="10957" spans="1:4" hidden="1" x14ac:dyDescent="0.25">
      <c r="A10957" s="61" t="s">
        <v>78</v>
      </c>
      <c r="B10957" s="61" t="s">
        <v>270</v>
      </c>
      <c r="C10957">
        <v>1809</v>
      </c>
      <c r="D10957" s="61" t="s">
        <v>2893</v>
      </c>
    </row>
    <row r="10958" spans="1:4" hidden="1" x14ac:dyDescent="0.25">
      <c r="A10958" s="61" t="s">
        <v>78</v>
      </c>
      <c r="B10958" s="61" t="s">
        <v>270</v>
      </c>
      <c r="C10958">
        <v>1810</v>
      </c>
      <c r="D10958" s="61" t="s">
        <v>2893</v>
      </c>
    </row>
    <row r="10959" spans="1:4" hidden="1" x14ac:dyDescent="0.25">
      <c r="A10959" s="61" t="s">
        <v>78</v>
      </c>
      <c r="B10959" s="61" t="s">
        <v>270</v>
      </c>
      <c r="C10959">
        <v>1811</v>
      </c>
      <c r="D10959" s="61" t="s">
        <v>2893</v>
      </c>
    </row>
    <row r="10960" spans="1:4" hidden="1" x14ac:dyDescent="0.25">
      <c r="A10960" s="61" t="s">
        <v>78</v>
      </c>
      <c r="B10960" s="61" t="s">
        <v>270</v>
      </c>
      <c r="C10960">
        <v>1812</v>
      </c>
      <c r="D10960" s="61" t="s">
        <v>2893</v>
      </c>
    </row>
    <row r="10961" spans="1:4" hidden="1" x14ac:dyDescent="0.25">
      <c r="A10961" s="61" t="s">
        <v>78</v>
      </c>
      <c r="B10961" s="61" t="s">
        <v>270</v>
      </c>
      <c r="C10961">
        <v>1813</v>
      </c>
      <c r="D10961" s="61" t="s">
        <v>2893</v>
      </c>
    </row>
    <row r="10962" spans="1:4" hidden="1" x14ac:dyDescent="0.25">
      <c r="A10962" s="61" t="s">
        <v>78</v>
      </c>
      <c r="B10962" s="61" t="s">
        <v>270</v>
      </c>
      <c r="C10962">
        <v>1814</v>
      </c>
      <c r="D10962" s="61" t="s">
        <v>2893</v>
      </c>
    </row>
    <row r="10963" spans="1:4" hidden="1" x14ac:dyDescent="0.25">
      <c r="A10963" s="61" t="s">
        <v>78</v>
      </c>
      <c r="B10963" s="61" t="s">
        <v>270</v>
      </c>
      <c r="C10963">
        <v>1815</v>
      </c>
      <c r="D10963" s="61" t="s">
        <v>2893</v>
      </c>
    </row>
    <row r="10964" spans="1:4" hidden="1" x14ac:dyDescent="0.25">
      <c r="A10964" s="61" t="s">
        <v>78</v>
      </c>
      <c r="B10964" s="61" t="s">
        <v>270</v>
      </c>
      <c r="C10964">
        <v>1816</v>
      </c>
      <c r="D10964" s="61" t="s">
        <v>2893</v>
      </c>
    </row>
    <row r="10965" spans="1:4" hidden="1" x14ac:dyDescent="0.25">
      <c r="A10965" s="61" t="s">
        <v>78</v>
      </c>
      <c r="B10965" s="61" t="s">
        <v>270</v>
      </c>
      <c r="C10965">
        <v>1817</v>
      </c>
      <c r="D10965" s="61" t="s">
        <v>2893</v>
      </c>
    </row>
    <row r="10966" spans="1:4" hidden="1" x14ac:dyDescent="0.25">
      <c r="A10966" s="61" t="s">
        <v>78</v>
      </c>
      <c r="B10966" s="61" t="s">
        <v>270</v>
      </c>
      <c r="C10966">
        <v>1818</v>
      </c>
      <c r="D10966" s="61" t="s">
        <v>2893</v>
      </c>
    </row>
    <row r="10967" spans="1:4" hidden="1" x14ac:dyDescent="0.25">
      <c r="A10967" s="61" t="s">
        <v>78</v>
      </c>
      <c r="B10967" s="61" t="s">
        <v>270</v>
      </c>
      <c r="C10967">
        <v>1819</v>
      </c>
      <c r="D10967" s="61" t="s">
        <v>2893</v>
      </c>
    </row>
    <row r="10968" spans="1:4" hidden="1" x14ac:dyDescent="0.25">
      <c r="A10968" s="61" t="s">
        <v>78</v>
      </c>
      <c r="B10968" s="61" t="s">
        <v>270</v>
      </c>
      <c r="C10968">
        <v>1820</v>
      </c>
      <c r="D10968" s="61" t="s">
        <v>2893</v>
      </c>
    </row>
    <row r="10969" spans="1:4" hidden="1" x14ac:dyDescent="0.25">
      <c r="A10969" s="61" t="s">
        <v>78</v>
      </c>
      <c r="B10969" s="61" t="s">
        <v>270</v>
      </c>
      <c r="C10969">
        <v>1821</v>
      </c>
      <c r="D10969" s="61" t="s">
        <v>2893</v>
      </c>
    </row>
    <row r="10970" spans="1:4" hidden="1" x14ac:dyDescent="0.25">
      <c r="A10970" s="61" t="s">
        <v>78</v>
      </c>
      <c r="B10970" s="61" t="s">
        <v>270</v>
      </c>
      <c r="C10970">
        <v>1822</v>
      </c>
      <c r="D10970" s="61" t="s">
        <v>2893</v>
      </c>
    </row>
    <row r="10971" spans="1:4" hidden="1" x14ac:dyDescent="0.25">
      <c r="A10971" s="61" t="s">
        <v>78</v>
      </c>
      <c r="B10971" s="61" t="s">
        <v>270</v>
      </c>
      <c r="C10971">
        <v>1823</v>
      </c>
      <c r="D10971" s="61" t="s">
        <v>2893</v>
      </c>
    </row>
    <row r="10972" spans="1:4" hidden="1" x14ac:dyDescent="0.25">
      <c r="A10972" s="61" t="s">
        <v>78</v>
      </c>
      <c r="B10972" s="61" t="s">
        <v>270</v>
      </c>
      <c r="C10972">
        <v>1824</v>
      </c>
      <c r="D10972" s="61" t="s">
        <v>2893</v>
      </c>
    </row>
    <row r="10973" spans="1:4" hidden="1" x14ac:dyDescent="0.25">
      <c r="A10973" s="61" t="s">
        <v>78</v>
      </c>
      <c r="B10973" s="61" t="s">
        <v>270</v>
      </c>
      <c r="C10973">
        <v>1825</v>
      </c>
      <c r="D10973" s="61" t="s">
        <v>2893</v>
      </c>
    </row>
    <row r="10974" spans="1:4" hidden="1" x14ac:dyDescent="0.25">
      <c r="A10974" s="61" t="s">
        <v>78</v>
      </c>
      <c r="B10974" s="61" t="s">
        <v>270</v>
      </c>
      <c r="C10974">
        <v>1826</v>
      </c>
      <c r="D10974" s="61" t="s">
        <v>2893</v>
      </c>
    </row>
    <row r="10975" spans="1:4" hidden="1" x14ac:dyDescent="0.25">
      <c r="A10975" s="61" t="s">
        <v>78</v>
      </c>
      <c r="B10975" s="61" t="s">
        <v>270</v>
      </c>
      <c r="C10975">
        <v>1827</v>
      </c>
      <c r="D10975" s="61" t="s">
        <v>2893</v>
      </c>
    </row>
    <row r="10976" spans="1:4" hidden="1" x14ac:dyDescent="0.25">
      <c r="A10976" s="61" t="s">
        <v>78</v>
      </c>
      <c r="B10976" s="61" t="s">
        <v>270</v>
      </c>
      <c r="C10976">
        <v>1828</v>
      </c>
      <c r="D10976" s="61" t="s">
        <v>2893</v>
      </c>
    </row>
    <row r="10977" spans="1:4" hidden="1" x14ac:dyDescent="0.25">
      <c r="A10977" s="61" t="s">
        <v>78</v>
      </c>
      <c r="B10977" s="61" t="s">
        <v>270</v>
      </c>
      <c r="C10977">
        <v>1829</v>
      </c>
      <c r="D10977" s="61" t="s">
        <v>2893</v>
      </c>
    </row>
    <row r="10978" spans="1:4" hidden="1" x14ac:dyDescent="0.25">
      <c r="A10978" s="61" t="s">
        <v>78</v>
      </c>
      <c r="B10978" s="61" t="s">
        <v>270</v>
      </c>
      <c r="C10978">
        <v>1830</v>
      </c>
      <c r="D10978" s="61" t="s">
        <v>2893</v>
      </c>
    </row>
    <row r="10979" spans="1:4" hidden="1" x14ac:dyDescent="0.25">
      <c r="A10979" s="61" t="s">
        <v>78</v>
      </c>
      <c r="B10979" s="61" t="s">
        <v>270</v>
      </c>
      <c r="C10979">
        <v>1831</v>
      </c>
      <c r="D10979" s="61" t="s">
        <v>2893</v>
      </c>
    </row>
    <row r="10980" spans="1:4" hidden="1" x14ac:dyDescent="0.25">
      <c r="A10980" s="61" t="s">
        <v>78</v>
      </c>
      <c r="B10980" s="61" t="s">
        <v>270</v>
      </c>
      <c r="C10980">
        <v>1832</v>
      </c>
      <c r="D10980" s="61" t="s">
        <v>2893</v>
      </c>
    </row>
    <row r="10981" spans="1:4" hidden="1" x14ac:dyDescent="0.25">
      <c r="A10981" s="61" t="s">
        <v>78</v>
      </c>
      <c r="B10981" s="61" t="s">
        <v>270</v>
      </c>
      <c r="C10981">
        <v>1833</v>
      </c>
      <c r="D10981" s="61" t="s">
        <v>2893</v>
      </c>
    </row>
    <row r="10982" spans="1:4" hidden="1" x14ac:dyDescent="0.25">
      <c r="A10982" s="61" t="s">
        <v>78</v>
      </c>
      <c r="B10982" s="61" t="s">
        <v>270</v>
      </c>
      <c r="C10982">
        <v>1834</v>
      </c>
      <c r="D10982" s="61" t="s">
        <v>2893</v>
      </c>
    </row>
    <row r="10983" spans="1:4" hidden="1" x14ac:dyDescent="0.25">
      <c r="A10983" s="61" t="s">
        <v>78</v>
      </c>
      <c r="B10983" s="61" t="s">
        <v>270</v>
      </c>
      <c r="C10983">
        <v>1835</v>
      </c>
      <c r="D10983" s="61" t="s">
        <v>2893</v>
      </c>
    </row>
    <row r="10984" spans="1:4" hidden="1" x14ac:dyDescent="0.25">
      <c r="A10984" s="61" t="s">
        <v>78</v>
      </c>
      <c r="B10984" s="61" t="s">
        <v>270</v>
      </c>
      <c r="C10984">
        <v>1836</v>
      </c>
      <c r="D10984" s="61" t="s">
        <v>2893</v>
      </c>
    </row>
    <row r="10985" spans="1:4" hidden="1" x14ac:dyDescent="0.25">
      <c r="A10985" s="61" t="s">
        <v>78</v>
      </c>
      <c r="B10985" s="61" t="s">
        <v>270</v>
      </c>
      <c r="C10985">
        <v>1837</v>
      </c>
      <c r="D10985" s="61" t="s">
        <v>2893</v>
      </c>
    </row>
    <row r="10986" spans="1:4" hidden="1" x14ac:dyDescent="0.25">
      <c r="A10986" s="61" t="s">
        <v>78</v>
      </c>
      <c r="B10986" s="61" t="s">
        <v>270</v>
      </c>
      <c r="C10986">
        <v>1838</v>
      </c>
      <c r="D10986" s="61" t="s">
        <v>2893</v>
      </c>
    </row>
    <row r="10987" spans="1:4" hidden="1" x14ac:dyDescent="0.25">
      <c r="A10987" s="61" t="s">
        <v>78</v>
      </c>
      <c r="B10987" s="61" t="s">
        <v>270</v>
      </c>
      <c r="C10987">
        <v>1839</v>
      </c>
      <c r="D10987" s="61" t="s">
        <v>2893</v>
      </c>
    </row>
    <row r="10988" spans="1:4" hidden="1" x14ac:dyDescent="0.25">
      <c r="A10988" s="61" t="s">
        <v>78</v>
      </c>
      <c r="B10988" s="61" t="s">
        <v>270</v>
      </c>
      <c r="C10988">
        <v>1840</v>
      </c>
      <c r="D10988" s="61" t="s">
        <v>2893</v>
      </c>
    </row>
    <row r="10989" spans="1:4" hidden="1" x14ac:dyDescent="0.25">
      <c r="A10989" s="61" t="s">
        <v>78</v>
      </c>
      <c r="B10989" s="61" t="s">
        <v>270</v>
      </c>
      <c r="C10989">
        <v>1841</v>
      </c>
      <c r="D10989" s="61" t="s">
        <v>2893</v>
      </c>
    </row>
    <row r="10990" spans="1:4" hidden="1" x14ac:dyDescent="0.25">
      <c r="A10990" s="61" t="s">
        <v>78</v>
      </c>
      <c r="B10990" s="61" t="s">
        <v>270</v>
      </c>
      <c r="C10990">
        <v>1842</v>
      </c>
      <c r="D10990" s="61" t="s">
        <v>2893</v>
      </c>
    </row>
    <row r="10991" spans="1:4" hidden="1" x14ac:dyDescent="0.25">
      <c r="A10991" s="61" t="s">
        <v>78</v>
      </c>
      <c r="B10991" s="61" t="s">
        <v>270</v>
      </c>
      <c r="C10991">
        <v>1843</v>
      </c>
      <c r="D10991" s="61" t="s">
        <v>2893</v>
      </c>
    </row>
    <row r="10992" spans="1:4" hidden="1" x14ac:dyDescent="0.25">
      <c r="A10992" s="61" t="s">
        <v>78</v>
      </c>
      <c r="B10992" s="61" t="s">
        <v>270</v>
      </c>
      <c r="C10992">
        <v>1844</v>
      </c>
      <c r="D10992" s="61" t="s">
        <v>2893</v>
      </c>
    </row>
    <row r="10993" spans="1:4" hidden="1" x14ac:dyDescent="0.25">
      <c r="A10993" s="61" t="s">
        <v>78</v>
      </c>
      <c r="B10993" s="61" t="s">
        <v>270</v>
      </c>
      <c r="C10993">
        <v>1845</v>
      </c>
      <c r="D10993" s="61" t="s">
        <v>2893</v>
      </c>
    </row>
    <row r="10994" spans="1:4" hidden="1" x14ac:dyDescent="0.25">
      <c r="A10994" s="61" t="s">
        <v>78</v>
      </c>
      <c r="B10994" s="61" t="s">
        <v>270</v>
      </c>
      <c r="C10994">
        <v>1846</v>
      </c>
      <c r="D10994" s="61" t="s">
        <v>2893</v>
      </c>
    </row>
    <row r="10995" spans="1:4" hidden="1" x14ac:dyDescent="0.25">
      <c r="A10995" s="61" t="s">
        <v>78</v>
      </c>
      <c r="B10995" s="61" t="s">
        <v>270</v>
      </c>
      <c r="C10995">
        <v>1847</v>
      </c>
      <c r="D10995" s="61" t="s">
        <v>2893</v>
      </c>
    </row>
    <row r="10996" spans="1:4" hidden="1" x14ac:dyDescent="0.25">
      <c r="A10996" s="61" t="s">
        <v>78</v>
      </c>
      <c r="B10996" s="61" t="s">
        <v>270</v>
      </c>
      <c r="C10996">
        <v>1848</v>
      </c>
      <c r="D10996" s="61" t="s">
        <v>2894</v>
      </c>
    </row>
    <row r="10997" spans="1:4" hidden="1" x14ac:dyDescent="0.25">
      <c r="A10997" s="61" t="s">
        <v>78</v>
      </c>
      <c r="B10997" s="61" t="s">
        <v>270</v>
      </c>
      <c r="C10997">
        <v>1849</v>
      </c>
      <c r="D10997" s="61" t="s">
        <v>2081</v>
      </c>
    </row>
    <row r="10998" spans="1:4" hidden="1" x14ac:dyDescent="0.25">
      <c r="A10998" s="61" t="s">
        <v>78</v>
      </c>
      <c r="B10998" s="61" t="s">
        <v>270</v>
      </c>
      <c r="C10998">
        <v>1850</v>
      </c>
      <c r="D10998" s="61" t="s">
        <v>2081</v>
      </c>
    </row>
    <row r="10999" spans="1:4" hidden="1" x14ac:dyDescent="0.25">
      <c r="A10999" s="61" t="s">
        <v>78</v>
      </c>
      <c r="B10999" s="61" t="s">
        <v>270</v>
      </c>
      <c r="C10999">
        <v>1851</v>
      </c>
      <c r="D10999" s="61" t="s">
        <v>2081</v>
      </c>
    </row>
    <row r="11000" spans="1:4" hidden="1" x14ac:dyDescent="0.25">
      <c r="A11000" s="61" t="s">
        <v>78</v>
      </c>
      <c r="B11000" s="61" t="s">
        <v>270</v>
      </c>
      <c r="C11000">
        <v>1852</v>
      </c>
      <c r="D11000" s="61" t="s">
        <v>2081</v>
      </c>
    </row>
    <row r="11001" spans="1:4" hidden="1" x14ac:dyDescent="0.25">
      <c r="A11001" s="61" t="s">
        <v>78</v>
      </c>
      <c r="B11001" s="61" t="s">
        <v>270</v>
      </c>
      <c r="C11001">
        <v>1853</v>
      </c>
      <c r="D11001" s="61" t="s">
        <v>2081</v>
      </c>
    </row>
    <row r="11002" spans="1:4" hidden="1" x14ac:dyDescent="0.25">
      <c r="A11002" s="61" t="s">
        <v>78</v>
      </c>
      <c r="B11002" s="61" t="s">
        <v>270</v>
      </c>
      <c r="C11002">
        <v>1854</v>
      </c>
      <c r="D11002" s="61" t="s">
        <v>2081</v>
      </c>
    </row>
    <row r="11003" spans="1:4" hidden="1" x14ac:dyDescent="0.25">
      <c r="A11003" s="61" t="s">
        <v>78</v>
      </c>
      <c r="B11003" s="61" t="s">
        <v>270</v>
      </c>
      <c r="C11003">
        <v>1855</v>
      </c>
      <c r="D11003" s="61" t="s">
        <v>2081</v>
      </c>
    </row>
    <row r="11004" spans="1:4" hidden="1" x14ac:dyDescent="0.25">
      <c r="A11004" s="61" t="s">
        <v>78</v>
      </c>
      <c r="B11004" s="61" t="s">
        <v>270</v>
      </c>
      <c r="C11004">
        <v>1856</v>
      </c>
      <c r="D11004" s="61" t="s">
        <v>2081</v>
      </c>
    </row>
    <row r="11005" spans="1:4" hidden="1" x14ac:dyDescent="0.25">
      <c r="A11005" s="61" t="s">
        <v>78</v>
      </c>
      <c r="B11005" s="61" t="s">
        <v>270</v>
      </c>
      <c r="C11005">
        <v>1857</v>
      </c>
      <c r="D11005" s="61" t="s">
        <v>2081</v>
      </c>
    </row>
    <row r="11006" spans="1:4" hidden="1" x14ac:dyDescent="0.25">
      <c r="A11006" s="61" t="s">
        <v>78</v>
      </c>
      <c r="B11006" s="61" t="s">
        <v>270</v>
      </c>
      <c r="C11006">
        <v>1858</v>
      </c>
      <c r="D11006" s="61" t="s">
        <v>2081</v>
      </c>
    </row>
    <row r="11007" spans="1:4" hidden="1" x14ac:dyDescent="0.25">
      <c r="A11007" s="61" t="s">
        <v>78</v>
      </c>
      <c r="B11007" s="61" t="s">
        <v>270</v>
      </c>
      <c r="C11007">
        <v>1859</v>
      </c>
      <c r="D11007" s="61" t="s">
        <v>2081</v>
      </c>
    </row>
    <row r="11008" spans="1:4" hidden="1" x14ac:dyDescent="0.25">
      <c r="A11008" s="61" t="s">
        <v>78</v>
      </c>
      <c r="B11008" s="61" t="s">
        <v>270</v>
      </c>
      <c r="C11008">
        <v>1860</v>
      </c>
      <c r="D11008" s="61" t="s">
        <v>2081</v>
      </c>
    </row>
    <row r="11009" spans="1:4" hidden="1" x14ac:dyDescent="0.25">
      <c r="A11009" s="61" t="s">
        <v>78</v>
      </c>
      <c r="B11009" s="61" t="s">
        <v>270</v>
      </c>
      <c r="C11009">
        <v>1861</v>
      </c>
      <c r="D11009" s="61" t="s">
        <v>2081</v>
      </c>
    </row>
    <row r="11010" spans="1:4" hidden="1" x14ac:dyDescent="0.25">
      <c r="A11010" s="61" t="s">
        <v>78</v>
      </c>
      <c r="B11010" s="61" t="s">
        <v>270</v>
      </c>
      <c r="C11010">
        <v>1862</v>
      </c>
      <c r="D11010" s="61" t="s">
        <v>2081</v>
      </c>
    </row>
    <row r="11011" spans="1:4" hidden="1" x14ac:dyDescent="0.25">
      <c r="A11011" s="61" t="s">
        <v>78</v>
      </c>
      <c r="B11011" s="61" t="s">
        <v>270</v>
      </c>
      <c r="C11011">
        <v>1863</v>
      </c>
      <c r="D11011" s="61" t="s">
        <v>2081</v>
      </c>
    </row>
    <row r="11012" spans="1:4" hidden="1" x14ac:dyDescent="0.25">
      <c r="A11012" s="61" t="s">
        <v>78</v>
      </c>
      <c r="B11012" s="61" t="s">
        <v>270</v>
      </c>
      <c r="C11012">
        <v>1864</v>
      </c>
      <c r="D11012" s="61" t="s">
        <v>2081</v>
      </c>
    </row>
    <row r="11013" spans="1:4" hidden="1" x14ac:dyDescent="0.25">
      <c r="A11013" s="61" t="s">
        <v>78</v>
      </c>
      <c r="B11013" s="61" t="s">
        <v>270</v>
      </c>
      <c r="C11013">
        <v>1865</v>
      </c>
      <c r="D11013" s="61" t="s">
        <v>2081</v>
      </c>
    </row>
    <row r="11014" spans="1:4" hidden="1" x14ac:dyDescent="0.25">
      <c r="A11014" s="61" t="s">
        <v>78</v>
      </c>
      <c r="B11014" s="61" t="s">
        <v>270</v>
      </c>
      <c r="C11014">
        <v>1866</v>
      </c>
      <c r="D11014" s="61" t="s">
        <v>2081</v>
      </c>
    </row>
    <row r="11015" spans="1:4" hidden="1" x14ac:dyDescent="0.25">
      <c r="A11015" s="61" t="s">
        <v>78</v>
      </c>
      <c r="B11015" s="61" t="s">
        <v>270</v>
      </c>
      <c r="C11015">
        <v>1867</v>
      </c>
      <c r="D11015" s="61" t="s">
        <v>2892</v>
      </c>
    </row>
    <row r="11016" spans="1:4" hidden="1" x14ac:dyDescent="0.25">
      <c r="A11016" s="61" t="s">
        <v>78</v>
      </c>
      <c r="B11016" s="61" t="s">
        <v>270</v>
      </c>
      <c r="C11016">
        <v>1868</v>
      </c>
      <c r="D11016" s="61" t="s">
        <v>2892</v>
      </c>
    </row>
    <row r="11017" spans="1:4" hidden="1" x14ac:dyDescent="0.25">
      <c r="A11017" s="61" t="s">
        <v>78</v>
      </c>
      <c r="B11017" s="61" t="s">
        <v>270</v>
      </c>
      <c r="C11017">
        <v>1869</v>
      </c>
      <c r="D11017" s="61" t="s">
        <v>2892</v>
      </c>
    </row>
    <row r="11018" spans="1:4" hidden="1" x14ac:dyDescent="0.25">
      <c r="A11018" s="61" t="s">
        <v>78</v>
      </c>
      <c r="B11018" s="61" t="s">
        <v>270</v>
      </c>
      <c r="C11018">
        <v>1870</v>
      </c>
      <c r="D11018" s="61" t="s">
        <v>2892</v>
      </c>
    </row>
    <row r="11019" spans="1:4" hidden="1" x14ac:dyDescent="0.25">
      <c r="A11019" s="61" t="s">
        <v>78</v>
      </c>
      <c r="B11019" s="61" t="s">
        <v>270</v>
      </c>
      <c r="C11019">
        <v>1871</v>
      </c>
      <c r="D11019" s="61" t="s">
        <v>2485</v>
      </c>
    </row>
    <row r="11020" spans="1:4" hidden="1" x14ac:dyDescent="0.25">
      <c r="A11020" s="61" t="s">
        <v>78</v>
      </c>
      <c r="B11020" s="61" t="s">
        <v>270</v>
      </c>
      <c r="C11020">
        <v>1872</v>
      </c>
      <c r="D11020" s="61" t="s">
        <v>2485</v>
      </c>
    </row>
    <row r="11021" spans="1:4" hidden="1" x14ac:dyDescent="0.25">
      <c r="A11021" s="61" t="s">
        <v>78</v>
      </c>
      <c r="B11021" s="61" t="s">
        <v>270</v>
      </c>
      <c r="C11021">
        <v>1873</v>
      </c>
      <c r="D11021" s="61" t="s">
        <v>2485</v>
      </c>
    </row>
    <row r="11022" spans="1:4" hidden="1" x14ac:dyDescent="0.25">
      <c r="A11022" s="61" t="s">
        <v>78</v>
      </c>
      <c r="B11022" s="61" t="s">
        <v>270</v>
      </c>
      <c r="C11022">
        <v>1874</v>
      </c>
      <c r="D11022" s="61" t="s">
        <v>2485</v>
      </c>
    </row>
    <row r="11023" spans="1:4" hidden="1" x14ac:dyDescent="0.25">
      <c r="A11023" s="61" t="s">
        <v>78</v>
      </c>
      <c r="B11023" s="61" t="s">
        <v>270</v>
      </c>
      <c r="C11023">
        <v>1875</v>
      </c>
      <c r="D11023" s="61" t="s">
        <v>2485</v>
      </c>
    </row>
    <row r="11024" spans="1:4" hidden="1" x14ac:dyDescent="0.25">
      <c r="A11024" s="61" t="s">
        <v>78</v>
      </c>
      <c r="B11024" s="61" t="s">
        <v>270</v>
      </c>
      <c r="C11024">
        <v>1876</v>
      </c>
      <c r="D11024" s="61" t="s">
        <v>2485</v>
      </c>
    </row>
    <row r="11025" spans="1:4" hidden="1" x14ac:dyDescent="0.25">
      <c r="A11025" s="61" t="s">
        <v>78</v>
      </c>
      <c r="B11025" s="61" t="s">
        <v>270</v>
      </c>
      <c r="C11025">
        <v>1877</v>
      </c>
      <c r="D11025" s="61" t="s">
        <v>2485</v>
      </c>
    </row>
    <row r="11026" spans="1:4" hidden="1" x14ac:dyDescent="0.25">
      <c r="A11026" s="61" t="s">
        <v>78</v>
      </c>
      <c r="B11026" s="61" t="s">
        <v>270</v>
      </c>
      <c r="C11026">
        <v>1878</v>
      </c>
      <c r="D11026" s="61" t="s">
        <v>2485</v>
      </c>
    </row>
    <row r="11027" spans="1:4" hidden="1" x14ac:dyDescent="0.25">
      <c r="A11027" s="61" t="s">
        <v>78</v>
      </c>
      <c r="B11027" s="61" t="s">
        <v>270</v>
      </c>
      <c r="C11027">
        <v>1879</v>
      </c>
      <c r="D11027" s="61" t="s">
        <v>2485</v>
      </c>
    </row>
    <row r="11028" spans="1:4" hidden="1" x14ac:dyDescent="0.25">
      <c r="A11028" s="61" t="s">
        <v>78</v>
      </c>
      <c r="B11028" s="61" t="s">
        <v>270</v>
      </c>
      <c r="C11028">
        <v>1880</v>
      </c>
      <c r="D11028" s="61" t="s">
        <v>2485</v>
      </c>
    </row>
    <row r="11029" spans="1:4" hidden="1" x14ac:dyDescent="0.25">
      <c r="A11029" s="61" t="s">
        <v>78</v>
      </c>
      <c r="B11029" s="61" t="s">
        <v>270</v>
      </c>
      <c r="C11029">
        <v>1881</v>
      </c>
      <c r="D11029" s="61" t="s">
        <v>2485</v>
      </c>
    </row>
    <row r="11030" spans="1:4" hidden="1" x14ac:dyDescent="0.25">
      <c r="A11030" s="61" t="s">
        <v>78</v>
      </c>
      <c r="B11030" s="61" t="s">
        <v>270</v>
      </c>
      <c r="C11030">
        <v>1882</v>
      </c>
      <c r="D11030" s="61" t="s">
        <v>2485</v>
      </c>
    </row>
    <row r="11031" spans="1:4" hidden="1" x14ac:dyDescent="0.25">
      <c r="A11031" s="61" t="s">
        <v>78</v>
      </c>
      <c r="B11031" s="61" t="s">
        <v>270</v>
      </c>
      <c r="C11031">
        <v>1883</v>
      </c>
      <c r="D11031" s="61" t="s">
        <v>2485</v>
      </c>
    </row>
    <row r="11032" spans="1:4" hidden="1" x14ac:dyDescent="0.25">
      <c r="A11032" s="61" t="s">
        <v>78</v>
      </c>
      <c r="B11032" s="61" t="s">
        <v>270</v>
      </c>
      <c r="C11032">
        <v>1884</v>
      </c>
      <c r="D11032" s="61" t="s">
        <v>2485</v>
      </c>
    </row>
    <row r="11033" spans="1:4" hidden="1" x14ac:dyDescent="0.25">
      <c r="A11033" s="61" t="s">
        <v>78</v>
      </c>
      <c r="B11033" s="61" t="s">
        <v>270</v>
      </c>
      <c r="C11033">
        <v>1885</v>
      </c>
      <c r="D11033" s="61" t="s">
        <v>2485</v>
      </c>
    </row>
    <row r="11034" spans="1:4" hidden="1" x14ac:dyDescent="0.25">
      <c r="A11034" s="61" t="s">
        <v>78</v>
      </c>
      <c r="B11034" s="61" t="s">
        <v>270</v>
      </c>
      <c r="C11034">
        <v>1886</v>
      </c>
      <c r="D11034" s="61" t="s">
        <v>2485</v>
      </c>
    </row>
    <row r="11035" spans="1:4" hidden="1" x14ac:dyDescent="0.25">
      <c r="A11035" s="61" t="s">
        <v>78</v>
      </c>
      <c r="B11035" s="61" t="s">
        <v>270</v>
      </c>
      <c r="C11035">
        <v>1887</v>
      </c>
      <c r="D11035" s="61" t="s">
        <v>2485</v>
      </c>
    </row>
    <row r="11036" spans="1:4" hidden="1" x14ac:dyDescent="0.25">
      <c r="A11036" s="61" t="s">
        <v>78</v>
      </c>
      <c r="B11036" s="61" t="s">
        <v>270</v>
      </c>
      <c r="C11036">
        <v>1888</v>
      </c>
      <c r="D11036" s="61" t="s">
        <v>2485</v>
      </c>
    </row>
    <row r="11037" spans="1:4" hidden="1" x14ac:dyDescent="0.25">
      <c r="A11037" s="61" t="s">
        <v>78</v>
      </c>
      <c r="B11037" s="61" t="s">
        <v>270</v>
      </c>
      <c r="C11037">
        <v>1889</v>
      </c>
      <c r="D11037" s="61" t="s">
        <v>2485</v>
      </c>
    </row>
    <row r="11038" spans="1:4" hidden="1" x14ac:dyDescent="0.25">
      <c r="A11038" s="61" t="s">
        <v>78</v>
      </c>
      <c r="B11038" s="61" t="s">
        <v>270</v>
      </c>
      <c r="C11038">
        <v>1890</v>
      </c>
      <c r="D11038" s="61" t="s">
        <v>2529</v>
      </c>
    </row>
    <row r="11039" spans="1:4" hidden="1" x14ac:dyDescent="0.25">
      <c r="A11039" s="61" t="s">
        <v>78</v>
      </c>
      <c r="B11039" s="61" t="s">
        <v>270</v>
      </c>
      <c r="C11039">
        <v>1891</v>
      </c>
      <c r="D11039" s="61" t="s">
        <v>2529</v>
      </c>
    </row>
    <row r="11040" spans="1:4" hidden="1" x14ac:dyDescent="0.25">
      <c r="A11040" s="61" t="s">
        <v>78</v>
      </c>
      <c r="B11040" s="61" t="s">
        <v>270</v>
      </c>
      <c r="C11040">
        <v>1892</v>
      </c>
      <c r="D11040" s="61" t="s">
        <v>2529</v>
      </c>
    </row>
    <row r="11041" spans="1:4" hidden="1" x14ac:dyDescent="0.25">
      <c r="A11041" s="61" t="s">
        <v>78</v>
      </c>
      <c r="B11041" s="61" t="s">
        <v>270</v>
      </c>
      <c r="C11041">
        <v>1893</v>
      </c>
      <c r="D11041" s="61" t="s">
        <v>2529</v>
      </c>
    </row>
    <row r="11042" spans="1:4" hidden="1" x14ac:dyDescent="0.25">
      <c r="A11042" s="61" t="s">
        <v>78</v>
      </c>
      <c r="B11042" s="61" t="s">
        <v>270</v>
      </c>
      <c r="C11042">
        <v>1894</v>
      </c>
      <c r="D11042" s="61" t="s">
        <v>2529</v>
      </c>
    </row>
    <row r="11043" spans="1:4" hidden="1" x14ac:dyDescent="0.25">
      <c r="A11043" s="61" t="s">
        <v>78</v>
      </c>
      <c r="B11043" s="61" t="s">
        <v>270</v>
      </c>
      <c r="C11043">
        <v>1895</v>
      </c>
      <c r="D11043" s="61" t="s">
        <v>2529</v>
      </c>
    </row>
    <row r="11044" spans="1:4" hidden="1" x14ac:dyDescent="0.25">
      <c r="A11044" s="61" t="s">
        <v>78</v>
      </c>
      <c r="B11044" s="61" t="s">
        <v>270</v>
      </c>
      <c r="C11044">
        <v>1896</v>
      </c>
      <c r="D11044" s="61" t="s">
        <v>2529</v>
      </c>
    </row>
    <row r="11045" spans="1:4" hidden="1" x14ac:dyDescent="0.25">
      <c r="A11045" s="61" t="s">
        <v>78</v>
      </c>
      <c r="B11045" s="61" t="s">
        <v>270</v>
      </c>
      <c r="C11045">
        <v>1897</v>
      </c>
      <c r="D11045" s="61" t="s">
        <v>2529</v>
      </c>
    </row>
    <row r="11046" spans="1:4" hidden="1" x14ac:dyDescent="0.25">
      <c r="A11046" s="61" t="s">
        <v>78</v>
      </c>
      <c r="B11046" s="61" t="s">
        <v>270</v>
      </c>
      <c r="C11046">
        <v>1898</v>
      </c>
      <c r="D11046" s="61" t="s">
        <v>2529</v>
      </c>
    </row>
    <row r="11047" spans="1:4" hidden="1" x14ac:dyDescent="0.25">
      <c r="A11047" s="61" t="s">
        <v>78</v>
      </c>
      <c r="B11047" s="61" t="s">
        <v>270</v>
      </c>
      <c r="C11047">
        <v>1899</v>
      </c>
      <c r="D11047" s="61" t="s">
        <v>2529</v>
      </c>
    </row>
    <row r="11048" spans="1:4" hidden="1" x14ac:dyDescent="0.25">
      <c r="A11048" s="61" t="s">
        <v>78</v>
      </c>
      <c r="B11048" s="61" t="s">
        <v>270</v>
      </c>
      <c r="C11048">
        <v>1900</v>
      </c>
      <c r="D11048" s="61" t="s">
        <v>2529</v>
      </c>
    </row>
    <row r="11049" spans="1:4" hidden="1" x14ac:dyDescent="0.25">
      <c r="A11049" s="61" t="s">
        <v>78</v>
      </c>
      <c r="B11049" s="61" t="s">
        <v>270</v>
      </c>
      <c r="C11049">
        <v>1901</v>
      </c>
      <c r="D11049" s="61" t="s">
        <v>2529</v>
      </c>
    </row>
    <row r="11050" spans="1:4" hidden="1" x14ac:dyDescent="0.25">
      <c r="A11050" s="61" t="s">
        <v>78</v>
      </c>
      <c r="B11050" s="61" t="s">
        <v>270</v>
      </c>
      <c r="C11050">
        <v>1902</v>
      </c>
      <c r="D11050" s="61" t="s">
        <v>2529</v>
      </c>
    </row>
    <row r="11051" spans="1:4" hidden="1" x14ac:dyDescent="0.25">
      <c r="A11051" s="61" t="s">
        <v>78</v>
      </c>
      <c r="B11051" s="61" t="s">
        <v>270</v>
      </c>
      <c r="C11051">
        <v>1903</v>
      </c>
      <c r="D11051" s="61" t="s">
        <v>2529</v>
      </c>
    </row>
    <row r="11052" spans="1:4" hidden="1" x14ac:dyDescent="0.25">
      <c r="A11052" s="61" t="s">
        <v>78</v>
      </c>
      <c r="B11052" s="61" t="s">
        <v>270</v>
      </c>
      <c r="C11052">
        <v>1904</v>
      </c>
      <c r="D11052" s="61" t="s">
        <v>2529</v>
      </c>
    </row>
    <row r="11053" spans="1:4" hidden="1" x14ac:dyDescent="0.25">
      <c r="A11053" s="61" t="s">
        <v>78</v>
      </c>
      <c r="B11053" s="61" t="s">
        <v>270</v>
      </c>
      <c r="C11053">
        <v>1905</v>
      </c>
      <c r="D11053" s="61" t="s">
        <v>2529</v>
      </c>
    </row>
    <row r="11054" spans="1:4" hidden="1" x14ac:dyDescent="0.25">
      <c r="A11054" s="61" t="s">
        <v>78</v>
      </c>
      <c r="B11054" s="61" t="s">
        <v>270</v>
      </c>
      <c r="C11054">
        <v>1906</v>
      </c>
      <c r="D11054" s="61" t="s">
        <v>2529</v>
      </c>
    </row>
    <row r="11055" spans="1:4" hidden="1" x14ac:dyDescent="0.25">
      <c r="A11055" s="61" t="s">
        <v>78</v>
      </c>
      <c r="B11055" s="61" t="s">
        <v>270</v>
      </c>
      <c r="C11055">
        <v>1907</v>
      </c>
      <c r="D11055" s="61" t="s">
        <v>2529</v>
      </c>
    </row>
    <row r="11056" spans="1:4" hidden="1" x14ac:dyDescent="0.25">
      <c r="A11056" s="61" t="s">
        <v>78</v>
      </c>
      <c r="B11056" s="61" t="s">
        <v>270</v>
      </c>
      <c r="C11056">
        <v>1908</v>
      </c>
      <c r="D11056" s="61" t="s">
        <v>2529</v>
      </c>
    </row>
    <row r="11057" spans="1:4" hidden="1" x14ac:dyDescent="0.25">
      <c r="A11057" s="61" t="s">
        <v>78</v>
      </c>
      <c r="B11057" s="61" t="s">
        <v>270</v>
      </c>
      <c r="C11057">
        <v>1909</v>
      </c>
      <c r="D11057" s="61" t="s">
        <v>2529</v>
      </c>
    </row>
    <row r="11058" spans="1:4" hidden="1" x14ac:dyDescent="0.25">
      <c r="A11058" s="61" t="s">
        <v>78</v>
      </c>
      <c r="B11058" s="61" t="s">
        <v>270</v>
      </c>
      <c r="C11058">
        <v>1910</v>
      </c>
      <c r="D11058" s="61" t="s">
        <v>2529</v>
      </c>
    </row>
    <row r="11059" spans="1:4" hidden="1" x14ac:dyDescent="0.25">
      <c r="A11059" s="61" t="s">
        <v>78</v>
      </c>
      <c r="B11059" s="61" t="s">
        <v>270</v>
      </c>
      <c r="C11059">
        <v>1911</v>
      </c>
      <c r="D11059" s="61" t="s">
        <v>2529</v>
      </c>
    </row>
    <row r="11060" spans="1:4" hidden="1" x14ac:dyDescent="0.25">
      <c r="A11060" s="61" t="s">
        <v>78</v>
      </c>
      <c r="B11060" s="61" t="s">
        <v>270</v>
      </c>
      <c r="C11060">
        <v>1912</v>
      </c>
      <c r="D11060" s="61" t="s">
        <v>2529</v>
      </c>
    </row>
    <row r="11061" spans="1:4" hidden="1" x14ac:dyDescent="0.25">
      <c r="A11061" s="61" t="s">
        <v>78</v>
      </c>
      <c r="B11061" s="61" t="s">
        <v>270</v>
      </c>
      <c r="C11061">
        <v>1913</v>
      </c>
      <c r="D11061" s="61" t="s">
        <v>2529</v>
      </c>
    </row>
    <row r="11062" spans="1:4" hidden="1" x14ac:dyDescent="0.25">
      <c r="A11062" s="61" t="s">
        <v>78</v>
      </c>
      <c r="B11062" s="61" t="s">
        <v>270</v>
      </c>
      <c r="C11062">
        <v>1914</v>
      </c>
      <c r="D11062" s="61" t="s">
        <v>2482</v>
      </c>
    </row>
    <row r="11063" spans="1:4" hidden="1" x14ac:dyDescent="0.25">
      <c r="A11063" s="61" t="s">
        <v>78</v>
      </c>
      <c r="B11063" s="61" t="s">
        <v>270</v>
      </c>
      <c r="C11063">
        <v>1915</v>
      </c>
      <c r="D11063" s="61" t="s">
        <v>2142</v>
      </c>
    </row>
    <row r="11064" spans="1:4" hidden="1" x14ac:dyDescent="0.25">
      <c r="A11064" s="61" t="s">
        <v>78</v>
      </c>
      <c r="B11064" s="61" t="s">
        <v>270</v>
      </c>
      <c r="C11064">
        <v>1916</v>
      </c>
      <c r="D11064" s="61" t="s">
        <v>2527</v>
      </c>
    </row>
    <row r="11065" spans="1:4" hidden="1" x14ac:dyDescent="0.25">
      <c r="A11065" s="61" t="s">
        <v>78</v>
      </c>
      <c r="B11065" s="61" t="s">
        <v>270</v>
      </c>
      <c r="C11065">
        <v>1917</v>
      </c>
      <c r="D11065" s="61" t="s">
        <v>2895</v>
      </c>
    </row>
    <row r="11066" spans="1:4" hidden="1" x14ac:dyDescent="0.25">
      <c r="A11066" s="61" t="s">
        <v>78</v>
      </c>
      <c r="B11066" s="61" t="s">
        <v>270</v>
      </c>
      <c r="C11066">
        <v>1918</v>
      </c>
      <c r="D11066" s="61" t="s">
        <v>2374</v>
      </c>
    </row>
    <row r="11067" spans="1:4" hidden="1" x14ac:dyDescent="0.25">
      <c r="A11067" s="61" t="s">
        <v>78</v>
      </c>
      <c r="B11067" s="61" t="s">
        <v>270</v>
      </c>
      <c r="C11067">
        <v>1919</v>
      </c>
      <c r="D11067" s="61" t="s">
        <v>2877</v>
      </c>
    </row>
    <row r="11068" spans="1:4" hidden="1" x14ac:dyDescent="0.25">
      <c r="A11068" s="61" t="s">
        <v>78</v>
      </c>
      <c r="B11068" s="61" t="s">
        <v>270</v>
      </c>
      <c r="C11068">
        <v>1920</v>
      </c>
      <c r="D11068" s="61" t="s">
        <v>2606</v>
      </c>
    </row>
    <row r="11069" spans="1:4" hidden="1" x14ac:dyDescent="0.25">
      <c r="A11069" s="61" t="s">
        <v>78</v>
      </c>
      <c r="B11069" s="61" t="s">
        <v>270</v>
      </c>
      <c r="C11069">
        <v>1921</v>
      </c>
      <c r="D11069" s="61" t="s">
        <v>2883</v>
      </c>
    </row>
    <row r="11070" spans="1:4" hidden="1" x14ac:dyDescent="0.25">
      <c r="A11070" s="61" t="s">
        <v>78</v>
      </c>
      <c r="B11070" s="61" t="s">
        <v>270</v>
      </c>
      <c r="C11070">
        <v>1922</v>
      </c>
      <c r="D11070" s="61" t="s">
        <v>2883</v>
      </c>
    </row>
    <row r="11071" spans="1:4" hidden="1" x14ac:dyDescent="0.25">
      <c r="A11071" s="61" t="s">
        <v>78</v>
      </c>
      <c r="B11071" s="61" t="s">
        <v>270</v>
      </c>
      <c r="C11071">
        <v>1923</v>
      </c>
      <c r="D11071" s="61" t="s">
        <v>2883</v>
      </c>
    </row>
    <row r="11072" spans="1:4" hidden="1" x14ac:dyDescent="0.25">
      <c r="A11072" s="61" t="s">
        <v>78</v>
      </c>
      <c r="B11072" s="61" t="s">
        <v>270</v>
      </c>
      <c r="C11072">
        <v>1924</v>
      </c>
      <c r="D11072" s="61" t="s">
        <v>2883</v>
      </c>
    </row>
    <row r="11073" spans="1:4" hidden="1" x14ac:dyDescent="0.25">
      <c r="A11073" s="61" t="s">
        <v>78</v>
      </c>
      <c r="B11073" s="61" t="s">
        <v>270</v>
      </c>
      <c r="C11073">
        <v>1925</v>
      </c>
      <c r="D11073" s="61" t="s">
        <v>2347</v>
      </c>
    </row>
    <row r="11074" spans="1:4" hidden="1" x14ac:dyDescent="0.25">
      <c r="A11074" s="61" t="s">
        <v>78</v>
      </c>
      <c r="B11074" s="61" t="s">
        <v>270</v>
      </c>
      <c r="C11074">
        <v>1926</v>
      </c>
      <c r="D11074" s="61" t="s">
        <v>2347</v>
      </c>
    </row>
    <row r="11075" spans="1:4" hidden="1" x14ac:dyDescent="0.25">
      <c r="A11075" s="61" t="s">
        <v>78</v>
      </c>
      <c r="B11075" s="61" t="s">
        <v>270</v>
      </c>
      <c r="C11075">
        <v>1927</v>
      </c>
      <c r="D11075" s="61" t="s">
        <v>2347</v>
      </c>
    </row>
    <row r="11076" spans="1:4" hidden="1" x14ac:dyDescent="0.25">
      <c r="A11076" s="61" t="s">
        <v>78</v>
      </c>
      <c r="B11076" s="61" t="s">
        <v>270</v>
      </c>
      <c r="C11076">
        <v>1928</v>
      </c>
      <c r="D11076" s="61" t="s">
        <v>2347</v>
      </c>
    </row>
    <row r="11077" spans="1:4" hidden="1" x14ac:dyDescent="0.25">
      <c r="A11077" s="61" t="s">
        <v>78</v>
      </c>
      <c r="B11077" s="61" t="s">
        <v>270</v>
      </c>
      <c r="C11077">
        <v>1929</v>
      </c>
      <c r="D11077" s="61" t="s">
        <v>2347</v>
      </c>
    </row>
    <row r="11078" spans="1:4" hidden="1" x14ac:dyDescent="0.25">
      <c r="A11078" s="61" t="s">
        <v>78</v>
      </c>
      <c r="B11078" s="61" t="s">
        <v>270</v>
      </c>
      <c r="C11078">
        <v>1930</v>
      </c>
      <c r="D11078" s="61" t="s">
        <v>2347</v>
      </c>
    </row>
    <row r="11079" spans="1:4" hidden="1" x14ac:dyDescent="0.25">
      <c r="A11079" s="61" t="s">
        <v>78</v>
      </c>
      <c r="B11079" s="61" t="s">
        <v>270</v>
      </c>
      <c r="C11079">
        <v>1931</v>
      </c>
      <c r="D11079" s="61" t="s">
        <v>2347</v>
      </c>
    </row>
    <row r="11080" spans="1:4" hidden="1" x14ac:dyDescent="0.25">
      <c r="A11080" s="61" t="s">
        <v>78</v>
      </c>
      <c r="B11080" s="61" t="s">
        <v>270</v>
      </c>
      <c r="C11080">
        <v>1932</v>
      </c>
      <c r="D11080" s="61" t="s">
        <v>533</v>
      </c>
    </row>
    <row r="11081" spans="1:4" hidden="1" x14ac:dyDescent="0.25">
      <c r="A11081" s="61" t="s">
        <v>78</v>
      </c>
      <c r="B11081" s="61" t="s">
        <v>270</v>
      </c>
      <c r="C11081">
        <v>1933</v>
      </c>
      <c r="D11081" s="61" t="s">
        <v>2573</v>
      </c>
    </row>
    <row r="11082" spans="1:4" hidden="1" x14ac:dyDescent="0.25">
      <c r="A11082" s="61" t="s">
        <v>78</v>
      </c>
      <c r="B11082" s="61" t="s">
        <v>270</v>
      </c>
      <c r="C11082">
        <v>1934</v>
      </c>
      <c r="D11082" s="61" t="s">
        <v>1526</v>
      </c>
    </row>
    <row r="11083" spans="1:4" hidden="1" x14ac:dyDescent="0.25">
      <c r="A11083" s="61" t="s">
        <v>78</v>
      </c>
      <c r="B11083" s="61" t="s">
        <v>270</v>
      </c>
      <c r="C11083">
        <v>1935</v>
      </c>
      <c r="D11083" s="61" t="s">
        <v>2176</v>
      </c>
    </row>
    <row r="11084" spans="1:4" hidden="1" x14ac:dyDescent="0.25">
      <c r="A11084" s="61" t="s">
        <v>78</v>
      </c>
      <c r="B11084" s="61" t="s">
        <v>270</v>
      </c>
      <c r="C11084">
        <v>1936</v>
      </c>
      <c r="D11084" s="61" t="s">
        <v>1856</v>
      </c>
    </row>
    <row r="11085" spans="1:4" hidden="1" x14ac:dyDescent="0.25">
      <c r="A11085" s="61" t="s">
        <v>78</v>
      </c>
      <c r="B11085" s="61" t="s">
        <v>270</v>
      </c>
      <c r="C11085">
        <v>1937</v>
      </c>
      <c r="D11085" s="61" t="s">
        <v>2351</v>
      </c>
    </row>
    <row r="11086" spans="1:4" hidden="1" x14ac:dyDescent="0.25">
      <c r="A11086" s="61" t="s">
        <v>78</v>
      </c>
      <c r="B11086" s="61" t="s">
        <v>270</v>
      </c>
      <c r="C11086">
        <v>1938</v>
      </c>
      <c r="D11086" s="61" t="s">
        <v>2351</v>
      </c>
    </row>
    <row r="11087" spans="1:4" hidden="1" x14ac:dyDescent="0.25">
      <c r="A11087" s="61" t="s">
        <v>78</v>
      </c>
      <c r="B11087" s="61" t="s">
        <v>270</v>
      </c>
      <c r="C11087">
        <v>1939</v>
      </c>
      <c r="D11087" s="61" t="s">
        <v>2351</v>
      </c>
    </row>
    <row r="11088" spans="1:4" hidden="1" x14ac:dyDescent="0.25">
      <c r="A11088" s="61" t="s">
        <v>78</v>
      </c>
      <c r="B11088" s="61" t="s">
        <v>270</v>
      </c>
      <c r="C11088">
        <v>1940</v>
      </c>
      <c r="D11088" s="61" t="s">
        <v>2351</v>
      </c>
    </row>
    <row r="11089" spans="1:4" hidden="1" x14ac:dyDescent="0.25">
      <c r="A11089" s="61" t="s">
        <v>78</v>
      </c>
      <c r="B11089" s="61" t="s">
        <v>270</v>
      </c>
      <c r="C11089">
        <v>1941</v>
      </c>
      <c r="D11089" s="61" t="s">
        <v>2351</v>
      </c>
    </row>
    <row r="11090" spans="1:4" hidden="1" x14ac:dyDescent="0.25">
      <c r="A11090" s="61" t="s">
        <v>78</v>
      </c>
      <c r="B11090" s="61" t="s">
        <v>270</v>
      </c>
      <c r="C11090">
        <v>1942</v>
      </c>
      <c r="D11090" s="61" t="s">
        <v>2351</v>
      </c>
    </row>
    <row r="11091" spans="1:4" hidden="1" x14ac:dyDescent="0.25">
      <c r="A11091" s="61" t="s">
        <v>78</v>
      </c>
      <c r="B11091" s="61" t="s">
        <v>270</v>
      </c>
      <c r="C11091">
        <v>1943</v>
      </c>
      <c r="D11091" s="61" t="s">
        <v>2351</v>
      </c>
    </row>
    <row r="11092" spans="1:4" hidden="1" x14ac:dyDescent="0.25">
      <c r="A11092" s="61" t="s">
        <v>78</v>
      </c>
      <c r="B11092" s="61" t="s">
        <v>270</v>
      </c>
      <c r="C11092">
        <v>1944</v>
      </c>
      <c r="D11092" s="61" t="s">
        <v>2351</v>
      </c>
    </row>
    <row r="11093" spans="1:4" hidden="1" x14ac:dyDescent="0.25">
      <c r="A11093" s="61" t="s">
        <v>78</v>
      </c>
      <c r="B11093" s="61" t="s">
        <v>270</v>
      </c>
      <c r="C11093">
        <v>1991</v>
      </c>
      <c r="D11093" s="61" t="s">
        <v>2062</v>
      </c>
    </row>
    <row r="11094" spans="1:4" hidden="1" x14ac:dyDescent="0.25">
      <c r="A11094" s="61" t="s">
        <v>78</v>
      </c>
      <c r="B11094" s="61" t="s">
        <v>270</v>
      </c>
      <c r="C11094">
        <v>1992</v>
      </c>
      <c r="D11094" s="61" t="s">
        <v>2062</v>
      </c>
    </row>
    <row r="11095" spans="1:4" hidden="1" x14ac:dyDescent="0.25">
      <c r="A11095" s="61" t="s">
        <v>78</v>
      </c>
      <c r="B11095" s="61" t="s">
        <v>270</v>
      </c>
      <c r="C11095">
        <v>1993</v>
      </c>
      <c r="D11095" s="61" t="s">
        <v>2062</v>
      </c>
    </row>
    <row r="11096" spans="1:4" hidden="1" x14ac:dyDescent="0.25">
      <c r="A11096" s="61" t="s">
        <v>78</v>
      </c>
      <c r="B11096" s="61" t="s">
        <v>270</v>
      </c>
      <c r="C11096">
        <v>1994</v>
      </c>
      <c r="D11096" s="61" t="s">
        <v>2062</v>
      </c>
    </row>
    <row r="11097" spans="1:4" hidden="1" x14ac:dyDescent="0.25">
      <c r="A11097" s="61" t="s">
        <v>78</v>
      </c>
      <c r="B11097" s="61" t="s">
        <v>270</v>
      </c>
      <c r="C11097">
        <v>1995</v>
      </c>
      <c r="D11097" s="61" t="s">
        <v>2062</v>
      </c>
    </row>
    <row r="11098" spans="1:4" hidden="1" x14ac:dyDescent="0.25">
      <c r="A11098" s="61" t="s">
        <v>78</v>
      </c>
      <c r="B11098" s="61" t="s">
        <v>270</v>
      </c>
      <c r="C11098">
        <v>1996</v>
      </c>
      <c r="D11098" s="61" t="s">
        <v>2062</v>
      </c>
    </row>
    <row r="11099" spans="1:4" hidden="1" x14ac:dyDescent="0.25">
      <c r="A11099" s="61" t="s">
        <v>78</v>
      </c>
      <c r="B11099" s="61" t="s">
        <v>270</v>
      </c>
      <c r="C11099">
        <v>1997</v>
      </c>
      <c r="D11099" s="61" t="s">
        <v>2062</v>
      </c>
    </row>
    <row r="11100" spans="1:4" hidden="1" x14ac:dyDescent="0.25">
      <c r="A11100" s="61" t="s">
        <v>78</v>
      </c>
      <c r="B11100" s="61" t="s">
        <v>270</v>
      </c>
      <c r="C11100">
        <v>1998</v>
      </c>
      <c r="D11100" s="61" t="s">
        <v>2062</v>
      </c>
    </row>
    <row r="11101" spans="1:4" hidden="1" x14ac:dyDescent="0.25">
      <c r="A11101" s="61" t="s">
        <v>78</v>
      </c>
      <c r="B11101" s="61" t="s">
        <v>270</v>
      </c>
      <c r="C11101">
        <v>1999</v>
      </c>
      <c r="D11101" s="61" t="s">
        <v>2062</v>
      </c>
    </row>
    <row r="11102" spans="1:4" hidden="1" x14ac:dyDescent="0.25">
      <c r="A11102" s="61" t="s">
        <v>78</v>
      </c>
      <c r="B11102" s="61" t="s">
        <v>270</v>
      </c>
      <c r="C11102">
        <v>2000</v>
      </c>
      <c r="D11102" s="61" t="s">
        <v>2062</v>
      </c>
    </row>
    <row r="11103" spans="1:4" hidden="1" x14ac:dyDescent="0.25">
      <c r="A11103" s="61" t="s">
        <v>78</v>
      </c>
      <c r="B11103" s="61" t="s">
        <v>270</v>
      </c>
      <c r="C11103">
        <v>2001</v>
      </c>
      <c r="D11103" s="61" t="s">
        <v>2062</v>
      </c>
    </row>
    <row r="11104" spans="1:4" hidden="1" x14ac:dyDescent="0.25">
      <c r="A11104" s="61" t="s">
        <v>78</v>
      </c>
      <c r="B11104" s="61" t="s">
        <v>270</v>
      </c>
      <c r="C11104">
        <v>2002</v>
      </c>
      <c r="D11104" s="61" t="s">
        <v>2062</v>
      </c>
    </row>
    <row r="11105" spans="1:4" hidden="1" x14ac:dyDescent="0.25">
      <c r="A11105" s="61" t="s">
        <v>78</v>
      </c>
      <c r="B11105" s="61" t="s">
        <v>270</v>
      </c>
      <c r="C11105">
        <v>2003</v>
      </c>
      <c r="D11105" s="61" t="s">
        <v>2062</v>
      </c>
    </row>
    <row r="11106" spans="1:4" hidden="1" x14ac:dyDescent="0.25">
      <c r="A11106" s="61" t="s">
        <v>78</v>
      </c>
      <c r="B11106" s="61" t="s">
        <v>270</v>
      </c>
      <c r="C11106">
        <v>2004</v>
      </c>
      <c r="D11106" s="61" t="s">
        <v>2062</v>
      </c>
    </row>
    <row r="11107" spans="1:4" hidden="1" x14ac:dyDescent="0.25">
      <c r="A11107" s="61" t="s">
        <v>78</v>
      </c>
      <c r="B11107" s="61" t="s">
        <v>270</v>
      </c>
      <c r="C11107">
        <v>2005</v>
      </c>
      <c r="D11107" s="61" t="s">
        <v>2062</v>
      </c>
    </row>
    <row r="11108" spans="1:4" hidden="1" x14ac:dyDescent="0.25">
      <c r="A11108" s="61" t="s">
        <v>78</v>
      </c>
      <c r="B11108" s="61" t="s">
        <v>270</v>
      </c>
      <c r="C11108">
        <v>2006</v>
      </c>
      <c r="D11108" s="61" t="s">
        <v>2062</v>
      </c>
    </row>
    <row r="11109" spans="1:4" hidden="1" x14ac:dyDescent="0.25">
      <c r="A11109" s="61" t="s">
        <v>78</v>
      </c>
      <c r="B11109" s="61" t="s">
        <v>270</v>
      </c>
      <c r="C11109">
        <v>2007</v>
      </c>
      <c r="D11109" s="61" t="s">
        <v>2062</v>
      </c>
    </row>
    <row r="11110" spans="1:4" hidden="1" x14ac:dyDescent="0.25">
      <c r="A11110" s="61" t="s">
        <v>78</v>
      </c>
      <c r="B11110" s="61" t="s">
        <v>270</v>
      </c>
      <c r="C11110">
        <v>2008</v>
      </c>
      <c r="D11110" s="61" t="s">
        <v>2062</v>
      </c>
    </row>
    <row r="11111" spans="1:4" hidden="1" x14ac:dyDescent="0.25">
      <c r="A11111" s="61" t="s">
        <v>78</v>
      </c>
      <c r="B11111" s="61" t="s">
        <v>270</v>
      </c>
      <c r="C11111">
        <v>2009</v>
      </c>
      <c r="D11111" s="61" t="s">
        <v>2062</v>
      </c>
    </row>
    <row r="11112" spans="1:4" hidden="1" x14ac:dyDescent="0.25">
      <c r="A11112" s="61" t="s">
        <v>78</v>
      </c>
      <c r="B11112" s="61" t="s">
        <v>270</v>
      </c>
      <c r="C11112">
        <v>2010</v>
      </c>
      <c r="D11112" s="61" t="s">
        <v>2062</v>
      </c>
    </row>
    <row r="11113" spans="1:4" hidden="1" x14ac:dyDescent="0.25">
      <c r="A11113" s="61" t="s">
        <v>78</v>
      </c>
      <c r="B11113" s="61" t="s">
        <v>270</v>
      </c>
      <c r="C11113">
        <v>2011</v>
      </c>
      <c r="D11113" s="61" t="s">
        <v>2062</v>
      </c>
    </row>
    <row r="11114" spans="1:4" hidden="1" x14ac:dyDescent="0.25">
      <c r="A11114" s="61" t="s">
        <v>78</v>
      </c>
      <c r="B11114" s="61" t="s">
        <v>270</v>
      </c>
      <c r="C11114">
        <v>2012</v>
      </c>
      <c r="D11114" s="61" t="s">
        <v>2062</v>
      </c>
    </row>
    <row r="11115" spans="1:4" hidden="1" x14ac:dyDescent="0.25">
      <c r="A11115" s="61" t="s">
        <v>78</v>
      </c>
      <c r="B11115" s="61" t="s">
        <v>270</v>
      </c>
      <c r="C11115">
        <v>2013</v>
      </c>
      <c r="D11115" s="61" t="s">
        <v>2062</v>
      </c>
    </row>
    <row r="11116" spans="1:4" hidden="1" x14ac:dyDescent="0.25">
      <c r="A11116" s="61" t="s">
        <v>78</v>
      </c>
      <c r="B11116" s="61" t="s">
        <v>270</v>
      </c>
      <c r="C11116">
        <v>2014</v>
      </c>
      <c r="D11116" s="61" t="s">
        <v>2062</v>
      </c>
    </row>
    <row r="11117" spans="1:4" hidden="1" x14ac:dyDescent="0.25">
      <c r="A11117" s="61" t="s">
        <v>78</v>
      </c>
      <c r="B11117" s="61" t="s">
        <v>270</v>
      </c>
      <c r="C11117">
        <v>2015</v>
      </c>
      <c r="D11117" s="61" t="s">
        <v>2062</v>
      </c>
    </row>
    <row r="11118" spans="1:4" hidden="1" x14ac:dyDescent="0.25">
      <c r="A11118" s="61" t="s">
        <v>78</v>
      </c>
      <c r="B11118" s="61" t="s">
        <v>270</v>
      </c>
      <c r="C11118">
        <v>2016</v>
      </c>
      <c r="D11118" s="61" t="s">
        <v>2062</v>
      </c>
    </row>
    <row r="11119" spans="1:4" hidden="1" x14ac:dyDescent="0.25">
      <c r="A11119" s="61" t="s">
        <v>78</v>
      </c>
      <c r="B11119" s="61" t="s">
        <v>270</v>
      </c>
      <c r="C11119">
        <v>2017</v>
      </c>
      <c r="D11119" s="61" t="s">
        <v>2061</v>
      </c>
    </row>
    <row r="11120" spans="1:4" hidden="1" x14ac:dyDescent="0.25">
      <c r="A11120" s="61" t="s">
        <v>78</v>
      </c>
      <c r="B11120" s="61" t="s">
        <v>270</v>
      </c>
      <c r="C11120">
        <v>2018</v>
      </c>
      <c r="D11120" s="61" t="s">
        <v>2061</v>
      </c>
    </row>
    <row r="11121" spans="1:4" hidden="1" x14ac:dyDescent="0.25">
      <c r="A11121" s="61" t="s">
        <v>78</v>
      </c>
      <c r="B11121" s="61" t="s">
        <v>270</v>
      </c>
      <c r="C11121">
        <v>2019</v>
      </c>
      <c r="D11121" s="61" t="s">
        <v>2061</v>
      </c>
    </row>
    <row r="11122" spans="1:4" hidden="1" x14ac:dyDescent="0.25">
      <c r="A11122" s="61" t="s">
        <v>78</v>
      </c>
      <c r="B11122" s="61" t="s">
        <v>270</v>
      </c>
      <c r="C11122">
        <v>2020</v>
      </c>
      <c r="D11122" s="61" t="s">
        <v>2061</v>
      </c>
    </row>
    <row r="11123" spans="1:4" hidden="1" x14ac:dyDescent="0.25">
      <c r="A11123" s="61" t="s">
        <v>78</v>
      </c>
      <c r="B11123" s="61" t="s">
        <v>270</v>
      </c>
      <c r="C11123">
        <v>2021</v>
      </c>
      <c r="D11123" s="61" t="s">
        <v>2061</v>
      </c>
    </row>
    <row r="11124" spans="1:4" hidden="1" x14ac:dyDescent="0.25">
      <c r="A11124" s="61" t="s">
        <v>78</v>
      </c>
      <c r="B11124" s="61" t="s">
        <v>270</v>
      </c>
      <c r="C11124">
        <v>2022</v>
      </c>
      <c r="D11124" s="61" t="s">
        <v>2065</v>
      </c>
    </row>
    <row r="11125" spans="1:4" x14ac:dyDescent="0.25">
      <c r="A11125" s="61" t="s">
        <v>78</v>
      </c>
      <c r="B11125" s="61" t="s">
        <v>270</v>
      </c>
      <c r="C11125">
        <v>2023</v>
      </c>
      <c r="D11125" s="61">
        <v>0.99299999999999999</v>
      </c>
    </row>
    <row r="11126" spans="1:4" hidden="1" x14ac:dyDescent="0.25">
      <c r="A11126" s="61" t="s">
        <v>295</v>
      </c>
      <c r="B11126" s="61" t="s">
        <v>296</v>
      </c>
      <c r="C11126">
        <v>1902</v>
      </c>
      <c r="D11126" s="61" t="s">
        <v>2593</v>
      </c>
    </row>
    <row r="11127" spans="1:4" hidden="1" x14ac:dyDescent="0.25">
      <c r="A11127" s="61" t="s">
        <v>295</v>
      </c>
      <c r="B11127" s="61" t="s">
        <v>296</v>
      </c>
      <c r="C11127">
        <v>1903</v>
      </c>
      <c r="D11127" s="61" t="s">
        <v>2593</v>
      </c>
    </row>
    <row r="11128" spans="1:4" hidden="1" x14ac:dyDescent="0.25">
      <c r="A11128" s="61" t="s">
        <v>295</v>
      </c>
      <c r="B11128" s="61" t="s">
        <v>296</v>
      </c>
      <c r="C11128">
        <v>1904</v>
      </c>
      <c r="D11128" s="61" t="s">
        <v>2593</v>
      </c>
    </row>
    <row r="11129" spans="1:4" hidden="1" x14ac:dyDescent="0.25">
      <c r="A11129" s="61" t="s">
        <v>295</v>
      </c>
      <c r="B11129" s="61" t="s">
        <v>296</v>
      </c>
      <c r="C11129">
        <v>1905</v>
      </c>
      <c r="D11129" s="61" t="s">
        <v>2593</v>
      </c>
    </row>
    <row r="11130" spans="1:4" hidden="1" x14ac:dyDescent="0.25">
      <c r="A11130" s="61" t="s">
        <v>295</v>
      </c>
      <c r="B11130" s="61" t="s">
        <v>296</v>
      </c>
      <c r="C11130">
        <v>1906</v>
      </c>
      <c r="D11130" s="61" t="s">
        <v>2593</v>
      </c>
    </row>
    <row r="11131" spans="1:4" hidden="1" x14ac:dyDescent="0.25">
      <c r="A11131" s="61" t="s">
        <v>295</v>
      </c>
      <c r="B11131" s="61" t="s">
        <v>296</v>
      </c>
      <c r="C11131">
        <v>1907</v>
      </c>
      <c r="D11131" s="61" t="s">
        <v>2593</v>
      </c>
    </row>
    <row r="11132" spans="1:4" hidden="1" x14ac:dyDescent="0.25">
      <c r="A11132" s="61" t="s">
        <v>295</v>
      </c>
      <c r="B11132" s="61" t="s">
        <v>296</v>
      </c>
      <c r="C11132">
        <v>1908</v>
      </c>
      <c r="D11132" s="61" t="s">
        <v>2593</v>
      </c>
    </row>
    <row r="11133" spans="1:4" hidden="1" x14ac:dyDescent="0.25">
      <c r="A11133" s="61" t="s">
        <v>295</v>
      </c>
      <c r="B11133" s="61" t="s">
        <v>296</v>
      </c>
      <c r="C11133">
        <v>1909</v>
      </c>
      <c r="D11133" s="61" t="s">
        <v>2593</v>
      </c>
    </row>
    <row r="11134" spans="1:4" hidden="1" x14ac:dyDescent="0.25">
      <c r="A11134" s="61" t="s">
        <v>295</v>
      </c>
      <c r="B11134" s="61" t="s">
        <v>296</v>
      </c>
      <c r="C11134">
        <v>1910</v>
      </c>
      <c r="D11134" s="61" t="s">
        <v>1800</v>
      </c>
    </row>
    <row r="11135" spans="1:4" hidden="1" x14ac:dyDescent="0.25">
      <c r="A11135" s="61" t="s">
        <v>295</v>
      </c>
      <c r="B11135" s="61" t="s">
        <v>296</v>
      </c>
      <c r="C11135">
        <v>1911</v>
      </c>
      <c r="D11135" s="61" t="s">
        <v>1800</v>
      </c>
    </row>
    <row r="11136" spans="1:4" hidden="1" x14ac:dyDescent="0.25">
      <c r="A11136" s="61" t="s">
        <v>295</v>
      </c>
      <c r="B11136" s="61" t="s">
        <v>296</v>
      </c>
      <c r="C11136">
        <v>1912</v>
      </c>
      <c r="D11136" s="61" t="s">
        <v>1800</v>
      </c>
    </row>
    <row r="11137" spans="1:4" hidden="1" x14ac:dyDescent="0.25">
      <c r="A11137" s="61" t="s">
        <v>295</v>
      </c>
      <c r="B11137" s="61" t="s">
        <v>296</v>
      </c>
      <c r="C11137">
        <v>1913</v>
      </c>
      <c r="D11137" s="61" t="s">
        <v>1800</v>
      </c>
    </row>
    <row r="11138" spans="1:4" hidden="1" x14ac:dyDescent="0.25">
      <c r="A11138" s="61" t="s">
        <v>295</v>
      </c>
      <c r="B11138" s="61" t="s">
        <v>296</v>
      </c>
      <c r="C11138">
        <v>1914</v>
      </c>
      <c r="D11138" s="61" t="s">
        <v>1800</v>
      </c>
    </row>
    <row r="11139" spans="1:4" hidden="1" x14ac:dyDescent="0.25">
      <c r="A11139" s="61" t="s">
        <v>295</v>
      </c>
      <c r="B11139" s="61" t="s">
        <v>296</v>
      </c>
      <c r="C11139">
        <v>1915</v>
      </c>
      <c r="D11139" s="61" t="s">
        <v>1800</v>
      </c>
    </row>
    <row r="11140" spans="1:4" hidden="1" x14ac:dyDescent="0.25">
      <c r="A11140" s="61" t="s">
        <v>295</v>
      </c>
      <c r="B11140" s="61" t="s">
        <v>296</v>
      </c>
      <c r="C11140">
        <v>1916</v>
      </c>
      <c r="D11140" s="61" t="s">
        <v>1800</v>
      </c>
    </row>
    <row r="11141" spans="1:4" hidden="1" x14ac:dyDescent="0.25">
      <c r="A11141" s="61" t="s">
        <v>295</v>
      </c>
      <c r="B11141" s="61" t="s">
        <v>296</v>
      </c>
      <c r="C11141">
        <v>1917</v>
      </c>
      <c r="D11141" s="61" t="s">
        <v>1800</v>
      </c>
    </row>
    <row r="11142" spans="1:4" hidden="1" x14ac:dyDescent="0.25">
      <c r="A11142" s="61" t="s">
        <v>295</v>
      </c>
      <c r="B11142" s="61" t="s">
        <v>296</v>
      </c>
      <c r="C11142">
        <v>1918</v>
      </c>
      <c r="D11142" s="61" t="s">
        <v>1800</v>
      </c>
    </row>
    <row r="11143" spans="1:4" hidden="1" x14ac:dyDescent="0.25">
      <c r="A11143" s="61" t="s">
        <v>295</v>
      </c>
      <c r="B11143" s="61" t="s">
        <v>296</v>
      </c>
      <c r="C11143">
        <v>1919</v>
      </c>
      <c r="D11143" s="61" t="s">
        <v>1800</v>
      </c>
    </row>
    <row r="11144" spans="1:4" hidden="1" x14ac:dyDescent="0.25">
      <c r="A11144" s="61" t="s">
        <v>295</v>
      </c>
      <c r="B11144" s="61" t="s">
        <v>296</v>
      </c>
      <c r="C11144">
        <v>1920</v>
      </c>
      <c r="D11144" s="61" t="s">
        <v>2404</v>
      </c>
    </row>
    <row r="11145" spans="1:4" hidden="1" x14ac:dyDescent="0.25">
      <c r="A11145" s="61" t="s">
        <v>295</v>
      </c>
      <c r="B11145" s="61" t="s">
        <v>296</v>
      </c>
      <c r="C11145">
        <v>1921</v>
      </c>
      <c r="D11145" s="61" t="s">
        <v>2404</v>
      </c>
    </row>
    <row r="11146" spans="1:4" hidden="1" x14ac:dyDescent="0.25">
      <c r="A11146" s="61" t="s">
        <v>295</v>
      </c>
      <c r="B11146" s="61" t="s">
        <v>296</v>
      </c>
      <c r="C11146">
        <v>1922</v>
      </c>
      <c r="D11146" s="61" t="s">
        <v>2404</v>
      </c>
    </row>
    <row r="11147" spans="1:4" hidden="1" x14ac:dyDescent="0.25">
      <c r="A11147" s="61" t="s">
        <v>295</v>
      </c>
      <c r="B11147" s="61" t="s">
        <v>296</v>
      </c>
      <c r="C11147">
        <v>1923</v>
      </c>
      <c r="D11147" s="61" t="s">
        <v>2404</v>
      </c>
    </row>
    <row r="11148" spans="1:4" hidden="1" x14ac:dyDescent="0.25">
      <c r="A11148" s="61" t="s">
        <v>295</v>
      </c>
      <c r="B11148" s="61" t="s">
        <v>296</v>
      </c>
      <c r="C11148">
        <v>1924</v>
      </c>
      <c r="D11148" s="61" t="s">
        <v>2404</v>
      </c>
    </row>
    <row r="11149" spans="1:4" hidden="1" x14ac:dyDescent="0.25">
      <c r="A11149" s="61" t="s">
        <v>295</v>
      </c>
      <c r="B11149" s="61" t="s">
        <v>296</v>
      </c>
      <c r="C11149">
        <v>1925</v>
      </c>
      <c r="D11149" s="61" t="s">
        <v>2404</v>
      </c>
    </row>
    <row r="11150" spans="1:4" hidden="1" x14ac:dyDescent="0.25">
      <c r="A11150" s="61" t="s">
        <v>295</v>
      </c>
      <c r="B11150" s="61" t="s">
        <v>296</v>
      </c>
      <c r="C11150">
        <v>1926</v>
      </c>
      <c r="D11150" s="61" t="s">
        <v>2404</v>
      </c>
    </row>
    <row r="11151" spans="1:4" hidden="1" x14ac:dyDescent="0.25">
      <c r="A11151" s="61" t="s">
        <v>295</v>
      </c>
      <c r="B11151" s="61" t="s">
        <v>296</v>
      </c>
      <c r="C11151">
        <v>1927</v>
      </c>
      <c r="D11151" s="61" t="s">
        <v>2404</v>
      </c>
    </row>
    <row r="11152" spans="1:4" hidden="1" x14ac:dyDescent="0.25">
      <c r="A11152" s="61" t="s">
        <v>295</v>
      </c>
      <c r="B11152" s="61" t="s">
        <v>296</v>
      </c>
      <c r="C11152">
        <v>1928</v>
      </c>
      <c r="D11152" s="61" t="s">
        <v>2404</v>
      </c>
    </row>
    <row r="11153" spans="1:4" hidden="1" x14ac:dyDescent="0.25">
      <c r="A11153" s="61" t="s">
        <v>295</v>
      </c>
      <c r="B11153" s="61" t="s">
        <v>296</v>
      </c>
      <c r="C11153">
        <v>1929</v>
      </c>
      <c r="D11153" s="61" t="s">
        <v>2404</v>
      </c>
    </row>
    <row r="11154" spans="1:4" hidden="1" x14ac:dyDescent="0.25">
      <c r="A11154" s="61" t="s">
        <v>295</v>
      </c>
      <c r="B11154" s="61" t="s">
        <v>296</v>
      </c>
      <c r="C11154">
        <v>1930</v>
      </c>
      <c r="D11154" s="61" t="s">
        <v>2404</v>
      </c>
    </row>
    <row r="11155" spans="1:4" hidden="1" x14ac:dyDescent="0.25">
      <c r="A11155" s="61" t="s">
        <v>295</v>
      </c>
      <c r="B11155" s="61" t="s">
        <v>296</v>
      </c>
      <c r="C11155">
        <v>1931</v>
      </c>
      <c r="D11155" s="61" t="s">
        <v>2404</v>
      </c>
    </row>
    <row r="11156" spans="1:4" hidden="1" x14ac:dyDescent="0.25">
      <c r="A11156" s="61" t="s">
        <v>295</v>
      </c>
      <c r="B11156" s="61" t="s">
        <v>296</v>
      </c>
      <c r="C11156">
        <v>1932</v>
      </c>
      <c r="D11156" s="61" t="s">
        <v>2404</v>
      </c>
    </row>
    <row r="11157" spans="1:4" hidden="1" x14ac:dyDescent="0.25">
      <c r="A11157" s="61" t="s">
        <v>295</v>
      </c>
      <c r="B11157" s="61" t="s">
        <v>296</v>
      </c>
      <c r="C11157">
        <v>1933</v>
      </c>
      <c r="D11157" s="61" t="s">
        <v>2404</v>
      </c>
    </row>
    <row r="11158" spans="1:4" hidden="1" x14ac:dyDescent="0.25">
      <c r="A11158" s="61" t="s">
        <v>295</v>
      </c>
      <c r="B11158" s="61" t="s">
        <v>296</v>
      </c>
      <c r="C11158">
        <v>1934</v>
      </c>
      <c r="D11158" s="61" t="s">
        <v>1841</v>
      </c>
    </row>
    <row r="11159" spans="1:4" hidden="1" x14ac:dyDescent="0.25">
      <c r="A11159" s="61" t="s">
        <v>295</v>
      </c>
      <c r="B11159" s="61" t="s">
        <v>296</v>
      </c>
      <c r="C11159">
        <v>1935</v>
      </c>
      <c r="D11159" s="61" t="s">
        <v>1841</v>
      </c>
    </row>
    <row r="11160" spans="1:4" hidden="1" x14ac:dyDescent="0.25">
      <c r="A11160" s="61" t="s">
        <v>295</v>
      </c>
      <c r="B11160" s="61" t="s">
        <v>296</v>
      </c>
      <c r="C11160">
        <v>1936</v>
      </c>
      <c r="D11160" s="61" t="s">
        <v>1841</v>
      </c>
    </row>
    <row r="11161" spans="1:4" hidden="1" x14ac:dyDescent="0.25">
      <c r="A11161" s="61" t="s">
        <v>295</v>
      </c>
      <c r="B11161" s="61" t="s">
        <v>296</v>
      </c>
      <c r="C11161">
        <v>1937</v>
      </c>
      <c r="D11161" s="61" t="s">
        <v>1841</v>
      </c>
    </row>
    <row r="11162" spans="1:4" hidden="1" x14ac:dyDescent="0.25">
      <c r="A11162" s="61" t="s">
        <v>295</v>
      </c>
      <c r="B11162" s="61" t="s">
        <v>296</v>
      </c>
      <c r="C11162">
        <v>1938</v>
      </c>
      <c r="D11162" s="61" t="s">
        <v>2896</v>
      </c>
    </row>
    <row r="11163" spans="1:4" hidden="1" x14ac:dyDescent="0.25">
      <c r="A11163" s="61" t="s">
        <v>295</v>
      </c>
      <c r="B11163" s="61" t="s">
        <v>296</v>
      </c>
      <c r="C11163">
        <v>1939</v>
      </c>
      <c r="D11163" s="61" t="s">
        <v>2897</v>
      </c>
    </row>
    <row r="11164" spans="1:4" hidden="1" x14ac:dyDescent="0.25">
      <c r="A11164" s="61" t="s">
        <v>295</v>
      </c>
      <c r="B11164" s="61" t="s">
        <v>296</v>
      </c>
      <c r="C11164">
        <v>1940</v>
      </c>
      <c r="D11164" s="61" t="s">
        <v>2897</v>
      </c>
    </row>
    <row r="11165" spans="1:4" hidden="1" x14ac:dyDescent="0.25">
      <c r="A11165" s="61" t="s">
        <v>295</v>
      </c>
      <c r="B11165" s="61" t="s">
        <v>296</v>
      </c>
      <c r="C11165">
        <v>1941</v>
      </c>
      <c r="D11165" s="61" t="s">
        <v>2897</v>
      </c>
    </row>
    <row r="11166" spans="1:4" hidden="1" x14ac:dyDescent="0.25">
      <c r="A11166" s="61" t="s">
        <v>295</v>
      </c>
      <c r="B11166" s="61" t="s">
        <v>296</v>
      </c>
      <c r="C11166">
        <v>1942</v>
      </c>
      <c r="D11166" s="61" t="s">
        <v>2897</v>
      </c>
    </row>
    <row r="11167" spans="1:4" hidden="1" x14ac:dyDescent="0.25">
      <c r="A11167" s="61" t="s">
        <v>295</v>
      </c>
      <c r="B11167" s="61" t="s">
        <v>296</v>
      </c>
      <c r="C11167">
        <v>1943</v>
      </c>
      <c r="D11167" s="61" t="s">
        <v>2897</v>
      </c>
    </row>
    <row r="11168" spans="1:4" hidden="1" x14ac:dyDescent="0.25">
      <c r="A11168" s="61" t="s">
        <v>295</v>
      </c>
      <c r="B11168" s="61" t="s">
        <v>296</v>
      </c>
      <c r="C11168">
        <v>1944</v>
      </c>
      <c r="D11168" s="61" t="s">
        <v>2897</v>
      </c>
    </row>
    <row r="11169" spans="1:4" hidden="1" x14ac:dyDescent="0.25">
      <c r="A11169" s="61" t="s">
        <v>295</v>
      </c>
      <c r="B11169" s="61" t="s">
        <v>296</v>
      </c>
      <c r="C11169">
        <v>1945</v>
      </c>
      <c r="D11169" s="61" t="s">
        <v>2897</v>
      </c>
    </row>
    <row r="11170" spans="1:4" hidden="1" x14ac:dyDescent="0.25">
      <c r="A11170" s="61" t="s">
        <v>295</v>
      </c>
      <c r="B11170" s="61" t="s">
        <v>296</v>
      </c>
      <c r="C11170">
        <v>1946</v>
      </c>
      <c r="D11170" s="61" t="s">
        <v>2896</v>
      </c>
    </row>
    <row r="11171" spans="1:4" hidden="1" x14ac:dyDescent="0.25">
      <c r="A11171" s="61" t="s">
        <v>295</v>
      </c>
      <c r="B11171" s="61" t="s">
        <v>296</v>
      </c>
      <c r="C11171">
        <v>1947</v>
      </c>
      <c r="D11171" s="61" t="s">
        <v>1840</v>
      </c>
    </row>
    <row r="11172" spans="1:4" hidden="1" x14ac:dyDescent="0.25">
      <c r="A11172" s="61" t="s">
        <v>295</v>
      </c>
      <c r="B11172" s="61" t="s">
        <v>296</v>
      </c>
      <c r="C11172">
        <v>1948</v>
      </c>
      <c r="D11172" s="61" t="s">
        <v>1840</v>
      </c>
    </row>
    <row r="11173" spans="1:4" hidden="1" x14ac:dyDescent="0.25">
      <c r="A11173" s="61" t="s">
        <v>295</v>
      </c>
      <c r="B11173" s="61" t="s">
        <v>296</v>
      </c>
      <c r="C11173">
        <v>1949</v>
      </c>
      <c r="D11173" s="61" t="s">
        <v>1840</v>
      </c>
    </row>
    <row r="11174" spans="1:4" hidden="1" x14ac:dyDescent="0.25">
      <c r="A11174" s="61" t="s">
        <v>295</v>
      </c>
      <c r="B11174" s="61" t="s">
        <v>296</v>
      </c>
      <c r="C11174">
        <v>1950</v>
      </c>
      <c r="D11174" s="61" t="s">
        <v>2404</v>
      </c>
    </row>
    <row r="11175" spans="1:4" hidden="1" x14ac:dyDescent="0.25">
      <c r="A11175" s="61" t="s">
        <v>295</v>
      </c>
      <c r="B11175" s="61" t="s">
        <v>296</v>
      </c>
      <c r="C11175">
        <v>1951</v>
      </c>
      <c r="D11175" s="61" t="s">
        <v>2640</v>
      </c>
    </row>
    <row r="11176" spans="1:4" hidden="1" x14ac:dyDescent="0.25">
      <c r="A11176" s="61" t="s">
        <v>295</v>
      </c>
      <c r="B11176" s="61" t="s">
        <v>296</v>
      </c>
      <c r="C11176">
        <v>1952</v>
      </c>
      <c r="D11176" s="61" t="s">
        <v>2640</v>
      </c>
    </row>
    <row r="11177" spans="1:4" hidden="1" x14ac:dyDescent="0.25">
      <c r="A11177" s="61" t="s">
        <v>295</v>
      </c>
      <c r="B11177" s="61" t="s">
        <v>296</v>
      </c>
      <c r="C11177">
        <v>1953</v>
      </c>
      <c r="D11177" s="61" t="s">
        <v>2640</v>
      </c>
    </row>
    <row r="11178" spans="1:4" hidden="1" x14ac:dyDescent="0.25">
      <c r="A11178" s="61" t="s">
        <v>295</v>
      </c>
      <c r="B11178" s="61" t="s">
        <v>296</v>
      </c>
      <c r="C11178">
        <v>1954</v>
      </c>
      <c r="D11178" s="61" t="s">
        <v>2544</v>
      </c>
    </row>
    <row r="11179" spans="1:4" hidden="1" x14ac:dyDescent="0.25">
      <c r="A11179" s="61" t="s">
        <v>295</v>
      </c>
      <c r="B11179" s="61" t="s">
        <v>296</v>
      </c>
      <c r="C11179">
        <v>1955</v>
      </c>
      <c r="D11179" s="61" t="s">
        <v>2544</v>
      </c>
    </row>
    <row r="11180" spans="1:4" hidden="1" x14ac:dyDescent="0.25">
      <c r="A11180" s="61" t="s">
        <v>295</v>
      </c>
      <c r="B11180" s="61" t="s">
        <v>296</v>
      </c>
      <c r="C11180">
        <v>1956</v>
      </c>
      <c r="D11180" s="61" t="s">
        <v>2392</v>
      </c>
    </row>
    <row r="11181" spans="1:4" hidden="1" x14ac:dyDescent="0.25">
      <c r="A11181" s="61" t="s">
        <v>295</v>
      </c>
      <c r="B11181" s="61" t="s">
        <v>296</v>
      </c>
      <c r="C11181">
        <v>1957</v>
      </c>
      <c r="D11181" s="61" t="s">
        <v>2896</v>
      </c>
    </row>
    <row r="11182" spans="1:4" hidden="1" x14ac:dyDescent="0.25">
      <c r="A11182" s="61" t="s">
        <v>295</v>
      </c>
      <c r="B11182" s="61" t="s">
        <v>296</v>
      </c>
      <c r="C11182">
        <v>1958</v>
      </c>
      <c r="D11182" s="61" t="s">
        <v>2357</v>
      </c>
    </row>
    <row r="11183" spans="1:4" hidden="1" x14ac:dyDescent="0.25">
      <c r="A11183" s="61" t="s">
        <v>295</v>
      </c>
      <c r="B11183" s="61" t="s">
        <v>296</v>
      </c>
      <c r="C11183">
        <v>1959</v>
      </c>
      <c r="D11183" s="61" t="s">
        <v>2357</v>
      </c>
    </row>
    <row r="11184" spans="1:4" hidden="1" x14ac:dyDescent="0.25">
      <c r="A11184" s="61" t="s">
        <v>295</v>
      </c>
      <c r="B11184" s="61" t="s">
        <v>296</v>
      </c>
      <c r="C11184">
        <v>1960</v>
      </c>
      <c r="D11184" s="61" t="s">
        <v>2638</v>
      </c>
    </row>
    <row r="11185" spans="1:4" hidden="1" x14ac:dyDescent="0.25">
      <c r="A11185" s="61" t="s">
        <v>295</v>
      </c>
      <c r="B11185" s="61" t="s">
        <v>296</v>
      </c>
      <c r="C11185">
        <v>1961</v>
      </c>
      <c r="D11185" s="61" t="s">
        <v>2898</v>
      </c>
    </row>
    <row r="11186" spans="1:4" hidden="1" x14ac:dyDescent="0.25">
      <c r="A11186" s="61" t="s">
        <v>295</v>
      </c>
      <c r="B11186" s="61" t="s">
        <v>296</v>
      </c>
      <c r="C11186">
        <v>1962</v>
      </c>
      <c r="D11186" s="61" t="s">
        <v>2332</v>
      </c>
    </row>
    <row r="11187" spans="1:4" hidden="1" x14ac:dyDescent="0.25">
      <c r="A11187" s="61" t="s">
        <v>295</v>
      </c>
      <c r="B11187" s="61" t="s">
        <v>296</v>
      </c>
      <c r="C11187">
        <v>1963</v>
      </c>
      <c r="D11187" s="61" t="s">
        <v>2650</v>
      </c>
    </row>
    <row r="11188" spans="1:4" hidden="1" x14ac:dyDescent="0.25">
      <c r="A11188" s="61" t="s">
        <v>295</v>
      </c>
      <c r="B11188" s="61" t="s">
        <v>296</v>
      </c>
      <c r="C11188">
        <v>1964</v>
      </c>
      <c r="D11188" s="61" t="s">
        <v>1712</v>
      </c>
    </row>
    <row r="11189" spans="1:4" hidden="1" x14ac:dyDescent="0.25">
      <c r="A11189" s="61" t="s">
        <v>295</v>
      </c>
      <c r="B11189" s="61" t="s">
        <v>296</v>
      </c>
      <c r="C11189">
        <v>1965</v>
      </c>
      <c r="D11189" s="61" t="s">
        <v>1712</v>
      </c>
    </row>
    <row r="11190" spans="1:4" hidden="1" x14ac:dyDescent="0.25">
      <c r="A11190" s="61" t="s">
        <v>295</v>
      </c>
      <c r="B11190" s="61" t="s">
        <v>296</v>
      </c>
      <c r="C11190">
        <v>1966</v>
      </c>
      <c r="D11190" s="61" t="s">
        <v>1499</v>
      </c>
    </row>
    <row r="11191" spans="1:4" hidden="1" x14ac:dyDescent="0.25">
      <c r="A11191" s="61" t="s">
        <v>295</v>
      </c>
      <c r="B11191" s="61" t="s">
        <v>296</v>
      </c>
      <c r="C11191">
        <v>1967</v>
      </c>
      <c r="D11191" s="61" t="s">
        <v>2053</v>
      </c>
    </row>
    <row r="11192" spans="1:4" hidden="1" x14ac:dyDescent="0.25">
      <c r="A11192" s="61" t="s">
        <v>295</v>
      </c>
      <c r="B11192" s="61" t="s">
        <v>296</v>
      </c>
      <c r="C11192">
        <v>1968</v>
      </c>
      <c r="D11192" s="61" t="s">
        <v>2053</v>
      </c>
    </row>
    <row r="11193" spans="1:4" hidden="1" x14ac:dyDescent="0.25">
      <c r="A11193" s="61" t="s">
        <v>295</v>
      </c>
      <c r="B11193" s="61" t="s">
        <v>296</v>
      </c>
      <c r="C11193">
        <v>1969</v>
      </c>
      <c r="D11193" s="61" t="s">
        <v>2414</v>
      </c>
    </row>
    <row r="11194" spans="1:4" hidden="1" x14ac:dyDescent="0.25">
      <c r="A11194" s="61" t="s">
        <v>295</v>
      </c>
      <c r="B11194" s="61" t="s">
        <v>296</v>
      </c>
      <c r="C11194">
        <v>1970</v>
      </c>
      <c r="D11194" s="61" t="s">
        <v>2650</v>
      </c>
    </row>
    <row r="11195" spans="1:4" hidden="1" x14ac:dyDescent="0.25">
      <c r="A11195" s="61" t="s">
        <v>295</v>
      </c>
      <c r="B11195" s="61" t="s">
        <v>296</v>
      </c>
      <c r="C11195">
        <v>1971</v>
      </c>
      <c r="D11195" s="61" t="s">
        <v>2655</v>
      </c>
    </row>
    <row r="11196" spans="1:4" hidden="1" x14ac:dyDescent="0.25">
      <c r="A11196" s="61" t="s">
        <v>295</v>
      </c>
      <c r="B11196" s="61" t="s">
        <v>296</v>
      </c>
      <c r="C11196">
        <v>1972</v>
      </c>
      <c r="D11196" s="61" t="s">
        <v>543</v>
      </c>
    </row>
    <row r="11197" spans="1:4" hidden="1" x14ac:dyDescent="0.25">
      <c r="A11197" s="61" t="s">
        <v>295</v>
      </c>
      <c r="B11197" s="61" t="s">
        <v>296</v>
      </c>
      <c r="C11197">
        <v>1973</v>
      </c>
      <c r="D11197" s="61" t="s">
        <v>2294</v>
      </c>
    </row>
    <row r="11198" spans="1:4" hidden="1" x14ac:dyDescent="0.25">
      <c r="A11198" s="61" t="s">
        <v>295</v>
      </c>
      <c r="B11198" s="61" t="s">
        <v>296</v>
      </c>
      <c r="C11198">
        <v>1974</v>
      </c>
      <c r="D11198" s="61" t="s">
        <v>2294</v>
      </c>
    </row>
    <row r="11199" spans="1:4" hidden="1" x14ac:dyDescent="0.25">
      <c r="A11199" s="61" t="s">
        <v>295</v>
      </c>
      <c r="B11199" s="61" t="s">
        <v>296</v>
      </c>
      <c r="C11199">
        <v>1975</v>
      </c>
      <c r="D11199" s="61" t="s">
        <v>2294</v>
      </c>
    </row>
    <row r="11200" spans="1:4" hidden="1" x14ac:dyDescent="0.25">
      <c r="A11200" s="61" t="s">
        <v>295</v>
      </c>
      <c r="B11200" s="61" t="s">
        <v>296</v>
      </c>
      <c r="C11200">
        <v>1976</v>
      </c>
      <c r="D11200" s="61" t="s">
        <v>2294</v>
      </c>
    </row>
    <row r="11201" spans="1:4" hidden="1" x14ac:dyDescent="0.25">
      <c r="A11201" s="61" t="s">
        <v>295</v>
      </c>
      <c r="B11201" s="61" t="s">
        <v>296</v>
      </c>
      <c r="C11201">
        <v>1977</v>
      </c>
      <c r="D11201" s="61" t="s">
        <v>2294</v>
      </c>
    </row>
    <row r="11202" spans="1:4" hidden="1" x14ac:dyDescent="0.25">
      <c r="A11202" s="61" t="s">
        <v>295</v>
      </c>
      <c r="B11202" s="61" t="s">
        <v>296</v>
      </c>
      <c r="C11202">
        <v>1978</v>
      </c>
      <c r="D11202" s="61" t="s">
        <v>2294</v>
      </c>
    </row>
    <row r="11203" spans="1:4" hidden="1" x14ac:dyDescent="0.25">
      <c r="A11203" s="61" t="s">
        <v>295</v>
      </c>
      <c r="B11203" s="61" t="s">
        <v>296</v>
      </c>
      <c r="C11203">
        <v>1979</v>
      </c>
      <c r="D11203" s="61" t="s">
        <v>1718</v>
      </c>
    </row>
    <row r="11204" spans="1:4" hidden="1" x14ac:dyDescent="0.25">
      <c r="A11204" s="61" t="s">
        <v>295</v>
      </c>
      <c r="B11204" s="61" t="s">
        <v>296</v>
      </c>
      <c r="C11204">
        <v>1980</v>
      </c>
      <c r="D11204" s="61" t="s">
        <v>1781</v>
      </c>
    </row>
    <row r="11205" spans="1:4" hidden="1" x14ac:dyDescent="0.25">
      <c r="A11205" s="61" t="s">
        <v>295</v>
      </c>
      <c r="B11205" s="61" t="s">
        <v>296</v>
      </c>
      <c r="C11205">
        <v>1981</v>
      </c>
      <c r="D11205" s="61" t="s">
        <v>2652</v>
      </c>
    </row>
    <row r="11206" spans="1:4" hidden="1" x14ac:dyDescent="0.25">
      <c r="A11206" s="61" t="s">
        <v>295</v>
      </c>
      <c r="B11206" s="61" t="s">
        <v>296</v>
      </c>
      <c r="C11206">
        <v>1982</v>
      </c>
      <c r="D11206" s="61" t="s">
        <v>2180</v>
      </c>
    </row>
    <row r="11207" spans="1:4" hidden="1" x14ac:dyDescent="0.25">
      <c r="A11207" s="61" t="s">
        <v>295</v>
      </c>
      <c r="B11207" s="61" t="s">
        <v>296</v>
      </c>
      <c r="C11207">
        <v>1983</v>
      </c>
      <c r="D11207" s="61" t="s">
        <v>2180</v>
      </c>
    </row>
    <row r="11208" spans="1:4" hidden="1" x14ac:dyDescent="0.25">
      <c r="A11208" s="61" t="s">
        <v>295</v>
      </c>
      <c r="B11208" s="61" t="s">
        <v>296</v>
      </c>
      <c r="C11208">
        <v>1984</v>
      </c>
      <c r="D11208" s="61" t="s">
        <v>2180</v>
      </c>
    </row>
    <row r="11209" spans="1:4" hidden="1" x14ac:dyDescent="0.25">
      <c r="A11209" s="61" t="s">
        <v>295</v>
      </c>
      <c r="B11209" s="61" t="s">
        <v>296</v>
      </c>
      <c r="C11209">
        <v>1985</v>
      </c>
      <c r="D11209" s="61" t="s">
        <v>2354</v>
      </c>
    </row>
    <row r="11210" spans="1:4" hidden="1" x14ac:dyDescent="0.25">
      <c r="A11210" s="61" t="s">
        <v>295</v>
      </c>
      <c r="B11210" s="61" t="s">
        <v>296</v>
      </c>
      <c r="C11210">
        <v>1986</v>
      </c>
      <c r="D11210" s="61" t="s">
        <v>2354</v>
      </c>
    </row>
    <row r="11211" spans="1:4" hidden="1" x14ac:dyDescent="0.25">
      <c r="A11211" s="61" t="s">
        <v>295</v>
      </c>
      <c r="B11211" s="61" t="s">
        <v>296</v>
      </c>
      <c r="C11211">
        <v>1987</v>
      </c>
      <c r="D11211" s="61" t="s">
        <v>2354</v>
      </c>
    </row>
    <row r="11212" spans="1:4" hidden="1" x14ac:dyDescent="0.25">
      <c r="A11212" s="61" t="s">
        <v>295</v>
      </c>
      <c r="B11212" s="61" t="s">
        <v>296</v>
      </c>
      <c r="C11212">
        <v>1988</v>
      </c>
      <c r="D11212" s="61" t="s">
        <v>530</v>
      </c>
    </row>
    <row r="11213" spans="1:4" hidden="1" x14ac:dyDescent="0.25">
      <c r="A11213" s="61" t="s">
        <v>295</v>
      </c>
      <c r="B11213" s="61" t="s">
        <v>296</v>
      </c>
      <c r="C11213">
        <v>1989</v>
      </c>
      <c r="D11213" s="61" t="s">
        <v>530</v>
      </c>
    </row>
    <row r="11214" spans="1:4" hidden="1" x14ac:dyDescent="0.25">
      <c r="A11214" s="61" t="s">
        <v>295</v>
      </c>
      <c r="B11214" s="61" t="s">
        <v>296</v>
      </c>
      <c r="C11214">
        <v>1990</v>
      </c>
      <c r="D11214" s="61" t="s">
        <v>2111</v>
      </c>
    </row>
    <row r="11215" spans="1:4" hidden="1" x14ac:dyDescent="0.25">
      <c r="A11215" s="61" t="s">
        <v>295</v>
      </c>
      <c r="B11215" s="61" t="s">
        <v>296</v>
      </c>
      <c r="C11215">
        <v>1991</v>
      </c>
      <c r="D11215" s="61" t="s">
        <v>2111</v>
      </c>
    </row>
    <row r="11216" spans="1:4" hidden="1" x14ac:dyDescent="0.25">
      <c r="A11216" s="61" t="s">
        <v>295</v>
      </c>
      <c r="B11216" s="61" t="s">
        <v>296</v>
      </c>
      <c r="C11216">
        <v>1992</v>
      </c>
      <c r="D11216" s="61" t="s">
        <v>529</v>
      </c>
    </row>
    <row r="11217" spans="1:4" hidden="1" x14ac:dyDescent="0.25">
      <c r="A11217" s="61" t="s">
        <v>295</v>
      </c>
      <c r="B11217" s="61" t="s">
        <v>296</v>
      </c>
      <c r="C11217">
        <v>1993</v>
      </c>
      <c r="D11217" s="61" t="s">
        <v>2169</v>
      </c>
    </row>
    <row r="11218" spans="1:4" hidden="1" x14ac:dyDescent="0.25">
      <c r="A11218" s="61" t="s">
        <v>295</v>
      </c>
      <c r="B11218" s="61" t="s">
        <v>296</v>
      </c>
      <c r="C11218">
        <v>1994</v>
      </c>
      <c r="D11218" s="61" t="s">
        <v>2332</v>
      </c>
    </row>
    <row r="11219" spans="1:4" hidden="1" x14ac:dyDescent="0.25">
      <c r="A11219" s="61" t="s">
        <v>295</v>
      </c>
      <c r="B11219" s="61" t="s">
        <v>296</v>
      </c>
      <c r="C11219">
        <v>1995</v>
      </c>
      <c r="D11219" s="61" t="s">
        <v>2332</v>
      </c>
    </row>
    <row r="11220" spans="1:4" hidden="1" x14ac:dyDescent="0.25">
      <c r="A11220" s="61" t="s">
        <v>295</v>
      </c>
      <c r="B11220" s="61" t="s">
        <v>296</v>
      </c>
      <c r="C11220">
        <v>1996</v>
      </c>
      <c r="D11220" s="61" t="s">
        <v>2510</v>
      </c>
    </row>
    <row r="11221" spans="1:4" hidden="1" x14ac:dyDescent="0.25">
      <c r="A11221" s="61" t="s">
        <v>295</v>
      </c>
      <c r="B11221" s="61" t="s">
        <v>296</v>
      </c>
      <c r="C11221">
        <v>1997</v>
      </c>
      <c r="D11221" s="61" t="s">
        <v>1692</v>
      </c>
    </row>
    <row r="11222" spans="1:4" hidden="1" x14ac:dyDescent="0.25">
      <c r="A11222" s="61" t="s">
        <v>295</v>
      </c>
      <c r="B11222" s="61" t="s">
        <v>296</v>
      </c>
      <c r="C11222">
        <v>1998</v>
      </c>
      <c r="D11222" s="61" t="s">
        <v>1783</v>
      </c>
    </row>
    <row r="11223" spans="1:4" hidden="1" x14ac:dyDescent="0.25">
      <c r="A11223" s="61" t="s">
        <v>295</v>
      </c>
      <c r="B11223" s="61" t="s">
        <v>296</v>
      </c>
      <c r="C11223">
        <v>1999</v>
      </c>
      <c r="D11223" s="61" t="s">
        <v>1783</v>
      </c>
    </row>
    <row r="11224" spans="1:4" hidden="1" x14ac:dyDescent="0.25">
      <c r="A11224" s="61" t="s">
        <v>295</v>
      </c>
      <c r="B11224" s="61" t="s">
        <v>296</v>
      </c>
      <c r="C11224">
        <v>2000</v>
      </c>
      <c r="D11224" s="61" t="s">
        <v>2163</v>
      </c>
    </row>
    <row r="11225" spans="1:4" hidden="1" x14ac:dyDescent="0.25">
      <c r="A11225" s="61" t="s">
        <v>295</v>
      </c>
      <c r="B11225" s="61" t="s">
        <v>296</v>
      </c>
      <c r="C11225">
        <v>2001</v>
      </c>
      <c r="D11225" s="61" t="s">
        <v>2163</v>
      </c>
    </row>
    <row r="11226" spans="1:4" hidden="1" x14ac:dyDescent="0.25">
      <c r="A11226" s="61" t="s">
        <v>295</v>
      </c>
      <c r="B11226" s="61" t="s">
        <v>296</v>
      </c>
      <c r="C11226">
        <v>2002</v>
      </c>
      <c r="D11226" s="61" t="s">
        <v>2577</v>
      </c>
    </row>
    <row r="11227" spans="1:4" hidden="1" x14ac:dyDescent="0.25">
      <c r="A11227" s="61" t="s">
        <v>295</v>
      </c>
      <c r="B11227" s="61" t="s">
        <v>296</v>
      </c>
      <c r="C11227">
        <v>2003</v>
      </c>
      <c r="D11227" s="61" t="s">
        <v>2163</v>
      </c>
    </row>
    <row r="11228" spans="1:4" hidden="1" x14ac:dyDescent="0.25">
      <c r="A11228" s="61" t="s">
        <v>295</v>
      </c>
      <c r="B11228" s="61" t="s">
        <v>296</v>
      </c>
      <c r="C11228">
        <v>2004</v>
      </c>
      <c r="D11228" s="61" t="s">
        <v>2163</v>
      </c>
    </row>
    <row r="11229" spans="1:4" hidden="1" x14ac:dyDescent="0.25">
      <c r="A11229" s="61" t="s">
        <v>295</v>
      </c>
      <c r="B11229" s="61" t="s">
        <v>296</v>
      </c>
      <c r="C11229">
        <v>2005</v>
      </c>
      <c r="D11229" s="61" t="s">
        <v>2163</v>
      </c>
    </row>
    <row r="11230" spans="1:4" hidden="1" x14ac:dyDescent="0.25">
      <c r="A11230" s="61" t="s">
        <v>295</v>
      </c>
      <c r="B11230" s="61" t="s">
        <v>296</v>
      </c>
      <c r="C11230">
        <v>2006</v>
      </c>
      <c r="D11230" s="61" t="s">
        <v>2163</v>
      </c>
    </row>
    <row r="11231" spans="1:4" hidden="1" x14ac:dyDescent="0.25">
      <c r="A11231" s="61" t="s">
        <v>295</v>
      </c>
      <c r="B11231" s="61" t="s">
        <v>296</v>
      </c>
      <c r="C11231">
        <v>2007</v>
      </c>
      <c r="D11231" s="61" t="s">
        <v>2899</v>
      </c>
    </row>
    <row r="11232" spans="1:4" hidden="1" x14ac:dyDescent="0.25">
      <c r="A11232" s="61" t="s">
        <v>295</v>
      </c>
      <c r="B11232" s="61" t="s">
        <v>296</v>
      </c>
      <c r="C11232">
        <v>2008</v>
      </c>
      <c r="D11232" s="61" t="s">
        <v>2899</v>
      </c>
    </row>
    <row r="11233" spans="1:4" hidden="1" x14ac:dyDescent="0.25">
      <c r="A11233" s="61" t="s">
        <v>295</v>
      </c>
      <c r="B11233" s="61" t="s">
        <v>296</v>
      </c>
      <c r="C11233">
        <v>2009</v>
      </c>
      <c r="D11233" s="61" t="s">
        <v>2899</v>
      </c>
    </row>
    <row r="11234" spans="1:4" hidden="1" x14ac:dyDescent="0.25">
      <c r="A11234" s="61" t="s">
        <v>295</v>
      </c>
      <c r="B11234" s="61" t="s">
        <v>296</v>
      </c>
      <c r="C11234">
        <v>2010</v>
      </c>
      <c r="D11234" s="61" t="s">
        <v>2900</v>
      </c>
    </row>
    <row r="11235" spans="1:4" hidden="1" x14ac:dyDescent="0.25">
      <c r="A11235" s="61" t="s">
        <v>295</v>
      </c>
      <c r="B11235" s="61" t="s">
        <v>296</v>
      </c>
      <c r="C11235">
        <v>2011</v>
      </c>
      <c r="D11235" s="61" t="s">
        <v>2900</v>
      </c>
    </row>
    <row r="11236" spans="1:4" hidden="1" x14ac:dyDescent="0.25">
      <c r="A11236" s="61" t="s">
        <v>295</v>
      </c>
      <c r="B11236" s="61" t="s">
        <v>296</v>
      </c>
      <c r="C11236">
        <v>2012</v>
      </c>
      <c r="D11236" s="61" t="s">
        <v>2901</v>
      </c>
    </row>
    <row r="11237" spans="1:4" hidden="1" x14ac:dyDescent="0.25">
      <c r="A11237" s="61" t="s">
        <v>295</v>
      </c>
      <c r="B11237" s="61" t="s">
        <v>296</v>
      </c>
      <c r="C11237">
        <v>2013</v>
      </c>
      <c r="D11237" s="61" t="s">
        <v>2418</v>
      </c>
    </row>
    <row r="11238" spans="1:4" hidden="1" x14ac:dyDescent="0.25">
      <c r="A11238" s="61" t="s">
        <v>295</v>
      </c>
      <c r="B11238" s="61" t="s">
        <v>296</v>
      </c>
      <c r="C11238">
        <v>2014</v>
      </c>
      <c r="D11238" s="61" t="s">
        <v>1740</v>
      </c>
    </row>
    <row r="11239" spans="1:4" hidden="1" x14ac:dyDescent="0.25">
      <c r="A11239" s="61" t="s">
        <v>295</v>
      </c>
      <c r="B11239" s="61" t="s">
        <v>296</v>
      </c>
      <c r="C11239">
        <v>2015</v>
      </c>
      <c r="D11239" s="61" t="s">
        <v>1736</v>
      </c>
    </row>
    <row r="11240" spans="1:4" hidden="1" x14ac:dyDescent="0.25">
      <c r="A11240" s="61" t="s">
        <v>295</v>
      </c>
      <c r="B11240" s="61" t="s">
        <v>296</v>
      </c>
      <c r="C11240">
        <v>2016</v>
      </c>
      <c r="D11240" s="61" t="s">
        <v>1785</v>
      </c>
    </row>
    <row r="11241" spans="1:4" hidden="1" x14ac:dyDescent="0.25">
      <c r="A11241" s="61" t="s">
        <v>295</v>
      </c>
      <c r="B11241" s="61" t="s">
        <v>296</v>
      </c>
      <c r="C11241">
        <v>2017</v>
      </c>
      <c r="D11241" s="61" t="s">
        <v>2902</v>
      </c>
    </row>
    <row r="11242" spans="1:4" hidden="1" x14ac:dyDescent="0.25">
      <c r="A11242" s="61" t="s">
        <v>295</v>
      </c>
      <c r="B11242" s="61" t="s">
        <v>296</v>
      </c>
      <c r="C11242">
        <v>2018</v>
      </c>
      <c r="D11242" s="61" t="s">
        <v>2558</v>
      </c>
    </row>
    <row r="11243" spans="1:4" hidden="1" x14ac:dyDescent="0.25">
      <c r="A11243" s="61" t="s">
        <v>295</v>
      </c>
      <c r="B11243" s="61" t="s">
        <v>296</v>
      </c>
      <c r="C11243">
        <v>2019</v>
      </c>
      <c r="D11243" s="61" t="s">
        <v>2258</v>
      </c>
    </row>
    <row r="11244" spans="1:4" hidden="1" x14ac:dyDescent="0.25">
      <c r="A11244" s="61" t="s">
        <v>295</v>
      </c>
      <c r="B11244" s="61" t="s">
        <v>296</v>
      </c>
      <c r="C11244">
        <v>2020</v>
      </c>
      <c r="D11244" s="61" t="s">
        <v>2260</v>
      </c>
    </row>
    <row r="11245" spans="1:4" hidden="1" x14ac:dyDescent="0.25">
      <c r="A11245" s="61" t="s">
        <v>295</v>
      </c>
      <c r="B11245" s="61" t="s">
        <v>296</v>
      </c>
      <c r="C11245">
        <v>2021</v>
      </c>
      <c r="D11245" s="61" t="s">
        <v>2384</v>
      </c>
    </row>
    <row r="11246" spans="1:4" hidden="1" x14ac:dyDescent="0.25">
      <c r="A11246" s="61" t="s">
        <v>295</v>
      </c>
      <c r="B11246" s="61" t="s">
        <v>296</v>
      </c>
      <c r="C11246">
        <v>2022</v>
      </c>
      <c r="D11246" s="61" t="s">
        <v>2898</v>
      </c>
    </row>
    <row r="11247" spans="1:4" x14ac:dyDescent="0.25">
      <c r="A11247" s="61" t="s">
        <v>295</v>
      </c>
      <c r="B11247" s="61" t="s">
        <v>296</v>
      </c>
      <c r="C11247">
        <v>2023</v>
      </c>
      <c r="D11247" s="61">
        <v>0.54300000000000004</v>
      </c>
    </row>
    <row r="11248" spans="1:4" hidden="1" x14ac:dyDescent="0.25">
      <c r="A11248" s="61" t="s">
        <v>128</v>
      </c>
      <c r="B11248" s="61" t="s">
        <v>306</v>
      </c>
      <c r="C11248">
        <v>1789</v>
      </c>
      <c r="D11248" s="61" t="s">
        <v>1508</v>
      </c>
    </row>
    <row r="11249" spans="1:4" hidden="1" x14ac:dyDescent="0.25">
      <c r="A11249" s="61" t="s">
        <v>128</v>
      </c>
      <c r="B11249" s="61" t="s">
        <v>306</v>
      </c>
      <c r="C11249">
        <v>1790</v>
      </c>
      <c r="D11249" s="61" t="s">
        <v>1508</v>
      </c>
    </row>
    <row r="11250" spans="1:4" hidden="1" x14ac:dyDescent="0.25">
      <c r="A11250" s="61" t="s">
        <v>128</v>
      </c>
      <c r="B11250" s="61" t="s">
        <v>306</v>
      </c>
      <c r="C11250">
        <v>1791</v>
      </c>
      <c r="D11250" s="61" t="s">
        <v>1508</v>
      </c>
    </row>
    <row r="11251" spans="1:4" hidden="1" x14ac:dyDescent="0.25">
      <c r="A11251" s="61" t="s">
        <v>128</v>
      </c>
      <c r="B11251" s="61" t="s">
        <v>306</v>
      </c>
      <c r="C11251">
        <v>1792</v>
      </c>
      <c r="D11251" s="61" t="s">
        <v>1508</v>
      </c>
    </row>
    <row r="11252" spans="1:4" hidden="1" x14ac:dyDescent="0.25">
      <c r="A11252" s="61" t="s">
        <v>128</v>
      </c>
      <c r="B11252" s="61" t="s">
        <v>306</v>
      </c>
      <c r="C11252">
        <v>1793</v>
      </c>
      <c r="D11252" s="61" t="s">
        <v>1508</v>
      </c>
    </row>
    <row r="11253" spans="1:4" hidden="1" x14ac:dyDescent="0.25">
      <c r="A11253" s="61" t="s">
        <v>128</v>
      </c>
      <c r="B11253" s="61" t="s">
        <v>306</v>
      </c>
      <c r="C11253">
        <v>1794</v>
      </c>
      <c r="D11253" s="61" t="s">
        <v>1508</v>
      </c>
    </row>
    <row r="11254" spans="1:4" hidden="1" x14ac:dyDescent="0.25">
      <c r="A11254" s="61" t="s">
        <v>128</v>
      </c>
      <c r="B11254" s="61" t="s">
        <v>306</v>
      </c>
      <c r="C11254">
        <v>1795</v>
      </c>
      <c r="D11254" s="61" t="s">
        <v>1508</v>
      </c>
    </row>
    <row r="11255" spans="1:4" hidden="1" x14ac:dyDescent="0.25">
      <c r="A11255" s="61" t="s">
        <v>128</v>
      </c>
      <c r="B11255" s="61" t="s">
        <v>306</v>
      </c>
      <c r="C11255">
        <v>1796</v>
      </c>
      <c r="D11255" s="61" t="s">
        <v>1508</v>
      </c>
    </row>
    <row r="11256" spans="1:4" hidden="1" x14ac:dyDescent="0.25">
      <c r="A11256" s="61" t="s">
        <v>128</v>
      </c>
      <c r="B11256" s="61" t="s">
        <v>306</v>
      </c>
      <c r="C11256">
        <v>1797</v>
      </c>
      <c r="D11256" s="61" t="s">
        <v>1508</v>
      </c>
    </row>
    <row r="11257" spans="1:4" hidden="1" x14ac:dyDescent="0.25">
      <c r="A11257" s="61" t="s">
        <v>128</v>
      </c>
      <c r="B11257" s="61" t="s">
        <v>306</v>
      </c>
      <c r="C11257">
        <v>1798</v>
      </c>
      <c r="D11257" s="61" t="s">
        <v>1508</v>
      </c>
    </row>
    <row r="11258" spans="1:4" hidden="1" x14ac:dyDescent="0.25">
      <c r="A11258" s="61" t="s">
        <v>128</v>
      </c>
      <c r="B11258" s="61" t="s">
        <v>306</v>
      </c>
      <c r="C11258">
        <v>1799</v>
      </c>
      <c r="D11258" s="61" t="s">
        <v>1508</v>
      </c>
    </row>
    <row r="11259" spans="1:4" hidden="1" x14ac:dyDescent="0.25">
      <c r="A11259" s="61" t="s">
        <v>128</v>
      </c>
      <c r="B11259" s="61" t="s">
        <v>306</v>
      </c>
      <c r="C11259">
        <v>1800</v>
      </c>
      <c r="D11259" s="61" t="s">
        <v>1508</v>
      </c>
    </row>
    <row r="11260" spans="1:4" hidden="1" x14ac:dyDescent="0.25">
      <c r="A11260" s="61" t="s">
        <v>128</v>
      </c>
      <c r="B11260" s="61" t="s">
        <v>306</v>
      </c>
      <c r="C11260">
        <v>1801</v>
      </c>
      <c r="D11260" s="61" t="s">
        <v>1508</v>
      </c>
    </row>
    <row r="11261" spans="1:4" hidden="1" x14ac:dyDescent="0.25">
      <c r="A11261" s="61" t="s">
        <v>128</v>
      </c>
      <c r="B11261" s="61" t="s">
        <v>306</v>
      </c>
      <c r="C11261">
        <v>1802</v>
      </c>
      <c r="D11261" s="61" t="s">
        <v>1508</v>
      </c>
    </row>
    <row r="11262" spans="1:4" hidden="1" x14ac:dyDescent="0.25">
      <c r="A11262" s="61" t="s">
        <v>128</v>
      </c>
      <c r="B11262" s="61" t="s">
        <v>306</v>
      </c>
      <c r="C11262">
        <v>1803</v>
      </c>
      <c r="D11262" s="61" t="s">
        <v>1508</v>
      </c>
    </row>
    <row r="11263" spans="1:4" hidden="1" x14ac:dyDescent="0.25">
      <c r="A11263" s="61" t="s">
        <v>128</v>
      </c>
      <c r="B11263" s="61" t="s">
        <v>306</v>
      </c>
      <c r="C11263">
        <v>1804</v>
      </c>
      <c r="D11263" s="61" t="s">
        <v>1508</v>
      </c>
    </row>
    <row r="11264" spans="1:4" hidden="1" x14ac:dyDescent="0.25">
      <c r="A11264" s="61" t="s">
        <v>128</v>
      </c>
      <c r="B11264" s="61" t="s">
        <v>306</v>
      </c>
      <c r="C11264">
        <v>1805</v>
      </c>
      <c r="D11264" s="61" t="s">
        <v>1508</v>
      </c>
    </row>
    <row r="11265" spans="1:4" hidden="1" x14ac:dyDescent="0.25">
      <c r="A11265" s="61" t="s">
        <v>128</v>
      </c>
      <c r="B11265" s="61" t="s">
        <v>306</v>
      </c>
      <c r="C11265">
        <v>1806</v>
      </c>
      <c r="D11265" s="61" t="s">
        <v>1508</v>
      </c>
    </row>
    <row r="11266" spans="1:4" hidden="1" x14ac:dyDescent="0.25">
      <c r="A11266" s="61" t="s">
        <v>128</v>
      </c>
      <c r="B11266" s="61" t="s">
        <v>306</v>
      </c>
      <c r="C11266">
        <v>1807</v>
      </c>
      <c r="D11266" s="61" t="s">
        <v>1508</v>
      </c>
    </row>
    <row r="11267" spans="1:4" hidden="1" x14ac:dyDescent="0.25">
      <c r="A11267" s="61" t="s">
        <v>128</v>
      </c>
      <c r="B11267" s="61" t="s">
        <v>306</v>
      </c>
      <c r="C11267">
        <v>1808</v>
      </c>
      <c r="D11267" s="61" t="s">
        <v>1529</v>
      </c>
    </row>
    <row r="11268" spans="1:4" hidden="1" x14ac:dyDescent="0.25">
      <c r="A11268" s="61" t="s">
        <v>128</v>
      </c>
      <c r="B11268" s="61" t="s">
        <v>306</v>
      </c>
      <c r="C11268">
        <v>1809</v>
      </c>
      <c r="D11268" s="61" t="s">
        <v>570</v>
      </c>
    </row>
    <row r="11269" spans="1:4" hidden="1" x14ac:dyDescent="0.25">
      <c r="A11269" s="61" t="s">
        <v>128</v>
      </c>
      <c r="B11269" s="61" t="s">
        <v>306</v>
      </c>
      <c r="C11269">
        <v>1810</v>
      </c>
      <c r="D11269" s="61" t="s">
        <v>570</v>
      </c>
    </row>
    <row r="11270" spans="1:4" hidden="1" x14ac:dyDescent="0.25">
      <c r="A11270" s="61" t="s">
        <v>128</v>
      </c>
      <c r="B11270" s="61" t="s">
        <v>306</v>
      </c>
      <c r="C11270">
        <v>1811</v>
      </c>
      <c r="D11270" s="61" t="s">
        <v>570</v>
      </c>
    </row>
    <row r="11271" spans="1:4" hidden="1" x14ac:dyDescent="0.25">
      <c r="A11271" s="61" t="s">
        <v>128</v>
      </c>
      <c r="B11271" s="61" t="s">
        <v>306</v>
      </c>
      <c r="C11271">
        <v>1812</v>
      </c>
      <c r="D11271" s="61" t="s">
        <v>570</v>
      </c>
    </row>
    <row r="11272" spans="1:4" hidden="1" x14ac:dyDescent="0.25">
      <c r="A11272" s="61" t="s">
        <v>128</v>
      </c>
      <c r="B11272" s="61" t="s">
        <v>306</v>
      </c>
      <c r="C11272">
        <v>1813</v>
      </c>
      <c r="D11272" s="61" t="s">
        <v>570</v>
      </c>
    </row>
    <row r="11273" spans="1:4" hidden="1" x14ac:dyDescent="0.25">
      <c r="A11273" s="61" t="s">
        <v>128</v>
      </c>
      <c r="B11273" s="61" t="s">
        <v>306</v>
      </c>
      <c r="C11273">
        <v>1814</v>
      </c>
      <c r="D11273" s="61" t="s">
        <v>570</v>
      </c>
    </row>
    <row r="11274" spans="1:4" hidden="1" x14ac:dyDescent="0.25">
      <c r="A11274" s="61" t="s">
        <v>128</v>
      </c>
      <c r="B11274" s="61" t="s">
        <v>306</v>
      </c>
      <c r="C11274">
        <v>1815</v>
      </c>
      <c r="D11274" s="61" t="s">
        <v>570</v>
      </c>
    </row>
    <row r="11275" spans="1:4" hidden="1" x14ac:dyDescent="0.25">
      <c r="A11275" s="61" t="s">
        <v>128</v>
      </c>
      <c r="B11275" s="61" t="s">
        <v>306</v>
      </c>
      <c r="C11275">
        <v>1816</v>
      </c>
      <c r="D11275" s="61" t="s">
        <v>570</v>
      </c>
    </row>
    <row r="11276" spans="1:4" hidden="1" x14ac:dyDescent="0.25">
      <c r="A11276" s="61" t="s">
        <v>128</v>
      </c>
      <c r="B11276" s="61" t="s">
        <v>306</v>
      </c>
      <c r="C11276">
        <v>1817</v>
      </c>
      <c r="D11276" s="61" t="s">
        <v>570</v>
      </c>
    </row>
    <row r="11277" spans="1:4" hidden="1" x14ac:dyDescent="0.25">
      <c r="A11277" s="61" t="s">
        <v>128</v>
      </c>
      <c r="B11277" s="61" t="s">
        <v>306</v>
      </c>
      <c r="C11277">
        <v>1818</v>
      </c>
      <c r="D11277" s="61" t="s">
        <v>570</v>
      </c>
    </row>
    <row r="11278" spans="1:4" hidden="1" x14ac:dyDescent="0.25">
      <c r="A11278" s="61" t="s">
        <v>128</v>
      </c>
      <c r="B11278" s="61" t="s">
        <v>306</v>
      </c>
      <c r="C11278">
        <v>1819</v>
      </c>
      <c r="D11278" s="61" t="s">
        <v>570</v>
      </c>
    </row>
    <row r="11279" spans="1:4" hidden="1" x14ac:dyDescent="0.25">
      <c r="A11279" s="61" t="s">
        <v>128</v>
      </c>
      <c r="B11279" s="61" t="s">
        <v>306</v>
      </c>
      <c r="C11279">
        <v>1820</v>
      </c>
      <c r="D11279" s="61" t="s">
        <v>570</v>
      </c>
    </row>
    <row r="11280" spans="1:4" hidden="1" x14ac:dyDescent="0.25">
      <c r="A11280" s="61" t="s">
        <v>128</v>
      </c>
      <c r="B11280" s="61" t="s">
        <v>306</v>
      </c>
      <c r="C11280">
        <v>1821</v>
      </c>
      <c r="D11280" s="61" t="s">
        <v>570</v>
      </c>
    </row>
    <row r="11281" spans="1:4" hidden="1" x14ac:dyDescent="0.25">
      <c r="A11281" s="61" t="s">
        <v>128</v>
      </c>
      <c r="B11281" s="61" t="s">
        <v>306</v>
      </c>
      <c r="C11281">
        <v>1822</v>
      </c>
      <c r="D11281" s="61" t="s">
        <v>2170</v>
      </c>
    </row>
    <row r="11282" spans="1:4" hidden="1" x14ac:dyDescent="0.25">
      <c r="A11282" s="61" t="s">
        <v>128</v>
      </c>
      <c r="B11282" s="61" t="s">
        <v>306</v>
      </c>
      <c r="C11282">
        <v>1823</v>
      </c>
      <c r="D11282" s="61" t="s">
        <v>2170</v>
      </c>
    </row>
    <row r="11283" spans="1:4" hidden="1" x14ac:dyDescent="0.25">
      <c r="A11283" s="61" t="s">
        <v>128</v>
      </c>
      <c r="B11283" s="61" t="s">
        <v>306</v>
      </c>
      <c r="C11283">
        <v>1824</v>
      </c>
      <c r="D11283" s="61" t="s">
        <v>2170</v>
      </c>
    </row>
    <row r="11284" spans="1:4" hidden="1" x14ac:dyDescent="0.25">
      <c r="A11284" s="61" t="s">
        <v>128</v>
      </c>
      <c r="B11284" s="61" t="s">
        <v>306</v>
      </c>
      <c r="C11284">
        <v>1825</v>
      </c>
      <c r="D11284" s="61" t="s">
        <v>2170</v>
      </c>
    </row>
    <row r="11285" spans="1:4" hidden="1" x14ac:dyDescent="0.25">
      <c r="A11285" s="61" t="s">
        <v>128</v>
      </c>
      <c r="B11285" s="61" t="s">
        <v>306</v>
      </c>
      <c r="C11285">
        <v>1826</v>
      </c>
      <c r="D11285" s="61" t="s">
        <v>2170</v>
      </c>
    </row>
    <row r="11286" spans="1:4" hidden="1" x14ac:dyDescent="0.25">
      <c r="A11286" s="61" t="s">
        <v>128</v>
      </c>
      <c r="B11286" s="61" t="s">
        <v>306</v>
      </c>
      <c r="C11286">
        <v>1827</v>
      </c>
      <c r="D11286" s="61" t="s">
        <v>2170</v>
      </c>
    </row>
    <row r="11287" spans="1:4" hidden="1" x14ac:dyDescent="0.25">
      <c r="A11287" s="61" t="s">
        <v>128</v>
      </c>
      <c r="B11287" s="61" t="s">
        <v>306</v>
      </c>
      <c r="C11287">
        <v>1828</v>
      </c>
      <c r="D11287" s="61" t="s">
        <v>2170</v>
      </c>
    </row>
    <row r="11288" spans="1:4" hidden="1" x14ac:dyDescent="0.25">
      <c r="A11288" s="61" t="s">
        <v>128</v>
      </c>
      <c r="B11288" s="61" t="s">
        <v>306</v>
      </c>
      <c r="C11288">
        <v>1829</v>
      </c>
      <c r="D11288" s="61" t="s">
        <v>2170</v>
      </c>
    </row>
    <row r="11289" spans="1:4" hidden="1" x14ac:dyDescent="0.25">
      <c r="A11289" s="61" t="s">
        <v>128</v>
      </c>
      <c r="B11289" s="61" t="s">
        <v>306</v>
      </c>
      <c r="C11289">
        <v>1830</v>
      </c>
      <c r="D11289" s="61" t="s">
        <v>2170</v>
      </c>
    </row>
    <row r="11290" spans="1:4" hidden="1" x14ac:dyDescent="0.25">
      <c r="A11290" s="61" t="s">
        <v>128</v>
      </c>
      <c r="B11290" s="61" t="s">
        <v>306</v>
      </c>
      <c r="C11290">
        <v>1831</v>
      </c>
      <c r="D11290" s="61" t="s">
        <v>2170</v>
      </c>
    </row>
    <row r="11291" spans="1:4" hidden="1" x14ac:dyDescent="0.25">
      <c r="A11291" s="61" t="s">
        <v>128</v>
      </c>
      <c r="B11291" s="61" t="s">
        <v>306</v>
      </c>
      <c r="C11291">
        <v>1832</v>
      </c>
      <c r="D11291" s="61" t="s">
        <v>2170</v>
      </c>
    </row>
    <row r="11292" spans="1:4" hidden="1" x14ac:dyDescent="0.25">
      <c r="A11292" s="61" t="s">
        <v>128</v>
      </c>
      <c r="B11292" s="61" t="s">
        <v>306</v>
      </c>
      <c r="C11292">
        <v>1833</v>
      </c>
      <c r="D11292" s="61" t="s">
        <v>2170</v>
      </c>
    </row>
    <row r="11293" spans="1:4" hidden="1" x14ac:dyDescent="0.25">
      <c r="A11293" s="61" t="s">
        <v>128</v>
      </c>
      <c r="B11293" s="61" t="s">
        <v>306</v>
      </c>
      <c r="C11293">
        <v>1834</v>
      </c>
      <c r="D11293" s="61" t="s">
        <v>2903</v>
      </c>
    </row>
    <row r="11294" spans="1:4" hidden="1" x14ac:dyDescent="0.25">
      <c r="A11294" s="61" t="s">
        <v>128</v>
      </c>
      <c r="B11294" s="61" t="s">
        <v>306</v>
      </c>
      <c r="C11294">
        <v>1835</v>
      </c>
      <c r="D11294" s="61" t="s">
        <v>1727</v>
      </c>
    </row>
    <row r="11295" spans="1:4" hidden="1" x14ac:dyDescent="0.25">
      <c r="A11295" s="61" t="s">
        <v>128</v>
      </c>
      <c r="B11295" s="61" t="s">
        <v>306</v>
      </c>
      <c r="C11295">
        <v>1836</v>
      </c>
      <c r="D11295" s="61" t="s">
        <v>1727</v>
      </c>
    </row>
    <row r="11296" spans="1:4" hidden="1" x14ac:dyDescent="0.25">
      <c r="A11296" s="61" t="s">
        <v>128</v>
      </c>
      <c r="B11296" s="61" t="s">
        <v>306</v>
      </c>
      <c r="C11296">
        <v>1837</v>
      </c>
      <c r="D11296" s="61" t="s">
        <v>1727</v>
      </c>
    </row>
    <row r="11297" spans="1:4" hidden="1" x14ac:dyDescent="0.25">
      <c r="A11297" s="61" t="s">
        <v>128</v>
      </c>
      <c r="B11297" s="61" t="s">
        <v>306</v>
      </c>
      <c r="C11297">
        <v>1838</v>
      </c>
      <c r="D11297" s="61" t="s">
        <v>1727</v>
      </c>
    </row>
    <row r="11298" spans="1:4" hidden="1" x14ac:dyDescent="0.25">
      <c r="A11298" s="61" t="s">
        <v>128</v>
      </c>
      <c r="B11298" s="61" t="s">
        <v>306</v>
      </c>
      <c r="C11298">
        <v>1839</v>
      </c>
      <c r="D11298" s="61" t="s">
        <v>1727</v>
      </c>
    </row>
    <row r="11299" spans="1:4" hidden="1" x14ac:dyDescent="0.25">
      <c r="A11299" s="61" t="s">
        <v>128</v>
      </c>
      <c r="B11299" s="61" t="s">
        <v>306</v>
      </c>
      <c r="C11299">
        <v>1840</v>
      </c>
      <c r="D11299" s="61" t="s">
        <v>1727</v>
      </c>
    </row>
    <row r="11300" spans="1:4" hidden="1" x14ac:dyDescent="0.25">
      <c r="A11300" s="61" t="s">
        <v>128</v>
      </c>
      <c r="B11300" s="61" t="s">
        <v>306</v>
      </c>
      <c r="C11300">
        <v>1841</v>
      </c>
      <c r="D11300" s="61" t="s">
        <v>1727</v>
      </c>
    </row>
    <row r="11301" spans="1:4" hidden="1" x14ac:dyDescent="0.25">
      <c r="A11301" s="61" t="s">
        <v>128</v>
      </c>
      <c r="B11301" s="61" t="s">
        <v>306</v>
      </c>
      <c r="C11301">
        <v>1842</v>
      </c>
      <c r="D11301" s="61" t="s">
        <v>1727</v>
      </c>
    </row>
    <row r="11302" spans="1:4" hidden="1" x14ac:dyDescent="0.25">
      <c r="A11302" s="61" t="s">
        <v>128</v>
      </c>
      <c r="B11302" s="61" t="s">
        <v>306</v>
      </c>
      <c r="C11302">
        <v>1843</v>
      </c>
      <c r="D11302" s="61" t="s">
        <v>1727</v>
      </c>
    </row>
    <row r="11303" spans="1:4" hidden="1" x14ac:dyDescent="0.25">
      <c r="A11303" s="61" t="s">
        <v>128</v>
      </c>
      <c r="B11303" s="61" t="s">
        <v>306</v>
      </c>
      <c r="C11303">
        <v>1844</v>
      </c>
      <c r="D11303" s="61" t="s">
        <v>1727</v>
      </c>
    </row>
    <row r="11304" spans="1:4" hidden="1" x14ac:dyDescent="0.25">
      <c r="A11304" s="61" t="s">
        <v>128</v>
      </c>
      <c r="B11304" s="61" t="s">
        <v>306</v>
      </c>
      <c r="C11304">
        <v>1845</v>
      </c>
      <c r="D11304" s="61" t="s">
        <v>1727</v>
      </c>
    </row>
    <row r="11305" spans="1:4" hidden="1" x14ac:dyDescent="0.25">
      <c r="A11305" s="61" t="s">
        <v>128</v>
      </c>
      <c r="B11305" s="61" t="s">
        <v>306</v>
      </c>
      <c r="C11305">
        <v>1846</v>
      </c>
      <c r="D11305" s="61" t="s">
        <v>1727</v>
      </c>
    </row>
    <row r="11306" spans="1:4" hidden="1" x14ac:dyDescent="0.25">
      <c r="A11306" s="61" t="s">
        <v>128</v>
      </c>
      <c r="B11306" s="61" t="s">
        <v>306</v>
      </c>
      <c r="C11306">
        <v>1847</v>
      </c>
      <c r="D11306" s="61" t="s">
        <v>1727</v>
      </c>
    </row>
    <row r="11307" spans="1:4" hidden="1" x14ac:dyDescent="0.25">
      <c r="A11307" s="61" t="s">
        <v>128</v>
      </c>
      <c r="B11307" s="61" t="s">
        <v>306</v>
      </c>
      <c r="C11307">
        <v>1848</v>
      </c>
      <c r="D11307" s="61" t="s">
        <v>1727</v>
      </c>
    </row>
    <row r="11308" spans="1:4" hidden="1" x14ac:dyDescent="0.25">
      <c r="A11308" s="61" t="s">
        <v>128</v>
      </c>
      <c r="B11308" s="61" t="s">
        <v>306</v>
      </c>
      <c r="C11308">
        <v>1849</v>
      </c>
      <c r="D11308" s="61" t="s">
        <v>1727</v>
      </c>
    </row>
    <row r="11309" spans="1:4" hidden="1" x14ac:dyDescent="0.25">
      <c r="A11309" s="61" t="s">
        <v>128</v>
      </c>
      <c r="B11309" s="61" t="s">
        <v>306</v>
      </c>
      <c r="C11309">
        <v>1850</v>
      </c>
      <c r="D11309" s="61" t="s">
        <v>1727</v>
      </c>
    </row>
    <row r="11310" spans="1:4" hidden="1" x14ac:dyDescent="0.25">
      <c r="A11310" s="61" t="s">
        <v>128</v>
      </c>
      <c r="B11310" s="61" t="s">
        <v>306</v>
      </c>
      <c r="C11310">
        <v>1851</v>
      </c>
      <c r="D11310" s="61" t="s">
        <v>1727</v>
      </c>
    </row>
    <row r="11311" spans="1:4" hidden="1" x14ac:dyDescent="0.25">
      <c r="A11311" s="61" t="s">
        <v>128</v>
      </c>
      <c r="B11311" s="61" t="s">
        <v>306</v>
      </c>
      <c r="C11311">
        <v>1852</v>
      </c>
      <c r="D11311" s="61" t="s">
        <v>1727</v>
      </c>
    </row>
    <row r="11312" spans="1:4" hidden="1" x14ac:dyDescent="0.25">
      <c r="A11312" s="61" t="s">
        <v>128</v>
      </c>
      <c r="B11312" s="61" t="s">
        <v>306</v>
      </c>
      <c r="C11312">
        <v>1853</v>
      </c>
      <c r="D11312" s="61" t="s">
        <v>1727</v>
      </c>
    </row>
    <row r="11313" spans="1:4" hidden="1" x14ac:dyDescent="0.25">
      <c r="A11313" s="61" t="s">
        <v>128</v>
      </c>
      <c r="B11313" s="61" t="s">
        <v>306</v>
      </c>
      <c r="C11313">
        <v>1854</v>
      </c>
      <c r="D11313" s="61" t="s">
        <v>1727</v>
      </c>
    </row>
    <row r="11314" spans="1:4" hidden="1" x14ac:dyDescent="0.25">
      <c r="A11314" s="61" t="s">
        <v>128</v>
      </c>
      <c r="B11314" s="61" t="s">
        <v>306</v>
      </c>
      <c r="C11314">
        <v>1855</v>
      </c>
      <c r="D11314" s="61" t="s">
        <v>1727</v>
      </c>
    </row>
    <row r="11315" spans="1:4" hidden="1" x14ac:dyDescent="0.25">
      <c r="A11315" s="61" t="s">
        <v>128</v>
      </c>
      <c r="B11315" s="61" t="s">
        <v>306</v>
      </c>
      <c r="C11315">
        <v>1856</v>
      </c>
      <c r="D11315" s="61" t="s">
        <v>1727</v>
      </c>
    </row>
    <row r="11316" spans="1:4" hidden="1" x14ac:dyDescent="0.25">
      <c r="A11316" s="61" t="s">
        <v>128</v>
      </c>
      <c r="B11316" s="61" t="s">
        <v>306</v>
      </c>
      <c r="C11316">
        <v>1857</v>
      </c>
      <c r="D11316" s="61" t="s">
        <v>1727</v>
      </c>
    </row>
    <row r="11317" spans="1:4" hidden="1" x14ac:dyDescent="0.25">
      <c r="A11317" s="61" t="s">
        <v>128</v>
      </c>
      <c r="B11317" s="61" t="s">
        <v>306</v>
      </c>
      <c r="C11317">
        <v>1858</v>
      </c>
      <c r="D11317" s="61" t="s">
        <v>1727</v>
      </c>
    </row>
    <row r="11318" spans="1:4" hidden="1" x14ac:dyDescent="0.25">
      <c r="A11318" s="61" t="s">
        <v>128</v>
      </c>
      <c r="B11318" s="61" t="s">
        <v>306</v>
      </c>
      <c r="C11318">
        <v>1859</v>
      </c>
      <c r="D11318" s="61" t="s">
        <v>1727</v>
      </c>
    </row>
    <row r="11319" spans="1:4" hidden="1" x14ac:dyDescent="0.25">
      <c r="A11319" s="61" t="s">
        <v>128</v>
      </c>
      <c r="B11319" s="61" t="s">
        <v>306</v>
      </c>
      <c r="C11319">
        <v>1860</v>
      </c>
      <c r="D11319" s="61" t="s">
        <v>1727</v>
      </c>
    </row>
    <row r="11320" spans="1:4" hidden="1" x14ac:dyDescent="0.25">
      <c r="A11320" s="61" t="s">
        <v>128</v>
      </c>
      <c r="B11320" s="61" t="s">
        <v>306</v>
      </c>
      <c r="C11320">
        <v>1861</v>
      </c>
      <c r="D11320" s="61" t="s">
        <v>1727</v>
      </c>
    </row>
    <row r="11321" spans="1:4" hidden="1" x14ac:dyDescent="0.25">
      <c r="A11321" s="61" t="s">
        <v>128</v>
      </c>
      <c r="B11321" s="61" t="s">
        <v>306</v>
      </c>
      <c r="C11321">
        <v>1862</v>
      </c>
      <c r="D11321" s="61" t="s">
        <v>1727</v>
      </c>
    </row>
    <row r="11322" spans="1:4" hidden="1" x14ac:dyDescent="0.25">
      <c r="A11322" s="61" t="s">
        <v>128</v>
      </c>
      <c r="B11322" s="61" t="s">
        <v>306</v>
      </c>
      <c r="C11322">
        <v>1863</v>
      </c>
      <c r="D11322" s="61" t="s">
        <v>1727</v>
      </c>
    </row>
    <row r="11323" spans="1:4" hidden="1" x14ac:dyDescent="0.25">
      <c r="A11323" s="61" t="s">
        <v>128</v>
      </c>
      <c r="B11323" s="61" t="s">
        <v>306</v>
      </c>
      <c r="C11323">
        <v>1864</v>
      </c>
      <c r="D11323" s="61" t="s">
        <v>1727</v>
      </c>
    </row>
    <row r="11324" spans="1:4" hidden="1" x14ac:dyDescent="0.25">
      <c r="A11324" s="61" t="s">
        <v>128</v>
      </c>
      <c r="B11324" s="61" t="s">
        <v>306</v>
      </c>
      <c r="C11324">
        <v>1865</v>
      </c>
      <c r="D11324" s="61" t="s">
        <v>1727</v>
      </c>
    </row>
    <row r="11325" spans="1:4" hidden="1" x14ac:dyDescent="0.25">
      <c r="A11325" s="61" t="s">
        <v>128</v>
      </c>
      <c r="B11325" s="61" t="s">
        <v>306</v>
      </c>
      <c r="C11325">
        <v>1866</v>
      </c>
      <c r="D11325" s="61" t="s">
        <v>1727</v>
      </c>
    </row>
    <row r="11326" spans="1:4" hidden="1" x14ac:dyDescent="0.25">
      <c r="A11326" s="61" t="s">
        <v>128</v>
      </c>
      <c r="B11326" s="61" t="s">
        <v>306</v>
      </c>
      <c r="C11326">
        <v>1867</v>
      </c>
      <c r="D11326" s="61" t="s">
        <v>1727</v>
      </c>
    </row>
    <row r="11327" spans="1:4" hidden="1" x14ac:dyDescent="0.25">
      <c r="A11327" s="61" t="s">
        <v>128</v>
      </c>
      <c r="B11327" s="61" t="s">
        <v>306</v>
      </c>
      <c r="C11327">
        <v>1868</v>
      </c>
      <c r="D11327" s="61" t="s">
        <v>1727</v>
      </c>
    </row>
    <row r="11328" spans="1:4" hidden="1" x14ac:dyDescent="0.25">
      <c r="A11328" s="61" t="s">
        <v>128</v>
      </c>
      <c r="B11328" s="61" t="s">
        <v>306</v>
      </c>
      <c r="C11328">
        <v>1869</v>
      </c>
      <c r="D11328" s="61" t="s">
        <v>1727</v>
      </c>
    </row>
    <row r="11329" spans="1:4" hidden="1" x14ac:dyDescent="0.25">
      <c r="A11329" s="61" t="s">
        <v>128</v>
      </c>
      <c r="B11329" s="61" t="s">
        <v>306</v>
      </c>
      <c r="C11329">
        <v>1870</v>
      </c>
      <c r="D11329" s="61" t="s">
        <v>1727</v>
      </c>
    </row>
    <row r="11330" spans="1:4" hidden="1" x14ac:dyDescent="0.25">
      <c r="A11330" s="61" t="s">
        <v>128</v>
      </c>
      <c r="B11330" s="61" t="s">
        <v>306</v>
      </c>
      <c r="C11330">
        <v>1871</v>
      </c>
      <c r="D11330" s="61" t="s">
        <v>1727</v>
      </c>
    </row>
    <row r="11331" spans="1:4" hidden="1" x14ac:dyDescent="0.25">
      <c r="A11331" s="61" t="s">
        <v>128</v>
      </c>
      <c r="B11331" s="61" t="s">
        <v>306</v>
      </c>
      <c r="C11331">
        <v>1872</v>
      </c>
      <c r="D11331" s="61" t="s">
        <v>1727</v>
      </c>
    </row>
    <row r="11332" spans="1:4" hidden="1" x14ac:dyDescent="0.25">
      <c r="A11332" s="61" t="s">
        <v>128</v>
      </c>
      <c r="B11332" s="61" t="s">
        <v>306</v>
      </c>
      <c r="C11332">
        <v>1873</v>
      </c>
      <c r="D11332" s="61" t="s">
        <v>1727</v>
      </c>
    </row>
    <row r="11333" spans="1:4" hidden="1" x14ac:dyDescent="0.25">
      <c r="A11333" s="61" t="s">
        <v>128</v>
      </c>
      <c r="B11333" s="61" t="s">
        <v>306</v>
      </c>
      <c r="C11333">
        <v>1874</v>
      </c>
      <c r="D11333" s="61" t="s">
        <v>1727</v>
      </c>
    </row>
    <row r="11334" spans="1:4" hidden="1" x14ac:dyDescent="0.25">
      <c r="A11334" s="61" t="s">
        <v>128</v>
      </c>
      <c r="B11334" s="61" t="s">
        <v>306</v>
      </c>
      <c r="C11334">
        <v>1875</v>
      </c>
      <c r="D11334" s="61" t="s">
        <v>1727</v>
      </c>
    </row>
    <row r="11335" spans="1:4" hidden="1" x14ac:dyDescent="0.25">
      <c r="A11335" s="61" t="s">
        <v>128</v>
      </c>
      <c r="B11335" s="61" t="s">
        <v>306</v>
      </c>
      <c r="C11335">
        <v>1876</v>
      </c>
      <c r="D11335" s="61" t="s">
        <v>1727</v>
      </c>
    </row>
    <row r="11336" spans="1:4" hidden="1" x14ac:dyDescent="0.25">
      <c r="A11336" s="61" t="s">
        <v>128</v>
      </c>
      <c r="B11336" s="61" t="s">
        <v>306</v>
      </c>
      <c r="C11336">
        <v>1877</v>
      </c>
      <c r="D11336" s="61" t="s">
        <v>1727</v>
      </c>
    </row>
    <row r="11337" spans="1:4" hidden="1" x14ac:dyDescent="0.25">
      <c r="A11337" s="61" t="s">
        <v>128</v>
      </c>
      <c r="B11337" s="61" t="s">
        <v>306</v>
      </c>
      <c r="C11337">
        <v>1878</v>
      </c>
      <c r="D11337" s="61" t="s">
        <v>1727</v>
      </c>
    </row>
    <row r="11338" spans="1:4" hidden="1" x14ac:dyDescent="0.25">
      <c r="A11338" s="61" t="s">
        <v>128</v>
      </c>
      <c r="B11338" s="61" t="s">
        <v>306</v>
      </c>
      <c r="C11338">
        <v>1879</v>
      </c>
      <c r="D11338" s="61" t="s">
        <v>1727</v>
      </c>
    </row>
    <row r="11339" spans="1:4" hidden="1" x14ac:dyDescent="0.25">
      <c r="A11339" s="61" t="s">
        <v>128</v>
      </c>
      <c r="B11339" s="61" t="s">
        <v>306</v>
      </c>
      <c r="C11339">
        <v>1880</v>
      </c>
      <c r="D11339" s="61" t="s">
        <v>1727</v>
      </c>
    </row>
    <row r="11340" spans="1:4" hidden="1" x14ac:dyDescent="0.25">
      <c r="A11340" s="61" t="s">
        <v>128</v>
      </c>
      <c r="B11340" s="61" t="s">
        <v>306</v>
      </c>
      <c r="C11340">
        <v>1881</v>
      </c>
      <c r="D11340" s="61" t="s">
        <v>1727</v>
      </c>
    </row>
    <row r="11341" spans="1:4" hidden="1" x14ac:dyDescent="0.25">
      <c r="A11341" s="61" t="s">
        <v>128</v>
      </c>
      <c r="B11341" s="61" t="s">
        <v>306</v>
      </c>
      <c r="C11341">
        <v>1882</v>
      </c>
      <c r="D11341" s="61" t="s">
        <v>1727</v>
      </c>
    </row>
    <row r="11342" spans="1:4" hidden="1" x14ac:dyDescent="0.25">
      <c r="A11342" s="61" t="s">
        <v>128</v>
      </c>
      <c r="B11342" s="61" t="s">
        <v>306</v>
      </c>
      <c r="C11342">
        <v>1883</v>
      </c>
      <c r="D11342" s="61" t="s">
        <v>1727</v>
      </c>
    </row>
    <row r="11343" spans="1:4" hidden="1" x14ac:dyDescent="0.25">
      <c r="A11343" s="61" t="s">
        <v>128</v>
      </c>
      <c r="B11343" s="61" t="s">
        <v>306</v>
      </c>
      <c r="C11343">
        <v>1884</v>
      </c>
      <c r="D11343" s="61" t="s">
        <v>1727</v>
      </c>
    </row>
    <row r="11344" spans="1:4" hidden="1" x14ac:dyDescent="0.25">
      <c r="A11344" s="61" t="s">
        <v>128</v>
      </c>
      <c r="B11344" s="61" t="s">
        <v>306</v>
      </c>
      <c r="C11344">
        <v>1885</v>
      </c>
      <c r="D11344" s="61" t="s">
        <v>1727</v>
      </c>
    </row>
    <row r="11345" spans="1:4" hidden="1" x14ac:dyDescent="0.25">
      <c r="A11345" s="61" t="s">
        <v>128</v>
      </c>
      <c r="B11345" s="61" t="s">
        <v>306</v>
      </c>
      <c r="C11345">
        <v>1886</v>
      </c>
      <c r="D11345" s="61" t="s">
        <v>1727</v>
      </c>
    </row>
    <row r="11346" spans="1:4" hidden="1" x14ac:dyDescent="0.25">
      <c r="A11346" s="61" t="s">
        <v>128</v>
      </c>
      <c r="B11346" s="61" t="s">
        <v>306</v>
      </c>
      <c r="C11346">
        <v>1887</v>
      </c>
      <c r="D11346" s="61" t="s">
        <v>1727</v>
      </c>
    </row>
    <row r="11347" spans="1:4" hidden="1" x14ac:dyDescent="0.25">
      <c r="A11347" s="61" t="s">
        <v>128</v>
      </c>
      <c r="B11347" s="61" t="s">
        <v>306</v>
      </c>
      <c r="C11347">
        <v>1888</v>
      </c>
      <c r="D11347" s="61" t="s">
        <v>1727</v>
      </c>
    </row>
    <row r="11348" spans="1:4" hidden="1" x14ac:dyDescent="0.25">
      <c r="A11348" s="61" t="s">
        <v>128</v>
      </c>
      <c r="B11348" s="61" t="s">
        <v>306</v>
      </c>
      <c r="C11348">
        <v>1889</v>
      </c>
      <c r="D11348" s="61" t="s">
        <v>1727</v>
      </c>
    </row>
    <row r="11349" spans="1:4" hidden="1" x14ac:dyDescent="0.25">
      <c r="A11349" s="61" t="s">
        <v>128</v>
      </c>
      <c r="B11349" s="61" t="s">
        <v>306</v>
      </c>
      <c r="C11349">
        <v>1890</v>
      </c>
      <c r="D11349" s="61" t="s">
        <v>1727</v>
      </c>
    </row>
    <row r="11350" spans="1:4" hidden="1" x14ac:dyDescent="0.25">
      <c r="A11350" s="61" t="s">
        <v>128</v>
      </c>
      <c r="B11350" s="61" t="s">
        <v>306</v>
      </c>
      <c r="C11350">
        <v>1891</v>
      </c>
      <c r="D11350" s="61" t="s">
        <v>1727</v>
      </c>
    </row>
    <row r="11351" spans="1:4" hidden="1" x14ac:dyDescent="0.25">
      <c r="A11351" s="61" t="s">
        <v>128</v>
      </c>
      <c r="B11351" s="61" t="s">
        <v>306</v>
      </c>
      <c r="C11351">
        <v>1892</v>
      </c>
      <c r="D11351" s="61" t="s">
        <v>1727</v>
      </c>
    </row>
    <row r="11352" spans="1:4" hidden="1" x14ac:dyDescent="0.25">
      <c r="A11352" s="61" t="s">
        <v>128</v>
      </c>
      <c r="B11352" s="61" t="s">
        <v>306</v>
      </c>
      <c r="C11352">
        <v>1893</v>
      </c>
      <c r="D11352" s="61" t="s">
        <v>1727</v>
      </c>
    </row>
    <row r="11353" spans="1:4" hidden="1" x14ac:dyDescent="0.25">
      <c r="A11353" s="61" t="s">
        <v>128</v>
      </c>
      <c r="B11353" s="61" t="s">
        <v>306</v>
      </c>
      <c r="C11353">
        <v>1894</v>
      </c>
      <c r="D11353" s="61" t="s">
        <v>1727</v>
      </c>
    </row>
    <row r="11354" spans="1:4" hidden="1" x14ac:dyDescent="0.25">
      <c r="A11354" s="61" t="s">
        <v>128</v>
      </c>
      <c r="B11354" s="61" t="s">
        <v>306</v>
      </c>
      <c r="C11354">
        <v>1895</v>
      </c>
      <c r="D11354" s="61" t="s">
        <v>1727</v>
      </c>
    </row>
    <row r="11355" spans="1:4" hidden="1" x14ac:dyDescent="0.25">
      <c r="A11355" s="61" t="s">
        <v>128</v>
      </c>
      <c r="B11355" s="61" t="s">
        <v>306</v>
      </c>
      <c r="C11355">
        <v>1896</v>
      </c>
      <c r="D11355" s="61" t="s">
        <v>1727</v>
      </c>
    </row>
    <row r="11356" spans="1:4" hidden="1" x14ac:dyDescent="0.25">
      <c r="A11356" s="61" t="s">
        <v>128</v>
      </c>
      <c r="B11356" s="61" t="s">
        <v>306</v>
      </c>
      <c r="C11356">
        <v>1897</v>
      </c>
      <c r="D11356" s="61" t="s">
        <v>1727</v>
      </c>
    </row>
    <row r="11357" spans="1:4" hidden="1" x14ac:dyDescent="0.25">
      <c r="A11357" s="61" t="s">
        <v>128</v>
      </c>
      <c r="B11357" s="61" t="s">
        <v>306</v>
      </c>
      <c r="C11357">
        <v>1898</v>
      </c>
      <c r="D11357" s="61" t="s">
        <v>1727</v>
      </c>
    </row>
    <row r="11358" spans="1:4" hidden="1" x14ac:dyDescent="0.25">
      <c r="A11358" s="61" t="s">
        <v>128</v>
      </c>
      <c r="B11358" s="61" t="s">
        <v>306</v>
      </c>
      <c r="C11358">
        <v>1899</v>
      </c>
      <c r="D11358" s="61" t="s">
        <v>1727</v>
      </c>
    </row>
    <row r="11359" spans="1:4" hidden="1" x14ac:dyDescent="0.25">
      <c r="A11359" s="61" t="s">
        <v>128</v>
      </c>
      <c r="B11359" s="61" t="s">
        <v>306</v>
      </c>
      <c r="C11359">
        <v>1900</v>
      </c>
      <c r="D11359" s="61" t="s">
        <v>1727</v>
      </c>
    </row>
    <row r="11360" spans="1:4" hidden="1" x14ac:dyDescent="0.25">
      <c r="A11360" s="61" t="s">
        <v>128</v>
      </c>
      <c r="B11360" s="61" t="s">
        <v>306</v>
      </c>
      <c r="C11360">
        <v>1901</v>
      </c>
      <c r="D11360" s="61" t="s">
        <v>1727</v>
      </c>
    </row>
    <row r="11361" spans="1:4" hidden="1" x14ac:dyDescent="0.25">
      <c r="A11361" s="61" t="s">
        <v>128</v>
      </c>
      <c r="B11361" s="61" t="s">
        <v>306</v>
      </c>
      <c r="C11361">
        <v>1902</v>
      </c>
      <c r="D11361" s="61" t="s">
        <v>1727</v>
      </c>
    </row>
    <row r="11362" spans="1:4" hidden="1" x14ac:dyDescent="0.25">
      <c r="A11362" s="61" t="s">
        <v>128</v>
      </c>
      <c r="B11362" s="61" t="s">
        <v>306</v>
      </c>
      <c r="C11362">
        <v>1903</v>
      </c>
      <c r="D11362" s="61" t="s">
        <v>1727</v>
      </c>
    </row>
    <row r="11363" spans="1:4" hidden="1" x14ac:dyDescent="0.25">
      <c r="A11363" s="61" t="s">
        <v>128</v>
      </c>
      <c r="B11363" s="61" t="s">
        <v>306</v>
      </c>
      <c r="C11363">
        <v>1904</v>
      </c>
      <c r="D11363" s="61" t="s">
        <v>1727</v>
      </c>
    </row>
    <row r="11364" spans="1:4" hidden="1" x14ac:dyDescent="0.25">
      <c r="A11364" s="61" t="s">
        <v>128</v>
      </c>
      <c r="B11364" s="61" t="s">
        <v>306</v>
      </c>
      <c r="C11364">
        <v>1905</v>
      </c>
      <c r="D11364" s="61" t="s">
        <v>1727</v>
      </c>
    </row>
    <row r="11365" spans="1:4" hidden="1" x14ac:dyDescent="0.25">
      <c r="A11365" s="61" t="s">
        <v>128</v>
      </c>
      <c r="B11365" s="61" t="s">
        <v>306</v>
      </c>
      <c r="C11365">
        <v>1906</v>
      </c>
      <c r="D11365" s="61" t="s">
        <v>1727</v>
      </c>
    </row>
    <row r="11366" spans="1:4" hidden="1" x14ac:dyDescent="0.25">
      <c r="A11366" s="61" t="s">
        <v>128</v>
      </c>
      <c r="B11366" s="61" t="s">
        <v>306</v>
      </c>
      <c r="C11366">
        <v>1907</v>
      </c>
      <c r="D11366" s="61" t="s">
        <v>1727</v>
      </c>
    </row>
    <row r="11367" spans="1:4" hidden="1" x14ac:dyDescent="0.25">
      <c r="A11367" s="61" t="s">
        <v>128</v>
      </c>
      <c r="B11367" s="61" t="s">
        <v>306</v>
      </c>
      <c r="C11367">
        <v>1908</v>
      </c>
      <c r="D11367" s="61" t="s">
        <v>1727</v>
      </c>
    </row>
    <row r="11368" spans="1:4" hidden="1" x14ac:dyDescent="0.25">
      <c r="A11368" s="61" t="s">
        <v>128</v>
      </c>
      <c r="B11368" s="61" t="s">
        <v>306</v>
      </c>
      <c r="C11368">
        <v>1909</v>
      </c>
      <c r="D11368" s="61" t="s">
        <v>2542</v>
      </c>
    </row>
    <row r="11369" spans="1:4" hidden="1" x14ac:dyDescent="0.25">
      <c r="A11369" s="61" t="s">
        <v>128</v>
      </c>
      <c r="B11369" s="61" t="s">
        <v>306</v>
      </c>
      <c r="C11369">
        <v>1910</v>
      </c>
      <c r="D11369" s="61" t="s">
        <v>2904</v>
      </c>
    </row>
    <row r="11370" spans="1:4" hidden="1" x14ac:dyDescent="0.25">
      <c r="A11370" s="61" t="s">
        <v>128</v>
      </c>
      <c r="B11370" s="61" t="s">
        <v>306</v>
      </c>
      <c r="C11370">
        <v>1911</v>
      </c>
      <c r="D11370" s="61" t="s">
        <v>2556</v>
      </c>
    </row>
    <row r="11371" spans="1:4" hidden="1" x14ac:dyDescent="0.25">
      <c r="A11371" s="61" t="s">
        <v>128</v>
      </c>
      <c r="B11371" s="61" t="s">
        <v>306</v>
      </c>
      <c r="C11371">
        <v>1912</v>
      </c>
      <c r="D11371" s="61" t="s">
        <v>2430</v>
      </c>
    </row>
    <row r="11372" spans="1:4" hidden="1" x14ac:dyDescent="0.25">
      <c r="A11372" s="61" t="s">
        <v>128</v>
      </c>
      <c r="B11372" s="61" t="s">
        <v>306</v>
      </c>
      <c r="C11372">
        <v>1913</v>
      </c>
      <c r="D11372" s="61" t="s">
        <v>2430</v>
      </c>
    </row>
    <row r="11373" spans="1:4" hidden="1" x14ac:dyDescent="0.25">
      <c r="A11373" s="61" t="s">
        <v>128</v>
      </c>
      <c r="B11373" s="61" t="s">
        <v>306</v>
      </c>
      <c r="C11373">
        <v>1914</v>
      </c>
      <c r="D11373" s="61" t="s">
        <v>2430</v>
      </c>
    </row>
    <row r="11374" spans="1:4" hidden="1" x14ac:dyDescent="0.25">
      <c r="A11374" s="61" t="s">
        <v>128</v>
      </c>
      <c r="B11374" s="61" t="s">
        <v>306</v>
      </c>
      <c r="C11374">
        <v>1915</v>
      </c>
      <c r="D11374" s="61" t="s">
        <v>1828</v>
      </c>
    </row>
    <row r="11375" spans="1:4" hidden="1" x14ac:dyDescent="0.25">
      <c r="A11375" s="61" t="s">
        <v>128</v>
      </c>
      <c r="B11375" s="61" t="s">
        <v>306</v>
      </c>
      <c r="C11375">
        <v>1916</v>
      </c>
      <c r="D11375" s="61" t="s">
        <v>2873</v>
      </c>
    </row>
    <row r="11376" spans="1:4" hidden="1" x14ac:dyDescent="0.25">
      <c r="A11376" s="61" t="s">
        <v>128</v>
      </c>
      <c r="B11376" s="61" t="s">
        <v>306</v>
      </c>
      <c r="C11376">
        <v>1917</v>
      </c>
      <c r="D11376" s="61" t="s">
        <v>563</v>
      </c>
    </row>
    <row r="11377" spans="1:4" hidden="1" x14ac:dyDescent="0.25">
      <c r="A11377" s="61" t="s">
        <v>128</v>
      </c>
      <c r="B11377" s="61" t="s">
        <v>306</v>
      </c>
      <c r="C11377">
        <v>1918</v>
      </c>
      <c r="D11377" s="61" t="s">
        <v>563</v>
      </c>
    </row>
    <row r="11378" spans="1:4" hidden="1" x14ac:dyDescent="0.25">
      <c r="A11378" s="61" t="s">
        <v>128</v>
      </c>
      <c r="B11378" s="61" t="s">
        <v>306</v>
      </c>
      <c r="C11378">
        <v>1919</v>
      </c>
      <c r="D11378" s="61" t="s">
        <v>563</v>
      </c>
    </row>
    <row r="11379" spans="1:4" hidden="1" x14ac:dyDescent="0.25">
      <c r="A11379" s="61" t="s">
        <v>128</v>
      </c>
      <c r="B11379" s="61" t="s">
        <v>306</v>
      </c>
      <c r="C11379">
        <v>1920</v>
      </c>
      <c r="D11379" s="61" t="s">
        <v>2905</v>
      </c>
    </row>
    <row r="11380" spans="1:4" hidden="1" x14ac:dyDescent="0.25">
      <c r="A11380" s="61" t="s">
        <v>128</v>
      </c>
      <c r="B11380" s="61" t="s">
        <v>306</v>
      </c>
      <c r="C11380">
        <v>1921</v>
      </c>
      <c r="D11380" s="61" t="s">
        <v>2905</v>
      </c>
    </row>
    <row r="11381" spans="1:4" hidden="1" x14ac:dyDescent="0.25">
      <c r="A11381" s="61" t="s">
        <v>128</v>
      </c>
      <c r="B11381" s="61" t="s">
        <v>306</v>
      </c>
      <c r="C11381">
        <v>1922</v>
      </c>
      <c r="D11381" s="61" t="s">
        <v>2905</v>
      </c>
    </row>
    <row r="11382" spans="1:4" hidden="1" x14ac:dyDescent="0.25">
      <c r="A11382" s="61" t="s">
        <v>128</v>
      </c>
      <c r="B11382" s="61" t="s">
        <v>306</v>
      </c>
      <c r="C11382">
        <v>1923</v>
      </c>
      <c r="D11382" s="61" t="s">
        <v>2905</v>
      </c>
    </row>
    <row r="11383" spans="1:4" hidden="1" x14ac:dyDescent="0.25">
      <c r="A11383" s="61" t="s">
        <v>128</v>
      </c>
      <c r="B11383" s="61" t="s">
        <v>306</v>
      </c>
      <c r="C11383">
        <v>1924</v>
      </c>
      <c r="D11383" s="61" t="s">
        <v>563</v>
      </c>
    </row>
    <row r="11384" spans="1:4" hidden="1" x14ac:dyDescent="0.25">
      <c r="A11384" s="61" t="s">
        <v>128</v>
      </c>
      <c r="B11384" s="61" t="s">
        <v>306</v>
      </c>
      <c r="C11384">
        <v>1925</v>
      </c>
      <c r="D11384" s="61" t="s">
        <v>2418</v>
      </c>
    </row>
    <row r="11385" spans="1:4" hidden="1" x14ac:dyDescent="0.25">
      <c r="A11385" s="61" t="s">
        <v>128</v>
      </c>
      <c r="B11385" s="61" t="s">
        <v>306</v>
      </c>
      <c r="C11385">
        <v>1926</v>
      </c>
      <c r="D11385" s="61" t="s">
        <v>2418</v>
      </c>
    </row>
    <row r="11386" spans="1:4" hidden="1" x14ac:dyDescent="0.25">
      <c r="A11386" s="61" t="s">
        <v>128</v>
      </c>
      <c r="B11386" s="61" t="s">
        <v>306</v>
      </c>
      <c r="C11386">
        <v>1927</v>
      </c>
      <c r="D11386" s="61" t="s">
        <v>2906</v>
      </c>
    </row>
    <row r="11387" spans="1:4" hidden="1" x14ac:dyDescent="0.25">
      <c r="A11387" s="61" t="s">
        <v>128</v>
      </c>
      <c r="B11387" s="61" t="s">
        <v>306</v>
      </c>
      <c r="C11387">
        <v>1928</v>
      </c>
      <c r="D11387" s="61" t="s">
        <v>2511</v>
      </c>
    </row>
    <row r="11388" spans="1:4" hidden="1" x14ac:dyDescent="0.25">
      <c r="A11388" s="61" t="s">
        <v>128</v>
      </c>
      <c r="B11388" s="61" t="s">
        <v>306</v>
      </c>
      <c r="C11388">
        <v>1929</v>
      </c>
      <c r="D11388" s="61" t="s">
        <v>2163</v>
      </c>
    </row>
    <row r="11389" spans="1:4" hidden="1" x14ac:dyDescent="0.25">
      <c r="A11389" s="61" t="s">
        <v>128</v>
      </c>
      <c r="B11389" s="61" t="s">
        <v>306</v>
      </c>
      <c r="C11389">
        <v>1930</v>
      </c>
      <c r="D11389" s="61" t="s">
        <v>2163</v>
      </c>
    </row>
    <row r="11390" spans="1:4" hidden="1" x14ac:dyDescent="0.25">
      <c r="A11390" s="61" t="s">
        <v>128</v>
      </c>
      <c r="B11390" s="61" t="s">
        <v>306</v>
      </c>
      <c r="C11390">
        <v>1931</v>
      </c>
      <c r="D11390" s="61" t="s">
        <v>2163</v>
      </c>
    </row>
    <row r="11391" spans="1:4" hidden="1" x14ac:dyDescent="0.25">
      <c r="A11391" s="61" t="s">
        <v>128</v>
      </c>
      <c r="B11391" s="61" t="s">
        <v>306</v>
      </c>
      <c r="C11391">
        <v>1932</v>
      </c>
      <c r="D11391" s="61" t="s">
        <v>2163</v>
      </c>
    </row>
    <row r="11392" spans="1:4" hidden="1" x14ac:dyDescent="0.25">
      <c r="A11392" s="61" t="s">
        <v>128</v>
      </c>
      <c r="B11392" s="61" t="s">
        <v>306</v>
      </c>
      <c r="C11392">
        <v>1933</v>
      </c>
      <c r="D11392" s="61" t="s">
        <v>2419</v>
      </c>
    </row>
    <row r="11393" spans="1:4" hidden="1" x14ac:dyDescent="0.25">
      <c r="A11393" s="61" t="s">
        <v>128</v>
      </c>
      <c r="B11393" s="61" t="s">
        <v>306</v>
      </c>
      <c r="C11393">
        <v>1934</v>
      </c>
      <c r="D11393" s="61" t="s">
        <v>2419</v>
      </c>
    </row>
    <row r="11394" spans="1:4" hidden="1" x14ac:dyDescent="0.25">
      <c r="A11394" s="61" t="s">
        <v>128</v>
      </c>
      <c r="B11394" s="61" t="s">
        <v>306</v>
      </c>
      <c r="C11394">
        <v>1935</v>
      </c>
      <c r="D11394" s="61" t="s">
        <v>2107</v>
      </c>
    </row>
    <row r="11395" spans="1:4" hidden="1" x14ac:dyDescent="0.25">
      <c r="A11395" s="61" t="s">
        <v>128</v>
      </c>
      <c r="B11395" s="61" t="s">
        <v>306</v>
      </c>
      <c r="C11395">
        <v>1936</v>
      </c>
      <c r="D11395" s="61" t="s">
        <v>1695</v>
      </c>
    </row>
    <row r="11396" spans="1:4" hidden="1" x14ac:dyDescent="0.25">
      <c r="A11396" s="61" t="s">
        <v>128</v>
      </c>
      <c r="B11396" s="61" t="s">
        <v>306</v>
      </c>
      <c r="C11396">
        <v>1937</v>
      </c>
      <c r="D11396" s="61" t="s">
        <v>2540</v>
      </c>
    </row>
    <row r="11397" spans="1:4" hidden="1" x14ac:dyDescent="0.25">
      <c r="A11397" s="61" t="s">
        <v>128</v>
      </c>
      <c r="B11397" s="61" t="s">
        <v>306</v>
      </c>
      <c r="C11397">
        <v>1938</v>
      </c>
      <c r="D11397" s="61" t="s">
        <v>2540</v>
      </c>
    </row>
    <row r="11398" spans="1:4" hidden="1" x14ac:dyDescent="0.25">
      <c r="A11398" s="61" t="s">
        <v>128</v>
      </c>
      <c r="B11398" s="61" t="s">
        <v>306</v>
      </c>
      <c r="C11398">
        <v>1939</v>
      </c>
      <c r="D11398" s="61" t="s">
        <v>2540</v>
      </c>
    </row>
    <row r="11399" spans="1:4" hidden="1" x14ac:dyDescent="0.25">
      <c r="A11399" s="61" t="s">
        <v>128</v>
      </c>
      <c r="B11399" s="61" t="s">
        <v>306</v>
      </c>
      <c r="C11399">
        <v>1940</v>
      </c>
      <c r="D11399" s="61" t="s">
        <v>2442</v>
      </c>
    </row>
    <row r="11400" spans="1:4" hidden="1" x14ac:dyDescent="0.25">
      <c r="A11400" s="61" t="s">
        <v>128</v>
      </c>
      <c r="B11400" s="61" t="s">
        <v>306</v>
      </c>
      <c r="C11400">
        <v>1941</v>
      </c>
      <c r="D11400" s="61" t="s">
        <v>2389</v>
      </c>
    </row>
    <row r="11401" spans="1:4" hidden="1" x14ac:dyDescent="0.25">
      <c r="A11401" s="61" t="s">
        <v>128</v>
      </c>
      <c r="B11401" s="61" t="s">
        <v>306</v>
      </c>
      <c r="C11401">
        <v>1942</v>
      </c>
      <c r="D11401" s="61" t="s">
        <v>592</v>
      </c>
    </row>
    <row r="11402" spans="1:4" hidden="1" x14ac:dyDescent="0.25">
      <c r="A11402" s="61" t="s">
        <v>128</v>
      </c>
      <c r="B11402" s="61" t="s">
        <v>306</v>
      </c>
      <c r="C11402">
        <v>1943</v>
      </c>
      <c r="D11402" s="61" t="s">
        <v>2659</v>
      </c>
    </row>
    <row r="11403" spans="1:4" hidden="1" x14ac:dyDescent="0.25">
      <c r="A11403" s="61" t="s">
        <v>128</v>
      </c>
      <c r="B11403" s="61" t="s">
        <v>306</v>
      </c>
      <c r="C11403">
        <v>1944</v>
      </c>
      <c r="D11403" s="61" t="s">
        <v>592</v>
      </c>
    </row>
    <row r="11404" spans="1:4" hidden="1" x14ac:dyDescent="0.25">
      <c r="A11404" s="61" t="s">
        <v>128</v>
      </c>
      <c r="B11404" s="61" t="s">
        <v>306</v>
      </c>
      <c r="C11404">
        <v>1945</v>
      </c>
      <c r="D11404" s="61" t="s">
        <v>2386</v>
      </c>
    </row>
    <row r="11405" spans="1:4" hidden="1" x14ac:dyDescent="0.25">
      <c r="A11405" s="61" t="s">
        <v>128</v>
      </c>
      <c r="B11405" s="61" t="s">
        <v>306</v>
      </c>
      <c r="C11405">
        <v>1946</v>
      </c>
      <c r="D11405" s="61" t="s">
        <v>1731</v>
      </c>
    </row>
    <row r="11406" spans="1:4" hidden="1" x14ac:dyDescent="0.25">
      <c r="A11406" s="61" t="s">
        <v>128</v>
      </c>
      <c r="B11406" s="61" t="s">
        <v>306</v>
      </c>
      <c r="C11406">
        <v>1947</v>
      </c>
      <c r="D11406" s="61" t="s">
        <v>2557</v>
      </c>
    </row>
    <row r="11407" spans="1:4" hidden="1" x14ac:dyDescent="0.25">
      <c r="A11407" s="61" t="s">
        <v>128</v>
      </c>
      <c r="B11407" s="61" t="s">
        <v>306</v>
      </c>
      <c r="C11407">
        <v>1948</v>
      </c>
      <c r="D11407" s="61" t="s">
        <v>2557</v>
      </c>
    </row>
    <row r="11408" spans="1:4" hidden="1" x14ac:dyDescent="0.25">
      <c r="A11408" s="61" t="s">
        <v>128</v>
      </c>
      <c r="B11408" s="61" t="s">
        <v>306</v>
      </c>
      <c r="C11408">
        <v>1949</v>
      </c>
      <c r="D11408" s="61" t="s">
        <v>2557</v>
      </c>
    </row>
    <row r="11409" spans="1:4" hidden="1" x14ac:dyDescent="0.25">
      <c r="A11409" s="61" t="s">
        <v>128</v>
      </c>
      <c r="B11409" s="61" t="s">
        <v>306</v>
      </c>
      <c r="C11409">
        <v>1950</v>
      </c>
      <c r="D11409" s="61" t="s">
        <v>2904</v>
      </c>
    </row>
    <row r="11410" spans="1:4" hidden="1" x14ac:dyDescent="0.25">
      <c r="A11410" s="61" t="s">
        <v>128</v>
      </c>
      <c r="B11410" s="61" t="s">
        <v>306</v>
      </c>
      <c r="C11410">
        <v>1951</v>
      </c>
      <c r="D11410" s="61" t="s">
        <v>2419</v>
      </c>
    </row>
    <row r="11411" spans="1:4" hidden="1" x14ac:dyDescent="0.25">
      <c r="A11411" s="61" t="s">
        <v>128</v>
      </c>
      <c r="B11411" s="61" t="s">
        <v>306</v>
      </c>
      <c r="C11411">
        <v>1952</v>
      </c>
      <c r="D11411" s="61" t="s">
        <v>1798</v>
      </c>
    </row>
    <row r="11412" spans="1:4" hidden="1" x14ac:dyDescent="0.25">
      <c r="A11412" s="61" t="s">
        <v>128</v>
      </c>
      <c r="B11412" s="61" t="s">
        <v>306</v>
      </c>
      <c r="C11412">
        <v>1953</v>
      </c>
      <c r="D11412" s="61" t="s">
        <v>2107</v>
      </c>
    </row>
    <row r="11413" spans="1:4" hidden="1" x14ac:dyDescent="0.25">
      <c r="A11413" s="61" t="s">
        <v>128</v>
      </c>
      <c r="B11413" s="61" t="s">
        <v>306</v>
      </c>
      <c r="C11413">
        <v>1954</v>
      </c>
      <c r="D11413" s="61" t="s">
        <v>2593</v>
      </c>
    </row>
    <row r="11414" spans="1:4" hidden="1" x14ac:dyDescent="0.25">
      <c r="A11414" s="61" t="s">
        <v>128</v>
      </c>
      <c r="B11414" s="61" t="s">
        <v>306</v>
      </c>
      <c r="C11414">
        <v>1955</v>
      </c>
      <c r="D11414" s="61" t="s">
        <v>2907</v>
      </c>
    </row>
    <row r="11415" spans="1:4" hidden="1" x14ac:dyDescent="0.25">
      <c r="A11415" s="61" t="s">
        <v>128</v>
      </c>
      <c r="B11415" s="61" t="s">
        <v>306</v>
      </c>
      <c r="C11415">
        <v>1956</v>
      </c>
      <c r="D11415" s="61" t="s">
        <v>2641</v>
      </c>
    </row>
    <row r="11416" spans="1:4" hidden="1" x14ac:dyDescent="0.25">
      <c r="A11416" s="61" t="s">
        <v>128</v>
      </c>
      <c r="B11416" s="61" t="s">
        <v>306</v>
      </c>
      <c r="C11416">
        <v>1957</v>
      </c>
      <c r="D11416" s="61" t="s">
        <v>2641</v>
      </c>
    </row>
    <row r="11417" spans="1:4" hidden="1" x14ac:dyDescent="0.25">
      <c r="A11417" s="61" t="s">
        <v>128</v>
      </c>
      <c r="B11417" s="61" t="s">
        <v>306</v>
      </c>
      <c r="C11417">
        <v>1958</v>
      </c>
      <c r="D11417" s="61" t="s">
        <v>2641</v>
      </c>
    </row>
    <row r="11418" spans="1:4" hidden="1" x14ac:dyDescent="0.25">
      <c r="A11418" s="61" t="s">
        <v>128</v>
      </c>
      <c r="B11418" s="61" t="s">
        <v>306</v>
      </c>
      <c r="C11418">
        <v>1959</v>
      </c>
      <c r="D11418" s="61" t="s">
        <v>2641</v>
      </c>
    </row>
    <row r="11419" spans="1:4" hidden="1" x14ac:dyDescent="0.25">
      <c r="A11419" s="61" t="s">
        <v>128</v>
      </c>
      <c r="B11419" s="61" t="s">
        <v>306</v>
      </c>
      <c r="C11419">
        <v>1960</v>
      </c>
      <c r="D11419" s="61" t="s">
        <v>2641</v>
      </c>
    </row>
    <row r="11420" spans="1:4" hidden="1" x14ac:dyDescent="0.25">
      <c r="A11420" s="61" t="s">
        <v>128</v>
      </c>
      <c r="B11420" s="61" t="s">
        <v>306</v>
      </c>
      <c r="C11420">
        <v>1961</v>
      </c>
      <c r="D11420" s="61" t="s">
        <v>2641</v>
      </c>
    </row>
    <row r="11421" spans="1:4" hidden="1" x14ac:dyDescent="0.25">
      <c r="A11421" s="61" t="s">
        <v>128</v>
      </c>
      <c r="B11421" s="61" t="s">
        <v>306</v>
      </c>
      <c r="C11421">
        <v>1962</v>
      </c>
      <c r="D11421" s="61" t="s">
        <v>2641</v>
      </c>
    </row>
    <row r="11422" spans="1:4" hidden="1" x14ac:dyDescent="0.25">
      <c r="A11422" s="61" t="s">
        <v>128</v>
      </c>
      <c r="B11422" s="61" t="s">
        <v>306</v>
      </c>
      <c r="C11422">
        <v>1963</v>
      </c>
      <c r="D11422" s="61" t="s">
        <v>2138</v>
      </c>
    </row>
    <row r="11423" spans="1:4" hidden="1" x14ac:dyDescent="0.25">
      <c r="A11423" s="61" t="s">
        <v>128</v>
      </c>
      <c r="B11423" s="61" t="s">
        <v>306</v>
      </c>
      <c r="C11423">
        <v>1964</v>
      </c>
      <c r="D11423" s="61" t="s">
        <v>2138</v>
      </c>
    </row>
    <row r="11424" spans="1:4" hidden="1" x14ac:dyDescent="0.25">
      <c r="A11424" s="61" t="s">
        <v>128</v>
      </c>
      <c r="B11424" s="61" t="s">
        <v>306</v>
      </c>
      <c r="C11424">
        <v>1965</v>
      </c>
      <c r="D11424" s="61" t="s">
        <v>2138</v>
      </c>
    </row>
    <row r="11425" spans="1:4" hidden="1" x14ac:dyDescent="0.25">
      <c r="A11425" s="61" t="s">
        <v>128</v>
      </c>
      <c r="B11425" s="61" t="s">
        <v>306</v>
      </c>
      <c r="C11425">
        <v>1966</v>
      </c>
      <c r="D11425" s="61" t="s">
        <v>2896</v>
      </c>
    </row>
    <row r="11426" spans="1:4" hidden="1" x14ac:dyDescent="0.25">
      <c r="A11426" s="61" t="s">
        <v>128</v>
      </c>
      <c r="B11426" s="61" t="s">
        <v>306</v>
      </c>
      <c r="C11426">
        <v>1967</v>
      </c>
      <c r="D11426" s="61" t="s">
        <v>1702</v>
      </c>
    </row>
    <row r="11427" spans="1:4" hidden="1" x14ac:dyDescent="0.25">
      <c r="A11427" s="61" t="s">
        <v>128</v>
      </c>
      <c r="B11427" s="61" t="s">
        <v>306</v>
      </c>
      <c r="C11427">
        <v>1968</v>
      </c>
      <c r="D11427" s="61" t="s">
        <v>1702</v>
      </c>
    </row>
    <row r="11428" spans="1:4" hidden="1" x14ac:dyDescent="0.25">
      <c r="A11428" s="61" t="s">
        <v>128</v>
      </c>
      <c r="B11428" s="61" t="s">
        <v>306</v>
      </c>
      <c r="C11428">
        <v>1969</v>
      </c>
      <c r="D11428" s="61" t="s">
        <v>1702</v>
      </c>
    </row>
    <row r="11429" spans="1:4" hidden="1" x14ac:dyDescent="0.25">
      <c r="A11429" s="61" t="s">
        <v>128</v>
      </c>
      <c r="B11429" s="61" t="s">
        <v>306</v>
      </c>
      <c r="C11429">
        <v>1970</v>
      </c>
      <c r="D11429" s="61" t="s">
        <v>1702</v>
      </c>
    </row>
    <row r="11430" spans="1:4" hidden="1" x14ac:dyDescent="0.25">
      <c r="A11430" s="61" t="s">
        <v>128</v>
      </c>
      <c r="B11430" s="61" t="s">
        <v>306</v>
      </c>
      <c r="C11430">
        <v>1971</v>
      </c>
      <c r="D11430" s="61" t="s">
        <v>1702</v>
      </c>
    </row>
    <row r="11431" spans="1:4" hidden="1" x14ac:dyDescent="0.25">
      <c r="A11431" s="61" t="s">
        <v>128</v>
      </c>
      <c r="B11431" s="61" t="s">
        <v>306</v>
      </c>
      <c r="C11431">
        <v>1972</v>
      </c>
      <c r="D11431" s="61" t="s">
        <v>1702</v>
      </c>
    </row>
    <row r="11432" spans="1:4" hidden="1" x14ac:dyDescent="0.25">
      <c r="A11432" s="61" t="s">
        <v>128</v>
      </c>
      <c r="B11432" s="61" t="s">
        <v>306</v>
      </c>
      <c r="C11432">
        <v>1973</v>
      </c>
      <c r="D11432" s="61" t="s">
        <v>1702</v>
      </c>
    </row>
    <row r="11433" spans="1:4" hidden="1" x14ac:dyDescent="0.25">
      <c r="A11433" s="61" t="s">
        <v>128</v>
      </c>
      <c r="B11433" s="61" t="s">
        <v>306</v>
      </c>
      <c r="C11433">
        <v>1974</v>
      </c>
      <c r="D11433" s="61" t="s">
        <v>2156</v>
      </c>
    </row>
    <row r="11434" spans="1:4" hidden="1" x14ac:dyDescent="0.25">
      <c r="A11434" s="61" t="s">
        <v>128</v>
      </c>
      <c r="B11434" s="61" t="s">
        <v>306</v>
      </c>
      <c r="C11434">
        <v>1975</v>
      </c>
      <c r="D11434" s="61" t="s">
        <v>1823</v>
      </c>
    </row>
    <row r="11435" spans="1:4" hidden="1" x14ac:dyDescent="0.25">
      <c r="A11435" s="61" t="s">
        <v>128</v>
      </c>
      <c r="B11435" s="61" t="s">
        <v>306</v>
      </c>
      <c r="C11435">
        <v>1976</v>
      </c>
      <c r="D11435" s="61" t="s">
        <v>2881</v>
      </c>
    </row>
    <row r="11436" spans="1:4" hidden="1" x14ac:dyDescent="0.25">
      <c r="A11436" s="61" t="s">
        <v>128</v>
      </c>
      <c r="B11436" s="61" t="s">
        <v>306</v>
      </c>
      <c r="C11436">
        <v>1977</v>
      </c>
      <c r="D11436" s="61" t="s">
        <v>2486</v>
      </c>
    </row>
    <row r="11437" spans="1:4" hidden="1" x14ac:dyDescent="0.25">
      <c r="A11437" s="61" t="s">
        <v>128</v>
      </c>
      <c r="B11437" s="61" t="s">
        <v>306</v>
      </c>
      <c r="C11437">
        <v>1978</v>
      </c>
      <c r="D11437" s="61" t="s">
        <v>2486</v>
      </c>
    </row>
    <row r="11438" spans="1:4" hidden="1" x14ac:dyDescent="0.25">
      <c r="A11438" s="61" t="s">
        <v>128</v>
      </c>
      <c r="B11438" s="61" t="s">
        <v>306</v>
      </c>
      <c r="C11438">
        <v>1979</v>
      </c>
      <c r="D11438" s="61" t="s">
        <v>2486</v>
      </c>
    </row>
    <row r="11439" spans="1:4" hidden="1" x14ac:dyDescent="0.25">
      <c r="A11439" s="61" t="s">
        <v>128</v>
      </c>
      <c r="B11439" s="61" t="s">
        <v>306</v>
      </c>
      <c r="C11439">
        <v>1980</v>
      </c>
      <c r="D11439" s="61" t="s">
        <v>2486</v>
      </c>
    </row>
    <row r="11440" spans="1:4" hidden="1" x14ac:dyDescent="0.25">
      <c r="A11440" s="61" t="s">
        <v>128</v>
      </c>
      <c r="B11440" s="61" t="s">
        <v>306</v>
      </c>
      <c r="C11440">
        <v>1981</v>
      </c>
      <c r="D11440" s="61" t="s">
        <v>2487</v>
      </c>
    </row>
    <row r="11441" spans="1:4" hidden="1" x14ac:dyDescent="0.25">
      <c r="A11441" s="61" t="s">
        <v>128</v>
      </c>
      <c r="B11441" s="61" t="s">
        <v>306</v>
      </c>
      <c r="C11441">
        <v>1982</v>
      </c>
      <c r="D11441" s="61" t="s">
        <v>2349</v>
      </c>
    </row>
    <row r="11442" spans="1:4" hidden="1" x14ac:dyDescent="0.25">
      <c r="A11442" s="61" t="s">
        <v>128</v>
      </c>
      <c r="B11442" s="61" t="s">
        <v>306</v>
      </c>
      <c r="C11442">
        <v>1983</v>
      </c>
      <c r="D11442" s="61" t="s">
        <v>2908</v>
      </c>
    </row>
    <row r="11443" spans="1:4" hidden="1" x14ac:dyDescent="0.25">
      <c r="A11443" s="61" t="s">
        <v>128</v>
      </c>
      <c r="B11443" s="61" t="s">
        <v>306</v>
      </c>
      <c r="C11443">
        <v>1984</v>
      </c>
      <c r="D11443" s="61" t="s">
        <v>2908</v>
      </c>
    </row>
    <row r="11444" spans="1:4" hidden="1" x14ac:dyDescent="0.25">
      <c r="A11444" s="61" t="s">
        <v>128</v>
      </c>
      <c r="B11444" s="61" t="s">
        <v>306</v>
      </c>
      <c r="C11444">
        <v>1985</v>
      </c>
      <c r="D11444" s="61" t="s">
        <v>2908</v>
      </c>
    </row>
    <row r="11445" spans="1:4" hidden="1" x14ac:dyDescent="0.25">
      <c r="A11445" s="61" t="s">
        <v>128</v>
      </c>
      <c r="B11445" s="61" t="s">
        <v>306</v>
      </c>
      <c r="C11445">
        <v>1986</v>
      </c>
      <c r="D11445" s="61" t="s">
        <v>2908</v>
      </c>
    </row>
    <row r="11446" spans="1:4" hidden="1" x14ac:dyDescent="0.25">
      <c r="A11446" s="61" t="s">
        <v>128</v>
      </c>
      <c r="B11446" s="61" t="s">
        <v>306</v>
      </c>
      <c r="C11446">
        <v>1987</v>
      </c>
      <c r="D11446" s="61" t="s">
        <v>2908</v>
      </c>
    </row>
    <row r="11447" spans="1:4" hidden="1" x14ac:dyDescent="0.25">
      <c r="A11447" s="61" t="s">
        <v>128</v>
      </c>
      <c r="B11447" s="61" t="s">
        <v>306</v>
      </c>
      <c r="C11447">
        <v>1988</v>
      </c>
      <c r="D11447" s="61" t="s">
        <v>2908</v>
      </c>
    </row>
    <row r="11448" spans="1:4" hidden="1" x14ac:dyDescent="0.25">
      <c r="A11448" s="61" t="s">
        <v>128</v>
      </c>
      <c r="B11448" s="61" t="s">
        <v>306</v>
      </c>
      <c r="C11448">
        <v>1989</v>
      </c>
      <c r="D11448" s="61" t="s">
        <v>2908</v>
      </c>
    </row>
    <row r="11449" spans="1:4" hidden="1" x14ac:dyDescent="0.25">
      <c r="A11449" s="61" t="s">
        <v>128</v>
      </c>
      <c r="B11449" s="61" t="s">
        <v>306</v>
      </c>
      <c r="C11449">
        <v>1990</v>
      </c>
      <c r="D11449" s="61" t="s">
        <v>2908</v>
      </c>
    </row>
    <row r="11450" spans="1:4" hidden="1" x14ac:dyDescent="0.25">
      <c r="A11450" s="61" t="s">
        <v>128</v>
      </c>
      <c r="B11450" s="61" t="s">
        <v>306</v>
      </c>
      <c r="C11450">
        <v>1991</v>
      </c>
      <c r="D11450" s="61" t="s">
        <v>2908</v>
      </c>
    </row>
    <row r="11451" spans="1:4" hidden="1" x14ac:dyDescent="0.25">
      <c r="A11451" s="61" t="s">
        <v>128</v>
      </c>
      <c r="B11451" s="61" t="s">
        <v>306</v>
      </c>
      <c r="C11451">
        <v>1992</v>
      </c>
      <c r="D11451" s="61" t="s">
        <v>2908</v>
      </c>
    </row>
    <row r="11452" spans="1:4" hidden="1" x14ac:dyDescent="0.25">
      <c r="A11452" s="61" t="s">
        <v>128</v>
      </c>
      <c r="B11452" s="61" t="s">
        <v>306</v>
      </c>
      <c r="C11452">
        <v>1993</v>
      </c>
      <c r="D11452" s="61" t="s">
        <v>2908</v>
      </c>
    </row>
    <row r="11453" spans="1:4" hidden="1" x14ac:dyDescent="0.25">
      <c r="A11453" s="61" t="s">
        <v>128</v>
      </c>
      <c r="B11453" s="61" t="s">
        <v>306</v>
      </c>
      <c r="C11453">
        <v>1994</v>
      </c>
      <c r="D11453" s="61" t="s">
        <v>2908</v>
      </c>
    </row>
    <row r="11454" spans="1:4" hidden="1" x14ac:dyDescent="0.25">
      <c r="A11454" s="61" t="s">
        <v>128</v>
      </c>
      <c r="B11454" s="61" t="s">
        <v>306</v>
      </c>
      <c r="C11454">
        <v>1995</v>
      </c>
      <c r="D11454" s="61" t="s">
        <v>2375</v>
      </c>
    </row>
    <row r="11455" spans="1:4" hidden="1" x14ac:dyDescent="0.25">
      <c r="A11455" s="61" t="s">
        <v>128</v>
      </c>
      <c r="B11455" s="61" t="s">
        <v>306</v>
      </c>
      <c r="C11455">
        <v>1996</v>
      </c>
      <c r="D11455" s="61" t="s">
        <v>2375</v>
      </c>
    </row>
    <row r="11456" spans="1:4" hidden="1" x14ac:dyDescent="0.25">
      <c r="A11456" s="61" t="s">
        <v>128</v>
      </c>
      <c r="B11456" s="61" t="s">
        <v>306</v>
      </c>
      <c r="C11456">
        <v>1997</v>
      </c>
      <c r="D11456" s="61" t="s">
        <v>2375</v>
      </c>
    </row>
    <row r="11457" spans="1:4" hidden="1" x14ac:dyDescent="0.25">
      <c r="A11457" s="61" t="s">
        <v>128</v>
      </c>
      <c r="B11457" s="61" t="s">
        <v>306</v>
      </c>
      <c r="C11457">
        <v>1998</v>
      </c>
      <c r="D11457" s="61" t="s">
        <v>2481</v>
      </c>
    </row>
    <row r="11458" spans="1:4" hidden="1" x14ac:dyDescent="0.25">
      <c r="A11458" s="61" t="s">
        <v>128</v>
      </c>
      <c r="B11458" s="61" t="s">
        <v>306</v>
      </c>
      <c r="C11458">
        <v>1999</v>
      </c>
      <c r="D11458" s="61" t="s">
        <v>2481</v>
      </c>
    </row>
    <row r="11459" spans="1:4" hidden="1" x14ac:dyDescent="0.25">
      <c r="A11459" s="61" t="s">
        <v>128</v>
      </c>
      <c r="B11459" s="61" t="s">
        <v>306</v>
      </c>
      <c r="C11459">
        <v>2000</v>
      </c>
      <c r="D11459" s="61" t="s">
        <v>2481</v>
      </c>
    </row>
    <row r="11460" spans="1:4" hidden="1" x14ac:dyDescent="0.25">
      <c r="A11460" s="61" t="s">
        <v>128</v>
      </c>
      <c r="B11460" s="61" t="s">
        <v>306</v>
      </c>
      <c r="C11460">
        <v>2001</v>
      </c>
      <c r="D11460" s="61" t="s">
        <v>2481</v>
      </c>
    </row>
    <row r="11461" spans="1:4" hidden="1" x14ac:dyDescent="0.25">
      <c r="A11461" s="61" t="s">
        <v>128</v>
      </c>
      <c r="B11461" s="61" t="s">
        <v>306</v>
      </c>
      <c r="C11461">
        <v>2002</v>
      </c>
      <c r="D11461" s="61" t="s">
        <v>2481</v>
      </c>
    </row>
    <row r="11462" spans="1:4" hidden="1" x14ac:dyDescent="0.25">
      <c r="A11462" s="61" t="s">
        <v>128</v>
      </c>
      <c r="B11462" s="61" t="s">
        <v>306</v>
      </c>
      <c r="C11462">
        <v>2003</v>
      </c>
      <c r="D11462" s="61" t="s">
        <v>2481</v>
      </c>
    </row>
    <row r="11463" spans="1:4" hidden="1" x14ac:dyDescent="0.25">
      <c r="A11463" s="61" t="s">
        <v>128</v>
      </c>
      <c r="B11463" s="61" t="s">
        <v>306</v>
      </c>
      <c r="C11463">
        <v>2004</v>
      </c>
      <c r="D11463" s="61" t="s">
        <v>2481</v>
      </c>
    </row>
    <row r="11464" spans="1:4" hidden="1" x14ac:dyDescent="0.25">
      <c r="A11464" s="61" t="s">
        <v>128</v>
      </c>
      <c r="B11464" s="61" t="s">
        <v>306</v>
      </c>
      <c r="C11464">
        <v>2005</v>
      </c>
      <c r="D11464" s="61" t="s">
        <v>2481</v>
      </c>
    </row>
    <row r="11465" spans="1:4" hidden="1" x14ac:dyDescent="0.25">
      <c r="A11465" s="61" t="s">
        <v>128</v>
      </c>
      <c r="B11465" s="61" t="s">
        <v>306</v>
      </c>
      <c r="C11465">
        <v>2006</v>
      </c>
      <c r="D11465" s="61" t="s">
        <v>2481</v>
      </c>
    </row>
    <row r="11466" spans="1:4" hidden="1" x14ac:dyDescent="0.25">
      <c r="A11466" s="61" t="s">
        <v>128</v>
      </c>
      <c r="B11466" s="61" t="s">
        <v>306</v>
      </c>
      <c r="C11466">
        <v>2007</v>
      </c>
      <c r="D11466" s="61" t="s">
        <v>2481</v>
      </c>
    </row>
    <row r="11467" spans="1:4" hidden="1" x14ac:dyDescent="0.25">
      <c r="A11467" s="61" t="s">
        <v>128</v>
      </c>
      <c r="B11467" s="61" t="s">
        <v>306</v>
      </c>
      <c r="C11467">
        <v>2008</v>
      </c>
      <c r="D11467" s="61" t="s">
        <v>2349</v>
      </c>
    </row>
    <row r="11468" spans="1:4" hidden="1" x14ac:dyDescent="0.25">
      <c r="A11468" s="61" t="s">
        <v>128</v>
      </c>
      <c r="B11468" s="61" t="s">
        <v>306</v>
      </c>
      <c r="C11468">
        <v>2009</v>
      </c>
      <c r="D11468" s="61" t="s">
        <v>2143</v>
      </c>
    </row>
    <row r="11469" spans="1:4" hidden="1" x14ac:dyDescent="0.25">
      <c r="A11469" s="61" t="s">
        <v>128</v>
      </c>
      <c r="B11469" s="61" t="s">
        <v>306</v>
      </c>
      <c r="C11469">
        <v>2010</v>
      </c>
      <c r="D11469" s="61" t="s">
        <v>2606</v>
      </c>
    </row>
    <row r="11470" spans="1:4" hidden="1" x14ac:dyDescent="0.25">
      <c r="A11470" s="61" t="s">
        <v>128</v>
      </c>
      <c r="B11470" s="61" t="s">
        <v>306</v>
      </c>
      <c r="C11470">
        <v>2011</v>
      </c>
      <c r="D11470" s="61" t="s">
        <v>2343</v>
      </c>
    </row>
    <row r="11471" spans="1:4" hidden="1" x14ac:dyDescent="0.25">
      <c r="A11471" s="61" t="s">
        <v>128</v>
      </c>
      <c r="B11471" s="61" t="s">
        <v>306</v>
      </c>
      <c r="C11471">
        <v>2012</v>
      </c>
      <c r="D11471" s="61" t="s">
        <v>2882</v>
      </c>
    </row>
    <row r="11472" spans="1:4" hidden="1" x14ac:dyDescent="0.25">
      <c r="A11472" s="61" t="s">
        <v>128</v>
      </c>
      <c r="B11472" s="61" t="s">
        <v>306</v>
      </c>
      <c r="C11472">
        <v>2013</v>
      </c>
      <c r="D11472" s="61" t="s">
        <v>2197</v>
      </c>
    </row>
    <row r="11473" spans="1:4" hidden="1" x14ac:dyDescent="0.25">
      <c r="A11473" s="61" t="s">
        <v>128</v>
      </c>
      <c r="B11473" s="61" t="s">
        <v>306</v>
      </c>
      <c r="C11473">
        <v>2014</v>
      </c>
      <c r="D11473" s="61" t="s">
        <v>2346</v>
      </c>
    </row>
    <row r="11474" spans="1:4" hidden="1" x14ac:dyDescent="0.25">
      <c r="A11474" s="61" t="s">
        <v>128</v>
      </c>
      <c r="B11474" s="61" t="s">
        <v>306</v>
      </c>
      <c r="C11474">
        <v>2015</v>
      </c>
      <c r="D11474" s="61" t="s">
        <v>551</v>
      </c>
    </row>
    <row r="11475" spans="1:4" hidden="1" x14ac:dyDescent="0.25">
      <c r="A11475" s="61" t="s">
        <v>128</v>
      </c>
      <c r="B11475" s="61" t="s">
        <v>306</v>
      </c>
      <c r="C11475">
        <v>2016</v>
      </c>
      <c r="D11475" s="61" t="s">
        <v>2198</v>
      </c>
    </row>
    <row r="11476" spans="1:4" hidden="1" x14ac:dyDescent="0.25">
      <c r="A11476" s="61" t="s">
        <v>128</v>
      </c>
      <c r="B11476" s="61" t="s">
        <v>306</v>
      </c>
      <c r="C11476">
        <v>2017</v>
      </c>
      <c r="D11476" s="61" t="s">
        <v>2343</v>
      </c>
    </row>
    <row r="11477" spans="1:4" hidden="1" x14ac:dyDescent="0.25">
      <c r="A11477" s="61" t="s">
        <v>128</v>
      </c>
      <c r="B11477" s="61" t="s">
        <v>306</v>
      </c>
      <c r="C11477">
        <v>2018</v>
      </c>
      <c r="D11477" s="61" t="s">
        <v>2882</v>
      </c>
    </row>
    <row r="11478" spans="1:4" hidden="1" x14ac:dyDescent="0.25">
      <c r="A11478" s="61" t="s">
        <v>128</v>
      </c>
      <c r="B11478" s="61" t="s">
        <v>306</v>
      </c>
      <c r="C11478">
        <v>2019</v>
      </c>
      <c r="D11478" s="61" t="s">
        <v>2882</v>
      </c>
    </row>
    <row r="11479" spans="1:4" hidden="1" x14ac:dyDescent="0.25">
      <c r="A11479" s="61" t="s">
        <v>128</v>
      </c>
      <c r="B11479" s="61" t="s">
        <v>306</v>
      </c>
      <c r="C11479">
        <v>2020</v>
      </c>
      <c r="D11479" s="61" t="s">
        <v>2198</v>
      </c>
    </row>
    <row r="11480" spans="1:4" hidden="1" x14ac:dyDescent="0.25">
      <c r="A11480" s="61" t="s">
        <v>128</v>
      </c>
      <c r="B11480" s="61" t="s">
        <v>306</v>
      </c>
      <c r="C11480">
        <v>2021</v>
      </c>
      <c r="D11480" s="61" t="s">
        <v>2343</v>
      </c>
    </row>
    <row r="11481" spans="1:4" hidden="1" x14ac:dyDescent="0.25">
      <c r="A11481" s="61" t="s">
        <v>128</v>
      </c>
      <c r="B11481" s="61" t="s">
        <v>306</v>
      </c>
      <c r="C11481">
        <v>2022</v>
      </c>
      <c r="D11481" s="61" t="s">
        <v>2192</v>
      </c>
    </row>
    <row r="11482" spans="1:4" x14ac:dyDescent="0.25">
      <c r="A11482" s="61" t="s">
        <v>128</v>
      </c>
      <c r="B11482" s="61" t="s">
        <v>306</v>
      </c>
      <c r="C11482">
        <v>2023</v>
      </c>
      <c r="D11482" s="61">
        <v>0.84299999999999997</v>
      </c>
    </row>
    <row r="11483" spans="1:4" hidden="1" x14ac:dyDescent="0.25">
      <c r="A11483" s="61" t="s">
        <v>309</v>
      </c>
      <c r="B11483" s="61" t="s">
        <v>310</v>
      </c>
      <c r="C11483">
        <v>1789</v>
      </c>
      <c r="D11483" s="61" t="s">
        <v>2572</v>
      </c>
    </row>
    <row r="11484" spans="1:4" hidden="1" x14ac:dyDescent="0.25">
      <c r="A11484" s="61" t="s">
        <v>309</v>
      </c>
      <c r="B11484" s="61" t="s">
        <v>310</v>
      </c>
      <c r="C11484">
        <v>1790</v>
      </c>
      <c r="D11484" s="61" t="s">
        <v>2154</v>
      </c>
    </row>
    <row r="11485" spans="1:4" hidden="1" x14ac:dyDescent="0.25">
      <c r="A11485" s="61" t="s">
        <v>309</v>
      </c>
      <c r="B11485" s="61" t="s">
        <v>310</v>
      </c>
      <c r="C11485">
        <v>1791</v>
      </c>
      <c r="D11485" s="61" t="s">
        <v>2154</v>
      </c>
    </row>
    <row r="11486" spans="1:4" hidden="1" x14ac:dyDescent="0.25">
      <c r="A11486" s="61" t="s">
        <v>309</v>
      </c>
      <c r="B11486" s="61" t="s">
        <v>310</v>
      </c>
      <c r="C11486">
        <v>1792</v>
      </c>
      <c r="D11486" s="61" t="s">
        <v>2154</v>
      </c>
    </row>
    <row r="11487" spans="1:4" hidden="1" x14ac:dyDescent="0.25">
      <c r="A11487" s="61" t="s">
        <v>309</v>
      </c>
      <c r="B11487" s="61" t="s">
        <v>310</v>
      </c>
      <c r="C11487">
        <v>1793</v>
      </c>
      <c r="D11487" s="61" t="s">
        <v>2154</v>
      </c>
    </row>
    <row r="11488" spans="1:4" hidden="1" x14ac:dyDescent="0.25">
      <c r="A11488" s="61" t="s">
        <v>309</v>
      </c>
      <c r="B11488" s="61" t="s">
        <v>310</v>
      </c>
      <c r="C11488">
        <v>1794</v>
      </c>
      <c r="D11488" s="61" t="s">
        <v>2154</v>
      </c>
    </row>
    <row r="11489" spans="1:4" hidden="1" x14ac:dyDescent="0.25">
      <c r="A11489" s="61" t="s">
        <v>309</v>
      </c>
      <c r="B11489" s="61" t="s">
        <v>310</v>
      </c>
      <c r="C11489">
        <v>1795</v>
      </c>
      <c r="D11489" s="61" t="s">
        <v>2154</v>
      </c>
    </row>
    <row r="11490" spans="1:4" hidden="1" x14ac:dyDescent="0.25">
      <c r="A11490" s="61" t="s">
        <v>309</v>
      </c>
      <c r="B11490" s="61" t="s">
        <v>310</v>
      </c>
      <c r="C11490">
        <v>1796</v>
      </c>
      <c r="D11490" s="61" t="s">
        <v>2154</v>
      </c>
    </row>
    <row r="11491" spans="1:4" hidden="1" x14ac:dyDescent="0.25">
      <c r="A11491" s="61" t="s">
        <v>309</v>
      </c>
      <c r="B11491" s="61" t="s">
        <v>310</v>
      </c>
      <c r="C11491">
        <v>1797</v>
      </c>
      <c r="D11491" s="61" t="s">
        <v>2154</v>
      </c>
    </row>
    <row r="11492" spans="1:4" hidden="1" x14ac:dyDescent="0.25">
      <c r="A11492" s="61" t="s">
        <v>309</v>
      </c>
      <c r="B11492" s="61" t="s">
        <v>310</v>
      </c>
      <c r="C11492">
        <v>1798</v>
      </c>
      <c r="D11492" s="61" t="s">
        <v>2154</v>
      </c>
    </row>
    <row r="11493" spans="1:4" hidden="1" x14ac:dyDescent="0.25">
      <c r="A11493" s="61" t="s">
        <v>309</v>
      </c>
      <c r="B11493" s="61" t="s">
        <v>310</v>
      </c>
      <c r="C11493">
        <v>1799</v>
      </c>
      <c r="D11493" s="61" t="s">
        <v>2154</v>
      </c>
    </row>
    <row r="11494" spans="1:4" hidden="1" x14ac:dyDescent="0.25">
      <c r="A11494" s="61" t="s">
        <v>309</v>
      </c>
      <c r="B11494" s="61" t="s">
        <v>310</v>
      </c>
      <c r="C11494">
        <v>1800</v>
      </c>
      <c r="D11494" s="61" t="s">
        <v>2154</v>
      </c>
    </row>
    <row r="11495" spans="1:4" hidden="1" x14ac:dyDescent="0.25">
      <c r="A11495" s="61" t="s">
        <v>309</v>
      </c>
      <c r="B11495" s="61" t="s">
        <v>310</v>
      </c>
      <c r="C11495">
        <v>1801</v>
      </c>
      <c r="D11495" s="61" t="s">
        <v>2154</v>
      </c>
    </row>
    <row r="11496" spans="1:4" hidden="1" x14ac:dyDescent="0.25">
      <c r="A11496" s="61" t="s">
        <v>309</v>
      </c>
      <c r="B11496" s="61" t="s">
        <v>310</v>
      </c>
      <c r="C11496">
        <v>1802</v>
      </c>
      <c r="D11496" s="61" t="s">
        <v>2154</v>
      </c>
    </row>
    <row r="11497" spans="1:4" hidden="1" x14ac:dyDescent="0.25">
      <c r="A11497" s="61" t="s">
        <v>309</v>
      </c>
      <c r="B11497" s="61" t="s">
        <v>310</v>
      </c>
      <c r="C11497">
        <v>1803</v>
      </c>
      <c r="D11497" s="61" t="s">
        <v>2154</v>
      </c>
    </row>
    <row r="11498" spans="1:4" hidden="1" x14ac:dyDescent="0.25">
      <c r="A11498" s="61" t="s">
        <v>309</v>
      </c>
      <c r="B11498" s="61" t="s">
        <v>310</v>
      </c>
      <c r="C11498">
        <v>1804</v>
      </c>
      <c r="D11498" s="61" t="s">
        <v>2154</v>
      </c>
    </row>
    <row r="11499" spans="1:4" hidden="1" x14ac:dyDescent="0.25">
      <c r="A11499" s="61" t="s">
        <v>309</v>
      </c>
      <c r="B11499" s="61" t="s">
        <v>310</v>
      </c>
      <c r="C11499">
        <v>1805</v>
      </c>
      <c r="D11499" s="61" t="s">
        <v>2154</v>
      </c>
    </row>
    <row r="11500" spans="1:4" hidden="1" x14ac:dyDescent="0.25">
      <c r="A11500" s="61" t="s">
        <v>309</v>
      </c>
      <c r="B11500" s="61" t="s">
        <v>310</v>
      </c>
      <c r="C11500">
        <v>1806</v>
      </c>
      <c r="D11500" s="61" t="s">
        <v>2154</v>
      </c>
    </row>
    <row r="11501" spans="1:4" hidden="1" x14ac:dyDescent="0.25">
      <c r="A11501" s="61" t="s">
        <v>309</v>
      </c>
      <c r="B11501" s="61" t="s">
        <v>310</v>
      </c>
      <c r="C11501">
        <v>1807</v>
      </c>
      <c r="D11501" s="61" t="s">
        <v>2154</v>
      </c>
    </row>
    <row r="11502" spans="1:4" hidden="1" x14ac:dyDescent="0.25">
      <c r="A11502" s="61" t="s">
        <v>309</v>
      </c>
      <c r="B11502" s="61" t="s">
        <v>310</v>
      </c>
      <c r="C11502">
        <v>1808</v>
      </c>
      <c r="D11502" s="61" t="s">
        <v>2154</v>
      </c>
    </row>
    <row r="11503" spans="1:4" hidden="1" x14ac:dyDescent="0.25">
      <c r="A11503" s="61" t="s">
        <v>309</v>
      </c>
      <c r="B11503" s="61" t="s">
        <v>310</v>
      </c>
      <c r="C11503">
        <v>1809</v>
      </c>
      <c r="D11503" s="61" t="s">
        <v>2154</v>
      </c>
    </row>
    <row r="11504" spans="1:4" hidden="1" x14ac:dyDescent="0.25">
      <c r="A11504" s="61" t="s">
        <v>309</v>
      </c>
      <c r="B11504" s="61" t="s">
        <v>310</v>
      </c>
      <c r="C11504">
        <v>1810</v>
      </c>
      <c r="D11504" s="61" t="s">
        <v>2154</v>
      </c>
    </row>
    <row r="11505" spans="1:4" hidden="1" x14ac:dyDescent="0.25">
      <c r="A11505" s="61" t="s">
        <v>309</v>
      </c>
      <c r="B11505" s="61" t="s">
        <v>310</v>
      </c>
      <c r="C11505">
        <v>1811</v>
      </c>
      <c r="D11505" s="61" t="s">
        <v>2154</v>
      </c>
    </row>
    <row r="11506" spans="1:4" hidden="1" x14ac:dyDescent="0.25">
      <c r="A11506" s="61" t="s">
        <v>309</v>
      </c>
      <c r="B11506" s="61" t="s">
        <v>310</v>
      </c>
      <c r="C11506">
        <v>1812</v>
      </c>
      <c r="D11506" s="61" t="s">
        <v>1495</v>
      </c>
    </row>
    <row r="11507" spans="1:4" hidden="1" x14ac:dyDescent="0.25">
      <c r="A11507" s="61" t="s">
        <v>309</v>
      </c>
      <c r="B11507" s="61" t="s">
        <v>310</v>
      </c>
      <c r="C11507">
        <v>1813</v>
      </c>
      <c r="D11507" s="61" t="s">
        <v>1495</v>
      </c>
    </row>
    <row r="11508" spans="1:4" hidden="1" x14ac:dyDescent="0.25">
      <c r="A11508" s="61" t="s">
        <v>309</v>
      </c>
      <c r="B11508" s="61" t="s">
        <v>310</v>
      </c>
      <c r="C11508">
        <v>1814</v>
      </c>
      <c r="D11508" s="61" t="s">
        <v>1495</v>
      </c>
    </row>
    <row r="11509" spans="1:4" hidden="1" x14ac:dyDescent="0.25">
      <c r="A11509" s="61" t="s">
        <v>309</v>
      </c>
      <c r="B11509" s="61" t="s">
        <v>310</v>
      </c>
      <c r="C11509">
        <v>1815</v>
      </c>
      <c r="D11509" s="61" t="s">
        <v>1495</v>
      </c>
    </row>
    <row r="11510" spans="1:4" hidden="1" x14ac:dyDescent="0.25">
      <c r="A11510" s="61" t="s">
        <v>309</v>
      </c>
      <c r="B11510" s="61" t="s">
        <v>310</v>
      </c>
      <c r="C11510">
        <v>1816</v>
      </c>
      <c r="D11510" s="61" t="s">
        <v>1495</v>
      </c>
    </row>
    <row r="11511" spans="1:4" hidden="1" x14ac:dyDescent="0.25">
      <c r="A11511" s="61" t="s">
        <v>309</v>
      </c>
      <c r="B11511" s="61" t="s">
        <v>310</v>
      </c>
      <c r="C11511">
        <v>1817</v>
      </c>
      <c r="D11511" s="61" t="s">
        <v>1495</v>
      </c>
    </row>
    <row r="11512" spans="1:4" hidden="1" x14ac:dyDescent="0.25">
      <c r="A11512" s="61" t="s">
        <v>309</v>
      </c>
      <c r="B11512" s="61" t="s">
        <v>310</v>
      </c>
      <c r="C11512">
        <v>1818</v>
      </c>
      <c r="D11512" s="61" t="s">
        <v>1495</v>
      </c>
    </row>
    <row r="11513" spans="1:4" hidden="1" x14ac:dyDescent="0.25">
      <c r="A11513" s="61" t="s">
        <v>309</v>
      </c>
      <c r="B11513" s="61" t="s">
        <v>310</v>
      </c>
      <c r="C11513">
        <v>1819</v>
      </c>
      <c r="D11513" s="61" t="s">
        <v>1495</v>
      </c>
    </row>
    <row r="11514" spans="1:4" hidden="1" x14ac:dyDescent="0.25">
      <c r="A11514" s="61" t="s">
        <v>309</v>
      </c>
      <c r="B11514" s="61" t="s">
        <v>310</v>
      </c>
      <c r="C11514">
        <v>1820</v>
      </c>
      <c r="D11514" s="61" t="s">
        <v>1495</v>
      </c>
    </row>
    <row r="11515" spans="1:4" hidden="1" x14ac:dyDescent="0.25">
      <c r="A11515" s="61" t="s">
        <v>309</v>
      </c>
      <c r="B11515" s="61" t="s">
        <v>310</v>
      </c>
      <c r="C11515">
        <v>1821</v>
      </c>
      <c r="D11515" s="61" t="s">
        <v>1495</v>
      </c>
    </row>
    <row r="11516" spans="1:4" hidden="1" x14ac:dyDescent="0.25">
      <c r="A11516" s="61" t="s">
        <v>309</v>
      </c>
      <c r="B11516" s="61" t="s">
        <v>310</v>
      </c>
      <c r="C11516">
        <v>1823</v>
      </c>
      <c r="D11516" s="61" t="s">
        <v>2181</v>
      </c>
    </row>
    <row r="11517" spans="1:4" hidden="1" x14ac:dyDescent="0.25">
      <c r="A11517" s="61" t="s">
        <v>309</v>
      </c>
      <c r="B11517" s="61" t="s">
        <v>310</v>
      </c>
      <c r="C11517">
        <v>1824</v>
      </c>
      <c r="D11517" s="61" t="s">
        <v>2112</v>
      </c>
    </row>
    <row r="11518" spans="1:4" hidden="1" x14ac:dyDescent="0.25">
      <c r="A11518" s="61" t="s">
        <v>309</v>
      </c>
      <c r="B11518" s="61" t="s">
        <v>310</v>
      </c>
      <c r="C11518">
        <v>1825</v>
      </c>
      <c r="D11518" s="61" t="s">
        <v>2112</v>
      </c>
    </row>
    <row r="11519" spans="1:4" hidden="1" x14ac:dyDescent="0.25">
      <c r="A11519" s="61" t="s">
        <v>309</v>
      </c>
      <c r="B11519" s="61" t="s">
        <v>310</v>
      </c>
      <c r="C11519">
        <v>1826</v>
      </c>
      <c r="D11519" s="61" t="s">
        <v>2112</v>
      </c>
    </row>
    <row r="11520" spans="1:4" hidden="1" x14ac:dyDescent="0.25">
      <c r="A11520" s="61" t="s">
        <v>309</v>
      </c>
      <c r="B11520" s="61" t="s">
        <v>310</v>
      </c>
      <c r="C11520">
        <v>1827</v>
      </c>
      <c r="D11520" s="61" t="s">
        <v>2112</v>
      </c>
    </row>
    <row r="11521" spans="1:4" hidden="1" x14ac:dyDescent="0.25">
      <c r="A11521" s="61" t="s">
        <v>309</v>
      </c>
      <c r="B11521" s="61" t="s">
        <v>310</v>
      </c>
      <c r="C11521">
        <v>1828</v>
      </c>
      <c r="D11521" s="61" t="s">
        <v>2112</v>
      </c>
    </row>
    <row r="11522" spans="1:4" hidden="1" x14ac:dyDescent="0.25">
      <c r="A11522" s="61" t="s">
        <v>309</v>
      </c>
      <c r="B11522" s="61" t="s">
        <v>310</v>
      </c>
      <c r="C11522">
        <v>1829</v>
      </c>
      <c r="D11522" s="61" t="s">
        <v>2112</v>
      </c>
    </row>
    <row r="11523" spans="1:4" hidden="1" x14ac:dyDescent="0.25">
      <c r="A11523" s="61" t="s">
        <v>309</v>
      </c>
      <c r="B11523" s="61" t="s">
        <v>310</v>
      </c>
      <c r="C11523">
        <v>1830</v>
      </c>
      <c r="D11523" s="61" t="s">
        <v>2112</v>
      </c>
    </row>
    <row r="11524" spans="1:4" hidden="1" x14ac:dyDescent="0.25">
      <c r="A11524" s="61" t="s">
        <v>309</v>
      </c>
      <c r="B11524" s="61" t="s">
        <v>310</v>
      </c>
      <c r="C11524">
        <v>1831</v>
      </c>
      <c r="D11524" s="61" t="s">
        <v>2112</v>
      </c>
    </row>
    <row r="11525" spans="1:4" hidden="1" x14ac:dyDescent="0.25">
      <c r="A11525" s="61" t="s">
        <v>309</v>
      </c>
      <c r="B11525" s="61" t="s">
        <v>310</v>
      </c>
      <c r="C11525">
        <v>1832</v>
      </c>
      <c r="D11525" s="61" t="s">
        <v>2112</v>
      </c>
    </row>
    <row r="11526" spans="1:4" hidden="1" x14ac:dyDescent="0.25">
      <c r="A11526" s="61" t="s">
        <v>309</v>
      </c>
      <c r="B11526" s="61" t="s">
        <v>310</v>
      </c>
      <c r="C11526">
        <v>1833</v>
      </c>
      <c r="D11526" s="61" t="s">
        <v>2112</v>
      </c>
    </row>
    <row r="11527" spans="1:4" hidden="1" x14ac:dyDescent="0.25">
      <c r="A11527" s="61" t="s">
        <v>309</v>
      </c>
      <c r="B11527" s="61" t="s">
        <v>310</v>
      </c>
      <c r="C11527">
        <v>1834</v>
      </c>
      <c r="D11527" s="61" t="s">
        <v>2112</v>
      </c>
    </row>
    <row r="11528" spans="1:4" hidden="1" x14ac:dyDescent="0.25">
      <c r="A11528" s="61" t="s">
        <v>309</v>
      </c>
      <c r="B11528" s="61" t="s">
        <v>310</v>
      </c>
      <c r="C11528">
        <v>1835</v>
      </c>
      <c r="D11528" s="61" t="s">
        <v>1871</v>
      </c>
    </row>
    <row r="11529" spans="1:4" hidden="1" x14ac:dyDescent="0.25">
      <c r="A11529" s="61" t="s">
        <v>309</v>
      </c>
      <c r="B11529" s="61" t="s">
        <v>310</v>
      </c>
      <c r="C11529">
        <v>1836</v>
      </c>
      <c r="D11529" s="61" t="s">
        <v>1871</v>
      </c>
    </row>
    <row r="11530" spans="1:4" hidden="1" x14ac:dyDescent="0.25">
      <c r="A11530" s="61" t="s">
        <v>309</v>
      </c>
      <c r="B11530" s="61" t="s">
        <v>310</v>
      </c>
      <c r="C11530">
        <v>1837</v>
      </c>
      <c r="D11530" s="61" t="s">
        <v>1871</v>
      </c>
    </row>
    <row r="11531" spans="1:4" hidden="1" x14ac:dyDescent="0.25">
      <c r="A11531" s="61" t="s">
        <v>309</v>
      </c>
      <c r="B11531" s="61" t="s">
        <v>310</v>
      </c>
      <c r="C11531">
        <v>1838</v>
      </c>
      <c r="D11531" s="61" t="s">
        <v>1871</v>
      </c>
    </row>
    <row r="11532" spans="1:4" hidden="1" x14ac:dyDescent="0.25">
      <c r="A11532" s="61" t="s">
        <v>309</v>
      </c>
      <c r="B11532" s="61" t="s">
        <v>310</v>
      </c>
      <c r="C11532">
        <v>1839</v>
      </c>
      <c r="D11532" s="61" t="s">
        <v>1871</v>
      </c>
    </row>
    <row r="11533" spans="1:4" hidden="1" x14ac:dyDescent="0.25">
      <c r="A11533" s="61" t="s">
        <v>309</v>
      </c>
      <c r="B11533" s="61" t="s">
        <v>310</v>
      </c>
      <c r="C11533">
        <v>1840</v>
      </c>
      <c r="D11533" s="61" t="s">
        <v>2318</v>
      </c>
    </row>
    <row r="11534" spans="1:4" hidden="1" x14ac:dyDescent="0.25">
      <c r="A11534" s="61" t="s">
        <v>309</v>
      </c>
      <c r="B11534" s="61" t="s">
        <v>310</v>
      </c>
      <c r="C11534">
        <v>1841</v>
      </c>
      <c r="D11534" s="61" t="s">
        <v>2318</v>
      </c>
    </row>
    <row r="11535" spans="1:4" hidden="1" x14ac:dyDescent="0.25">
      <c r="A11535" s="61" t="s">
        <v>309</v>
      </c>
      <c r="B11535" s="61" t="s">
        <v>310</v>
      </c>
      <c r="C11535">
        <v>1842</v>
      </c>
      <c r="D11535" s="61" t="s">
        <v>2318</v>
      </c>
    </row>
    <row r="11536" spans="1:4" hidden="1" x14ac:dyDescent="0.25">
      <c r="A11536" s="61" t="s">
        <v>309</v>
      </c>
      <c r="B11536" s="61" t="s">
        <v>310</v>
      </c>
      <c r="C11536">
        <v>1843</v>
      </c>
      <c r="D11536" s="61" t="s">
        <v>2318</v>
      </c>
    </row>
    <row r="11537" spans="1:4" hidden="1" x14ac:dyDescent="0.25">
      <c r="A11537" s="61" t="s">
        <v>309</v>
      </c>
      <c r="B11537" s="61" t="s">
        <v>310</v>
      </c>
      <c r="C11537">
        <v>1844</v>
      </c>
      <c r="D11537" s="61" t="s">
        <v>2909</v>
      </c>
    </row>
    <row r="11538" spans="1:4" hidden="1" x14ac:dyDescent="0.25">
      <c r="A11538" s="61" t="s">
        <v>309</v>
      </c>
      <c r="B11538" s="61" t="s">
        <v>310</v>
      </c>
      <c r="C11538">
        <v>1845</v>
      </c>
      <c r="D11538" s="61" t="s">
        <v>2909</v>
      </c>
    </row>
    <row r="11539" spans="1:4" hidden="1" x14ac:dyDescent="0.25">
      <c r="A11539" s="61" t="s">
        <v>309</v>
      </c>
      <c r="B11539" s="61" t="s">
        <v>310</v>
      </c>
      <c r="C11539">
        <v>1846</v>
      </c>
      <c r="D11539" s="61" t="s">
        <v>2909</v>
      </c>
    </row>
    <row r="11540" spans="1:4" hidden="1" x14ac:dyDescent="0.25">
      <c r="A11540" s="61" t="s">
        <v>309</v>
      </c>
      <c r="B11540" s="61" t="s">
        <v>310</v>
      </c>
      <c r="C11540">
        <v>1847</v>
      </c>
      <c r="D11540" s="61" t="s">
        <v>2118</v>
      </c>
    </row>
    <row r="11541" spans="1:4" hidden="1" x14ac:dyDescent="0.25">
      <c r="A11541" s="61" t="s">
        <v>309</v>
      </c>
      <c r="B11541" s="61" t="s">
        <v>310</v>
      </c>
      <c r="C11541">
        <v>1848</v>
      </c>
      <c r="D11541" s="61" t="s">
        <v>2118</v>
      </c>
    </row>
    <row r="11542" spans="1:4" hidden="1" x14ac:dyDescent="0.25">
      <c r="A11542" s="61" t="s">
        <v>309</v>
      </c>
      <c r="B11542" s="61" t="s">
        <v>310</v>
      </c>
      <c r="C11542">
        <v>1849</v>
      </c>
      <c r="D11542" s="61" t="s">
        <v>2118</v>
      </c>
    </row>
    <row r="11543" spans="1:4" hidden="1" x14ac:dyDescent="0.25">
      <c r="A11543" s="61" t="s">
        <v>309</v>
      </c>
      <c r="B11543" s="61" t="s">
        <v>310</v>
      </c>
      <c r="C11543">
        <v>1850</v>
      </c>
      <c r="D11543" s="61" t="s">
        <v>2118</v>
      </c>
    </row>
    <row r="11544" spans="1:4" hidden="1" x14ac:dyDescent="0.25">
      <c r="A11544" s="61" t="s">
        <v>309</v>
      </c>
      <c r="B11544" s="61" t="s">
        <v>310</v>
      </c>
      <c r="C11544">
        <v>1851</v>
      </c>
      <c r="D11544" s="61" t="s">
        <v>2118</v>
      </c>
    </row>
    <row r="11545" spans="1:4" hidden="1" x14ac:dyDescent="0.25">
      <c r="A11545" s="61" t="s">
        <v>309</v>
      </c>
      <c r="B11545" s="61" t="s">
        <v>310</v>
      </c>
      <c r="C11545">
        <v>1852</v>
      </c>
      <c r="D11545" s="61" t="s">
        <v>2118</v>
      </c>
    </row>
    <row r="11546" spans="1:4" hidden="1" x14ac:dyDescent="0.25">
      <c r="A11546" s="61" t="s">
        <v>309</v>
      </c>
      <c r="B11546" s="61" t="s">
        <v>310</v>
      </c>
      <c r="C11546">
        <v>1853</v>
      </c>
      <c r="D11546" s="61" t="s">
        <v>2118</v>
      </c>
    </row>
    <row r="11547" spans="1:4" hidden="1" x14ac:dyDescent="0.25">
      <c r="A11547" s="61" t="s">
        <v>309</v>
      </c>
      <c r="B11547" s="61" t="s">
        <v>310</v>
      </c>
      <c r="C11547">
        <v>1854</v>
      </c>
      <c r="D11547" s="61" t="s">
        <v>2118</v>
      </c>
    </row>
    <row r="11548" spans="1:4" hidden="1" x14ac:dyDescent="0.25">
      <c r="A11548" s="61" t="s">
        <v>309</v>
      </c>
      <c r="B11548" s="61" t="s">
        <v>310</v>
      </c>
      <c r="C11548">
        <v>1855</v>
      </c>
      <c r="D11548" s="61" t="s">
        <v>2118</v>
      </c>
    </row>
    <row r="11549" spans="1:4" hidden="1" x14ac:dyDescent="0.25">
      <c r="A11549" s="61" t="s">
        <v>309</v>
      </c>
      <c r="B11549" s="61" t="s">
        <v>310</v>
      </c>
      <c r="C11549">
        <v>1856</v>
      </c>
      <c r="D11549" s="61" t="s">
        <v>2118</v>
      </c>
    </row>
    <row r="11550" spans="1:4" hidden="1" x14ac:dyDescent="0.25">
      <c r="A11550" s="61" t="s">
        <v>309</v>
      </c>
      <c r="B11550" s="61" t="s">
        <v>310</v>
      </c>
      <c r="C11550">
        <v>1857</v>
      </c>
      <c r="D11550" s="61" t="s">
        <v>2118</v>
      </c>
    </row>
    <row r="11551" spans="1:4" hidden="1" x14ac:dyDescent="0.25">
      <c r="A11551" s="61" t="s">
        <v>309</v>
      </c>
      <c r="B11551" s="61" t="s">
        <v>310</v>
      </c>
      <c r="C11551">
        <v>1858</v>
      </c>
      <c r="D11551" s="61" t="s">
        <v>2118</v>
      </c>
    </row>
    <row r="11552" spans="1:4" hidden="1" x14ac:dyDescent="0.25">
      <c r="A11552" s="61" t="s">
        <v>309</v>
      </c>
      <c r="B11552" s="61" t="s">
        <v>310</v>
      </c>
      <c r="C11552">
        <v>1859</v>
      </c>
      <c r="D11552" s="61" t="s">
        <v>2118</v>
      </c>
    </row>
    <row r="11553" spans="1:4" hidden="1" x14ac:dyDescent="0.25">
      <c r="A11553" s="61" t="s">
        <v>309</v>
      </c>
      <c r="B11553" s="61" t="s">
        <v>310</v>
      </c>
      <c r="C11553">
        <v>1860</v>
      </c>
      <c r="D11553" s="61" t="s">
        <v>2118</v>
      </c>
    </row>
    <row r="11554" spans="1:4" hidden="1" x14ac:dyDescent="0.25">
      <c r="A11554" s="61" t="s">
        <v>309</v>
      </c>
      <c r="B11554" s="61" t="s">
        <v>310</v>
      </c>
      <c r="C11554">
        <v>1861</v>
      </c>
      <c r="D11554" s="61" t="s">
        <v>2118</v>
      </c>
    </row>
    <row r="11555" spans="1:4" hidden="1" x14ac:dyDescent="0.25">
      <c r="A11555" s="61" t="s">
        <v>309</v>
      </c>
      <c r="B11555" s="61" t="s">
        <v>310</v>
      </c>
      <c r="C11555">
        <v>1862</v>
      </c>
      <c r="D11555" s="61" t="s">
        <v>2118</v>
      </c>
    </row>
    <row r="11556" spans="1:4" hidden="1" x14ac:dyDescent="0.25">
      <c r="A11556" s="61" t="s">
        <v>309</v>
      </c>
      <c r="B11556" s="61" t="s">
        <v>310</v>
      </c>
      <c r="C11556">
        <v>1863</v>
      </c>
      <c r="D11556" s="61" t="s">
        <v>2118</v>
      </c>
    </row>
    <row r="11557" spans="1:4" hidden="1" x14ac:dyDescent="0.25">
      <c r="A11557" s="61" t="s">
        <v>309</v>
      </c>
      <c r="B11557" s="61" t="s">
        <v>310</v>
      </c>
      <c r="C11557">
        <v>1864</v>
      </c>
      <c r="D11557" s="61" t="s">
        <v>2118</v>
      </c>
    </row>
    <row r="11558" spans="1:4" hidden="1" x14ac:dyDescent="0.25">
      <c r="A11558" s="61" t="s">
        <v>309</v>
      </c>
      <c r="B11558" s="61" t="s">
        <v>310</v>
      </c>
      <c r="C11558">
        <v>1865</v>
      </c>
      <c r="D11558" s="61" t="s">
        <v>2118</v>
      </c>
    </row>
    <row r="11559" spans="1:4" hidden="1" x14ac:dyDescent="0.25">
      <c r="A11559" s="61" t="s">
        <v>309</v>
      </c>
      <c r="B11559" s="61" t="s">
        <v>310</v>
      </c>
      <c r="C11559">
        <v>1866</v>
      </c>
      <c r="D11559" s="61" t="s">
        <v>2116</v>
      </c>
    </row>
    <row r="11560" spans="1:4" hidden="1" x14ac:dyDescent="0.25">
      <c r="A11560" s="61" t="s">
        <v>309</v>
      </c>
      <c r="B11560" s="61" t="s">
        <v>310</v>
      </c>
      <c r="C11560">
        <v>1867</v>
      </c>
      <c r="D11560" s="61" t="s">
        <v>2116</v>
      </c>
    </row>
    <row r="11561" spans="1:4" hidden="1" x14ac:dyDescent="0.25">
      <c r="A11561" s="61" t="s">
        <v>309</v>
      </c>
      <c r="B11561" s="61" t="s">
        <v>310</v>
      </c>
      <c r="C11561">
        <v>1868</v>
      </c>
      <c r="D11561" s="61" t="s">
        <v>2116</v>
      </c>
    </row>
    <row r="11562" spans="1:4" hidden="1" x14ac:dyDescent="0.25">
      <c r="A11562" s="61" t="s">
        <v>309</v>
      </c>
      <c r="B11562" s="61" t="s">
        <v>310</v>
      </c>
      <c r="C11562">
        <v>1869</v>
      </c>
      <c r="D11562" s="61" t="s">
        <v>2116</v>
      </c>
    </row>
    <row r="11563" spans="1:4" hidden="1" x14ac:dyDescent="0.25">
      <c r="A11563" s="61" t="s">
        <v>309</v>
      </c>
      <c r="B11563" s="61" t="s">
        <v>310</v>
      </c>
      <c r="C11563">
        <v>1870</v>
      </c>
      <c r="D11563" s="61" t="s">
        <v>1496</v>
      </c>
    </row>
    <row r="11564" spans="1:4" hidden="1" x14ac:dyDescent="0.25">
      <c r="A11564" s="61" t="s">
        <v>309</v>
      </c>
      <c r="B11564" s="61" t="s">
        <v>310</v>
      </c>
      <c r="C11564">
        <v>1871</v>
      </c>
      <c r="D11564" s="61" t="s">
        <v>2441</v>
      </c>
    </row>
    <row r="11565" spans="1:4" hidden="1" x14ac:dyDescent="0.25">
      <c r="A11565" s="61" t="s">
        <v>309</v>
      </c>
      <c r="B11565" s="61" t="s">
        <v>310</v>
      </c>
      <c r="C11565">
        <v>1872</v>
      </c>
      <c r="D11565" s="61" t="s">
        <v>2441</v>
      </c>
    </row>
    <row r="11566" spans="1:4" hidden="1" x14ac:dyDescent="0.25">
      <c r="A11566" s="61" t="s">
        <v>309</v>
      </c>
      <c r="B11566" s="61" t="s">
        <v>310</v>
      </c>
      <c r="C11566">
        <v>1873</v>
      </c>
      <c r="D11566" s="61" t="s">
        <v>2441</v>
      </c>
    </row>
    <row r="11567" spans="1:4" hidden="1" x14ac:dyDescent="0.25">
      <c r="A11567" s="61" t="s">
        <v>309</v>
      </c>
      <c r="B11567" s="61" t="s">
        <v>310</v>
      </c>
      <c r="C11567">
        <v>1874</v>
      </c>
      <c r="D11567" s="61" t="s">
        <v>2441</v>
      </c>
    </row>
    <row r="11568" spans="1:4" hidden="1" x14ac:dyDescent="0.25">
      <c r="A11568" s="61" t="s">
        <v>309</v>
      </c>
      <c r="B11568" s="61" t="s">
        <v>310</v>
      </c>
      <c r="C11568">
        <v>1875</v>
      </c>
      <c r="D11568" s="61" t="s">
        <v>2441</v>
      </c>
    </row>
    <row r="11569" spans="1:4" hidden="1" x14ac:dyDescent="0.25">
      <c r="A11569" s="61" t="s">
        <v>309</v>
      </c>
      <c r="B11569" s="61" t="s">
        <v>310</v>
      </c>
      <c r="C11569">
        <v>1876</v>
      </c>
      <c r="D11569" s="61" t="s">
        <v>2441</v>
      </c>
    </row>
    <row r="11570" spans="1:4" hidden="1" x14ac:dyDescent="0.25">
      <c r="A11570" s="61" t="s">
        <v>309</v>
      </c>
      <c r="B11570" s="61" t="s">
        <v>310</v>
      </c>
      <c r="C11570">
        <v>1877</v>
      </c>
      <c r="D11570" s="61" t="s">
        <v>2441</v>
      </c>
    </row>
    <row r="11571" spans="1:4" hidden="1" x14ac:dyDescent="0.25">
      <c r="A11571" s="61" t="s">
        <v>309</v>
      </c>
      <c r="B11571" s="61" t="s">
        <v>310</v>
      </c>
      <c r="C11571">
        <v>1878</v>
      </c>
      <c r="D11571" s="61" t="s">
        <v>2441</v>
      </c>
    </row>
    <row r="11572" spans="1:4" hidden="1" x14ac:dyDescent="0.25">
      <c r="A11572" s="61" t="s">
        <v>309</v>
      </c>
      <c r="B11572" s="61" t="s">
        <v>310</v>
      </c>
      <c r="C11572">
        <v>1879</v>
      </c>
      <c r="D11572" s="61" t="s">
        <v>2441</v>
      </c>
    </row>
    <row r="11573" spans="1:4" hidden="1" x14ac:dyDescent="0.25">
      <c r="A11573" s="61" t="s">
        <v>309</v>
      </c>
      <c r="B11573" s="61" t="s">
        <v>310</v>
      </c>
      <c r="C11573">
        <v>1880</v>
      </c>
      <c r="D11573" s="61" t="s">
        <v>2441</v>
      </c>
    </row>
    <row r="11574" spans="1:4" hidden="1" x14ac:dyDescent="0.25">
      <c r="A11574" s="61" t="s">
        <v>309</v>
      </c>
      <c r="B11574" s="61" t="s">
        <v>310</v>
      </c>
      <c r="C11574">
        <v>1881</v>
      </c>
      <c r="D11574" s="61" t="s">
        <v>2441</v>
      </c>
    </row>
    <row r="11575" spans="1:4" hidden="1" x14ac:dyDescent="0.25">
      <c r="A11575" s="61" t="s">
        <v>309</v>
      </c>
      <c r="B11575" s="61" t="s">
        <v>310</v>
      </c>
      <c r="C11575">
        <v>1882</v>
      </c>
      <c r="D11575" s="61" t="s">
        <v>2441</v>
      </c>
    </row>
    <row r="11576" spans="1:4" hidden="1" x14ac:dyDescent="0.25">
      <c r="A11576" s="61" t="s">
        <v>309</v>
      </c>
      <c r="B11576" s="61" t="s">
        <v>310</v>
      </c>
      <c r="C11576">
        <v>1883</v>
      </c>
      <c r="D11576" s="61" t="s">
        <v>2441</v>
      </c>
    </row>
    <row r="11577" spans="1:4" hidden="1" x14ac:dyDescent="0.25">
      <c r="A11577" s="61" t="s">
        <v>309</v>
      </c>
      <c r="B11577" s="61" t="s">
        <v>310</v>
      </c>
      <c r="C11577">
        <v>1884</v>
      </c>
      <c r="D11577" s="61" t="s">
        <v>2441</v>
      </c>
    </row>
    <row r="11578" spans="1:4" hidden="1" x14ac:dyDescent="0.25">
      <c r="A11578" s="61" t="s">
        <v>309</v>
      </c>
      <c r="B11578" s="61" t="s">
        <v>310</v>
      </c>
      <c r="C11578">
        <v>1885</v>
      </c>
      <c r="D11578" s="61" t="s">
        <v>2441</v>
      </c>
    </row>
    <row r="11579" spans="1:4" hidden="1" x14ac:dyDescent="0.25">
      <c r="A11579" s="61" t="s">
        <v>309</v>
      </c>
      <c r="B11579" s="61" t="s">
        <v>310</v>
      </c>
      <c r="C11579">
        <v>1886</v>
      </c>
      <c r="D11579" s="61" t="s">
        <v>1766</v>
      </c>
    </row>
    <row r="11580" spans="1:4" hidden="1" x14ac:dyDescent="0.25">
      <c r="A11580" s="61" t="s">
        <v>309</v>
      </c>
      <c r="B11580" s="61" t="s">
        <v>310</v>
      </c>
      <c r="C11580">
        <v>1887</v>
      </c>
      <c r="D11580" s="61" t="s">
        <v>1766</v>
      </c>
    </row>
    <row r="11581" spans="1:4" hidden="1" x14ac:dyDescent="0.25">
      <c r="A11581" s="61" t="s">
        <v>309</v>
      </c>
      <c r="B11581" s="61" t="s">
        <v>310</v>
      </c>
      <c r="C11581">
        <v>1888</v>
      </c>
      <c r="D11581" s="61" t="s">
        <v>1766</v>
      </c>
    </row>
    <row r="11582" spans="1:4" hidden="1" x14ac:dyDescent="0.25">
      <c r="A11582" s="61" t="s">
        <v>309</v>
      </c>
      <c r="B11582" s="61" t="s">
        <v>310</v>
      </c>
      <c r="C11582">
        <v>1889</v>
      </c>
      <c r="D11582" s="61" t="s">
        <v>1766</v>
      </c>
    </row>
    <row r="11583" spans="1:4" hidden="1" x14ac:dyDescent="0.25">
      <c r="A11583" s="61" t="s">
        <v>309</v>
      </c>
      <c r="B11583" s="61" t="s">
        <v>310</v>
      </c>
      <c r="C11583">
        <v>1890</v>
      </c>
      <c r="D11583" s="61" t="s">
        <v>1766</v>
      </c>
    </row>
    <row r="11584" spans="1:4" hidden="1" x14ac:dyDescent="0.25">
      <c r="A11584" s="61" t="s">
        <v>309</v>
      </c>
      <c r="B11584" s="61" t="s">
        <v>310</v>
      </c>
      <c r="C11584">
        <v>1891</v>
      </c>
      <c r="D11584" s="61" t="s">
        <v>1766</v>
      </c>
    </row>
    <row r="11585" spans="1:4" hidden="1" x14ac:dyDescent="0.25">
      <c r="A11585" s="61" t="s">
        <v>309</v>
      </c>
      <c r="B11585" s="61" t="s">
        <v>310</v>
      </c>
      <c r="C11585">
        <v>1892</v>
      </c>
      <c r="D11585" s="61" t="s">
        <v>1766</v>
      </c>
    </row>
    <row r="11586" spans="1:4" hidden="1" x14ac:dyDescent="0.25">
      <c r="A11586" s="61" t="s">
        <v>309</v>
      </c>
      <c r="B11586" s="61" t="s">
        <v>310</v>
      </c>
      <c r="C11586">
        <v>1893</v>
      </c>
      <c r="D11586" s="61" t="s">
        <v>1766</v>
      </c>
    </row>
    <row r="11587" spans="1:4" hidden="1" x14ac:dyDescent="0.25">
      <c r="A11587" s="61" t="s">
        <v>309</v>
      </c>
      <c r="B11587" s="61" t="s">
        <v>310</v>
      </c>
      <c r="C11587">
        <v>1894</v>
      </c>
      <c r="D11587" s="61" t="s">
        <v>1766</v>
      </c>
    </row>
    <row r="11588" spans="1:4" hidden="1" x14ac:dyDescent="0.25">
      <c r="A11588" s="61" t="s">
        <v>309</v>
      </c>
      <c r="B11588" s="61" t="s">
        <v>310</v>
      </c>
      <c r="C11588">
        <v>1895</v>
      </c>
      <c r="D11588" s="61" t="s">
        <v>1766</v>
      </c>
    </row>
    <row r="11589" spans="1:4" hidden="1" x14ac:dyDescent="0.25">
      <c r="A11589" s="61" t="s">
        <v>309</v>
      </c>
      <c r="B11589" s="61" t="s">
        <v>310</v>
      </c>
      <c r="C11589">
        <v>1896</v>
      </c>
      <c r="D11589" s="61" t="s">
        <v>1766</v>
      </c>
    </row>
    <row r="11590" spans="1:4" hidden="1" x14ac:dyDescent="0.25">
      <c r="A11590" s="61" t="s">
        <v>309</v>
      </c>
      <c r="B11590" s="61" t="s">
        <v>310</v>
      </c>
      <c r="C11590">
        <v>1897</v>
      </c>
      <c r="D11590" s="61" t="s">
        <v>1766</v>
      </c>
    </row>
    <row r="11591" spans="1:4" hidden="1" x14ac:dyDescent="0.25">
      <c r="A11591" s="61" t="s">
        <v>309</v>
      </c>
      <c r="B11591" s="61" t="s">
        <v>310</v>
      </c>
      <c r="C11591">
        <v>1898</v>
      </c>
      <c r="D11591" s="61" t="s">
        <v>1766</v>
      </c>
    </row>
    <row r="11592" spans="1:4" hidden="1" x14ac:dyDescent="0.25">
      <c r="A11592" s="61" t="s">
        <v>309</v>
      </c>
      <c r="B11592" s="61" t="s">
        <v>310</v>
      </c>
      <c r="C11592">
        <v>1899</v>
      </c>
      <c r="D11592" s="61" t="s">
        <v>2300</v>
      </c>
    </row>
    <row r="11593" spans="1:4" hidden="1" x14ac:dyDescent="0.25">
      <c r="A11593" s="61" t="s">
        <v>309</v>
      </c>
      <c r="B11593" s="61" t="s">
        <v>310</v>
      </c>
      <c r="C11593">
        <v>1900</v>
      </c>
      <c r="D11593" s="61" t="s">
        <v>2626</v>
      </c>
    </row>
    <row r="11594" spans="1:4" hidden="1" x14ac:dyDescent="0.25">
      <c r="A11594" s="61" t="s">
        <v>309</v>
      </c>
      <c r="B11594" s="61" t="s">
        <v>310</v>
      </c>
      <c r="C11594">
        <v>1901</v>
      </c>
      <c r="D11594" s="61" t="s">
        <v>2626</v>
      </c>
    </row>
    <row r="11595" spans="1:4" hidden="1" x14ac:dyDescent="0.25">
      <c r="A11595" s="61" t="s">
        <v>309</v>
      </c>
      <c r="B11595" s="61" t="s">
        <v>310</v>
      </c>
      <c r="C11595">
        <v>1902</v>
      </c>
      <c r="D11595" s="61" t="s">
        <v>2626</v>
      </c>
    </row>
    <row r="11596" spans="1:4" hidden="1" x14ac:dyDescent="0.25">
      <c r="A11596" s="61" t="s">
        <v>309</v>
      </c>
      <c r="B11596" s="61" t="s">
        <v>310</v>
      </c>
      <c r="C11596">
        <v>1903</v>
      </c>
      <c r="D11596" s="61" t="s">
        <v>2626</v>
      </c>
    </row>
    <row r="11597" spans="1:4" hidden="1" x14ac:dyDescent="0.25">
      <c r="A11597" s="61" t="s">
        <v>309</v>
      </c>
      <c r="B11597" s="61" t="s">
        <v>310</v>
      </c>
      <c r="C11597">
        <v>1904</v>
      </c>
      <c r="D11597" s="61" t="s">
        <v>2626</v>
      </c>
    </row>
    <row r="11598" spans="1:4" hidden="1" x14ac:dyDescent="0.25">
      <c r="A11598" s="61" t="s">
        <v>309</v>
      </c>
      <c r="B11598" s="61" t="s">
        <v>310</v>
      </c>
      <c r="C11598">
        <v>1905</v>
      </c>
      <c r="D11598" s="61" t="s">
        <v>2626</v>
      </c>
    </row>
    <row r="11599" spans="1:4" hidden="1" x14ac:dyDescent="0.25">
      <c r="A11599" s="61" t="s">
        <v>309</v>
      </c>
      <c r="B11599" s="61" t="s">
        <v>310</v>
      </c>
      <c r="C11599">
        <v>1906</v>
      </c>
      <c r="D11599" s="61" t="s">
        <v>2626</v>
      </c>
    </row>
    <row r="11600" spans="1:4" hidden="1" x14ac:dyDescent="0.25">
      <c r="A11600" s="61" t="s">
        <v>309</v>
      </c>
      <c r="B11600" s="61" t="s">
        <v>310</v>
      </c>
      <c r="C11600">
        <v>1907</v>
      </c>
      <c r="D11600" s="61" t="s">
        <v>2626</v>
      </c>
    </row>
    <row r="11601" spans="1:4" hidden="1" x14ac:dyDescent="0.25">
      <c r="A11601" s="61" t="s">
        <v>309</v>
      </c>
      <c r="B11601" s="61" t="s">
        <v>310</v>
      </c>
      <c r="C11601">
        <v>1908</v>
      </c>
      <c r="D11601" s="61" t="s">
        <v>2626</v>
      </c>
    </row>
    <row r="11602" spans="1:4" hidden="1" x14ac:dyDescent="0.25">
      <c r="A11602" s="61" t="s">
        <v>309</v>
      </c>
      <c r="B11602" s="61" t="s">
        <v>310</v>
      </c>
      <c r="C11602">
        <v>1909</v>
      </c>
      <c r="D11602" s="61" t="s">
        <v>2626</v>
      </c>
    </row>
    <row r="11603" spans="1:4" hidden="1" x14ac:dyDescent="0.25">
      <c r="A11603" s="61" t="s">
        <v>309</v>
      </c>
      <c r="B11603" s="61" t="s">
        <v>310</v>
      </c>
      <c r="C11603">
        <v>1910</v>
      </c>
      <c r="D11603" s="61" t="s">
        <v>2104</v>
      </c>
    </row>
    <row r="11604" spans="1:4" hidden="1" x14ac:dyDescent="0.25">
      <c r="A11604" s="61" t="s">
        <v>309</v>
      </c>
      <c r="B11604" s="61" t="s">
        <v>310</v>
      </c>
      <c r="C11604">
        <v>1911</v>
      </c>
      <c r="D11604" s="61" t="s">
        <v>2104</v>
      </c>
    </row>
    <row r="11605" spans="1:4" hidden="1" x14ac:dyDescent="0.25">
      <c r="A11605" s="61" t="s">
        <v>309</v>
      </c>
      <c r="B11605" s="61" t="s">
        <v>310</v>
      </c>
      <c r="C11605">
        <v>1912</v>
      </c>
      <c r="D11605" s="61" t="s">
        <v>2104</v>
      </c>
    </row>
    <row r="11606" spans="1:4" hidden="1" x14ac:dyDescent="0.25">
      <c r="A11606" s="61" t="s">
        <v>309</v>
      </c>
      <c r="B11606" s="61" t="s">
        <v>310</v>
      </c>
      <c r="C11606">
        <v>1913</v>
      </c>
      <c r="D11606" s="61" t="s">
        <v>2104</v>
      </c>
    </row>
    <row r="11607" spans="1:4" hidden="1" x14ac:dyDescent="0.25">
      <c r="A11607" s="61" t="s">
        <v>309</v>
      </c>
      <c r="B11607" s="61" t="s">
        <v>310</v>
      </c>
      <c r="C11607">
        <v>1914</v>
      </c>
      <c r="D11607" s="61" t="s">
        <v>2104</v>
      </c>
    </row>
    <row r="11608" spans="1:4" hidden="1" x14ac:dyDescent="0.25">
      <c r="A11608" s="61" t="s">
        <v>309</v>
      </c>
      <c r="B11608" s="61" t="s">
        <v>310</v>
      </c>
      <c r="C11608">
        <v>1915</v>
      </c>
      <c r="D11608" s="61" t="s">
        <v>2104</v>
      </c>
    </row>
    <row r="11609" spans="1:4" hidden="1" x14ac:dyDescent="0.25">
      <c r="A11609" s="61" t="s">
        <v>309</v>
      </c>
      <c r="B11609" s="61" t="s">
        <v>310</v>
      </c>
      <c r="C11609">
        <v>1916</v>
      </c>
      <c r="D11609" s="61" t="s">
        <v>2104</v>
      </c>
    </row>
    <row r="11610" spans="1:4" hidden="1" x14ac:dyDescent="0.25">
      <c r="A11610" s="61" t="s">
        <v>309</v>
      </c>
      <c r="B11610" s="61" t="s">
        <v>310</v>
      </c>
      <c r="C11610">
        <v>1917</v>
      </c>
      <c r="D11610" s="61" t="s">
        <v>2104</v>
      </c>
    </row>
    <row r="11611" spans="1:4" hidden="1" x14ac:dyDescent="0.25">
      <c r="A11611" s="61" t="s">
        <v>309</v>
      </c>
      <c r="B11611" s="61" t="s">
        <v>310</v>
      </c>
      <c r="C11611">
        <v>1918</v>
      </c>
      <c r="D11611" s="61" t="s">
        <v>2104</v>
      </c>
    </row>
    <row r="11612" spans="1:4" hidden="1" x14ac:dyDescent="0.25">
      <c r="A11612" s="61" t="s">
        <v>309</v>
      </c>
      <c r="B11612" s="61" t="s">
        <v>310</v>
      </c>
      <c r="C11612">
        <v>1919</v>
      </c>
      <c r="D11612" s="61" t="s">
        <v>560</v>
      </c>
    </row>
    <row r="11613" spans="1:4" hidden="1" x14ac:dyDescent="0.25">
      <c r="A11613" s="61" t="s">
        <v>309</v>
      </c>
      <c r="B11613" s="61" t="s">
        <v>310</v>
      </c>
      <c r="C11613">
        <v>1920</v>
      </c>
      <c r="D11613" s="61" t="s">
        <v>2460</v>
      </c>
    </row>
    <row r="11614" spans="1:4" hidden="1" x14ac:dyDescent="0.25">
      <c r="A11614" s="61" t="s">
        <v>309</v>
      </c>
      <c r="B11614" s="61" t="s">
        <v>310</v>
      </c>
      <c r="C11614">
        <v>1921</v>
      </c>
      <c r="D11614" s="61" t="s">
        <v>1848</v>
      </c>
    </row>
    <row r="11615" spans="1:4" hidden="1" x14ac:dyDescent="0.25">
      <c r="A11615" s="61" t="s">
        <v>309</v>
      </c>
      <c r="B11615" s="61" t="s">
        <v>310</v>
      </c>
      <c r="C11615">
        <v>1922</v>
      </c>
      <c r="D11615" s="61" t="s">
        <v>2151</v>
      </c>
    </row>
    <row r="11616" spans="1:4" hidden="1" x14ac:dyDescent="0.25">
      <c r="A11616" s="61" t="s">
        <v>309</v>
      </c>
      <c r="B11616" s="61" t="s">
        <v>310</v>
      </c>
      <c r="C11616">
        <v>1923</v>
      </c>
      <c r="D11616" s="61" t="s">
        <v>2151</v>
      </c>
    </row>
    <row r="11617" spans="1:4" hidden="1" x14ac:dyDescent="0.25">
      <c r="A11617" s="61" t="s">
        <v>309</v>
      </c>
      <c r="B11617" s="61" t="s">
        <v>310</v>
      </c>
      <c r="C11617">
        <v>1924</v>
      </c>
      <c r="D11617" s="61" t="s">
        <v>2151</v>
      </c>
    </row>
    <row r="11618" spans="1:4" hidden="1" x14ac:dyDescent="0.25">
      <c r="A11618" s="61" t="s">
        <v>309</v>
      </c>
      <c r="B11618" s="61" t="s">
        <v>310</v>
      </c>
      <c r="C11618">
        <v>1925</v>
      </c>
      <c r="D11618" s="61" t="s">
        <v>2151</v>
      </c>
    </row>
    <row r="11619" spans="1:4" hidden="1" x14ac:dyDescent="0.25">
      <c r="A11619" s="61" t="s">
        <v>309</v>
      </c>
      <c r="B11619" s="61" t="s">
        <v>310</v>
      </c>
      <c r="C11619">
        <v>1926</v>
      </c>
      <c r="D11619" s="61" t="s">
        <v>2151</v>
      </c>
    </row>
    <row r="11620" spans="1:4" hidden="1" x14ac:dyDescent="0.25">
      <c r="A11620" s="61" t="s">
        <v>309</v>
      </c>
      <c r="B11620" s="61" t="s">
        <v>310</v>
      </c>
      <c r="C11620">
        <v>1927</v>
      </c>
      <c r="D11620" s="61" t="s">
        <v>2151</v>
      </c>
    </row>
    <row r="11621" spans="1:4" hidden="1" x14ac:dyDescent="0.25">
      <c r="A11621" s="61" t="s">
        <v>309</v>
      </c>
      <c r="B11621" s="61" t="s">
        <v>310</v>
      </c>
      <c r="C11621">
        <v>1928</v>
      </c>
      <c r="D11621" s="61" t="s">
        <v>2151</v>
      </c>
    </row>
    <row r="11622" spans="1:4" hidden="1" x14ac:dyDescent="0.25">
      <c r="A11622" s="61" t="s">
        <v>309</v>
      </c>
      <c r="B11622" s="61" t="s">
        <v>310</v>
      </c>
      <c r="C11622">
        <v>1929</v>
      </c>
      <c r="D11622" s="61" t="s">
        <v>2151</v>
      </c>
    </row>
    <row r="11623" spans="1:4" hidden="1" x14ac:dyDescent="0.25">
      <c r="A11623" s="61" t="s">
        <v>309</v>
      </c>
      <c r="B11623" s="61" t="s">
        <v>310</v>
      </c>
      <c r="C11623">
        <v>1930</v>
      </c>
      <c r="D11623" s="61" t="s">
        <v>2151</v>
      </c>
    </row>
    <row r="11624" spans="1:4" hidden="1" x14ac:dyDescent="0.25">
      <c r="A11624" s="61" t="s">
        <v>309</v>
      </c>
      <c r="B11624" s="61" t="s">
        <v>310</v>
      </c>
      <c r="C11624">
        <v>1931</v>
      </c>
      <c r="D11624" s="61" t="s">
        <v>2153</v>
      </c>
    </row>
    <row r="11625" spans="1:4" hidden="1" x14ac:dyDescent="0.25">
      <c r="A11625" s="61" t="s">
        <v>309</v>
      </c>
      <c r="B11625" s="61" t="s">
        <v>310</v>
      </c>
      <c r="C11625">
        <v>1932</v>
      </c>
      <c r="D11625" s="61" t="s">
        <v>2153</v>
      </c>
    </row>
    <row r="11626" spans="1:4" hidden="1" x14ac:dyDescent="0.25">
      <c r="A11626" s="61" t="s">
        <v>309</v>
      </c>
      <c r="B11626" s="61" t="s">
        <v>310</v>
      </c>
      <c r="C11626">
        <v>1933</v>
      </c>
      <c r="D11626" s="61" t="s">
        <v>2153</v>
      </c>
    </row>
    <row r="11627" spans="1:4" hidden="1" x14ac:dyDescent="0.25">
      <c r="A11627" s="61" t="s">
        <v>309</v>
      </c>
      <c r="B11627" s="61" t="s">
        <v>310</v>
      </c>
      <c r="C11627">
        <v>1934</v>
      </c>
      <c r="D11627" s="61" t="s">
        <v>2153</v>
      </c>
    </row>
    <row r="11628" spans="1:4" hidden="1" x14ac:dyDescent="0.25">
      <c r="A11628" s="61" t="s">
        <v>309</v>
      </c>
      <c r="B11628" s="61" t="s">
        <v>310</v>
      </c>
      <c r="C11628">
        <v>1935</v>
      </c>
      <c r="D11628" s="61" t="s">
        <v>2153</v>
      </c>
    </row>
    <row r="11629" spans="1:4" hidden="1" x14ac:dyDescent="0.25">
      <c r="A11629" s="61" t="s">
        <v>309</v>
      </c>
      <c r="B11629" s="61" t="s">
        <v>310</v>
      </c>
      <c r="C11629">
        <v>1936</v>
      </c>
      <c r="D11629" s="61" t="s">
        <v>1519</v>
      </c>
    </row>
    <row r="11630" spans="1:4" hidden="1" x14ac:dyDescent="0.25">
      <c r="A11630" s="61" t="s">
        <v>309</v>
      </c>
      <c r="B11630" s="61" t="s">
        <v>310</v>
      </c>
      <c r="C11630">
        <v>1937</v>
      </c>
      <c r="D11630" s="61" t="s">
        <v>1519</v>
      </c>
    </row>
    <row r="11631" spans="1:4" hidden="1" x14ac:dyDescent="0.25">
      <c r="A11631" s="61" t="s">
        <v>309</v>
      </c>
      <c r="B11631" s="61" t="s">
        <v>310</v>
      </c>
      <c r="C11631">
        <v>1938</v>
      </c>
      <c r="D11631" s="61" t="s">
        <v>1519</v>
      </c>
    </row>
    <row r="11632" spans="1:4" hidden="1" x14ac:dyDescent="0.25">
      <c r="A11632" s="61" t="s">
        <v>309</v>
      </c>
      <c r="B11632" s="61" t="s">
        <v>310</v>
      </c>
      <c r="C11632">
        <v>1939</v>
      </c>
      <c r="D11632" s="61" t="s">
        <v>1519</v>
      </c>
    </row>
    <row r="11633" spans="1:4" hidden="1" x14ac:dyDescent="0.25">
      <c r="A11633" s="61" t="s">
        <v>309</v>
      </c>
      <c r="B11633" s="61" t="s">
        <v>310</v>
      </c>
      <c r="C11633">
        <v>1940</v>
      </c>
      <c r="D11633" s="61" t="s">
        <v>2296</v>
      </c>
    </row>
    <row r="11634" spans="1:4" hidden="1" x14ac:dyDescent="0.25">
      <c r="A11634" s="61" t="s">
        <v>309</v>
      </c>
      <c r="B11634" s="61" t="s">
        <v>310</v>
      </c>
      <c r="C11634">
        <v>1941</v>
      </c>
      <c r="D11634" s="61" t="s">
        <v>2296</v>
      </c>
    </row>
    <row r="11635" spans="1:4" hidden="1" x14ac:dyDescent="0.25">
      <c r="A11635" s="61" t="s">
        <v>309</v>
      </c>
      <c r="B11635" s="61" t="s">
        <v>310</v>
      </c>
      <c r="C11635">
        <v>1942</v>
      </c>
      <c r="D11635" s="61" t="s">
        <v>2296</v>
      </c>
    </row>
    <row r="11636" spans="1:4" hidden="1" x14ac:dyDescent="0.25">
      <c r="A11636" s="61" t="s">
        <v>309</v>
      </c>
      <c r="B11636" s="61" t="s">
        <v>310</v>
      </c>
      <c r="C11636">
        <v>1943</v>
      </c>
      <c r="D11636" s="61" t="s">
        <v>2296</v>
      </c>
    </row>
    <row r="11637" spans="1:4" hidden="1" x14ac:dyDescent="0.25">
      <c r="A11637" s="61" t="s">
        <v>309</v>
      </c>
      <c r="B11637" s="61" t="s">
        <v>310</v>
      </c>
      <c r="C11637">
        <v>1944</v>
      </c>
      <c r="D11637" s="61" t="s">
        <v>2298</v>
      </c>
    </row>
    <row r="11638" spans="1:4" hidden="1" x14ac:dyDescent="0.25">
      <c r="A11638" s="61" t="s">
        <v>309</v>
      </c>
      <c r="B11638" s="61" t="s">
        <v>310</v>
      </c>
      <c r="C11638">
        <v>1945</v>
      </c>
      <c r="D11638" s="61" t="s">
        <v>1836</v>
      </c>
    </row>
    <row r="11639" spans="1:4" hidden="1" x14ac:dyDescent="0.25">
      <c r="A11639" s="61" t="s">
        <v>309</v>
      </c>
      <c r="B11639" s="61" t="s">
        <v>310</v>
      </c>
      <c r="C11639">
        <v>1946</v>
      </c>
      <c r="D11639" s="61" t="s">
        <v>2885</v>
      </c>
    </row>
    <row r="11640" spans="1:4" hidden="1" x14ac:dyDescent="0.25">
      <c r="A11640" s="61" t="s">
        <v>309</v>
      </c>
      <c r="B11640" s="61" t="s">
        <v>310</v>
      </c>
      <c r="C11640">
        <v>1947</v>
      </c>
      <c r="D11640" s="61" t="s">
        <v>2885</v>
      </c>
    </row>
    <row r="11641" spans="1:4" hidden="1" x14ac:dyDescent="0.25">
      <c r="A11641" s="61" t="s">
        <v>309</v>
      </c>
      <c r="B11641" s="61" t="s">
        <v>310</v>
      </c>
      <c r="C11641">
        <v>1948</v>
      </c>
      <c r="D11641" s="61" t="s">
        <v>2885</v>
      </c>
    </row>
    <row r="11642" spans="1:4" hidden="1" x14ac:dyDescent="0.25">
      <c r="A11642" s="61" t="s">
        <v>309</v>
      </c>
      <c r="B11642" s="61" t="s">
        <v>310</v>
      </c>
      <c r="C11642">
        <v>1949</v>
      </c>
      <c r="D11642" s="61" t="s">
        <v>2885</v>
      </c>
    </row>
    <row r="11643" spans="1:4" hidden="1" x14ac:dyDescent="0.25">
      <c r="A11643" s="61" t="s">
        <v>309</v>
      </c>
      <c r="B11643" s="61" t="s">
        <v>310</v>
      </c>
      <c r="C11643">
        <v>1950</v>
      </c>
      <c r="D11643" s="61" t="s">
        <v>2885</v>
      </c>
    </row>
    <row r="11644" spans="1:4" hidden="1" x14ac:dyDescent="0.25">
      <c r="A11644" s="61" t="s">
        <v>309</v>
      </c>
      <c r="B11644" s="61" t="s">
        <v>310</v>
      </c>
      <c r="C11644">
        <v>1951</v>
      </c>
      <c r="D11644" s="61" t="s">
        <v>2885</v>
      </c>
    </row>
    <row r="11645" spans="1:4" hidden="1" x14ac:dyDescent="0.25">
      <c r="A11645" s="61" t="s">
        <v>309</v>
      </c>
      <c r="B11645" s="61" t="s">
        <v>310</v>
      </c>
      <c r="C11645">
        <v>1952</v>
      </c>
      <c r="D11645" s="61" t="s">
        <v>1824</v>
      </c>
    </row>
    <row r="11646" spans="1:4" hidden="1" x14ac:dyDescent="0.25">
      <c r="A11646" s="61" t="s">
        <v>309</v>
      </c>
      <c r="B11646" s="61" t="s">
        <v>310</v>
      </c>
      <c r="C11646">
        <v>1953</v>
      </c>
      <c r="D11646" s="61" t="s">
        <v>1698</v>
      </c>
    </row>
    <row r="11647" spans="1:4" hidden="1" x14ac:dyDescent="0.25">
      <c r="A11647" s="61" t="s">
        <v>309</v>
      </c>
      <c r="B11647" s="61" t="s">
        <v>310</v>
      </c>
      <c r="C11647">
        <v>1954</v>
      </c>
      <c r="D11647" s="61" t="s">
        <v>2109</v>
      </c>
    </row>
    <row r="11648" spans="1:4" hidden="1" x14ac:dyDescent="0.25">
      <c r="A11648" s="61" t="s">
        <v>309</v>
      </c>
      <c r="B11648" s="61" t="s">
        <v>310</v>
      </c>
      <c r="C11648">
        <v>1955</v>
      </c>
      <c r="D11648" s="61" t="s">
        <v>537</v>
      </c>
    </row>
    <row r="11649" spans="1:4" hidden="1" x14ac:dyDescent="0.25">
      <c r="A11649" s="61" t="s">
        <v>309</v>
      </c>
      <c r="B11649" s="61" t="s">
        <v>310</v>
      </c>
      <c r="C11649">
        <v>1956</v>
      </c>
      <c r="D11649" s="61" t="s">
        <v>1846</v>
      </c>
    </row>
    <row r="11650" spans="1:4" hidden="1" x14ac:dyDescent="0.25">
      <c r="A11650" s="61" t="s">
        <v>309</v>
      </c>
      <c r="B11650" s="61" t="s">
        <v>310</v>
      </c>
      <c r="C11650">
        <v>1957</v>
      </c>
      <c r="D11650" s="61" t="s">
        <v>2604</v>
      </c>
    </row>
    <row r="11651" spans="1:4" hidden="1" x14ac:dyDescent="0.25">
      <c r="A11651" s="61" t="s">
        <v>309</v>
      </c>
      <c r="B11651" s="61" t="s">
        <v>310</v>
      </c>
      <c r="C11651">
        <v>1958</v>
      </c>
      <c r="D11651" s="61" t="s">
        <v>1772</v>
      </c>
    </row>
    <row r="11652" spans="1:4" hidden="1" x14ac:dyDescent="0.25">
      <c r="A11652" s="61" t="s">
        <v>309</v>
      </c>
      <c r="B11652" s="61" t="s">
        <v>310</v>
      </c>
      <c r="C11652">
        <v>1959</v>
      </c>
      <c r="D11652" s="61" t="s">
        <v>1513</v>
      </c>
    </row>
    <row r="11653" spans="1:4" hidden="1" x14ac:dyDescent="0.25">
      <c r="A11653" s="61" t="s">
        <v>309</v>
      </c>
      <c r="B11653" s="61" t="s">
        <v>310</v>
      </c>
      <c r="C11653">
        <v>1960</v>
      </c>
      <c r="D11653" s="61" t="s">
        <v>537</v>
      </c>
    </row>
    <row r="11654" spans="1:4" hidden="1" x14ac:dyDescent="0.25">
      <c r="A11654" s="61" t="s">
        <v>309</v>
      </c>
      <c r="B11654" s="61" t="s">
        <v>310</v>
      </c>
      <c r="C11654">
        <v>1961</v>
      </c>
      <c r="D11654" s="61" t="s">
        <v>537</v>
      </c>
    </row>
    <row r="11655" spans="1:4" hidden="1" x14ac:dyDescent="0.25">
      <c r="A11655" s="61" t="s">
        <v>309</v>
      </c>
      <c r="B11655" s="61" t="s">
        <v>310</v>
      </c>
      <c r="C11655">
        <v>1962</v>
      </c>
      <c r="D11655" s="61" t="s">
        <v>2149</v>
      </c>
    </row>
    <row r="11656" spans="1:4" hidden="1" x14ac:dyDescent="0.25">
      <c r="A11656" s="61" t="s">
        <v>309</v>
      </c>
      <c r="B11656" s="61" t="s">
        <v>310</v>
      </c>
      <c r="C11656">
        <v>1963</v>
      </c>
      <c r="D11656" s="61" t="s">
        <v>1849</v>
      </c>
    </row>
    <row r="11657" spans="1:4" hidden="1" x14ac:dyDescent="0.25">
      <c r="A11657" s="61" t="s">
        <v>309</v>
      </c>
      <c r="B11657" s="61" t="s">
        <v>310</v>
      </c>
      <c r="C11657">
        <v>1964</v>
      </c>
      <c r="D11657" s="61" t="s">
        <v>2447</v>
      </c>
    </row>
    <row r="11658" spans="1:4" hidden="1" x14ac:dyDescent="0.25">
      <c r="A11658" s="61" t="s">
        <v>309</v>
      </c>
      <c r="B11658" s="61" t="s">
        <v>310</v>
      </c>
      <c r="C11658">
        <v>1965</v>
      </c>
      <c r="D11658" s="61" t="s">
        <v>2447</v>
      </c>
    </row>
    <row r="11659" spans="1:4" hidden="1" x14ac:dyDescent="0.25">
      <c r="A11659" s="61" t="s">
        <v>309</v>
      </c>
      <c r="B11659" s="61" t="s">
        <v>310</v>
      </c>
      <c r="C11659">
        <v>1966</v>
      </c>
      <c r="D11659" s="61" t="s">
        <v>1851</v>
      </c>
    </row>
    <row r="11660" spans="1:4" hidden="1" x14ac:dyDescent="0.25">
      <c r="A11660" s="61" t="s">
        <v>309</v>
      </c>
      <c r="B11660" s="61" t="s">
        <v>310</v>
      </c>
      <c r="C11660">
        <v>1967</v>
      </c>
      <c r="D11660" s="61" t="s">
        <v>1524</v>
      </c>
    </row>
    <row r="11661" spans="1:4" hidden="1" x14ac:dyDescent="0.25">
      <c r="A11661" s="61" t="s">
        <v>309</v>
      </c>
      <c r="B11661" s="61" t="s">
        <v>310</v>
      </c>
      <c r="C11661">
        <v>1968</v>
      </c>
      <c r="D11661" s="61" t="s">
        <v>2296</v>
      </c>
    </row>
    <row r="11662" spans="1:4" hidden="1" x14ac:dyDescent="0.25">
      <c r="A11662" s="61" t="s">
        <v>309</v>
      </c>
      <c r="B11662" s="61" t="s">
        <v>310</v>
      </c>
      <c r="C11662">
        <v>1969</v>
      </c>
      <c r="D11662" s="61" t="s">
        <v>2296</v>
      </c>
    </row>
    <row r="11663" spans="1:4" hidden="1" x14ac:dyDescent="0.25">
      <c r="A11663" s="61" t="s">
        <v>309</v>
      </c>
      <c r="B11663" s="61" t="s">
        <v>310</v>
      </c>
      <c r="C11663">
        <v>1970</v>
      </c>
      <c r="D11663" s="61" t="s">
        <v>1852</v>
      </c>
    </row>
    <row r="11664" spans="1:4" hidden="1" x14ac:dyDescent="0.25">
      <c r="A11664" s="61" t="s">
        <v>309</v>
      </c>
      <c r="B11664" s="61" t="s">
        <v>310</v>
      </c>
      <c r="C11664">
        <v>1971</v>
      </c>
      <c r="D11664" s="61" t="s">
        <v>1774</v>
      </c>
    </row>
    <row r="11665" spans="1:4" hidden="1" x14ac:dyDescent="0.25">
      <c r="A11665" s="61" t="s">
        <v>309</v>
      </c>
      <c r="B11665" s="61" t="s">
        <v>310</v>
      </c>
      <c r="C11665">
        <v>1972</v>
      </c>
      <c r="D11665" s="61" t="s">
        <v>1774</v>
      </c>
    </row>
    <row r="11666" spans="1:4" hidden="1" x14ac:dyDescent="0.25">
      <c r="A11666" s="61" t="s">
        <v>309</v>
      </c>
      <c r="B11666" s="61" t="s">
        <v>310</v>
      </c>
      <c r="C11666">
        <v>1973</v>
      </c>
      <c r="D11666" s="61" t="s">
        <v>2623</v>
      </c>
    </row>
    <row r="11667" spans="1:4" hidden="1" x14ac:dyDescent="0.25">
      <c r="A11667" s="61" t="s">
        <v>309</v>
      </c>
      <c r="B11667" s="61" t="s">
        <v>310</v>
      </c>
      <c r="C11667">
        <v>1974</v>
      </c>
      <c r="D11667" s="61" t="s">
        <v>1846</v>
      </c>
    </row>
    <row r="11668" spans="1:4" hidden="1" x14ac:dyDescent="0.25">
      <c r="A11668" s="61" t="s">
        <v>309</v>
      </c>
      <c r="B11668" s="61" t="s">
        <v>310</v>
      </c>
      <c r="C11668">
        <v>1975</v>
      </c>
      <c r="D11668" s="61" t="s">
        <v>1515</v>
      </c>
    </row>
    <row r="11669" spans="1:4" hidden="1" x14ac:dyDescent="0.25">
      <c r="A11669" s="61" t="s">
        <v>309</v>
      </c>
      <c r="B11669" s="61" t="s">
        <v>310</v>
      </c>
      <c r="C11669">
        <v>1976</v>
      </c>
      <c r="D11669" s="61" t="s">
        <v>1515</v>
      </c>
    </row>
    <row r="11670" spans="1:4" hidden="1" x14ac:dyDescent="0.25">
      <c r="A11670" s="61" t="s">
        <v>309</v>
      </c>
      <c r="B11670" s="61" t="s">
        <v>310</v>
      </c>
      <c r="C11670">
        <v>1977</v>
      </c>
      <c r="D11670" s="61" t="s">
        <v>1846</v>
      </c>
    </row>
    <row r="11671" spans="1:4" hidden="1" x14ac:dyDescent="0.25">
      <c r="A11671" s="61" t="s">
        <v>309</v>
      </c>
      <c r="B11671" s="61" t="s">
        <v>310</v>
      </c>
      <c r="C11671">
        <v>1978</v>
      </c>
      <c r="D11671" s="61" t="s">
        <v>2231</v>
      </c>
    </row>
    <row r="11672" spans="1:4" hidden="1" x14ac:dyDescent="0.25">
      <c r="A11672" s="61" t="s">
        <v>309</v>
      </c>
      <c r="B11672" s="61" t="s">
        <v>310</v>
      </c>
      <c r="C11672">
        <v>1979</v>
      </c>
      <c r="D11672" s="61" t="s">
        <v>2191</v>
      </c>
    </row>
    <row r="11673" spans="1:4" hidden="1" x14ac:dyDescent="0.25">
      <c r="A11673" s="61" t="s">
        <v>309</v>
      </c>
      <c r="B11673" s="61" t="s">
        <v>310</v>
      </c>
      <c r="C11673">
        <v>1980</v>
      </c>
      <c r="D11673" s="61" t="s">
        <v>2467</v>
      </c>
    </row>
    <row r="11674" spans="1:4" hidden="1" x14ac:dyDescent="0.25">
      <c r="A11674" s="61" t="s">
        <v>309</v>
      </c>
      <c r="B11674" s="61" t="s">
        <v>310</v>
      </c>
      <c r="C11674">
        <v>1981</v>
      </c>
      <c r="D11674" s="61" t="s">
        <v>2191</v>
      </c>
    </row>
    <row r="11675" spans="1:4" hidden="1" x14ac:dyDescent="0.25">
      <c r="A11675" s="61" t="s">
        <v>309</v>
      </c>
      <c r="B11675" s="61" t="s">
        <v>310</v>
      </c>
      <c r="C11675">
        <v>1982</v>
      </c>
      <c r="D11675" s="61" t="s">
        <v>2466</v>
      </c>
    </row>
    <row r="11676" spans="1:4" hidden="1" x14ac:dyDescent="0.25">
      <c r="A11676" s="61" t="s">
        <v>309</v>
      </c>
      <c r="B11676" s="61" t="s">
        <v>310</v>
      </c>
      <c r="C11676">
        <v>1983</v>
      </c>
      <c r="D11676" s="61" t="s">
        <v>2150</v>
      </c>
    </row>
    <row r="11677" spans="1:4" hidden="1" x14ac:dyDescent="0.25">
      <c r="A11677" s="61" t="s">
        <v>309</v>
      </c>
      <c r="B11677" s="61" t="s">
        <v>310</v>
      </c>
      <c r="C11677">
        <v>1984</v>
      </c>
      <c r="D11677" s="61" t="s">
        <v>2150</v>
      </c>
    </row>
    <row r="11678" spans="1:4" hidden="1" x14ac:dyDescent="0.25">
      <c r="A11678" s="61" t="s">
        <v>309</v>
      </c>
      <c r="B11678" s="61" t="s">
        <v>310</v>
      </c>
      <c r="C11678">
        <v>1985</v>
      </c>
      <c r="D11678" s="61" t="s">
        <v>1771</v>
      </c>
    </row>
    <row r="11679" spans="1:4" hidden="1" x14ac:dyDescent="0.25">
      <c r="A11679" s="61" t="s">
        <v>309</v>
      </c>
      <c r="B11679" s="61" t="s">
        <v>310</v>
      </c>
      <c r="C11679">
        <v>1986</v>
      </c>
      <c r="D11679" s="61" t="s">
        <v>2910</v>
      </c>
    </row>
    <row r="11680" spans="1:4" hidden="1" x14ac:dyDescent="0.25">
      <c r="A11680" s="61" t="s">
        <v>309</v>
      </c>
      <c r="B11680" s="61" t="s">
        <v>310</v>
      </c>
      <c r="C11680">
        <v>1987</v>
      </c>
      <c r="D11680" s="61" t="s">
        <v>1503</v>
      </c>
    </row>
    <row r="11681" spans="1:4" hidden="1" x14ac:dyDescent="0.25">
      <c r="A11681" s="61" t="s">
        <v>309</v>
      </c>
      <c r="B11681" s="61" t="s">
        <v>310</v>
      </c>
      <c r="C11681">
        <v>1988</v>
      </c>
      <c r="D11681" s="61" t="s">
        <v>1503</v>
      </c>
    </row>
    <row r="11682" spans="1:4" hidden="1" x14ac:dyDescent="0.25">
      <c r="A11682" s="61" t="s">
        <v>309</v>
      </c>
      <c r="B11682" s="61" t="s">
        <v>310</v>
      </c>
      <c r="C11682">
        <v>1989</v>
      </c>
      <c r="D11682" s="61" t="s">
        <v>1503</v>
      </c>
    </row>
    <row r="11683" spans="1:4" hidden="1" x14ac:dyDescent="0.25">
      <c r="A11683" s="61" t="s">
        <v>309</v>
      </c>
      <c r="B11683" s="61" t="s">
        <v>310</v>
      </c>
      <c r="C11683">
        <v>1990</v>
      </c>
      <c r="D11683" s="61" t="s">
        <v>1503</v>
      </c>
    </row>
    <row r="11684" spans="1:4" hidden="1" x14ac:dyDescent="0.25">
      <c r="A11684" s="61" t="s">
        <v>309</v>
      </c>
      <c r="B11684" s="61" t="s">
        <v>310</v>
      </c>
      <c r="C11684">
        <v>1991</v>
      </c>
      <c r="D11684" s="61" t="s">
        <v>1763</v>
      </c>
    </row>
    <row r="11685" spans="1:4" hidden="1" x14ac:dyDescent="0.25">
      <c r="A11685" s="61" t="s">
        <v>309</v>
      </c>
      <c r="B11685" s="61" t="s">
        <v>310</v>
      </c>
      <c r="C11685">
        <v>1992</v>
      </c>
      <c r="D11685" s="61" t="s">
        <v>1763</v>
      </c>
    </row>
    <row r="11686" spans="1:4" hidden="1" x14ac:dyDescent="0.25">
      <c r="A11686" s="61" t="s">
        <v>309</v>
      </c>
      <c r="B11686" s="61" t="s">
        <v>310</v>
      </c>
      <c r="C11686">
        <v>1993</v>
      </c>
      <c r="D11686" s="61" t="s">
        <v>2227</v>
      </c>
    </row>
    <row r="11687" spans="1:4" hidden="1" x14ac:dyDescent="0.25">
      <c r="A11687" s="61" t="s">
        <v>309</v>
      </c>
      <c r="B11687" s="61" t="s">
        <v>310</v>
      </c>
      <c r="C11687">
        <v>1994</v>
      </c>
      <c r="D11687" s="61" t="s">
        <v>2333</v>
      </c>
    </row>
    <row r="11688" spans="1:4" hidden="1" x14ac:dyDescent="0.25">
      <c r="A11688" s="61" t="s">
        <v>309</v>
      </c>
      <c r="B11688" s="61" t="s">
        <v>310</v>
      </c>
      <c r="C11688">
        <v>1995</v>
      </c>
      <c r="D11688" s="61" t="s">
        <v>2111</v>
      </c>
    </row>
    <row r="11689" spans="1:4" hidden="1" x14ac:dyDescent="0.25">
      <c r="A11689" s="61" t="s">
        <v>309</v>
      </c>
      <c r="B11689" s="61" t="s">
        <v>310</v>
      </c>
      <c r="C11689">
        <v>1996</v>
      </c>
      <c r="D11689" s="61" t="s">
        <v>2315</v>
      </c>
    </row>
    <row r="11690" spans="1:4" hidden="1" x14ac:dyDescent="0.25">
      <c r="A11690" s="61" t="s">
        <v>309</v>
      </c>
      <c r="B11690" s="61" t="s">
        <v>310</v>
      </c>
      <c r="C11690">
        <v>1997</v>
      </c>
      <c r="D11690" s="61" t="s">
        <v>532</v>
      </c>
    </row>
    <row r="11691" spans="1:4" hidden="1" x14ac:dyDescent="0.25">
      <c r="A11691" s="61" t="s">
        <v>309</v>
      </c>
      <c r="B11691" s="61" t="s">
        <v>310</v>
      </c>
      <c r="C11691">
        <v>1998</v>
      </c>
      <c r="D11691" s="61" t="s">
        <v>1863</v>
      </c>
    </row>
    <row r="11692" spans="1:4" hidden="1" x14ac:dyDescent="0.25">
      <c r="A11692" s="61" t="s">
        <v>309</v>
      </c>
      <c r="B11692" s="61" t="s">
        <v>310</v>
      </c>
      <c r="C11692">
        <v>1999</v>
      </c>
      <c r="D11692" s="61" t="s">
        <v>1777</v>
      </c>
    </row>
    <row r="11693" spans="1:4" hidden="1" x14ac:dyDescent="0.25">
      <c r="A11693" s="61" t="s">
        <v>309</v>
      </c>
      <c r="B11693" s="61" t="s">
        <v>310</v>
      </c>
      <c r="C11693">
        <v>2000</v>
      </c>
      <c r="D11693" s="61" t="s">
        <v>1495</v>
      </c>
    </row>
    <row r="11694" spans="1:4" hidden="1" x14ac:dyDescent="0.25">
      <c r="A11694" s="61" t="s">
        <v>309</v>
      </c>
      <c r="B11694" s="61" t="s">
        <v>310</v>
      </c>
      <c r="C11694">
        <v>2001</v>
      </c>
      <c r="D11694" s="61" t="s">
        <v>1496</v>
      </c>
    </row>
    <row r="11695" spans="1:4" hidden="1" x14ac:dyDescent="0.25">
      <c r="A11695" s="61" t="s">
        <v>309</v>
      </c>
      <c r="B11695" s="61" t="s">
        <v>310</v>
      </c>
      <c r="C11695">
        <v>2002</v>
      </c>
      <c r="D11695" s="61" t="s">
        <v>2571</v>
      </c>
    </row>
    <row r="11696" spans="1:4" hidden="1" x14ac:dyDescent="0.25">
      <c r="A11696" s="61" t="s">
        <v>309</v>
      </c>
      <c r="B11696" s="61" t="s">
        <v>310</v>
      </c>
      <c r="C11696">
        <v>2003</v>
      </c>
      <c r="D11696" s="61" t="s">
        <v>2571</v>
      </c>
    </row>
    <row r="11697" spans="1:4" hidden="1" x14ac:dyDescent="0.25">
      <c r="A11697" s="61" t="s">
        <v>309</v>
      </c>
      <c r="B11697" s="61" t="s">
        <v>310</v>
      </c>
      <c r="C11697">
        <v>2004</v>
      </c>
      <c r="D11697" s="61" t="s">
        <v>2423</v>
      </c>
    </row>
    <row r="11698" spans="1:4" hidden="1" x14ac:dyDescent="0.25">
      <c r="A11698" s="61" t="s">
        <v>309</v>
      </c>
      <c r="B11698" s="61" t="s">
        <v>310</v>
      </c>
      <c r="C11698">
        <v>2005</v>
      </c>
      <c r="D11698" s="61" t="s">
        <v>2423</v>
      </c>
    </row>
    <row r="11699" spans="1:4" hidden="1" x14ac:dyDescent="0.25">
      <c r="A11699" s="61" t="s">
        <v>309</v>
      </c>
      <c r="B11699" s="61" t="s">
        <v>310</v>
      </c>
      <c r="C11699">
        <v>2006</v>
      </c>
      <c r="D11699" s="61" t="s">
        <v>2423</v>
      </c>
    </row>
    <row r="11700" spans="1:4" hidden="1" x14ac:dyDescent="0.25">
      <c r="A11700" s="61" t="s">
        <v>309</v>
      </c>
      <c r="B11700" s="61" t="s">
        <v>310</v>
      </c>
      <c r="C11700">
        <v>2007</v>
      </c>
      <c r="D11700" s="61" t="s">
        <v>2423</v>
      </c>
    </row>
    <row r="11701" spans="1:4" hidden="1" x14ac:dyDescent="0.25">
      <c r="A11701" s="61" t="s">
        <v>309</v>
      </c>
      <c r="B11701" s="61" t="s">
        <v>310</v>
      </c>
      <c r="C11701">
        <v>2008</v>
      </c>
      <c r="D11701" s="61" t="s">
        <v>2297</v>
      </c>
    </row>
    <row r="11702" spans="1:4" hidden="1" x14ac:dyDescent="0.25">
      <c r="A11702" s="61" t="s">
        <v>309</v>
      </c>
      <c r="B11702" s="61" t="s">
        <v>310</v>
      </c>
      <c r="C11702">
        <v>2009</v>
      </c>
      <c r="D11702" s="61" t="s">
        <v>1745</v>
      </c>
    </row>
    <row r="11703" spans="1:4" hidden="1" x14ac:dyDescent="0.25">
      <c r="A11703" s="61" t="s">
        <v>309</v>
      </c>
      <c r="B11703" s="61" t="s">
        <v>310</v>
      </c>
      <c r="C11703">
        <v>2010</v>
      </c>
      <c r="D11703" s="61" t="s">
        <v>1745</v>
      </c>
    </row>
    <row r="11704" spans="1:4" hidden="1" x14ac:dyDescent="0.25">
      <c r="A11704" s="61" t="s">
        <v>309</v>
      </c>
      <c r="B11704" s="61" t="s">
        <v>310</v>
      </c>
      <c r="C11704">
        <v>2011</v>
      </c>
      <c r="D11704" s="61" t="s">
        <v>1501</v>
      </c>
    </row>
    <row r="11705" spans="1:4" hidden="1" x14ac:dyDescent="0.25">
      <c r="A11705" s="61" t="s">
        <v>309</v>
      </c>
      <c r="B11705" s="61" t="s">
        <v>310</v>
      </c>
      <c r="C11705">
        <v>2012</v>
      </c>
      <c r="D11705" s="61" t="s">
        <v>2305</v>
      </c>
    </row>
    <row r="11706" spans="1:4" hidden="1" x14ac:dyDescent="0.25">
      <c r="A11706" s="61" t="s">
        <v>309</v>
      </c>
      <c r="B11706" s="61" t="s">
        <v>310</v>
      </c>
      <c r="C11706">
        <v>2013</v>
      </c>
      <c r="D11706" s="61" t="s">
        <v>2306</v>
      </c>
    </row>
    <row r="11707" spans="1:4" hidden="1" x14ac:dyDescent="0.25">
      <c r="A11707" s="61" t="s">
        <v>309</v>
      </c>
      <c r="B11707" s="61" t="s">
        <v>310</v>
      </c>
      <c r="C11707">
        <v>2014</v>
      </c>
      <c r="D11707" s="61" t="s">
        <v>2314</v>
      </c>
    </row>
    <row r="11708" spans="1:4" hidden="1" x14ac:dyDescent="0.25">
      <c r="A11708" s="61" t="s">
        <v>309</v>
      </c>
      <c r="B11708" s="61" t="s">
        <v>310</v>
      </c>
      <c r="C11708">
        <v>2015</v>
      </c>
      <c r="D11708" s="61" t="s">
        <v>2531</v>
      </c>
    </row>
    <row r="11709" spans="1:4" hidden="1" x14ac:dyDescent="0.25">
      <c r="A11709" s="61" t="s">
        <v>309</v>
      </c>
      <c r="B11709" s="61" t="s">
        <v>310</v>
      </c>
      <c r="C11709">
        <v>2016</v>
      </c>
      <c r="D11709" s="61" t="s">
        <v>2309</v>
      </c>
    </row>
    <row r="11710" spans="1:4" hidden="1" x14ac:dyDescent="0.25">
      <c r="A11710" s="61" t="s">
        <v>309</v>
      </c>
      <c r="B11710" s="61" t="s">
        <v>310</v>
      </c>
      <c r="C11710">
        <v>2017</v>
      </c>
      <c r="D11710" s="61" t="s">
        <v>2308</v>
      </c>
    </row>
    <row r="11711" spans="1:4" hidden="1" x14ac:dyDescent="0.25">
      <c r="A11711" s="61" t="s">
        <v>309</v>
      </c>
      <c r="B11711" s="61" t="s">
        <v>310</v>
      </c>
      <c r="C11711">
        <v>2018</v>
      </c>
      <c r="D11711" s="61" t="s">
        <v>2651</v>
      </c>
    </row>
    <row r="11712" spans="1:4" hidden="1" x14ac:dyDescent="0.25">
      <c r="A11712" s="61" t="s">
        <v>309</v>
      </c>
      <c r="B11712" s="61" t="s">
        <v>310</v>
      </c>
      <c r="C11712">
        <v>2019</v>
      </c>
      <c r="D11712" s="61" t="s">
        <v>1779</v>
      </c>
    </row>
    <row r="11713" spans="1:4" hidden="1" x14ac:dyDescent="0.25">
      <c r="A11713" s="61" t="s">
        <v>309</v>
      </c>
      <c r="B11713" s="61" t="s">
        <v>310</v>
      </c>
      <c r="C11713">
        <v>2020</v>
      </c>
      <c r="D11713" s="61" t="s">
        <v>2168</v>
      </c>
    </row>
    <row r="11714" spans="1:4" hidden="1" x14ac:dyDescent="0.25">
      <c r="A11714" s="61" t="s">
        <v>309</v>
      </c>
      <c r="B11714" s="61" t="s">
        <v>310</v>
      </c>
      <c r="C11714">
        <v>2021</v>
      </c>
      <c r="D11714" s="61" t="s">
        <v>1863</v>
      </c>
    </row>
    <row r="11715" spans="1:4" hidden="1" x14ac:dyDescent="0.25">
      <c r="A11715" s="61" t="s">
        <v>309</v>
      </c>
      <c r="B11715" s="61" t="s">
        <v>310</v>
      </c>
      <c r="C11715">
        <v>2022</v>
      </c>
      <c r="D11715" s="61" t="s">
        <v>2319</v>
      </c>
    </row>
    <row r="11716" spans="1:4" x14ac:dyDescent="0.25">
      <c r="A11716" s="61" t="s">
        <v>309</v>
      </c>
      <c r="B11716" s="61" t="s">
        <v>310</v>
      </c>
      <c r="C11716">
        <v>2023</v>
      </c>
      <c r="D11716" s="61">
        <v>0.27400000000000002</v>
      </c>
    </row>
    <row r="11717" spans="1:4" hidden="1" x14ac:dyDescent="0.25">
      <c r="A11717" s="61" t="s">
        <v>298</v>
      </c>
      <c r="B11717" s="61" t="s">
        <v>299</v>
      </c>
      <c r="C11717">
        <v>1900</v>
      </c>
      <c r="D11717" s="61" t="s">
        <v>1509</v>
      </c>
    </row>
    <row r="11718" spans="1:4" hidden="1" x14ac:dyDescent="0.25">
      <c r="A11718" s="61" t="s">
        <v>298</v>
      </c>
      <c r="B11718" s="61" t="s">
        <v>299</v>
      </c>
      <c r="C11718">
        <v>1901</v>
      </c>
      <c r="D11718" s="61" t="s">
        <v>1509</v>
      </c>
    </row>
    <row r="11719" spans="1:4" hidden="1" x14ac:dyDescent="0.25">
      <c r="A11719" s="61" t="s">
        <v>298</v>
      </c>
      <c r="B11719" s="61" t="s">
        <v>299</v>
      </c>
      <c r="C11719">
        <v>1902</v>
      </c>
      <c r="D11719" s="61" t="s">
        <v>1509</v>
      </c>
    </row>
    <row r="11720" spans="1:4" hidden="1" x14ac:dyDescent="0.25">
      <c r="A11720" s="61" t="s">
        <v>298</v>
      </c>
      <c r="B11720" s="61" t="s">
        <v>299</v>
      </c>
      <c r="C11720">
        <v>1903</v>
      </c>
      <c r="D11720" s="61" t="s">
        <v>1509</v>
      </c>
    </row>
    <row r="11721" spans="1:4" hidden="1" x14ac:dyDescent="0.25">
      <c r="A11721" s="61" t="s">
        <v>298</v>
      </c>
      <c r="B11721" s="61" t="s">
        <v>299</v>
      </c>
      <c r="C11721">
        <v>1904</v>
      </c>
      <c r="D11721" s="61" t="s">
        <v>1509</v>
      </c>
    </row>
    <row r="11722" spans="1:4" hidden="1" x14ac:dyDescent="0.25">
      <c r="A11722" s="61" t="s">
        <v>298</v>
      </c>
      <c r="B11722" s="61" t="s">
        <v>299</v>
      </c>
      <c r="C11722">
        <v>1905</v>
      </c>
      <c r="D11722" s="61" t="s">
        <v>1509</v>
      </c>
    </row>
    <row r="11723" spans="1:4" hidden="1" x14ac:dyDescent="0.25">
      <c r="A11723" s="61" t="s">
        <v>298</v>
      </c>
      <c r="B11723" s="61" t="s">
        <v>299</v>
      </c>
      <c r="C11723">
        <v>1906</v>
      </c>
      <c r="D11723" s="61" t="s">
        <v>1509</v>
      </c>
    </row>
    <row r="11724" spans="1:4" hidden="1" x14ac:dyDescent="0.25">
      <c r="A11724" s="61" t="s">
        <v>298</v>
      </c>
      <c r="B11724" s="61" t="s">
        <v>299</v>
      </c>
      <c r="C11724">
        <v>1907</v>
      </c>
      <c r="D11724" s="61" t="s">
        <v>1509</v>
      </c>
    </row>
    <row r="11725" spans="1:4" hidden="1" x14ac:dyDescent="0.25">
      <c r="A11725" s="61" t="s">
        <v>298</v>
      </c>
      <c r="B11725" s="61" t="s">
        <v>299</v>
      </c>
      <c r="C11725">
        <v>1908</v>
      </c>
      <c r="D11725" s="61" t="s">
        <v>1509</v>
      </c>
    </row>
    <row r="11726" spans="1:4" hidden="1" x14ac:dyDescent="0.25">
      <c r="A11726" s="61" t="s">
        <v>298</v>
      </c>
      <c r="B11726" s="61" t="s">
        <v>299</v>
      </c>
      <c r="C11726">
        <v>1909</v>
      </c>
      <c r="D11726" s="61" t="s">
        <v>1509</v>
      </c>
    </row>
    <row r="11727" spans="1:4" hidden="1" x14ac:dyDescent="0.25">
      <c r="A11727" s="61" t="s">
        <v>298</v>
      </c>
      <c r="B11727" s="61" t="s">
        <v>299</v>
      </c>
      <c r="C11727">
        <v>1910</v>
      </c>
      <c r="D11727" s="61" t="s">
        <v>1509</v>
      </c>
    </row>
    <row r="11728" spans="1:4" hidden="1" x14ac:dyDescent="0.25">
      <c r="A11728" s="61" t="s">
        <v>298</v>
      </c>
      <c r="B11728" s="61" t="s">
        <v>299</v>
      </c>
      <c r="C11728">
        <v>1911</v>
      </c>
      <c r="D11728" s="61" t="s">
        <v>1509</v>
      </c>
    </row>
    <row r="11729" spans="1:4" hidden="1" x14ac:dyDescent="0.25">
      <c r="A11729" s="61" t="s">
        <v>298</v>
      </c>
      <c r="B11729" s="61" t="s">
        <v>299</v>
      </c>
      <c r="C11729">
        <v>1912</v>
      </c>
      <c r="D11729" s="61" t="s">
        <v>1509</v>
      </c>
    </row>
    <row r="11730" spans="1:4" hidden="1" x14ac:dyDescent="0.25">
      <c r="A11730" s="61" t="s">
        <v>298</v>
      </c>
      <c r="B11730" s="61" t="s">
        <v>299</v>
      </c>
      <c r="C11730">
        <v>1913</v>
      </c>
      <c r="D11730" s="61" t="s">
        <v>2432</v>
      </c>
    </row>
    <row r="11731" spans="1:4" hidden="1" x14ac:dyDescent="0.25">
      <c r="A11731" s="61" t="s">
        <v>298</v>
      </c>
      <c r="B11731" s="61" t="s">
        <v>299</v>
      </c>
      <c r="C11731">
        <v>1914</v>
      </c>
      <c r="D11731" s="61" t="s">
        <v>2432</v>
      </c>
    </row>
    <row r="11732" spans="1:4" hidden="1" x14ac:dyDescent="0.25">
      <c r="A11732" s="61" t="s">
        <v>298</v>
      </c>
      <c r="B11732" s="61" t="s">
        <v>299</v>
      </c>
      <c r="C11732">
        <v>1915</v>
      </c>
      <c r="D11732" s="61" t="s">
        <v>2432</v>
      </c>
    </row>
    <row r="11733" spans="1:4" hidden="1" x14ac:dyDescent="0.25">
      <c r="A11733" s="61" t="s">
        <v>298</v>
      </c>
      <c r="B11733" s="61" t="s">
        <v>299</v>
      </c>
      <c r="C11733">
        <v>1916</v>
      </c>
      <c r="D11733" s="61" t="s">
        <v>2432</v>
      </c>
    </row>
    <row r="11734" spans="1:4" hidden="1" x14ac:dyDescent="0.25">
      <c r="A11734" s="61" t="s">
        <v>298</v>
      </c>
      <c r="B11734" s="61" t="s">
        <v>299</v>
      </c>
      <c r="C11734">
        <v>1917</v>
      </c>
      <c r="D11734" s="61" t="s">
        <v>2432</v>
      </c>
    </row>
    <row r="11735" spans="1:4" hidden="1" x14ac:dyDescent="0.25">
      <c r="A11735" s="61" t="s">
        <v>298</v>
      </c>
      <c r="B11735" s="61" t="s">
        <v>299</v>
      </c>
      <c r="C11735">
        <v>1918</v>
      </c>
      <c r="D11735" s="61" t="s">
        <v>2432</v>
      </c>
    </row>
    <row r="11736" spans="1:4" hidden="1" x14ac:dyDescent="0.25">
      <c r="A11736" s="61" t="s">
        <v>298</v>
      </c>
      <c r="B11736" s="61" t="s">
        <v>299</v>
      </c>
      <c r="C11736">
        <v>1919</v>
      </c>
      <c r="D11736" s="61" t="s">
        <v>2432</v>
      </c>
    </row>
    <row r="11737" spans="1:4" hidden="1" x14ac:dyDescent="0.25">
      <c r="A11737" s="61" t="s">
        <v>298</v>
      </c>
      <c r="B11737" s="61" t="s">
        <v>299</v>
      </c>
      <c r="C11737">
        <v>1920</v>
      </c>
      <c r="D11737" s="61" t="s">
        <v>2432</v>
      </c>
    </row>
    <row r="11738" spans="1:4" hidden="1" x14ac:dyDescent="0.25">
      <c r="A11738" s="61" t="s">
        <v>298</v>
      </c>
      <c r="B11738" s="61" t="s">
        <v>299</v>
      </c>
      <c r="C11738">
        <v>1921</v>
      </c>
      <c r="D11738" s="61" t="s">
        <v>2432</v>
      </c>
    </row>
    <row r="11739" spans="1:4" hidden="1" x14ac:dyDescent="0.25">
      <c r="A11739" s="61" t="s">
        <v>298</v>
      </c>
      <c r="B11739" s="61" t="s">
        <v>299</v>
      </c>
      <c r="C11739">
        <v>1922</v>
      </c>
      <c r="D11739" s="61" t="s">
        <v>2432</v>
      </c>
    </row>
    <row r="11740" spans="1:4" hidden="1" x14ac:dyDescent="0.25">
      <c r="A11740" s="61" t="s">
        <v>298</v>
      </c>
      <c r="B11740" s="61" t="s">
        <v>299</v>
      </c>
      <c r="C11740">
        <v>1923</v>
      </c>
      <c r="D11740" s="61" t="s">
        <v>2456</v>
      </c>
    </row>
    <row r="11741" spans="1:4" hidden="1" x14ac:dyDescent="0.25">
      <c r="A11741" s="61" t="s">
        <v>298</v>
      </c>
      <c r="B11741" s="61" t="s">
        <v>299</v>
      </c>
      <c r="C11741">
        <v>1924</v>
      </c>
      <c r="D11741" s="61" t="s">
        <v>2456</v>
      </c>
    </row>
    <row r="11742" spans="1:4" hidden="1" x14ac:dyDescent="0.25">
      <c r="A11742" s="61" t="s">
        <v>298</v>
      </c>
      <c r="B11742" s="61" t="s">
        <v>299</v>
      </c>
      <c r="C11742">
        <v>1925</v>
      </c>
      <c r="D11742" s="61" t="s">
        <v>2456</v>
      </c>
    </row>
    <row r="11743" spans="1:4" hidden="1" x14ac:dyDescent="0.25">
      <c r="A11743" s="61" t="s">
        <v>298</v>
      </c>
      <c r="B11743" s="61" t="s">
        <v>299</v>
      </c>
      <c r="C11743">
        <v>1926</v>
      </c>
      <c r="D11743" s="61" t="s">
        <v>2456</v>
      </c>
    </row>
    <row r="11744" spans="1:4" hidden="1" x14ac:dyDescent="0.25">
      <c r="A11744" s="61" t="s">
        <v>298</v>
      </c>
      <c r="B11744" s="61" t="s">
        <v>299</v>
      </c>
      <c r="C11744">
        <v>1927</v>
      </c>
      <c r="D11744" s="61" t="s">
        <v>2456</v>
      </c>
    </row>
    <row r="11745" spans="1:4" hidden="1" x14ac:dyDescent="0.25">
      <c r="A11745" s="61" t="s">
        <v>298</v>
      </c>
      <c r="B11745" s="61" t="s">
        <v>299</v>
      </c>
      <c r="C11745">
        <v>1928</v>
      </c>
      <c r="D11745" s="61" t="s">
        <v>2456</v>
      </c>
    </row>
    <row r="11746" spans="1:4" hidden="1" x14ac:dyDescent="0.25">
      <c r="A11746" s="61" t="s">
        <v>298</v>
      </c>
      <c r="B11746" s="61" t="s">
        <v>299</v>
      </c>
      <c r="C11746">
        <v>1929</v>
      </c>
      <c r="D11746" s="61" t="s">
        <v>2456</v>
      </c>
    </row>
    <row r="11747" spans="1:4" hidden="1" x14ac:dyDescent="0.25">
      <c r="A11747" s="61" t="s">
        <v>298</v>
      </c>
      <c r="B11747" s="61" t="s">
        <v>299</v>
      </c>
      <c r="C11747">
        <v>1930</v>
      </c>
      <c r="D11747" s="61" t="s">
        <v>2176</v>
      </c>
    </row>
    <row r="11748" spans="1:4" hidden="1" x14ac:dyDescent="0.25">
      <c r="A11748" s="61" t="s">
        <v>298</v>
      </c>
      <c r="B11748" s="61" t="s">
        <v>299</v>
      </c>
      <c r="C11748">
        <v>1931</v>
      </c>
      <c r="D11748" s="61" t="s">
        <v>2176</v>
      </c>
    </row>
    <row r="11749" spans="1:4" hidden="1" x14ac:dyDescent="0.25">
      <c r="A11749" s="61" t="s">
        <v>298</v>
      </c>
      <c r="B11749" s="61" t="s">
        <v>299</v>
      </c>
      <c r="C11749">
        <v>1932</v>
      </c>
      <c r="D11749" s="61" t="s">
        <v>2176</v>
      </c>
    </row>
    <row r="11750" spans="1:4" hidden="1" x14ac:dyDescent="0.25">
      <c r="A11750" s="61" t="s">
        <v>298</v>
      </c>
      <c r="B11750" s="61" t="s">
        <v>299</v>
      </c>
      <c r="C11750">
        <v>1933</v>
      </c>
      <c r="D11750" s="61" t="s">
        <v>2176</v>
      </c>
    </row>
    <row r="11751" spans="1:4" hidden="1" x14ac:dyDescent="0.25">
      <c r="A11751" s="61" t="s">
        <v>298</v>
      </c>
      <c r="B11751" s="61" t="s">
        <v>299</v>
      </c>
      <c r="C11751">
        <v>1934</v>
      </c>
      <c r="D11751" s="61" t="s">
        <v>2176</v>
      </c>
    </row>
    <row r="11752" spans="1:4" hidden="1" x14ac:dyDescent="0.25">
      <c r="A11752" s="61" t="s">
        <v>298</v>
      </c>
      <c r="B11752" s="61" t="s">
        <v>299</v>
      </c>
      <c r="C11752">
        <v>1935</v>
      </c>
      <c r="D11752" s="61" t="s">
        <v>1866</v>
      </c>
    </row>
    <row r="11753" spans="1:4" hidden="1" x14ac:dyDescent="0.25">
      <c r="A11753" s="61" t="s">
        <v>298</v>
      </c>
      <c r="B11753" s="61" t="s">
        <v>299</v>
      </c>
      <c r="C11753">
        <v>1936</v>
      </c>
      <c r="D11753" s="61" t="s">
        <v>1866</v>
      </c>
    </row>
    <row r="11754" spans="1:4" hidden="1" x14ac:dyDescent="0.25">
      <c r="A11754" s="61" t="s">
        <v>298</v>
      </c>
      <c r="B11754" s="61" t="s">
        <v>299</v>
      </c>
      <c r="C11754">
        <v>1937</v>
      </c>
      <c r="D11754" s="61" t="s">
        <v>1866</v>
      </c>
    </row>
    <row r="11755" spans="1:4" hidden="1" x14ac:dyDescent="0.25">
      <c r="A11755" s="61" t="s">
        <v>298</v>
      </c>
      <c r="B11755" s="61" t="s">
        <v>299</v>
      </c>
      <c r="C11755">
        <v>1938</v>
      </c>
      <c r="D11755" s="61" t="s">
        <v>1866</v>
      </c>
    </row>
    <row r="11756" spans="1:4" hidden="1" x14ac:dyDescent="0.25">
      <c r="A11756" s="61" t="s">
        <v>298</v>
      </c>
      <c r="B11756" s="61" t="s">
        <v>299</v>
      </c>
      <c r="C11756">
        <v>1939</v>
      </c>
      <c r="D11756" s="61" t="s">
        <v>1866</v>
      </c>
    </row>
    <row r="11757" spans="1:4" hidden="1" x14ac:dyDescent="0.25">
      <c r="A11757" s="61" t="s">
        <v>298</v>
      </c>
      <c r="B11757" s="61" t="s">
        <v>299</v>
      </c>
      <c r="C11757">
        <v>1940</v>
      </c>
      <c r="D11757" s="61" t="s">
        <v>1866</v>
      </c>
    </row>
    <row r="11758" spans="1:4" hidden="1" x14ac:dyDescent="0.25">
      <c r="A11758" s="61" t="s">
        <v>298</v>
      </c>
      <c r="B11758" s="61" t="s">
        <v>299</v>
      </c>
      <c r="C11758">
        <v>1941</v>
      </c>
      <c r="D11758" s="61" t="s">
        <v>1866</v>
      </c>
    </row>
    <row r="11759" spans="1:4" hidden="1" x14ac:dyDescent="0.25">
      <c r="A11759" s="61" t="s">
        <v>298</v>
      </c>
      <c r="B11759" s="61" t="s">
        <v>299</v>
      </c>
      <c r="C11759">
        <v>1942</v>
      </c>
      <c r="D11759" s="61" t="s">
        <v>1866</v>
      </c>
    </row>
    <row r="11760" spans="1:4" hidden="1" x14ac:dyDescent="0.25">
      <c r="A11760" s="61" t="s">
        <v>298</v>
      </c>
      <c r="B11760" s="61" t="s">
        <v>299</v>
      </c>
      <c r="C11760">
        <v>1943</v>
      </c>
      <c r="D11760" s="61" t="s">
        <v>1866</v>
      </c>
    </row>
    <row r="11761" spans="1:4" hidden="1" x14ac:dyDescent="0.25">
      <c r="A11761" s="61" t="s">
        <v>298</v>
      </c>
      <c r="B11761" s="61" t="s">
        <v>299</v>
      </c>
      <c r="C11761">
        <v>1944</v>
      </c>
      <c r="D11761" s="61" t="s">
        <v>1866</v>
      </c>
    </row>
    <row r="11762" spans="1:4" hidden="1" x14ac:dyDescent="0.25">
      <c r="A11762" s="61" t="s">
        <v>298</v>
      </c>
      <c r="B11762" s="61" t="s">
        <v>299</v>
      </c>
      <c r="C11762">
        <v>1945</v>
      </c>
      <c r="D11762" s="61" t="s">
        <v>1866</v>
      </c>
    </row>
    <row r="11763" spans="1:4" hidden="1" x14ac:dyDescent="0.25">
      <c r="A11763" s="61" t="s">
        <v>298</v>
      </c>
      <c r="B11763" s="61" t="s">
        <v>299</v>
      </c>
      <c r="C11763">
        <v>1946</v>
      </c>
      <c r="D11763" s="61" t="s">
        <v>2293</v>
      </c>
    </row>
    <row r="11764" spans="1:4" hidden="1" x14ac:dyDescent="0.25">
      <c r="A11764" s="61" t="s">
        <v>298</v>
      </c>
      <c r="B11764" s="61" t="s">
        <v>299</v>
      </c>
      <c r="C11764">
        <v>1947</v>
      </c>
      <c r="D11764" s="61" t="s">
        <v>2293</v>
      </c>
    </row>
    <row r="11765" spans="1:4" hidden="1" x14ac:dyDescent="0.25">
      <c r="A11765" s="61" t="s">
        <v>298</v>
      </c>
      <c r="B11765" s="61" t="s">
        <v>299</v>
      </c>
      <c r="C11765">
        <v>1948</v>
      </c>
      <c r="D11765" s="61" t="s">
        <v>2293</v>
      </c>
    </row>
    <row r="11766" spans="1:4" hidden="1" x14ac:dyDescent="0.25">
      <c r="A11766" s="61" t="s">
        <v>298</v>
      </c>
      <c r="B11766" s="61" t="s">
        <v>299</v>
      </c>
      <c r="C11766">
        <v>1949</v>
      </c>
      <c r="D11766" s="61" t="s">
        <v>2293</v>
      </c>
    </row>
    <row r="11767" spans="1:4" hidden="1" x14ac:dyDescent="0.25">
      <c r="A11767" s="61" t="s">
        <v>298</v>
      </c>
      <c r="B11767" s="61" t="s">
        <v>299</v>
      </c>
      <c r="C11767">
        <v>1950</v>
      </c>
      <c r="D11767" s="61" t="s">
        <v>2293</v>
      </c>
    </row>
    <row r="11768" spans="1:4" hidden="1" x14ac:dyDescent="0.25">
      <c r="A11768" s="61" t="s">
        <v>298</v>
      </c>
      <c r="B11768" s="61" t="s">
        <v>299</v>
      </c>
      <c r="C11768">
        <v>1951</v>
      </c>
      <c r="D11768" s="61" t="s">
        <v>2293</v>
      </c>
    </row>
    <row r="11769" spans="1:4" hidden="1" x14ac:dyDescent="0.25">
      <c r="A11769" s="61" t="s">
        <v>298</v>
      </c>
      <c r="B11769" s="61" t="s">
        <v>299</v>
      </c>
      <c r="C11769">
        <v>1952</v>
      </c>
      <c r="D11769" s="61" t="s">
        <v>2293</v>
      </c>
    </row>
    <row r="11770" spans="1:4" hidden="1" x14ac:dyDescent="0.25">
      <c r="A11770" s="61" t="s">
        <v>298</v>
      </c>
      <c r="B11770" s="61" t="s">
        <v>299</v>
      </c>
      <c r="C11770">
        <v>1953</v>
      </c>
      <c r="D11770" s="61" t="s">
        <v>2293</v>
      </c>
    </row>
    <row r="11771" spans="1:4" hidden="1" x14ac:dyDescent="0.25">
      <c r="A11771" s="61" t="s">
        <v>298</v>
      </c>
      <c r="B11771" s="61" t="s">
        <v>299</v>
      </c>
      <c r="C11771">
        <v>1954</v>
      </c>
      <c r="D11771" s="61" t="s">
        <v>2293</v>
      </c>
    </row>
    <row r="11772" spans="1:4" hidden="1" x14ac:dyDescent="0.25">
      <c r="A11772" s="61" t="s">
        <v>298</v>
      </c>
      <c r="B11772" s="61" t="s">
        <v>299</v>
      </c>
      <c r="C11772">
        <v>1955</v>
      </c>
      <c r="D11772" s="61" t="s">
        <v>1765</v>
      </c>
    </row>
    <row r="11773" spans="1:4" hidden="1" x14ac:dyDescent="0.25">
      <c r="A11773" s="61" t="s">
        <v>298</v>
      </c>
      <c r="B11773" s="61" t="s">
        <v>299</v>
      </c>
      <c r="C11773">
        <v>1956</v>
      </c>
      <c r="D11773" s="61" t="s">
        <v>1765</v>
      </c>
    </row>
    <row r="11774" spans="1:4" hidden="1" x14ac:dyDescent="0.25">
      <c r="A11774" s="61" t="s">
        <v>298</v>
      </c>
      <c r="B11774" s="61" t="s">
        <v>299</v>
      </c>
      <c r="C11774">
        <v>1957</v>
      </c>
      <c r="D11774" s="61" t="s">
        <v>2351</v>
      </c>
    </row>
    <row r="11775" spans="1:4" hidden="1" x14ac:dyDescent="0.25">
      <c r="A11775" s="61" t="s">
        <v>298</v>
      </c>
      <c r="B11775" s="61" t="s">
        <v>299</v>
      </c>
      <c r="C11775">
        <v>1958</v>
      </c>
      <c r="D11775" s="61" t="s">
        <v>569</v>
      </c>
    </row>
    <row r="11776" spans="1:4" hidden="1" x14ac:dyDescent="0.25">
      <c r="A11776" s="61" t="s">
        <v>298</v>
      </c>
      <c r="B11776" s="61" t="s">
        <v>299</v>
      </c>
      <c r="C11776">
        <v>1959</v>
      </c>
      <c r="D11776" s="61" t="s">
        <v>2643</v>
      </c>
    </row>
    <row r="11777" spans="1:4" hidden="1" x14ac:dyDescent="0.25">
      <c r="A11777" s="61" t="s">
        <v>298</v>
      </c>
      <c r="B11777" s="61" t="s">
        <v>299</v>
      </c>
      <c r="C11777">
        <v>1960</v>
      </c>
      <c r="D11777" s="61" t="s">
        <v>2459</v>
      </c>
    </row>
    <row r="11778" spans="1:4" hidden="1" x14ac:dyDescent="0.25">
      <c r="A11778" s="61" t="s">
        <v>298</v>
      </c>
      <c r="B11778" s="61" t="s">
        <v>299</v>
      </c>
      <c r="C11778">
        <v>1961</v>
      </c>
      <c r="D11778" s="61" t="s">
        <v>2624</v>
      </c>
    </row>
    <row r="11779" spans="1:4" hidden="1" x14ac:dyDescent="0.25">
      <c r="A11779" s="61" t="s">
        <v>298</v>
      </c>
      <c r="B11779" s="61" t="s">
        <v>299</v>
      </c>
      <c r="C11779">
        <v>1962</v>
      </c>
      <c r="D11779" s="61" t="s">
        <v>2591</v>
      </c>
    </row>
    <row r="11780" spans="1:4" hidden="1" x14ac:dyDescent="0.25">
      <c r="A11780" s="61" t="s">
        <v>298</v>
      </c>
      <c r="B11780" s="61" t="s">
        <v>299</v>
      </c>
      <c r="C11780">
        <v>1963</v>
      </c>
      <c r="D11780" s="61" t="s">
        <v>2591</v>
      </c>
    </row>
    <row r="11781" spans="1:4" hidden="1" x14ac:dyDescent="0.25">
      <c r="A11781" s="61" t="s">
        <v>298</v>
      </c>
      <c r="B11781" s="61" t="s">
        <v>299</v>
      </c>
      <c r="C11781">
        <v>1964</v>
      </c>
      <c r="D11781" s="61" t="s">
        <v>2559</v>
      </c>
    </row>
    <row r="11782" spans="1:4" hidden="1" x14ac:dyDescent="0.25">
      <c r="A11782" s="61" t="s">
        <v>298</v>
      </c>
      <c r="B11782" s="61" t="s">
        <v>299</v>
      </c>
      <c r="C11782">
        <v>1965</v>
      </c>
      <c r="D11782" s="61" t="s">
        <v>2446</v>
      </c>
    </row>
    <row r="11783" spans="1:4" hidden="1" x14ac:dyDescent="0.25">
      <c r="A11783" s="61" t="s">
        <v>298</v>
      </c>
      <c r="B11783" s="61" t="s">
        <v>299</v>
      </c>
      <c r="C11783">
        <v>1966</v>
      </c>
      <c r="D11783" s="61" t="s">
        <v>2446</v>
      </c>
    </row>
    <row r="11784" spans="1:4" hidden="1" x14ac:dyDescent="0.25">
      <c r="A11784" s="61" t="s">
        <v>298</v>
      </c>
      <c r="B11784" s="61" t="s">
        <v>299</v>
      </c>
      <c r="C11784">
        <v>1967</v>
      </c>
      <c r="D11784" s="61" t="s">
        <v>2446</v>
      </c>
    </row>
    <row r="11785" spans="1:4" hidden="1" x14ac:dyDescent="0.25">
      <c r="A11785" s="61" t="s">
        <v>298</v>
      </c>
      <c r="B11785" s="61" t="s">
        <v>299</v>
      </c>
      <c r="C11785">
        <v>1968</v>
      </c>
      <c r="D11785" s="61" t="s">
        <v>2446</v>
      </c>
    </row>
    <row r="11786" spans="1:4" hidden="1" x14ac:dyDescent="0.25">
      <c r="A11786" s="61" t="s">
        <v>298</v>
      </c>
      <c r="B11786" s="61" t="s">
        <v>299</v>
      </c>
      <c r="C11786">
        <v>1969</v>
      </c>
      <c r="D11786" s="61" t="s">
        <v>2446</v>
      </c>
    </row>
    <row r="11787" spans="1:4" hidden="1" x14ac:dyDescent="0.25">
      <c r="A11787" s="61" t="s">
        <v>298</v>
      </c>
      <c r="B11787" s="61" t="s">
        <v>299</v>
      </c>
      <c r="C11787">
        <v>1970</v>
      </c>
      <c r="D11787" s="61" t="s">
        <v>2446</v>
      </c>
    </row>
    <row r="11788" spans="1:4" hidden="1" x14ac:dyDescent="0.25">
      <c r="A11788" s="61" t="s">
        <v>298</v>
      </c>
      <c r="B11788" s="61" t="s">
        <v>299</v>
      </c>
      <c r="C11788">
        <v>1971</v>
      </c>
      <c r="D11788" s="61" t="s">
        <v>2446</v>
      </c>
    </row>
    <row r="11789" spans="1:4" hidden="1" x14ac:dyDescent="0.25">
      <c r="A11789" s="61" t="s">
        <v>298</v>
      </c>
      <c r="B11789" s="61" t="s">
        <v>299</v>
      </c>
      <c r="C11789">
        <v>1972</v>
      </c>
      <c r="D11789" s="61" t="s">
        <v>2446</v>
      </c>
    </row>
    <row r="11790" spans="1:4" hidden="1" x14ac:dyDescent="0.25">
      <c r="A11790" s="61" t="s">
        <v>298</v>
      </c>
      <c r="B11790" s="61" t="s">
        <v>299</v>
      </c>
      <c r="C11790">
        <v>1973</v>
      </c>
      <c r="D11790" s="61" t="s">
        <v>2446</v>
      </c>
    </row>
    <row r="11791" spans="1:4" hidden="1" x14ac:dyDescent="0.25">
      <c r="A11791" s="61" t="s">
        <v>298</v>
      </c>
      <c r="B11791" s="61" t="s">
        <v>299</v>
      </c>
      <c r="C11791">
        <v>1974</v>
      </c>
      <c r="D11791" s="61" t="s">
        <v>2446</v>
      </c>
    </row>
    <row r="11792" spans="1:4" hidden="1" x14ac:dyDescent="0.25">
      <c r="A11792" s="61" t="s">
        <v>298</v>
      </c>
      <c r="B11792" s="61" t="s">
        <v>299</v>
      </c>
      <c r="C11792">
        <v>1975</v>
      </c>
      <c r="D11792" s="61" t="s">
        <v>2446</v>
      </c>
    </row>
    <row r="11793" spans="1:4" hidden="1" x14ac:dyDescent="0.25">
      <c r="A11793" s="61" t="s">
        <v>298</v>
      </c>
      <c r="B11793" s="61" t="s">
        <v>299</v>
      </c>
      <c r="C11793">
        <v>1976</v>
      </c>
      <c r="D11793" s="61" t="s">
        <v>2446</v>
      </c>
    </row>
    <row r="11794" spans="1:4" hidden="1" x14ac:dyDescent="0.25">
      <c r="A11794" s="61" t="s">
        <v>298</v>
      </c>
      <c r="B11794" s="61" t="s">
        <v>299</v>
      </c>
      <c r="C11794">
        <v>1977</v>
      </c>
      <c r="D11794" s="61" t="s">
        <v>2446</v>
      </c>
    </row>
    <row r="11795" spans="1:4" hidden="1" x14ac:dyDescent="0.25">
      <c r="A11795" s="61" t="s">
        <v>298</v>
      </c>
      <c r="B11795" s="61" t="s">
        <v>299</v>
      </c>
      <c r="C11795">
        <v>1978</v>
      </c>
      <c r="D11795" s="61" t="s">
        <v>2446</v>
      </c>
    </row>
    <row r="11796" spans="1:4" hidden="1" x14ac:dyDescent="0.25">
      <c r="A11796" s="61" t="s">
        <v>298</v>
      </c>
      <c r="B11796" s="61" t="s">
        <v>299</v>
      </c>
      <c r="C11796">
        <v>1979</v>
      </c>
      <c r="D11796" s="61" t="s">
        <v>2446</v>
      </c>
    </row>
    <row r="11797" spans="1:4" hidden="1" x14ac:dyDescent="0.25">
      <c r="A11797" s="61" t="s">
        <v>298</v>
      </c>
      <c r="B11797" s="61" t="s">
        <v>299</v>
      </c>
      <c r="C11797">
        <v>1980</v>
      </c>
      <c r="D11797" s="61" t="s">
        <v>2446</v>
      </c>
    </row>
    <row r="11798" spans="1:4" hidden="1" x14ac:dyDescent="0.25">
      <c r="A11798" s="61" t="s">
        <v>298</v>
      </c>
      <c r="B11798" s="61" t="s">
        <v>299</v>
      </c>
      <c r="C11798">
        <v>1981</v>
      </c>
      <c r="D11798" s="61" t="s">
        <v>2446</v>
      </c>
    </row>
    <row r="11799" spans="1:4" hidden="1" x14ac:dyDescent="0.25">
      <c r="A11799" s="61" t="s">
        <v>298</v>
      </c>
      <c r="B11799" s="61" t="s">
        <v>299</v>
      </c>
      <c r="C11799">
        <v>1982</v>
      </c>
      <c r="D11799" s="61" t="s">
        <v>2446</v>
      </c>
    </row>
    <row r="11800" spans="1:4" hidden="1" x14ac:dyDescent="0.25">
      <c r="A11800" s="61" t="s">
        <v>298</v>
      </c>
      <c r="B11800" s="61" t="s">
        <v>299</v>
      </c>
      <c r="C11800">
        <v>1983</v>
      </c>
      <c r="D11800" s="61" t="s">
        <v>2446</v>
      </c>
    </row>
    <row r="11801" spans="1:4" hidden="1" x14ac:dyDescent="0.25">
      <c r="A11801" s="61" t="s">
        <v>298</v>
      </c>
      <c r="B11801" s="61" t="s">
        <v>299</v>
      </c>
      <c r="C11801">
        <v>1984</v>
      </c>
      <c r="D11801" s="61" t="s">
        <v>1521</v>
      </c>
    </row>
    <row r="11802" spans="1:4" hidden="1" x14ac:dyDescent="0.25">
      <c r="A11802" s="61" t="s">
        <v>298</v>
      </c>
      <c r="B11802" s="61" t="s">
        <v>299</v>
      </c>
      <c r="C11802">
        <v>1985</v>
      </c>
      <c r="D11802" s="61" t="s">
        <v>2189</v>
      </c>
    </row>
    <row r="11803" spans="1:4" hidden="1" x14ac:dyDescent="0.25">
      <c r="A11803" s="61" t="s">
        <v>298</v>
      </c>
      <c r="B11803" s="61" t="s">
        <v>299</v>
      </c>
      <c r="C11803">
        <v>1986</v>
      </c>
      <c r="D11803" s="61" t="s">
        <v>2612</v>
      </c>
    </row>
    <row r="11804" spans="1:4" hidden="1" x14ac:dyDescent="0.25">
      <c r="A11804" s="61" t="s">
        <v>298</v>
      </c>
      <c r="B11804" s="61" t="s">
        <v>299</v>
      </c>
      <c r="C11804">
        <v>1987</v>
      </c>
      <c r="D11804" s="61" t="s">
        <v>2612</v>
      </c>
    </row>
    <row r="11805" spans="1:4" hidden="1" x14ac:dyDescent="0.25">
      <c r="A11805" s="61" t="s">
        <v>298</v>
      </c>
      <c r="B11805" s="61" t="s">
        <v>299</v>
      </c>
      <c r="C11805">
        <v>1988</v>
      </c>
      <c r="D11805" s="61" t="s">
        <v>2612</v>
      </c>
    </row>
    <row r="11806" spans="1:4" hidden="1" x14ac:dyDescent="0.25">
      <c r="A11806" s="61" t="s">
        <v>298</v>
      </c>
      <c r="B11806" s="61" t="s">
        <v>299</v>
      </c>
      <c r="C11806">
        <v>1989</v>
      </c>
      <c r="D11806" s="61" t="s">
        <v>2612</v>
      </c>
    </row>
    <row r="11807" spans="1:4" hidden="1" x14ac:dyDescent="0.25">
      <c r="A11807" s="61" t="s">
        <v>298</v>
      </c>
      <c r="B11807" s="61" t="s">
        <v>299</v>
      </c>
      <c r="C11807">
        <v>1990</v>
      </c>
      <c r="D11807" s="61" t="s">
        <v>2189</v>
      </c>
    </row>
    <row r="11808" spans="1:4" hidden="1" x14ac:dyDescent="0.25">
      <c r="A11808" s="61" t="s">
        <v>298</v>
      </c>
      <c r="B11808" s="61" t="s">
        <v>299</v>
      </c>
      <c r="C11808">
        <v>1991</v>
      </c>
      <c r="D11808" s="61" t="s">
        <v>2150</v>
      </c>
    </row>
    <row r="11809" spans="1:4" hidden="1" x14ac:dyDescent="0.25">
      <c r="A11809" s="61" t="s">
        <v>298</v>
      </c>
      <c r="B11809" s="61" t="s">
        <v>299</v>
      </c>
      <c r="C11809">
        <v>1992</v>
      </c>
      <c r="D11809" s="61" t="s">
        <v>1772</v>
      </c>
    </row>
    <row r="11810" spans="1:4" hidden="1" x14ac:dyDescent="0.25">
      <c r="A11810" s="61" t="s">
        <v>298</v>
      </c>
      <c r="B11810" s="61" t="s">
        <v>299</v>
      </c>
      <c r="C11810">
        <v>1993</v>
      </c>
      <c r="D11810" s="61" t="s">
        <v>1772</v>
      </c>
    </row>
    <row r="11811" spans="1:4" hidden="1" x14ac:dyDescent="0.25">
      <c r="A11811" s="61" t="s">
        <v>298</v>
      </c>
      <c r="B11811" s="61" t="s">
        <v>299</v>
      </c>
      <c r="C11811">
        <v>1994</v>
      </c>
      <c r="D11811" s="61" t="s">
        <v>2603</v>
      </c>
    </row>
    <row r="11812" spans="1:4" hidden="1" x14ac:dyDescent="0.25">
      <c r="A11812" s="61" t="s">
        <v>298</v>
      </c>
      <c r="B11812" s="61" t="s">
        <v>299</v>
      </c>
      <c r="C11812">
        <v>1995</v>
      </c>
      <c r="D11812" s="61" t="s">
        <v>2493</v>
      </c>
    </row>
    <row r="11813" spans="1:4" hidden="1" x14ac:dyDescent="0.25">
      <c r="A11813" s="61" t="s">
        <v>298</v>
      </c>
      <c r="B11813" s="61" t="s">
        <v>299</v>
      </c>
      <c r="C11813">
        <v>1996</v>
      </c>
      <c r="D11813" s="61" t="s">
        <v>2451</v>
      </c>
    </row>
    <row r="11814" spans="1:4" hidden="1" x14ac:dyDescent="0.25">
      <c r="A11814" s="61" t="s">
        <v>298</v>
      </c>
      <c r="B11814" s="61" t="s">
        <v>299</v>
      </c>
      <c r="C11814">
        <v>1997</v>
      </c>
      <c r="D11814" s="61" t="s">
        <v>2451</v>
      </c>
    </row>
    <row r="11815" spans="1:4" hidden="1" x14ac:dyDescent="0.25">
      <c r="A11815" s="61" t="s">
        <v>298</v>
      </c>
      <c r="B11815" s="61" t="s">
        <v>299</v>
      </c>
      <c r="C11815">
        <v>1998</v>
      </c>
      <c r="D11815" s="61" t="s">
        <v>2451</v>
      </c>
    </row>
    <row r="11816" spans="1:4" hidden="1" x14ac:dyDescent="0.25">
      <c r="A11816" s="61" t="s">
        <v>298</v>
      </c>
      <c r="B11816" s="61" t="s">
        <v>299</v>
      </c>
      <c r="C11816">
        <v>1999</v>
      </c>
      <c r="D11816" s="61" t="s">
        <v>2451</v>
      </c>
    </row>
    <row r="11817" spans="1:4" hidden="1" x14ac:dyDescent="0.25">
      <c r="A11817" s="61" t="s">
        <v>298</v>
      </c>
      <c r="B11817" s="61" t="s">
        <v>299</v>
      </c>
      <c r="C11817">
        <v>2000</v>
      </c>
      <c r="D11817" s="61" t="s">
        <v>2450</v>
      </c>
    </row>
    <row r="11818" spans="1:4" hidden="1" x14ac:dyDescent="0.25">
      <c r="A11818" s="61" t="s">
        <v>298</v>
      </c>
      <c r="B11818" s="61" t="s">
        <v>299</v>
      </c>
      <c r="C11818">
        <v>2001</v>
      </c>
      <c r="D11818" s="61" t="s">
        <v>2450</v>
      </c>
    </row>
    <row r="11819" spans="1:4" hidden="1" x14ac:dyDescent="0.25">
      <c r="A11819" s="61" t="s">
        <v>298</v>
      </c>
      <c r="B11819" s="61" t="s">
        <v>299</v>
      </c>
      <c r="C11819">
        <v>2002</v>
      </c>
      <c r="D11819" s="61" t="s">
        <v>2450</v>
      </c>
    </row>
    <row r="11820" spans="1:4" hidden="1" x14ac:dyDescent="0.25">
      <c r="A11820" s="61" t="s">
        <v>298</v>
      </c>
      <c r="B11820" s="61" t="s">
        <v>299</v>
      </c>
      <c r="C11820">
        <v>2003</v>
      </c>
      <c r="D11820" s="61" t="s">
        <v>2450</v>
      </c>
    </row>
    <row r="11821" spans="1:4" hidden="1" x14ac:dyDescent="0.25">
      <c r="A11821" s="61" t="s">
        <v>298</v>
      </c>
      <c r="B11821" s="61" t="s">
        <v>299</v>
      </c>
      <c r="C11821">
        <v>2004</v>
      </c>
      <c r="D11821" s="61" t="s">
        <v>2450</v>
      </c>
    </row>
    <row r="11822" spans="1:4" hidden="1" x14ac:dyDescent="0.25">
      <c r="A11822" s="61" t="s">
        <v>298</v>
      </c>
      <c r="B11822" s="61" t="s">
        <v>299</v>
      </c>
      <c r="C11822">
        <v>2005</v>
      </c>
      <c r="D11822" s="61" t="s">
        <v>2436</v>
      </c>
    </row>
    <row r="11823" spans="1:4" hidden="1" x14ac:dyDescent="0.25">
      <c r="A11823" s="61" t="s">
        <v>298</v>
      </c>
      <c r="B11823" s="61" t="s">
        <v>299</v>
      </c>
      <c r="C11823">
        <v>2006</v>
      </c>
      <c r="D11823" s="61" t="s">
        <v>2436</v>
      </c>
    </row>
    <row r="11824" spans="1:4" hidden="1" x14ac:dyDescent="0.25">
      <c r="A11824" s="61" t="s">
        <v>298</v>
      </c>
      <c r="B11824" s="61" t="s">
        <v>299</v>
      </c>
      <c r="C11824">
        <v>2007</v>
      </c>
      <c r="D11824" s="61" t="s">
        <v>2451</v>
      </c>
    </row>
    <row r="11825" spans="1:4" hidden="1" x14ac:dyDescent="0.25">
      <c r="A11825" s="61" t="s">
        <v>298</v>
      </c>
      <c r="B11825" s="61" t="s">
        <v>299</v>
      </c>
      <c r="C11825">
        <v>2008</v>
      </c>
      <c r="D11825" s="61" t="s">
        <v>2104</v>
      </c>
    </row>
    <row r="11826" spans="1:4" hidden="1" x14ac:dyDescent="0.25">
      <c r="A11826" s="61" t="s">
        <v>298</v>
      </c>
      <c r="B11826" s="61" t="s">
        <v>299</v>
      </c>
      <c r="C11826">
        <v>2009</v>
      </c>
      <c r="D11826" s="61" t="s">
        <v>548</v>
      </c>
    </row>
    <row r="11827" spans="1:4" hidden="1" x14ac:dyDescent="0.25">
      <c r="A11827" s="61" t="s">
        <v>298</v>
      </c>
      <c r="B11827" s="61" t="s">
        <v>299</v>
      </c>
      <c r="C11827">
        <v>2010</v>
      </c>
      <c r="D11827" s="61" t="s">
        <v>2185</v>
      </c>
    </row>
    <row r="11828" spans="1:4" hidden="1" x14ac:dyDescent="0.25">
      <c r="A11828" s="61" t="s">
        <v>298</v>
      </c>
      <c r="B11828" s="61" t="s">
        <v>299</v>
      </c>
      <c r="C11828">
        <v>2011</v>
      </c>
      <c r="D11828" s="61" t="s">
        <v>1523</v>
      </c>
    </row>
    <row r="11829" spans="1:4" hidden="1" x14ac:dyDescent="0.25">
      <c r="A11829" s="61" t="s">
        <v>298</v>
      </c>
      <c r="B11829" s="61" t="s">
        <v>299</v>
      </c>
      <c r="C11829">
        <v>2012</v>
      </c>
      <c r="D11829" s="61" t="s">
        <v>1519</v>
      </c>
    </row>
    <row r="11830" spans="1:4" hidden="1" x14ac:dyDescent="0.25">
      <c r="A11830" s="61" t="s">
        <v>298</v>
      </c>
      <c r="B11830" s="61" t="s">
        <v>299</v>
      </c>
      <c r="C11830">
        <v>2013</v>
      </c>
      <c r="D11830" s="61" t="s">
        <v>2441</v>
      </c>
    </row>
    <row r="11831" spans="1:4" hidden="1" x14ac:dyDescent="0.25">
      <c r="A11831" s="61" t="s">
        <v>298</v>
      </c>
      <c r="B11831" s="61" t="s">
        <v>299</v>
      </c>
      <c r="C11831">
        <v>2014</v>
      </c>
      <c r="D11831" s="61" t="s">
        <v>2441</v>
      </c>
    </row>
    <row r="11832" spans="1:4" hidden="1" x14ac:dyDescent="0.25">
      <c r="A11832" s="61" t="s">
        <v>298</v>
      </c>
      <c r="B11832" s="61" t="s">
        <v>299</v>
      </c>
      <c r="C11832">
        <v>2015</v>
      </c>
      <c r="D11832" s="61" t="s">
        <v>1525</v>
      </c>
    </row>
    <row r="11833" spans="1:4" hidden="1" x14ac:dyDescent="0.25">
      <c r="A11833" s="61" t="s">
        <v>298</v>
      </c>
      <c r="B11833" s="61" t="s">
        <v>299</v>
      </c>
      <c r="C11833">
        <v>2016</v>
      </c>
      <c r="D11833" s="61" t="s">
        <v>1857</v>
      </c>
    </row>
    <row r="11834" spans="1:4" hidden="1" x14ac:dyDescent="0.25">
      <c r="A11834" s="61" t="s">
        <v>298</v>
      </c>
      <c r="B11834" s="61" t="s">
        <v>299</v>
      </c>
      <c r="C11834">
        <v>2017</v>
      </c>
      <c r="D11834" s="61" t="s">
        <v>2105</v>
      </c>
    </row>
    <row r="11835" spans="1:4" hidden="1" x14ac:dyDescent="0.25">
      <c r="A11835" s="61" t="s">
        <v>298</v>
      </c>
      <c r="B11835" s="61" t="s">
        <v>299</v>
      </c>
      <c r="C11835">
        <v>2018</v>
      </c>
      <c r="D11835" s="61" t="s">
        <v>2446</v>
      </c>
    </row>
    <row r="11836" spans="1:4" hidden="1" x14ac:dyDescent="0.25">
      <c r="A11836" s="61" t="s">
        <v>298</v>
      </c>
      <c r="B11836" s="61" t="s">
        <v>299</v>
      </c>
      <c r="C11836">
        <v>2019</v>
      </c>
      <c r="D11836" s="61" t="s">
        <v>1848</v>
      </c>
    </row>
    <row r="11837" spans="1:4" hidden="1" x14ac:dyDescent="0.25">
      <c r="A11837" s="61" t="s">
        <v>298</v>
      </c>
      <c r="B11837" s="61" t="s">
        <v>299</v>
      </c>
      <c r="C11837">
        <v>2020</v>
      </c>
      <c r="D11837" s="61" t="s">
        <v>1821</v>
      </c>
    </row>
    <row r="11838" spans="1:4" hidden="1" x14ac:dyDescent="0.25">
      <c r="A11838" s="61" t="s">
        <v>298</v>
      </c>
      <c r="B11838" s="61" t="s">
        <v>299</v>
      </c>
      <c r="C11838">
        <v>2021</v>
      </c>
      <c r="D11838" s="61" t="s">
        <v>1522</v>
      </c>
    </row>
    <row r="11839" spans="1:4" hidden="1" x14ac:dyDescent="0.25">
      <c r="A11839" s="61" t="s">
        <v>298</v>
      </c>
      <c r="B11839" s="61" t="s">
        <v>299</v>
      </c>
      <c r="C11839">
        <v>2022</v>
      </c>
      <c r="D11839" s="61" t="s">
        <v>1519</v>
      </c>
    </row>
    <row r="11840" spans="1:4" x14ac:dyDescent="0.25">
      <c r="A11840" s="61" t="s">
        <v>298</v>
      </c>
      <c r="B11840" s="61" t="s">
        <v>299</v>
      </c>
      <c r="C11840">
        <v>2023</v>
      </c>
      <c r="D11840" s="61">
        <v>0.16300000000000001</v>
      </c>
    </row>
    <row r="11841" spans="1:4" hidden="1" x14ac:dyDescent="0.25">
      <c r="A11841" s="61" t="s">
        <v>302</v>
      </c>
      <c r="B11841" s="61" t="s">
        <v>303</v>
      </c>
      <c r="C11841">
        <v>1900</v>
      </c>
      <c r="D11841" s="61" t="s">
        <v>1750</v>
      </c>
    </row>
    <row r="11842" spans="1:4" hidden="1" x14ac:dyDescent="0.25">
      <c r="A11842" s="61" t="s">
        <v>302</v>
      </c>
      <c r="B11842" s="61" t="s">
        <v>303</v>
      </c>
      <c r="C11842">
        <v>1901</v>
      </c>
      <c r="D11842" s="61" t="s">
        <v>1750</v>
      </c>
    </row>
    <row r="11843" spans="1:4" hidden="1" x14ac:dyDescent="0.25">
      <c r="A11843" s="61" t="s">
        <v>302</v>
      </c>
      <c r="B11843" s="61" t="s">
        <v>303</v>
      </c>
      <c r="C11843">
        <v>1902</v>
      </c>
      <c r="D11843" s="61" t="s">
        <v>1750</v>
      </c>
    </row>
    <row r="11844" spans="1:4" hidden="1" x14ac:dyDescent="0.25">
      <c r="A11844" s="61" t="s">
        <v>302</v>
      </c>
      <c r="B11844" s="61" t="s">
        <v>303</v>
      </c>
      <c r="C11844">
        <v>1903</v>
      </c>
      <c r="D11844" s="61" t="s">
        <v>1750</v>
      </c>
    </row>
    <row r="11845" spans="1:4" hidden="1" x14ac:dyDescent="0.25">
      <c r="A11845" s="61" t="s">
        <v>302</v>
      </c>
      <c r="B11845" s="61" t="s">
        <v>303</v>
      </c>
      <c r="C11845">
        <v>1904</v>
      </c>
      <c r="D11845" s="61" t="s">
        <v>1750</v>
      </c>
    </row>
    <row r="11846" spans="1:4" hidden="1" x14ac:dyDescent="0.25">
      <c r="A11846" s="61" t="s">
        <v>302</v>
      </c>
      <c r="B11846" s="61" t="s">
        <v>303</v>
      </c>
      <c r="C11846">
        <v>1905</v>
      </c>
      <c r="D11846" s="61" t="s">
        <v>1750</v>
      </c>
    </row>
    <row r="11847" spans="1:4" hidden="1" x14ac:dyDescent="0.25">
      <c r="A11847" s="61" t="s">
        <v>302</v>
      </c>
      <c r="B11847" s="61" t="s">
        <v>303</v>
      </c>
      <c r="C11847">
        <v>1906</v>
      </c>
      <c r="D11847" s="61" t="s">
        <v>1750</v>
      </c>
    </row>
    <row r="11848" spans="1:4" hidden="1" x14ac:dyDescent="0.25">
      <c r="A11848" s="61" t="s">
        <v>302</v>
      </c>
      <c r="B11848" s="61" t="s">
        <v>303</v>
      </c>
      <c r="C11848">
        <v>1907</v>
      </c>
      <c r="D11848" s="61" t="s">
        <v>1750</v>
      </c>
    </row>
    <row r="11849" spans="1:4" hidden="1" x14ac:dyDescent="0.25">
      <c r="A11849" s="61" t="s">
        <v>302</v>
      </c>
      <c r="B11849" s="61" t="s">
        <v>303</v>
      </c>
      <c r="C11849">
        <v>1908</v>
      </c>
      <c r="D11849" s="61" t="s">
        <v>1750</v>
      </c>
    </row>
    <row r="11850" spans="1:4" hidden="1" x14ac:dyDescent="0.25">
      <c r="A11850" s="61" t="s">
        <v>302</v>
      </c>
      <c r="B11850" s="61" t="s">
        <v>303</v>
      </c>
      <c r="C11850">
        <v>1909</v>
      </c>
      <c r="D11850" s="61" t="s">
        <v>1750</v>
      </c>
    </row>
    <row r="11851" spans="1:4" hidden="1" x14ac:dyDescent="0.25">
      <c r="A11851" s="61" t="s">
        <v>302</v>
      </c>
      <c r="B11851" s="61" t="s">
        <v>303</v>
      </c>
      <c r="C11851">
        <v>1910</v>
      </c>
      <c r="D11851" s="61" t="s">
        <v>1750</v>
      </c>
    </row>
    <row r="11852" spans="1:4" hidden="1" x14ac:dyDescent="0.25">
      <c r="A11852" s="61" t="s">
        <v>302</v>
      </c>
      <c r="B11852" s="61" t="s">
        <v>303</v>
      </c>
      <c r="C11852">
        <v>1911</v>
      </c>
      <c r="D11852" s="61" t="s">
        <v>1750</v>
      </c>
    </row>
    <row r="11853" spans="1:4" hidden="1" x14ac:dyDescent="0.25">
      <c r="A11853" s="61" t="s">
        <v>302</v>
      </c>
      <c r="B11853" s="61" t="s">
        <v>303</v>
      </c>
      <c r="C11853">
        <v>1912</v>
      </c>
      <c r="D11853" s="61" t="s">
        <v>1750</v>
      </c>
    </row>
    <row r="11854" spans="1:4" hidden="1" x14ac:dyDescent="0.25">
      <c r="A11854" s="61" t="s">
        <v>302</v>
      </c>
      <c r="B11854" s="61" t="s">
        <v>303</v>
      </c>
      <c r="C11854">
        <v>1913</v>
      </c>
      <c r="D11854" s="61" t="s">
        <v>1750</v>
      </c>
    </row>
    <row r="11855" spans="1:4" hidden="1" x14ac:dyDescent="0.25">
      <c r="A11855" s="61" t="s">
        <v>302</v>
      </c>
      <c r="B11855" s="61" t="s">
        <v>303</v>
      </c>
      <c r="C11855">
        <v>1914</v>
      </c>
      <c r="D11855" s="61" t="s">
        <v>1750</v>
      </c>
    </row>
    <row r="11856" spans="1:4" hidden="1" x14ac:dyDescent="0.25">
      <c r="A11856" s="61" t="s">
        <v>302</v>
      </c>
      <c r="B11856" s="61" t="s">
        <v>303</v>
      </c>
      <c r="C11856">
        <v>1915</v>
      </c>
      <c r="D11856" s="61" t="s">
        <v>1750</v>
      </c>
    </row>
    <row r="11857" spans="1:4" hidden="1" x14ac:dyDescent="0.25">
      <c r="A11857" s="61" t="s">
        <v>302</v>
      </c>
      <c r="B11857" s="61" t="s">
        <v>303</v>
      </c>
      <c r="C11857">
        <v>1916</v>
      </c>
      <c r="D11857" s="61" t="s">
        <v>1750</v>
      </c>
    </row>
    <row r="11858" spans="1:4" hidden="1" x14ac:dyDescent="0.25">
      <c r="A11858" s="61" t="s">
        <v>302</v>
      </c>
      <c r="B11858" s="61" t="s">
        <v>303</v>
      </c>
      <c r="C11858">
        <v>1917</v>
      </c>
      <c r="D11858" s="61" t="s">
        <v>1750</v>
      </c>
    </row>
    <row r="11859" spans="1:4" hidden="1" x14ac:dyDescent="0.25">
      <c r="A11859" s="61" t="s">
        <v>302</v>
      </c>
      <c r="B11859" s="61" t="s">
        <v>303</v>
      </c>
      <c r="C11859">
        <v>1918</v>
      </c>
      <c r="D11859" s="61" t="s">
        <v>1750</v>
      </c>
    </row>
    <row r="11860" spans="1:4" hidden="1" x14ac:dyDescent="0.25">
      <c r="A11860" s="61" t="s">
        <v>302</v>
      </c>
      <c r="B11860" s="61" t="s">
        <v>303</v>
      </c>
      <c r="C11860">
        <v>1919</v>
      </c>
      <c r="D11860" s="61" t="s">
        <v>1750</v>
      </c>
    </row>
    <row r="11861" spans="1:4" hidden="1" x14ac:dyDescent="0.25">
      <c r="A11861" s="61" t="s">
        <v>302</v>
      </c>
      <c r="B11861" s="61" t="s">
        <v>303</v>
      </c>
      <c r="C11861">
        <v>1920</v>
      </c>
      <c r="D11861" s="61" t="s">
        <v>1750</v>
      </c>
    </row>
    <row r="11862" spans="1:4" hidden="1" x14ac:dyDescent="0.25">
      <c r="A11862" s="61" t="s">
        <v>302</v>
      </c>
      <c r="B11862" s="61" t="s">
        <v>303</v>
      </c>
      <c r="C11862">
        <v>1921</v>
      </c>
      <c r="D11862" s="61" t="s">
        <v>1750</v>
      </c>
    </row>
    <row r="11863" spans="1:4" hidden="1" x14ac:dyDescent="0.25">
      <c r="A11863" s="61" t="s">
        <v>302</v>
      </c>
      <c r="B11863" s="61" t="s">
        <v>303</v>
      </c>
      <c r="C11863">
        <v>1922</v>
      </c>
      <c r="D11863" s="61" t="s">
        <v>1750</v>
      </c>
    </row>
    <row r="11864" spans="1:4" hidden="1" x14ac:dyDescent="0.25">
      <c r="A11864" s="61" t="s">
        <v>302</v>
      </c>
      <c r="B11864" s="61" t="s">
        <v>303</v>
      </c>
      <c r="C11864">
        <v>1923</v>
      </c>
      <c r="D11864" s="61" t="s">
        <v>1750</v>
      </c>
    </row>
    <row r="11865" spans="1:4" hidden="1" x14ac:dyDescent="0.25">
      <c r="A11865" s="61" t="s">
        <v>302</v>
      </c>
      <c r="B11865" s="61" t="s">
        <v>303</v>
      </c>
      <c r="C11865">
        <v>1924</v>
      </c>
      <c r="D11865" s="61" t="s">
        <v>1750</v>
      </c>
    </row>
    <row r="11866" spans="1:4" hidden="1" x14ac:dyDescent="0.25">
      <c r="A11866" s="61" t="s">
        <v>302</v>
      </c>
      <c r="B11866" s="61" t="s">
        <v>303</v>
      </c>
      <c r="C11866">
        <v>1925</v>
      </c>
      <c r="D11866" s="61" t="s">
        <v>1750</v>
      </c>
    </row>
    <row r="11867" spans="1:4" hidden="1" x14ac:dyDescent="0.25">
      <c r="A11867" s="61" t="s">
        <v>302</v>
      </c>
      <c r="B11867" s="61" t="s">
        <v>303</v>
      </c>
      <c r="C11867">
        <v>1926</v>
      </c>
      <c r="D11867" s="61" t="s">
        <v>2647</v>
      </c>
    </row>
    <row r="11868" spans="1:4" hidden="1" x14ac:dyDescent="0.25">
      <c r="A11868" s="61" t="s">
        <v>302</v>
      </c>
      <c r="B11868" s="61" t="s">
        <v>303</v>
      </c>
      <c r="C11868">
        <v>1927</v>
      </c>
      <c r="D11868" s="61" t="s">
        <v>2647</v>
      </c>
    </row>
    <row r="11869" spans="1:4" hidden="1" x14ac:dyDescent="0.25">
      <c r="A11869" s="61" t="s">
        <v>302</v>
      </c>
      <c r="B11869" s="61" t="s">
        <v>303</v>
      </c>
      <c r="C11869">
        <v>1928</v>
      </c>
      <c r="D11869" s="61" t="s">
        <v>2647</v>
      </c>
    </row>
    <row r="11870" spans="1:4" hidden="1" x14ac:dyDescent="0.25">
      <c r="A11870" s="61" t="s">
        <v>302</v>
      </c>
      <c r="B11870" s="61" t="s">
        <v>303</v>
      </c>
      <c r="C11870">
        <v>1929</v>
      </c>
      <c r="D11870" s="61" t="s">
        <v>2117</v>
      </c>
    </row>
    <row r="11871" spans="1:4" hidden="1" x14ac:dyDescent="0.25">
      <c r="A11871" s="61" t="s">
        <v>302</v>
      </c>
      <c r="B11871" s="61" t="s">
        <v>303</v>
      </c>
      <c r="C11871">
        <v>1930</v>
      </c>
      <c r="D11871" s="61" t="s">
        <v>2117</v>
      </c>
    </row>
    <row r="11872" spans="1:4" hidden="1" x14ac:dyDescent="0.25">
      <c r="A11872" s="61" t="s">
        <v>302</v>
      </c>
      <c r="B11872" s="61" t="s">
        <v>303</v>
      </c>
      <c r="C11872">
        <v>1931</v>
      </c>
      <c r="D11872" s="61" t="s">
        <v>2117</v>
      </c>
    </row>
    <row r="11873" spans="1:4" hidden="1" x14ac:dyDescent="0.25">
      <c r="A11873" s="61" t="s">
        <v>302</v>
      </c>
      <c r="B11873" s="61" t="s">
        <v>303</v>
      </c>
      <c r="C11873">
        <v>1932</v>
      </c>
      <c r="D11873" s="61" t="s">
        <v>2117</v>
      </c>
    </row>
    <row r="11874" spans="1:4" hidden="1" x14ac:dyDescent="0.25">
      <c r="A11874" s="61" t="s">
        <v>302</v>
      </c>
      <c r="B11874" s="61" t="s">
        <v>303</v>
      </c>
      <c r="C11874">
        <v>1933</v>
      </c>
      <c r="D11874" s="61" t="s">
        <v>1816</v>
      </c>
    </row>
    <row r="11875" spans="1:4" hidden="1" x14ac:dyDescent="0.25">
      <c r="A11875" s="61" t="s">
        <v>302</v>
      </c>
      <c r="B11875" s="61" t="s">
        <v>303</v>
      </c>
      <c r="C11875">
        <v>1934</v>
      </c>
      <c r="D11875" s="61" t="s">
        <v>1816</v>
      </c>
    </row>
    <row r="11876" spans="1:4" hidden="1" x14ac:dyDescent="0.25">
      <c r="A11876" s="61" t="s">
        <v>302</v>
      </c>
      <c r="B11876" s="61" t="s">
        <v>303</v>
      </c>
      <c r="C11876">
        <v>1935</v>
      </c>
      <c r="D11876" s="61" t="s">
        <v>1816</v>
      </c>
    </row>
    <row r="11877" spans="1:4" hidden="1" x14ac:dyDescent="0.25">
      <c r="A11877" s="61" t="s">
        <v>302</v>
      </c>
      <c r="B11877" s="61" t="s">
        <v>303</v>
      </c>
      <c r="C11877">
        <v>1936</v>
      </c>
      <c r="D11877" s="61" t="s">
        <v>1816</v>
      </c>
    </row>
    <row r="11878" spans="1:4" hidden="1" x14ac:dyDescent="0.25">
      <c r="A11878" s="61" t="s">
        <v>302</v>
      </c>
      <c r="B11878" s="61" t="s">
        <v>303</v>
      </c>
      <c r="C11878">
        <v>1937</v>
      </c>
      <c r="D11878" s="61" t="s">
        <v>1816</v>
      </c>
    </row>
    <row r="11879" spans="1:4" hidden="1" x14ac:dyDescent="0.25">
      <c r="A11879" s="61" t="s">
        <v>302</v>
      </c>
      <c r="B11879" s="61" t="s">
        <v>303</v>
      </c>
      <c r="C11879">
        <v>1938</v>
      </c>
      <c r="D11879" s="61" t="s">
        <v>1816</v>
      </c>
    </row>
    <row r="11880" spans="1:4" hidden="1" x14ac:dyDescent="0.25">
      <c r="A11880" s="61" t="s">
        <v>302</v>
      </c>
      <c r="B11880" s="61" t="s">
        <v>303</v>
      </c>
      <c r="C11880">
        <v>1939</v>
      </c>
      <c r="D11880" s="61" t="s">
        <v>1816</v>
      </c>
    </row>
    <row r="11881" spans="1:4" hidden="1" x14ac:dyDescent="0.25">
      <c r="A11881" s="61" t="s">
        <v>302</v>
      </c>
      <c r="B11881" s="61" t="s">
        <v>303</v>
      </c>
      <c r="C11881">
        <v>1940</v>
      </c>
      <c r="D11881" s="61" t="s">
        <v>1816</v>
      </c>
    </row>
    <row r="11882" spans="1:4" hidden="1" x14ac:dyDescent="0.25">
      <c r="A11882" s="61" t="s">
        <v>302</v>
      </c>
      <c r="B11882" s="61" t="s">
        <v>303</v>
      </c>
      <c r="C11882">
        <v>1941</v>
      </c>
      <c r="D11882" s="61" t="s">
        <v>1816</v>
      </c>
    </row>
    <row r="11883" spans="1:4" hidden="1" x14ac:dyDescent="0.25">
      <c r="A11883" s="61" t="s">
        <v>302</v>
      </c>
      <c r="B11883" s="61" t="s">
        <v>303</v>
      </c>
      <c r="C11883">
        <v>1942</v>
      </c>
      <c r="D11883" s="61" t="s">
        <v>1816</v>
      </c>
    </row>
    <row r="11884" spans="1:4" hidden="1" x14ac:dyDescent="0.25">
      <c r="A11884" s="61" t="s">
        <v>302</v>
      </c>
      <c r="B11884" s="61" t="s">
        <v>303</v>
      </c>
      <c r="C11884">
        <v>1943</v>
      </c>
      <c r="D11884" s="61" t="s">
        <v>1816</v>
      </c>
    </row>
    <row r="11885" spans="1:4" hidden="1" x14ac:dyDescent="0.25">
      <c r="A11885" s="61" t="s">
        <v>302</v>
      </c>
      <c r="B11885" s="61" t="s">
        <v>303</v>
      </c>
      <c r="C11885">
        <v>1944</v>
      </c>
      <c r="D11885" s="61" t="s">
        <v>1816</v>
      </c>
    </row>
    <row r="11886" spans="1:4" hidden="1" x14ac:dyDescent="0.25">
      <c r="A11886" s="61" t="s">
        <v>302</v>
      </c>
      <c r="B11886" s="61" t="s">
        <v>303</v>
      </c>
      <c r="C11886">
        <v>1945</v>
      </c>
      <c r="D11886" s="61" t="s">
        <v>1816</v>
      </c>
    </row>
    <row r="11887" spans="1:4" hidden="1" x14ac:dyDescent="0.25">
      <c r="A11887" s="61" t="s">
        <v>302</v>
      </c>
      <c r="B11887" s="61" t="s">
        <v>303</v>
      </c>
      <c r="C11887">
        <v>1946</v>
      </c>
      <c r="D11887" s="61" t="s">
        <v>1816</v>
      </c>
    </row>
    <row r="11888" spans="1:4" hidden="1" x14ac:dyDescent="0.25">
      <c r="A11888" s="61" t="s">
        <v>302</v>
      </c>
      <c r="B11888" s="61" t="s">
        <v>303</v>
      </c>
      <c r="C11888">
        <v>1947</v>
      </c>
      <c r="D11888" s="61" t="s">
        <v>1816</v>
      </c>
    </row>
    <row r="11889" spans="1:4" hidden="1" x14ac:dyDescent="0.25">
      <c r="A11889" s="61" t="s">
        <v>302</v>
      </c>
      <c r="B11889" s="61" t="s">
        <v>303</v>
      </c>
      <c r="C11889">
        <v>1948</v>
      </c>
      <c r="D11889" s="61" t="s">
        <v>1816</v>
      </c>
    </row>
    <row r="11890" spans="1:4" hidden="1" x14ac:dyDescent="0.25">
      <c r="A11890" s="61" t="s">
        <v>302</v>
      </c>
      <c r="B11890" s="61" t="s">
        <v>303</v>
      </c>
      <c r="C11890">
        <v>1949</v>
      </c>
      <c r="D11890" s="61" t="s">
        <v>1816</v>
      </c>
    </row>
    <row r="11891" spans="1:4" hidden="1" x14ac:dyDescent="0.25">
      <c r="A11891" s="61" t="s">
        <v>302</v>
      </c>
      <c r="B11891" s="61" t="s">
        <v>303</v>
      </c>
      <c r="C11891">
        <v>1950</v>
      </c>
      <c r="D11891" s="61" t="s">
        <v>1816</v>
      </c>
    </row>
    <row r="11892" spans="1:4" hidden="1" x14ac:dyDescent="0.25">
      <c r="A11892" s="61" t="s">
        <v>302</v>
      </c>
      <c r="B11892" s="61" t="s">
        <v>303</v>
      </c>
      <c r="C11892">
        <v>1951</v>
      </c>
      <c r="D11892" s="61" t="s">
        <v>1816</v>
      </c>
    </row>
    <row r="11893" spans="1:4" hidden="1" x14ac:dyDescent="0.25">
      <c r="A11893" s="61" t="s">
        <v>302</v>
      </c>
      <c r="B11893" s="61" t="s">
        <v>303</v>
      </c>
      <c r="C11893">
        <v>1952</v>
      </c>
      <c r="D11893" s="61" t="s">
        <v>1816</v>
      </c>
    </row>
    <row r="11894" spans="1:4" hidden="1" x14ac:dyDescent="0.25">
      <c r="A11894" s="61" t="s">
        <v>302</v>
      </c>
      <c r="B11894" s="61" t="s">
        <v>303</v>
      </c>
      <c r="C11894">
        <v>1953</v>
      </c>
      <c r="D11894" s="61" t="s">
        <v>1816</v>
      </c>
    </row>
    <row r="11895" spans="1:4" hidden="1" x14ac:dyDescent="0.25">
      <c r="A11895" s="61" t="s">
        <v>302</v>
      </c>
      <c r="B11895" s="61" t="s">
        <v>303</v>
      </c>
      <c r="C11895">
        <v>1954</v>
      </c>
      <c r="D11895" s="61" t="s">
        <v>1816</v>
      </c>
    </row>
    <row r="11896" spans="1:4" hidden="1" x14ac:dyDescent="0.25">
      <c r="A11896" s="61" t="s">
        <v>302</v>
      </c>
      <c r="B11896" s="61" t="s">
        <v>303</v>
      </c>
      <c r="C11896">
        <v>1955</v>
      </c>
      <c r="D11896" s="61" t="s">
        <v>1816</v>
      </c>
    </row>
    <row r="11897" spans="1:4" hidden="1" x14ac:dyDescent="0.25">
      <c r="A11897" s="61" t="s">
        <v>302</v>
      </c>
      <c r="B11897" s="61" t="s">
        <v>303</v>
      </c>
      <c r="C11897">
        <v>1956</v>
      </c>
      <c r="D11897" s="61" t="s">
        <v>1816</v>
      </c>
    </row>
    <row r="11898" spans="1:4" hidden="1" x14ac:dyDescent="0.25">
      <c r="A11898" s="61" t="s">
        <v>302</v>
      </c>
      <c r="B11898" s="61" t="s">
        <v>303</v>
      </c>
      <c r="C11898">
        <v>1957</v>
      </c>
      <c r="D11898" s="61" t="s">
        <v>1816</v>
      </c>
    </row>
    <row r="11899" spans="1:4" hidden="1" x14ac:dyDescent="0.25">
      <c r="A11899" s="61" t="s">
        <v>302</v>
      </c>
      <c r="B11899" s="61" t="s">
        <v>303</v>
      </c>
      <c r="C11899">
        <v>1958</v>
      </c>
      <c r="D11899" s="61" t="s">
        <v>1816</v>
      </c>
    </row>
    <row r="11900" spans="1:4" hidden="1" x14ac:dyDescent="0.25">
      <c r="A11900" s="61" t="s">
        <v>302</v>
      </c>
      <c r="B11900" s="61" t="s">
        <v>303</v>
      </c>
      <c r="C11900">
        <v>1959</v>
      </c>
      <c r="D11900" s="61" t="s">
        <v>1816</v>
      </c>
    </row>
    <row r="11901" spans="1:4" hidden="1" x14ac:dyDescent="0.25">
      <c r="A11901" s="61" t="s">
        <v>302</v>
      </c>
      <c r="B11901" s="61" t="s">
        <v>303</v>
      </c>
      <c r="C11901">
        <v>1960</v>
      </c>
      <c r="D11901" s="61" t="s">
        <v>1816</v>
      </c>
    </row>
    <row r="11902" spans="1:4" hidden="1" x14ac:dyDescent="0.25">
      <c r="A11902" s="61" t="s">
        <v>302</v>
      </c>
      <c r="B11902" s="61" t="s">
        <v>303</v>
      </c>
      <c r="C11902">
        <v>1961</v>
      </c>
      <c r="D11902" s="61" t="s">
        <v>2911</v>
      </c>
    </row>
    <row r="11903" spans="1:4" hidden="1" x14ac:dyDescent="0.25">
      <c r="A11903" s="61" t="s">
        <v>302</v>
      </c>
      <c r="B11903" s="61" t="s">
        <v>303</v>
      </c>
      <c r="C11903">
        <v>1962</v>
      </c>
      <c r="D11903" s="61" t="s">
        <v>2911</v>
      </c>
    </row>
    <row r="11904" spans="1:4" hidden="1" x14ac:dyDescent="0.25">
      <c r="A11904" s="61" t="s">
        <v>302</v>
      </c>
      <c r="B11904" s="61" t="s">
        <v>303</v>
      </c>
      <c r="C11904">
        <v>1963</v>
      </c>
      <c r="D11904" s="61" t="s">
        <v>2911</v>
      </c>
    </row>
    <row r="11905" spans="1:4" hidden="1" x14ac:dyDescent="0.25">
      <c r="A11905" s="61" t="s">
        <v>302</v>
      </c>
      <c r="B11905" s="61" t="s">
        <v>303</v>
      </c>
      <c r="C11905">
        <v>1964</v>
      </c>
      <c r="D11905" s="61" t="s">
        <v>2911</v>
      </c>
    </row>
    <row r="11906" spans="1:4" hidden="1" x14ac:dyDescent="0.25">
      <c r="A11906" s="61" t="s">
        <v>302</v>
      </c>
      <c r="B11906" s="61" t="s">
        <v>303</v>
      </c>
      <c r="C11906">
        <v>1965</v>
      </c>
      <c r="D11906" s="61" t="s">
        <v>2911</v>
      </c>
    </row>
    <row r="11907" spans="1:4" hidden="1" x14ac:dyDescent="0.25">
      <c r="A11907" s="61" t="s">
        <v>302</v>
      </c>
      <c r="B11907" s="61" t="s">
        <v>303</v>
      </c>
      <c r="C11907">
        <v>1966</v>
      </c>
      <c r="D11907" s="61" t="s">
        <v>2911</v>
      </c>
    </row>
    <row r="11908" spans="1:4" hidden="1" x14ac:dyDescent="0.25">
      <c r="A11908" s="61" t="s">
        <v>302</v>
      </c>
      <c r="B11908" s="61" t="s">
        <v>303</v>
      </c>
      <c r="C11908">
        <v>1967</v>
      </c>
      <c r="D11908" s="61" t="s">
        <v>2911</v>
      </c>
    </row>
    <row r="11909" spans="1:4" hidden="1" x14ac:dyDescent="0.25">
      <c r="A11909" s="61" t="s">
        <v>302</v>
      </c>
      <c r="B11909" s="61" t="s">
        <v>303</v>
      </c>
      <c r="C11909">
        <v>1968</v>
      </c>
      <c r="D11909" s="61" t="s">
        <v>2911</v>
      </c>
    </row>
    <row r="11910" spans="1:4" hidden="1" x14ac:dyDescent="0.25">
      <c r="A11910" s="61" t="s">
        <v>302</v>
      </c>
      <c r="B11910" s="61" t="s">
        <v>303</v>
      </c>
      <c r="C11910">
        <v>1969</v>
      </c>
      <c r="D11910" s="61" t="s">
        <v>2911</v>
      </c>
    </row>
    <row r="11911" spans="1:4" hidden="1" x14ac:dyDescent="0.25">
      <c r="A11911" s="61" t="s">
        <v>302</v>
      </c>
      <c r="B11911" s="61" t="s">
        <v>303</v>
      </c>
      <c r="C11911">
        <v>1970</v>
      </c>
      <c r="D11911" s="61" t="s">
        <v>2911</v>
      </c>
    </row>
    <row r="11912" spans="1:4" hidden="1" x14ac:dyDescent="0.25">
      <c r="A11912" s="61" t="s">
        <v>302</v>
      </c>
      <c r="B11912" s="61" t="s">
        <v>303</v>
      </c>
      <c r="C11912">
        <v>1971</v>
      </c>
      <c r="D11912" s="61" t="s">
        <v>2911</v>
      </c>
    </row>
    <row r="11913" spans="1:4" hidden="1" x14ac:dyDescent="0.25">
      <c r="A11913" s="61" t="s">
        <v>302</v>
      </c>
      <c r="B11913" s="61" t="s">
        <v>303</v>
      </c>
      <c r="C11913">
        <v>1972</v>
      </c>
      <c r="D11913" s="61" t="s">
        <v>2911</v>
      </c>
    </row>
    <row r="11914" spans="1:4" hidden="1" x14ac:dyDescent="0.25">
      <c r="A11914" s="61" t="s">
        <v>302</v>
      </c>
      <c r="B11914" s="61" t="s">
        <v>303</v>
      </c>
      <c r="C11914">
        <v>1973</v>
      </c>
      <c r="D11914" s="61" t="s">
        <v>2228</v>
      </c>
    </row>
    <row r="11915" spans="1:4" hidden="1" x14ac:dyDescent="0.25">
      <c r="A11915" s="61" t="s">
        <v>302</v>
      </c>
      <c r="B11915" s="61" t="s">
        <v>303</v>
      </c>
      <c r="C11915">
        <v>1974</v>
      </c>
      <c r="D11915" s="61" t="s">
        <v>1757</v>
      </c>
    </row>
    <row r="11916" spans="1:4" hidden="1" x14ac:dyDescent="0.25">
      <c r="A11916" s="61" t="s">
        <v>302</v>
      </c>
      <c r="B11916" s="61" t="s">
        <v>303</v>
      </c>
      <c r="C11916">
        <v>1975</v>
      </c>
      <c r="D11916" s="61" t="s">
        <v>1871</v>
      </c>
    </row>
    <row r="11917" spans="1:4" hidden="1" x14ac:dyDescent="0.25">
      <c r="A11917" s="61" t="s">
        <v>302</v>
      </c>
      <c r="B11917" s="61" t="s">
        <v>303</v>
      </c>
      <c r="C11917">
        <v>1976</v>
      </c>
      <c r="D11917" s="61" t="s">
        <v>1871</v>
      </c>
    </row>
    <row r="11918" spans="1:4" hidden="1" x14ac:dyDescent="0.25">
      <c r="A11918" s="61" t="s">
        <v>302</v>
      </c>
      <c r="B11918" s="61" t="s">
        <v>303</v>
      </c>
      <c r="C11918">
        <v>1977</v>
      </c>
      <c r="D11918" s="61" t="s">
        <v>1871</v>
      </c>
    </row>
    <row r="11919" spans="1:4" hidden="1" x14ac:dyDescent="0.25">
      <c r="A11919" s="61" t="s">
        <v>302</v>
      </c>
      <c r="B11919" s="61" t="s">
        <v>303</v>
      </c>
      <c r="C11919">
        <v>1978</v>
      </c>
      <c r="D11919" s="61" t="s">
        <v>1871</v>
      </c>
    </row>
    <row r="11920" spans="1:4" hidden="1" x14ac:dyDescent="0.25">
      <c r="A11920" s="61" t="s">
        <v>302</v>
      </c>
      <c r="B11920" s="61" t="s">
        <v>303</v>
      </c>
      <c r="C11920">
        <v>1979</v>
      </c>
      <c r="D11920" s="61" t="s">
        <v>1871</v>
      </c>
    </row>
    <row r="11921" spans="1:4" hidden="1" x14ac:dyDescent="0.25">
      <c r="A11921" s="61" t="s">
        <v>302</v>
      </c>
      <c r="B11921" s="61" t="s">
        <v>303</v>
      </c>
      <c r="C11921">
        <v>1980</v>
      </c>
      <c r="D11921" s="61" t="s">
        <v>2153</v>
      </c>
    </row>
    <row r="11922" spans="1:4" hidden="1" x14ac:dyDescent="0.25">
      <c r="A11922" s="61" t="s">
        <v>302</v>
      </c>
      <c r="B11922" s="61" t="s">
        <v>303</v>
      </c>
      <c r="C11922">
        <v>1981</v>
      </c>
      <c r="D11922" s="61" t="s">
        <v>1771</v>
      </c>
    </row>
    <row r="11923" spans="1:4" hidden="1" x14ac:dyDescent="0.25">
      <c r="A11923" s="61" t="s">
        <v>302</v>
      </c>
      <c r="B11923" s="61" t="s">
        <v>303</v>
      </c>
      <c r="C11923">
        <v>1982</v>
      </c>
      <c r="D11923" s="61" t="s">
        <v>1771</v>
      </c>
    </row>
    <row r="11924" spans="1:4" hidden="1" x14ac:dyDescent="0.25">
      <c r="A11924" s="61" t="s">
        <v>302</v>
      </c>
      <c r="B11924" s="61" t="s">
        <v>303</v>
      </c>
      <c r="C11924">
        <v>1983</v>
      </c>
      <c r="D11924" s="61" t="s">
        <v>1771</v>
      </c>
    </row>
    <row r="11925" spans="1:4" hidden="1" x14ac:dyDescent="0.25">
      <c r="A11925" s="61" t="s">
        <v>302</v>
      </c>
      <c r="B11925" s="61" t="s">
        <v>303</v>
      </c>
      <c r="C11925">
        <v>1984</v>
      </c>
      <c r="D11925" s="61" t="s">
        <v>1771</v>
      </c>
    </row>
    <row r="11926" spans="1:4" hidden="1" x14ac:dyDescent="0.25">
      <c r="A11926" s="61" t="s">
        <v>302</v>
      </c>
      <c r="B11926" s="61" t="s">
        <v>303</v>
      </c>
      <c r="C11926">
        <v>1985</v>
      </c>
      <c r="D11926" s="61" t="s">
        <v>1771</v>
      </c>
    </row>
    <row r="11927" spans="1:4" hidden="1" x14ac:dyDescent="0.25">
      <c r="A11927" s="61" t="s">
        <v>302</v>
      </c>
      <c r="B11927" s="61" t="s">
        <v>303</v>
      </c>
      <c r="C11927">
        <v>1986</v>
      </c>
      <c r="D11927" s="61" t="s">
        <v>2152</v>
      </c>
    </row>
    <row r="11928" spans="1:4" hidden="1" x14ac:dyDescent="0.25">
      <c r="A11928" s="61" t="s">
        <v>302</v>
      </c>
      <c r="B11928" s="61" t="s">
        <v>303</v>
      </c>
      <c r="C11928">
        <v>1987</v>
      </c>
      <c r="D11928" s="61" t="s">
        <v>2152</v>
      </c>
    </row>
    <row r="11929" spans="1:4" hidden="1" x14ac:dyDescent="0.25">
      <c r="A11929" s="61" t="s">
        <v>302</v>
      </c>
      <c r="B11929" s="61" t="s">
        <v>303</v>
      </c>
      <c r="C11929">
        <v>1988</v>
      </c>
      <c r="D11929" s="61" t="s">
        <v>2152</v>
      </c>
    </row>
    <row r="11930" spans="1:4" hidden="1" x14ac:dyDescent="0.25">
      <c r="A11930" s="61" t="s">
        <v>302</v>
      </c>
      <c r="B11930" s="61" t="s">
        <v>303</v>
      </c>
      <c r="C11930">
        <v>1989</v>
      </c>
      <c r="D11930" s="61" t="s">
        <v>2152</v>
      </c>
    </row>
    <row r="11931" spans="1:4" hidden="1" x14ac:dyDescent="0.25">
      <c r="A11931" s="61" t="s">
        <v>302</v>
      </c>
      <c r="B11931" s="61" t="s">
        <v>303</v>
      </c>
      <c r="C11931">
        <v>1990</v>
      </c>
      <c r="D11931" s="61" t="s">
        <v>2459</v>
      </c>
    </row>
    <row r="11932" spans="1:4" hidden="1" x14ac:dyDescent="0.25">
      <c r="A11932" s="61" t="s">
        <v>302</v>
      </c>
      <c r="B11932" s="61" t="s">
        <v>303</v>
      </c>
      <c r="C11932">
        <v>1991</v>
      </c>
      <c r="D11932" s="61" t="s">
        <v>2459</v>
      </c>
    </row>
    <row r="11933" spans="1:4" hidden="1" x14ac:dyDescent="0.25">
      <c r="A11933" s="61" t="s">
        <v>302</v>
      </c>
      <c r="B11933" s="61" t="s">
        <v>303</v>
      </c>
      <c r="C11933">
        <v>1992</v>
      </c>
      <c r="D11933" s="61" t="s">
        <v>2459</v>
      </c>
    </row>
    <row r="11934" spans="1:4" hidden="1" x14ac:dyDescent="0.25">
      <c r="A11934" s="61" t="s">
        <v>302</v>
      </c>
      <c r="B11934" s="61" t="s">
        <v>303</v>
      </c>
      <c r="C11934">
        <v>1993</v>
      </c>
      <c r="D11934" s="61" t="s">
        <v>2153</v>
      </c>
    </row>
    <row r="11935" spans="1:4" hidden="1" x14ac:dyDescent="0.25">
      <c r="A11935" s="61" t="s">
        <v>302</v>
      </c>
      <c r="B11935" s="61" t="s">
        <v>303</v>
      </c>
      <c r="C11935">
        <v>1994</v>
      </c>
      <c r="D11935" s="61" t="s">
        <v>1520</v>
      </c>
    </row>
    <row r="11936" spans="1:4" hidden="1" x14ac:dyDescent="0.25">
      <c r="A11936" s="61" t="s">
        <v>302</v>
      </c>
      <c r="B11936" s="61" t="s">
        <v>303</v>
      </c>
      <c r="C11936">
        <v>1995</v>
      </c>
      <c r="D11936" s="61" t="s">
        <v>1767</v>
      </c>
    </row>
    <row r="11937" spans="1:4" hidden="1" x14ac:dyDescent="0.25">
      <c r="A11937" s="61" t="s">
        <v>302</v>
      </c>
      <c r="B11937" s="61" t="s">
        <v>303</v>
      </c>
      <c r="C11937">
        <v>1996</v>
      </c>
      <c r="D11937" s="61" t="s">
        <v>1767</v>
      </c>
    </row>
    <row r="11938" spans="1:4" hidden="1" x14ac:dyDescent="0.25">
      <c r="A11938" s="61" t="s">
        <v>302</v>
      </c>
      <c r="B11938" s="61" t="s">
        <v>303</v>
      </c>
      <c r="C11938">
        <v>1997</v>
      </c>
      <c r="D11938" s="61" t="s">
        <v>2120</v>
      </c>
    </row>
    <row r="11939" spans="1:4" hidden="1" x14ac:dyDescent="0.25">
      <c r="A11939" s="61" t="s">
        <v>302</v>
      </c>
      <c r="B11939" s="61" t="s">
        <v>303</v>
      </c>
      <c r="C11939">
        <v>1998</v>
      </c>
      <c r="D11939" s="61" t="s">
        <v>2456</v>
      </c>
    </row>
    <row r="11940" spans="1:4" hidden="1" x14ac:dyDescent="0.25">
      <c r="A11940" s="61" t="s">
        <v>302</v>
      </c>
      <c r="B11940" s="61" t="s">
        <v>303</v>
      </c>
      <c r="C11940">
        <v>1999</v>
      </c>
      <c r="D11940" s="61" t="s">
        <v>1770</v>
      </c>
    </row>
    <row r="11941" spans="1:4" hidden="1" x14ac:dyDescent="0.25">
      <c r="A11941" s="61" t="s">
        <v>302</v>
      </c>
      <c r="B11941" s="61" t="s">
        <v>303</v>
      </c>
      <c r="C11941">
        <v>2000</v>
      </c>
      <c r="D11941" s="61" t="s">
        <v>2153</v>
      </c>
    </row>
    <row r="11942" spans="1:4" hidden="1" x14ac:dyDescent="0.25">
      <c r="A11942" s="61" t="s">
        <v>302</v>
      </c>
      <c r="B11942" s="61" t="s">
        <v>303</v>
      </c>
      <c r="C11942">
        <v>2001</v>
      </c>
      <c r="D11942" s="61" t="s">
        <v>1769</v>
      </c>
    </row>
    <row r="11943" spans="1:4" hidden="1" x14ac:dyDescent="0.25">
      <c r="A11943" s="61" t="s">
        <v>302</v>
      </c>
      <c r="B11943" s="61" t="s">
        <v>303</v>
      </c>
      <c r="C11943">
        <v>2002</v>
      </c>
      <c r="D11943" s="61" t="s">
        <v>2320</v>
      </c>
    </row>
    <row r="11944" spans="1:4" hidden="1" x14ac:dyDescent="0.25">
      <c r="A11944" s="61" t="s">
        <v>302</v>
      </c>
      <c r="B11944" s="61" t="s">
        <v>303</v>
      </c>
      <c r="C11944">
        <v>2003</v>
      </c>
      <c r="D11944" s="61" t="s">
        <v>2105</v>
      </c>
    </row>
    <row r="11945" spans="1:4" hidden="1" x14ac:dyDescent="0.25">
      <c r="A11945" s="61" t="s">
        <v>302</v>
      </c>
      <c r="B11945" s="61" t="s">
        <v>303</v>
      </c>
      <c r="C11945">
        <v>2004</v>
      </c>
      <c r="D11945" s="61" t="s">
        <v>1775</v>
      </c>
    </row>
    <row r="11946" spans="1:4" hidden="1" x14ac:dyDescent="0.25">
      <c r="A11946" s="61" t="s">
        <v>302</v>
      </c>
      <c r="B11946" s="61" t="s">
        <v>303</v>
      </c>
      <c r="C11946">
        <v>2005</v>
      </c>
      <c r="D11946" s="61" t="s">
        <v>1775</v>
      </c>
    </row>
    <row r="11947" spans="1:4" hidden="1" x14ac:dyDescent="0.25">
      <c r="A11947" s="61" t="s">
        <v>302</v>
      </c>
      <c r="B11947" s="61" t="s">
        <v>303</v>
      </c>
      <c r="C11947">
        <v>2006</v>
      </c>
      <c r="D11947" s="61" t="s">
        <v>2175</v>
      </c>
    </row>
    <row r="11948" spans="1:4" hidden="1" x14ac:dyDescent="0.25">
      <c r="A11948" s="61" t="s">
        <v>302</v>
      </c>
      <c r="B11948" s="61" t="s">
        <v>303</v>
      </c>
      <c r="C11948">
        <v>2007</v>
      </c>
      <c r="D11948" s="61" t="s">
        <v>2538</v>
      </c>
    </row>
    <row r="11949" spans="1:4" hidden="1" x14ac:dyDescent="0.25">
      <c r="A11949" s="61" t="s">
        <v>302</v>
      </c>
      <c r="B11949" s="61" t="s">
        <v>303</v>
      </c>
      <c r="C11949">
        <v>2008</v>
      </c>
      <c r="D11949" s="61" t="s">
        <v>1775</v>
      </c>
    </row>
    <row r="11950" spans="1:4" hidden="1" x14ac:dyDescent="0.25">
      <c r="A11950" s="61" t="s">
        <v>302</v>
      </c>
      <c r="B11950" s="61" t="s">
        <v>303</v>
      </c>
      <c r="C11950">
        <v>2009</v>
      </c>
      <c r="D11950" s="61" t="s">
        <v>1775</v>
      </c>
    </row>
    <row r="11951" spans="1:4" hidden="1" x14ac:dyDescent="0.25">
      <c r="A11951" s="61" t="s">
        <v>302</v>
      </c>
      <c r="B11951" s="61" t="s">
        <v>303</v>
      </c>
      <c r="C11951">
        <v>2010</v>
      </c>
      <c r="D11951" s="61" t="s">
        <v>1486</v>
      </c>
    </row>
    <row r="11952" spans="1:4" hidden="1" x14ac:dyDescent="0.25">
      <c r="A11952" s="61" t="s">
        <v>302</v>
      </c>
      <c r="B11952" s="61" t="s">
        <v>303</v>
      </c>
      <c r="C11952">
        <v>2011</v>
      </c>
      <c r="D11952" s="61" t="s">
        <v>2538</v>
      </c>
    </row>
    <row r="11953" spans="1:4" hidden="1" x14ac:dyDescent="0.25">
      <c r="A11953" s="61" t="s">
        <v>302</v>
      </c>
      <c r="B11953" s="61" t="s">
        <v>303</v>
      </c>
      <c r="C11953">
        <v>2012</v>
      </c>
      <c r="D11953" s="61" t="s">
        <v>2432</v>
      </c>
    </row>
    <row r="11954" spans="1:4" hidden="1" x14ac:dyDescent="0.25">
      <c r="A11954" s="61" t="s">
        <v>302</v>
      </c>
      <c r="B11954" s="61" t="s">
        <v>303</v>
      </c>
      <c r="C11954">
        <v>2013</v>
      </c>
      <c r="D11954" s="61" t="s">
        <v>2334</v>
      </c>
    </row>
    <row r="11955" spans="1:4" hidden="1" x14ac:dyDescent="0.25">
      <c r="A11955" s="61" t="s">
        <v>302</v>
      </c>
      <c r="B11955" s="61" t="s">
        <v>303</v>
      </c>
      <c r="C11955">
        <v>2014</v>
      </c>
      <c r="D11955" s="61" t="s">
        <v>2318</v>
      </c>
    </row>
    <row r="11956" spans="1:4" hidden="1" x14ac:dyDescent="0.25">
      <c r="A11956" s="61" t="s">
        <v>302</v>
      </c>
      <c r="B11956" s="61" t="s">
        <v>303</v>
      </c>
      <c r="C11956">
        <v>2015</v>
      </c>
      <c r="D11956" s="61" t="s">
        <v>2535</v>
      </c>
    </row>
    <row r="11957" spans="1:4" hidden="1" x14ac:dyDescent="0.25">
      <c r="A11957" s="61" t="s">
        <v>302</v>
      </c>
      <c r="B11957" s="61" t="s">
        <v>303</v>
      </c>
      <c r="C11957">
        <v>2016</v>
      </c>
      <c r="D11957" s="61" t="s">
        <v>2354</v>
      </c>
    </row>
    <row r="11958" spans="1:4" hidden="1" x14ac:dyDescent="0.25">
      <c r="A11958" s="61" t="s">
        <v>302</v>
      </c>
      <c r="B11958" s="61" t="s">
        <v>303</v>
      </c>
      <c r="C11958">
        <v>2017</v>
      </c>
      <c r="D11958" s="61" t="s">
        <v>2146</v>
      </c>
    </row>
    <row r="11959" spans="1:4" hidden="1" x14ac:dyDescent="0.25">
      <c r="A11959" s="61" t="s">
        <v>302</v>
      </c>
      <c r="B11959" s="61" t="s">
        <v>303</v>
      </c>
      <c r="C11959">
        <v>2018</v>
      </c>
      <c r="D11959" s="61" t="s">
        <v>1754</v>
      </c>
    </row>
    <row r="11960" spans="1:4" hidden="1" x14ac:dyDescent="0.25">
      <c r="A11960" s="61" t="s">
        <v>302</v>
      </c>
      <c r="B11960" s="61" t="s">
        <v>303</v>
      </c>
      <c r="C11960">
        <v>2019</v>
      </c>
      <c r="D11960" s="61" t="s">
        <v>2538</v>
      </c>
    </row>
    <row r="11961" spans="1:4" hidden="1" x14ac:dyDescent="0.25">
      <c r="A11961" s="61" t="s">
        <v>302</v>
      </c>
      <c r="B11961" s="61" t="s">
        <v>303</v>
      </c>
      <c r="C11961">
        <v>2020</v>
      </c>
      <c r="D11961" s="61" t="s">
        <v>1486</v>
      </c>
    </row>
    <row r="11962" spans="1:4" hidden="1" x14ac:dyDescent="0.25">
      <c r="A11962" s="61" t="s">
        <v>302</v>
      </c>
      <c r="B11962" s="61" t="s">
        <v>303</v>
      </c>
      <c r="C11962">
        <v>2021</v>
      </c>
      <c r="D11962" s="61" t="s">
        <v>1807</v>
      </c>
    </row>
    <row r="11963" spans="1:4" hidden="1" x14ac:dyDescent="0.25">
      <c r="A11963" s="61" t="s">
        <v>302</v>
      </c>
      <c r="B11963" s="61" t="s">
        <v>303</v>
      </c>
      <c r="C11963">
        <v>2022</v>
      </c>
      <c r="D11963" s="61" t="s">
        <v>1864</v>
      </c>
    </row>
    <row r="11964" spans="1:4" x14ac:dyDescent="0.25">
      <c r="A11964" s="61" t="s">
        <v>302</v>
      </c>
      <c r="B11964" s="61" t="s">
        <v>303</v>
      </c>
      <c r="C11964">
        <v>2023</v>
      </c>
      <c r="D11964" s="61">
        <v>0.26</v>
      </c>
    </row>
    <row r="11965" spans="1:4" hidden="1" x14ac:dyDescent="0.25">
      <c r="A11965" s="61" t="s">
        <v>312</v>
      </c>
      <c r="B11965" s="61" t="s">
        <v>313</v>
      </c>
      <c r="C11965">
        <v>1900</v>
      </c>
      <c r="D11965" s="61" t="s">
        <v>2912</v>
      </c>
    </row>
    <row r="11966" spans="1:4" hidden="1" x14ac:dyDescent="0.25">
      <c r="A11966" s="61" t="s">
        <v>312</v>
      </c>
      <c r="B11966" s="61" t="s">
        <v>313</v>
      </c>
      <c r="C11966">
        <v>1901</v>
      </c>
      <c r="D11966" s="61" t="s">
        <v>2912</v>
      </c>
    </row>
    <row r="11967" spans="1:4" hidden="1" x14ac:dyDescent="0.25">
      <c r="A11967" s="61" t="s">
        <v>312</v>
      </c>
      <c r="B11967" s="61" t="s">
        <v>313</v>
      </c>
      <c r="C11967">
        <v>1902</v>
      </c>
      <c r="D11967" s="61" t="s">
        <v>2912</v>
      </c>
    </row>
    <row r="11968" spans="1:4" hidden="1" x14ac:dyDescent="0.25">
      <c r="A11968" s="61" t="s">
        <v>312</v>
      </c>
      <c r="B11968" s="61" t="s">
        <v>313</v>
      </c>
      <c r="C11968">
        <v>1903</v>
      </c>
      <c r="D11968" s="61" t="s">
        <v>2912</v>
      </c>
    </row>
    <row r="11969" spans="1:4" hidden="1" x14ac:dyDescent="0.25">
      <c r="A11969" s="61" t="s">
        <v>312</v>
      </c>
      <c r="B11969" s="61" t="s">
        <v>313</v>
      </c>
      <c r="C11969">
        <v>1904</v>
      </c>
      <c r="D11969" s="61" t="s">
        <v>2912</v>
      </c>
    </row>
    <row r="11970" spans="1:4" hidden="1" x14ac:dyDescent="0.25">
      <c r="A11970" s="61" t="s">
        <v>312</v>
      </c>
      <c r="B11970" s="61" t="s">
        <v>313</v>
      </c>
      <c r="C11970">
        <v>1905</v>
      </c>
      <c r="D11970" s="61" t="s">
        <v>2912</v>
      </c>
    </row>
    <row r="11971" spans="1:4" hidden="1" x14ac:dyDescent="0.25">
      <c r="A11971" s="61" t="s">
        <v>312</v>
      </c>
      <c r="B11971" s="61" t="s">
        <v>313</v>
      </c>
      <c r="C11971">
        <v>1906</v>
      </c>
      <c r="D11971" s="61" t="s">
        <v>2912</v>
      </c>
    </row>
    <row r="11972" spans="1:4" hidden="1" x14ac:dyDescent="0.25">
      <c r="A11972" s="61" t="s">
        <v>312</v>
      </c>
      <c r="B11972" s="61" t="s">
        <v>313</v>
      </c>
      <c r="C11972">
        <v>1907</v>
      </c>
      <c r="D11972" s="61" t="s">
        <v>2912</v>
      </c>
    </row>
    <row r="11973" spans="1:4" hidden="1" x14ac:dyDescent="0.25">
      <c r="A11973" s="61" t="s">
        <v>312</v>
      </c>
      <c r="B11973" s="61" t="s">
        <v>313</v>
      </c>
      <c r="C11973">
        <v>1908</v>
      </c>
      <c r="D11973" s="61" t="s">
        <v>2912</v>
      </c>
    </row>
    <row r="11974" spans="1:4" hidden="1" x14ac:dyDescent="0.25">
      <c r="A11974" s="61" t="s">
        <v>312</v>
      </c>
      <c r="B11974" s="61" t="s">
        <v>313</v>
      </c>
      <c r="C11974">
        <v>1909</v>
      </c>
      <c r="D11974" s="61" t="s">
        <v>2912</v>
      </c>
    </row>
    <row r="11975" spans="1:4" hidden="1" x14ac:dyDescent="0.25">
      <c r="A11975" s="61" t="s">
        <v>312</v>
      </c>
      <c r="B11975" s="61" t="s">
        <v>313</v>
      </c>
      <c r="C11975">
        <v>1910</v>
      </c>
      <c r="D11975" s="61" t="s">
        <v>2912</v>
      </c>
    </row>
    <row r="11976" spans="1:4" hidden="1" x14ac:dyDescent="0.25">
      <c r="A11976" s="61" t="s">
        <v>312</v>
      </c>
      <c r="B11976" s="61" t="s">
        <v>313</v>
      </c>
      <c r="C11976">
        <v>1911</v>
      </c>
      <c r="D11976" s="61" t="s">
        <v>2912</v>
      </c>
    </row>
    <row r="11977" spans="1:4" hidden="1" x14ac:dyDescent="0.25">
      <c r="A11977" s="61" t="s">
        <v>312</v>
      </c>
      <c r="B11977" s="61" t="s">
        <v>313</v>
      </c>
      <c r="C11977">
        <v>1912</v>
      </c>
      <c r="D11977" s="61" t="s">
        <v>2912</v>
      </c>
    </row>
    <row r="11978" spans="1:4" hidden="1" x14ac:dyDescent="0.25">
      <c r="A11978" s="61" t="s">
        <v>312</v>
      </c>
      <c r="B11978" s="61" t="s">
        <v>313</v>
      </c>
      <c r="C11978">
        <v>1913</v>
      </c>
      <c r="D11978" s="61" t="s">
        <v>2912</v>
      </c>
    </row>
    <row r="11979" spans="1:4" hidden="1" x14ac:dyDescent="0.25">
      <c r="A11979" s="61" t="s">
        <v>312</v>
      </c>
      <c r="B11979" s="61" t="s">
        <v>313</v>
      </c>
      <c r="C11979">
        <v>1914</v>
      </c>
      <c r="D11979" s="61" t="s">
        <v>2912</v>
      </c>
    </row>
    <row r="11980" spans="1:4" hidden="1" x14ac:dyDescent="0.25">
      <c r="A11980" s="61" t="s">
        <v>312</v>
      </c>
      <c r="B11980" s="61" t="s">
        <v>313</v>
      </c>
      <c r="C11980">
        <v>1915</v>
      </c>
      <c r="D11980" s="61" t="s">
        <v>2912</v>
      </c>
    </row>
    <row r="11981" spans="1:4" hidden="1" x14ac:dyDescent="0.25">
      <c r="A11981" s="61" t="s">
        <v>312</v>
      </c>
      <c r="B11981" s="61" t="s">
        <v>313</v>
      </c>
      <c r="C11981">
        <v>1916</v>
      </c>
      <c r="D11981" s="61" t="s">
        <v>2912</v>
      </c>
    </row>
    <row r="11982" spans="1:4" hidden="1" x14ac:dyDescent="0.25">
      <c r="A11982" s="61" t="s">
        <v>312</v>
      </c>
      <c r="B11982" s="61" t="s">
        <v>313</v>
      </c>
      <c r="C11982">
        <v>1917</v>
      </c>
      <c r="D11982" s="61" t="s">
        <v>2912</v>
      </c>
    </row>
    <row r="11983" spans="1:4" hidden="1" x14ac:dyDescent="0.25">
      <c r="A11983" s="61" t="s">
        <v>312</v>
      </c>
      <c r="B11983" s="61" t="s">
        <v>313</v>
      </c>
      <c r="C11983">
        <v>1918</v>
      </c>
      <c r="D11983" s="61" t="s">
        <v>2912</v>
      </c>
    </row>
    <row r="11984" spans="1:4" hidden="1" x14ac:dyDescent="0.25">
      <c r="A11984" s="61" t="s">
        <v>312</v>
      </c>
      <c r="B11984" s="61" t="s">
        <v>313</v>
      </c>
      <c r="C11984">
        <v>1919</v>
      </c>
      <c r="D11984" s="61" t="s">
        <v>2912</v>
      </c>
    </row>
    <row r="11985" spans="1:4" hidden="1" x14ac:dyDescent="0.25">
      <c r="A11985" s="61" t="s">
        <v>312</v>
      </c>
      <c r="B11985" s="61" t="s">
        <v>313</v>
      </c>
      <c r="C11985">
        <v>1920</v>
      </c>
      <c r="D11985" s="61" t="s">
        <v>2912</v>
      </c>
    </row>
    <row r="11986" spans="1:4" hidden="1" x14ac:dyDescent="0.25">
      <c r="A11986" s="61" t="s">
        <v>312</v>
      </c>
      <c r="B11986" s="61" t="s">
        <v>313</v>
      </c>
      <c r="C11986">
        <v>1921</v>
      </c>
      <c r="D11986" s="61" t="s">
        <v>2912</v>
      </c>
    </row>
    <row r="11987" spans="1:4" hidden="1" x14ac:dyDescent="0.25">
      <c r="A11987" s="61" t="s">
        <v>312</v>
      </c>
      <c r="B11987" s="61" t="s">
        <v>313</v>
      </c>
      <c r="C11987">
        <v>1922</v>
      </c>
      <c r="D11987" s="61" t="s">
        <v>2912</v>
      </c>
    </row>
    <row r="11988" spans="1:4" hidden="1" x14ac:dyDescent="0.25">
      <c r="A11988" s="61" t="s">
        <v>312</v>
      </c>
      <c r="B11988" s="61" t="s">
        <v>313</v>
      </c>
      <c r="C11988">
        <v>1923</v>
      </c>
      <c r="D11988" s="61" t="s">
        <v>2912</v>
      </c>
    </row>
    <row r="11989" spans="1:4" hidden="1" x14ac:dyDescent="0.25">
      <c r="A11989" s="61" t="s">
        <v>312</v>
      </c>
      <c r="B11989" s="61" t="s">
        <v>313</v>
      </c>
      <c r="C11989">
        <v>1924</v>
      </c>
      <c r="D11989" s="61" t="s">
        <v>2912</v>
      </c>
    </row>
    <row r="11990" spans="1:4" hidden="1" x14ac:dyDescent="0.25">
      <c r="A11990" s="61" t="s">
        <v>312</v>
      </c>
      <c r="B11990" s="61" t="s">
        <v>313</v>
      </c>
      <c r="C11990">
        <v>1925</v>
      </c>
      <c r="D11990" s="61" t="s">
        <v>2912</v>
      </c>
    </row>
    <row r="11991" spans="1:4" hidden="1" x14ac:dyDescent="0.25">
      <c r="A11991" s="61" t="s">
        <v>312</v>
      </c>
      <c r="B11991" s="61" t="s">
        <v>313</v>
      </c>
      <c r="C11991">
        <v>1926</v>
      </c>
      <c r="D11991" s="61" t="s">
        <v>2912</v>
      </c>
    </row>
    <row r="11992" spans="1:4" hidden="1" x14ac:dyDescent="0.25">
      <c r="A11992" s="61" t="s">
        <v>312</v>
      </c>
      <c r="B11992" s="61" t="s">
        <v>313</v>
      </c>
      <c r="C11992">
        <v>1927</v>
      </c>
      <c r="D11992" s="61" t="s">
        <v>2912</v>
      </c>
    </row>
    <row r="11993" spans="1:4" hidden="1" x14ac:dyDescent="0.25">
      <c r="A11993" s="61" t="s">
        <v>312</v>
      </c>
      <c r="B11993" s="61" t="s">
        <v>313</v>
      </c>
      <c r="C11993">
        <v>1928</v>
      </c>
      <c r="D11993" s="61" t="s">
        <v>2912</v>
      </c>
    </row>
    <row r="11994" spans="1:4" hidden="1" x14ac:dyDescent="0.25">
      <c r="A11994" s="61" t="s">
        <v>312</v>
      </c>
      <c r="B11994" s="61" t="s">
        <v>313</v>
      </c>
      <c r="C11994">
        <v>1929</v>
      </c>
      <c r="D11994" s="61" t="s">
        <v>2912</v>
      </c>
    </row>
    <row r="11995" spans="1:4" hidden="1" x14ac:dyDescent="0.25">
      <c r="A11995" s="61" t="s">
        <v>312</v>
      </c>
      <c r="B11995" s="61" t="s">
        <v>313</v>
      </c>
      <c r="C11995">
        <v>1930</v>
      </c>
      <c r="D11995" s="61" t="s">
        <v>2912</v>
      </c>
    </row>
    <row r="11996" spans="1:4" hidden="1" x14ac:dyDescent="0.25">
      <c r="A11996" s="61" t="s">
        <v>312</v>
      </c>
      <c r="B11996" s="61" t="s">
        <v>313</v>
      </c>
      <c r="C11996">
        <v>1931</v>
      </c>
      <c r="D11996" s="61" t="s">
        <v>2912</v>
      </c>
    </row>
    <row r="11997" spans="1:4" hidden="1" x14ac:dyDescent="0.25">
      <c r="A11997" s="61" t="s">
        <v>312</v>
      </c>
      <c r="B11997" s="61" t="s">
        <v>313</v>
      </c>
      <c r="C11997">
        <v>1932</v>
      </c>
      <c r="D11997" s="61" t="s">
        <v>2912</v>
      </c>
    </row>
    <row r="11998" spans="1:4" hidden="1" x14ac:dyDescent="0.25">
      <c r="A11998" s="61" t="s">
        <v>312</v>
      </c>
      <c r="B11998" s="61" t="s">
        <v>313</v>
      </c>
      <c r="C11998">
        <v>1933</v>
      </c>
      <c r="D11998" s="61" t="s">
        <v>2912</v>
      </c>
    </row>
    <row r="11999" spans="1:4" hidden="1" x14ac:dyDescent="0.25">
      <c r="A11999" s="61" t="s">
        <v>312</v>
      </c>
      <c r="B11999" s="61" t="s">
        <v>313</v>
      </c>
      <c r="C11999">
        <v>1934</v>
      </c>
      <c r="D11999" s="61" t="s">
        <v>2912</v>
      </c>
    </row>
    <row r="12000" spans="1:4" hidden="1" x14ac:dyDescent="0.25">
      <c r="A12000" s="61" t="s">
        <v>312</v>
      </c>
      <c r="B12000" s="61" t="s">
        <v>313</v>
      </c>
      <c r="C12000">
        <v>1935</v>
      </c>
      <c r="D12000" s="61" t="s">
        <v>2912</v>
      </c>
    </row>
    <row r="12001" spans="1:4" hidden="1" x14ac:dyDescent="0.25">
      <c r="A12001" s="61" t="s">
        <v>312</v>
      </c>
      <c r="B12001" s="61" t="s">
        <v>313</v>
      </c>
      <c r="C12001">
        <v>1936</v>
      </c>
      <c r="D12001" s="61" t="s">
        <v>2912</v>
      </c>
    </row>
    <row r="12002" spans="1:4" hidden="1" x14ac:dyDescent="0.25">
      <c r="A12002" s="61" t="s">
        <v>312</v>
      </c>
      <c r="B12002" s="61" t="s">
        <v>313</v>
      </c>
      <c r="C12002">
        <v>1937</v>
      </c>
      <c r="D12002" s="61" t="s">
        <v>2912</v>
      </c>
    </row>
    <row r="12003" spans="1:4" hidden="1" x14ac:dyDescent="0.25">
      <c r="A12003" s="61" t="s">
        <v>312</v>
      </c>
      <c r="B12003" s="61" t="s">
        <v>313</v>
      </c>
      <c r="C12003">
        <v>1938</v>
      </c>
      <c r="D12003" s="61" t="s">
        <v>2912</v>
      </c>
    </row>
    <row r="12004" spans="1:4" hidden="1" x14ac:dyDescent="0.25">
      <c r="A12004" s="61" t="s">
        <v>312</v>
      </c>
      <c r="B12004" s="61" t="s">
        <v>313</v>
      </c>
      <c r="C12004">
        <v>1939</v>
      </c>
      <c r="D12004" s="61" t="s">
        <v>2912</v>
      </c>
    </row>
    <row r="12005" spans="1:4" hidden="1" x14ac:dyDescent="0.25">
      <c r="A12005" s="61" t="s">
        <v>312</v>
      </c>
      <c r="B12005" s="61" t="s">
        <v>313</v>
      </c>
      <c r="C12005">
        <v>1940</v>
      </c>
      <c r="D12005" s="61" t="s">
        <v>2912</v>
      </c>
    </row>
    <row r="12006" spans="1:4" hidden="1" x14ac:dyDescent="0.25">
      <c r="A12006" s="61" t="s">
        <v>312</v>
      </c>
      <c r="B12006" s="61" t="s">
        <v>313</v>
      </c>
      <c r="C12006">
        <v>1941</v>
      </c>
      <c r="D12006" s="61" t="s">
        <v>2912</v>
      </c>
    </row>
    <row r="12007" spans="1:4" hidden="1" x14ac:dyDescent="0.25">
      <c r="A12007" s="61" t="s">
        <v>312</v>
      </c>
      <c r="B12007" s="61" t="s">
        <v>313</v>
      </c>
      <c r="C12007">
        <v>1942</v>
      </c>
      <c r="D12007" s="61" t="s">
        <v>2912</v>
      </c>
    </row>
    <row r="12008" spans="1:4" hidden="1" x14ac:dyDescent="0.25">
      <c r="A12008" s="61" t="s">
        <v>312</v>
      </c>
      <c r="B12008" s="61" t="s">
        <v>313</v>
      </c>
      <c r="C12008">
        <v>1943</v>
      </c>
      <c r="D12008" s="61" t="s">
        <v>2912</v>
      </c>
    </row>
    <row r="12009" spans="1:4" hidden="1" x14ac:dyDescent="0.25">
      <c r="A12009" s="61" t="s">
        <v>312</v>
      </c>
      <c r="B12009" s="61" t="s">
        <v>313</v>
      </c>
      <c r="C12009">
        <v>1944</v>
      </c>
      <c r="D12009" s="61" t="s">
        <v>2912</v>
      </c>
    </row>
    <row r="12010" spans="1:4" hidden="1" x14ac:dyDescent="0.25">
      <c r="A12010" s="61" t="s">
        <v>312</v>
      </c>
      <c r="B12010" s="61" t="s">
        <v>313</v>
      </c>
      <c r="C12010">
        <v>1945</v>
      </c>
      <c r="D12010" s="61" t="s">
        <v>2912</v>
      </c>
    </row>
    <row r="12011" spans="1:4" hidden="1" x14ac:dyDescent="0.25">
      <c r="A12011" s="61" t="s">
        <v>312</v>
      </c>
      <c r="B12011" s="61" t="s">
        <v>313</v>
      </c>
      <c r="C12011">
        <v>1946</v>
      </c>
      <c r="D12011" s="61" t="s">
        <v>2912</v>
      </c>
    </row>
    <row r="12012" spans="1:4" hidden="1" x14ac:dyDescent="0.25">
      <c r="A12012" s="61" t="s">
        <v>312</v>
      </c>
      <c r="B12012" s="61" t="s">
        <v>313</v>
      </c>
      <c r="C12012">
        <v>1947</v>
      </c>
      <c r="D12012" s="61" t="s">
        <v>2912</v>
      </c>
    </row>
    <row r="12013" spans="1:4" hidden="1" x14ac:dyDescent="0.25">
      <c r="A12013" s="61" t="s">
        <v>312</v>
      </c>
      <c r="B12013" s="61" t="s">
        <v>313</v>
      </c>
      <c r="C12013">
        <v>1948</v>
      </c>
      <c r="D12013" s="61" t="s">
        <v>2912</v>
      </c>
    </row>
    <row r="12014" spans="1:4" hidden="1" x14ac:dyDescent="0.25">
      <c r="A12014" s="61" t="s">
        <v>312</v>
      </c>
      <c r="B12014" s="61" t="s">
        <v>313</v>
      </c>
      <c r="C12014">
        <v>1949</v>
      </c>
      <c r="D12014" s="61" t="s">
        <v>2912</v>
      </c>
    </row>
    <row r="12015" spans="1:4" hidden="1" x14ac:dyDescent="0.25">
      <c r="A12015" s="61" t="s">
        <v>312</v>
      </c>
      <c r="B12015" s="61" t="s">
        <v>313</v>
      </c>
      <c r="C12015">
        <v>1950</v>
      </c>
      <c r="D12015" s="61" t="s">
        <v>2912</v>
      </c>
    </row>
    <row r="12016" spans="1:4" hidden="1" x14ac:dyDescent="0.25">
      <c r="A12016" s="61" t="s">
        <v>312</v>
      </c>
      <c r="B12016" s="61" t="s">
        <v>313</v>
      </c>
      <c r="C12016">
        <v>1951</v>
      </c>
      <c r="D12016" s="61" t="s">
        <v>2912</v>
      </c>
    </row>
    <row r="12017" spans="1:4" hidden="1" x14ac:dyDescent="0.25">
      <c r="A12017" s="61" t="s">
        <v>312</v>
      </c>
      <c r="B12017" s="61" t="s">
        <v>313</v>
      </c>
      <c r="C12017">
        <v>1952</v>
      </c>
      <c r="D12017" s="61" t="s">
        <v>2912</v>
      </c>
    </row>
    <row r="12018" spans="1:4" hidden="1" x14ac:dyDescent="0.25">
      <c r="A12018" s="61" t="s">
        <v>312</v>
      </c>
      <c r="B12018" s="61" t="s">
        <v>313</v>
      </c>
      <c r="C12018">
        <v>1953</v>
      </c>
      <c r="D12018" s="61" t="s">
        <v>2276</v>
      </c>
    </row>
    <row r="12019" spans="1:4" hidden="1" x14ac:dyDescent="0.25">
      <c r="A12019" s="61" t="s">
        <v>312</v>
      </c>
      <c r="B12019" s="61" t="s">
        <v>313</v>
      </c>
      <c r="C12019">
        <v>1954</v>
      </c>
      <c r="D12019" s="61" t="s">
        <v>2276</v>
      </c>
    </row>
    <row r="12020" spans="1:4" hidden="1" x14ac:dyDescent="0.25">
      <c r="A12020" s="61" t="s">
        <v>312</v>
      </c>
      <c r="B12020" s="61" t="s">
        <v>313</v>
      </c>
      <c r="C12020">
        <v>1955</v>
      </c>
      <c r="D12020" s="61" t="s">
        <v>2276</v>
      </c>
    </row>
    <row r="12021" spans="1:4" hidden="1" x14ac:dyDescent="0.25">
      <c r="A12021" s="61" t="s">
        <v>312</v>
      </c>
      <c r="B12021" s="61" t="s">
        <v>313</v>
      </c>
      <c r="C12021">
        <v>1956</v>
      </c>
      <c r="D12021" s="61" t="s">
        <v>2276</v>
      </c>
    </row>
    <row r="12022" spans="1:4" hidden="1" x14ac:dyDescent="0.25">
      <c r="A12022" s="61" t="s">
        <v>312</v>
      </c>
      <c r="B12022" s="61" t="s">
        <v>313</v>
      </c>
      <c r="C12022">
        <v>1957</v>
      </c>
      <c r="D12022" s="61" t="s">
        <v>2276</v>
      </c>
    </row>
    <row r="12023" spans="1:4" hidden="1" x14ac:dyDescent="0.25">
      <c r="A12023" s="61" t="s">
        <v>312</v>
      </c>
      <c r="B12023" s="61" t="s">
        <v>313</v>
      </c>
      <c r="C12023">
        <v>1958</v>
      </c>
      <c r="D12023" s="61" t="s">
        <v>2276</v>
      </c>
    </row>
    <row r="12024" spans="1:4" hidden="1" x14ac:dyDescent="0.25">
      <c r="A12024" s="61" t="s">
        <v>312</v>
      </c>
      <c r="B12024" s="61" t="s">
        <v>313</v>
      </c>
      <c r="C12024">
        <v>1959</v>
      </c>
      <c r="D12024" s="61" t="s">
        <v>2276</v>
      </c>
    </row>
    <row r="12025" spans="1:4" hidden="1" x14ac:dyDescent="0.25">
      <c r="A12025" s="61" t="s">
        <v>312</v>
      </c>
      <c r="B12025" s="61" t="s">
        <v>313</v>
      </c>
      <c r="C12025">
        <v>1960</v>
      </c>
      <c r="D12025" s="61" t="s">
        <v>2276</v>
      </c>
    </row>
    <row r="12026" spans="1:4" hidden="1" x14ac:dyDescent="0.25">
      <c r="A12026" s="61" t="s">
        <v>312</v>
      </c>
      <c r="B12026" s="61" t="s">
        <v>313</v>
      </c>
      <c r="C12026">
        <v>1961</v>
      </c>
      <c r="D12026" s="61" t="s">
        <v>2276</v>
      </c>
    </row>
    <row r="12027" spans="1:4" hidden="1" x14ac:dyDescent="0.25">
      <c r="A12027" s="61" t="s">
        <v>312</v>
      </c>
      <c r="B12027" s="61" t="s">
        <v>313</v>
      </c>
      <c r="C12027">
        <v>1962</v>
      </c>
      <c r="D12027" s="61" t="s">
        <v>2276</v>
      </c>
    </row>
    <row r="12028" spans="1:4" hidden="1" x14ac:dyDescent="0.25">
      <c r="A12028" s="61" t="s">
        <v>312</v>
      </c>
      <c r="B12028" s="61" t="s">
        <v>313</v>
      </c>
      <c r="C12028">
        <v>1963</v>
      </c>
      <c r="D12028" s="61" t="s">
        <v>2276</v>
      </c>
    </row>
    <row r="12029" spans="1:4" hidden="1" x14ac:dyDescent="0.25">
      <c r="A12029" s="61" t="s">
        <v>312</v>
      </c>
      <c r="B12029" s="61" t="s">
        <v>313</v>
      </c>
      <c r="C12029">
        <v>1964</v>
      </c>
      <c r="D12029" s="61" t="s">
        <v>2913</v>
      </c>
    </row>
    <row r="12030" spans="1:4" hidden="1" x14ac:dyDescent="0.25">
      <c r="A12030" s="61" t="s">
        <v>312</v>
      </c>
      <c r="B12030" s="61" t="s">
        <v>313</v>
      </c>
      <c r="C12030">
        <v>1965</v>
      </c>
      <c r="D12030" s="61" t="s">
        <v>2913</v>
      </c>
    </row>
    <row r="12031" spans="1:4" hidden="1" x14ac:dyDescent="0.25">
      <c r="A12031" s="61" t="s">
        <v>312</v>
      </c>
      <c r="B12031" s="61" t="s">
        <v>313</v>
      </c>
      <c r="C12031">
        <v>1966</v>
      </c>
      <c r="D12031" s="61" t="s">
        <v>2899</v>
      </c>
    </row>
    <row r="12032" spans="1:4" hidden="1" x14ac:dyDescent="0.25">
      <c r="A12032" s="61" t="s">
        <v>312</v>
      </c>
      <c r="B12032" s="61" t="s">
        <v>313</v>
      </c>
      <c r="C12032">
        <v>1967</v>
      </c>
      <c r="D12032" s="61" t="s">
        <v>2914</v>
      </c>
    </row>
    <row r="12033" spans="1:4" hidden="1" x14ac:dyDescent="0.25">
      <c r="A12033" s="61" t="s">
        <v>312</v>
      </c>
      <c r="B12033" s="61" t="s">
        <v>313</v>
      </c>
      <c r="C12033">
        <v>1968</v>
      </c>
      <c r="D12033" s="61" t="s">
        <v>2914</v>
      </c>
    </row>
    <row r="12034" spans="1:4" hidden="1" x14ac:dyDescent="0.25">
      <c r="A12034" s="61" t="s">
        <v>312</v>
      </c>
      <c r="B12034" s="61" t="s">
        <v>313</v>
      </c>
      <c r="C12034">
        <v>1969</v>
      </c>
      <c r="D12034" s="61" t="s">
        <v>2914</v>
      </c>
    </row>
    <row r="12035" spans="1:4" hidden="1" x14ac:dyDescent="0.25">
      <c r="A12035" s="61" t="s">
        <v>312</v>
      </c>
      <c r="B12035" s="61" t="s">
        <v>313</v>
      </c>
      <c r="C12035">
        <v>1970</v>
      </c>
      <c r="D12035" s="61" t="s">
        <v>2214</v>
      </c>
    </row>
    <row r="12036" spans="1:4" hidden="1" x14ac:dyDescent="0.25">
      <c r="A12036" s="61" t="s">
        <v>312</v>
      </c>
      <c r="B12036" s="61" t="s">
        <v>313</v>
      </c>
      <c r="C12036">
        <v>1971</v>
      </c>
      <c r="D12036" s="61" t="s">
        <v>2214</v>
      </c>
    </row>
    <row r="12037" spans="1:4" hidden="1" x14ac:dyDescent="0.25">
      <c r="A12037" s="61" t="s">
        <v>312</v>
      </c>
      <c r="B12037" s="61" t="s">
        <v>313</v>
      </c>
      <c r="C12037">
        <v>1972</v>
      </c>
      <c r="D12037" s="61" t="s">
        <v>2214</v>
      </c>
    </row>
    <row r="12038" spans="1:4" hidden="1" x14ac:dyDescent="0.25">
      <c r="A12038" s="61" t="s">
        <v>312</v>
      </c>
      <c r="B12038" s="61" t="s">
        <v>313</v>
      </c>
      <c r="C12038">
        <v>1973</v>
      </c>
      <c r="D12038" s="61" t="s">
        <v>2214</v>
      </c>
    </row>
    <row r="12039" spans="1:4" hidden="1" x14ac:dyDescent="0.25">
      <c r="A12039" s="61" t="s">
        <v>312</v>
      </c>
      <c r="B12039" s="61" t="s">
        <v>313</v>
      </c>
      <c r="C12039">
        <v>1974</v>
      </c>
      <c r="D12039" s="61" t="s">
        <v>2214</v>
      </c>
    </row>
    <row r="12040" spans="1:4" hidden="1" x14ac:dyDescent="0.25">
      <c r="A12040" s="61" t="s">
        <v>312</v>
      </c>
      <c r="B12040" s="61" t="s">
        <v>313</v>
      </c>
      <c r="C12040">
        <v>1975</v>
      </c>
      <c r="D12040" s="61" t="s">
        <v>2214</v>
      </c>
    </row>
    <row r="12041" spans="1:4" hidden="1" x14ac:dyDescent="0.25">
      <c r="A12041" s="61" t="s">
        <v>312</v>
      </c>
      <c r="B12041" s="61" t="s">
        <v>313</v>
      </c>
      <c r="C12041">
        <v>1976</v>
      </c>
      <c r="D12041" s="61" t="s">
        <v>2214</v>
      </c>
    </row>
    <row r="12042" spans="1:4" hidden="1" x14ac:dyDescent="0.25">
      <c r="A12042" s="61" t="s">
        <v>312</v>
      </c>
      <c r="B12042" s="61" t="s">
        <v>313</v>
      </c>
      <c r="C12042">
        <v>1977</v>
      </c>
      <c r="D12042" s="61" t="s">
        <v>2214</v>
      </c>
    </row>
    <row r="12043" spans="1:4" hidden="1" x14ac:dyDescent="0.25">
      <c r="A12043" s="61" t="s">
        <v>312</v>
      </c>
      <c r="B12043" s="61" t="s">
        <v>313</v>
      </c>
      <c r="C12043">
        <v>1978</v>
      </c>
      <c r="D12043" s="61" t="s">
        <v>2214</v>
      </c>
    </row>
    <row r="12044" spans="1:4" hidden="1" x14ac:dyDescent="0.25">
      <c r="A12044" s="61" t="s">
        <v>312</v>
      </c>
      <c r="B12044" s="61" t="s">
        <v>313</v>
      </c>
      <c r="C12044">
        <v>1979</v>
      </c>
      <c r="D12044" s="61" t="s">
        <v>2214</v>
      </c>
    </row>
    <row r="12045" spans="1:4" hidden="1" x14ac:dyDescent="0.25">
      <c r="A12045" s="61" t="s">
        <v>312</v>
      </c>
      <c r="B12045" s="61" t="s">
        <v>313</v>
      </c>
      <c r="C12045">
        <v>1980</v>
      </c>
      <c r="D12045" s="61" t="s">
        <v>2169</v>
      </c>
    </row>
    <row r="12046" spans="1:4" hidden="1" x14ac:dyDescent="0.25">
      <c r="A12046" s="61" t="s">
        <v>312</v>
      </c>
      <c r="B12046" s="61" t="s">
        <v>313</v>
      </c>
      <c r="C12046">
        <v>1981</v>
      </c>
      <c r="D12046" s="61" t="s">
        <v>2650</v>
      </c>
    </row>
    <row r="12047" spans="1:4" hidden="1" x14ac:dyDescent="0.25">
      <c r="A12047" s="61" t="s">
        <v>312</v>
      </c>
      <c r="B12047" s="61" t="s">
        <v>313</v>
      </c>
      <c r="C12047">
        <v>1982</v>
      </c>
      <c r="D12047" s="61" t="s">
        <v>2650</v>
      </c>
    </row>
    <row r="12048" spans="1:4" hidden="1" x14ac:dyDescent="0.25">
      <c r="A12048" s="61" t="s">
        <v>312</v>
      </c>
      <c r="B12048" s="61" t="s">
        <v>313</v>
      </c>
      <c r="C12048">
        <v>1983</v>
      </c>
      <c r="D12048" s="61" t="s">
        <v>2650</v>
      </c>
    </row>
    <row r="12049" spans="1:4" hidden="1" x14ac:dyDescent="0.25">
      <c r="A12049" s="61" t="s">
        <v>312</v>
      </c>
      <c r="B12049" s="61" t="s">
        <v>313</v>
      </c>
      <c r="C12049">
        <v>1984</v>
      </c>
      <c r="D12049" s="61" t="s">
        <v>2650</v>
      </c>
    </row>
    <row r="12050" spans="1:4" hidden="1" x14ac:dyDescent="0.25">
      <c r="A12050" s="61" t="s">
        <v>312</v>
      </c>
      <c r="B12050" s="61" t="s">
        <v>313</v>
      </c>
      <c r="C12050">
        <v>1985</v>
      </c>
      <c r="D12050" s="61" t="s">
        <v>2443</v>
      </c>
    </row>
    <row r="12051" spans="1:4" hidden="1" x14ac:dyDescent="0.25">
      <c r="A12051" s="61" t="s">
        <v>312</v>
      </c>
      <c r="B12051" s="61" t="s">
        <v>313</v>
      </c>
      <c r="C12051">
        <v>1986</v>
      </c>
      <c r="D12051" s="61" t="s">
        <v>1826</v>
      </c>
    </row>
    <row r="12052" spans="1:4" hidden="1" x14ac:dyDescent="0.25">
      <c r="A12052" s="61" t="s">
        <v>312</v>
      </c>
      <c r="B12052" s="61" t="s">
        <v>313</v>
      </c>
      <c r="C12052">
        <v>1987</v>
      </c>
      <c r="D12052" s="61" t="s">
        <v>1826</v>
      </c>
    </row>
    <row r="12053" spans="1:4" hidden="1" x14ac:dyDescent="0.25">
      <c r="A12053" s="61" t="s">
        <v>312</v>
      </c>
      <c r="B12053" s="61" t="s">
        <v>313</v>
      </c>
      <c r="C12053">
        <v>1988</v>
      </c>
      <c r="D12053" s="61" t="s">
        <v>1826</v>
      </c>
    </row>
    <row r="12054" spans="1:4" hidden="1" x14ac:dyDescent="0.25">
      <c r="A12054" s="61" t="s">
        <v>312</v>
      </c>
      <c r="B12054" s="61" t="s">
        <v>313</v>
      </c>
      <c r="C12054">
        <v>1989</v>
      </c>
      <c r="D12054" s="61" t="s">
        <v>1826</v>
      </c>
    </row>
    <row r="12055" spans="1:4" hidden="1" x14ac:dyDescent="0.25">
      <c r="A12055" s="61" t="s">
        <v>312</v>
      </c>
      <c r="B12055" s="61" t="s">
        <v>313</v>
      </c>
      <c r="C12055">
        <v>1990</v>
      </c>
      <c r="D12055" s="61" t="s">
        <v>1726</v>
      </c>
    </row>
    <row r="12056" spans="1:4" hidden="1" x14ac:dyDescent="0.25">
      <c r="A12056" s="61" t="s">
        <v>312</v>
      </c>
      <c r="B12056" s="61" t="s">
        <v>313</v>
      </c>
      <c r="C12056">
        <v>1991</v>
      </c>
      <c r="D12056" s="61" t="s">
        <v>1726</v>
      </c>
    </row>
    <row r="12057" spans="1:4" hidden="1" x14ac:dyDescent="0.25">
      <c r="A12057" s="61" t="s">
        <v>312</v>
      </c>
      <c r="B12057" s="61" t="s">
        <v>313</v>
      </c>
      <c r="C12057">
        <v>1992</v>
      </c>
      <c r="D12057" s="61" t="s">
        <v>1726</v>
      </c>
    </row>
    <row r="12058" spans="1:4" hidden="1" x14ac:dyDescent="0.25">
      <c r="A12058" s="61" t="s">
        <v>312</v>
      </c>
      <c r="B12058" s="61" t="s">
        <v>313</v>
      </c>
      <c r="C12058">
        <v>1993</v>
      </c>
      <c r="D12058" s="61" t="s">
        <v>2418</v>
      </c>
    </row>
    <row r="12059" spans="1:4" hidden="1" x14ac:dyDescent="0.25">
      <c r="A12059" s="61" t="s">
        <v>312</v>
      </c>
      <c r="B12059" s="61" t="s">
        <v>313</v>
      </c>
      <c r="C12059">
        <v>1994</v>
      </c>
      <c r="D12059" s="61" t="s">
        <v>2875</v>
      </c>
    </row>
    <row r="12060" spans="1:4" hidden="1" x14ac:dyDescent="0.25">
      <c r="A12060" s="61" t="s">
        <v>312</v>
      </c>
      <c r="B12060" s="61" t="s">
        <v>313</v>
      </c>
      <c r="C12060">
        <v>1995</v>
      </c>
      <c r="D12060" s="61" t="s">
        <v>2875</v>
      </c>
    </row>
    <row r="12061" spans="1:4" hidden="1" x14ac:dyDescent="0.25">
      <c r="A12061" s="61" t="s">
        <v>312</v>
      </c>
      <c r="B12061" s="61" t="s">
        <v>313</v>
      </c>
      <c r="C12061">
        <v>1996</v>
      </c>
      <c r="D12061" s="61" t="s">
        <v>2875</v>
      </c>
    </row>
    <row r="12062" spans="1:4" hidden="1" x14ac:dyDescent="0.25">
      <c r="A12062" s="61" t="s">
        <v>312</v>
      </c>
      <c r="B12062" s="61" t="s">
        <v>313</v>
      </c>
      <c r="C12062">
        <v>1997</v>
      </c>
      <c r="D12062" s="61" t="s">
        <v>1836</v>
      </c>
    </row>
    <row r="12063" spans="1:4" hidden="1" x14ac:dyDescent="0.25">
      <c r="A12063" s="61" t="s">
        <v>312</v>
      </c>
      <c r="B12063" s="61" t="s">
        <v>313</v>
      </c>
      <c r="C12063">
        <v>1998</v>
      </c>
      <c r="D12063" s="61" t="s">
        <v>1729</v>
      </c>
    </row>
    <row r="12064" spans="1:4" hidden="1" x14ac:dyDescent="0.25">
      <c r="A12064" s="61" t="s">
        <v>312</v>
      </c>
      <c r="B12064" s="61" t="s">
        <v>313</v>
      </c>
      <c r="C12064">
        <v>1999</v>
      </c>
      <c r="D12064" s="61" t="s">
        <v>1724</v>
      </c>
    </row>
    <row r="12065" spans="1:4" hidden="1" x14ac:dyDescent="0.25">
      <c r="A12065" s="61" t="s">
        <v>312</v>
      </c>
      <c r="B12065" s="61" t="s">
        <v>313</v>
      </c>
      <c r="C12065">
        <v>2000</v>
      </c>
      <c r="D12065" s="61" t="s">
        <v>1861</v>
      </c>
    </row>
    <row r="12066" spans="1:4" hidden="1" x14ac:dyDescent="0.25">
      <c r="A12066" s="61" t="s">
        <v>312</v>
      </c>
      <c r="B12066" s="61" t="s">
        <v>313</v>
      </c>
      <c r="C12066">
        <v>2001</v>
      </c>
      <c r="D12066" s="61" t="s">
        <v>2563</v>
      </c>
    </row>
    <row r="12067" spans="1:4" hidden="1" x14ac:dyDescent="0.25">
      <c r="A12067" s="61" t="s">
        <v>312</v>
      </c>
      <c r="B12067" s="61" t="s">
        <v>313</v>
      </c>
      <c r="C12067">
        <v>2002</v>
      </c>
      <c r="D12067" s="61" t="s">
        <v>1699</v>
      </c>
    </row>
    <row r="12068" spans="1:4" hidden="1" x14ac:dyDescent="0.25">
      <c r="A12068" s="61" t="s">
        <v>312</v>
      </c>
      <c r="B12068" s="61" t="s">
        <v>313</v>
      </c>
      <c r="C12068">
        <v>2003</v>
      </c>
      <c r="D12068" s="61" t="s">
        <v>1699</v>
      </c>
    </row>
    <row r="12069" spans="1:4" hidden="1" x14ac:dyDescent="0.25">
      <c r="A12069" s="61" t="s">
        <v>312</v>
      </c>
      <c r="B12069" s="61" t="s">
        <v>313</v>
      </c>
      <c r="C12069">
        <v>2004</v>
      </c>
      <c r="D12069" s="61" t="s">
        <v>1699</v>
      </c>
    </row>
    <row r="12070" spans="1:4" hidden="1" x14ac:dyDescent="0.25">
      <c r="A12070" s="61" t="s">
        <v>312</v>
      </c>
      <c r="B12070" s="61" t="s">
        <v>313</v>
      </c>
      <c r="C12070">
        <v>2005</v>
      </c>
      <c r="D12070" s="61" t="s">
        <v>2410</v>
      </c>
    </row>
    <row r="12071" spans="1:4" hidden="1" x14ac:dyDescent="0.25">
      <c r="A12071" s="61" t="s">
        <v>312</v>
      </c>
      <c r="B12071" s="61" t="s">
        <v>313</v>
      </c>
      <c r="C12071">
        <v>2006</v>
      </c>
      <c r="D12071" s="61" t="s">
        <v>2410</v>
      </c>
    </row>
    <row r="12072" spans="1:4" hidden="1" x14ac:dyDescent="0.25">
      <c r="A12072" s="61" t="s">
        <v>312</v>
      </c>
      <c r="B12072" s="61" t="s">
        <v>313</v>
      </c>
      <c r="C12072">
        <v>2007</v>
      </c>
      <c r="D12072" s="61" t="s">
        <v>2410</v>
      </c>
    </row>
    <row r="12073" spans="1:4" hidden="1" x14ac:dyDescent="0.25">
      <c r="A12073" s="61" t="s">
        <v>312</v>
      </c>
      <c r="B12073" s="61" t="s">
        <v>313</v>
      </c>
      <c r="C12073">
        <v>2008</v>
      </c>
      <c r="D12073" s="61" t="s">
        <v>2410</v>
      </c>
    </row>
    <row r="12074" spans="1:4" hidden="1" x14ac:dyDescent="0.25">
      <c r="A12074" s="61" t="s">
        <v>312</v>
      </c>
      <c r="B12074" s="61" t="s">
        <v>313</v>
      </c>
      <c r="C12074">
        <v>2009</v>
      </c>
      <c r="D12074" s="61" t="s">
        <v>2410</v>
      </c>
    </row>
    <row r="12075" spans="1:4" hidden="1" x14ac:dyDescent="0.25">
      <c r="A12075" s="61" t="s">
        <v>312</v>
      </c>
      <c r="B12075" s="61" t="s">
        <v>313</v>
      </c>
      <c r="C12075">
        <v>2010</v>
      </c>
      <c r="D12075" s="61" t="s">
        <v>2310</v>
      </c>
    </row>
    <row r="12076" spans="1:4" hidden="1" x14ac:dyDescent="0.25">
      <c r="A12076" s="61" t="s">
        <v>312</v>
      </c>
      <c r="B12076" s="61" t="s">
        <v>313</v>
      </c>
      <c r="C12076">
        <v>2011</v>
      </c>
      <c r="D12076" s="61" t="s">
        <v>2310</v>
      </c>
    </row>
    <row r="12077" spans="1:4" hidden="1" x14ac:dyDescent="0.25">
      <c r="A12077" s="61" t="s">
        <v>312</v>
      </c>
      <c r="B12077" s="61" t="s">
        <v>313</v>
      </c>
      <c r="C12077">
        <v>2012</v>
      </c>
      <c r="D12077" s="61" t="s">
        <v>2310</v>
      </c>
    </row>
    <row r="12078" spans="1:4" hidden="1" x14ac:dyDescent="0.25">
      <c r="A12078" s="61" t="s">
        <v>312</v>
      </c>
      <c r="B12078" s="61" t="s">
        <v>313</v>
      </c>
      <c r="C12078">
        <v>2013</v>
      </c>
      <c r="D12078" s="61" t="s">
        <v>1699</v>
      </c>
    </row>
    <row r="12079" spans="1:4" hidden="1" x14ac:dyDescent="0.25">
      <c r="A12079" s="61" t="s">
        <v>312</v>
      </c>
      <c r="B12079" s="61" t="s">
        <v>313</v>
      </c>
      <c r="C12079">
        <v>2014</v>
      </c>
      <c r="D12079" s="61" t="s">
        <v>1699</v>
      </c>
    </row>
    <row r="12080" spans="1:4" hidden="1" x14ac:dyDescent="0.25">
      <c r="A12080" s="61" t="s">
        <v>312</v>
      </c>
      <c r="B12080" s="61" t="s">
        <v>313</v>
      </c>
      <c r="C12080">
        <v>2015</v>
      </c>
      <c r="D12080" s="61" t="s">
        <v>2365</v>
      </c>
    </row>
    <row r="12081" spans="1:4" hidden="1" x14ac:dyDescent="0.25">
      <c r="A12081" s="61" t="s">
        <v>312</v>
      </c>
      <c r="B12081" s="61" t="s">
        <v>313</v>
      </c>
      <c r="C12081">
        <v>2016</v>
      </c>
      <c r="D12081" s="61" t="s">
        <v>2915</v>
      </c>
    </row>
    <row r="12082" spans="1:4" hidden="1" x14ac:dyDescent="0.25">
      <c r="A12082" s="61" t="s">
        <v>312</v>
      </c>
      <c r="B12082" s="61" t="s">
        <v>313</v>
      </c>
      <c r="C12082">
        <v>2017</v>
      </c>
      <c r="D12082" s="61" t="s">
        <v>1841</v>
      </c>
    </row>
    <row r="12083" spans="1:4" hidden="1" x14ac:dyDescent="0.25">
      <c r="A12083" s="61" t="s">
        <v>312</v>
      </c>
      <c r="B12083" s="61" t="s">
        <v>313</v>
      </c>
      <c r="C12083">
        <v>2018</v>
      </c>
      <c r="D12083" s="61" t="s">
        <v>1838</v>
      </c>
    </row>
    <row r="12084" spans="1:4" hidden="1" x14ac:dyDescent="0.25">
      <c r="A12084" s="61" t="s">
        <v>312</v>
      </c>
      <c r="B12084" s="61" t="s">
        <v>313</v>
      </c>
      <c r="C12084">
        <v>2019</v>
      </c>
      <c r="D12084" s="61" t="s">
        <v>2407</v>
      </c>
    </row>
    <row r="12085" spans="1:4" hidden="1" x14ac:dyDescent="0.25">
      <c r="A12085" s="61" t="s">
        <v>312</v>
      </c>
      <c r="B12085" s="61" t="s">
        <v>313</v>
      </c>
      <c r="C12085">
        <v>2020</v>
      </c>
      <c r="D12085" s="61" t="s">
        <v>2916</v>
      </c>
    </row>
    <row r="12086" spans="1:4" hidden="1" x14ac:dyDescent="0.25">
      <c r="A12086" s="61" t="s">
        <v>312</v>
      </c>
      <c r="B12086" s="61" t="s">
        <v>313</v>
      </c>
      <c r="C12086">
        <v>2021</v>
      </c>
      <c r="D12086" s="61" t="s">
        <v>2162</v>
      </c>
    </row>
    <row r="12087" spans="1:4" hidden="1" x14ac:dyDescent="0.25">
      <c r="A12087" s="61" t="s">
        <v>312</v>
      </c>
      <c r="B12087" s="61" t="s">
        <v>313</v>
      </c>
      <c r="C12087">
        <v>2022</v>
      </c>
      <c r="D12087" s="61" t="s">
        <v>2917</v>
      </c>
    </row>
    <row r="12088" spans="1:4" x14ac:dyDescent="0.25">
      <c r="A12088" s="61" t="s">
        <v>312</v>
      </c>
      <c r="B12088" s="61" t="s">
        <v>313</v>
      </c>
      <c r="C12088">
        <v>2023</v>
      </c>
      <c r="D12088" s="61">
        <v>0.56899999999999995</v>
      </c>
    </row>
    <row r="12089" spans="1:4" hidden="1" x14ac:dyDescent="0.25">
      <c r="A12089" s="61" t="s">
        <v>319</v>
      </c>
      <c r="B12089" s="61" t="s">
        <v>320</v>
      </c>
      <c r="C12089">
        <v>1789</v>
      </c>
      <c r="D12089" s="61" t="s">
        <v>2186</v>
      </c>
    </row>
    <row r="12090" spans="1:4" hidden="1" x14ac:dyDescent="0.25">
      <c r="A12090" s="61" t="s">
        <v>319</v>
      </c>
      <c r="B12090" s="61" t="s">
        <v>320</v>
      </c>
      <c r="C12090">
        <v>1790</v>
      </c>
      <c r="D12090" s="61" t="s">
        <v>2562</v>
      </c>
    </row>
    <row r="12091" spans="1:4" hidden="1" x14ac:dyDescent="0.25">
      <c r="A12091" s="61" t="s">
        <v>319</v>
      </c>
      <c r="B12091" s="61" t="s">
        <v>320</v>
      </c>
      <c r="C12091">
        <v>1791</v>
      </c>
      <c r="D12091" s="61" t="s">
        <v>2562</v>
      </c>
    </row>
    <row r="12092" spans="1:4" hidden="1" x14ac:dyDescent="0.25">
      <c r="A12092" s="61" t="s">
        <v>319</v>
      </c>
      <c r="B12092" s="61" t="s">
        <v>320</v>
      </c>
      <c r="C12092">
        <v>1792</v>
      </c>
      <c r="D12092" s="61" t="s">
        <v>2182</v>
      </c>
    </row>
    <row r="12093" spans="1:4" hidden="1" x14ac:dyDescent="0.25">
      <c r="A12093" s="61" t="s">
        <v>319</v>
      </c>
      <c r="B12093" s="61" t="s">
        <v>320</v>
      </c>
      <c r="C12093">
        <v>1793</v>
      </c>
      <c r="D12093" s="61" t="s">
        <v>2182</v>
      </c>
    </row>
    <row r="12094" spans="1:4" hidden="1" x14ac:dyDescent="0.25">
      <c r="A12094" s="61" t="s">
        <v>319</v>
      </c>
      <c r="B12094" s="61" t="s">
        <v>320</v>
      </c>
      <c r="C12094">
        <v>1794</v>
      </c>
      <c r="D12094" s="61" t="s">
        <v>2182</v>
      </c>
    </row>
    <row r="12095" spans="1:4" hidden="1" x14ac:dyDescent="0.25">
      <c r="A12095" s="61" t="s">
        <v>319</v>
      </c>
      <c r="B12095" s="61" t="s">
        <v>320</v>
      </c>
      <c r="C12095">
        <v>1795</v>
      </c>
      <c r="D12095" s="61" t="s">
        <v>2182</v>
      </c>
    </row>
    <row r="12096" spans="1:4" hidden="1" x14ac:dyDescent="0.25">
      <c r="A12096" s="61" t="s">
        <v>319</v>
      </c>
      <c r="B12096" s="61" t="s">
        <v>320</v>
      </c>
      <c r="C12096">
        <v>1796</v>
      </c>
      <c r="D12096" s="61" t="s">
        <v>2182</v>
      </c>
    </row>
    <row r="12097" spans="1:4" hidden="1" x14ac:dyDescent="0.25">
      <c r="A12097" s="61" t="s">
        <v>319</v>
      </c>
      <c r="B12097" s="61" t="s">
        <v>320</v>
      </c>
      <c r="C12097">
        <v>1797</v>
      </c>
      <c r="D12097" s="61" t="s">
        <v>2182</v>
      </c>
    </row>
    <row r="12098" spans="1:4" hidden="1" x14ac:dyDescent="0.25">
      <c r="A12098" s="61" t="s">
        <v>319</v>
      </c>
      <c r="B12098" s="61" t="s">
        <v>320</v>
      </c>
      <c r="C12098">
        <v>1798</v>
      </c>
      <c r="D12098" s="61" t="s">
        <v>2461</v>
      </c>
    </row>
    <row r="12099" spans="1:4" hidden="1" x14ac:dyDescent="0.25">
      <c r="A12099" s="61" t="s">
        <v>319</v>
      </c>
      <c r="B12099" s="61" t="s">
        <v>320</v>
      </c>
      <c r="C12099">
        <v>1799</v>
      </c>
      <c r="D12099" s="61" t="s">
        <v>2625</v>
      </c>
    </row>
    <row r="12100" spans="1:4" hidden="1" x14ac:dyDescent="0.25">
      <c r="A12100" s="61" t="s">
        <v>319</v>
      </c>
      <c r="B12100" s="61" t="s">
        <v>320</v>
      </c>
      <c r="C12100">
        <v>1800</v>
      </c>
      <c r="D12100" s="61" t="s">
        <v>2625</v>
      </c>
    </row>
    <row r="12101" spans="1:4" hidden="1" x14ac:dyDescent="0.25">
      <c r="A12101" s="61" t="s">
        <v>319</v>
      </c>
      <c r="B12101" s="61" t="s">
        <v>320</v>
      </c>
      <c r="C12101">
        <v>1801</v>
      </c>
      <c r="D12101" s="61" t="s">
        <v>2625</v>
      </c>
    </row>
    <row r="12102" spans="1:4" hidden="1" x14ac:dyDescent="0.25">
      <c r="A12102" s="61" t="s">
        <v>319</v>
      </c>
      <c r="B12102" s="61" t="s">
        <v>320</v>
      </c>
      <c r="C12102">
        <v>1802</v>
      </c>
      <c r="D12102" s="61" t="s">
        <v>1511</v>
      </c>
    </row>
    <row r="12103" spans="1:4" hidden="1" x14ac:dyDescent="0.25">
      <c r="A12103" s="61" t="s">
        <v>319</v>
      </c>
      <c r="B12103" s="61" t="s">
        <v>320</v>
      </c>
      <c r="C12103">
        <v>1803</v>
      </c>
      <c r="D12103" s="61" t="s">
        <v>2145</v>
      </c>
    </row>
    <row r="12104" spans="1:4" hidden="1" x14ac:dyDescent="0.25">
      <c r="A12104" s="61" t="s">
        <v>319</v>
      </c>
      <c r="B12104" s="61" t="s">
        <v>320</v>
      </c>
      <c r="C12104">
        <v>1804</v>
      </c>
      <c r="D12104" s="61" t="s">
        <v>2145</v>
      </c>
    </row>
    <row r="12105" spans="1:4" hidden="1" x14ac:dyDescent="0.25">
      <c r="A12105" s="61" t="s">
        <v>319</v>
      </c>
      <c r="B12105" s="61" t="s">
        <v>320</v>
      </c>
      <c r="C12105">
        <v>1805</v>
      </c>
      <c r="D12105" s="61" t="s">
        <v>2145</v>
      </c>
    </row>
    <row r="12106" spans="1:4" hidden="1" x14ac:dyDescent="0.25">
      <c r="A12106" s="61" t="s">
        <v>319</v>
      </c>
      <c r="B12106" s="61" t="s">
        <v>320</v>
      </c>
      <c r="C12106">
        <v>1806</v>
      </c>
      <c r="D12106" s="61" t="s">
        <v>2145</v>
      </c>
    </row>
    <row r="12107" spans="1:4" hidden="1" x14ac:dyDescent="0.25">
      <c r="A12107" s="61" t="s">
        <v>319</v>
      </c>
      <c r="B12107" s="61" t="s">
        <v>320</v>
      </c>
      <c r="C12107">
        <v>1807</v>
      </c>
      <c r="D12107" s="61" t="s">
        <v>2145</v>
      </c>
    </row>
    <row r="12108" spans="1:4" hidden="1" x14ac:dyDescent="0.25">
      <c r="A12108" s="61" t="s">
        <v>319</v>
      </c>
      <c r="B12108" s="61" t="s">
        <v>320</v>
      </c>
      <c r="C12108">
        <v>1808</v>
      </c>
      <c r="D12108" s="61" t="s">
        <v>2499</v>
      </c>
    </row>
    <row r="12109" spans="1:4" hidden="1" x14ac:dyDescent="0.25">
      <c r="A12109" s="61" t="s">
        <v>319</v>
      </c>
      <c r="B12109" s="61" t="s">
        <v>320</v>
      </c>
      <c r="C12109">
        <v>1809</v>
      </c>
      <c r="D12109" s="61" t="s">
        <v>2499</v>
      </c>
    </row>
    <row r="12110" spans="1:4" hidden="1" x14ac:dyDescent="0.25">
      <c r="A12110" s="61" t="s">
        <v>319</v>
      </c>
      <c r="B12110" s="61" t="s">
        <v>320</v>
      </c>
      <c r="C12110">
        <v>1810</v>
      </c>
      <c r="D12110" s="61" t="s">
        <v>2499</v>
      </c>
    </row>
    <row r="12111" spans="1:4" hidden="1" x14ac:dyDescent="0.25">
      <c r="A12111" s="61" t="s">
        <v>319</v>
      </c>
      <c r="B12111" s="61" t="s">
        <v>320</v>
      </c>
      <c r="C12111">
        <v>1811</v>
      </c>
      <c r="D12111" s="61" t="s">
        <v>2499</v>
      </c>
    </row>
    <row r="12112" spans="1:4" hidden="1" x14ac:dyDescent="0.25">
      <c r="A12112" s="61" t="s">
        <v>319</v>
      </c>
      <c r="B12112" s="61" t="s">
        <v>320</v>
      </c>
      <c r="C12112">
        <v>1812</v>
      </c>
      <c r="D12112" s="61" t="s">
        <v>2499</v>
      </c>
    </row>
    <row r="12113" spans="1:4" hidden="1" x14ac:dyDescent="0.25">
      <c r="A12113" s="61" t="s">
        <v>319</v>
      </c>
      <c r="B12113" s="61" t="s">
        <v>320</v>
      </c>
      <c r="C12113">
        <v>1813</v>
      </c>
      <c r="D12113" s="61" t="s">
        <v>2499</v>
      </c>
    </row>
    <row r="12114" spans="1:4" hidden="1" x14ac:dyDescent="0.25">
      <c r="A12114" s="61" t="s">
        <v>319</v>
      </c>
      <c r="B12114" s="61" t="s">
        <v>320</v>
      </c>
      <c r="C12114">
        <v>1814</v>
      </c>
      <c r="D12114" s="61" t="s">
        <v>2499</v>
      </c>
    </row>
    <row r="12115" spans="1:4" hidden="1" x14ac:dyDescent="0.25">
      <c r="A12115" s="61" t="s">
        <v>319</v>
      </c>
      <c r="B12115" s="61" t="s">
        <v>320</v>
      </c>
      <c r="C12115">
        <v>1815</v>
      </c>
      <c r="D12115" s="61" t="s">
        <v>2499</v>
      </c>
    </row>
    <row r="12116" spans="1:4" hidden="1" x14ac:dyDescent="0.25">
      <c r="A12116" s="61" t="s">
        <v>319</v>
      </c>
      <c r="B12116" s="61" t="s">
        <v>320</v>
      </c>
      <c r="C12116">
        <v>1816</v>
      </c>
      <c r="D12116" s="61" t="s">
        <v>2101</v>
      </c>
    </row>
    <row r="12117" spans="1:4" hidden="1" x14ac:dyDescent="0.25">
      <c r="A12117" s="61" t="s">
        <v>319</v>
      </c>
      <c r="B12117" s="61" t="s">
        <v>320</v>
      </c>
      <c r="C12117">
        <v>1817</v>
      </c>
      <c r="D12117" s="61" t="s">
        <v>2101</v>
      </c>
    </row>
    <row r="12118" spans="1:4" hidden="1" x14ac:dyDescent="0.25">
      <c r="A12118" s="61" t="s">
        <v>319</v>
      </c>
      <c r="B12118" s="61" t="s">
        <v>320</v>
      </c>
      <c r="C12118">
        <v>1818</v>
      </c>
      <c r="D12118" s="61" t="s">
        <v>2101</v>
      </c>
    </row>
    <row r="12119" spans="1:4" hidden="1" x14ac:dyDescent="0.25">
      <c r="A12119" s="61" t="s">
        <v>319</v>
      </c>
      <c r="B12119" s="61" t="s">
        <v>320</v>
      </c>
      <c r="C12119">
        <v>1819</v>
      </c>
      <c r="D12119" s="61" t="s">
        <v>2101</v>
      </c>
    </row>
    <row r="12120" spans="1:4" hidden="1" x14ac:dyDescent="0.25">
      <c r="A12120" s="61" t="s">
        <v>319</v>
      </c>
      <c r="B12120" s="61" t="s">
        <v>320</v>
      </c>
      <c r="C12120">
        <v>1820</v>
      </c>
      <c r="D12120" s="61" t="s">
        <v>2101</v>
      </c>
    </row>
    <row r="12121" spans="1:4" hidden="1" x14ac:dyDescent="0.25">
      <c r="A12121" s="61" t="s">
        <v>319</v>
      </c>
      <c r="B12121" s="61" t="s">
        <v>320</v>
      </c>
      <c r="C12121">
        <v>1821</v>
      </c>
      <c r="D12121" s="61" t="s">
        <v>2230</v>
      </c>
    </row>
    <row r="12122" spans="1:4" hidden="1" x14ac:dyDescent="0.25">
      <c r="A12122" s="61" t="s">
        <v>319</v>
      </c>
      <c r="B12122" s="61" t="s">
        <v>320</v>
      </c>
      <c r="C12122">
        <v>1822</v>
      </c>
      <c r="D12122" s="61" t="s">
        <v>2230</v>
      </c>
    </row>
    <row r="12123" spans="1:4" hidden="1" x14ac:dyDescent="0.25">
      <c r="A12123" s="61" t="s">
        <v>319</v>
      </c>
      <c r="B12123" s="61" t="s">
        <v>320</v>
      </c>
      <c r="C12123">
        <v>1823</v>
      </c>
      <c r="D12123" s="61" t="s">
        <v>2230</v>
      </c>
    </row>
    <row r="12124" spans="1:4" hidden="1" x14ac:dyDescent="0.25">
      <c r="A12124" s="61" t="s">
        <v>319</v>
      </c>
      <c r="B12124" s="61" t="s">
        <v>320</v>
      </c>
      <c r="C12124">
        <v>1824</v>
      </c>
      <c r="D12124" s="61" t="s">
        <v>2230</v>
      </c>
    </row>
    <row r="12125" spans="1:4" hidden="1" x14ac:dyDescent="0.25">
      <c r="A12125" s="61" t="s">
        <v>319</v>
      </c>
      <c r="B12125" s="61" t="s">
        <v>320</v>
      </c>
      <c r="C12125">
        <v>1825</v>
      </c>
      <c r="D12125" s="61" t="s">
        <v>2230</v>
      </c>
    </row>
    <row r="12126" spans="1:4" hidden="1" x14ac:dyDescent="0.25">
      <c r="A12126" s="61" t="s">
        <v>319</v>
      </c>
      <c r="B12126" s="61" t="s">
        <v>320</v>
      </c>
      <c r="C12126">
        <v>1826</v>
      </c>
      <c r="D12126" s="61" t="s">
        <v>2230</v>
      </c>
    </row>
    <row r="12127" spans="1:4" hidden="1" x14ac:dyDescent="0.25">
      <c r="A12127" s="61" t="s">
        <v>319</v>
      </c>
      <c r="B12127" s="61" t="s">
        <v>320</v>
      </c>
      <c r="C12127">
        <v>1827</v>
      </c>
      <c r="D12127" s="61" t="s">
        <v>2230</v>
      </c>
    </row>
    <row r="12128" spans="1:4" hidden="1" x14ac:dyDescent="0.25">
      <c r="A12128" s="61" t="s">
        <v>319</v>
      </c>
      <c r="B12128" s="61" t="s">
        <v>320</v>
      </c>
      <c r="C12128">
        <v>1828</v>
      </c>
      <c r="D12128" s="61" t="s">
        <v>2230</v>
      </c>
    </row>
    <row r="12129" spans="1:4" hidden="1" x14ac:dyDescent="0.25">
      <c r="A12129" s="61" t="s">
        <v>319</v>
      </c>
      <c r="B12129" s="61" t="s">
        <v>320</v>
      </c>
      <c r="C12129">
        <v>1829</v>
      </c>
      <c r="D12129" s="61" t="s">
        <v>2230</v>
      </c>
    </row>
    <row r="12130" spans="1:4" hidden="1" x14ac:dyDescent="0.25">
      <c r="A12130" s="61" t="s">
        <v>319</v>
      </c>
      <c r="B12130" s="61" t="s">
        <v>320</v>
      </c>
      <c r="C12130">
        <v>1830</v>
      </c>
      <c r="D12130" s="61" t="s">
        <v>2230</v>
      </c>
    </row>
    <row r="12131" spans="1:4" hidden="1" x14ac:dyDescent="0.25">
      <c r="A12131" s="61" t="s">
        <v>319</v>
      </c>
      <c r="B12131" s="61" t="s">
        <v>320</v>
      </c>
      <c r="C12131">
        <v>1831</v>
      </c>
      <c r="D12131" s="61" t="s">
        <v>2230</v>
      </c>
    </row>
    <row r="12132" spans="1:4" hidden="1" x14ac:dyDescent="0.25">
      <c r="A12132" s="61" t="s">
        <v>319</v>
      </c>
      <c r="B12132" s="61" t="s">
        <v>320</v>
      </c>
      <c r="C12132">
        <v>1832</v>
      </c>
      <c r="D12132" s="61" t="s">
        <v>2230</v>
      </c>
    </row>
    <row r="12133" spans="1:4" hidden="1" x14ac:dyDescent="0.25">
      <c r="A12133" s="61" t="s">
        <v>319</v>
      </c>
      <c r="B12133" s="61" t="s">
        <v>320</v>
      </c>
      <c r="C12133">
        <v>1833</v>
      </c>
      <c r="D12133" s="61" t="s">
        <v>2230</v>
      </c>
    </row>
    <row r="12134" spans="1:4" hidden="1" x14ac:dyDescent="0.25">
      <c r="A12134" s="61" t="s">
        <v>319</v>
      </c>
      <c r="B12134" s="61" t="s">
        <v>320</v>
      </c>
      <c r="C12134">
        <v>1834</v>
      </c>
      <c r="D12134" s="61" t="s">
        <v>2230</v>
      </c>
    </row>
    <row r="12135" spans="1:4" hidden="1" x14ac:dyDescent="0.25">
      <c r="A12135" s="61" t="s">
        <v>319</v>
      </c>
      <c r="B12135" s="61" t="s">
        <v>320</v>
      </c>
      <c r="C12135">
        <v>1835</v>
      </c>
      <c r="D12135" s="61" t="s">
        <v>2230</v>
      </c>
    </row>
    <row r="12136" spans="1:4" hidden="1" x14ac:dyDescent="0.25">
      <c r="A12136" s="61" t="s">
        <v>319</v>
      </c>
      <c r="B12136" s="61" t="s">
        <v>320</v>
      </c>
      <c r="C12136">
        <v>1836</v>
      </c>
      <c r="D12136" s="61" t="s">
        <v>2230</v>
      </c>
    </row>
    <row r="12137" spans="1:4" hidden="1" x14ac:dyDescent="0.25">
      <c r="A12137" s="61" t="s">
        <v>319</v>
      </c>
      <c r="B12137" s="61" t="s">
        <v>320</v>
      </c>
      <c r="C12137">
        <v>1837</v>
      </c>
      <c r="D12137" s="61" t="s">
        <v>2230</v>
      </c>
    </row>
    <row r="12138" spans="1:4" hidden="1" x14ac:dyDescent="0.25">
      <c r="A12138" s="61" t="s">
        <v>319</v>
      </c>
      <c r="B12138" s="61" t="s">
        <v>320</v>
      </c>
      <c r="C12138">
        <v>1838</v>
      </c>
      <c r="D12138" s="61" t="s">
        <v>2230</v>
      </c>
    </row>
    <row r="12139" spans="1:4" hidden="1" x14ac:dyDescent="0.25">
      <c r="A12139" s="61" t="s">
        <v>319</v>
      </c>
      <c r="B12139" s="61" t="s">
        <v>320</v>
      </c>
      <c r="C12139">
        <v>1839</v>
      </c>
      <c r="D12139" s="61" t="s">
        <v>2230</v>
      </c>
    </row>
    <row r="12140" spans="1:4" hidden="1" x14ac:dyDescent="0.25">
      <c r="A12140" s="61" t="s">
        <v>319</v>
      </c>
      <c r="B12140" s="61" t="s">
        <v>320</v>
      </c>
      <c r="C12140">
        <v>1840</v>
      </c>
      <c r="D12140" s="61" t="s">
        <v>2230</v>
      </c>
    </row>
    <row r="12141" spans="1:4" hidden="1" x14ac:dyDescent="0.25">
      <c r="A12141" s="61" t="s">
        <v>319</v>
      </c>
      <c r="B12141" s="61" t="s">
        <v>320</v>
      </c>
      <c r="C12141">
        <v>1841</v>
      </c>
      <c r="D12141" s="61" t="s">
        <v>2230</v>
      </c>
    </row>
    <row r="12142" spans="1:4" hidden="1" x14ac:dyDescent="0.25">
      <c r="A12142" s="61" t="s">
        <v>319</v>
      </c>
      <c r="B12142" s="61" t="s">
        <v>320</v>
      </c>
      <c r="C12142">
        <v>1842</v>
      </c>
      <c r="D12142" s="61" t="s">
        <v>2230</v>
      </c>
    </row>
    <row r="12143" spans="1:4" hidden="1" x14ac:dyDescent="0.25">
      <c r="A12143" s="61" t="s">
        <v>319</v>
      </c>
      <c r="B12143" s="61" t="s">
        <v>320</v>
      </c>
      <c r="C12143">
        <v>1843</v>
      </c>
      <c r="D12143" s="61" t="s">
        <v>2230</v>
      </c>
    </row>
    <row r="12144" spans="1:4" hidden="1" x14ac:dyDescent="0.25">
      <c r="A12144" s="61" t="s">
        <v>319</v>
      </c>
      <c r="B12144" s="61" t="s">
        <v>320</v>
      </c>
      <c r="C12144">
        <v>1844</v>
      </c>
      <c r="D12144" s="61" t="s">
        <v>1510</v>
      </c>
    </row>
    <row r="12145" spans="1:4" hidden="1" x14ac:dyDescent="0.25">
      <c r="A12145" s="61" t="s">
        <v>319</v>
      </c>
      <c r="B12145" s="61" t="s">
        <v>320</v>
      </c>
      <c r="C12145">
        <v>1845</v>
      </c>
      <c r="D12145" s="61" t="s">
        <v>1510</v>
      </c>
    </row>
    <row r="12146" spans="1:4" hidden="1" x14ac:dyDescent="0.25">
      <c r="A12146" s="61" t="s">
        <v>319</v>
      </c>
      <c r="B12146" s="61" t="s">
        <v>320</v>
      </c>
      <c r="C12146">
        <v>1846</v>
      </c>
      <c r="D12146" s="61" t="s">
        <v>2229</v>
      </c>
    </row>
    <row r="12147" spans="1:4" hidden="1" x14ac:dyDescent="0.25">
      <c r="A12147" s="61" t="s">
        <v>319</v>
      </c>
      <c r="B12147" s="61" t="s">
        <v>320</v>
      </c>
      <c r="C12147">
        <v>1847</v>
      </c>
      <c r="D12147" s="61" t="s">
        <v>548</v>
      </c>
    </row>
    <row r="12148" spans="1:4" hidden="1" x14ac:dyDescent="0.25">
      <c r="A12148" s="61" t="s">
        <v>319</v>
      </c>
      <c r="B12148" s="61" t="s">
        <v>320</v>
      </c>
      <c r="C12148">
        <v>1848</v>
      </c>
      <c r="D12148" s="61" t="s">
        <v>1511</v>
      </c>
    </row>
    <row r="12149" spans="1:4" hidden="1" x14ac:dyDescent="0.25">
      <c r="A12149" s="61" t="s">
        <v>319</v>
      </c>
      <c r="B12149" s="61" t="s">
        <v>320</v>
      </c>
      <c r="C12149">
        <v>1849</v>
      </c>
      <c r="D12149" s="61" t="s">
        <v>1511</v>
      </c>
    </row>
    <row r="12150" spans="1:4" hidden="1" x14ac:dyDescent="0.25">
      <c r="A12150" s="61" t="s">
        <v>319</v>
      </c>
      <c r="B12150" s="61" t="s">
        <v>320</v>
      </c>
      <c r="C12150">
        <v>1850</v>
      </c>
      <c r="D12150" s="61" t="s">
        <v>1511</v>
      </c>
    </row>
    <row r="12151" spans="1:4" hidden="1" x14ac:dyDescent="0.25">
      <c r="A12151" s="61" t="s">
        <v>319</v>
      </c>
      <c r="B12151" s="61" t="s">
        <v>320</v>
      </c>
      <c r="C12151">
        <v>1851</v>
      </c>
      <c r="D12151" s="61" t="s">
        <v>1511</v>
      </c>
    </row>
    <row r="12152" spans="1:4" hidden="1" x14ac:dyDescent="0.25">
      <c r="A12152" s="61" t="s">
        <v>319</v>
      </c>
      <c r="B12152" s="61" t="s">
        <v>320</v>
      </c>
      <c r="C12152">
        <v>1852</v>
      </c>
      <c r="D12152" s="61" t="s">
        <v>1511</v>
      </c>
    </row>
    <row r="12153" spans="1:4" hidden="1" x14ac:dyDescent="0.25">
      <c r="A12153" s="61" t="s">
        <v>319</v>
      </c>
      <c r="B12153" s="61" t="s">
        <v>320</v>
      </c>
      <c r="C12153">
        <v>1853</v>
      </c>
      <c r="D12153" s="61" t="s">
        <v>1511</v>
      </c>
    </row>
    <row r="12154" spans="1:4" hidden="1" x14ac:dyDescent="0.25">
      <c r="A12154" s="61" t="s">
        <v>319</v>
      </c>
      <c r="B12154" s="61" t="s">
        <v>320</v>
      </c>
      <c r="C12154">
        <v>1854</v>
      </c>
      <c r="D12154" s="61" t="s">
        <v>1511</v>
      </c>
    </row>
    <row r="12155" spans="1:4" hidden="1" x14ac:dyDescent="0.25">
      <c r="A12155" s="61" t="s">
        <v>319</v>
      </c>
      <c r="B12155" s="61" t="s">
        <v>320</v>
      </c>
      <c r="C12155">
        <v>1855</v>
      </c>
      <c r="D12155" s="61" t="s">
        <v>1511</v>
      </c>
    </row>
    <row r="12156" spans="1:4" hidden="1" x14ac:dyDescent="0.25">
      <c r="A12156" s="61" t="s">
        <v>319</v>
      </c>
      <c r="B12156" s="61" t="s">
        <v>320</v>
      </c>
      <c r="C12156">
        <v>1856</v>
      </c>
      <c r="D12156" s="61" t="s">
        <v>1511</v>
      </c>
    </row>
    <row r="12157" spans="1:4" hidden="1" x14ac:dyDescent="0.25">
      <c r="A12157" s="61" t="s">
        <v>319</v>
      </c>
      <c r="B12157" s="61" t="s">
        <v>320</v>
      </c>
      <c r="C12157">
        <v>1857</v>
      </c>
      <c r="D12157" s="61" t="s">
        <v>1511</v>
      </c>
    </row>
    <row r="12158" spans="1:4" hidden="1" x14ac:dyDescent="0.25">
      <c r="A12158" s="61" t="s">
        <v>319</v>
      </c>
      <c r="B12158" s="61" t="s">
        <v>320</v>
      </c>
      <c r="C12158">
        <v>1858</v>
      </c>
      <c r="D12158" s="61" t="s">
        <v>1511</v>
      </c>
    </row>
    <row r="12159" spans="1:4" hidden="1" x14ac:dyDescent="0.25">
      <c r="A12159" s="61" t="s">
        <v>319</v>
      </c>
      <c r="B12159" s="61" t="s">
        <v>320</v>
      </c>
      <c r="C12159">
        <v>1859</v>
      </c>
      <c r="D12159" s="61" t="s">
        <v>1511</v>
      </c>
    </row>
    <row r="12160" spans="1:4" hidden="1" x14ac:dyDescent="0.25">
      <c r="A12160" s="61" t="s">
        <v>319</v>
      </c>
      <c r="B12160" s="61" t="s">
        <v>320</v>
      </c>
      <c r="C12160">
        <v>1860</v>
      </c>
      <c r="D12160" s="61" t="s">
        <v>2448</v>
      </c>
    </row>
    <row r="12161" spans="1:4" hidden="1" x14ac:dyDescent="0.25">
      <c r="A12161" s="61" t="s">
        <v>319</v>
      </c>
      <c r="B12161" s="61" t="s">
        <v>320</v>
      </c>
      <c r="C12161">
        <v>1861</v>
      </c>
      <c r="D12161" s="61" t="s">
        <v>2448</v>
      </c>
    </row>
    <row r="12162" spans="1:4" hidden="1" x14ac:dyDescent="0.25">
      <c r="A12162" s="61" t="s">
        <v>319</v>
      </c>
      <c r="B12162" s="61" t="s">
        <v>320</v>
      </c>
      <c r="C12162">
        <v>1862</v>
      </c>
      <c r="D12162" s="61" t="s">
        <v>2448</v>
      </c>
    </row>
    <row r="12163" spans="1:4" hidden="1" x14ac:dyDescent="0.25">
      <c r="A12163" s="61" t="s">
        <v>319</v>
      </c>
      <c r="B12163" s="61" t="s">
        <v>320</v>
      </c>
      <c r="C12163">
        <v>1863</v>
      </c>
      <c r="D12163" s="61" t="s">
        <v>2448</v>
      </c>
    </row>
    <row r="12164" spans="1:4" hidden="1" x14ac:dyDescent="0.25">
      <c r="A12164" s="61" t="s">
        <v>319</v>
      </c>
      <c r="B12164" s="61" t="s">
        <v>320</v>
      </c>
      <c r="C12164">
        <v>1864</v>
      </c>
      <c r="D12164" s="61" t="s">
        <v>2448</v>
      </c>
    </row>
    <row r="12165" spans="1:4" hidden="1" x14ac:dyDescent="0.25">
      <c r="A12165" s="61" t="s">
        <v>319</v>
      </c>
      <c r="B12165" s="61" t="s">
        <v>320</v>
      </c>
      <c r="C12165">
        <v>1865</v>
      </c>
      <c r="D12165" s="61" t="s">
        <v>2448</v>
      </c>
    </row>
    <row r="12166" spans="1:4" hidden="1" x14ac:dyDescent="0.25">
      <c r="A12166" s="61" t="s">
        <v>319</v>
      </c>
      <c r="B12166" s="61" t="s">
        <v>320</v>
      </c>
      <c r="C12166">
        <v>1866</v>
      </c>
      <c r="D12166" s="61" t="s">
        <v>2448</v>
      </c>
    </row>
    <row r="12167" spans="1:4" hidden="1" x14ac:dyDescent="0.25">
      <c r="A12167" s="61" t="s">
        <v>319</v>
      </c>
      <c r="B12167" s="61" t="s">
        <v>320</v>
      </c>
      <c r="C12167">
        <v>1867</v>
      </c>
      <c r="D12167" s="61" t="s">
        <v>2448</v>
      </c>
    </row>
    <row r="12168" spans="1:4" hidden="1" x14ac:dyDescent="0.25">
      <c r="A12168" s="61" t="s">
        <v>319</v>
      </c>
      <c r="B12168" s="61" t="s">
        <v>320</v>
      </c>
      <c r="C12168">
        <v>1868</v>
      </c>
      <c r="D12168" s="61" t="s">
        <v>2448</v>
      </c>
    </row>
    <row r="12169" spans="1:4" hidden="1" x14ac:dyDescent="0.25">
      <c r="A12169" s="61" t="s">
        <v>319</v>
      </c>
      <c r="B12169" s="61" t="s">
        <v>320</v>
      </c>
      <c r="C12169">
        <v>1869</v>
      </c>
      <c r="D12169" s="61" t="s">
        <v>2448</v>
      </c>
    </row>
    <row r="12170" spans="1:4" hidden="1" x14ac:dyDescent="0.25">
      <c r="A12170" s="61" t="s">
        <v>319</v>
      </c>
      <c r="B12170" s="61" t="s">
        <v>320</v>
      </c>
      <c r="C12170">
        <v>1870</v>
      </c>
      <c r="D12170" s="61" t="s">
        <v>2448</v>
      </c>
    </row>
    <row r="12171" spans="1:4" hidden="1" x14ac:dyDescent="0.25">
      <c r="A12171" s="61" t="s">
        <v>319</v>
      </c>
      <c r="B12171" s="61" t="s">
        <v>320</v>
      </c>
      <c r="C12171">
        <v>1871</v>
      </c>
      <c r="D12171" s="61" t="s">
        <v>2448</v>
      </c>
    </row>
    <row r="12172" spans="1:4" hidden="1" x14ac:dyDescent="0.25">
      <c r="A12172" s="61" t="s">
        <v>319</v>
      </c>
      <c r="B12172" s="61" t="s">
        <v>320</v>
      </c>
      <c r="C12172">
        <v>1872</v>
      </c>
      <c r="D12172" s="61" t="s">
        <v>2448</v>
      </c>
    </row>
    <row r="12173" spans="1:4" hidden="1" x14ac:dyDescent="0.25">
      <c r="A12173" s="61" t="s">
        <v>319</v>
      </c>
      <c r="B12173" s="61" t="s">
        <v>320</v>
      </c>
      <c r="C12173">
        <v>1873</v>
      </c>
      <c r="D12173" s="61" t="s">
        <v>2448</v>
      </c>
    </row>
    <row r="12174" spans="1:4" hidden="1" x14ac:dyDescent="0.25">
      <c r="A12174" s="61" t="s">
        <v>319</v>
      </c>
      <c r="B12174" s="61" t="s">
        <v>320</v>
      </c>
      <c r="C12174">
        <v>1874</v>
      </c>
      <c r="D12174" s="61" t="s">
        <v>2448</v>
      </c>
    </row>
    <row r="12175" spans="1:4" hidden="1" x14ac:dyDescent="0.25">
      <c r="A12175" s="61" t="s">
        <v>319</v>
      </c>
      <c r="B12175" s="61" t="s">
        <v>320</v>
      </c>
      <c r="C12175">
        <v>1875</v>
      </c>
      <c r="D12175" s="61" t="s">
        <v>2448</v>
      </c>
    </row>
    <row r="12176" spans="1:4" hidden="1" x14ac:dyDescent="0.25">
      <c r="A12176" s="61" t="s">
        <v>319</v>
      </c>
      <c r="B12176" s="61" t="s">
        <v>320</v>
      </c>
      <c r="C12176">
        <v>1876</v>
      </c>
      <c r="D12176" s="61" t="s">
        <v>2448</v>
      </c>
    </row>
    <row r="12177" spans="1:4" hidden="1" x14ac:dyDescent="0.25">
      <c r="A12177" s="61" t="s">
        <v>319</v>
      </c>
      <c r="B12177" s="61" t="s">
        <v>320</v>
      </c>
      <c r="C12177">
        <v>1877</v>
      </c>
      <c r="D12177" s="61" t="s">
        <v>2448</v>
      </c>
    </row>
    <row r="12178" spans="1:4" hidden="1" x14ac:dyDescent="0.25">
      <c r="A12178" s="61" t="s">
        <v>319</v>
      </c>
      <c r="B12178" s="61" t="s">
        <v>320</v>
      </c>
      <c r="C12178">
        <v>1878</v>
      </c>
      <c r="D12178" s="61" t="s">
        <v>2448</v>
      </c>
    </row>
    <row r="12179" spans="1:4" hidden="1" x14ac:dyDescent="0.25">
      <c r="A12179" s="61" t="s">
        <v>319</v>
      </c>
      <c r="B12179" s="61" t="s">
        <v>320</v>
      </c>
      <c r="C12179">
        <v>1879</v>
      </c>
      <c r="D12179" s="61" t="s">
        <v>2448</v>
      </c>
    </row>
    <row r="12180" spans="1:4" hidden="1" x14ac:dyDescent="0.25">
      <c r="A12180" s="61" t="s">
        <v>319</v>
      </c>
      <c r="B12180" s="61" t="s">
        <v>320</v>
      </c>
      <c r="C12180">
        <v>1880</v>
      </c>
      <c r="D12180" s="61" t="s">
        <v>2448</v>
      </c>
    </row>
    <row r="12181" spans="1:4" hidden="1" x14ac:dyDescent="0.25">
      <c r="A12181" s="61" t="s">
        <v>319</v>
      </c>
      <c r="B12181" s="61" t="s">
        <v>320</v>
      </c>
      <c r="C12181">
        <v>1881</v>
      </c>
      <c r="D12181" s="61" t="s">
        <v>2448</v>
      </c>
    </row>
    <row r="12182" spans="1:4" hidden="1" x14ac:dyDescent="0.25">
      <c r="A12182" s="61" t="s">
        <v>319</v>
      </c>
      <c r="B12182" s="61" t="s">
        <v>320</v>
      </c>
      <c r="C12182">
        <v>1882</v>
      </c>
      <c r="D12182" s="61" t="s">
        <v>2448</v>
      </c>
    </row>
    <row r="12183" spans="1:4" hidden="1" x14ac:dyDescent="0.25">
      <c r="A12183" s="61" t="s">
        <v>319</v>
      </c>
      <c r="B12183" s="61" t="s">
        <v>320</v>
      </c>
      <c r="C12183">
        <v>1883</v>
      </c>
      <c r="D12183" s="61" t="s">
        <v>2448</v>
      </c>
    </row>
    <row r="12184" spans="1:4" hidden="1" x14ac:dyDescent="0.25">
      <c r="A12184" s="61" t="s">
        <v>319</v>
      </c>
      <c r="B12184" s="61" t="s">
        <v>320</v>
      </c>
      <c r="C12184">
        <v>1884</v>
      </c>
      <c r="D12184" s="61" t="s">
        <v>2448</v>
      </c>
    </row>
    <row r="12185" spans="1:4" hidden="1" x14ac:dyDescent="0.25">
      <c r="A12185" s="61" t="s">
        <v>319</v>
      </c>
      <c r="B12185" s="61" t="s">
        <v>320</v>
      </c>
      <c r="C12185">
        <v>1885</v>
      </c>
      <c r="D12185" s="61" t="s">
        <v>2448</v>
      </c>
    </row>
    <row r="12186" spans="1:4" hidden="1" x14ac:dyDescent="0.25">
      <c r="A12186" s="61" t="s">
        <v>319</v>
      </c>
      <c r="B12186" s="61" t="s">
        <v>320</v>
      </c>
      <c r="C12186">
        <v>1886</v>
      </c>
      <c r="D12186" s="61" t="s">
        <v>2448</v>
      </c>
    </row>
    <row r="12187" spans="1:4" hidden="1" x14ac:dyDescent="0.25">
      <c r="A12187" s="61" t="s">
        <v>319</v>
      </c>
      <c r="B12187" s="61" t="s">
        <v>320</v>
      </c>
      <c r="C12187">
        <v>1887</v>
      </c>
      <c r="D12187" s="61" t="s">
        <v>2448</v>
      </c>
    </row>
    <row r="12188" spans="1:4" hidden="1" x14ac:dyDescent="0.25">
      <c r="A12188" s="61" t="s">
        <v>319</v>
      </c>
      <c r="B12188" s="61" t="s">
        <v>320</v>
      </c>
      <c r="C12188">
        <v>1888</v>
      </c>
      <c r="D12188" s="61" t="s">
        <v>2448</v>
      </c>
    </row>
    <row r="12189" spans="1:4" hidden="1" x14ac:dyDescent="0.25">
      <c r="A12189" s="61" t="s">
        <v>319</v>
      </c>
      <c r="B12189" s="61" t="s">
        <v>320</v>
      </c>
      <c r="C12189">
        <v>1889</v>
      </c>
      <c r="D12189" s="61" t="s">
        <v>2448</v>
      </c>
    </row>
    <row r="12190" spans="1:4" hidden="1" x14ac:dyDescent="0.25">
      <c r="A12190" s="61" t="s">
        <v>319</v>
      </c>
      <c r="B12190" s="61" t="s">
        <v>320</v>
      </c>
      <c r="C12190">
        <v>1890</v>
      </c>
      <c r="D12190" s="61" t="s">
        <v>2448</v>
      </c>
    </row>
    <row r="12191" spans="1:4" hidden="1" x14ac:dyDescent="0.25">
      <c r="A12191" s="61" t="s">
        <v>319</v>
      </c>
      <c r="B12191" s="61" t="s">
        <v>320</v>
      </c>
      <c r="C12191">
        <v>1891</v>
      </c>
      <c r="D12191" s="61" t="s">
        <v>2448</v>
      </c>
    </row>
    <row r="12192" spans="1:4" hidden="1" x14ac:dyDescent="0.25">
      <c r="A12192" s="61" t="s">
        <v>319</v>
      </c>
      <c r="B12192" s="61" t="s">
        <v>320</v>
      </c>
      <c r="C12192">
        <v>1892</v>
      </c>
      <c r="D12192" s="61" t="s">
        <v>2448</v>
      </c>
    </row>
    <row r="12193" spans="1:4" hidden="1" x14ac:dyDescent="0.25">
      <c r="A12193" s="61" t="s">
        <v>319</v>
      </c>
      <c r="B12193" s="61" t="s">
        <v>320</v>
      </c>
      <c r="C12193">
        <v>1893</v>
      </c>
      <c r="D12193" s="61" t="s">
        <v>2448</v>
      </c>
    </row>
    <row r="12194" spans="1:4" hidden="1" x14ac:dyDescent="0.25">
      <c r="A12194" s="61" t="s">
        <v>319</v>
      </c>
      <c r="B12194" s="61" t="s">
        <v>320</v>
      </c>
      <c r="C12194">
        <v>1894</v>
      </c>
      <c r="D12194" s="61" t="s">
        <v>2448</v>
      </c>
    </row>
    <row r="12195" spans="1:4" hidden="1" x14ac:dyDescent="0.25">
      <c r="A12195" s="61" t="s">
        <v>319</v>
      </c>
      <c r="B12195" s="61" t="s">
        <v>320</v>
      </c>
      <c r="C12195">
        <v>1895</v>
      </c>
      <c r="D12195" s="61" t="s">
        <v>2448</v>
      </c>
    </row>
    <row r="12196" spans="1:4" hidden="1" x14ac:dyDescent="0.25">
      <c r="A12196" s="61" t="s">
        <v>319</v>
      </c>
      <c r="B12196" s="61" t="s">
        <v>320</v>
      </c>
      <c r="C12196">
        <v>1896</v>
      </c>
      <c r="D12196" s="61" t="s">
        <v>2448</v>
      </c>
    </row>
    <row r="12197" spans="1:4" hidden="1" x14ac:dyDescent="0.25">
      <c r="A12197" s="61" t="s">
        <v>319</v>
      </c>
      <c r="B12197" s="61" t="s">
        <v>320</v>
      </c>
      <c r="C12197">
        <v>1897</v>
      </c>
      <c r="D12197" s="61" t="s">
        <v>2448</v>
      </c>
    </row>
    <row r="12198" spans="1:4" hidden="1" x14ac:dyDescent="0.25">
      <c r="A12198" s="61" t="s">
        <v>319</v>
      </c>
      <c r="B12198" s="61" t="s">
        <v>320</v>
      </c>
      <c r="C12198">
        <v>1898</v>
      </c>
      <c r="D12198" s="61" t="s">
        <v>2467</v>
      </c>
    </row>
    <row r="12199" spans="1:4" hidden="1" x14ac:dyDescent="0.25">
      <c r="A12199" s="61" t="s">
        <v>319</v>
      </c>
      <c r="B12199" s="61" t="s">
        <v>320</v>
      </c>
      <c r="C12199">
        <v>1899</v>
      </c>
      <c r="D12199" s="61" t="s">
        <v>2467</v>
      </c>
    </row>
    <row r="12200" spans="1:4" hidden="1" x14ac:dyDescent="0.25">
      <c r="A12200" s="61" t="s">
        <v>319</v>
      </c>
      <c r="B12200" s="61" t="s">
        <v>320</v>
      </c>
      <c r="C12200">
        <v>1900</v>
      </c>
      <c r="D12200" s="61" t="s">
        <v>2467</v>
      </c>
    </row>
    <row r="12201" spans="1:4" hidden="1" x14ac:dyDescent="0.25">
      <c r="A12201" s="61" t="s">
        <v>319</v>
      </c>
      <c r="B12201" s="61" t="s">
        <v>320</v>
      </c>
      <c r="C12201">
        <v>1901</v>
      </c>
      <c r="D12201" s="61" t="s">
        <v>2467</v>
      </c>
    </row>
    <row r="12202" spans="1:4" hidden="1" x14ac:dyDescent="0.25">
      <c r="A12202" s="61" t="s">
        <v>319</v>
      </c>
      <c r="B12202" s="61" t="s">
        <v>320</v>
      </c>
      <c r="C12202">
        <v>1902</v>
      </c>
      <c r="D12202" s="61" t="s">
        <v>2467</v>
      </c>
    </row>
    <row r="12203" spans="1:4" hidden="1" x14ac:dyDescent="0.25">
      <c r="A12203" s="61" t="s">
        <v>319</v>
      </c>
      <c r="B12203" s="61" t="s">
        <v>320</v>
      </c>
      <c r="C12203">
        <v>1903</v>
      </c>
      <c r="D12203" s="61" t="s">
        <v>2467</v>
      </c>
    </row>
    <row r="12204" spans="1:4" hidden="1" x14ac:dyDescent="0.25">
      <c r="A12204" s="61" t="s">
        <v>319</v>
      </c>
      <c r="B12204" s="61" t="s">
        <v>320</v>
      </c>
      <c r="C12204">
        <v>1904</v>
      </c>
      <c r="D12204" s="61" t="s">
        <v>2450</v>
      </c>
    </row>
    <row r="12205" spans="1:4" hidden="1" x14ac:dyDescent="0.25">
      <c r="A12205" s="61" t="s">
        <v>319</v>
      </c>
      <c r="B12205" s="61" t="s">
        <v>320</v>
      </c>
      <c r="C12205">
        <v>1905</v>
      </c>
      <c r="D12205" s="61" t="s">
        <v>2450</v>
      </c>
    </row>
    <row r="12206" spans="1:4" hidden="1" x14ac:dyDescent="0.25">
      <c r="A12206" s="61" t="s">
        <v>319</v>
      </c>
      <c r="B12206" s="61" t="s">
        <v>320</v>
      </c>
      <c r="C12206">
        <v>1906</v>
      </c>
      <c r="D12206" s="61" t="s">
        <v>2450</v>
      </c>
    </row>
    <row r="12207" spans="1:4" hidden="1" x14ac:dyDescent="0.25">
      <c r="A12207" s="61" t="s">
        <v>319</v>
      </c>
      <c r="B12207" s="61" t="s">
        <v>320</v>
      </c>
      <c r="C12207">
        <v>1907</v>
      </c>
      <c r="D12207" s="61" t="s">
        <v>2450</v>
      </c>
    </row>
    <row r="12208" spans="1:4" hidden="1" x14ac:dyDescent="0.25">
      <c r="A12208" s="61" t="s">
        <v>319</v>
      </c>
      <c r="B12208" s="61" t="s">
        <v>320</v>
      </c>
      <c r="C12208">
        <v>1908</v>
      </c>
      <c r="D12208" s="61" t="s">
        <v>2450</v>
      </c>
    </row>
    <row r="12209" spans="1:4" hidden="1" x14ac:dyDescent="0.25">
      <c r="A12209" s="61" t="s">
        <v>319</v>
      </c>
      <c r="B12209" s="61" t="s">
        <v>320</v>
      </c>
      <c r="C12209">
        <v>1909</v>
      </c>
      <c r="D12209" s="61" t="s">
        <v>2450</v>
      </c>
    </row>
    <row r="12210" spans="1:4" hidden="1" x14ac:dyDescent="0.25">
      <c r="A12210" s="61" t="s">
        <v>319</v>
      </c>
      <c r="B12210" s="61" t="s">
        <v>320</v>
      </c>
      <c r="C12210">
        <v>1910</v>
      </c>
      <c r="D12210" s="61" t="s">
        <v>2467</v>
      </c>
    </row>
    <row r="12211" spans="1:4" hidden="1" x14ac:dyDescent="0.25">
      <c r="A12211" s="61" t="s">
        <v>319</v>
      </c>
      <c r="B12211" s="61" t="s">
        <v>320</v>
      </c>
      <c r="C12211">
        <v>1911</v>
      </c>
      <c r="D12211" s="61" t="s">
        <v>2450</v>
      </c>
    </row>
    <row r="12212" spans="1:4" hidden="1" x14ac:dyDescent="0.25">
      <c r="A12212" s="61" t="s">
        <v>319</v>
      </c>
      <c r="B12212" s="61" t="s">
        <v>320</v>
      </c>
      <c r="C12212">
        <v>1912</v>
      </c>
      <c r="D12212" s="61" t="s">
        <v>2645</v>
      </c>
    </row>
    <row r="12213" spans="1:4" hidden="1" x14ac:dyDescent="0.25">
      <c r="A12213" s="61" t="s">
        <v>319</v>
      </c>
      <c r="B12213" s="61" t="s">
        <v>320</v>
      </c>
      <c r="C12213">
        <v>1913</v>
      </c>
      <c r="D12213" s="61" t="s">
        <v>2645</v>
      </c>
    </row>
    <row r="12214" spans="1:4" hidden="1" x14ac:dyDescent="0.25">
      <c r="A12214" s="61" t="s">
        <v>319</v>
      </c>
      <c r="B12214" s="61" t="s">
        <v>320</v>
      </c>
      <c r="C12214">
        <v>1914</v>
      </c>
      <c r="D12214" s="61" t="s">
        <v>2645</v>
      </c>
    </row>
    <row r="12215" spans="1:4" hidden="1" x14ac:dyDescent="0.25">
      <c r="A12215" s="61" t="s">
        <v>319</v>
      </c>
      <c r="B12215" s="61" t="s">
        <v>320</v>
      </c>
      <c r="C12215">
        <v>1915</v>
      </c>
      <c r="D12215" s="61" t="s">
        <v>1846</v>
      </c>
    </row>
    <row r="12216" spans="1:4" hidden="1" x14ac:dyDescent="0.25">
      <c r="A12216" s="61" t="s">
        <v>319</v>
      </c>
      <c r="B12216" s="61" t="s">
        <v>320</v>
      </c>
      <c r="C12216">
        <v>1916</v>
      </c>
      <c r="D12216" s="61" t="s">
        <v>2623</v>
      </c>
    </row>
    <row r="12217" spans="1:4" hidden="1" x14ac:dyDescent="0.25">
      <c r="A12217" s="61" t="s">
        <v>319</v>
      </c>
      <c r="B12217" s="61" t="s">
        <v>320</v>
      </c>
      <c r="C12217">
        <v>1917</v>
      </c>
      <c r="D12217" s="61" t="s">
        <v>2623</v>
      </c>
    </row>
    <row r="12218" spans="1:4" hidden="1" x14ac:dyDescent="0.25">
      <c r="A12218" s="61" t="s">
        <v>319</v>
      </c>
      <c r="B12218" s="61" t="s">
        <v>320</v>
      </c>
      <c r="C12218">
        <v>1918</v>
      </c>
      <c r="D12218" s="61" t="s">
        <v>2623</v>
      </c>
    </row>
    <row r="12219" spans="1:4" hidden="1" x14ac:dyDescent="0.25">
      <c r="A12219" s="61" t="s">
        <v>319</v>
      </c>
      <c r="B12219" s="61" t="s">
        <v>320</v>
      </c>
      <c r="C12219">
        <v>1919</v>
      </c>
      <c r="D12219" s="61" t="s">
        <v>2623</v>
      </c>
    </row>
    <row r="12220" spans="1:4" hidden="1" x14ac:dyDescent="0.25">
      <c r="A12220" s="61" t="s">
        <v>319</v>
      </c>
      <c r="B12220" s="61" t="s">
        <v>320</v>
      </c>
      <c r="C12220">
        <v>1920</v>
      </c>
      <c r="D12220" s="61" t="s">
        <v>2623</v>
      </c>
    </row>
    <row r="12221" spans="1:4" hidden="1" x14ac:dyDescent="0.25">
      <c r="A12221" s="61" t="s">
        <v>319</v>
      </c>
      <c r="B12221" s="61" t="s">
        <v>320</v>
      </c>
      <c r="C12221">
        <v>1921</v>
      </c>
      <c r="D12221" s="61" t="s">
        <v>2623</v>
      </c>
    </row>
    <row r="12222" spans="1:4" hidden="1" x14ac:dyDescent="0.25">
      <c r="A12222" s="61" t="s">
        <v>319</v>
      </c>
      <c r="B12222" s="61" t="s">
        <v>320</v>
      </c>
      <c r="C12222">
        <v>1922</v>
      </c>
      <c r="D12222" s="61" t="s">
        <v>2623</v>
      </c>
    </row>
    <row r="12223" spans="1:4" hidden="1" x14ac:dyDescent="0.25">
      <c r="A12223" s="61" t="s">
        <v>319</v>
      </c>
      <c r="B12223" s="61" t="s">
        <v>320</v>
      </c>
      <c r="C12223">
        <v>1923</v>
      </c>
      <c r="D12223" s="61" t="s">
        <v>2623</v>
      </c>
    </row>
    <row r="12224" spans="1:4" hidden="1" x14ac:dyDescent="0.25">
      <c r="A12224" s="61" t="s">
        <v>319</v>
      </c>
      <c r="B12224" s="61" t="s">
        <v>320</v>
      </c>
      <c r="C12224">
        <v>1924</v>
      </c>
      <c r="D12224" s="61" t="s">
        <v>2623</v>
      </c>
    </row>
    <row r="12225" spans="1:4" hidden="1" x14ac:dyDescent="0.25">
      <c r="A12225" s="61" t="s">
        <v>319</v>
      </c>
      <c r="B12225" s="61" t="s">
        <v>320</v>
      </c>
      <c r="C12225">
        <v>1925</v>
      </c>
      <c r="D12225" s="61" t="s">
        <v>2623</v>
      </c>
    </row>
    <row r="12226" spans="1:4" hidden="1" x14ac:dyDescent="0.25">
      <c r="A12226" s="61" t="s">
        <v>319</v>
      </c>
      <c r="B12226" s="61" t="s">
        <v>320</v>
      </c>
      <c r="C12226">
        <v>1926</v>
      </c>
      <c r="D12226" s="61" t="s">
        <v>2623</v>
      </c>
    </row>
    <row r="12227" spans="1:4" hidden="1" x14ac:dyDescent="0.25">
      <c r="A12227" s="61" t="s">
        <v>319</v>
      </c>
      <c r="B12227" s="61" t="s">
        <v>320</v>
      </c>
      <c r="C12227">
        <v>1927</v>
      </c>
      <c r="D12227" s="61" t="s">
        <v>2623</v>
      </c>
    </row>
    <row r="12228" spans="1:4" hidden="1" x14ac:dyDescent="0.25">
      <c r="A12228" s="61" t="s">
        <v>319</v>
      </c>
      <c r="B12228" s="61" t="s">
        <v>320</v>
      </c>
      <c r="C12228">
        <v>1928</v>
      </c>
      <c r="D12228" s="61" t="s">
        <v>2623</v>
      </c>
    </row>
    <row r="12229" spans="1:4" hidden="1" x14ac:dyDescent="0.25">
      <c r="A12229" s="61" t="s">
        <v>319</v>
      </c>
      <c r="B12229" s="61" t="s">
        <v>320</v>
      </c>
      <c r="C12229">
        <v>1929</v>
      </c>
      <c r="D12229" s="61" t="s">
        <v>2623</v>
      </c>
    </row>
    <row r="12230" spans="1:4" hidden="1" x14ac:dyDescent="0.25">
      <c r="A12230" s="61" t="s">
        <v>319</v>
      </c>
      <c r="B12230" s="61" t="s">
        <v>320</v>
      </c>
      <c r="C12230">
        <v>1930</v>
      </c>
      <c r="D12230" s="61" t="s">
        <v>2534</v>
      </c>
    </row>
    <row r="12231" spans="1:4" hidden="1" x14ac:dyDescent="0.25">
      <c r="A12231" s="61" t="s">
        <v>319</v>
      </c>
      <c r="B12231" s="61" t="s">
        <v>320</v>
      </c>
      <c r="C12231">
        <v>1931</v>
      </c>
      <c r="D12231" s="61" t="s">
        <v>2534</v>
      </c>
    </row>
    <row r="12232" spans="1:4" hidden="1" x14ac:dyDescent="0.25">
      <c r="A12232" s="61" t="s">
        <v>319</v>
      </c>
      <c r="B12232" s="61" t="s">
        <v>320</v>
      </c>
      <c r="C12232">
        <v>1932</v>
      </c>
      <c r="D12232" s="61" t="s">
        <v>2534</v>
      </c>
    </row>
    <row r="12233" spans="1:4" hidden="1" x14ac:dyDescent="0.25">
      <c r="A12233" s="61" t="s">
        <v>319</v>
      </c>
      <c r="B12233" s="61" t="s">
        <v>320</v>
      </c>
      <c r="C12233">
        <v>1933</v>
      </c>
      <c r="D12233" s="61" t="s">
        <v>2534</v>
      </c>
    </row>
    <row r="12234" spans="1:4" hidden="1" x14ac:dyDescent="0.25">
      <c r="A12234" s="61" t="s">
        <v>319</v>
      </c>
      <c r="B12234" s="61" t="s">
        <v>320</v>
      </c>
      <c r="C12234">
        <v>1934</v>
      </c>
      <c r="D12234" s="61" t="s">
        <v>2534</v>
      </c>
    </row>
    <row r="12235" spans="1:4" hidden="1" x14ac:dyDescent="0.25">
      <c r="A12235" s="61" t="s">
        <v>319</v>
      </c>
      <c r="B12235" s="61" t="s">
        <v>320</v>
      </c>
      <c r="C12235">
        <v>1935</v>
      </c>
      <c r="D12235" s="61" t="s">
        <v>537</v>
      </c>
    </row>
    <row r="12236" spans="1:4" hidden="1" x14ac:dyDescent="0.25">
      <c r="A12236" s="61" t="s">
        <v>319</v>
      </c>
      <c r="B12236" s="61" t="s">
        <v>320</v>
      </c>
      <c r="C12236">
        <v>1936</v>
      </c>
      <c r="D12236" s="61" t="s">
        <v>2230</v>
      </c>
    </row>
    <row r="12237" spans="1:4" hidden="1" x14ac:dyDescent="0.25">
      <c r="A12237" s="61" t="s">
        <v>319</v>
      </c>
      <c r="B12237" s="61" t="s">
        <v>320</v>
      </c>
      <c r="C12237">
        <v>1937</v>
      </c>
      <c r="D12237" s="61" t="s">
        <v>2463</v>
      </c>
    </row>
    <row r="12238" spans="1:4" hidden="1" x14ac:dyDescent="0.25">
      <c r="A12238" s="61" t="s">
        <v>319</v>
      </c>
      <c r="B12238" s="61" t="s">
        <v>320</v>
      </c>
      <c r="C12238">
        <v>1938</v>
      </c>
      <c r="D12238" s="61" t="s">
        <v>2463</v>
      </c>
    </row>
    <row r="12239" spans="1:4" hidden="1" x14ac:dyDescent="0.25">
      <c r="A12239" s="61" t="s">
        <v>319</v>
      </c>
      <c r="B12239" s="61" t="s">
        <v>320</v>
      </c>
      <c r="C12239">
        <v>1939</v>
      </c>
      <c r="D12239" s="61" t="s">
        <v>2463</v>
      </c>
    </row>
    <row r="12240" spans="1:4" hidden="1" x14ac:dyDescent="0.25">
      <c r="A12240" s="61" t="s">
        <v>319</v>
      </c>
      <c r="B12240" s="61" t="s">
        <v>320</v>
      </c>
      <c r="C12240">
        <v>1940</v>
      </c>
      <c r="D12240" s="61" t="s">
        <v>2463</v>
      </c>
    </row>
    <row r="12241" spans="1:4" hidden="1" x14ac:dyDescent="0.25">
      <c r="A12241" s="61" t="s">
        <v>319</v>
      </c>
      <c r="B12241" s="61" t="s">
        <v>320</v>
      </c>
      <c r="C12241">
        <v>1941</v>
      </c>
      <c r="D12241" s="61" t="s">
        <v>2463</v>
      </c>
    </row>
    <row r="12242" spans="1:4" hidden="1" x14ac:dyDescent="0.25">
      <c r="A12242" s="61" t="s">
        <v>319</v>
      </c>
      <c r="B12242" s="61" t="s">
        <v>320</v>
      </c>
      <c r="C12242">
        <v>1942</v>
      </c>
      <c r="D12242" s="61" t="s">
        <v>2230</v>
      </c>
    </row>
    <row r="12243" spans="1:4" hidden="1" x14ac:dyDescent="0.25">
      <c r="A12243" s="61" t="s">
        <v>319</v>
      </c>
      <c r="B12243" s="61" t="s">
        <v>320</v>
      </c>
      <c r="C12243">
        <v>1943</v>
      </c>
      <c r="D12243" s="61" t="s">
        <v>2230</v>
      </c>
    </row>
    <row r="12244" spans="1:4" hidden="1" x14ac:dyDescent="0.25">
      <c r="A12244" s="61" t="s">
        <v>319</v>
      </c>
      <c r="B12244" s="61" t="s">
        <v>320</v>
      </c>
      <c r="C12244">
        <v>1944</v>
      </c>
      <c r="D12244" s="61" t="s">
        <v>2463</v>
      </c>
    </row>
    <row r="12245" spans="1:4" hidden="1" x14ac:dyDescent="0.25">
      <c r="A12245" s="61" t="s">
        <v>319</v>
      </c>
      <c r="B12245" s="61" t="s">
        <v>320</v>
      </c>
      <c r="C12245">
        <v>1945</v>
      </c>
      <c r="D12245" s="61" t="s">
        <v>2463</v>
      </c>
    </row>
    <row r="12246" spans="1:4" hidden="1" x14ac:dyDescent="0.25">
      <c r="A12246" s="61" t="s">
        <v>319</v>
      </c>
      <c r="B12246" s="61" t="s">
        <v>320</v>
      </c>
      <c r="C12246">
        <v>1946</v>
      </c>
      <c r="D12246" s="61" t="s">
        <v>2229</v>
      </c>
    </row>
    <row r="12247" spans="1:4" hidden="1" x14ac:dyDescent="0.25">
      <c r="A12247" s="61" t="s">
        <v>319</v>
      </c>
      <c r="B12247" s="61" t="s">
        <v>320</v>
      </c>
      <c r="C12247">
        <v>1947</v>
      </c>
      <c r="D12247" s="61" t="s">
        <v>2452</v>
      </c>
    </row>
    <row r="12248" spans="1:4" hidden="1" x14ac:dyDescent="0.25">
      <c r="A12248" s="61" t="s">
        <v>319</v>
      </c>
      <c r="B12248" s="61" t="s">
        <v>320</v>
      </c>
      <c r="C12248">
        <v>1948</v>
      </c>
      <c r="D12248" s="61" t="s">
        <v>2452</v>
      </c>
    </row>
    <row r="12249" spans="1:4" hidden="1" x14ac:dyDescent="0.25">
      <c r="A12249" s="61" t="s">
        <v>319</v>
      </c>
      <c r="B12249" s="61" t="s">
        <v>320</v>
      </c>
      <c r="C12249">
        <v>1949</v>
      </c>
      <c r="D12249" s="61" t="s">
        <v>2452</v>
      </c>
    </row>
    <row r="12250" spans="1:4" hidden="1" x14ac:dyDescent="0.25">
      <c r="A12250" s="61" t="s">
        <v>319</v>
      </c>
      <c r="B12250" s="61" t="s">
        <v>320</v>
      </c>
      <c r="C12250">
        <v>1950</v>
      </c>
      <c r="D12250" s="61" t="s">
        <v>2462</v>
      </c>
    </row>
    <row r="12251" spans="1:4" hidden="1" x14ac:dyDescent="0.25">
      <c r="A12251" s="61" t="s">
        <v>319</v>
      </c>
      <c r="B12251" s="61" t="s">
        <v>320</v>
      </c>
      <c r="C12251">
        <v>1951</v>
      </c>
      <c r="D12251" s="61" t="s">
        <v>1510</v>
      </c>
    </row>
    <row r="12252" spans="1:4" hidden="1" x14ac:dyDescent="0.25">
      <c r="A12252" s="61" t="s">
        <v>319</v>
      </c>
      <c r="B12252" s="61" t="s">
        <v>320</v>
      </c>
      <c r="C12252">
        <v>1952</v>
      </c>
      <c r="D12252" s="61" t="s">
        <v>1510</v>
      </c>
    </row>
    <row r="12253" spans="1:4" hidden="1" x14ac:dyDescent="0.25">
      <c r="A12253" s="61" t="s">
        <v>319</v>
      </c>
      <c r="B12253" s="61" t="s">
        <v>320</v>
      </c>
      <c r="C12253">
        <v>1953</v>
      </c>
      <c r="D12253" s="61" t="s">
        <v>1510</v>
      </c>
    </row>
    <row r="12254" spans="1:4" hidden="1" x14ac:dyDescent="0.25">
      <c r="A12254" s="61" t="s">
        <v>319</v>
      </c>
      <c r="B12254" s="61" t="s">
        <v>320</v>
      </c>
      <c r="C12254">
        <v>1954</v>
      </c>
      <c r="D12254" s="61" t="s">
        <v>1510</v>
      </c>
    </row>
    <row r="12255" spans="1:4" hidden="1" x14ac:dyDescent="0.25">
      <c r="A12255" s="61" t="s">
        <v>319</v>
      </c>
      <c r="B12255" s="61" t="s">
        <v>320</v>
      </c>
      <c r="C12255">
        <v>1955</v>
      </c>
      <c r="D12255" s="61" t="s">
        <v>1510</v>
      </c>
    </row>
    <row r="12256" spans="1:4" hidden="1" x14ac:dyDescent="0.25">
      <c r="A12256" s="61" t="s">
        <v>319</v>
      </c>
      <c r="B12256" s="61" t="s">
        <v>320</v>
      </c>
      <c r="C12256">
        <v>1956</v>
      </c>
      <c r="D12256" s="61" t="s">
        <v>1510</v>
      </c>
    </row>
    <row r="12257" spans="1:4" hidden="1" x14ac:dyDescent="0.25">
      <c r="A12257" s="61" t="s">
        <v>319</v>
      </c>
      <c r="B12257" s="61" t="s">
        <v>320</v>
      </c>
      <c r="C12257">
        <v>1957</v>
      </c>
      <c r="D12257" s="61" t="s">
        <v>2303</v>
      </c>
    </row>
    <row r="12258" spans="1:4" hidden="1" x14ac:dyDescent="0.25">
      <c r="A12258" s="61" t="s">
        <v>319</v>
      </c>
      <c r="B12258" s="61" t="s">
        <v>320</v>
      </c>
      <c r="C12258">
        <v>1958</v>
      </c>
      <c r="D12258" s="61" t="s">
        <v>2656</v>
      </c>
    </row>
    <row r="12259" spans="1:4" hidden="1" x14ac:dyDescent="0.25">
      <c r="A12259" s="61" t="s">
        <v>319</v>
      </c>
      <c r="B12259" s="61" t="s">
        <v>320</v>
      </c>
      <c r="C12259">
        <v>1959</v>
      </c>
      <c r="D12259" s="61" t="s">
        <v>2656</v>
      </c>
    </row>
    <row r="12260" spans="1:4" hidden="1" x14ac:dyDescent="0.25">
      <c r="A12260" s="61" t="s">
        <v>319</v>
      </c>
      <c r="B12260" s="61" t="s">
        <v>320</v>
      </c>
      <c r="C12260">
        <v>1960</v>
      </c>
      <c r="D12260" s="61" t="s">
        <v>2656</v>
      </c>
    </row>
    <row r="12261" spans="1:4" hidden="1" x14ac:dyDescent="0.25">
      <c r="A12261" s="61" t="s">
        <v>319</v>
      </c>
      <c r="B12261" s="61" t="s">
        <v>320</v>
      </c>
      <c r="C12261">
        <v>1961</v>
      </c>
      <c r="D12261" s="61" t="s">
        <v>2656</v>
      </c>
    </row>
    <row r="12262" spans="1:4" hidden="1" x14ac:dyDescent="0.25">
      <c r="A12262" s="61" t="s">
        <v>319</v>
      </c>
      <c r="B12262" s="61" t="s">
        <v>320</v>
      </c>
      <c r="C12262">
        <v>1962</v>
      </c>
      <c r="D12262" s="61" t="s">
        <v>2656</v>
      </c>
    </row>
    <row r="12263" spans="1:4" hidden="1" x14ac:dyDescent="0.25">
      <c r="A12263" s="61" t="s">
        <v>319</v>
      </c>
      <c r="B12263" s="61" t="s">
        <v>320</v>
      </c>
      <c r="C12263">
        <v>1963</v>
      </c>
      <c r="D12263" s="61" t="s">
        <v>2656</v>
      </c>
    </row>
    <row r="12264" spans="1:4" hidden="1" x14ac:dyDescent="0.25">
      <c r="A12264" s="61" t="s">
        <v>319</v>
      </c>
      <c r="B12264" s="61" t="s">
        <v>320</v>
      </c>
      <c r="C12264">
        <v>1964</v>
      </c>
      <c r="D12264" s="61" t="s">
        <v>2656</v>
      </c>
    </row>
    <row r="12265" spans="1:4" hidden="1" x14ac:dyDescent="0.25">
      <c r="A12265" s="61" t="s">
        <v>319</v>
      </c>
      <c r="B12265" s="61" t="s">
        <v>320</v>
      </c>
      <c r="C12265">
        <v>1965</v>
      </c>
      <c r="D12265" s="61" t="s">
        <v>2656</v>
      </c>
    </row>
    <row r="12266" spans="1:4" hidden="1" x14ac:dyDescent="0.25">
      <c r="A12266" s="61" t="s">
        <v>319</v>
      </c>
      <c r="B12266" s="61" t="s">
        <v>320</v>
      </c>
      <c r="C12266">
        <v>1966</v>
      </c>
      <c r="D12266" s="61" t="s">
        <v>2656</v>
      </c>
    </row>
    <row r="12267" spans="1:4" hidden="1" x14ac:dyDescent="0.25">
      <c r="A12267" s="61" t="s">
        <v>319</v>
      </c>
      <c r="B12267" s="61" t="s">
        <v>320</v>
      </c>
      <c r="C12267">
        <v>1967</v>
      </c>
      <c r="D12267" s="61" t="s">
        <v>2656</v>
      </c>
    </row>
    <row r="12268" spans="1:4" hidden="1" x14ac:dyDescent="0.25">
      <c r="A12268" s="61" t="s">
        <v>319</v>
      </c>
      <c r="B12268" s="61" t="s">
        <v>320</v>
      </c>
      <c r="C12268">
        <v>1968</v>
      </c>
      <c r="D12268" s="61" t="s">
        <v>2656</v>
      </c>
    </row>
    <row r="12269" spans="1:4" hidden="1" x14ac:dyDescent="0.25">
      <c r="A12269" s="61" t="s">
        <v>319</v>
      </c>
      <c r="B12269" s="61" t="s">
        <v>320</v>
      </c>
      <c r="C12269">
        <v>1969</v>
      </c>
      <c r="D12269" s="61" t="s">
        <v>2656</v>
      </c>
    </row>
    <row r="12270" spans="1:4" hidden="1" x14ac:dyDescent="0.25">
      <c r="A12270" s="61" t="s">
        <v>319</v>
      </c>
      <c r="B12270" s="61" t="s">
        <v>320</v>
      </c>
      <c r="C12270">
        <v>1970</v>
      </c>
      <c r="D12270" s="61" t="s">
        <v>2656</v>
      </c>
    </row>
    <row r="12271" spans="1:4" hidden="1" x14ac:dyDescent="0.25">
      <c r="A12271" s="61" t="s">
        <v>319</v>
      </c>
      <c r="B12271" s="61" t="s">
        <v>320</v>
      </c>
      <c r="C12271">
        <v>1971</v>
      </c>
      <c r="D12271" s="61" t="s">
        <v>2123</v>
      </c>
    </row>
    <row r="12272" spans="1:4" hidden="1" x14ac:dyDescent="0.25">
      <c r="A12272" s="61" t="s">
        <v>319</v>
      </c>
      <c r="B12272" s="61" t="s">
        <v>320</v>
      </c>
      <c r="C12272">
        <v>1972</v>
      </c>
      <c r="D12272" s="61" t="s">
        <v>2437</v>
      </c>
    </row>
    <row r="12273" spans="1:4" hidden="1" x14ac:dyDescent="0.25">
      <c r="A12273" s="61" t="s">
        <v>319</v>
      </c>
      <c r="B12273" s="61" t="s">
        <v>320</v>
      </c>
      <c r="C12273">
        <v>1973</v>
      </c>
      <c r="D12273" s="61" t="s">
        <v>2437</v>
      </c>
    </row>
    <row r="12274" spans="1:4" hidden="1" x14ac:dyDescent="0.25">
      <c r="A12274" s="61" t="s">
        <v>319</v>
      </c>
      <c r="B12274" s="61" t="s">
        <v>320</v>
      </c>
      <c r="C12274">
        <v>1974</v>
      </c>
      <c r="D12274" s="61" t="s">
        <v>2437</v>
      </c>
    </row>
    <row r="12275" spans="1:4" hidden="1" x14ac:dyDescent="0.25">
      <c r="A12275" s="61" t="s">
        <v>319</v>
      </c>
      <c r="B12275" s="61" t="s">
        <v>320</v>
      </c>
      <c r="C12275">
        <v>1975</v>
      </c>
      <c r="D12275" s="61" t="s">
        <v>2437</v>
      </c>
    </row>
    <row r="12276" spans="1:4" hidden="1" x14ac:dyDescent="0.25">
      <c r="A12276" s="61" t="s">
        <v>319</v>
      </c>
      <c r="B12276" s="61" t="s">
        <v>320</v>
      </c>
      <c r="C12276">
        <v>1976</v>
      </c>
      <c r="D12276" s="61" t="s">
        <v>2437</v>
      </c>
    </row>
    <row r="12277" spans="1:4" hidden="1" x14ac:dyDescent="0.25">
      <c r="A12277" s="61" t="s">
        <v>319</v>
      </c>
      <c r="B12277" s="61" t="s">
        <v>320</v>
      </c>
      <c r="C12277">
        <v>1977</v>
      </c>
      <c r="D12277" s="61" t="s">
        <v>2437</v>
      </c>
    </row>
    <row r="12278" spans="1:4" hidden="1" x14ac:dyDescent="0.25">
      <c r="A12278" s="61" t="s">
        <v>319</v>
      </c>
      <c r="B12278" s="61" t="s">
        <v>320</v>
      </c>
      <c r="C12278">
        <v>1978</v>
      </c>
      <c r="D12278" s="61" t="s">
        <v>2437</v>
      </c>
    </row>
    <row r="12279" spans="1:4" hidden="1" x14ac:dyDescent="0.25">
      <c r="A12279" s="61" t="s">
        <v>319</v>
      </c>
      <c r="B12279" s="61" t="s">
        <v>320</v>
      </c>
      <c r="C12279">
        <v>1979</v>
      </c>
      <c r="D12279" s="61" t="s">
        <v>2437</v>
      </c>
    </row>
    <row r="12280" spans="1:4" hidden="1" x14ac:dyDescent="0.25">
      <c r="A12280" s="61" t="s">
        <v>319</v>
      </c>
      <c r="B12280" s="61" t="s">
        <v>320</v>
      </c>
      <c r="C12280">
        <v>1980</v>
      </c>
      <c r="D12280" s="61" t="s">
        <v>2437</v>
      </c>
    </row>
    <row r="12281" spans="1:4" hidden="1" x14ac:dyDescent="0.25">
      <c r="A12281" s="61" t="s">
        <v>319</v>
      </c>
      <c r="B12281" s="61" t="s">
        <v>320</v>
      </c>
      <c r="C12281">
        <v>1981</v>
      </c>
      <c r="D12281" s="61" t="s">
        <v>2437</v>
      </c>
    </row>
    <row r="12282" spans="1:4" hidden="1" x14ac:dyDescent="0.25">
      <c r="A12282" s="61" t="s">
        <v>319</v>
      </c>
      <c r="B12282" s="61" t="s">
        <v>320</v>
      </c>
      <c r="C12282">
        <v>1982</v>
      </c>
      <c r="D12282" s="61" t="s">
        <v>2437</v>
      </c>
    </row>
    <row r="12283" spans="1:4" hidden="1" x14ac:dyDescent="0.25">
      <c r="A12283" s="61" t="s">
        <v>319</v>
      </c>
      <c r="B12283" s="61" t="s">
        <v>320</v>
      </c>
      <c r="C12283">
        <v>1983</v>
      </c>
      <c r="D12283" s="61" t="s">
        <v>2437</v>
      </c>
    </row>
    <row r="12284" spans="1:4" hidden="1" x14ac:dyDescent="0.25">
      <c r="A12284" s="61" t="s">
        <v>319</v>
      </c>
      <c r="B12284" s="61" t="s">
        <v>320</v>
      </c>
      <c r="C12284">
        <v>1984</v>
      </c>
      <c r="D12284" s="61" t="s">
        <v>2437</v>
      </c>
    </row>
    <row r="12285" spans="1:4" hidden="1" x14ac:dyDescent="0.25">
      <c r="A12285" s="61" t="s">
        <v>319</v>
      </c>
      <c r="B12285" s="61" t="s">
        <v>320</v>
      </c>
      <c r="C12285">
        <v>1985</v>
      </c>
      <c r="D12285" s="61" t="s">
        <v>2437</v>
      </c>
    </row>
    <row r="12286" spans="1:4" hidden="1" x14ac:dyDescent="0.25">
      <c r="A12286" s="61" t="s">
        <v>319</v>
      </c>
      <c r="B12286" s="61" t="s">
        <v>320</v>
      </c>
      <c r="C12286">
        <v>1986</v>
      </c>
      <c r="D12286" s="61" t="s">
        <v>2121</v>
      </c>
    </row>
    <row r="12287" spans="1:4" hidden="1" x14ac:dyDescent="0.25">
      <c r="A12287" s="61" t="s">
        <v>319</v>
      </c>
      <c r="B12287" s="61" t="s">
        <v>320</v>
      </c>
      <c r="C12287">
        <v>1987</v>
      </c>
      <c r="D12287" s="61" t="s">
        <v>1772</v>
      </c>
    </row>
    <row r="12288" spans="1:4" hidden="1" x14ac:dyDescent="0.25">
      <c r="A12288" s="61" t="s">
        <v>319</v>
      </c>
      <c r="B12288" s="61" t="s">
        <v>320</v>
      </c>
      <c r="C12288">
        <v>1988</v>
      </c>
      <c r="D12288" s="61" t="s">
        <v>2150</v>
      </c>
    </row>
    <row r="12289" spans="1:4" hidden="1" x14ac:dyDescent="0.25">
      <c r="A12289" s="61" t="s">
        <v>319</v>
      </c>
      <c r="B12289" s="61" t="s">
        <v>320</v>
      </c>
      <c r="C12289">
        <v>1989</v>
      </c>
      <c r="D12289" s="61" t="s">
        <v>2150</v>
      </c>
    </row>
    <row r="12290" spans="1:4" hidden="1" x14ac:dyDescent="0.25">
      <c r="A12290" s="61" t="s">
        <v>319</v>
      </c>
      <c r="B12290" s="61" t="s">
        <v>320</v>
      </c>
      <c r="C12290">
        <v>1990</v>
      </c>
      <c r="D12290" s="61" t="s">
        <v>1772</v>
      </c>
    </row>
    <row r="12291" spans="1:4" hidden="1" x14ac:dyDescent="0.25">
      <c r="A12291" s="61" t="s">
        <v>319</v>
      </c>
      <c r="B12291" s="61" t="s">
        <v>320</v>
      </c>
      <c r="C12291">
        <v>1991</v>
      </c>
      <c r="D12291" s="61" t="s">
        <v>1520</v>
      </c>
    </row>
    <row r="12292" spans="1:4" hidden="1" x14ac:dyDescent="0.25">
      <c r="A12292" s="61" t="s">
        <v>319</v>
      </c>
      <c r="B12292" s="61" t="s">
        <v>320</v>
      </c>
      <c r="C12292">
        <v>1992</v>
      </c>
      <c r="D12292" s="61" t="s">
        <v>2191</v>
      </c>
    </row>
    <row r="12293" spans="1:4" hidden="1" x14ac:dyDescent="0.25">
      <c r="A12293" s="61" t="s">
        <v>319</v>
      </c>
      <c r="B12293" s="61" t="s">
        <v>320</v>
      </c>
      <c r="C12293">
        <v>1993</v>
      </c>
      <c r="D12293" s="61" t="s">
        <v>2191</v>
      </c>
    </row>
    <row r="12294" spans="1:4" hidden="1" x14ac:dyDescent="0.25">
      <c r="A12294" s="61" t="s">
        <v>319</v>
      </c>
      <c r="B12294" s="61" t="s">
        <v>320</v>
      </c>
      <c r="C12294">
        <v>1994</v>
      </c>
      <c r="D12294" s="61" t="s">
        <v>2230</v>
      </c>
    </row>
    <row r="12295" spans="1:4" hidden="1" x14ac:dyDescent="0.25">
      <c r="A12295" s="61" t="s">
        <v>319</v>
      </c>
      <c r="B12295" s="61" t="s">
        <v>320</v>
      </c>
      <c r="C12295">
        <v>1995</v>
      </c>
      <c r="D12295" s="61" t="s">
        <v>2352</v>
      </c>
    </row>
    <row r="12296" spans="1:4" hidden="1" x14ac:dyDescent="0.25">
      <c r="A12296" s="61" t="s">
        <v>319</v>
      </c>
      <c r="B12296" s="61" t="s">
        <v>320</v>
      </c>
      <c r="C12296">
        <v>1996</v>
      </c>
      <c r="D12296" s="61" t="s">
        <v>2110</v>
      </c>
    </row>
    <row r="12297" spans="1:4" hidden="1" x14ac:dyDescent="0.25">
      <c r="A12297" s="61" t="s">
        <v>319</v>
      </c>
      <c r="B12297" s="61" t="s">
        <v>320</v>
      </c>
      <c r="C12297">
        <v>1997</v>
      </c>
      <c r="D12297" s="61" t="s">
        <v>2621</v>
      </c>
    </row>
    <row r="12298" spans="1:4" hidden="1" x14ac:dyDescent="0.25">
      <c r="A12298" s="61" t="s">
        <v>319</v>
      </c>
      <c r="B12298" s="61" t="s">
        <v>320</v>
      </c>
      <c r="C12298">
        <v>1998</v>
      </c>
      <c r="D12298" s="61" t="s">
        <v>555</v>
      </c>
    </row>
    <row r="12299" spans="1:4" hidden="1" x14ac:dyDescent="0.25">
      <c r="A12299" s="61" t="s">
        <v>319</v>
      </c>
      <c r="B12299" s="61" t="s">
        <v>320</v>
      </c>
      <c r="C12299">
        <v>1999</v>
      </c>
      <c r="D12299" s="61" t="s">
        <v>555</v>
      </c>
    </row>
    <row r="12300" spans="1:4" hidden="1" x14ac:dyDescent="0.25">
      <c r="A12300" s="61" t="s">
        <v>319</v>
      </c>
      <c r="B12300" s="61" t="s">
        <v>320</v>
      </c>
      <c r="C12300">
        <v>2000</v>
      </c>
      <c r="D12300" s="61" t="s">
        <v>2173</v>
      </c>
    </row>
    <row r="12301" spans="1:4" hidden="1" x14ac:dyDescent="0.25">
      <c r="A12301" s="61" t="s">
        <v>319</v>
      </c>
      <c r="B12301" s="61" t="s">
        <v>320</v>
      </c>
      <c r="C12301">
        <v>2001</v>
      </c>
      <c r="D12301" s="61" t="s">
        <v>2537</v>
      </c>
    </row>
    <row r="12302" spans="1:4" hidden="1" x14ac:dyDescent="0.25">
      <c r="A12302" s="61" t="s">
        <v>319</v>
      </c>
      <c r="B12302" s="61" t="s">
        <v>320</v>
      </c>
      <c r="C12302">
        <v>2002</v>
      </c>
      <c r="D12302" s="61" t="s">
        <v>2113</v>
      </c>
    </row>
    <row r="12303" spans="1:4" hidden="1" x14ac:dyDescent="0.25">
      <c r="A12303" s="61" t="s">
        <v>319</v>
      </c>
      <c r="B12303" s="61" t="s">
        <v>320</v>
      </c>
      <c r="C12303">
        <v>2003</v>
      </c>
      <c r="D12303" s="61" t="s">
        <v>2504</v>
      </c>
    </row>
    <row r="12304" spans="1:4" hidden="1" x14ac:dyDescent="0.25">
      <c r="A12304" s="61" t="s">
        <v>319</v>
      </c>
      <c r="B12304" s="61" t="s">
        <v>320</v>
      </c>
      <c r="C12304">
        <v>2004</v>
      </c>
      <c r="D12304" s="61" t="s">
        <v>2622</v>
      </c>
    </row>
    <row r="12305" spans="1:4" hidden="1" x14ac:dyDescent="0.25">
      <c r="A12305" s="61" t="s">
        <v>319</v>
      </c>
      <c r="B12305" s="61" t="s">
        <v>320</v>
      </c>
      <c r="C12305">
        <v>2005</v>
      </c>
      <c r="D12305" s="61" t="s">
        <v>1851</v>
      </c>
    </row>
    <row r="12306" spans="1:4" hidden="1" x14ac:dyDescent="0.25">
      <c r="A12306" s="61" t="s">
        <v>319</v>
      </c>
      <c r="B12306" s="61" t="s">
        <v>320</v>
      </c>
      <c r="C12306">
        <v>2006</v>
      </c>
      <c r="D12306" s="61" t="s">
        <v>1856</v>
      </c>
    </row>
    <row r="12307" spans="1:4" hidden="1" x14ac:dyDescent="0.25">
      <c r="A12307" s="61" t="s">
        <v>319</v>
      </c>
      <c r="B12307" s="61" t="s">
        <v>320</v>
      </c>
      <c r="C12307">
        <v>2007</v>
      </c>
      <c r="D12307" s="61" t="s">
        <v>2177</v>
      </c>
    </row>
    <row r="12308" spans="1:4" hidden="1" x14ac:dyDescent="0.25">
      <c r="A12308" s="61" t="s">
        <v>319</v>
      </c>
      <c r="B12308" s="61" t="s">
        <v>320</v>
      </c>
      <c r="C12308">
        <v>2008</v>
      </c>
      <c r="D12308" s="61" t="s">
        <v>2644</v>
      </c>
    </row>
    <row r="12309" spans="1:4" hidden="1" x14ac:dyDescent="0.25">
      <c r="A12309" s="61" t="s">
        <v>319</v>
      </c>
      <c r="B12309" s="61" t="s">
        <v>320</v>
      </c>
      <c r="C12309">
        <v>2009</v>
      </c>
      <c r="D12309" s="61" t="s">
        <v>2644</v>
      </c>
    </row>
    <row r="12310" spans="1:4" hidden="1" x14ac:dyDescent="0.25">
      <c r="A12310" s="61" t="s">
        <v>319</v>
      </c>
      <c r="B12310" s="61" t="s">
        <v>320</v>
      </c>
      <c r="C12310">
        <v>2010</v>
      </c>
      <c r="D12310" s="61" t="s">
        <v>2441</v>
      </c>
    </row>
    <row r="12311" spans="1:4" hidden="1" x14ac:dyDescent="0.25">
      <c r="A12311" s="61" t="s">
        <v>319</v>
      </c>
      <c r="B12311" s="61" t="s">
        <v>320</v>
      </c>
      <c r="C12311">
        <v>2011</v>
      </c>
      <c r="D12311" s="61" t="s">
        <v>2441</v>
      </c>
    </row>
    <row r="12312" spans="1:4" hidden="1" x14ac:dyDescent="0.25">
      <c r="A12312" s="61" t="s">
        <v>319</v>
      </c>
      <c r="B12312" s="61" t="s">
        <v>320</v>
      </c>
      <c r="C12312">
        <v>2012</v>
      </c>
      <c r="D12312" s="61" t="s">
        <v>1518</v>
      </c>
    </row>
    <row r="12313" spans="1:4" hidden="1" x14ac:dyDescent="0.25">
      <c r="A12313" s="61" t="s">
        <v>319</v>
      </c>
      <c r="B12313" s="61" t="s">
        <v>320</v>
      </c>
      <c r="C12313">
        <v>2013</v>
      </c>
      <c r="D12313" s="61" t="s">
        <v>1517</v>
      </c>
    </row>
    <row r="12314" spans="1:4" hidden="1" x14ac:dyDescent="0.25">
      <c r="A12314" s="61" t="s">
        <v>319</v>
      </c>
      <c r="B12314" s="61" t="s">
        <v>320</v>
      </c>
      <c r="C12314">
        <v>2014</v>
      </c>
      <c r="D12314" s="61" t="s">
        <v>2458</v>
      </c>
    </row>
    <row r="12315" spans="1:4" hidden="1" x14ac:dyDescent="0.25">
      <c r="A12315" s="61" t="s">
        <v>319</v>
      </c>
      <c r="B12315" s="61" t="s">
        <v>320</v>
      </c>
      <c r="C12315">
        <v>2015</v>
      </c>
      <c r="D12315" s="61" t="s">
        <v>1769</v>
      </c>
    </row>
    <row r="12316" spans="1:4" hidden="1" x14ac:dyDescent="0.25">
      <c r="A12316" s="61" t="s">
        <v>319</v>
      </c>
      <c r="B12316" s="61" t="s">
        <v>320</v>
      </c>
      <c r="C12316">
        <v>2016</v>
      </c>
      <c r="D12316" s="61" t="s">
        <v>1516</v>
      </c>
    </row>
    <row r="12317" spans="1:4" hidden="1" x14ac:dyDescent="0.25">
      <c r="A12317" s="61" t="s">
        <v>319</v>
      </c>
      <c r="B12317" s="61" t="s">
        <v>320</v>
      </c>
      <c r="C12317">
        <v>2017</v>
      </c>
      <c r="D12317" s="61" t="s">
        <v>1518</v>
      </c>
    </row>
    <row r="12318" spans="1:4" hidden="1" x14ac:dyDescent="0.25">
      <c r="A12318" s="61" t="s">
        <v>319</v>
      </c>
      <c r="B12318" s="61" t="s">
        <v>320</v>
      </c>
      <c r="C12318">
        <v>2018</v>
      </c>
      <c r="D12318" s="61" t="s">
        <v>2446</v>
      </c>
    </row>
    <row r="12319" spans="1:4" hidden="1" x14ac:dyDescent="0.25">
      <c r="A12319" s="61" t="s">
        <v>319</v>
      </c>
      <c r="B12319" s="61" t="s">
        <v>320</v>
      </c>
      <c r="C12319">
        <v>2019</v>
      </c>
      <c r="D12319" s="61" t="s">
        <v>1774</v>
      </c>
    </row>
    <row r="12320" spans="1:4" hidden="1" x14ac:dyDescent="0.25">
      <c r="A12320" s="61" t="s">
        <v>319</v>
      </c>
      <c r="B12320" s="61" t="s">
        <v>320</v>
      </c>
      <c r="C12320">
        <v>2020</v>
      </c>
      <c r="D12320" s="61" t="s">
        <v>2591</v>
      </c>
    </row>
    <row r="12321" spans="1:4" hidden="1" x14ac:dyDescent="0.25">
      <c r="A12321" s="61" t="s">
        <v>319</v>
      </c>
      <c r="B12321" s="61" t="s">
        <v>320</v>
      </c>
      <c r="C12321">
        <v>2021</v>
      </c>
      <c r="D12321" s="61" t="s">
        <v>2624</v>
      </c>
    </row>
    <row r="12322" spans="1:4" hidden="1" x14ac:dyDescent="0.25">
      <c r="A12322" s="61" t="s">
        <v>319</v>
      </c>
      <c r="B12322" s="61" t="s">
        <v>320</v>
      </c>
      <c r="C12322">
        <v>2022</v>
      </c>
      <c r="D12322" s="61" t="s">
        <v>1847</v>
      </c>
    </row>
    <row r="12323" spans="1:4" x14ac:dyDescent="0.25">
      <c r="A12323" s="61" t="s">
        <v>319</v>
      </c>
      <c r="B12323" s="61" t="s">
        <v>320</v>
      </c>
      <c r="C12323">
        <v>2023</v>
      </c>
      <c r="D12323" s="61">
        <v>0.12</v>
      </c>
    </row>
    <row r="12324" spans="1:4" hidden="1" x14ac:dyDescent="0.25">
      <c r="A12324" s="61" t="s">
        <v>2918</v>
      </c>
      <c r="B12324" s="61" t="s">
        <v>2919</v>
      </c>
      <c r="C12324">
        <v>1789</v>
      </c>
      <c r="D12324" s="61" t="s">
        <v>1496</v>
      </c>
    </row>
    <row r="12325" spans="1:4" hidden="1" x14ac:dyDescent="0.25">
      <c r="A12325" s="61" t="s">
        <v>2918</v>
      </c>
      <c r="B12325" s="61" t="s">
        <v>2919</v>
      </c>
      <c r="C12325">
        <v>1790</v>
      </c>
      <c r="D12325" s="61" t="s">
        <v>1496</v>
      </c>
    </row>
    <row r="12326" spans="1:4" hidden="1" x14ac:dyDescent="0.25">
      <c r="A12326" s="61" t="s">
        <v>2918</v>
      </c>
      <c r="B12326" s="61" t="s">
        <v>2919</v>
      </c>
      <c r="C12326">
        <v>1791</v>
      </c>
      <c r="D12326" s="61" t="s">
        <v>1496</v>
      </c>
    </row>
    <row r="12327" spans="1:4" hidden="1" x14ac:dyDescent="0.25">
      <c r="A12327" s="61" t="s">
        <v>2918</v>
      </c>
      <c r="B12327" s="61" t="s">
        <v>2919</v>
      </c>
      <c r="C12327">
        <v>1792</v>
      </c>
      <c r="D12327" s="61" t="s">
        <v>1496</v>
      </c>
    </row>
    <row r="12328" spans="1:4" hidden="1" x14ac:dyDescent="0.25">
      <c r="A12328" s="61" t="s">
        <v>2918</v>
      </c>
      <c r="B12328" s="61" t="s">
        <v>2919</v>
      </c>
      <c r="C12328">
        <v>1793</v>
      </c>
      <c r="D12328" s="61" t="s">
        <v>1496</v>
      </c>
    </row>
    <row r="12329" spans="1:4" hidden="1" x14ac:dyDescent="0.25">
      <c r="A12329" s="61" t="s">
        <v>2918</v>
      </c>
      <c r="B12329" s="61" t="s">
        <v>2919</v>
      </c>
      <c r="C12329">
        <v>1794</v>
      </c>
      <c r="D12329" s="61" t="s">
        <v>1496</v>
      </c>
    </row>
    <row r="12330" spans="1:4" hidden="1" x14ac:dyDescent="0.25">
      <c r="A12330" s="61" t="s">
        <v>2918</v>
      </c>
      <c r="B12330" s="61" t="s">
        <v>2919</v>
      </c>
      <c r="C12330">
        <v>1795</v>
      </c>
      <c r="D12330" s="61" t="s">
        <v>1496</v>
      </c>
    </row>
    <row r="12331" spans="1:4" hidden="1" x14ac:dyDescent="0.25">
      <c r="A12331" s="61" t="s">
        <v>2918</v>
      </c>
      <c r="B12331" s="61" t="s">
        <v>2919</v>
      </c>
      <c r="C12331">
        <v>1796</v>
      </c>
      <c r="D12331" s="61" t="s">
        <v>1496</v>
      </c>
    </row>
    <row r="12332" spans="1:4" hidden="1" x14ac:dyDescent="0.25">
      <c r="A12332" s="61" t="s">
        <v>2918</v>
      </c>
      <c r="B12332" s="61" t="s">
        <v>2919</v>
      </c>
      <c r="C12332">
        <v>1797</v>
      </c>
      <c r="D12332" s="61" t="s">
        <v>1496</v>
      </c>
    </row>
    <row r="12333" spans="1:4" hidden="1" x14ac:dyDescent="0.25">
      <c r="A12333" s="61" t="s">
        <v>2918</v>
      </c>
      <c r="B12333" s="61" t="s">
        <v>2919</v>
      </c>
      <c r="C12333">
        <v>1798</v>
      </c>
      <c r="D12333" s="61" t="s">
        <v>1496</v>
      </c>
    </row>
    <row r="12334" spans="1:4" hidden="1" x14ac:dyDescent="0.25">
      <c r="A12334" s="61" t="s">
        <v>2918</v>
      </c>
      <c r="B12334" s="61" t="s">
        <v>2919</v>
      </c>
      <c r="C12334">
        <v>1799</v>
      </c>
      <c r="D12334" s="61" t="s">
        <v>1496</v>
      </c>
    </row>
    <row r="12335" spans="1:4" hidden="1" x14ac:dyDescent="0.25">
      <c r="A12335" s="61" t="s">
        <v>2918</v>
      </c>
      <c r="B12335" s="61" t="s">
        <v>2919</v>
      </c>
      <c r="C12335">
        <v>1800</v>
      </c>
      <c r="D12335" s="61" t="s">
        <v>1496</v>
      </c>
    </row>
    <row r="12336" spans="1:4" hidden="1" x14ac:dyDescent="0.25">
      <c r="A12336" s="61" t="s">
        <v>2918</v>
      </c>
      <c r="B12336" s="61" t="s">
        <v>2919</v>
      </c>
      <c r="C12336">
        <v>1801</v>
      </c>
      <c r="D12336" s="61" t="s">
        <v>1496</v>
      </c>
    </row>
    <row r="12337" spans="1:4" hidden="1" x14ac:dyDescent="0.25">
      <c r="A12337" s="61" t="s">
        <v>2918</v>
      </c>
      <c r="B12337" s="61" t="s">
        <v>2919</v>
      </c>
      <c r="C12337">
        <v>1802</v>
      </c>
      <c r="D12337" s="61" t="s">
        <v>1496</v>
      </c>
    </row>
    <row r="12338" spans="1:4" hidden="1" x14ac:dyDescent="0.25">
      <c r="A12338" s="61" t="s">
        <v>2918</v>
      </c>
      <c r="B12338" s="61" t="s">
        <v>2919</v>
      </c>
      <c r="C12338">
        <v>1803</v>
      </c>
      <c r="D12338" s="61" t="s">
        <v>2111</v>
      </c>
    </row>
    <row r="12339" spans="1:4" hidden="1" x14ac:dyDescent="0.25">
      <c r="A12339" s="61" t="s">
        <v>2918</v>
      </c>
      <c r="B12339" s="61" t="s">
        <v>2919</v>
      </c>
      <c r="C12339">
        <v>1804</v>
      </c>
      <c r="D12339" s="61" t="s">
        <v>2111</v>
      </c>
    </row>
    <row r="12340" spans="1:4" hidden="1" x14ac:dyDescent="0.25">
      <c r="A12340" s="61" t="s">
        <v>2918</v>
      </c>
      <c r="B12340" s="61" t="s">
        <v>2919</v>
      </c>
      <c r="C12340">
        <v>1805</v>
      </c>
      <c r="D12340" s="61" t="s">
        <v>2111</v>
      </c>
    </row>
    <row r="12341" spans="1:4" hidden="1" x14ac:dyDescent="0.25">
      <c r="A12341" s="61" t="s">
        <v>2918</v>
      </c>
      <c r="B12341" s="61" t="s">
        <v>2919</v>
      </c>
      <c r="C12341">
        <v>1806</v>
      </c>
      <c r="D12341" s="61" t="s">
        <v>2111</v>
      </c>
    </row>
    <row r="12342" spans="1:4" hidden="1" x14ac:dyDescent="0.25">
      <c r="A12342" s="61" t="s">
        <v>2918</v>
      </c>
      <c r="B12342" s="61" t="s">
        <v>2919</v>
      </c>
      <c r="C12342">
        <v>1807</v>
      </c>
      <c r="D12342" s="61" t="s">
        <v>2111</v>
      </c>
    </row>
    <row r="12343" spans="1:4" hidden="1" x14ac:dyDescent="0.25">
      <c r="A12343" s="61" t="s">
        <v>2918</v>
      </c>
      <c r="B12343" s="61" t="s">
        <v>2919</v>
      </c>
      <c r="C12343">
        <v>1808</v>
      </c>
      <c r="D12343" s="61" t="s">
        <v>2111</v>
      </c>
    </row>
    <row r="12344" spans="1:4" hidden="1" x14ac:dyDescent="0.25">
      <c r="A12344" s="61" t="s">
        <v>2918</v>
      </c>
      <c r="B12344" s="61" t="s">
        <v>2919</v>
      </c>
      <c r="C12344">
        <v>1809</v>
      </c>
      <c r="D12344" s="61" t="s">
        <v>2111</v>
      </c>
    </row>
    <row r="12345" spans="1:4" hidden="1" x14ac:dyDescent="0.25">
      <c r="A12345" s="61" t="s">
        <v>2918</v>
      </c>
      <c r="B12345" s="61" t="s">
        <v>2919</v>
      </c>
      <c r="C12345">
        <v>1810</v>
      </c>
      <c r="D12345" s="61" t="s">
        <v>2111</v>
      </c>
    </row>
    <row r="12346" spans="1:4" hidden="1" x14ac:dyDescent="0.25">
      <c r="A12346" s="61" t="s">
        <v>2918</v>
      </c>
      <c r="B12346" s="61" t="s">
        <v>2919</v>
      </c>
      <c r="C12346">
        <v>1813</v>
      </c>
      <c r="D12346" s="61" t="s">
        <v>2444</v>
      </c>
    </row>
    <row r="12347" spans="1:4" hidden="1" x14ac:dyDescent="0.25">
      <c r="A12347" s="61" t="s">
        <v>2918</v>
      </c>
      <c r="B12347" s="61" t="s">
        <v>2919</v>
      </c>
      <c r="C12347">
        <v>1814</v>
      </c>
      <c r="D12347" s="61" t="s">
        <v>2444</v>
      </c>
    </row>
    <row r="12348" spans="1:4" hidden="1" x14ac:dyDescent="0.25">
      <c r="A12348" s="61" t="s">
        <v>2918</v>
      </c>
      <c r="B12348" s="61" t="s">
        <v>2919</v>
      </c>
      <c r="C12348">
        <v>1815</v>
      </c>
      <c r="D12348" s="61" t="s">
        <v>2444</v>
      </c>
    </row>
    <row r="12349" spans="1:4" hidden="1" x14ac:dyDescent="0.25">
      <c r="A12349" s="61" t="s">
        <v>2918</v>
      </c>
      <c r="B12349" s="61" t="s">
        <v>2919</v>
      </c>
      <c r="C12349">
        <v>1816</v>
      </c>
      <c r="D12349" s="61" t="s">
        <v>2444</v>
      </c>
    </row>
    <row r="12350" spans="1:4" hidden="1" x14ac:dyDescent="0.25">
      <c r="A12350" s="61" t="s">
        <v>2918</v>
      </c>
      <c r="B12350" s="61" t="s">
        <v>2919</v>
      </c>
      <c r="C12350">
        <v>1817</v>
      </c>
      <c r="D12350" s="61" t="s">
        <v>2444</v>
      </c>
    </row>
    <row r="12351" spans="1:4" hidden="1" x14ac:dyDescent="0.25">
      <c r="A12351" s="61" t="s">
        <v>2918</v>
      </c>
      <c r="B12351" s="61" t="s">
        <v>2919</v>
      </c>
      <c r="C12351">
        <v>1818</v>
      </c>
      <c r="D12351" s="61" t="s">
        <v>2444</v>
      </c>
    </row>
    <row r="12352" spans="1:4" hidden="1" x14ac:dyDescent="0.25">
      <c r="A12352" s="61" t="s">
        <v>2918</v>
      </c>
      <c r="B12352" s="61" t="s">
        <v>2919</v>
      </c>
      <c r="C12352">
        <v>1819</v>
      </c>
      <c r="D12352" s="61" t="s">
        <v>2444</v>
      </c>
    </row>
    <row r="12353" spans="1:4" hidden="1" x14ac:dyDescent="0.25">
      <c r="A12353" s="61" t="s">
        <v>2918</v>
      </c>
      <c r="B12353" s="61" t="s">
        <v>2919</v>
      </c>
      <c r="C12353">
        <v>1820</v>
      </c>
      <c r="D12353" s="61" t="s">
        <v>2444</v>
      </c>
    </row>
    <row r="12354" spans="1:4" hidden="1" x14ac:dyDescent="0.25">
      <c r="A12354" s="61" t="s">
        <v>2918</v>
      </c>
      <c r="B12354" s="61" t="s">
        <v>2919</v>
      </c>
      <c r="C12354">
        <v>1821</v>
      </c>
      <c r="D12354" s="61" t="s">
        <v>2444</v>
      </c>
    </row>
    <row r="12355" spans="1:4" hidden="1" x14ac:dyDescent="0.25">
      <c r="A12355" s="61" t="s">
        <v>2918</v>
      </c>
      <c r="B12355" s="61" t="s">
        <v>2919</v>
      </c>
      <c r="C12355">
        <v>1822</v>
      </c>
      <c r="D12355" s="61" t="s">
        <v>2444</v>
      </c>
    </row>
    <row r="12356" spans="1:4" hidden="1" x14ac:dyDescent="0.25">
      <c r="A12356" s="61" t="s">
        <v>2918</v>
      </c>
      <c r="B12356" s="61" t="s">
        <v>2919</v>
      </c>
      <c r="C12356">
        <v>1823</v>
      </c>
      <c r="D12356" s="61" t="s">
        <v>2444</v>
      </c>
    </row>
    <row r="12357" spans="1:4" hidden="1" x14ac:dyDescent="0.25">
      <c r="A12357" s="61" t="s">
        <v>2918</v>
      </c>
      <c r="B12357" s="61" t="s">
        <v>2919</v>
      </c>
      <c r="C12357">
        <v>1824</v>
      </c>
      <c r="D12357" s="61" t="s">
        <v>2444</v>
      </c>
    </row>
    <row r="12358" spans="1:4" hidden="1" x14ac:dyDescent="0.25">
      <c r="A12358" s="61" t="s">
        <v>2918</v>
      </c>
      <c r="B12358" s="61" t="s">
        <v>2919</v>
      </c>
      <c r="C12358">
        <v>1825</v>
      </c>
      <c r="D12358" s="61" t="s">
        <v>2444</v>
      </c>
    </row>
    <row r="12359" spans="1:4" hidden="1" x14ac:dyDescent="0.25">
      <c r="A12359" s="61" t="s">
        <v>2918</v>
      </c>
      <c r="B12359" s="61" t="s">
        <v>2919</v>
      </c>
      <c r="C12359">
        <v>1826</v>
      </c>
      <c r="D12359" s="61" t="s">
        <v>2444</v>
      </c>
    </row>
    <row r="12360" spans="1:4" hidden="1" x14ac:dyDescent="0.25">
      <c r="A12360" s="61" t="s">
        <v>2918</v>
      </c>
      <c r="B12360" s="61" t="s">
        <v>2919</v>
      </c>
      <c r="C12360">
        <v>1827</v>
      </c>
      <c r="D12360" s="61" t="s">
        <v>2444</v>
      </c>
    </row>
    <row r="12361" spans="1:4" hidden="1" x14ac:dyDescent="0.25">
      <c r="A12361" s="61" t="s">
        <v>2918</v>
      </c>
      <c r="B12361" s="61" t="s">
        <v>2919</v>
      </c>
      <c r="C12361">
        <v>1828</v>
      </c>
      <c r="D12361" s="61" t="s">
        <v>2444</v>
      </c>
    </row>
    <row r="12362" spans="1:4" hidden="1" x14ac:dyDescent="0.25">
      <c r="A12362" s="61" t="s">
        <v>2918</v>
      </c>
      <c r="B12362" s="61" t="s">
        <v>2919</v>
      </c>
      <c r="C12362">
        <v>1829</v>
      </c>
      <c r="D12362" s="61" t="s">
        <v>2444</v>
      </c>
    </row>
    <row r="12363" spans="1:4" hidden="1" x14ac:dyDescent="0.25">
      <c r="A12363" s="61" t="s">
        <v>2918</v>
      </c>
      <c r="B12363" s="61" t="s">
        <v>2919</v>
      </c>
      <c r="C12363">
        <v>1830</v>
      </c>
      <c r="D12363" s="61" t="s">
        <v>2444</v>
      </c>
    </row>
    <row r="12364" spans="1:4" hidden="1" x14ac:dyDescent="0.25">
      <c r="A12364" s="61" t="s">
        <v>2918</v>
      </c>
      <c r="B12364" s="61" t="s">
        <v>2919</v>
      </c>
      <c r="C12364">
        <v>1831</v>
      </c>
      <c r="D12364" s="61" t="s">
        <v>2444</v>
      </c>
    </row>
    <row r="12365" spans="1:4" hidden="1" x14ac:dyDescent="0.25">
      <c r="A12365" s="61" t="s">
        <v>2918</v>
      </c>
      <c r="B12365" s="61" t="s">
        <v>2919</v>
      </c>
      <c r="C12365">
        <v>1832</v>
      </c>
      <c r="D12365" s="61" t="s">
        <v>2444</v>
      </c>
    </row>
    <row r="12366" spans="1:4" hidden="1" x14ac:dyDescent="0.25">
      <c r="A12366" s="61" t="s">
        <v>2918</v>
      </c>
      <c r="B12366" s="61" t="s">
        <v>2919</v>
      </c>
      <c r="C12366">
        <v>1833</v>
      </c>
      <c r="D12366" s="61" t="s">
        <v>2444</v>
      </c>
    </row>
    <row r="12367" spans="1:4" hidden="1" x14ac:dyDescent="0.25">
      <c r="A12367" s="61" t="s">
        <v>2918</v>
      </c>
      <c r="B12367" s="61" t="s">
        <v>2919</v>
      </c>
      <c r="C12367">
        <v>1834</v>
      </c>
      <c r="D12367" s="61" t="s">
        <v>2444</v>
      </c>
    </row>
    <row r="12368" spans="1:4" hidden="1" x14ac:dyDescent="0.25">
      <c r="A12368" s="61" t="s">
        <v>2918</v>
      </c>
      <c r="B12368" s="61" t="s">
        <v>2919</v>
      </c>
      <c r="C12368">
        <v>1835</v>
      </c>
      <c r="D12368" s="61" t="s">
        <v>2322</v>
      </c>
    </row>
    <row r="12369" spans="1:4" hidden="1" x14ac:dyDescent="0.25">
      <c r="A12369" s="61" t="s">
        <v>2918</v>
      </c>
      <c r="B12369" s="61" t="s">
        <v>2919</v>
      </c>
      <c r="C12369">
        <v>1836</v>
      </c>
      <c r="D12369" s="61" t="s">
        <v>2322</v>
      </c>
    </row>
    <row r="12370" spans="1:4" hidden="1" x14ac:dyDescent="0.25">
      <c r="A12370" s="61" t="s">
        <v>2918</v>
      </c>
      <c r="B12370" s="61" t="s">
        <v>2919</v>
      </c>
      <c r="C12370">
        <v>1837</v>
      </c>
      <c r="D12370" s="61" t="s">
        <v>2171</v>
      </c>
    </row>
    <row r="12371" spans="1:4" hidden="1" x14ac:dyDescent="0.25">
      <c r="A12371" s="61" t="s">
        <v>2918</v>
      </c>
      <c r="B12371" s="61" t="s">
        <v>2919</v>
      </c>
      <c r="C12371">
        <v>1838</v>
      </c>
      <c r="D12371" s="61" t="s">
        <v>2171</v>
      </c>
    </row>
    <row r="12372" spans="1:4" hidden="1" x14ac:dyDescent="0.25">
      <c r="A12372" s="61" t="s">
        <v>2918</v>
      </c>
      <c r="B12372" s="61" t="s">
        <v>2919</v>
      </c>
      <c r="C12372">
        <v>1839</v>
      </c>
      <c r="D12372" s="61" t="s">
        <v>2171</v>
      </c>
    </row>
    <row r="12373" spans="1:4" hidden="1" x14ac:dyDescent="0.25">
      <c r="A12373" s="61" t="s">
        <v>2918</v>
      </c>
      <c r="B12373" s="61" t="s">
        <v>2919</v>
      </c>
      <c r="C12373">
        <v>1840</v>
      </c>
      <c r="D12373" s="61" t="s">
        <v>2171</v>
      </c>
    </row>
    <row r="12374" spans="1:4" hidden="1" x14ac:dyDescent="0.25">
      <c r="A12374" s="61" t="s">
        <v>2918</v>
      </c>
      <c r="B12374" s="61" t="s">
        <v>2919</v>
      </c>
      <c r="C12374">
        <v>1841</v>
      </c>
      <c r="D12374" s="61" t="s">
        <v>2171</v>
      </c>
    </row>
    <row r="12375" spans="1:4" hidden="1" x14ac:dyDescent="0.25">
      <c r="A12375" s="61" t="s">
        <v>2918</v>
      </c>
      <c r="B12375" s="61" t="s">
        <v>2919</v>
      </c>
      <c r="C12375">
        <v>1842</v>
      </c>
      <c r="D12375" s="61" t="s">
        <v>2171</v>
      </c>
    </row>
    <row r="12376" spans="1:4" hidden="1" x14ac:dyDescent="0.25">
      <c r="A12376" s="61" t="s">
        <v>2918</v>
      </c>
      <c r="B12376" s="61" t="s">
        <v>2919</v>
      </c>
      <c r="C12376">
        <v>1843</v>
      </c>
      <c r="D12376" s="61" t="s">
        <v>2171</v>
      </c>
    </row>
    <row r="12377" spans="1:4" hidden="1" x14ac:dyDescent="0.25">
      <c r="A12377" s="61" t="s">
        <v>2918</v>
      </c>
      <c r="B12377" s="61" t="s">
        <v>2919</v>
      </c>
      <c r="C12377">
        <v>1844</v>
      </c>
      <c r="D12377" s="61" t="s">
        <v>2171</v>
      </c>
    </row>
    <row r="12378" spans="1:4" hidden="1" x14ac:dyDescent="0.25">
      <c r="A12378" s="61" t="s">
        <v>2918</v>
      </c>
      <c r="B12378" s="61" t="s">
        <v>2919</v>
      </c>
      <c r="C12378">
        <v>1845</v>
      </c>
      <c r="D12378" s="61" t="s">
        <v>2171</v>
      </c>
    </row>
    <row r="12379" spans="1:4" hidden="1" x14ac:dyDescent="0.25">
      <c r="A12379" s="61" t="s">
        <v>2918</v>
      </c>
      <c r="B12379" s="61" t="s">
        <v>2919</v>
      </c>
      <c r="C12379">
        <v>1846</v>
      </c>
      <c r="D12379" s="61" t="s">
        <v>2171</v>
      </c>
    </row>
    <row r="12380" spans="1:4" hidden="1" x14ac:dyDescent="0.25">
      <c r="A12380" s="61" t="s">
        <v>2918</v>
      </c>
      <c r="B12380" s="61" t="s">
        <v>2919</v>
      </c>
      <c r="C12380">
        <v>1847</v>
      </c>
      <c r="D12380" s="61" t="s">
        <v>2171</v>
      </c>
    </row>
    <row r="12381" spans="1:4" hidden="1" x14ac:dyDescent="0.25">
      <c r="A12381" s="61" t="s">
        <v>2918</v>
      </c>
      <c r="B12381" s="61" t="s">
        <v>2919</v>
      </c>
      <c r="C12381">
        <v>1848</v>
      </c>
      <c r="D12381" s="61" t="s">
        <v>1833</v>
      </c>
    </row>
    <row r="12382" spans="1:4" hidden="1" x14ac:dyDescent="0.25">
      <c r="A12382" s="61" t="s">
        <v>2918</v>
      </c>
      <c r="B12382" s="61" t="s">
        <v>2919</v>
      </c>
      <c r="C12382">
        <v>1849</v>
      </c>
      <c r="D12382" s="61" t="s">
        <v>2108</v>
      </c>
    </row>
    <row r="12383" spans="1:4" hidden="1" x14ac:dyDescent="0.25">
      <c r="A12383" s="61" t="s">
        <v>2918</v>
      </c>
      <c r="B12383" s="61" t="s">
        <v>2919</v>
      </c>
      <c r="C12383">
        <v>1850</v>
      </c>
      <c r="D12383" s="61" t="s">
        <v>2108</v>
      </c>
    </row>
    <row r="12384" spans="1:4" hidden="1" x14ac:dyDescent="0.25">
      <c r="A12384" s="61" t="s">
        <v>2918</v>
      </c>
      <c r="B12384" s="61" t="s">
        <v>2919</v>
      </c>
      <c r="C12384">
        <v>1851</v>
      </c>
      <c r="D12384" s="61" t="s">
        <v>2108</v>
      </c>
    </row>
    <row r="12385" spans="1:4" hidden="1" x14ac:dyDescent="0.25">
      <c r="A12385" s="61" t="s">
        <v>2918</v>
      </c>
      <c r="B12385" s="61" t="s">
        <v>2919</v>
      </c>
      <c r="C12385">
        <v>1852</v>
      </c>
      <c r="D12385" s="61" t="s">
        <v>2108</v>
      </c>
    </row>
    <row r="12386" spans="1:4" hidden="1" x14ac:dyDescent="0.25">
      <c r="A12386" s="61" t="s">
        <v>2918</v>
      </c>
      <c r="B12386" s="61" t="s">
        <v>2919</v>
      </c>
      <c r="C12386">
        <v>1853</v>
      </c>
      <c r="D12386" s="61" t="s">
        <v>2108</v>
      </c>
    </row>
    <row r="12387" spans="1:4" hidden="1" x14ac:dyDescent="0.25">
      <c r="A12387" s="61" t="s">
        <v>2918</v>
      </c>
      <c r="B12387" s="61" t="s">
        <v>2919</v>
      </c>
      <c r="C12387">
        <v>1854</v>
      </c>
      <c r="D12387" s="61" t="s">
        <v>2108</v>
      </c>
    </row>
    <row r="12388" spans="1:4" hidden="1" x14ac:dyDescent="0.25">
      <c r="A12388" s="61" t="s">
        <v>2918</v>
      </c>
      <c r="B12388" s="61" t="s">
        <v>2919</v>
      </c>
      <c r="C12388">
        <v>1855</v>
      </c>
      <c r="D12388" s="61" t="s">
        <v>2108</v>
      </c>
    </row>
    <row r="12389" spans="1:4" hidden="1" x14ac:dyDescent="0.25">
      <c r="A12389" s="61" t="s">
        <v>2918</v>
      </c>
      <c r="B12389" s="61" t="s">
        <v>2919</v>
      </c>
      <c r="C12389">
        <v>1856</v>
      </c>
      <c r="D12389" s="61" t="s">
        <v>2108</v>
      </c>
    </row>
    <row r="12390" spans="1:4" hidden="1" x14ac:dyDescent="0.25">
      <c r="A12390" s="61" t="s">
        <v>2918</v>
      </c>
      <c r="B12390" s="61" t="s">
        <v>2919</v>
      </c>
      <c r="C12390">
        <v>1857</v>
      </c>
      <c r="D12390" s="61" t="s">
        <v>2108</v>
      </c>
    </row>
    <row r="12391" spans="1:4" hidden="1" x14ac:dyDescent="0.25">
      <c r="A12391" s="61" t="s">
        <v>2918</v>
      </c>
      <c r="B12391" s="61" t="s">
        <v>2919</v>
      </c>
      <c r="C12391">
        <v>1858</v>
      </c>
      <c r="D12391" s="61" t="s">
        <v>2108</v>
      </c>
    </row>
    <row r="12392" spans="1:4" hidden="1" x14ac:dyDescent="0.25">
      <c r="A12392" s="61" t="s">
        <v>2918</v>
      </c>
      <c r="B12392" s="61" t="s">
        <v>2919</v>
      </c>
      <c r="C12392">
        <v>1859</v>
      </c>
      <c r="D12392" s="61" t="s">
        <v>2108</v>
      </c>
    </row>
    <row r="12393" spans="1:4" hidden="1" x14ac:dyDescent="0.25">
      <c r="A12393" s="61" t="s">
        <v>2918</v>
      </c>
      <c r="B12393" s="61" t="s">
        <v>2919</v>
      </c>
      <c r="C12393">
        <v>1860</v>
      </c>
      <c r="D12393" s="61" t="s">
        <v>2108</v>
      </c>
    </row>
    <row r="12394" spans="1:4" hidden="1" x14ac:dyDescent="0.25">
      <c r="A12394" s="61" t="s">
        <v>2918</v>
      </c>
      <c r="B12394" s="61" t="s">
        <v>2919</v>
      </c>
      <c r="C12394">
        <v>1861</v>
      </c>
      <c r="D12394" s="61" t="s">
        <v>2108</v>
      </c>
    </row>
    <row r="12395" spans="1:4" hidden="1" x14ac:dyDescent="0.25">
      <c r="A12395" s="61" t="s">
        <v>2918</v>
      </c>
      <c r="B12395" s="61" t="s">
        <v>2919</v>
      </c>
      <c r="C12395">
        <v>1862</v>
      </c>
      <c r="D12395" s="61" t="s">
        <v>2108</v>
      </c>
    </row>
    <row r="12396" spans="1:4" hidden="1" x14ac:dyDescent="0.25">
      <c r="A12396" s="61" t="s">
        <v>2918</v>
      </c>
      <c r="B12396" s="61" t="s">
        <v>2919</v>
      </c>
      <c r="C12396">
        <v>1863</v>
      </c>
      <c r="D12396" s="61" t="s">
        <v>2108</v>
      </c>
    </row>
    <row r="12397" spans="1:4" hidden="1" x14ac:dyDescent="0.25">
      <c r="A12397" s="61" t="s">
        <v>2918</v>
      </c>
      <c r="B12397" s="61" t="s">
        <v>2919</v>
      </c>
      <c r="C12397">
        <v>1864</v>
      </c>
      <c r="D12397" s="61" t="s">
        <v>2108</v>
      </c>
    </row>
    <row r="12398" spans="1:4" hidden="1" x14ac:dyDescent="0.25">
      <c r="A12398" s="61" t="s">
        <v>2918</v>
      </c>
      <c r="B12398" s="61" t="s">
        <v>2919</v>
      </c>
      <c r="C12398">
        <v>1865</v>
      </c>
      <c r="D12398" s="61" t="s">
        <v>2108</v>
      </c>
    </row>
    <row r="12399" spans="1:4" hidden="1" x14ac:dyDescent="0.25">
      <c r="A12399" s="61" t="s">
        <v>2918</v>
      </c>
      <c r="B12399" s="61" t="s">
        <v>2919</v>
      </c>
      <c r="C12399">
        <v>1866</v>
      </c>
      <c r="D12399" s="61" t="s">
        <v>2271</v>
      </c>
    </row>
    <row r="12400" spans="1:4" hidden="1" x14ac:dyDescent="0.25">
      <c r="A12400" s="61" t="s">
        <v>2920</v>
      </c>
      <c r="B12400" s="61" t="s">
        <v>2921</v>
      </c>
      <c r="C12400">
        <v>1789</v>
      </c>
      <c r="D12400" s="61" t="s">
        <v>2922</v>
      </c>
    </row>
    <row r="12401" spans="1:4" hidden="1" x14ac:dyDescent="0.25">
      <c r="A12401" s="61" t="s">
        <v>2920</v>
      </c>
      <c r="B12401" s="61" t="s">
        <v>2921</v>
      </c>
      <c r="C12401">
        <v>1790</v>
      </c>
      <c r="D12401" s="61" t="s">
        <v>2922</v>
      </c>
    </row>
    <row r="12402" spans="1:4" hidden="1" x14ac:dyDescent="0.25">
      <c r="A12402" s="61" t="s">
        <v>2920</v>
      </c>
      <c r="B12402" s="61" t="s">
        <v>2921</v>
      </c>
      <c r="C12402">
        <v>1791</v>
      </c>
      <c r="D12402" s="61" t="s">
        <v>2922</v>
      </c>
    </row>
    <row r="12403" spans="1:4" hidden="1" x14ac:dyDescent="0.25">
      <c r="A12403" s="61" t="s">
        <v>2920</v>
      </c>
      <c r="B12403" s="61" t="s">
        <v>2921</v>
      </c>
      <c r="C12403">
        <v>1792</v>
      </c>
      <c r="D12403" s="61" t="s">
        <v>2922</v>
      </c>
    </row>
    <row r="12404" spans="1:4" hidden="1" x14ac:dyDescent="0.25">
      <c r="A12404" s="61" t="s">
        <v>2920</v>
      </c>
      <c r="B12404" s="61" t="s">
        <v>2921</v>
      </c>
      <c r="C12404">
        <v>1793</v>
      </c>
      <c r="D12404" s="61" t="s">
        <v>2922</v>
      </c>
    </row>
    <row r="12405" spans="1:4" hidden="1" x14ac:dyDescent="0.25">
      <c r="A12405" s="61" t="s">
        <v>2920</v>
      </c>
      <c r="B12405" s="61" t="s">
        <v>2921</v>
      </c>
      <c r="C12405">
        <v>1794</v>
      </c>
      <c r="D12405" s="61" t="s">
        <v>2922</v>
      </c>
    </row>
    <row r="12406" spans="1:4" hidden="1" x14ac:dyDescent="0.25">
      <c r="A12406" s="61" t="s">
        <v>2920</v>
      </c>
      <c r="B12406" s="61" t="s">
        <v>2921</v>
      </c>
      <c r="C12406">
        <v>1795</v>
      </c>
      <c r="D12406" s="61" t="s">
        <v>2922</v>
      </c>
    </row>
    <row r="12407" spans="1:4" hidden="1" x14ac:dyDescent="0.25">
      <c r="A12407" s="61" t="s">
        <v>2920</v>
      </c>
      <c r="B12407" s="61" t="s">
        <v>2921</v>
      </c>
      <c r="C12407">
        <v>1796</v>
      </c>
      <c r="D12407" s="61" t="s">
        <v>2922</v>
      </c>
    </row>
    <row r="12408" spans="1:4" hidden="1" x14ac:dyDescent="0.25">
      <c r="A12408" s="61" t="s">
        <v>2920</v>
      </c>
      <c r="B12408" s="61" t="s">
        <v>2921</v>
      </c>
      <c r="C12408">
        <v>1797</v>
      </c>
      <c r="D12408" s="61" t="s">
        <v>2922</v>
      </c>
    </row>
    <row r="12409" spans="1:4" hidden="1" x14ac:dyDescent="0.25">
      <c r="A12409" s="61" t="s">
        <v>2920</v>
      </c>
      <c r="B12409" s="61" t="s">
        <v>2921</v>
      </c>
      <c r="C12409">
        <v>1798</v>
      </c>
      <c r="D12409" s="61" t="s">
        <v>2922</v>
      </c>
    </row>
    <row r="12410" spans="1:4" hidden="1" x14ac:dyDescent="0.25">
      <c r="A12410" s="61" t="s">
        <v>2920</v>
      </c>
      <c r="B12410" s="61" t="s">
        <v>2921</v>
      </c>
      <c r="C12410">
        <v>1799</v>
      </c>
      <c r="D12410" s="61" t="s">
        <v>2922</v>
      </c>
    </row>
    <row r="12411" spans="1:4" hidden="1" x14ac:dyDescent="0.25">
      <c r="A12411" s="61" t="s">
        <v>2920</v>
      </c>
      <c r="B12411" s="61" t="s">
        <v>2921</v>
      </c>
      <c r="C12411">
        <v>1800</v>
      </c>
      <c r="D12411" s="61" t="s">
        <v>2922</v>
      </c>
    </row>
    <row r="12412" spans="1:4" hidden="1" x14ac:dyDescent="0.25">
      <c r="A12412" s="61" t="s">
        <v>2920</v>
      </c>
      <c r="B12412" s="61" t="s">
        <v>2921</v>
      </c>
      <c r="C12412">
        <v>1801</v>
      </c>
      <c r="D12412" s="61" t="s">
        <v>2922</v>
      </c>
    </row>
    <row r="12413" spans="1:4" hidden="1" x14ac:dyDescent="0.25">
      <c r="A12413" s="61" t="s">
        <v>2920</v>
      </c>
      <c r="B12413" s="61" t="s">
        <v>2921</v>
      </c>
      <c r="C12413">
        <v>1802</v>
      </c>
      <c r="D12413" s="61" t="s">
        <v>2922</v>
      </c>
    </row>
    <row r="12414" spans="1:4" hidden="1" x14ac:dyDescent="0.25">
      <c r="A12414" s="61" t="s">
        <v>2920</v>
      </c>
      <c r="B12414" s="61" t="s">
        <v>2921</v>
      </c>
      <c r="C12414">
        <v>1803</v>
      </c>
      <c r="D12414" s="61" t="s">
        <v>2922</v>
      </c>
    </row>
    <row r="12415" spans="1:4" hidden="1" x14ac:dyDescent="0.25">
      <c r="A12415" s="61" t="s">
        <v>2920</v>
      </c>
      <c r="B12415" s="61" t="s">
        <v>2921</v>
      </c>
      <c r="C12415">
        <v>1804</v>
      </c>
      <c r="D12415" s="61" t="s">
        <v>2923</v>
      </c>
    </row>
    <row r="12416" spans="1:4" hidden="1" x14ac:dyDescent="0.25">
      <c r="A12416" s="61" t="s">
        <v>2920</v>
      </c>
      <c r="B12416" s="61" t="s">
        <v>2921</v>
      </c>
      <c r="C12416">
        <v>1805</v>
      </c>
      <c r="D12416" s="61" t="s">
        <v>2923</v>
      </c>
    </row>
    <row r="12417" spans="1:4" hidden="1" x14ac:dyDescent="0.25">
      <c r="A12417" s="61" t="s">
        <v>2920</v>
      </c>
      <c r="B12417" s="61" t="s">
        <v>2921</v>
      </c>
      <c r="C12417">
        <v>1806</v>
      </c>
      <c r="D12417" s="61" t="s">
        <v>2157</v>
      </c>
    </row>
    <row r="12418" spans="1:4" hidden="1" x14ac:dyDescent="0.25">
      <c r="A12418" s="61" t="s">
        <v>2920</v>
      </c>
      <c r="B12418" s="61" t="s">
        <v>2921</v>
      </c>
      <c r="C12418">
        <v>1807</v>
      </c>
      <c r="D12418" s="61" t="s">
        <v>2157</v>
      </c>
    </row>
    <row r="12419" spans="1:4" hidden="1" x14ac:dyDescent="0.25">
      <c r="A12419" s="61" t="s">
        <v>2920</v>
      </c>
      <c r="B12419" s="61" t="s">
        <v>2921</v>
      </c>
      <c r="C12419">
        <v>1808</v>
      </c>
      <c r="D12419" s="61" t="s">
        <v>2157</v>
      </c>
    </row>
    <row r="12420" spans="1:4" hidden="1" x14ac:dyDescent="0.25">
      <c r="A12420" s="61" t="s">
        <v>2920</v>
      </c>
      <c r="B12420" s="61" t="s">
        <v>2921</v>
      </c>
      <c r="C12420">
        <v>1809</v>
      </c>
      <c r="D12420" s="61" t="s">
        <v>2157</v>
      </c>
    </row>
    <row r="12421" spans="1:4" hidden="1" x14ac:dyDescent="0.25">
      <c r="A12421" s="61" t="s">
        <v>2920</v>
      </c>
      <c r="B12421" s="61" t="s">
        <v>2921</v>
      </c>
      <c r="C12421">
        <v>1810</v>
      </c>
      <c r="D12421" s="61" t="s">
        <v>2157</v>
      </c>
    </row>
    <row r="12422" spans="1:4" hidden="1" x14ac:dyDescent="0.25">
      <c r="A12422" s="61" t="s">
        <v>2920</v>
      </c>
      <c r="B12422" s="61" t="s">
        <v>2921</v>
      </c>
      <c r="C12422">
        <v>1811</v>
      </c>
      <c r="D12422" s="61" t="s">
        <v>2157</v>
      </c>
    </row>
    <row r="12423" spans="1:4" hidden="1" x14ac:dyDescent="0.25">
      <c r="A12423" s="61" t="s">
        <v>2920</v>
      </c>
      <c r="B12423" s="61" t="s">
        <v>2921</v>
      </c>
      <c r="C12423">
        <v>1812</v>
      </c>
      <c r="D12423" s="61" t="s">
        <v>2157</v>
      </c>
    </row>
    <row r="12424" spans="1:4" hidden="1" x14ac:dyDescent="0.25">
      <c r="A12424" s="61" t="s">
        <v>2920</v>
      </c>
      <c r="B12424" s="61" t="s">
        <v>2921</v>
      </c>
      <c r="C12424">
        <v>1813</v>
      </c>
      <c r="D12424" s="61" t="s">
        <v>2157</v>
      </c>
    </row>
    <row r="12425" spans="1:4" hidden="1" x14ac:dyDescent="0.25">
      <c r="A12425" s="61" t="s">
        <v>2920</v>
      </c>
      <c r="B12425" s="61" t="s">
        <v>2921</v>
      </c>
      <c r="C12425">
        <v>1814</v>
      </c>
      <c r="D12425" s="61" t="s">
        <v>2157</v>
      </c>
    </row>
    <row r="12426" spans="1:4" hidden="1" x14ac:dyDescent="0.25">
      <c r="A12426" s="61" t="s">
        <v>2920</v>
      </c>
      <c r="B12426" s="61" t="s">
        <v>2921</v>
      </c>
      <c r="C12426">
        <v>1815</v>
      </c>
      <c r="D12426" s="61" t="s">
        <v>2157</v>
      </c>
    </row>
    <row r="12427" spans="1:4" hidden="1" x14ac:dyDescent="0.25">
      <c r="A12427" s="61" t="s">
        <v>2920</v>
      </c>
      <c r="B12427" s="61" t="s">
        <v>2921</v>
      </c>
      <c r="C12427">
        <v>1816</v>
      </c>
      <c r="D12427" s="61" t="s">
        <v>2157</v>
      </c>
    </row>
    <row r="12428" spans="1:4" hidden="1" x14ac:dyDescent="0.25">
      <c r="A12428" s="61" t="s">
        <v>2920</v>
      </c>
      <c r="B12428" s="61" t="s">
        <v>2921</v>
      </c>
      <c r="C12428">
        <v>1817</v>
      </c>
      <c r="D12428" s="61" t="s">
        <v>2157</v>
      </c>
    </row>
    <row r="12429" spans="1:4" hidden="1" x14ac:dyDescent="0.25">
      <c r="A12429" s="61" t="s">
        <v>2920</v>
      </c>
      <c r="B12429" s="61" t="s">
        <v>2921</v>
      </c>
      <c r="C12429">
        <v>1818</v>
      </c>
      <c r="D12429" s="61" t="s">
        <v>2157</v>
      </c>
    </row>
    <row r="12430" spans="1:4" hidden="1" x14ac:dyDescent="0.25">
      <c r="A12430" s="61" t="s">
        <v>2920</v>
      </c>
      <c r="B12430" s="61" t="s">
        <v>2921</v>
      </c>
      <c r="C12430">
        <v>1819</v>
      </c>
      <c r="D12430" s="61" t="s">
        <v>2157</v>
      </c>
    </row>
    <row r="12431" spans="1:4" hidden="1" x14ac:dyDescent="0.25">
      <c r="A12431" s="61" t="s">
        <v>2920</v>
      </c>
      <c r="B12431" s="61" t="s">
        <v>2921</v>
      </c>
      <c r="C12431">
        <v>1820</v>
      </c>
      <c r="D12431" s="61" t="s">
        <v>2160</v>
      </c>
    </row>
    <row r="12432" spans="1:4" hidden="1" x14ac:dyDescent="0.25">
      <c r="A12432" s="61" t="s">
        <v>2920</v>
      </c>
      <c r="B12432" s="61" t="s">
        <v>2921</v>
      </c>
      <c r="C12432">
        <v>1821</v>
      </c>
      <c r="D12432" s="61" t="s">
        <v>2160</v>
      </c>
    </row>
    <row r="12433" spans="1:4" hidden="1" x14ac:dyDescent="0.25">
      <c r="A12433" s="61" t="s">
        <v>2920</v>
      </c>
      <c r="B12433" s="61" t="s">
        <v>2921</v>
      </c>
      <c r="C12433">
        <v>1822</v>
      </c>
      <c r="D12433" s="61" t="s">
        <v>2160</v>
      </c>
    </row>
    <row r="12434" spans="1:4" hidden="1" x14ac:dyDescent="0.25">
      <c r="A12434" s="61" t="s">
        <v>2920</v>
      </c>
      <c r="B12434" s="61" t="s">
        <v>2921</v>
      </c>
      <c r="C12434">
        <v>1823</v>
      </c>
      <c r="D12434" s="61" t="s">
        <v>2160</v>
      </c>
    </row>
    <row r="12435" spans="1:4" hidden="1" x14ac:dyDescent="0.25">
      <c r="A12435" s="61" t="s">
        <v>2920</v>
      </c>
      <c r="B12435" s="61" t="s">
        <v>2921</v>
      </c>
      <c r="C12435">
        <v>1824</v>
      </c>
      <c r="D12435" s="61" t="s">
        <v>2160</v>
      </c>
    </row>
    <row r="12436" spans="1:4" hidden="1" x14ac:dyDescent="0.25">
      <c r="A12436" s="61" t="s">
        <v>2920</v>
      </c>
      <c r="B12436" s="61" t="s">
        <v>2921</v>
      </c>
      <c r="C12436">
        <v>1825</v>
      </c>
      <c r="D12436" s="61" t="s">
        <v>2160</v>
      </c>
    </row>
    <row r="12437" spans="1:4" hidden="1" x14ac:dyDescent="0.25">
      <c r="A12437" s="61" t="s">
        <v>2920</v>
      </c>
      <c r="B12437" s="61" t="s">
        <v>2921</v>
      </c>
      <c r="C12437">
        <v>1826</v>
      </c>
      <c r="D12437" s="61" t="s">
        <v>2160</v>
      </c>
    </row>
    <row r="12438" spans="1:4" hidden="1" x14ac:dyDescent="0.25">
      <c r="A12438" s="61" t="s">
        <v>2920</v>
      </c>
      <c r="B12438" s="61" t="s">
        <v>2921</v>
      </c>
      <c r="C12438">
        <v>1827</v>
      </c>
      <c r="D12438" s="61" t="s">
        <v>2160</v>
      </c>
    </row>
    <row r="12439" spans="1:4" hidden="1" x14ac:dyDescent="0.25">
      <c r="A12439" s="61" t="s">
        <v>2920</v>
      </c>
      <c r="B12439" s="61" t="s">
        <v>2921</v>
      </c>
      <c r="C12439">
        <v>1828</v>
      </c>
      <c r="D12439" s="61" t="s">
        <v>2160</v>
      </c>
    </row>
    <row r="12440" spans="1:4" hidden="1" x14ac:dyDescent="0.25">
      <c r="A12440" s="61" t="s">
        <v>2920</v>
      </c>
      <c r="B12440" s="61" t="s">
        <v>2921</v>
      </c>
      <c r="C12440">
        <v>1829</v>
      </c>
      <c r="D12440" s="61" t="s">
        <v>2160</v>
      </c>
    </row>
    <row r="12441" spans="1:4" hidden="1" x14ac:dyDescent="0.25">
      <c r="A12441" s="61" t="s">
        <v>2920</v>
      </c>
      <c r="B12441" s="61" t="s">
        <v>2921</v>
      </c>
      <c r="C12441">
        <v>1830</v>
      </c>
      <c r="D12441" s="61" t="s">
        <v>2081</v>
      </c>
    </row>
    <row r="12442" spans="1:4" hidden="1" x14ac:dyDescent="0.25">
      <c r="A12442" s="61" t="s">
        <v>2920</v>
      </c>
      <c r="B12442" s="61" t="s">
        <v>2921</v>
      </c>
      <c r="C12442">
        <v>1831</v>
      </c>
      <c r="D12442" s="61" t="s">
        <v>2081</v>
      </c>
    </row>
    <row r="12443" spans="1:4" hidden="1" x14ac:dyDescent="0.25">
      <c r="A12443" s="61" t="s">
        <v>2920</v>
      </c>
      <c r="B12443" s="61" t="s">
        <v>2921</v>
      </c>
      <c r="C12443">
        <v>1832</v>
      </c>
      <c r="D12443" s="61" t="s">
        <v>2081</v>
      </c>
    </row>
    <row r="12444" spans="1:4" hidden="1" x14ac:dyDescent="0.25">
      <c r="A12444" s="61" t="s">
        <v>2920</v>
      </c>
      <c r="B12444" s="61" t="s">
        <v>2921</v>
      </c>
      <c r="C12444">
        <v>1833</v>
      </c>
      <c r="D12444" s="61" t="s">
        <v>2081</v>
      </c>
    </row>
    <row r="12445" spans="1:4" hidden="1" x14ac:dyDescent="0.25">
      <c r="A12445" s="61" t="s">
        <v>2920</v>
      </c>
      <c r="B12445" s="61" t="s">
        <v>2921</v>
      </c>
      <c r="C12445">
        <v>1834</v>
      </c>
      <c r="D12445" s="61" t="s">
        <v>2081</v>
      </c>
    </row>
    <row r="12446" spans="1:4" hidden="1" x14ac:dyDescent="0.25">
      <c r="A12446" s="61" t="s">
        <v>2920</v>
      </c>
      <c r="B12446" s="61" t="s">
        <v>2921</v>
      </c>
      <c r="C12446">
        <v>1835</v>
      </c>
      <c r="D12446" s="61" t="s">
        <v>2081</v>
      </c>
    </row>
    <row r="12447" spans="1:4" hidden="1" x14ac:dyDescent="0.25">
      <c r="A12447" s="61" t="s">
        <v>2920</v>
      </c>
      <c r="B12447" s="61" t="s">
        <v>2921</v>
      </c>
      <c r="C12447">
        <v>1836</v>
      </c>
      <c r="D12447" s="61" t="s">
        <v>2081</v>
      </c>
    </row>
    <row r="12448" spans="1:4" hidden="1" x14ac:dyDescent="0.25">
      <c r="A12448" s="61" t="s">
        <v>2920</v>
      </c>
      <c r="B12448" s="61" t="s">
        <v>2921</v>
      </c>
      <c r="C12448">
        <v>1837</v>
      </c>
      <c r="D12448" s="61" t="s">
        <v>2081</v>
      </c>
    </row>
    <row r="12449" spans="1:4" hidden="1" x14ac:dyDescent="0.25">
      <c r="A12449" s="61" t="s">
        <v>2920</v>
      </c>
      <c r="B12449" s="61" t="s">
        <v>2921</v>
      </c>
      <c r="C12449">
        <v>1838</v>
      </c>
      <c r="D12449" s="61" t="s">
        <v>2081</v>
      </c>
    </row>
    <row r="12450" spans="1:4" hidden="1" x14ac:dyDescent="0.25">
      <c r="A12450" s="61" t="s">
        <v>2920</v>
      </c>
      <c r="B12450" s="61" t="s">
        <v>2921</v>
      </c>
      <c r="C12450">
        <v>1839</v>
      </c>
      <c r="D12450" s="61" t="s">
        <v>2081</v>
      </c>
    </row>
    <row r="12451" spans="1:4" hidden="1" x14ac:dyDescent="0.25">
      <c r="A12451" s="61" t="s">
        <v>2920</v>
      </c>
      <c r="B12451" s="61" t="s">
        <v>2921</v>
      </c>
      <c r="C12451">
        <v>1840</v>
      </c>
      <c r="D12451" s="61" t="s">
        <v>2081</v>
      </c>
    </row>
    <row r="12452" spans="1:4" hidden="1" x14ac:dyDescent="0.25">
      <c r="A12452" s="61" t="s">
        <v>2920</v>
      </c>
      <c r="B12452" s="61" t="s">
        <v>2921</v>
      </c>
      <c r="C12452">
        <v>1841</v>
      </c>
      <c r="D12452" s="61" t="s">
        <v>2081</v>
      </c>
    </row>
    <row r="12453" spans="1:4" hidden="1" x14ac:dyDescent="0.25">
      <c r="A12453" s="61" t="s">
        <v>2920</v>
      </c>
      <c r="B12453" s="61" t="s">
        <v>2921</v>
      </c>
      <c r="C12453">
        <v>1842</v>
      </c>
      <c r="D12453" s="61" t="s">
        <v>2081</v>
      </c>
    </row>
    <row r="12454" spans="1:4" hidden="1" x14ac:dyDescent="0.25">
      <c r="A12454" s="61" t="s">
        <v>2920</v>
      </c>
      <c r="B12454" s="61" t="s">
        <v>2921</v>
      </c>
      <c r="C12454">
        <v>1843</v>
      </c>
      <c r="D12454" s="61" t="s">
        <v>2081</v>
      </c>
    </row>
    <row r="12455" spans="1:4" hidden="1" x14ac:dyDescent="0.25">
      <c r="A12455" s="61" t="s">
        <v>2920</v>
      </c>
      <c r="B12455" s="61" t="s">
        <v>2921</v>
      </c>
      <c r="C12455">
        <v>1844</v>
      </c>
      <c r="D12455" s="61" t="s">
        <v>2081</v>
      </c>
    </row>
    <row r="12456" spans="1:4" hidden="1" x14ac:dyDescent="0.25">
      <c r="A12456" s="61" t="s">
        <v>2920</v>
      </c>
      <c r="B12456" s="61" t="s">
        <v>2921</v>
      </c>
      <c r="C12456">
        <v>1845</v>
      </c>
      <c r="D12456" s="61" t="s">
        <v>2081</v>
      </c>
    </row>
    <row r="12457" spans="1:4" hidden="1" x14ac:dyDescent="0.25">
      <c r="A12457" s="61" t="s">
        <v>2920</v>
      </c>
      <c r="B12457" s="61" t="s">
        <v>2921</v>
      </c>
      <c r="C12457">
        <v>1846</v>
      </c>
      <c r="D12457" s="61" t="s">
        <v>2081</v>
      </c>
    </row>
    <row r="12458" spans="1:4" hidden="1" x14ac:dyDescent="0.25">
      <c r="A12458" s="61" t="s">
        <v>2920</v>
      </c>
      <c r="B12458" s="61" t="s">
        <v>2921</v>
      </c>
      <c r="C12458">
        <v>1847</v>
      </c>
      <c r="D12458" s="61" t="s">
        <v>2081</v>
      </c>
    </row>
    <row r="12459" spans="1:4" hidden="1" x14ac:dyDescent="0.25">
      <c r="A12459" s="61" t="s">
        <v>2920</v>
      </c>
      <c r="B12459" s="61" t="s">
        <v>2921</v>
      </c>
      <c r="C12459">
        <v>1848</v>
      </c>
      <c r="D12459" s="61" t="s">
        <v>2080</v>
      </c>
    </row>
    <row r="12460" spans="1:4" hidden="1" x14ac:dyDescent="0.25">
      <c r="A12460" s="61" t="s">
        <v>2920</v>
      </c>
      <c r="B12460" s="61" t="s">
        <v>2921</v>
      </c>
      <c r="C12460">
        <v>1849</v>
      </c>
      <c r="D12460" s="61" t="s">
        <v>2080</v>
      </c>
    </row>
    <row r="12461" spans="1:4" hidden="1" x14ac:dyDescent="0.25">
      <c r="A12461" s="61" t="s">
        <v>2920</v>
      </c>
      <c r="B12461" s="61" t="s">
        <v>2921</v>
      </c>
      <c r="C12461">
        <v>1850</v>
      </c>
      <c r="D12461" s="61" t="s">
        <v>2081</v>
      </c>
    </row>
    <row r="12462" spans="1:4" hidden="1" x14ac:dyDescent="0.25">
      <c r="A12462" s="61" t="s">
        <v>2920</v>
      </c>
      <c r="B12462" s="61" t="s">
        <v>2921</v>
      </c>
      <c r="C12462">
        <v>1851</v>
      </c>
      <c r="D12462" s="61" t="s">
        <v>2081</v>
      </c>
    </row>
    <row r="12463" spans="1:4" hidden="1" x14ac:dyDescent="0.25">
      <c r="A12463" s="61" t="s">
        <v>2920</v>
      </c>
      <c r="B12463" s="61" t="s">
        <v>2921</v>
      </c>
      <c r="C12463">
        <v>1852</v>
      </c>
      <c r="D12463" s="61" t="s">
        <v>2081</v>
      </c>
    </row>
    <row r="12464" spans="1:4" hidden="1" x14ac:dyDescent="0.25">
      <c r="A12464" s="61" t="s">
        <v>2920</v>
      </c>
      <c r="B12464" s="61" t="s">
        <v>2921</v>
      </c>
      <c r="C12464">
        <v>1853</v>
      </c>
      <c r="D12464" s="61" t="s">
        <v>2081</v>
      </c>
    </row>
    <row r="12465" spans="1:4" hidden="1" x14ac:dyDescent="0.25">
      <c r="A12465" s="61" t="s">
        <v>2920</v>
      </c>
      <c r="B12465" s="61" t="s">
        <v>2921</v>
      </c>
      <c r="C12465">
        <v>1854</v>
      </c>
      <c r="D12465" s="61" t="s">
        <v>2081</v>
      </c>
    </row>
    <row r="12466" spans="1:4" hidden="1" x14ac:dyDescent="0.25">
      <c r="A12466" s="61" t="s">
        <v>2920</v>
      </c>
      <c r="B12466" s="61" t="s">
        <v>2921</v>
      </c>
      <c r="C12466">
        <v>1855</v>
      </c>
      <c r="D12466" s="61" t="s">
        <v>2081</v>
      </c>
    </row>
    <row r="12467" spans="1:4" hidden="1" x14ac:dyDescent="0.25">
      <c r="A12467" s="61" t="s">
        <v>2920</v>
      </c>
      <c r="B12467" s="61" t="s">
        <v>2921</v>
      </c>
      <c r="C12467">
        <v>1856</v>
      </c>
      <c r="D12467" s="61" t="s">
        <v>2081</v>
      </c>
    </row>
    <row r="12468" spans="1:4" hidden="1" x14ac:dyDescent="0.25">
      <c r="A12468" s="61" t="s">
        <v>2920</v>
      </c>
      <c r="B12468" s="61" t="s">
        <v>2921</v>
      </c>
      <c r="C12468">
        <v>1857</v>
      </c>
      <c r="D12468" s="61" t="s">
        <v>2081</v>
      </c>
    </row>
    <row r="12469" spans="1:4" hidden="1" x14ac:dyDescent="0.25">
      <c r="A12469" s="61" t="s">
        <v>2920</v>
      </c>
      <c r="B12469" s="61" t="s">
        <v>2921</v>
      </c>
      <c r="C12469">
        <v>1858</v>
      </c>
      <c r="D12469" s="61" t="s">
        <v>2081</v>
      </c>
    </row>
    <row r="12470" spans="1:4" hidden="1" x14ac:dyDescent="0.25">
      <c r="A12470" s="61" t="s">
        <v>2920</v>
      </c>
      <c r="B12470" s="61" t="s">
        <v>2921</v>
      </c>
      <c r="C12470">
        <v>1859</v>
      </c>
      <c r="D12470" s="61" t="s">
        <v>2081</v>
      </c>
    </row>
    <row r="12471" spans="1:4" hidden="1" x14ac:dyDescent="0.25">
      <c r="A12471" s="61" t="s">
        <v>2920</v>
      </c>
      <c r="B12471" s="61" t="s">
        <v>2921</v>
      </c>
      <c r="C12471">
        <v>1860</v>
      </c>
      <c r="D12471" s="61" t="s">
        <v>2081</v>
      </c>
    </row>
    <row r="12472" spans="1:4" hidden="1" x14ac:dyDescent="0.25">
      <c r="A12472" s="61" t="s">
        <v>2920</v>
      </c>
      <c r="B12472" s="61" t="s">
        <v>2921</v>
      </c>
      <c r="C12472">
        <v>1861</v>
      </c>
      <c r="D12472" s="61" t="s">
        <v>2081</v>
      </c>
    </row>
    <row r="12473" spans="1:4" hidden="1" x14ac:dyDescent="0.25">
      <c r="A12473" s="61" t="s">
        <v>2920</v>
      </c>
      <c r="B12473" s="61" t="s">
        <v>2921</v>
      </c>
      <c r="C12473">
        <v>1862</v>
      </c>
      <c r="D12473" s="61" t="s">
        <v>2081</v>
      </c>
    </row>
    <row r="12474" spans="1:4" hidden="1" x14ac:dyDescent="0.25">
      <c r="A12474" s="61" t="s">
        <v>2920</v>
      </c>
      <c r="B12474" s="61" t="s">
        <v>2921</v>
      </c>
      <c r="C12474">
        <v>1863</v>
      </c>
      <c r="D12474" s="61" t="s">
        <v>2081</v>
      </c>
    </row>
    <row r="12475" spans="1:4" hidden="1" x14ac:dyDescent="0.25">
      <c r="A12475" s="61" t="s">
        <v>2920</v>
      </c>
      <c r="B12475" s="61" t="s">
        <v>2921</v>
      </c>
      <c r="C12475">
        <v>1864</v>
      </c>
      <c r="D12475" s="61" t="s">
        <v>2081</v>
      </c>
    </row>
    <row r="12476" spans="1:4" hidden="1" x14ac:dyDescent="0.25">
      <c r="A12476" s="61" t="s">
        <v>2920</v>
      </c>
      <c r="B12476" s="61" t="s">
        <v>2921</v>
      </c>
      <c r="C12476">
        <v>1865</v>
      </c>
      <c r="D12476" s="61" t="s">
        <v>2081</v>
      </c>
    </row>
    <row r="12477" spans="1:4" hidden="1" x14ac:dyDescent="0.25">
      <c r="A12477" s="61" t="s">
        <v>2920</v>
      </c>
      <c r="B12477" s="61" t="s">
        <v>2921</v>
      </c>
      <c r="C12477">
        <v>1866</v>
      </c>
      <c r="D12477" s="61" t="s">
        <v>2081</v>
      </c>
    </row>
    <row r="12478" spans="1:4" hidden="1" x14ac:dyDescent="0.25">
      <c r="A12478" s="61" t="s">
        <v>2920</v>
      </c>
      <c r="B12478" s="61" t="s">
        <v>2921</v>
      </c>
      <c r="C12478">
        <v>1867</v>
      </c>
      <c r="D12478" s="61" t="s">
        <v>2081</v>
      </c>
    </row>
    <row r="12479" spans="1:4" hidden="1" x14ac:dyDescent="0.25">
      <c r="A12479" s="61" t="s">
        <v>2920</v>
      </c>
      <c r="B12479" s="61" t="s">
        <v>2921</v>
      </c>
      <c r="C12479">
        <v>1868</v>
      </c>
      <c r="D12479" s="61" t="s">
        <v>2081</v>
      </c>
    </row>
    <row r="12480" spans="1:4" hidden="1" x14ac:dyDescent="0.25">
      <c r="A12480" s="61" t="s">
        <v>2920</v>
      </c>
      <c r="B12480" s="61" t="s">
        <v>2921</v>
      </c>
      <c r="C12480">
        <v>1869</v>
      </c>
      <c r="D12480" s="61" t="s">
        <v>2081</v>
      </c>
    </row>
    <row r="12481" spans="1:4" hidden="1" x14ac:dyDescent="0.25">
      <c r="A12481" s="61" t="s">
        <v>2920</v>
      </c>
      <c r="B12481" s="61" t="s">
        <v>2921</v>
      </c>
      <c r="C12481">
        <v>1870</v>
      </c>
      <c r="D12481" s="61" t="s">
        <v>2081</v>
      </c>
    </row>
    <row r="12482" spans="1:4" hidden="1" x14ac:dyDescent="0.25">
      <c r="A12482" s="61" t="s">
        <v>2920</v>
      </c>
      <c r="B12482" s="61" t="s">
        <v>2921</v>
      </c>
      <c r="C12482">
        <v>1871</v>
      </c>
      <c r="D12482" s="61" t="s">
        <v>2081</v>
      </c>
    </row>
    <row r="12483" spans="1:4" hidden="1" x14ac:dyDescent="0.25">
      <c r="A12483" s="61" t="s">
        <v>316</v>
      </c>
      <c r="B12483" s="61" t="s">
        <v>317</v>
      </c>
      <c r="C12483">
        <v>1838</v>
      </c>
      <c r="D12483" s="61" t="s">
        <v>2451</v>
      </c>
    </row>
    <row r="12484" spans="1:4" hidden="1" x14ac:dyDescent="0.25">
      <c r="A12484" s="61" t="s">
        <v>316</v>
      </c>
      <c r="B12484" s="61" t="s">
        <v>317</v>
      </c>
      <c r="C12484">
        <v>1839</v>
      </c>
      <c r="D12484" s="61" t="s">
        <v>2451</v>
      </c>
    </row>
    <row r="12485" spans="1:4" hidden="1" x14ac:dyDescent="0.25">
      <c r="A12485" s="61" t="s">
        <v>316</v>
      </c>
      <c r="B12485" s="61" t="s">
        <v>317</v>
      </c>
      <c r="C12485">
        <v>1840</v>
      </c>
      <c r="D12485" s="61" t="s">
        <v>2497</v>
      </c>
    </row>
    <row r="12486" spans="1:4" hidden="1" x14ac:dyDescent="0.25">
      <c r="A12486" s="61" t="s">
        <v>316</v>
      </c>
      <c r="B12486" s="61" t="s">
        <v>317</v>
      </c>
      <c r="C12486">
        <v>1841</v>
      </c>
      <c r="D12486" s="61" t="s">
        <v>2497</v>
      </c>
    </row>
    <row r="12487" spans="1:4" hidden="1" x14ac:dyDescent="0.25">
      <c r="A12487" s="61" t="s">
        <v>316</v>
      </c>
      <c r="B12487" s="61" t="s">
        <v>317</v>
      </c>
      <c r="C12487">
        <v>1842</v>
      </c>
      <c r="D12487" s="61" t="s">
        <v>2497</v>
      </c>
    </row>
    <row r="12488" spans="1:4" hidden="1" x14ac:dyDescent="0.25">
      <c r="A12488" s="61" t="s">
        <v>316</v>
      </c>
      <c r="B12488" s="61" t="s">
        <v>317</v>
      </c>
      <c r="C12488">
        <v>1843</v>
      </c>
      <c r="D12488" s="61" t="s">
        <v>2497</v>
      </c>
    </row>
    <row r="12489" spans="1:4" hidden="1" x14ac:dyDescent="0.25">
      <c r="A12489" s="61" t="s">
        <v>316</v>
      </c>
      <c r="B12489" s="61" t="s">
        <v>317</v>
      </c>
      <c r="C12489">
        <v>1844</v>
      </c>
      <c r="D12489" s="61" t="s">
        <v>2497</v>
      </c>
    </row>
    <row r="12490" spans="1:4" hidden="1" x14ac:dyDescent="0.25">
      <c r="A12490" s="61" t="s">
        <v>316</v>
      </c>
      <c r="B12490" s="61" t="s">
        <v>317</v>
      </c>
      <c r="C12490">
        <v>1845</v>
      </c>
      <c r="D12490" s="61" t="s">
        <v>2497</v>
      </c>
    </row>
    <row r="12491" spans="1:4" hidden="1" x14ac:dyDescent="0.25">
      <c r="A12491" s="61" t="s">
        <v>316</v>
      </c>
      <c r="B12491" s="61" t="s">
        <v>317</v>
      </c>
      <c r="C12491">
        <v>1846</v>
      </c>
      <c r="D12491" s="61" t="s">
        <v>2497</v>
      </c>
    </row>
    <row r="12492" spans="1:4" hidden="1" x14ac:dyDescent="0.25">
      <c r="A12492" s="61" t="s">
        <v>316</v>
      </c>
      <c r="B12492" s="61" t="s">
        <v>317</v>
      </c>
      <c r="C12492">
        <v>1847</v>
      </c>
      <c r="D12492" s="61" t="s">
        <v>2497</v>
      </c>
    </row>
    <row r="12493" spans="1:4" hidden="1" x14ac:dyDescent="0.25">
      <c r="A12493" s="61" t="s">
        <v>316</v>
      </c>
      <c r="B12493" s="61" t="s">
        <v>317</v>
      </c>
      <c r="C12493">
        <v>1848</v>
      </c>
      <c r="D12493" s="61" t="s">
        <v>2497</v>
      </c>
    </row>
    <row r="12494" spans="1:4" hidden="1" x14ac:dyDescent="0.25">
      <c r="A12494" s="61" t="s">
        <v>316</v>
      </c>
      <c r="B12494" s="61" t="s">
        <v>317</v>
      </c>
      <c r="C12494">
        <v>1849</v>
      </c>
      <c r="D12494" s="61" t="s">
        <v>2497</v>
      </c>
    </row>
    <row r="12495" spans="1:4" hidden="1" x14ac:dyDescent="0.25">
      <c r="A12495" s="61" t="s">
        <v>316</v>
      </c>
      <c r="B12495" s="61" t="s">
        <v>317</v>
      </c>
      <c r="C12495">
        <v>1850</v>
      </c>
      <c r="D12495" s="61" t="s">
        <v>2497</v>
      </c>
    </row>
    <row r="12496" spans="1:4" hidden="1" x14ac:dyDescent="0.25">
      <c r="A12496" s="61" t="s">
        <v>316</v>
      </c>
      <c r="B12496" s="61" t="s">
        <v>317</v>
      </c>
      <c r="C12496">
        <v>1851</v>
      </c>
      <c r="D12496" s="61" t="s">
        <v>2497</v>
      </c>
    </row>
    <row r="12497" spans="1:4" hidden="1" x14ac:dyDescent="0.25">
      <c r="A12497" s="61" t="s">
        <v>316</v>
      </c>
      <c r="B12497" s="61" t="s">
        <v>317</v>
      </c>
      <c r="C12497">
        <v>1852</v>
      </c>
      <c r="D12497" s="61" t="s">
        <v>2497</v>
      </c>
    </row>
    <row r="12498" spans="1:4" hidden="1" x14ac:dyDescent="0.25">
      <c r="A12498" s="61" t="s">
        <v>316</v>
      </c>
      <c r="B12498" s="61" t="s">
        <v>317</v>
      </c>
      <c r="C12498">
        <v>1853</v>
      </c>
      <c r="D12498" s="61" t="s">
        <v>2497</v>
      </c>
    </row>
    <row r="12499" spans="1:4" hidden="1" x14ac:dyDescent="0.25">
      <c r="A12499" s="61" t="s">
        <v>316</v>
      </c>
      <c r="B12499" s="61" t="s">
        <v>317</v>
      </c>
      <c r="C12499">
        <v>1854</v>
      </c>
      <c r="D12499" s="61" t="s">
        <v>2497</v>
      </c>
    </row>
    <row r="12500" spans="1:4" hidden="1" x14ac:dyDescent="0.25">
      <c r="A12500" s="61" t="s">
        <v>316</v>
      </c>
      <c r="B12500" s="61" t="s">
        <v>317</v>
      </c>
      <c r="C12500">
        <v>1855</v>
      </c>
      <c r="D12500" s="61" t="s">
        <v>2497</v>
      </c>
    </row>
    <row r="12501" spans="1:4" hidden="1" x14ac:dyDescent="0.25">
      <c r="A12501" s="61" t="s">
        <v>316</v>
      </c>
      <c r="B12501" s="61" t="s">
        <v>317</v>
      </c>
      <c r="C12501">
        <v>1856</v>
      </c>
      <c r="D12501" s="61" t="s">
        <v>2497</v>
      </c>
    </row>
    <row r="12502" spans="1:4" hidden="1" x14ac:dyDescent="0.25">
      <c r="A12502" s="61" t="s">
        <v>316</v>
      </c>
      <c r="B12502" s="61" t="s">
        <v>317</v>
      </c>
      <c r="C12502">
        <v>1857</v>
      </c>
      <c r="D12502" s="61" t="s">
        <v>2497</v>
      </c>
    </row>
    <row r="12503" spans="1:4" hidden="1" x14ac:dyDescent="0.25">
      <c r="A12503" s="61" t="s">
        <v>316</v>
      </c>
      <c r="B12503" s="61" t="s">
        <v>317</v>
      </c>
      <c r="C12503">
        <v>1858</v>
      </c>
      <c r="D12503" s="61" t="s">
        <v>2497</v>
      </c>
    </row>
    <row r="12504" spans="1:4" hidden="1" x14ac:dyDescent="0.25">
      <c r="A12504" s="61" t="s">
        <v>316</v>
      </c>
      <c r="B12504" s="61" t="s">
        <v>317</v>
      </c>
      <c r="C12504">
        <v>1859</v>
      </c>
      <c r="D12504" s="61" t="s">
        <v>2497</v>
      </c>
    </row>
    <row r="12505" spans="1:4" hidden="1" x14ac:dyDescent="0.25">
      <c r="A12505" s="61" t="s">
        <v>316</v>
      </c>
      <c r="B12505" s="61" t="s">
        <v>317</v>
      </c>
      <c r="C12505">
        <v>1860</v>
      </c>
      <c r="D12505" s="61" t="s">
        <v>2497</v>
      </c>
    </row>
    <row r="12506" spans="1:4" hidden="1" x14ac:dyDescent="0.25">
      <c r="A12506" s="61" t="s">
        <v>316</v>
      </c>
      <c r="B12506" s="61" t="s">
        <v>317</v>
      </c>
      <c r="C12506">
        <v>1861</v>
      </c>
      <c r="D12506" s="61" t="s">
        <v>2497</v>
      </c>
    </row>
    <row r="12507" spans="1:4" hidden="1" x14ac:dyDescent="0.25">
      <c r="A12507" s="61" t="s">
        <v>316</v>
      </c>
      <c r="B12507" s="61" t="s">
        <v>317</v>
      </c>
      <c r="C12507">
        <v>1862</v>
      </c>
      <c r="D12507" s="61" t="s">
        <v>2497</v>
      </c>
    </row>
    <row r="12508" spans="1:4" hidden="1" x14ac:dyDescent="0.25">
      <c r="A12508" s="61" t="s">
        <v>316</v>
      </c>
      <c r="B12508" s="61" t="s">
        <v>317</v>
      </c>
      <c r="C12508">
        <v>1863</v>
      </c>
      <c r="D12508" s="61" t="s">
        <v>2497</v>
      </c>
    </row>
    <row r="12509" spans="1:4" hidden="1" x14ac:dyDescent="0.25">
      <c r="A12509" s="61" t="s">
        <v>316</v>
      </c>
      <c r="B12509" s="61" t="s">
        <v>317</v>
      </c>
      <c r="C12509">
        <v>1864</v>
      </c>
      <c r="D12509" s="61" t="s">
        <v>2497</v>
      </c>
    </row>
    <row r="12510" spans="1:4" hidden="1" x14ac:dyDescent="0.25">
      <c r="A12510" s="61" t="s">
        <v>316</v>
      </c>
      <c r="B12510" s="61" t="s">
        <v>317</v>
      </c>
      <c r="C12510">
        <v>1865</v>
      </c>
      <c r="D12510" s="61" t="s">
        <v>2497</v>
      </c>
    </row>
    <row r="12511" spans="1:4" hidden="1" x14ac:dyDescent="0.25">
      <c r="A12511" s="61" t="s">
        <v>316</v>
      </c>
      <c r="B12511" s="61" t="s">
        <v>317</v>
      </c>
      <c r="C12511">
        <v>1866</v>
      </c>
      <c r="D12511" s="61" t="s">
        <v>2497</v>
      </c>
    </row>
    <row r="12512" spans="1:4" hidden="1" x14ac:dyDescent="0.25">
      <c r="A12512" s="61" t="s">
        <v>316</v>
      </c>
      <c r="B12512" s="61" t="s">
        <v>317</v>
      </c>
      <c r="C12512">
        <v>1867</v>
      </c>
      <c r="D12512" s="61" t="s">
        <v>2497</v>
      </c>
    </row>
    <row r="12513" spans="1:4" hidden="1" x14ac:dyDescent="0.25">
      <c r="A12513" s="61" t="s">
        <v>316</v>
      </c>
      <c r="B12513" s="61" t="s">
        <v>317</v>
      </c>
      <c r="C12513">
        <v>1868</v>
      </c>
      <c r="D12513" s="61" t="s">
        <v>2497</v>
      </c>
    </row>
    <row r="12514" spans="1:4" hidden="1" x14ac:dyDescent="0.25">
      <c r="A12514" s="61" t="s">
        <v>316</v>
      </c>
      <c r="B12514" s="61" t="s">
        <v>317</v>
      </c>
      <c r="C12514">
        <v>1869</v>
      </c>
      <c r="D12514" s="61" t="s">
        <v>2497</v>
      </c>
    </row>
    <row r="12515" spans="1:4" hidden="1" x14ac:dyDescent="0.25">
      <c r="A12515" s="61" t="s">
        <v>316</v>
      </c>
      <c r="B12515" s="61" t="s">
        <v>317</v>
      </c>
      <c r="C12515">
        <v>1870</v>
      </c>
      <c r="D12515" s="61" t="s">
        <v>2497</v>
      </c>
    </row>
    <row r="12516" spans="1:4" hidden="1" x14ac:dyDescent="0.25">
      <c r="A12516" s="61" t="s">
        <v>316</v>
      </c>
      <c r="B12516" s="61" t="s">
        <v>317</v>
      </c>
      <c r="C12516">
        <v>1871</v>
      </c>
      <c r="D12516" s="61" t="s">
        <v>2497</v>
      </c>
    </row>
    <row r="12517" spans="1:4" hidden="1" x14ac:dyDescent="0.25">
      <c r="A12517" s="61" t="s">
        <v>316</v>
      </c>
      <c r="B12517" s="61" t="s">
        <v>317</v>
      </c>
      <c r="C12517">
        <v>1872</v>
      </c>
      <c r="D12517" s="61" t="s">
        <v>2497</v>
      </c>
    </row>
    <row r="12518" spans="1:4" hidden="1" x14ac:dyDescent="0.25">
      <c r="A12518" s="61" t="s">
        <v>316</v>
      </c>
      <c r="B12518" s="61" t="s">
        <v>317</v>
      </c>
      <c r="C12518">
        <v>1873</v>
      </c>
      <c r="D12518" s="61" t="s">
        <v>2497</v>
      </c>
    </row>
    <row r="12519" spans="1:4" hidden="1" x14ac:dyDescent="0.25">
      <c r="A12519" s="61" t="s">
        <v>316</v>
      </c>
      <c r="B12519" s="61" t="s">
        <v>317</v>
      </c>
      <c r="C12519">
        <v>1874</v>
      </c>
      <c r="D12519" s="61" t="s">
        <v>2497</v>
      </c>
    </row>
    <row r="12520" spans="1:4" hidden="1" x14ac:dyDescent="0.25">
      <c r="A12520" s="61" t="s">
        <v>316</v>
      </c>
      <c r="B12520" s="61" t="s">
        <v>317</v>
      </c>
      <c r="C12520">
        <v>1875</v>
      </c>
      <c r="D12520" s="61" t="s">
        <v>2497</v>
      </c>
    </row>
    <row r="12521" spans="1:4" hidden="1" x14ac:dyDescent="0.25">
      <c r="A12521" s="61" t="s">
        <v>316</v>
      </c>
      <c r="B12521" s="61" t="s">
        <v>317</v>
      </c>
      <c r="C12521">
        <v>1876</v>
      </c>
      <c r="D12521" s="61" t="s">
        <v>2497</v>
      </c>
    </row>
    <row r="12522" spans="1:4" hidden="1" x14ac:dyDescent="0.25">
      <c r="A12522" s="61" t="s">
        <v>316</v>
      </c>
      <c r="B12522" s="61" t="s">
        <v>317</v>
      </c>
      <c r="C12522">
        <v>1877</v>
      </c>
      <c r="D12522" s="61" t="s">
        <v>2497</v>
      </c>
    </row>
    <row r="12523" spans="1:4" hidden="1" x14ac:dyDescent="0.25">
      <c r="A12523" s="61" t="s">
        <v>316</v>
      </c>
      <c r="B12523" s="61" t="s">
        <v>317</v>
      </c>
      <c r="C12523">
        <v>1878</v>
      </c>
      <c r="D12523" s="61" t="s">
        <v>2497</v>
      </c>
    </row>
    <row r="12524" spans="1:4" hidden="1" x14ac:dyDescent="0.25">
      <c r="A12524" s="61" t="s">
        <v>316</v>
      </c>
      <c r="B12524" s="61" t="s">
        <v>317</v>
      </c>
      <c r="C12524">
        <v>1879</v>
      </c>
      <c r="D12524" s="61" t="s">
        <v>2497</v>
      </c>
    </row>
    <row r="12525" spans="1:4" hidden="1" x14ac:dyDescent="0.25">
      <c r="A12525" s="61" t="s">
        <v>316</v>
      </c>
      <c r="B12525" s="61" t="s">
        <v>317</v>
      </c>
      <c r="C12525">
        <v>1880</v>
      </c>
      <c r="D12525" s="61" t="s">
        <v>2497</v>
      </c>
    </row>
    <row r="12526" spans="1:4" hidden="1" x14ac:dyDescent="0.25">
      <c r="A12526" s="61" t="s">
        <v>316</v>
      </c>
      <c r="B12526" s="61" t="s">
        <v>317</v>
      </c>
      <c r="C12526">
        <v>1881</v>
      </c>
      <c r="D12526" s="61" t="s">
        <v>2497</v>
      </c>
    </row>
    <row r="12527" spans="1:4" hidden="1" x14ac:dyDescent="0.25">
      <c r="A12527" s="61" t="s">
        <v>316</v>
      </c>
      <c r="B12527" s="61" t="s">
        <v>317</v>
      </c>
      <c r="C12527">
        <v>1882</v>
      </c>
      <c r="D12527" s="61" t="s">
        <v>2497</v>
      </c>
    </row>
    <row r="12528" spans="1:4" hidden="1" x14ac:dyDescent="0.25">
      <c r="A12528" s="61" t="s">
        <v>316</v>
      </c>
      <c r="B12528" s="61" t="s">
        <v>317</v>
      </c>
      <c r="C12528">
        <v>1883</v>
      </c>
      <c r="D12528" s="61" t="s">
        <v>2497</v>
      </c>
    </row>
    <row r="12529" spans="1:4" hidden="1" x14ac:dyDescent="0.25">
      <c r="A12529" s="61" t="s">
        <v>316</v>
      </c>
      <c r="B12529" s="61" t="s">
        <v>317</v>
      </c>
      <c r="C12529">
        <v>1884</v>
      </c>
      <c r="D12529" s="61" t="s">
        <v>2497</v>
      </c>
    </row>
    <row r="12530" spans="1:4" hidden="1" x14ac:dyDescent="0.25">
      <c r="A12530" s="61" t="s">
        <v>316</v>
      </c>
      <c r="B12530" s="61" t="s">
        <v>317</v>
      </c>
      <c r="C12530">
        <v>1885</v>
      </c>
      <c r="D12530" s="61" t="s">
        <v>2497</v>
      </c>
    </row>
    <row r="12531" spans="1:4" hidden="1" x14ac:dyDescent="0.25">
      <c r="A12531" s="61" t="s">
        <v>316</v>
      </c>
      <c r="B12531" s="61" t="s">
        <v>317</v>
      </c>
      <c r="C12531">
        <v>1886</v>
      </c>
      <c r="D12531" s="61" t="s">
        <v>2497</v>
      </c>
    </row>
    <row r="12532" spans="1:4" hidden="1" x14ac:dyDescent="0.25">
      <c r="A12532" s="61" t="s">
        <v>316</v>
      </c>
      <c r="B12532" s="61" t="s">
        <v>317</v>
      </c>
      <c r="C12532">
        <v>1887</v>
      </c>
      <c r="D12532" s="61" t="s">
        <v>2497</v>
      </c>
    </row>
    <row r="12533" spans="1:4" hidden="1" x14ac:dyDescent="0.25">
      <c r="A12533" s="61" t="s">
        <v>316</v>
      </c>
      <c r="B12533" s="61" t="s">
        <v>317</v>
      </c>
      <c r="C12533">
        <v>1888</v>
      </c>
      <c r="D12533" s="61" t="s">
        <v>2497</v>
      </c>
    </row>
    <row r="12534" spans="1:4" hidden="1" x14ac:dyDescent="0.25">
      <c r="A12534" s="61" t="s">
        <v>316</v>
      </c>
      <c r="B12534" s="61" t="s">
        <v>317</v>
      </c>
      <c r="C12534">
        <v>1889</v>
      </c>
      <c r="D12534" s="61" t="s">
        <v>2497</v>
      </c>
    </row>
    <row r="12535" spans="1:4" hidden="1" x14ac:dyDescent="0.25">
      <c r="A12535" s="61" t="s">
        <v>316</v>
      </c>
      <c r="B12535" s="61" t="s">
        <v>317</v>
      </c>
      <c r="C12535">
        <v>1890</v>
      </c>
      <c r="D12535" s="61" t="s">
        <v>2497</v>
      </c>
    </row>
    <row r="12536" spans="1:4" hidden="1" x14ac:dyDescent="0.25">
      <c r="A12536" s="61" t="s">
        <v>316</v>
      </c>
      <c r="B12536" s="61" t="s">
        <v>317</v>
      </c>
      <c r="C12536">
        <v>1891</v>
      </c>
      <c r="D12536" s="61" t="s">
        <v>2497</v>
      </c>
    </row>
    <row r="12537" spans="1:4" hidden="1" x14ac:dyDescent="0.25">
      <c r="A12537" s="61" t="s">
        <v>316</v>
      </c>
      <c r="B12537" s="61" t="s">
        <v>317</v>
      </c>
      <c r="C12537">
        <v>1892</v>
      </c>
      <c r="D12537" s="61" t="s">
        <v>2497</v>
      </c>
    </row>
    <row r="12538" spans="1:4" hidden="1" x14ac:dyDescent="0.25">
      <c r="A12538" s="61" t="s">
        <v>316</v>
      </c>
      <c r="B12538" s="61" t="s">
        <v>317</v>
      </c>
      <c r="C12538">
        <v>1893</v>
      </c>
      <c r="D12538" s="61" t="s">
        <v>2497</v>
      </c>
    </row>
    <row r="12539" spans="1:4" hidden="1" x14ac:dyDescent="0.25">
      <c r="A12539" s="61" t="s">
        <v>316</v>
      </c>
      <c r="B12539" s="61" t="s">
        <v>317</v>
      </c>
      <c r="C12539">
        <v>1894</v>
      </c>
      <c r="D12539" s="61" t="s">
        <v>2497</v>
      </c>
    </row>
    <row r="12540" spans="1:4" hidden="1" x14ac:dyDescent="0.25">
      <c r="A12540" s="61" t="s">
        <v>316</v>
      </c>
      <c r="B12540" s="61" t="s">
        <v>317</v>
      </c>
      <c r="C12540">
        <v>1895</v>
      </c>
      <c r="D12540" s="61" t="s">
        <v>2497</v>
      </c>
    </row>
    <row r="12541" spans="1:4" hidden="1" x14ac:dyDescent="0.25">
      <c r="A12541" s="61" t="s">
        <v>316</v>
      </c>
      <c r="B12541" s="61" t="s">
        <v>317</v>
      </c>
      <c r="C12541">
        <v>1896</v>
      </c>
      <c r="D12541" s="61" t="s">
        <v>2497</v>
      </c>
    </row>
    <row r="12542" spans="1:4" hidden="1" x14ac:dyDescent="0.25">
      <c r="A12542" s="61" t="s">
        <v>316</v>
      </c>
      <c r="B12542" s="61" t="s">
        <v>317</v>
      </c>
      <c r="C12542">
        <v>1897</v>
      </c>
      <c r="D12542" s="61" t="s">
        <v>2497</v>
      </c>
    </row>
    <row r="12543" spans="1:4" hidden="1" x14ac:dyDescent="0.25">
      <c r="A12543" s="61" t="s">
        <v>316</v>
      </c>
      <c r="B12543" s="61" t="s">
        <v>317</v>
      </c>
      <c r="C12543">
        <v>1898</v>
      </c>
      <c r="D12543" s="61" t="s">
        <v>2497</v>
      </c>
    </row>
    <row r="12544" spans="1:4" hidden="1" x14ac:dyDescent="0.25">
      <c r="A12544" s="61" t="s">
        <v>316</v>
      </c>
      <c r="B12544" s="61" t="s">
        <v>317</v>
      </c>
      <c r="C12544">
        <v>1899</v>
      </c>
      <c r="D12544" s="61" t="s">
        <v>2497</v>
      </c>
    </row>
    <row r="12545" spans="1:4" hidden="1" x14ac:dyDescent="0.25">
      <c r="A12545" s="61" t="s">
        <v>316</v>
      </c>
      <c r="B12545" s="61" t="s">
        <v>317</v>
      </c>
      <c r="C12545">
        <v>1900</v>
      </c>
      <c r="D12545" s="61" t="s">
        <v>2497</v>
      </c>
    </row>
    <row r="12546" spans="1:4" hidden="1" x14ac:dyDescent="0.25">
      <c r="A12546" s="61" t="s">
        <v>316</v>
      </c>
      <c r="B12546" s="61" t="s">
        <v>317</v>
      </c>
      <c r="C12546">
        <v>1901</v>
      </c>
      <c r="D12546" s="61" t="s">
        <v>2497</v>
      </c>
    </row>
    <row r="12547" spans="1:4" hidden="1" x14ac:dyDescent="0.25">
      <c r="A12547" s="61" t="s">
        <v>316</v>
      </c>
      <c r="B12547" s="61" t="s">
        <v>317</v>
      </c>
      <c r="C12547">
        <v>1902</v>
      </c>
      <c r="D12547" s="61" t="s">
        <v>2497</v>
      </c>
    </row>
    <row r="12548" spans="1:4" hidden="1" x14ac:dyDescent="0.25">
      <c r="A12548" s="61" t="s">
        <v>316</v>
      </c>
      <c r="B12548" s="61" t="s">
        <v>317</v>
      </c>
      <c r="C12548">
        <v>1903</v>
      </c>
      <c r="D12548" s="61" t="s">
        <v>2497</v>
      </c>
    </row>
    <row r="12549" spans="1:4" hidden="1" x14ac:dyDescent="0.25">
      <c r="A12549" s="61" t="s">
        <v>316</v>
      </c>
      <c r="B12549" s="61" t="s">
        <v>317</v>
      </c>
      <c r="C12549">
        <v>1904</v>
      </c>
      <c r="D12549" s="61" t="s">
        <v>2497</v>
      </c>
    </row>
    <row r="12550" spans="1:4" hidden="1" x14ac:dyDescent="0.25">
      <c r="A12550" s="61" t="s">
        <v>316</v>
      </c>
      <c r="B12550" s="61" t="s">
        <v>317</v>
      </c>
      <c r="C12550">
        <v>1905</v>
      </c>
      <c r="D12550" s="61" t="s">
        <v>2497</v>
      </c>
    </row>
    <row r="12551" spans="1:4" hidden="1" x14ac:dyDescent="0.25">
      <c r="A12551" s="61" t="s">
        <v>316</v>
      </c>
      <c r="B12551" s="61" t="s">
        <v>317</v>
      </c>
      <c r="C12551">
        <v>1906</v>
      </c>
      <c r="D12551" s="61" t="s">
        <v>2150</v>
      </c>
    </row>
    <row r="12552" spans="1:4" hidden="1" x14ac:dyDescent="0.25">
      <c r="A12552" s="61" t="s">
        <v>316</v>
      </c>
      <c r="B12552" s="61" t="s">
        <v>317</v>
      </c>
      <c r="C12552">
        <v>1907</v>
      </c>
      <c r="D12552" s="61" t="s">
        <v>1514</v>
      </c>
    </row>
    <row r="12553" spans="1:4" hidden="1" x14ac:dyDescent="0.25">
      <c r="A12553" s="61" t="s">
        <v>316</v>
      </c>
      <c r="B12553" s="61" t="s">
        <v>317</v>
      </c>
      <c r="C12553">
        <v>1908</v>
      </c>
      <c r="D12553" s="61" t="s">
        <v>2469</v>
      </c>
    </row>
    <row r="12554" spans="1:4" hidden="1" x14ac:dyDescent="0.25">
      <c r="A12554" s="61" t="s">
        <v>316</v>
      </c>
      <c r="B12554" s="61" t="s">
        <v>317</v>
      </c>
      <c r="C12554">
        <v>1909</v>
      </c>
      <c r="D12554" s="61" t="s">
        <v>2469</v>
      </c>
    </row>
    <row r="12555" spans="1:4" hidden="1" x14ac:dyDescent="0.25">
      <c r="A12555" s="61" t="s">
        <v>316</v>
      </c>
      <c r="B12555" s="61" t="s">
        <v>317</v>
      </c>
      <c r="C12555">
        <v>1910</v>
      </c>
      <c r="D12555" s="61" t="s">
        <v>2469</v>
      </c>
    </row>
    <row r="12556" spans="1:4" hidden="1" x14ac:dyDescent="0.25">
      <c r="A12556" s="61" t="s">
        <v>316</v>
      </c>
      <c r="B12556" s="61" t="s">
        <v>317</v>
      </c>
      <c r="C12556">
        <v>1911</v>
      </c>
      <c r="D12556" s="61" t="s">
        <v>2469</v>
      </c>
    </row>
    <row r="12557" spans="1:4" hidden="1" x14ac:dyDescent="0.25">
      <c r="A12557" s="61" t="s">
        <v>316</v>
      </c>
      <c r="B12557" s="61" t="s">
        <v>317</v>
      </c>
      <c r="C12557">
        <v>1912</v>
      </c>
      <c r="D12557" s="61" t="s">
        <v>2613</v>
      </c>
    </row>
    <row r="12558" spans="1:4" hidden="1" x14ac:dyDescent="0.25">
      <c r="A12558" s="61" t="s">
        <v>316</v>
      </c>
      <c r="B12558" s="61" t="s">
        <v>317</v>
      </c>
      <c r="C12558">
        <v>1913</v>
      </c>
      <c r="D12558" s="61" t="s">
        <v>2613</v>
      </c>
    </row>
    <row r="12559" spans="1:4" hidden="1" x14ac:dyDescent="0.25">
      <c r="A12559" s="61" t="s">
        <v>316</v>
      </c>
      <c r="B12559" s="61" t="s">
        <v>317</v>
      </c>
      <c r="C12559">
        <v>1914</v>
      </c>
      <c r="D12559" s="61" t="s">
        <v>2613</v>
      </c>
    </row>
    <row r="12560" spans="1:4" hidden="1" x14ac:dyDescent="0.25">
      <c r="A12560" s="61" t="s">
        <v>316</v>
      </c>
      <c r="B12560" s="61" t="s">
        <v>317</v>
      </c>
      <c r="C12560">
        <v>1915</v>
      </c>
      <c r="D12560" s="61" t="s">
        <v>2613</v>
      </c>
    </row>
    <row r="12561" spans="1:4" hidden="1" x14ac:dyDescent="0.25">
      <c r="A12561" s="61" t="s">
        <v>316</v>
      </c>
      <c r="B12561" s="61" t="s">
        <v>317</v>
      </c>
      <c r="C12561">
        <v>1916</v>
      </c>
      <c r="D12561" s="61" t="s">
        <v>2613</v>
      </c>
    </row>
    <row r="12562" spans="1:4" hidden="1" x14ac:dyDescent="0.25">
      <c r="A12562" s="61" t="s">
        <v>316</v>
      </c>
      <c r="B12562" s="61" t="s">
        <v>317</v>
      </c>
      <c r="C12562">
        <v>1917</v>
      </c>
      <c r="D12562" s="61" t="s">
        <v>2613</v>
      </c>
    </row>
    <row r="12563" spans="1:4" hidden="1" x14ac:dyDescent="0.25">
      <c r="A12563" s="61" t="s">
        <v>316</v>
      </c>
      <c r="B12563" s="61" t="s">
        <v>317</v>
      </c>
      <c r="C12563">
        <v>1918</v>
      </c>
      <c r="D12563" s="61" t="s">
        <v>2613</v>
      </c>
    </row>
    <row r="12564" spans="1:4" hidden="1" x14ac:dyDescent="0.25">
      <c r="A12564" s="61" t="s">
        <v>316</v>
      </c>
      <c r="B12564" s="61" t="s">
        <v>317</v>
      </c>
      <c r="C12564">
        <v>1919</v>
      </c>
      <c r="D12564" s="61" t="s">
        <v>2182</v>
      </c>
    </row>
    <row r="12565" spans="1:4" hidden="1" x14ac:dyDescent="0.25">
      <c r="A12565" s="61" t="s">
        <v>316</v>
      </c>
      <c r="B12565" s="61" t="s">
        <v>317</v>
      </c>
      <c r="C12565">
        <v>1920</v>
      </c>
      <c r="D12565" s="61" t="s">
        <v>2610</v>
      </c>
    </row>
    <row r="12566" spans="1:4" hidden="1" x14ac:dyDescent="0.25">
      <c r="A12566" s="61" t="s">
        <v>316</v>
      </c>
      <c r="B12566" s="61" t="s">
        <v>317</v>
      </c>
      <c r="C12566">
        <v>1921</v>
      </c>
      <c r="D12566" s="61" t="s">
        <v>2610</v>
      </c>
    </row>
    <row r="12567" spans="1:4" hidden="1" x14ac:dyDescent="0.25">
      <c r="A12567" s="61" t="s">
        <v>316</v>
      </c>
      <c r="B12567" s="61" t="s">
        <v>317</v>
      </c>
      <c r="C12567">
        <v>1922</v>
      </c>
      <c r="D12567" s="61" t="s">
        <v>2610</v>
      </c>
    </row>
    <row r="12568" spans="1:4" hidden="1" x14ac:dyDescent="0.25">
      <c r="A12568" s="61" t="s">
        <v>316</v>
      </c>
      <c r="B12568" s="61" t="s">
        <v>317</v>
      </c>
      <c r="C12568">
        <v>1923</v>
      </c>
      <c r="D12568" s="61" t="s">
        <v>2610</v>
      </c>
    </row>
    <row r="12569" spans="1:4" hidden="1" x14ac:dyDescent="0.25">
      <c r="A12569" s="61" t="s">
        <v>316</v>
      </c>
      <c r="B12569" s="61" t="s">
        <v>317</v>
      </c>
      <c r="C12569">
        <v>1924</v>
      </c>
      <c r="D12569" s="61" t="s">
        <v>2469</v>
      </c>
    </row>
    <row r="12570" spans="1:4" hidden="1" x14ac:dyDescent="0.25">
      <c r="A12570" s="61" t="s">
        <v>316</v>
      </c>
      <c r="B12570" s="61" t="s">
        <v>317</v>
      </c>
      <c r="C12570">
        <v>1925</v>
      </c>
      <c r="D12570" s="61" t="s">
        <v>2610</v>
      </c>
    </row>
    <row r="12571" spans="1:4" hidden="1" x14ac:dyDescent="0.25">
      <c r="A12571" s="61" t="s">
        <v>316</v>
      </c>
      <c r="B12571" s="61" t="s">
        <v>317</v>
      </c>
      <c r="C12571">
        <v>1926</v>
      </c>
      <c r="D12571" s="61" t="s">
        <v>2188</v>
      </c>
    </row>
    <row r="12572" spans="1:4" hidden="1" x14ac:dyDescent="0.25">
      <c r="A12572" s="61" t="s">
        <v>316</v>
      </c>
      <c r="B12572" s="61" t="s">
        <v>317</v>
      </c>
      <c r="C12572">
        <v>1927</v>
      </c>
      <c r="D12572" s="61" t="s">
        <v>2604</v>
      </c>
    </row>
    <row r="12573" spans="1:4" hidden="1" x14ac:dyDescent="0.25">
      <c r="A12573" s="61" t="s">
        <v>316</v>
      </c>
      <c r="B12573" s="61" t="s">
        <v>317</v>
      </c>
      <c r="C12573">
        <v>1928</v>
      </c>
      <c r="D12573" s="61" t="s">
        <v>2604</v>
      </c>
    </row>
    <row r="12574" spans="1:4" hidden="1" x14ac:dyDescent="0.25">
      <c r="A12574" s="61" t="s">
        <v>316</v>
      </c>
      <c r="B12574" s="61" t="s">
        <v>317</v>
      </c>
      <c r="C12574">
        <v>1929</v>
      </c>
      <c r="D12574" s="61" t="s">
        <v>2447</v>
      </c>
    </row>
    <row r="12575" spans="1:4" hidden="1" x14ac:dyDescent="0.25">
      <c r="A12575" s="61" t="s">
        <v>316</v>
      </c>
      <c r="B12575" s="61" t="s">
        <v>317</v>
      </c>
      <c r="C12575">
        <v>1930</v>
      </c>
      <c r="D12575" s="61" t="s">
        <v>2447</v>
      </c>
    </row>
    <row r="12576" spans="1:4" hidden="1" x14ac:dyDescent="0.25">
      <c r="A12576" s="61" t="s">
        <v>316</v>
      </c>
      <c r="B12576" s="61" t="s">
        <v>317</v>
      </c>
      <c r="C12576">
        <v>1931</v>
      </c>
      <c r="D12576" s="61" t="s">
        <v>2447</v>
      </c>
    </row>
    <row r="12577" spans="1:4" hidden="1" x14ac:dyDescent="0.25">
      <c r="A12577" s="61" t="s">
        <v>316</v>
      </c>
      <c r="B12577" s="61" t="s">
        <v>317</v>
      </c>
      <c r="C12577">
        <v>1932</v>
      </c>
      <c r="D12577" s="61" t="s">
        <v>2447</v>
      </c>
    </row>
    <row r="12578" spans="1:4" hidden="1" x14ac:dyDescent="0.25">
      <c r="A12578" s="61" t="s">
        <v>316</v>
      </c>
      <c r="B12578" s="61" t="s">
        <v>317</v>
      </c>
      <c r="C12578">
        <v>1933</v>
      </c>
      <c r="D12578" s="61" t="s">
        <v>2188</v>
      </c>
    </row>
    <row r="12579" spans="1:4" hidden="1" x14ac:dyDescent="0.25">
      <c r="A12579" s="61" t="s">
        <v>316</v>
      </c>
      <c r="B12579" s="61" t="s">
        <v>317</v>
      </c>
      <c r="C12579">
        <v>1934</v>
      </c>
      <c r="D12579" s="61" t="s">
        <v>2461</v>
      </c>
    </row>
    <row r="12580" spans="1:4" hidden="1" x14ac:dyDescent="0.25">
      <c r="A12580" s="61" t="s">
        <v>316</v>
      </c>
      <c r="B12580" s="61" t="s">
        <v>317</v>
      </c>
      <c r="C12580">
        <v>1935</v>
      </c>
      <c r="D12580" s="61" t="s">
        <v>2460</v>
      </c>
    </row>
    <row r="12581" spans="1:4" hidden="1" x14ac:dyDescent="0.25">
      <c r="A12581" s="61" t="s">
        <v>316</v>
      </c>
      <c r="B12581" s="61" t="s">
        <v>317</v>
      </c>
      <c r="C12581">
        <v>1936</v>
      </c>
      <c r="D12581" s="61" t="s">
        <v>2460</v>
      </c>
    </row>
    <row r="12582" spans="1:4" hidden="1" x14ac:dyDescent="0.25">
      <c r="A12582" s="61" t="s">
        <v>316</v>
      </c>
      <c r="B12582" s="61" t="s">
        <v>317</v>
      </c>
      <c r="C12582">
        <v>1937</v>
      </c>
      <c r="D12582" s="61" t="s">
        <v>2460</v>
      </c>
    </row>
    <row r="12583" spans="1:4" hidden="1" x14ac:dyDescent="0.25">
      <c r="A12583" s="61" t="s">
        <v>316</v>
      </c>
      <c r="B12583" s="61" t="s">
        <v>317</v>
      </c>
      <c r="C12583">
        <v>1938</v>
      </c>
      <c r="D12583" s="61" t="s">
        <v>2460</v>
      </c>
    </row>
    <row r="12584" spans="1:4" hidden="1" x14ac:dyDescent="0.25">
      <c r="A12584" s="61" t="s">
        <v>316</v>
      </c>
      <c r="B12584" s="61" t="s">
        <v>317</v>
      </c>
      <c r="C12584">
        <v>1939</v>
      </c>
      <c r="D12584" s="61" t="s">
        <v>2149</v>
      </c>
    </row>
    <row r="12585" spans="1:4" hidden="1" x14ac:dyDescent="0.25">
      <c r="A12585" s="61" t="s">
        <v>316</v>
      </c>
      <c r="B12585" s="61" t="s">
        <v>317</v>
      </c>
      <c r="C12585">
        <v>1940</v>
      </c>
      <c r="D12585" s="61" t="s">
        <v>2149</v>
      </c>
    </row>
    <row r="12586" spans="1:4" hidden="1" x14ac:dyDescent="0.25">
      <c r="A12586" s="61" t="s">
        <v>316</v>
      </c>
      <c r="B12586" s="61" t="s">
        <v>317</v>
      </c>
      <c r="C12586">
        <v>1941</v>
      </c>
      <c r="D12586" s="61" t="s">
        <v>1510</v>
      </c>
    </row>
    <row r="12587" spans="1:4" hidden="1" x14ac:dyDescent="0.25">
      <c r="A12587" s="61" t="s">
        <v>316</v>
      </c>
      <c r="B12587" s="61" t="s">
        <v>317</v>
      </c>
      <c r="C12587">
        <v>1942</v>
      </c>
      <c r="D12587" s="61" t="s">
        <v>1510</v>
      </c>
    </row>
    <row r="12588" spans="1:4" hidden="1" x14ac:dyDescent="0.25">
      <c r="A12588" s="61" t="s">
        <v>316</v>
      </c>
      <c r="B12588" s="61" t="s">
        <v>317</v>
      </c>
      <c r="C12588">
        <v>1943</v>
      </c>
      <c r="D12588" s="61" t="s">
        <v>1510</v>
      </c>
    </row>
    <row r="12589" spans="1:4" hidden="1" x14ac:dyDescent="0.25">
      <c r="A12589" s="61" t="s">
        <v>316</v>
      </c>
      <c r="B12589" s="61" t="s">
        <v>317</v>
      </c>
      <c r="C12589">
        <v>1944</v>
      </c>
      <c r="D12589" s="61" t="s">
        <v>1510</v>
      </c>
    </row>
    <row r="12590" spans="1:4" hidden="1" x14ac:dyDescent="0.25">
      <c r="A12590" s="61" t="s">
        <v>316</v>
      </c>
      <c r="B12590" s="61" t="s">
        <v>317</v>
      </c>
      <c r="C12590">
        <v>1945</v>
      </c>
      <c r="D12590" s="61" t="s">
        <v>1510</v>
      </c>
    </row>
    <row r="12591" spans="1:4" hidden="1" x14ac:dyDescent="0.25">
      <c r="A12591" s="61" t="s">
        <v>316</v>
      </c>
      <c r="B12591" s="61" t="s">
        <v>317</v>
      </c>
      <c r="C12591">
        <v>1946</v>
      </c>
      <c r="D12591" s="61" t="s">
        <v>1510</v>
      </c>
    </row>
    <row r="12592" spans="1:4" hidden="1" x14ac:dyDescent="0.25">
      <c r="A12592" s="61" t="s">
        <v>316</v>
      </c>
      <c r="B12592" s="61" t="s">
        <v>317</v>
      </c>
      <c r="C12592">
        <v>1947</v>
      </c>
      <c r="D12592" s="61" t="s">
        <v>1510</v>
      </c>
    </row>
    <row r="12593" spans="1:4" hidden="1" x14ac:dyDescent="0.25">
      <c r="A12593" s="61" t="s">
        <v>316</v>
      </c>
      <c r="B12593" s="61" t="s">
        <v>317</v>
      </c>
      <c r="C12593">
        <v>1948</v>
      </c>
      <c r="D12593" s="61" t="s">
        <v>2613</v>
      </c>
    </row>
    <row r="12594" spans="1:4" hidden="1" x14ac:dyDescent="0.25">
      <c r="A12594" s="61" t="s">
        <v>316</v>
      </c>
      <c r="B12594" s="61" t="s">
        <v>317</v>
      </c>
      <c r="C12594">
        <v>1949</v>
      </c>
      <c r="D12594" s="61" t="s">
        <v>2613</v>
      </c>
    </row>
    <row r="12595" spans="1:4" hidden="1" x14ac:dyDescent="0.25">
      <c r="A12595" s="61" t="s">
        <v>316</v>
      </c>
      <c r="B12595" s="61" t="s">
        <v>317</v>
      </c>
      <c r="C12595">
        <v>1950</v>
      </c>
      <c r="D12595" s="61" t="s">
        <v>1509</v>
      </c>
    </row>
    <row r="12596" spans="1:4" hidden="1" x14ac:dyDescent="0.25">
      <c r="A12596" s="61" t="s">
        <v>316</v>
      </c>
      <c r="B12596" s="61" t="s">
        <v>317</v>
      </c>
      <c r="C12596">
        <v>1951</v>
      </c>
      <c r="D12596" s="61" t="s">
        <v>1509</v>
      </c>
    </row>
    <row r="12597" spans="1:4" hidden="1" x14ac:dyDescent="0.25">
      <c r="A12597" s="61" t="s">
        <v>316</v>
      </c>
      <c r="B12597" s="61" t="s">
        <v>317</v>
      </c>
      <c r="C12597">
        <v>1952</v>
      </c>
      <c r="D12597" s="61" t="s">
        <v>1509</v>
      </c>
    </row>
    <row r="12598" spans="1:4" hidden="1" x14ac:dyDescent="0.25">
      <c r="A12598" s="61" t="s">
        <v>316</v>
      </c>
      <c r="B12598" s="61" t="s">
        <v>317</v>
      </c>
      <c r="C12598">
        <v>1953</v>
      </c>
      <c r="D12598" s="61" t="s">
        <v>1509</v>
      </c>
    </row>
    <row r="12599" spans="1:4" hidden="1" x14ac:dyDescent="0.25">
      <c r="A12599" s="61" t="s">
        <v>316</v>
      </c>
      <c r="B12599" s="61" t="s">
        <v>317</v>
      </c>
      <c r="C12599">
        <v>1954</v>
      </c>
      <c r="D12599" s="61" t="s">
        <v>2177</v>
      </c>
    </row>
    <row r="12600" spans="1:4" hidden="1" x14ac:dyDescent="0.25">
      <c r="A12600" s="61" t="s">
        <v>316</v>
      </c>
      <c r="B12600" s="61" t="s">
        <v>317</v>
      </c>
      <c r="C12600">
        <v>1955</v>
      </c>
      <c r="D12600" s="61" t="s">
        <v>1553</v>
      </c>
    </row>
    <row r="12601" spans="1:4" hidden="1" x14ac:dyDescent="0.25">
      <c r="A12601" s="61" t="s">
        <v>316</v>
      </c>
      <c r="B12601" s="61" t="s">
        <v>317</v>
      </c>
      <c r="C12601">
        <v>1956</v>
      </c>
      <c r="D12601" s="61" t="s">
        <v>1856</v>
      </c>
    </row>
    <row r="12602" spans="1:4" hidden="1" x14ac:dyDescent="0.25">
      <c r="A12602" s="61" t="s">
        <v>316</v>
      </c>
      <c r="B12602" s="61" t="s">
        <v>317</v>
      </c>
      <c r="C12602">
        <v>1957</v>
      </c>
      <c r="D12602" s="61" t="s">
        <v>1509</v>
      </c>
    </row>
    <row r="12603" spans="1:4" hidden="1" x14ac:dyDescent="0.25">
      <c r="A12603" s="61" t="s">
        <v>316</v>
      </c>
      <c r="B12603" s="61" t="s">
        <v>317</v>
      </c>
      <c r="C12603">
        <v>1958</v>
      </c>
      <c r="D12603" s="61" t="s">
        <v>2177</v>
      </c>
    </row>
    <row r="12604" spans="1:4" hidden="1" x14ac:dyDescent="0.25">
      <c r="A12604" s="61" t="s">
        <v>316</v>
      </c>
      <c r="B12604" s="61" t="s">
        <v>317</v>
      </c>
      <c r="C12604">
        <v>1959</v>
      </c>
      <c r="D12604" s="61" t="s">
        <v>1866</v>
      </c>
    </row>
    <row r="12605" spans="1:4" hidden="1" x14ac:dyDescent="0.25">
      <c r="A12605" s="61" t="s">
        <v>316</v>
      </c>
      <c r="B12605" s="61" t="s">
        <v>317</v>
      </c>
      <c r="C12605">
        <v>1960</v>
      </c>
      <c r="D12605" s="61" t="s">
        <v>1766</v>
      </c>
    </row>
    <row r="12606" spans="1:4" hidden="1" x14ac:dyDescent="0.25">
      <c r="A12606" s="61" t="s">
        <v>316</v>
      </c>
      <c r="B12606" s="61" t="s">
        <v>317</v>
      </c>
      <c r="C12606">
        <v>1961</v>
      </c>
      <c r="D12606" s="61" t="s">
        <v>1766</v>
      </c>
    </row>
    <row r="12607" spans="1:4" hidden="1" x14ac:dyDescent="0.25">
      <c r="A12607" s="61" t="s">
        <v>316</v>
      </c>
      <c r="B12607" s="61" t="s">
        <v>317</v>
      </c>
      <c r="C12607">
        <v>1962</v>
      </c>
      <c r="D12607" s="61" t="s">
        <v>1766</v>
      </c>
    </row>
    <row r="12608" spans="1:4" hidden="1" x14ac:dyDescent="0.25">
      <c r="A12608" s="61" t="s">
        <v>316</v>
      </c>
      <c r="B12608" s="61" t="s">
        <v>317</v>
      </c>
      <c r="C12608">
        <v>1963</v>
      </c>
      <c r="D12608" s="61" t="s">
        <v>2441</v>
      </c>
    </row>
    <row r="12609" spans="1:4" hidden="1" x14ac:dyDescent="0.25">
      <c r="A12609" s="61" t="s">
        <v>316</v>
      </c>
      <c r="B12609" s="61" t="s">
        <v>317</v>
      </c>
      <c r="C12609">
        <v>1964</v>
      </c>
      <c r="D12609" s="61" t="s">
        <v>2534</v>
      </c>
    </row>
    <row r="12610" spans="1:4" hidden="1" x14ac:dyDescent="0.25">
      <c r="A12610" s="61" t="s">
        <v>316</v>
      </c>
      <c r="B12610" s="61" t="s">
        <v>317</v>
      </c>
      <c r="C12610">
        <v>1965</v>
      </c>
      <c r="D12610" s="61" t="s">
        <v>2623</v>
      </c>
    </row>
    <row r="12611" spans="1:4" hidden="1" x14ac:dyDescent="0.25">
      <c r="A12611" s="61" t="s">
        <v>316</v>
      </c>
      <c r="B12611" s="61" t="s">
        <v>317</v>
      </c>
      <c r="C12611">
        <v>1966</v>
      </c>
      <c r="D12611" s="61" t="s">
        <v>2623</v>
      </c>
    </row>
    <row r="12612" spans="1:4" hidden="1" x14ac:dyDescent="0.25">
      <c r="A12612" s="61" t="s">
        <v>316</v>
      </c>
      <c r="B12612" s="61" t="s">
        <v>317</v>
      </c>
      <c r="C12612">
        <v>1967</v>
      </c>
      <c r="D12612" s="61" t="s">
        <v>2648</v>
      </c>
    </row>
    <row r="12613" spans="1:4" hidden="1" x14ac:dyDescent="0.25">
      <c r="A12613" s="61" t="s">
        <v>316</v>
      </c>
      <c r="B12613" s="61" t="s">
        <v>317</v>
      </c>
      <c r="C12613">
        <v>1968</v>
      </c>
      <c r="D12613" s="61" t="s">
        <v>2648</v>
      </c>
    </row>
    <row r="12614" spans="1:4" hidden="1" x14ac:dyDescent="0.25">
      <c r="A12614" s="61" t="s">
        <v>316</v>
      </c>
      <c r="B12614" s="61" t="s">
        <v>317</v>
      </c>
      <c r="C12614">
        <v>1969</v>
      </c>
      <c r="D12614" s="61" t="s">
        <v>2648</v>
      </c>
    </row>
    <row r="12615" spans="1:4" hidden="1" x14ac:dyDescent="0.25">
      <c r="A12615" s="61" t="s">
        <v>316</v>
      </c>
      <c r="B12615" s="61" t="s">
        <v>317</v>
      </c>
      <c r="C12615">
        <v>1970</v>
      </c>
      <c r="D12615" s="61" t="s">
        <v>2648</v>
      </c>
    </row>
    <row r="12616" spans="1:4" hidden="1" x14ac:dyDescent="0.25">
      <c r="A12616" s="61" t="s">
        <v>316</v>
      </c>
      <c r="B12616" s="61" t="s">
        <v>317</v>
      </c>
      <c r="C12616">
        <v>1971</v>
      </c>
      <c r="D12616" s="61" t="s">
        <v>2624</v>
      </c>
    </row>
    <row r="12617" spans="1:4" hidden="1" x14ac:dyDescent="0.25">
      <c r="A12617" s="61" t="s">
        <v>316</v>
      </c>
      <c r="B12617" s="61" t="s">
        <v>317</v>
      </c>
      <c r="C12617">
        <v>1972</v>
      </c>
      <c r="D12617" s="61" t="s">
        <v>1851</v>
      </c>
    </row>
    <row r="12618" spans="1:4" hidden="1" x14ac:dyDescent="0.25">
      <c r="A12618" s="61" t="s">
        <v>316</v>
      </c>
      <c r="B12618" s="61" t="s">
        <v>317</v>
      </c>
      <c r="C12618">
        <v>1973</v>
      </c>
      <c r="D12618" s="61" t="s">
        <v>2559</v>
      </c>
    </row>
    <row r="12619" spans="1:4" hidden="1" x14ac:dyDescent="0.25">
      <c r="A12619" s="61" t="s">
        <v>316</v>
      </c>
      <c r="B12619" s="61" t="s">
        <v>317</v>
      </c>
      <c r="C12619">
        <v>1974</v>
      </c>
      <c r="D12619" s="61" t="s">
        <v>2559</v>
      </c>
    </row>
    <row r="12620" spans="1:4" hidden="1" x14ac:dyDescent="0.25">
      <c r="A12620" s="61" t="s">
        <v>316</v>
      </c>
      <c r="B12620" s="61" t="s">
        <v>317</v>
      </c>
      <c r="C12620">
        <v>1975</v>
      </c>
      <c r="D12620" s="61" t="s">
        <v>2559</v>
      </c>
    </row>
    <row r="12621" spans="1:4" hidden="1" x14ac:dyDescent="0.25">
      <c r="A12621" s="61" t="s">
        <v>316</v>
      </c>
      <c r="B12621" s="61" t="s">
        <v>317</v>
      </c>
      <c r="C12621">
        <v>1976</v>
      </c>
      <c r="D12621" s="61" t="s">
        <v>2559</v>
      </c>
    </row>
    <row r="12622" spans="1:4" hidden="1" x14ac:dyDescent="0.25">
      <c r="A12622" s="61" t="s">
        <v>316</v>
      </c>
      <c r="B12622" s="61" t="s">
        <v>317</v>
      </c>
      <c r="C12622">
        <v>1977</v>
      </c>
      <c r="D12622" s="61" t="s">
        <v>2559</v>
      </c>
    </row>
    <row r="12623" spans="1:4" hidden="1" x14ac:dyDescent="0.25">
      <c r="A12623" s="61" t="s">
        <v>316</v>
      </c>
      <c r="B12623" s="61" t="s">
        <v>317</v>
      </c>
      <c r="C12623">
        <v>1978</v>
      </c>
      <c r="D12623" s="61" t="s">
        <v>1513</v>
      </c>
    </row>
    <row r="12624" spans="1:4" hidden="1" x14ac:dyDescent="0.25">
      <c r="A12624" s="61" t="s">
        <v>316</v>
      </c>
      <c r="B12624" s="61" t="s">
        <v>317</v>
      </c>
      <c r="C12624">
        <v>1979</v>
      </c>
      <c r="D12624" s="61" t="s">
        <v>1513</v>
      </c>
    </row>
    <row r="12625" spans="1:4" hidden="1" x14ac:dyDescent="0.25">
      <c r="A12625" s="61" t="s">
        <v>316</v>
      </c>
      <c r="B12625" s="61" t="s">
        <v>317</v>
      </c>
      <c r="C12625">
        <v>1980</v>
      </c>
      <c r="D12625" s="61" t="s">
        <v>2320</v>
      </c>
    </row>
    <row r="12626" spans="1:4" hidden="1" x14ac:dyDescent="0.25">
      <c r="A12626" s="61" t="s">
        <v>316</v>
      </c>
      <c r="B12626" s="61" t="s">
        <v>317</v>
      </c>
      <c r="C12626">
        <v>1981</v>
      </c>
      <c r="D12626" s="61" t="s">
        <v>2299</v>
      </c>
    </row>
    <row r="12627" spans="1:4" hidden="1" x14ac:dyDescent="0.25">
      <c r="A12627" s="61" t="s">
        <v>316</v>
      </c>
      <c r="B12627" s="61" t="s">
        <v>317</v>
      </c>
      <c r="C12627">
        <v>1982</v>
      </c>
      <c r="D12627" s="61" t="s">
        <v>1761</v>
      </c>
    </row>
    <row r="12628" spans="1:4" hidden="1" x14ac:dyDescent="0.25">
      <c r="A12628" s="61" t="s">
        <v>316</v>
      </c>
      <c r="B12628" s="61" t="s">
        <v>317</v>
      </c>
      <c r="C12628">
        <v>1983</v>
      </c>
      <c r="D12628" s="61" t="s">
        <v>1751</v>
      </c>
    </row>
    <row r="12629" spans="1:4" hidden="1" x14ac:dyDescent="0.25">
      <c r="A12629" s="61" t="s">
        <v>316</v>
      </c>
      <c r="B12629" s="61" t="s">
        <v>317</v>
      </c>
      <c r="C12629">
        <v>1984</v>
      </c>
      <c r="D12629" s="61" t="s">
        <v>1751</v>
      </c>
    </row>
    <row r="12630" spans="1:4" hidden="1" x14ac:dyDescent="0.25">
      <c r="A12630" s="61" t="s">
        <v>316</v>
      </c>
      <c r="B12630" s="61" t="s">
        <v>317</v>
      </c>
      <c r="C12630">
        <v>1985</v>
      </c>
      <c r="D12630" s="61" t="s">
        <v>1751</v>
      </c>
    </row>
    <row r="12631" spans="1:4" hidden="1" x14ac:dyDescent="0.25">
      <c r="A12631" s="61" t="s">
        <v>316</v>
      </c>
      <c r="B12631" s="61" t="s">
        <v>317</v>
      </c>
      <c r="C12631">
        <v>1986</v>
      </c>
      <c r="D12631" s="61" t="s">
        <v>1753</v>
      </c>
    </row>
    <row r="12632" spans="1:4" hidden="1" x14ac:dyDescent="0.25">
      <c r="A12632" s="61" t="s">
        <v>316</v>
      </c>
      <c r="B12632" s="61" t="s">
        <v>317</v>
      </c>
      <c r="C12632">
        <v>1987</v>
      </c>
      <c r="D12632" s="61" t="s">
        <v>1753</v>
      </c>
    </row>
    <row r="12633" spans="1:4" hidden="1" x14ac:dyDescent="0.25">
      <c r="A12633" s="61" t="s">
        <v>316</v>
      </c>
      <c r="B12633" s="61" t="s">
        <v>317</v>
      </c>
      <c r="C12633">
        <v>1988</v>
      </c>
      <c r="D12633" s="61" t="s">
        <v>1775</v>
      </c>
    </row>
    <row r="12634" spans="1:4" hidden="1" x14ac:dyDescent="0.25">
      <c r="A12634" s="61" t="s">
        <v>316</v>
      </c>
      <c r="B12634" s="61" t="s">
        <v>317</v>
      </c>
      <c r="C12634">
        <v>1989</v>
      </c>
      <c r="D12634" s="61" t="s">
        <v>1752</v>
      </c>
    </row>
    <row r="12635" spans="1:4" hidden="1" x14ac:dyDescent="0.25">
      <c r="A12635" s="61" t="s">
        <v>316</v>
      </c>
      <c r="B12635" s="61" t="s">
        <v>317</v>
      </c>
      <c r="C12635">
        <v>1990</v>
      </c>
      <c r="D12635" s="61" t="s">
        <v>2146</v>
      </c>
    </row>
    <row r="12636" spans="1:4" hidden="1" x14ac:dyDescent="0.25">
      <c r="A12636" s="61" t="s">
        <v>316</v>
      </c>
      <c r="B12636" s="61" t="s">
        <v>317</v>
      </c>
      <c r="C12636">
        <v>1991</v>
      </c>
      <c r="D12636" s="61" t="s">
        <v>2180</v>
      </c>
    </row>
    <row r="12637" spans="1:4" hidden="1" x14ac:dyDescent="0.25">
      <c r="A12637" s="61" t="s">
        <v>316</v>
      </c>
      <c r="B12637" s="61" t="s">
        <v>317</v>
      </c>
      <c r="C12637">
        <v>1992</v>
      </c>
      <c r="D12637" s="61" t="s">
        <v>2333</v>
      </c>
    </row>
    <row r="12638" spans="1:4" hidden="1" x14ac:dyDescent="0.25">
      <c r="A12638" s="61" t="s">
        <v>316</v>
      </c>
      <c r="B12638" s="61" t="s">
        <v>317</v>
      </c>
      <c r="C12638">
        <v>1993</v>
      </c>
      <c r="D12638" s="61" t="s">
        <v>1754</v>
      </c>
    </row>
    <row r="12639" spans="1:4" hidden="1" x14ac:dyDescent="0.25">
      <c r="A12639" s="61" t="s">
        <v>316</v>
      </c>
      <c r="B12639" s="61" t="s">
        <v>317</v>
      </c>
      <c r="C12639">
        <v>1994</v>
      </c>
      <c r="D12639" s="61" t="s">
        <v>2389</v>
      </c>
    </row>
    <row r="12640" spans="1:4" hidden="1" x14ac:dyDescent="0.25">
      <c r="A12640" s="61" t="s">
        <v>316</v>
      </c>
      <c r="B12640" s="61" t="s">
        <v>317</v>
      </c>
      <c r="C12640">
        <v>1995</v>
      </c>
      <c r="D12640" s="61" t="s">
        <v>2389</v>
      </c>
    </row>
    <row r="12641" spans="1:4" hidden="1" x14ac:dyDescent="0.25">
      <c r="A12641" s="61" t="s">
        <v>316</v>
      </c>
      <c r="B12641" s="61" t="s">
        <v>317</v>
      </c>
      <c r="C12641">
        <v>1996</v>
      </c>
      <c r="D12641" s="61" t="s">
        <v>2352</v>
      </c>
    </row>
    <row r="12642" spans="1:4" hidden="1" x14ac:dyDescent="0.25">
      <c r="A12642" s="61" t="s">
        <v>316</v>
      </c>
      <c r="B12642" s="61" t="s">
        <v>317</v>
      </c>
      <c r="C12642">
        <v>1997</v>
      </c>
      <c r="D12642" s="61" t="s">
        <v>2352</v>
      </c>
    </row>
    <row r="12643" spans="1:4" hidden="1" x14ac:dyDescent="0.25">
      <c r="A12643" s="61" t="s">
        <v>316</v>
      </c>
      <c r="B12643" s="61" t="s">
        <v>317</v>
      </c>
      <c r="C12643">
        <v>1998</v>
      </c>
      <c r="D12643" s="61" t="s">
        <v>2319</v>
      </c>
    </row>
    <row r="12644" spans="1:4" hidden="1" x14ac:dyDescent="0.25">
      <c r="A12644" s="61" t="s">
        <v>316</v>
      </c>
      <c r="B12644" s="61" t="s">
        <v>317</v>
      </c>
      <c r="C12644">
        <v>1999</v>
      </c>
      <c r="D12644" s="61" t="s">
        <v>1749</v>
      </c>
    </row>
    <row r="12645" spans="1:4" hidden="1" x14ac:dyDescent="0.25">
      <c r="A12645" s="61" t="s">
        <v>316</v>
      </c>
      <c r="B12645" s="61" t="s">
        <v>317</v>
      </c>
      <c r="C12645">
        <v>2000</v>
      </c>
      <c r="D12645" s="61" t="s">
        <v>2442</v>
      </c>
    </row>
    <row r="12646" spans="1:4" hidden="1" x14ac:dyDescent="0.25">
      <c r="A12646" s="61" t="s">
        <v>316</v>
      </c>
      <c r="B12646" s="61" t="s">
        <v>317</v>
      </c>
      <c r="C12646">
        <v>2001</v>
      </c>
      <c r="D12646" s="61" t="s">
        <v>2442</v>
      </c>
    </row>
    <row r="12647" spans="1:4" hidden="1" x14ac:dyDescent="0.25">
      <c r="A12647" s="61" t="s">
        <v>316</v>
      </c>
      <c r="B12647" s="61" t="s">
        <v>317</v>
      </c>
      <c r="C12647">
        <v>2002</v>
      </c>
      <c r="D12647" s="61" t="s">
        <v>544</v>
      </c>
    </row>
    <row r="12648" spans="1:4" hidden="1" x14ac:dyDescent="0.25">
      <c r="A12648" s="61" t="s">
        <v>316</v>
      </c>
      <c r="B12648" s="61" t="s">
        <v>317</v>
      </c>
      <c r="C12648">
        <v>2003</v>
      </c>
      <c r="D12648" s="61" t="s">
        <v>544</v>
      </c>
    </row>
    <row r="12649" spans="1:4" hidden="1" x14ac:dyDescent="0.25">
      <c r="A12649" s="61" t="s">
        <v>316</v>
      </c>
      <c r="B12649" s="61" t="s">
        <v>317</v>
      </c>
      <c r="C12649">
        <v>2004</v>
      </c>
      <c r="D12649" s="61" t="s">
        <v>544</v>
      </c>
    </row>
    <row r="12650" spans="1:4" hidden="1" x14ac:dyDescent="0.25">
      <c r="A12650" s="61" t="s">
        <v>316</v>
      </c>
      <c r="B12650" s="61" t="s">
        <v>317</v>
      </c>
      <c r="C12650">
        <v>2005</v>
      </c>
      <c r="D12650" s="61" t="s">
        <v>544</v>
      </c>
    </row>
    <row r="12651" spans="1:4" hidden="1" x14ac:dyDescent="0.25">
      <c r="A12651" s="61" t="s">
        <v>316</v>
      </c>
      <c r="B12651" s="61" t="s">
        <v>317</v>
      </c>
      <c r="C12651">
        <v>2006</v>
      </c>
      <c r="D12651" s="61" t="s">
        <v>1496</v>
      </c>
    </row>
    <row r="12652" spans="1:4" hidden="1" x14ac:dyDescent="0.25">
      <c r="A12652" s="61" t="s">
        <v>316</v>
      </c>
      <c r="B12652" s="61" t="s">
        <v>317</v>
      </c>
      <c r="C12652">
        <v>2007</v>
      </c>
      <c r="D12652" s="61" t="s">
        <v>2572</v>
      </c>
    </row>
    <row r="12653" spans="1:4" hidden="1" x14ac:dyDescent="0.25">
      <c r="A12653" s="61" t="s">
        <v>316</v>
      </c>
      <c r="B12653" s="61" t="s">
        <v>317</v>
      </c>
      <c r="C12653">
        <v>2008</v>
      </c>
      <c r="D12653" s="61" t="s">
        <v>2572</v>
      </c>
    </row>
    <row r="12654" spans="1:4" hidden="1" x14ac:dyDescent="0.25">
      <c r="A12654" s="61" t="s">
        <v>316</v>
      </c>
      <c r="B12654" s="61" t="s">
        <v>317</v>
      </c>
      <c r="C12654">
        <v>2009</v>
      </c>
      <c r="D12654" s="61" t="s">
        <v>2354</v>
      </c>
    </row>
    <row r="12655" spans="1:4" hidden="1" x14ac:dyDescent="0.25">
      <c r="A12655" s="61" t="s">
        <v>316</v>
      </c>
      <c r="B12655" s="61" t="s">
        <v>317</v>
      </c>
      <c r="C12655">
        <v>2010</v>
      </c>
      <c r="D12655" s="61" t="s">
        <v>2391</v>
      </c>
    </row>
    <row r="12656" spans="1:4" hidden="1" x14ac:dyDescent="0.25">
      <c r="A12656" s="61" t="s">
        <v>316</v>
      </c>
      <c r="B12656" s="61" t="s">
        <v>317</v>
      </c>
      <c r="C12656">
        <v>2011</v>
      </c>
      <c r="D12656" s="61" t="s">
        <v>2146</v>
      </c>
    </row>
    <row r="12657" spans="1:4" hidden="1" x14ac:dyDescent="0.25">
      <c r="A12657" s="61" t="s">
        <v>316</v>
      </c>
      <c r="B12657" s="61" t="s">
        <v>317</v>
      </c>
      <c r="C12657">
        <v>2012</v>
      </c>
      <c r="D12657" s="61" t="s">
        <v>2179</v>
      </c>
    </row>
    <row r="12658" spans="1:4" hidden="1" x14ac:dyDescent="0.25">
      <c r="A12658" s="61" t="s">
        <v>316</v>
      </c>
      <c r="B12658" s="61" t="s">
        <v>317</v>
      </c>
      <c r="C12658">
        <v>2013</v>
      </c>
      <c r="D12658" s="61" t="s">
        <v>2110</v>
      </c>
    </row>
    <row r="12659" spans="1:4" hidden="1" x14ac:dyDescent="0.25">
      <c r="A12659" s="61" t="s">
        <v>316</v>
      </c>
      <c r="B12659" s="61" t="s">
        <v>317</v>
      </c>
      <c r="C12659">
        <v>2014</v>
      </c>
      <c r="D12659" s="61" t="s">
        <v>2117</v>
      </c>
    </row>
    <row r="12660" spans="1:4" hidden="1" x14ac:dyDescent="0.25">
      <c r="A12660" s="61" t="s">
        <v>316</v>
      </c>
      <c r="B12660" s="61" t="s">
        <v>317</v>
      </c>
      <c r="C12660">
        <v>2015</v>
      </c>
      <c r="D12660" s="61" t="s">
        <v>2388</v>
      </c>
    </row>
    <row r="12661" spans="1:4" hidden="1" x14ac:dyDescent="0.25">
      <c r="A12661" s="61" t="s">
        <v>316</v>
      </c>
      <c r="B12661" s="61" t="s">
        <v>317</v>
      </c>
      <c r="C12661">
        <v>2016</v>
      </c>
      <c r="D12661" s="61" t="s">
        <v>2391</v>
      </c>
    </row>
    <row r="12662" spans="1:4" hidden="1" x14ac:dyDescent="0.25">
      <c r="A12662" s="61" t="s">
        <v>316</v>
      </c>
      <c r="B12662" s="61" t="s">
        <v>317</v>
      </c>
      <c r="C12662">
        <v>2017</v>
      </c>
      <c r="D12662" s="61" t="s">
        <v>1865</v>
      </c>
    </row>
    <row r="12663" spans="1:4" hidden="1" x14ac:dyDescent="0.25">
      <c r="A12663" s="61" t="s">
        <v>316</v>
      </c>
      <c r="B12663" s="61" t="s">
        <v>317</v>
      </c>
      <c r="C12663">
        <v>2018</v>
      </c>
      <c r="D12663" s="61" t="s">
        <v>2146</v>
      </c>
    </row>
    <row r="12664" spans="1:4" hidden="1" x14ac:dyDescent="0.25">
      <c r="A12664" s="61" t="s">
        <v>316</v>
      </c>
      <c r="B12664" s="61" t="s">
        <v>317</v>
      </c>
      <c r="C12664">
        <v>2019</v>
      </c>
      <c r="D12664" s="61" t="s">
        <v>2560</v>
      </c>
    </row>
    <row r="12665" spans="1:4" hidden="1" x14ac:dyDescent="0.25">
      <c r="A12665" s="61" t="s">
        <v>316</v>
      </c>
      <c r="B12665" s="61" t="s">
        <v>317</v>
      </c>
      <c r="C12665">
        <v>2020</v>
      </c>
      <c r="D12665" s="61" t="s">
        <v>2354</v>
      </c>
    </row>
    <row r="12666" spans="1:4" hidden="1" x14ac:dyDescent="0.25">
      <c r="A12666" s="61" t="s">
        <v>316</v>
      </c>
      <c r="B12666" s="61" t="s">
        <v>317</v>
      </c>
      <c r="C12666">
        <v>2021</v>
      </c>
      <c r="D12666" s="61" t="s">
        <v>1741</v>
      </c>
    </row>
    <row r="12667" spans="1:4" hidden="1" x14ac:dyDescent="0.25">
      <c r="A12667" s="61" t="s">
        <v>316</v>
      </c>
      <c r="B12667" s="61" t="s">
        <v>317</v>
      </c>
      <c r="C12667">
        <v>2022</v>
      </c>
      <c r="D12667" s="61" t="s">
        <v>1709</v>
      </c>
    </row>
    <row r="12668" spans="1:4" x14ac:dyDescent="0.25">
      <c r="A12668" s="61" t="s">
        <v>316</v>
      </c>
      <c r="B12668" s="61" t="s">
        <v>317</v>
      </c>
      <c r="C12668">
        <v>2023</v>
      </c>
      <c r="D12668" s="61">
        <v>0.504</v>
      </c>
    </row>
    <row r="12669" spans="1:4" hidden="1" x14ac:dyDescent="0.25">
      <c r="A12669" s="61" t="s">
        <v>90</v>
      </c>
      <c r="B12669" s="61" t="s">
        <v>315</v>
      </c>
      <c r="C12669">
        <v>1900</v>
      </c>
      <c r="D12669" s="61" t="s">
        <v>2218</v>
      </c>
    </row>
    <row r="12670" spans="1:4" hidden="1" x14ac:dyDescent="0.25">
      <c r="A12670" s="61" t="s">
        <v>90</v>
      </c>
      <c r="B12670" s="61" t="s">
        <v>315</v>
      </c>
      <c r="C12670">
        <v>1901</v>
      </c>
      <c r="D12670" s="61" t="s">
        <v>2218</v>
      </c>
    </row>
    <row r="12671" spans="1:4" hidden="1" x14ac:dyDescent="0.25">
      <c r="A12671" s="61" t="s">
        <v>90</v>
      </c>
      <c r="B12671" s="61" t="s">
        <v>315</v>
      </c>
      <c r="C12671">
        <v>1902</v>
      </c>
      <c r="D12671" s="61" t="s">
        <v>2218</v>
      </c>
    </row>
    <row r="12672" spans="1:4" hidden="1" x14ac:dyDescent="0.25">
      <c r="A12672" s="61" t="s">
        <v>90</v>
      </c>
      <c r="B12672" s="61" t="s">
        <v>315</v>
      </c>
      <c r="C12672">
        <v>1903</v>
      </c>
      <c r="D12672" s="61" t="s">
        <v>2218</v>
      </c>
    </row>
    <row r="12673" spans="1:4" hidden="1" x14ac:dyDescent="0.25">
      <c r="A12673" s="61" t="s">
        <v>90</v>
      </c>
      <c r="B12673" s="61" t="s">
        <v>315</v>
      </c>
      <c r="C12673">
        <v>1904</v>
      </c>
      <c r="D12673" s="61" t="s">
        <v>2218</v>
      </c>
    </row>
    <row r="12674" spans="1:4" hidden="1" x14ac:dyDescent="0.25">
      <c r="A12674" s="61" t="s">
        <v>90</v>
      </c>
      <c r="B12674" s="61" t="s">
        <v>315</v>
      </c>
      <c r="C12674">
        <v>1905</v>
      </c>
      <c r="D12674" s="61" t="s">
        <v>2218</v>
      </c>
    </row>
    <row r="12675" spans="1:4" hidden="1" x14ac:dyDescent="0.25">
      <c r="A12675" s="61" t="s">
        <v>90</v>
      </c>
      <c r="B12675" s="61" t="s">
        <v>315</v>
      </c>
      <c r="C12675">
        <v>1906</v>
      </c>
      <c r="D12675" s="61" t="s">
        <v>2218</v>
      </c>
    </row>
    <row r="12676" spans="1:4" hidden="1" x14ac:dyDescent="0.25">
      <c r="A12676" s="61" t="s">
        <v>90</v>
      </c>
      <c r="B12676" s="61" t="s">
        <v>315</v>
      </c>
      <c r="C12676">
        <v>1907</v>
      </c>
      <c r="D12676" s="61" t="s">
        <v>2218</v>
      </c>
    </row>
    <row r="12677" spans="1:4" hidden="1" x14ac:dyDescent="0.25">
      <c r="A12677" s="61" t="s">
        <v>90</v>
      </c>
      <c r="B12677" s="61" t="s">
        <v>315</v>
      </c>
      <c r="C12677">
        <v>1908</v>
      </c>
      <c r="D12677" s="61" t="s">
        <v>2218</v>
      </c>
    </row>
    <row r="12678" spans="1:4" hidden="1" x14ac:dyDescent="0.25">
      <c r="A12678" s="61" t="s">
        <v>90</v>
      </c>
      <c r="B12678" s="61" t="s">
        <v>315</v>
      </c>
      <c r="C12678">
        <v>1909</v>
      </c>
      <c r="D12678" s="61" t="s">
        <v>2218</v>
      </c>
    </row>
    <row r="12679" spans="1:4" hidden="1" x14ac:dyDescent="0.25">
      <c r="A12679" s="61" t="s">
        <v>90</v>
      </c>
      <c r="B12679" s="61" t="s">
        <v>315</v>
      </c>
      <c r="C12679">
        <v>1910</v>
      </c>
      <c r="D12679" s="61" t="s">
        <v>2218</v>
      </c>
    </row>
    <row r="12680" spans="1:4" hidden="1" x14ac:dyDescent="0.25">
      <c r="A12680" s="61" t="s">
        <v>90</v>
      </c>
      <c r="B12680" s="61" t="s">
        <v>315</v>
      </c>
      <c r="C12680">
        <v>1911</v>
      </c>
      <c r="D12680" s="61" t="s">
        <v>2218</v>
      </c>
    </row>
    <row r="12681" spans="1:4" hidden="1" x14ac:dyDescent="0.25">
      <c r="A12681" s="61" t="s">
        <v>90</v>
      </c>
      <c r="B12681" s="61" t="s">
        <v>315</v>
      </c>
      <c r="C12681">
        <v>1912</v>
      </c>
      <c r="D12681" s="61" t="s">
        <v>2218</v>
      </c>
    </row>
    <row r="12682" spans="1:4" hidden="1" x14ac:dyDescent="0.25">
      <c r="A12682" s="61" t="s">
        <v>90</v>
      </c>
      <c r="B12682" s="61" t="s">
        <v>315</v>
      </c>
      <c r="C12682">
        <v>1913</v>
      </c>
      <c r="D12682" s="61" t="s">
        <v>2218</v>
      </c>
    </row>
    <row r="12683" spans="1:4" hidden="1" x14ac:dyDescent="0.25">
      <c r="A12683" s="61" t="s">
        <v>90</v>
      </c>
      <c r="B12683" s="61" t="s">
        <v>315</v>
      </c>
      <c r="C12683">
        <v>1914</v>
      </c>
      <c r="D12683" s="61" t="s">
        <v>2218</v>
      </c>
    </row>
    <row r="12684" spans="1:4" hidden="1" x14ac:dyDescent="0.25">
      <c r="A12684" s="61" t="s">
        <v>90</v>
      </c>
      <c r="B12684" s="61" t="s">
        <v>315</v>
      </c>
      <c r="C12684">
        <v>1915</v>
      </c>
      <c r="D12684" s="61" t="s">
        <v>2218</v>
      </c>
    </row>
    <row r="12685" spans="1:4" hidden="1" x14ac:dyDescent="0.25">
      <c r="A12685" s="61" t="s">
        <v>90</v>
      </c>
      <c r="B12685" s="61" t="s">
        <v>315</v>
      </c>
      <c r="C12685">
        <v>1916</v>
      </c>
      <c r="D12685" s="61" t="s">
        <v>2218</v>
      </c>
    </row>
    <row r="12686" spans="1:4" hidden="1" x14ac:dyDescent="0.25">
      <c r="A12686" s="61" t="s">
        <v>90</v>
      </c>
      <c r="B12686" s="61" t="s">
        <v>315</v>
      </c>
      <c r="C12686">
        <v>1917</v>
      </c>
      <c r="D12686" s="61" t="s">
        <v>2218</v>
      </c>
    </row>
    <row r="12687" spans="1:4" hidden="1" x14ac:dyDescent="0.25">
      <c r="A12687" s="61" t="s">
        <v>90</v>
      </c>
      <c r="B12687" s="61" t="s">
        <v>315</v>
      </c>
      <c r="C12687">
        <v>1918</v>
      </c>
      <c r="D12687" s="61" t="s">
        <v>2218</v>
      </c>
    </row>
    <row r="12688" spans="1:4" hidden="1" x14ac:dyDescent="0.25">
      <c r="A12688" s="61" t="s">
        <v>90</v>
      </c>
      <c r="B12688" s="61" t="s">
        <v>315</v>
      </c>
      <c r="C12688">
        <v>1919</v>
      </c>
      <c r="D12688" s="61" t="s">
        <v>2218</v>
      </c>
    </row>
    <row r="12689" spans="1:4" hidden="1" x14ac:dyDescent="0.25">
      <c r="A12689" s="61" t="s">
        <v>90</v>
      </c>
      <c r="B12689" s="61" t="s">
        <v>315</v>
      </c>
      <c r="C12689">
        <v>1920</v>
      </c>
      <c r="D12689" s="61" t="s">
        <v>2218</v>
      </c>
    </row>
    <row r="12690" spans="1:4" hidden="1" x14ac:dyDescent="0.25">
      <c r="A12690" s="61" t="s">
        <v>90</v>
      </c>
      <c r="B12690" s="61" t="s">
        <v>315</v>
      </c>
      <c r="C12690">
        <v>1921</v>
      </c>
      <c r="D12690" s="61" t="s">
        <v>2218</v>
      </c>
    </row>
    <row r="12691" spans="1:4" hidden="1" x14ac:dyDescent="0.25">
      <c r="A12691" s="61" t="s">
        <v>90</v>
      </c>
      <c r="B12691" s="61" t="s">
        <v>315</v>
      </c>
      <c r="C12691">
        <v>1922</v>
      </c>
      <c r="D12691" s="61" t="s">
        <v>2218</v>
      </c>
    </row>
    <row r="12692" spans="1:4" hidden="1" x14ac:dyDescent="0.25">
      <c r="A12692" s="61" t="s">
        <v>90</v>
      </c>
      <c r="B12692" s="61" t="s">
        <v>315</v>
      </c>
      <c r="C12692">
        <v>1923</v>
      </c>
      <c r="D12692" s="61" t="s">
        <v>2218</v>
      </c>
    </row>
    <row r="12693" spans="1:4" hidden="1" x14ac:dyDescent="0.25">
      <c r="A12693" s="61" t="s">
        <v>90</v>
      </c>
      <c r="B12693" s="61" t="s">
        <v>315</v>
      </c>
      <c r="C12693">
        <v>1924</v>
      </c>
      <c r="D12693" s="61" t="s">
        <v>2218</v>
      </c>
    </row>
    <row r="12694" spans="1:4" hidden="1" x14ac:dyDescent="0.25">
      <c r="A12694" s="61" t="s">
        <v>90</v>
      </c>
      <c r="B12694" s="61" t="s">
        <v>315</v>
      </c>
      <c r="C12694">
        <v>1925</v>
      </c>
      <c r="D12694" s="61" t="s">
        <v>2218</v>
      </c>
    </row>
    <row r="12695" spans="1:4" hidden="1" x14ac:dyDescent="0.25">
      <c r="A12695" s="61" t="s">
        <v>90</v>
      </c>
      <c r="B12695" s="61" t="s">
        <v>315</v>
      </c>
      <c r="C12695">
        <v>1926</v>
      </c>
      <c r="D12695" s="61" t="s">
        <v>2218</v>
      </c>
    </row>
    <row r="12696" spans="1:4" hidden="1" x14ac:dyDescent="0.25">
      <c r="A12696" s="61" t="s">
        <v>90</v>
      </c>
      <c r="B12696" s="61" t="s">
        <v>315</v>
      </c>
      <c r="C12696">
        <v>1927</v>
      </c>
      <c r="D12696" s="61" t="s">
        <v>2218</v>
      </c>
    </row>
    <row r="12697" spans="1:4" hidden="1" x14ac:dyDescent="0.25">
      <c r="A12697" s="61" t="s">
        <v>90</v>
      </c>
      <c r="B12697" s="61" t="s">
        <v>315</v>
      </c>
      <c r="C12697">
        <v>1928</v>
      </c>
      <c r="D12697" s="61" t="s">
        <v>2218</v>
      </c>
    </row>
    <row r="12698" spans="1:4" hidden="1" x14ac:dyDescent="0.25">
      <c r="A12698" s="61" t="s">
        <v>90</v>
      </c>
      <c r="B12698" s="61" t="s">
        <v>315</v>
      </c>
      <c r="C12698">
        <v>1929</v>
      </c>
      <c r="D12698" s="61" t="s">
        <v>2218</v>
      </c>
    </row>
    <row r="12699" spans="1:4" hidden="1" x14ac:dyDescent="0.25">
      <c r="A12699" s="61" t="s">
        <v>90</v>
      </c>
      <c r="B12699" s="61" t="s">
        <v>315</v>
      </c>
      <c r="C12699">
        <v>1930</v>
      </c>
      <c r="D12699" s="61" t="s">
        <v>2218</v>
      </c>
    </row>
    <row r="12700" spans="1:4" hidden="1" x14ac:dyDescent="0.25">
      <c r="A12700" s="61" t="s">
        <v>90</v>
      </c>
      <c r="B12700" s="61" t="s">
        <v>315</v>
      </c>
      <c r="C12700">
        <v>1931</v>
      </c>
      <c r="D12700" s="61" t="s">
        <v>2218</v>
      </c>
    </row>
    <row r="12701" spans="1:4" hidden="1" x14ac:dyDescent="0.25">
      <c r="A12701" s="61" t="s">
        <v>90</v>
      </c>
      <c r="B12701" s="61" t="s">
        <v>315</v>
      </c>
      <c r="C12701">
        <v>1932</v>
      </c>
      <c r="D12701" s="61" t="s">
        <v>2218</v>
      </c>
    </row>
    <row r="12702" spans="1:4" hidden="1" x14ac:dyDescent="0.25">
      <c r="A12702" s="61" t="s">
        <v>90</v>
      </c>
      <c r="B12702" s="61" t="s">
        <v>315</v>
      </c>
      <c r="C12702">
        <v>1933</v>
      </c>
      <c r="D12702" s="61" t="s">
        <v>2218</v>
      </c>
    </row>
    <row r="12703" spans="1:4" hidden="1" x14ac:dyDescent="0.25">
      <c r="A12703" s="61" t="s">
        <v>90</v>
      </c>
      <c r="B12703" s="61" t="s">
        <v>315</v>
      </c>
      <c r="C12703">
        <v>1934</v>
      </c>
      <c r="D12703" s="61" t="s">
        <v>2218</v>
      </c>
    </row>
    <row r="12704" spans="1:4" hidden="1" x14ac:dyDescent="0.25">
      <c r="A12704" s="61" t="s">
        <v>90</v>
      </c>
      <c r="B12704" s="61" t="s">
        <v>315</v>
      </c>
      <c r="C12704">
        <v>1935</v>
      </c>
      <c r="D12704" s="61" t="s">
        <v>2218</v>
      </c>
    </row>
    <row r="12705" spans="1:4" hidden="1" x14ac:dyDescent="0.25">
      <c r="A12705" s="61" t="s">
        <v>90</v>
      </c>
      <c r="B12705" s="61" t="s">
        <v>315</v>
      </c>
      <c r="C12705">
        <v>1936</v>
      </c>
      <c r="D12705" s="61" t="s">
        <v>2218</v>
      </c>
    </row>
    <row r="12706" spans="1:4" hidden="1" x14ac:dyDescent="0.25">
      <c r="A12706" s="61" t="s">
        <v>90</v>
      </c>
      <c r="B12706" s="61" t="s">
        <v>315</v>
      </c>
      <c r="C12706">
        <v>1937</v>
      </c>
      <c r="D12706" s="61" t="s">
        <v>2218</v>
      </c>
    </row>
    <row r="12707" spans="1:4" hidden="1" x14ac:dyDescent="0.25">
      <c r="A12707" s="61" t="s">
        <v>90</v>
      </c>
      <c r="B12707" s="61" t="s">
        <v>315</v>
      </c>
      <c r="C12707">
        <v>1938</v>
      </c>
      <c r="D12707" s="61" t="s">
        <v>2218</v>
      </c>
    </row>
    <row r="12708" spans="1:4" hidden="1" x14ac:dyDescent="0.25">
      <c r="A12708" s="61" t="s">
        <v>90</v>
      </c>
      <c r="B12708" s="61" t="s">
        <v>315</v>
      </c>
      <c r="C12708">
        <v>1939</v>
      </c>
      <c r="D12708" s="61" t="s">
        <v>2218</v>
      </c>
    </row>
    <row r="12709" spans="1:4" hidden="1" x14ac:dyDescent="0.25">
      <c r="A12709" s="61" t="s">
        <v>90</v>
      </c>
      <c r="B12709" s="61" t="s">
        <v>315</v>
      </c>
      <c r="C12709">
        <v>1940</v>
      </c>
      <c r="D12709" s="61" t="s">
        <v>1794</v>
      </c>
    </row>
    <row r="12710" spans="1:4" hidden="1" x14ac:dyDescent="0.25">
      <c r="A12710" s="61" t="s">
        <v>90</v>
      </c>
      <c r="B12710" s="61" t="s">
        <v>315</v>
      </c>
      <c r="C12710">
        <v>1941</v>
      </c>
      <c r="D12710" s="61" t="s">
        <v>1792</v>
      </c>
    </row>
    <row r="12711" spans="1:4" hidden="1" x14ac:dyDescent="0.25">
      <c r="A12711" s="61" t="s">
        <v>90</v>
      </c>
      <c r="B12711" s="61" t="s">
        <v>315</v>
      </c>
      <c r="C12711">
        <v>1942</v>
      </c>
      <c r="D12711" s="61" t="s">
        <v>2079</v>
      </c>
    </row>
    <row r="12712" spans="1:4" hidden="1" x14ac:dyDescent="0.25">
      <c r="A12712" s="61" t="s">
        <v>90</v>
      </c>
      <c r="B12712" s="61" t="s">
        <v>315</v>
      </c>
      <c r="C12712">
        <v>1943</v>
      </c>
      <c r="D12712" s="61" t="s">
        <v>2079</v>
      </c>
    </row>
    <row r="12713" spans="1:4" hidden="1" x14ac:dyDescent="0.25">
      <c r="A12713" s="61" t="s">
        <v>90</v>
      </c>
      <c r="B12713" s="61" t="s">
        <v>315</v>
      </c>
      <c r="C12713">
        <v>1944</v>
      </c>
      <c r="D12713" s="61" t="s">
        <v>1792</v>
      </c>
    </row>
    <row r="12714" spans="1:4" hidden="1" x14ac:dyDescent="0.25">
      <c r="A12714" s="61" t="s">
        <v>90</v>
      </c>
      <c r="B12714" s="61" t="s">
        <v>315</v>
      </c>
      <c r="C12714">
        <v>1945</v>
      </c>
      <c r="D12714" s="61" t="s">
        <v>2522</v>
      </c>
    </row>
    <row r="12715" spans="1:4" hidden="1" x14ac:dyDescent="0.25">
      <c r="A12715" s="61" t="s">
        <v>90</v>
      </c>
      <c r="B12715" s="61" t="s">
        <v>315</v>
      </c>
      <c r="C12715">
        <v>1946</v>
      </c>
      <c r="D12715" s="61" t="s">
        <v>2054</v>
      </c>
    </row>
    <row r="12716" spans="1:4" hidden="1" x14ac:dyDescent="0.25">
      <c r="A12716" s="61" t="s">
        <v>90</v>
      </c>
      <c r="B12716" s="61" t="s">
        <v>315</v>
      </c>
      <c r="C12716">
        <v>1947</v>
      </c>
      <c r="D12716" s="61" t="s">
        <v>2054</v>
      </c>
    </row>
    <row r="12717" spans="1:4" hidden="1" x14ac:dyDescent="0.25">
      <c r="A12717" s="61" t="s">
        <v>90</v>
      </c>
      <c r="B12717" s="61" t="s">
        <v>315</v>
      </c>
      <c r="C12717">
        <v>1948</v>
      </c>
      <c r="D12717" s="61" t="s">
        <v>2054</v>
      </c>
    </row>
    <row r="12718" spans="1:4" hidden="1" x14ac:dyDescent="0.25">
      <c r="A12718" s="61" t="s">
        <v>90</v>
      </c>
      <c r="B12718" s="61" t="s">
        <v>315</v>
      </c>
      <c r="C12718">
        <v>1949</v>
      </c>
      <c r="D12718" s="61" t="s">
        <v>2054</v>
      </c>
    </row>
    <row r="12719" spans="1:4" hidden="1" x14ac:dyDescent="0.25">
      <c r="A12719" s="61" t="s">
        <v>90</v>
      </c>
      <c r="B12719" s="61" t="s">
        <v>315</v>
      </c>
      <c r="C12719">
        <v>1950</v>
      </c>
      <c r="D12719" s="61" t="s">
        <v>2924</v>
      </c>
    </row>
    <row r="12720" spans="1:4" hidden="1" x14ac:dyDescent="0.25">
      <c r="A12720" s="61" t="s">
        <v>90</v>
      </c>
      <c r="B12720" s="61" t="s">
        <v>315</v>
      </c>
      <c r="C12720">
        <v>1951</v>
      </c>
      <c r="D12720" s="61" t="s">
        <v>2924</v>
      </c>
    </row>
    <row r="12721" spans="1:4" hidden="1" x14ac:dyDescent="0.25">
      <c r="A12721" s="61" t="s">
        <v>90</v>
      </c>
      <c r="B12721" s="61" t="s">
        <v>315</v>
      </c>
      <c r="C12721">
        <v>1952</v>
      </c>
      <c r="D12721" s="61" t="s">
        <v>2924</v>
      </c>
    </row>
    <row r="12722" spans="1:4" hidden="1" x14ac:dyDescent="0.25">
      <c r="A12722" s="61" t="s">
        <v>90</v>
      </c>
      <c r="B12722" s="61" t="s">
        <v>315</v>
      </c>
      <c r="C12722">
        <v>1953</v>
      </c>
      <c r="D12722" s="61" t="s">
        <v>2924</v>
      </c>
    </row>
    <row r="12723" spans="1:4" hidden="1" x14ac:dyDescent="0.25">
      <c r="A12723" s="61" t="s">
        <v>90</v>
      </c>
      <c r="B12723" s="61" t="s">
        <v>315</v>
      </c>
      <c r="C12723">
        <v>1954</v>
      </c>
      <c r="D12723" s="61" t="s">
        <v>2924</v>
      </c>
    </row>
    <row r="12724" spans="1:4" hidden="1" x14ac:dyDescent="0.25">
      <c r="A12724" s="61" t="s">
        <v>90</v>
      </c>
      <c r="B12724" s="61" t="s">
        <v>315</v>
      </c>
      <c r="C12724">
        <v>1955</v>
      </c>
      <c r="D12724" s="61" t="s">
        <v>2924</v>
      </c>
    </row>
    <row r="12725" spans="1:4" hidden="1" x14ac:dyDescent="0.25">
      <c r="A12725" s="61" t="s">
        <v>90</v>
      </c>
      <c r="B12725" s="61" t="s">
        <v>315</v>
      </c>
      <c r="C12725">
        <v>1956</v>
      </c>
      <c r="D12725" s="61" t="s">
        <v>2924</v>
      </c>
    </row>
    <row r="12726" spans="1:4" hidden="1" x14ac:dyDescent="0.25">
      <c r="A12726" s="61" t="s">
        <v>90</v>
      </c>
      <c r="B12726" s="61" t="s">
        <v>315</v>
      </c>
      <c r="C12726">
        <v>1957</v>
      </c>
      <c r="D12726" s="61" t="s">
        <v>2924</v>
      </c>
    </row>
    <row r="12727" spans="1:4" hidden="1" x14ac:dyDescent="0.25">
      <c r="A12727" s="61" t="s">
        <v>90</v>
      </c>
      <c r="B12727" s="61" t="s">
        <v>315</v>
      </c>
      <c r="C12727">
        <v>1958</v>
      </c>
      <c r="D12727" s="61" t="s">
        <v>2924</v>
      </c>
    </row>
    <row r="12728" spans="1:4" hidden="1" x14ac:dyDescent="0.25">
      <c r="A12728" s="61" t="s">
        <v>90</v>
      </c>
      <c r="B12728" s="61" t="s">
        <v>315</v>
      </c>
      <c r="C12728">
        <v>1959</v>
      </c>
      <c r="D12728" s="61" t="s">
        <v>2924</v>
      </c>
    </row>
    <row r="12729" spans="1:4" hidden="1" x14ac:dyDescent="0.25">
      <c r="A12729" s="61" t="s">
        <v>90</v>
      </c>
      <c r="B12729" s="61" t="s">
        <v>315</v>
      </c>
      <c r="C12729">
        <v>1960</v>
      </c>
      <c r="D12729" s="61" t="s">
        <v>2924</v>
      </c>
    </row>
    <row r="12730" spans="1:4" hidden="1" x14ac:dyDescent="0.25">
      <c r="A12730" s="61" t="s">
        <v>90</v>
      </c>
      <c r="B12730" s="61" t="s">
        <v>315</v>
      </c>
      <c r="C12730">
        <v>1961</v>
      </c>
      <c r="D12730" s="61" t="s">
        <v>2924</v>
      </c>
    </row>
    <row r="12731" spans="1:4" hidden="1" x14ac:dyDescent="0.25">
      <c r="A12731" s="61" t="s">
        <v>90</v>
      </c>
      <c r="B12731" s="61" t="s">
        <v>315</v>
      </c>
      <c r="C12731">
        <v>1962</v>
      </c>
      <c r="D12731" s="61" t="s">
        <v>2924</v>
      </c>
    </row>
    <row r="12732" spans="1:4" hidden="1" x14ac:dyDescent="0.25">
      <c r="A12732" s="61" t="s">
        <v>90</v>
      </c>
      <c r="B12732" s="61" t="s">
        <v>315</v>
      </c>
      <c r="C12732">
        <v>1963</v>
      </c>
      <c r="D12732" s="61" t="s">
        <v>2924</v>
      </c>
    </row>
    <row r="12733" spans="1:4" hidden="1" x14ac:dyDescent="0.25">
      <c r="A12733" s="61" t="s">
        <v>90</v>
      </c>
      <c r="B12733" s="61" t="s">
        <v>315</v>
      </c>
      <c r="C12733">
        <v>1964</v>
      </c>
      <c r="D12733" s="61" t="s">
        <v>2924</v>
      </c>
    </row>
    <row r="12734" spans="1:4" hidden="1" x14ac:dyDescent="0.25">
      <c r="A12734" s="61" t="s">
        <v>90</v>
      </c>
      <c r="B12734" s="61" t="s">
        <v>315</v>
      </c>
      <c r="C12734">
        <v>1965</v>
      </c>
      <c r="D12734" s="61" t="s">
        <v>2924</v>
      </c>
    </row>
    <row r="12735" spans="1:4" hidden="1" x14ac:dyDescent="0.25">
      <c r="A12735" s="61" t="s">
        <v>90</v>
      </c>
      <c r="B12735" s="61" t="s">
        <v>315</v>
      </c>
      <c r="C12735">
        <v>1966</v>
      </c>
      <c r="D12735" s="61" t="s">
        <v>2924</v>
      </c>
    </row>
    <row r="12736" spans="1:4" hidden="1" x14ac:dyDescent="0.25">
      <c r="A12736" s="61" t="s">
        <v>90</v>
      </c>
      <c r="B12736" s="61" t="s">
        <v>315</v>
      </c>
      <c r="C12736">
        <v>1967</v>
      </c>
      <c r="D12736" s="61" t="s">
        <v>2924</v>
      </c>
    </row>
    <row r="12737" spans="1:4" hidden="1" x14ac:dyDescent="0.25">
      <c r="A12737" s="61" t="s">
        <v>90</v>
      </c>
      <c r="B12737" s="61" t="s">
        <v>315</v>
      </c>
      <c r="C12737">
        <v>1968</v>
      </c>
      <c r="D12737" s="61" t="s">
        <v>2924</v>
      </c>
    </row>
    <row r="12738" spans="1:4" hidden="1" x14ac:dyDescent="0.25">
      <c r="A12738" s="61" t="s">
        <v>90</v>
      </c>
      <c r="B12738" s="61" t="s">
        <v>315</v>
      </c>
      <c r="C12738">
        <v>1969</v>
      </c>
      <c r="D12738" s="61" t="s">
        <v>2924</v>
      </c>
    </row>
    <row r="12739" spans="1:4" hidden="1" x14ac:dyDescent="0.25">
      <c r="A12739" s="61" t="s">
        <v>90</v>
      </c>
      <c r="B12739" s="61" t="s">
        <v>315</v>
      </c>
      <c r="C12739">
        <v>1970</v>
      </c>
      <c r="D12739" s="61" t="s">
        <v>2071</v>
      </c>
    </row>
    <row r="12740" spans="1:4" hidden="1" x14ac:dyDescent="0.25">
      <c r="A12740" s="61" t="s">
        <v>90</v>
      </c>
      <c r="B12740" s="61" t="s">
        <v>315</v>
      </c>
      <c r="C12740">
        <v>1971</v>
      </c>
      <c r="D12740" s="61" t="s">
        <v>2071</v>
      </c>
    </row>
    <row r="12741" spans="1:4" hidden="1" x14ac:dyDescent="0.25">
      <c r="A12741" s="61" t="s">
        <v>90</v>
      </c>
      <c r="B12741" s="61" t="s">
        <v>315</v>
      </c>
      <c r="C12741">
        <v>1972</v>
      </c>
      <c r="D12741" s="61" t="s">
        <v>2071</v>
      </c>
    </row>
    <row r="12742" spans="1:4" hidden="1" x14ac:dyDescent="0.25">
      <c r="A12742" s="61" t="s">
        <v>90</v>
      </c>
      <c r="B12742" s="61" t="s">
        <v>315</v>
      </c>
      <c r="C12742">
        <v>1973</v>
      </c>
      <c r="D12742" s="61" t="s">
        <v>2071</v>
      </c>
    </row>
    <row r="12743" spans="1:4" hidden="1" x14ac:dyDescent="0.25">
      <c r="A12743" s="61" t="s">
        <v>90</v>
      </c>
      <c r="B12743" s="61" t="s">
        <v>315</v>
      </c>
      <c r="C12743">
        <v>1974</v>
      </c>
      <c r="D12743" s="61" t="s">
        <v>2882</v>
      </c>
    </row>
    <row r="12744" spans="1:4" hidden="1" x14ac:dyDescent="0.25">
      <c r="A12744" s="61" t="s">
        <v>90</v>
      </c>
      <c r="B12744" s="61" t="s">
        <v>315</v>
      </c>
      <c r="C12744">
        <v>1975</v>
      </c>
      <c r="D12744" s="61" t="s">
        <v>2076</v>
      </c>
    </row>
    <row r="12745" spans="1:4" hidden="1" x14ac:dyDescent="0.25">
      <c r="A12745" s="61" t="s">
        <v>90</v>
      </c>
      <c r="B12745" s="61" t="s">
        <v>315</v>
      </c>
      <c r="C12745">
        <v>1976</v>
      </c>
      <c r="D12745" s="61" t="s">
        <v>2098</v>
      </c>
    </row>
    <row r="12746" spans="1:4" hidden="1" x14ac:dyDescent="0.25">
      <c r="A12746" s="61" t="s">
        <v>90</v>
      </c>
      <c r="B12746" s="61" t="s">
        <v>315</v>
      </c>
      <c r="C12746">
        <v>1977</v>
      </c>
      <c r="D12746" s="61" t="s">
        <v>2098</v>
      </c>
    </row>
    <row r="12747" spans="1:4" hidden="1" x14ac:dyDescent="0.25">
      <c r="A12747" s="61" t="s">
        <v>90</v>
      </c>
      <c r="B12747" s="61" t="s">
        <v>315</v>
      </c>
      <c r="C12747">
        <v>1978</v>
      </c>
      <c r="D12747" s="61" t="s">
        <v>2098</v>
      </c>
    </row>
    <row r="12748" spans="1:4" hidden="1" x14ac:dyDescent="0.25">
      <c r="A12748" s="61" t="s">
        <v>90</v>
      </c>
      <c r="B12748" s="61" t="s">
        <v>315</v>
      </c>
      <c r="C12748">
        <v>1979</v>
      </c>
      <c r="D12748" s="61" t="s">
        <v>2098</v>
      </c>
    </row>
    <row r="12749" spans="1:4" hidden="1" x14ac:dyDescent="0.25">
      <c r="A12749" s="61" t="s">
        <v>90</v>
      </c>
      <c r="B12749" s="61" t="s">
        <v>315</v>
      </c>
      <c r="C12749">
        <v>1980</v>
      </c>
      <c r="D12749" s="61" t="s">
        <v>2091</v>
      </c>
    </row>
    <row r="12750" spans="1:4" hidden="1" x14ac:dyDescent="0.25">
      <c r="A12750" s="61" t="s">
        <v>90</v>
      </c>
      <c r="B12750" s="61" t="s">
        <v>315</v>
      </c>
      <c r="C12750">
        <v>1981</v>
      </c>
      <c r="D12750" s="61" t="s">
        <v>2091</v>
      </c>
    </row>
    <row r="12751" spans="1:4" hidden="1" x14ac:dyDescent="0.25">
      <c r="A12751" s="61" t="s">
        <v>90</v>
      </c>
      <c r="B12751" s="61" t="s">
        <v>315</v>
      </c>
      <c r="C12751">
        <v>1982</v>
      </c>
      <c r="D12751" s="61" t="s">
        <v>2091</v>
      </c>
    </row>
    <row r="12752" spans="1:4" hidden="1" x14ac:dyDescent="0.25">
      <c r="A12752" s="61" t="s">
        <v>90</v>
      </c>
      <c r="B12752" s="61" t="s">
        <v>315</v>
      </c>
      <c r="C12752">
        <v>1983</v>
      </c>
      <c r="D12752" s="61" t="s">
        <v>2091</v>
      </c>
    </row>
    <row r="12753" spans="1:4" hidden="1" x14ac:dyDescent="0.25">
      <c r="A12753" s="61" t="s">
        <v>90</v>
      </c>
      <c r="B12753" s="61" t="s">
        <v>315</v>
      </c>
      <c r="C12753">
        <v>1984</v>
      </c>
      <c r="D12753" s="61" t="s">
        <v>2084</v>
      </c>
    </row>
    <row r="12754" spans="1:4" hidden="1" x14ac:dyDescent="0.25">
      <c r="A12754" s="61" t="s">
        <v>90</v>
      </c>
      <c r="B12754" s="61" t="s">
        <v>315</v>
      </c>
      <c r="C12754">
        <v>1985</v>
      </c>
      <c r="D12754" s="61" t="s">
        <v>2084</v>
      </c>
    </row>
    <row r="12755" spans="1:4" hidden="1" x14ac:dyDescent="0.25">
      <c r="A12755" s="61" t="s">
        <v>90</v>
      </c>
      <c r="B12755" s="61" t="s">
        <v>315</v>
      </c>
      <c r="C12755">
        <v>1986</v>
      </c>
      <c r="D12755" s="61" t="s">
        <v>2084</v>
      </c>
    </row>
    <row r="12756" spans="1:4" hidden="1" x14ac:dyDescent="0.25">
      <c r="A12756" s="61" t="s">
        <v>90</v>
      </c>
      <c r="B12756" s="61" t="s">
        <v>315</v>
      </c>
      <c r="C12756">
        <v>1987</v>
      </c>
      <c r="D12756" s="61" t="s">
        <v>2084</v>
      </c>
    </row>
    <row r="12757" spans="1:4" hidden="1" x14ac:dyDescent="0.25">
      <c r="A12757" s="61" t="s">
        <v>90</v>
      </c>
      <c r="B12757" s="61" t="s">
        <v>315</v>
      </c>
      <c r="C12757">
        <v>1988</v>
      </c>
      <c r="D12757" s="61" t="s">
        <v>2084</v>
      </c>
    </row>
    <row r="12758" spans="1:4" hidden="1" x14ac:dyDescent="0.25">
      <c r="A12758" s="61" t="s">
        <v>90</v>
      </c>
      <c r="B12758" s="61" t="s">
        <v>315</v>
      </c>
      <c r="C12758">
        <v>1989</v>
      </c>
      <c r="D12758" s="61" t="s">
        <v>2084</v>
      </c>
    </row>
    <row r="12759" spans="1:4" hidden="1" x14ac:dyDescent="0.25">
      <c r="A12759" s="61" t="s">
        <v>90</v>
      </c>
      <c r="B12759" s="61" t="s">
        <v>315</v>
      </c>
      <c r="C12759">
        <v>1990</v>
      </c>
      <c r="D12759" s="61" t="s">
        <v>2084</v>
      </c>
    </row>
    <row r="12760" spans="1:4" hidden="1" x14ac:dyDescent="0.25">
      <c r="A12760" s="61" t="s">
        <v>90</v>
      </c>
      <c r="B12760" s="61" t="s">
        <v>315</v>
      </c>
      <c r="C12760">
        <v>1991</v>
      </c>
      <c r="D12760" s="61" t="s">
        <v>2084</v>
      </c>
    </row>
    <row r="12761" spans="1:4" hidden="1" x14ac:dyDescent="0.25">
      <c r="A12761" s="61" t="s">
        <v>90</v>
      </c>
      <c r="B12761" s="61" t="s">
        <v>315</v>
      </c>
      <c r="C12761">
        <v>1992</v>
      </c>
      <c r="D12761" s="61" t="s">
        <v>2084</v>
      </c>
    </row>
    <row r="12762" spans="1:4" hidden="1" x14ac:dyDescent="0.25">
      <c r="A12762" s="61" t="s">
        <v>90</v>
      </c>
      <c r="B12762" s="61" t="s">
        <v>315</v>
      </c>
      <c r="C12762">
        <v>1993</v>
      </c>
      <c r="D12762" s="61" t="s">
        <v>2084</v>
      </c>
    </row>
    <row r="12763" spans="1:4" hidden="1" x14ac:dyDescent="0.25">
      <c r="A12763" s="61" t="s">
        <v>90</v>
      </c>
      <c r="B12763" s="61" t="s">
        <v>315</v>
      </c>
      <c r="C12763">
        <v>1994</v>
      </c>
      <c r="D12763" s="61" t="s">
        <v>2084</v>
      </c>
    </row>
    <row r="12764" spans="1:4" hidden="1" x14ac:dyDescent="0.25">
      <c r="A12764" s="61" t="s">
        <v>90</v>
      </c>
      <c r="B12764" s="61" t="s">
        <v>315</v>
      </c>
      <c r="C12764">
        <v>1995</v>
      </c>
      <c r="D12764" s="61" t="s">
        <v>2084</v>
      </c>
    </row>
    <row r="12765" spans="1:4" hidden="1" x14ac:dyDescent="0.25">
      <c r="A12765" s="61" t="s">
        <v>90</v>
      </c>
      <c r="B12765" s="61" t="s">
        <v>315</v>
      </c>
      <c r="C12765">
        <v>1996</v>
      </c>
      <c r="D12765" s="61" t="s">
        <v>2084</v>
      </c>
    </row>
    <row r="12766" spans="1:4" hidden="1" x14ac:dyDescent="0.25">
      <c r="A12766" s="61" t="s">
        <v>90</v>
      </c>
      <c r="B12766" s="61" t="s">
        <v>315</v>
      </c>
      <c r="C12766">
        <v>1997</v>
      </c>
      <c r="D12766" s="61" t="s">
        <v>2090</v>
      </c>
    </row>
    <row r="12767" spans="1:4" hidden="1" x14ac:dyDescent="0.25">
      <c r="A12767" s="61" t="s">
        <v>90</v>
      </c>
      <c r="B12767" s="61" t="s">
        <v>315</v>
      </c>
      <c r="C12767">
        <v>1998</v>
      </c>
      <c r="D12767" s="61" t="s">
        <v>2090</v>
      </c>
    </row>
    <row r="12768" spans="1:4" hidden="1" x14ac:dyDescent="0.25">
      <c r="A12768" s="61" t="s">
        <v>90</v>
      </c>
      <c r="B12768" s="61" t="s">
        <v>315</v>
      </c>
      <c r="C12768">
        <v>1999</v>
      </c>
      <c r="D12768" s="61" t="s">
        <v>2090</v>
      </c>
    </row>
    <row r="12769" spans="1:4" hidden="1" x14ac:dyDescent="0.25">
      <c r="A12769" s="61" t="s">
        <v>90</v>
      </c>
      <c r="B12769" s="61" t="s">
        <v>315</v>
      </c>
      <c r="C12769">
        <v>2000</v>
      </c>
      <c r="D12769" s="61" t="s">
        <v>2090</v>
      </c>
    </row>
    <row r="12770" spans="1:4" hidden="1" x14ac:dyDescent="0.25">
      <c r="A12770" s="61" t="s">
        <v>90</v>
      </c>
      <c r="B12770" s="61" t="s">
        <v>315</v>
      </c>
      <c r="C12770">
        <v>2001</v>
      </c>
      <c r="D12770" s="61" t="s">
        <v>2090</v>
      </c>
    </row>
    <row r="12771" spans="1:4" hidden="1" x14ac:dyDescent="0.25">
      <c r="A12771" s="61" t="s">
        <v>90</v>
      </c>
      <c r="B12771" s="61" t="s">
        <v>315</v>
      </c>
      <c r="C12771">
        <v>2002</v>
      </c>
      <c r="D12771" s="61" t="s">
        <v>2090</v>
      </c>
    </row>
    <row r="12772" spans="1:4" hidden="1" x14ac:dyDescent="0.25">
      <c r="A12772" s="61" t="s">
        <v>90</v>
      </c>
      <c r="B12772" s="61" t="s">
        <v>315</v>
      </c>
      <c r="C12772">
        <v>2003</v>
      </c>
      <c r="D12772" s="61" t="s">
        <v>2532</v>
      </c>
    </row>
    <row r="12773" spans="1:4" hidden="1" x14ac:dyDescent="0.25">
      <c r="A12773" s="61" t="s">
        <v>90</v>
      </c>
      <c r="B12773" s="61" t="s">
        <v>315</v>
      </c>
      <c r="C12773">
        <v>2004</v>
      </c>
      <c r="D12773" s="61" t="s">
        <v>2532</v>
      </c>
    </row>
    <row r="12774" spans="1:4" hidden="1" x14ac:dyDescent="0.25">
      <c r="A12774" s="61" t="s">
        <v>90</v>
      </c>
      <c r="B12774" s="61" t="s">
        <v>315</v>
      </c>
      <c r="C12774">
        <v>2005</v>
      </c>
      <c r="D12774" s="61" t="s">
        <v>2532</v>
      </c>
    </row>
    <row r="12775" spans="1:4" hidden="1" x14ac:dyDescent="0.25">
      <c r="A12775" s="61" t="s">
        <v>90</v>
      </c>
      <c r="B12775" s="61" t="s">
        <v>315</v>
      </c>
      <c r="C12775">
        <v>2006</v>
      </c>
      <c r="D12775" s="61" t="s">
        <v>2532</v>
      </c>
    </row>
    <row r="12776" spans="1:4" hidden="1" x14ac:dyDescent="0.25">
      <c r="A12776" s="61" t="s">
        <v>90</v>
      </c>
      <c r="B12776" s="61" t="s">
        <v>315</v>
      </c>
      <c r="C12776">
        <v>2007</v>
      </c>
      <c r="D12776" s="61" t="s">
        <v>2532</v>
      </c>
    </row>
    <row r="12777" spans="1:4" hidden="1" x14ac:dyDescent="0.25">
      <c r="A12777" s="61" t="s">
        <v>90</v>
      </c>
      <c r="B12777" s="61" t="s">
        <v>315</v>
      </c>
      <c r="C12777">
        <v>2008</v>
      </c>
      <c r="D12777" s="61" t="s">
        <v>2532</v>
      </c>
    </row>
    <row r="12778" spans="1:4" hidden="1" x14ac:dyDescent="0.25">
      <c r="A12778" s="61" t="s">
        <v>90</v>
      </c>
      <c r="B12778" s="61" t="s">
        <v>315</v>
      </c>
      <c r="C12778">
        <v>2009</v>
      </c>
      <c r="D12778" s="61" t="s">
        <v>2532</v>
      </c>
    </row>
    <row r="12779" spans="1:4" hidden="1" x14ac:dyDescent="0.25">
      <c r="A12779" s="61" t="s">
        <v>90</v>
      </c>
      <c r="B12779" s="61" t="s">
        <v>315</v>
      </c>
      <c r="C12779">
        <v>2010</v>
      </c>
      <c r="D12779" s="61" t="s">
        <v>2925</v>
      </c>
    </row>
    <row r="12780" spans="1:4" hidden="1" x14ac:dyDescent="0.25">
      <c r="A12780" s="61" t="s">
        <v>90</v>
      </c>
      <c r="B12780" s="61" t="s">
        <v>315</v>
      </c>
      <c r="C12780">
        <v>2011</v>
      </c>
      <c r="D12780" s="61" t="s">
        <v>2098</v>
      </c>
    </row>
    <row r="12781" spans="1:4" hidden="1" x14ac:dyDescent="0.25">
      <c r="A12781" s="61" t="s">
        <v>90</v>
      </c>
      <c r="B12781" s="61" t="s">
        <v>315</v>
      </c>
      <c r="C12781">
        <v>2012</v>
      </c>
      <c r="D12781" s="61" t="s">
        <v>2073</v>
      </c>
    </row>
    <row r="12782" spans="1:4" hidden="1" x14ac:dyDescent="0.25">
      <c r="A12782" s="61" t="s">
        <v>90</v>
      </c>
      <c r="B12782" s="61" t="s">
        <v>315</v>
      </c>
      <c r="C12782">
        <v>2013</v>
      </c>
      <c r="D12782" s="61" t="s">
        <v>2076</v>
      </c>
    </row>
    <row r="12783" spans="1:4" hidden="1" x14ac:dyDescent="0.25">
      <c r="A12783" s="61" t="s">
        <v>90</v>
      </c>
      <c r="B12783" s="61" t="s">
        <v>315</v>
      </c>
      <c r="C12783">
        <v>2014</v>
      </c>
      <c r="D12783" s="61" t="s">
        <v>2200</v>
      </c>
    </row>
    <row r="12784" spans="1:4" hidden="1" x14ac:dyDescent="0.25">
      <c r="A12784" s="61" t="s">
        <v>90</v>
      </c>
      <c r="B12784" s="61" t="s">
        <v>315</v>
      </c>
      <c r="C12784">
        <v>2015</v>
      </c>
      <c r="D12784" s="61" t="s">
        <v>2072</v>
      </c>
    </row>
    <row r="12785" spans="1:4" hidden="1" x14ac:dyDescent="0.25">
      <c r="A12785" s="61" t="s">
        <v>90</v>
      </c>
      <c r="B12785" s="61" t="s">
        <v>315</v>
      </c>
      <c r="C12785">
        <v>2016</v>
      </c>
      <c r="D12785" s="61" t="s">
        <v>2204</v>
      </c>
    </row>
    <row r="12786" spans="1:4" hidden="1" x14ac:dyDescent="0.25">
      <c r="A12786" s="61" t="s">
        <v>90</v>
      </c>
      <c r="B12786" s="61" t="s">
        <v>315</v>
      </c>
      <c r="C12786">
        <v>2017</v>
      </c>
      <c r="D12786" s="61" t="s">
        <v>2565</v>
      </c>
    </row>
    <row r="12787" spans="1:4" hidden="1" x14ac:dyDescent="0.25">
      <c r="A12787" s="61" t="s">
        <v>90</v>
      </c>
      <c r="B12787" s="61" t="s">
        <v>315</v>
      </c>
      <c r="C12787">
        <v>2018</v>
      </c>
      <c r="D12787" s="61" t="s">
        <v>2070</v>
      </c>
    </row>
    <row r="12788" spans="1:4" hidden="1" x14ac:dyDescent="0.25">
      <c r="A12788" s="61" t="s">
        <v>90</v>
      </c>
      <c r="B12788" s="61" t="s">
        <v>315</v>
      </c>
      <c r="C12788">
        <v>2019</v>
      </c>
      <c r="D12788" s="61" t="s">
        <v>2877</v>
      </c>
    </row>
    <row r="12789" spans="1:4" hidden="1" x14ac:dyDescent="0.25">
      <c r="A12789" s="61" t="s">
        <v>90</v>
      </c>
      <c r="B12789" s="61" t="s">
        <v>315</v>
      </c>
      <c r="C12789">
        <v>2020</v>
      </c>
      <c r="D12789" s="61" t="s">
        <v>2594</v>
      </c>
    </row>
    <row r="12790" spans="1:4" hidden="1" x14ac:dyDescent="0.25">
      <c r="A12790" s="61" t="s">
        <v>90</v>
      </c>
      <c r="B12790" s="61" t="s">
        <v>315</v>
      </c>
      <c r="C12790">
        <v>2021</v>
      </c>
      <c r="D12790" s="61" t="s">
        <v>2550</v>
      </c>
    </row>
    <row r="12791" spans="1:4" hidden="1" x14ac:dyDescent="0.25">
      <c r="A12791" s="61" t="s">
        <v>90</v>
      </c>
      <c r="B12791" s="61" t="s">
        <v>315</v>
      </c>
      <c r="C12791">
        <v>2022</v>
      </c>
      <c r="D12791" s="61" t="s">
        <v>2552</v>
      </c>
    </row>
    <row r="12792" spans="1:4" x14ac:dyDescent="0.25">
      <c r="A12792" s="61" t="s">
        <v>90</v>
      </c>
      <c r="B12792" s="61" t="s">
        <v>315</v>
      </c>
      <c r="C12792">
        <v>2023</v>
      </c>
      <c r="D12792" s="61">
        <v>0.71599999999999997</v>
      </c>
    </row>
    <row r="12793" spans="1:4" hidden="1" x14ac:dyDescent="0.25">
      <c r="A12793" s="61" t="s">
        <v>131</v>
      </c>
      <c r="B12793" s="61" t="s">
        <v>321</v>
      </c>
      <c r="C12793">
        <v>1789</v>
      </c>
      <c r="D12793" s="61" t="s">
        <v>2213</v>
      </c>
    </row>
    <row r="12794" spans="1:4" hidden="1" x14ac:dyDescent="0.25">
      <c r="A12794" s="61" t="s">
        <v>131</v>
      </c>
      <c r="B12794" s="61" t="s">
        <v>321</v>
      </c>
      <c r="C12794">
        <v>1790</v>
      </c>
      <c r="D12794" s="61" t="s">
        <v>2213</v>
      </c>
    </row>
    <row r="12795" spans="1:4" hidden="1" x14ac:dyDescent="0.25">
      <c r="A12795" s="61" t="s">
        <v>131</v>
      </c>
      <c r="B12795" s="61" t="s">
        <v>321</v>
      </c>
      <c r="C12795">
        <v>1791</v>
      </c>
      <c r="D12795" s="61" t="s">
        <v>2213</v>
      </c>
    </row>
    <row r="12796" spans="1:4" hidden="1" x14ac:dyDescent="0.25">
      <c r="A12796" s="61" t="s">
        <v>131</v>
      </c>
      <c r="B12796" s="61" t="s">
        <v>321</v>
      </c>
      <c r="C12796">
        <v>1792</v>
      </c>
      <c r="D12796" s="61" t="s">
        <v>2213</v>
      </c>
    </row>
    <row r="12797" spans="1:4" hidden="1" x14ac:dyDescent="0.25">
      <c r="A12797" s="61" t="s">
        <v>131</v>
      </c>
      <c r="B12797" s="61" t="s">
        <v>321</v>
      </c>
      <c r="C12797">
        <v>1793</v>
      </c>
      <c r="D12797" s="61" t="s">
        <v>2213</v>
      </c>
    </row>
    <row r="12798" spans="1:4" hidden="1" x14ac:dyDescent="0.25">
      <c r="A12798" s="61" t="s">
        <v>131</v>
      </c>
      <c r="B12798" s="61" t="s">
        <v>321</v>
      </c>
      <c r="C12798">
        <v>1794</v>
      </c>
      <c r="D12798" s="61" t="s">
        <v>2213</v>
      </c>
    </row>
    <row r="12799" spans="1:4" hidden="1" x14ac:dyDescent="0.25">
      <c r="A12799" s="61" t="s">
        <v>131</v>
      </c>
      <c r="B12799" s="61" t="s">
        <v>321</v>
      </c>
      <c r="C12799">
        <v>1795</v>
      </c>
      <c r="D12799" s="61" t="s">
        <v>2213</v>
      </c>
    </row>
    <row r="12800" spans="1:4" hidden="1" x14ac:dyDescent="0.25">
      <c r="A12800" s="61" t="s">
        <v>131</v>
      </c>
      <c r="B12800" s="61" t="s">
        <v>321</v>
      </c>
      <c r="C12800">
        <v>1796</v>
      </c>
      <c r="D12800" s="61" t="s">
        <v>2213</v>
      </c>
    </row>
    <row r="12801" spans="1:4" hidden="1" x14ac:dyDescent="0.25">
      <c r="A12801" s="61" t="s">
        <v>131</v>
      </c>
      <c r="B12801" s="61" t="s">
        <v>321</v>
      </c>
      <c r="C12801">
        <v>1797</v>
      </c>
      <c r="D12801" s="61" t="s">
        <v>2213</v>
      </c>
    </row>
    <row r="12802" spans="1:4" hidden="1" x14ac:dyDescent="0.25">
      <c r="A12802" s="61" t="s">
        <v>131</v>
      </c>
      <c r="B12802" s="61" t="s">
        <v>321</v>
      </c>
      <c r="C12802">
        <v>1798</v>
      </c>
      <c r="D12802" s="61" t="s">
        <v>2213</v>
      </c>
    </row>
    <row r="12803" spans="1:4" hidden="1" x14ac:dyDescent="0.25">
      <c r="A12803" s="61" t="s">
        <v>131</v>
      </c>
      <c r="B12803" s="61" t="s">
        <v>321</v>
      </c>
      <c r="C12803">
        <v>1799</v>
      </c>
      <c r="D12803" s="61" t="s">
        <v>2213</v>
      </c>
    </row>
    <row r="12804" spans="1:4" hidden="1" x14ac:dyDescent="0.25">
      <c r="A12804" s="61" t="s">
        <v>131</v>
      </c>
      <c r="B12804" s="61" t="s">
        <v>321</v>
      </c>
      <c r="C12804">
        <v>1800</v>
      </c>
      <c r="D12804" s="61" t="s">
        <v>2213</v>
      </c>
    </row>
    <row r="12805" spans="1:4" hidden="1" x14ac:dyDescent="0.25">
      <c r="A12805" s="61" t="s">
        <v>131</v>
      </c>
      <c r="B12805" s="61" t="s">
        <v>321</v>
      </c>
      <c r="C12805">
        <v>1801</v>
      </c>
      <c r="D12805" s="61" t="s">
        <v>2213</v>
      </c>
    </row>
    <row r="12806" spans="1:4" hidden="1" x14ac:dyDescent="0.25">
      <c r="A12806" s="61" t="s">
        <v>131</v>
      </c>
      <c r="B12806" s="61" t="s">
        <v>321</v>
      </c>
      <c r="C12806">
        <v>1802</v>
      </c>
      <c r="D12806" s="61" t="s">
        <v>2213</v>
      </c>
    </row>
    <row r="12807" spans="1:4" hidden="1" x14ac:dyDescent="0.25">
      <c r="A12807" s="61" t="s">
        <v>131</v>
      </c>
      <c r="B12807" s="61" t="s">
        <v>321</v>
      </c>
      <c r="C12807">
        <v>1803</v>
      </c>
      <c r="D12807" s="61" t="s">
        <v>2213</v>
      </c>
    </row>
    <row r="12808" spans="1:4" hidden="1" x14ac:dyDescent="0.25">
      <c r="A12808" s="61" t="s">
        <v>131</v>
      </c>
      <c r="B12808" s="61" t="s">
        <v>321</v>
      </c>
      <c r="C12808">
        <v>1804</v>
      </c>
      <c r="D12808" s="61" t="s">
        <v>2213</v>
      </c>
    </row>
    <row r="12809" spans="1:4" hidden="1" x14ac:dyDescent="0.25">
      <c r="A12809" s="61" t="s">
        <v>131</v>
      </c>
      <c r="B12809" s="61" t="s">
        <v>321</v>
      </c>
      <c r="C12809">
        <v>1805</v>
      </c>
      <c r="D12809" s="61" t="s">
        <v>2213</v>
      </c>
    </row>
    <row r="12810" spans="1:4" hidden="1" x14ac:dyDescent="0.25">
      <c r="A12810" s="61" t="s">
        <v>131</v>
      </c>
      <c r="B12810" s="61" t="s">
        <v>321</v>
      </c>
      <c r="C12810">
        <v>1806</v>
      </c>
      <c r="D12810" s="61" t="s">
        <v>2213</v>
      </c>
    </row>
    <row r="12811" spans="1:4" hidden="1" x14ac:dyDescent="0.25">
      <c r="A12811" s="61" t="s">
        <v>131</v>
      </c>
      <c r="B12811" s="61" t="s">
        <v>321</v>
      </c>
      <c r="C12811">
        <v>1807</v>
      </c>
      <c r="D12811" s="61" t="s">
        <v>2213</v>
      </c>
    </row>
    <row r="12812" spans="1:4" hidden="1" x14ac:dyDescent="0.25">
      <c r="A12812" s="61" t="s">
        <v>131</v>
      </c>
      <c r="B12812" s="61" t="s">
        <v>321</v>
      </c>
      <c r="C12812">
        <v>1808</v>
      </c>
      <c r="D12812" s="61" t="s">
        <v>2213</v>
      </c>
    </row>
    <row r="12813" spans="1:4" hidden="1" x14ac:dyDescent="0.25">
      <c r="A12813" s="61" t="s">
        <v>131</v>
      </c>
      <c r="B12813" s="61" t="s">
        <v>321</v>
      </c>
      <c r="C12813">
        <v>1809</v>
      </c>
      <c r="D12813" s="61" t="s">
        <v>2213</v>
      </c>
    </row>
    <row r="12814" spans="1:4" hidden="1" x14ac:dyDescent="0.25">
      <c r="A12814" s="61" t="s">
        <v>131</v>
      </c>
      <c r="B12814" s="61" t="s">
        <v>321</v>
      </c>
      <c r="C12814">
        <v>1810</v>
      </c>
      <c r="D12814" s="61" t="s">
        <v>2213</v>
      </c>
    </row>
    <row r="12815" spans="1:4" hidden="1" x14ac:dyDescent="0.25">
      <c r="A12815" s="61" t="s">
        <v>131</v>
      </c>
      <c r="B12815" s="61" t="s">
        <v>321</v>
      </c>
      <c r="C12815">
        <v>1811</v>
      </c>
      <c r="D12815" s="61" t="s">
        <v>2213</v>
      </c>
    </row>
    <row r="12816" spans="1:4" hidden="1" x14ac:dyDescent="0.25">
      <c r="A12816" s="61" t="s">
        <v>131</v>
      </c>
      <c r="B12816" s="61" t="s">
        <v>321</v>
      </c>
      <c r="C12816">
        <v>1812</v>
      </c>
      <c r="D12816" s="61" t="s">
        <v>2213</v>
      </c>
    </row>
    <row r="12817" spans="1:4" hidden="1" x14ac:dyDescent="0.25">
      <c r="A12817" s="61" t="s">
        <v>131</v>
      </c>
      <c r="B12817" s="61" t="s">
        <v>321</v>
      </c>
      <c r="C12817">
        <v>1813</v>
      </c>
      <c r="D12817" s="61" t="s">
        <v>2213</v>
      </c>
    </row>
    <row r="12818" spans="1:4" hidden="1" x14ac:dyDescent="0.25">
      <c r="A12818" s="61" t="s">
        <v>131</v>
      </c>
      <c r="B12818" s="61" t="s">
        <v>321</v>
      </c>
      <c r="C12818">
        <v>1814</v>
      </c>
      <c r="D12818" s="61" t="s">
        <v>2213</v>
      </c>
    </row>
    <row r="12819" spans="1:4" hidden="1" x14ac:dyDescent="0.25">
      <c r="A12819" s="61" t="s">
        <v>131</v>
      </c>
      <c r="B12819" s="61" t="s">
        <v>321</v>
      </c>
      <c r="C12819">
        <v>1815</v>
      </c>
      <c r="D12819" s="61" t="s">
        <v>2213</v>
      </c>
    </row>
    <row r="12820" spans="1:4" hidden="1" x14ac:dyDescent="0.25">
      <c r="A12820" s="61" t="s">
        <v>131</v>
      </c>
      <c r="B12820" s="61" t="s">
        <v>321</v>
      </c>
      <c r="C12820">
        <v>1816</v>
      </c>
      <c r="D12820" s="61" t="s">
        <v>2213</v>
      </c>
    </row>
    <row r="12821" spans="1:4" hidden="1" x14ac:dyDescent="0.25">
      <c r="A12821" s="61" t="s">
        <v>131</v>
      </c>
      <c r="B12821" s="61" t="s">
        <v>321</v>
      </c>
      <c r="C12821">
        <v>1817</v>
      </c>
      <c r="D12821" s="61" t="s">
        <v>2213</v>
      </c>
    </row>
    <row r="12822" spans="1:4" hidden="1" x14ac:dyDescent="0.25">
      <c r="A12822" s="61" t="s">
        <v>131</v>
      </c>
      <c r="B12822" s="61" t="s">
        <v>321</v>
      </c>
      <c r="C12822">
        <v>1818</v>
      </c>
      <c r="D12822" s="61" t="s">
        <v>2213</v>
      </c>
    </row>
    <row r="12823" spans="1:4" hidden="1" x14ac:dyDescent="0.25">
      <c r="A12823" s="61" t="s">
        <v>131</v>
      </c>
      <c r="B12823" s="61" t="s">
        <v>321</v>
      </c>
      <c r="C12823">
        <v>1819</v>
      </c>
      <c r="D12823" s="61" t="s">
        <v>2213</v>
      </c>
    </row>
    <row r="12824" spans="1:4" hidden="1" x14ac:dyDescent="0.25">
      <c r="A12824" s="61" t="s">
        <v>131</v>
      </c>
      <c r="B12824" s="61" t="s">
        <v>321</v>
      </c>
      <c r="C12824">
        <v>1820</v>
      </c>
      <c r="D12824" s="61" t="s">
        <v>2219</v>
      </c>
    </row>
    <row r="12825" spans="1:4" hidden="1" x14ac:dyDescent="0.25">
      <c r="A12825" s="61" t="s">
        <v>131</v>
      </c>
      <c r="B12825" s="61" t="s">
        <v>321</v>
      </c>
      <c r="C12825">
        <v>1821</v>
      </c>
      <c r="D12825" s="61" t="s">
        <v>2219</v>
      </c>
    </row>
    <row r="12826" spans="1:4" hidden="1" x14ac:dyDescent="0.25">
      <c r="A12826" s="61" t="s">
        <v>131</v>
      </c>
      <c r="B12826" s="61" t="s">
        <v>321</v>
      </c>
      <c r="C12826">
        <v>1822</v>
      </c>
      <c r="D12826" s="61" t="s">
        <v>2219</v>
      </c>
    </row>
    <row r="12827" spans="1:4" hidden="1" x14ac:dyDescent="0.25">
      <c r="A12827" s="61" t="s">
        <v>131</v>
      </c>
      <c r="B12827" s="61" t="s">
        <v>321</v>
      </c>
      <c r="C12827">
        <v>1823</v>
      </c>
      <c r="D12827" s="61" t="s">
        <v>2219</v>
      </c>
    </row>
    <row r="12828" spans="1:4" hidden="1" x14ac:dyDescent="0.25">
      <c r="A12828" s="61" t="s">
        <v>131</v>
      </c>
      <c r="B12828" s="61" t="s">
        <v>321</v>
      </c>
      <c r="C12828">
        <v>1824</v>
      </c>
      <c r="D12828" s="61" t="s">
        <v>2219</v>
      </c>
    </row>
    <row r="12829" spans="1:4" hidden="1" x14ac:dyDescent="0.25">
      <c r="A12829" s="61" t="s">
        <v>131</v>
      </c>
      <c r="B12829" s="61" t="s">
        <v>321</v>
      </c>
      <c r="C12829">
        <v>1825</v>
      </c>
      <c r="D12829" s="61" t="s">
        <v>2219</v>
      </c>
    </row>
    <row r="12830" spans="1:4" hidden="1" x14ac:dyDescent="0.25">
      <c r="A12830" s="61" t="s">
        <v>131</v>
      </c>
      <c r="B12830" s="61" t="s">
        <v>321</v>
      </c>
      <c r="C12830">
        <v>1826</v>
      </c>
      <c r="D12830" s="61" t="s">
        <v>2219</v>
      </c>
    </row>
    <row r="12831" spans="1:4" hidden="1" x14ac:dyDescent="0.25">
      <c r="A12831" s="61" t="s">
        <v>131</v>
      </c>
      <c r="B12831" s="61" t="s">
        <v>321</v>
      </c>
      <c r="C12831">
        <v>1827</v>
      </c>
      <c r="D12831" s="61" t="s">
        <v>2219</v>
      </c>
    </row>
    <row r="12832" spans="1:4" hidden="1" x14ac:dyDescent="0.25">
      <c r="A12832" s="61" t="s">
        <v>131</v>
      </c>
      <c r="B12832" s="61" t="s">
        <v>321</v>
      </c>
      <c r="C12832">
        <v>1828</v>
      </c>
      <c r="D12832" s="61" t="s">
        <v>2219</v>
      </c>
    </row>
    <row r="12833" spans="1:4" hidden="1" x14ac:dyDescent="0.25">
      <c r="A12833" s="61" t="s">
        <v>131</v>
      </c>
      <c r="B12833" s="61" t="s">
        <v>321</v>
      </c>
      <c r="C12833">
        <v>1829</v>
      </c>
      <c r="D12833" s="61" t="s">
        <v>2219</v>
      </c>
    </row>
    <row r="12834" spans="1:4" hidden="1" x14ac:dyDescent="0.25">
      <c r="A12834" s="61" t="s">
        <v>131</v>
      </c>
      <c r="B12834" s="61" t="s">
        <v>321</v>
      </c>
      <c r="C12834">
        <v>1830</v>
      </c>
      <c r="D12834" s="61" t="s">
        <v>2219</v>
      </c>
    </row>
    <row r="12835" spans="1:4" hidden="1" x14ac:dyDescent="0.25">
      <c r="A12835" s="61" t="s">
        <v>131</v>
      </c>
      <c r="B12835" s="61" t="s">
        <v>321</v>
      </c>
      <c r="C12835">
        <v>1831</v>
      </c>
      <c r="D12835" s="61" t="s">
        <v>2219</v>
      </c>
    </row>
    <row r="12836" spans="1:4" hidden="1" x14ac:dyDescent="0.25">
      <c r="A12836" s="61" t="s">
        <v>131</v>
      </c>
      <c r="B12836" s="61" t="s">
        <v>321</v>
      </c>
      <c r="C12836">
        <v>1832</v>
      </c>
      <c r="D12836" s="61" t="s">
        <v>2219</v>
      </c>
    </row>
    <row r="12837" spans="1:4" hidden="1" x14ac:dyDescent="0.25">
      <c r="A12837" s="61" t="s">
        <v>131</v>
      </c>
      <c r="B12837" s="61" t="s">
        <v>321</v>
      </c>
      <c r="C12837">
        <v>1833</v>
      </c>
      <c r="D12837" s="61" t="s">
        <v>2219</v>
      </c>
    </row>
    <row r="12838" spans="1:4" hidden="1" x14ac:dyDescent="0.25">
      <c r="A12838" s="61" t="s">
        <v>131</v>
      </c>
      <c r="B12838" s="61" t="s">
        <v>321</v>
      </c>
      <c r="C12838">
        <v>1834</v>
      </c>
      <c r="D12838" s="61" t="s">
        <v>2219</v>
      </c>
    </row>
    <row r="12839" spans="1:4" hidden="1" x14ac:dyDescent="0.25">
      <c r="A12839" s="61" t="s">
        <v>131</v>
      </c>
      <c r="B12839" s="61" t="s">
        <v>321</v>
      </c>
      <c r="C12839">
        <v>1835</v>
      </c>
      <c r="D12839" s="61" t="s">
        <v>2219</v>
      </c>
    </row>
    <row r="12840" spans="1:4" hidden="1" x14ac:dyDescent="0.25">
      <c r="A12840" s="61" t="s">
        <v>131</v>
      </c>
      <c r="B12840" s="61" t="s">
        <v>321</v>
      </c>
      <c r="C12840">
        <v>1836</v>
      </c>
      <c r="D12840" s="61" t="s">
        <v>2219</v>
      </c>
    </row>
    <row r="12841" spans="1:4" hidden="1" x14ac:dyDescent="0.25">
      <c r="A12841" s="61" t="s">
        <v>131</v>
      </c>
      <c r="B12841" s="61" t="s">
        <v>321</v>
      </c>
      <c r="C12841">
        <v>1837</v>
      </c>
      <c r="D12841" s="61" t="s">
        <v>2219</v>
      </c>
    </row>
    <row r="12842" spans="1:4" hidden="1" x14ac:dyDescent="0.25">
      <c r="A12842" s="61" t="s">
        <v>131</v>
      </c>
      <c r="B12842" s="61" t="s">
        <v>321</v>
      </c>
      <c r="C12842">
        <v>1838</v>
      </c>
      <c r="D12842" s="61" t="s">
        <v>2219</v>
      </c>
    </row>
    <row r="12843" spans="1:4" hidden="1" x14ac:dyDescent="0.25">
      <c r="A12843" s="61" t="s">
        <v>131</v>
      </c>
      <c r="B12843" s="61" t="s">
        <v>321</v>
      </c>
      <c r="C12843">
        <v>1839</v>
      </c>
      <c r="D12843" s="61" t="s">
        <v>2219</v>
      </c>
    </row>
    <row r="12844" spans="1:4" hidden="1" x14ac:dyDescent="0.25">
      <c r="A12844" s="61" t="s">
        <v>131</v>
      </c>
      <c r="B12844" s="61" t="s">
        <v>321</v>
      </c>
      <c r="C12844">
        <v>1840</v>
      </c>
      <c r="D12844" s="61" t="s">
        <v>2219</v>
      </c>
    </row>
    <row r="12845" spans="1:4" hidden="1" x14ac:dyDescent="0.25">
      <c r="A12845" s="61" t="s">
        <v>131</v>
      </c>
      <c r="B12845" s="61" t="s">
        <v>321</v>
      </c>
      <c r="C12845">
        <v>1841</v>
      </c>
      <c r="D12845" s="61" t="s">
        <v>2219</v>
      </c>
    </row>
    <row r="12846" spans="1:4" hidden="1" x14ac:dyDescent="0.25">
      <c r="A12846" s="61" t="s">
        <v>131</v>
      </c>
      <c r="B12846" s="61" t="s">
        <v>321</v>
      </c>
      <c r="C12846">
        <v>1842</v>
      </c>
      <c r="D12846" s="61" t="s">
        <v>2219</v>
      </c>
    </row>
    <row r="12847" spans="1:4" hidden="1" x14ac:dyDescent="0.25">
      <c r="A12847" s="61" t="s">
        <v>131</v>
      </c>
      <c r="B12847" s="61" t="s">
        <v>321</v>
      </c>
      <c r="C12847">
        <v>1843</v>
      </c>
      <c r="D12847" s="61" t="s">
        <v>2219</v>
      </c>
    </row>
    <row r="12848" spans="1:4" hidden="1" x14ac:dyDescent="0.25">
      <c r="A12848" s="61" t="s">
        <v>131</v>
      </c>
      <c r="B12848" s="61" t="s">
        <v>321</v>
      </c>
      <c r="C12848">
        <v>1844</v>
      </c>
      <c r="D12848" s="61" t="s">
        <v>2219</v>
      </c>
    </row>
    <row r="12849" spans="1:4" hidden="1" x14ac:dyDescent="0.25">
      <c r="A12849" s="61" t="s">
        <v>131</v>
      </c>
      <c r="B12849" s="61" t="s">
        <v>321</v>
      </c>
      <c r="C12849">
        <v>1845</v>
      </c>
      <c r="D12849" s="61" t="s">
        <v>2219</v>
      </c>
    </row>
    <row r="12850" spans="1:4" hidden="1" x14ac:dyDescent="0.25">
      <c r="A12850" s="61" t="s">
        <v>131</v>
      </c>
      <c r="B12850" s="61" t="s">
        <v>321</v>
      </c>
      <c r="C12850">
        <v>1846</v>
      </c>
      <c r="D12850" s="61" t="s">
        <v>2219</v>
      </c>
    </row>
    <row r="12851" spans="1:4" hidden="1" x14ac:dyDescent="0.25">
      <c r="A12851" s="61" t="s">
        <v>131</v>
      </c>
      <c r="B12851" s="61" t="s">
        <v>321</v>
      </c>
      <c r="C12851">
        <v>1847</v>
      </c>
      <c r="D12851" s="61" t="s">
        <v>2219</v>
      </c>
    </row>
    <row r="12852" spans="1:4" hidden="1" x14ac:dyDescent="0.25">
      <c r="A12852" s="61" t="s">
        <v>131</v>
      </c>
      <c r="B12852" s="61" t="s">
        <v>321</v>
      </c>
      <c r="C12852">
        <v>1848</v>
      </c>
      <c r="D12852" s="61" t="s">
        <v>2349</v>
      </c>
    </row>
    <row r="12853" spans="1:4" hidden="1" x14ac:dyDescent="0.25">
      <c r="A12853" s="61" t="s">
        <v>131</v>
      </c>
      <c r="B12853" s="61" t="s">
        <v>321</v>
      </c>
      <c r="C12853">
        <v>1849</v>
      </c>
      <c r="D12853" s="61" t="s">
        <v>2595</v>
      </c>
    </row>
    <row r="12854" spans="1:4" hidden="1" x14ac:dyDescent="0.25">
      <c r="A12854" s="61" t="s">
        <v>131</v>
      </c>
      <c r="B12854" s="61" t="s">
        <v>321</v>
      </c>
      <c r="C12854">
        <v>1850</v>
      </c>
      <c r="D12854" s="61" t="s">
        <v>1731</v>
      </c>
    </row>
    <row r="12855" spans="1:4" hidden="1" x14ac:dyDescent="0.25">
      <c r="A12855" s="61" t="s">
        <v>131</v>
      </c>
      <c r="B12855" s="61" t="s">
        <v>321</v>
      </c>
      <c r="C12855">
        <v>1851</v>
      </c>
      <c r="D12855" s="61" t="s">
        <v>2443</v>
      </c>
    </row>
    <row r="12856" spans="1:4" hidden="1" x14ac:dyDescent="0.25">
      <c r="A12856" s="61" t="s">
        <v>131</v>
      </c>
      <c r="B12856" s="61" t="s">
        <v>321</v>
      </c>
      <c r="C12856">
        <v>1852</v>
      </c>
      <c r="D12856" s="61" t="s">
        <v>2443</v>
      </c>
    </row>
    <row r="12857" spans="1:4" hidden="1" x14ac:dyDescent="0.25">
      <c r="A12857" s="61" t="s">
        <v>131</v>
      </c>
      <c r="B12857" s="61" t="s">
        <v>321</v>
      </c>
      <c r="C12857">
        <v>1853</v>
      </c>
      <c r="D12857" s="61" t="s">
        <v>2443</v>
      </c>
    </row>
    <row r="12858" spans="1:4" hidden="1" x14ac:dyDescent="0.25">
      <c r="A12858" s="61" t="s">
        <v>131</v>
      </c>
      <c r="B12858" s="61" t="s">
        <v>321</v>
      </c>
      <c r="C12858">
        <v>1854</v>
      </c>
      <c r="D12858" s="61" t="s">
        <v>2443</v>
      </c>
    </row>
    <row r="12859" spans="1:4" hidden="1" x14ac:dyDescent="0.25">
      <c r="A12859" s="61" t="s">
        <v>131</v>
      </c>
      <c r="B12859" s="61" t="s">
        <v>321</v>
      </c>
      <c r="C12859">
        <v>1855</v>
      </c>
      <c r="D12859" s="61" t="s">
        <v>2443</v>
      </c>
    </row>
    <row r="12860" spans="1:4" hidden="1" x14ac:dyDescent="0.25">
      <c r="A12860" s="61" t="s">
        <v>131</v>
      </c>
      <c r="B12860" s="61" t="s">
        <v>321</v>
      </c>
      <c r="C12860">
        <v>1856</v>
      </c>
      <c r="D12860" s="61" t="s">
        <v>2443</v>
      </c>
    </row>
    <row r="12861" spans="1:4" hidden="1" x14ac:dyDescent="0.25">
      <c r="A12861" s="61" t="s">
        <v>131</v>
      </c>
      <c r="B12861" s="61" t="s">
        <v>321</v>
      </c>
      <c r="C12861">
        <v>1857</v>
      </c>
      <c r="D12861" s="61" t="s">
        <v>2165</v>
      </c>
    </row>
    <row r="12862" spans="1:4" hidden="1" x14ac:dyDescent="0.25">
      <c r="A12862" s="61" t="s">
        <v>131</v>
      </c>
      <c r="B12862" s="61" t="s">
        <v>321</v>
      </c>
      <c r="C12862">
        <v>1858</v>
      </c>
      <c r="D12862" s="61" t="s">
        <v>2417</v>
      </c>
    </row>
    <row r="12863" spans="1:4" hidden="1" x14ac:dyDescent="0.25">
      <c r="A12863" s="61" t="s">
        <v>131</v>
      </c>
      <c r="B12863" s="61" t="s">
        <v>321</v>
      </c>
      <c r="C12863">
        <v>1859</v>
      </c>
      <c r="D12863" s="61" t="s">
        <v>2417</v>
      </c>
    </row>
    <row r="12864" spans="1:4" hidden="1" x14ac:dyDescent="0.25">
      <c r="A12864" s="61" t="s">
        <v>131</v>
      </c>
      <c r="B12864" s="61" t="s">
        <v>321</v>
      </c>
      <c r="C12864">
        <v>1860</v>
      </c>
      <c r="D12864" s="61" t="s">
        <v>2417</v>
      </c>
    </row>
    <row r="12865" spans="1:4" hidden="1" x14ac:dyDescent="0.25">
      <c r="A12865" s="61" t="s">
        <v>131</v>
      </c>
      <c r="B12865" s="61" t="s">
        <v>321</v>
      </c>
      <c r="C12865">
        <v>1861</v>
      </c>
      <c r="D12865" s="61" t="s">
        <v>2257</v>
      </c>
    </row>
    <row r="12866" spans="1:4" hidden="1" x14ac:dyDescent="0.25">
      <c r="A12866" s="61" t="s">
        <v>131</v>
      </c>
      <c r="B12866" s="61" t="s">
        <v>321</v>
      </c>
      <c r="C12866">
        <v>1862</v>
      </c>
      <c r="D12866" s="61" t="s">
        <v>2257</v>
      </c>
    </row>
    <row r="12867" spans="1:4" hidden="1" x14ac:dyDescent="0.25">
      <c r="A12867" s="61" t="s">
        <v>131</v>
      </c>
      <c r="B12867" s="61" t="s">
        <v>321</v>
      </c>
      <c r="C12867">
        <v>1863</v>
      </c>
      <c r="D12867" s="61" t="s">
        <v>2257</v>
      </c>
    </row>
    <row r="12868" spans="1:4" hidden="1" x14ac:dyDescent="0.25">
      <c r="A12868" s="61" t="s">
        <v>131</v>
      </c>
      <c r="B12868" s="61" t="s">
        <v>321</v>
      </c>
      <c r="C12868">
        <v>1864</v>
      </c>
      <c r="D12868" s="61" t="s">
        <v>2257</v>
      </c>
    </row>
    <row r="12869" spans="1:4" hidden="1" x14ac:dyDescent="0.25">
      <c r="A12869" s="61" t="s">
        <v>131</v>
      </c>
      <c r="B12869" s="61" t="s">
        <v>321</v>
      </c>
      <c r="C12869">
        <v>1865</v>
      </c>
      <c r="D12869" s="61" t="s">
        <v>2257</v>
      </c>
    </row>
    <row r="12870" spans="1:4" hidden="1" x14ac:dyDescent="0.25">
      <c r="A12870" s="61" t="s">
        <v>131</v>
      </c>
      <c r="B12870" s="61" t="s">
        <v>321</v>
      </c>
      <c r="C12870">
        <v>1866</v>
      </c>
      <c r="D12870" s="61" t="s">
        <v>2257</v>
      </c>
    </row>
    <row r="12871" spans="1:4" hidden="1" x14ac:dyDescent="0.25">
      <c r="A12871" s="61" t="s">
        <v>131</v>
      </c>
      <c r="B12871" s="61" t="s">
        <v>321</v>
      </c>
      <c r="C12871">
        <v>1867</v>
      </c>
      <c r="D12871" s="61" t="s">
        <v>2272</v>
      </c>
    </row>
    <row r="12872" spans="1:4" hidden="1" x14ac:dyDescent="0.25">
      <c r="A12872" s="61" t="s">
        <v>131</v>
      </c>
      <c r="B12872" s="61" t="s">
        <v>321</v>
      </c>
      <c r="C12872">
        <v>1868</v>
      </c>
      <c r="D12872" s="61" t="s">
        <v>2272</v>
      </c>
    </row>
    <row r="12873" spans="1:4" hidden="1" x14ac:dyDescent="0.25">
      <c r="A12873" s="61" t="s">
        <v>131</v>
      </c>
      <c r="B12873" s="61" t="s">
        <v>321</v>
      </c>
      <c r="C12873">
        <v>1869</v>
      </c>
      <c r="D12873" s="61" t="s">
        <v>2639</v>
      </c>
    </row>
    <row r="12874" spans="1:4" hidden="1" x14ac:dyDescent="0.25">
      <c r="A12874" s="61" t="s">
        <v>131</v>
      </c>
      <c r="B12874" s="61" t="s">
        <v>321</v>
      </c>
      <c r="C12874">
        <v>1870</v>
      </c>
      <c r="D12874" s="61" t="s">
        <v>2398</v>
      </c>
    </row>
    <row r="12875" spans="1:4" hidden="1" x14ac:dyDescent="0.25">
      <c r="A12875" s="61" t="s">
        <v>131</v>
      </c>
      <c r="B12875" s="61" t="s">
        <v>321</v>
      </c>
      <c r="C12875">
        <v>1871</v>
      </c>
      <c r="D12875" s="61" t="s">
        <v>2398</v>
      </c>
    </row>
    <row r="12876" spans="1:4" hidden="1" x14ac:dyDescent="0.25">
      <c r="A12876" s="61" t="s">
        <v>131</v>
      </c>
      <c r="B12876" s="61" t="s">
        <v>321</v>
      </c>
      <c r="C12876">
        <v>1872</v>
      </c>
      <c r="D12876" s="61" t="s">
        <v>2398</v>
      </c>
    </row>
    <row r="12877" spans="1:4" hidden="1" x14ac:dyDescent="0.25">
      <c r="A12877" s="61" t="s">
        <v>131</v>
      </c>
      <c r="B12877" s="61" t="s">
        <v>321</v>
      </c>
      <c r="C12877">
        <v>1873</v>
      </c>
      <c r="D12877" s="61" t="s">
        <v>2398</v>
      </c>
    </row>
    <row r="12878" spans="1:4" hidden="1" x14ac:dyDescent="0.25">
      <c r="A12878" s="61" t="s">
        <v>131</v>
      </c>
      <c r="B12878" s="61" t="s">
        <v>321</v>
      </c>
      <c r="C12878">
        <v>1874</v>
      </c>
      <c r="D12878" s="61" t="s">
        <v>2398</v>
      </c>
    </row>
    <row r="12879" spans="1:4" hidden="1" x14ac:dyDescent="0.25">
      <c r="A12879" s="61" t="s">
        <v>131</v>
      </c>
      <c r="B12879" s="61" t="s">
        <v>321</v>
      </c>
      <c r="C12879">
        <v>1875</v>
      </c>
      <c r="D12879" s="61" t="s">
        <v>1829</v>
      </c>
    </row>
    <row r="12880" spans="1:4" hidden="1" x14ac:dyDescent="0.25">
      <c r="A12880" s="61" t="s">
        <v>131</v>
      </c>
      <c r="B12880" s="61" t="s">
        <v>321</v>
      </c>
      <c r="C12880">
        <v>1876</v>
      </c>
      <c r="D12880" s="61" t="s">
        <v>1829</v>
      </c>
    </row>
    <row r="12881" spans="1:4" hidden="1" x14ac:dyDescent="0.25">
      <c r="A12881" s="61" t="s">
        <v>131</v>
      </c>
      <c r="B12881" s="61" t="s">
        <v>321</v>
      </c>
      <c r="C12881">
        <v>1877</v>
      </c>
      <c r="D12881" s="61" t="s">
        <v>1829</v>
      </c>
    </row>
    <row r="12882" spans="1:4" hidden="1" x14ac:dyDescent="0.25">
      <c r="A12882" s="61" t="s">
        <v>131</v>
      </c>
      <c r="B12882" s="61" t="s">
        <v>321</v>
      </c>
      <c r="C12882">
        <v>1878</v>
      </c>
      <c r="D12882" s="61" t="s">
        <v>1829</v>
      </c>
    </row>
    <row r="12883" spans="1:4" hidden="1" x14ac:dyDescent="0.25">
      <c r="A12883" s="61" t="s">
        <v>131</v>
      </c>
      <c r="B12883" s="61" t="s">
        <v>321</v>
      </c>
      <c r="C12883">
        <v>1879</v>
      </c>
      <c r="D12883" s="61" t="s">
        <v>1829</v>
      </c>
    </row>
    <row r="12884" spans="1:4" hidden="1" x14ac:dyDescent="0.25">
      <c r="A12884" s="61" t="s">
        <v>131</v>
      </c>
      <c r="B12884" s="61" t="s">
        <v>321</v>
      </c>
      <c r="C12884">
        <v>1880</v>
      </c>
      <c r="D12884" s="61" t="s">
        <v>1829</v>
      </c>
    </row>
    <row r="12885" spans="1:4" hidden="1" x14ac:dyDescent="0.25">
      <c r="A12885" s="61" t="s">
        <v>131</v>
      </c>
      <c r="B12885" s="61" t="s">
        <v>321</v>
      </c>
      <c r="C12885">
        <v>1881</v>
      </c>
      <c r="D12885" s="61" t="s">
        <v>1829</v>
      </c>
    </row>
    <row r="12886" spans="1:4" hidden="1" x14ac:dyDescent="0.25">
      <c r="A12886" s="61" t="s">
        <v>131</v>
      </c>
      <c r="B12886" s="61" t="s">
        <v>321</v>
      </c>
      <c r="C12886">
        <v>1882</v>
      </c>
      <c r="D12886" s="61" t="s">
        <v>1829</v>
      </c>
    </row>
    <row r="12887" spans="1:4" hidden="1" x14ac:dyDescent="0.25">
      <c r="A12887" s="61" t="s">
        <v>131</v>
      </c>
      <c r="B12887" s="61" t="s">
        <v>321</v>
      </c>
      <c r="C12887">
        <v>1883</v>
      </c>
      <c r="D12887" s="61" t="s">
        <v>1829</v>
      </c>
    </row>
    <row r="12888" spans="1:4" hidden="1" x14ac:dyDescent="0.25">
      <c r="A12888" s="61" t="s">
        <v>131</v>
      </c>
      <c r="B12888" s="61" t="s">
        <v>321</v>
      </c>
      <c r="C12888">
        <v>1884</v>
      </c>
      <c r="D12888" s="61" t="s">
        <v>1829</v>
      </c>
    </row>
    <row r="12889" spans="1:4" hidden="1" x14ac:dyDescent="0.25">
      <c r="A12889" s="61" t="s">
        <v>131</v>
      </c>
      <c r="B12889" s="61" t="s">
        <v>321</v>
      </c>
      <c r="C12889">
        <v>1885</v>
      </c>
      <c r="D12889" s="61" t="s">
        <v>1829</v>
      </c>
    </row>
    <row r="12890" spans="1:4" hidden="1" x14ac:dyDescent="0.25">
      <c r="A12890" s="61" t="s">
        <v>131</v>
      </c>
      <c r="B12890" s="61" t="s">
        <v>321</v>
      </c>
      <c r="C12890">
        <v>1886</v>
      </c>
      <c r="D12890" s="61" t="s">
        <v>1829</v>
      </c>
    </row>
    <row r="12891" spans="1:4" hidden="1" x14ac:dyDescent="0.25">
      <c r="A12891" s="61" t="s">
        <v>131</v>
      </c>
      <c r="B12891" s="61" t="s">
        <v>321</v>
      </c>
      <c r="C12891">
        <v>1887</v>
      </c>
      <c r="D12891" s="61" t="s">
        <v>1829</v>
      </c>
    </row>
    <row r="12892" spans="1:4" hidden="1" x14ac:dyDescent="0.25">
      <c r="A12892" s="61" t="s">
        <v>131</v>
      </c>
      <c r="B12892" s="61" t="s">
        <v>321</v>
      </c>
      <c r="C12892">
        <v>1888</v>
      </c>
      <c r="D12892" s="61" t="s">
        <v>1829</v>
      </c>
    </row>
    <row r="12893" spans="1:4" hidden="1" x14ac:dyDescent="0.25">
      <c r="A12893" s="61" t="s">
        <v>131</v>
      </c>
      <c r="B12893" s="61" t="s">
        <v>321</v>
      </c>
      <c r="C12893">
        <v>1889</v>
      </c>
      <c r="D12893" s="61" t="s">
        <v>1829</v>
      </c>
    </row>
    <row r="12894" spans="1:4" hidden="1" x14ac:dyDescent="0.25">
      <c r="A12894" s="61" t="s">
        <v>131</v>
      </c>
      <c r="B12894" s="61" t="s">
        <v>321</v>
      </c>
      <c r="C12894">
        <v>1890</v>
      </c>
      <c r="D12894" s="61" t="s">
        <v>1829</v>
      </c>
    </row>
    <row r="12895" spans="1:4" hidden="1" x14ac:dyDescent="0.25">
      <c r="A12895" s="61" t="s">
        <v>131</v>
      </c>
      <c r="B12895" s="61" t="s">
        <v>321</v>
      </c>
      <c r="C12895">
        <v>1891</v>
      </c>
      <c r="D12895" s="61" t="s">
        <v>1829</v>
      </c>
    </row>
    <row r="12896" spans="1:4" hidden="1" x14ac:dyDescent="0.25">
      <c r="A12896" s="61" t="s">
        <v>131</v>
      </c>
      <c r="B12896" s="61" t="s">
        <v>321</v>
      </c>
      <c r="C12896">
        <v>1892</v>
      </c>
      <c r="D12896" s="61" t="s">
        <v>1829</v>
      </c>
    </row>
    <row r="12897" spans="1:4" hidden="1" x14ac:dyDescent="0.25">
      <c r="A12897" s="61" t="s">
        <v>131</v>
      </c>
      <c r="B12897" s="61" t="s">
        <v>321</v>
      </c>
      <c r="C12897">
        <v>1893</v>
      </c>
      <c r="D12897" s="61" t="s">
        <v>1829</v>
      </c>
    </row>
    <row r="12898" spans="1:4" hidden="1" x14ac:dyDescent="0.25">
      <c r="A12898" s="61" t="s">
        <v>131</v>
      </c>
      <c r="B12898" s="61" t="s">
        <v>321</v>
      </c>
      <c r="C12898">
        <v>1894</v>
      </c>
      <c r="D12898" s="61" t="s">
        <v>1829</v>
      </c>
    </row>
    <row r="12899" spans="1:4" hidden="1" x14ac:dyDescent="0.25">
      <c r="A12899" s="61" t="s">
        <v>131</v>
      </c>
      <c r="B12899" s="61" t="s">
        <v>321</v>
      </c>
      <c r="C12899">
        <v>1895</v>
      </c>
      <c r="D12899" s="61" t="s">
        <v>1829</v>
      </c>
    </row>
    <row r="12900" spans="1:4" hidden="1" x14ac:dyDescent="0.25">
      <c r="A12900" s="61" t="s">
        <v>131</v>
      </c>
      <c r="B12900" s="61" t="s">
        <v>321</v>
      </c>
      <c r="C12900">
        <v>1896</v>
      </c>
      <c r="D12900" s="61" t="s">
        <v>1829</v>
      </c>
    </row>
    <row r="12901" spans="1:4" hidden="1" x14ac:dyDescent="0.25">
      <c r="A12901" s="61" t="s">
        <v>131</v>
      </c>
      <c r="B12901" s="61" t="s">
        <v>321</v>
      </c>
      <c r="C12901">
        <v>1897</v>
      </c>
      <c r="D12901" s="61" t="s">
        <v>1829</v>
      </c>
    </row>
    <row r="12902" spans="1:4" hidden="1" x14ac:dyDescent="0.25">
      <c r="A12902" s="61" t="s">
        <v>131</v>
      </c>
      <c r="B12902" s="61" t="s">
        <v>321</v>
      </c>
      <c r="C12902">
        <v>1898</v>
      </c>
      <c r="D12902" s="61" t="s">
        <v>1829</v>
      </c>
    </row>
    <row r="12903" spans="1:4" hidden="1" x14ac:dyDescent="0.25">
      <c r="A12903" s="61" t="s">
        <v>131</v>
      </c>
      <c r="B12903" s="61" t="s">
        <v>321</v>
      </c>
      <c r="C12903">
        <v>1899</v>
      </c>
      <c r="D12903" s="61" t="s">
        <v>1829</v>
      </c>
    </row>
    <row r="12904" spans="1:4" hidden="1" x14ac:dyDescent="0.25">
      <c r="A12904" s="61" t="s">
        <v>131</v>
      </c>
      <c r="B12904" s="61" t="s">
        <v>321</v>
      </c>
      <c r="C12904">
        <v>1900</v>
      </c>
      <c r="D12904" s="61" t="s">
        <v>1829</v>
      </c>
    </row>
    <row r="12905" spans="1:4" hidden="1" x14ac:dyDescent="0.25">
      <c r="A12905" s="61" t="s">
        <v>131</v>
      </c>
      <c r="B12905" s="61" t="s">
        <v>321</v>
      </c>
      <c r="C12905">
        <v>1901</v>
      </c>
      <c r="D12905" s="61" t="s">
        <v>1829</v>
      </c>
    </row>
    <row r="12906" spans="1:4" hidden="1" x14ac:dyDescent="0.25">
      <c r="A12906" s="61" t="s">
        <v>131</v>
      </c>
      <c r="B12906" s="61" t="s">
        <v>321</v>
      </c>
      <c r="C12906">
        <v>1902</v>
      </c>
      <c r="D12906" s="61" t="s">
        <v>1829</v>
      </c>
    </row>
    <row r="12907" spans="1:4" hidden="1" x14ac:dyDescent="0.25">
      <c r="A12907" s="61" t="s">
        <v>131</v>
      </c>
      <c r="B12907" s="61" t="s">
        <v>321</v>
      </c>
      <c r="C12907">
        <v>1903</v>
      </c>
      <c r="D12907" s="61" t="s">
        <v>1829</v>
      </c>
    </row>
    <row r="12908" spans="1:4" hidden="1" x14ac:dyDescent="0.25">
      <c r="A12908" s="61" t="s">
        <v>131</v>
      </c>
      <c r="B12908" s="61" t="s">
        <v>321</v>
      </c>
      <c r="C12908">
        <v>1904</v>
      </c>
      <c r="D12908" s="61" t="s">
        <v>1829</v>
      </c>
    </row>
    <row r="12909" spans="1:4" hidden="1" x14ac:dyDescent="0.25">
      <c r="A12909" s="61" t="s">
        <v>131</v>
      </c>
      <c r="B12909" s="61" t="s">
        <v>321</v>
      </c>
      <c r="C12909">
        <v>1905</v>
      </c>
      <c r="D12909" s="61" t="s">
        <v>2369</v>
      </c>
    </row>
    <row r="12910" spans="1:4" hidden="1" x14ac:dyDescent="0.25">
      <c r="A12910" s="61" t="s">
        <v>131</v>
      </c>
      <c r="B12910" s="61" t="s">
        <v>321</v>
      </c>
      <c r="C12910">
        <v>1906</v>
      </c>
      <c r="D12910" s="61" t="s">
        <v>2369</v>
      </c>
    </row>
    <row r="12911" spans="1:4" hidden="1" x14ac:dyDescent="0.25">
      <c r="A12911" s="61" t="s">
        <v>131</v>
      </c>
      <c r="B12911" s="61" t="s">
        <v>321</v>
      </c>
      <c r="C12911">
        <v>1907</v>
      </c>
      <c r="D12911" s="61" t="s">
        <v>2515</v>
      </c>
    </row>
    <row r="12912" spans="1:4" hidden="1" x14ac:dyDescent="0.25">
      <c r="A12912" s="61" t="s">
        <v>131</v>
      </c>
      <c r="B12912" s="61" t="s">
        <v>321</v>
      </c>
      <c r="C12912">
        <v>1908</v>
      </c>
      <c r="D12912" s="61" t="s">
        <v>2515</v>
      </c>
    </row>
    <row r="12913" spans="1:4" hidden="1" x14ac:dyDescent="0.25">
      <c r="A12913" s="61" t="s">
        <v>131</v>
      </c>
      <c r="B12913" s="61" t="s">
        <v>321</v>
      </c>
      <c r="C12913">
        <v>1909</v>
      </c>
      <c r="D12913" s="61" t="s">
        <v>2515</v>
      </c>
    </row>
    <row r="12914" spans="1:4" hidden="1" x14ac:dyDescent="0.25">
      <c r="A12914" s="61" t="s">
        <v>131</v>
      </c>
      <c r="B12914" s="61" t="s">
        <v>321</v>
      </c>
      <c r="C12914">
        <v>1910</v>
      </c>
      <c r="D12914" s="61" t="s">
        <v>2515</v>
      </c>
    </row>
    <row r="12915" spans="1:4" hidden="1" x14ac:dyDescent="0.25">
      <c r="A12915" s="61" t="s">
        <v>131</v>
      </c>
      <c r="B12915" s="61" t="s">
        <v>321</v>
      </c>
      <c r="C12915">
        <v>1911</v>
      </c>
      <c r="D12915" s="61" t="s">
        <v>2515</v>
      </c>
    </row>
    <row r="12916" spans="1:4" hidden="1" x14ac:dyDescent="0.25">
      <c r="A12916" s="61" t="s">
        <v>131</v>
      </c>
      <c r="B12916" s="61" t="s">
        <v>321</v>
      </c>
      <c r="C12916">
        <v>1912</v>
      </c>
      <c r="D12916" s="61" t="s">
        <v>2515</v>
      </c>
    </row>
    <row r="12917" spans="1:4" hidden="1" x14ac:dyDescent="0.25">
      <c r="A12917" s="61" t="s">
        <v>131</v>
      </c>
      <c r="B12917" s="61" t="s">
        <v>321</v>
      </c>
      <c r="C12917">
        <v>1913</v>
      </c>
      <c r="D12917" s="61" t="s">
        <v>2515</v>
      </c>
    </row>
    <row r="12918" spans="1:4" hidden="1" x14ac:dyDescent="0.25">
      <c r="A12918" s="61" t="s">
        <v>131</v>
      </c>
      <c r="B12918" s="61" t="s">
        <v>321</v>
      </c>
      <c r="C12918">
        <v>1914</v>
      </c>
      <c r="D12918" s="61" t="s">
        <v>2515</v>
      </c>
    </row>
    <row r="12919" spans="1:4" hidden="1" x14ac:dyDescent="0.25">
      <c r="A12919" s="61" t="s">
        <v>131</v>
      </c>
      <c r="B12919" s="61" t="s">
        <v>321</v>
      </c>
      <c r="C12919">
        <v>1915</v>
      </c>
      <c r="D12919" s="61" t="s">
        <v>2515</v>
      </c>
    </row>
    <row r="12920" spans="1:4" hidden="1" x14ac:dyDescent="0.25">
      <c r="A12920" s="61" t="s">
        <v>131</v>
      </c>
      <c r="B12920" s="61" t="s">
        <v>321</v>
      </c>
      <c r="C12920">
        <v>1916</v>
      </c>
      <c r="D12920" s="61" t="s">
        <v>2515</v>
      </c>
    </row>
    <row r="12921" spans="1:4" hidden="1" x14ac:dyDescent="0.25">
      <c r="A12921" s="61" t="s">
        <v>131</v>
      </c>
      <c r="B12921" s="61" t="s">
        <v>321</v>
      </c>
      <c r="C12921">
        <v>1917</v>
      </c>
      <c r="D12921" s="61" t="s">
        <v>2515</v>
      </c>
    </row>
    <row r="12922" spans="1:4" hidden="1" x14ac:dyDescent="0.25">
      <c r="A12922" s="61" t="s">
        <v>131</v>
      </c>
      <c r="B12922" s="61" t="s">
        <v>321</v>
      </c>
      <c r="C12922">
        <v>1918</v>
      </c>
      <c r="D12922" s="61" t="s">
        <v>2407</v>
      </c>
    </row>
    <row r="12923" spans="1:4" hidden="1" x14ac:dyDescent="0.25">
      <c r="A12923" s="61" t="s">
        <v>131</v>
      </c>
      <c r="B12923" s="61" t="s">
        <v>321</v>
      </c>
      <c r="C12923">
        <v>1919</v>
      </c>
      <c r="D12923" s="61" t="s">
        <v>2169</v>
      </c>
    </row>
    <row r="12924" spans="1:4" hidden="1" x14ac:dyDescent="0.25">
      <c r="A12924" s="61" t="s">
        <v>131</v>
      </c>
      <c r="B12924" s="61" t="s">
        <v>321</v>
      </c>
      <c r="C12924">
        <v>1920</v>
      </c>
      <c r="D12924" s="61" t="s">
        <v>2238</v>
      </c>
    </row>
    <row r="12925" spans="1:4" hidden="1" x14ac:dyDescent="0.25">
      <c r="A12925" s="61" t="s">
        <v>131</v>
      </c>
      <c r="B12925" s="61" t="s">
        <v>321</v>
      </c>
      <c r="C12925">
        <v>1921</v>
      </c>
      <c r="D12925" s="61" t="s">
        <v>2523</v>
      </c>
    </row>
    <row r="12926" spans="1:4" hidden="1" x14ac:dyDescent="0.25">
      <c r="A12926" s="61" t="s">
        <v>131</v>
      </c>
      <c r="B12926" s="61" t="s">
        <v>321</v>
      </c>
      <c r="C12926">
        <v>1922</v>
      </c>
      <c r="D12926" s="61" t="s">
        <v>2551</v>
      </c>
    </row>
    <row r="12927" spans="1:4" hidden="1" x14ac:dyDescent="0.25">
      <c r="A12927" s="61" t="s">
        <v>131</v>
      </c>
      <c r="B12927" s="61" t="s">
        <v>321</v>
      </c>
      <c r="C12927">
        <v>1923</v>
      </c>
      <c r="D12927" s="61" t="s">
        <v>1792</v>
      </c>
    </row>
    <row r="12928" spans="1:4" hidden="1" x14ac:dyDescent="0.25">
      <c r="A12928" s="61" t="s">
        <v>131</v>
      </c>
      <c r="B12928" s="61" t="s">
        <v>321</v>
      </c>
      <c r="C12928">
        <v>1924</v>
      </c>
      <c r="D12928" s="61" t="s">
        <v>2395</v>
      </c>
    </row>
    <row r="12929" spans="1:4" hidden="1" x14ac:dyDescent="0.25">
      <c r="A12929" s="61" t="s">
        <v>131</v>
      </c>
      <c r="B12929" s="61" t="s">
        <v>321</v>
      </c>
      <c r="C12929">
        <v>1925</v>
      </c>
      <c r="D12929" s="61" t="s">
        <v>2395</v>
      </c>
    </row>
    <row r="12930" spans="1:4" hidden="1" x14ac:dyDescent="0.25">
      <c r="A12930" s="61" t="s">
        <v>131</v>
      </c>
      <c r="B12930" s="61" t="s">
        <v>321</v>
      </c>
      <c r="C12930">
        <v>1926</v>
      </c>
      <c r="D12930" s="61" t="s">
        <v>2395</v>
      </c>
    </row>
    <row r="12931" spans="1:4" hidden="1" x14ac:dyDescent="0.25">
      <c r="A12931" s="61" t="s">
        <v>131</v>
      </c>
      <c r="B12931" s="61" t="s">
        <v>321</v>
      </c>
      <c r="C12931">
        <v>1927</v>
      </c>
      <c r="D12931" s="61" t="s">
        <v>2395</v>
      </c>
    </row>
    <row r="12932" spans="1:4" hidden="1" x14ac:dyDescent="0.25">
      <c r="A12932" s="61" t="s">
        <v>131</v>
      </c>
      <c r="B12932" s="61" t="s">
        <v>321</v>
      </c>
      <c r="C12932">
        <v>1928</v>
      </c>
      <c r="D12932" s="61" t="s">
        <v>2395</v>
      </c>
    </row>
    <row r="12933" spans="1:4" hidden="1" x14ac:dyDescent="0.25">
      <c r="A12933" s="61" t="s">
        <v>131</v>
      </c>
      <c r="B12933" s="61" t="s">
        <v>321</v>
      </c>
      <c r="C12933">
        <v>1929</v>
      </c>
      <c r="D12933" s="61" t="s">
        <v>2395</v>
      </c>
    </row>
    <row r="12934" spans="1:4" hidden="1" x14ac:dyDescent="0.25">
      <c r="A12934" s="61" t="s">
        <v>131</v>
      </c>
      <c r="B12934" s="61" t="s">
        <v>321</v>
      </c>
      <c r="C12934">
        <v>1930</v>
      </c>
      <c r="D12934" s="61" t="s">
        <v>2052</v>
      </c>
    </row>
    <row r="12935" spans="1:4" hidden="1" x14ac:dyDescent="0.25">
      <c r="A12935" s="61" t="s">
        <v>131</v>
      </c>
      <c r="B12935" s="61" t="s">
        <v>321</v>
      </c>
      <c r="C12935">
        <v>1931</v>
      </c>
      <c r="D12935" s="61" t="s">
        <v>2052</v>
      </c>
    </row>
    <row r="12936" spans="1:4" hidden="1" x14ac:dyDescent="0.25">
      <c r="A12936" s="61" t="s">
        <v>131</v>
      </c>
      <c r="B12936" s="61" t="s">
        <v>321</v>
      </c>
      <c r="C12936">
        <v>1932</v>
      </c>
      <c r="D12936" s="61" t="s">
        <v>2052</v>
      </c>
    </row>
    <row r="12937" spans="1:4" hidden="1" x14ac:dyDescent="0.25">
      <c r="A12937" s="61" t="s">
        <v>131</v>
      </c>
      <c r="B12937" s="61" t="s">
        <v>321</v>
      </c>
      <c r="C12937">
        <v>1933</v>
      </c>
      <c r="D12937" s="61" t="s">
        <v>2052</v>
      </c>
    </row>
    <row r="12938" spans="1:4" hidden="1" x14ac:dyDescent="0.25">
      <c r="A12938" s="61" t="s">
        <v>131</v>
      </c>
      <c r="B12938" s="61" t="s">
        <v>321</v>
      </c>
      <c r="C12938">
        <v>1934</v>
      </c>
      <c r="D12938" s="61" t="s">
        <v>2052</v>
      </c>
    </row>
    <row r="12939" spans="1:4" hidden="1" x14ac:dyDescent="0.25">
      <c r="A12939" s="61" t="s">
        <v>131</v>
      </c>
      <c r="B12939" s="61" t="s">
        <v>321</v>
      </c>
      <c r="C12939">
        <v>1935</v>
      </c>
      <c r="D12939" s="61" t="s">
        <v>2586</v>
      </c>
    </row>
    <row r="12940" spans="1:4" hidden="1" x14ac:dyDescent="0.25">
      <c r="A12940" s="61" t="s">
        <v>131</v>
      </c>
      <c r="B12940" s="61" t="s">
        <v>321</v>
      </c>
      <c r="C12940">
        <v>1936</v>
      </c>
      <c r="D12940" s="61" t="s">
        <v>2586</v>
      </c>
    </row>
    <row r="12941" spans="1:4" hidden="1" x14ac:dyDescent="0.25">
      <c r="A12941" s="61" t="s">
        <v>131</v>
      </c>
      <c r="B12941" s="61" t="s">
        <v>321</v>
      </c>
      <c r="C12941">
        <v>1937</v>
      </c>
      <c r="D12941" s="61" t="s">
        <v>2886</v>
      </c>
    </row>
    <row r="12942" spans="1:4" hidden="1" x14ac:dyDescent="0.25">
      <c r="A12942" s="61" t="s">
        <v>131</v>
      </c>
      <c r="B12942" s="61" t="s">
        <v>321</v>
      </c>
      <c r="C12942">
        <v>1938</v>
      </c>
      <c r="D12942" s="61" t="s">
        <v>2886</v>
      </c>
    </row>
    <row r="12943" spans="1:4" hidden="1" x14ac:dyDescent="0.25">
      <c r="A12943" s="61" t="s">
        <v>131</v>
      </c>
      <c r="B12943" s="61" t="s">
        <v>321</v>
      </c>
      <c r="C12943">
        <v>1939</v>
      </c>
      <c r="D12943" s="61" t="s">
        <v>2886</v>
      </c>
    </row>
    <row r="12944" spans="1:4" hidden="1" x14ac:dyDescent="0.25">
      <c r="A12944" s="61" t="s">
        <v>131</v>
      </c>
      <c r="B12944" s="61" t="s">
        <v>321</v>
      </c>
      <c r="C12944">
        <v>1940</v>
      </c>
      <c r="D12944" s="61" t="s">
        <v>2080</v>
      </c>
    </row>
    <row r="12945" spans="1:4" hidden="1" x14ac:dyDescent="0.25">
      <c r="A12945" s="61" t="s">
        <v>131</v>
      </c>
      <c r="B12945" s="61" t="s">
        <v>321</v>
      </c>
      <c r="C12945">
        <v>1941</v>
      </c>
      <c r="D12945" s="61" t="s">
        <v>2266</v>
      </c>
    </row>
    <row r="12946" spans="1:4" hidden="1" x14ac:dyDescent="0.25">
      <c r="A12946" s="61" t="s">
        <v>131</v>
      </c>
      <c r="B12946" s="61" t="s">
        <v>321</v>
      </c>
      <c r="C12946">
        <v>1942</v>
      </c>
      <c r="D12946" s="61" t="s">
        <v>2912</v>
      </c>
    </row>
    <row r="12947" spans="1:4" hidden="1" x14ac:dyDescent="0.25">
      <c r="A12947" s="61" t="s">
        <v>131</v>
      </c>
      <c r="B12947" s="61" t="s">
        <v>321</v>
      </c>
      <c r="C12947">
        <v>1943</v>
      </c>
      <c r="D12947" s="61" t="s">
        <v>2216</v>
      </c>
    </row>
    <row r="12948" spans="1:4" hidden="1" x14ac:dyDescent="0.25">
      <c r="A12948" s="61" t="s">
        <v>131</v>
      </c>
      <c r="B12948" s="61" t="s">
        <v>321</v>
      </c>
      <c r="C12948">
        <v>1944</v>
      </c>
      <c r="D12948" s="61" t="s">
        <v>2252</v>
      </c>
    </row>
    <row r="12949" spans="1:4" hidden="1" x14ac:dyDescent="0.25">
      <c r="A12949" s="61" t="s">
        <v>131</v>
      </c>
      <c r="B12949" s="61" t="s">
        <v>321</v>
      </c>
      <c r="C12949">
        <v>1945</v>
      </c>
      <c r="D12949" s="61" t="s">
        <v>2119</v>
      </c>
    </row>
    <row r="12950" spans="1:4" hidden="1" x14ac:dyDescent="0.25">
      <c r="A12950" s="61" t="s">
        <v>131</v>
      </c>
      <c r="B12950" s="61" t="s">
        <v>321</v>
      </c>
      <c r="C12950">
        <v>1946</v>
      </c>
      <c r="D12950" s="61" t="s">
        <v>1797</v>
      </c>
    </row>
    <row r="12951" spans="1:4" hidden="1" x14ac:dyDescent="0.25">
      <c r="A12951" s="61" t="s">
        <v>131</v>
      </c>
      <c r="B12951" s="61" t="s">
        <v>321</v>
      </c>
      <c r="C12951">
        <v>1947</v>
      </c>
      <c r="D12951" s="61" t="s">
        <v>1837</v>
      </c>
    </row>
    <row r="12952" spans="1:4" hidden="1" x14ac:dyDescent="0.25">
      <c r="A12952" s="61" t="s">
        <v>131</v>
      </c>
      <c r="B12952" s="61" t="s">
        <v>321</v>
      </c>
      <c r="C12952">
        <v>1948</v>
      </c>
      <c r="D12952" s="61" t="s">
        <v>2903</v>
      </c>
    </row>
    <row r="12953" spans="1:4" hidden="1" x14ac:dyDescent="0.25">
      <c r="A12953" s="61" t="s">
        <v>131</v>
      </c>
      <c r="B12953" s="61" t="s">
        <v>321</v>
      </c>
      <c r="C12953">
        <v>1949</v>
      </c>
      <c r="D12953" s="61" t="s">
        <v>1717</v>
      </c>
    </row>
    <row r="12954" spans="1:4" hidden="1" x14ac:dyDescent="0.25">
      <c r="A12954" s="61" t="s">
        <v>131</v>
      </c>
      <c r="B12954" s="61" t="s">
        <v>321</v>
      </c>
      <c r="C12954">
        <v>1950</v>
      </c>
      <c r="D12954" s="61" t="s">
        <v>1718</v>
      </c>
    </row>
    <row r="12955" spans="1:4" hidden="1" x14ac:dyDescent="0.25">
      <c r="A12955" s="61" t="s">
        <v>131</v>
      </c>
      <c r="B12955" s="61" t="s">
        <v>321</v>
      </c>
      <c r="C12955">
        <v>1951</v>
      </c>
      <c r="D12955" s="61" t="s">
        <v>2328</v>
      </c>
    </row>
    <row r="12956" spans="1:4" hidden="1" x14ac:dyDescent="0.25">
      <c r="A12956" s="61" t="s">
        <v>131</v>
      </c>
      <c r="B12956" s="61" t="s">
        <v>321</v>
      </c>
      <c r="C12956">
        <v>1952</v>
      </c>
      <c r="D12956" s="61" t="s">
        <v>2328</v>
      </c>
    </row>
    <row r="12957" spans="1:4" hidden="1" x14ac:dyDescent="0.25">
      <c r="A12957" s="61" t="s">
        <v>131</v>
      </c>
      <c r="B12957" s="61" t="s">
        <v>321</v>
      </c>
      <c r="C12957">
        <v>1953</v>
      </c>
      <c r="D12957" s="61" t="s">
        <v>2328</v>
      </c>
    </row>
    <row r="12958" spans="1:4" hidden="1" x14ac:dyDescent="0.25">
      <c r="A12958" s="61" t="s">
        <v>131</v>
      </c>
      <c r="B12958" s="61" t="s">
        <v>321</v>
      </c>
      <c r="C12958">
        <v>1954</v>
      </c>
      <c r="D12958" s="61" t="s">
        <v>2382</v>
      </c>
    </row>
    <row r="12959" spans="1:4" hidden="1" x14ac:dyDescent="0.25">
      <c r="A12959" s="61" t="s">
        <v>131</v>
      </c>
      <c r="B12959" s="61" t="s">
        <v>321</v>
      </c>
      <c r="C12959">
        <v>1955</v>
      </c>
      <c r="D12959" s="61" t="s">
        <v>2414</v>
      </c>
    </row>
    <row r="12960" spans="1:4" hidden="1" x14ac:dyDescent="0.25">
      <c r="A12960" s="61" t="s">
        <v>131</v>
      </c>
      <c r="B12960" s="61" t="s">
        <v>321</v>
      </c>
      <c r="C12960">
        <v>1956</v>
      </c>
      <c r="D12960" s="61" t="s">
        <v>2508</v>
      </c>
    </row>
    <row r="12961" spans="1:4" hidden="1" x14ac:dyDescent="0.25">
      <c r="A12961" s="61" t="s">
        <v>131</v>
      </c>
      <c r="B12961" s="61" t="s">
        <v>321</v>
      </c>
      <c r="C12961">
        <v>1957</v>
      </c>
      <c r="D12961" s="61" t="s">
        <v>1860</v>
      </c>
    </row>
    <row r="12962" spans="1:4" hidden="1" x14ac:dyDescent="0.25">
      <c r="A12962" s="61" t="s">
        <v>131</v>
      </c>
      <c r="B12962" s="61" t="s">
        <v>321</v>
      </c>
      <c r="C12962">
        <v>1958</v>
      </c>
      <c r="D12962" s="61" t="s">
        <v>2428</v>
      </c>
    </row>
    <row r="12963" spans="1:4" hidden="1" x14ac:dyDescent="0.25">
      <c r="A12963" s="61" t="s">
        <v>131</v>
      </c>
      <c r="B12963" s="61" t="s">
        <v>321</v>
      </c>
      <c r="C12963">
        <v>1959</v>
      </c>
      <c r="D12963" s="61" t="s">
        <v>1730</v>
      </c>
    </row>
    <row r="12964" spans="1:4" hidden="1" x14ac:dyDescent="0.25">
      <c r="A12964" s="61" t="s">
        <v>131</v>
      </c>
      <c r="B12964" s="61" t="s">
        <v>321</v>
      </c>
      <c r="C12964">
        <v>1960</v>
      </c>
      <c r="D12964" s="61" t="s">
        <v>2384</v>
      </c>
    </row>
    <row r="12965" spans="1:4" hidden="1" x14ac:dyDescent="0.25">
      <c r="A12965" s="61" t="s">
        <v>131</v>
      </c>
      <c r="B12965" s="61" t="s">
        <v>321</v>
      </c>
      <c r="C12965">
        <v>1961</v>
      </c>
      <c r="D12965" s="61" t="s">
        <v>2904</v>
      </c>
    </row>
    <row r="12966" spans="1:4" hidden="1" x14ac:dyDescent="0.25">
      <c r="A12966" s="61" t="s">
        <v>131</v>
      </c>
      <c r="B12966" s="61" t="s">
        <v>321</v>
      </c>
      <c r="C12966">
        <v>1962</v>
      </c>
      <c r="D12966" s="61" t="s">
        <v>2898</v>
      </c>
    </row>
    <row r="12967" spans="1:4" hidden="1" x14ac:dyDescent="0.25">
      <c r="A12967" s="61" t="s">
        <v>131</v>
      </c>
      <c r="B12967" s="61" t="s">
        <v>321</v>
      </c>
      <c r="C12967">
        <v>1963</v>
      </c>
      <c r="D12967" s="61" t="s">
        <v>2167</v>
      </c>
    </row>
    <row r="12968" spans="1:4" hidden="1" x14ac:dyDescent="0.25">
      <c r="A12968" s="61" t="s">
        <v>131</v>
      </c>
      <c r="B12968" s="61" t="s">
        <v>321</v>
      </c>
      <c r="C12968">
        <v>1964</v>
      </c>
      <c r="D12968" s="61" t="s">
        <v>2430</v>
      </c>
    </row>
    <row r="12969" spans="1:4" hidden="1" x14ac:dyDescent="0.25">
      <c r="A12969" s="61" t="s">
        <v>131</v>
      </c>
      <c r="B12969" s="61" t="s">
        <v>321</v>
      </c>
      <c r="C12969">
        <v>1965</v>
      </c>
      <c r="D12969" s="61" t="s">
        <v>2430</v>
      </c>
    </row>
    <row r="12970" spans="1:4" hidden="1" x14ac:dyDescent="0.25">
      <c r="A12970" s="61" t="s">
        <v>131</v>
      </c>
      <c r="B12970" s="61" t="s">
        <v>321</v>
      </c>
      <c r="C12970">
        <v>1966</v>
      </c>
      <c r="D12970" s="61" t="s">
        <v>2430</v>
      </c>
    </row>
    <row r="12971" spans="1:4" hidden="1" x14ac:dyDescent="0.25">
      <c r="A12971" s="61" t="s">
        <v>131</v>
      </c>
      <c r="B12971" s="61" t="s">
        <v>321</v>
      </c>
      <c r="C12971">
        <v>1967</v>
      </c>
      <c r="D12971" s="61" t="s">
        <v>2430</v>
      </c>
    </row>
    <row r="12972" spans="1:4" hidden="1" x14ac:dyDescent="0.25">
      <c r="A12972" s="61" t="s">
        <v>131</v>
      </c>
      <c r="B12972" s="61" t="s">
        <v>321</v>
      </c>
      <c r="C12972">
        <v>1968</v>
      </c>
      <c r="D12972" s="61" t="s">
        <v>1737</v>
      </c>
    </row>
    <row r="12973" spans="1:4" hidden="1" x14ac:dyDescent="0.25">
      <c r="A12973" s="61" t="s">
        <v>131</v>
      </c>
      <c r="B12973" s="61" t="s">
        <v>321</v>
      </c>
      <c r="C12973">
        <v>1969</v>
      </c>
      <c r="D12973" s="61" t="s">
        <v>1737</v>
      </c>
    </row>
    <row r="12974" spans="1:4" hidden="1" x14ac:dyDescent="0.25">
      <c r="A12974" s="61" t="s">
        <v>131</v>
      </c>
      <c r="B12974" s="61" t="s">
        <v>321</v>
      </c>
      <c r="C12974">
        <v>1970</v>
      </c>
      <c r="D12974" s="61" t="s">
        <v>2873</v>
      </c>
    </row>
    <row r="12975" spans="1:4" hidden="1" x14ac:dyDescent="0.25">
      <c r="A12975" s="61" t="s">
        <v>131</v>
      </c>
      <c r="B12975" s="61" t="s">
        <v>321</v>
      </c>
      <c r="C12975">
        <v>1971</v>
      </c>
      <c r="D12975" s="61" t="s">
        <v>2592</v>
      </c>
    </row>
    <row r="12976" spans="1:4" hidden="1" x14ac:dyDescent="0.25">
      <c r="A12976" s="61" t="s">
        <v>131</v>
      </c>
      <c r="B12976" s="61" t="s">
        <v>321</v>
      </c>
      <c r="C12976">
        <v>1972</v>
      </c>
      <c r="D12976" s="61" t="s">
        <v>2592</v>
      </c>
    </row>
    <row r="12977" spans="1:4" hidden="1" x14ac:dyDescent="0.25">
      <c r="A12977" s="61" t="s">
        <v>131</v>
      </c>
      <c r="B12977" s="61" t="s">
        <v>321</v>
      </c>
      <c r="C12977">
        <v>1973</v>
      </c>
      <c r="D12977" s="61" t="s">
        <v>2592</v>
      </c>
    </row>
    <row r="12978" spans="1:4" hidden="1" x14ac:dyDescent="0.25">
      <c r="A12978" s="61" t="s">
        <v>131</v>
      </c>
      <c r="B12978" s="61" t="s">
        <v>321</v>
      </c>
      <c r="C12978">
        <v>1974</v>
      </c>
      <c r="D12978" s="61" t="s">
        <v>2592</v>
      </c>
    </row>
    <row r="12979" spans="1:4" hidden="1" x14ac:dyDescent="0.25">
      <c r="A12979" s="61" t="s">
        <v>131</v>
      </c>
      <c r="B12979" s="61" t="s">
        <v>321</v>
      </c>
      <c r="C12979">
        <v>1975</v>
      </c>
      <c r="D12979" s="61" t="s">
        <v>2926</v>
      </c>
    </row>
    <row r="12980" spans="1:4" hidden="1" x14ac:dyDescent="0.25">
      <c r="A12980" s="61" t="s">
        <v>131</v>
      </c>
      <c r="B12980" s="61" t="s">
        <v>321</v>
      </c>
      <c r="C12980">
        <v>1976</v>
      </c>
      <c r="D12980" s="61" t="s">
        <v>2926</v>
      </c>
    </row>
    <row r="12981" spans="1:4" hidden="1" x14ac:dyDescent="0.25">
      <c r="A12981" s="61" t="s">
        <v>131</v>
      </c>
      <c r="B12981" s="61" t="s">
        <v>321</v>
      </c>
      <c r="C12981">
        <v>1977</v>
      </c>
      <c r="D12981" s="61" t="s">
        <v>2926</v>
      </c>
    </row>
    <row r="12982" spans="1:4" hidden="1" x14ac:dyDescent="0.25">
      <c r="A12982" s="61" t="s">
        <v>131</v>
      </c>
      <c r="B12982" s="61" t="s">
        <v>321</v>
      </c>
      <c r="C12982">
        <v>1978</v>
      </c>
      <c r="D12982" s="61" t="s">
        <v>2926</v>
      </c>
    </row>
    <row r="12983" spans="1:4" hidden="1" x14ac:dyDescent="0.25">
      <c r="A12983" s="61" t="s">
        <v>131</v>
      </c>
      <c r="B12983" s="61" t="s">
        <v>321</v>
      </c>
      <c r="C12983">
        <v>1979</v>
      </c>
      <c r="D12983" s="61" t="s">
        <v>2898</v>
      </c>
    </row>
    <row r="12984" spans="1:4" hidden="1" x14ac:dyDescent="0.25">
      <c r="A12984" s="61" t="s">
        <v>131</v>
      </c>
      <c r="B12984" s="61" t="s">
        <v>321</v>
      </c>
      <c r="C12984">
        <v>1980</v>
      </c>
      <c r="D12984" s="61" t="s">
        <v>2905</v>
      </c>
    </row>
    <row r="12985" spans="1:4" hidden="1" x14ac:dyDescent="0.25">
      <c r="A12985" s="61" t="s">
        <v>131</v>
      </c>
      <c r="B12985" s="61" t="s">
        <v>321</v>
      </c>
      <c r="C12985">
        <v>1981</v>
      </c>
      <c r="D12985" s="61" t="s">
        <v>2905</v>
      </c>
    </row>
    <row r="12986" spans="1:4" hidden="1" x14ac:dyDescent="0.25">
      <c r="A12986" s="61" t="s">
        <v>131</v>
      </c>
      <c r="B12986" s="61" t="s">
        <v>321</v>
      </c>
      <c r="C12986">
        <v>1982</v>
      </c>
      <c r="D12986" s="61" t="s">
        <v>2905</v>
      </c>
    </row>
    <row r="12987" spans="1:4" hidden="1" x14ac:dyDescent="0.25">
      <c r="A12987" s="61" t="s">
        <v>131</v>
      </c>
      <c r="B12987" s="61" t="s">
        <v>321</v>
      </c>
      <c r="C12987">
        <v>1983</v>
      </c>
      <c r="D12987" s="61" t="s">
        <v>1734</v>
      </c>
    </row>
    <row r="12988" spans="1:4" hidden="1" x14ac:dyDescent="0.25">
      <c r="A12988" s="61" t="s">
        <v>131</v>
      </c>
      <c r="B12988" s="61" t="s">
        <v>321</v>
      </c>
      <c r="C12988">
        <v>1984</v>
      </c>
      <c r="D12988" s="61" t="s">
        <v>1734</v>
      </c>
    </row>
    <row r="12989" spans="1:4" hidden="1" x14ac:dyDescent="0.25">
      <c r="A12989" s="61" t="s">
        <v>131</v>
      </c>
      <c r="B12989" s="61" t="s">
        <v>321</v>
      </c>
      <c r="C12989">
        <v>1985</v>
      </c>
      <c r="D12989" s="61" t="s">
        <v>1734</v>
      </c>
    </row>
    <row r="12990" spans="1:4" hidden="1" x14ac:dyDescent="0.25">
      <c r="A12990" s="61" t="s">
        <v>131</v>
      </c>
      <c r="B12990" s="61" t="s">
        <v>321</v>
      </c>
      <c r="C12990">
        <v>1986</v>
      </c>
      <c r="D12990" s="61" t="s">
        <v>1734</v>
      </c>
    </row>
    <row r="12991" spans="1:4" hidden="1" x14ac:dyDescent="0.25">
      <c r="A12991" s="61" t="s">
        <v>131</v>
      </c>
      <c r="B12991" s="61" t="s">
        <v>321</v>
      </c>
      <c r="C12991">
        <v>1987</v>
      </c>
      <c r="D12991" s="61" t="s">
        <v>1832</v>
      </c>
    </row>
    <row r="12992" spans="1:4" hidden="1" x14ac:dyDescent="0.25">
      <c r="A12992" s="61" t="s">
        <v>131</v>
      </c>
      <c r="B12992" s="61" t="s">
        <v>321</v>
      </c>
      <c r="C12992">
        <v>1988</v>
      </c>
      <c r="D12992" s="61" t="s">
        <v>535</v>
      </c>
    </row>
    <row r="12993" spans="1:4" hidden="1" x14ac:dyDescent="0.25">
      <c r="A12993" s="61" t="s">
        <v>131</v>
      </c>
      <c r="B12993" s="61" t="s">
        <v>321</v>
      </c>
      <c r="C12993">
        <v>1989</v>
      </c>
      <c r="D12993" s="61" t="s">
        <v>1801</v>
      </c>
    </row>
    <row r="12994" spans="1:4" hidden="1" x14ac:dyDescent="0.25">
      <c r="A12994" s="61" t="s">
        <v>131</v>
      </c>
      <c r="B12994" s="61" t="s">
        <v>321</v>
      </c>
      <c r="C12994">
        <v>1990</v>
      </c>
      <c r="D12994" s="61" t="s">
        <v>2607</v>
      </c>
    </row>
    <row r="12995" spans="1:4" hidden="1" x14ac:dyDescent="0.25">
      <c r="A12995" s="61" t="s">
        <v>131</v>
      </c>
      <c r="B12995" s="61" t="s">
        <v>321</v>
      </c>
      <c r="C12995">
        <v>1991</v>
      </c>
      <c r="D12995" s="61" t="s">
        <v>2344</v>
      </c>
    </row>
    <row r="12996" spans="1:4" hidden="1" x14ac:dyDescent="0.25">
      <c r="A12996" s="61" t="s">
        <v>131</v>
      </c>
      <c r="B12996" s="61" t="s">
        <v>321</v>
      </c>
      <c r="C12996">
        <v>1992</v>
      </c>
      <c r="D12996" s="61" t="s">
        <v>2606</v>
      </c>
    </row>
    <row r="12997" spans="1:4" hidden="1" x14ac:dyDescent="0.25">
      <c r="A12997" s="61" t="s">
        <v>131</v>
      </c>
      <c r="B12997" s="61" t="s">
        <v>321</v>
      </c>
      <c r="C12997">
        <v>1993</v>
      </c>
      <c r="D12997" s="61" t="s">
        <v>2347</v>
      </c>
    </row>
    <row r="12998" spans="1:4" hidden="1" x14ac:dyDescent="0.25">
      <c r="A12998" s="61" t="s">
        <v>131</v>
      </c>
      <c r="B12998" s="61" t="s">
        <v>321</v>
      </c>
      <c r="C12998">
        <v>1994</v>
      </c>
      <c r="D12998" s="61" t="s">
        <v>2927</v>
      </c>
    </row>
    <row r="12999" spans="1:4" hidden="1" x14ac:dyDescent="0.25">
      <c r="A12999" s="61" t="s">
        <v>131</v>
      </c>
      <c r="B12999" s="61" t="s">
        <v>321</v>
      </c>
      <c r="C12999">
        <v>1995</v>
      </c>
      <c r="D12999" s="61" t="s">
        <v>2927</v>
      </c>
    </row>
    <row r="13000" spans="1:4" hidden="1" x14ac:dyDescent="0.25">
      <c r="A13000" s="61" t="s">
        <v>131</v>
      </c>
      <c r="B13000" s="61" t="s">
        <v>321</v>
      </c>
      <c r="C13000">
        <v>1996</v>
      </c>
      <c r="D13000" s="61" t="s">
        <v>2927</v>
      </c>
    </row>
    <row r="13001" spans="1:4" hidden="1" x14ac:dyDescent="0.25">
      <c r="A13001" s="61" t="s">
        <v>131</v>
      </c>
      <c r="B13001" s="61" t="s">
        <v>321</v>
      </c>
      <c r="C13001">
        <v>1997</v>
      </c>
      <c r="D13001" s="61" t="s">
        <v>2927</v>
      </c>
    </row>
    <row r="13002" spans="1:4" hidden="1" x14ac:dyDescent="0.25">
      <c r="A13002" s="61" t="s">
        <v>131</v>
      </c>
      <c r="B13002" s="61" t="s">
        <v>321</v>
      </c>
      <c r="C13002">
        <v>1998</v>
      </c>
      <c r="D13002" s="61" t="s">
        <v>2927</v>
      </c>
    </row>
    <row r="13003" spans="1:4" hidden="1" x14ac:dyDescent="0.25">
      <c r="A13003" s="61" t="s">
        <v>131</v>
      </c>
      <c r="B13003" s="61" t="s">
        <v>321</v>
      </c>
      <c r="C13003">
        <v>1999</v>
      </c>
      <c r="D13003" s="61" t="s">
        <v>2348</v>
      </c>
    </row>
    <row r="13004" spans="1:4" hidden="1" x14ac:dyDescent="0.25">
      <c r="A13004" s="61" t="s">
        <v>131</v>
      </c>
      <c r="B13004" s="61" t="s">
        <v>321</v>
      </c>
      <c r="C13004">
        <v>2000</v>
      </c>
      <c r="D13004" s="61" t="s">
        <v>2928</v>
      </c>
    </row>
    <row r="13005" spans="1:4" hidden="1" x14ac:dyDescent="0.25">
      <c r="A13005" s="61" t="s">
        <v>131</v>
      </c>
      <c r="B13005" s="61" t="s">
        <v>321</v>
      </c>
      <c r="C13005">
        <v>2001</v>
      </c>
      <c r="D13005" s="61" t="s">
        <v>2607</v>
      </c>
    </row>
    <row r="13006" spans="1:4" hidden="1" x14ac:dyDescent="0.25">
      <c r="A13006" s="61" t="s">
        <v>131</v>
      </c>
      <c r="B13006" s="61" t="s">
        <v>321</v>
      </c>
      <c r="C13006">
        <v>2002</v>
      </c>
      <c r="D13006" s="61" t="s">
        <v>2607</v>
      </c>
    </row>
    <row r="13007" spans="1:4" hidden="1" x14ac:dyDescent="0.25">
      <c r="A13007" s="61" t="s">
        <v>131</v>
      </c>
      <c r="B13007" s="61" t="s">
        <v>321</v>
      </c>
      <c r="C13007">
        <v>2003</v>
      </c>
      <c r="D13007" s="61" t="s">
        <v>2606</v>
      </c>
    </row>
    <row r="13008" spans="1:4" hidden="1" x14ac:dyDescent="0.25">
      <c r="A13008" s="61" t="s">
        <v>131</v>
      </c>
      <c r="B13008" s="61" t="s">
        <v>321</v>
      </c>
      <c r="C13008">
        <v>2004</v>
      </c>
      <c r="D13008" s="61" t="s">
        <v>2606</v>
      </c>
    </row>
    <row r="13009" spans="1:4" hidden="1" x14ac:dyDescent="0.25">
      <c r="A13009" s="61" t="s">
        <v>131</v>
      </c>
      <c r="B13009" s="61" t="s">
        <v>321</v>
      </c>
      <c r="C13009">
        <v>2005</v>
      </c>
      <c r="D13009" s="61" t="s">
        <v>2350</v>
      </c>
    </row>
    <row r="13010" spans="1:4" hidden="1" x14ac:dyDescent="0.25">
      <c r="A13010" s="61" t="s">
        <v>131</v>
      </c>
      <c r="B13010" s="61" t="s">
        <v>321</v>
      </c>
      <c r="C13010">
        <v>2006</v>
      </c>
      <c r="D13010" s="61" t="s">
        <v>2482</v>
      </c>
    </row>
    <row r="13011" spans="1:4" hidden="1" x14ac:dyDescent="0.25">
      <c r="A13011" s="61" t="s">
        <v>131</v>
      </c>
      <c r="B13011" s="61" t="s">
        <v>321</v>
      </c>
      <c r="C13011">
        <v>2007</v>
      </c>
      <c r="D13011" s="61" t="s">
        <v>2528</v>
      </c>
    </row>
    <row r="13012" spans="1:4" hidden="1" x14ac:dyDescent="0.25">
      <c r="A13012" s="61" t="s">
        <v>131</v>
      </c>
      <c r="B13012" s="61" t="s">
        <v>321</v>
      </c>
      <c r="C13012">
        <v>2008</v>
      </c>
      <c r="D13012" s="61" t="s">
        <v>2528</v>
      </c>
    </row>
    <row r="13013" spans="1:4" hidden="1" x14ac:dyDescent="0.25">
      <c r="A13013" s="61" t="s">
        <v>131</v>
      </c>
      <c r="B13013" s="61" t="s">
        <v>321</v>
      </c>
      <c r="C13013">
        <v>2009</v>
      </c>
      <c r="D13013" s="61" t="s">
        <v>2605</v>
      </c>
    </row>
    <row r="13014" spans="1:4" hidden="1" x14ac:dyDescent="0.25">
      <c r="A13014" s="61" t="s">
        <v>131</v>
      </c>
      <c r="B13014" s="61" t="s">
        <v>321</v>
      </c>
      <c r="C13014">
        <v>2010</v>
      </c>
      <c r="D13014" s="61" t="s">
        <v>2283</v>
      </c>
    </row>
    <row r="13015" spans="1:4" hidden="1" x14ac:dyDescent="0.25">
      <c r="A13015" s="61" t="s">
        <v>131</v>
      </c>
      <c r="B13015" s="61" t="s">
        <v>321</v>
      </c>
      <c r="C13015">
        <v>2011</v>
      </c>
      <c r="D13015" s="61" t="s">
        <v>2158</v>
      </c>
    </row>
    <row r="13016" spans="1:4" hidden="1" x14ac:dyDescent="0.25">
      <c r="A13016" s="61" t="s">
        <v>131</v>
      </c>
      <c r="B13016" s="61" t="s">
        <v>321</v>
      </c>
      <c r="C13016">
        <v>2012</v>
      </c>
      <c r="D13016" s="61" t="s">
        <v>1205</v>
      </c>
    </row>
    <row r="13017" spans="1:4" hidden="1" x14ac:dyDescent="0.25">
      <c r="A13017" s="61" t="s">
        <v>131</v>
      </c>
      <c r="B13017" s="61" t="s">
        <v>321</v>
      </c>
      <c r="C13017">
        <v>2013</v>
      </c>
      <c r="D13017" s="61" t="s">
        <v>1788</v>
      </c>
    </row>
    <row r="13018" spans="1:4" hidden="1" x14ac:dyDescent="0.25">
      <c r="A13018" s="61" t="s">
        <v>131</v>
      </c>
      <c r="B13018" s="61" t="s">
        <v>321</v>
      </c>
      <c r="C13018">
        <v>2014</v>
      </c>
      <c r="D13018" s="61" t="s">
        <v>1830</v>
      </c>
    </row>
    <row r="13019" spans="1:4" hidden="1" x14ac:dyDescent="0.25">
      <c r="A13019" s="61" t="s">
        <v>131</v>
      </c>
      <c r="B13019" s="61" t="s">
        <v>321</v>
      </c>
      <c r="C13019">
        <v>2015</v>
      </c>
      <c r="D13019" s="61" t="s">
        <v>1830</v>
      </c>
    </row>
    <row r="13020" spans="1:4" hidden="1" x14ac:dyDescent="0.25">
      <c r="A13020" s="61" t="s">
        <v>131</v>
      </c>
      <c r="B13020" s="61" t="s">
        <v>321</v>
      </c>
      <c r="C13020">
        <v>2016</v>
      </c>
      <c r="D13020" s="61" t="s">
        <v>2880</v>
      </c>
    </row>
    <row r="13021" spans="1:4" hidden="1" x14ac:dyDescent="0.25">
      <c r="A13021" s="61" t="s">
        <v>131</v>
      </c>
      <c r="B13021" s="61" t="s">
        <v>321</v>
      </c>
      <c r="C13021">
        <v>2017</v>
      </c>
      <c r="D13021" s="61" t="s">
        <v>2398</v>
      </c>
    </row>
    <row r="13022" spans="1:4" hidden="1" x14ac:dyDescent="0.25">
      <c r="A13022" s="61" t="s">
        <v>131</v>
      </c>
      <c r="B13022" s="61" t="s">
        <v>321</v>
      </c>
      <c r="C13022">
        <v>2018</v>
      </c>
      <c r="D13022" s="61" t="s">
        <v>2641</v>
      </c>
    </row>
    <row r="13023" spans="1:4" hidden="1" x14ac:dyDescent="0.25">
      <c r="A13023" s="61" t="s">
        <v>131</v>
      </c>
      <c r="B13023" s="61" t="s">
        <v>321</v>
      </c>
      <c r="C13023">
        <v>2019</v>
      </c>
      <c r="D13023" s="61" t="s">
        <v>2543</v>
      </c>
    </row>
    <row r="13024" spans="1:4" hidden="1" x14ac:dyDescent="0.25">
      <c r="A13024" s="61" t="s">
        <v>131</v>
      </c>
      <c r="B13024" s="61" t="s">
        <v>321</v>
      </c>
      <c r="C13024">
        <v>2020</v>
      </c>
      <c r="D13024" s="61" t="s">
        <v>2411</v>
      </c>
    </row>
    <row r="13025" spans="1:4" hidden="1" x14ac:dyDescent="0.25">
      <c r="A13025" s="61" t="s">
        <v>131</v>
      </c>
      <c r="B13025" s="61" t="s">
        <v>321</v>
      </c>
      <c r="C13025">
        <v>2021</v>
      </c>
      <c r="D13025" s="61" t="s">
        <v>2162</v>
      </c>
    </row>
    <row r="13026" spans="1:4" hidden="1" x14ac:dyDescent="0.25">
      <c r="A13026" s="61" t="s">
        <v>131</v>
      </c>
      <c r="B13026" s="61" t="s">
        <v>321</v>
      </c>
      <c r="C13026">
        <v>2022</v>
      </c>
      <c r="D13026" s="61" t="s">
        <v>2430</v>
      </c>
    </row>
    <row r="13027" spans="1:4" x14ac:dyDescent="0.25">
      <c r="A13027" s="61" t="s">
        <v>131</v>
      </c>
      <c r="B13027" s="61" t="s">
        <v>321</v>
      </c>
      <c r="C13027">
        <v>2023</v>
      </c>
      <c r="D13027" s="61">
        <v>0.57299999999999995</v>
      </c>
    </row>
    <row r="13028" spans="1:4" hidden="1" x14ac:dyDescent="0.25">
      <c r="A13028" s="61" t="s">
        <v>101</v>
      </c>
      <c r="B13028" s="61" t="s">
        <v>328</v>
      </c>
      <c r="C13028">
        <v>1900</v>
      </c>
      <c r="D13028" s="61" t="s">
        <v>2098</v>
      </c>
    </row>
    <row r="13029" spans="1:4" hidden="1" x14ac:dyDescent="0.25">
      <c r="A13029" s="61" t="s">
        <v>101</v>
      </c>
      <c r="B13029" s="61" t="s">
        <v>328</v>
      </c>
      <c r="C13029">
        <v>1901</v>
      </c>
      <c r="D13029" s="61" t="s">
        <v>2098</v>
      </c>
    </row>
    <row r="13030" spans="1:4" hidden="1" x14ac:dyDescent="0.25">
      <c r="A13030" s="61" t="s">
        <v>101</v>
      </c>
      <c r="B13030" s="61" t="s">
        <v>328</v>
      </c>
      <c r="C13030">
        <v>1902</v>
      </c>
      <c r="D13030" s="61" t="s">
        <v>2098</v>
      </c>
    </row>
    <row r="13031" spans="1:4" hidden="1" x14ac:dyDescent="0.25">
      <c r="A13031" s="61" t="s">
        <v>101</v>
      </c>
      <c r="B13031" s="61" t="s">
        <v>328</v>
      </c>
      <c r="C13031">
        <v>1903</v>
      </c>
      <c r="D13031" s="61" t="s">
        <v>2098</v>
      </c>
    </row>
    <row r="13032" spans="1:4" hidden="1" x14ac:dyDescent="0.25">
      <c r="A13032" s="61" t="s">
        <v>101</v>
      </c>
      <c r="B13032" s="61" t="s">
        <v>328</v>
      </c>
      <c r="C13032">
        <v>1904</v>
      </c>
      <c r="D13032" s="61" t="s">
        <v>2098</v>
      </c>
    </row>
    <row r="13033" spans="1:4" hidden="1" x14ac:dyDescent="0.25">
      <c r="A13033" s="61" t="s">
        <v>101</v>
      </c>
      <c r="B13033" s="61" t="s">
        <v>328</v>
      </c>
      <c r="C13033">
        <v>1905</v>
      </c>
      <c r="D13033" s="61" t="s">
        <v>2098</v>
      </c>
    </row>
    <row r="13034" spans="1:4" hidden="1" x14ac:dyDescent="0.25">
      <c r="A13034" s="61" t="s">
        <v>101</v>
      </c>
      <c r="B13034" s="61" t="s">
        <v>328</v>
      </c>
      <c r="C13034">
        <v>1906</v>
      </c>
      <c r="D13034" s="61" t="s">
        <v>2098</v>
      </c>
    </row>
    <row r="13035" spans="1:4" hidden="1" x14ac:dyDescent="0.25">
      <c r="A13035" s="61" t="s">
        <v>101</v>
      </c>
      <c r="B13035" s="61" t="s">
        <v>328</v>
      </c>
      <c r="C13035">
        <v>1907</v>
      </c>
      <c r="D13035" s="61" t="s">
        <v>2098</v>
      </c>
    </row>
    <row r="13036" spans="1:4" hidden="1" x14ac:dyDescent="0.25">
      <c r="A13036" s="61" t="s">
        <v>101</v>
      </c>
      <c r="B13036" s="61" t="s">
        <v>328</v>
      </c>
      <c r="C13036">
        <v>1908</v>
      </c>
      <c r="D13036" s="61" t="s">
        <v>2098</v>
      </c>
    </row>
    <row r="13037" spans="1:4" hidden="1" x14ac:dyDescent="0.25">
      <c r="A13037" s="61" t="s">
        <v>101</v>
      </c>
      <c r="B13037" s="61" t="s">
        <v>328</v>
      </c>
      <c r="C13037">
        <v>1909</v>
      </c>
      <c r="D13037" s="61" t="s">
        <v>2098</v>
      </c>
    </row>
    <row r="13038" spans="1:4" hidden="1" x14ac:dyDescent="0.25">
      <c r="A13038" s="61" t="s">
        <v>101</v>
      </c>
      <c r="B13038" s="61" t="s">
        <v>328</v>
      </c>
      <c r="C13038">
        <v>1910</v>
      </c>
      <c r="D13038" s="61" t="s">
        <v>2098</v>
      </c>
    </row>
    <row r="13039" spans="1:4" hidden="1" x14ac:dyDescent="0.25">
      <c r="A13039" s="61" t="s">
        <v>101</v>
      </c>
      <c r="B13039" s="61" t="s">
        <v>328</v>
      </c>
      <c r="C13039">
        <v>1911</v>
      </c>
      <c r="D13039" s="61" t="s">
        <v>2098</v>
      </c>
    </row>
    <row r="13040" spans="1:4" hidden="1" x14ac:dyDescent="0.25">
      <c r="A13040" s="61" t="s">
        <v>101</v>
      </c>
      <c r="B13040" s="61" t="s">
        <v>328</v>
      </c>
      <c r="C13040">
        <v>1912</v>
      </c>
      <c r="D13040" s="61" t="s">
        <v>2098</v>
      </c>
    </row>
    <row r="13041" spans="1:4" hidden="1" x14ac:dyDescent="0.25">
      <c r="A13041" s="61" t="s">
        <v>101</v>
      </c>
      <c r="B13041" s="61" t="s">
        <v>328</v>
      </c>
      <c r="C13041">
        <v>1913</v>
      </c>
      <c r="D13041" s="61" t="s">
        <v>2098</v>
      </c>
    </row>
    <row r="13042" spans="1:4" hidden="1" x14ac:dyDescent="0.25">
      <c r="A13042" s="61" t="s">
        <v>101</v>
      </c>
      <c r="B13042" s="61" t="s">
        <v>328</v>
      </c>
      <c r="C13042">
        <v>1914</v>
      </c>
      <c r="D13042" s="61" t="s">
        <v>2098</v>
      </c>
    </row>
    <row r="13043" spans="1:4" hidden="1" x14ac:dyDescent="0.25">
      <c r="A13043" s="61" t="s">
        <v>101</v>
      </c>
      <c r="B13043" s="61" t="s">
        <v>328</v>
      </c>
      <c r="C13043">
        <v>1915</v>
      </c>
      <c r="D13043" s="61" t="s">
        <v>2098</v>
      </c>
    </row>
    <row r="13044" spans="1:4" hidden="1" x14ac:dyDescent="0.25">
      <c r="A13044" s="61" t="s">
        <v>101</v>
      </c>
      <c r="B13044" s="61" t="s">
        <v>328</v>
      </c>
      <c r="C13044">
        <v>1916</v>
      </c>
      <c r="D13044" s="61" t="s">
        <v>2098</v>
      </c>
    </row>
    <row r="13045" spans="1:4" hidden="1" x14ac:dyDescent="0.25">
      <c r="A13045" s="61" t="s">
        <v>101</v>
      </c>
      <c r="B13045" s="61" t="s">
        <v>328</v>
      </c>
      <c r="C13045">
        <v>1917</v>
      </c>
      <c r="D13045" s="61" t="s">
        <v>2098</v>
      </c>
    </row>
    <row r="13046" spans="1:4" hidden="1" x14ac:dyDescent="0.25">
      <c r="A13046" s="61" t="s">
        <v>101</v>
      </c>
      <c r="B13046" s="61" t="s">
        <v>328</v>
      </c>
      <c r="C13046">
        <v>1918</v>
      </c>
      <c r="D13046" s="61" t="s">
        <v>2098</v>
      </c>
    </row>
    <row r="13047" spans="1:4" hidden="1" x14ac:dyDescent="0.25">
      <c r="A13047" s="61" t="s">
        <v>101</v>
      </c>
      <c r="B13047" s="61" t="s">
        <v>328</v>
      </c>
      <c r="C13047">
        <v>1919</v>
      </c>
      <c r="D13047" s="61" t="s">
        <v>2098</v>
      </c>
    </row>
    <row r="13048" spans="1:4" hidden="1" x14ac:dyDescent="0.25">
      <c r="A13048" s="61" t="s">
        <v>101</v>
      </c>
      <c r="B13048" s="61" t="s">
        <v>328</v>
      </c>
      <c r="C13048">
        <v>1920</v>
      </c>
      <c r="D13048" s="61" t="s">
        <v>2569</v>
      </c>
    </row>
    <row r="13049" spans="1:4" hidden="1" x14ac:dyDescent="0.25">
      <c r="A13049" s="61" t="s">
        <v>101</v>
      </c>
      <c r="B13049" s="61" t="s">
        <v>328</v>
      </c>
      <c r="C13049">
        <v>1921</v>
      </c>
      <c r="D13049" s="61" t="s">
        <v>2569</v>
      </c>
    </row>
    <row r="13050" spans="1:4" hidden="1" x14ac:dyDescent="0.25">
      <c r="A13050" s="61" t="s">
        <v>101</v>
      </c>
      <c r="B13050" s="61" t="s">
        <v>328</v>
      </c>
      <c r="C13050">
        <v>1922</v>
      </c>
      <c r="D13050" s="61" t="s">
        <v>2569</v>
      </c>
    </row>
    <row r="13051" spans="1:4" hidden="1" x14ac:dyDescent="0.25">
      <c r="A13051" s="61" t="s">
        <v>101</v>
      </c>
      <c r="B13051" s="61" t="s">
        <v>328</v>
      </c>
      <c r="C13051">
        <v>1923</v>
      </c>
      <c r="D13051" s="61" t="s">
        <v>2569</v>
      </c>
    </row>
    <row r="13052" spans="1:4" hidden="1" x14ac:dyDescent="0.25">
      <c r="A13052" s="61" t="s">
        <v>101</v>
      </c>
      <c r="B13052" s="61" t="s">
        <v>328</v>
      </c>
      <c r="C13052">
        <v>1924</v>
      </c>
      <c r="D13052" s="61" t="s">
        <v>2569</v>
      </c>
    </row>
    <row r="13053" spans="1:4" hidden="1" x14ac:dyDescent="0.25">
      <c r="A13053" s="61" t="s">
        <v>101</v>
      </c>
      <c r="B13053" s="61" t="s">
        <v>328</v>
      </c>
      <c r="C13053">
        <v>1925</v>
      </c>
      <c r="D13053" s="61" t="s">
        <v>2569</v>
      </c>
    </row>
    <row r="13054" spans="1:4" hidden="1" x14ac:dyDescent="0.25">
      <c r="A13054" s="61" t="s">
        <v>101</v>
      </c>
      <c r="B13054" s="61" t="s">
        <v>328</v>
      </c>
      <c r="C13054">
        <v>1926</v>
      </c>
      <c r="D13054" s="61" t="s">
        <v>2569</v>
      </c>
    </row>
    <row r="13055" spans="1:4" hidden="1" x14ac:dyDescent="0.25">
      <c r="A13055" s="61" t="s">
        <v>101</v>
      </c>
      <c r="B13055" s="61" t="s">
        <v>328</v>
      </c>
      <c r="C13055">
        <v>1927</v>
      </c>
      <c r="D13055" s="61" t="s">
        <v>2569</v>
      </c>
    </row>
    <row r="13056" spans="1:4" hidden="1" x14ac:dyDescent="0.25">
      <c r="A13056" s="61" t="s">
        <v>101</v>
      </c>
      <c r="B13056" s="61" t="s">
        <v>328</v>
      </c>
      <c r="C13056">
        <v>1928</v>
      </c>
      <c r="D13056" s="61" t="s">
        <v>2569</v>
      </c>
    </row>
    <row r="13057" spans="1:4" hidden="1" x14ac:dyDescent="0.25">
      <c r="A13057" s="61" t="s">
        <v>101</v>
      </c>
      <c r="B13057" s="61" t="s">
        <v>328</v>
      </c>
      <c r="C13057">
        <v>1929</v>
      </c>
      <c r="D13057" s="61" t="s">
        <v>2569</v>
      </c>
    </row>
    <row r="13058" spans="1:4" hidden="1" x14ac:dyDescent="0.25">
      <c r="A13058" s="61" t="s">
        <v>101</v>
      </c>
      <c r="B13058" s="61" t="s">
        <v>328</v>
      </c>
      <c r="C13058">
        <v>1930</v>
      </c>
      <c r="D13058" s="61" t="s">
        <v>2470</v>
      </c>
    </row>
    <row r="13059" spans="1:4" hidden="1" x14ac:dyDescent="0.25">
      <c r="A13059" s="61" t="s">
        <v>101</v>
      </c>
      <c r="B13059" s="61" t="s">
        <v>328</v>
      </c>
      <c r="C13059">
        <v>1931</v>
      </c>
      <c r="D13059" s="61" t="s">
        <v>2470</v>
      </c>
    </row>
    <row r="13060" spans="1:4" hidden="1" x14ac:dyDescent="0.25">
      <c r="A13060" s="61" t="s">
        <v>101</v>
      </c>
      <c r="B13060" s="61" t="s">
        <v>328</v>
      </c>
      <c r="C13060">
        <v>1932</v>
      </c>
      <c r="D13060" s="61" t="s">
        <v>2470</v>
      </c>
    </row>
    <row r="13061" spans="1:4" hidden="1" x14ac:dyDescent="0.25">
      <c r="A13061" s="61" t="s">
        <v>101</v>
      </c>
      <c r="B13061" s="61" t="s">
        <v>328</v>
      </c>
      <c r="C13061">
        <v>1933</v>
      </c>
      <c r="D13061" s="61" t="s">
        <v>2470</v>
      </c>
    </row>
    <row r="13062" spans="1:4" hidden="1" x14ac:dyDescent="0.25">
      <c r="A13062" s="61" t="s">
        <v>101</v>
      </c>
      <c r="B13062" s="61" t="s">
        <v>328</v>
      </c>
      <c r="C13062">
        <v>1934</v>
      </c>
      <c r="D13062" s="61" t="s">
        <v>2470</v>
      </c>
    </row>
    <row r="13063" spans="1:4" hidden="1" x14ac:dyDescent="0.25">
      <c r="A13063" s="61" t="s">
        <v>101</v>
      </c>
      <c r="B13063" s="61" t="s">
        <v>328</v>
      </c>
      <c r="C13063">
        <v>1935</v>
      </c>
      <c r="D13063" s="61" t="s">
        <v>2470</v>
      </c>
    </row>
    <row r="13064" spans="1:4" hidden="1" x14ac:dyDescent="0.25">
      <c r="A13064" s="61" t="s">
        <v>101</v>
      </c>
      <c r="B13064" s="61" t="s">
        <v>328</v>
      </c>
      <c r="C13064">
        <v>1936</v>
      </c>
      <c r="D13064" s="61" t="s">
        <v>2242</v>
      </c>
    </row>
    <row r="13065" spans="1:4" hidden="1" x14ac:dyDescent="0.25">
      <c r="A13065" s="61" t="s">
        <v>101</v>
      </c>
      <c r="B13065" s="61" t="s">
        <v>328</v>
      </c>
      <c r="C13065">
        <v>1937</v>
      </c>
      <c r="D13065" s="61" t="s">
        <v>2242</v>
      </c>
    </row>
    <row r="13066" spans="1:4" hidden="1" x14ac:dyDescent="0.25">
      <c r="A13066" s="61" t="s">
        <v>101</v>
      </c>
      <c r="B13066" s="61" t="s">
        <v>328</v>
      </c>
      <c r="C13066">
        <v>1938</v>
      </c>
      <c r="D13066" s="61" t="s">
        <v>2242</v>
      </c>
    </row>
    <row r="13067" spans="1:4" hidden="1" x14ac:dyDescent="0.25">
      <c r="A13067" s="61" t="s">
        <v>101</v>
      </c>
      <c r="B13067" s="61" t="s">
        <v>328</v>
      </c>
      <c r="C13067">
        <v>1939</v>
      </c>
      <c r="D13067" s="61" t="s">
        <v>2242</v>
      </c>
    </row>
    <row r="13068" spans="1:4" hidden="1" x14ac:dyDescent="0.25">
      <c r="A13068" s="61" t="s">
        <v>101</v>
      </c>
      <c r="B13068" s="61" t="s">
        <v>328</v>
      </c>
      <c r="C13068">
        <v>1940</v>
      </c>
      <c r="D13068" s="61" t="s">
        <v>2242</v>
      </c>
    </row>
    <row r="13069" spans="1:4" hidden="1" x14ac:dyDescent="0.25">
      <c r="A13069" s="61" t="s">
        <v>101</v>
      </c>
      <c r="B13069" s="61" t="s">
        <v>328</v>
      </c>
      <c r="C13069">
        <v>1941</v>
      </c>
      <c r="D13069" s="61" t="s">
        <v>2242</v>
      </c>
    </row>
    <row r="13070" spans="1:4" hidden="1" x14ac:dyDescent="0.25">
      <c r="A13070" s="61" t="s">
        <v>101</v>
      </c>
      <c r="B13070" s="61" t="s">
        <v>328</v>
      </c>
      <c r="C13070">
        <v>1942</v>
      </c>
      <c r="D13070" s="61" t="s">
        <v>2242</v>
      </c>
    </row>
    <row r="13071" spans="1:4" hidden="1" x14ac:dyDescent="0.25">
      <c r="A13071" s="61" t="s">
        <v>101</v>
      </c>
      <c r="B13071" s="61" t="s">
        <v>328</v>
      </c>
      <c r="C13071">
        <v>1943</v>
      </c>
      <c r="D13071" s="61" t="s">
        <v>2242</v>
      </c>
    </row>
    <row r="13072" spans="1:4" hidden="1" x14ac:dyDescent="0.25">
      <c r="A13072" s="61" t="s">
        <v>101</v>
      </c>
      <c r="B13072" s="61" t="s">
        <v>328</v>
      </c>
      <c r="C13072">
        <v>1944</v>
      </c>
      <c r="D13072" s="61" t="s">
        <v>2532</v>
      </c>
    </row>
    <row r="13073" spans="1:4" hidden="1" x14ac:dyDescent="0.25">
      <c r="A13073" s="61" t="s">
        <v>101</v>
      </c>
      <c r="B13073" s="61" t="s">
        <v>328</v>
      </c>
      <c r="C13073">
        <v>1945</v>
      </c>
      <c r="D13073" s="61" t="s">
        <v>2085</v>
      </c>
    </row>
    <row r="13074" spans="1:4" hidden="1" x14ac:dyDescent="0.25">
      <c r="A13074" s="61" t="s">
        <v>101</v>
      </c>
      <c r="B13074" s="61" t="s">
        <v>328</v>
      </c>
      <c r="C13074">
        <v>1946</v>
      </c>
      <c r="D13074" s="61" t="s">
        <v>2094</v>
      </c>
    </row>
    <row r="13075" spans="1:4" hidden="1" x14ac:dyDescent="0.25">
      <c r="A13075" s="61" t="s">
        <v>101</v>
      </c>
      <c r="B13075" s="61" t="s">
        <v>328</v>
      </c>
      <c r="C13075">
        <v>1947</v>
      </c>
      <c r="D13075" s="61" t="s">
        <v>2094</v>
      </c>
    </row>
    <row r="13076" spans="1:4" hidden="1" x14ac:dyDescent="0.25">
      <c r="A13076" s="61" t="s">
        <v>101</v>
      </c>
      <c r="B13076" s="61" t="s">
        <v>328</v>
      </c>
      <c r="C13076">
        <v>1948</v>
      </c>
      <c r="D13076" s="61" t="s">
        <v>2094</v>
      </c>
    </row>
    <row r="13077" spans="1:4" hidden="1" x14ac:dyDescent="0.25">
      <c r="A13077" s="61" t="s">
        <v>101</v>
      </c>
      <c r="B13077" s="61" t="s">
        <v>328</v>
      </c>
      <c r="C13077">
        <v>1949</v>
      </c>
      <c r="D13077" s="61" t="s">
        <v>2094</v>
      </c>
    </row>
    <row r="13078" spans="1:4" hidden="1" x14ac:dyDescent="0.25">
      <c r="A13078" s="61" t="s">
        <v>101</v>
      </c>
      <c r="B13078" s="61" t="s">
        <v>328</v>
      </c>
      <c r="C13078">
        <v>1950</v>
      </c>
      <c r="D13078" s="61" t="s">
        <v>2087</v>
      </c>
    </row>
    <row r="13079" spans="1:4" hidden="1" x14ac:dyDescent="0.25">
      <c r="A13079" s="61" t="s">
        <v>101</v>
      </c>
      <c r="B13079" s="61" t="s">
        <v>328</v>
      </c>
      <c r="C13079">
        <v>1951</v>
      </c>
      <c r="D13079" s="61" t="s">
        <v>2087</v>
      </c>
    </row>
    <row r="13080" spans="1:4" hidden="1" x14ac:dyDescent="0.25">
      <c r="A13080" s="61" t="s">
        <v>101</v>
      </c>
      <c r="B13080" s="61" t="s">
        <v>328</v>
      </c>
      <c r="C13080">
        <v>1952</v>
      </c>
      <c r="D13080" s="61" t="s">
        <v>2087</v>
      </c>
    </row>
    <row r="13081" spans="1:4" hidden="1" x14ac:dyDescent="0.25">
      <c r="A13081" s="61" t="s">
        <v>101</v>
      </c>
      <c r="B13081" s="61" t="s">
        <v>328</v>
      </c>
      <c r="C13081">
        <v>1953</v>
      </c>
      <c r="D13081" s="61" t="s">
        <v>2087</v>
      </c>
    </row>
    <row r="13082" spans="1:4" hidden="1" x14ac:dyDescent="0.25">
      <c r="A13082" s="61" t="s">
        <v>101</v>
      </c>
      <c r="B13082" s="61" t="s">
        <v>328</v>
      </c>
      <c r="C13082">
        <v>1954</v>
      </c>
      <c r="D13082" s="61" t="s">
        <v>2087</v>
      </c>
    </row>
    <row r="13083" spans="1:4" hidden="1" x14ac:dyDescent="0.25">
      <c r="A13083" s="61" t="s">
        <v>101</v>
      </c>
      <c r="B13083" s="61" t="s">
        <v>328</v>
      </c>
      <c r="C13083">
        <v>1955</v>
      </c>
      <c r="D13083" s="61" t="s">
        <v>2087</v>
      </c>
    </row>
    <row r="13084" spans="1:4" hidden="1" x14ac:dyDescent="0.25">
      <c r="A13084" s="61" t="s">
        <v>101</v>
      </c>
      <c r="B13084" s="61" t="s">
        <v>328</v>
      </c>
      <c r="C13084">
        <v>1956</v>
      </c>
      <c r="D13084" s="61" t="s">
        <v>2087</v>
      </c>
    </row>
    <row r="13085" spans="1:4" hidden="1" x14ac:dyDescent="0.25">
      <c r="A13085" s="61" t="s">
        <v>101</v>
      </c>
      <c r="B13085" s="61" t="s">
        <v>328</v>
      </c>
      <c r="C13085">
        <v>1957</v>
      </c>
      <c r="D13085" s="61" t="s">
        <v>2087</v>
      </c>
    </row>
    <row r="13086" spans="1:4" hidden="1" x14ac:dyDescent="0.25">
      <c r="A13086" s="61" t="s">
        <v>101</v>
      </c>
      <c r="B13086" s="61" t="s">
        <v>328</v>
      </c>
      <c r="C13086">
        <v>1958</v>
      </c>
      <c r="D13086" s="61" t="s">
        <v>2087</v>
      </c>
    </row>
    <row r="13087" spans="1:4" hidden="1" x14ac:dyDescent="0.25">
      <c r="A13087" s="61" t="s">
        <v>101</v>
      </c>
      <c r="B13087" s="61" t="s">
        <v>328</v>
      </c>
      <c r="C13087">
        <v>1959</v>
      </c>
      <c r="D13087" s="61" t="s">
        <v>2087</v>
      </c>
    </row>
    <row r="13088" spans="1:4" hidden="1" x14ac:dyDescent="0.25">
      <c r="A13088" s="61" t="s">
        <v>101</v>
      </c>
      <c r="B13088" s="61" t="s">
        <v>328</v>
      </c>
      <c r="C13088">
        <v>1960</v>
      </c>
      <c r="D13088" s="61" t="s">
        <v>2087</v>
      </c>
    </row>
    <row r="13089" spans="1:4" hidden="1" x14ac:dyDescent="0.25">
      <c r="A13089" s="61" t="s">
        <v>101</v>
      </c>
      <c r="B13089" s="61" t="s">
        <v>328</v>
      </c>
      <c r="C13089">
        <v>1961</v>
      </c>
      <c r="D13089" s="61" t="s">
        <v>2087</v>
      </c>
    </row>
    <row r="13090" spans="1:4" hidden="1" x14ac:dyDescent="0.25">
      <c r="A13090" s="61" t="s">
        <v>101</v>
      </c>
      <c r="B13090" s="61" t="s">
        <v>328</v>
      </c>
      <c r="C13090">
        <v>1962</v>
      </c>
      <c r="D13090" s="61" t="s">
        <v>2087</v>
      </c>
    </row>
    <row r="13091" spans="1:4" hidden="1" x14ac:dyDescent="0.25">
      <c r="A13091" s="61" t="s">
        <v>101</v>
      </c>
      <c r="B13091" s="61" t="s">
        <v>328</v>
      </c>
      <c r="C13091">
        <v>1963</v>
      </c>
      <c r="D13091" s="61" t="s">
        <v>2087</v>
      </c>
    </row>
    <row r="13092" spans="1:4" hidden="1" x14ac:dyDescent="0.25">
      <c r="A13092" s="61" t="s">
        <v>101</v>
      </c>
      <c r="B13092" s="61" t="s">
        <v>328</v>
      </c>
      <c r="C13092">
        <v>1964</v>
      </c>
      <c r="D13092" s="61" t="s">
        <v>2087</v>
      </c>
    </row>
    <row r="13093" spans="1:4" hidden="1" x14ac:dyDescent="0.25">
      <c r="A13093" s="61" t="s">
        <v>101</v>
      </c>
      <c r="B13093" s="61" t="s">
        <v>328</v>
      </c>
      <c r="C13093">
        <v>1965</v>
      </c>
      <c r="D13093" s="61" t="s">
        <v>2087</v>
      </c>
    </row>
    <row r="13094" spans="1:4" hidden="1" x14ac:dyDescent="0.25">
      <c r="A13094" s="61" t="s">
        <v>101</v>
      </c>
      <c r="B13094" s="61" t="s">
        <v>328</v>
      </c>
      <c r="C13094">
        <v>1966</v>
      </c>
      <c r="D13094" s="61" t="s">
        <v>2087</v>
      </c>
    </row>
    <row r="13095" spans="1:4" hidden="1" x14ac:dyDescent="0.25">
      <c r="A13095" s="61" t="s">
        <v>101</v>
      </c>
      <c r="B13095" s="61" t="s">
        <v>328</v>
      </c>
      <c r="C13095">
        <v>1967</v>
      </c>
      <c r="D13095" s="61" t="s">
        <v>2087</v>
      </c>
    </row>
    <row r="13096" spans="1:4" hidden="1" x14ac:dyDescent="0.25">
      <c r="A13096" s="61" t="s">
        <v>101</v>
      </c>
      <c r="B13096" s="61" t="s">
        <v>328</v>
      </c>
      <c r="C13096">
        <v>1968</v>
      </c>
      <c r="D13096" s="61" t="s">
        <v>2087</v>
      </c>
    </row>
    <row r="13097" spans="1:4" hidden="1" x14ac:dyDescent="0.25">
      <c r="A13097" s="61" t="s">
        <v>101</v>
      </c>
      <c r="B13097" s="61" t="s">
        <v>328</v>
      </c>
      <c r="C13097">
        <v>1969</v>
      </c>
      <c r="D13097" s="61" t="s">
        <v>2087</v>
      </c>
    </row>
    <row r="13098" spans="1:4" hidden="1" x14ac:dyDescent="0.25">
      <c r="A13098" s="61" t="s">
        <v>101</v>
      </c>
      <c r="B13098" s="61" t="s">
        <v>328</v>
      </c>
      <c r="C13098">
        <v>1970</v>
      </c>
      <c r="D13098" s="61" t="s">
        <v>2087</v>
      </c>
    </row>
    <row r="13099" spans="1:4" hidden="1" x14ac:dyDescent="0.25">
      <c r="A13099" s="61" t="s">
        <v>101</v>
      </c>
      <c r="B13099" s="61" t="s">
        <v>328</v>
      </c>
      <c r="C13099">
        <v>1971</v>
      </c>
      <c r="D13099" s="61" t="s">
        <v>2087</v>
      </c>
    </row>
    <row r="13100" spans="1:4" hidden="1" x14ac:dyDescent="0.25">
      <c r="A13100" s="61" t="s">
        <v>101</v>
      </c>
      <c r="B13100" s="61" t="s">
        <v>328</v>
      </c>
      <c r="C13100">
        <v>1972</v>
      </c>
      <c r="D13100" s="61" t="s">
        <v>2087</v>
      </c>
    </row>
    <row r="13101" spans="1:4" hidden="1" x14ac:dyDescent="0.25">
      <c r="A13101" s="61" t="s">
        <v>101</v>
      </c>
      <c r="B13101" s="61" t="s">
        <v>328</v>
      </c>
      <c r="C13101">
        <v>1973</v>
      </c>
      <c r="D13101" s="61" t="s">
        <v>2087</v>
      </c>
    </row>
    <row r="13102" spans="1:4" hidden="1" x14ac:dyDescent="0.25">
      <c r="A13102" s="61" t="s">
        <v>101</v>
      </c>
      <c r="B13102" s="61" t="s">
        <v>328</v>
      </c>
      <c r="C13102">
        <v>1974</v>
      </c>
      <c r="D13102" s="61" t="s">
        <v>2087</v>
      </c>
    </row>
    <row r="13103" spans="1:4" hidden="1" x14ac:dyDescent="0.25">
      <c r="A13103" s="61" t="s">
        <v>101</v>
      </c>
      <c r="B13103" s="61" t="s">
        <v>328</v>
      </c>
      <c r="C13103">
        <v>1975</v>
      </c>
      <c r="D13103" s="61" t="s">
        <v>2087</v>
      </c>
    </row>
    <row r="13104" spans="1:4" hidden="1" x14ac:dyDescent="0.25">
      <c r="A13104" s="61" t="s">
        <v>101</v>
      </c>
      <c r="B13104" s="61" t="s">
        <v>328</v>
      </c>
      <c r="C13104">
        <v>1976</v>
      </c>
      <c r="D13104" s="61" t="s">
        <v>2087</v>
      </c>
    </row>
    <row r="13105" spans="1:4" hidden="1" x14ac:dyDescent="0.25">
      <c r="A13105" s="61" t="s">
        <v>101</v>
      </c>
      <c r="B13105" s="61" t="s">
        <v>328</v>
      </c>
      <c r="C13105">
        <v>1977</v>
      </c>
      <c r="D13105" s="61" t="s">
        <v>2087</v>
      </c>
    </row>
    <row r="13106" spans="1:4" hidden="1" x14ac:dyDescent="0.25">
      <c r="A13106" s="61" t="s">
        <v>101</v>
      </c>
      <c r="B13106" s="61" t="s">
        <v>328</v>
      </c>
      <c r="C13106">
        <v>1978</v>
      </c>
      <c r="D13106" s="61" t="s">
        <v>2087</v>
      </c>
    </row>
    <row r="13107" spans="1:4" hidden="1" x14ac:dyDescent="0.25">
      <c r="A13107" s="61" t="s">
        <v>101</v>
      </c>
      <c r="B13107" s="61" t="s">
        <v>328</v>
      </c>
      <c r="C13107">
        <v>1979</v>
      </c>
      <c r="D13107" s="61" t="s">
        <v>2087</v>
      </c>
    </row>
    <row r="13108" spans="1:4" hidden="1" x14ac:dyDescent="0.25">
      <c r="A13108" s="61" t="s">
        <v>101</v>
      </c>
      <c r="B13108" s="61" t="s">
        <v>328</v>
      </c>
      <c r="C13108">
        <v>1980</v>
      </c>
      <c r="D13108" s="61" t="s">
        <v>2087</v>
      </c>
    </row>
    <row r="13109" spans="1:4" hidden="1" x14ac:dyDescent="0.25">
      <c r="A13109" s="61" t="s">
        <v>101</v>
      </c>
      <c r="B13109" s="61" t="s">
        <v>328</v>
      </c>
      <c r="C13109">
        <v>1981</v>
      </c>
      <c r="D13109" s="61" t="s">
        <v>2087</v>
      </c>
    </row>
    <row r="13110" spans="1:4" hidden="1" x14ac:dyDescent="0.25">
      <c r="A13110" s="61" t="s">
        <v>101</v>
      </c>
      <c r="B13110" s="61" t="s">
        <v>328</v>
      </c>
      <c r="C13110">
        <v>1982</v>
      </c>
      <c r="D13110" s="61" t="s">
        <v>2087</v>
      </c>
    </row>
    <row r="13111" spans="1:4" hidden="1" x14ac:dyDescent="0.25">
      <c r="A13111" s="61" t="s">
        <v>101</v>
      </c>
      <c r="B13111" s="61" t="s">
        <v>328</v>
      </c>
      <c r="C13111">
        <v>1983</v>
      </c>
      <c r="D13111" s="61" t="s">
        <v>2087</v>
      </c>
    </row>
    <row r="13112" spans="1:4" hidden="1" x14ac:dyDescent="0.25">
      <c r="A13112" s="61" t="s">
        <v>101</v>
      </c>
      <c r="B13112" s="61" t="s">
        <v>328</v>
      </c>
      <c r="C13112">
        <v>1984</v>
      </c>
      <c r="D13112" s="61" t="s">
        <v>2087</v>
      </c>
    </row>
    <row r="13113" spans="1:4" hidden="1" x14ac:dyDescent="0.25">
      <c r="A13113" s="61" t="s">
        <v>101</v>
      </c>
      <c r="B13113" s="61" t="s">
        <v>328</v>
      </c>
      <c r="C13113">
        <v>1985</v>
      </c>
      <c r="D13113" s="61" t="s">
        <v>2087</v>
      </c>
    </row>
    <row r="13114" spans="1:4" hidden="1" x14ac:dyDescent="0.25">
      <c r="A13114" s="61" t="s">
        <v>101</v>
      </c>
      <c r="B13114" s="61" t="s">
        <v>328</v>
      </c>
      <c r="C13114">
        <v>1986</v>
      </c>
      <c r="D13114" s="61" t="s">
        <v>2087</v>
      </c>
    </row>
    <row r="13115" spans="1:4" hidden="1" x14ac:dyDescent="0.25">
      <c r="A13115" s="61" t="s">
        <v>101</v>
      </c>
      <c r="B13115" s="61" t="s">
        <v>328</v>
      </c>
      <c r="C13115">
        <v>1987</v>
      </c>
      <c r="D13115" s="61" t="s">
        <v>2087</v>
      </c>
    </row>
    <row r="13116" spans="1:4" hidden="1" x14ac:dyDescent="0.25">
      <c r="A13116" s="61" t="s">
        <v>101</v>
      </c>
      <c r="B13116" s="61" t="s">
        <v>328</v>
      </c>
      <c r="C13116">
        <v>1988</v>
      </c>
      <c r="D13116" s="61" t="s">
        <v>2087</v>
      </c>
    </row>
    <row r="13117" spans="1:4" hidden="1" x14ac:dyDescent="0.25">
      <c r="A13117" s="61" t="s">
        <v>101</v>
      </c>
      <c r="B13117" s="61" t="s">
        <v>328</v>
      </c>
      <c r="C13117">
        <v>1989</v>
      </c>
      <c r="D13117" s="61" t="s">
        <v>2087</v>
      </c>
    </row>
    <row r="13118" spans="1:4" hidden="1" x14ac:dyDescent="0.25">
      <c r="A13118" s="61" t="s">
        <v>101</v>
      </c>
      <c r="B13118" s="61" t="s">
        <v>328</v>
      </c>
      <c r="C13118">
        <v>1990</v>
      </c>
      <c r="D13118" s="61" t="s">
        <v>2248</v>
      </c>
    </row>
    <row r="13119" spans="1:4" hidden="1" x14ac:dyDescent="0.25">
      <c r="A13119" s="61" t="s">
        <v>101</v>
      </c>
      <c r="B13119" s="61" t="s">
        <v>328</v>
      </c>
      <c r="C13119">
        <v>1991</v>
      </c>
      <c r="D13119" s="61" t="s">
        <v>2248</v>
      </c>
    </row>
    <row r="13120" spans="1:4" hidden="1" x14ac:dyDescent="0.25">
      <c r="A13120" s="61" t="s">
        <v>101</v>
      </c>
      <c r="B13120" s="61" t="s">
        <v>328</v>
      </c>
      <c r="C13120">
        <v>1992</v>
      </c>
      <c r="D13120" s="61" t="s">
        <v>2248</v>
      </c>
    </row>
    <row r="13121" spans="1:4" hidden="1" x14ac:dyDescent="0.25">
      <c r="A13121" s="61" t="s">
        <v>101</v>
      </c>
      <c r="B13121" s="61" t="s">
        <v>328</v>
      </c>
      <c r="C13121">
        <v>1993</v>
      </c>
      <c r="D13121" s="61" t="s">
        <v>2248</v>
      </c>
    </row>
    <row r="13122" spans="1:4" hidden="1" x14ac:dyDescent="0.25">
      <c r="A13122" s="61" t="s">
        <v>101</v>
      </c>
      <c r="B13122" s="61" t="s">
        <v>328</v>
      </c>
      <c r="C13122">
        <v>1994</v>
      </c>
      <c r="D13122" s="61" t="s">
        <v>2249</v>
      </c>
    </row>
    <row r="13123" spans="1:4" hidden="1" x14ac:dyDescent="0.25">
      <c r="A13123" s="61" t="s">
        <v>101</v>
      </c>
      <c r="B13123" s="61" t="s">
        <v>328</v>
      </c>
      <c r="C13123">
        <v>1995</v>
      </c>
      <c r="D13123" s="61" t="s">
        <v>2058</v>
      </c>
    </row>
    <row r="13124" spans="1:4" hidden="1" x14ac:dyDescent="0.25">
      <c r="A13124" s="61" t="s">
        <v>101</v>
      </c>
      <c r="B13124" s="61" t="s">
        <v>328</v>
      </c>
      <c r="C13124">
        <v>1996</v>
      </c>
      <c r="D13124" s="61" t="s">
        <v>2058</v>
      </c>
    </row>
    <row r="13125" spans="1:4" hidden="1" x14ac:dyDescent="0.25">
      <c r="A13125" s="61" t="s">
        <v>101</v>
      </c>
      <c r="B13125" s="61" t="s">
        <v>328</v>
      </c>
      <c r="C13125">
        <v>1997</v>
      </c>
      <c r="D13125" s="61" t="s">
        <v>2058</v>
      </c>
    </row>
    <row r="13126" spans="1:4" hidden="1" x14ac:dyDescent="0.25">
      <c r="A13126" s="61" t="s">
        <v>101</v>
      </c>
      <c r="B13126" s="61" t="s">
        <v>328</v>
      </c>
      <c r="C13126">
        <v>1998</v>
      </c>
      <c r="D13126" s="61" t="s">
        <v>2058</v>
      </c>
    </row>
    <row r="13127" spans="1:4" hidden="1" x14ac:dyDescent="0.25">
      <c r="A13127" s="61" t="s">
        <v>101</v>
      </c>
      <c r="B13127" s="61" t="s">
        <v>328</v>
      </c>
      <c r="C13127">
        <v>1999</v>
      </c>
      <c r="D13127" s="61" t="s">
        <v>2058</v>
      </c>
    </row>
    <row r="13128" spans="1:4" hidden="1" x14ac:dyDescent="0.25">
      <c r="A13128" s="61" t="s">
        <v>101</v>
      </c>
      <c r="B13128" s="61" t="s">
        <v>328</v>
      </c>
      <c r="C13128">
        <v>2000</v>
      </c>
      <c r="D13128" s="61" t="s">
        <v>2058</v>
      </c>
    </row>
    <row r="13129" spans="1:4" hidden="1" x14ac:dyDescent="0.25">
      <c r="A13129" s="61" t="s">
        <v>101</v>
      </c>
      <c r="B13129" s="61" t="s">
        <v>328</v>
      </c>
      <c r="C13129">
        <v>2001</v>
      </c>
      <c r="D13129" s="61" t="s">
        <v>2058</v>
      </c>
    </row>
    <row r="13130" spans="1:4" hidden="1" x14ac:dyDescent="0.25">
      <c r="A13130" s="61" t="s">
        <v>101</v>
      </c>
      <c r="B13130" s="61" t="s">
        <v>328</v>
      </c>
      <c r="C13130">
        <v>2002</v>
      </c>
      <c r="D13130" s="61" t="s">
        <v>2058</v>
      </c>
    </row>
    <row r="13131" spans="1:4" hidden="1" x14ac:dyDescent="0.25">
      <c r="A13131" s="61" t="s">
        <v>101</v>
      </c>
      <c r="B13131" s="61" t="s">
        <v>328</v>
      </c>
      <c r="C13131">
        <v>2003</v>
      </c>
      <c r="D13131" s="61" t="s">
        <v>2058</v>
      </c>
    </row>
    <row r="13132" spans="1:4" hidden="1" x14ac:dyDescent="0.25">
      <c r="A13132" s="61" t="s">
        <v>101</v>
      </c>
      <c r="B13132" s="61" t="s">
        <v>328</v>
      </c>
      <c r="C13132">
        <v>2004</v>
      </c>
      <c r="D13132" s="61" t="s">
        <v>2058</v>
      </c>
    </row>
    <row r="13133" spans="1:4" hidden="1" x14ac:dyDescent="0.25">
      <c r="A13133" s="61" t="s">
        <v>101</v>
      </c>
      <c r="B13133" s="61" t="s">
        <v>328</v>
      </c>
      <c r="C13133">
        <v>2005</v>
      </c>
      <c r="D13133" s="61" t="s">
        <v>2058</v>
      </c>
    </row>
    <row r="13134" spans="1:4" hidden="1" x14ac:dyDescent="0.25">
      <c r="A13134" s="61" t="s">
        <v>101</v>
      </c>
      <c r="B13134" s="61" t="s">
        <v>328</v>
      </c>
      <c r="C13134">
        <v>2006</v>
      </c>
      <c r="D13134" s="61" t="s">
        <v>2058</v>
      </c>
    </row>
    <row r="13135" spans="1:4" hidden="1" x14ac:dyDescent="0.25">
      <c r="A13135" s="61" t="s">
        <v>101</v>
      </c>
      <c r="B13135" s="61" t="s">
        <v>328</v>
      </c>
      <c r="C13135">
        <v>2007</v>
      </c>
      <c r="D13135" s="61" t="s">
        <v>2058</v>
      </c>
    </row>
    <row r="13136" spans="1:4" hidden="1" x14ac:dyDescent="0.25">
      <c r="A13136" s="61" t="s">
        <v>101</v>
      </c>
      <c r="B13136" s="61" t="s">
        <v>328</v>
      </c>
      <c r="C13136">
        <v>2008</v>
      </c>
      <c r="D13136" s="61" t="s">
        <v>2058</v>
      </c>
    </row>
    <row r="13137" spans="1:4" hidden="1" x14ac:dyDescent="0.25">
      <c r="A13137" s="61" t="s">
        <v>101</v>
      </c>
      <c r="B13137" s="61" t="s">
        <v>328</v>
      </c>
      <c r="C13137">
        <v>2009</v>
      </c>
      <c r="D13137" s="61" t="s">
        <v>2478</v>
      </c>
    </row>
    <row r="13138" spans="1:4" hidden="1" x14ac:dyDescent="0.25">
      <c r="A13138" s="61" t="s">
        <v>101</v>
      </c>
      <c r="B13138" s="61" t="s">
        <v>328</v>
      </c>
      <c r="C13138">
        <v>2010</v>
      </c>
      <c r="D13138" s="61" t="s">
        <v>2478</v>
      </c>
    </row>
    <row r="13139" spans="1:4" hidden="1" x14ac:dyDescent="0.25">
      <c r="A13139" s="61" t="s">
        <v>101</v>
      </c>
      <c r="B13139" s="61" t="s">
        <v>328</v>
      </c>
      <c r="C13139">
        <v>2011</v>
      </c>
      <c r="D13139" s="61" t="s">
        <v>2478</v>
      </c>
    </row>
    <row r="13140" spans="1:4" hidden="1" x14ac:dyDescent="0.25">
      <c r="A13140" s="61" t="s">
        <v>101</v>
      </c>
      <c r="B13140" s="61" t="s">
        <v>328</v>
      </c>
      <c r="C13140">
        <v>2012</v>
      </c>
      <c r="D13140" s="61" t="s">
        <v>2474</v>
      </c>
    </row>
    <row r="13141" spans="1:4" hidden="1" x14ac:dyDescent="0.25">
      <c r="A13141" s="61" t="s">
        <v>101</v>
      </c>
      <c r="B13141" s="61" t="s">
        <v>328</v>
      </c>
      <c r="C13141">
        <v>2013</v>
      </c>
      <c r="D13141" s="61" t="s">
        <v>2475</v>
      </c>
    </row>
    <row r="13142" spans="1:4" hidden="1" x14ac:dyDescent="0.25">
      <c r="A13142" s="61" t="s">
        <v>101</v>
      </c>
      <c r="B13142" s="61" t="s">
        <v>328</v>
      </c>
      <c r="C13142">
        <v>2014</v>
      </c>
      <c r="D13142" s="61" t="s">
        <v>2475</v>
      </c>
    </row>
    <row r="13143" spans="1:4" hidden="1" x14ac:dyDescent="0.25">
      <c r="A13143" s="61" t="s">
        <v>101</v>
      </c>
      <c r="B13143" s="61" t="s">
        <v>328</v>
      </c>
      <c r="C13143">
        <v>2015</v>
      </c>
      <c r="D13143" s="61" t="s">
        <v>2475</v>
      </c>
    </row>
    <row r="13144" spans="1:4" hidden="1" x14ac:dyDescent="0.25">
      <c r="A13144" s="61" t="s">
        <v>101</v>
      </c>
      <c r="B13144" s="61" t="s">
        <v>328</v>
      </c>
      <c r="C13144">
        <v>2016</v>
      </c>
      <c r="D13144" s="61" t="s">
        <v>2475</v>
      </c>
    </row>
    <row r="13145" spans="1:4" hidden="1" x14ac:dyDescent="0.25">
      <c r="A13145" s="61" t="s">
        <v>101</v>
      </c>
      <c r="B13145" s="61" t="s">
        <v>328</v>
      </c>
      <c r="C13145">
        <v>2017</v>
      </c>
      <c r="D13145" s="61" t="s">
        <v>2475</v>
      </c>
    </row>
    <row r="13146" spans="1:4" hidden="1" x14ac:dyDescent="0.25">
      <c r="A13146" s="61" t="s">
        <v>101</v>
      </c>
      <c r="B13146" s="61" t="s">
        <v>328</v>
      </c>
      <c r="C13146">
        <v>2018</v>
      </c>
      <c r="D13146" s="61" t="s">
        <v>2475</v>
      </c>
    </row>
    <row r="13147" spans="1:4" hidden="1" x14ac:dyDescent="0.25">
      <c r="A13147" s="61" t="s">
        <v>101</v>
      </c>
      <c r="B13147" s="61" t="s">
        <v>328</v>
      </c>
      <c r="C13147">
        <v>2019</v>
      </c>
      <c r="D13147" s="61" t="s">
        <v>2476</v>
      </c>
    </row>
    <row r="13148" spans="1:4" hidden="1" x14ac:dyDescent="0.25">
      <c r="A13148" s="61" t="s">
        <v>101</v>
      </c>
      <c r="B13148" s="61" t="s">
        <v>328</v>
      </c>
      <c r="C13148">
        <v>2020</v>
      </c>
      <c r="D13148" s="61" t="s">
        <v>2474</v>
      </c>
    </row>
    <row r="13149" spans="1:4" hidden="1" x14ac:dyDescent="0.25">
      <c r="A13149" s="61" t="s">
        <v>101</v>
      </c>
      <c r="B13149" s="61" t="s">
        <v>328</v>
      </c>
      <c r="C13149">
        <v>2021</v>
      </c>
      <c r="D13149" s="61" t="s">
        <v>2249</v>
      </c>
    </row>
    <row r="13150" spans="1:4" hidden="1" x14ac:dyDescent="0.25">
      <c r="A13150" s="61" t="s">
        <v>101</v>
      </c>
      <c r="B13150" s="61" t="s">
        <v>328</v>
      </c>
      <c r="C13150">
        <v>2022</v>
      </c>
      <c r="D13150" s="61" t="s">
        <v>2249</v>
      </c>
    </row>
    <row r="13151" spans="1:4" x14ac:dyDescent="0.25">
      <c r="A13151" s="61" t="s">
        <v>101</v>
      </c>
      <c r="B13151" s="61" t="s">
        <v>328</v>
      </c>
      <c r="C13151">
        <v>2023</v>
      </c>
      <c r="D13151" s="61">
        <v>0.97399999999999998</v>
      </c>
    </row>
    <row r="13152" spans="1:4" hidden="1" x14ac:dyDescent="0.25">
      <c r="A13152" s="61" t="s">
        <v>179</v>
      </c>
      <c r="B13152" s="61" t="s">
        <v>323</v>
      </c>
      <c r="C13152">
        <v>1789</v>
      </c>
      <c r="D13152" s="61" t="s">
        <v>2154</v>
      </c>
    </row>
    <row r="13153" spans="1:4" hidden="1" x14ac:dyDescent="0.25">
      <c r="A13153" s="61" t="s">
        <v>179</v>
      </c>
      <c r="B13153" s="61" t="s">
        <v>323</v>
      </c>
      <c r="C13153">
        <v>1790</v>
      </c>
      <c r="D13153" s="61" t="s">
        <v>592</v>
      </c>
    </row>
    <row r="13154" spans="1:4" hidden="1" x14ac:dyDescent="0.25">
      <c r="A13154" s="61" t="s">
        <v>179</v>
      </c>
      <c r="B13154" s="61" t="s">
        <v>323</v>
      </c>
      <c r="C13154">
        <v>1791</v>
      </c>
      <c r="D13154" s="61" t="s">
        <v>592</v>
      </c>
    </row>
    <row r="13155" spans="1:4" hidden="1" x14ac:dyDescent="0.25">
      <c r="A13155" s="61" t="s">
        <v>179</v>
      </c>
      <c r="B13155" s="61" t="s">
        <v>323</v>
      </c>
      <c r="C13155">
        <v>1792</v>
      </c>
      <c r="D13155" s="61" t="s">
        <v>592</v>
      </c>
    </row>
    <row r="13156" spans="1:4" hidden="1" x14ac:dyDescent="0.25">
      <c r="A13156" s="61" t="s">
        <v>179</v>
      </c>
      <c r="B13156" s="61" t="s">
        <v>323</v>
      </c>
      <c r="C13156">
        <v>1793</v>
      </c>
      <c r="D13156" s="61" t="s">
        <v>592</v>
      </c>
    </row>
    <row r="13157" spans="1:4" hidden="1" x14ac:dyDescent="0.25">
      <c r="A13157" s="61" t="s">
        <v>179</v>
      </c>
      <c r="B13157" s="61" t="s">
        <v>323</v>
      </c>
      <c r="C13157">
        <v>1794</v>
      </c>
      <c r="D13157" s="61" t="s">
        <v>592</v>
      </c>
    </row>
    <row r="13158" spans="1:4" hidden="1" x14ac:dyDescent="0.25">
      <c r="A13158" s="61" t="s">
        <v>179</v>
      </c>
      <c r="B13158" s="61" t="s">
        <v>323</v>
      </c>
      <c r="C13158">
        <v>1795</v>
      </c>
      <c r="D13158" s="61" t="s">
        <v>592</v>
      </c>
    </row>
    <row r="13159" spans="1:4" hidden="1" x14ac:dyDescent="0.25">
      <c r="A13159" s="61" t="s">
        <v>179</v>
      </c>
      <c r="B13159" s="61" t="s">
        <v>323</v>
      </c>
      <c r="C13159">
        <v>1796</v>
      </c>
      <c r="D13159" s="61" t="s">
        <v>592</v>
      </c>
    </row>
    <row r="13160" spans="1:4" hidden="1" x14ac:dyDescent="0.25">
      <c r="A13160" s="61" t="s">
        <v>179</v>
      </c>
      <c r="B13160" s="61" t="s">
        <v>323</v>
      </c>
      <c r="C13160">
        <v>1797</v>
      </c>
      <c r="D13160" s="61" t="s">
        <v>592</v>
      </c>
    </row>
    <row r="13161" spans="1:4" hidden="1" x14ac:dyDescent="0.25">
      <c r="A13161" s="61" t="s">
        <v>179</v>
      </c>
      <c r="B13161" s="61" t="s">
        <v>323</v>
      </c>
      <c r="C13161">
        <v>1798</v>
      </c>
      <c r="D13161" s="61" t="s">
        <v>592</v>
      </c>
    </row>
    <row r="13162" spans="1:4" hidden="1" x14ac:dyDescent="0.25">
      <c r="A13162" s="61" t="s">
        <v>179</v>
      </c>
      <c r="B13162" s="61" t="s">
        <v>323</v>
      </c>
      <c r="C13162">
        <v>1799</v>
      </c>
      <c r="D13162" s="61" t="s">
        <v>592</v>
      </c>
    </row>
    <row r="13163" spans="1:4" hidden="1" x14ac:dyDescent="0.25">
      <c r="A13163" s="61" t="s">
        <v>179</v>
      </c>
      <c r="B13163" s="61" t="s">
        <v>323</v>
      </c>
      <c r="C13163">
        <v>1800</v>
      </c>
      <c r="D13163" s="61" t="s">
        <v>592</v>
      </c>
    </row>
    <row r="13164" spans="1:4" hidden="1" x14ac:dyDescent="0.25">
      <c r="A13164" s="61" t="s">
        <v>179</v>
      </c>
      <c r="B13164" s="61" t="s">
        <v>323</v>
      </c>
      <c r="C13164">
        <v>1801</v>
      </c>
      <c r="D13164" s="61" t="s">
        <v>592</v>
      </c>
    </row>
    <row r="13165" spans="1:4" hidden="1" x14ac:dyDescent="0.25">
      <c r="A13165" s="61" t="s">
        <v>179</v>
      </c>
      <c r="B13165" s="61" t="s">
        <v>323</v>
      </c>
      <c r="C13165">
        <v>1802</v>
      </c>
      <c r="D13165" s="61" t="s">
        <v>592</v>
      </c>
    </row>
    <row r="13166" spans="1:4" hidden="1" x14ac:dyDescent="0.25">
      <c r="A13166" s="61" t="s">
        <v>179</v>
      </c>
      <c r="B13166" s="61" t="s">
        <v>323</v>
      </c>
      <c r="C13166">
        <v>1803</v>
      </c>
      <c r="D13166" s="61" t="s">
        <v>592</v>
      </c>
    </row>
    <row r="13167" spans="1:4" hidden="1" x14ac:dyDescent="0.25">
      <c r="A13167" s="61" t="s">
        <v>179</v>
      </c>
      <c r="B13167" s="61" t="s">
        <v>323</v>
      </c>
      <c r="C13167">
        <v>1804</v>
      </c>
      <c r="D13167" s="61" t="s">
        <v>592</v>
      </c>
    </row>
    <row r="13168" spans="1:4" hidden="1" x14ac:dyDescent="0.25">
      <c r="A13168" s="61" t="s">
        <v>179</v>
      </c>
      <c r="B13168" s="61" t="s">
        <v>323</v>
      </c>
      <c r="C13168">
        <v>1805</v>
      </c>
      <c r="D13168" s="61" t="s">
        <v>592</v>
      </c>
    </row>
    <row r="13169" spans="1:4" hidden="1" x14ac:dyDescent="0.25">
      <c r="A13169" s="61" t="s">
        <v>179</v>
      </c>
      <c r="B13169" s="61" t="s">
        <v>323</v>
      </c>
      <c r="C13169">
        <v>1806</v>
      </c>
      <c r="D13169" s="61" t="s">
        <v>592</v>
      </c>
    </row>
    <row r="13170" spans="1:4" hidden="1" x14ac:dyDescent="0.25">
      <c r="A13170" s="61" t="s">
        <v>179</v>
      </c>
      <c r="B13170" s="61" t="s">
        <v>323</v>
      </c>
      <c r="C13170">
        <v>1807</v>
      </c>
      <c r="D13170" s="61" t="s">
        <v>592</v>
      </c>
    </row>
    <row r="13171" spans="1:4" hidden="1" x14ac:dyDescent="0.25">
      <c r="A13171" s="61" t="s">
        <v>179</v>
      </c>
      <c r="B13171" s="61" t="s">
        <v>323</v>
      </c>
      <c r="C13171">
        <v>1808</v>
      </c>
      <c r="D13171" s="61" t="s">
        <v>592</v>
      </c>
    </row>
    <row r="13172" spans="1:4" hidden="1" x14ac:dyDescent="0.25">
      <c r="A13172" s="61" t="s">
        <v>179</v>
      </c>
      <c r="B13172" s="61" t="s">
        <v>323</v>
      </c>
      <c r="C13172">
        <v>1809</v>
      </c>
      <c r="D13172" s="61" t="s">
        <v>592</v>
      </c>
    </row>
    <row r="13173" spans="1:4" hidden="1" x14ac:dyDescent="0.25">
      <c r="A13173" s="61" t="s">
        <v>179</v>
      </c>
      <c r="B13173" s="61" t="s">
        <v>323</v>
      </c>
      <c r="C13173">
        <v>1810</v>
      </c>
      <c r="D13173" s="61" t="s">
        <v>592</v>
      </c>
    </row>
    <row r="13174" spans="1:4" hidden="1" x14ac:dyDescent="0.25">
      <c r="A13174" s="61" t="s">
        <v>179</v>
      </c>
      <c r="B13174" s="61" t="s">
        <v>323</v>
      </c>
      <c r="C13174">
        <v>1811</v>
      </c>
      <c r="D13174" s="61" t="s">
        <v>592</v>
      </c>
    </row>
    <row r="13175" spans="1:4" hidden="1" x14ac:dyDescent="0.25">
      <c r="A13175" s="61" t="s">
        <v>179</v>
      </c>
      <c r="B13175" s="61" t="s">
        <v>323</v>
      </c>
      <c r="C13175">
        <v>1812</v>
      </c>
      <c r="D13175" s="61" t="s">
        <v>592</v>
      </c>
    </row>
    <row r="13176" spans="1:4" hidden="1" x14ac:dyDescent="0.25">
      <c r="A13176" s="61" t="s">
        <v>179</v>
      </c>
      <c r="B13176" s="61" t="s">
        <v>323</v>
      </c>
      <c r="C13176">
        <v>1813</v>
      </c>
      <c r="D13176" s="61" t="s">
        <v>592</v>
      </c>
    </row>
    <row r="13177" spans="1:4" hidden="1" x14ac:dyDescent="0.25">
      <c r="A13177" s="61" t="s">
        <v>179</v>
      </c>
      <c r="B13177" s="61" t="s">
        <v>323</v>
      </c>
      <c r="C13177">
        <v>1814</v>
      </c>
      <c r="D13177" s="61" t="s">
        <v>592</v>
      </c>
    </row>
    <row r="13178" spans="1:4" hidden="1" x14ac:dyDescent="0.25">
      <c r="A13178" s="61" t="s">
        <v>179</v>
      </c>
      <c r="B13178" s="61" t="s">
        <v>323</v>
      </c>
      <c r="C13178">
        <v>1815</v>
      </c>
      <c r="D13178" s="61" t="s">
        <v>592</v>
      </c>
    </row>
    <row r="13179" spans="1:4" hidden="1" x14ac:dyDescent="0.25">
      <c r="A13179" s="61" t="s">
        <v>179</v>
      </c>
      <c r="B13179" s="61" t="s">
        <v>323</v>
      </c>
      <c r="C13179">
        <v>1816</v>
      </c>
      <c r="D13179" s="61" t="s">
        <v>592</v>
      </c>
    </row>
    <row r="13180" spans="1:4" hidden="1" x14ac:dyDescent="0.25">
      <c r="A13180" s="61" t="s">
        <v>179</v>
      </c>
      <c r="B13180" s="61" t="s">
        <v>323</v>
      </c>
      <c r="C13180">
        <v>1817</v>
      </c>
      <c r="D13180" s="61" t="s">
        <v>592</v>
      </c>
    </row>
    <row r="13181" spans="1:4" hidden="1" x14ac:dyDescent="0.25">
      <c r="A13181" s="61" t="s">
        <v>179</v>
      </c>
      <c r="B13181" s="61" t="s">
        <v>323</v>
      </c>
      <c r="C13181">
        <v>1818</v>
      </c>
      <c r="D13181" s="61" t="s">
        <v>592</v>
      </c>
    </row>
    <row r="13182" spans="1:4" hidden="1" x14ac:dyDescent="0.25">
      <c r="A13182" s="61" t="s">
        <v>179</v>
      </c>
      <c r="B13182" s="61" t="s">
        <v>323</v>
      </c>
      <c r="C13182">
        <v>1819</v>
      </c>
      <c r="D13182" s="61" t="s">
        <v>592</v>
      </c>
    </row>
    <row r="13183" spans="1:4" hidden="1" x14ac:dyDescent="0.25">
      <c r="A13183" s="61" t="s">
        <v>179</v>
      </c>
      <c r="B13183" s="61" t="s">
        <v>323</v>
      </c>
      <c r="C13183">
        <v>1820</v>
      </c>
      <c r="D13183" s="61" t="s">
        <v>592</v>
      </c>
    </row>
    <row r="13184" spans="1:4" hidden="1" x14ac:dyDescent="0.25">
      <c r="A13184" s="61" t="s">
        <v>179</v>
      </c>
      <c r="B13184" s="61" t="s">
        <v>323</v>
      </c>
      <c r="C13184">
        <v>1821</v>
      </c>
      <c r="D13184" s="61" t="s">
        <v>592</v>
      </c>
    </row>
    <row r="13185" spans="1:4" hidden="1" x14ac:dyDescent="0.25">
      <c r="A13185" s="61" t="s">
        <v>179</v>
      </c>
      <c r="B13185" s="61" t="s">
        <v>323</v>
      </c>
      <c r="C13185">
        <v>1822</v>
      </c>
      <c r="D13185" s="61" t="s">
        <v>592</v>
      </c>
    </row>
    <row r="13186" spans="1:4" hidden="1" x14ac:dyDescent="0.25">
      <c r="A13186" s="61" t="s">
        <v>179</v>
      </c>
      <c r="B13186" s="61" t="s">
        <v>323</v>
      </c>
      <c r="C13186">
        <v>1823</v>
      </c>
      <c r="D13186" s="61" t="s">
        <v>592</v>
      </c>
    </row>
    <row r="13187" spans="1:4" hidden="1" x14ac:dyDescent="0.25">
      <c r="A13187" s="61" t="s">
        <v>179</v>
      </c>
      <c r="B13187" s="61" t="s">
        <v>323</v>
      </c>
      <c r="C13187">
        <v>1824</v>
      </c>
      <c r="D13187" s="61" t="s">
        <v>592</v>
      </c>
    </row>
    <row r="13188" spans="1:4" hidden="1" x14ac:dyDescent="0.25">
      <c r="A13188" s="61" t="s">
        <v>179</v>
      </c>
      <c r="B13188" s="61" t="s">
        <v>323</v>
      </c>
      <c r="C13188">
        <v>1825</v>
      </c>
      <c r="D13188" s="61" t="s">
        <v>592</v>
      </c>
    </row>
    <row r="13189" spans="1:4" hidden="1" x14ac:dyDescent="0.25">
      <c r="A13189" s="61" t="s">
        <v>179</v>
      </c>
      <c r="B13189" s="61" t="s">
        <v>323</v>
      </c>
      <c r="C13189">
        <v>1826</v>
      </c>
      <c r="D13189" s="61" t="s">
        <v>592</v>
      </c>
    </row>
    <row r="13190" spans="1:4" hidden="1" x14ac:dyDescent="0.25">
      <c r="A13190" s="61" t="s">
        <v>179</v>
      </c>
      <c r="B13190" s="61" t="s">
        <v>323</v>
      </c>
      <c r="C13190">
        <v>1827</v>
      </c>
      <c r="D13190" s="61" t="s">
        <v>592</v>
      </c>
    </row>
    <row r="13191" spans="1:4" hidden="1" x14ac:dyDescent="0.25">
      <c r="A13191" s="61" t="s">
        <v>179</v>
      </c>
      <c r="B13191" s="61" t="s">
        <v>323</v>
      </c>
      <c r="C13191">
        <v>1828</v>
      </c>
      <c r="D13191" s="61" t="s">
        <v>592</v>
      </c>
    </row>
    <row r="13192" spans="1:4" hidden="1" x14ac:dyDescent="0.25">
      <c r="A13192" s="61" t="s">
        <v>179</v>
      </c>
      <c r="B13192" s="61" t="s">
        <v>323</v>
      </c>
      <c r="C13192">
        <v>1829</v>
      </c>
      <c r="D13192" s="61" t="s">
        <v>592</v>
      </c>
    </row>
    <row r="13193" spans="1:4" hidden="1" x14ac:dyDescent="0.25">
      <c r="A13193" s="61" t="s">
        <v>179</v>
      </c>
      <c r="B13193" s="61" t="s">
        <v>323</v>
      </c>
      <c r="C13193">
        <v>1830</v>
      </c>
      <c r="D13193" s="61" t="s">
        <v>592</v>
      </c>
    </row>
    <row r="13194" spans="1:4" hidden="1" x14ac:dyDescent="0.25">
      <c r="A13194" s="61" t="s">
        <v>179</v>
      </c>
      <c r="B13194" s="61" t="s">
        <v>323</v>
      </c>
      <c r="C13194">
        <v>1831</v>
      </c>
      <c r="D13194" s="61" t="s">
        <v>592</v>
      </c>
    </row>
    <row r="13195" spans="1:4" hidden="1" x14ac:dyDescent="0.25">
      <c r="A13195" s="61" t="s">
        <v>179</v>
      </c>
      <c r="B13195" s="61" t="s">
        <v>323</v>
      </c>
      <c r="C13195">
        <v>1832</v>
      </c>
      <c r="D13195" s="61" t="s">
        <v>592</v>
      </c>
    </row>
    <row r="13196" spans="1:4" hidden="1" x14ac:dyDescent="0.25">
      <c r="A13196" s="61" t="s">
        <v>179</v>
      </c>
      <c r="B13196" s="61" t="s">
        <v>323</v>
      </c>
      <c r="C13196">
        <v>1833</v>
      </c>
      <c r="D13196" s="61" t="s">
        <v>592</v>
      </c>
    </row>
    <row r="13197" spans="1:4" hidden="1" x14ac:dyDescent="0.25">
      <c r="A13197" s="61" t="s">
        <v>179</v>
      </c>
      <c r="B13197" s="61" t="s">
        <v>323</v>
      </c>
      <c r="C13197">
        <v>1834</v>
      </c>
      <c r="D13197" s="61" t="s">
        <v>2155</v>
      </c>
    </row>
    <row r="13198" spans="1:4" hidden="1" x14ac:dyDescent="0.25">
      <c r="A13198" s="61" t="s">
        <v>179</v>
      </c>
      <c r="B13198" s="61" t="s">
        <v>323</v>
      </c>
      <c r="C13198">
        <v>1835</v>
      </c>
      <c r="D13198" s="61" t="s">
        <v>2155</v>
      </c>
    </row>
    <row r="13199" spans="1:4" hidden="1" x14ac:dyDescent="0.25">
      <c r="A13199" s="61" t="s">
        <v>179</v>
      </c>
      <c r="B13199" s="61" t="s">
        <v>323</v>
      </c>
      <c r="C13199">
        <v>1836</v>
      </c>
      <c r="D13199" s="61" t="s">
        <v>2155</v>
      </c>
    </row>
    <row r="13200" spans="1:4" hidden="1" x14ac:dyDescent="0.25">
      <c r="A13200" s="61" t="s">
        <v>179</v>
      </c>
      <c r="B13200" s="61" t="s">
        <v>323</v>
      </c>
      <c r="C13200">
        <v>1837</v>
      </c>
      <c r="D13200" s="61" t="s">
        <v>2155</v>
      </c>
    </row>
    <row r="13201" spans="1:4" hidden="1" x14ac:dyDescent="0.25">
      <c r="A13201" s="61" t="s">
        <v>179</v>
      </c>
      <c r="B13201" s="61" t="s">
        <v>323</v>
      </c>
      <c r="C13201">
        <v>1838</v>
      </c>
      <c r="D13201" s="61" t="s">
        <v>2155</v>
      </c>
    </row>
    <row r="13202" spans="1:4" hidden="1" x14ac:dyDescent="0.25">
      <c r="A13202" s="61" t="s">
        <v>179</v>
      </c>
      <c r="B13202" s="61" t="s">
        <v>323</v>
      </c>
      <c r="C13202">
        <v>1839</v>
      </c>
      <c r="D13202" s="61" t="s">
        <v>2155</v>
      </c>
    </row>
    <row r="13203" spans="1:4" hidden="1" x14ac:dyDescent="0.25">
      <c r="A13203" s="61" t="s">
        <v>179</v>
      </c>
      <c r="B13203" s="61" t="s">
        <v>323</v>
      </c>
      <c r="C13203">
        <v>1840</v>
      </c>
      <c r="D13203" s="61" t="s">
        <v>2155</v>
      </c>
    </row>
    <row r="13204" spans="1:4" hidden="1" x14ac:dyDescent="0.25">
      <c r="A13204" s="61" t="s">
        <v>179</v>
      </c>
      <c r="B13204" s="61" t="s">
        <v>323</v>
      </c>
      <c r="C13204">
        <v>1841</v>
      </c>
      <c r="D13204" s="61" t="s">
        <v>2155</v>
      </c>
    </row>
    <row r="13205" spans="1:4" hidden="1" x14ac:dyDescent="0.25">
      <c r="A13205" s="61" t="s">
        <v>179</v>
      </c>
      <c r="B13205" s="61" t="s">
        <v>323</v>
      </c>
      <c r="C13205">
        <v>1842</v>
      </c>
      <c r="D13205" s="61" t="s">
        <v>2155</v>
      </c>
    </row>
    <row r="13206" spans="1:4" hidden="1" x14ac:dyDescent="0.25">
      <c r="A13206" s="61" t="s">
        <v>179</v>
      </c>
      <c r="B13206" s="61" t="s">
        <v>323</v>
      </c>
      <c r="C13206">
        <v>1843</v>
      </c>
      <c r="D13206" s="61" t="s">
        <v>2155</v>
      </c>
    </row>
    <row r="13207" spans="1:4" hidden="1" x14ac:dyDescent="0.25">
      <c r="A13207" s="61" t="s">
        <v>179</v>
      </c>
      <c r="B13207" s="61" t="s">
        <v>323</v>
      </c>
      <c r="C13207">
        <v>1844</v>
      </c>
      <c r="D13207" s="61" t="s">
        <v>2155</v>
      </c>
    </row>
    <row r="13208" spans="1:4" hidden="1" x14ac:dyDescent="0.25">
      <c r="A13208" s="61" t="s">
        <v>179</v>
      </c>
      <c r="B13208" s="61" t="s">
        <v>323</v>
      </c>
      <c r="C13208">
        <v>1845</v>
      </c>
      <c r="D13208" s="61" t="s">
        <v>2155</v>
      </c>
    </row>
    <row r="13209" spans="1:4" hidden="1" x14ac:dyDescent="0.25">
      <c r="A13209" s="61" t="s">
        <v>179</v>
      </c>
      <c r="B13209" s="61" t="s">
        <v>323</v>
      </c>
      <c r="C13209">
        <v>1846</v>
      </c>
      <c r="D13209" s="61" t="s">
        <v>2155</v>
      </c>
    </row>
    <row r="13210" spans="1:4" hidden="1" x14ac:dyDescent="0.25">
      <c r="A13210" s="61" t="s">
        <v>179</v>
      </c>
      <c r="B13210" s="61" t="s">
        <v>323</v>
      </c>
      <c r="C13210">
        <v>1847</v>
      </c>
      <c r="D13210" s="61" t="s">
        <v>2155</v>
      </c>
    </row>
    <row r="13211" spans="1:4" hidden="1" x14ac:dyDescent="0.25">
      <c r="A13211" s="61" t="s">
        <v>179</v>
      </c>
      <c r="B13211" s="61" t="s">
        <v>323</v>
      </c>
      <c r="C13211">
        <v>1848</v>
      </c>
      <c r="D13211" s="61" t="s">
        <v>2155</v>
      </c>
    </row>
    <row r="13212" spans="1:4" hidden="1" x14ac:dyDescent="0.25">
      <c r="A13212" s="61" t="s">
        <v>179</v>
      </c>
      <c r="B13212" s="61" t="s">
        <v>323</v>
      </c>
      <c r="C13212">
        <v>1849</v>
      </c>
      <c r="D13212" s="61" t="s">
        <v>2155</v>
      </c>
    </row>
    <row r="13213" spans="1:4" hidden="1" x14ac:dyDescent="0.25">
      <c r="A13213" s="61" t="s">
        <v>179</v>
      </c>
      <c r="B13213" s="61" t="s">
        <v>323</v>
      </c>
      <c r="C13213">
        <v>1850</v>
      </c>
      <c r="D13213" s="61" t="s">
        <v>2155</v>
      </c>
    </row>
    <row r="13214" spans="1:4" hidden="1" x14ac:dyDescent="0.25">
      <c r="A13214" s="61" t="s">
        <v>179</v>
      </c>
      <c r="B13214" s="61" t="s">
        <v>323</v>
      </c>
      <c r="C13214">
        <v>1851</v>
      </c>
      <c r="D13214" s="61" t="s">
        <v>2155</v>
      </c>
    </row>
    <row r="13215" spans="1:4" hidden="1" x14ac:dyDescent="0.25">
      <c r="A13215" s="61" t="s">
        <v>179</v>
      </c>
      <c r="B13215" s="61" t="s">
        <v>323</v>
      </c>
      <c r="C13215">
        <v>1852</v>
      </c>
      <c r="D13215" s="61" t="s">
        <v>2155</v>
      </c>
    </row>
    <row r="13216" spans="1:4" hidden="1" x14ac:dyDescent="0.25">
      <c r="A13216" s="61" t="s">
        <v>179</v>
      </c>
      <c r="B13216" s="61" t="s">
        <v>323</v>
      </c>
      <c r="C13216">
        <v>1853</v>
      </c>
      <c r="D13216" s="61" t="s">
        <v>2155</v>
      </c>
    </row>
    <row r="13217" spans="1:4" hidden="1" x14ac:dyDescent="0.25">
      <c r="A13217" s="61" t="s">
        <v>179</v>
      </c>
      <c r="B13217" s="61" t="s">
        <v>323</v>
      </c>
      <c r="C13217">
        <v>1854</v>
      </c>
      <c r="D13217" s="61" t="s">
        <v>2155</v>
      </c>
    </row>
    <row r="13218" spans="1:4" hidden="1" x14ac:dyDescent="0.25">
      <c r="A13218" s="61" t="s">
        <v>179</v>
      </c>
      <c r="B13218" s="61" t="s">
        <v>323</v>
      </c>
      <c r="C13218">
        <v>1855</v>
      </c>
      <c r="D13218" s="61" t="s">
        <v>2155</v>
      </c>
    </row>
    <row r="13219" spans="1:4" hidden="1" x14ac:dyDescent="0.25">
      <c r="A13219" s="61" t="s">
        <v>179</v>
      </c>
      <c r="B13219" s="61" t="s">
        <v>323</v>
      </c>
      <c r="C13219">
        <v>1856</v>
      </c>
      <c r="D13219" s="61" t="s">
        <v>2156</v>
      </c>
    </row>
    <row r="13220" spans="1:4" hidden="1" x14ac:dyDescent="0.25">
      <c r="A13220" s="61" t="s">
        <v>179</v>
      </c>
      <c r="B13220" s="61" t="s">
        <v>323</v>
      </c>
      <c r="C13220">
        <v>1857</v>
      </c>
      <c r="D13220" s="61" t="s">
        <v>2156</v>
      </c>
    </row>
    <row r="13221" spans="1:4" hidden="1" x14ac:dyDescent="0.25">
      <c r="A13221" s="61" t="s">
        <v>179</v>
      </c>
      <c r="B13221" s="61" t="s">
        <v>323</v>
      </c>
      <c r="C13221">
        <v>1858</v>
      </c>
      <c r="D13221" s="61" t="s">
        <v>2156</v>
      </c>
    </row>
    <row r="13222" spans="1:4" hidden="1" x14ac:dyDescent="0.25">
      <c r="A13222" s="61" t="s">
        <v>179</v>
      </c>
      <c r="B13222" s="61" t="s">
        <v>323</v>
      </c>
      <c r="C13222">
        <v>1859</v>
      </c>
      <c r="D13222" s="61" t="s">
        <v>1789</v>
      </c>
    </row>
    <row r="13223" spans="1:4" hidden="1" x14ac:dyDescent="0.25">
      <c r="A13223" s="61" t="s">
        <v>179</v>
      </c>
      <c r="B13223" s="61" t="s">
        <v>323</v>
      </c>
      <c r="C13223">
        <v>1860</v>
      </c>
      <c r="D13223" s="61" t="s">
        <v>1789</v>
      </c>
    </row>
    <row r="13224" spans="1:4" hidden="1" x14ac:dyDescent="0.25">
      <c r="A13224" s="61" t="s">
        <v>179</v>
      </c>
      <c r="B13224" s="61" t="s">
        <v>323</v>
      </c>
      <c r="C13224">
        <v>1861</v>
      </c>
      <c r="D13224" s="61" t="s">
        <v>1789</v>
      </c>
    </row>
    <row r="13225" spans="1:4" hidden="1" x14ac:dyDescent="0.25">
      <c r="A13225" s="61" t="s">
        <v>179</v>
      </c>
      <c r="B13225" s="61" t="s">
        <v>323</v>
      </c>
      <c r="C13225">
        <v>1862</v>
      </c>
      <c r="D13225" s="61" t="s">
        <v>1873</v>
      </c>
    </row>
    <row r="13226" spans="1:4" hidden="1" x14ac:dyDescent="0.25">
      <c r="A13226" s="61" t="s">
        <v>179</v>
      </c>
      <c r="B13226" s="61" t="s">
        <v>323</v>
      </c>
      <c r="C13226">
        <v>1863</v>
      </c>
      <c r="D13226" s="61" t="s">
        <v>1873</v>
      </c>
    </row>
    <row r="13227" spans="1:4" hidden="1" x14ac:dyDescent="0.25">
      <c r="A13227" s="61" t="s">
        <v>179</v>
      </c>
      <c r="B13227" s="61" t="s">
        <v>323</v>
      </c>
      <c r="C13227">
        <v>1864</v>
      </c>
      <c r="D13227" s="61" t="s">
        <v>1873</v>
      </c>
    </row>
    <row r="13228" spans="1:4" hidden="1" x14ac:dyDescent="0.25">
      <c r="A13228" s="61" t="s">
        <v>179</v>
      </c>
      <c r="B13228" s="61" t="s">
        <v>323</v>
      </c>
      <c r="C13228">
        <v>1865</v>
      </c>
      <c r="D13228" s="61" t="s">
        <v>1873</v>
      </c>
    </row>
    <row r="13229" spans="1:4" hidden="1" x14ac:dyDescent="0.25">
      <c r="A13229" s="61" t="s">
        <v>179</v>
      </c>
      <c r="B13229" s="61" t="s">
        <v>323</v>
      </c>
      <c r="C13229">
        <v>1866</v>
      </c>
      <c r="D13229" s="61" t="s">
        <v>1873</v>
      </c>
    </row>
    <row r="13230" spans="1:4" hidden="1" x14ac:dyDescent="0.25">
      <c r="A13230" s="61" t="s">
        <v>179</v>
      </c>
      <c r="B13230" s="61" t="s">
        <v>323</v>
      </c>
      <c r="C13230">
        <v>1867</v>
      </c>
      <c r="D13230" s="61" t="s">
        <v>1873</v>
      </c>
    </row>
    <row r="13231" spans="1:4" hidden="1" x14ac:dyDescent="0.25">
      <c r="A13231" s="61" t="s">
        <v>179</v>
      </c>
      <c r="B13231" s="61" t="s">
        <v>323</v>
      </c>
      <c r="C13231">
        <v>1868</v>
      </c>
      <c r="D13231" s="61" t="s">
        <v>1873</v>
      </c>
    </row>
    <row r="13232" spans="1:4" hidden="1" x14ac:dyDescent="0.25">
      <c r="A13232" s="61" t="s">
        <v>179</v>
      </c>
      <c r="B13232" s="61" t="s">
        <v>323</v>
      </c>
      <c r="C13232">
        <v>1869</v>
      </c>
      <c r="D13232" s="61" t="s">
        <v>1873</v>
      </c>
    </row>
    <row r="13233" spans="1:4" hidden="1" x14ac:dyDescent="0.25">
      <c r="A13233" s="61" t="s">
        <v>179</v>
      </c>
      <c r="B13233" s="61" t="s">
        <v>323</v>
      </c>
      <c r="C13233">
        <v>1870</v>
      </c>
      <c r="D13233" s="61" t="s">
        <v>1873</v>
      </c>
    </row>
    <row r="13234" spans="1:4" hidden="1" x14ac:dyDescent="0.25">
      <c r="A13234" s="61" t="s">
        <v>179</v>
      </c>
      <c r="B13234" s="61" t="s">
        <v>323</v>
      </c>
      <c r="C13234">
        <v>1871</v>
      </c>
      <c r="D13234" s="61" t="s">
        <v>1873</v>
      </c>
    </row>
    <row r="13235" spans="1:4" hidden="1" x14ac:dyDescent="0.25">
      <c r="A13235" s="61" t="s">
        <v>179</v>
      </c>
      <c r="B13235" s="61" t="s">
        <v>323</v>
      </c>
      <c r="C13235">
        <v>1872</v>
      </c>
      <c r="D13235" s="61" t="s">
        <v>1873</v>
      </c>
    </row>
    <row r="13236" spans="1:4" hidden="1" x14ac:dyDescent="0.25">
      <c r="A13236" s="61" t="s">
        <v>179</v>
      </c>
      <c r="B13236" s="61" t="s">
        <v>323</v>
      </c>
      <c r="C13236">
        <v>1873</v>
      </c>
      <c r="D13236" s="61" t="s">
        <v>1873</v>
      </c>
    </row>
    <row r="13237" spans="1:4" hidden="1" x14ac:dyDescent="0.25">
      <c r="A13237" s="61" t="s">
        <v>179</v>
      </c>
      <c r="B13237" s="61" t="s">
        <v>323</v>
      </c>
      <c r="C13237">
        <v>1874</v>
      </c>
      <c r="D13237" s="61" t="s">
        <v>1873</v>
      </c>
    </row>
    <row r="13238" spans="1:4" hidden="1" x14ac:dyDescent="0.25">
      <c r="A13238" s="61" t="s">
        <v>179</v>
      </c>
      <c r="B13238" s="61" t="s">
        <v>323</v>
      </c>
      <c r="C13238">
        <v>1875</v>
      </c>
      <c r="D13238" s="61" t="s">
        <v>1873</v>
      </c>
    </row>
    <row r="13239" spans="1:4" hidden="1" x14ac:dyDescent="0.25">
      <c r="A13239" s="61" t="s">
        <v>179</v>
      </c>
      <c r="B13239" s="61" t="s">
        <v>323</v>
      </c>
      <c r="C13239">
        <v>1876</v>
      </c>
      <c r="D13239" s="61" t="s">
        <v>1873</v>
      </c>
    </row>
    <row r="13240" spans="1:4" hidden="1" x14ac:dyDescent="0.25">
      <c r="A13240" s="61" t="s">
        <v>179</v>
      </c>
      <c r="B13240" s="61" t="s">
        <v>323</v>
      </c>
      <c r="C13240">
        <v>1877</v>
      </c>
      <c r="D13240" s="61" t="s">
        <v>1873</v>
      </c>
    </row>
    <row r="13241" spans="1:4" hidden="1" x14ac:dyDescent="0.25">
      <c r="A13241" s="61" t="s">
        <v>179</v>
      </c>
      <c r="B13241" s="61" t="s">
        <v>323</v>
      </c>
      <c r="C13241">
        <v>1878</v>
      </c>
      <c r="D13241" s="61" t="s">
        <v>1873</v>
      </c>
    </row>
    <row r="13242" spans="1:4" hidden="1" x14ac:dyDescent="0.25">
      <c r="A13242" s="61" t="s">
        <v>179</v>
      </c>
      <c r="B13242" s="61" t="s">
        <v>323</v>
      </c>
      <c r="C13242">
        <v>1879</v>
      </c>
      <c r="D13242" s="61" t="s">
        <v>1873</v>
      </c>
    </row>
    <row r="13243" spans="1:4" hidden="1" x14ac:dyDescent="0.25">
      <c r="A13243" s="61" t="s">
        <v>179</v>
      </c>
      <c r="B13243" s="61" t="s">
        <v>323</v>
      </c>
      <c r="C13243">
        <v>1880</v>
      </c>
      <c r="D13243" s="61" t="s">
        <v>1873</v>
      </c>
    </row>
    <row r="13244" spans="1:4" hidden="1" x14ac:dyDescent="0.25">
      <c r="A13244" s="61" t="s">
        <v>179</v>
      </c>
      <c r="B13244" s="61" t="s">
        <v>323</v>
      </c>
      <c r="C13244">
        <v>1881</v>
      </c>
      <c r="D13244" s="61" t="s">
        <v>1873</v>
      </c>
    </row>
    <row r="13245" spans="1:4" hidden="1" x14ac:dyDescent="0.25">
      <c r="A13245" s="61" t="s">
        <v>179</v>
      </c>
      <c r="B13245" s="61" t="s">
        <v>323</v>
      </c>
      <c r="C13245">
        <v>1882</v>
      </c>
      <c r="D13245" s="61" t="s">
        <v>1873</v>
      </c>
    </row>
    <row r="13246" spans="1:4" hidden="1" x14ac:dyDescent="0.25">
      <c r="A13246" s="61" t="s">
        <v>179</v>
      </c>
      <c r="B13246" s="61" t="s">
        <v>323</v>
      </c>
      <c r="C13246">
        <v>1883</v>
      </c>
      <c r="D13246" s="61" t="s">
        <v>1873</v>
      </c>
    </row>
    <row r="13247" spans="1:4" hidden="1" x14ac:dyDescent="0.25">
      <c r="A13247" s="61" t="s">
        <v>179</v>
      </c>
      <c r="B13247" s="61" t="s">
        <v>323</v>
      </c>
      <c r="C13247">
        <v>1884</v>
      </c>
      <c r="D13247" s="61" t="s">
        <v>1873</v>
      </c>
    </row>
    <row r="13248" spans="1:4" hidden="1" x14ac:dyDescent="0.25">
      <c r="A13248" s="61" t="s">
        <v>179</v>
      </c>
      <c r="B13248" s="61" t="s">
        <v>323</v>
      </c>
      <c r="C13248">
        <v>1885</v>
      </c>
      <c r="D13248" s="61" t="s">
        <v>1873</v>
      </c>
    </row>
    <row r="13249" spans="1:4" hidden="1" x14ac:dyDescent="0.25">
      <c r="A13249" s="61" t="s">
        <v>179</v>
      </c>
      <c r="B13249" s="61" t="s">
        <v>323</v>
      </c>
      <c r="C13249">
        <v>1886</v>
      </c>
      <c r="D13249" s="61" t="s">
        <v>1873</v>
      </c>
    </row>
    <row r="13250" spans="1:4" hidden="1" x14ac:dyDescent="0.25">
      <c r="A13250" s="61" t="s">
        <v>179</v>
      </c>
      <c r="B13250" s="61" t="s">
        <v>323</v>
      </c>
      <c r="C13250">
        <v>1887</v>
      </c>
      <c r="D13250" s="61" t="s">
        <v>1873</v>
      </c>
    </row>
    <row r="13251" spans="1:4" hidden="1" x14ac:dyDescent="0.25">
      <c r="A13251" s="61" t="s">
        <v>179</v>
      </c>
      <c r="B13251" s="61" t="s">
        <v>323</v>
      </c>
      <c r="C13251">
        <v>1888</v>
      </c>
      <c r="D13251" s="61" t="s">
        <v>1873</v>
      </c>
    </row>
    <row r="13252" spans="1:4" hidden="1" x14ac:dyDescent="0.25">
      <c r="A13252" s="61" t="s">
        <v>179</v>
      </c>
      <c r="B13252" s="61" t="s">
        <v>323</v>
      </c>
      <c r="C13252">
        <v>1889</v>
      </c>
      <c r="D13252" s="61" t="s">
        <v>1873</v>
      </c>
    </row>
    <row r="13253" spans="1:4" hidden="1" x14ac:dyDescent="0.25">
      <c r="A13253" s="61" t="s">
        <v>179</v>
      </c>
      <c r="B13253" s="61" t="s">
        <v>323</v>
      </c>
      <c r="C13253">
        <v>1890</v>
      </c>
      <c r="D13253" s="61" t="s">
        <v>1873</v>
      </c>
    </row>
    <row r="13254" spans="1:4" hidden="1" x14ac:dyDescent="0.25">
      <c r="A13254" s="61" t="s">
        <v>179</v>
      </c>
      <c r="B13254" s="61" t="s">
        <v>323</v>
      </c>
      <c r="C13254">
        <v>1891</v>
      </c>
      <c r="D13254" s="61" t="s">
        <v>1873</v>
      </c>
    </row>
    <row r="13255" spans="1:4" hidden="1" x14ac:dyDescent="0.25">
      <c r="A13255" s="61" t="s">
        <v>179</v>
      </c>
      <c r="B13255" s="61" t="s">
        <v>323</v>
      </c>
      <c r="C13255">
        <v>1892</v>
      </c>
      <c r="D13255" s="61" t="s">
        <v>1873</v>
      </c>
    </row>
    <row r="13256" spans="1:4" hidden="1" x14ac:dyDescent="0.25">
      <c r="A13256" s="61" t="s">
        <v>179</v>
      </c>
      <c r="B13256" s="61" t="s">
        <v>323</v>
      </c>
      <c r="C13256">
        <v>1893</v>
      </c>
      <c r="D13256" s="61" t="s">
        <v>1873</v>
      </c>
    </row>
    <row r="13257" spans="1:4" hidden="1" x14ac:dyDescent="0.25">
      <c r="A13257" s="61" t="s">
        <v>179</v>
      </c>
      <c r="B13257" s="61" t="s">
        <v>323</v>
      </c>
      <c r="C13257">
        <v>1894</v>
      </c>
      <c r="D13257" s="61" t="s">
        <v>1873</v>
      </c>
    </row>
    <row r="13258" spans="1:4" hidden="1" x14ac:dyDescent="0.25">
      <c r="A13258" s="61" t="s">
        <v>179</v>
      </c>
      <c r="B13258" s="61" t="s">
        <v>323</v>
      </c>
      <c r="C13258">
        <v>1895</v>
      </c>
      <c r="D13258" s="61" t="s">
        <v>1873</v>
      </c>
    </row>
    <row r="13259" spans="1:4" hidden="1" x14ac:dyDescent="0.25">
      <c r="A13259" s="61" t="s">
        <v>179</v>
      </c>
      <c r="B13259" s="61" t="s">
        <v>323</v>
      </c>
      <c r="C13259">
        <v>1896</v>
      </c>
      <c r="D13259" s="61" t="s">
        <v>1873</v>
      </c>
    </row>
    <row r="13260" spans="1:4" hidden="1" x14ac:dyDescent="0.25">
      <c r="A13260" s="61" t="s">
        <v>179</v>
      </c>
      <c r="B13260" s="61" t="s">
        <v>323</v>
      </c>
      <c r="C13260">
        <v>1897</v>
      </c>
      <c r="D13260" s="61" t="s">
        <v>1873</v>
      </c>
    </row>
    <row r="13261" spans="1:4" hidden="1" x14ac:dyDescent="0.25">
      <c r="A13261" s="61" t="s">
        <v>179</v>
      </c>
      <c r="B13261" s="61" t="s">
        <v>323</v>
      </c>
      <c r="C13261">
        <v>1898</v>
      </c>
      <c r="D13261" s="61" t="s">
        <v>1873</v>
      </c>
    </row>
    <row r="13262" spans="1:4" hidden="1" x14ac:dyDescent="0.25">
      <c r="A13262" s="61" t="s">
        <v>179</v>
      </c>
      <c r="B13262" s="61" t="s">
        <v>323</v>
      </c>
      <c r="C13262">
        <v>1899</v>
      </c>
      <c r="D13262" s="61" t="s">
        <v>1873</v>
      </c>
    </row>
    <row r="13263" spans="1:4" hidden="1" x14ac:dyDescent="0.25">
      <c r="A13263" s="61" t="s">
        <v>179</v>
      </c>
      <c r="B13263" s="61" t="s">
        <v>323</v>
      </c>
      <c r="C13263">
        <v>1900</v>
      </c>
      <c r="D13263" s="61" t="s">
        <v>2157</v>
      </c>
    </row>
    <row r="13264" spans="1:4" hidden="1" x14ac:dyDescent="0.25">
      <c r="A13264" s="61" t="s">
        <v>179</v>
      </c>
      <c r="B13264" s="61" t="s">
        <v>323</v>
      </c>
      <c r="C13264">
        <v>1901</v>
      </c>
      <c r="D13264" s="61" t="s">
        <v>2157</v>
      </c>
    </row>
    <row r="13265" spans="1:4" hidden="1" x14ac:dyDescent="0.25">
      <c r="A13265" s="61" t="s">
        <v>179</v>
      </c>
      <c r="B13265" s="61" t="s">
        <v>323</v>
      </c>
      <c r="C13265">
        <v>1902</v>
      </c>
      <c r="D13265" s="61" t="s">
        <v>2157</v>
      </c>
    </row>
    <row r="13266" spans="1:4" hidden="1" x14ac:dyDescent="0.25">
      <c r="A13266" s="61" t="s">
        <v>179</v>
      </c>
      <c r="B13266" s="61" t="s">
        <v>323</v>
      </c>
      <c r="C13266">
        <v>1903</v>
      </c>
      <c r="D13266" s="61" t="s">
        <v>2157</v>
      </c>
    </row>
    <row r="13267" spans="1:4" hidden="1" x14ac:dyDescent="0.25">
      <c r="A13267" s="61" t="s">
        <v>179</v>
      </c>
      <c r="B13267" s="61" t="s">
        <v>323</v>
      </c>
      <c r="C13267">
        <v>1904</v>
      </c>
      <c r="D13267" s="61" t="s">
        <v>2157</v>
      </c>
    </row>
    <row r="13268" spans="1:4" hidden="1" x14ac:dyDescent="0.25">
      <c r="A13268" s="61" t="s">
        <v>179</v>
      </c>
      <c r="B13268" s="61" t="s">
        <v>323</v>
      </c>
      <c r="C13268">
        <v>1905</v>
      </c>
      <c r="D13268" s="61" t="s">
        <v>2157</v>
      </c>
    </row>
    <row r="13269" spans="1:4" hidden="1" x14ac:dyDescent="0.25">
      <c r="A13269" s="61" t="s">
        <v>179</v>
      </c>
      <c r="B13269" s="61" t="s">
        <v>323</v>
      </c>
      <c r="C13269">
        <v>1906</v>
      </c>
      <c r="D13269" s="61" t="s">
        <v>2157</v>
      </c>
    </row>
    <row r="13270" spans="1:4" hidden="1" x14ac:dyDescent="0.25">
      <c r="A13270" s="61" t="s">
        <v>179</v>
      </c>
      <c r="B13270" s="61" t="s">
        <v>323</v>
      </c>
      <c r="C13270">
        <v>1907</v>
      </c>
      <c r="D13270" s="61" t="s">
        <v>2157</v>
      </c>
    </row>
    <row r="13271" spans="1:4" hidden="1" x14ac:dyDescent="0.25">
      <c r="A13271" s="61" t="s">
        <v>179</v>
      </c>
      <c r="B13271" s="61" t="s">
        <v>323</v>
      </c>
      <c r="C13271">
        <v>1908</v>
      </c>
      <c r="D13271" s="61" t="s">
        <v>2157</v>
      </c>
    </row>
    <row r="13272" spans="1:4" hidden="1" x14ac:dyDescent="0.25">
      <c r="A13272" s="61" t="s">
        <v>179</v>
      </c>
      <c r="B13272" s="61" t="s">
        <v>323</v>
      </c>
      <c r="C13272">
        <v>1909</v>
      </c>
      <c r="D13272" s="61" t="s">
        <v>2157</v>
      </c>
    </row>
    <row r="13273" spans="1:4" hidden="1" x14ac:dyDescent="0.25">
      <c r="A13273" s="61" t="s">
        <v>179</v>
      </c>
      <c r="B13273" s="61" t="s">
        <v>323</v>
      </c>
      <c r="C13273">
        <v>1910</v>
      </c>
      <c r="D13273" s="61" t="s">
        <v>2158</v>
      </c>
    </row>
    <row r="13274" spans="1:4" hidden="1" x14ac:dyDescent="0.25">
      <c r="A13274" s="61" t="s">
        <v>179</v>
      </c>
      <c r="B13274" s="61" t="s">
        <v>323</v>
      </c>
      <c r="C13274">
        <v>1911</v>
      </c>
      <c r="D13274" s="61" t="s">
        <v>2158</v>
      </c>
    </row>
    <row r="13275" spans="1:4" hidden="1" x14ac:dyDescent="0.25">
      <c r="A13275" s="61" t="s">
        <v>179</v>
      </c>
      <c r="B13275" s="61" t="s">
        <v>323</v>
      </c>
      <c r="C13275">
        <v>1912</v>
      </c>
      <c r="D13275" s="61" t="s">
        <v>2158</v>
      </c>
    </row>
    <row r="13276" spans="1:4" hidden="1" x14ac:dyDescent="0.25">
      <c r="A13276" s="61" t="s">
        <v>179</v>
      </c>
      <c r="B13276" s="61" t="s">
        <v>323</v>
      </c>
      <c r="C13276">
        <v>1913</v>
      </c>
      <c r="D13276" s="61" t="s">
        <v>2158</v>
      </c>
    </row>
    <row r="13277" spans="1:4" hidden="1" x14ac:dyDescent="0.25">
      <c r="A13277" s="61" t="s">
        <v>179</v>
      </c>
      <c r="B13277" s="61" t="s">
        <v>323</v>
      </c>
      <c r="C13277">
        <v>1914</v>
      </c>
      <c r="D13277" s="61" t="s">
        <v>2158</v>
      </c>
    </row>
    <row r="13278" spans="1:4" hidden="1" x14ac:dyDescent="0.25">
      <c r="A13278" s="61" t="s">
        <v>179</v>
      </c>
      <c r="B13278" s="61" t="s">
        <v>323</v>
      </c>
      <c r="C13278">
        <v>1915</v>
      </c>
      <c r="D13278" s="61" t="s">
        <v>2158</v>
      </c>
    </row>
    <row r="13279" spans="1:4" hidden="1" x14ac:dyDescent="0.25">
      <c r="A13279" s="61" t="s">
        <v>179</v>
      </c>
      <c r="B13279" s="61" t="s">
        <v>323</v>
      </c>
      <c r="C13279">
        <v>1916</v>
      </c>
      <c r="D13279" s="61" t="s">
        <v>2158</v>
      </c>
    </row>
    <row r="13280" spans="1:4" hidden="1" x14ac:dyDescent="0.25">
      <c r="A13280" s="61" t="s">
        <v>179</v>
      </c>
      <c r="B13280" s="61" t="s">
        <v>323</v>
      </c>
      <c r="C13280">
        <v>1917</v>
      </c>
      <c r="D13280" s="61" t="s">
        <v>2158</v>
      </c>
    </row>
    <row r="13281" spans="1:4" hidden="1" x14ac:dyDescent="0.25">
      <c r="A13281" s="61" t="s">
        <v>179</v>
      </c>
      <c r="B13281" s="61" t="s">
        <v>323</v>
      </c>
      <c r="C13281">
        <v>1918</v>
      </c>
      <c r="D13281" s="61" t="s">
        <v>2158</v>
      </c>
    </row>
    <row r="13282" spans="1:4" hidden="1" x14ac:dyDescent="0.25">
      <c r="A13282" s="61" t="s">
        <v>179</v>
      </c>
      <c r="B13282" s="61" t="s">
        <v>323</v>
      </c>
      <c r="C13282">
        <v>1919</v>
      </c>
      <c r="D13282" s="61" t="s">
        <v>2158</v>
      </c>
    </row>
    <row r="13283" spans="1:4" hidden="1" x14ac:dyDescent="0.25">
      <c r="A13283" s="61" t="s">
        <v>179</v>
      </c>
      <c r="B13283" s="61" t="s">
        <v>323</v>
      </c>
      <c r="C13283">
        <v>1920</v>
      </c>
      <c r="D13283" s="61" t="s">
        <v>2158</v>
      </c>
    </row>
    <row r="13284" spans="1:4" hidden="1" x14ac:dyDescent="0.25">
      <c r="A13284" s="61" t="s">
        <v>179</v>
      </c>
      <c r="B13284" s="61" t="s">
        <v>323</v>
      </c>
      <c r="C13284">
        <v>1921</v>
      </c>
      <c r="D13284" s="61" t="s">
        <v>2158</v>
      </c>
    </row>
    <row r="13285" spans="1:4" hidden="1" x14ac:dyDescent="0.25">
      <c r="A13285" s="61" t="s">
        <v>179</v>
      </c>
      <c r="B13285" s="61" t="s">
        <v>323</v>
      </c>
      <c r="C13285">
        <v>1922</v>
      </c>
      <c r="D13285" s="61" t="s">
        <v>2158</v>
      </c>
    </row>
    <row r="13286" spans="1:4" hidden="1" x14ac:dyDescent="0.25">
      <c r="A13286" s="61" t="s">
        <v>179</v>
      </c>
      <c r="B13286" s="61" t="s">
        <v>323</v>
      </c>
      <c r="C13286">
        <v>1923</v>
      </c>
      <c r="D13286" s="61" t="s">
        <v>2158</v>
      </c>
    </row>
    <row r="13287" spans="1:4" hidden="1" x14ac:dyDescent="0.25">
      <c r="A13287" s="61" t="s">
        <v>179</v>
      </c>
      <c r="B13287" s="61" t="s">
        <v>323</v>
      </c>
      <c r="C13287">
        <v>1924</v>
      </c>
      <c r="D13287" s="61" t="s">
        <v>2158</v>
      </c>
    </row>
    <row r="13288" spans="1:4" hidden="1" x14ac:dyDescent="0.25">
      <c r="A13288" s="61" t="s">
        <v>179</v>
      </c>
      <c r="B13288" s="61" t="s">
        <v>323</v>
      </c>
      <c r="C13288">
        <v>1925</v>
      </c>
      <c r="D13288" s="61" t="s">
        <v>2159</v>
      </c>
    </row>
    <row r="13289" spans="1:4" hidden="1" x14ac:dyDescent="0.25">
      <c r="A13289" s="61" t="s">
        <v>179</v>
      </c>
      <c r="B13289" s="61" t="s">
        <v>323</v>
      </c>
      <c r="C13289">
        <v>1926</v>
      </c>
      <c r="D13289" s="61" t="s">
        <v>2159</v>
      </c>
    </row>
    <row r="13290" spans="1:4" hidden="1" x14ac:dyDescent="0.25">
      <c r="A13290" s="61" t="s">
        <v>179</v>
      </c>
      <c r="B13290" s="61" t="s">
        <v>323</v>
      </c>
      <c r="C13290">
        <v>1927</v>
      </c>
      <c r="D13290" s="61" t="s">
        <v>2159</v>
      </c>
    </row>
    <row r="13291" spans="1:4" hidden="1" x14ac:dyDescent="0.25">
      <c r="A13291" s="61" t="s">
        <v>179</v>
      </c>
      <c r="B13291" s="61" t="s">
        <v>323</v>
      </c>
      <c r="C13291">
        <v>1928</v>
      </c>
      <c r="D13291" s="61" t="s">
        <v>2159</v>
      </c>
    </row>
    <row r="13292" spans="1:4" hidden="1" x14ac:dyDescent="0.25">
      <c r="A13292" s="61" t="s">
        <v>179</v>
      </c>
      <c r="B13292" s="61" t="s">
        <v>323</v>
      </c>
      <c r="C13292">
        <v>1929</v>
      </c>
      <c r="D13292" s="61" t="s">
        <v>2159</v>
      </c>
    </row>
    <row r="13293" spans="1:4" hidden="1" x14ac:dyDescent="0.25">
      <c r="A13293" s="61" t="s">
        <v>179</v>
      </c>
      <c r="B13293" s="61" t="s">
        <v>323</v>
      </c>
      <c r="C13293">
        <v>1930</v>
      </c>
      <c r="D13293" s="61" t="s">
        <v>2159</v>
      </c>
    </row>
    <row r="13294" spans="1:4" hidden="1" x14ac:dyDescent="0.25">
      <c r="A13294" s="61" t="s">
        <v>179</v>
      </c>
      <c r="B13294" s="61" t="s">
        <v>323</v>
      </c>
      <c r="C13294">
        <v>1931</v>
      </c>
      <c r="D13294" s="61" t="s">
        <v>2159</v>
      </c>
    </row>
    <row r="13295" spans="1:4" hidden="1" x14ac:dyDescent="0.25">
      <c r="A13295" s="61" t="s">
        <v>179</v>
      </c>
      <c r="B13295" s="61" t="s">
        <v>323</v>
      </c>
      <c r="C13295">
        <v>1932</v>
      </c>
      <c r="D13295" s="61" t="s">
        <v>2159</v>
      </c>
    </row>
    <row r="13296" spans="1:4" hidden="1" x14ac:dyDescent="0.25">
      <c r="A13296" s="61" t="s">
        <v>179</v>
      </c>
      <c r="B13296" s="61" t="s">
        <v>323</v>
      </c>
      <c r="C13296">
        <v>1933</v>
      </c>
      <c r="D13296" s="61" t="s">
        <v>2159</v>
      </c>
    </row>
    <row r="13297" spans="1:4" hidden="1" x14ac:dyDescent="0.25">
      <c r="A13297" s="61" t="s">
        <v>179</v>
      </c>
      <c r="B13297" s="61" t="s">
        <v>323</v>
      </c>
      <c r="C13297">
        <v>1934</v>
      </c>
      <c r="D13297" s="61" t="s">
        <v>2159</v>
      </c>
    </row>
    <row r="13298" spans="1:4" hidden="1" x14ac:dyDescent="0.25">
      <c r="A13298" s="61" t="s">
        <v>179</v>
      </c>
      <c r="B13298" s="61" t="s">
        <v>323</v>
      </c>
      <c r="C13298">
        <v>1935</v>
      </c>
      <c r="D13298" s="61" t="s">
        <v>2160</v>
      </c>
    </row>
    <row r="13299" spans="1:4" hidden="1" x14ac:dyDescent="0.25">
      <c r="A13299" s="61" t="s">
        <v>179</v>
      </c>
      <c r="B13299" s="61" t="s">
        <v>323</v>
      </c>
      <c r="C13299">
        <v>1936</v>
      </c>
      <c r="D13299" s="61" t="s">
        <v>2160</v>
      </c>
    </row>
    <row r="13300" spans="1:4" hidden="1" x14ac:dyDescent="0.25">
      <c r="A13300" s="61" t="s">
        <v>179</v>
      </c>
      <c r="B13300" s="61" t="s">
        <v>323</v>
      </c>
      <c r="C13300">
        <v>1937</v>
      </c>
      <c r="D13300" s="61" t="s">
        <v>2160</v>
      </c>
    </row>
    <row r="13301" spans="1:4" hidden="1" x14ac:dyDescent="0.25">
      <c r="A13301" s="61" t="s">
        <v>179</v>
      </c>
      <c r="B13301" s="61" t="s">
        <v>323</v>
      </c>
      <c r="C13301">
        <v>1938</v>
      </c>
      <c r="D13301" s="61" t="s">
        <v>2160</v>
      </c>
    </row>
    <row r="13302" spans="1:4" hidden="1" x14ac:dyDescent="0.25">
      <c r="A13302" s="61" t="s">
        <v>179</v>
      </c>
      <c r="B13302" s="61" t="s">
        <v>323</v>
      </c>
      <c r="C13302">
        <v>1939</v>
      </c>
      <c r="D13302" s="61" t="s">
        <v>2160</v>
      </c>
    </row>
    <row r="13303" spans="1:4" hidden="1" x14ac:dyDescent="0.25">
      <c r="A13303" s="61" t="s">
        <v>179</v>
      </c>
      <c r="B13303" s="61" t="s">
        <v>323</v>
      </c>
      <c r="C13303">
        <v>1940</v>
      </c>
      <c r="D13303" s="61" t="s">
        <v>2160</v>
      </c>
    </row>
    <row r="13304" spans="1:4" hidden="1" x14ac:dyDescent="0.25">
      <c r="A13304" s="61" t="s">
        <v>179</v>
      </c>
      <c r="B13304" s="61" t="s">
        <v>323</v>
      </c>
      <c r="C13304">
        <v>1941</v>
      </c>
      <c r="D13304" s="61" t="s">
        <v>2160</v>
      </c>
    </row>
    <row r="13305" spans="1:4" hidden="1" x14ac:dyDescent="0.25">
      <c r="A13305" s="61" t="s">
        <v>179</v>
      </c>
      <c r="B13305" s="61" t="s">
        <v>323</v>
      </c>
      <c r="C13305">
        <v>1942</v>
      </c>
      <c r="D13305" s="61" t="s">
        <v>2160</v>
      </c>
    </row>
    <row r="13306" spans="1:4" hidden="1" x14ac:dyDescent="0.25">
      <c r="A13306" s="61" t="s">
        <v>179</v>
      </c>
      <c r="B13306" s="61" t="s">
        <v>323</v>
      </c>
      <c r="C13306">
        <v>1943</v>
      </c>
      <c r="D13306" s="61" t="s">
        <v>2160</v>
      </c>
    </row>
    <row r="13307" spans="1:4" hidden="1" x14ac:dyDescent="0.25">
      <c r="A13307" s="61" t="s">
        <v>179</v>
      </c>
      <c r="B13307" s="61" t="s">
        <v>323</v>
      </c>
      <c r="C13307">
        <v>1944</v>
      </c>
      <c r="D13307" s="61" t="s">
        <v>2160</v>
      </c>
    </row>
    <row r="13308" spans="1:4" hidden="1" x14ac:dyDescent="0.25">
      <c r="A13308" s="61" t="s">
        <v>179</v>
      </c>
      <c r="B13308" s="61" t="s">
        <v>323</v>
      </c>
      <c r="C13308">
        <v>1945</v>
      </c>
      <c r="D13308" s="61" t="s">
        <v>2160</v>
      </c>
    </row>
    <row r="13309" spans="1:4" hidden="1" x14ac:dyDescent="0.25">
      <c r="A13309" s="61" t="s">
        <v>179</v>
      </c>
      <c r="B13309" s="61" t="s">
        <v>323</v>
      </c>
      <c r="C13309">
        <v>1946</v>
      </c>
      <c r="D13309" s="61" t="s">
        <v>2160</v>
      </c>
    </row>
    <row r="13310" spans="1:4" hidden="1" x14ac:dyDescent="0.25">
      <c r="A13310" s="61" t="s">
        <v>179</v>
      </c>
      <c r="B13310" s="61" t="s">
        <v>323</v>
      </c>
      <c r="C13310">
        <v>1947</v>
      </c>
      <c r="D13310" s="61" t="s">
        <v>2394</v>
      </c>
    </row>
    <row r="13311" spans="1:4" hidden="1" x14ac:dyDescent="0.25">
      <c r="A13311" s="61" t="s">
        <v>179</v>
      </c>
      <c r="B13311" s="61" t="s">
        <v>323</v>
      </c>
      <c r="C13311">
        <v>1948</v>
      </c>
      <c r="D13311" s="61" t="s">
        <v>2887</v>
      </c>
    </row>
    <row r="13312" spans="1:4" hidden="1" x14ac:dyDescent="0.25">
      <c r="A13312" s="61" t="s">
        <v>179</v>
      </c>
      <c r="B13312" s="61" t="s">
        <v>323</v>
      </c>
      <c r="C13312">
        <v>1949</v>
      </c>
      <c r="D13312" s="61" t="s">
        <v>2887</v>
      </c>
    </row>
    <row r="13313" spans="1:4" hidden="1" x14ac:dyDescent="0.25">
      <c r="A13313" s="61" t="s">
        <v>179</v>
      </c>
      <c r="B13313" s="61" t="s">
        <v>323</v>
      </c>
      <c r="C13313">
        <v>1950</v>
      </c>
      <c r="D13313" s="61" t="s">
        <v>1795</v>
      </c>
    </row>
    <row r="13314" spans="1:4" hidden="1" x14ac:dyDescent="0.25">
      <c r="A13314" s="61" t="s">
        <v>179</v>
      </c>
      <c r="B13314" s="61" t="s">
        <v>323</v>
      </c>
      <c r="C13314">
        <v>1951</v>
      </c>
      <c r="D13314" s="61" t="s">
        <v>1795</v>
      </c>
    </row>
    <row r="13315" spans="1:4" hidden="1" x14ac:dyDescent="0.25">
      <c r="A13315" s="61" t="s">
        <v>179</v>
      </c>
      <c r="B13315" s="61" t="s">
        <v>323</v>
      </c>
      <c r="C13315">
        <v>1952</v>
      </c>
      <c r="D13315" s="61" t="s">
        <v>1795</v>
      </c>
    </row>
    <row r="13316" spans="1:4" hidden="1" x14ac:dyDescent="0.25">
      <c r="A13316" s="61" t="s">
        <v>179</v>
      </c>
      <c r="B13316" s="61" t="s">
        <v>323</v>
      </c>
      <c r="C13316">
        <v>1953</v>
      </c>
      <c r="D13316" s="61" t="s">
        <v>1795</v>
      </c>
    </row>
    <row r="13317" spans="1:4" hidden="1" x14ac:dyDescent="0.25">
      <c r="A13317" s="61" t="s">
        <v>179</v>
      </c>
      <c r="B13317" s="61" t="s">
        <v>323</v>
      </c>
      <c r="C13317">
        <v>1954</v>
      </c>
      <c r="D13317" s="61" t="s">
        <v>1795</v>
      </c>
    </row>
    <row r="13318" spans="1:4" hidden="1" x14ac:dyDescent="0.25">
      <c r="A13318" s="61" t="s">
        <v>179</v>
      </c>
      <c r="B13318" s="61" t="s">
        <v>323</v>
      </c>
      <c r="C13318">
        <v>1955</v>
      </c>
      <c r="D13318" s="61" t="s">
        <v>1795</v>
      </c>
    </row>
    <row r="13319" spans="1:4" hidden="1" x14ac:dyDescent="0.25">
      <c r="A13319" s="61" t="s">
        <v>179</v>
      </c>
      <c r="B13319" s="61" t="s">
        <v>323</v>
      </c>
      <c r="C13319">
        <v>1956</v>
      </c>
      <c r="D13319" s="61" t="s">
        <v>1795</v>
      </c>
    </row>
    <row r="13320" spans="1:4" hidden="1" x14ac:dyDescent="0.25">
      <c r="A13320" s="61" t="s">
        <v>179</v>
      </c>
      <c r="B13320" s="61" t="s">
        <v>323</v>
      </c>
      <c r="C13320">
        <v>1957</v>
      </c>
      <c r="D13320" s="61" t="s">
        <v>1795</v>
      </c>
    </row>
    <row r="13321" spans="1:4" hidden="1" x14ac:dyDescent="0.25">
      <c r="A13321" s="61" t="s">
        <v>179</v>
      </c>
      <c r="B13321" s="61" t="s">
        <v>323</v>
      </c>
      <c r="C13321">
        <v>1958</v>
      </c>
      <c r="D13321" s="61" t="s">
        <v>1795</v>
      </c>
    </row>
    <row r="13322" spans="1:4" hidden="1" x14ac:dyDescent="0.25">
      <c r="A13322" s="61" t="s">
        <v>179</v>
      </c>
      <c r="B13322" s="61" t="s">
        <v>323</v>
      </c>
      <c r="C13322">
        <v>1959</v>
      </c>
      <c r="D13322" s="61" t="s">
        <v>1795</v>
      </c>
    </row>
    <row r="13323" spans="1:4" hidden="1" x14ac:dyDescent="0.25">
      <c r="A13323" s="61" t="s">
        <v>179</v>
      </c>
      <c r="B13323" s="61" t="s">
        <v>323</v>
      </c>
      <c r="C13323">
        <v>1960</v>
      </c>
      <c r="D13323" s="61" t="s">
        <v>1795</v>
      </c>
    </row>
    <row r="13324" spans="1:4" hidden="1" x14ac:dyDescent="0.25">
      <c r="A13324" s="61" t="s">
        <v>179</v>
      </c>
      <c r="B13324" s="61" t="s">
        <v>323</v>
      </c>
      <c r="C13324">
        <v>1961</v>
      </c>
      <c r="D13324" s="61" t="s">
        <v>1795</v>
      </c>
    </row>
    <row r="13325" spans="1:4" hidden="1" x14ac:dyDescent="0.25">
      <c r="A13325" s="61" t="s">
        <v>179</v>
      </c>
      <c r="B13325" s="61" t="s">
        <v>323</v>
      </c>
      <c r="C13325">
        <v>1962</v>
      </c>
      <c r="D13325" s="61" t="s">
        <v>1795</v>
      </c>
    </row>
    <row r="13326" spans="1:4" hidden="1" x14ac:dyDescent="0.25">
      <c r="A13326" s="61" t="s">
        <v>179</v>
      </c>
      <c r="B13326" s="61" t="s">
        <v>323</v>
      </c>
      <c r="C13326">
        <v>1963</v>
      </c>
      <c r="D13326" s="61" t="s">
        <v>1795</v>
      </c>
    </row>
    <row r="13327" spans="1:4" hidden="1" x14ac:dyDescent="0.25">
      <c r="A13327" s="61" t="s">
        <v>179</v>
      </c>
      <c r="B13327" s="61" t="s">
        <v>323</v>
      </c>
      <c r="C13327">
        <v>1964</v>
      </c>
      <c r="D13327" s="61" t="s">
        <v>1795</v>
      </c>
    </row>
    <row r="13328" spans="1:4" hidden="1" x14ac:dyDescent="0.25">
      <c r="A13328" s="61" t="s">
        <v>179</v>
      </c>
      <c r="B13328" s="61" t="s">
        <v>323</v>
      </c>
      <c r="C13328">
        <v>1965</v>
      </c>
      <c r="D13328" s="61" t="s">
        <v>2393</v>
      </c>
    </row>
    <row r="13329" spans="1:4" hidden="1" x14ac:dyDescent="0.25">
      <c r="A13329" s="61" t="s">
        <v>179</v>
      </c>
      <c r="B13329" s="61" t="s">
        <v>323</v>
      </c>
      <c r="C13329">
        <v>1966</v>
      </c>
      <c r="D13329" s="61" t="s">
        <v>2393</v>
      </c>
    </row>
    <row r="13330" spans="1:4" hidden="1" x14ac:dyDescent="0.25">
      <c r="A13330" s="61" t="s">
        <v>179</v>
      </c>
      <c r="B13330" s="61" t="s">
        <v>323</v>
      </c>
      <c r="C13330">
        <v>1967</v>
      </c>
      <c r="D13330" s="61" t="s">
        <v>2262</v>
      </c>
    </row>
    <row r="13331" spans="1:4" hidden="1" x14ac:dyDescent="0.25">
      <c r="A13331" s="61" t="s">
        <v>179</v>
      </c>
      <c r="B13331" s="61" t="s">
        <v>323</v>
      </c>
      <c r="C13331">
        <v>1968</v>
      </c>
      <c r="D13331" s="61" t="s">
        <v>2880</v>
      </c>
    </row>
    <row r="13332" spans="1:4" hidden="1" x14ac:dyDescent="0.25">
      <c r="A13332" s="61" t="s">
        <v>179</v>
      </c>
      <c r="B13332" s="61" t="s">
        <v>323</v>
      </c>
      <c r="C13332">
        <v>1969</v>
      </c>
      <c r="D13332" s="61" t="s">
        <v>2880</v>
      </c>
    </row>
    <row r="13333" spans="1:4" hidden="1" x14ac:dyDescent="0.25">
      <c r="A13333" s="61" t="s">
        <v>179</v>
      </c>
      <c r="B13333" s="61" t="s">
        <v>323</v>
      </c>
      <c r="C13333">
        <v>1970</v>
      </c>
      <c r="D13333" s="61" t="s">
        <v>2370</v>
      </c>
    </row>
    <row r="13334" spans="1:4" hidden="1" x14ac:dyDescent="0.25">
      <c r="A13334" s="61" t="s">
        <v>179</v>
      </c>
      <c r="B13334" s="61" t="s">
        <v>323</v>
      </c>
      <c r="C13334">
        <v>1971</v>
      </c>
      <c r="D13334" s="61" t="s">
        <v>2370</v>
      </c>
    </row>
    <row r="13335" spans="1:4" hidden="1" x14ac:dyDescent="0.25">
      <c r="A13335" s="61" t="s">
        <v>179</v>
      </c>
      <c r="B13335" s="61" t="s">
        <v>323</v>
      </c>
      <c r="C13335">
        <v>1972</v>
      </c>
      <c r="D13335" s="61" t="s">
        <v>2370</v>
      </c>
    </row>
    <row r="13336" spans="1:4" hidden="1" x14ac:dyDescent="0.25">
      <c r="A13336" s="61" t="s">
        <v>179</v>
      </c>
      <c r="B13336" s="61" t="s">
        <v>323</v>
      </c>
      <c r="C13336">
        <v>1973</v>
      </c>
      <c r="D13336" s="61" t="s">
        <v>2370</v>
      </c>
    </row>
    <row r="13337" spans="1:4" hidden="1" x14ac:dyDescent="0.25">
      <c r="A13337" s="61" t="s">
        <v>179</v>
      </c>
      <c r="B13337" s="61" t="s">
        <v>323</v>
      </c>
      <c r="C13337">
        <v>1974</v>
      </c>
      <c r="D13337" s="61" t="s">
        <v>2370</v>
      </c>
    </row>
    <row r="13338" spans="1:4" hidden="1" x14ac:dyDescent="0.25">
      <c r="A13338" s="61" t="s">
        <v>179</v>
      </c>
      <c r="B13338" s="61" t="s">
        <v>323</v>
      </c>
      <c r="C13338">
        <v>1975</v>
      </c>
      <c r="D13338" s="61" t="s">
        <v>2509</v>
      </c>
    </row>
    <row r="13339" spans="1:4" hidden="1" x14ac:dyDescent="0.25">
      <c r="A13339" s="61" t="s">
        <v>179</v>
      </c>
      <c r="B13339" s="61" t="s">
        <v>323</v>
      </c>
      <c r="C13339">
        <v>1976</v>
      </c>
      <c r="D13339" s="61" t="s">
        <v>2329</v>
      </c>
    </row>
    <row r="13340" spans="1:4" hidden="1" x14ac:dyDescent="0.25">
      <c r="A13340" s="61" t="s">
        <v>179</v>
      </c>
      <c r="B13340" s="61" t="s">
        <v>323</v>
      </c>
      <c r="C13340">
        <v>1977</v>
      </c>
      <c r="D13340" s="61" t="s">
        <v>2898</v>
      </c>
    </row>
    <row r="13341" spans="1:4" hidden="1" x14ac:dyDescent="0.25">
      <c r="A13341" s="61" t="s">
        <v>179</v>
      </c>
      <c r="B13341" s="61" t="s">
        <v>323</v>
      </c>
      <c r="C13341">
        <v>1978</v>
      </c>
      <c r="D13341" s="61" t="s">
        <v>2365</v>
      </c>
    </row>
    <row r="13342" spans="1:4" hidden="1" x14ac:dyDescent="0.25">
      <c r="A13342" s="61" t="s">
        <v>179</v>
      </c>
      <c r="B13342" s="61" t="s">
        <v>323</v>
      </c>
      <c r="C13342">
        <v>1979</v>
      </c>
      <c r="D13342" s="61" t="s">
        <v>1842</v>
      </c>
    </row>
    <row r="13343" spans="1:4" hidden="1" x14ac:dyDescent="0.25">
      <c r="A13343" s="61" t="s">
        <v>179</v>
      </c>
      <c r="B13343" s="61" t="s">
        <v>323</v>
      </c>
      <c r="C13343">
        <v>1980</v>
      </c>
      <c r="D13343" s="61" t="s">
        <v>2929</v>
      </c>
    </row>
    <row r="13344" spans="1:4" hidden="1" x14ac:dyDescent="0.25">
      <c r="A13344" s="61" t="s">
        <v>179</v>
      </c>
      <c r="B13344" s="61" t="s">
        <v>323</v>
      </c>
      <c r="C13344">
        <v>1981</v>
      </c>
      <c r="D13344" s="61" t="s">
        <v>2929</v>
      </c>
    </row>
    <row r="13345" spans="1:4" hidden="1" x14ac:dyDescent="0.25">
      <c r="A13345" s="61" t="s">
        <v>179</v>
      </c>
      <c r="B13345" s="61" t="s">
        <v>323</v>
      </c>
      <c r="C13345">
        <v>1982</v>
      </c>
      <c r="D13345" s="61" t="s">
        <v>2929</v>
      </c>
    </row>
    <row r="13346" spans="1:4" hidden="1" x14ac:dyDescent="0.25">
      <c r="A13346" s="61" t="s">
        <v>179</v>
      </c>
      <c r="B13346" s="61" t="s">
        <v>323</v>
      </c>
      <c r="C13346">
        <v>1983</v>
      </c>
      <c r="D13346" s="61" t="s">
        <v>2929</v>
      </c>
    </row>
    <row r="13347" spans="1:4" hidden="1" x14ac:dyDescent="0.25">
      <c r="A13347" s="61" t="s">
        <v>179</v>
      </c>
      <c r="B13347" s="61" t="s">
        <v>323</v>
      </c>
      <c r="C13347">
        <v>1984</v>
      </c>
      <c r="D13347" s="61" t="s">
        <v>2929</v>
      </c>
    </row>
    <row r="13348" spans="1:4" hidden="1" x14ac:dyDescent="0.25">
      <c r="A13348" s="61" t="s">
        <v>179</v>
      </c>
      <c r="B13348" s="61" t="s">
        <v>323</v>
      </c>
      <c r="C13348">
        <v>1985</v>
      </c>
      <c r="D13348" s="61" t="s">
        <v>2929</v>
      </c>
    </row>
    <row r="13349" spans="1:4" hidden="1" x14ac:dyDescent="0.25">
      <c r="A13349" s="61" t="s">
        <v>179</v>
      </c>
      <c r="B13349" s="61" t="s">
        <v>323</v>
      </c>
      <c r="C13349">
        <v>1986</v>
      </c>
      <c r="D13349" s="61" t="s">
        <v>2929</v>
      </c>
    </row>
    <row r="13350" spans="1:4" hidden="1" x14ac:dyDescent="0.25">
      <c r="A13350" s="61" t="s">
        <v>179</v>
      </c>
      <c r="B13350" s="61" t="s">
        <v>323</v>
      </c>
      <c r="C13350">
        <v>1987</v>
      </c>
      <c r="D13350" s="61" t="s">
        <v>2900</v>
      </c>
    </row>
    <row r="13351" spans="1:4" hidden="1" x14ac:dyDescent="0.25">
      <c r="A13351" s="61" t="s">
        <v>179</v>
      </c>
      <c r="B13351" s="61" t="s">
        <v>323</v>
      </c>
      <c r="C13351">
        <v>1988</v>
      </c>
      <c r="D13351" s="61" t="s">
        <v>2900</v>
      </c>
    </row>
    <row r="13352" spans="1:4" hidden="1" x14ac:dyDescent="0.25">
      <c r="A13352" s="61" t="s">
        <v>179</v>
      </c>
      <c r="B13352" s="61" t="s">
        <v>323</v>
      </c>
      <c r="C13352">
        <v>1989</v>
      </c>
      <c r="D13352" s="61" t="s">
        <v>2900</v>
      </c>
    </row>
    <row r="13353" spans="1:4" hidden="1" x14ac:dyDescent="0.25">
      <c r="A13353" s="61" t="s">
        <v>179</v>
      </c>
      <c r="B13353" s="61" t="s">
        <v>323</v>
      </c>
      <c r="C13353">
        <v>1990</v>
      </c>
      <c r="D13353" s="61" t="s">
        <v>2900</v>
      </c>
    </row>
    <row r="13354" spans="1:4" hidden="1" x14ac:dyDescent="0.25">
      <c r="A13354" s="61" t="s">
        <v>179</v>
      </c>
      <c r="B13354" s="61" t="s">
        <v>323</v>
      </c>
      <c r="C13354">
        <v>1991</v>
      </c>
      <c r="D13354" s="61" t="s">
        <v>2356</v>
      </c>
    </row>
    <row r="13355" spans="1:4" hidden="1" x14ac:dyDescent="0.25">
      <c r="A13355" s="61" t="s">
        <v>179</v>
      </c>
      <c r="B13355" s="61" t="s">
        <v>323</v>
      </c>
      <c r="C13355">
        <v>1992</v>
      </c>
      <c r="D13355" s="61" t="s">
        <v>2930</v>
      </c>
    </row>
    <row r="13356" spans="1:4" hidden="1" x14ac:dyDescent="0.25">
      <c r="A13356" s="61" t="s">
        <v>179</v>
      </c>
      <c r="B13356" s="61" t="s">
        <v>323</v>
      </c>
      <c r="C13356">
        <v>1993</v>
      </c>
      <c r="D13356" s="61" t="s">
        <v>1737</v>
      </c>
    </row>
    <row r="13357" spans="1:4" hidden="1" x14ac:dyDescent="0.25">
      <c r="A13357" s="61" t="s">
        <v>179</v>
      </c>
      <c r="B13357" s="61" t="s">
        <v>323</v>
      </c>
      <c r="C13357">
        <v>1994</v>
      </c>
      <c r="D13357" s="61" t="s">
        <v>1737</v>
      </c>
    </row>
    <row r="13358" spans="1:4" hidden="1" x14ac:dyDescent="0.25">
      <c r="A13358" s="61" t="s">
        <v>179</v>
      </c>
      <c r="B13358" s="61" t="s">
        <v>323</v>
      </c>
      <c r="C13358">
        <v>1995</v>
      </c>
      <c r="D13358" s="61" t="s">
        <v>1737</v>
      </c>
    </row>
    <row r="13359" spans="1:4" hidden="1" x14ac:dyDescent="0.25">
      <c r="A13359" s="61" t="s">
        <v>179</v>
      </c>
      <c r="B13359" s="61" t="s">
        <v>323</v>
      </c>
      <c r="C13359">
        <v>1996</v>
      </c>
      <c r="D13359" s="61" t="s">
        <v>2430</v>
      </c>
    </row>
    <row r="13360" spans="1:4" hidden="1" x14ac:dyDescent="0.25">
      <c r="A13360" s="61" t="s">
        <v>179</v>
      </c>
      <c r="B13360" s="61" t="s">
        <v>323</v>
      </c>
      <c r="C13360">
        <v>1997</v>
      </c>
      <c r="D13360" s="61" t="s">
        <v>2430</v>
      </c>
    </row>
    <row r="13361" spans="1:4" hidden="1" x14ac:dyDescent="0.25">
      <c r="A13361" s="61" t="s">
        <v>179</v>
      </c>
      <c r="B13361" s="61" t="s">
        <v>323</v>
      </c>
      <c r="C13361">
        <v>1998</v>
      </c>
      <c r="D13361" s="61" t="s">
        <v>2430</v>
      </c>
    </row>
    <row r="13362" spans="1:4" hidden="1" x14ac:dyDescent="0.25">
      <c r="A13362" s="61" t="s">
        <v>179</v>
      </c>
      <c r="B13362" s="61" t="s">
        <v>323</v>
      </c>
      <c r="C13362">
        <v>1999</v>
      </c>
      <c r="D13362" s="61" t="s">
        <v>2257</v>
      </c>
    </row>
    <row r="13363" spans="1:4" hidden="1" x14ac:dyDescent="0.25">
      <c r="A13363" s="61" t="s">
        <v>179</v>
      </c>
      <c r="B13363" s="61" t="s">
        <v>323</v>
      </c>
      <c r="C13363">
        <v>2000</v>
      </c>
      <c r="D13363" s="61" t="s">
        <v>2220</v>
      </c>
    </row>
    <row r="13364" spans="1:4" hidden="1" x14ac:dyDescent="0.25">
      <c r="A13364" s="61" t="s">
        <v>179</v>
      </c>
      <c r="B13364" s="61" t="s">
        <v>323</v>
      </c>
      <c r="C13364">
        <v>2001</v>
      </c>
      <c r="D13364" s="61" t="s">
        <v>2220</v>
      </c>
    </row>
    <row r="13365" spans="1:4" hidden="1" x14ac:dyDescent="0.25">
      <c r="A13365" s="61" t="s">
        <v>179</v>
      </c>
      <c r="B13365" s="61" t="s">
        <v>323</v>
      </c>
      <c r="C13365">
        <v>2002</v>
      </c>
      <c r="D13365" s="61" t="s">
        <v>2220</v>
      </c>
    </row>
    <row r="13366" spans="1:4" hidden="1" x14ac:dyDescent="0.25">
      <c r="A13366" s="61" t="s">
        <v>179</v>
      </c>
      <c r="B13366" s="61" t="s">
        <v>323</v>
      </c>
      <c r="C13366">
        <v>2003</v>
      </c>
      <c r="D13366" s="61" t="s">
        <v>2220</v>
      </c>
    </row>
    <row r="13367" spans="1:4" hidden="1" x14ac:dyDescent="0.25">
      <c r="A13367" s="61" t="s">
        <v>179</v>
      </c>
      <c r="B13367" s="61" t="s">
        <v>323</v>
      </c>
      <c r="C13367">
        <v>2004</v>
      </c>
      <c r="D13367" s="61" t="s">
        <v>2220</v>
      </c>
    </row>
    <row r="13368" spans="1:4" hidden="1" x14ac:dyDescent="0.25">
      <c r="A13368" s="61" t="s">
        <v>179</v>
      </c>
      <c r="B13368" s="61" t="s">
        <v>323</v>
      </c>
      <c r="C13368">
        <v>2005</v>
      </c>
      <c r="D13368" s="61" t="s">
        <v>2219</v>
      </c>
    </row>
    <row r="13369" spans="1:4" hidden="1" x14ac:dyDescent="0.25">
      <c r="A13369" s="61" t="s">
        <v>179</v>
      </c>
      <c r="B13369" s="61" t="s">
        <v>323</v>
      </c>
      <c r="C13369">
        <v>2006</v>
      </c>
      <c r="D13369" s="61" t="s">
        <v>2219</v>
      </c>
    </row>
    <row r="13370" spans="1:4" hidden="1" x14ac:dyDescent="0.25">
      <c r="A13370" s="61" t="s">
        <v>179</v>
      </c>
      <c r="B13370" s="61" t="s">
        <v>323</v>
      </c>
      <c r="C13370">
        <v>2007</v>
      </c>
      <c r="D13370" s="61" t="s">
        <v>2219</v>
      </c>
    </row>
    <row r="13371" spans="1:4" hidden="1" x14ac:dyDescent="0.25">
      <c r="A13371" s="61" t="s">
        <v>179</v>
      </c>
      <c r="B13371" s="61" t="s">
        <v>323</v>
      </c>
      <c r="C13371">
        <v>2008</v>
      </c>
      <c r="D13371" s="61" t="s">
        <v>2219</v>
      </c>
    </row>
    <row r="13372" spans="1:4" hidden="1" x14ac:dyDescent="0.25">
      <c r="A13372" s="61" t="s">
        <v>179</v>
      </c>
      <c r="B13372" s="61" t="s">
        <v>323</v>
      </c>
      <c r="C13372">
        <v>2009</v>
      </c>
      <c r="D13372" s="61" t="s">
        <v>2219</v>
      </c>
    </row>
    <row r="13373" spans="1:4" hidden="1" x14ac:dyDescent="0.25">
      <c r="A13373" s="61" t="s">
        <v>179</v>
      </c>
      <c r="B13373" s="61" t="s">
        <v>323</v>
      </c>
      <c r="C13373">
        <v>2010</v>
      </c>
      <c r="D13373" s="61" t="s">
        <v>2356</v>
      </c>
    </row>
    <row r="13374" spans="1:4" hidden="1" x14ac:dyDescent="0.25">
      <c r="A13374" s="61" t="s">
        <v>179</v>
      </c>
      <c r="B13374" s="61" t="s">
        <v>323</v>
      </c>
      <c r="C13374">
        <v>2011</v>
      </c>
      <c r="D13374" s="61" t="s">
        <v>2356</v>
      </c>
    </row>
    <row r="13375" spans="1:4" hidden="1" x14ac:dyDescent="0.25">
      <c r="A13375" s="61" t="s">
        <v>179</v>
      </c>
      <c r="B13375" s="61" t="s">
        <v>323</v>
      </c>
      <c r="C13375">
        <v>2012</v>
      </c>
      <c r="D13375" s="61" t="s">
        <v>1798</v>
      </c>
    </row>
    <row r="13376" spans="1:4" hidden="1" x14ac:dyDescent="0.25">
      <c r="A13376" s="61" t="s">
        <v>179</v>
      </c>
      <c r="B13376" s="61" t="s">
        <v>323</v>
      </c>
      <c r="C13376">
        <v>2013</v>
      </c>
      <c r="D13376" s="61" t="s">
        <v>2136</v>
      </c>
    </row>
    <row r="13377" spans="1:4" hidden="1" x14ac:dyDescent="0.25">
      <c r="A13377" s="61" t="s">
        <v>179</v>
      </c>
      <c r="B13377" s="61" t="s">
        <v>323</v>
      </c>
      <c r="C13377">
        <v>2014</v>
      </c>
      <c r="D13377" s="61" t="s">
        <v>2922</v>
      </c>
    </row>
    <row r="13378" spans="1:4" hidden="1" x14ac:dyDescent="0.25">
      <c r="A13378" s="61" t="s">
        <v>179</v>
      </c>
      <c r="B13378" s="61" t="s">
        <v>323</v>
      </c>
      <c r="C13378">
        <v>2015</v>
      </c>
      <c r="D13378" s="61" t="s">
        <v>2383</v>
      </c>
    </row>
    <row r="13379" spans="1:4" hidden="1" x14ac:dyDescent="0.25">
      <c r="A13379" s="61" t="s">
        <v>179</v>
      </c>
      <c r="B13379" s="61" t="s">
        <v>323</v>
      </c>
      <c r="C13379">
        <v>2016</v>
      </c>
      <c r="D13379" s="61" t="s">
        <v>2557</v>
      </c>
    </row>
    <row r="13380" spans="1:4" hidden="1" x14ac:dyDescent="0.25">
      <c r="A13380" s="61" t="s">
        <v>179</v>
      </c>
      <c r="B13380" s="61" t="s">
        <v>323</v>
      </c>
      <c r="C13380">
        <v>2017</v>
      </c>
      <c r="D13380" s="61" t="s">
        <v>1836</v>
      </c>
    </row>
    <row r="13381" spans="1:4" hidden="1" x14ac:dyDescent="0.25">
      <c r="A13381" s="61" t="s">
        <v>179</v>
      </c>
      <c r="B13381" s="61" t="s">
        <v>323</v>
      </c>
      <c r="C13381">
        <v>2018</v>
      </c>
      <c r="D13381" s="61" t="s">
        <v>1860</v>
      </c>
    </row>
    <row r="13382" spans="1:4" hidden="1" x14ac:dyDescent="0.25">
      <c r="A13382" s="61" t="s">
        <v>179</v>
      </c>
      <c r="B13382" s="61" t="s">
        <v>323</v>
      </c>
      <c r="C13382">
        <v>2019</v>
      </c>
      <c r="D13382" s="61" t="s">
        <v>1860</v>
      </c>
    </row>
    <row r="13383" spans="1:4" hidden="1" x14ac:dyDescent="0.25">
      <c r="A13383" s="61" t="s">
        <v>179</v>
      </c>
      <c r="B13383" s="61" t="s">
        <v>323</v>
      </c>
      <c r="C13383">
        <v>2020</v>
      </c>
      <c r="D13383" s="61" t="s">
        <v>2169</v>
      </c>
    </row>
    <row r="13384" spans="1:4" hidden="1" x14ac:dyDescent="0.25">
      <c r="A13384" s="61" t="s">
        <v>179</v>
      </c>
      <c r="B13384" s="61" t="s">
        <v>323</v>
      </c>
      <c r="C13384">
        <v>2021</v>
      </c>
      <c r="D13384" s="61" t="s">
        <v>2573</v>
      </c>
    </row>
    <row r="13385" spans="1:4" hidden="1" x14ac:dyDescent="0.25">
      <c r="A13385" s="61" t="s">
        <v>179</v>
      </c>
      <c r="B13385" s="61" t="s">
        <v>323</v>
      </c>
      <c r="C13385">
        <v>2022</v>
      </c>
      <c r="D13385" s="61" t="s">
        <v>2339</v>
      </c>
    </row>
    <row r="13386" spans="1:4" x14ac:dyDescent="0.25">
      <c r="A13386" s="61" t="s">
        <v>179</v>
      </c>
      <c r="B13386" s="61" t="s">
        <v>323</v>
      </c>
      <c r="C13386">
        <v>2023</v>
      </c>
      <c r="D13386" s="61">
        <v>0.41499999999999998</v>
      </c>
    </row>
    <row r="13387" spans="1:4" hidden="1" x14ac:dyDescent="0.25">
      <c r="A13387" s="61" t="s">
        <v>175</v>
      </c>
      <c r="B13387" s="61" t="s">
        <v>322</v>
      </c>
      <c r="C13387">
        <v>1800</v>
      </c>
      <c r="D13387" s="61" t="s">
        <v>2101</v>
      </c>
    </row>
    <row r="13388" spans="1:4" hidden="1" x14ac:dyDescent="0.25">
      <c r="A13388" s="61" t="s">
        <v>175</v>
      </c>
      <c r="B13388" s="61" t="s">
        <v>322</v>
      </c>
      <c r="C13388">
        <v>1801</v>
      </c>
      <c r="D13388" s="61" t="s">
        <v>2101</v>
      </c>
    </row>
    <row r="13389" spans="1:4" hidden="1" x14ac:dyDescent="0.25">
      <c r="A13389" s="61" t="s">
        <v>175</v>
      </c>
      <c r="B13389" s="61" t="s">
        <v>322</v>
      </c>
      <c r="C13389">
        <v>1802</v>
      </c>
      <c r="D13389" s="61" t="s">
        <v>2101</v>
      </c>
    </row>
    <row r="13390" spans="1:4" hidden="1" x14ac:dyDescent="0.25">
      <c r="A13390" s="61" t="s">
        <v>175</v>
      </c>
      <c r="B13390" s="61" t="s">
        <v>322</v>
      </c>
      <c r="C13390">
        <v>1803</v>
      </c>
      <c r="D13390" s="61" t="s">
        <v>2101</v>
      </c>
    </row>
    <row r="13391" spans="1:4" hidden="1" x14ac:dyDescent="0.25">
      <c r="A13391" s="61" t="s">
        <v>175</v>
      </c>
      <c r="B13391" s="61" t="s">
        <v>322</v>
      </c>
      <c r="C13391">
        <v>1804</v>
      </c>
      <c r="D13391" s="61" t="s">
        <v>2101</v>
      </c>
    </row>
    <row r="13392" spans="1:4" hidden="1" x14ac:dyDescent="0.25">
      <c r="A13392" s="61" t="s">
        <v>175</v>
      </c>
      <c r="B13392" s="61" t="s">
        <v>322</v>
      </c>
      <c r="C13392">
        <v>1805</v>
      </c>
      <c r="D13392" s="61" t="s">
        <v>2101</v>
      </c>
    </row>
    <row r="13393" spans="1:4" hidden="1" x14ac:dyDescent="0.25">
      <c r="A13393" s="61" t="s">
        <v>175</v>
      </c>
      <c r="B13393" s="61" t="s">
        <v>322</v>
      </c>
      <c r="C13393">
        <v>1806</v>
      </c>
      <c r="D13393" s="61" t="s">
        <v>2101</v>
      </c>
    </row>
    <row r="13394" spans="1:4" hidden="1" x14ac:dyDescent="0.25">
      <c r="A13394" s="61" t="s">
        <v>175</v>
      </c>
      <c r="B13394" s="61" t="s">
        <v>322</v>
      </c>
      <c r="C13394">
        <v>1807</v>
      </c>
      <c r="D13394" s="61" t="s">
        <v>2101</v>
      </c>
    </row>
    <row r="13395" spans="1:4" hidden="1" x14ac:dyDescent="0.25">
      <c r="A13395" s="61" t="s">
        <v>175</v>
      </c>
      <c r="B13395" s="61" t="s">
        <v>322</v>
      </c>
      <c r="C13395">
        <v>1808</v>
      </c>
      <c r="D13395" s="61" t="s">
        <v>2101</v>
      </c>
    </row>
    <row r="13396" spans="1:4" hidden="1" x14ac:dyDescent="0.25">
      <c r="A13396" s="61" t="s">
        <v>175</v>
      </c>
      <c r="B13396" s="61" t="s">
        <v>322</v>
      </c>
      <c r="C13396">
        <v>1809</v>
      </c>
      <c r="D13396" s="61" t="s">
        <v>2101</v>
      </c>
    </row>
    <row r="13397" spans="1:4" hidden="1" x14ac:dyDescent="0.25">
      <c r="A13397" s="61" t="s">
        <v>175</v>
      </c>
      <c r="B13397" s="61" t="s">
        <v>322</v>
      </c>
      <c r="C13397">
        <v>1810</v>
      </c>
      <c r="D13397" s="61" t="s">
        <v>2101</v>
      </c>
    </row>
    <row r="13398" spans="1:4" hidden="1" x14ac:dyDescent="0.25">
      <c r="A13398" s="61" t="s">
        <v>175</v>
      </c>
      <c r="B13398" s="61" t="s">
        <v>322</v>
      </c>
      <c r="C13398">
        <v>1811</v>
      </c>
      <c r="D13398" s="61" t="s">
        <v>2101</v>
      </c>
    </row>
    <row r="13399" spans="1:4" hidden="1" x14ac:dyDescent="0.25">
      <c r="A13399" s="61" t="s">
        <v>175</v>
      </c>
      <c r="B13399" s="61" t="s">
        <v>322</v>
      </c>
      <c r="C13399">
        <v>1812</v>
      </c>
      <c r="D13399" s="61" t="s">
        <v>2101</v>
      </c>
    </row>
    <row r="13400" spans="1:4" hidden="1" x14ac:dyDescent="0.25">
      <c r="A13400" s="61" t="s">
        <v>175</v>
      </c>
      <c r="B13400" s="61" t="s">
        <v>322</v>
      </c>
      <c r="C13400">
        <v>1813</v>
      </c>
      <c r="D13400" s="61" t="s">
        <v>2101</v>
      </c>
    </row>
    <row r="13401" spans="1:4" hidden="1" x14ac:dyDescent="0.25">
      <c r="A13401" s="61" t="s">
        <v>175</v>
      </c>
      <c r="B13401" s="61" t="s">
        <v>322</v>
      </c>
      <c r="C13401">
        <v>1814</v>
      </c>
      <c r="D13401" s="61" t="s">
        <v>2101</v>
      </c>
    </row>
    <row r="13402" spans="1:4" hidden="1" x14ac:dyDescent="0.25">
      <c r="A13402" s="61" t="s">
        <v>175</v>
      </c>
      <c r="B13402" s="61" t="s">
        <v>322</v>
      </c>
      <c r="C13402">
        <v>1815</v>
      </c>
      <c r="D13402" s="61" t="s">
        <v>2101</v>
      </c>
    </row>
    <row r="13403" spans="1:4" hidden="1" x14ac:dyDescent="0.25">
      <c r="A13403" s="61" t="s">
        <v>175</v>
      </c>
      <c r="B13403" s="61" t="s">
        <v>322</v>
      </c>
      <c r="C13403">
        <v>1816</v>
      </c>
      <c r="D13403" s="61" t="s">
        <v>2454</v>
      </c>
    </row>
    <row r="13404" spans="1:4" hidden="1" x14ac:dyDescent="0.25">
      <c r="A13404" s="61" t="s">
        <v>175</v>
      </c>
      <c r="B13404" s="61" t="s">
        <v>322</v>
      </c>
      <c r="C13404">
        <v>1817</v>
      </c>
      <c r="D13404" s="61" t="s">
        <v>2454</v>
      </c>
    </row>
    <row r="13405" spans="1:4" hidden="1" x14ac:dyDescent="0.25">
      <c r="A13405" s="61" t="s">
        <v>175</v>
      </c>
      <c r="B13405" s="61" t="s">
        <v>322</v>
      </c>
      <c r="C13405">
        <v>1818</v>
      </c>
      <c r="D13405" s="61" t="s">
        <v>2454</v>
      </c>
    </row>
    <row r="13406" spans="1:4" hidden="1" x14ac:dyDescent="0.25">
      <c r="A13406" s="61" t="s">
        <v>175</v>
      </c>
      <c r="B13406" s="61" t="s">
        <v>322</v>
      </c>
      <c r="C13406">
        <v>1819</v>
      </c>
      <c r="D13406" s="61" t="s">
        <v>1512</v>
      </c>
    </row>
    <row r="13407" spans="1:4" hidden="1" x14ac:dyDescent="0.25">
      <c r="A13407" s="61" t="s">
        <v>175</v>
      </c>
      <c r="B13407" s="61" t="s">
        <v>322</v>
      </c>
      <c r="C13407">
        <v>1820</v>
      </c>
      <c r="D13407" s="61" t="s">
        <v>1512</v>
      </c>
    </row>
    <row r="13408" spans="1:4" hidden="1" x14ac:dyDescent="0.25">
      <c r="A13408" s="61" t="s">
        <v>175</v>
      </c>
      <c r="B13408" s="61" t="s">
        <v>322</v>
      </c>
      <c r="C13408">
        <v>1821</v>
      </c>
      <c r="D13408" s="61" t="s">
        <v>1512</v>
      </c>
    </row>
    <row r="13409" spans="1:4" hidden="1" x14ac:dyDescent="0.25">
      <c r="A13409" s="61" t="s">
        <v>175</v>
      </c>
      <c r="B13409" s="61" t="s">
        <v>322</v>
      </c>
      <c r="C13409">
        <v>1822</v>
      </c>
      <c r="D13409" s="61" t="s">
        <v>1512</v>
      </c>
    </row>
    <row r="13410" spans="1:4" hidden="1" x14ac:dyDescent="0.25">
      <c r="A13410" s="61" t="s">
        <v>175</v>
      </c>
      <c r="B13410" s="61" t="s">
        <v>322</v>
      </c>
      <c r="C13410">
        <v>1823</v>
      </c>
      <c r="D13410" s="61" t="s">
        <v>1512</v>
      </c>
    </row>
    <row r="13411" spans="1:4" hidden="1" x14ac:dyDescent="0.25">
      <c r="A13411" s="61" t="s">
        <v>175</v>
      </c>
      <c r="B13411" s="61" t="s">
        <v>322</v>
      </c>
      <c r="C13411">
        <v>1824</v>
      </c>
      <c r="D13411" s="61" t="s">
        <v>1512</v>
      </c>
    </row>
    <row r="13412" spans="1:4" hidden="1" x14ac:dyDescent="0.25">
      <c r="A13412" s="61" t="s">
        <v>175</v>
      </c>
      <c r="B13412" s="61" t="s">
        <v>322</v>
      </c>
      <c r="C13412">
        <v>1825</v>
      </c>
      <c r="D13412" s="61" t="s">
        <v>1512</v>
      </c>
    </row>
    <row r="13413" spans="1:4" hidden="1" x14ac:dyDescent="0.25">
      <c r="A13413" s="61" t="s">
        <v>175</v>
      </c>
      <c r="B13413" s="61" t="s">
        <v>322</v>
      </c>
      <c r="C13413">
        <v>1826</v>
      </c>
      <c r="D13413" s="61" t="s">
        <v>1512</v>
      </c>
    </row>
    <row r="13414" spans="1:4" hidden="1" x14ac:dyDescent="0.25">
      <c r="A13414" s="61" t="s">
        <v>175</v>
      </c>
      <c r="B13414" s="61" t="s">
        <v>322</v>
      </c>
      <c r="C13414">
        <v>1827</v>
      </c>
      <c r="D13414" s="61" t="s">
        <v>1512</v>
      </c>
    </row>
    <row r="13415" spans="1:4" hidden="1" x14ac:dyDescent="0.25">
      <c r="A13415" s="61" t="s">
        <v>175</v>
      </c>
      <c r="B13415" s="61" t="s">
        <v>322</v>
      </c>
      <c r="C13415">
        <v>1828</v>
      </c>
      <c r="D13415" s="61" t="s">
        <v>1512</v>
      </c>
    </row>
    <row r="13416" spans="1:4" hidden="1" x14ac:dyDescent="0.25">
      <c r="A13416" s="61" t="s">
        <v>175</v>
      </c>
      <c r="B13416" s="61" t="s">
        <v>322</v>
      </c>
      <c r="C13416">
        <v>1829</v>
      </c>
      <c r="D13416" s="61" t="s">
        <v>1512</v>
      </c>
    </row>
    <row r="13417" spans="1:4" hidden="1" x14ac:dyDescent="0.25">
      <c r="A13417" s="61" t="s">
        <v>175</v>
      </c>
      <c r="B13417" s="61" t="s">
        <v>322</v>
      </c>
      <c r="C13417">
        <v>1830</v>
      </c>
      <c r="D13417" s="61" t="s">
        <v>1512</v>
      </c>
    </row>
    <row r="13418" spans="1:4" hidden="1" x14ac:dyDescent="0.25">
      <c r="A13418" s="61" t="s">
        <v>175</v>
      </c>
      <c r="B13418" s="61" t="s">
        <v>322</v>
      </c>
      <c r="C13418">
        <v>1831</v>
      </c>
      <c r="D13418" s="61" t="s">
        <v>1512</v>
      </c>
    </row>
    <row r="13419" spans="1:4" hidden="1" x14ac:dyDescent="0.25">
      <c r="A13419" s="61" t="s">
        <v>175</v>
      </c>
      <c r="B13419" s="61" t="s">
        <v>322</v>
      </c>
      <c r="C13419">
        <v>1832</v>
      </c>
      <c r="D13419" s="61" t="s">
        <v>1512</v>
      </c>
    </row>
    <row r="13420" spans="1:4" hidden="1" x14ac:dyDescent="0.25">
      <c r="A13420" s="61" t="s">
        <v>175</v>
      </c>
      <c r="B13420" s="61" t="s">
        <v>322</v>
      </c>
      <c r="C13420">
        <v>1833</v>
      </c>
      <c r="D13420" s="61" t="s">
        <v>1512</v>
      </c>
    </row>
    <row r="13421" spans="1:4" hidden="1" x14ac:dyDescent="0.25">
      <c r="A13421" s="61" t="s">
        <v>175</v>
      </c>
      <c r="B13421" s="61" t="s">
        <v>322</v>
      </c>
      <c r="C13421">
        <v>1834</v>
      </c>
      <c r="D13421" s="61" t="s">
        <v>1512</v>
      </c>
    </row>
    <row r="13422" spans="1:4" hidden="1" x14ac:dyDescent="0.25">
      <c r="A13422" s="61" t="s">
        <v>175</v>
      </c>
      <c r="B13422" s="61" t="s">
        <v>322</v>
      </c>
      <c r="C13422">
        <v>1835</v>
      </c>
      <c r="D13422" s="61" t="s">
        <v>1512</v>
      </c>
    </row>
    <row r="13423" spans="1:4" hidden="1" x14ac:dyDescent="0.25">
      <c r="A13423" s="61" t="s">
        <v>175</v>
      </c>
      <c r="B13423" s="61" t="s">
        <v>322</v>
      </c>
      <c r="C13423">
        <v>1836</v>
      </c>
      <c r="D13423" s="61" t="s">
        <v>1512</v>
      </c>
    </row>
    <row r="13424" spans="1:4" hidden="1" x14ac:dyDescent="0.25">
      <c r="A13424" s="61" t="s">
        <v>175</v>
      </c>
      <c r="B13424" s="61" t="s">
        <v>322</v>
      </c>
      <c r="C13424">
        <v>1837</v>
      </c>
      <c r="D13424" s="61" t="s">
        <v>1512</v>
      </c>
    </row>
    <row r="13425" spans="1:4" hidden="1" x14ac:dyDescent="0.25">
      <c r="A13425" s="61" t="s">
        <v>175</v>
      </c>
      <c r="B13425" s="61" t="s">
        <v>322</v>
      </c>
      <c r="C13425">
        <v>1838</v>
      </c>
      <c r="D13425" s="61" t="s">
        <v>1512</v>
      </c>
    </row>
    <row r="13426" spans="1:4" hidden="1" x14ac:dyDescent="0.25">
      <c r="A13426" s="61" t="s">
        <v>175</v>
      </c>
      <c r="B13426" s="61" t="s">
        <v>322</v>
      </c>
      <c r="C13426">
        <v>1839</v>
      </c>
      <c r="D13426" s="61" t="s">
        <v>1512</v>
      </c>
    </row>
    <row r="13427" spans="1:4" hidden="1" x14ac:dyDescent="0.25">
      <c r="A13427" s="61" t="s">
        <v>175</v>
      </c>
      <c r="B13427" s="61" t="s">
        <v>322</v>
      </c>
      <c r="C13427">
        <v>1840</v>
      </c>
      <c r="D13427" s="61" t="s">
        <v>1512</v>
      </c>
    </row>
    <row r="13428" spans="1:4" hidden="1" x14ac:dyDescent="0.25">
      <c r="A13428" s="61" t="s">
        <v>175</v>
      </c>
      <c r="B13428" s="61" t="s">
        <v>322</v>
      </c>
      <c r="C13428">
        <v>1841</v>
      </c>
      <c r="D13428" s="61" t="s">
        <v>1512</v>
      </c>
    </row>
    <row r="13429" spans="1:4" hidden="1" x14ac:dyDescent="0.25">
      <c r="A13429" s="61" t="s">
        <v>175</v>
      </c>
      <c r="B13429" s="61" t="s">
        <v>322</v>
      </c>
      <c r="C13429">
        <v>1842</v>
      </c>
      <c r="D13429" s="61" t="s">
        <v>1512</v>
      </c>
    </row>
    <row r="13430" spans="1:4" hidden="1" x14ac:dyDescent="0.25">
      <c r="A13430" s="61" t="s">
        <v>175</v>
      </c>
      <c r="B13430" s="61" t="s">
        <v>322</v>
      </c>
      <c r="C13430">
        <v>1843</v>
      </c>
      <c r="D13430" s="61" t="s">
        <v>1512</v>
      </c>
    </row>
    <row r="13431" spans="1:4" hidden="1" x14ac:dyDescent="0.25">
      <c r="A13431" s="61" t="s">
        <v>175</v>
      </c>
      <c r="B13431" s="61" t="s">
        <v>322</v>
      </c>
      <c r="C13431">
        <v>1844</v>
      </c>
      <c r="D13431" s="61" t="s">
        <v>1512</v>
      </c>
    </row>
    <row r="13432" spans="1:4" hidden="1" x14ac:dyDescent="0.25">
      <c r="A13432" s="61" t="s">
        <v>175</v>
      </c>
      <c r="B13432" s="61" t="s">
        <v>322</v>
      </c>
      <c r="C13432">
        <v>1845</v>
      </c>
      <c r="D13432" s="61" t="s">
        <v>1512</v>
      </c>
    </row>
    <row r="13433" spans="1:4" hidden="1" x14ac:dyDescent="0.25">
      <c r="A13433" s="61" t="s">
        <v>175</v>
      </c>
      <c r="B13433" s="61" t="s">
        <v>322</v>
      </c>
      <c r="C13433">
        <v>1846</v>
      </c>
      <c r="D13433" s="61" t="s">
        <v>1512</v>
      </c>
    </row>
    <row r="13434" spans="1:4" hidden="1" x14ac:dyDescent="0.25">
      <c r="A13434" s="61" t="s">
        <v>175</v>
      </c>
      <c r="B13434" s="61" t="s">
        <v>322</v>
      </c>
      <c r="C13434">
        <v>1847</v>
      </c>
      <c r="D13434" s="61" t="s">
        <v>1512</v>
      </c>
    </row>
    <row r="13435" spans="1:4" hidden="1" x14ac:dyDescent="0.25">
      <c r="A13435" s="61" t="s">
        <v>175</v>
      </c>
      <c r="B13435" s="61" t="s">
        <v>322</v>
      </c>
      <c r="C13435">
        <v>1848</v>
      </c>
      <c r="D13435" s="61" t="s">
        <v>1512</v>
      </c>
    </row>
    <row r="13436" spans="1:4" hidden="1" x14ac:dyDescent="0.25">
      <c r="A13436" s="61" t="s">
        <v>175</v>
      </c>
      <c r="B13436" s="61" t="s">
        <v>322</v>
      </c>
      <c r="C13436">
        <v>1849</v>
      </c>
      <c r="D13436" s="61" t="s">
        <v>1512</v>
      </c>
    </row>
    <row r="13437" spans="1:4" hidden="1" x14ac:dyDescent="0.25">
      <c r="A13437" s="61" t="s">
        <v>175</v>
      </c>
      <c r="B13437" s="61" t="s">
        <v>322</v>
      </c>
      <c r="C13437">
        <v>1850</v>
      </c>
      <c r="D13437" s="61" t="s">
        <v>2103</v>
      </c>
    </row>
    <row r="13438" spans="1:4" hidden="1" x14ac:dyDescent="0.25">
      <c r="A13438" s="61" t="s">
        <v>175</v>
      </c>
      <c r="B13438" s="61" t="s">
        <v>322</v>
      </c>
      <c r="C13438">
        <v>1851</v>
      </c>
      <c r="D13438" s="61" t="s">
        <v>2449</v>
      </c>
    </row>
    <row r="13439" spans="1:4" hidden="1" x14ac:dyDescent="0.25">
      <c r="A13439" s="61" t="s">
        <v>175</v>
      </c>
      <c r="B13439" s="61" t="s">
        <v>322</v>
      </c>
      <c r="C13439">
        <v>1852</v>
      </c>
      <c r="D13439" s="61" t="s">
        <v>2449</v>
      </c>
    </row>
    <row r="13440" spans="1:4" hidden="1" x14ac:dyDescent="0.25">
      <c r="A13440" s="61" t="s">
        <v>175</v>
      </c>
      <c r="B13440" s="61" t="s">
        <v>322</v>
      </c>
      <c r="C13440">
        <v>1853</v>
      </c>
      <c r="D13440" s="61" t="s">
        <v>2449</v>
      </c>
    </row>
    <row r="13441" spans="1:4" hidden="1" x14ac:dyDescent="0.25">
      <c r="A13441" s="61" t="s">
        <v>175</v>
      </c>
      <c r="B13441" s="61" t="s">
        <v>322</v>
      </c>
      <c r="C13441">
        <v>1854</v>
      </c>
      <c r="D13441" s="61" t="s">
        <v>1514</v>
      </c>
    </row>
    <row r="13442" spans="1:4" hidden="1" x14ac:dyDescent="0.25">
      <c r="A13442" s="61" t="s">
        <v>175</v>
      </c>
      <c r="B13442" s="61" t="s">
        <v>322</v>
      </c>
      <c r="C13442">
        <v>1855</v>
      </c>
      <c r="D13442" s="61" t="s">
        <v>1514</v>
      </c>
    </row>
    <row r="13443" spans="1:4" hidden="1" x14ac:dyDescent="0.25">
      <c r="A13443" s="61" t="s">
        <v>175</v>
      </c>
      <c r="B13443" s="61" t="s">
        <v>322</v>
      </c>
      <c r="C13443">
        <v>1856</v>
      </c>
      <c r="D13443" s="61" t="s">
        <v>1514</v>
      </c>
    </row>
    <row r="13444" spans="1:4" hidden="1" x14ac:dyDescent="0.25">
      <c r="A13444" s="61" t="s">
        <v>175</v>
      </c>
      <c r="B13444" s="61" t="s">
        <v>322</v>
      </c>
      <c r="C13444">
        <v>1857</v>
      </c>
      <c r="D13444" s="61" t="s">
        <v>1514</v>
      </c>
    </row>
    <row r="13445" spans="1:4" hidden="1" x14ac:dyDescent="0.25">
      <c r="A13445" s="61" t="s">
        <v>175</v>
      </c>
      <c r="B13445" s="61" t="s">
        <v>322</v>
      </c>
      <c r="C13445">
        <v>1858</v>
      </c>
      <c r="D13445" s="61" t="s">
        <v>1514</v>
      </c>
    </row>
    <row r="13446" spans="1:4" hidden="1" x14ac:dyDescent="0.25">
      <c r="A13446" s="61" t="s">
        <v>175</v>
      </c>
      <c r="B13446" s="61" t="s">
        <v>322</v>
      </c>
      <c r="C13446">
        <v>1859</v>
      </c>
      <c r="D13446" s="61" t="s">
        <v>1514</v>
      </c>
    </row>
    <row r="13447" spans="1:4" hidden="1" x14ac:dyDescent="0.25">
      <c r="A13447" s="61" t="s">
        <v>175</v>
      </c>
      <c r="B13447" s="61" t="s">
        <v>322</v>
      </c>
      <c r="C13447">
        <v>1860</v>
      </c>
      <c r="D13447" s="61" t="s">
        <v>1514</v>
      </c>
    </row>
    <row r="13448" spans="1:4" hidden="1" x14ac:dyDescent="0.25">
      <c r="A13448" s="61" t="s">
        <v>175</v>
      </c>
      <c r="B13448" s="61" t="s">
        <v>322</v>
      </c>
      <c r="C13448">
        <v>1861</v>
      </c>
      <c r="D13448" s="61" t="s">
        <v>1514</v>
      </c>
    </row>
    <row r="13449" spans="1:4" hidden="1" x14ac:dyDescent="0.25">
      <c r="A13449" s="61" t="s">
        <v>175</v>
      </c>
      <c r="B13449" s="61" t="s">
        <v>322</v>
      </c>
      <c r="C13449">
        <v>1862</v>
      </c>
      <c r="D13449" s="61" t="s">
        <v>1514</v>
      </c>
    </row>
    <row r="13450" spans="1:4" hidden="1" x14ac:dyDescent="0.25">
      <c r="A13450" s="61" t="s">
        <v>175</v>
      </c>
      <c r="B13450" s="61" t="s">
        <v>322</v>
      </c>
      <c r="C13450">
        <v>1863</v>
      </c>
      <c r="D13450" s="61" t="s">
        <v>1514</v>
      </c>
    </row>
    <row r="13451" spans="1:4" hidden="1" x14ac:dyDescent="0.25">
      <c r="A13451" s="61" t="s">
        <v>175</v>
      </c>
      <c r="B13451" s="61" t="s">
        <v>322</v>
      </c>
      <c r="C13451">
        <v>1864</v>
      </c>
      <c r="D13451" s="61" t="s">
        <v>1514</v>
      </c>
    </row>
    <row r="13452" spans="1:4" hidden="1" x14ac:dyDescent="0.25">
      <c r="A13452" s="61" t="s">
        <v>175</v>
      </c>
      <c r="B13452" s="61" t="s">
        <v>322</v>
      </c>
      <c r="C13452">
        <v>1865</v>
      </c>
      <c r="D13452" s="61" t="s">
        <v>1514</v>
      </c>
    </row>
    <row r="13453" spans="1:4" hidden="1" x14ac:dyDescent="0.25">
      <c r="A13453" s="61" t="s">
        <v>175</v>
      </c>
      <c r="B13453" s="61" t="s">
        <v>322</v>
      </c>
      <c r="C13453">
        <v>1866</v>
      </c>
      <c r="D13453" s="61" t="s">
        <v>1514</v>
      </c>
    </row>
    <row r="13454" spans="1:4" hidden="1" x14ac:dyDescent="0.25">
      <c r="A13454" s="61" t="s">
        <v>175</v>
      </c>
      <c r="B13454" s="61" t="s">
        <v>322</v>
      </c>
      <c r="C13454">
        <v>1867</v>
      </c>
      <c r="D13454" s="61" t="s">
        <v>1514</v>
      </c>
    </row>
    <row r="13455" spans="1:4" hidden="1" x14ac:dyDescent="0.25">
      <c r="A13455" s="61" t="s">
        <v>175</v>
      </c>
      <c r="B13455" s="61" t="s">
        <v>322</v>
      </c>
      <c r="C13455">
        <v>1868</v>
      </c>
      <c r="D13455" s="61" t="s">
        <v>1514</v>
      </c>
    </row>
    <row r="13456" spans="1:4" hidden="1" x14ac:dyDescent="0.25">
      <c r="A13456" s="61" t="s">
        <v>175</v>
      </c>
      <c r="B13456" s="61" t="s">
        <v>322</v>
      </c>
      <c r="C13456">
        <v>1869</v>
      </c>
      <c r="D13456" s="61" t="s">
        <v>1514</v>
      </c>
    </row>
    <row r="13457" spans="1:4" hidden="1" x14ac:dyDescent="0.25">
      <c r="A13457" s="61" t="s">
        <v>175</v>
      </c>
      <c r="B13457" s="61" t="s">
        <v>322</v>
      </c>
      <c r="C13457">
        <v>1870</v>
      </c>
      <c r="D13457" s="61" t="s">
        <v>1514</v>
      </c>
    </row>
    <row r="13458" spans="1:4" hidden="1" x14ac:dyDescent="0.25">
      <c r="A13458" s="61" t="s">
        <v>175</v>
      </c>
      <c r="B13458" s="61" t="s">
        <v>322</v>
      </c>
      <c r="C13458">
        <v>1871</v>
      </c>
      <c r="D13458" s="61" t="s">
        <v>1514</v>
      </c>
    </row>
    <row r="13459" spans="1:4" hidden="1" x14ac:dyDescent="0.25">
      <c r="A13459" s="61" t="s">
        <v>175</v>
      </c>
      <c r="B13459" s="61" t="s">
        <v>322</v>
      </c>
      <c r="C13459">
        <v>1872</v>
      </c>
      <c r="D13459" s="61" t="s">
        <v>1514</v>
      </c>
    </row>
    <row r="13460" spans="1:4" hidden="1" x14ac:dyDescent="0.25">
      <c r="A13460" s="61" t="s">
        <v>175</v>
      </c>
      <c r="B13460" s="61" t="s">
        <v>322</v>
      </c>
      <c r="C13460">
        <v>1873</v>
      </c>
      <c r="D13460" s="61" t="s">
        <v>1514</v>
      </c>
    </row>
    <row r="13461" spans="1:4" hidden="1" x14ac:dyDescent="0.25">
      <c r="A13461" s="61" t="s">
        <v>175</v>
      </c>
      <c r="B13461" s="61" t="s">
        <v>322</v>
      </c>
      <c r="C13461">
        <v>1874</v>
      </c>
      <c r="D13461" s="61" t="s">
        <v>1514</v>
      </c>
    </row>
    <row r="13462" spans="1:4" hidden="1" x14ac:dyDescent="0.25">
      <c r="A13462" s="61" t="s">
        <v>175</v>
      </c>
      <c r="B13462" s="61" t="s">
        <v>322</v>
      </c>
      <c r="C13462">
        <v>1875</v>
      </c>
      <c r="D13462" s="61" t="s">
        <v>1514</v>
      </c>
    </row>
    <row r="13463" spans="1:4" hidden="1" x14ac:dyDescent="0.25">
      <c r="A13463" s="61" t="s">
        <v>175</v>
      </c>
      <c r="B13463" s="61" t="s">
        <v>322</v>
      </c>
      <c r="C13463">
        <v>1876</v>
      </c>
      <c r="D13463" s="61" t="s">
        <v>1514</v>
      </c>
    </row>
    <row r="13464" spans="1:4" hidden="1" x14ac:dyDescent="0.25">
      <c r="A13464" s="61" t="s">
        <v>175</v>
      </c>
      <c r="B13464" s="61" t="s">
        <v>322</v>
      </c>
      <c r="C13464">
        <v>1877</v>
      </c>
      <c r="D13464" s="61" t="s">
        <v>1514</v>
      </c>
    </row>
    <row r="13465" spans="1:4" hidden="1" x14ac:dyDescent="0.25">
      <c r="A13465" s="61" t="s">
        <v>175</v>
      </c>
      <c r="B13465" s="61" t="s">
        <v>322</v>
      </c>
      <c r="C13465">
        <v>1878</v>
      </c>
      <c r="D13465" s="61" t="s">
        <v>1514</v>
      </c>
    </row>
    <row r="13466" spans="1:4" hidden="1" x14ac:dyDescent="0.25">
      <c r="A13466" s="61" t="s">
        <v>175</v>
      </c>
      <c r="B13466" s="61" t="s">
        <v>322</v>
      </c>
      <c r="C13466">
        <v>1879</v>
      </c>
      <c r="D13466" s="61" t="s">
        <v>1514</v>
      </c>
    </row>
    <row r="13467" spans="1:4" hidden="1" x14ac:dyDescent="0.25">
      <c r="A13467" s="61" t="s">
        <v>175</v>
      </c>
      <c r="B13467" s="61" t="s">
        <v>322</v>
      </c>
      <c r="C13467">
        <v>1880</v>
      </c>
      <c r="D13467" s="61" t="s">
        <v>1514</v>
      </c>
    </row>
    <row r="13468" spans="1:4" hidden="1" x14ac:dyDescent="0.25">
      <c r="A13468" s="61" t="s">
        <v>175</v>
      </c>
      <c r="B13468" s="61" t="s">
        <v>322</v>
      </c>
      <c r="C13468">
        <v>1881</v>
      </c>
      <c r="D13468" s="61" t="s">
        <v>1514</v>
      </c>
    </row>
    <row r="13469" spans="1:4" hidden="1" x14ac:dyDescent="0.25">
      <c r="A13469" s="61" t="s">
        <v>175</v>
      </c>
      <c r="B13469" s="61" t="s">
        <v>322</v>
      </c>
      <c r="C13469">
        <v>1882</v>
      </c>
      <c r="D13469" s="61" t="s">
        <v>1514</v>
      </c>
    </row>
    <row r="13470" spans="1:4" hidden="1" x14ac:dyDescent="0.25">
      <c r="A13470" s="61" t="s">
        <v>175</v>
      </c>
      <c r="B13470" s="61" t="s">
        <v>322</v>
      </c>
      <c r="C13470">
        <v>1883</v>
      </c>
      <c r="D13470" s="61" t="s">
        <v>1514</v>
      </c>
    </row>
    <row r="13471" spans="1:4" hidden="1" x14ac:dyDescent="0.25">
      <c r="A13471" s="61" t="s">
        <v>175</v>
      </c>
      <c r="B13471" s="61" t="s">
        <v>322</v>
      </c>
      <c r="C13471">
        <v>1884</v>
      </c>
      <c r="D13471" s="61" t="s">
        <v>1514</v>
      </c>
    </row>
    <row r="13472" spans="1:4" hidden="1" x14ac:dyDescent="0.25">
      <c r="A13472" s="61" t="s">
        <v>175</v>
      </c>
      <c r="B13472" s="61" t="s">
        <v>322</v>
      </c>
      <c r="C13472">
        <v>1885</v>
      </c>
      <c r="D13472" s="61" t="s">
        <v>1514</v>
      </c>
    </row>
    <row r="13473" spans="1:4" hidden="1" x14ac:dyDescent="0.25">
      <c r="A13473" s="61" t="s">
        <v>175</v>
      </c>
      <c r="B13473" s="61" t="s">
        <v>322</v>
      </c>
      <c r="C13473">
        <v>1886</v>
      </c>
      <c r="D13473" s="61" t="s">
        <v>1514</v>
      </c>
    </row>
    <row r="13474" spans="1:4" hidden="1" x14ac:dyDescent="0.25">
      <c r="A13474" s="61" t="s">
        <v>175</v>
      </c>
      <c r="B13474" s="61" t="s">
        <v>322</v>
      </c>
      <c r="C13474">
        <v>1887</v>
      </c>
      <c r="D13474" s="61" t="s">
        <v>1514</v>
      </c>
    </row>
    <row r="13475" spans="1:4" hidden="1" x14ac:dyDescent="0.25">
      <c r="A13475" s="61" t="s">
        <v>175</v>
      </c>
      <c r="B13475" s="61" t="s">
        <v>322</v>
      </c>
      <c r="C13475">
        <v>1888</v>
      </c>
      <c r="D13475" s="61" t="s">
        <v>1514</v>
      </c>
    </row>
    <row r="13476" spans="1:4" hidden="1" x14ac:dyDescent="0.25">
      <c r="A13476" s="61" t="s">
        <v>175</v>
      </c>
      <c r="B13476" s="61" t="s">
        <v>322</v>
      </c>
      <c r="C13476">
        <v>1889</v>
      </c>
      <c r="D13476" s="61" t="s">
        <v>1514</v>
      </c>
    </row>
    <row r="13477" spans="1:4" hidden="1" x14ac:dyDescent="0.25">
      <c r="A13477" s="61" t="s">
        <v>175</v>
      </c>
      <c r="B13477" s="61" t="s">
        <v>322</v>
      </c>
      <c r="C13477">
        <v>1890</v>
      </c>
      <c r="D13477" s="61" t="s">
        <v>1514</v>
      </c>
    </row>
    <row r="13478" spans="1:4" hidden="1" x14ac:dyDescent="0.25">
      <c r="A13478" s="61" t="s">
        <v>175</v>
      </c>
      <c r="B13478" s="61" t="s">
        <v>322</v>
      </c>
      <c r="C13478">
        <v>1891</v>
      </c>
      <c r="D13478" s="61" t="s">
        <v>1514</v>
      </c>
    </row>
    <row r="13479" spans="1:4" hidden="1" x14ac:dyDescent="0.25">
      <c r="A13479" s="61" t="s">
        <v>175</v>
      </c>
      <c r="B13479" s="61" t="s">
        <v>322</v>
      </c>
      <c r="C13479">
        <v>1892</v>
      </c>
      <c r="D13479" s="61" t="s">
        <v>1514</v>
      </c>
    </row>
    <row r="13480" spans="1:4" hidden="1" x14ac:dyDescent="0.25">
      <c r="A13480" s="61" t="s">
        <v>175</v>
      </c>
      <c r="B13480" s="61" t="s">
        <v>322</v>
      </c>
      <c r="C13480">
        <v>1893</v>
      </c>
      <c r="D13480" s="61" t="s">
        <v>1514</v>
      </c>
    </row>
    <row r="13481" spans="1:4" hidden="1" x14ac:dyDescent="0.25">
      <c r="A13481" s="61" t="s">
        <v>175</v>
      </c>
      <c r="B13481" s="61" t="s">
        <v>322</v>
      </c>
      <c r="C13481">
        <v>1894</v>
      </c>
      <c r="D13481" s="61" t="s">
        <v>1514</v>
      </c>
    </row>
    <row r="13482" spans="1:4" hidden="1" x14ac:dyDescent="0.25">
      <c r="A13482" s="61" t="s">
        <v>175</v>
      </c>
      <c r="B13482" s="61" t="s">
        <v>322</v>
      </c>
      <c r="C13482">
        <v>1895</v>
      </c>
      <c r="D13482" s="61" t="s">
        <v>1514</v>
      </c>
    </row>
    <row r="13483" spans="1:4" hidden="1" x14ac:dyDescent="0.25">
      <c r="A13483" s="61" t="s">
        <v>175</v>
      </c>
      <c r="B13483" s="61" t="s">
        <v>322</v>
      </c>
      <c r="C13483">
        <v>1896</v>
      </c>
      <c r="D13483" s="61" t="s">
        <v>1514</v>
      </c>
    </row>
    <row r="13484" spans="1:4" hidden="1" x14ac:dyDescent="0.25">
      <c r="A13484" s="61" t="s">
        <v>175</v>
      </c>
      <c r="B13484" s="61" t="s">
        <v>322</v>
      </c>
      <c r="C13484">
        <v>1897</v>
      </c>
      <c r="D13484" s="61" t="s">
        <v>1514</v>
      </c>
    </row>
    <row r="13485" spans="1:4" hidden="1" x14ac:dyDescent="0.25">
      <c r="A13485" s="61" t="s">
        <v>175</v>
      </c>
      <c r="B13485" s="61" t="s">
        <v>322</v>
      </c>
      <c r="C13485">
        <v>1898</v>
      </c>
      <c r="D13485" s="61" t="s">
        <v>1514</v>
      </c>
    </row>
    <row r="13486" spans="1:4" hidden="1" x14ac:dyDescent="0.25">
      <c r="A13486" s="61" t="s">
        <v>175</v>
      </c>
      <c r="B13486" s="61" t="s">
        <v>322</v>
      </c>
      <c r="C13486">
        <v>1899</v>
      </c>
      <c r="D13486" s="61" t="s">
        <v>1514</v>
      </c>
    </row>
    <row r="13487" spans="1:4" hidden="1" x14ac:dyDescent="0.25">
      <c r="A13487" s="61" t="s">
        <v>175</v>
      </c>
      <c r="B13487" s="61" t="s">
        <v>322</v>
      </c>
      <c r="C13487">
        <v>1900</v>
      </c>
      <c r="D13487" s="61" t="s">
        <v>1514</v>
      </c>
    </row>
    <row r="13488" spans="1:4" hidden="1" x14ac:dyDescent="0.25">
      <c r="A13488" s="61" t="s">
        <v>175</v>
      </c>
      <c r="B13488" s="61" t="s">
        <v>322</v>
      </c>
      <c r="C13488">
        <v>1901</v>
      </c>
      <c r="D13488" s="61" t="s">
        <v>1514</v>
      </c>
    </row>
    <row r="13489" spans="1:4" hidden="1" x14ac:dyDescent="0.25">
      <c r="A13489" s="61" t="s">
        <v>175</v>
      </c>
      <c r="B13489" s="61" t="s">
        <v>322</v>
      </c>
      <c r="C13489">
        <v>1902</v>
      </c>
      <c r="D13489" s="61" t="s">
        <v>1514</v>
      </c>
    </row>
    <row r="13490" spans="1:4" hidden="1" x14ac:dyDescent="0.25">
      <c r="A13490" s="61" t="s">
        <v>175</v>
      </c>
      <c r="B13490" s="61" t="s">
        <v>322</v>
      </c>
      <c r="C13490">
        <v>1903</v>
      </c>
      <c r="D13490" s="61" t="s">
        <v>1514</v>
      </c>
    </row>
    <row r="13491" spans="1:4" hidden="1" x14ac:dyDescent="0.25">
      <c r="A13491" s="61" t="s">
        <v>175</v>
      </c>
      <c r="B13491" s="61" t="s">
        <v>322</v>
      </c>
      <c r="C13491">
        <v>1904</v>
      </c>
      <c r="D13491" s="61" t="s">
        <v>1514</v>
      </c>
    </row>
    <row r="13492" spans="1:4" hidden="1" x14ac:dyDescent="0.25">
      <c r="A13492" s="61" t="s">
        <v>175</v>
      </c>
      <c r="B13492" s="61" t="s">
        <v>322</v>
      </c>
      <c r="C13492">
        <v>1905</v>
      </c>
      <c r="D13492" s="61" t="s">
        <v>1514</v>
      </c>
    </row>
    <row r="13493" spans="1:4" hidden="1" x14ac:dyDescent="0.25">
      <c r="A13493" s="61" t="s">
        <v>175</v>
      </c>
      <c r="B13493" s="61" t="s">
        <v>322</v>
      </c>
      <c r="C13493">
        <v>1906</v>
      </c>
      <c r="D13493" s="61" t="s">
        <v>1514</v>
      </c>
    </row>
    <row r="13494" spans="1:4" hidden="1" x14ac:dyDescent="0.25">
      <c r="A13494" s="61" t="s">
        <v>175</v>
      </c>
      <c r="B13494" s="61" t="s">
        <v>322</v>
      </c>
      <c r="C13494">
        <v>1907</v>
      </c>
      <c r="D13494" s="61" t="s">
        <v>1514</v>
      </c>
    </row>
    <row r="13495" spans="1:4" hidden="1" x14ac:dyDescent="0.25">
      <c r="A13495" s="61" t="s">
        <v>175</v>
      </c>
      <c r="B13495" s="61" t="s">
        <v>322</v>
      </c>
      <c r="C13495">
        <v>1908</v>
      </c>
      <c r="D13495" s="61" t="s">
        <v>1514</v>
      </c>
    </row>
    <row r="13496" spans="1:4" hidden="1" x14ac:dyDescent="0.25">
      <c r="A13496" s="61" t="s">
        <v>175</v>
      </c>
      <c r="B13496" s="61" t="s">
        <v>322</v>
      </c>
      <c r="C13496">
        <v>1909</v>
      </c>
      <c r="D13496" s="61" t="s">
        <v>1514</v>
      </c>
    </row>
    <row r="13497" spans="1:4" hidden="1" x14ac:dyDescent="0.25">
      <c r="A13497" s="61" t="s">
        <v>175</v>
      </c>
      <c r="B13497" s="61" t="s">
        <v>322</v>
      </c>
      <c r="C13497">
        <v>1910</v>
      </c>
      <c r="D13497" s="61" t="s">
        <v>1514</v>
      </c>
    </row>
    <row r="13498" spans="1:4" hidden="1" x14ac:dyDescent="0.25">
      <c r="A13498" s="61" t="s">
        <v>175</v>
      </c>
      <c r="B13498" s="61" t="s">
        <v>322</v>
      </c>
      <c r="C13498">
        <v>1911</v>
      </c>
      <c r="D13498" s="61" t="s">
        <v>1514</v>
      </c>
    </row>
    <row r="13499" spans="1:4" hidden="1" x14ac:dyDescent="0.25">
      <c r="A13499" s="61" t="s">
        <v>175</v>
      </c>
      <c r="B13499" s="61" t="s">
        <v>322</v>
      </c>
      <c r="C13499">
        <v>1912</v>
      </c>
      <c r="D13499" s="61" t="s">
        <v>1514</v>
      </c>
    </row>
    <row r="13500" spans="1:4" hidden="1" x14ac:dyDescent="0.25">
      <c r="A13500" s="61" t="s">
        <v>175</v>
      </c>
      <c r="B13500" s="61" t="s">
        <v>322</v>
      </c>
      <c r="C13500">
        <v>1913</v>
      </c>
      <c r="D13500" s="61" t="s">
        <v>1514</v>
      </c>
    </row>
    <row r="13501" spans="1:4" hidden="1" x14ac:dyDescent="0.25">
      <c r="A13501" s="61" t="s">
        <v>175</v>
      </c>
      <c r="B13501" s="61" t="s">
        <v>322</v>
      </c>
      <c r="C13501">
        <v>1914</v>
      </c>
      <c r="D13501" s="61" t="s">
        <v>1514</v>
      </c>
    </row>
    <row r="13502" spans="1:4" hidden="1" x14ac:dyDescent="0.25">
      <c r="A13502" s="61" t="s">
        <v>175</v>
      </c>
      <c r="B13502" s="61" t="s">
        <v>322</v>
      </c>
      <c r="C13502">
        <v>1915</v>
      </c>
      <c r="D13502" s="61" t="s">
        <v>1514</v>
      </c>
    </row>
    <row r="13503" spans="1:4" hidden="1" x14ac:dyDescent="0.25">
      <c r="A13503" s="61" t="s">
        <v>175</v>
      </c>
      <c r="B13503" s="61" t="s">
        <v>322</v>
      </c>
      <c r="C13503">
        <v>1916</v>
      </c>
      <c r="D13503" s="61" t="s">
        <v>1514</v>
      </c>
    </row>
    <row r="13504" spans="1:4" hidden="1" x14ac:dyDescent="0.25">
      <c r="A13504" s="61" t="s">
        <v>175</v>
      </c>
      <c r="B13504" s="61" t="s">
        <v>322</v>
      </c>
      <c r="C13504">
        <v>1917</v>
      </c>
      <c r="D13504" s="61" t="s">
        <v>1514</v>
      </c>
    </row>
    <row r="13505" spans="1:4" hidden="1" x14ac:dyDescent="0.25">
      <c r="A13505" s="61" t="s">
        <v>175</v>
      </c>
      <c r="B13505" s="61" t="s">
        <v>322</v>
      </c>
      <c r="C13505">
        <v>1918</v>
      </c>
      <c r="D13505" s="61" t="s">
        <v>1514</v>
      </c>
    </row>
    <row r="13506" spans="1:4" hidden="1" x14ac:dyDescent="0.25">
      <c r="A13506" s="61" t="s">
        <v>175</v>
      </c>
      <c r="B13506" s="61" t="s">
        <v>322</v>
      </c>
      <c r="C13506">
        <v>1919</v>
      </c>
      <c r="D13506" s="61" t="s">
        <v>1514</v>
      </c>
    </row>
    <row r="13507" spans="1:4" hidden="1" x14ac:dyDescent="0.25">
      <c r="A13507" s="61" t="s">
        <v>175</v>
      </c>
      <c r="B13507" s="61" t="s">
        <v>322</v>
      </c>
      <c r="C13507">
        <v>1920</v>
      </c>
      <c r="D13507" s="61" t="s">
        <v>1514</v>
      </c>
    </row>
    <row r="13508" spans="1:4" hidden="1" x14ac:dyDescent="0.25">
      <c r="A13508" s="61" t="s">
        <v>175</v>
      </c>
      <c r="B13508" s="61" t="s">
        <v>322</v>
      </c>
      <c r="C13508">
        <v>1921</v>
      </c>
      <c r="D13508" s="61" t="s">
        <v>1514</v>
      </c>
    </row>
    <row r="13509" spans="1:4" hidden="1" x14ac:dyDescent="0.25">
      <c r="A13509" s="61" t="s">
        <v>175</v>
      </c>
      <c r="B13509" s="61" t="s">
        <v>322</v>
      </c>
      <c r="C13509">
        <v>1922</v>
      </c>
      <c r="D13509" s="61" t="s">
        <v>1514</v>
      </c>
    </row>
    <row r="13510" spans="1:4" hidden="1" x14ac:dyDescent="0.25">
      <c r="A13510" s="61" t="s">
        <v>175</v>
      </c>
      <c r="B13510" s="61" t="s">
        <v>322</v>
      </c>
      <c r="C13510">
        <v>1923</v>
      </c>
      <c r="D13510" s="61" t="s">
        <v>1514</v>
      </c>
    </row>
    <row r="13511" spans="1:4" hidden="1" x14ac:dyDescent="0.25">
      <c r="A13511" s="61" t="s">
        <v>175</v>
      </c>
      <c r="B13511" s="61" t="s">
        <v>322</v>
      </c>
      <c r="C13511">
        <v>1924</v>
      </c>
      <c r="D13511" s="61" t="s">
        <v>1514</v>
      </c>
    </row>
    <row r="13512" spans="1:4" hidden="1" x14ac:dyDescent="0.25">
      <c r="A13512" s="61" t="s">
        <v>175</v>
      </c>
      <c r="B13512" s="61" t="s">
        <v>322</v>
      </c>
      <c r="C13512">
        <v>1925</v>
      </c>
      <c r="D13512" s="61" t="s">
        <v>1514</v>
      </c>
    </row>
    <row r="13513" spans="1:4" hidden="1" x14ac:dyDescent="0.25">
      <c r="A13513" s="61" t="s">
        <v>175</v>
      </c>
      <c r="B13513" s="61" t="s">
        <v>322</v>
      </c>
      <c r="C13513">
        <v>1926</v>
      </c>
      <c r="D13513" s="61" t="s">
        <v>1514</v>
      </c>
    </row>
    <row r="13514" spans="1:4" hidden="1" x14ac:dyDescent="0.25">
      <c r="A13514" s="61" t="s">
        <v>175</v>
      </c>
      <c r="B13514" s="61" t="s">
        <v>322</v>
      </c>
      <c r="C13514">
        <v>1927</v>
      </c>
      <c r="D13514" s="61" t="s">
        <v>1514</v>
      </c>
    </row>
    <row r="13515" spans="1:4" hidden="1" x14ac:dyDescent="0.25">
      <c r="A13515" s="61" t="s">
        <v>175</v>
      </c>
      <c r="B13515" s="61" t="s">
        <v>322</v>
      </c>
      <c r="C13515">
        <v>1928</v>
      </c>
      <c r="D13515" s="61" t="s">
        <v>1514</v>
      </c>
    </row>
    <row r="13516" spans="1:4" hidden="1" x14ac:dyDescent="0.25">
      <c r="A13516" s="61" t="s">
        <v>175</v>
      </c>
      <c r="B13516" s="61" t="s">
        <v>322</v>
      </c>
      <c r="C13516">
        <v>1929</v>
      </c>
      <c r="D13516" s="61" t="s">
        <v>1514</v>
      </c>
    </row>
    <row r="13517" spans="1:4" hidden="1" x14ac:dyDescent="0.25">
      <c r="A13517" s="61" t="s">
        <v>175</v>
      </c>
      <c r="B13517" s="61" t="s">
        <v>322</v>
      </c>
      <c r="C13517">
        <v>1930</v>
      </c>
      <c r="D13517" s="61" t="s">
        <v>1514</v>
      </c>
    </row>
    <row r="13518" spans="1:4" hidden="1" x14ac:dyDescent="0.25">
      <c r="A13518" s="61" t="s">
        <v>175</v>
      </c>
      <c r="B13518" s="61" t="s">
        <v>322</v>
      </c>
      <c r="C13518">
        <v>1931</v>
      </c>
      <c r="D13518" s="61" t="s">
        <v>1514</v>
      </c>
    </row>
    <row r="13519" spans="1:4" hidden="1" x14ac:dyDescent="0.25">
      <c r="A13519" s="61" t="s">
        <v>175</v>
      </c>
      <c r="B13519" s="61" t="s">
        <v>322</v>
      </c>
      <c r="C13519">
        <v>1932</v>
      </c>
      <c r="D13519" s="61" t="s">
        <v>1514</v>
      </c>
    </row>
    <row r="13520" spans="1:4" hidden="1" x14ac:dyDescent="0.25">
      <c r="A13520" s="61" t="s">
        <v>175</v>
      </c>
      <c r="B13520" s="61" t="s">
        <v>322</v>
      </c>
      <c r="C13520">
        <v>1933</v>
      </c>
      <c r="D13520" s="61" t="s">
        <v>1514</v>
      </c>
    </row>
    <row r="13521" spans="1:4" hidden="1" x14ac:dyDescent="0.25">
      <c r="A13521" s="61" t="s">
        <v>175</v>
      </c>
      <c r="B13521" s="61" t="s">
        <v>322</v>
      </c>
      <c r="C13521">
        <v>1934</v>
      </c>
      <c r="D13521" s="61" t="s">
        <v>1514</v>
      </c>
    </row>
    <row r="13522" spans="1:4" hidden="1" x14ac:dyDescent="0.25">
      <c r="A13522" s="61" t="s">
        <v>175</v>
      </c>
      <c r="B13522" s="61" t="s">
        <v>322</v>
      </c>
      <c r="C13522">
        <v>1935</v>
      </c>
      <c r="D13522" s="61" t="s">
        <v>1514</v>
      </c>
    </row>
    <row r="13523" spans="1:4" hidden="1" x14ac:dyDescent="0.25">
      <c r="A13523" s="61" t="s">
        <v>175</v>
      </c>
      <c r="B13523" s="61" t="s">
        <v>322</v>
      </c>
      <c r="C13523">
        <v>1936</v>
      </c>
      <c r="D13523" s="61" t="s">
        <v>1852</v>
      </c>
    </row>
    <row r="13524" spans="1:4" hidden="1" x14ac:dyDescent="0.25">
      <c r="A13524" s="61" t="s">
        <v>175</v>
      </c>
      <c r="B13524" s="61" t="s">
        <v>322</v>
      </c>
      <c r="C13524">
        <v>1937</v>
      </c>
      <c r="D13524" s="61" t="s">
        <v>1852</v>
      </c>
    </row>
    <row r="13525" spans="1:4" hidden="1" x14ac:dyDescent="0.25">
      <c r="A13525" s="61" t="s">
        <v>175</v>
      </c>
      <c r="B13525" s="61" t="s">
        <v>322</v>
      </c>
      <c r="C13525">
        <v>1938</v>
      </c>
      <c r="D13525" s="61" t="s">
        <v>1852</v>
      </c>
    </row>
    <row r="13526" spans="1:4" hidden="1" x14ac:dyDescent="0.25">
      <c r="A13526" s="61" t="s">
        <v>175</v>
      </c>
      <c r="B13526" s="61" t="s">
        <v>322</v>
      </c>
      <c r="C13526">
        <v>1939</v>
      </c>
      <c r="D13526" s="61" t="s">
        <v>1852</v>
      </c>
    </row>
    <row r="13527" spans="1:4" hidden="1" x14ac:dyDescent="0.25">
      <c r="A13527" s="61" t="s">
        <v>175</v>
      </c>
      <c r="B13527" s="61" t="s">
        <v>322</v>
      </c>
      <c r="C13527">
        <v>1940</v>
      </c>
      <c r="D13527" s="61" t="s">
        <v>1852</v>
      </c>
    </row>
    <row r="13528" spans="1:4" hidden="1" x14ac:dyDescent="0.25">
      <c r="A13528" s="61" t="s">
        <v>175</v>
      </c>
      <c r="B13528" s="61" t="s">
        <v>322</v>
      </c>
      <c r="C13528">
        <v>1941</v>
      </c>
      <c r="D13528" s="61" t="s">
        <v>1852</v>
      </c>
    </row>
    <row r="13529" spans="1:4" hidden="1" x14ac:dyDescent="0.25">
      <c r="A13529" s="61" t="s">
        <v>175</v>
      </c>
      <c r="B13529" s="61" t="s">
        <v>322</v>
      </c>
      <c r="C13529">
        <v>1942</v>
      </c>
      <c r="D13529" s="61" t="s">
        <v>2497</v>
      </c>
    </row>
    <row r="13530" spans="1:4" hidden="1" x14ac:dyDescent="0.25">
      <c r="A13530" s="61" t="s">
        <v>175</v>
      </c>
      <c r="B13530" s="61" t="s">
        <v>322</v>
      </c>
      <c r="C13530">
        <v>1943</v>
      </c>
      <c r="D13530" s="61" t="s">
        <v>2497</v>
      </c>
    </row>
    <row r="13531" spans="1:4" hidden="1" x14ac:dyDescent="0.25">
      <c r="A13531" s="61" t="s">
        <v>175</v>
      </c>
      <c r="B13531" s="61" t="s">
        <v>322</v>
      </c>
      <c r="C13531">
        <v>1944</v>
      </c>
      <c r="D13531" s="61" t="s">
        <v>2497</v>
      </c>
    </row>
    <row r="13532" spans="1:4" hidden="1" x14ac:dyDescent="0.25">
      <c r="A13532" s="61" t="s">
        <v>175</v>
      </c>
      <c r="B13532" s="61" t="s">
        <v>322</v>
      </c>
      <c r="C13532">
        <v>1945</v>
      </c>
      <c r="D13532" s="61" t="s">
        <v>2389</v>
      </c>
    </row>
    <row r="13533" spans="1:4" hidden="1" x14ac:dyDescent="0.25">
      <c r="A13533" s="61" t="s">
        <v>175</v>
      </c>
      <c r="B13533" s="61" t="s">
        <v>322</v>
      </c>
      <c r="C13533">
        <v>1946</v>
      </c>
      <c r="D13533" s="61" t="s">
        <v>2424</v>
      </c>
    </row>
    <row r="13534" spans="1:4" hidden="1" x14ac:dyDescent="0.25">
      <c r="A13534" s="61" t="s">
        <v>175</v>
      </c>
      <c r="B13534" s="61" t="s">
        <v>322</v>
      </c>
      <c r="C13534">
        <v>1947</v>
      </c>
      <c r="D13534" s="61" t="s">
        <v>2424</v>
      </c>
    </row>
    <row r="13535" spans="1:4" hidden="1" x14ac:dyDescent="0.25">
      <c r="A13535" s="61" t="s">
        <v>175</v>
      </c>
      <c r="B13535" s="61" t="s">
        <v>322</v>
      </c>
      <c r="C13535">
        <v>1948</v>
      </c>
      <c r="D13535" s="61" t="s">
        <v>1779</v>
      </c>
    </row>
    <row r="13536" spans="1:4" hidden="1" x14ac:dyDescent="0.25">
      <c r="A13536" s="61" t="s">
        <v>175</v>
      </c>
      <c r="B13536" s="61" t="s">
        <v>322</v>
      </c>
      <c r="C13536">
        <v>1949</v>
      </c>
      <c r="D13536" s="61" t="s">
        <v>1865</v>
      </c>
    </row>
    <row r="13537" spans="1:4" hidden="1" x14ac:dyDescent="0.25">
      <c r="A13537" s="61" t="s">
        <v>175</v>
      </c>
      <c r="B13537" s="61" t="s">
        <v>322</v>
      </c>
      <c r="C13537">
        <v>1950</v>
      </c>
      <c r="D13537" s="61" t="s">
        <v>1776</v>
      </c>
    </row>
    <row r="13538" spans="1:4" hidden="1" x14ac:dyDescent="0.25">
      <c r="A13538" s="61" t="s">
        <v>175</v>
      </c>
      <c r="B13538" s="61" t="s">
        <v>322</v>
      </c>
      <c r="C13538">
        <v>1951</v>
      </c>
      <c r="D13538" s="61" t="s">
        <v>1502</v>
      </c>
    </row>
    <row r="13539" spans="1:4" hidden="1" x14ac:dyDescent="0.25">
      <c r="A13539" s="61" t="s">
        <v>175</v>
      </c>
      <c r="B13539" s="61" t="s">
        <v>322</v>
      </c>
      <c r="C13539">
        <v>1952</v>
      </c>
      <c r="D13539" s="61" t="s">
        <v>1502</v>
      </c>
    </row>
    <row r="13540" spans="1:4" hidden="1" x14ac:dyDescent="0.25">
      <c r="A13540" s="61" t="s">
        <v>175</v>
      </c>
      <c r="B13540" s="61" t="s">
        <v>322</v>
      </c>
      <c r="C13540">
        <v>1953</v>
      </c>
      <c r="D13540" s="61" t="s">
        <v>1502</v>
      </c>
    </row>
    <row r="13541" spans="1:4" hidden="1" x14ac:dyDescent="0.25">
      <c r="A13541" s="61" t="s">
        <v>175</v>
      </c>
      <c r="B13541" s="61" t="s">
        <v>322</v>
      </c>
      <c r="C13541">
        <v>1954</v>
      </c>
      <c r="D13541" s="61" t="s">
        <v>1502</v>
      </c>
    </row>
    <row r="13542" spans="1:4" hidden="1" x14ac:dyDescent="0.25">
      <c r="A13542" s="61" t="s">
        <v>175</v>
      </c>
      <c r="B13542" s="61" t="s">
        <v>322</v>
      </c>
      <c r="C13542">
        <v>1955</v>
      </c>
      <c r="D13542" s="61" t="s">
        <v>2116</v>
      </c>
    </row>
    <row r="13543" spans="1:4" hidden="1" x14ac:dyDescent="0.25">
      <c r="A13543" s="61" t="s">
        <v>175</v>
      </c>
      <c r="B13543" s="61" t="s">
        <v>322</v>
      </c>
      <c r="C13543">
        <v>1956</v>
      </c>
      <c r="D13543" s="61" t="s">
        <v>1497</v>
      </c>
    </row>
    <row r="13544" spans="1:4" hidden="1" x14ac:dyDescent="0.25">
      <c r="A13544" s="61" t="s">
        <v>175</v>
      </c>
      <c r="B13544" s="61" t="s">
        <v>322</v>
      </c>
      <c r="C13544">
        <v>1957</v>
      </c>
      <c r="D13544" s="61" t="s">
        <v>1923</v>
      </c>
    </row>
    <row r="13545" spans="1:4" hidden="1" x14ac:dyDescent="0.25">
      <c r="A13545" s="61" t="s">
        <v>175</v>
      </c>
      <c r="B13545" s="61" t="s">
        <v>322</v>
      </c>
      <c r="C13545">
        <v>1958</v>
      </c>
      <c r="D13545" s="61" t="s">
        <v>2889</v>
      </c>
    </row>
    <row r="13546" spans="1:4" hidden="1" x14ac:dyDescent="0.25">
      <c r="A13546" s="61" t="s">
        <v>175</v>
      </c>
      <c r="B13546" s="61" t="s">
        <v>322</v>
      </c>
      <c r="C13546">
        <v>1959</v>
      </c>
      <c r="D13546" s="61" t="s">
        <v>2538</v>
      </c>
    </row>
    <row r="13547" spans="1:4" hidden="1" x14ac:dyDescent="0.25">
      <c r="A13547" s="61" t="s">
        <v>175</v>
      </c>
      <c r="B13547" s="61" t="s">
        <v>322</v>
      </c>
      <c r="C13547">
        <v>1960</v>
      </c>
      <c r="D13547" s="61" t="s">
        <v>1756</v>
      </c>
    </row>
    <row r="13548" spans="1:4" hidden="1" x14ac:dyDescent="0.25">
      <c r="A13548" s="61" t="s">
        <v>175</v>
      </c>
      <c r="B13548" s="61" t="s">
        <v>322</v>
      </c>
      <c r="C13548">
        <v>1961</v>
      </c>
      <c r="D13548" s="61" t="s">
        <v>1756</v>
      </c>
    </row>
    <row r="13549" spans="1:4" hidden="1" x14ac:dyDescent="0.25">
      <c r="A13549" s="61" t="s">
        <v>175</v>
      </c>
      <c r="B13549" s="61" t="s">
        <v>322</v>
      </c>
      <c r="C13549">
        <v>1962</v>
      </c>
      <c r="D13549" s="61" t="s">
        <v>1756</v>
      </c>
    </row>
    <row r="13550" spans="1:4" hidden="1" x14ac:dyDescent="0.25">
      <c r="A13550" s="61" t="s">
        <v>175</v>
      </c>
      <c r="B13550" s="61" t="s">
        <v>322</v>
      </c>
      <c r="C13550">
        <v>1963</v>
      </c>
      <c r="D13550" s="61" t="s">
        <v>1504</v>
      </c>
    </row>
    <row r="13551" spans="1:4" hidden="1" x14ac:dyDescent="0.25">
      <c r="A13551" s="61" t="s">
        <v>175</v>
      </c>
      <c r="B13551" s="61" t="s">
        <v>322</v>
      </c>
      <c r="C13551">
        <v>1964</v>
      </c>
      <c r="D13551" s="61" t="s">
        <v>1504</v>
      </c>
    </row>
    <row r="13552" spans="1:4" hidden="1" x14ac:dyDescent="0.25">
      <c r="A13552" s="61" t="s">
        <v>175</v>
      </c>
      <c r="B13552" s="61" t="s">
        <v>322</v>
      </c>
      <c r="C13552">
        <v>1965</v>
      </c>
      <c r="D13552" s="61" t="s">
        <v>1854</v>
      </c>
    </row>
    <row r="13553" spans="1:4" hidden="1" x14ac:dyDescent="0.25">
      <c r="A13553" s="61" t="s">
        <v>175</v>
      </c>
      <c r="B13553" s="61" t="s">
        <v>322</v>
      </c>
      <c r="C13553">
        <v>1966</v>
      </c>
      <c r="D13553" s="61" t="s">
        <v>1513</v>
      </c>
    </row>
    <row r="13554" spans="1:4" hidden="1" x14ac:dyDescent="0.25">
      <c r="A13554" s="61" t="s">
        <v>175</v>
      </c>
      <c r="B13554" s="61" t="s">
        <v>322</v>
      </c>
      <c r="C13554">
        <v>1967</v>
      </c>
      <c r="D13554" s="61" t="s">
        <v>552</v>
      </c>
    </row>
    <row r="13555" spans="1:4" hidden="1" x14ac:dyDescent="0.25">
      <c r="A13555" s="61" t="s">
        <v>175</v>
      </c>
      <c r="B13555" s="61" t="s">
        <v>322</v>
      </c>
      <c r="C13555">
        <v>1968</v>
      </c>
      <c r="D13555" s="61" t="s">
        <v>547</v>
      </c>
    </row>
    <row r="13556" spans="1:4" hidden="1" x14ac:dyDescent="0.25">
      <c r="A13556" s="61" t="s">
        <v>175</v>
      </c>
      <c r="B13556" s="61" t="s">
        <v>322</v>
      </c>
      <c r="C13556">
        <v>1969</v>
      </c>
      <c r="D13556" s="61" t="s">
        <v>547</v>
      </c>
    </row>
    <row r="13557" spans="1:4" hidden="1" x14ac:dyDescent="0.25">
      <c r="A13557" s="61" t="s">
        <v>175</v>
      </c>
      <c r="B13557" s="61" t="s">
        <v>322</v>
      </c>
      <c r="C13557">
        <v>1970</v>
      </c>
      <c r="D13557" s="61" t="s">
        <v>2645</v>
      </c>
    </row>
    <row r="13558" spans="1:4" hidden="1" x14ac:dyDescent="0.25">
      <c r="A13558" s="61" t="s">
        <v>175</v>
      </c>
      <c r="B13558" s="61" t="s">
        <v>322</v>
      </c>
      <c r="C13558">
        <v>1971</v>
      </c>
      <c r="D13558" s="61" t="s">
        <v>2302</v>
      </c>
    </row>
    <row r="13559" spans="1:4" hidden="1" x14ac:dyDescent="0.25">
      <c r="A13559" s="61" t="s">
        <v>175</v>
      </c>
      <c r="B13559" s="61" t="s">
        <v>322</v>
      </c>
      <c r="C13559">
        <v>1972</v>
      </c>
      <c r="D13559" s="61" t="s">
        <v>2302</v>
      </c>
    </row>
    <row r="13560" spans="1:4" hidden="1" x14ac:dyDescent="0.25">
      <c r="A13560" s="61" t="s">
        <v>175</v>
      </c>
      <c r="B13560" s="61" t="s">
        <v>322</v>
      </c>
      <c r="C13560">
        <v>1973</v>
      </c>
      <c r="D13560" s="61" t="s">
        <v>2454</v>
      </c>
    </row>
    <row r="13561" spans="1:4" hidden="1" x14ac:dyDescent="0.25">
      <c r="A13561" s="61" t="s">
        <v>175</v>
      </c>
      <c r="B13561" s="61" t="s">
        <v>322</v>
      </c>
      <c r="C13561">
        <v>1974</v>
      </c>
      <c r="D13561" s="61" t="s">
        <v>560</v>
      </c>
    </row>
    <row r="13562" spans="1:4" hidden="1" x14ac:dyDescent="0.25">
      <c r="A13562" s="61" t="s">
        <v>175</v>
      </c>
      <c r="B13562" s="61" t="s">
        <v>322</v>
      </c>
      <c r="C13562">
        <v>1975</v>
      </c>
      <c r="D13562" s="61" t="s">
        <v>560</v>
      </c>
    </row>
    <row r="13563" spans="1:4" hidden="1" x14ac:dyDescent="0.25">
      <c r="A13563" s="61" t="s">
        <v>175</v>
      </c>
      <c r="B13563" s="61" t="s">
        <v>322</v>
      </c>
      <c r="C13563">
        <v>1976</v>
      </c>
      <c r="D13563" s="61" t="s">
        <v>560</v>
      </c>
    </row>
    <row r="13564" spans="1:4" hidden="1" x14ac:dyDescent="0.25">
      <c r="A13564" s="61" t="s">
        <v>175</v>
      </c>
      <c r="B13564" s="61" t="s">
        <v>322</v>
      </c>
      <c r="C13564">
        <v>1977</v>
      </c>
      <c r="D13564" s="61" t="s">
        <v>560</v>
      </c>
    </row>
    <row r="13565" spans="1:4" hidden="1" x14ac:dyDescent="0.25">
      <c r="A13565" s="61" t="s">
        <v>175</v>
      </c>
      <c r="B13565" s="61" t="s">
        <v>322</v>
      </c>
      <c r="C13565">
        <v>1978</v>
      </c>
      <c r="D13565" s="61" t="s">
        <v>2626</v>
      </c>
    </row>
    <row r="13566" spans="1:4" hidden="1" x14ac:dyDescent="0.25">
      <c r="A13566" s="61" t="s">
        <v>175</v>
      </c>
      <c r="B13566" s="61" t="s">
        <v>322</v>
      </c>
      <c r="C13566">
        <v>1979</v>
      </c>
      <c r="D13566" s="61" t="s">
        <v>2101</v>
      </c>
    </row>
    <row r="13567" spans="1:4" hidden="1" x14ac:dyDescent="0.25">
      <c r="A13567" s="61" t="s">
        <v>175</v>
      </c>
      <c r="B13567" s="61" t="s">
        <v>322</v>
      </c>
      <c r="C13567">
        <v>1980</v>
      </c>
      <c r="D13567" s="61" t="s">
        <v>1512</v>
      </c>
    </row>
    <row r="13568" spans="1:4" hidden="1" x14ac:dyDescent="0.25">
      <c r="A13568" s="61" t="s">
        <v>175</v>
      </c>
      <c r="B13568" s="61" t="s">
        <v>322</v>
      </c>
      <c r="C13568">
        <v>1981</v>
      </c>
      <c r="D13568" s="61" t="s">
        <v>1512</v>
      </c>
    </row>
    <row r="13569" spans="1:4" hidden="1" x14ac:dyDescent="0.25">
      <c r="A13569" s="61" t="s">
        <v>175</v>
      </c>
      <c r="B13569" s="61" t="s">
        <v>322</v>
      </c>
      <c r="C13569">
        <v>1982</v>
      </c>
      <c r="D13569" s="61" t="s">
        <v>2121</v>
      </c>
    </row>
    <row r="13570" spans="1:4" hidden="1" x14ac:dyDescent="0.25">
      <c r="A13570" s="61" t="s">
        <v>175</v>
      </c>
      <c r="B13570" s="61" t="s">
        <v>322</v>
      </c>
      <c r="C13570">
        <v>1983</v>
      </c>
      <c r="D13570" s="61" t="s">
        <v>2121</v>
      </c>
    </row>
    <row r="13571" spans="1:4" hidden="1" x14ac:dyDescent="0.25">
      <c r="A13571" s="61" t="s">
        <v>175</v>
      </c>
      <c r="B13571" s="61" t="s">
        <v>322</v>
      </c>
      <c r="C13571">
        <v>1984</v>
      </c>
      <c r="D13571" s="61" t="s">
        <v>2121</v>
      </c>
    </row>
    <row r="13572" spans="1:4" hidden="1" x14ac:dyDescent="0.25">
      <c r="A13572" s="61" t="s">
        <v>175</v>
      </c>
      <c r="B13572" s="61" t="s">
        <v>322</v>
      </c>
      <c r="C13572">
        <v>1985</v>
      </c>
      <c r="D13572" s="61" t="s">
        <v>2121</v>
      </c>
    </row>
    <row r="13573" spans="1:4" hidden="1" x14ac:dyDescent="0.25">
      <c r="A13573" s="61" t="s">
        <v>175</v>
      </c>
      <c r="B13573" s="61" t="s">
        <v>322</v>
      </c>
      <c r="C13573">
        <v>1986</v>
      </c>
      <c r="D13573" s="61" t="s">
        <v>2121</v>
      </c>
    </row>
    <row r="13574" spans="1:4" hidden="1" x14ac:dyDescent="0.25">
      <c r="A13574" s="61" t="s">
        <v>175</v>
      </c>
      <c r="B13574" s="61" t="s">
        <v>322</v>
      </c>
      <c r="C13574">
        <v>1987</v>
      </c>
      <c r="D13574" s="61" t="s">
        <v>2121</v>
      </c>
    </row>
    <row r="13575" spans="1:4" hidden="1" x14ac:dyDescent="0.25">
      <c r="A13575" s="61" t="s">
        <v>175</v>
      </c>
      <c r="B13575" s="61" t="s">
        <v>322</v>
      </c>
      <c r="C13575">
        <v>1988</v>
      </c>
      <c r="D13575" s="61" t="s">
        <v>2121</v>
      </c>
    </row>
    <row r="13576" spans="1:4" hidden="1" x14ac:dyDescent="0.25">
      <c r="A13576" s="61" t="s">
        <v>175</v>
      </c>
      <c r="B13576" s="61" t="s">
        <v>322</v>
      </c>
      <c r="C13576">
        <v>1989</v>
      </c>
      <c r="D13576" s="61" t="s">
        <v>2121</v>
      </c>
    </row>
    <row r="13577" spans="1:4" hidden="1" x14ac:dyDescent="0.25">
      <c r="A13577" s="61" t="s">
        <v>175</v>
      </c>
      <c r="B13577" s="61" t="s">
        <v>322</v>
      </c>
      <c r="C13577">
        <v>1990</v>
      </c>
      <c r="D13577" s="61" t="s">
        <v>2121</v>
      </c>
    </row>
    <row r="13578" spans="1:4" hidden="1" x14ac:dyDescent="0.25">
      <c r="A13578" s="61" t="s">
        <v>175</v>
      </c>
      <c r="B13578" s="61" t="s">
        <v>322</v>
      </c>
      <c r="C13578">
        <v>1991</v>
      </c>
      <c r="D13578" s="61" t="s">
        <v>2121</v>
      </c>
    </row>
    <row r="13579" spans="1:4" hidden="1" x14ac:dyDescent="0.25">
      <c r="A13579" s="61" t="s">
        <v>175</v>
      </c>
      <c r="B13579" s="61" t="s">
        <v>322</v>
      </c>
      <c r="C13579">
        <v>1992</v>
      </c>
      <c r="D13579" s="61" t="s">
        <v>2121</v>
      </c>
    </row>
    <row r="13580" spans="1:4" hidden="1" x14ac:dyDescent="0.25">
      <c r="A13580" s="61" t="s">
        <v>175</v>
      </c>
      <c r="B13580" s="61" t="s">
        <v>322</v>
      </c>
      <c r="C13580">
        <v>1993</v>
      </c>
      <c r="D13580" s="61" t="s">
        <v>2121</v>
      </c>
    </row>
    <row r="13581" spans="1:4" hidden="1" x14ac:dyDescent="0.25">
      <c r="A13581" s="61" t="s">
        <v>175</v>
      </c>
      <c r="B13581" s="61" t="s">
        <v>322</v>
      </c>
      <c r="C13581">
        <v>1994</v>
      </c>
      <c r="D13581" s="61" t="s">
        <v>2121</v>
      </c>
    </row>
    <row r="13582" spans="1:4" hidden="1" x14ac:dyDescent="0.25">
      <c r="A13582" s="61" t="s">
        <v>175</v>
      </c>
      <c r="B13582" s="61" t="s">
        <v>322</v>
      </c>
      <c r="C13582">
        <v>1995</v>
      </c>
      <c r="D13582" s="61" t="s">
        <v>2121</v>
      </c>
    </row>
    <row r="13583" spans="1:4" hidden="1" x14ac:dyDescent="0.25">
      <c r="A13583" s="61" t="s">
        <v>175</v>
      </c>
      <c r="B13583" s="61" t="s">
        <v>322</v>
      </c>
      <c r="C13583">
        <v>1996</v>
      </c>
      <c r="D13583" s="61" t="s">
        <v>2121</v>
      </c>
    </row>
    <row r="13584" spans="1:4" hidden="1" x14ac:dyDescent="0.25">
      <c r="A13584" s="61" t="s">
        <v>175</v>
      </c>
      <c r="B13584" s="61" t="s">
        <v>322</v>
      </c>
      <c r="C13584">
        <v>1997</v>
      </c>
      <c r="D13584" s="61" t="s">
        <v>2121</v>
      </c>
    </row>
    <row r="13585" spans="1:4" hidden="1" x14ac:dyDescent="0.25">
      <c r="A13585" s="61" t="s">
        <v>175</v>
      </c>
      <c r="B13585" s="61" t="s">
        <v>322</v>
      </c>
      <c r="C13585">
        <v>1998</v>
      </c>
      <c r="D13585" s="61" t="s">
        <v>1846</v>
      </c>
    </row>
    <row r="13586" spans="1:4" hidden="1" x14ac:dyDescent="0.25">
      <c r="A13586" s="61" t="s">
        <v>175</v>
      </c>
      <c r="B13586" s="61" t="s">
        <v>322</v>
      </c>
      <c r="C13586">
        <v>1999</v>
      </c>
      <c r="D13586" s="61" t="s">
        <v>1781</v>
      </c>
    </row>
    <row r="13587" spans="1:4" hidden="1" x14ac:dyDescent="0.25">
      <c r="A13587" s="61" t="s">
        <v>175</v>
      </c>
      <c r="B13587" s="61" t="s">
        <v>322</v>
      </c>
      <c r="C13587">
        <v>2000</v>
      </c>
      <c r="D13587" s="61" t="s">
        <v>1711</v>
      </c>
    </row>
    <row r="13588" spans="1:4" hidden="1" x14ac:dyDescent="0.25">
      <c r="A13588" s="61" t="s">
        <v>175</v>
      </c>
      <c r="B13588" s="61" t="s">
        <v>322</v>
      </c>
      <c r="C13588">
        <v>2001</v>
      </c>
      <c r="D13588" s="61" t="s">
        <v>1711</v>
      </c>
    </row>
    <row r="13589" spans="1:4" hidden="1" x14ac:dyDescent="0.25">
      <c r="A13589" s="61" t="s">
        <v>175</v>
      </c>
      <c r="B13589" s="61" t="s">
        <v>322</v>
      </c>
      <c r="C13589">
        <v>2002</v>
      </c>
      <c r="D13589" s="61" t="s">
        <v>1730</v>
      </c>
    </row>
    <row r="13590" spans="1:4" hidden="1" x14ac:dyDescent="0.25">
      <c r="A13590" s="61" t="s">
        <v>175</v>
      </c>
      <c r="B13590" s="61" t="s">
        <v>322</v>
      </c>
      <c r="C13590">
        <v>2003</v>
      </c>
      <c r="D13590" s="61" t="s">
        <v>1692</v>
      </c>
    </row>
    <row r="13591" spans="1:4" hidden="1" x14ac:dyDescent="0.25">
      <c r="A13591" s="61" t="s">
        <v>175</v>
      </c>
      <c r="B13591" s="61" t="s">
        <v>322</v>
      </c>
      <c r="C13591">
        <v>2004</v>
      </c>
      <c r="D13591" s="61" t="s">
        <v>2135</v>
      </c>
    </row>
    <row r="13592" spans="1:4" hidden="1" x14ac:dyDescent="0.25">
      <c r="A13592" s="61" t="s">
        <v>175</v>
      </c>
      <c r="B13592" s="61" t="s">
        <v>322</v>
      </c>
      <c r="C13592">
        <v>2005</v>
      </c>
      <c r="D13592" s="61" t="s">
        <v>2380</v>
      </c>
    </row>
    <row r="13593" spans="1:4" hidden="1" x14ac:dyDescent="0.25">
      <c r="A13593" s="61" t="s">
        <v>175</v>
      </c>
      <c r="B13593" s="61" t="s">
        <v>322</v>
      </c>
      <c r="C13593">
        <v>2006</v>
      </c>
      <c r="D13593" s="61" t="s">
        <v>2904</v>
      </c>
    </row>
    <row r="13594" spans="1:4" hidden="1" x14ac:dyDescent="0.25">
      <c r="A13594" s="61" t="s">
        <v>175</v>
      </c>
      <c r="B13594" s="61" t="s">
        <v>322</v>
      </c>
      <c r="C13594">
        <v>2007</v>
      </c>
      <c r="D13594" s="61" t="s">
        <v>2383</v>
      </c>
    </row>
    <row r="13595" spans="1:4" hidden="1" x14ac:dyDescent="0.25">
      <c r="A13595" s="61" t="s">
        <v>175</v>
      </c>
      <c r="B13595" s="61" t="s">
        <v>322</v>
      </c>
      <c r="C13595">
        <v>2008</v>
      </c>
      <c r="D13595" s="61" t="s">
        <v>2383</v>
      </c>
    </row>
    <row r="13596" spans="1:4" hidden="1" x14ac:dyDescent="0.25">
      <c r="A13596" s="61" t="s">
        <v>175</v>
      </c>
      <c r="B13596" s="61" t="s">
        <v>322</v>
      </c>
      <c r="C13596">
        <v>2009</v>
      </c>
      <c r="D13596" s="61" t="s">
        <v>2898</v>
      </c>
    </row>
    <row r="13597" spans="1:4" hidden="1" x14ac:dyDescent="0.25">
      <c r="A13597" s="61" t="s">
        <v>175</v>
      </c>
      <c r="B13597" s="61" t="s">
        <v>322</v>
      </c>
      <c r="C13597">
        <v>2010</v>
      </c>
      <c r="D13597" s="61" t="s">
        <v>2558</v>
      </c>
    </row>
    <row r="13598" spans="1:4" hidden="1" x14ac:dyDescent="0.25">
      <c r="A13598" s="61" t="s">
        <v>175</v>
      </c>
      <c r="B13598" s="61" t="s">
        <v>322</v>
      </c>
      <c r="C13598">
        <v>2011</v>
      </c>
      <c r="D13598" s="61" t="s">
        <v>2260</v>
      </c>
    </row>
    <row r="13599" spans="1:4" hidden="1" x14ac:dyDescent="0.25">
      <c r="A13599" s="61" t="s">
        <v>175</v>
      </c>
      <c r="B13599" s="61" t="s">
        <v>322</v>
      </c>
      <c r="C13599">
        <v>2012</v>
      </c>
      <c r="D13599" s="61" t="s">
        <v>2258</v>
      </c>
    </row>
    <row r="13600" spans="1:4" hidden="1" x14ac:dyDescent="0.25">
      <c r="A13600" s="61" t="s">
        <v>175</v>
      </c>
      <c r="B13600" s="61" t="s">
        <v>322</v>
      </c>
      <c r="C13600">
        <v>2013</v>
      </c>
      <c r="D13600" s="61" t="s">
        <v>2167</v>
      </c>
    </row>
    <row r="13601" spans="1:4" hidden="1" x14ac:dyDescent="0.25">
      <c r="A13601" s="61" t="s">
        <v>175</v>
      </c>
      <c r="B13601" s="61" t="s">
        <v>322</v>
      </c>
      <c r="C13601">
        <v>2014</v>
      </c>
      <c r="D13601" s="61" t="s">
        <v>1783</v>
      </c>
    </row>
    <row r="13602" spans="1:4" hidden="1" x14ac:dyDescent="0.25">
      <c r="A13602" s="61" t="s">
        <v>175</v>
      </c>
      <c r="B13602" s="61" t="s">
        <v>322</v>
      </c>
      <c r="C13602">
        <v>2015</v>
      </c>
      <c r="D13602" s="61" t="s">
        <v>2417</v>
      </c>
    </row>
    <row r="13603" spans="1:4" hidden="1" x14ac:dyDescent="0.25">
      <c r="A13603" s="61" t="s">
        <v>175</v>
      </c>
      <c r="B13603" s="61" t="s">
        <v>322</v>
      </c>
      <c r="C13603">
        <v>2016</v>
      </c>
      <c r="D13603" s="61" t="s">
        <v>1801</v>
      </c>
    </row>
    <row r="13604" spans="1:4" hidden="1" x14ac:dyDescent="0.25">
      <c r="A13604" s="61" t="s">
        <v>175</v>
      </c>
      <c r="B13604" s="61" t="s">
        <v>322</v>
      </c>
      <c r="C13604">
        <v>2017</v>
      </c>
      <c r="D13604" s="61" t="s">
        <v>2930</v>
      </c>
    </row>
    <row r="13605" spans="1:4" hidden="1" x14ac:dyDescent="0.25">
      <c r="A13605" s="61" t="s">
        <v>175</v>
      </c>
      <c r="B13605" s="61" t="s">
        <v>322</v>
      </c>
      <c r="C13605">
        <v>2018</v>
      </c>
      <c r="D13605" s="61" t="s">
        <v>2898</v>
      </c>
    </row>
    <row r="13606" spans="1:4" hidden="1" x14ac:dyDescent="0.25">
      <c r="A13606" s="61" t="s">
        <v>175</v>
      </c>
      <c r="B13606" s="61" t="s">
        <v>322</v>
      </c>
      <c r="C13606">
        <v>2019</v>
      </c>
      <c r="D13606" s="61" t="s">
        <v>1783</v>
      </c>
    </row>
    <row r="13607" spans="1:4" hidden="1" x14ac:dyDescent="0.25">
      <c r="A13607" s="61" t="s">
        <v>175</v>
      </c>
      <c r="B13607" s="61" t="s">
        <v>322</v>
      </c>
      <c r="C13607">
        <v>2020</v>
      </c>
      <c r="D13607" s="61" t="s">
        <v>2328</v>
      </c>
    </row>
    <row r="13608" spans="1:4" hidden="1" x14ac:dyDescent="0.25">
      <c r="A13608" s="61" t="s">
        <v>175</v>
      </c>
      <c r="B13608" s="61" t="s">
        <v>322</v>
      </c>
      <c r="C13608">
        <v>2021</v>
      </c>
      <c r="D13608" s="61" t="s">
        <v>1723</v>
      </c>
    </row>
    <row r="13609" spans="1:4" hidden="1" x14ac:dyDescent="0.25">
      <c r="A13609" s="61" t="s">
        <v>175</v>
      </c>
      <c r="B13609" s="61" t="s">
        <v>322</v>
      </c>
      <c r="C13609">
        <v>2022</v>
      </c>
      <c r="D13609" s="61" t="s">
        <v>2156</v>
      </c>
    </row>
    <row r="13610" spans="1:4" x14ac:dyDescent="0.25">
      <c r="A13610" s="61" t="s">
        <v>175</v>
      </c>
      <c r="B13610" s="61" t="s">
        <v>322</v>
      </c>
      <c r="C13610">
        <v>2023</v>
      </c>
      <c r="D13610" s="61">
        <v>0.39</v>
      </c>
    </row>
    <row r="13611" spans="1:4" hidden="1" x14ac:dyDescent="0.25">
      <c r="A13611" s="61" t="s">
        <v>183</v>
      </c>
      <c r="B13611" s="61" t="s">
        <v>326</v>
      </c>
      <c r="C13611">
        <v>1789</v>
      </c>
      <c r="D13611" s="61" t="s">
        <v>2626</v>
      </c>
    </row>
    <row r="13612" spans="1:4" hidden="1" x14ac:dyDescent="0.25">
      <c r="A13612" s="61" t="s">
        <v>183</v>
      </c>
      <c r="B13612" s="61" t="s">
        <v>326</v>
      </c>
      <c r="C13612">
        <v>1790</v>
      </c>
      <c r="D13612" s="61" t="s">
        <v>2626</v>
      </c>
    </row>
    <row r="13613" spans="1:4" hidden="1" x14ac:dyDescent="0.25">
      <c r="A13613" s="61" t="s">
        <v>183</v>
      </c>
      <c r="B13613" s="61" t="s">
        <v>326</v>
      </c>
      <c r="C13613">
        <v>1791</v>
      </c>
      <c r="D13613" s="61" t="s">
        <v>2626</v>
      </c>
    </row>
    <row r="13614" spans="1:4" hidden="1" x14ac:dyDescent="0.25">
      <c r="A13614" s="61" t="s">
        <v>183</v>
      </c>
      <c r="B13614" s="61" t="s">
        <v>326</v>
      </c>
      <c r="C13614">
        <v>1792</v>
      </c>
      <c r="D13614" s="61" t="s">
        <v>2626</v>
      </c>
    </row>
    <row r="13615" spans="1:4" hidden="1" x14ac:dyDescent="0.25">
      <c r="A13615" s="61" t="s">
        <v>183</v>
      </c>
      <c r="B13615" s="61" t="s">
        <v>326</v>
      </c>
      <c r="C13615">
        <v>1793</v>
      </c>
      <c r="D13615" s="61" t="s">
        <v>2626</v>
      </c>
    </row>
    <row r="13616" spans="1:4" hidden="1" x14ac:dyDescent="0.25">
      <c r="A13616" s="61" t="s">
        <v>183</v>
      </c>
      <c r="B13616" s="61" t="s">
        <v>326</v>
      </c>
      <c r="C13616">
        <v>1794</v>
      </c>
      <c r="D13616" s="61" t="s">
        <v>2626</v>
      </c>
    </row>
    <row r="13617" spans="1:4" hidden="1" x14ac:dyDescent="0.25">
      <c r="A13617" s="61" t="s">
        <v>183</v>
      </c>
      <c r="B13617" s="61" t="s">
        <v>326</v>
      </c>
      <c r="C13617">
        <v>1795</v>
      </c>
      <c r="D13617" s="61" t="s">
        <v>2626</v>
      </c>
    </row>
    <row r="13618" spans="1:4" hidden="1" x14ac:dyDescent="0.25">
      <c r="A13618" s="61" t="s">
        <v>183</v>
      </c>
      <c r="B13618" s="61" t="s">
        <v>326</v>
      </c>
      <c r="C13618">
        <v>1796</v>
      </c>
      <c r="D13618" s="61" t="s">
        <v>2626</v>
      </c>
    </row>
    <row r="13619" spans="1:4" hidden="1" x14ac:dyDescent="0.25">
      <c r="A13619" s="61" t="s">
        <v>183</v>
      </c>
      <c r="B13619" s="61" t="s">
        <v>326</v>
      </c>
      <c r="C13619">
        <v>1797</v>
      </c>
      <c r="D13619" s="61" t="s">
        <v>2626</v>
      </c>
    </row>
    <row r="13620" spans="1:4" hidden="1" x14ac:dyDescent="0.25">
      <c r="A13620" s="61" t="s">
        <v>183</v>
      </c>
      <c r="B13620" s="61" t="s">
        <v>326</v>
      </c>
      <c r="C13620">
        <v>1798</v>
      </c>
      <c r="D13620" s="61" t="s">
        <v>2626</v>
      </c>
    </row>
    <row r="13621" spans="1:4" hidden="1" x14ac:dyDescent="0.25">
      <c r="A13621" s="61" t="s">
        <v>183</v>
      </c>
      <c r="B13621" s="61" t="s">
        <v>326</v>
      </c>
      <c r="C13621">
        <v>1799</v>
      </c>
      <c r="D13621" s="61" t="s">
        <v>2626</v>
      </c>
    </row>
    <row r="13622" spans="1:4" hidden="1" x14ac:dyDescent="0.25">
      <c r="A13622" s="61" t="s">
        <v>183</v>
      </c>
      <c r="B13622" s="61" t="s">
        <v>326</v>
      </c>
      <c r="C13622">
        <v>1800</v>
      </c>
      <c r="D13622" s="61" t="s">
        <v>2626</v>
      </c>
    </row>
    <row r="13623" spans="1:4" hidden="1" x14ac:dyDescent="0.25">
      <c r="A13623" s="61" t="s">
        <v>183</v>
      </c>
      <c r="B13623" s="61" t="s">
        <v>326</v>
      </c>
      <c r="C13623">
        <v>1801</v>
      </c>
      <c r="D13623" s="61" t="s">
        <v>2626</v>
      </c>
    </row>
    <row r="13624" spans="1:4" hidden="1" x14ac:dyDescent="0.25">
      <c r="A13624" s="61" t="s">
        <v>183</v>
      </c>
      <c r="B13624" s="61" t="s">
        <v>326</v>
      </c>
      <c r="C13624">
        <v>1802</v>
      </c>
      <c r="D13624" s="61" t="s">
        <v>2626</v>
      </c>
    </row>
    <row r="13625" spans="1:4" hidden="1" x14ac:dyDescent="0.25">
      <c r="A13625" s="61" t="s">
        <v>183</v>
      </c>
      <c r="B13625" s="61" t="s">
        <v>326</v>
      </c>
      <c r="C13625">
        <v>1803</v>
      </c>
      <c r="D13625" s="61" t="s">
        <v>2626</v>
      </c>
    </row>
    <row r="13626" spans="1:4" hidden="1" x14ac:dyDescent="0.25">
      <c r="A13626" s="61" t="s">
        <v>183</v>
      </c>
      <c r="B13626" s="61" t="s">
        <v>326</v>
      </c>
      <c r="C13626">
        <v>1804</v>
      </c>
      <c r="D13626" s="61" t="s">
        <v>2626</v>
      </c>
    </row>
    <row r="13627" spans="1:4" hidden="1" x14ac:dyDescent="0.25">
      <c r="A13627" s="61" t="s">
        <v>183</v>
      </c>
      <c r="B13627" s="61" t="s">
        <v>326</v>
      </c>
      <c r="C13627">
        <v>1805</v>
      </c>
      <c r="D13627" s="61" t="s">
        <v>2626</v>
      </c>
    </row>
    <row r="13628" spans="1:4" hidden="1" x14ac:dyDescent="0.25">
      <c r="A13628" s="61" t="s">
        <v>183</v>
      </c>
      <c r="B13628" s="61" t="s">
        <v>326</v>
      </c>
      <c r="C13628">
        <v>1806</v>
      </c>
      <c r="D13628" s="61" t="s">
        <v>2626</v>
      </c>
    </row>
    <row r="13629" spans="1:4" hidden="1" x14ac:dyDescent="0.25">
      <c r="A13629" s="61" t="s">
        <v>183</v>
      </c>
      <c r="B13629" s="61" t="s">
        <v>326</v>
      </c>
      <c r="C13629">
        <v>1807</v>
      </c>
      <c r="D13629" s="61" t="s">
        <v>2626</v>
      </c>
    </row>
    <row r="13630" spans="1:4" hidden="1" x14ac:dyDescent="0.25">
      <c r="A13630" s="61" t="s">
        <v>183</v>
      </c>
      <c r="B13630" s="61" t="s">
        <v>326</v>
      </c>
      <c r="C13630">
        <v>1808</v>
      </c>
      <c r="D13630" s="61" t="s">
        <v>2626</v>
      </c>
    </row>
    <row r="13631" spans="1:4" hidden="1" x14ac:dyDescent="0.25">
      <c r="A13631" s="61" t="s">
        <v>183</v>
      </c>
      <c r="B13631" s="61" t="s">
        <v>326</v>
      </c>
      <c r="C13631">
        <v>1809</v>
      </c>
      <c r="D13631" s="61" t="s">
        <v>2626</v>
      </c>
    </row>
    <row r="13632" spans="1:4" hidden="1" x14ac:dyDescent="0.25">
      <c r="A13632" s="61" t="s">
        <v>183</v>
      </c>
      <c r="B13632" s="61" t="s">
        <v>326</v>
      </c>
      <c r="C13632">
        <v>1810</v>
      </c>
      <c r="D13632" s="61" t="s">
        <v>2626</v>
      </c>
    </row>
    <row r="13633" spans="1:4" hidden="1" x14ac:dyDescent="0.25">
      <c r="A13633" s="61" t="s">
        <v>183</v>
      </c>
      <c r="B13633" s="61" t="s">
        <v>326</v>
      </c>
      <c r="C13633">
        <v>1811</v>
      </c>
      <c r="D13633" s="61" t="s">
        <v>2626</v>
      </c>
    </row>
    <row r="13634" spans="1:4" hidden="1" x14ac:dyDescent="0.25">
      <c r="A13634" s="61" t="s">
        <v>183</v>
      </c>
      <c r="B13634" s="61" t="s">
        <v>326</v>
      </c>
      <c r="C13634">
        <v>1812</v>
      </c>
      <c r="D13634" s="61" t="s">
        <v>2626</v>
      </c>
    </row>
    <row r="13635" spans="1:4" hidden="1" x14ac:dyDescent="0.25">
      <c r="A13635" s="61" t="s">
        <v>183</v>
      </c>
      <c r="B13635" s="61" t="s">
        <v>326</v>
      </c>
      <c r="C13635">
        <v>1813</v>
      </c>
      <c r="D13635" s="61" t="s">
        <v>2626</v>
      </c>
    </row>
    <row r="13636" spans="1:4" hidden="1" x14ac:dyDescent="0.25">
      <c r="A13636" s="61" t="s">
        <v>183</v>
      </c>
      <c r="B13636" s="61" t="s">
        <v>326</v>
      </c>
      <c r="C13636">
        <v>1814</v>
      </c>
      <c r="D13636" s="61" t="s">
        <v>2626</v>
      </c>
    </row>
    <row r="13637" spans="1:4" hidden="1" x14ac:dyDescent="0.25">
      <c r="A13637" s="61" t="s">
        <v>183</v>
      </c>
      <c r="B13637" s="61" t="s">
        <v>326</v>
      </c>
      <c r="C13637">
        <v>1815</v>
      </c>
      <c r="D13637" s="61" t="s">
        <v>2626</v>
      </c>
    </row>
    <row r="13638" spans="1:4" hidden="1" x14ac:dyDescent="0.25">
      <c r="A13638" s="61" t="s">
        <v>183</v>
      </c>
      <c r="B13638" s="61" t="s">
        <v>326</v>
      </c>
      <c r="C13638">
        <v>1816</v>
      </c>
      <c r="D13638" s="61" t="s">
        <v>2626</v>
      </c>
    </row>
    <row r="13639" spans="1:4" hidden="1" x14ac:dyDescent="0.25">
      <c r="A13639" s="61" t="s">
        <v>183</v>
      </c>
      <c r="B13639" s="61" t="s">
        <v>326</v>
      </c>
      <c r="C13639">
        <v>1817</v>
      </c>
      <c r="D13639" s="61" t="s">
        <v>2626</v>
      </c>
    </row>
    <row r="13640" spans="1:4" hidden="1" x14ac:dyDescent="0.25">
      <c r="A13640" s="61" t="s">
        <v>183</v>
      </c>
      <c r="B13640" s="61" t="s">
        <v>326</v>
      </c>
      <c r="C13640">
        <v>1818</v>
      </c>
      <c r="D13640" s="61" t="s">
        <v>2626</v>
      </c>
    </row>
    <row r="13641" spans="1:4" hidden="1" x14ac:dyDescent="0.25">
      <c r="A13641" s="61" t="s">
        <v>183</v>
      </c>
      <c r="B13641" s="61" t="s">
        <v>326</v>
      </c>
      <c r="C13641">
        <v>1819</v>
      </c>
      <c r="D13641" s="61" t="s">
        <v>2626</v>
      </c>
    </row>
    <row r="13642" spans="1:4" hidden="1" x14ac:dyDescent="0.25">
      <c r="A13642" s="61" t="s">
        <v>183</v>
      </c>
      <c r="B13642" s="61" t="s">
        <v>326</v>
      </c>
      <c r="C13642">
        <v>1820</v>
      </c>
      <c r="D13642" s="61" t="s">
        <v>2626</v>
      </c>
    </row>
    <row r="13643" spans="1:4" hidden="1" x14ac:dyDescent="0.25">
      <c r="A13643" s="61" t="s">
        <v>183</v>
      </c>
      <c r="B13643" s="61" t="s">
        <v>326</v>
      </c>
      <c r="C13643">
        <v>1821</v>
      </c>
      <c r="D13643" s="61" t="s">
        <v>2626</v>
      </c>
    </row>
    <row r="13644" spans="1:4" hidden="1" x14ac:dyDescent="0.25">
      <c r="A13644" s="61" t="s">
        <v>183</v>
      </c>
      <c r="B13644" s="61" t="s">
        <v>326</v>
      </c>
      <c r="C13644">
        <v>1822</v>
      </c>
      <c r="D13644" s="61" t="s">
        <v>2626</v>
      </c>
    </row>
    <row r="13645" spans="1:4" hidden="1" x14ac:dyDescent="0.25">
      <c r="A13645" s="61" t="s">
        <v>183</v>
      </c>
      <c r="B13645" s="61" t="s">
        <v>326</v>
      </c>
      <c r="C13645">
        <v>1823</v>
      </c>
      <c r="D13645" s="61" t="s">
        <v>2626</v>
      </c>
    </row>
    <row r="13646" spans="1:4" hidden="1" x14ac:dyDescent="0.25">
      <c r="A13646" s="61" t="s">
        <v>183</v>
      </c>
      <c r="B13646" s="61" t="s">
        <v>326</v>
      </c>
      <c r="C13646">
        <v>1824</v>
      </c>
      <c r="D13646" s="61" t="s">
        <v>2626</v>
      </c>
    </row>
    <row r="13647" spans="1:4" hidden="1" x14ac:dyDescent="0.25">
      <c r="A13647" s="61" t="s">
        <v>183</v>
      </c>
      <c r="B13647" s="61" t="s">
        <v>326</v>
      </c>
      <c r="C13647">
        <v>1825</v>
      </c>
      <c r="D13647" s="61" t="s">
        <v>2626</v>
      </c>
    </row>
    <row r="13648" spans="1:4" hidden="1" x14ac:dyDescent="0.25">
      <c r="A13648" s="61" t="s">
        <v>183</v>
      </c>
      <c r="B13648" s="61" t="s">
        <v>326</v>
      </c>
      <c r="C13648">
        <v>1826</v>
      </c>
      <c r="D13648" s="61" t="s">
        <v>2626</v>
      </c>
    </row>
    <row r="13649" spans="1:4" hidden="1" x14ac:dyDescent="0.25">
      <c r="A13649" s="61" t="s">
        <v>183</v>
      </c>
      <c r="B13649" s="61" t="s">
        <v>326</v>
      </c>
      <c r="C13649">
        <v>1827</v>
      </c>
      <c r="D13649" s="61" t="s">
        <v>2626</v>
      </c>
    </row>
    <row r="13650" spans="1:4" hidden="1" x14ac:dyDescent="0.25">
      <c r="A13650" s="61" t="s">
        <v>183</v>
      </c>
      <c r="B13650" s="61" t="s">
        <v>326</v>
      </c>
      <c r="C13650">
        <v>1828</v>
      </c>
      <c r="D13650" s="61" t="s">
        <v>2499</v>
      </c>
    </row>
    <row r="13651" spans="1:4" hidden="1" x14ac:dyDescent="0.25">
      <c r="A13651" s="61" t="s">
        <v>183</v>
      </c>
      <c r="B13651" s="61" t="s">
        <v>326</v>
      </c>
      <c r="C13651">
        <v>1829</v>
      </c>
      <c r="D13651" s="61" t="s">
        <v>2499</v>
      </c>
    </row>
    <row r="13652" spans="1:4" hidden="1" x14ac:dyDescent="0.25">
      <c r="A13652" s="61" t="s">
        <v>183</v>
      </c>
      <c r="B13652" s="61" t="s">
        <v>326</v>
      </c>
      <c r="C13652">
        <v>1830</v>
      </c>
      <c r="D13652" s="61" t="s">
        <v>2499</v>
      </c>
    </row>
    <row r="13653" spans="1:4" hidden="1" x14ac:dyDescent="0.25">
      <c r="A13653" s="61" t="s">
        <v>183</v>
      </c>
      <c r="B13653" s="61" t="s">
        <v>326</v>
      </c>
      <c r="C13653">
        <v>1831</v>
      </c>
      <c r="D13653" s="61" t="s">
        <v>2499</v>
      </c>
    </row>
    <row r="13654" spans="1:4" hidden="1" x14ac:dyDescent="0.25">
      <c r="A13654" s="61" t="s">
        <v>183</v>
      </c>
      <c r="B13654" s="61" t="s">
        <v>326</v>
      </c>
      <c r="C13654">
        <v>1832</v>
      </c>
      <c r="D13654" s="61" t="s">
        <v>2499</v>
      </c>
    </row>
    <row r="13655" spans="1:4" hidden="1" x14ac:dyDescent="0.25">
      <c r="A13655" s="61" t="s">
        <v>183</v>
      </c>
      <c r="B13655" s="61" t="s">
        <v>326</v>
      </c>
      <c r="C13655">
        <v>1833</v>
      </c>
      <c r="D13655" s="61" t="s">
        <v>2499</v>
      </c>
    </row>
    <row r="13656" spans="1:4" hidden="1" x14ac:dyDescent="0.25">
      <c r="A13656" s="61" t="s">
        <v>183</v>
      </c>
      <c r="B13656" s="61" t="s">
        <v>326</v>
      </c>
      <c r="C13656">
        <v>1834</v>
      </c>
      <c r="D13656" s="61" t="s">
        <v>2499</v>
      </c>
    </row>
    <row r="13657" spans="1:4" hidden="1" x14ac:dyDescent="0.25">
      <c r="A13657" s="61" t="s">
        <v>183</v>
      </c>
      <c r="B13657" s="61" t="s">
        <v>326</v>
      </c>
      <c r="C13657">
        <v>1835</v>
      </c>
      <c r="D13657" s="61" t="s">
        <v>2499</v>
      </c>
    </row>
    <row r="13658" spans="1:4" hidden="1" x14ac:dyDescent="0.25">
      <c r="A13658" s="61" t="s">
        <v>183</v>
      </c>
      <c r="B13658" s="61" t="s">
        <v>326</v>
      </c>
      <c r="C13658">
        <v>1836</v>
      </c>
      <c r="D13658" s="61" t="s">
        <v>2499</v>
      </c>
    </row>
    <row r="13659" spans="1:4" hidden="1" x14ac:dyDescent="0.25">
      <c r="A13659" s="61" t="s">
        <v>183</v>
      </c>
      <c r="B13659" s="61" t="s">
        <v>326</v>
      </c>
      <c r="C13659">
        <v>1837</v>
      </c>
      <c r="D13659" s="61" t="s">
        <v>2499</v>
      </c>
    </row>
    <row r="13660" spans="1:4" hidden="1" x14ac:dyDescent="0.25">
      <c r="A13660" s="61" t="s">
        <v>183</v>
      </c>
      <c r="B13660" s="61" t="s">
        <v>326</v>
      </c>
      <c r="C13660">
        <v>1838</v>
      </c>
      <c r="D13660" s="61" t="s">
        <v>2499</v>
      </c>
    </row>
    <row r="13661" spans="1:4" hidden="1" x14ac:dyDescent="0.25">
      <c r="A13661" s="61" t="s">
        <v>183</v>
      </c>
      <c r="B13661" s="61" t="s">
        <v>326</v>
      </c>
      <c r="C13661">
        <v>1839</v>
      </c>
      <c r="D13661" s="61" t="s">
        <v>2499</v>
      </c>
    </row>
    <row r="13662" spans="1:4" hidden="1" x14ac:dyDescent="0.25">
      <c r="A13662" s="61" t="s">
        <v>183</v>
      </c>
      <c r="B13662" s="61" t="s">
        <v>326</v>
      </c>
      <c r="C13662">
        <v>1840</v>
      </c>
      <c r="D13662" s="61" t="s">
        <v>2499</v>
      </c>
    </row>
    <row r="13663" spans="1:4" hidden="1" x14ac:dyDescent="0.25">
      <c r="A13663" s="61" t="s">
        <v>183</v>
      </c>
      <c r="B13663" s="61" t="s">
        <v>326</v>
      </c>
      <c r="C13663">
        <v>1841</v>
      </c>
      <c r="D13663" s="61" t="s">
        <v>2499</v>
      </c>
    </row>
    <row r="13664" spans="1:4" hidden="1" x14ac:dyDescent="0.25">
      <c r="A13664" s="61" t="s">
        <v>183</v>
      </c>
      <c r="B13664" s="61" t="s">
        <v>326</v>
      </c>
      <c r="C13664">
        <v>1842</v>
      </c>
      <c r="D13664" s="61" t="s">
        <v>2499</v>
      </c>
    </row>
    <row r="13665" spans="1:4" hidden="1" x14ac:dyDescent="0.25">
      <c r="A13665" s="61" t="s">
        <v>183</v>
      </c>
      <c r="B13665" s="61" t="s">
        <v>326</v>
      </c>
      <c r="C13665">
        <v>1843</v>
      </c>
      <c r="D13665" s="61" t="s">
        <v>2499</v>
      </c>
    </row>
    <row r="13666" spans="1:4" hidden="1" x14ac:dyDescent="0.25">
      <c r="A13666" s="61" t="s">
        <v>183</v>
      </c>
      <c r="B13666" s="61" t="s">
        <v>326</v>
      </c>
      <c r="C13666">
        <v>1844</v>
      </c>
      <c r="D13666" s="61" t="s">
        <v>2499</v>
      </c>
    </row>
    <row r="13667" spans="1:4" hidden="1" x14ac:dyDescent="0.25">
      <c r="A13667" s="61" t="s">
        <v>183</v>
      </c>
      <c r="B13667" s="61" t="s">
        <v>326</v>
      </c>
      <c r="C13667">
        <v>1845</v>
      </c>
      <c r="D13667" s="61" t="s">
        <v>2499</v>
      </c>
    </row>
    <row r="13668" spans="1:4" hidden="1" x14ac:dyDescent="0.25">
      <c r="A13668" s="61" t="s">
        <v>183</v>
      </c>
      <c r="B13668" s="61" t="s">
        <v>326</v>
      </c>
      <c r="C13668">
        <v>1846</v>
      </c>
      <c r="D13668" s="61" t="s">
        <v>2499</v>
      </c>
    </row>
    <row r="13669" spans="1:4" hidden="1" x14ac:dyDescent="0.25">
      <c r="A13669" s="61" t="s">
        <v>183</v>
      </c>
      <c r="B13669" s="61" t="s">
        <v>326</v>
      </c>
      <c r="C13669">
        <v>1847</v>
      </c>
      <c r="D13669" s="61" t="s">
        <v>2499</v>
      </c>
    </row>
    <row r="13670" spans="1:4" hidden="1" x14ac:dyDescent="0.25">
      <c r="A13670" s="61" t="s">
        <v>183</v>
      </c>
      <c r="B13670" s="61" t="s">
        <v>326</v>
      </c>
      <c r="C13670">
        <v>1848</v>
      </c>
      <c r="D13670" s="61" t="s">
        <v>2499</v>
      </c>
    </row>
    <row r="13671" spans="1:4" hidden="1" x14ac:dyDescent="0.25">
      <c r="A13671" s="61" t="s">
        <v>183</v>
      </c>
      <c r="B13671" s="61" t="s">
        <v>326</v>
      </c>
      <c r="C13671">
        <v>1849</v>
      </c>
      <c r="D13671" s="61" t="s">
        <v>2499</v>
      </c>
    </row>
    <row r="13672" spans="1:4" hidden="1" x14ac:dyDescent="0.25">
      <c r="A13672" s="61" t="s">
        <v>183</v>
      </c>
      <c r="B13672" s="61" t="s">
        <v>326</v>
      </c>
      <c r="C13672">
        <v>1850</v>
      </c>
      <c r="D13672" s="61" t="s">
        <v>2499</v>
      </c>
    </row>
    <row r="13673" spans="1:4" hidden="1" x14ac:dyDescent="0.25">
      <c r="A13673" s="61" t="s">
        <v>183</v>
      </c>
      <c r="B13673" s="61" t="s">
        <v>326</v>
      </c>
      <c r="C13673">
        <v>1851</v>
      </c>
      <c r="D13673" s="61" t="s">
        <v>2499</v>
      </c>
    </row>
    <row r="13674" spans="1:4" hidden="1" x14ac:dyDescent="0.25">
      <c r="A13674" s="61" t="s">
        <v>183</v>
      </c>
      <c r="B13674" s="61" t="s">
        <v>326</v>
      </c>
      <c r="C13674">
        <v>1852</v>
      </c>
      <c r="D13674" s="61" t="s">
        <v>2499</v>
      </c>
    </row>
    <row r="13675" spans="1:4" hidden="1" x14ac:dyDescent="0.25">
      <c r="A13675" s="61" t="s">
        <v>183</v>
      </c>
      <c r="B13675" s="61" t="s">
        <v>326</v>
      </c>
      <c r="C13675">
        <v>1853</v>
      </c>
      <c r="D13675" s="61" t="s">
        <v>2499</v>
      </c>
    </row>
    <row r="13676" spans="1:4" hidden="1" x14ac:dyDescent="0.25">
      <c r="A13676" s="61" t="s">
        <v>183</v>
      </c>
      <c r="B13676" s="61" t="s">
        <v>326</v>
      </c>
      <c r="C13676">
        <v>1854</v>
      </c>
      <c r="D13676" s="61" t="s">
        <v>2499</v>
      </c>
    </row>
    <row r="13677" spans="1:4" hidden="1" x14ac:dyDescent="0.25">
      <c r="A13677" s="61" t="s">
        <v>183</v>
      </c>
      <c r="B13677" s="61" t="s">
        <v>326</v>
      </c>
      <c r="C13677">
        <v>1855</v>
      </c>
      <c r="D13677" s="61" t="s">
        <v>2499</v>
      </c>
    </row>
    <row r="13678" spans="1:4" hidden="1" x14ac:dyDescent="0.25">
      <c r="A13678" s="61" t="s">
        <v>183</v>
      </c>
      <c r="B13678" s="61" t="s">
        <v>326</v>
      </c>
      <c r="C13678">
        <v>1856</v>
      </c>
      <c r="D13678" s="61" t="s">
        <v>2499</v>
      </c>
    </row>
    <row r="13679" spans="1:4" hidden="1" x14ac:dyDescent="0.25">
      <c r="A13679" s="61" t="s">
        <v>183</v>
      </c>
      <c r="B13679" s="61" t="s">
        <v>326</v>
      </c>
      <c r="C13679">
        <v>1857</v>
      </c>
      <c r="D13679" s="61" t="s">
        <v>2499</v>
      </c>
    </row>
    <row r="13680" spans="1:4" hidden="1" x14ac:dyDescent="0.25">
      <c r="A13680" s="61" t="s">
        <v>183</v>
      </c>
      <c r="B13680" s="61" t="s">
        <v>326</v>
      </c>
      <c r="C13680">
        <v>1858</v>
      </c>
      <c r="D13680" s="61" t="s">
        <v>2499</v>
      </c>
    </row>
    <row r="13681" spans="1:4" hidden="1" x14ac:dyDescent="0.25">
      <c r="A13681" s="61" t="s">
        <v>183</v>
      </c>
      <c r="B13681" s="61" t="s">
        <v>326</v>
      </c>
      <c r="C13681">
        <v>1859</v>
      </c>
      <c r="D13681" s="61" t="s">
        <v>2499</v>
      </c>
    </row>
    <row r="13682" spans="1:4" hidden="1" x14ac:dyDescent="0.25">
      <c r="A13682" s="61" t="s">
        <v>183</v>
      </c>
      <c r="B13682" s="61" t="s">
        <v>326</v>
      </c>
      <c r="C13682">
        <v>1860</v>
      </c>
      <c r="D13682" s="61" t="s">
        <v>2499</v>
      </c>
    </row>
    <row r="13683" spans="1:4" hidden="1" x14ac:dyDescent="0.25">
      <c r="A13683" s="61" t="s">
        <v>183</v>
      </c>
      <c r="B13683" s="61" t="s">
        <v>326</v>
      </c>
      <c r="C13683">
        <v>1861</v>
      </c>
      <c r="D13683" s="61" t="s">
        <v>2499</v>
      </c>
    </row>
    <row r="13684" spans="1:4" hidden="1" x14ac:dyDescent="0.25">
      <c r="A13684" s="61" t="s">
        <v>183</v>
      </c>
      <c r="B13684" s="61" t="s">
        <v>326</v>
      </c>
      <c r="C13684">
        <v>1862</v>
      </c>
      <c r="D13684" s="61" t="s">
        <v>2499</v>
      </c>
    </row>
    <row r="13685" spans="1:4" hidden="1" x14ac:dyDescent="0.25">
      <c r="A13685" s="61" t="s">
        <v>183</v>
      </c>
      <c r="B13685" s="61" t="s">
        <v>326</v>
      </c>
      <c r="C13685">
        <v>1863</v>
      </c>
      <c r="D13685" s="61" t="s">
        <v>2499</v>
      </c>
    </row>
    <row r="13686" spans="1:4" hidden="1" x14ac:dyDescent="0.25">
      <c r="A13686" s="61" t="s">
        <v>183</v>
      </c>
      <c r="B13686" s="61" t="s">
        <v>326</v>
      </c>
      <c r="C13686">
        <v>1864</v>
      </c>
      <c r="D13686" s="61" t="s">
        <v>2499</v>
      </c>
    </row>
    <row r="13687" spans="1:4" hidden="1" x14ac:dyDescent="0.25">
      <c r="A13687" s="61" t="s">
        <v>183</v>
      </c>
      <c r="B13687" s="61" t="s">
        <v>326</v>
      </c>
      <c r="C13687">
        <v>1865</v>
      </c>
      <c r="D13687" s="61" t="s">
        <v>2499</v>
      </c>
    </row>
    <row r="13688" spans="1:4" hidden="1" x14ac:dyDescent="0.25">
      <c r="A13688" s="61" t="s">
        <v>183</v>
      </c>
      <c r="B13688" s="61" t="s">
        <v>326</v>
      </c>
      <c r="C13688">
        <v>1866</v>
      </c>
      <c r="D13688" s="61" t="s">
        <v>2499</v>
      </c>
    </row>
    <row r="13689" spans="1:4" hidden="1" x14ac:dyDescent="0.25">
      <c r="A13689" s="61" t="s">
        <v>183</v>
      </c>
      <c r="B13689" s="61" t="s">
        <v>326</v>
      </c>
      <c r="C13689">
        <v>1867</v>
      </c>
      <c r="D13689" s="61" t="s">
        <v>2499</v>
      </c>
    </row>
    <row r="13690" spans="1:4" hidden="1" x14ac:dyDescent="0.25">
      <c r="A13690" s="61" t="s">
        <v>183</v>
      </c>
      <c r="B13690" s="61" t="s">
        <v>326</v>
      </c>
      <c r="C13690">
        <v>1868</v>
      </c>
      <c r="D13690" s="61" t="s">
        <v>2499</v>
      </c>
    </row>
    <row r="13691" spans="1:4" hidden="1" x14ac:dyDescent="0.25">
      <c r="A13691" s="61" t="s">
        <v>183</v>
      </c>
      <c r="B13691" s="61" t="s">
        <v>326</v>
      </c>
      <c r="C13691">
        <v>1869</v>
      </c>
      <c r="D13691" s="61" t="s">
        <v>2499</v>
      </c>
    </row>
    <row r="13692" spans="1:4" hidden="1" x14ac:dyDescent="0.25">
      <c r="A13692" s="61" t="s">
        <v>183</v>
      </c>
      <c r="B13692" s="61" t="s">
        <v>326</v>
      </c>
      <c r="C13692">
        <v>1870</v>
      </c>
      <c r="D13692" s="61" t="s">
        <v>2499</v>
      </c>
    </row>
    <row r="13693" spans="1:4" hidden="1" x14ac:dyDescent="0.25">
      <c r="A13693" s="61" t="s">
        <v>183</v>
      </c>
      <c r="B13693" s="61" t="s">
        <v>326</v>
      </c>
      <c r="C13693">
        <v>1871</v>
      </c>
      <c r="D13693" s="61" t="s">
        <v>2499</v>
      </c>
    </row>
    <row r="13694" spans="1:4" hidden="1" x14ac:dyDescent="0.25">
      <c r="A13694" s="61" t="s">
        <v>183</v>
      </c>
      <c r="B13694" s="61" t="s">
        <v>326</v>
      </c>
      <c r="C13694">
        <v>1872</v>
      </c>
      <c r="D13694" s="61" t="s">
        <v>2499</v>
      </c>
    </row>
    <row r="13695" spans="1:4" hidden="1" x14ac:dyDescent="0.25">
      <c r="A13695" s="61" t="s">
        <v>183</v>
      </c>
      <c r="B13695" s="61" t="s">
        <v>326</v>
      </c>
      <c r="C13695">
        <v>1873</v>
      </c>
      <c r="D13695" s="61" t="s">
        <v>2499</v>
      </c>
    </row>
    <row r="13696" spans="1:4" hidden="1" x14ac:dyDescent="0.25">
      <c r="A13696" s="61" t="s">
        <v>183</v>
      </c>
      <c r="B13696" s="61" t="s">
        <v>326</v>
      </c>
      <c r="C13696">
        <v>1874</v>
      </c>
      <c r="D13696" s="61" t="s">
        <v>2499</v>
      </c>
    </row>
    <row r="13697" spans="1:4" hidden="1" x14ac:dyDescent="0.25">
      <c r="A13697" s="61" t="s">
        <v>183</v>
      </c>
      <c r="B13697" s="61" t="s">
        <v>326</v>
      </c>
      <c r="C13697">
        <v>1875</v>
      </c>
      <c r="D13697" s="61" t="s">
        <v>2499</v>
      </c>
    </row>
    <row r="13698" spans="1:4" hidden="1" x14ac:dyDescent="0.25">
      <c r="A13698" s="61" t="s">
        <v>183</v>
      </c>
      <c r="B13698" s="61" t="s">
        <v>326</v>
      </c>
      <c r="C13698">
        <v>1876</v>
      </c>
      <c r="D13698" s="61" t="s">
        <v>2499</v>
      </c>
    </row>
    <row r="13699" spans="1:4" hidden="1" x14ac:dyDescent="0.25">
      <c r="A13699" s="61" t="s">
        <v>183</v>
      </c>
      <c r="B13699" s="61" t="s">
        <v>326</v>
      </c>
      <c r="C13699">
        <v>1877</v>
      </c>
      <c r="D13699" s="61" t="s">
        <v>2499</v>
      </c>
    </row>
    <row r="13700" spans="1:4" hidden="1" x14ac:dyDescent="0.25">
      <c r="A13700" s="61" t="s">
        <v>183</v>
      </c>
      <c r="B13700" s="61" t="s">
        <v>326</v>
      </c>
      <c r="C13700">
        <v>1878</v>
      </c>
      <c r="D13700" s="61" t="s">
        <v>2499</v>
      </c>
    </row>
    <row r="13701" spans="1:4" hidden="1" x14ac:dyDescent="0.25">
      <c r="A13701" s="61" t="s">
        <v>183</v>
      </c>
      <c r="B13701" s="61" t="s">
        <v>326</v>
      </c>
      <c r="C13701">
        <v>1879</v>
      </c>
      <c r="D13701" s="61" t="s">
        <v>2499</v>
      </c>
    </row>
    <row r="13702" spans="1:4" hidden="1" x14ac:dyDescent="0.25">
      <c r="A13702" s="61" t="s">
        <v>183</v>
      </c>
      <c r="B13702" s="61" t="s">
        <v>326</v>
      </c>
      <c r="C13702">
        <v>1880</v>
      </c>
      <c r="D13702" s="61" t="s">
        <v>2499</v>
      </c>
    </row>
    <row r="13703" spans="1:4" hidden="1" x14ac:dyDescent="0.25">
      <c r="A13703" s="61" t="s">
        <v>183</v>
      </c>
      <c r="B13703" s="61" t="s">
        <v>326</v>
      </c>
      <c r="C13703">
        <v>1881</v>
      </c>
      <c r="D13703" s="61" t="s">
        <v>2499</v>
      </c>
    </row>
    <row r="13704" spans="1:4" hidden="1" x14ac:dyDescent="0.25">
      <c r="A13704" s="61" t="s">
        <v>183</v>
      </c>
      <c r="B13704" s="61" t="s">
        <v>326</v>
      </c>
      <c r="C13704">
        <v>1882</v>
      </c>
      <c r="D13704" s="61" t="s">
        <v>2499</v>
      </c>
    </row>
    <row r="13705" spans="1:4" hidden="1" x14ac:dyDescent="0.25">
      <c r="A13705" s="61" t="s">
        <v>183</v>
      </c>
      <c r="B13705" s="61" t="s">
        <v>326</v>
      </c>
      <c r="C13705">
        <v>1883</v>
      </c>
      <c r="D13705" s="61" t="s">
        <v>2499</v>
      </c>
    </row>
    <row r="13706" spans="1:4" hidden="1" x14ac:dyDescent="0.25">
      <c r="A13706" s="61" t="s">
        <v>183</v>
      </c>
      <c r="B13706" s="61" t="s">
        <v>326</v>
      </c>
      <c r="C13706">
        <v>1884</v>
      </c>
      <c r="D13706" s="61" t="s">
        <v>2499</v>
      </c>
    </row>
    <row r="13707" spans="1:4" hidden="1" x14ac:dyDescent="0.25">
      <c r="A13707" s="61" t="s">
        <v>183</v>
      </c>
      <c r="B13707" s="61" t="s">
        <v>326</v>
      </c>
      <c r="C13707">
        <v>1885</v>
      </c>
      <c r="D13707" s="61" t="s">
        <v>2499</v>
      </c>
    </row>
    <row r="13708" spans="1:4" hidden="1" x14ac:dyDescent="0.25">
      <c r="A13708" s="61" t="s">
        <v>183</v>
      </c>
      <c r="B13708" s="61" t="s">
        <v>326</v>
      </c>
      <c r="C13708">
        <v>1886</v>
      </c>
      <c r="D13708" s="61" t="s">
        <v>2499</v>
      </c>
    </row>
    <row r="13709" spans="1:4" hidden="1" x14ac:dyDescent="0.25">
      <c r="A13709" s="61" t="s">
        <v>183</v>
      </c>
      <c r="B13709" s="61" t="s">
        <v>326</v>
      </c>
      <c r="C13709">
        <v>1887</v>
      </c>
      <c r="D13709" s="61" t="s">
        <v>2499</v>
      </c>
    </row>
    <row r="13710" spans="1:4" hidden="1" x14ac:dyDescent="0.25">
      <c r="A13710" s="61" t="s">
        <v>183</v>
      </c>
      <c r="B13710" s="61" t="s">
        <v>326</v>
      </c>
      <c r="C13710">
        <v>1888</v>
      </c>
      <c r="D13710" s="61" t="s">
        <v>2499</v>
      </c>
    </row>
    <row r="13711" spans="1:4" hidden="1" x14ac:dyDescent="0.25">
      <c r="A13711" s="61" t="s">
        <v>183</v>
      </c>
      <c r="B13711" s="61" t="s">
        <v>326</v>
      </c>
      <c r="C13711">
        <v>1889</v>
      </c>
      <c r="D13711" s="61" t="s">
        <v>2499</v>
      </c>
    </row>
    <row r="13712" spans="1:4" hidden="1" x14ac:dyDescent="0.25">
      <c r="A13712" s="61" t="s">
        <v>183</v>
      </c>
      <c r="B13712" s="61" t="s">
        <v>326</v>
      </c>
      <c r="C13712">
        <v>1890</v>
      </c>
      <c r="D13712" s="61" t="s">
        <v>2499</v>
      </c>
    </row>
    <row r="13713" spans="1:4" hidden="1" x14ac:dyDescent="0.25">
      <c r="A13713" s="61" t="s">
        <v>183</v>
      </c>
      <c r="B13713" s="61" t="s">
        <v>326</v>
      </c>
      <c r="C13713">
        <v>1891</v>
      </c>
      <c r="D13713" s="61" t="s">
        <v>2499</v>
      </c>
    </row>
    <row r="13714" spans="1:4" hidden="1" x14ac:dyDescent="0.25">
      <c r="A13714" s="61" t="s">
        <v>183</v>
      </c>
      <c r="B13714" s="61" t="s">
        <v>326</v>
      </c>
      <c r="C13714">
        <v>1892</v>
      </c>
      <c r="D13714" s="61" t="s">
        <v>2499</v>
      </c>
    </row>
    <row r="13715" spans="1:4" hidden="1" x14ac:dyDescent="0.25">
      <c r="A13715" s="61" t="s">
        <v>183</v>
      </c>
      <c r="B13715" s="61" t="s">
        <v>326</v>
      </c>
      <c r="C13715">
        <v>1893</v>
      </c>
      <c r="D13715" s="61" t="s">
        <v>2499</v>
      </c>
    </row>
    <row r="13716" spans="1:4" hidden="1" x14ac:dyDescent="0.25">
      <c r="A13716" s="61" t="s">
        <v>183</v>
      </c>
      <c r="B13716" s="61" t="s">
        <v>326</v>
      </c>
      <c r="C13716">
        <v>1894</v>
      </c>
      <c r="D13716" s="61" t="s">
        <v>2499</v>
      </c>
    </row>
    <row r="13717" spans="1:4" hidden="1" x14ac:dyDescent="0.25">
      <c r="A13717" s="61" t="s">
        <v>183</v>
      </c>
      <c r="B13717" s="61" t="s">
        <v>326</v>
      </c>
      <c r="C13717">
        <v>1895</v>
      </c>
      <c r="D13717" s="61" t="s">
        <v>2499</v>
      </c>
    </row>
    <row r="13718" spans="1:4" hidden="1" x14ac:dyDescent="0.25">
      <c r="A13718" s="61" t="s">
        <v>183</v>
      </c>
      <c r="B13718" s="61" t="s">
        <v>326</v>
      </c>
      <c r="C13718">
        <v>1896</v>
      </c>
      <c r="D13718" s="61" t="s">
        <v>2499</v>
      </c>
    </row>
    <row r="13719" spans="1:4" hidden="1" x14ac:dyDescent="0.25">
      <c r="A13719" s="61" t="s">
        <v>183</v>
      </c>
      <c r="B13719" s="61" t="s">
        <v>326</v>
      </c>
      <c r="C13719">
        <v>1897</v>
      </c>
      <c r="D13719" s="61" t="s">
        <v>2499</v>
      </c>
    </row>
    <row r="13720" spans="1:4" hidden="1" x14ac:dyDescent="0.25">
      <c r="A13720" s="61" t="s">
        <v>183</v>
      </c>
      <c r="B13720" s="61" t="s">
        <v>326</v>
      </c>
      <c r="C13720">
        <v>1898</v>
      </c>
      <c r="D13720" s="61" t="s">
        <v>2499</v>
      </c>
    </row>
    <row r="13721" spans="1:4" hidden="1" x14ac:dyDescent="0.25">
      <c r="A13721" s="61" t="s">
        <v>183</v>
      </c>
      <c r="B13721" s="61" t="s">
        <v>326</v>
      </c>
      <c r="C13721">
        <v>1899</v>
      </c>
      <c r="D13721" s="61" t="s">
        <v>2499</v>
      </c>
    </row>
    <row r="13722" spans="1:4" hidden="1" x14ac:dyDescent="0.25">
      <c r="A13722" s="61" t="s">
        <v>183</v>
      </c>
      <c r="B13722" s="61" t="s">
        <v>326</v>
      </c>
      <c r="C13722">
        <v>1900</v>
      </c>
      <c r="D13722" s="61" t="s">
        <v>2501</v>
      </c>
    </row>
    <row r="13723" spans="1:4" hidden="1" x14ac:dyDescent="0.25">
      <c r="A13723" s="61" t="s">
        <v>183</v>
      </c>
      <c r="B13723" s="61" t="s">
        <v>326</v>
      </c>
      <c r="C13723">
        <v>1901</v>
      </c>
      <c r="D13723" s="61" t="s">
        <v>2501</v>
      </c>
    </row>
    <row r="13724" spans="1:4" hidden="1" x14ac:dyDescent="0.25">
      <c r="A13724" s="61" t="s">
        <v>183</v>
      </c>
      <c r="B13724" s="61" t="s">
        <v>326</v>
      </c>
      <c r="C13724">
        <v>1902</v>
      </c>
      <c r="D13724" s="61" t="s">
        <v>2501</v>
      </c>
    </row>
    <row r="13725" spans="1:4" hidden="1" x14ac:dyDescent="0.25">
      <c r="A13725" s="61" t="s">
        <v>183</v>
      </c>
      <c r="B13725" s="61" t="s">
        <v>326</v>
      </c>
      <c r="C13725">
        <v>1903</v>
      </c>
      <c r="D13725" s="61" t="s">
        <v>2501</v>
      </c>
    </row>
    <row r="13726" spans="1:4" hidden="1" x14ac:dyDescent="0.25">
      <c r="A13726" s="61" t="s">
        <v>183</v>
      </c>
      <c r="B13726" s="61" t="s">
        <v>326</v>
      </c>
      <c r="C13726">
        <v>1904</v>
      </c>
      <c r="D13726" s="61" t="s">
        <v>2501</v>
      </c>
    </row>
    <row r="13727" spans="1:4" hidden="1" x14ac:dyDescent="0.25">
      <c r="A13727" s="61" t="s">
        <v>183</v>
      </c>
      <c r="B13727" s="61" t="s">
        <v>326</v>
      </c>
      <c r="C13727">
        <v>1905</v>
      </c>
      <c r="D13727" s="61" t="s">
        <v>2501</v>
      </c>
    </row>
    <row r="13728" spans="1:4" hidden="1" x14ac:dyDescent="0.25">
      <c r="A13728" s="61" t="s">
        <v>183</v>
      </c>
      <c r="B13728" s="61" t="s">
        <v>326</v>
      </c>
      <c r="C13728">
        <v>1906</v>
      </c>
      <c r="D13728" s="61" t="s">
        <v>2497</v>
      </c>
    </row>
    <row r="13729" spans="1:4" hidden="1" x14ac:dyDescent="0.25">
      <c r="A13729" s="61" t="s">
        <v>183</v>
      </c>
      <c r="B13729" s="61" t="s">
        <v>326</v>
      </c>
      <c r="C13729">
        <v>1907</v>
      </c>
      <c r="D13729" s="61" t="s">
        <v>2187</v>
      </c>
    </row>
    <row r="13730" spans="1:4" hidden="1" x14ac:dyDescent="0.25">
      <c r="A13730" s="61" t="s">
        <v>183</v>
      </c>
      <c r="B13730" s="61" t="s">
        <v>326</v>
      </c>
      <c r="C13730">
        <v>1908</v>
      </c>
      <c r="D13730" s="61" t="s">
        <v>2468</v>
      </c>
    </row>
    <row r="13731" spans="1:4" hidden="1" x14ac:dyDescent="0.25">
      <c r="A13731" s="61" t="s">
        <v>183</v>
      </c>
      <c r="B13731" s="61" t="s">
        <v>326</v>
      </c>
      <c r="C13731">
        <v>1909</v>
      </c>
      <c r="D13731" s="61" t="s">
        <v>2449</v>
      </c>
    </row>
    <row r="13732" spans="1:4" hidden="1" x14ac:dyDescent="0.25">
      <c r="A13732" s="61" t="s">
        <v>183</v>
      </c>
      <c r="B13732" s="61" t="s">
        <v>326</v>
      </c>
      <c r="C13732">
        <v>1910</v>
      </c>
      <c r="D13732" s="61" t="s">
        <v>2452</v>
      </c>
    </row>
    <row r="13733" spans="1:4" hidden="1" x14ac:dyDescent="0.25">
      <c r="A13733" s="61" t="s">
        <v>183</v>
      </c>
      <c r="B13733" s="61" t="s">
        <v>326</v>
      </c>
      <c r="C13733">
        <v>1911</v>
      </c>
      <c r="D13733" s="61" t="s">
        <v>2452</v>
      </c>
    </row>
    <row r="13734" spans="1:4" hidden="1" x14ac:dyDescent="0.25">
      <c r="A13734" s="61" t="s">
        <v>183</v>
      </c>
      <c r="B13734" s="61" t="s">
        <v>326</v>
      </c>
      <c r="C13734">
        <v>1912</v>
      </c>
      <c r="D13734" s="61" t="s">
        <v>2452</v>
      </c>
    </row>
    <row r="13735" spans="1:4" hidden="1" x14ac:dyDescent="0.25">
      <c r="A13735" s="61" t="s">
        <v>183</v>
      </c>
      <c r="B13735" s="61" t="s">
        <v>326</v>
      </c>
      <c r="C13735">
        <v>1913</v>
      </c>
      <c r="D13735" s="61" t="s">
        <v>2452</v>
      </c>
    </row>
    <row r="13736" spans="1:4" hidden="1" x14ac:dyDescent="0.25">
      <c r="A13736" s="61" t="s">
        <v>183</v>
      </c>
      <c r="B13736" s="61" t="s">
        <v>326</v>
      </c>
      <c r="C13736">
        <v>1914</v>
      </c>
      <c r="D13736" s="61" t="s">
        <v>2452</v>
      </c>
    </row>
    <row r="13737" spans="1:4" hidden="1" x14ac:dyDescent="0.25">
      <c r="A13737" s="61" t="s">
        <v>183</v>
      </c>
      <c r="B13737" s="61" t="s">
        <v>326</v>
      </c>
      <c r="C13737">
        <v>1915</v>
      </c>
      <c r="D13737" s="61" t="s">
        <v>2452</v>
      </c>
    </row>
    <row r="13738" spans="1:4" hidden="1" x14ac:dyDescent="0.25">
      <c r="A13738" s="61" t="s">
        <v>183</v>
      </c>
      <c r="B13738" s="61" t="s">
        <v>326</v>
      </c>
      <c r="C13738">
        <v>1916</v>
      </c>
      <c r="D13738" s="61" t="s">
        <v>2452</v>
      </c>
    </row>
    <row r="13739" spans="1:4" hidden="1" x14ac:dyDescent="0.25">
      <c r="A13739" s="61" t="s">
        <v>183</v>
      </c>
      <c r="B13739" s="61" t="s">
        <v>326</v>
      </c>
      <c r="C13739">
        <v>1917</v>
      </c>
      <c r="D13739" s="61" t="s">
        <v>2452</v>
      </c>
    </row>
    <row r="13740" spans="1:4" hidden="1" x14ac:dyDescent="0.25">
      <c r="A13740" s="61" t="s">
        <v>183</v>
      </c>
      <c r="B13740" s="61" t="s">
        <v>326</v>
      </c>
      <c r="C13740">
        <v>1918</v>
      </c>
      <c r="D13740" s="61" t="s">
        <v>2452</v>
      </c>
    </row>
    <row r="13741" spans="1:4" hidden="1" x14ac:dyDescent="0.25">
      <c r="A13741" s="61" t="s">
        <v>183</v>
      </c>
      <c r="B13741" s="61" t="s">
        <v>326</v>
      </c>
      <c r="C13741">
        <v>1919</v>
      </c>
      <c r="D13741" s="61" t="s">
        <v>2452</v>
      </c>
    </row>
    <row r="13742" spans="1:4" hidden="1" x14ac:dyDescent="0.25">
      <c r="A13742" s="61" t="s">
        <v>183</v>
      </c>
      <c r="B13742" s="61" t="s">
        <v>326</v>
      </c>
      <c r="C13742">
        <v>1920</v>
      </c>
      <c r="D13742" s="61" t="s">
        <v>1510</v>
      </c>
    </row>
    <row r="13743" spans="1:4" hidden="1" x14ac:dyDescent="0.25">
      <c r="A13743" s="61" t="s">
        <v>183</v>
      </c>
      <c r="B13743" s="61" t="s">
        <v>326</v>
      </c>
      <c r="C13743">
        <v>1921</v>
      </c>
      <c r="D13743" s="61" t="s">
        <v>1510</v>
      </c>
    </row>
    <row r="13744" spans="1:4" hidden="1" x14ac:dyDescent="0.25">
      <c r="A13744" s="61" t="s">
        <v>183</v>
      </c>
      <c r="B13744" s="61" t="s">
        <v>326</v>
      </c>
      <c r="C13744">
        <v>1922</v>
      </c>
      <c r="D13744" s="61" t="s">
        <v>1510</v>
      </c>
    </row>
    <row r="13745" spans="1:4" hidden="1" x14ac:dyDescent="0.25">
      <c r="A13745" s="61" t="s">
        <v>183</v>
      </c>
      <c r="B13745" s="61" t="s">
        <v>326</v>
      </c>
      <c r="C13745">
        <v>1923</v>
      </c>
      <c r="D13745" s="61" t="s">
        <v>537</v>
      </c>
    </row>
    <row r="13746" spans="1:4" hidden="1" x14ac:dyDescent="0.25">
      <c r="A13746" s="61" t="s">
        <v>183</v>
      </c>
      <c r="B13746" s="61" t="s">
        <v>326</v>
      </c>
      <c r="C13746">
        <v>1924</v>
      </c>
      <c r="D13746" s="61" t="s">
        <v>1820</v>
      </c>
    </row>
    <row r="13747" spans="1:4" hidden="1" x14ac:dyDescent="0.25">
      <c r="A13747" s="61" t="s">
        <v>183</v>
      </c>
      <c r="B13747" s="61" t="s">
        <v>326</v>
      </c>
      <c r="C13747">
        <v>1925</v>
      </c>
      <c r="D13747" s="61" t="s">
        <v>1529</v>
      </c>
    </row>
    <row r="13748" spans="1:4" hidden="1" x14ac:dyDescent="0.25">
      <c r="A13748" s="61" t="s">
        <v>183</v>
      </c>
      <c r="B13748" s="61" t="s">
        <v>326</v>
      </c>
      <c r="C13748">
        <v>1926</v>
      </c>
      <c r="D13748" s="61" t="s">
        <v>1764</v>
      </c>
    </row>
    <row r="13749" spans="1:4" hidden="1" x14ac:dyDescent="0.25">
      <c r="A13749" s="61" t="s">
        <v>183</v>
      </c>
      <c r="B13749" s="61" t="s">
        <v>326</v>
      </c>
      <c r="C13749">
        <v>1927</v>
      </c>
      <c r="D13749" s="61" t="s">
        <v>2931</v>
      </c>
    </row>
    <row r="13750" spans="1:4" hidden="1" x14ac:dyDescent="0.25">
      <c r="A13750" s="61" t="s">
        <v>183</v>
      </c>
      <c r="B13750" s="61" t="s">
        <v>326</v>
      </c>
      <c r="C13750">
        <v>1928</v>
      </c>
      <c r="D13750" s="61" t="s">
        <v>2931</v>
      </c>
    </row>
    <row r="13751" spans="1:4" hidden="1" x14ac:dyDescent="0.25">
      <c r="A13751" s="61" t="s">
        <v>183</v>
      </c>
      <c r="B13751" s="61" t="s">
        <v>326</v>
      </c>
      <c r="C13751">
        <v>1929</v>
      </c>
      <c r="D13751" s="61" t="s">
        <v>2931</v>
      </c>
    </row>
    <row r="13752" spans="1:4" hidden="1" x14ac:dyDescent="0.25">
      <c r="A13752" s="61" t="s">
        <v>183</v>
      </c>
      <c r="B13752" s="61" t="s">
        <v>326</v>
      </c>
      <c r="C13752">
        <v>1930</v>
      </c>
      <c r="D13752" s="61" t="s">
        <v>2931</v>
      </c>
    </row>
    <row r="13753" spans="1:4" hidden="1" x14ac:dyDescent="0.25">
      <c r="A13753" s="61" t="s">
        <v>183</v>
      </c>
      <c r="B13753" s="61" t="s">
        <v>326</v>
      </c>
      <c r="C13753">
        <v>1931</v>
      </c>
      <c r="D13753" s="61" t="s">
        <v>2931</v>
      </c>
    </row>
    <row r="13754" spans="1:4" hidden="1" x14ac:dyDescent="0.25">
      <c r="A13754" s="61" t="s">
        <v>183</v>
      </c>
      <c r="B13754" s="61" t="s">
        <v>326</v>
      </c>
      <c r="C13754">
        <v>1932</v>
      </c>
      <c r="D13754" s="61" t="s">
        <v>2931</v>
      </c>
    </row>
    <row r="13755" spans="1:4" hidden="1" x14ac:dyDescent="0.25">
      <c r="A13755" s="61" t="s">
        <v>183</v>
      </c>
      <c r="B13755" s="61" t="s">
        <v>326</v>
      </c>
      <c r="C13755">
        <v>1933</v>
      </c>
      <c r="D13755" s="61" t="s">
        <v>2931</v>
      </c>
    </row>
    <row r="13756" spans="1:4" hidden="1" x14ac:dyDescent="0.25">
      <c r="A13756" s="61" t="s">
        <v>183</v>
      </c>
      <c r="B13756" s="61" t="s">
        <v>326</v>
      </c>
      <c r="C13756">
        <v>1934</v>
      </c>
      <c r="D13756" s="61" t="s">
        <v>1485</v>
      </c>
    </row>
    <row r="13757" spans="1:4" hidden="1" x14ac:dyDescent="0.25">
      <c r="A13757" s="61" t="s">
        <v>183</v>
      </c>
      <c r="B13757" s="61" t="s">
        <v>326</v>
      </c>
      <c r="C13757">
        <v>1935</v>
      </c>
      <c r="D13757" s="61" t="s">
        <v>1485</v>
      </c>
    </row>
    <row r="13758" spans="1:4" hidden="1" x14ac:dyDescent="0.25">
      <c r="A13758" s="61" t="s">
        <v>183</v>
      </c>
      <c r="B13758" s="61" t="s">
        <v>326</v>
      </c>
      <c r="C13758">
        <v>1936</v>
      </c>
      <c r="D13758" s="61" t="s">
        <v>1485</v>
      </c>
    </row>
    <row r="13759" spans="1:4" hidden="1" x14ac:dyDescent="0.25">
      <c r="A13759" s="61" t="s">
        <v>183</v>
      </c>
      <c r="B13759" s="61" t="s">
        <v>326</v>
      </c>
      <c r="C13759">
        <v>1937</v>
      </c>
      <c r="D13759" s="61" t="s">
        <v>1485</v>
      </c>
    </row>
    <row r="13760" spans="1:4" hidden="1" x14ac:dyDescent="0.25">
      <c r="A13760" s="61" t="s">
        <v>183</v>
      </c>
      <c r="B13760" s="61" t="s">
        <v>326</v>
      </c>
      <c r="C13760">
        <v>1938</v>
      </c>
      <c r="D13760" s="61" t="s">
        <v>1485</v>
      </c>
    </row>
    <row r="13761" spans="1:4" hidden="1" x14ac:dyDescent="0.25">
      <c r="A13761" s="61" t="s">
        <v>183</v>
      </c>
      <c r="B13761" s="61" t="s">
        <v>326</v>
      </c>
      <c r="C13761">
        <v>1939</v>
      </c>
      <c r="D13761" s="61" t="s">
        <v>1485</v>
      </c>
    </row>
    <row r="13762" spans="1:4" hidden="1" x14ac:dyDescent="0.25">
      <c r="A13762" s="61" t="s">
        <v>183</v>
      </c>
      <c r="B13762" s="61" t="s">
        <v>326</v>
      </c>
      <c r="C13762">
        <v>1940</v>
      </c>
      <c r="D13762" s="61" t="s">
        <v>1807</v>
      </c>
    </row>
    <row r="13763" spans="1:4" hidden="1" x14ac:dyDescent="0.25">
      <c r="A13763" s="61" t="s">
        <v>183</v>
      </c>
      <c r="B13763" s="61" t="s">
        <v>326</v>
      </c>
      <c r="C13763">
        <v>1941</v>
      </c>
      <c r="D13763" s="61" t="s">
        <v>2354</v>
      </c>
    </row>
    <row r="13764" spans="1:4" hidden="1" x14ac:dyDescent="0.25">
      <c r="A13764" s="61" t="s">
        <v>183</v>
      </c>
      <c r="B13764" s="61" t="s">
        <v>326</v>
      </c>
      <c r="C13764">
        <v>1942</v>
      </c>
      <c r="D13764" s="61" t="s">
        <v>2326</v>
      </c>
    </row>
    <row r="13765" spans="1:4" hidden="1" x14ac:dyDescent="0.25">
      <c r="A13765" s="61" t="s">
        <v>183</v>
      </c>
      <c r="B13765" s="61" t="s">
        <v>326</v>
      </c>
      <c r="C13765">
        <v>1943</v>
      </c>
      <c r="D13765" s="61" t="s">
        <v>2326</v>
      </c>
    </row>
    <row r="13766" spans="1:4" hidden="1" x14ac:dyDescent="0.25">
      <c r="A13766" s="61" t="s">
        <v>183</v>
      </c>
      <c r="B13766" s="61" t="s">
        <v>326</v>
      </c>
      <c r="C13766">
        <v>1944</v>
      </c>
      <c r="D13766" s="61" t="s">
        <v>2326</v>
      </c>
    </row>
    <row r="13767" spans="1:4" hidden="1" x14ac:dyDescent="0.25">
      <c r="A13767" s="61" t="s">
        <v>183</v>
      </c>
      <c r="B13767" s="61" t="s">
        <v>326</v>
      </c>
      <c r="C13767">
        <v>1945</v>
      </c>
      <c r="D13767" s="61" t="s">
        <v>2326</v>
      </c>
    </row>
    <row r="13768" spans="1:4" hidden="1" x14ac:dyDescent="0.25">
      <c r="A13768" s="61" t="s">
        <v>183</v>
      </c>
      <c r="B13768" s="61" t="s">
        <v>326</v>
      </c>
      <c r="C13768">
        <v>1946</v>
      </c>
      <c r="D13768" s="61" t="s">
        <v>2326</v>
      </c>
    </row>
    <row r="13769" spans="1:4" hidden="1" x14ac:dyDescent="0.25">
      <c r="A13769" s="61" t="s">
        <v>183</v>
      </c>
      <c r="B13769" s="61" t="s">
        <v>326</v>
      </c>
      <c r="C13769">
        <v>1947</v>
      </c>
      <c r="D13769" s="61" t="s">
        <v>2326</v>
      </c>
    </row>
    <row r="13770" spans="1:4" hidden="1" x14ac:dyDescent="0.25">
      <c r="A13770" s="61" t="s">
        <v>183</v>
      </c>
      <c r="B13770" s="61" t="s">
        <v>326</v>
      </c>
      <c r="C13770">
        <v>1948</v>
      </c>
      <c r="D13770" s="61" t="s">
        <v>2326</v>
      </c>
    </row>
    <row r="13771" spans="1:4" hidden="1" x14ac:dyDescent="0.25">
      <c r="A13771" s="61" t="s">
        <v>183</v>
      </c>
      <c r="B13771" s="61" t="s">
        <v>326</v>
      </c>
      <c r="C13771">
        <v>1949</v>
      </c>
      <c r="D13771" s="61" t="s">
        <v>2326</v>
      </c>
    </row>
    <row r="13772" spans="1:4" hidden="1" x14ac:dyDescent="0.25">
      <c r="A13772" s="61" t="s">
        <v>183</v>
      </c>
      <c r="B13772" s="61" t="s">
        <v>326</v>
      </c>
      <c r="C13772">
        <v>1950</v>
      </c>
      <c r="D13772" s="61" t="s">
        <v>1721</v>
      </c>
    </row>
    <row r="13773" spans="1:4" hidden="1" x14ac:dyDescent="0.25">
      <c r="A13773" s="61" t="s">
        <v>183</v>
      </c>
      <c r="B13773" s="61" t="s">
        <v>326</v>
      </c>
      <c r="C13773">
        <v>1951</v>
      </c>
      <c r="D13773" s="61" t="s">
        <v>1714</v>
      </c>
    </row>
    <row r="13774" spans="1:4" hidden="1" x14ac:dyDescent="0.25">
      <c r="A13774" s="61" t="s">
        <v>183</v>
      </c>
      <c r="B13774" s="61" t="s">
        <v>326</v>
      </c>
      <c r="C13774">
        <v>1952</v>
      </c>
      <c r="D13774" s="61" t="s">
        <v>1824</v>
      </c>
    </row>
    <row r="13775" spans="1:4" hidden="1" x14ac:dyDescent="0.25">
      <c r="A13775" s="61" t="s">
        <v>183</v>
      </c>
      <c r="B13775" s="61" t="s">
        <v>326</v>
      </c>
      <c r="C13775">
        <v>1953</v>
      </c>
      <c r="D13775" s="61" t="s">
        <v>1721</v>
      </c>
    </row>
    <row r="13776" spans="1:4" hidden="1" x14ac:dyDescent="0.25">
      <c r="A13776" s="61" t="s">
        <v>183</v>
      </c>
      <c r="B13776" s="61" t="s">
        <v>326</v>
      </c>
      <c r="C13776">
        <v>1954</v>
      </c>
      <c r="D13776" s="61" t="s">
        <v>2305</v>
      </c>
    </row>
    <row r="13777" spans="1:4" hidden="1" x14ac:dyDescent="0.25">
      <c r="A13777" s="61" t="s">
        <v>183</v>
      </c>
      <c r="B13777" s="61" t="s">
        <v>326</v>
      </c>
      <c r="C13777">
        <v>1955</v>
      </c>
      <c r="D13777" s="61" t="s">
        <v>1700</v>
      </c>
    </row>
    <row r="13778" spans="1:4" hidden="1" x14ac:dyDescent="0.25">
      <c r="A13778" s="61" t="s">
        <v>183</v>
      </c>
      <c r="B13778" s="61" t="s">
        <v>326</v>
      </c>
      <c r="C13778">
        <v>1956</v>
      </c>
      <c r="D13778" s="61" t="s">
        <v>1700</v>
      </c>
    </row>
    <row r="13779" spans="1:4" hidden="1" x14ac:dyDescent="0.25">
      <c r="A13779" s="61" t="s">
        <v>183</v>
      </c>
      <c r="B13779" s="61" t="s">
        <v>326</v>
      </c>
      <c r="C13779">
        <v>1957</v>
      </c>
      <c r="D13779" s="61" t="s">
        <v>1700</v>
      </c>
    </row>
    <row r="13780" spans="1:4" hidden="1" x14ac:dyDescent="0.25">
      <c r="A13780" s="61" t="s">
        <v>183</v>
      </c>
      <c r="B13780" s="61" t="s">
        <v>326</v>
      </c>
      <c r="C13780">
        <v>1958</v>
      </c>
      <c r="D13780" s="61" t="s">
        <v>1700</v>
      </c>
    </row>
    <row r="13781" spans="1:4" hidden="1" x14ac:dyDescent="0.25">
      <c r="A13781" s="61" t="s">
        <v>183</v>
      </c>
      <c r="B13781" s="61" t="s">
        <v>326</v>
      </c>
      <c r="C13781">
        <v>1959</v>
      </c>
      <c r="D13781" s="61" t="s">
        <v>1700</v>
      </c>
    </row>
    <row r="13782" spans="1:4" hidden="1" x14ac:dyDescent="0.25">
      <c r="A13782" s="61" t="s">
        <v>183</v>
      </c>
      <c r="B13782" s="61" t="s">
        <v>326</v>
      </c>
      <c r="C13782">
        <v>1960</v>
      </c>
      <c r="D13782" s="61" t="s">
        <v>1747</v>
      </c>
    </row>
    <row r="13783" spans="1:4" hidden="1" x14ac:dyDescent="0.25">
      <c r="A13783" s="61" t="s">
        <v>183</v>
      </c>
      <c r="B13783" s="61" t="s">
        <v>326</v>
      </c>
      <c r="C13783">
        <v>1961</v>
      </c>
      <c r="D13783" s="61" t="s">
        <v>1747</v>
      </c>
    </row>
    <row r="13784" spans="1:4" hidden="1" x14ac:dyDescent="0.25">
      <c r="A13784" s="61" t="s">
        <v>183</v>
      </c>
      <c r="B13784" s="61" t="s">
        <v>326</v>
      </c>
      <c r="C13784">
        <v>1962</v>
      </c>
      <c r="D13784" s="61" t="s">
        <v>2325</v>
      </c>
    </row>
    <row r="13785" spans="1:4" hidden="1" x14ac:dyDescent="0.25">
      <c r="A13785" s="61" t="s">
        <v>183</v>
      </c>
      <c r="B13785" s="61" t="s">
        <v>326</v>
      </c>
      <c r="C13785">
        <v>1963</v>
      </c>
      <c r="D13785" s="61" t="s">
        <v>2353</v>
      </c>
    </row>
    <row r="13786" spans="1:4" hidden="1" x14ac:dyDescent="0.25">
      <c r="A13786" s="61" t="s">
        <v>183</v>
      </c>
      <c r="B13786" s="61" t="s">
        <v>326</v>
      </c>
      <c r="C13786">
        <v>1964</v>
      </c>
      <c r="D13786" s="61" t="s">
        <v>2381</v>
      </c>
    </row>
    <row r="13787" spans="1:4" hidden="1" x14ac:dyDescent="0.25">
      <c r="A13787" s="61" t="s">
        <v>183</v>
      </c>
      <c r="B13787" s="61" t="s">
        <v>326</v>
      </c>
      <c r="C13787">
        <v>1965</v>
      </c>
      <c r="D13787" s="61" t="s">
        <v>2381</v>
      </c>
    </row>
    <row r="13788" spans="1:4" hidden="1" x14ac:dyDescent="0.25">
      <c r="A13788" s="61" t="s">
        <v>183</v>
      </c>
      <c r="B13788" s="61" t="s">
        <v>326</v>
      </c>
      <c r="C13788">
        <v>1966</v>
      </c>
      <c r="D13788" s="61" t="s">
        <v>2381</v>
      </c>
    </row>
    <row r="13789" spans="1:4" hidden="1" x14ac:dyDescent="0.25">
      <c r="A13789" s="61" t="s">
        <v>183</v>
      </c>
      <c r="B13789" s="61" t="s">
        <v>326</v>
      </c>
      <c r="C13789">
        <v>1967</v>
      </c>
      <c r="D13789" s="61" t="s">
        <v>2381</v>
      </c>
    </row>
    <row r="13790" spans="1:4" hidden="1" x14ac:dyDescent="0.25">
      <c r="A13790" s="61" t="s">
        <v>183</v>
      </c>
      <c r="B13790" s="61" t="s">
        <v>326</v>
      </c>
      <c r="C13790">
        <v>1968</v>
      </c>
      <c r="D13790" s="61" t="s">
        <v>2539</v>
      </c>
    </row>
    <row r="13791" spans="1:4" hidden="1" x14ac:dyDescent="0.25">
      <c r="A13791" s="61" t="s">
        <v>183</v>
      </c>
      <c r="B13791" s="61" t="s">
        <v>326</v>
      </c>
      <c r="C13791">
        <v>1969</v>
      </c>
      <c r="D13791" s="61" t="s">
        <v>2539</v>
      </c>
    </row>
    <row r="13792" spans="1:4" hidden="1" x14ac:dyDescent="0.25">
      <c r="A13792" s="61" t="s">
        <v>183</v>
      </c>
      <c r="B13792" s="61" t="s">
        <v>326</v>
      </c>
      <c r="C13792">
        <v>1970</v>
      </c>
      <c r="D13792" s="61" t="s">
        <v>2539</v>
      </c>
    </row>
    <row r="13793" spans="1:4" hidden="1" x14ac:dyDescent="0.25">
      <c r="A13793" s="61" t="s">
        <v>183</v>
      </c>
      <c r="B13793" s="61" t="s">
        <v>326</v>
      </c>
      <c r="C13793">
        <v>1971</v>
      </c>
      <c r="D13793" s="61" t="s">
        <v>2539</v>
      </c>
    </row>
    <row r="13794" spans="1:4" hidden="1" x14ac:dyDescent="0.25">
      <c r="A13794" s="61" t="s">
        <v>183</v>
      </c>
      <c r="B13794" s="61" t="s">
        <v>326</v>
      </c>
      <c r="C13794">
        <v>1972</v>
      </c>
      <c r="D13794" s="61" t="s">
        <v>2539</v>
      </c>
    </row>
    <row r="13795" spans="1:4" hidden="1" x14ac:dyDescent="0.25">
      <c r="A13795" s="61" t="s">
        <v>183</v>
      </c>
      <c r="B13795" s="61" t="s">
        <v>326</v>
      </c>
      <c r="C13795">
        <v>1973</v>
      </c>
      <c r="D13795" s="61" t="s">
        <v>2539</v>
      </c>
    </row>
    <row r="13796" spans="1:4" hidden="1" x14ac:dyDescent="0.25">
      <c r="A13796" s="61" t="s">
        <v>183</v>
      </c>
      <c r="B13796" s="61" t="s">
        <v>326</v>
      </c>
      <c r="C13796">
        <v>1974</v>
      </c>
      <c r="D13796" s="61" t="s">
        <v>2539</v>
      </c>
    </row>
    <row r="13797" spans="1:4" hidden="1" x14ac:dyDescent="0.25">
      <c r="A13797" s="61" t="s">
        <v>183</v>
      </c>
      <c r="B13797" s="61" t="s">
        <v>326</v>
      </c>
      <c r="C13797">
        <v>1975</v>
      </c>
      <c r="D13797" s="61" t="s">
        <v>2539</v>
      </c>
    </row>
    <row r="13798" spans="1:4" hidden="1" x14ac:dyDescent="0.25">
      <c r="A13798" s="61" t="s">
        <v>183</v>
      </c>
      <c r="B13798" s="61" t="s">
        <v>326</v>
      </c>
      <c r="C13798">
        <v>1976</v>
      </c>
      <c r="D13798" s="61" t="s">
        <v>2539</v>
      </c>
    </row>
    <row r="13799" spans="1:4" hidden="1" x14ac:dyDescent="0.25">
      <c r="A13799" s="61" t="s">
        <v>183</v>
      </c>
      <c r="B13799" s="61" t="s">
        <v>326</v>
      </c>
      <c r="C13799">
        <v>1977</v>
      </c>
      <c r="D13799" s="61" t="s">
        <v>1715</v>
      </c>
    </row>
    <row r="13800" spans="1:4" hidden="1" x14ac:dyDescent="0.25">
      <c r="A13800" s="61" t="s">
        <v>183</v>
      </c>
      <c r="B13800" s="61" t="s">
        <v>326</v>
      </c>
      <c r="C13800">
        <v>1978</v>
      </c>
      <c r="D13800" s="61" t="s">
        <v>1715</v>
      </c>
    </row>
    <row r="13801" spans="1:4" hidden="1" x14ac:dyDescent="0.25">
      <c r="A13801" s="61" t="s">
        <v>183</v>
      </c>
      <c r="B13801" s="61" t="s">
        <v>326</v>
      </c>
      <c r="C13801">
        <v>1979</v>
      </c>
      <c r="D13801" s="61" t="s">
        <v>2322</v>
      </c>
    </row>
    <row r="13802" spans="1:4" hidden="1" x14ac:dyDescent="0.25">
      <c r="A13802" s="61" t="s">
        <v>183</v>
      </c>
      <c r="B13802" s="61" t="s">
        <v>326</v>
      </c>
      <c r="C13802">
        <v>1980</v>
      </c>
      <c r="D13802" s="61" t="s">
        <v>2388</v>
      </c>
    </row>
    <row r="13803" spans="1:4" hidden="1" x14ac:dyDescent="0.25">
      <c r="A13803" s="61" t="s">
        <v>183</v>
      </c>
      <c r="B13803" s="61" t="s">
        <v>326</v>
      </c>
      <c r="C13803">
        <v>1981</v>
      </c>
      <c r="D13803" s="61" t="s">
        <v>1508</v>
      </c>
    </row>
    <row r="13804" spans="1:4" hidden="1" x14ac:dyDescent="0.25">
      <c r="A13804" s="61" t="s">
        <v>183</v>
      </c>
      <c r="B13804" s="61" t="s">
        <v>326</v>
      </c>
      <c r="C13804">
        <v>1982</v>
      </c>
      <c r="D13804" s="61" t="s">
        <v>1508</v>
      </c>
    </row>
    <row r="13805" spans="1:4" hidden="1" x14ac:dyDescent="0.25">
      <c r="A13805" s="61" t="s">
        <v>183</v>
      </c>
      <c r="B13805" s="61" t="s">
        <v>326</v>
      </c>
      <c r="C13805">
        <v>1983</v>
      </c>
      <c r="D13805" s="61" t="s">
        <v>2317</v>
      </c>
    </row>
    <row r="13806" spans="1:4" hidden="1" x14ac:dyDescent="0.25">
      <c r="A13806" s="61" t="s">
        <v>183</v>
      </c>
      <c r="B13806" s="61" t="s">
        <v>326</v>
      </c>
      <c r="C13806">
        <v>1984</v>
      </c>
      <c r="D13806" s="61" t="s">
        <v>2174</v>
      </c>
    </row>
    <row r="13807" spans="1:4" hidden="1" x14ac:dyDescent="0.25">
      <c r="A13807" s="61" t="s">
        <v>183</v>
      </c>
      <c r="B13807" s="61" t="s">
        <v>326</v>
      </c>
      <c r="C13807">
        <v>1985</v>
      </c>
      <c r="D13807" s="61" t="s">
        <v>2609</v>
      </c>
    </row>
    <row r="13808" spans="1:4" hidden="1" x14ac:dyDescent="0.25">
      <c r="A13808" s="61" t="s">
        <v>183</v>
      </c>
      <c r="B13808" s="61" t="s">
        <v>326</v>
      </c>
      <c r="C13808">
        <v>1986</v>
      </c>
      <c r="D13808" s="61" t="s">
        <v>2609</v>
      </c>
    </row>
    <row r="13809" spans="1:4" hidden="1" x14ac:dyDescent="0.25">
      <c r="A13809" s="61" t="s">
        <v>183</v>
      </c>
      <c r="B13809" s="61" t="s">
        <v>326</v>
      </c>
      <c r="C13809">
        <v>1987</v>
      </c>
      <c r="D13809" s="61" t="s">
        <v>1504</v>
      </c>
    </row>
    <row r="13810" spans="1:4" hidden="1" x14ac:dyDescent="0.25">
      <c r="A13810" s="61" t="s">
        <v>183</v>
      </c>
      <c r="B13810" s="61" t="s">
        <v>326</v>
      </c>
      <c r="C13810">
        <v>1988</v>
      </c>
      <c r="D13810" s="61" t="s">
        <v>1504</v>
      </c>
    </row>
    <row r="13811" spans="1:4" hidden="1" x14ac:dyDescent="0.25">
      <c r="A13811" s="61" t="s">
        <v>183</v>
      </c>
      <c r="B13811" s="61" t="s">
        <v>326</v>
      </c>
      <c r="C13811">
        <v>1989</v>
      </c>
      <c r="D13811" s="61" t="s">
        <v>1507</v>
      </c>
    </row>
    <row r="13812" spans="1:4" hidden="1" x14ac:dyDescent="0.25">
      <c r="A13812" s="61" t="s">
        <v>183</v>
      </c>
      <c r="B13812" s="61" t="s">
        <v>326</v>
      </c>
      <c r="C13812">
        <v>1990</v>
      </c>
      <c r="D13812" s="61" t="s">
        <v>1754</v>
      </c>
    </row>
    <row r="13813" spans="1:4" hidden="1" x14ac:dyDescent="0.25">
      <c r="A13813" s="61" t="s">
        <v>183</v>
      </c>
      <c r="B13813" s="61" t="s">
        <v>326</v>
      </c>
      <c r="C13813">
        <v>1991</v>
      </c>
      <c r="D13813" s="61" t="s">
        <v>1754</v>
      </c>
    </row>
    <row r="13814" spans="1:4" hidden="1" x14ac:dyDescent="0.25">
      <c r="A13814" s="61" t="s">
        <v>183</v>
      </c>
      <c r="B13814" s="61" t="s">
        <v>326</v>
      </c>
      <c r="C13814">
        <v>1992</v>
      </c>
      <c r="D13814" s="61" t="s">
        <v>1754</v>
      </c>
    </row>
    <row r="13815" spans="1:4" hidden="1" x14ac:dyDescent="0.25">
      <c r="A13815" s="61" t="s">
        <v>183</v>
      </c>
      <c r="B13815" s="61" t="s">
        <v>326</v>
      </c>
      <c r="C13815">
        <v>1993</v>
      </c>
      <c r="D13815" s="61" t="s">
        <v>1754</v>
      </c>
    </row>
    <row r="13816" spans="1:4" hidden="1" x14ac:dyDescent="0.25">
      <c r="A13816" s="61" t="s">
        <v>183</v>
      </c>
      <c r="B13816" s="61" t="s">
        <v>326</v>
      </c>
      <c r="C13816">
        <v>1994</v>
      </c>
      <c r="D13816" s="61" t="s">
        <v>530</v>
      </c>
    </row>
    <row r="13817" spans="1:4" hidden="1" x14ac:dyDescent="0.25">
      <c r="A13817" s="61" t="s">
        <v>183</v>
      </c>
      <c r="B13817" s="61" t="s">
        <v>326</v>
      </c>
      <c r="C13817">
        <v>1995</v>
      </c>
      <c r="D13817" s="61" t="s">
        <v>530</v>
      </c>
    </row>
    <row r="13818" spans="1:4" hidden="1" x14ac:dyDescent="0.25">
      <c r="A13818" s="61" t="s">
        <v>183</v>
      </c>
      <c r="B13818" s="61" t="s">
        <v>326</v>
      </c>
      <c r="C13818">
        <v>1996</v>
      </c>
      <c r="D13818" s="61" t="s">
        <v>2890</v>
      </c>
    </row>
    <row r="13819" spans="1:4" hidden="1" x14ac:dyDescent="0.25">
      <c r="A13819" s="61" t="s">
        <v>183</v>
      </c>
      <c r="B13819" s="61" t="s">
        <v>326</v>
      </c>
      <c r="C13819">
        <v>1997</v>
      </c>
      <c r="D13819" s="61" t="s">
        <v>1494</v>
      </c>
    </row>
    <row r="13820" spans="1:4" hidden="1" x14ac:dyDescent="0.25">
      <c r="A13820" s="61" t="s">
        <v>183</v>
      </c>
      <c r="B13820" s="61" t="s">
        <v>326</v>
      </c>
      <c r="C13820">
        <v>1998</v>
      </c>
      <c r="D13820" s="61" t="s">
        <v>1779</v>
      </c>
    </row>
    <row r="13821" spans="1:4" hidden="1" x14ac:dyDescent="0.25">
      <c r="A13821" s="61" t="s">
        <v>183</v>
      </c>
      <c r="B13821" s="61" t="s">
        <v>326</v>
      </c>
      <c r="C13821">
        <v>1999</v>
      </c>
      <c r="D13821" s="61" t="s">
        <v>2251</v>
      </c>
    </row>
    <row r="13822" spans="1:4" hidden="1" x14ac:dyDescent="0.25">
      <c r="A13822" s="61" t="s">
        <v>183</v>
      </c>
      <c r="B13822" s="61" t="s">
        <v>326</v>
      </c>
      <c r="C13822">
        <v>2000</v>
      </c>
      <c r="D13822" s="61" t="s">
        <v>1863</v>
      </c>
    </row>
    <row r="13823" spans="1:4" hidden="1" x14ac:dyDescent="0.25">
      <c r="A13823" s="61" t="s">
        <v>183</v>
      </c>
      <c r="B13823" s="61" t="s">
        <v>326</v>
      </c>
      <c r="C13823">
        <v>2001</v>
      </c>
      <c r="D13823" s="61" t="s">
        <v>1863</v>
      </c>
    </row>
    <row r="13824" spans="1:4" hidden="1" x14ac:dyDescent="0.25">
      <c r="A13824" s="61" t="s">
        <v>183</v>
      </c>
      <c r="B13824" s="61" t="s">
        <v>326</v>
      </c>
      <c r="C13824">
        <v>2002</v>
      </c>
      <c r="D13824" s="61" t="s">
        <v>1863</v>
      </c>
    </row>
    <row r="13825" spans="1:4" hidden="1" x14ac:dyDescent="0.25">
      <c r="A13825" s="61" t="s">
        <v>183</v>
      </c>
      <c r="B13825" s="61" t="s">
        <v>326</v>
      </c>
      <c r="C13825">
        <v>2003</v>
      </c>
      <c r="D13825" s="61" t="s">
        <v>1863</v>
      </c>
    </row>
    <row r="13826" spans="1:4" hidden="1" x14ac:dyDescent="0.25">
      <c r="A13826" s="61" t="s">
        <v>183</v>
      </c>
      <c r="B13826" s="61" t="s">
        <v>326</v>
      </c>
      <c r="C13826">
        <v>2004</v>
      </c>
      <c r="D13826" s="61" t="s">
        <v>1494</v>
      </c>
    </row>
    <row r="13827" spans="1:4" hidden="1" x14ac:dyDescent="0.25">
      <c r="A13827" s="61" t="s">
        <v>183</v>
      </c>
      <c r="B13827" s="61" t="s">
        <v>326</v>
      </c>
      <c r="C13827">
        <v>2005</v>
      </c>
      <c r="D13827" s="61" t="s">
        <v>1872</v>
      </c>
    </row>
    <row r="13828" spans="1:4" hidden="1" x14ac:dyDescent="0.25">
      <c r="A13828" s="61" t="s">
        <v>183</v>
      </c>
      <c r="B13828" s="61" t="s">
        <v>326</v>
      </c>
      <c r="C13828">
        <v>2006</v>
      </c>
      <c r="D13828" s="61" t="s">
        <v>2538</v>
      </c>
    </row>
    <row r="13829" spans="1:4" hidden="1" x14ac:dyDescent="0.25">
      <c r="A13829" s="61" t="s">
        <v>183</v>
      </c>
      <c r="B13829" s="61" t="s">
        <v>326</v>
      </c>
      <c r="C13829">
        <v>2007</v>
      </c>
      <c r="D13829" s="61" t="s">
        <v>2538</v>
      </c>
    </row>
    <row r="13830" spans="1:4" hidden="1" x14ac:dyDescent="0.25">
      <c r="A13830" s="61" t="s">
        <v>183</v>
      </c>
      <c r="B13830" s="61" t="s">
        <v>326</v>
      </c>
      <c r="C13830">
        <v>2008</v>
      </c>
      <c r="D13830" s="61" t="s">
        <v>2538</v>
      </c>
    </row>
    <row r="13831" spans="1:4" hidden="1" x14ac:dyDescent="0.25">
      <c r="A13831" s="61" t="s">
        <v>183</v>
      </c>
      <c r="B13831" s="61" t="s">
        <v>326</v>
      </c>
      <c r="C13831">
        <v>2009</v>
      </c>
      <c r="D13831" s="61" t="s">
        <v>568</v>
      </c>
    </row>
    <row r="13832" spans="1:4" hidden="1" x14ac:dyDescent="0.25">
      <c r="A13832" s="61" t="s">
        <v>183</v>
      </c>
      <c r="B13832" s="61" t="s">
        <v>326</v>
      </c>
      <c r="C13832">
        <v>2010</v>
      </c>
      <c r="D13832" s="61" t="s">
        <v>1506</v>
      </c>
    </row>
    <row r="13833" spans="1:4" hidden="1" x14ac:dyDescent="0.25">
      <c r="A13833" s="61" t="s">
        <v>183</v>
      </c>
      <c r="B13833" s="61" t="s">
        <v>326</v>
      </c>
      <c r="C13833">
        <v>2011</v>
      </c>
      <c r="D13833" s="61" t="s">
        <v>1869</v>
      </c>
    </row>
    <row r="13834" spans="1:4" hidden="1" x14ac:dyDescent="0.25">
      <c r="A13834" s="61" t="s">
        <v>183</v>
      </c>
      <c r="B13834" s="61" t="s">
        <v>326</v>
      </c>
      <c r="C13834">
        <v>2012</v>
      </c>
      <c r="D13834" s="61" t="s">
        <v>1869</v>
      </c>
    </row>
    <row r="13835" spans="1:4" hidden="1" x14ac:dyDescent="0.25">
      <c r="A13835" s="61" t="s">
        <v>183</v>
      </c>
      <c r="B13835" s="61" t="s">
        <v>326</v>
      </c>
      <c r="C13835">
        <v>2013</v>
      </c>
      <c r="D13835" s="61" t="s">
        <v>1864</v>
      </c>
    </row>
    <row r="13836" spans="1:4" hidden="1" x14ac:dyDescent="0.25">
      <c r="A13836" s="61" t="s">
        <v>183</v>
      </c>
      <c r="B13836" s="61" t="s">
        <v>326</v>
      </c>
      <c r="C13836">
        <v>2014</v>
      </c>
      <c r="D13836" s="61" t="s">
        <v>2388</v>
      </c>
    </row>
    <row r="13837" spans="1:4" hidden="1" x14ac:dyDescent="0.25">
      <c r="A13837" s="61" t="s">
        <v>183</v>
      </c>
      <c r="B13837" s="61" t="s">
        <v>326</v>
      </c>
      <c r="C13837">
        <v>2015</v>
      </c>
      <c r="D13837" s="61" t="s">
        <v>2294</v>
      </c>
    </row>
    <row r="13838" spans="1:4" hidden="1" x14ac:dyDescent="0.25">
      <c r="A13838" s="61" t="s">
        <v>183</v>
      </c>
      <c r="B13838" s="61" t="s">
        <v>326</v>
      </c>
      <c r="C13838">
        <v>2016</v>
      </c>
      <c r="D13838" s="61" t="s">
        <v>2932</v>
      </c>
    </row>
    <row r="13839" spans="1:4" hidden="1" x14ac:dyDescent="0.25">
      <c r="A13839" s="61" t="s">
        <v>183</v>
      </c>
      <c r="B13839" s="61" t="s">
        <v>326</v>
      </c>
      <c r="C13839">
        <v>2017</v>
      </c>
      <c r="D13839" s="61" t="s">
        <v>2175</v>
      </c>
    </row>
    <row r="13840" spans="1:4" hidden="1" x14ac:dyDescent="0.25">
      <c r="A13840" s="61" t="s">
        <v>183</v>
      </c>
      <c r="B13840" s="61" t="s">
        <v>326</v>
      </c>
      <c r="C13840">
        <v>2018</v>
      </c>
      <c r="D13840" s="61" t="s">
        <v>1507</v>
      </c>
    </row>
    <row r="13841" spans="1:4" hidden="1" x14ac:dyDescent="0.25">
      <c r="A13841" s="61" t="s">
        <v>183</v>
      </c>
      <c r="B13841" s="61" t="s">
        <v>326</v>
      </c>
      <c r="C13841">
        <v>2019</v>
      </c>
      <c r="D13841" s="61" t="s">
        <v>1759</v>
      </c>
    </row>
    <row r="13842" spans="1:4" hidden="1" x14ac:dyDescent="0.25">
      <c r="A13842" s="61" t="s">
        <v>183</v>
      </c>
      <c r="B13842" s="61" t="s">
        <v>326</v>
      </c>
      <c r="C13842">
        <v>2020</v>
      </c>
      <c r="D13842" s="61" t="s">
        <v>1761</v>
      </c>
    </row>
    <row r="13843" spans="1:4" hidden="1" x14ac:dyDescent="0.25">
      <c r="A13843" s="61" t="s">
        <v>183</v>
      </c>
      <c r="B13843" s="61" t="s">
        <v>326</v>
      </c>
      <c r="C13843">
        <v>2021</v>
      </c>
      <c r="D13843" s="61" t="s">
        <v>1765</v>
      </c>
    </row>
    <row r="13844" spans="1:4" hidden="1" x14ac:dyDescent="0.25">
      <c r="A13844" s="61" t="s">
        <v>183</v>
      </c>
      <c r="B13844" s="61" t="s">
        <v>326</v>
      </c>
      <c r="C13844">
        <v>2022</v>
      </c>
      <c r="D13844" s="61" t="s">
        <v>1854</v>
      </c>
    </row>
    <row r="13845" spans="1:4" x14ac:dyDescent="0.25">
      <c r="A13845" s="61" t="s">
        <v>183</v>
      </c>
      <c r="B13845" s="61" t="s">
        <v>326</v>
      </c>
      <c r="C13845">
        <v>2023</v>
      </c>
      <c r="D13845" s="61">
        <v>0.17499999999999999</v>
      </c>
    </row>
    <row r="13846" spans="1:4" hidden="1" x14ac:dyDescent="0.25">
      <c r="A13846" s="61" t="s">
        <v>163</v>
      </c>
      <c r="B13846" s="61" t="s">
        <v>327</v>
      </c>
      <c r="C13846">
        <v>1789</v>
      </c>
      <c r="D13846" s="61" t="s">
        <v>1508</v>
      </c>
    </row>
    <row r="13847" spans="1:4" hidden="1" x14ac:dyDescent="0.25">
      <c r="A13847" s="61" t="s">
        <v>163</v>
      </c>
      <c r="B13847" s="61" t="s">
        <v>327</v>
      </c>
      <c r="C13847">
        <v>1790</v>
      </c>
      <c r="D13847" s="61" t="s">
        <v>1508</v>
      </c>
    </row>
    <row r="13848" spans="1:4" hidden="1" x14ac:dyDescent="0.25">
      <c r="A13848" s="61" t="s">
        <v>163</v>
      </c>
      <c r="B13848" s="61" t="s">
        <v>327</v>
      </c>
      <c r="C13848">
        <v>1791</v>
      </c>
      <c r="D13848" s="61" t="s">
        <v>1508</v>
      </c>
    </row>
    <row r="13849" spans="1:4" hidden="1" x14ac:dyDescent="0.25">
      <c r="A13849" s="61" t="s">
        <v>163</v>
      </c>
      <c r="B13849" s="61" t="s">
        <v>327</v>
      </c>
      <c r="C13849">
        <v>1792</v>
      </c>
      <c r="D13849" s="61" t="s">
        <v>1508</v>
      </c>
    </row>
    <row r="13850" spans="1:4" hidden="1" x14ac:dyDescent="0.25">
      <c r="A13850" s="61" t="s">
        <v>163</v>
      </c>
      <c r="B13850" s="61" t="s">
        <v>327</v>
      </c>
      <c r="C13850">
        <v>1793</v>
      </c>
      <c r="D13850" s="61" t="s">
        <v>1508</v>
      </c>
    </row>
    <row r="13851" spans="1:4" hidden="1" x14ac:dyDescent="0.25">
      <c r="A13851" s="61" t="s">
        <v>163</v>
      </c>
      <c r="B13851" s="61" t="s">
        <v>327</v>
      </c>
      <c r="C13851">
        <v>1794</v>
      </c>
      <c r="D13851" s="61" t="s">
        <v>1508</v>
      </c>
    </row>
    <row r="13852" spans="1:4" hidden="1" x14ac:dyDescent="0.25">
      <c r="A13852" s="61" t="s">
        <v>163</v>
      </c>
      <c r="B13852" s="61" t="s">
        <v>327</v>
      </c>
      <c r="C13852">
        <v>1795</v>
      </c>
      <c r="D13852" s="61" t="s">
        <v>1508</v>
      </c>
    </row>
    <row r="13853" spans="1:4" hidden="1" x14ac:dyDescent="0.25">
      <c r="A13853" s="61" t="s">
        <v>163</v>
      </c>
      <c r="B13853" s="61" t="s">
        <v>327</v>
      </c>
      <c r="C13853">
        <v>1796</v>
      </c>
      <c r="D13853" s="61" t="s">
        <v>1508</v>
      </c>
    </row>
    <row r="13854" spans="1:4" hidden="1" x14ac:dyDescent="0.25">
      <c r="A13854" s="61" t="s">
        <v>163</v>
      </c>
      <c r="B13854" s="61" t="s">
        <v>327</v>
      </c>
      <c r="C13854">
        <v>1797</v>
      </c>
      <c r="D13854" s="61" t="s">
        <v>1508</v>
      </c>
    </row>
    <row r="13855" spans="1:4" hidden="1" x14ac:dyDescent="0.25">
      <c r="A13855" s="61" t="s">
        <v>163</v>
      </c>
      <c r="B13855" s="61" t="s">
        <v>327</v>
      </c>
      <c r="C13855">
        <v>1798</v>
      </c>
      <c r="D13855" s="61" t="s">
        <v>1508</v>
      </c>
    </row>
    <row r="13856" spans="1:4" hidden="1" x14ac:dyDescent="0.25">
      <c r="A13856" s="61" t="s">
        <v>163</v>
      </c>
      <c r="B13856" s="61" t="s">
        <v>327</v>
      </c>
      <c r="C13856">
        <v>1799</v>
      </c>
      <c r="D13856" s="61" t="s">
        <v>1508</v>
      </c>
    </row>
    <row r="13857" spans="1:4" hidden="1" x14ac:dyDescent="0.25">
      <c r="A13857" s="61" t="s">
        <v>163</v>
      </c>
      <c r="B13857" s="61" t="s">
        <v>327</v>
      </c>
      <c r="C13857">
        <v>1800</v>
      </c>
      <c r="D13857" s="61" t="s">
        <v>1508</v>
      </c>
    </row>
    <row r="13858" spans="1:4" hidden="1" x14ac:dyDescent="0.25">
      <c r="A13858" s="61" t="s">
        <v>163</v>
      </c>
      <c r="B13858" s="61" t="s">
        <v>327</v>
      </c>
      <c r="C13858">
        <v>1801</v>
      </c>
      <c r="D13858" s="61" t="s">
        <v>1508</v>
      </c>
    </row>
    <row r="13859" spans="1:4" hidden="1" x14ac:dyDescent="0.25">
      <c r="A13859" s="61" t="s">
        <v>163</v>
      </c>
      <c r="B13859" s="61" t="s">
        <v>327</v>
      </c>
      <c r="C13859">
        <v>1802</v>
      </c>
      <c r="D13859" s="61" t="s">
        <v>1508</v>
      </c>
    </row>
    <row r="13860" spans="1:4" hidden="1" x14ac:dyDescent="0.25">
      <c r="A13860" s="61" t="s">
        <v>163</v>
      </c>
      <c r="B13860" s="61" t="s">
        <v>327</v>
      </c>
      <c r="C13860">
        <v>1803</v>
      </c>
      <c r="D13860" s="61" t="s">
        <v>1508</v>
      </c>
    </row>
    <row r="13861" spans="1:4" hidden="1" x14ac:dyDescent="0.25">
      <c r="A13861" s="61" t="s">
        <v>163</v>
      </c>
      <c r="B13861" s="61" t="s">
        <v>327</v>
      </c>
      <c r="C13861">
        <v>1804</v>
      </c>
      <c r="D13861" s="61" t="s">
        <v>1508</v>
      </c>
    </row>
    <row r="13862" spans="1:4" hidden="1" x14ac:dyDescent="0.25">
      <c r="A13862" s="61" t="s">
        <v>163</v>
      </c>
      <c r="B13862" s="61" t="s">
        <v>327</v>
      </c>
      <c r="C13862">
        <v>1805</v>
      </c>
      <c r="D13862" s="61" t="s">
        <v>1508</v>
      </c>
    </row>
    <row r="13863" spans="1:4" hidden="1" x14ac:dyDescent="0.25">
      <c r="A13863" s="61" t="s">
        <v>163</v>
      </c>
      <c r="B13863" s="61" t="s">
        <v>327</v>
      </c>
      <c r="C13863">
        <v>1806</v>
      </c>
      <c r="D13863" s="61" t="s">
        <v>1508</v>
      </c>
    </row>
    <row r="13864" spans="1:4" hidden="1" x14ac:dyDescent="0.25">
      <c r="A13864" s="61" t="s">
        <v>163</v>
      </c>
      <c r="B13864" s="61" t="s">
        <v>327</v>
      </c>
      <c r="C13864">
        <v>1807</v>
      </c>
      <c r="D13864" s="61" t="s">
        <v>1508</v>
      </c>
    </row>
    <row r="13865" spans="1:4" hidden="1" x14ac:dyDescent="0.25">
      <c r="A13865" s="61" t="s">
        <v>163</v>
      </c>
      <c r="B13865" s="61" t="s">
        <v>327</v>
      </c>
      <c r="C13865">
        <v>1808</v>
      </c>
      <c r="D13865" s="61" t="s">
        <v>1529</v>
      </c>
    </row>
    <row r="13866" spans="1:4" hidden="1" x14ac:dyDescent="0.25">
      <c r="A13866" s="61" t="s">
        <v>163</v>
      </c>
      <c r="B13866" s="61" t="s">
        <v>327</v>
      </c>
      <c r="C13866">
        <v>1809</v>
      </c>
      <c r="D13866" s="61" t="s">
        <v>570</v>
      </c>
    </row>
    <row r="13867" spans="1:4" hidden="1" x14ac:dyDescent="0.25">
      <c r="A13867" s="61" t="s">
        <v>163</v>
      </c>
      <c r="B13867" s="61" t="s">
        <v>327</v>
      </c>
      <c r="C13867">
        <v>1810</v>
      </c>
      <c r="D13867" s="61" t="s">
        <v>570</v>
      </c>
    </row>
    <row r="13868" spans="1:4" hidden="1" x14ac:dyDescent="0.25">
      <c r="A13868" s="61" t="s">
        <v>163</v>
      </c>
      <c r="B13868" s="61" t="s">
        <v>327</v>
      </c>
      <c r="C13868">
        <v>1811</v>
      </c>
      <c r="D13868" s="61" t="s">
        <v>570</v>
      </c>
    </row>
    <row r="13869" spans="1:4" hidden="1" x14ac:dyDescent="0.25">
      <c r="A13869" s="61" t="s">
        <v>163</v>
      </c>
      <c r="B13869" s="61" t="s">
        <v>327</v>
      </c>
      <c r="C13869">
        <v>1812</v>
      </c>
      <c r="D13869" s="61" t="s">
        <v>570</v>
      </c>
    </row>
    <row r="13870" spans="1:4" hidden="1" x14ac:dyDescent="0.25">
      <c r="A13870" s="61" t="s">
        <v>163</v>
      </c>
      <c r="B13870" s="61" t="s">
        <v>327</v>
      </c>
      <c r="C13870">
        <v>1813</v>
      </c>
      <c r="D13870" s="61" t="s">
        <v>570</v>
      </c>
    </row>
    <row r="13871" spans="1:4" hidden="1" x14ac:dyDescent="0.25">
      <c r="A13871" s="61" t="s">
        <v>163</v>
      </c>
      <c r="B13871" s="61" t="s">
        <v>327</v>
      </c>
      <c r="C13871">
        <v>1814</v>
      </c>
      <c r="D13871" s="61" t="s">
        <v>570</v>
      </c>
    </row>
    <row r="13872" spans="1:4" hidden="1" x14ac:dyDescent="0.25">
      <c r="A13872" s="61" t="s">
        <v>163</v>
      </c>
      <c r="B13872" s="61" t="s">
        <v>327</v>
      </c>
      <c r="C13872">
        <v>1815</v>
      </c>
      <c r="D13872" s="61" t="s">
        <v>570</v>
      </c>
    </row>
    <row r="13873" spans="1:4" hidden="1" x14ac:dyDescent="0.25">
      <c r="A13873" s="61" t="s">
        <v>163</v>
      </c>
      <c r="B13873" s="61" t="s">
        <v>327</v>
      </c>
      <c r="C13873">
        <v>1816</v>
      </c>
      <c r="D13873" s="61" t="s">
        <v>570</v>
      </c>
    </row>
    <row r="13874" spans="1:4" hidden="1" x14ac:dyDescent="0.25">
      <c r="A13874" s="61" t="s">
        <v>163</v>
      </c>
      <c r="B13874" s="61" t="s">
        <v>327</v>
      </c>
      <c r="C13874">
        <v>1817</v>
      </c>
      <c r="D13874" s="61" t="s">
        <v>570</v>
      </c>
    </row>
    <row r="13875" spans="1:4" hidden="1" x14ac:dyDescent="0.25">
      <c r="A13875" s="61" t="s">
        <v>163</v>
      </c>
      <c r="B13875" s="61" t="s">
        <v>327</v>
      </c>
      <c r="C13875">
        <v>1818</v>
      </c>
      <c r="D13875" s="61" t="s">
        <v>570</v>
      </c>
    </row>
    <row r="13876" spans="1:4" hidden="1" x14ac:dyDescent="0.25">
      <c r="A13876" s="61" t="s">
        <v>163</v>
      </c>
      <c r="B13876" s="61" t="s">
        <v>327</v>
      </c>
      <c r="C13876">
        <v>1819</v>
      </c>
      <c r="D13876" s="61" t="s">
        <v>570</v>
      </c>
    </row>
    <row r="13877" spans="1:4" hidden="1" x14ac:dyDescent="0.25">
      <c r="A13877" s="61" t="s">
        <v>163</v>
      </c>
      <c r="B13877" s="61" t="s">
        <v>327</v>
      </c>
      <c r="C13877">
        <v>1820</v>
      </c>
      <c r="D13877" s="61" t="s">
        <v>570</v>
      </c>
    </row>
    <row r="13878" spans="1:4" hidden="1" x14ac:dyDescent="0.25">
      <c r="A13878" s="61" t="s">
        <v>163</v>
      </c>
      <c r="B13878" s="61" t="s">
        <v>327</v>
      </c>
      <c r="C13878">
        <v>1821</v>
      </c>
      <c r="D13878" s="61" t="s">
        <v>570</v>
      </c>
    </row>
    <row r="13879" spans="1:4" hidden="1" x14ac:dyDescent="0.25">
      <c r="A13879" s="61" t="s">
        <v>163</v>
      </c>
      <c r="B13879" s="61" t="s">
        <v>327</v>
      </c>
      <c r="C13879">
        <v>1822</v>
      </c>
      <c r="D13879" s="61" t="s">
        <v>570</v>
      </c>
    </row>
    <row r="13880" spans="1:4" hidden="1" x14ac:dyDescent="0.25">
      <c r="A13880" s="61" t="s">
        <v>163</v>
      </c>
      <c r="B13880" s="61" t="s">
        <v>327</v>
      </c>
      <c r="C13880">
        <v>1823</v>
      </c>
      <c r="D13880" s="61" t="s">
        <v>570</v>
      </c>
    </row>
    <row r="13881" spans="1:4" hidden="1" x14ac:dyDescent="0.25">
      <c r="A13881" s="61" t="s">
        <v>163</v>
      </c>
      <c r="B13881" s="61" t="s">
        <v>327</v>
      </c>
      <c r="C13881">
        <v>1824</v>
      </c>
      <c r="D13881" s="61" t="s">
        <v>570</v>
      </c>
    </row>
    <row r="13882" spans="1:4" hidden="1" x14ac:dyDescent="0.25">
      <c r="A13882" s="61" t="s">
        <v>163</v>
      </c>
      <c r="B13882" s="61" t="s">
        <v>327</v>
      </c>
      <c r="C13882">
        <v>1825</v>
      </c>
      <c r="D13882" s="61" t="s">
        <v>570</v>
      </c>
    </row>
    <row r="13883" spans="1:4" hidden="1" x14ac:dyDescent="0.25">
      <c r="A13883" s="61" t="s">
        <v>163</v>
      </c>
      <c r="B13883" s="61" t="s">
        <v>327</v>
      </c>
      <c r="C13883">
        <v>1826</v>
      </c>
      <c r="D13883" s="61" t="s">
        <v>570</v>
      </c>
    </row>
    <row r="13884" spans="1:4" hidden="1" x14ac:dyDescent="0.25">
      <c r="A13884" s="61" t="s">
        <v>163</v>
      </c>
      <c r="B13884" s="61" t="s">
        <v>327</v>
      </c>
      <c r="C13884">
        <v>1827</v>
      </c>
      <c r="D13884" s="61" t="s">
        <v>570</v>
      </c>
    </row>
    <row r="13885" spans="1:4" hidden="1" x14ac:dyDescent="0.25">
      <c r="A13885" s="61" t="s">
        <v>163</v>
      </c>
      <c r="B13885" s="61" t="s">
        <v>327</v>
      </c>
      <c r="C13885">
        <v>1828</v>
      </c>
      <c r="D13885" s="61" t="s">
        <v>570</v>
      </c>
    </row>
    <row r="13886" spans="1:4" hidden="1" x14ac:dyDescent="0.25">
      <c r="A13886" s="61" t="s">
        <v>163</v>
      </c>
      <c r="B13886" s="61" t="s">
        <v>327</v>
      </c>
      <c r="C13886">
        <v>1829</v>
      </c>
      <c r="D13886" s="61" t="s">
        <v>570</v>
      </c>
    </row>
    <row r="13887" spans="1:4" hidden="1" x14ac:dyDescent="0.25">
      <c r="A13887" s="61" t="s">
        <v>163</v>
      </c>
      <c r="B13887" s="61" t="s">
        <v>327</v>
      </c>
      <c r="C13887">
        <v>1830</v>
      </c>
      <c r="D13887" s="61" t="s">
        <v>570</v>
      </c>
    </row>
    <row r="13888" spans="1:4" hidden="1" x14ac:dyDescent="0.25">
      <c r="A13888" s="61" t="s">
        <v>163</v>
      </c>
      <c r="B13888" s="61" t="s">
        <v>327</v>
      </c>
      <c r="C13888">
        <v>1831</v>
      </c>
      <c r="D13888" s="61" t="s">
        <v>570</v>
      </c>
    </row>
    <row r="13889" spans="1:4" hidden="1" x14ac:dyDescent="0.25">
      <c r="A13889" s="61" t="s">
        <v>163</v>
      </c>
      <c r="B13889" s="61" t="s">
        <v>327</v>
      </c>
      <c r="C13889">
        <v>1832</v>
      </c>
      <c r="D13889" s="61" t="s">
        <v>570</v>
      </c>
    </row>
    <row r="13890" spans="1:4" hidden="1" x14ac:dyDescent="0.25">
      <c r="A13890" s="61" t="s">
        <v>163</v>
      </c>
      <c r="B13890" s="61" t="s">
        <v>327</v>
      </c>
      <c r="C13890">
        <v>1833</v>
      </c>
      <c r="D13890" s="61" t="s">
        <v>570</v>
      </c>
    </row>
    <row r="13891" spans="1:4" hidden="1" x14ac:dyDescent="0.25">
      <c r="A13891" s="61" t="s">
        <v>163</v>
      </c>
      <c r="B13891" s="61" t="s">
        <v>327</v>
      </c>
      <c r="C13891">
        <v>1834</v>
      </c>
      <c r="D13891" s="61" t="s">
        <v>570</v>
      </c>
    </row>
    <row r="13892" spans="1:4" hidden="1" x14ac:dyDescent="0.25">
      <c r="A13892" s="61" t="s">
        <v>163</v>
      </c>
      <c r="B13892" s="61" t="s">
        <v>327</v>
      </c>
      <c r="C13892">
        <v>1835</v>
      </c>
      <c r="D13892" s="61" t="s">
        <v>570</v>
      </c>
    </row>
    <row r="13893" spans="1:4" hidden="1" x14ac:dyDescent="0.25">
      <c r="A13893" s="61" t="s">
        <v>163</v>
      </c>
      <c r="B13893" s="61" t="s">
        <v>327</v>
      </c>
      <c r="C13893">
        <v>1836</v>
      </c>
      <c r="D13893" s="61" t="s">
        <v>570</v>
      </c>
    </row>
    <row r="13894" spans="1:4" hidden="1" x14ac:dyDescent="0.25">
      <c r="A13894" s="61" t="s">
        <v>163</v>
      </c>
      <c r="B13894" s="61" t="s">
        <v>327</v>
      </c>
      <c r="C13894">
        <v>1837</v>
      </c>
      <c r="D13894" s="61" t="s">
        <v>570</v>
      </c>
    </row>
    <row r="13895" spans="1:4" hidden="1" x14ac:dyDescent="0.25">
      <c r="A13895" s="61" t="s">
        <v>163</v>
      </c>
      <c r="B13895" s="61" t="s">
        <v>327</v>
      </c>
      <c r="C13895">
        <v>1838</v>
      </c>
      <c r="D13895" s="61" t="s">
        <v>570</v>
      </c>
    </row>
    <row r="13896" spans="1:4" hidden="1" x14ac:dyDescent="0.25">
      <c r="A13896" s="61" t="s">
        <v>163</v>
      </c>
      <c r="B13896" s="61" t="s">
        <v>327</v>
      </c>
      <c r="C13896">
        <v>1839</v>
      </c>
      <c r="D13896" s="61" t="s">
        <v>1516</v>
      </c>
    </row>
    <row r="13897" spans="1:4" hidden="1" x14ac:dyDescent="0.25">
      <c r="A13897" s="61" t="s">
        <v>163</v>
      </c>
      <c r="B13897" s="61" t="s">
        <v>327</v>
      </c>
      <c r="C13897">
        <v>1840</v>
      </c>
      <c r="D13897" s="61" t="s">
        <v>2293</v>
      </c>
    </row>
    <row r="13898" spans="1:4" hidden="1" x14ac:dyDescent="0.25">
      <c r="A13898" s="61" t="s">
        <v>163</v>
      </c>
      <c r="B13898" s="61" t="s">
        <v>327</v>
      </c>
      <c r="C13898">
        <v>1841</v>
      </c>
      <c r="D13898" s="61" t="s">
        <v>2293</v>
      </c>
    </row>
    <row r="13899" spans="1:4" hidden="1" x14ac:dyDescent="0.25">
      <c r="A13899" s="61" t="s">
        <v>163</v>
      </c>
      <c r="B13899" s="61" t="s">
        <v>327</v>
      </c>
      <c r="C13899">
        <v>1842</v>
      </c>
      <c r="D13899" s="61" t="s">
        <v>2293</v>
      </c>
    </row>
    <row r="13900" spans="1:4" hidden="1" x14ac:dyDescent="0.25">
      <c r="A13900" s="61" t="s">
        <v>163</v>
      </c>
      <c r="B13900" s="61" t="s">
        <v>327</v>
      </c>
      <c r="C13900">
        <v>1843</v>
      </c>
      <c r="D13900" s="61" t="s">
        <v>2293</v>
      </c>
    </row>
    <row r="13901" spans="1:4" hidden="1" x14ac:dyDescent="0.25">
      <c r="A13901" s="61" t="s">
        <v>163</v>
      </c>
      <c r="B13901" s="61" t="s">
        <v>327</v>
      </c>
      <c r="C13901">
        <v>1844</v>
      </c>
      <c r="D13901" s="61" t="s">
        <v>2293</v>
      </c>
    </row>
    <row r="13902" spans="1:4" hidden="1" x14ac:dyDescent="0.25">
      <c r="A13902" s="61" t="s">
        <v>163</v>
      </c>
      <c r="B13902" s="61" t="s">
        <v>327</v>
      </c>
      <c r="C13902">
        <v>1845</v>
      </c>
      <c r="D13902" s="61" t="s">
        <v>2293</v>
      </c>
    </row>
    <row r="13903" spans="1:4" hidden="1" x14ac:dyDescent="0.25">
      <c r="A13903" s="61" t="s">
        <v>163</v>
      </c>
      <c r="B13903" s="61" t="s">
        <v>327</v>
      </c>
      <c r="C13903">
        <v>1846</v>
      </c>
      <c r="D13903" s="61" t="s">
        <v>2293</v>
      </c>
    </row>
    <row r="13904" spans="1:4" hidden="1" x14ac:dyDescent="0.25">
      <c r="A13904" s="61" t="s">
        <v>163</v>
      </c>
      <c r="B13904" s="61" t="s">
        <v>327</v>
      </c>
      <c r="C13904">
        <v>1847</v>
      </c>
      <c r="D13904" s="61" t="s">
        <v>2293</v>
      </c>
    </row>
    <row r="13905" spans="1:4" hidden="1" x14ac:dyDescent="0.25">
      <c r="A13905" s="61" t="s">
        <v>163</v>
      </c>
      <c r="B13905" s="61" t="s">
        <v>327</v>
      </c>
      <c r="C13905">
        <v>1848</v>
      </c>
      <c r="D13905" s="61" t="s">
        <v>2293</v>
      </c>
    </row>
    <row r="13906" spans="1:4" hidden="1" x14ac:dyDescent="0.25">
      <c r="A13906" s="61" t="s">
        <v>163</v>
      </c>
      <c r="B13906" s="61" t="s">
        <v>327</v>
      </c>
      <c r="C13906">
        <v>1849</v>
      </c>
      <c r="D13906" s="61" t="s">
        <v>2293</v>
      </c>
    </row>
    <row r="13907" spans="1:4" hidden="1" x14ac:dyDescent="0.25">
      <c r="A13907" s="61" t="s">
        <v>163</v>
      </c>
      <c r="B13907" s="61" t="s">
        <v>327</v>
      </c>
      <c r="C13907">
        <v>1850</v>
      </c>
      <c r="D13907" s="61" t="s">
        <v>2293</v>
      </c>
    </row>
    <row r="13908" spans="1:4" hidden="1" x14ac:dyDescent="0.25">
      <c r="A13908" s="61" t="s">
        <v>163</v>
      </c>
      <c r="B13908" s="61" t="s">
        <v>327</v>
      </c>
      <c r="C13908">
        <v>1851</v>
      </c>
      <c r="D13908" s="61" t="s">
        <v>2293</v>
      </c>
    </row>
    <row r="13909" spans="1:4" hidden="1" x14ac:dyDescent="0.25">
      <c r="A13909" s="61" t="s">
        <v>163</v>
      </c>
      <c r="B13909" s="61" t="s">
        <v>327</v>
      </c>
      <c r="C13909">
        <v>1852</v>
      </c>
      <c r="D13909" s="61" t="s">
        <v>2293</v>
      </c>
    </row>
    <row r="13910" spans="1:4" hidden="1" x14ac:dyDescent="0.25">
      <c r="A13910" s="61" t="s">
        <v>163</v>
      </c>
      <c r="B13910" s="61" t="s">
        <v>327</v>
      </c>
      <c r="C13910">
        <v>1853</v>
      </c>
      <c r="D13910" s="61" t="s">
        <v>2293</v>
      </c>
    </row>
    <row r="13911" spans="1:4" hidden="1" x14ac:dyDescent="0.25">
      <c r="A13911" s="61" t="s">
        <v>163</v>
      </c>
      <c r="B13911" s="61" t="s">
        <v>327</v>
      </c>
      <c r="C13911">
        <v>1854</v>
      </c>
      <c r="D13911" s="61" t="s">
        <v>2293</v>
      </c>
    </row>
    <row r="13912" spans="1:4" hidden="1" x14ac:dyDescent="0.25">
      <c r="A13912" s="61" t="s">
        <v>163</v>
      </c>
      <c r="B13912" s="61" t="s">
        <v>327</v>
      </c>
      <c r="C13912">
        <v>1855</v>
      </c>
      <c r="D13912" s="61" t="s">
        <v>2293</v>
      </c>
    </row>
    <row r="13913" spans="1:4" hidden="1" x14ac:dyDescent="0.25">
      <c r="A13913" s="61" t="s">
        <v>163</v>
      </c>
      <c r="B13913" s="61" t="s">
        <v>327</v>
      </c>
      <c r="C13913">
        <v>1856</v>
      </c>
      <c r="D13913" s="61" t="s">
        <v>2293</v>
      </c>
    </row>
    <row r="13914" spans="1:4" hidden="1" x14ac:dyDescent="0.25">
      <c r="A13914" s="61" t="s">
        <v>163</v>
      </c>
      <c r="B13914" s="61" t="s">
        <v>327</v>
      </c>
      <c r="C13914">
        <v>1857</v>
      </c>
      <c r="D13914" s="61" t="s">
        <v>1867</v>
      </c>
    </row>
    <row r="13915" spans="1:4" hidden="1" x14ac:dyDescent="0.25">
      <c r="A13915" s="61" t="s">
        <v>163</v>
      </c>
      <c r="B13915" s="61" t="s">
        <v>327</v>
      </c>
      <c r="C13915">
        <v>1858</v>
      </c>
      <c r="D13915" s="61" t="s">
        <v>1867</v>
      </c>
    </row>
    <row r="13916" spans="1:4" hidden="1" x14ac:dyDescent="0.25">
      <c r="A13916" s="61" t="s">
        <v>163</v>
      </c>
      <c r="B13916" s="61" t="s">
        <v>327</v>
      </c>
      <c r="C13916">
        <v>1859</v>
      </c>
      <c r="D13916" s="61" t="s">
        <v>1867</v>
      </c>
    </row>
    <row r="13917" spans="1:4" hidden="1" x14ac:dyDescent="0.25">
      <c r="A13917" s="61" t="s">
        <v>163</v>
      </c>
      <c r="B13917" s="61" t="s">
        <v>327</v>
      </c>
      <c r="C13917">
        <v>1860</v>
      </c>
      <c r="D13917" s="61" t="s">
        <v>1867</v>
      </c>
    </row>
    <row r="13918" spans="1:4" hidden="1" x14ac:dyDescent="0.25">
      <c r="A13918" s="61" t="s">
        <v>163</v>
      </c>
      <c r="B13918" s="61" t="s">
        <v>327</v>
      </c>
      <c r="C13918">
        <v>1861</v>
      </c>
      <c r="D13918" s="61" t="s">
        <v>1867</v>
      </c>
    </row>
    <row r="13919" spans="1:4" hidden="1" x14ac:dyDescent="0.25">
      <c r="A13919" s="61" t="s">
        <v>163</v>
      </c>
      <c r="B13919" s="61" t="s">
        <v>327</v>
      </c>
      <c r="C13919">
        <v>1862</v>
      </c>
      <c r="D13919" s="61" t="s">
        <v>1867</v>
      </c>
    </row>
    <row r="13920" spans="1:4" hidden="1" x14ac:dyDescent="0.25">
      <c r="A13920" s="61" t="s">
        <v>163</v>
      </c>
      <c r="B13920" s="61" t="s">
        <v>327</v>
      </c>
      <c r="C13920">
        <v>1863</v>
      </c>
      <c r="D13920" s="61" t="s">
        <v>1867</v>
      </c>
    </row>
    <row r="13921" spans="1:4" hidden="1" x14ac:dyDescent="0.25">
      <c r="A13921" s="61" t="s">
        <v>163</v>
      </c>
      <c r="B13921" s="61" t="s">
        <v>327</v>
      </c>
      <c r="C13921">
        <v>1864</v>
      </c>
      <c r="D13921" s="61" t="s">
        <v>1867</v>
      </c>
    </row>
    <row r="13922" spans="1:4" hidden="1" x14ac:dyDescent="0.25">
      <c r="A13922" s="61" t="s">
        <v>163</v>
      </c>
      <c r="B13922" s="61" t="s">
        <v>327</v>
      </c>
      <c r="C13922">
        <v>1865</v>
      </c>
      <c r="D13922" s="61" t="s">
        <v>1867</v>
      </c>
    </row>
    <row r="13923" spans="1:4" hidden="1" x14ac:dyDescent="0.25">
      <c r="A13923" s="61" t="s">
        <v>163</v>
      </c>
      <c r="B13923" s="61" t="s">
        <v>327</v>
      </c>
      <c r="C13923">
        <v>1866</v>
      </c>
      <c r="D13923" s="61" t="s">
        <v>1867</v>
      </c>
    </row>
    <row r="13924" spans="1:4" hidden="1" x14ac:dyDescent="0.25">
      <c r="A13924" s="61" t="s">
        <v>163</v>
      </c>
      <c r="B13924" s="61" t="s">
        <v>327</v>
      </c>
      <c r="C13924">
        <v>1867</v>
      </c>
      <c r="D13924" s="61" t="s">
        <v>1867</v>
      </c>
    </row>
    <row r="13925" spans="1:4" hidden="1" x14ac:dyDescent="0.25">
      <c r="A13925" s="61" t="s">
        <v>163</v>
      </c>
      <c r="B13925" s="61" t="s">
        <v>327</v>
      </c>
      <c r="C13925">
        <v>1868</v>
      </c>
      <c r="D13925" s="61" t="s">
        <v>1756</v>
      </c>
    </row>
    <row r="13926" spans="1:4" hidden="1" x14ac:dyDescent="0.25">
      <c r="A13926" s="61" t="s">
        <v>163</v>
      </c>
      <c r="B13926" s="61" t="s">
        <v>327</v>
      </c>
      <c r="C13926">
        <v>1869</v>
      </c>
      <c r="D13926" s="61" t="s">
        <v>1756</v>
      </c>
    </row>
    <row r="13927" spans="1:4" hidden="1" x14ac:dyDescent="0.25">
      <c r="A13927" s="61" t="s">
        <v>163</v>
      </c>
      <c r="B13927" s="61" t="s">
        <v>327</v>
      </c>
      <c r="C13927">
        <v>1870</v>
      </c>
      <c r="D13927" s="61" t="s">
        <v>1756</v>
      </c>
    </row>
    <row r="13928" spans="1:4" hidden="1" x14ac:dyDescent="0.25">
      <c r="A13928" s="61" t="s">
        <v>163</v>
      </c>
      <c r="B13928" s="61" t="s">
        <v>327</v>
      </c>
      <c r="C13928">
        <v>1871</v>
      </c>
      <c r="D13928" s="61" t="s">
        <v>1756</v>
      </c>
    </row>
    <row r="13929" spans="1:4" hidden="1" x14ac:dyDescent="0.25">
      <c r="A13929" s="61" t="s">
        <v>163</v>
      </c>
      <c r="B13929" s="61" t="s">
        <v>327</v>
      </c>
      <c r="C13929">
        <v>1872</v>
      </c>
      <c r="D13929" s="61" t="s">
        <v>1756</v>
      </c>
    </row>
    <row r="13930" spans="1:4" hidden="1" x14ac:dyDescent="0.25">
      <c r="A13930" s="61" t="s">
        <v>163</v>
      </c>
      <c r="B13930" s="61" t="s">
        <v>327</v>
      </c>
      <c r="C13930">
        <v>1873</v>
      </c>
      <c r="D13930" s="61" t="s">
        <v>1756</v>
      </c>
    </row>
    <row r="13931" spans="1:4" hidden="1" x14ac:dyDescent="0.25">
      <c r="A13931" s="61" t="s">
        <v>163</v>
      </c>
      <c r="B13931" s="61" t="s">
        <v>327</v>
      </c>
      <c r="C13931">
        <v>1874</v>
      </c>
      <c r="D13931" s="61" t="s">
        <v>1756</v>
      </c>
    </row>
    <row r="13932" spans="1:4" hidden="1" x14ac:dyDescent="0.25">
      <c r="A13932" s="61" t="s">
        <v>163</v>
      </c>
      <c r="B13932" s="61" t="s">
        <v>327</v>
      </c>
      <c r="C13932">
        <v>1875</v>
      </c>
      <c r="D13932" s="61" t="s">
        <v>1756</v>
      </c>
    </row>
    <row r="13933" spans="1:4" hidden="1" x14ac:dyDescent="0.25">
      <c r="A13933" s="61" t="s">
        <v>163</v>
      </c>
      <c r="B13933" s="61" t="s">
        <v>327</v>
      </c>
      <c r="C13933">
        <v>1876</v>
      </c>
      <c r="D13933" s="61" t="s">
        <v>1756</v>
      </c>
    </row>
    <row r="13934" spans="1:4" hidden="1" x14ac:dyDescent="0.25">
      <c r="A13934" s="61" t="s">
        <v>163</v>
      </c>
      <c r="B13934" s="61" t="s">
        <v>327</v>
      </c>
      <c r="C13934">
        <v>1877</v>
      </c>
      <c r="D13934" s="61" t="s">
        <v>2317</v>
      </c>
    </row>
    <row r="13935" spans="1:4" hidden="1" x14ac:dyDescent="0.25">
      <c r="A13935" s="61" t="s">
        <v>163</v>
      </c>
      <c r="B13935" s="61" t="s">
        <v>327</v>
      </c>
      <c r="C13935">
        <v>1878</v>
      </c>
      <c r="D13935" s="61" t="s">
        <v>2295</v>
      </c>
    </row>
    <row r="13936" spans="1:4" hidden="1" x14ac:dyDescent="0.25">
      <c r="A13936" s="61" t="s">
        <v>163</v>
      </c>
      <c r="B13936" s="61" t="s">
        <v>327</v>
      </c>
      <c r="C13936">
        <v>1879</v>
      </c>
      <c r="D13936" s="61" t="s">
        <v>2295</v>
      </c>
    </row>
    <row r="13937" spans="1:4" hidden="1" x14ac:dyDescent="0.25">
      <c r="A13937" s="61" t="s">
        <v>163</v>
      </c>
      <c r="B13937" s="61" t="s">
        <v>327</v>
      </c>
      <c r="C13937">
        <v>1880</v>
      </c>
      <c r="D13937" s="61" t="s">
        <v>1518</v>
      </c>
    </row>
    <row r="13938" spans="1:4" hidden="1" x14ac:dyDescent="0.25">
      <c r="A13938" s="61" t="s">
        <v>163</v>
      </c>
      <c r="B13938" s="61" t="s">
        <v>327</v>
      </c>
      <c r="C13938">
        <v>1881</v>
      </c>
      <c r="D13938" s="61" t="s">
        <v>1518</v>
      </c>
    </row>
    <row r="13939" spans="1:4" hidden="1" x14ac:dyDescent="0.25">
      <c r="A13939" s="61" t="s">
        <v>163</v>
      </c>
      <c r="B13939" s="61" t="s">
        <v>327</v>
      </c>
      <c r="C13939">
        <v>1882</v>
      </c>
      <c r="D13939" s="61" t="s">
        <v>1518</v>
      </c>
    </row>
    <row r="13940" spans="1:4" hidden="1" x14ac:dyDescent="0.25">
      <c r="A13940" s="61" t="s">
        <v>163</v>
      </c>
      <c r="B13940" s="61" t="s">
        <v>327</v>
      </c>
      <c r="C13940">
        <v>1883</v>
      </c>
      <c r="D13940" s="61" t="s">
        <v>1518</v>
      </c>
    </row>
    <row r="13941" spans="1:4" hidden="1" x14ac:dyDescent="0.25">
      <c r="A13941" s="61" t="s">
        <v>163</v>
      </c>
      <c r="B13941" s="61" t="s">
        <v>327</v>
      </c>
      <c r="C13941">
        <v>1884</v>
      </c>
      <c r="D13941" s="61" t="s">
        <v>1518</v>
      </c>
    </row>
    <row r="13942" spans="1:4" hidden="1" x14ac:dyDescent="0.25">
      <c r="A13942" s="61" t="s">
        <v>163</v>
      </c>
      <c r="B13942" s="61" t="s">
        <v>327</v>
      </c>
      <c r="C13942">
        <v>1885</v>
      </c>
      <c r="D13942" s="61" t="s">
        <v>1518</v>
      </c>
    </row>
    <row r="13943" spans="1:4" hidden="1" x14ac:dyDescent="0.25">
      <c r="A13943" s="61" t="s">
        <v>163</v>
      </c>
      <c r="B13943" s="61" t="s">
        <v>327</v>
      </c>
      <c r="C13943">
        <v>1886</v>
      </c>
      <c r="D13943" s="61" t="s">
        <v>1518</v>
      </c>
    </row>
    <row r="13944" spans="1:4" hidden="1" x14ac:dyDescent="0.25">
      <c r="A13944" s="61" t="s">
        <v>163</v>
      </c>
      <c r="B13944" s="61" t="s">
        <v>327</v>
      </c>
      <c r="C13944">
        <v>1887</v>
      </c>
      <c r="D13944" s="61" t="s">
        <v>1518</v>
      </c>
    </row>
    <row r="13945" spans="1:4" hidden="1" x14ac:dyDescent="0.25">
      <c r="A13945" s="61" t="s">
        <v>163</v>
      </c>
      <c r="B13945" s="61" t="s">
        <v>327</v>
      </c>
      <c r="C13945">
        <v>1888</v>
      </c>
      <c r="D13945" s="61" t="s">
        <v>1518</v>
      </c>
    </row>
    <row r="13946" spans="1:4" hidden="1" x14ac:dyDescent="0.25">
      <c r="A13946" s="61" t="s">
        <v>163</v>
      </c>
      <c r="B13946" s="61" t="s">
        <v>327</v>
      </c>
      <c r="C13946">
        <v>1889</v>
      </c>
      <c r="D13946" s="61" t="s">
        <v>1518</v>
      </c>
    </row>
    <row r="13947" spans="1:4" hidden="1" x14ac:dyDescent="0.25">
      <c r="A13947" s="61" t="s">
        <v>163</v>
      </c>
      <c r="B13947" s="61" t="s">
        <v>327</v>
      </c>
      <c r="C13947">
        <v>1890</v>
      </c>
      <c r="D13947" s="61" t="s">
        <v>1518</v>
      </c>
    </row>
    <row r="13948" spans="1:4" hidden="1" x14ac:dyDescent="0.25">
      <c r="A13948" s="61" t="s">
        <v>163</v>
      </c>
      <c r="B13948" s="61" t="s">
        <v>327</v>
      </c>
      <c r="C13948">
        <v>1891</v>
      </c>
      <c r="D13948" s="61" t="s">
        <v>1518</v>
      </c>
    </row>
    <row r="13949" spans="1:4" hidden="1" x14ac:dyDescent="0.25">
      <c r="A13949" s="61" t="s">
        <v>163</v>
      </c>
      <c r="B13949" s="61" t="s">
        <v>327</v>
      </c>
      <c r="C13949">
        <v>1892</v>
      </c>
      <c r="D13949" s="61" t="s">
        <v>1518</v>
      </c>
    </row>
    <row r="13950" spans="1:4" hidden="1" x14ac:dyDescent="0.25">
      <c r="A13950" s="61" t="s">
        <v>163</v>
      </c>
      <c r="B13950" s="61" t="s">
        <v>327</v>
      </c>
      <c r="C13950">
        <v>1893</v>
      </c>
      <c r="D13950" s="61" t="s">
        <v>1518</v>
      </c>
    </row>
    <row r="13951" spans="1:4" hidden="1" x14ac:dyDescent="0.25">
      <c r="A13951" s="61" t="s">
        <v>163</v>
      </c>
      <c r="B13951" s="61" t="s">
        <v>327</v>
      </c>
      <c r="C13951">
        <v>1894</v>
      </c>
      <c r="D13951" s="61" t="s">
        <v>1518</v>
      </c>
    </row>
    <row r="13952" spans="1:4" hidden="1" x14ac:dyDescent="0.25">
      <c r="A13952" s="61" t="s">
        <v>163</v>
      </c>
      <c r="B13952" s="61" t="s">
        <v>327</v>
      </c>
      <c r="C13952">
        <v>1895</v>
      </c>
      <c r="D13952" s="61" t="s">
        <v>1518</v>
      </c>
    </row>
    <row r="13953" spans="1:4" hidden="1" x14ac:dyDescent="0.25">
      <c r="A13953" s="61" t="s">
        <v>163</v>
      </c>
      <c r="B13953" s="61" t="s">
        <v>327</v>
      </c>
      <c r="C13953">
        <v>1896</v>
      </c>
      <c r="D13953" s="61" t="s">
        <v>1518</v>
      </c>
    </row>
    <row r="13954" spans="1:4" hidden="1" x14ac:dyDescent="0.25">
      <c r="A13954" s="61" t="s">
        <v>163</v>
      </c>
      <c r="B13954" s="61" t="s">
        <v>327</v>
      </c>
      <c r="C13954">
        <v>1897</v>
      </c>
      <c r="D13954" s="61" t="s">
        <v>1518</v>
      </c>
    </row>
    <row r="13955" spans="1:4" hidden="1" x14ac:dyDescent="0.25">
      <c r="A13955" s="61" t="s">
        <v>163</v>
      </c>
      <c r="B13955" s="61" t="s">
        <v>327</v>
      </c>
      <c r="C13955">
        <v>1898</v>
      </c>
      <c r="D13955" s="61" t="s">
        <v>1518</v>
      </c>
    </row>
    <row r="13956" spans="1:4" hidden="1" x14ac:dyDescent="0.25">
      <c r="A13956" s="61" t="s">
        <v>163</v>
      </c>
      <c r="B13956" s="61" t="s">
        <v>327</v>
      </c>
      <c r="C13956">
        <v>1899</v>
      </c>
      <c r="D13956" s="61" t="s">
        <v>1518</v>
      </c>
    </row>
    <row r="13957" spans="1:4" hidden="1" x14ac:dyDescent="0.25">
      <c r="A13957" s="61" t="s">
        <v>163</v>
      </c>
      <c r="B13957" s="61" t="s">
        <v>327</v>
      </c>
      <c r="C13957">
        <v>1900</v>
      </c>
      <c r="D13957" s="61" t="s">
        <v>1518</v>
      </c>
    </row>
    <row r="13958" spans="1:4" hidden="1" x14ac:dyDescent="0.25">
      <c r="A13958" s="61" t="s">
        <v>163</v>
      </c>
      <c r="B13958" s="61" t="s">
        <v>327</v>
      </c>
      <c r="C13958">
        <v>1901</v>
      </c>
      <c r="D13958" s="61" t="s">
        <v>1518</v>
      </c>
    </row>
    <row r="13959" spans="1:4" hidden="1" x14ac:dyDescent="0.25">
      <c r="A13959" s="61" t="s">
        <v>163</v>
      </c>
      <c r="B13959" s="61" t="s">
        <v>327</v>
      </c>
      <c r="C13959">
        <v>1902</v>
      </c>
      <c r="D13959" s="61" t="s">
        <v>1518</v>
      </c>
    </row>
    <row r="13960" spans="1:4" hidden="1" x14ac:dyDescent="0.25">
      <c r="A13960" s="61" t="s">
        <v>163</v>
      </c>
      <c r="B13960" s="61" t="s">
        <v>327</v>
      </c>
      <c r="C13960">
        <v>1903</v>
      </c>
      <c r="D13960" s="61" t="s">
        <v>1518</v>
      </c>
    </row>
    <row r="13961" spans="1:4" hidden="1" x14ac:dyDescent="0.25">
      <c r="A13961" s="61" t="s">
        <v>163</v>
      </c>
      <c r="B13961" s="61" t="s">
        <v>327</v>
      </c>
      <c r="C13961">
        <v>1904</v>
      </c>
      <c r="D13961" s="61" t="s">
        <v>1518</v>
      </c>
    </row>
    <row r="13962" spans="1:4" hidden="1" x14ac:dyDescent="0.25">
      <c r="A13962" s="61" t="s">
        <v>163</v>
      </c>
      <c r="B13962" s="61" t="s">
        <v>327</v>
      </c>
      <c r="C13962">
        <v>1905</v>
      </c>
      <c r="D13962" s="61" t="s">
        <v>1518</v>
      </c>
    </row>
    <row r="13963" spans="1:4" hidden="1" x14ac:dyDescent="0.25">
      <c r="A13963" s="61" t="s">
        <v>163</v>
      </c>
      <c r="B13963" s="61" t="s">
        <v>327</v>
      </c>
      <c r="C13963">
        <v>1906</v>
      </c>
      <c r="D13963" s="61" t="s">
        <v>1518</v>
      </c>
    </row>
    <row r="13964" spans="1:4" hidden="1" x14ac:dyDescent="0.25">
      <c r="A13964" s="61" t="s">
        <v>163</v>
      </c>
      <c r="B13964" s="61" t="s">
        <v>327</v>
      </c>
      <c r="C13964">
        <v>1907</v>
      </c>
      <c r="D13964" s="61" t="s">
        <v>2457</v>
      </c>
    </row>
    <row r="13965" spans="1:4" hidden="1" x14ac:dyDescent="0.25">
      <c r="A13965" s="61" t="s">
        <v>163</v>
      </c>
      <c r="B13965" s="61" t="s">
        <v>327</v>
      </c>
      <c r="C13965">
        <v>1908</v>
      </c>
      <c r="D13965" s="61" t="s">
        <v>592</v>
      </c>
    </row>
    <row r="13966" spans="1:4" hidden="1" x14ac:dyDescent="0.25">
      <c r="A13966" s="61" t="s">
        <v>163</v>
      </c>
      <c r="B13966" s="61" t="s">
        <v>327</v>
      </c>
      <c r="C13966">
        <v>1909</v>
      </c>
      <c r="D13966" s="61" t="s">
        <v>1625</v>
      </c>
    </row>
    <row r="13967" spans="1:4" hidden="1" x14ac:dyDescent="0.25">
      <c r="A13967" s="61" t="s">
        <v>163</v>
      </c>
      <c r="B13967" s="61" t="s">
        <v>327</v>
      </c>
      <c r="C13967">
        <v>1910</v>
      </c>
      <c r="D13967" s="61" t="s">
        <v>1625</v>
      </c>
    </row>
    <row r="13968" spans="1:4" hidden="1" x14ac:dyDescent="0.25">
      <c r="A13968" s="61" t="s">
        <v>163</v>
      </c>
      <c r="B13968" s="61" t="s">
        <v>327</v>
      </c>
      <c r="C13968">
        <v>1911</v>
      </c>
      <c r="D13968" s="61" t="s">
        <v>1587</v>
      </c>
    </row>
    <row r="13969" spans="1:4" hidden="1" x14ac:dyDescent="0.25">
      <c r="A13969" s="61" t="s">
        <v>163</v>
      </c>
      <c r="B13969" s="61" t="s">
        <v>327</v>
      </c>
      <c r="C13969">
        <v>1912</v>
      </c>
      <c r="D13969" s="61" t="s">
        <v>1587</v>
      </c>
    </row>
    <row r="13970" spans="1:4" hidden="1" x14ac:dyDescent="0.25">
      <c r="A13970" s="61" t="s">
        <v>163</v>
      </c>
      <c r="B13970" s="61" t="s">
        <v>327</v>
      </c>
      <c r="C13970">
        <v>1913</v>
      </c>
      <c r="D13970" s="61" t="s">
        <v>2334</v>
      </c>
    </row>
    <row r="13971" spans="1:4" hidden="1" x14ac:dyDescent="0.25">
      <c r="A13971" s="61" t="s">
        <v>163</v>
      </c>
      <c r="B13971" s="61" t="s">
        <v>327</v>
      </c>
      <c r="C13971">
        <v>1914</v>
      </c>
      <c r="D13971" s="61" t="s">
        <v>1694</v>
      </c>
    </row>
    <row r="13972" spans="1:4" hidden="1" x14ac:dyDescent="0.25">
      <c r="A13972" s="61" t="s">
        <v>163</v>
      </c>
      <c r="B13972" s="61" t="s">
        <v>327</v>
      </c>
      <c r="C13972">
        <v>1915</v>
      </c>
      <c r="D13972" s="61" t="s">
        <v>1504</v>
      </c>
    </row>
    <row r="13973" spans="1:4" hidden="1" x14ac:dyDescent="0.25">
      <c r="A13973" s="61" t="s">
        <v>163</v>
      </c>
      <c r="B13973" s="61" t="s">
        <v>327</v>
      </c>
      <c r="C13973">
        <v>1916</v>
      </c>
      <c r="D13973" s="61" t="s">
        <v>1504</v>
      </c>
    </row>
    <row r="13974" spans="1:4" hidden="1" x14ac:dyDescent="0.25">
      <c r="A13974" s="61" t="s">
        <v>163</v>
      </c>
      <c r="B13974" s="61" t="s">
        <v>327</v>
      </c>
      <c r="C13974">
        <v>1917</v>
      </c>
      <c r="D13974" s="61" t="s">
        <v>1504</v>
      </c>
    </row>
    <row r="13975" spans="1:4" hidden="1" x14ac:dyDescent="0.25">
      <c r="A13975" s="61" t="s">
        <v>163</v>
      </c>
      <c r="B13975" s="61" t="s">
        <v>327</v>
      </c>
      <c r="C13975">
        <v>1918</v>
      </c>
      <c r="D13975" s="61" t="s">
        <v>2538</v>
      </c>
    </row>
    <row r="13976" spans="1:4" hidden="1" x14ac:dyDescent="0.25">
      <c r="A13976" s="61" t="s">
        <v>163</v>
      </c>
      <c r="B13976" s="61" t="s">
        <v>327</v>
      </c>
      <c r="C13976">
        <v>1919</v>
      </c>
      <c r="D13976" s="61" t="s">
        <v>2572</v>
      </c>
    </row>
    <row r="13977" spans="1:4" hidden="1" x14ac:dyDescent="0.25">
      <c r="A13977" s="61" t="s">
        <v>163</v>
      </c>
      <c r="B13977" s="61" t="s">
        <v>327</v>
      </c>
      <c r="C13977">
        <v>1920</v>
      </c>
      <c r="D13977" s="61" t="s">
        <v>2510</v>
      </c>
    </row>
    <row r="13978" spans="1:4" hidden="1" x14ac:dyDescent="0.25">
      <c r="A13978" s="61" t="s">
        <v>163</v>
      </c>
      <c r="B13978" s="61" t="s">
        <v>327</v>
      </c>
      <c r="C13978">
        <v>1921</v>
      </c>
      <c r="D13978" s="61" t="s">
        <v>2135</v>
      </c>
    </row>
    <row r="13979" spans="1:4" hidden="1" x14ac:dyDescent="0.25">
      <c r="A13979" s="61" t="s">
        <v>163</v>
      </c>
      <c r="B13979" s="61" t="s">
        <v>327</v>
      </c>
      <c r="C13979">
        <v>1922</v>
      </c>
      <c r="D13979" s="61" t="s">
        <v>2135</v>
      </c>
    </row>
    <row r="13980" spans="1:4" hidden="1" x14ac:dyDescent="0.25">
      <c r="A13980" s="61" t="s">
        <v>163</v>
      </c>
      <c r="B13980" s="61" t="s">
        <v>327</v>
      </c>
      <c r="C13980">
        <v>1923</v>
      </c>
      <c r="D13980" s="61" t="s">
        <v>2135</v>
      </c>
    </row>
    <row r="13981" spans="1:4" hidden="1" x14ac:dyDescent="0.25">
      <c r="A13981" s="61" t="s">
        <v>163</v>
      </c>
      <c r="B13981" s="61" t="s">
        <v>327</v>
      </c>
      <c r="C13981">
        <v>1924</v>
      </c>
      <c r="D13981" s="61" t="s">
        <v>2135</v>
      </c>
    </row>
    <row r="13982" spans="1:4" hidden="1" x14ac:dyDescent="0.25">
      <c r="A13982" s="61" t="s">
        <v>163</v>
      </c>
      <c r="B13982" s="61" t="s">
        <v>327</v>
      </c>
      <c r="C13982">
        <v>1925</v>
      </c>
      <c r="D13982" s="61" t="s">
        <v>2574</v>
      </c>
    </row>
    <row r="13983" spans="1:4" hidden="1" x14ac:dyDescent="0.25">
      <c r="A13983" s="61" t="s">
        <v>163</v>
      </c>
      <c r="B13983" s="61" t="s">
        <v>327</v>
      </c>
      <c r="C13983">
        <v>1926</v>
      </c>
      <c r="D13983" s="61" t="s">
        <v>2574</v>
      </c>
    </row>
    <row r="13984" spans="1:4" hidden="1" x14ac:dyDescent="0.25">
      <c r="A13984" s="61" t="s">
        <v>163</v>
      </c>
      <c r="B13984" s="61" t="s">
        <v>327</v>
      </c>
      <c r="C13984">
        <v>1927</v>
      </c>
      <c r="D13984" s="61" t="s">
        <v>2574</v>
      </c>
    </row>
    <row r="13985" spans="1:4" hidden="1" x14ac:dyDescent="0.25">
      <c r="A13985" s="61" t="s">
        <v>163</v>
      </c>
      <c r="B13985" s="61" t="s">
        <v>327</v>
      </c>
      <c r="C13985">
        <v>1928</v>
      </c>
      <c r="D13985" s="61" t="s">
        <v>2574</v>
      </c>
    </row>
    <row r="13986" spans="1:4" hidden="1" x14ac:dyDescent="0.25">
      <c r="A13986" s="61" t="s">
        <v>163</v>
      </c>
      <c r="B13986" s="61" t="s">
        <v>327</v>
      </c>
      <c r="C13986">
        <v>1929</v>
      </c>
      <c r="D13986" s="61" t="s">
        <v>2574</v>
      </c>
    </row>
    <row r="13987" spans="1:4" hidden="1" x14ac:dyDescent="0.25">
      <c r="A13987" s="61" t="s">
        <v>163</v>
      </c>
      <c r="B13987" s="61" t="s">
        <v>327</v>
      </c>
      <c r="C13987">
        <v>1930</v>
      </c>
      <c r="D13987" s="61" t="s">
        <v>2134</v>
      </c>
    </row>
    <row r="13988" spans="1:4" hidden="1" x14ac:dyDescent="0.25">
      <c r="A13988" s="61" t="s">
        <v>163</v>
      </c>
      <c r="B13988" s="61" t="s">
        <v>327</v>
      </c>
      <c r="C13988">
        <v>1931</v>
      </c>
      <c r="D13988" s="61" t="s">
        <v>2134</v>
      </c>
    </row>
    <row r="13989" spans="1:4" hidden="1" x14ac:dyDescent="0.25">
      <c r="A13989" s="61" t="s">
        <v>163</v>
      </c>
      <c r="B13989" s="61" t="s">
        <v>327</v>
      </c>
      <c r="C13989">
        <v>1932</v>
      </c>
      <c r="D13989" s="61" t="s">
        <v>2330</v>
      </c>
    </row>
    <row r="13990" spans="1:4" hidden="1" x14ac:dyDescent="0.25">
      <c r="A13990" s="61" t="s">
        <v>163</v>
      </c>
      <c r="B13990" s="61" t="s">
        <v>327</v>
      </c>
      <c r="C13990">
        <v>1933</v>
      </c>
      <c r="D13990" s="61" t="s">
        <v>1714</v>
      </c>
    </row>
    <row r="13991" spans="1:4" hidden="1" x14ac:dyDescent="0.25">
      <c r="A13991" s="61" t="s">
        <v>163</v>
      </c>
      <c r="B13991" s="61" t="s">
        <v>327</v>
      </c>
      <c r="C13991">
        <v>1934</v>
      </c>
      <c r="D13991" s="61" t="s">
        <v>1714</v>
      </c>
    </row>
    <row r="13992" spans="1:4" hidden="1" x14ac:dyDescent="0.25">
      <c r="A13992" s="61" t="s">
        <v>163</v>
      </c>
      <c r="B13992" s="61" t="s">
        <v>327</v>
      </c>
      <c r="C13992">
        <v>1935</v>
      </c>
      <c r="D13992" s="61" t="s">
        <v>1714</v>
      </c>
    </row>
    <row r="13993" spans="1:4" hidden="1" x14ac:dyDescent="0.25">
      <c r="A13993" s="61" t="s">
        <v>163</v>
      </c>
      <c r="B13993" s="61" t="s">
        <v>327</v>
      </c>
      <c r="C13993">
        <v>1936</v>
      </c>
      <c r="D13993" s="61" t="s">
        <v>2330</v>
      </c>
    </row>
    <row r="13994" spans="1:4" hidden="1" x14ac:dyDescent="0.25">
      <c r="A13994" s="61" t="s">
        <v>163</v>
      </c>
      <c r="B13994" s="61" t="s">
        <v>327</v>
      </c>
      <c r="C13994">
        <v>1937</v>
      </c>
      <c r="D13994" s="61" t="s">
        <v>2330</v>
      </c>
    </row>
    <row r="13995" spans="1:4" hidden="1" x14ac:dyDescent="0.25">
      <c r="A13995" s="61" t="s">
        <v>163</v>
      </c>
      <c r="B13995" s="61" t="s">
        <v>327</v>
      </c>
      <c r="C13995">
        <v>1938</v>
      </c>
      <c r="D13995" s="61" t="s">
        <v>2330</v>
      </c>
    </row>
    <row r="13996" spans="1:4" hidden="1" x14ac:dyDescent="0.25">
      <c r="A13996" s="61" t="s">
        <v>163</v>
      </c>
      <c r="B13996" s="61" t="s">
        <v>327</v>
      </c>
      <c r="C13996">
        <v>1939</v>
      </c>
      <c r="D13996" s="61" t="s">
        <v>2330</v>
      </c>
    </row>
    <row r="13997" spans="1:4" hidden="1" x14ac:dyDescent="0.25">
      <c r="A13997" s="61" t="s">
        <v>163</v>
      </c>
      <c r="B13997" s="61" t="s">
        <v>327</v>
      </c>
      <c r="C13997">
        <v>1940</v>
      </c>
      <c r="D13997" s="61" t="s">
        <v>1709</v>
      </c>
    </row>
    <row r="13998" spans="1:4" hidden="1" x14ac:dyDescent="0.25">
      <c r="A13998" s="61" t="s">
        <v>163</v>
      </c>
      <c r="B13998" s="61" t="s">
        <v>327</v>
      </c>
      <c r="C13998">
        <v>1941</v>
      </c>
      <c r="D13998" s="61" t="s">
        <v>2170</v>
      </c>
    </row>
    <row r="13999" spans="1:4" hidden="1" x14ac:dyDescent="0.25">
      <c r="A13999" s="61" t="s">
        <v>163</v>
      </c>
      <c r="B13999" s="61" t="s">
        <v>327</v>
      </c>
      <c r="C13999">
        <v>1942</v>
      </c>
      <c r="D13999" s="61" t="s">
        <v>2170</v>
      </c>
    </row>
    <row r="14000" spans="1:4" hidden="1" x14ac:dyDescent="0.25">
      <c r="A14000" s="61" t="s">
        <v>163</v>
      </c>
      <c r="B14000" s="61" t="s">
        <v>327</v>
      </c>
      <c r="C14000">
        <v>1943</v>
      </c>
      <c r="D14000" s="61" t="s">
        <v>2170</v>
      </c>
    </row>
    <row r="14001" spans="1:4" hidden="1" x14ac:dyDescent="0.25">
      <c r="A14001" s="61" t="s">
        <v>163</v>
      </c>
      <c r="B14001" s="61" t="s">
        <v>327</v>
      </c>
      <c r="C14001">
        <v>1944</v>
      </c>
      <c r="D14001" s="61" t="s">
        <v>2170</v>
      </c>
    </row>
    <row r="14002" spans="1:4" hidden="1" x14ac:dyDescent="0.25">
      <c r="A14002" s="61" t="s">
        <v>163</v>
      </c>
      <c r="B14002" s="61" t="s">
        <v>327</v>
      </c>
      <c r="C14002">
        <v>1945</v>
      </c>
      <c r="D14002" s="61" t="s">
        <v>2310</v>
      </c>
    </row>
    <row r="14003" spans="1:4" hidden="1" x14ac:dyDescent="0.25">
      <c r="A14003" s="61" t="s">
        <v>163</v>
      </c>
      <c r="B14003" s="61" t="s">
        <v>327</v>
      </c>
      <c r="C14003">
        <v>1946</v>
      </c>
      <c r="D14003" s="61" t="s">
        <v>2169</v>
      </c>
    </row>
    <row r="14004" spans="1:4" hidden="1" x14ac:dyDescent="0.25">
      <c r="A14004" s="61" t="s">
        <v>163</v>
      </c>
      <c r="B14004" s="61" t="s">
        <v>327</v>
      </c>
      <c r="C14004">
        <v>1947</v>
      </c>
      <c r="D14004" s="61" t="s">
        <v>2169</v>
      </c>
    </row>
    <row r="14005" spans="1:4" hidden="1" x14ac:dyDescent="0.25">
      <c r="A14005" s="61" t="s">
        <v>163</v>
      </c>
      <c r="B14005" s="61" t="s">
        <v>327</v>
      </c>
      <c r="C14005">
        <v>1948</v>
      </c>
      <c r="D14005" s="61" t="s">
        <v>2169</v>
      </c>
    </row>
    <row r="14006" spans="1:4" hidden="1" x14ac:dyDescent="0.25">
      <c r="A14006" s="61" t="s">
        <v>163</v>
      </c>
      <c r="B14006" s="61" t="s">
        <v>327</v>
      </c>
      <c r="C14006">
        <v>1949</v>
      </c>
      <c r="D14006" s="61" t="s">
        <v>2169</v>
      </c>
    </row>
    <row r="14007" spans="1:4" hidden="1" x14ac:dyDescent="0.25">
      <c r="A14007" s="61" t="s">
        <v>163</v>
      </c>
      <c r="B14007" s="61" t="s">
        <v>327</v>
      </c>
      <c r="C14007">
        <v>1950</v>
      </c>
      <c r="D14007" s="61" t="s">
        <v>2169</v>
      </c>
    </row>
    <row r="14008" spans="1:4" hidden="1" x14ac:dyDescent="0.25">
      <c r="A14008" s="61" t="s">
        <v>163</v>
      </c>
      <c r="B14008" s="61" t="s">
        <v>327</v>
      </c>
      <c r="C14008">
        <v>1951</v>
      </c>
      <c r="D14008" s="61" t="s">
        <v>2169</v>
      </c>
    </row>
    <row r="14009" spans="1:4" hidden="1" x14ac:dyDescent="0.25">
      <c r="A14009" s="61" t="s">
        <v>163</v>
      </c>
      <c r="B14009" s="61" t="s">
        <v>327</v>
      </c>
      <c r="C14009">
        <v>1952</v>
      </c>
      <c r="D14009" s="61" t="s">
        <v>2169</v>
      </c>
    </row>
    <row r="14010" spans="1:4" hidden="1" x14ac:dyDescent="0.25">
      <c r="A14010" s="61" t="s">
        <v>163</v>
      </c>
      <c r="B14010" s="61" t="s">
        <v>327</v>
      </c>
      <c r="C14010">
        <v>1953</v>
      </c>
      <c r="D14010" s="61" t="s">
        <v>2169</v>
      </c>
    </row>
    <row r="14011" spans="1:4" hidden="1" x14ac:dyDescent="0.25">
      <c r="A14011" s="61" t="s">
        <v>163</v>
      </c>
      <c r="B14011" s="61" t="s">
        <v>327</v>
      </c>
      <c r="C14011">
        <v>1954</v>
      </c>
      <c r="D14011" s="61" t="s">
        <v>2409</v>
      </c>
    </row>
    <row r="14012" spans="1:4" hidden="1" x14ac:dyDescent="0.25">
      <c r="A14012" s="61" t="s">
        <v>163</v>
      </c>
      <c r="B14012" s="61" t="s">
        <v>327</v>
      </c>
      <c r="C14012">
        <v>1955</v>
      </c>
      <c r="D14012" s="61" t="s">
        <v>2409</v>
      </c>
    </row>
    <row r="14013" spans="1:4" hidden="1" x14ac:dyDescent="0.25">
      <c r="A14013" s="61" t="s">
        <v>163</v>
      </c>
      <c r="B14013" s="61" t="s">
        <v>327</v>
      </c>
      <c r="C14013">
        <v>1956</v>
      </c>
      <c r="D14013" s="61" t="s">
        <v>2409</v>
      </c>
    </row>
    <row r="14014" spans="1:4" hidden="1" x14ac:dyDescent="0.25">
      <c r="A14014" s="61" t="s">
        <v>163</v>
      </c>
      <c r="B14014" s="61" t="s">
        <v>327</v>
      </c>
      <c r="C14014">
        <v>1957</v>
      </c>
      <c r="D14014" s="61" t="s">
        <v>2409</v>
      </c>
    </row>
    <row r="14015" spans="1:4" hidden="1" x14ac:dyDescent="0.25">
      <c r="A14015" s="61" t="s">
        <v>163</v>
      </c>
      <c r="B14015" s="61" t="s">
        <v>327</v>
      </c>
      <c r="C14015">
        <v>1958</v>
      </c>
      <c r="D14015" s="61" t="s">
        <v>2572</v>
      </c>
    </row>
    <row r="14016" spans="1:4" hidden="1" x14ac:dyDescent="0.25">
      <c r="A14016" s="61" t="s">
        <v>163</v>
      </c>
      <c r="B14016" s="61" t="s">
        <v>327</v>
      </c>
      <c r="C14016">
        <v>1959</v>
      </c>
      <c r="D14016" s="61" t="s">
        <v>1493</v>
      </c>
    </row>
    <row r="14017" spans="1:4" hidden="1" x14ac:dyDescent="0.25">
      <c r="A14017" s="61" t="s">
        <v>163</v>
      </c>
      <c r="B14017" s="61" t="s">
        <v>327</v>
      </c>
      <c r="C14017">
        <v>1960</v>
      </c>
      <c r="D14017" s="61" t="s">
        <v>1498</v>
      </c>
    </row>
    <row r="14018" spans="1:4" hidden="1" x14ac:dyDescent="0.25">
      <c r="A14018" s="61" t="s">
        <v>163</v>
      </c>
      <c r="B14018" s="61" t="s">
        <v>327</v>
      </c>
      <c r="C14018">
        <v>1961</v>
      </c>
      <c r="D14018" s="61" t="s">
        <v>555</v>
      </c>
    </row>
    <row r="14019" spans="1:4" hidden="1" x14ac:dyDescent="0.25">
      <c r="A14019" s="61" t="s">
        <v>163</v>
      </c>
      <c r="B14019" s="61" t="s">
        <v>327</v>
      </c>
      <c r="C14019">
        <v>1962</v>
      </c>
      <c r="D14019" s="61" t="s">
        <v>555</v>
      </c>
    </row>
    <row r="14020" spans="1:4" hidden="1" x14ac:dyDescent="0.25">
      <c r="A14020" s="61" t="s">
        <v>163</v>
      </c>
      <c r="B14020" s="61" t="s">
        <v>327</v>
      </c>
      <c r="C14020">
        <v>1963</v>
      </c>
      <c r="D14020" s="61" t="s">
        <v>1759</v>
      </c>
    </row>
    <row r="14021" spans="1:4" hidden="1" x14ac:dyDescent="0.25">
      <c r="A14021" s="61" t="s">
        <v>163</v>
      </c>
      <c r="B14021" s="61" t="s">
        <v>327</v>
      </c>
      <c r="C14021">
        <v>1964</v>
      </c>
      <c r="D14021" s="61" t="s">
        <v>2181</v>
      </c>
    </row>
    <row r="14022" spans="1:4" hidden="1" x14ac:dyDescent="0.25">
      <c r="A14022" s="61" t="s">
        <v>163</v>
      </c>
      <c r="B14022" s="61" t="s">
        <v>327</v>
      </c>
      <c r="C14022">
        <v>1965</v>
      </c>
      <c r="D14022" s="61" t="s">
        <v>2180</v>
      </c>
    </row>
    <row r="14023" spans="1:4" hidden="1" x14ac:dyDescent="0.25">
      <c r="A14023" s="61" t="s">
        <v>163</v>
      </c>
      <c r="B14023" s="61" t="s">
        <v>327</v>
      </c>
      <c r="C14023">
        <v>1966</v>
      </c>
      <c r="D14023" s="61" t="s">
        <v>2180</v>
      </c>
    </row>
    <row r="14024" spans="1:4" hidden="1" x14ac:dyDescent="0.25">
      <c r="A14024" s="61" t="s">
        <v>163</v>
      </c>
      <c r="B14024" s="61" t="s">
        <v>327</v>
      </c>
      <c r="C14024">
        <v>1967</v>
      </c>
      <c r="D14024" s="61" t="s">
        <v>2391</v>
      </c>
    </row>
    <row r="14025" spans="1:4" hidden="1" x14ac:dyDescent="0.25">
      <c r="A14025" s="61" t="s">
        <v>163</v>
      </c>
      <c r="B14025" s="61" t="s">
        <v>327</v>
      </c>
      <c r="C14025">
        <v>1968</v>
      </c>
      <c r="D14025" s="61" t="s">
        <v>2352</v>
      </c>
    </row>
    <row r="14026" spans="1:4" hidden="1" x14ac:dyDescent="0.25">
      <c r="A14026" s="61" t="s">
        <v>163</v>
      </c>
      <c r="B14026" s="61" t="s">
        <v>327</v>
      </c>
      <c r="C14026">
        <v>1969</v>
      </c>
      <c r="D14026" s="61" t="s">
        <v>2113</v>
      </c>
    </row>
    <row r="14027" spans="1:4" hidden="1" x14ac:dyDescent="0.25">
      <c r="A14027" s="61" t="s">
        <v>163</v>
      </c>
      <c r="B14027" s="61" t="s">
        <v>327</v>
      </c>
      <c r="C14027">
        <v>1970</v>
      </c>
      <c r="D14027" s="61" t="s">
        <v>1486</v>
      </c>
    </row>
    <row r="14028" spans="1:4" hidden="1" x14ac:dyDescent="0.25">
      <c r="A14028" s="61" t="s">
        <v>163</v>
      </c>
      <c r="B14028" s="61" t="s">
        <v>327</v>
      </c>
      <c r="C14028">
        <v>1971</v>
      </c>
      <c r="D14028" s="61" t="s">
        <v>1807</v>
      </c>
    </row>
    <row r="14029" spans="1:4" hidden="1" x14ac:dyDescent="0.25">
      <c r="A14029" s="61" t="s">
        <v>163</v>
      </c>
      <c r="B14029" s="61" t="s">
        <v>327</v>
      </c>
      <c r="C14029">
        <v>1972</v>
      </c>
      <c r="D14029" s="61" t="s">
        <v>1807</v>
      </c>
    </row>
    <row r="14030" spans="1:4" hidden="1" x14ac:dyDescent="0.25">
      <c r="A14030" s="61" t="s">
        <v>163</v>
      </c>
      <c r="B14030" s="61" t="s">
        <v>327</v>
      </c>
      <c r="C14030">
        <v>1973</v>
      </c>
      <c r="D14030" s="61" t="s">
        <v>1807</v>
      </c>
    </row>
    <row r="14031" spans="1:4" hidden="1" x14ac:dyDescent="0.25">
      <c r="A14031" s="61" t="s">
        <v>163</v>
      </c>
      <c r="B14031" s="61" t="s">
        <v>327</v>
      </c>
      <c r="C14031">
        <v>1974</v>
      </c>
      <c r="D14031" s="61" t="s">
        <v>1807</v>
      </c>
    </row>
    <row r="14032" spans="1:4" hidden="1" x14ac:dyDescent="0.25">
      <c r="A14032" s="61" t="s">
        <v>163</v>
      </c>
      <c r="B14032" s="61" t="s">
        <v>327</v>
      </c>
      <c r="C14032">
        <v>1975</v>
      </c>
      <c r="D14032" s="61" t="s">
        <v>1807</v>
      </c>
    </row>
    <row r="14033" spans="1:4" hidden="1" x14ac:dyDescent="0.25">
      <c r="A14033" s="61" t="s">
        <v>163</v>
      </c>
      <c r="B14033" s="61" t="s">
        <v>327</v>
      </c>
      <c r="C14033">
        <v>1976</v>
      </c>
      <c r="D14033" s="61" t="s">
        <v>1807</v>
      </c>
    </row>
    <row r="14034" spans="1:4" hidden="1" x14ac:dyDescent="0.25">
      <c r="A14034" s="61" t="s">
        <v>163</v>
      </c>
      <c r="B14034" s="61" t="s">
        <v>327</v>
      </c>
      <c r="C14034">
        <v>1977</v>
      </c>
      <c r="D14034" s="61" t="s">
        <v>1752</v>
      </c>
    </row>
    <row r="14035" spans="1:4" hidden="1" x14ac:dyDescent="0.25">
      <c r="A14035" s="61" t="s">
        <v>163</v>
      </c>
      <c r="B14035" s="61" t="s">
        <v>327</v>
      </c>
      <c r="C14035">
        <v>1978</v>
      </c>
      <c r="D14035" s="61" t="s">
        <v>1752</v>
      </c>
    </row>
    <row r="14036" spans="1:4" hidden="1" x14ac:dyDescent="0.25">
      <c r="A14036" s="61" t="s">
        <v>163</v>
      </c>
      <c r="B14036" s="61" t="s">
        <v>327</v>
      </c>
      <c r="C14036">
        <v>1979</v>
      </c>
      <c r="D14036" s="61" t="s">
        <v>1755</v>
      </c>
    </row>
    <row r="14037" spans="1:4" hidden="1" x14ac:dyDescent="0.25">
      <c r="A14037" s="61" t="s">
        <v>163</v>
      </c>
      <c r="B14037" s="61" t="s">
        <v>327</v>
      </c>
      <c r="C14037">
        <v>1980</v>
      </c>
      <c r="D14037" s="61" t="s">
        <v>1534</v>
      </c>
    </row>
    <row r="14038" spans="1:4" hidden="1" x14ac:dyDescent="0.25">
      <c r="A14038" s="61" t="s">
        <v>163</v>
      </c>
      <c r="B14038" s="61" t="s">
        <v>327</v>
      </c>
      <c r="C14038">
        <v>1981</v>
      </c>
      <c r="D14038" s="61" t="s">
        <v>1534</v>
      </c>
    </row>
    <row r="14039" spans="1:4" hidden="1" x14ac:dyDescent="0.25">
      <c r="A14039" s="61" t="s">
        <v>163</v>
      </c>
      <c r="B14039" s="61" t="s">
        <v>327</v>
      </c>
      <c r="C14039">
        <v>1982</v>
      </c>
      <c r="D14039" s="61" t="s">
        <v>1534</v>
      </c>
    </row>
    <row r="14040" spans="1:4" hidden="1" x14ac:dyDescent="0.25">
      <c r="A14040" s="61" t="s">
        <v>163</v>
      </c>
      <c r="B14040" s="61" t="s">
        <v>327</v>
      </c>
      <c r="C14040">
        <v>1983</v>
      </c>
      <c r="D14040" s="61" t="s">
        <v>1534</v>
      </c>
    </row>
    <row r="14041" spans="1:4" hidden="1" x14ac:dyDescent="0.25">
      <c r="A14041" s="61" t="s">
        <v>163</v>
      </c>
      <c r="B14041" s="61" t="s">
        <v>327</v>
      </c>
      <c r="C14041">
        <v>1984</v>
      </c>
      <c r="D14041" s="61" t="s">
        <v>1534</v>
      </c>
    </row>
    <row r="14042" spans="1:4" hidden="1" x14ac:dyDescent="0.25">
      <c r="A14042" s="61" t="s">
        <v>163</v>
      </c>
      <c r="B14042" s="61" t="s">
        <v>327</v>
      </c>
      <c r="C14042">
        <v>1985</v>
      </c>
      <c r="D14042" s="61" t="s">
        <v>1534</v>
      </c>
    </row>
    <row r="14043" spans="1:4" hidden="1" x14ac:dyDescent="0.25">
      <c r="A14043" s="61" t="s">
        <v>163</v>
      </c>
      <c r="B14043" s="61" t="s">
        <v>327</v>
      </c>
      <c r="C14043">
        <v>1986</v>
      </c>
      <c r="D14043" s="61" t="s">
        <v>1534</v>
      </c>
    </row>
    <row r="14044" spans="1:4" hidden="1" x14ac:dyDescent="0.25">
      <c r="A14044" s="61" t="s">
        <v>163</v>
      </c>
      <c r="B14044" s="61" t="s">
        <v>327</v>
      </c>
      <c r="C14044">
        <v>1987</v>
      </c>
      <c r="D14044" s="61" t="s">
        <v>1534</v>
      </c>
    </row>
    <row r="14045" spans="1:4" hidden="1" x14ac:dyDescent="0.25">
      <c r="A14045" s="61" t="s">
        <v>163</v>
      </c>
      <c r="B14045" s="61" t="s">
        <v>327</v>
      </c>
      <c r="C14045">
        <v>1988</v>
      </c>
      <c r="D14045" s="61" t="s">
        <v>1534</v>
      </c>
    </row>
    <row r="14046" spans="1:4" hidden="1" x14ac:dyDescent="0.25">
      <c r="A14046" s="61" t="s">
        <v>163</v>
      </c>
      <c r="B14046" s="61" t="s">
        <v>327</v>
      </c>
      <c r="C14046">
        <v>1989</v>
      </c>
      <c r="D14046" s="61" t="s">
        <v>1534</v>
      </c>
    </row>
    <row r="14047" spans="1:4" hidden="1" x14ac:dyDescent="0.25">
      <c r="A14047" s="61" t="s">
        <v>163</v>
      </c>
      <c r="B14047" s="61" t="s">
        <v>327</v>
      </c>
      <c r="C14047">
        <v>1990</v>
      </c>
      <c r="D14047" s="61" t="s">
        <v>1858</v>
      </c>
    </row>
    <row r="14048" spans="1:4" hidden="1" x14ac:dyDescent="0.25">
      <c r="A14048" s="61" t="s">
        <v>163</v>
      </c>
      <c r="B14048" s="61" t="s">
        <v>327</v>
      </c>
      <c r="C14048">
        <v>1991</v>
      </c>
      <c r="D14048" s="61" t="s">
        <v>2623</v>
      </c>
    </row>
    <row r="14049" spans="1:4" hidden="1" x14ac:dyDescent="0.25">
      <c r="A14049" s="61" t="s">
        <v>163</v>
      </c>
      <c r="B14049" s="61" t="s">
        <v>327</v>
      </c>
      <c r="C14049">
        <v>1992</v>
      </c>
      <c r="D14049" s="61" t="s">
        <v>2623</v>
      </c>
    </row>
    <row r="14050" spans="1:4" hidden="1" x14ac:dyDescent="0.25">
      <c r="A14050" s="61" t="s">
        <v>163</v>
      </c>
      <c r="B14050" s="61" t="s">
        <v>327</v>
      </c>
      <c r="C14050">
        <v>1993</v>
      </c>
      <c r="D14050" s="61" t="s">
        <v>2623</v>
      </c>
    </row>
    <row r="14051" spans="1:4" hidden="1" x14ac:dyDescent="0.25">
      <c r="A14051" s="61" t="s">
        <v>163</v>
      </c>
      <c r="B14051" s="61" t="s">
        <v>327</v>
      </c>
      <c r="C14051">
        <v>1994</v>
      </c>
      <c r="D14051" s="61" t="s">
        <v>2623</v>
      </c>
    </row>
    <row r="14052" spans="1:4" hidden="1" x14ac:dyDescent="0.25">
      <c r="A14052" s="61" t="s">
        <v>163</v>
      </c>
      <c r="B14052" s="61" t="s">
        <v>327</v>
      </c>
      <c r="C14052">
        <v>1995</v>
      </c>
      <c r="D14052" s="61" t="s">
        <v>2623</v>
      </c>
    </row>
    <row r="14053" spans="1:4" hidden="1" x14ac:dyDescent="0.25">
      <c r="A14053" s="61" t="s">
        <v>163</v>
      </c>
      <c r="B14053" s="61" t="s">
        <v>327</v>
      </c>
      <c r="C14053">
        <v>1996</v>
      </c>
      <c r="D14053" s="61" t="s">
        <v>2623</v>
      </c>
    </row>
    <row r="14054" spans="1:4" hidden="1" x14ac:dyDescent="0.25">
      <c r="A14054" s="61" t="s">
        <v>163</v>
      </c>
      <c r="B14054" s="61" t="s">
        <v>327</v>
      </c>
      <c r="C14054">
        <v>1997</v>
      </c>
      <c r="D14054" s="61" t="s">
        <v>2623</v>
      </c>
    </row>
    <row r="14055" spans="1:4" hidden="1" x14ac:dyDescent="0.25">
      <c r="A14055" s="61" t="s">
        <v>163</v>
      </c>
      <c r="B14055" s="61" t="s">
        <v>327</v>
      </c>
      <c r="C14055">
        <v>1998</v>
      </c>
      <c r="D14055" s="61" t="s">
        <v>2623</v>
      </c>
    </row>
    <row r="14056" spans="1:4" hidden="1" x14ac:dyDescent="0.25">
      <c r="A14056" s="61" t="s">
        <v>163</v>
      </c>
      <c r="B14056" s="61" t="s">
        <v>327</v>
      </c>
      <c r="C14056">
        <v>1999</v>
      </c>
      <c r="D14056" s="61" t="s">
        <v>2623</v>
      </c>
    </row>
    <row r="14057" spans="1:4" hidden="1" x14ac:dyDescent="0.25">
      <c r="A14057" s="61" t="s">
        <v>163</v>
      </c>
      <c r="B14057" s="61" t="s">
        <v>327</v>
      </c>
      <c r="C14057">
        <v>2000</v>
      </c>
      <c r="D14057" s="61" t="s">
        <v>2562</v>
      </c>
    </row>
    <row r="14058" spans="1:4" hidden="1" x14ac:dyDescent="0.25">
      <c r="A14058" s="61" t="s">
        <v>163</v>
      </c>
      <c r="B14058" s="61" t="s">
        <v>327</v>
      </c>
      <c r="C14058">
        <v>2001</v>
      </c>
      <c r="D14058" s="61" t="s">
        <v>2562</v>
      </c>
    </row>
    <row r="14059" spans="1:4" hidden="1" x14ac:dyDescent="0.25">
      <c r="A14059" s="61" t="s">
        <v>163</v>
      </c>
      <c r="B14059" s="61" t="s">
        <v>327</v>
      </c>
      <c r="C14059">
        <v>2002</v>
      </c>
      <c r="D14059" s="61" t="s">
        <v>2534</v>
      </c>
    </row>
    <row r="14060" spans="1:4" hidden="1" x14ac:dyDescent="0.25">
      <c r="A14060" s="61" t="s">
        <v>163</v>
      </c>
      <c r="B14060" s="61" t="s">
        <v>327</v>
      </c>
      <c r="C14060">
        <v>2003</v>
      </c>
      <c r="D14060" s="61" t="s">
        <v>2148</v>
      </c>
    </row>
    <row r="14061" spans="1:4" hidden="1" x14ac:dyDescent="0.25">
      <c r="A14061" s="61" t="s">
        <v>163</v>
      </c>
      <c r="B14061" s="61" t="s">
        <v>327</v>
      </c>
      <c r="C14061">
        <v>2004</v>
      </c>
      <c r="D14061" s="61" t="s">
        <v>2223</v>
      </c>
    </row>
    <row r="14062" spans="1:4" hidden="1" x14ac:dyDescent="0.25">
      <c r="A14062" s="61" t="s">
        <v>163</v>
      </c>
      <c r="B14062" s="61" t="s">
        <v>327</v>
      </c>
      <c r="C14062">
        <v>2005</v>
      </c>
      <c r="D14062" s="61" t="s">
        <v>2298</v>
      </c>
    </row>
    <row r="14063" spans="1:4" hidden="1" x14ac:dyDescent="0.25">
      <c r="A14063" s="61" t="s">
        <v>163</v>
      </c>
      <c r="B14063" s="61" t="s">
        <v>327</v>
      </c>
      <c r="C14063">
        <v>2006</v>
      </c>
      <c r="D14063" s="61" t="s">
        <v>2931</v>
      </c>
    </row>
    <row r="14064" spans="1:4" hidden="1" x14ac:dyDescent="0.25">
      <c r="A14064" s="61" t="s">
        <v>163</v>
      </c>
      <c r="B14064" s="61" t="s">
        <v>327</v>
      </c>
      <c r="C14064">
        <v>2007</v>
      </c>
      <c r="D14064" s="61" t="s">
        <v>2931</v>
      </c>
    </row>
    <row r="14065" spans="1:4" hidden="1" x14ac:dyDescent="0.25">
      <c r="A14065" s="61" t="s">
        <v>163</v>
      </c>
      <c r="B14065" s="61" t="s">
        <v>327</v>
      </c>
      <c r="C14065">
        <v>2008</v>
      </c>
      <c r="D14065" s="61" t="s">
        <v>1760</v>
      </c>
    </row>
    <row r="14066" spans="1:4" hidden="1" x14ac:dyDescent="0.25">
      <c r="A14066" s="61" t="s">
        <v>163</v>
      </c>
      <c r="B14066" s="61" t="s">
        <v>327</v>
      </c>
      <c r="C14066">
        <v>2009</v>
      </c>
      <c r="D14066" s="61" t="s">
        <v>2174</v>
      </c>
    </row>
    <row r="14067" spans="1:4" hidden="1" x14ac:dyDescent="0.25">
      <c r="A14067" s="61" t="s">
        <v>163</v>
      </c>
      <c r="B14067" s="61" t="s">
        <v>327</v>
      </c>
      <c r="C14067">
        <v>2010</v>
      </c>
      <c r="D14067" s="61" t="s">
        <v>1760</v>
      </c>
    </row>
    <row r="14068" spans="1:4" hidden="1" x14ac:dyDescent="0.25">
      <c r="A14068" s="61" t="s">
        <v>163</v>
      </c>
      <c r="B14068" s="61" t="s">
        <v>327</v>
      </c>
      <c r="C14068">
        <v>2011</v>
      </c>
      <c r="D14068" s="61" t="s">
        <v>1765</v>
      </c>
    </row>
    <row r="14069" spans="1:4" hidden="1" x14ac:dyDescent="0.25">
      <c r="A14069" s="61" t="s">
        <v>163</v>
      </c>
      <c r="B14069" s="61" t="s">
        <v>327</v>
      </c>
      <c r="C14069">
        <v>2012</v>
      </c>
      <c r="D14069" s="61" t="s">
        <v>1765</v>
      </c>
    </row>
    <row r="14070" spans="1:4" hidden="1" x14ac:dyDescent="0.25">
      <c r="A14070" s="61" t="s">
        <v>163</v>
      </c>
      <c r="B14070" s="61" t="s">
        <v>327</v>
      </c>
      <c r="C14070">
        <v>2013</v>
      </c>
      <c r="D14070" s="61" t="s">
        <v>2458</v>
      </c>
    </row>
    <row r="14071" spans="1:4" hidden="1" x14ac:dyDescent="0.25">
      <c r="A14071" s="61" t="s">
        <v>163</v>
      </c>
      <c r="B14071" s="61" t="s">
        <v>327</v>
      </c>
      <c r="C14071">
        <v>2014</v>
      </c>
      <c r="D14071" s="61" t="s">
        <v>2643</v>
      </c>
    </row>
    <row r="14072" spans="1:4" hidden="1" x14ac:dyDescent="0.25">
      <c r="A14072" s="61" t="s">
        <v>163</v>
      </c>
      <c r="B14072" s="61" t="s">
        <v>327</v>
      </c>
      <c r="C14072">
        <v>2015</v>
      </c>
      <c r="D14072" s="61" t="s">
        <v>1509</v>
      </c>
    </row>
    <row r="14073" spans="1:4" hidden="1" x14ac:dyDescent="0.25">
      <c r="A14073" s="61" t="s">
        <v>163</v>
      </c>
      <c r="B14073" s="61" t="s">
        <v>327</v>
      </c>
      <c r="C14073">
        <v>2016</v>
      </c>
      <c r="D14073" s="61" t="s">
        <v>2299</v>
      </c>
    </row>
    <row r="14074" spans="1:4" hidden="1" x14ac:dyDescent="0.25">
      <c r="A14074" s="61" t="s">
        <v>163</v>
      </c>
      <c r="B14074" s="61" t="s">
        <v>327</v>
      </c>
      <c r="C14074">
        <v>2017</v>
      </c>
      <c r="D14074" s="61" t="s">
        <v>1526</v>
      </c>
    </row>
    <row r="14075" spans="1:4" hidden="1" x14ac:dyDescent="0.25">
      <c r="A14075" s="61" t="s">
        <v>163</v>
      </c>
      <c r="B14075" s="61" t="s">
        <v>327</v>
      </c>
      <c r="C14075">
        <v>2018</v>
      </c>
      <c r="D14075" s="61" t="s">
        <v>1765</v>
      </c>
    </row>
    <row r="14076" spans="1:4" hidden="1" x14ac:dyDescent="0.25">
      <c r="A14076" s="61" t="s">
        <v>163</v>
      </c>
      <c r="B14076" s="61" t="s">
        <v>327</v>
      </c>
      <c r="C14076">
        <v>2019</v>
      </c>
      <c r="D14076" s="61" t="s">
        <v>1768</v>
      </c>
    </row>
    <row r="14077" spans="1:4" hidden="1" x14ac:dyDescent="0.25">
      <c r="A14077" s="61" t="s">
        <v>163</v>
      </c>
      <c r="B14077" s="61" t="s">
        <v>327</v>
      </c>
      <c r="C14077">
        <v>2020</v>
      </c>
      <c r="D14077" s="61" t="s">
        <v>2433</v>
      </c>
    </row>
    <row r="14078" spans="1:4" hidden="1" x14ac:dyDescent="0.25">
      <c r="A14078" s="61" t="s">
        <v>163</v>
      </c>
      <c r="B14078" s="61" t="s">
        <v>327</v>
      </c>
      <c r="C14078">
        <v>2021</v>
      </c>
      <c r="D14078" s="61" t="s">
        <v>2317</v>
      </c>
    </row>
    <row r="14079" spans="1:4" hidden="1" x14ac:dyDescent="0.25">
      <c r="A14079" s="61" t="s">
        <v>163</v>
      </c>
      <c r="B14079" s="61" t="s">
        <v>327</v>
      </c>
      <c r="C14079">
        <v>2022</v>
      </c>
      <c r="D14079" s="61" t="s">
        <v>1853</v>
      </c>
    </row>
    <row r="14080" spans="1:4" x14ac:dyDescent="0.25">
      <c r="A14080" s="61" t="s">
        <v>163</v>
      </c>
      <c r="B14080" s="61" t="s">
        <v>327</v>
      </c>
      <c r="C14080">
        <v>2023</v>
      </c>
      <c r="D14080" s="61">
        <v>0.23799999999999999</v>
      </c>
    </row>
    <row r="14081" spans="1:4" hidden="1" x14ac:dyDescent="0.25">
      <c r="A14081" s="61" t="s">
        <v>42</v>
      </c>
      <c r="B14081" s="61" t="s">
        <v>324</v>
      </c>
      <c r="C14081">
        <v>1789</v>
      </c>
      <c r="D14081" s="61" t="s">
        <v>2369</v>
      </c>
    </row>
    <row r="14082" spans="1:4" hidden="1" x14ac:dyDescent="0.25">
      <c r="A14082" s="61" t="s">
        <v>42</v>
      </c>
      <c r="B14082" s="61" t="s">
        <v>324</v>
      </c>
      <c r="C14082">
        <v>1790</v>
      </c>
      <c r="D14082" s="61" t="s">
        <v>2369</v>
      </c>
    </row>
    <row r="14083" spans="1:4" hidden="1" x14ac:dyDescent="0.25">
      <c r="A14083" s="61" t="s">
        <v>42</v>
      </c>
      <c r="B14083" s="61" t="s">
        <v>324</v>
      </c>
      <c r="C14083">
        <v>1791</v>
      </c>
      <c r="D14083" s="61" t="s">
        <v>2369</v>
      </c>
    </row>
    <row r="14084" spans="1:4" hidden="1" x14ac:dyDescent="0.25">
      <c r="A14084" s="61" t="s">
        <v>42</v>
      </c>
      <c r="B14084" s="61" t="s">
        <v>324</v>
      </c>
      <c r="C14084">
        <v>1792</v>
      </c>
      <c r="D14084" s="61" t="s">
        <v>2369</v>
      </c>
    </row>
    <row r="14085" spans="1:4" hidden="1" x14ac:dyDescent="0.25">
      <c r="A14085" s="61" t="s">
        <v>42</v>
      </c>
      <c r="B14085" s="61" t="s">
        <v>324</v>
      </c>
      <c r="C14085">
        <v>1793</v>
      </c>
      <c r="D14085" s="61" t="s">
        <v>2369</v>
      </c>
    </row>
    <row r="14086" spans="1:4" hidden="1" x14ac:dyDescent="0.25">
      <c r="A14086" s="61" t="s">
        <v>42</v>
      </c>
      <c r="B14086" s="61" t="s">
        <v>324</v>
      </c>
      <c r="C14086">
        <v>1794</v>
      </c>
      <c r="D14086" s="61" t="s">
        <v>2369</v>
      </c>
    </row>
    <row r="14087" spans="1:4" hidden="1" x14ac:dyDescent="0.25">
      <c r="A14087" s="61" t="s">
        <v>42</v>
      </c>
      <c r="B14087" s="61" t="s">
        <v>324</v>
      </c>
      <c r="C14087">
        <v>1795</v>
      </c>
      <c r="D14087" s="61" t="s">
        <v>2369</v>
      </c>
    </row>
    <row r="14088" spans="1:4" hidden="1" x14ac:dyDescent="0.25">
      <c r="A14088" s="61" t="s">
        <v>42</v>
      </c>
      <c r="B14088" s="61" t="s">
        <v>324</v>
      </c>
      <c r="C14088">
        <v>1796</v>
      </c>
      <c r="D14088" s="61" t="s">
        <v>2369</v>
      </c>
    </row>
    <row r="14089" spans="1:4" hidden="1" x14ac:dyDescent="0.25">
      <c r="A14089" s="61" t="s">
        <v>42</v>
      </c>
      <c r="B14089" s="61" t="s">
        <v>324</v>
      </c>
      <c r="C14089">
        <v>1797</v>
      </c>
      <c r="D14089" s="61" t="s">
        <v>2369</v>
      </c>
    </row>
    <row r="14090" spans="1:4" hidden="1" x14ac:dyDescent="0.25">
      <c r="A14090" s="61" t="s">
        <v>42</v>
      </c>
      <c r="B14090" s="61" t="s">
        <v>324</v>
      </c>
      <c r="C14090">
        <v>1798</v>
      </c>
      <c r="D14090" s="61" t="s">
        <v>2369</v>
      </c>
    </row>
    <row r="14091" spans="1:4" hidden="1" x14ac:dyDescent="0.25">
      <c r="A14091" s="61" t="s">
        <v>42</v>
      </c>
      <c r="B14091" s="61" t="s">
        <v>324</v>
      </c>
      <c r="C14091">
        <v>1799</v>
      </c>
      <c r="D14091" s="61" t="s">
        <v>2369</v>
      </c>
    </row>
    <row r="14092" spans="1:4" hidden="1" x14ac:dyDescent="0.25">
      <c r="A14092" s="61" t="s">
        <v>42</v>
      </c>
      <c r="B14092" s="61" t="s">
        <v>324</v>
      </c>
      <c r="C14092">
        <v>1800</v>
      </c>
      <c r="D14092" s="61" t="s">
        <v>2369</v>
      </c>
    </row>
    <row r="14093" spans="1:4" hidden="1" x14ac:dyDescent="0.25">
      <c r="A14093" s="61" t="s">
        <v>42</v>
      </c>
      <c r="B14093" s="61" t="s">
        <v>324</v>
      </c>
      <c r="C14093">
        <v>1801</v>
      </c>
      <c r="D14093" s="61" t="s">
        <v>2369</v>
      </c>
    </row>
    <row r="14094" spans="1:4" hidden="1" x14ac:dyDescent="0.25">
      <c r="A14094" s="61" t="s">
        <v>42</v>
      </c>
      <c r="B14094" s="61" t="s">
        <v>324</v>
      </c>
      <c r="C14094">
        <v>1802</v>
      </c>
      <c r="D14094" s="61" t="s">
        <v>2369</v>
      </c>
    </row>
    <row r="14095" spans="1:4" hidden="1" x14ac:dyDescent="0.25">
      <c r="A14095" s="61" t="s">
        <v>42</v>
      </c>
      <c r="B14095" s="61" t="s">
        <v>324</v>
      </c>
      <c r="C14095">
        <v>1803</v>
      </c>
      <c r="D14095" s="61" t="s">
        <v>2369</v>
      </c>
    </row>
    <row r="14096" spans="1:4" hidden="1" x14ac:dyDescent="0.25">
      <c r="A14096" s="61" t="s">
        <v>42</v>
      </c>
      <c r="B14096" s="61" t="s">
        <v>324</v>
      </c>
      <c r="C14096">
        <v>1804</v>
      </c>
      <c r="D14096" s="61" t="s">
        <v>2369</v>
      </c>
    </row>
    <row r="14097" spans="1:4" hidden="1" x14ac:dyDescent="0.25">
      <c r="A14097" s="61" t="s">
        <v>42</v>
      </c>
      <c r="B14097" s="61" t="s">
        <v>324</v>
      </c>
      <c r="C14097">
        <v>1805</v>
      </c>
      <c r="D14097" s="61" t="s">
        <v>2369</v>
      </c>
    </row>
    <row r="14098" spans="1:4" hidden="1" x14ac:dyDescent="0.25">
      <c r="A14098" s="61" t="s">
        <v>42</v>
      </c>
      <c r="B14098" s="61" t="s">
        <v>324</v>
      </c>
      <c r="C14098">
        <v>1806</v>
      </c>
      <c r="D14098" s="61" t="s">
        <v>2369</v>
      </c>
    </row>
    <row r="14099" spans="1:4" hidden="1" x14ac:dyDescent="0.25">
      <c r="A14099" s="61" t="s">
        <v>42</v>
      </c>
      <c r="B14099" s="61" t="s">
        <v>324</v>
      </c>
      <c r="C14099">
        <v>1807</v>
      </c>
      <c r="D14099" s="61" t="s">
        <v>2369</v>
      </c>
    </row>
    <row r="14100" spans="1:4" hidden="1" x14ac:dyDescent="0.25">
      <c r="A14100" s="61" t="s">
        <v>42</v>
      </c>
      <c r="B14100" s="61" t="s">
        <v>324</v>
      </c>
      <c r="C14100">
        <v>1808</v>
      </c>
      <c r="D14100" s="61" t="s">
        <v>2369</v>
      </c>
    </row>
    <row r="14101" spans="1:4" hidden="1" x14ac:dyDescent="0.25">
      <c r="A14101" s="61" t="s">
        <v>42</v>
      </c>
      <c r="B14101" s="61" t="s">
        <v>324</v>
      </c>
      <c r="C14101">
        <v>1809</v>
      </c>
      <c r="D14101" s="61" t="s">
        <v>2369</v>
      </c>
    </row>
    <row r="14102" spans="1:4" hidden="1" x14ac:dyDescent="0.25">
      <c r="A14102" s="61" t="s">
        <v>42</v>
      </c>
      <c r="B14102" s="61" t="s">
        <v>324</v>
      </c>
      <c r="C14102">
        <v>1810</v>
      </c>
      <c r="D14102" s="61" t="s">
        <v>2369</v>
      </c>
    </row>
    <row r="14103" spans="1:4" hidden="1" x14ac:dyDescent="0.25">
      <c r="A14103" s="61" t="s">
        <v>42</v>
      </c>
      <c r="B14103" s="61" t="s">
        <v>324</v>
      </c>
      <c r="C14103">
        <v>1811</v>
      </c>
      <c r="D14103" s="61" t="s">
        <v>2369</v>
      </c>
    </row>
    <row r="14104" spans="1:4" hidden="1" x14ac:dyDescent="0.25">
      <c r="A14104" s="61" t="s">
        <v>42</v>
      </c>
      <c r="B14104" s="61" t="s">
        <v>324</v>
      </c>
      <c r="C14104">
        <v>1812</v>
      </c>
      <c r="D14104" s="61" t="s">
        <v>2369</v>
      </c>
    </row>
    <row r="14105" spans="1:4" hidden="1" x14ac:dyDescent="0.25">
      <c r="A14105" s="61" t="s">
        <v>42</v>
      </c>
      <c r="B14105" s="61" t="s">
        <v>324</v>
      </c>
      <c r="C14105">
        <v>1813</v>
      </c>
      <c r="D14105" s="61" t="s">
        <v>2369</v>
      </c>
    </row>
    <row r="14106" spans="1:4" hidden="1" x14ac:dyDescent="0.25">
      <c r="A14106" s="61" t="s">
        <v>42</v>
      </c>
      <c r="B14106" s="61" t="s">
        <v>324</v>
      </c>
      <c r="C14106">
        <v>1814</v>
      </c>
      <c r="D14106" s="61" t="s">
        <v>2369</v>
      </c>
    </row>
    <row r="14107" spans="1:4" hidden="1" x14ac:dyDescent="0.25">
      <c r="A14107" s="61" t="s">
        <v>42</v>
      </c>
      <c r="B14107" s="61" t="s">
        <v>324</v>
      </c>
      <c r="C14107">
        <v>1815</v>
      </c>
      <c r="D14107" s="61" t="s">
        <v>2369</v>
      </c>
    </row>
    <row r="14108" spans="1:4" hidden="1" x14ac:dyDescent="0.25">
      <c r="A14108" s="61" t="s">
        <v>42</v>
      </c>
      <c r="B14108" s="61" t="s">
        <v>324</v>
      </c>
      <c r="C14108">
        <v>1816</v>
      </c>
      <c r="D14108" s="61" t="s">
        <v>2369</v>
      </c>
    </row>
    <row r="14109" spans="1:4" hidden="1" x14ac:dyDescent="0.25">
      <c r="A14109" s="61" t="s">
        <v>42</v>
      </c>
      <c r="B14109" s="61" t="s">
        <v>324</v>
      </c>
      <c r="C14109">
        <v>1817</v>
      </c>
      <c r="D14109" s="61" t="s">
        <v>2369</v>
      </c>
    </row>
    <row r="14110" spans="1:4" hidden="1" x14ac:dyDescent="0.25">
      <c r="A14110" s="61" t="s">
        <v>42</v>
      </c>
      <c r="B14110" s="61" t="s">
        <v>324</v>
      </c>
      <c r="C14110">
        <v>1818</v>
      </c>
      <c r="D14110" s="61" t="s">
        <v>2369</v>
      </c>
    </row>
    <row r="14111" spans="1:4" hidden="1" x14ac:dyDescent="0.25">
      <c r="A14111" s="61" t="s">
        <v>42</v>
      </c>
      <c r="B14111" s="61" t="s">
        <v>324</v>
      </c>
      <c r="C14111">
        <v>1819</v>
      </c>
      <c r="D14111" s="61" t="s">
        <v>2369</v>
      </c>
    </row>
    <row r="14112" spans="1:4" hidden="1" x14ac:dyDescent="0.25">
      <c r="A14112" s="61" t="s">
        <v>42</v>
      </c>
      <c r="B14112" s="61" t="s">
        <v>324</v>
      </c>
      <c r="C14112">
        <v>1820</v>
      </c>
      <c r="D14112" s="61" t="s">
        <v>2586</v>
      </c>
    </row>
    <row r="14113" spans="1:4" hidden="1" x14ac:dyDescent="0.25">
      <c r="A14113" s="61" t="s">
        <v>42</v>
      </c>
      <c r="B14113" s="61" t="s">
        <v>324</v>
      </c>
      <c r="C14113">
        <v>1821</v>
      </c>
      <c r="D14113" s="61" t="s">
        <v>2586</v>
      </c>
    </row>
    <row r="14114" spans="1:4" hidden="1" x14ac:dyDescent="0.25">
      <c r="A14114" s="61" t="s">
        <v>42</v>
      </c>
      <c r="B14114" s="61" t="s">
        <v>324</v>
      </c>
      <c r="C14114">
        <v>1822</v>
      </c>
      <c r="D14114" s="61" t="s">
        <v>2586</v>
      </c>
    </row>
    <row r="14115" spans="1:4" hidden="1" x14ac:dyDescent="0.25">
      <c r="A14115" s="61" t="s">
        <v>42</v>
      </c>
      <c r="B14115" s="61" t="s">
        <v>324</v>
      </c>
      <c r="C14115">
        <v>1823</v>
      </c>
      <c r="D14115" s="61" t="s">
        <v>2586</v>
      </c>
    </row>
    <row r="14116" spans="1:4" hidden="1" x14ac:dyDescent="0.25">
      <c r="A14116" s="61" t="s">
        <v>42</v>
      </c>
      <c r="B14116" s="61" t="s">
        <v>324</v>
      </c>
      <c r="C14116">
        <v>1824</v>
      </c>
      <c r="D14116" s="61" t="s">
        <v>2586</v>
      </c>
    </row>
    <row r="14117" spans="1:4" hidden="1" x14ac:dyDescent="0.25">
      <c r="A14117" s="61" t="s">
        <v>42</v>
      </c>
      <c r="B14117" s="61" t="s">
        <v>324</v>
      </c>
      <c r="C14117">
        <v>1825</v>
      </c>
      <c r="D14117" s="61" t="s">
        <v>2586</v>
      </c>
    </row>
    <row r="14118" spans="1:4" hidden="1" x14ac:dyDescent="0.25">
      <c r="A14118" s="61" t="s">
        <v>42</v>
      </c>
      <c r="B14118" s="61" t="s">
        <v>324</v>
      </c>
      <c r="C14118">
        <v>1826</v>
      </c>
      <c r="D14118" s="61" t="s">
        <v>2586</v>
      </c>
    </row>
    <row r="14119" spans="1:4" hidden="1" x14ac:dyDescent="0.25">
      <c r="A14119" s="61" t="s">
        <v>42</v>
      </c>
      <c r="B14119" s="61" t="s">
        <v>324</v>
      </c>
      <c r="C14119">
        <v>1827</v>
      </c>
      <c r="D14119" s="61" t="s">
        <v>2586</v>
      </c>
    </row>
    <row r="14120" spans="1:4" hidden="1" x14ac:dyDescent="0.25">
      <c r="A14120" s="61" t="s">
        <v>42</v>
      </c>
      <c r="B14120" s="61" t="s">
        <v>324</v>
      </c>
      <c r="C14120">
        <v>1828</v>
      </c>
      <c r="D14120" s="61" t="s">
        <v>2586</v>
      </c>
    </row>
    <row r="14121" spans="1:4" hidden="1" x14ac:dyDescent="0.25">
      <c r="A14121" s="61" t="s">
        <v>42</v>
      </c>
      <c r="B14121" s="61" t="s">
        <v>324</v>
      </c>
      <c r="C14121">
        <v>1829</v>
      </c>
      <c r="D14121" s="61" t="s">
        <v>2586</v>
      </c>
    </row>
    <row r="14122" spans="1:4" hidden="1" x14ac:dyDescent="0.25">
      <c r="A14122" s="61" t="s">
        <v>42</v>
      </c>
      <c r="B14122" s="61" t="s">
        <v>324</v>
      </c>
      <c r="C14122">
        <v>1830</v>
      </c>
      <c r="D14122" s="61" t="s">
        <v>1793</v>
      </c>
    </row>
    <row r="14123" spans="1:4" hidden="1" x14ac:dyDescent="0.25">
      <c r="A14123" s="61" t="s">
        <v>42</v>
      </c>
      <c r="B14123" s="61" t="s">
        <v>324</v>
      </c>
      <c r="C14123">
        <v>1831</v>
      </c>
      <c r="D14123" s="61" t="s">
        <v>1793</v>
      </c>
    </row>
    <row r="14124" spans="1:4" hidden="1" x14ac:dyDescent="0.25">
      <c r="A14124" s="61" t="s">
        <v>42</v>
      </c>
      <c r="B14124" s="61" t="s">
        <v>324</v>
      </c>
      <c r="C14124">
        <v>1832</v>
      </c>
      <c r="D14124" s="61" t="s">
        <v>1793</v>
      </c>
    </row>
    <row r="14125" spans="1:4" hidden="1" x14ac:dyDescent="0.25">
      <c r="A14125" s="61" t="s">
        <v>42</v>
      </c>
      <c r="B14125" s="61" t="s">
        <v>324</v>
      </c>
      <c r="C14125">
        <v>1833</v>
      </c>
      <c r="D14125" s="61" t="s">
        <v>2284</v>
      </c>
    </row>
    <row r="14126" spans="1:4" hidden="1" x14ac:dyDescent="0.25">
      <c r="A14126" s="61" t="s">
        <v>42</v>
      </c>
      <c r="B14126" s="61" t="s">
        <v>324</v>
      </c>
      <c r="C14126">
        <v>1834</v>
      </c>
      <c r="D14126" s="61" t="s">
        <v>2284</v>
      </c>
    </row>
    <row r="14127" spans="1:4" hidden="1" x14ac:dyDescent="0.25">
      <c r="A14127" s="61" t="s">
        <v>42</v>
      </c>
      <c r="B14127" s="61" t="s">
        <v>324</v>
      </c>
      <c r="C14127">
        <v>1835</v>
      </c>
      <c r="D14127" s="61" t="s">
        <v>2284</v>
      </c>
    </row>
    <row r="14128" spans="1:4" hidden="1" x14ac:dyDescent="0.25">
      <c r="A14128" s="61" t="s">
        <v>42</v>
      </c>
      <c r="B14128" s="61" t="s">
        <v>324</v>
      </c>
      <c r="C14128">
        <v>1836</v>
      </c>
      <c r="D14128" s="61" t="s">
        <v>2284</v>
      </c>
    </row>
    <row r="14129" spans="1:4" hidden="1" x14ac:dyDescent="0.25">
      <c r="A14129" s="61" t="s">
        <v>42</v>
      </c>
      <c r="B14129" s="61" t="s">
        <v>324</v>
      </c>
      <c r="C14129">
        <v>1837</v>
      </c>
      <c r="D14129" s="61" t="s">
        <v>2284</v>
      </c>
    </row>
    <row r="14130" spans="1:4" hidden="1" x14ac:dyDescent="0.25">
      <c r="A14130" s="61" t="s">
        <v>42</v>
      </c>
      <c r="B14130" s="61" t="s">
        <v>324</v>
      </c>
      <c r="C14130">
        <v>1838</v>
      </c>
      <c r="D14130" s="61" t="s">
        <v>2284</v>
      </c>
    </row>
    <row r="14131" spans="1:4" hidden="1" x14ac:dyDescent="0.25">
      <c r="A14131" s="61" t="s">
        <v>42</v>
      </c>
      <c r="B14131" s="61" t="s">
        <v>324</v>
      </c>
      <c r="C14131">
        <v>1839</v>
      </c>
      <c r="D14131" s="61" t="s">
        <v>2284</v>
      </c>
    </row>
    <row r="14132" spans="1:4" hidden="1" x14ac:dyDescent="0.25">
      <c r="A14132" s="61" t="s">
        <v>42</v>
      </c>
      <c r="B14132" s="61" t="s">
        <v>324</v>
      </c>
      <c r="C14132">
        <v>1840</v>
      </c>
      <c r="D14132" s="61" t="s">
        <v>2284</v>
      </c>
    </row>
    <row r="14133" spans="1:4" hidden="1" x14ac:dyDescent="0.25">
      <c r="A14133" s="61" t="s">
        <v>42</v>
      </c>
      <c r="B14133" s="61" t="s">
        <v>324</v>
      </c>
      <c r="C14133">
        <v>1841</v>
      </c>
      <c r="D14133" s="61" t="s">
        <v>2284</v>
      </c>
    </row>
    <row r="14134" spans="1:4" hidden="1" x14ac:dyDescent="0.25">
      <c r="A14134" s="61" t="s">
        <v>42</v>
      </c>
      <c r="B14134" s="61" t="s">
        <v>324</v>
      </c>
      <c r="C14134">
        <v>1842</v>
      </c>
      <c r="D14134" s="61" t="s">
        <v>2284</v>
      </c>
    </row>
    <row r="14135" spans="1:4" hidden="1" x14ac:dyDescent="0.25">
      <c r="A14135" s="61" t="s">
        <v>42</v>
      </c>
      <c r="B14135" s="61" t="s">
        <v>324</v>
      </c>
      <c r="C14135">
        <v>1843</v>
      </c>
      <c r="D14135" s="61" t="s">
        <v>2284</v>
      </c>
    </row>
    <row r="14136" spans="1:4" hidden="1" x14ac:dyDescent="0.25">
      <c r="A14136" s="61" t="s">
        <v>42</v>
      </c>
      <c r="B14136" s="61" t="s">
        <v>324</v>
      </c>
      <c r="C14136">
        <v>1844</v>
      </c>
      <c r="D14136" s="61" t="s">
        <v>2284</v>
      </c>
    </row>
    <row r="14137" spans="1:4" hidden="1" x14ac:dyDescent="0.25">
      <c r="A14137" s="61" t="s">
        <v>42</v>
      </c>
      <c r="B14137" s="61" t="s">
        <v>324</v>
      </c>
      <c r="C14137">
        <v>1845</v>
      </c>
      <c r="D14137" s="61" t="s">
        <v>2284</v>
      </c>
    </row>
    <row r="14138" spans="1:4" hidden="1" x14ac:dyDescent="0.25">
      <c r="A14138" s="61" t="s">
        <v>42</v>
      </c>
      <c r="B14138" s="61" t="s">
        <v>324</v>
      </c>
      <c r="C14138">
        <v>1846</v>
      </c>
      <c r="D14138" s="61" t="s">
        <v>2284</v>
      </c>
    </row>
    <row r="14139" spans="1:4" hidden="1" x14ac:dyDescent="0.25">
      <c r="A14139" s="61" t="s">
        <v>42</v>
      </c>
      <c r="B14139" s="61" t="s">
        <v>324</v>
      </c>
      <c r="C14139">
        <v>1847</v>
      </c>
      <c r="D14139" s="61" t="s">
        <v>2284</v>
      </c>
    </row>
    <row r="14140" spans="1:4" hidden="1" x14ac:dyDescent="0.25">
      <c r="A14140" s="61" t="s">
        <v>42</v>
      </c>
      <c r="B14140" s="61" t="s">
        <v>324</v>
      </c>
      <c r="C14140">
        <v>1848</v>
      </c>
      <c r="D14140" s="61" t="s">
        <v>2284</v>
      </c>
    </row>
    <row r="14141" spans="1:4" hidden="1" x14ac:dyDescent="0.25">
      <c r="A14141" s="61" t="s">
        <v>42</v>
      </c>
      <c r="B14141" s="61" t="s">
        <v>324</v>
      </c>
      <c r="C14141">
        <v>1849</v>
      </c>
      <c r="D14141" s="61" t="s">
        <v>2284</v>
      </c>
    </row>
    <row r="14142" spans="1:4" hidden="1" x14ac:dyDescent="0.25">
      <c r="A14142" s="61" t="s">
        <v>42</v>
      </c>
      <c r="B14142" s="61" t="s">
        <v>324</v>
      </c>
      <c r="C14142">
        <v>1850</v>
      </c>
      <c r="D14142" s="61" t="s">
        <v>2284</v>
      </c>
    </row>
    <row r="14143" spans="1:4" hidden="1" x14ac:dyDescent="0.25">
      <c r="A14143" s="61" t="s">
        <v>42</v>
      </c>
      <c r="B14143" s="61" t="s">
        <v>324</v>
      </c>
      <c r="C14143">
        <v>1851</v>
      </c>
      <c r="D14143" s="61" t="s">
        <v>2481</v>
      </c>
    </row>
    <row r="14144" spans="1:4" hidden="1" x14ac:dyDescent="0.25">
      <c r="A14144" s="61" t="s">
        <v>42</v>
      </c>
      <c r="B14144" s="61" t="s">
        <v>324</v>
      </c>
      <c r="C14144">
        <v>1852</v>
      </c>
      <c r="D14144" s="61" t="s">
        <v>2481</v>
      </c>
    </row>
    <row r="14145" spans="1:4" hidden="1" x14ac:dyDescent="0.25">
      <c r="A14145" s="61" t="s">
        <v>42</v>
      </c>
      <c r="B14145" s="61" t="s">
        <v>324</v>
      </c>
      <c r="C14145">
        <v>1853</v>
      </c>
      <c r="D14145" s="61" t="s">
        <v>2481</v>
      </c>
    </row>
    <row r="14146" spans="1:4" hidden="1" x14ac:dyDescent="0.25">
      <c r="A14146" s="61" t="s">
        <v>42</v>
      </c>
      <c r="B14146" s="61" t="s">
        <v>324</v>
      </c>
      <c r="C14146">
        <v>1854</v>
      </c>
      <c r="D14146" s="61" t="s">
        <v>2481</v>
      </c>
    </row>
    <row r="14147" spans="1:4" hidden="1" x14ac:dyDescent="0.25">
      <c r="A14147" s="61" t="s">
        <v>42</v>
      </c>
      <c r="B14147" s="61" t="s">
        <v>324</v>
      </c>
      <c r="C14147">
        <v>1855</v>
      </c>
      <c r="D14147" s="61" t="s">
        <v>2481</v>
      </c>
    </row>
    <row r="14148" spans="1:4" hidden="1" x14ac:dyDescent="0.25">
      <c r="A14148" s="61" t="s">
        <v>42</v>
      </c>
      <c r="B14148" s="61" t="s">
        <v>324</v>
      </c>
      <c r="C14148">
        <v>1856</v>
      </c>
      <c r="D14148" s="61" t="s">
        <v>2481</v>
      </c>
    </row>
    <row r="14149" spans="1:4" hidden="1" x14ac:dyDescent="0.25">
      <c r="A14149" s="61" t="s">
        <v>42</v>
      </c>
      <c r="B14149" s="61" t="s">
        <v>324</v>
      </c>
      <c r="C14149">
        <v>1857</v>
      </c>
      <c r="D14149" s="61" t="s">
        <v>2481</v>
      </c>
    </row>
    <row r="14150" spans="1:4" hidden="1" x14ac:dyDescent="0.25">
      <c r="A14150" s="61" t="s">
        <v>42</v>
      </c>
      <c r="B14150" s="61" t="s">
        <v>324</v>
      </c>
      <c r="C14150">
        <v>1858</v>
      </c>
      <c r="D14150" s="61" t="s">
        <v>2481</v>
      </c>
    </row>
    <row r="14151" spans="1:4" hidden="1" x14ac:dyDescent="0.25">
      <c r="A14151" s="61" t="s">
        <v>42</v>
      </c>
      <c r="B14151" s="61" t="s">
        <v>324</v>
      </c>
      <c r="C14151">
        <v>1859</v>
      </c>
      <c r="D14151" s="61" t="s">
        <v>2481</v>
      </c>
    </row>
    <row r="14152" spans="1:4" hidden="1" x14ac:dyDescent="0.25">
      <c r="A14152" s="61" t="s">
        <v>42</v>
      </c>
      <c r="B14152" s="61" t="s">
        <v>324</v>
      </c>
      <c r="C14152">
        <v>1860</v>
      </c>
      <c r="D14152" s="61" t="s">
        <v>2481</v>
      </c>
    </row>
    <row r="14153" spans="1:4" hidden="1" x14ac:dyDescent="0.25">
      <c r="A14153" s="61" t="s">
        <v>42</v>
      </c>
      <c r="B14153" s="61" t="s">
        <v>324</v>
      </c>
      <c r="C14153">
        <v>1861</v>
      </c>
      <c r="D14153" s="61" t="s">
        <v>2605</v>
      </c>
    </row>
    <row r="14154" spans="1:4" hidden="1" x14ac:dyDescent="0.25">
      <c r="A14154" s="61" t="s">
        <v>42</v>
      </c>
      <c r="B14154" s="61" t="s">
        <v>324</v>
      </c>
      <c r="C14154">
        <v>1862</v>
      </c>
      <c r="D14154" s="61" t="s">
        <v>2605</v>
      </c>
    </row>
    <row r="14155" spans="1:4" hidden="1" x14ac:dyDescent="0.25">
      <c r="A14155" s="61" t="s">
        <v>42</v>
      </c>
      <c r="B14155" s="61" t="s">
        <v>324</v>
      </c>
      <c r="C14155">
        <v>1863</v>
      </c>
      <c r="D14155" s="61" t="s">
        <v>2605</v>
      </c>
    </row>
    <row r="14156" spans="1:4" hidden="1" x14ac:dyDescent="0.25">
      <c r="A14156" s="61" t="s">
        <v>42</v>
      </c>
      <c r="B14156" s="61" t="s">
        <v>324</v>
      </c>
      <c r="C14156">
        <v>1864</v>
      </c>
      <c r="D14156" s="61" t="s">
        <v>2605</v>
      </c>
    </row>
    <row r="14157" spans="1:4" hidden="1" x14ac:dyDescent="0.25">
      <c r="A14157" s="61" t="s">
        <v>42</v>
      </c>
      <c r="B14157" s="61" t="s">
        <v>324</v>
      </c>
      <c r="C14157">
        <v>1865</v>
      </c>
      <c r="D14157" s="61" t="s">
        <v>2605</v>
      </c>
    </row>
    <row r="14158" spans="1:4" hidden="1" x14ac:dyDescent="0.25">
      <c r="A14158" s="61" t="s">
        <v>42</v>
      </c>
      <c r="B14158" s="61" t="s">
        <v>324</v>
      </c>
      <c r="C14158">
        <v>1866</v>
      </c>
      <c r="D14158" s="61" t="s">
        <v>2605</v>
      </c>
    </row>
    <row r="14159" spans="1:4" hidden="1" x14ac:dyDescent="0.25">
      <c r="A14159" s="61" t="s">
        <v>42</v>
      </c>
      <c r="B14159" s="61" t="s">
        <v>324</v>
      </c>
      <c r="C14159">
        <v>1867</v>
      </c>
      <c r="D14159" s="61" t="s">
        <v>2605</v>
      </c>
    </row>
    <row r="14160" spans="1:4" hidden="1" x14ac:dyDescent="0.25">
      <c r="A14160" s="61" t="s">
        <v>42</v>
      </c>
      <c r="B14160" s="61" t="s">
        <v>324</v>
      </c>
      <c r="C14160">
        <v>1868</v>
      </c>
      <c r="D14160" s="61" t="s">
        <v>2605</v>
      </c>
    </row>
    <row r="14161" spans="1:4" hidden="1" x14ac:dyDescent="0.25">
      <c r="A14161" s="61" t="s">
        <v>42</v>
      </c>
      <c r="B14161" s="61" t="s">
        <v>324</v>
      </c>
      <c r="C14161">
        <v>1869</v>
      </c>
      <c r="D14161" s="61" t="s">
        <v>2605</v>
      </c>
    </row>
    <row r="14162" spans="1:4" hidden="1" x14ac:dyDescent="0.25">
      <c r="A14162" s="61" t="s">
        <v>42</v>
      </c>
      <c r="B14162" s="61" t="s">
        <v>324</v>
      </c>
      <c r="C14162">
        <v>1870</v>
      </c>
      <c r="D14162" s="61" t="s">
        <v>2933</v>
      </c>
    </row>
    <row r="14163" spans="1:4" hidden="1" x14ac:dyDescent="0.25">
      <c r="A14163" s="61" t="s">
        <v>42</v>
      </c>
      <c r="B14163" s="61" t="s">
        <v>324</v>
      </c>
      <c r="C14163">
        <v>1871</v>
      </c>
      <c r="D14163" s="61" t="s">
        <v>2933</v>
      </c>
    </row>
    <row r="14164" spans="1:4" hidden="1" x14ac:dyDescent="0.25">
      <c r="A14164" s="61" t="s">
        <v>42</v>
      </c>
      <c r="B14164" s="61" t="s">
        <v>324</v>
      </c>
      <c r="C14164">
        <v>1872</v>
      </c>
      <c r="D14164" s="61" t="s">
        <v>2933</v>
      </c>
    </row>
    <row r="14165" spans="1:4" hidden="1" x14ac:dyDescent="0.25">
      <c r="A14165" s="61" t="s">
        <v>42</v>
      </c>
      <c r="B14165" s="61" t="s">
        <v>324</v>
      </c>
      <c r="C14165">
        <v>1873</v>
      </c>
      <c r="D14165" s="61" t="s">
        <v>2933</v>
      </c>
    </row>
    <row r="14166" spans="1:4" hidden="1" x14ac:dyDescent="0.25">
      <c r="A14166" s="61" t="s">
        <v>42</v>
      </c>
      <c r="B14166" s="61" t="s">
        <v>324</v>
      </c>
      <c r="C14166">
        <v>1874</v>
      </c>
      <c r="D14166" s="61" t="s">
        <v>2933</v>
      </c>
    </row>
    <row r="14167" spans="1:4" hidden="1" x14ac:dyDescent="0.25">
      <c r="A14167" s="61" t="s">
        <v>42</v>
      </c>
      <c r="B14167" s="61" t="s">
        <v>324</v>
      </c>
      <c r="C14167">
        <v>1875</v>
      </c>
      <c r="D14167" s="61" t="s">
        <v>2933</v>
      </c>
    </row>
    <row r="14168" spans="1:4" hidden="1" x14ac:dyDescent="0.25">
      <c r="A14168" s="61" t="s">
        <v>42</v>
      </c>
      <c r="B14168" s="61" t="s">
        <v>324</v>
      </c>
      <c r="C14168">
        <v>1876</v>
      </c>
      <c r="D14168" s="61" t="s">
        <v>2933</v>
      </c>
    </row>
    <row r="14169" spans="1:4" hidden="1" x14ac:dyDescent="0.25">
      <c r="A14169" s="61" t="s">
        <v>42</v>
      </c>
      <c r="B14169" s="61" t="s">
        <v>324</v>
      </c>
      <c r="C14169">
        <v>1877</v>
      </c>
      <c r="D14169" s="61" t="s">
        <v>2933</v>
      </c>
    </row>
    <row r="14170" spans="1:4" hidden="1" x14ac:dyDescent="0.25">
      <c r="A14170" s="61" t="s">
        <v>42</v>
      </c>
      <c r="B14170" s="61" t="s">
        <v>324</v>
      </c>
      <c r="C14170">
        <v>1878</v>
      </c>
      <c r="D14170" s="61" t="s">
        <v>2933</v>
      </c>
    </row>
    <row r="14171" spans="1:4" hidden="1" x14ac:dyDescent="0.25">
      <c r="A14171" s="61" t="s">
        <v>42</v>
      </c>
      <c r="B14171" s="61" t="s">
        <v>324</v>
      </c>
      <c r="C14171">
        <v>1879</v>
      </c>
      <c r="D14171" s="61" t="s">
        <v>2933</v>
      </c>
    </row>
    <row r="14172" spans="1:4" hidden="1" x14ac:dyDescent="0.25">
      <c r="A14172" s="61" t="s">
        <v>42</v>
      </c>
      <c r="B14172" s="61" t="s">
        <v>324</v>
      </c>
      <c r="C14172">
        <v>1880</v>
      </c>
      <c r="D14172" s="61" t="s">
        <v>2933</v>
      </c>
    </row>
    <row r="14173" spans="1:4" hidden="1" x14ac:dyDescent="0.25">
      <c r="A14173" s="61" t="s">
        <v>42</v>
      </c>
      <c r="B14173" s="61" t="s">
        <v>324</v>
      </c>
      <c r="C14173">
        <v>1881</v>
      </c>
      <c r="D14173" s="61" t="s">
        <v>2933</v>
      </c>
    </row>
    <row r="14174" spans="1:4" hidden="1" x14ac:dyDescent="0.25">
      <c r="A14174" s="61" t="s">
        <v>42</v>
      </c>
      <c r="B14174" s="61" t="s">
        <v>324</v>
      </c>
      <c r="C14174">
        <v>1882</v>
      </c>
      <c r="D14174" s="61" t="s">
        <v>2933</v>
      </c>
    </row>
    <row r="14175" spans="1:4" hidden="1" x14ac:dyDescent="0.25">
      <c r="A14175" s="61" t="s">
        <v>42</v>
      </c>
      <c r="B14175" s="61" t="s">
        <v>324</v>
      </c>
      <c r="C14175">
        <v>1883</v>
      </c>
      <c r="D14175" s="61" t="s">
        <v>2082</v>
      </c>
    </row>
    <row r="14176" spans="1:4" hidden="1" x14ac:dyDescent="0.25">
      <c r="A14176" s="61" t="s">
        <v>42</v>
      </c>
      <c r="B14176" s="61" t="s">
        <v>324</v>
      </c>
      <c r="C14176">
        <v>1884</v>
      </c>
      <c r="D14176" s="61" t="s">
        <v>2082</v>
      </c>
    </row>
    <row r="14177" spans="1:4" hidden="1" x14ac:dyDescent="0.25">
      <c r="A14177" s="61" t="s">
        <v>42</v>
      </c>
      <c r="B14177" s="61" t="s">
        <v>324</v>
      </c>
      <c r="C14177">
        <v>1885</v>
      </c>
      <c r="D14177" s="61" t="s">
        <v>2082</v>
      </c>
    </row>
    <row r="14178" spans="1:4" hidden="1" x14ac:dyDescent="0.25">
      <c r="A14178" s="61" t="s">
        <v>42</v>
      </c>
      <c r="B14178" s="61" t="s">
        <v>324</v>
      </c>
      <c r="C14178">
        <v>1886</v>
      </c>
      <c r="D14178" s="61" t="s">
        <v>2082</v>
      </c>
    </row>
    <row r="14179" spans="1:4" hidden="1" x14ac:dyDescent="0.25">
      <c r="A14179" s="61" t="s">
        <v>42</v>
      </c>
      <c r="B14179" s="61" t="s">
        <v>324</v>
      </c>
      <c r="C14179">
        <v>1887</v>
      </c>
      <c r="D14179" s="61" t="s">
        <v>2082</v>
      </c>
    </row>
    <row r="14180" spans="1:4" hidden="1" x14ac:dyDescent="0.25">
      <c r="A14180" s="61" t="s">
        <v>42</v>
      </c>
      <c r="B14180" s="61" t="s">
        <v>324</v>
      </c>
      <c r="C14180">
        <v>1888</v>
      </c>
      <c r="D14180" s="61" t="s">
        <v>2082</v>
      </c>
    </row>
    <row r="14181" spans="1:4" hidden="1" x14ac:dyDescent="0.25">
      <c r="A14181" s="61" t="s">
        <v>42</v>
      </c>
      <c r="B14181" s="61" t="s">
        <v>324</v>
      </c>
      <c r="C14181">
        <v>1889</v>
      </c>
      <c r="D14181" s="61" t="s">
        <v>2082</v>
      </c>
    </row>
    <row r="14182" spans="1:4" hidden="1" x14ac:dyDescent="0.25">
      <c r="A14182" s="61" t="s">
        <v>42</v>
      </c>
      <c r="B14182" s="61" t="s">
        <v>324</v>
      </c>
      <c r="C14182">
        <v>1890</v>
      </c>
      <c r="D14182" s="61" t="s">
        <v>2082</v>
      </c>
    </row>
    <row r="14183" spans="1:4" hidden="1" x14ac:dyDescent="0.25">
      <c r="A14183" s="61" t="s">
        <v>42</v>
      </c>
      <c r="B14183" s="61" t="s">
        <v>324</v>
      </c>
      <c r="C14183">
        <v>1891</v>
      </c>
      <c r="D14183" s="61" t="s">
        <v>2082</v>
      </c>
    </row>
    <row r="14184" spans="1:4" hidden="1" x14ac:dyDescent="0.25">
      <c r="A14184" s="61" t="s">
        <v>42</v>
      </c>
      <c r="B14184" s="61" t="s">
        <v>324</v>
      </c>
      <c r="C14184">
        <v>1892</v>
      </c>
      <c r="D14184" s="61" t="s">
        <v>2082</v>
      </c>
    </row>
    <row r="14185" spans="1:4" hidden="1" x14ac:dyDescent="0.25">
      <c r="A14185" s="61" t="s">
        <v>42</v>
      </c>
      <c r="B14185" s="61" t="s">
        <v>324</v>
      </c>
      <c r="C14185">
        <v>1893</v>
      </c>
      <c r="D14185" s="61" t="s">
        <v>2082</v>
      </c>
    </row>
    <row r="14186" spans="1:4" hidden="1" x14ac:dyDescent="0.25">
      <c r="A14186" s="61" t="s">
        <v>42</v>
      </c>
      <c r="B14186" s="61" t="s">
        <v>324</v>
      </c>
      <c r="C14186">
        <v>1894</v>
      </c>
      <c r="D14186" s="61" t="s">
        <v>2082</v>
      </c>
    </row>
    <row r="14187" spans="1:4" hidden="1" x14ac:dyDescent="0.25">
      <c r="A14187" s="61" t="s">
        <v>42</v>
      </c>
      <c r="B14187" s="61" t="s">
        <v>324</v>
      </c>
      <c r="C14187">
        <v>1895</v>
      </c>
      <c r="D14187" s="61" t="s">
        <v>2082</v>
      </c>
    </row>
    <row r="14188" spans="1:4" hidden="1" x14ac:dyDescent="0.25">
      <c r="A14188" s="61" t="s">
        <v>42</v>
      </c>
      <c r="B14188" s="61" t="s">
        <v>324</v>
      </c>
      <c r="C14188">
        <v>1896</v>
      </c>
      <c r="D14188" s="61" t="s">
        <v>2082</v>
      </c>
    </row>
    <row r="14189" spans="1:4" hidden="1" x14ac:dyDescent="0.25">
      <c r="A14189" s="61" t="s">
        <v>42</v>
      </c>
      <c r="B14189" s="61" t="s">
        <v>324</v>
      </c>
      <c r="C14189">
        <v>1897</v>
      </c>
      <c r="D14189" s="61" t="s">
        <v>2082</v>
      </c>
    </row>
    <row r="14190" spans="1:4" hidden="1" x14ac:dyDescent="0.25">
      <c r="A14190" s="61" t="s">
        <v>42</v>
      </c>
      <c r="B14190" s="61" t="s">
        <v>324</v>
      </c>
      <c r="C14190">
        <v>1898</v>
      </c>
      <c r="D14190" s="61" t="s">
        <v>2082</v>
      </c>
    </row>
    <row r="14191" spans="1:4" hidden="1" x14ac:dyDescent="0.25">
      <c r="A14191" s="61" t="s">
        <v>42</v>
      </c>
      <c r="B14191" s="61" t="s">
        <v>324</v>
      </c>
      <c r="C14191">
        <v>1899</v>
      </c>
      <c r="D14191" s="61" t="s">
        <v>2082</v>
      </c>
    </row>
    <row r="14192" spans="1:4" hidden="1" x14ac:dyDescent="0.25">
      <c r="A14192" s="61" t="s">
        <v>42</v>
      </c>
      <c r="B14192" s="61" t="s">
        <v>324</v>
      </c>
      <c r="C14192">
        <v>1900</v>
      </c>
      <c r="D14192" s="61" t="s">
        <v>2086</v>
      </c>
    </row>
    <row r="14193" spans="1:4" hidden="1" x14ac:dyDescent="0.25">
      <c r="A14193" s="61" t="s">
        <v>42</v>
      </c>
      <c r="B14193" s="61" t="s">
        <v>324</v>
      </c>
      <c r="C14193">
        <v>1901</v>
      </c>
      <c r="D14193" s="61" t="s">
        <v>2086</v>
      </c>
    </row>
    <row r="14194" spans="1:4" hidden="1" x14ac:dyDescent="0.25">
      <c r="A14194" s="61" t="s">
        <v>42</v>
      </c>
      <c r="B14194" s="61" t="s">
        <v>324</v>
      </c>
      <c r="C14194">
        <v>1902</v>
      </c>
      <c r="D14194" s="61" t="s">
        <v>2086</v>
      </c>
    </row>
    <row r="14195" spans="1:4" hidden="1" x14ac:dyDescent="0.25">
      <c r="A14195" s="61" t="s">
        <v>42</v>
      </c>
      <c r="B14195" s="61" t="s">
        <v>324</v>
      </c>
      <c r="C14195">
        <v>1903</v>
      </c>
      <c r="D14195" s="61" t="s">
        <v>2086</v>
      </c>
    </row>
    <row r="14196" spans="1:4" hidden="1" x14ac:dyDescent="0.25">
      <c r="A14196" s="61" t="s">
        <v>42</v>
      </c>
      <c r="B14196" s="61" t="s">
        <v>324</v>
      </c>
      <c r="C14196">
        <v>1904</v>
      </c>
      <c r="D14196" s="61" t="s">
        <v>2086</v>
      </c>
    </row>
    <row r="14197" spans="1:4" hidden="1" x14ac:dyDescent="0.25">
      <c r="A14197" s="61" t="s">
        <v>42</v>
      </c>
      <c r="B14197" s="61" t="s">
        <v>324</v>
      </c>
      <c r="C14197">
        <v>1905</v>
      </c>
      <c r="D14197" s="61" t="s">
        <v>2086</v>
      </c>
    </row>
    <row r="14198" spans="1:4" hidden="1" x14ac:dyDescent="0.25">
      <c r="A14198" s="61" t="s">
        <v>42</v>
      </c>
      <c r="B14198" s="61" t="s">
        <v>324</v>
      </c>
      <c r="C14198">
        <v>1906</v>
      </c>
      <c r="D14198" s="61" t="s">
        <v>2086</v>
      </c>
    </row>
    <row r="14199" spans="1:4" hidden="1" x14ac:dyDescent="0.25">
      <c r="A14199" s="61" t="s">
        <v>42</v>
      </c>
      <c r="B14199" s="61" t="s">
        <v>324</v>
      </c>
      <c r="C14199">
        <v>1907</v>
      </c>
      <c r="D14199" s="61" t="s">
        <v>2086</v>
      </c>
    </row>
    <row r="14200" spans="1:4" hidden="1" x14ac:dyDescent="0.25">
      <c r="A14200" s="61" t="s">
        <v>42</v>
      </c>
      <c r="B14200" s="61" t="s">
        <v>324</v>
      </c>
      <c r="C14200">
        <v>1908</v>
      </c>
      <c r="D14200" s="61" t="s">
        <v>2086</v>
      </c>
    </row>
    <row r="14201" spans="1:4" hidden="1" x14ac:dyDescent="0.25">
      <c r="A14201" s="61" t="s">
        <v>42</v>
      </c>
      <c r="B14201" s="61" t="s">
        <v>324</v>
      </c>
      <c r="C14201">
        <v>1909</v>
      </c>
      <c r="D14201" s="61" t="s">
        <v>2086</v>
      </c>
    </row>
    <row r="14202" spans="1:4" hidden="1" x14ac:dyDescent="0.25">
      <c r="A14202" s="61" t="s">
        <v>42</v>
      </c>
      <c r="B14202" s="61" t="s">
        <v>324</v>
      </c>
      <c r="C14202">
        <v>1910</v>
      </c>
      <c r="D14202" s="61" t="s">
        <v>2086</v>
      </c>
    </row>
    <row r="14203" spans="1:4" hidden="1" x14ac:dyDescent="0.25">
      <c r="A14203" s="61" t="s">
        <v>42</v>
      </c>
      <c r="B14203" s="61" t="s">
        <v>324</v>
      </c>
      <c r="C14203">
        <v>1911</v>
      </c>
      <c r="D14203" s="61" t="s">
        <v>2473</v>
      </c>
    </row>
    <row r="14204" spans="1:4" hidden="1" x14ac:dyDescent="0.25">
      <c r="A14204" s="61" t="s">
        <v>42</v>
      </c>
      <c r="B14204" s="61" t="s">
        <v>324</v>
      </c>
      <c r="C14204">
        <v>1912</v>
      </c>
      <c r="D14204" s="61" t="s">
        <v>2086</v>
      </c>
    </row>
    <row r="14205" spans="1:4" hidden="1" x14ac:dyDescent="0.25">
      <c r="A14205" s="61" t="s">
        <v>42</v>
      </c>
      <c r="B14205" s="61" t="s">
        <v>324</v>
      </c>
      <c r="C14205">
        <v>1913</v>
      </c>
      <c r="D14205" s="61" t="s">
        <v>2086</v>
      </c>
    </row>
    <row r="14206" spans="1:4" hidden="1" x14ac:dyDescent="0.25">
      <c r="A14206" s="61" t="s">
        <v>42</v>
      </c>
      <c r="B14206" s="61" t="s">
        <v>324</v>
      </c>
      <c r="C14206">
        <v>1914</v>
      </c>
      <c r="D14206" s="61" t="s">
        <v>2472</v>
      </c>
    </row>
    <row r="14207" spans="1:4" hidden="1" x14ac:dyDescent="0.25">
      <c r="A14207" s="61" t="s">
        <v>42</v>
      </c>
      <c r="B14207" s="61" t="s">
        <v>324</v>
      </c>
      <c r="C14207">
        <v>1915</v>
      </c>
      <c r="D14207" s="61" t="s">
        <v>2472</v>
      </c>
    </row>
    <row r="14208" spans="1:4" hidden="1" x14ac:dyDescent="0.25">
      <c r="A14208" s="61" t="s">
        <v>42</v>
      </c>
      <c r="B14208" s="61" t="s">
        <v>324</v>
      </c>
      <c r="C14208">
        <v>1916</v>
      </c>
      <c r="D14208" s="61" t="s">
        <v>2085</v>
      </c>
    </row>
    <row r="14209" spans="1:4" hidden="1" x14ac:dyDescent="0.25">
      <c r="A14209" s="61" t="s">
        <v>42</v>
      </c>
      <c r="B14209" s="61" t="s">
        <v>324</v>
      </c>
      <c r="C14209">
        <v>1917</v>
      </c>
      <c r="D14209" s="61" t="s">
        <v>2084</v>
      </c>
    </row>
    <row r="14210" spans="1:4" hidden="1" x14ac:dyDescent="0.25">
      <c r="A14210" s="61" t="s">
        <v>42</v>
      </c>
      <c r="B14210" s="61" t="s">
        <v>324</v>
      </c>
      <c r="C14210">
        <v>1918</v>
      </c>
      <c r="D14210" s="61" t="s">
        <v>2084</v>
      </c>
    </row>
    <row r="14211" spans="1:4" hidden="1" x14ac:dyDescent="0.25">
      <c r="A14211" s="61" t="s">
        <v>42</v>
      </c>
      <c r="B14211" s="61" t="s">
        <v>324</v>
      </c>
      <c r="C14211">
        <v>1919</v>
      </c>
      <c r="D14211" s="61" t="s">
        <v>2203</v>
      </c>
    </row>
    <row r="14212" spans="1:4" hidden="1" x14ac:dyDescent="0.25">
      <c r="A14212" s="61" t="s">
        <v>42</v>
      </c>
      <c r="B14212" s="61" t="s">
        <v>324</v>
      </c>
      <c r="C14212">
        <v>1920</v>
      </c>
      <c r="D14212" s="61" t="s">
        <v>2203</v>
      </c>
    </row>
    <row r="14213" spans="1:4" hidden="1" x14ac:dyDescent="0.25">
      <c r="A14213" s="61" t="s">
        <v>42</v>
      </c>
      <c r="B14213" s="61" t="s">
        <v>324</v>
      </c>
      <c r="C14213">
        <v>1921</v>
      </c>
      <c r="D14213" s="61" t="s">
        <v>2289</v>
      </c>
    </row>
    <row r="14214" spans="1:4" hidden="1" x14ac:dyDescent="0.25">
      <c r="A14214" s="61" t="s">
        <v>42</v>
      </c>
      <c r="B14214" s="61" t="s">
        <v>324</v>
      </c>
      <c r="C14214">
        <v>1922</v>
      </c>
      <c r="D14214" s="61" t="s">
        <v>2205</v>
      </c>
    </row>
    <row r="14215" spans="1:4" hidden="1" x14ac:dyDescent="0.25">
      <c r="A14215" s="61" t="s">
        <v>42</v>
      </c>
      <c r="B14215" s="61" t="s">
        <v>324</v>
      </c>
      <c r="C14215">
        <v>1923</v>
      </c>
      <c r="D14215" s="61" t="s">
        <v>2202</v>
      </c>
    </row>
    <row r="14216" spans="1:4" hidden="1" x14ac:dyDescent="0.25">
      <c r="A14216" s="61" t="s">
        <v>42</v>
      </c>
      <c r="B14216" s="61" t="s">
        <v>324</v>
      </c>
      <c r="C14216">
        <v>1924</v>
      </c>
      <c r="D14216" s="61" t="s">
        <v>2567</v>
      </c>
    </row>
    <row r="14217" spans="1:4" hidden="1" x14ac:dyDescent="0.25">
      <c r="A14217" s="61" t="s">
        <v>42</v>
      </c>
      <c r="B14217" s="61" t="s">
        <v>324</v>
      </c>
      <c r="C14217">
        <v>1925</v>
      </c>
      <c r="D14217" s="61" t="s">
        <v>2096</v>
      </c>
    </row>
    <row r="14218" spans="1:4" hidden="1" x14ac:dyDescent="0.25">
      <c r="A14218" s="61" t="s">
        <v>42</v>
      </c>
      <c r="B14218" s="61" t="s">
        <v>324</v>
      </c>
      <c r="C14218">
        <v>1926</v>
      </c>
      <c r="D14218" s="61" t="s">
        <v>2472</v>
      </c>
    </row>
    <row r="14219" spans="1:4" hidden="1" x14ac:dyDescent="0.25">
      <c r="A14219" s="61" t="s">
        <v>42</v>
      </c>
      <c r="B14219" s="61" t="s">
        <v>324</v>
      </c>
      <c r="C14219">
        <v>1927</v>
      </c>
      <c r="D14219" s="61" t="s">
        <v>2472</v>
      </c>
    </row>
    <row r="14220" spans="1:4" hidden="1" x14ac:dyDescent="0.25">
      <c r="A14220" s="61" t="s">
        <v>42</v>
      </c>
      <c r="B14220" s="61" t="s">
        <v>324</v>
      </c>
      <c r="C14220">
        <v>1928</v>
      </c>
      <c r="D14220" s="61" t="s">
        <v>2472</v>
      </c>
    </row>
    <row r="14221" spans="1:4" hidden="1" x14ac:dyDescent="0.25">
      <c r="A14221" s="61" t="s">
        <v>42</v>
      </c>
      <c r="B14221" s="61" t="s">
        <v>324</v>
      </c>
      <c r="C14221">
        <v>1929</v>
      </c>
      <c r="D14221" s="61" t="s">
        <v>2094</v>
      </c>
    </row>
    <row r="14222" spans="1:4" hidden="1" x14ac:dyDescent="0.25">
      <c r="A14222" s="61" t="s">
        <v>42</v>
      </c>
      <c r="B14222" s="61" t="s">
        <v>324</v>
      </c>
      <c r="C14222">
        <v>1930</v>
      </c>
      <c r="D14222" s="61" t="s">
        <v>2094</v>
      </c>
    </row>
    <row r="14223" spans="1:4" hidden="1" x14ac:dyDescent="0.25">
      <c r="A14223" s="61" t="s">
        <v>42</v>
      </c>
      <c r="B14223" s="61" t="s">
        <v>324</v>
      </c>
      <c r="C14223">
        <v>1931</v>
      </c>
      <c r="D14223" s="61" t="s">
        <v>2094</v>
      </c>
    </row>
    <row r="14224" spans="1:4" hidden="1" x14ac:dyDescent="0.25">
      <c r="A14224" s="61" t="s">
        <v>42</v>
      </c>
      <c r="B14224" s="61" t="s">
        <v>324</v>
      </c>
      <c r="C14224">
        <v>1932</v>
      </c>
      <c r="D14224" s="61" t="s">
        <v>2094</v>
      </c>
    </row>
    <row r="14225" spans="1:4" hidden="1" x14ac:dyDescent="0.25">
      <c r="A14225" s="61" t="s">
        <v>42</v>
      </c>
      <c r="B14225" s="61" t="s">
        <v>324</v>
      </c>
      <c r="C14225">
        <v>1933</v>
      </c>
      <c r="D14225" s="61" t="s">
        <v>2472</v>
      </c>
    </row>
    <row r="14226" spans="1:4" hidden="1" x14ac:dyDescent="0.25">
      <c r="A14226" s="61" t="s">
        <v>42</v>
      </c>
      <c r="B14226" s="61" t="s">
        <v>324</v>
      </c>
      <c r="C14226">
        <v>1934</v>
      </c>
      <c r="D14226" s="61" t="s">
        <v>2472</v>
      </c>
    </row>
    <row r="14227" spans="1:4" hidden="1" x14ac:dyDescent="0.25">
      <c r="A14227" s="61" t="s">
        <v>42</v>
      </c>
      <c r="B14227" s="61" t="s">
        <v>324</v>
      </c>
      <c r="C14227">
        <v>1935</v>
      </c>
      <c r="D14227" s="61" t="s">
        <v>2084</v>
      </c>
    </row>
    <row r="14228" spans="1:4" hidden="1" x14ac:dyDescent="0.25">
      <c r="A14228" s="61" t="s">
        <v>42</v>
      </c>
      <c r="B14228" s="61" t="s">
        <v>324</v>
      </c>
      <c r="C14228">
        <v>1936</v>
      </c>
      <c r="D14228" s="61" t="s">
        <v>2084</v>
      </c>
    </row>
    <row r="14229" spans="1:4" hidden="1" x14ac:dyDescent="0.25">
      <c r="A14229" s="61" t="s">
        <v>42</v>
      </c>
      <c r="B14229" s="61" t="s">
        <v>324</v>
      </c>
      <c r="C14229">
        <v>1937</v>
      </c>
      <c r="D14229" s="61" t="s">
        <v>2084</v>
      </c>
    </row>
    <row r="14230" spans="1:4" hidden="1" x14ac:dyDescent="0.25">
      <c r="A14230" s="61" t="s">
        <v>42</v>
      </c>
      <c r="B14230" s="61" t="s">
        <v>324</v>
      </c>
      <c r="C14230">
        <v>1938</v>
      </c>
      <c r="D14230" s="61" t="s">
        <v>2472</v>
      </c>
    </row>
    <row r="14231" spans="1:4" hidden="1" x14ac:dyDescent="0.25">
      <c r="A14231" s="61" t="s">
        <v>42</v>
      </c>
      <c r="B14231" s="61" t="s">
        <v>324</v>
      </c>
      <c r="C14231">
        <v>1939</v>
      </c>
      <c r="D14231" s="61" t="s">
        <v>2472</v>
      </c>
    </row>
    <row r="14232" spans="1:4" hidden="1" x14ac:dyDescent="0.25">
      <c r="A14232" s="61" t="s">
        <v>42</v>
      </c>
      <c r="B14232" s="61" t="s">
        <v>324</v>
      </c>
      <c r="C14232">
        <v>1940</v>
      </c>
      <c r="D14232" s="61" t="s">
        <v>2472</v>
      </c>
    </row>
    <row r="14233" spans="1:4" hidden="1" x14ac:dyDescent="0.25">
      <c r="A14233" s="61" t="s">
        <v>42</v>
      </c>
      <c r="B14233" s="61" t="s">
        <v>324</v>
      </c>
      <c r="C14233">
        <v>1941</v>
      </c>
      <c r="D14233" s="61" t="s">
        <v>2472</v>
      </c>
    </row>
    <row r="14234" spans="1:4" hidden="1" x14ac:dyDescent="0.25">
      <c r="A14234" s="61" t="s">
        <v>42</v>
      </c>
      <c r="B14234" s="61" t="s">
        <v>324</v>
      </c>
      <c r="C14234">
        <v>1942</v>
      </c>
      <c r="D14234" s="61" t="s">
        <v>2472</v>
      </c>
    </row>
    <row r="14235" spans="1:4" hidden="1" x14ac:dyDescent="0.25">
      <c r="A14235" s="61" t="s">
        <v>42</v>
      </c>
      <c r="B14235" s="61" t="s">
        <v>324</v>
      </c>
      <c r="C14235">
        <v>1943</v>
      </c>
      <c r="D14235" s="61" t="s">
        <v>2472</v>
      </c>
    </row>
    <row r="14236" spans="1:4" hidden="1" x14ac:dyDescent="0.25">
      <c r="A14236" s="61" t="s">
        <v>42</v>
      </c>
      <c r="B14236" s="61" t="s">
        <v>324</v>
      </c>
      <c r="C14236">
        <v>1944</v>
      </c>
      <c r="D14236" s="61" t="s">
        <v>2472</v>
      </c>
    </row>
    <row r="14237" spans="1:4" hidden="1" x14ac:dyDescent="0.25">
      <c r="A14237" s="61" t="s">
        <v>42</v>
      </c>
      <c r="B14237" s="61" t="s">
        <v>324</v>
      </c>
      <c r="C14237">
        <v>1945</v>
      </c>
      <c r="D14237" s="61" t="s">
        <v>2472</v>
      </c>
    </row>
    <row r="14238" spans="1:4" hidden="1" x14ac:dyDescent="0.25">
      <c r="A14238" s="61" t="s">
        <v>42</v>
      </c>
      <c r="B14238" s="61" t="s">
        <v>324</v>
      </c>
      <c r="C14238">
        <v>1946</v>
      </c>
      <c r="D14238" s="61" t="s">
        <v>2472</v>
      </c>
    </row>
    <row r="14239" spans="1:4" hidden="1" x14ac:dyDescent="0.25">
      <c r="A14239" s="61" t="s">
        <v>42</v>
      </c>
      <c r="B14239" s="61" t="s">
        <v>324</v>
      </c>
      <c r="C14239">
        <v>1947</v>
      </c>
      <c r="D14239" s="61" t="s">
        <v>2472</v>
      </c>
    </row>
    <row r="14240" spans="1:4" hidden="1" x14ac:dyDescent="0.25">
      <c r="A14240" s="61" t="s">
        <v>42</v>
      </c>
      <c r="B14240" s="61" t="s">
        <v>324</v>
      </c>
      <c r="C14240">
        <v>1948</v>
      </c>
      <c r="D14240" s="61" t="s">
        <v>2090</v>
      </c>
    </row>
    <row r="14241" spans="1:4" hidden="1" x14ac:dyDescent="0.25">
      <c r="A14241" s="61" t="s">
        <v>42</v>
      </c>
      <c r="B14241" s="61" t="s">
        <v>324</v>
      </c>
      <c r="C14241">
        <v>1949</v>
      </c>
      <c r="D14241" s="61" t="s">
        <v>2085</v>
      </c>
    </row>
    <row r="14242" spans="1:4" hidden="1" x14ac:dyDescent="0.25">
      <c r="A14242" s="61" t="s">
        <v>42</v>
      </c>
      <c r="B14242" s="61" t="s">
        <v>324</v>
      </c>
      <c r="C14242">
        <v>1950</v>
      </c>
      <c r="D14242" s="61" t="s">
        <v>2094</v>
      </c>
    </row>
    <row r="14243" spans="1:4" hidden="1" x14ac:dyDescent="0.25">
      <c r="A14243" s="61" t="s">
        <v>42</v>
      </c>
      <c r="B14243" s="61" t="s">
        <v>324</v>
      </c>
      <c r="C14243">
        <v>1951</v>
      </c>
      <c r="D14243" s="61" t="s">
        <v>2097</v>
      </c>
    </row>
    <row r="14244" spans="1:4" hidden="1" x14ac:dyDescent="0.25">
      <c r="A14244" s="61" t="s">
        <v>42</v>
      </c>
      <c r="B14244" s="61" t="s">
        <v>324</v>
      </c>
      <c r="C14244">
        <v>1952</v>
      </c>
      <c r="D14244" s="61" t="s">
        <v>2094</v>
      </c>
    </row>
    <row r="14245" spans="1:4" hidden="1" x14ac:dyDescent="0.25">
      <c r="A14245" s="61" t="s">
        <v>42</v>
      </c>
      <c r="B14245" s="61" t="s">
        <v>324</v>
      </c>
      <c r="C14245">
        <v>1953</v>
      </c>
      <c r="D14245" s="61" t="s">
        <v>2094</v>
      </c>
    </row>
    <row r="14246" spans="1:4" hidden="1" x14ac:dyDescent="0.25">
      <c r="A14246" s="61" t="s">
        <v>42</v>
      </c>
      <c r="B14246" s="61" t="s">
        <v>324</v>
      </c>
      <c r="C14246">
        <v>1954</v>
      </c>
      <c r="D14246" s="61" t="s">
        <v>2094</v>
      </c>
    </row>
    <row r="14247" spans="1:4" hidden="1" x14ac:dyDescent="0.25">
      <c r="A14247" s="61" t="s">
        <v>42</v>
      </c>
      <c r="B14247" s="61" t="s">
        <v>324</v>
      </c>
      <c r="C14247">
        <v>1955</v>
      </c>
      <c r="D14247" s="61" t="s">
        <v>2094</v>
      </c>
    </row>
    <row r="14248" spans="1:4" hidden="1" x14ac:dyDescent="0.25">
      <c r="A14248" s="61" t="s">
        <v>42</v>
      </c>
      <c r="B14248" s="61" t="s">
        <v>324</v>
      </c>
      <c r="C14248">
        <v>1956</v>
      </c>
      <c r="D14248" s="61" t="s">
        <v>2094</v>
      </c>
    </row>
    <row r="14249" spans="1:4" hidden="1" x14ac:dyDescent="0.25">
      <c r="A14249" s="61" t="s">
        <v>42</v>
      </c>
      <c r="B14249" s="61" t="s">
        <v>324</v>
      </c>
      <c r="C14249">
        <v>1957</v>
      </c>
      <c r="D14249" s="61" t="s">
        <v>2094</v>
      </c>
    </row>
    <row r="14250" spans="1:4" hidden="1" x14ac:dyDescent="0.25">
      <c r="A14250" s="61" t="s">
        <v>42</v>
      </c>
      <c r="B14250" s="61" t="s">
        <v>324</v>
      </c>
      <c r="C14250">
        <v>1958</v>
      </c>
      <c r="D14250" s="61" t="s">
        <v>2094</v>
      </c>
    </row>
    <row r="14251" spans="1:4" hidden="1" x14ac:dyDescent="0.25">
      <c r="A14251" s="61" t="s">
        <v>42</v>
      </c>
      <c r="B14251" s="61" t="s">
        <v>324</v>
      </c>
      <c r="C14251">
        <v>1959</v>
      </c>
      <c r="D14251" s="61" t="s">
        <v>2086</v>
      </c>
    </row>
    <row r="14252" spans="1:4" hidden="1" x14ac:dyDescent="0.25">
      <c r="A14252" s="61" t="s">
        <v>42</v>
      </c>
      <c r="B14252" s="61" t="s">
        <v>324</v>
      </c>
      <c r="C14252">
        <v>1960</v>
      </c>
      <c r="D14252" s="61" t="s">
        <v>2086</v>
      </c>
    </row>
    <row r="14253" spans="1:4" hidden="1" x14ac:dyDescent="0.25">
      <c r="A14253" s="61" t="s">
        <v>42</v>
      </c>
      <c r="B14253" s="61" t="s">
        <v>324</v>
      </c>
      <c r="C14253">
        <v>1961</v>
      </c>
      <c r="D14253" s="61" t="s">
        <v>2086</v>
      </c>
    </row>
    <row r="14254" spans="1:4" hidden="1" x14ac:dyDescent="0.25">
      <c r="A14254" s="61" t="s">
        <v>42</v>
      </c>
      <c r="B14254" s="61" t="s">
        <v>324</v>
      </c>
      <c r="C14254">
        <v>1962</v>
      </c>
      <c r="D14254" s="61" t="s">
        <v>2086</v>
      </c>
    </row>
    <row r="14255" spans="1:4" hidden="1" x14ac:dyDescent="0.25">
      <c r="A14255" s="61" t="s">
        <v>42</v>
      </c>
      <c r="B14255" s="61" t="s">
        <v>324</v>
      </c>
      <c r="C14255">
        <v>1963</v>
      </c>
      <c r="D14255" s="61" t="s">
        <v>2086</v>
      </c>
    </row>
    <row r="14256" spans="1:4" hidden="1" x14ac:dyDescent="0.25">
      <c r="A14256" s="61" t="s">
        <v>42</v>
      </c>
      <c r="B14256" s="61" t="s">
        <v>324</v>
      </c>
      <c r="C14256">
        <v>1964</v>
      </c>
      <c r="D14256" s="61" t="s">
        <v>2084</v>
      </c>
    </row>
    <row r="14257" spans="1:4" hidden="1" x14ac:dyDescent="0.25">
      <c r="A14257" s="61" t="s">
        <v>42</v>
      </c>
      <c r="B14257" s="61" t="s">
        <v>324</v>
      </c>
      <c r="C14257">
        <v>1965</v>
      </c>
      <c r="D14257" s="61" t="s">
        <v>2084</v>
      </c>
    </row>
    <row r="14258" spans="1:4" hidden="1" x14ac:dyDescent="0.25">
      <c r="A14258" s="61" t="s">
        <v>42</v>
      </c>
      <c r="B14258" s="61" t="s">
        <v>324</v>
      </c>
      <c r="C14258">
        <v>1966</v>
      </c>
      <c r="D14258" s="61" t="s">
        <v>2472</v>
      </c>
    </row>
    <row r="14259" spans="1:4" hidden="1" x14ac:dyDescent="0.25">
      <c r="A14259" s="61" t="s">
        <v>42</v>
      </c>
      <c r="B14259" s="61" t="s">
        <v>324</v>
      </c>
      <c r="C14259">
        <v>1967</v>
      </c>
      <c r="D14259" s="61" t="s">
        <v>2083</v>
      </c>
    </row>
    <row r="14260" spans="1:4" hidden="1" x14ac:dyDescent="0.25">
      <c r="A14260" s="61" t="s">
        <v>42</v>
      </c>
      <c r="B14260" s="61" t="s">
        <v>324</v>
      </c>
      <c r="C14260">
        <v>1968</v>
      </c>
      <c r="D14260" s="61" t="s">
        <v>2083</v>
      </c>
    </row>
    <row r="14261" spans="1:4" hidden="1" x14ac:dyDescent="0.25">
      <c r="A14261" s="61" t="s">
        <v>42</v>
      </c>
      <c r="B14261" s="61" t="s">
        <v>324</v>
      </c>
      <c r="C14261">
        <v>1969</v>
      </c>
      <c r="D14261" s="61" t="s">
        <v>2083</v>
      </c>
    </row>
    <row r="14262" spans="1:4" hidden="1" x14ac:dyDescent="0.25">
      <c r="A14262" s="61" t="s">
        <v>42</v>
      </c>
      <c r="B14262" s="61" t="s">
        <v>324</v>
      </c>
      <c r="C14262">
        <v>1970</v>
      </c>
      <c r="D14262" s="61" t="s">
        <v>2083</v>
      </c>
    </row>
    <row r="14263" spans="1:4" hidden="1" x14ac:dyDescent="0.25">
      <c r="A14263" s="61" t="s">
        <v>42</v>
      </c>
      <c r="B14263" s="61" t="s">
        <v>324</v>
      </c>
      <c r="C14263">
        <v>1971</v>
      </c>
      <c r="D14263" s="61" t="s">
        <v>2083</v>
      </c>
    </row>
    <row r="14264" spans="1:4" hidden="1" x14ac:dyDescent="0.25">
      <c r="A14264" s="61" t="s">
        <v>42</v>
      </c>
      <c r="B14264" s="61" t="s">
        <v>324</v>
      </c>
      <c r="C14264">
        <v>1972</v>
      </c>
      <c r="D14264" s="61" t="s">
        <v>2083</v>
      </c>
    </row>
    <row r="14265" spans="1:4" hidden="1" x14ac:dyDescent="0.25">
      <c r="A14265" s="61" t="s">
        <v>42</v>
      </c>
      <c r="B14265" s="61" t="s">
        <v>324</v>
      </c>
      <c r="C14265">
        <v>1973</v>
      </c>
      <c r="D14265" s="61" t="s">
        <v>2083</v>
      </c>
    </row>
    <row r="14266" spans="1:4" hidden="1" x14ac:dyDescent="0.25">
      <c r="A14266" s="61" t="s">
        <v>42</v>
      </c>
      <c r="B14266" s="61" t="s">
        <v>324</v>
      </c>
      <c r="C14266">
        <v>1974</v>
      </c>
      <c r="D14266" s="61" t="s">
        <v>2083</v>
      </c>
    </row>
    <row r="14267" spans="1:4" hidden="1" x14ac:dyDescent="0.25">
      <c r="A14267" s="61" t="s">
        <v>42</v>
      </c>
      <c r="B14267" s="61" t="s">
        <v>324</v>
      </c>
      <c r="C14267">
        <v>1975</v>
      </c>
      <c r="D14267" s="61" t="s">
        <v>2083</v>
      </c>
    </row>
    <row r="14268" spans="1:4" hidden="1" x14ac:dyDescent="0.25">
      <c r="A14268" s="61" t="s">
        <v>42</v>
      </c>
      <c r="B14268" s="61" t="s">
        <v>324</v>
      </c>
      <c r="C14268">
        <v>1976</v>
      </c>
      <c r="D14268" s="61" t="s">
        <v>2083</v>
      </c>
    </row>
    <row r="14269" spans="1:4" hidden="1" x14ac:dyDescent="0.25">
      <c r="A14269" s="61" t="s">
        <v>42</v>
      </c>
      <c r="B14269" s="61" t="s">
        <v>324</v>
      </c>
      <c r="C14269">
        <v>1977</v>
      </c>
      <c r="D14269" s="61" t="s">
        <v>2083</v>
      </c>
    </row>
    <row r="14270" spans="1:4" hidden="1" x14ac:dyDescent="0.25">
      <c r="A14270" s="61" t="s">
        <v>42</v>
      </c>
      <c r="B14270" s="61" t="s">
        <v>324</v>
      </c>
      <c r="C14270">
        <v>1978</v>
      </c>
      <c r="D14270" s="61" t="s">
        <v>2083</v>
      </c>
    </row>
    <row r="14271" spans="1:4" hidden="1" x14ac:dyDescent="0.25">
      <c r="A14271" s="61" t="s">
        <v>42</v>
      </c>
      <c r="B14271" s="61" t="s">
        <v>324</v>
      </c>
      <c r="C14271">
        <v>1979</v>
      </c>
      <c r="D14271" s="61" t="s">
        <v>2090</v>
      </c>
    </row>
    <row r="14272" spans="1:4" hidden="1" x14ac:dyDescent="0.25">
      <c r="A14272" s="61" t="s">
        <v>42</v>
      </c>
      <c r="B14272" s="61" t="s">
        <v>324</v>
      </c>
      <c r="C14272">
        <v>1980</v>
      </c>
      <c r="D14272" s="61" t="s">
        <v>2096</v>
      </c>
    </row>
    <row r="14273" spans="1:4" hidden="1" x14ac:dyDescent="0.25">
      <c r="A14273" s="61" t="s">
        <v>42</v>
      </c>
      <c r="B14273" s="61" t="s">
        <v>324</v>
      </c>
      <c r="C14273">
        <v>1981</v>
      </c>
      <c r="D14273" s="61" t="s">
        <v>2082</v>
      </c>
    </row>
    <row r="14274" spans="1:4" hidden="1" x14ac:dyDescent="0.25">
      <c r="A14274" s="61" t="s">
        <v>42</v>
      </c>
      <c r="B14274" s="61" t="s">
        <v>324</v>
      </c>
      <c r="C14274">
        <v>1982</v>
      </c>
      <c r="D14274" s="61" t="s">
        <v>2242</v>
      </c>
    </row>
    <row r="14275" spans="1:4" hidden="1" x14ac:dyDescent="0.25">
      <c r="A14275" s="61" t="s">
        <v>42</v>
      </c>
      <c r="B14275" s="61" t="s">
        <v>324</v>
      </c>
      <c r="C14275">
        <v>1983</v>
      </c>
      <c r="D14275" s="61" t="s">
        <v>2532</v>
      </c>
    </row>
    <row r="14276" spans="1:4" hidden="1" x14ac:dyDescent="0.25">
      <c r="A14276" s="61" t="s">
        <v>42</v>
      </c>
      <c r="B14276" s="61" t="s">
        <v>324</v>
      </c>
      <c r="C14276">
        <v>1984</v>
      </c>
      <c r="D14276" s="61" t="s">
        <v>2532</v>
      </c>
    </row>
    <row r="14277" spans="1:4" hidden="1" x14ac:dyDescent="0.25">
      <c r="A14277" s="61" t="s">
        <v>42</v>
      </c>
      <c r="B14277" s="61" t="s">
        <v>324</v>
      </c>
      <c r="C14277">
        <v>1985</v>
      </c>
      <c r="D14277" s="61" t="s">
        <v>2532</v>
      </c>
    </row>
    <row r="14278" spans="1:4" hidden="1" x14ac:dyDescent="0.25">
      <c r="A14278" s="61" t="s">
        <v>42</v>
      </c>
      <c r="B14278" s="61" t="s">
        <v>324</v>
      </c>
      <c r="C14278">
        <v>1986</v>
      </c>
      <c r="D14278" s="61" t="s">
        <v>2532</v>
      </c>
    </row>
    <row r="14279" spans="1:4" hidden="1" x14ac:dyDescent="0.25">
      <c r="A14279" s="61" t="s">
        <v>42</v>
      </c>
      <c r="B14279" s="61" t="s">
        <v>324</v>
      </c>
      <c r="C14279">
        <v>1987</v>
      </c>
      <c r="D14279" s="61" t="s">
        <v>2091</v>
      </c>
    </row>
    <row r="14280" spans="1:4" hidden="1" x14ac:dyDescent="0.25">
      <c r="A14280" s="61" t="s">
        <v>42</v>
      </c>
      <c r="B14280" s="61" t="s">
        <v>324</v>
      </c>
      <c r="C14280">
        <v>1988</v>
      </c>
      <c r="D14280" s="61" t="s">
        <v>2082</v>
      </c>
    </row>
    <row r="14281" spans="1:4" hidden="1" x14ac:dyDescent="0.25">
      <c r="A14281" s="61" t="s">
        <v>42</v>
      </c>
      <c r="B14281" s="61" t="s">
        <v>324</v>
      </c>
      <c r="C14281">
        <v>1989</v>
      </c>
      <c r="D14281" s="61" t="s">
        <v>2082</v>
      </c>
    </row>
    <row r="14282" spans="1:4" hidden="1" x14ac:dyDescent="0.25">
      <c r="A14282" s="61" t="s">
        <v>42</v>
      </c>
      <c r="B14282" s="61" t="s">
        <v>324</v>
      </c>
      <c r="C14282">
        <v>1990</v>
      </c>
      <c r="D14282" s="61" t="s">
        <v>2532</v>
      </c>
    </row>
    <row r="14283" spans="1:4" hidden="1" x14ac:dyDescent="0.25">
      <c r="A14283" s="61" t="s">
        <v>42</v>
      </c>
      <c r="B14283" s="61" t="s">
        <v>324</v>
      </c>
      <c r="C14283">
        <v>1991</v>
      </c>
      <c r="D14283" s="61" t="s">
        <v>2082</v>
      </c>
    </row>
    <row r="14284" spans="1:4" hidden="1" x14ac:dyDescent="0.25">
      <c r="A14284" s="61" t="s">
        <v>42</v>
      </c>
      <c r="B14284" s="61" t="s">
        <v>324</v>
      </c>
      <c r="C14284">
        <v>1992</v>
      </c>
      <c r="D14284" s="61" t="s">
        <v>2083</v>
      </c>
    </row>
    <row r="14285" spans="1:4" hidden="1" x14ac:dyDescent="0.25">
      <c r="A14285" s="61" t="s">
        <v>42</v>
      </c>
      <c r="B14285" s="61" t="s">
        <v>324</v>
      </c>
      <c r="C14285">
        <v>1993</v>
      </c>
      <c r="D14285" s="61" t="s">
        <v>2083</v>
      </c>
    </row>
    <row r="14286" spans="1:4" hidden="1" x14ac:dyDescent="0.25">
      <c r="A14286" s="61" t="s">
        <v>42</v>
      </c>
      <c r="B14286" s="61" t="s">
        <v>324</v>
      </c>
      <c r="C14286">
        <v>1994</v>
      </c>
      <c r="D14286" s="61" t="s">
        <v>2083</v>
      </c>
    </row>
    <row r="14287" spans="1:4" hidden="1" x14ac:dyDescent="0.25">
      <c r="A14287" s="61" t="s">
        <v>42</v>
      </c>
      <c r="B14287" s="61" t="s">
        <v>324</v>
      </c>
      <c r="C14287">
        <v>1995</v>
      </c>
      <c r="D14287" s="61" t="s">
        <v>2083</v>
      </c>
    </row>
    <row r="14288" spans="1:4" hidden="1" x14ac:dyDescent="0.25">
      <c r="A14288" s="61" t="s">
        <v>42</v>
      </c>
      <c r="B14288" s="61" t="s">
        <v>324</v>
      </c>
      <c r="C14288">
        <v>1996</v>
      </c>
      <c r="D14288" s="61" t="s">
        <v>2094</v>
      </c>
    </row>
    <row r="14289" spans="1:4" hidden="1" x14ac:dyDescent="0.25">
      <c r="A14289" s="61" t="s">
        <v>42</v>
      </c>
      <c r="B14289" s="61" t="s">
        <v>324</v>
      </c>
      <c r="C14289">
        <v>1997</v>
      </c>
      <c r="D14289" s="61" t="s">
        <v>2094</v>
      </c>
    </row>
    <row r="14290" spans="1:4" hidden="1" x14ac:dyDescent="0.25">
      <c r="A14290" s="61" t="s">
        <v>42</v>
      </c>
      <c r="B14290" s="61" t="s">
        <v>324</v>
      </c>
      <c r="C14290">
        <v>1998</v>
      </c>
      <c r="D14290" s="61" t="s">
        <v>2088</v>
      </c>
    </row>
    <row r="14291" spans="1:4" hidden="1" x14ac:dyDescent="0.25">
      <c r="A14291" s="61" t="s">
        <v>42</v>
      </c>
      <c r="B14291" s="61" t="s">
        <v>324</v>
      </c>
      <c r="C14291">
        <v>1999</v>
      </c>
      <c r="D14291" s="61" t="s">
        <v>2243</v>
      </c>
    </row>
    <row r="14292" spans="1:4" hidden="1" x14ac:dyDescent="0.25">
      <c r="A14292" s="61" t="s">
        <v>42</v>
      </c>
      <c r="B14292" s="61" t="s">
        <v>324</v>
      </c>
      <c r="C14292">
        <v>2000</v>
      </c>
      <c r="D14292" s="61" t="s">
        <v>2095</v>
      </c>
    </row>
    <row r="14293" spans="1:4" hidden="1" x14ac:dyDescent="0.25">
      <c r="A14293" s="61" t="s">
        <v>42</v>
      </c>
      <c r="B14293" s="61" t="s">
        <v>324</v>
      </c>
      <c r="C14293">
        <v>2001</v>
      </c>
      <c r="D14293" s="61" t="s">
        <v>2095</v>
      </c>
    </row>
    <row r="14294" spans="1:4" hidden="1" x14ac:dyDescent="0.25">
      <c r="A14294" s="61" t="s">
        <v>42</v>
      </c>
      <c r="B14294" s="61" t="s">
        <v>324</v>
      </c>
      <c r="C14294">
        <v>2002</v>
      </c>
      <c r="D14294" s="61" t="s">
        <v>2095</v>
      </c>
    </row>
    <row r="14295" spans="1:4" hidden="1" x14ac:dyDescent="0.25">
      <c r="A14295" s="61" t="s">
        <v>42</v>
      </c>
      <c r="B14295" s="61" t="s">
        <v>324</v>
      </c>
      <c r="C14295">
        <v>2003</v>
      </c>
      <c r="D14295" s="61" t="s">
        <v>2095</v>
      </c>
    </row>
    <row r="14296" spans="1:4" hidden="1" x14ac:dyDescent="0.25">
      <c r="A14296" s="61" t="s">
        <v>42</v>
      </c>
      <c r="B14296" s="61" t="s">
        <v>324</v>
      </c>
      <c r="C14296">
        <v>2004</v>
      </c>
      <c r="D14296" s="61" t="s">
        <v>2095</v>
      </c>
    </row>
    <row r="14297" spans="1:4" hidden="1" x14ac:dyDescent="0.25">
      <c r="A14297" s="61" t="s">
        <v>42</v>
      </c>
      <c r="B14297" s="61" t="s">
        <v>324</v>
      </c>
      <c r="C14297">
        <v>2005</v>
      </c>
      <c r="D14297" s="61" t="s">
        <v>2095</v>
      </c>
    </row>
    <row r="14298" spans="1:4" hidden="1" x14ac:dyDescent="0.25">
      <c r="A14298" s="61" t="s">
        <v>42</v>
      </c>
      <c r="B14298" s="61" t="s">
        <v>324</v>
      </c>
      <c r="C14298">
        <v>2006</v>
      </c>
      <c r="D14298" s="61" t="s">
        <v>2095</v>
      </c>
    </row>
    <row r="14299" spans="1:4" hidden="1" x14ac:dyDescent="0.25">
      <c r="A14299" s="61" t="s">
        <v>42</v>
      </c>
      <c r="B14299" s="61" t="s">
        <v>324</v>
      </c>
      <c r="C14299">
        <v>2007</v>
      </c>
      <c r="D14299" s="61" t="s">
        <v>2095</v>
      </c>
    </row>
    <row r="14300" spans="1:4" hidden="1" x14ac:dyDescent="0.25">
      <c r="A14300" s="61" t="s">
        <v>42</v>
      </c>
      <c r="B14300" s="61" t="s">
        <v>324</v>
      </c>
      <c r="C14300">
        <v>2008</v>
      </c>
      <c r="D14300" s="61" t="s">
        <v>2244</v>
      </c>
    </row>
    <row r="14301" spans="1:4" hidden="1" x14ac:dyDescent="0.25">
      <c r="A14301" s="61" t="s">
        <v>42</v>
      </c>
      <c r="B14301" s="61" t="s">
        <v>324</v>
      </c>
      <c r="C14301">
        <v>2009</v>
      </c>
      <c r="D14301" s="61" t="s">
        <v>2250</v>
      </c>
    </row>
    <row r="14302" spans="1:4" hidden="1" x14ac:dyDescent="0.25">
      <c r="A14302" s="61" t="s">
        <v>42</v>
      </c>
      <c r="B14302" s="61" t="s">
        <v>324</v>
      </c>
      <c r="C14302">
        <v>2010</v>
      </c>
      <c r="D14302" s="61" t="s">
        <v>2056</v>
      </c>
    </row>
    <row r="14303" spans="1:4" hidden="1" x14ac:dyDescent="0.25">
      <c r="A14303" s="61" t="s">
        <v>42</v>
      </c>
      <c r="B14303" s="61" t="s">
        <v>324</v>
      </c>
      <c r="C14303">
        <v>2011</v>
      </c>
      <c r="D14303" s="61" t="s">
        <v>2060</v>
      </c>
    </row>
    <row r="14304" spans="1:4" hidden="1" x14ac:dyDescent="0.25">
      <c r="A14304" s="61" t="s">
        <v>42</v>
      </c>
      <c r="B14304" s="61" t="s">
        <v>324</v>
      </c>
      <c r="C14304">
        <v>2012</v>
      </c>
      <c r="D14304" s="61" t="s">
        <v>2057</v>
      </c>
    </row>
    <row r="14305" spans="1:4" hidden="1" x14ac:dyDescent="0.25">
      <c r="A14305" s="61" t="s">
        <v>42</v>
      </c>
      <c r="B14305" s="61" t="s">
        <v>324</v>
      </c>
      <c r="C14305">
        <v>2013</v>
      </c>
      <c r="D14305" s="61" t="s">
        <v>2059</v>
      </c>
    </row>
    <row r="14306" spans="1:4" hidden="1" x14ac:dyDescent="0.25">
      <c r="A14306" s="61" t="s">
        <v>42</v>
      </c>
      <c r="B14306" s="61" t="s">
        <v>324</v>
      </c>
      <c r="C14306">
        <v>2014</v>
      </c>
      <c r="D14306" s="61" t="s">
        <v>2059</v>
      </c>
    </row>
    <row r="14307" spans="1:4" hidden="1" x14ac:dyDescent="0.25">
      <c r="A14307" s="61" t="s">
        <v>42</v>
      </c>
      <c r="B14307" s="61" t="s">
        <v>324</v>
      </c>
      <c r="C14307">
        <v>2015</v>
      </c>
      <c r="D14307" s="61" t="s">
        <v>2058</v>
      </c>
    </row>
    <row r="14308" spans="1:4" hidden="1" x14ac:dyDescent="0.25">
      <c r="A14308" s="61" t="s">
        <v>42</v>
      </c>
      <c r="B14308" s="61" t="s">
        <v>324</v>
      </c>
      <c r="C14308">
        <v>2016</v>
      </c>
      <c r="D14308" s="61" t="s">
        <v>2058</v>
      </c>
    </row>
    <row r="14309" spans="1:4" hidden="1" x14ac:dyDescent="0.25">
      <c r="A14309" s="61" t="s">
        <v>42</v>
      </c>
      <c r="B14309" s="61" t="s">
        <v>324</v>
      </c>
      <c r="C14309">
        <v>2017</v>
      </c>
      <c r="D14309" s="61" t="s">
        <v>2476</v>
      </c>
    </row>
    <row r="14310" spans="1:4" hidden="1" x14ac:dyDescent="0.25">
      <c r="A14310" s="61" t="s">
        <v>42</v>
      </c>
      <c r="B14310" s="61" t="s">
        <v>324</v>
      </c>
      <c r="C14310">
        <v>2018</v>
      </c>
      <c r="D14310" s="61" t="s">
        <v>2477</v>
      </c>
    </row>
    <row r="14311" spans="1:4" hidden="1" x14ac:dyDescent="0.25">
      <c r="A14311" s="61" t="s">
        <v>42</v>
      </c>
      <c r="B14311" s="61" t="s">
        <v>324</v>
      </c>
      <c r="C14311">
        <v>2019</v>
      </c>
      <c r="D14311" s="61" t="s">
        <v>2476</v>
      </c>
    </row>
    <row r="14312" spans="1:4" hidden="1" x14ac:dyDescent="0.25">
      <c r="A14312" s="61" t="s">
        <v>42</v>
      </c>
      <c r="B14312" s="61" t="s">
        <v>324</v>
      </c>
      <c r="C14312">
        <v>2020</v>
      </c>
      <c r="D14312" s="61" t="s">
        <v>2475</v>
      </c>
    </row>
    <row r="14313" spans="1:4" hidden="1" x14ac:dyDescent="0.25">
      <c r="A14313" s="61" t="s">
        <v>42</v>
      </c>
      <c r="B14313" s="61" t="s">
        <v>324</v>
      </c>
      <c r="C14313">
        <v>2021</v>
      </c>
      <c r="D14313" s="61" t="s">
        <v>2474</v>
      </c>
    </row>
    <row r="14314" spans="1:4" hidden="1" x14ac:dyDescent="0.25">
      <c r="A14314" s="61" t="s">
        <v>42</v>
      </c>
      <c r="B14314" s="61" t="s">
        <v>324</v>
      </c>
      <c r="C14314">
        <v>2022</v>
      </c>
      <c r="D14314" s="61" t="s">
        <v>2475</v>
      </c>
    </row>
    <row r="14315" spans="1:4" x14ac:dyDescent="0.25">
      <c r="A14315" s="61" t="s">
        <v>42</v>
      </c>
      <c r="B14315" s="61" t="s">
        <v>324</v>
      </c>
      <c r="C14315">
        <v>2023</v>
      </c>
      <c r="D14315" s="61">
        <v>0.98399999999999999</v>
      </c>
    </row>
    <row r="14316" spans="1:4" hidden="1" x14ac:dyDescent="0.25">
      <c r="A14316" s="61" t="s">
        <v>93</v>
      </c>
      <c r="B14316" s="61" t="s">
        <v>329</v>
      </c>
      <c r="C14316">
        <v>1789</v>
      </c>
      <c r="D14316" s="61" t="s">
        <v>1508</v>
      </c>
    </row>
    <row r="14317" spans="1:4" hidden="1" x14ac:dyDescent="0.25">
      <c r="A14317" s="61" t="s">
        <v>93</v>
      </c>
      <c r="B14317" s="61" t="s">
        <v>329</v>
      </c>
      <c r="C14317">
        <v>1790</v>
      </c>
      <c r="D14317" s="61" t="s">
        <v>1508</v>
      </c>
    </row>
    <row r="14318" spans="1:4" hidden="1" x14ac:dyDescent="0.25">
      <c r="A14318" s="61" t="s">
        <v>93</v>
      </c>
      <c r="B14318" s="61" t="s">
        <v>329</v>
      </c>
      <c r="C14318">
        <v>1791</v>
      </c>
      <c r="D14318" s="61" t="s">
        <v>1508</v>
      </c>
    </row>
    <row r="14319" spans="1:4" hidden="1" x14ac:dyDescent="0.25">
      <c r="A14319" s="61" t="s">
        <v>93</v>
      </c>
      <c r="B14319" s="61" t="s">
        <v>329</v>
      </c>
      <c r="C14319">
        <v>1792</v>
      </c>
      <c r="D14319" s="61" t="s">
        <v>1508</v>
      </c>
    </row>
    <row r="14320" spans="1:4" hidden="1" x14ac:dyDescent="0.25">
      <c r="A14320" s="61" t="s">
        <v>93</v>
      </c>
      <c r="B14320" s="61" t="s">
        <v>329</v>
      </c>
      <c r="C14320">
        <v>1793</v>
      </c>
      <c r="D14320" s="61" t="s">
        <v>1508</v>
      </c>
    </row>
    <row r="14321" spans="1:4" hidden="1" x14ac:dyDescent="0.25">
      <c r="A14321" s="61" t="s">
        <v>93</v>
      </c>
      <c r="B14321" s="61" t="s">
        <v>329</v>
      </c>
      <c r="C14321">
        <v>1794</v>
      </c>
      <c r="D14321" s="61" t="s">
        <v>1508</v>
      </c>
    </row>
    <row r="14322" spans="1:4" hidden="1" x14ac:dyDescent="0.25">
      <c r="A14322" s="61" t="s">
        <v>93</v>
      </c>
      <c r="B14322" s="61" t="s">
        <v>329</v>
      </c>
      <c r="C14322">
        <v>1795</v>
      </c>
      <c r="D14322" s="61" t="s">
        <v>1508</v>
      </c>
    </row>
    <row r="14323" spans="1:4" hidden="1" x14ac:dyDescent="0.25">
      <c r="A14323" s="61" t="s">
        <v>93</v>
      </c>
      <c r="B14323" s="61" t="s">
        <v>329</v>
      </c>
      <c r="C14323">
        <v>1796</v>
      </c>
      <c r="D14323" s="61" t="s">
        <v>1508</v>
      </c>
    </row>
    <row r="14324" spans="1:4" hidden="1" x14ac:dyDescent="0.25">
      <c r="A14324" s="61" t="s">
        <v>93</v>
      </c>
      <c r="B14324" s="61" t="s">
        <v>329</v>
      </c>
      <c r="C14324">
        <v>1797</v>
      </c>
      <c r="D14324" s="61" t="s">
        <v>1508</v>
      </c>
    </row>
    <row r="14325" spans="1:4" hidden="1" x14ac:dyDescent="0.25">
      <c r="A14325" s="61" t="s">
        <v>93</v>
      </c>
      <c r="B14325" s="61" t="s">
        <v>329</v>
      </c>
      <c r="C14325">
        <v>1798</v>
      </c>
      <c r="D14325" s="61" t="s">
        <v>1508</v>
      </c>
    </row>
    <row r="14326" spans="1:4" hidden="1" x14ac:dyDescent="0.25">
      <c r="A14326" s="61" t="s">
        <v>93</v>
      </c>
      <c r="B14326" s="61" t="s">
        <v>329</v>
      </c>
      <c r="C14326">
        <v>1799</v>
      </c>
      <c r="D14326" s="61" t="s">
        <v>1508</v>
      </c>
    </row>
    <row r="14327" spans="1:4" hidden="1" x14ac:dyDescent="0.25">
      <c r="A14327" s="61" t="s">
        <v>93</v>
      </c>
      <c r="B14327" s="61" t="s">
        <v>329</v>
      </c>
      <c r="C14327">
        <v>1800</v>
      </c>
      <c r="D14327" s="61" t="s">
        <v>1508</v>
      </c>
    </row>
    <row r="14328" spans="1:4" hidden="1" x14ac:dyDescent="0.25">
      <c r="A14328" s="61" t="s">
        <v>93</v>
      </c>
      <c r="B14328" s="61" t="s">
        <v>329</v>
      </c>
      <c r="C14328">
        <v>1801</v>
      </c>
      <c r="D14328" s="61" t="s">
        <v>1508</v>
      </c>
    </row>
    <row r="14329" spans="1:4" hidden="1" x14ac:dyDescent="0.25">
      <c r="A14329" s="61" t="s">
        <v>93</v>
      </c>
      <c r="B14329" s="61" t="s">
        <v>329</v>
      </c>
      <c r="C14329">
        <v>1802</v>
      </c>
      <c r="D14329" s="61" t="s">
        <v>1508</v>
      </c>
    </row>
    <row r="14330" spans="1:4" hidden="1" x14ac:dyDescent="0.25">
      <c r="A14330" s="61" t="s">
        <v>93</v>
      </c>
      <c r="B14330" s="61" t="s">
        <v>329</v>
      </c>
      <c r="C14330">
        <v>1803</v>
      </c>
      <c r="D14330" s="61" t="s">
        <v>1508</v>
      </c>
    </row>
    <row r="14331" spans="1:4" hidden="1" x14ac:dyDescent="0.25">
      <c r="A14331" s="61" t="s">
        <v>93</v>
      </c>
      <c r="B14331" s="61" t="s">
        <v>329</v>
      </c>
      <c r="C14331">
        <v>1804</v>
      </c>
      <c r="D14331" s="61" t="s">
        <v>1508</v>
      </c>
    </row>
    <row r="14332" spans="1:4" hidden="1" x14ac:dyDescent="0.25">
      <c r="A14332" s="61" t="s">
        <v>93</v>
      </c>
      <c r="B14332" s="61" t="s">
        <v>329</v>
      </c>
      <c r="C14332">
        <v>1805</v>
      </c>
      <c r="D14332" s="61" t="s">
        <v>1508</v>
      </c>
    </row>
    <row r="14333" spans="1:4" hidden="1" x14ac:dyDescent="0.25">
      <c r="A14333" s="61" t="s">
        <v>93</v>
      </c>
      <c r="B14333" s="61" t="s">
        <v>329</v>
      </c>
      <c r="C14333">
        <v>1806</v>
      </c>
      <c r="D14333" s="61" t="s">
        <v>1508</v>
      </c>
    </row>
    <row r="14334" spans="1:4" hidden="1" x14ac:dyDescent="0.25">
      <c r="A14334" s="61" t="s">
        <v>93</v>
      </c>
      <c r="B14334" s="61" t="s">
        <v>329</v>
      </c>
      <c r="C14334">
        <v>1807</v>
      </c>
      <c r="D14334" s="61" t="s">
        <v>1508</v>
      </c>
    </row>
    <row r="14335" spans="1:4" hidden="1" x14ac:dyDescent="0.25">
      <c r="A14335" s="61" t="s">
        <v>93</v>
      </c>
      <c r="B14335" s="61" t="s">
        <v>329</v>
      </c>
      <c r="C14335">
        <v>1808</v>
      </c>
      <c r="D14335" s="61" t="s">
        <v>1529</v>
      </c>
    </row>
    <row r="14336" spans="1:4" hidden="1" x14ac:dyDescent="0.25">
      <c r="A14336" s="61" t="s">
        <v>93</v>
      </c>
      <c r="B14336" s="61" t="s">
        <v>329</v>
      </c>
      <c r="C14336">
        <v>1809</v>
      </c>
      <c r="D14336" s="61" t="s">
        <v>570</v>
      </c>
    </row>
    <row r="14337" spans="1:4" hidden="1" x14ac:dyDescent="0.25">
      <c r="A14337" s="61" t="s">
        <v>93</v>
      </c>
      <c r="B14337" s="61" t="s">
        <v>329</v>
      </c>
      <c r="C14337">
        <v>1810</v>
      </c>
      <c r="D14337" s="61" t="s">
        <v>570</v>
      </c>
    </row>
    <row r="14338" spans="1:4" hidden="1" x14ac:dyDescent="0.25">
      <c r="A14338" s="61" t="s">
        <v>93</v>
      </c>
      <c r="B14338" s="61" t="s">
        <v>329</v>
      </c>
      <c r="C14338">
        <v>1811</v>
      </c>
      <c r="D14338" s="61" t="s">
        <v>570</v>
      </c>
    </row>
    <row r="14339" spans="1:4" hidden="1" x14ac:dyDescent="0.25">
      <c r="A14339" s="61" t="s">
        <v>93</v>
      </c>
      <c r="B14339" s="61" t="s">
        <v>329</v>
      </c>
      <c r="C14339">
        <v>1812</v>
      </c>
      <c r="D14339" s="61" t="s">
        <v>570</v>
      </c>
    </row>
    <row r="14340" spans="1:4" hidden="1" x14ac:dyDescent="0.25">
      <c r="A14340" s="61" t="s">
        <v>93</v>
      </c>
      <c r="B14340" s="61" t="s">
        <v>329</v>
      </c>
      <c r="C14340">
        <v>1813</v>
      </c>
      <c r="D14340" s="61" t="s">
        <v>570</v>
      </c>
    </row>
    <row r="14341" spans="1:4" hidden="1" x14ac:dyDescent="0.25">
      <c r="A14341" s="61" t="s">
        <v>93</v>
      </c>
      <c r="B14341" s="61" t="s">
        <v>329</v>
      </c>
      <c r="C14341">
        <v>1814</v>
      </c>
      <c r="D14341" s="61" t="s">
        <v>570</v>
      </c>
    </row>
    <row r="14342" spans="1:4" hidden="1" x14ac:dyDescent="0.25">
      <c r="A14342" s="61" t="s">
        <v>93</v>
      </c>
      <c r="B14342" s="61" t="s">
        <v>329</v>
      </c>
      <c r="C14342">
        <v>1815</v>
      </c>
      <c r="D14342" s="61" t="s">
        <v>570</v>
      </c>
    </row>
    <row r="14343" spans="1:4" hidden="1" x14ac:dyDescent="0.25">
      <c r="A14343" s="61" t="s">
        <v>93</v>
      </c>
      <c r="B14343" s="61" t="s">
        <v>329</v>
      </c>
      <c r="C14343">
        <v>1816</v>
      </c>
      <c r="D14343" s="61" t="s">
        <v>570</v>
      </c>
    </row>
    <row r="14344" spans="1:4" hidden="1" x14ac:dyDescent="0.25">
      <c r="A14344" s="61" t="s">
        <v>93</v>
      </c>
      <c r="B14344" s="61" t="s">
        <v>329</v>
      </c>
      <c r="C14344">
        <v>1817</v>
      </c>
      <c r="D14344" s="61" t="s">
        <v>570</v>
      </c>
    </row>
    <row r="14345" spans="1:4" hidden="1" x14ac:dyDescent="0.25">
      <c r="A14345" s="61" t="s">
        <v>93</v>
      </c>
      <c r="B14345" s="61" t="s">
        <v>329</v>
      </c>
      <c r="C14345">
        <v>1818</v>
      </c>
      <c r="D14345" s="61" t="s">
        <v>570</v>
      </c>
    </row>
    <row r="14346" spans="1:4" hidden="1" x14ac:dyDescent="0.25">
      <c r="A14346" s="61" t="s">
        <v>93</v>
      </c>
      <c r="B14346" s="61" t="s">
        <v>329</v>
      </c>
      <c r="C14346">
        <v>1819</v>
      </c>
      <c r="D14346" s="61" t="s">
        <v>570</v>
      </c>
    </row>
    <row r="14347" spans="1:4" hidden="1" x14ac:dyDescent="0.25">
      <c r="A14347" s="61" t="s">
        <v>93</v>
      </c>
      <c r="B14347" s="61" t="s">
        <v>329</v>
      </c>
      <c r="C14347">
        <v>1820</v>
      </c>
      <c r="D14347" s="61" t="s">
        <v>570</v>
      </c>
    </row>
    <row r="14348" spans="1:4" hidden="1" x14ac:dyDescent="0.25">
      <c r="A14348" s="61" t="s">
        <v>93</v>
      </c>
      <c r="B14348" s="61" t="s">
        <v>329</v>
      </c>
      <c r="C14348">
        <v>1821</v>
      </c>
      <c r="D14348" s="61" t="s">
        <v>570</v>
      </c>
    </row>
    <row r="14349" spans="1:4" hidden="1" x14ac:dyDescent="0.25">
      <c r="A14349" s="61" t="s">
        <v>93</v>
      </c>
      <c r="B14349" s="61" t="s">
        <v>329</v>
      </c>
      <c r="C14349">
        <v>1822</v>
      </c>
      <c r="D14349" s="61" t="s">
        <v>570</v>
      </c>
    </row>
    <row r="14350" spans="1:4" hidden="1" x14ac:dyDescent="0.25">
      <c r="A14350" s="61" t="s">
        <v>93</v>
      </c>
      <c r="B14350" s="61" t="s">
        <v>329</v>
      </c>
      <c r="C14350">
        <v>1823</v>
      </c>
      <c r="D14350" s="61" t="s">
        <v>570</v>
      </c>
    </row>
    <row r="14351" spans="1:4" hidden="1" x14ac:dyDescent="0.25">
      <c r="A14351" s="61" t="s">
        <v>93</v>
      </c>
      <c r="B14351" s="61" t="s">
        <v>329</v>
      </c>
      <c r="C14351">
        <v>1824</v>
      </c>
      <c r="D14351" s="61" t="s">
        <v>570</v>
      </c>
    </row>
    <row r="14352" spans="1:4" hidden="1" x14ac:dyDescent="0.25">
      <c r="A14352" s="61" t="s">
        <v>93</v>
      </c>
      <c r="B14352" s="61" t="s">
        <v>329</v>
      </c>
      <c r="C14352">
        <v>1825</v>
      </c>
      <c r="D14352" s="61" t="s">
        <v>570</v>
      </c>
    </row>
    <row r="14353" spans="1:4" hidden="1" x14ac:dyDescent="0.25">
      <c r="A14353" s="61" t="s">
        <v>93</v>
      </c>
      <c r="B14353" s="61" t="s">
        <v>329</v>
      </c>
      <c r="C14353">
        <v>1826</v>
      </c>
      <c r="D14353" s="61" t="s">
        <v>570</v>
      </c>
    </row>
    <row r="14354" spans="1:4" hidden="1" x14ac:dyDescent="0.25">
      <c r="A14354" s="61" t="s">
        <v>93</v>
      </c>
      <c r="B14354" s="61" t="s">
        <v>329</v>
      </c>
      <c r="C14354">
        <v>1827</v>
      </c>
      <c r="D14354" s="61" t="s">
        <v>570</v>
      </c>
    </row>
    <row r="14355" spans="1:4" hidden="1" x14ac:dyDescent="0.25">
      <c r="A14355" s="61" t="s">
        <v>93</v>
      </c>
      <c r="B14355" s="61" t="s">
        <v>329</v>
      </c>
      <c r="C14355">
        <v>1828</v>
      </c>
      <c r="D14355" s="61" t="s">
        <v>570</v>
      </c>
    </row>
    <row r="14356" spans="1:4" hidden="1" x14ac:dyDescent="0.25">
      <c r="A14356" s="61" t="s">
        <v>93</v>
      </c>
      <c r="B14356" s="61" t="s">
        <v>329</v>
      </c>
      <c r="C14356">
        <v>1829</v>
      </c>
      <c r="D14356" s="61" t="s">
        <v>570</v>
      </c>
    </row>
    <row r="14357" spans="1:4" hidden="1" x14ac:dyDescent="0.25">
      <c r="A14357" s="61" t="s">
        <v>93</v>
      </c>
      <c r="B14357" s="61" t="s">
        <v>329</v>
      </c>
      <c r="C14357">
        <v>1830</v>
      </c>
      <c r="D14357" s="61" t="s">
        <v>570</v>
      </c>
    </row>
    <row r="14358" spans="1:4" hidden="1" x14ac:dyDescent="0.25">
      <c r="A14358" s="61" t="s">
        <v>93</v>
      </c>
      <c r="B14358" s="61" t="s">
        <v>329</v>
      </c>
      <c r="C14358">
        <v>1831</v>
      </c>
      <c r="D14358" s="61" t="s">
        <v>570</v>
      </c>
    </row>
    <row r="14359" spans="1:4" hidden="1" x14ac:dyDescent="0.25">
      <c r="A14359" s="61" t="s">
        <v>93</v>
      </c>
      <c r="B14359" s="61" t="s">
        <v>329</v>
      </c>
      <c r="C14359">
        <v>1832</v>
      </c>
      <c r="D14359" s="61" t="s">
        <v>570</v>
      </c>
    </row>
    <row r="14360" spans="1:4" hidden="1" x14ac:dyDescent="0.25">
      <c r="A14360" s="61" t="s">
        <v>93</v>
      </c>
      <c r="B14360" s="61" t="s">
        <v>329</v>
      </c>
      <c r="C14360">
        <v>1833</v>
      </c>
      <c r="D14360" s="61" t="s">
        <v>570</v>
      </c>
    </row>
    <row r="14361" spans="1:4" hidden="1" x14ac:dyDescent="0.25">
      <c r="A14361" s="61" t="s">
        <v>93</v>
      </c>
      <c r="B14361" s="61" t="s">
        <v>329</v>
      </c>
      <c r="C14361">
        <v>1834</v>
      </c>
      <c r="D14361" s="61" t="s">
        <v>570</v>
      </c>
    </row>
    <row r="14362" spans="1:4" hidden="1" x14ac:dyDescent="0.25">
      <c r="A14362" s="61" t="s">
        <v>93</v>
      </c>
      <c r="B14362" s="61" t="s">
        <v>329</v>
      </c>
      <c r="C14362">
        <v>1835</v>
      </c>
      <c r="D14362" s="61" t="s">
        <v>570</v>
      </c>
    </row>
    <row r="14363" spans="1:4" hidden="1" x14ac:dyDescent="0.25">
      <c r="A14363" s="61" t="s">
        <v>93</v>
      </c>
      <c r="B14363" s="61" t="s">
        <v>329</v>
      </c>
      <c r="C14363">
        <v>1836</v>
      </c>
      <c r="D14363" s="61" t="s">
        <v>570</v>
      </c>
    </row>
    <row r="14364" spans="1:4" hidden="1" x14ac:dyDescent="0.25">
      <c r="A14364" s="61" t="s">
        <v>93</v>
      </c>
      <c r="B14364" s="61" t="s">
        <v>329</v>
      </c>
      <c r="C14364">
        <v>1837</v>
      </c>
      <c r="D14364" s="61" t="s">
        <v>570</v>
      </c>
    </row>
    <row r="14365" spans="1:4" hidden="1" x14ac:dyDescent="0.25">
      <c r="A14365" s="61" t="s">
        <v>93</v>
      </c>
      <c r="B14365" s="61" t="s">
        <v>329</v>
      </c>
      <c r="C14365">
        <v>1838</v>
      </c>
      <c r="D14365" s="61" t="s">
        <v>570</v>
      </c>
    </row>
    <row r="14366" spans="1:4" hidden="1" x14ac:dyDescent="0.25">
      <c r="A14366" s="61" t="s">
        <v>93</v>
      </c>
      <c r="B14366" s="61" t="s">
        <v>329</v>
      </c>
      <c r="C14366">
        <v>1839</v>
      </c>
      <c r="D14366" s="61" t="s">
        <v>1516</v>
      </c>
    </row>
    <row r="14367" spans="1:4" hidden="1" x14ac:dyDescent="0.25">
      <c r="A14367" s="61" t="s">
        <v>93</v>
      </c>
      <c r="B14367" s="61" t="s">
        <v>329</v>
      </c>
      <c r="C14367">
        <v>1840</v>
      </c>
      <c r="D14367" s="61" t="s">
        <v>2293</v>
      </c>
    </row>
    <row r="14368" spans="1:4" hidden="1" x14ac:dyDescent="0.25">
      <c r="A14368" s="61" t="s">
        <v>93</v>
      </c>
      <c r="B14368" s="61" t="s">
        <v>329</v>
      </c>
      <c r="C14368">
        <v>1841</v>
      </c>
      <c r="D14368" s="61" t="s">
        <v>2293</v>
      </c>
    </row>
    <row r="14369" spans="1:4" hidden="1" x14ac:dyDescent="0.25">
      <c r="A14369" s="61" t="s">
        <v>93</v>
      </c>
      <c r="B14369" s="61" t="s">
        <v>329</v>
      </c>
      <c r="C14369">
        <v>1842</v>
      </c>
      <c r="D14369" s="61" t="s">
        <v>2293</v>
      </c>
    </row>
    <row r="14370" spans="1:4" hidden="1" x14ac:dyDescent="0.25">
      <c r="A14370" s="61" t="s">
        <v>93</v>
      </c>
      <c r="B14370" s="61" t="s">
        <v>329</v>
      </c>
      <c r="C14370">
        <v>1843</v>
      </c>
      <c r="D14370" s="61" t="s">
        <v>2293</v>
      </c>
    </row>
    <row r="14371" spans="1:4" hidden="1" x14ac:dyDescent="0.25">
      <c r="A14371" s="61" t="s">
        <v>93</v>
      </c>
      <c r="B14371" s="61" t="s">
        <v>329</v>
      </c>
      <c r="C14371">
        <v>1844</v>
      </c>
      <c r="D14371" s="61" t="s">
        <v>2293</v>
      </c>
    </row>
    <row r="14372" spans="1:4" hidden="1" x14ac:dyDescent="0.25">
      <c r="A14372" s="61" t="s">
        <v>93</v>
      </c>
      <c r="B14372" s="61" t="s">
        <v>329</v>
      </c>
      <c r="C14372">
        <v>1845</v>
      </c>
      <c r="D14372" s="61" t="s">
        <v>2293</v>
      </c>
    </row>
    <row r="14373" spans="1:4" hidden="1" x14ac:dyDescent="0.25">
      <c r="A14373" s="61" t="s">
        <v>93</v>
      </c>
      <c r="B14373" s="61" t="s">
        <v>329</v>
      </c>
      <c r="C14373">
        <v>1846</v>
      </c>
      <c r="D14373" s="61" t="s">
        <v>2293</v>
      </c>
    </row>
    <row r="14374" spans="1:4" hidden="1" x14ac:dyDescent="0.25">
      <c r="A14374" s="61" t="s">
        <v>93</v>
      </c>
      <c r="B14374" s="61" t="s">
        <v>329</v>
      </c>
      <c r="C14374">
        <v>1847</v>
      </c>
      <c r="D14374" s="61" t="s">
        <v>2293</v>
      </c>
    </row>
    <row r="14375" spans="1:4" hidden="1" x14ac:dyDescent="0.25">
      <c r="A14375" s="61" t="s">
        <v>93</v>
      </c>
      <c r="B14375" s="61" t="s">
        <v>329</v>
      </c>
      <c r="C14375">
        <v>1848</v>
      </c>
      <c r="D14375" s="61" t="s">
        <v>2293</v>
      </c>
    </row>
    <row r="14376" spans="1:4" hidden="1" x14ac:dyDescent="0.25">
      <c r="A14376" s="61" t="s">
        <v>93</v>
      </c>
      <c r="B14376" s="61" t="s">
        <v>329</v>
      </c>
      <c r="C14376">
        <v>1849</v>
      </c>
      <c r="D14376" s="61" t="s">
        <v>2293</v>
      </c>
    </row>
    <row r="14377" spans="1:4" hidden="1" x14ac:dyDescent="0.25">
      <c r="A14377" s="61" t="s">
        <v>93</v>
      </c>
      <c r="B14377" s="61" t="s">
        <v>329</v>
      </c>
      <c r="C14377">
        <v>1850</v>
      </c>
      <c r="D14377" s="61" t="s">
        <v>2293</v>
      </c>
    </row>
    <row r="14378" spans="1:4" hidden="1" x14ac:dyDescent="0.25">
      <c r="A14378" s="61" t="s">
        <v>93</v>
      </c>
      <c r="B14378" s="61" t="s">
        <v>329</v>
      </c>
      <c r="C14378">
        <v>1851</v>
      </c>
      <c r="D14378" s="61" t="s">
        <v>2293</v>
      </c>
    </row>
    <row r="14379" spans="1:4" hidden="1" x14ac:dyDescent="0.25">
      <c r="A14379" s="61" t="s">
        <v>93</v>
      </c>
      <c r="B14379" s="61" t="s">
        <v>329</v>
      </c>
      <c r="C14379">
        <v>1852</v>
      </c>
      <c r="D14379" s="61" t="s">
        <v>2293</v>
      </c>
    </row>
    <row r="14380" spans="1:4" hidden="1" x14ac:dyDescent="0.25">
      <c r="A14380" s="61" t="s">
        <v>93</v>
      </c>
      <c r="B14380" s="61" t="s">
        <v>329</v>
      </c>
      <c r="C14380">
        <v>1853</v>
      </c>
      <c r="D14380" s="61" t="s">
        <v>2293</v>
      </c>
    </row>
    <row r="14381" spans="1:4" hidden="1" x14ac:dyDescent="0.25">
      <c r="A14381" s="61" t="s">
        <v>93</v>
      </c>
      <c r="B14381" s="61" t="s">
        <v>329</v>
      </c>
      <c r="C14381">
        <v>1854</v>
      </c>
      <c r="D14381" s="61" t="s">
        <v>2293</v>
      </c>
    </row>
    <row r="14382" spans="1:4" hidden="1" x14ac:dyDescent="0.25">
      <c r="A14382" s="61" t="s">
        <v>93</v>
      </c>
      <c r="B14382" s="61" t="s">
        <v>329</v>
      </c>
      <c r="C14382">
        <v>1855</v>
      </c>
      <c r="D14382" s="61" t="s">
        <v>2293</v>
      </c>
    </row>
    <row r="14383" spans="1:4" hidden="1" x14ac:dyDescent="0.25">
      <c r="A14383" s="61" t="s">
        <v>93</v>
      </c>
      <c r="B14383" s="61" t="s">
        <v>329</v>
      </c>
      <c r="C14383">
        <v>1856</v>
      </c>
      <c r="D14383" s="61" t="s">
        <v>2293</v>
      </c>
    </row>
    <row r="14384" spans="1:4" hidden="1" x14ac:dyDescent="0.25">
      <c r="A14384" s="61" t="s">
        <v>93</v>
      </c>
      <c r="B14384" s="61" t="s">
        <v>329</v>
      </c>
      <c r="C14384">
        <v>1857</v>
      </c>
      <c r="D14384" s="61" t="s">
        <v>1867</v>
      </c>
    </row>
    <row r="14385" spans="1:4" hidden="1" x14ac:dyDescent="0.25">
      <c r="A14385" s="61" t="s">
        <v>93</v>
      </c>
      <c r="B14385" s="61" t="s">
        <v>329</v>
      </c>
      <c r="C14385">
        <v>1858</v>
      </c>
      <c r="D14385" s="61" t="s">
        <v>1867</v>
      </c>
    </row>
    <row r="14386" spans="1:4" hidden="1" x14ac:dyDescent="0.25">
      <c r="A14386" s="61" t="s">
        <v>93</v>
      </c>
      <c r="B14386" s="61" t="s">
        <v>329</v>
      </c>
      <c r="C14386">
        <v>1859</v>
      </c>
      <c r="D14386" s="61" t="s">
        <v>1867</v>
      </c>
    </row>
    <row r="14387" spans="1:4" hidden="1" x14ac:dyDescent="0.25">
      <c r="A14387" s="61" t="s">
        <v>93</v>
      </c>
      <c r="B14387" s="61" t="s">
        <v>329</v>
      </c>
      <c r="C14387">
        <v>1860</v>
      </c>
      <c r="D14387" s="61" t="s">
        <v>1867</v>
      </c>
    </row>
    <row r="14388" spans="1:4" hidden="1" x14ac:dyDescent="0.25">
      <c r="A14388" s="61" t="s">
        <v>93</v>
      </c>
      <c r="B14388" s="61" t="s">
        <v>329</v>
      </c>
      <c r="C14388">
        <v>1861</v>
      </c>
      <c r="D14388" s="61" t="s">
        <v>1867</v>
      </c>
    </row>
    <row r="14389" spans="1:4" hidden="1" x14ac:dyDescent="0.25">
      <c r="A14389" s="61" t="s">
        <v>93</v>
      </c>
      <c r="B14389" s="61" t="s">
        <v>329</v>
      </c>
      <c r="C14389">
        <v>1862</v>
      </c>
      <c r="D14389" s="61" t="s">
        <v>1867</v>
      </c>
    </row>
    <row r="14390" spans="1:4" hidden="1" x14ac:dyDescent="0.25">
      <c r="A14390" s="61" t="s">
        <v>93</v>
      </c>
      <c r="B14390" s="61" t="s">
        <v>329</v>
      </c>
      <c r="C14390">
        <v>1863</v>
      </c>
      <c r="D14390" s="61" t="s">
        <v>1867</v>
      </c>
    </row>
    <row r="14391" spans="1:4" hidden="1" x14ac:dyDescent="0.25">
      <c r="A14391" s="61" t="s">
        <v>93</v>
      </c>
      <c r="B14391" s="61" t="s">
        <v>329</v>
      </c>
      <c r="C14391">
        <v>1864</v>
      </c>
      <c r="D14391" s="61" t="s">
        <v>1867</v>
      </c>
    </row>
    <row r="14392" spans="1:4" hidden="1" x14ac:dyDescent="0.25">
      <c r="A14392" s="61" t="s">
        <v>93</v>
      </c>
      <c r="B14392" s="61" t="s">
        <v>329</v>
      </c>
      <c r="C14392">
        <v>1865</v>
      </c>
      <c r="D14392" s="61" t="s">
        <v>1867</v>
      </c>
    </row>
    <row r="14393" spans="1:4" hidden="1" x14ac:dyDescent="0.25">
      <c r="A14393" s="61" t="s">
        <v>93</v>
      </c>
      <c r="B14393" s="61" t="s">
        <v>329</v>
      </c>
      <c r="C14393">
        <v>1866</v>
      </c>
      <c r="D14393" s="61" t="s">
        <v>1867</v>
      </c>
    </row>
    <row r="14394" spans="1:4" hidden="1" x14ac:dyDescent="0.25">
      <c r="A14394" s="61" t="s">
        <v>93</v>
      </c>
      <c r="B14394" s="61" t="s">
        <v>329</v>
      </c>
      <c r="C14394">
        <v>1867</v>
      </c>
      <c r="D14394" s="61" t="s">
        <v>1867</v>
      </c>
    </row>
    <row r="14395" spans="1:4" hidden="1" x14ac:dyDescent="0.25">
      <c r="A14395" s="61" t="s">
        <v>93</v>
      </c>
      <c r="B14395" s="61" t="s">
        <v>329</v>
      </c>
      <c r="C14395">
        <v>1868</v>
      </c>
      <c r="D14395" s="61" t="s">
        <v>1756</v>
      </c>
    </row>
    <row r="14396" spans="1:4" hidden="1" x14ac:dyDescent="0.25">
      <c r="A14396" s="61" t="s">
        <v>93</v>
      </c>
      <c r="B14396" s="61" t="s">
        <v>329</v>
      </c>
      <c r="C14396">
        <v>1869</v>
      </c>
      <c r="D14396" s="61" t="s">
        <v>1756</v>
      </c>
    </row>
    <row r="14397" spans="1:4" hidden="1" x14ac:dyDescent="0.25">
      <c r="A14397" s="61" t="s">
        <v>93</v>
      </c>
      <c r="B14397" s="61" t="s">
        <v>329</v>
      </c>
      <c r="C14397">
        <v>1870</v>
      </c>
      <c r="D14397" s="61" t="s">
        <v>1756</v>
      </c>
    </row>
    <row r="14398" spans="1:4" hidden="1" x14ac:dyDescent="0.25">
      <c r="A14398" s="61" t="s">
        <v>93</v>
      </c>
      <c r="B14398" s="61" t="s">
        <v>329</v>
      </c>
      <c r="C14398">
        <v>1871</v>
      </c>
      <c r="D14398" s="61" t="s">
        <v>1756</v>
      </c>
    </row>
    <row r="14399" spans="1:4" hidden="1" x14ac:dyDescent="0.25">
      <c r="A14399" s="61" t="s">
        <v>93</v>
      </c>
      <c r="B14399" s="61" t="s">
        <v>329</v>
      </c>
      <c r="C14399">
        <v>1872</v>
      </c>
      <c r="D14399" s="61" t="s">
        <v>1756</v>
      </c>
    </row>
    <row r="14400" spans="1:4" hidden="1" x14ac:dyDescent="0.25">
      <c r="A14400" s="61" t="s">
        <v>93</v>
      </c>
      <c r="B14400" s="61" t="s">
        <v>329</v>
      </c>
      <c r="C14400">
        <v>1873</v>
      </c>
      <c r="D14400" s="61" t="s">
        <v>1756</v>
      </c>
    </row>
    <row r="14401" spans="1:4" hidden="1" x14ac:dyDescent="0.25">
      <c r="A14401" s="61" t="s">
        <v>93</v>
      </c>
      <c r="B14401" s="61" t="s">
        <v>329</v>
      </c>
      <c r="C14401">
        <v>1874</v>
      </c>
      <c r="D14401" s="61" t="s">
        <v>1756</v>
      </c>
    </row>
    <row r="14402" spans="1:4" hidden="1" x14ac:dyDescent="0.25">
      <c r="A14402" s="61" t="s">
        <v>93</v>
      </c>
      <c r="B14402" s="61" t="s">
        <v>329</v>
      </c>
      <c r="C14402">
        <v>1875</v>
      </c>
      <c r="D14402" s="61" t="s">
        <v>1756</v>
      </c>
    </row>
    <row r="14403" spans="1:4" hidden="1" x14ac:dyDescent="0.25">
      <c r="A14403" s="61" t="s">
        <v>93</v>
      </c>
      <c r="B14403" s="61" t="s">
        <v>329</v>
      </c>
      <c r="C14403">
        <v>1876</v>
      </c>
      <c r="D14403" s="61" t="s">
        <v>1756</v>
      </c>
    </row>
    <row r="14404" spans="1:4" hidden="1" x14ac:dyDescent="0.25">
      <c r="A14404" s="61" t="s">
        <v>93</v>
      </c>
      <c r="B14404" s="61" t="s">
        <v>329</v>
      </c>
      <c r="C14404">
        <v>1877</v>
      </c>
      <c r="D14404" s="61" t="s">
        <v>2317</v>
      </c>
    </row>
    <row r="14405" spans="1:4" hidden="1" x14ac:dyDescent="0.25">
      <c r="A14405" s="61" t="s">
        <v>93</v>
      </c>
      <c r="B14405" s="61" t="s">
        <v>329</v>
      </c>
      <c r="C14405">
        <v>1878</v>
      </c>
      <c r="D14405" s="61" t="s">
        <v>2295</v>
      </c>
    </row>
    <row r="14406" spans="1:4" hidden="1" x14ac:dyDescent="0.25">
      <c r="A14406" s="61" t="s">
        <v>93</v>
      </c>
      <c r="B14406" s="61" t="s">
        <v>329</v>
      </c>
      <c r="C14406">
        <v>1879</v>
      </c>
      <c r="D14406" s="61" t="s">
        <v>2295</v>
      </c>
    </row>
    <row r="14407" spans="1:4" hidden="1" x14ac:dyDescent="0.25">
      <c r="A14407" s="61" t="s">
        <v>93</v>
      </c>
      <c r="B14407" s="61" t="s">
        <v>329</v>
      </c>
      <c r="C14407">
        <v>1880</v>
      </c>
      <c r="D14407" s="61" t="s">
        <v>1518</v>
      </c>
    </row>
    <row r="14408" spans="1:4" hidden="1" x14ac:dyDescent="0.25">
      <c r="A14408" s="61" t="s">
        <v>93</v>
      </c>
      <c r="B14408" s="61" t="s">
        <v>329</v>
      </c>
      <c r="C14408">
        <v>1881</v>
      </c>
      <c r="D14408" s="61" t="s">
        <v>1518</v>
      </c>
    </row>
    <row r="14409" spans="1:4" hidden="1" x14ac:dyDescent="0.25">
      <c r="A14409" s="61" t="s">
        <v>93</v>
      </c>
      <c r="B14409" s="61" t="s">
        <v>329</v>
      </c>
      <c r="C14409">
        <v>1882</v>
      </c>
      <c r="D14409" s="61" t="s">
        <v>1518</v>
      </c>
    </row>
    <row r="14410" spans="1:4" hidden="1" x14ac:dyDescent="0.25">
      <c r="A14410" s="61" t="s">
        <v>93</v>
      </c>
      <c r="B14410" s="61" t="s">
        <v>329</v>
      </c>
      <c r="C14410">
        <v>1883</v>
      </c>
      <c r="D14410" s="61" t="s">
        <v>1518</v>
      </c>
    </row>
    <row r="14411" spans="1:4" hidden="1" x14ac:dyDescent="0.25">
      <c r="A14411" s="61" t="s">
        <v>93</v>
      </c>
      <c r="B14411" s="61" t="s">
        <v>329</v>
      </c>
      <c r="C14411">
        <v>1884</v>
      </c>
      <c r="D14411" s="61" t="s">
        <v>1518</v>
      </c>
    </row>
    <row r="14412" spans="1:4" hidden="1" x14ac:dyDescent="0.25">
      <c r="A14412" s="61" t="s">
        <v>93</v>
      </c>
      <c r="B14412" s="61" t="s">
        <v>329</v>
      </c>
      <c r="C14412">
        <v>1885</v>
      </c>
      <c r="D14412" s="61" t="s">
        <v>1518</v>
      </c>
    </row>
    <row r="14413" spans="1:4" hidden="1" x14ac:dyDescent="0.25">
      <c r="A14413" s="61" t="s">
        <v>93</v>
      </c>
      <c r="B14413" s="61" t="s">
        <v>329</v>
      </c>
      <c r="C14413">
        <v>1886</v>
      </c>
      <c r="D14413" s="61" t="s">
        <v>1518</v>
      </c>
    </row>
    <row r="14414" spans="1:4" hidden="1" x14ac:dyDescent="0.25">
      <c r="A14414" s="61" t="s">
        <v>93</v>
      </c>
      <c r="B14414" s="61" t="s">
        <v>329</v>
      </c>
      <c r="C14414">
        <v>1887</v>
      </c>
      <c r="D14414" s="61" t="s">
        <v>1518</v>
      </c>
    </row>
    <row r="14415" spans="1:4" hidden="1" x14ac:dyDescent="0.25">
      <c r="A14415" s="61" t="s">
        <v>93</v>
      </c>
      <c r="B14415" s="61" t="s">
        <v>329</v>
      </c>
      <c r="C14415">
        <v>1888</v>
      </c>
      <c r="D14415" s="61" t="s">
        <v>1518</v>
      </c>
    </row>
    <row r="14416" spans="1:4" hidden="1" x14ac:dyDescent="0.25">
      <c r="A14416" s="61" t="s">
        <v>93</v>
      </c>
      <c r="B14416" s="61" t="s">
        <v>329</v>
      </c>
      <c r="C14416">
        <v>1889</v>
      </c>
      <c r="D14416" s="61" t="s">
        <v>1518</v>
      </c>
    </row>
    <row r="14417" spans="1:4" hidden="1" x14ac:dyDescent="0.25">
      <c r="A14417" s="61" t="s">
        <v>93</v>
      </c>
      <c r="B14417" s="61" t="s">
        <v>329</v>
      </c>
      <c r="C14417">
        <v>1890</v>
      </c>
      <c r="D14417" s="61" t="s">
        <v>1518</v>
      </c>
    </row>
    <row r="14418" spans="1:4" hidden="1" x14ac:dyDescent="0.25">
      <c r="A14418" s="61" t="s">
        <v>93</v>
      </c>
      <c r="B14418" s="61" t="s">
        <v>329</v>
      </c>
      <c r="C14418">
        <v>1891</v>
      </c>
      <c r="D14418" s="61" t="s">
        <v>1518</v>
      </c>
    </row>
    <row r="14419" spans="1:4" hidden="1" x14ac:dyDescent="0.25">
      <c r="A14419" s="61" t="s">
        <v>93</v>
      </c>
      <c r="B14419" s="61" t="s">
        <v>329</v>
      </c>
      <c r="C14419">
        <v>1892</v>
      </c>
      <c r="D14419" s="61" t="s">
        <v>1518</v>
      </c>
    </row>
    <row r="14420" spans="1:4" hidden="1" x14ac:dyDescent="0.25">
      <c r="A14420" s="61" t="s">
        <v>93</v>
      </c>
      <c r="B14420" s="61" t="s">
        <v>329</v>
      </c>
      <c r="C14420">
        <v>1893</v>
      </c>
      <c r="D14420" s="61" t="s">
        <v>1518</v>
      </c>
    </row>
    <row r="14421" spans="1:4" hidden="1" x14ac:dyDescent="0.25">
      <c r="A14421" s="61" t="s">
        <v>93</v>
      </c>
      <c r="B14421" s="61" t="s">
        <v>329</v>
      </c>
      <c r="C14421">
        <v>1894</v>
      </c>
      <c r="D14421" s="61" t="s">
        <v>1518</v>
      </c>
    </row>
    <row r="14422" spans="1:4" hidden="1" x14ac:dyDescent="0.25">
      <c r="A14422" s="61" t="s">
        <v>93</v>
      </c>
      <c r="B14422" s="61" t="s">
        <v>329</v>
      </c>
      <c r="C14422">
        <v>1895</v>
      </c>
      <c r="D14422" s="61" t="s">
        <v>1518</v>
      </c>
    </row>
    <row r="14423" spans="1:4" hidden="1" x14ac:dyDescent="0.25">
      <c r="A14423" s="61" t="s">
        <v>93</v>
      </c>
      <c r="B14423" s="61" t="s">
        <v>329</v>
      </c>
      <c r="C14423">
        <v>1896</v>
      </c>
      <c r="D14423" s="61" t="s">
        <v>1518</v>
      </c>
    </row>
    <row r="14424" spans="1:4" hidden="1" x14ac:dyDescent="0.25">
      <c r="A14424" s="61" t="s">
        <v>93</v>
      </c>
      <c r="B14424" s="61" t="s">
        <v>329</v>
      </c>
      <c r="C14424">
        <v>1897</v>
      </c>
      <c r="D14424" s="61" t="s">
        <v>1518</v>
      </c>
    </row>
    <row r="14425" spans="1:4" hidden="1" x14ac:dyDescent="0.25">
      <c r="A14425" s="61" t="s">
        <v>93</v>
      </c>
      <c r="B14425" s="61" t="s">
        <v>329</v>
      </c>
      <c r="C14425">
        <v>1898</v>
      </c>
      <c r="D14425" s="61" t="s">
        <v>1518</v>
      </c>
    </row>
    <row r="14426" spans="1:4" hidden="1" x14ac:dyDescent="0.25">
      <c r="A14426" s="61" t="s">
        <v>93</v>
      </c>
      <c r="B14426" s="61" t="s">
        <v>329</v>
      </c>
      <c r="C14426">
        <v>1899</v>
      </c>
      <c r="D14426" s="61" t="s">
        <v>1518</v>
      </c>
    </row>
    <row r="14427" spans="1:4" hidden="1" x14ac:dyDescent="0.25">
      <c r="A14427" s="61" t="s">
        <v>93</v>
      </c>
      <c r="B14427" s="61" t="s">
        <v>329</v>
      </c>
      <c r="C14427">
        <v>1900</v>
      </c>
      <c r="D14427" s="61" t="s">
        <v>1518</v>
      </c>
    </row>
    <row r="14428" spans="1:4" hidden="1" x14ac:dyDescent="0.25">
      <c r="A14428" s="61" t="s">
        <v>93</v>
      </c>
      <c r="B14428" s="61" t="s">
        <v>329</v>
      </c>
      <c r="C14428">
        <v>1901</v>
      </c>
      <c r="D14428" s="61" t="s">
        <v>1518</v>
      </c>
    </row>
    <row r="14429" spans="1:4" hidden="1" x14ac:dyDescent="0.25">
      <c r="A14429" s="61" t="s">
        <v>93</v>
      </c>
      <c r="B14429" s="61" t="s">
        <v>329</v>
      </c>
      <c r="C14429">
        <v>1902</v>
      </c>
      <c r="D14429" s="61" t="s">
        <v>1518</v>
      </c>
    </row>
    <row r="14430" spans="1:4" hidden="1" x14ac:dyDescent="0.25">
      <c r="A14430" s="61" t="s">
        <v>93</v>
      </c>
      <c r="B14430" s="61" t="s">
        <v>329</v>
      </c>
      <c r="C14430">
        <v>1903</v>
      </c>
      <c r="D14430" s="61" t="s">
        <v>1518</v>
      </c>
    </row>
    <row r="14431" spans="1:4" hidden="1" x14ac:dyDescent="0.25">
      <c r="A14431" s="61" t="s">
        <v>93</v>
      </c>
      <c r="B14431" s="61" t="s">
        <v>329</v>
      </c>
      <c r="C14431">
        <v>1904</v>
      </c>
      <c r="D14431" s="61" t="s">
        <v>1518</v>
      </c>
    </row>
    <row r="14432" spans="1:4" hidden="1" x14ac:dyDescent="0.25">
      <c r="A14432" s="61" t="s">
        <v>93</v>
      </c>
      <c r="B14432" s="61" t="s">
        <v>329</v>
      </c>
      <c r="C14432">
        <v>1905</v>
      </c>
      <c r="D14432" s="61" t="s">
        <v>1518</v>
      </c>
    </row>
    <row r="14433" spans="1:4" hidden="1" x14ac:dyDescent="0.25">
      <c r="A14433" s="61" t="s">
        <v>93</v>
      </c>
      <c r="B14433" s="61" t="s">
        <v>329</v>
      </c>
      <c r="C14433">
        <v>1906</v>
      </c>
      <c r="D14433" s="61" t="s">
        <v>1518</v>
      </c>
    </row>
    <row r="14434" spans="1:4" hidden="1" x14ac:dyDescent="0.25">
      <c r="A14434" s="61" t="s">
        <v>93</v>
      </c>
      <c r="B14434" s="61" t="s">
        <v>329</v>
      </c>
      <c r="C14434">
        <v>1907</v>
      </c>
      <c r="D14434" s="61" t="s">
        <v>2457</v>
      </c>
    </row>
    <row r="14435" spans="1:4" hidden="1" x14ac:dyDescent="0.25">
      <c r="A14435" s="61" t="s">
        <v>93</v>
      </c>
      <c r="B14435" s="61" t="s">
        <v>329</v>
      </c>
      <c r="C14435">
        <v>1908</v>
      </c>
      <c r="D14435" s="61" t="s">
        <v>592</v>
      </c>
    </row>
    <row r="14436" spans="1:4" hidden="1" x14ac:dyDescent="0.25">
      <c r="A14436" s="61" t="s">
        <v>93</v>
      </c>
      <c r="B14436" s="61" t="s">
        <v>329</v>
      </c>
      <c r="C14436">
        <v>1909</v>
      </c>
      <c r="D14436" s="61" t="s">
        <v>1625</v>
      </c>
    </row>
    <row r="14437" spans="1:4" hidden="1" x14ac:dyDescent="0.25">
      <c r="A14437" s="61" t="s">
        <v>93</v>
      </c>
      <c r="B14437" s="61" t="s">
        <v>329</v>
      </c>
      <c r="C14437">
        <v>1910</v>
      </c>
      <c r="D14437" s="61" t="s">
        <v>1625</v>
      </c>
    </row>
    <row r="14438" spans="1:4" hidden="1" x14ac:dyDescent="0.25">
      <c r="A14438" s="61" t="s">
        <v>93</v>
      </c>
      <c r="B14438" s="61" t="s">
        <v>329</v>
      </c>
      <c r="C14438">
        <v>1911</v>
      </c>
      <c r="D14438" s="61" t="s">
        <v>1587</v>
      </c>
    </row>
    <row r="14439" spans="1:4" hidden="1" x14ac:dyDescent="0.25">
      <c r="A14439" s="61" t="s">
        <v>93</v>
      </c>
      <c r="B14439" s="61" t="s">
        <v>329</v>
      </c>
      <c r="C14439">
        <v>1912</v>
      </c>
      <c r="D14439" s="61" t="s">
        <v>1587</v>
      </c>
    </row>
    <row r="14440" spans="1:4" hidden="1" x14ac:dyDescent="0.25">
      <c r="A14440" s="61" t="s">
        <v>93</v>
      </c>
      <c r="B14440" s="61" t="s">
        <v>329</v>
      </c>
      <c r="C14440">
        <v>1913</v>
      </c>
      <c r="D14440" s="61" t="s">
        <v>2334</v>
      </c>
    </row>
    <row r="14441" spans="1:4" hidden="1" x14ac:dyDescent="0.25">
      <c r="A14441" s="61" t="s">
        <v>93</v>
      </c>
      <c r="B14441" s="61" t="s">
        <v>329</v>
      </c>
      <c r="C14441">
        <v>1914</v>
      </c>
      <c r="D14441" s="61" t="s">
        <v>1694</v>
      </c>
    </row>
    <row r="14442" spans="1:4" hidden="1" x14ac:dyDescent="0.25">
      <c r="A14442" s="61" t="s">
        <v>93</v>
      </c>
      <c r="B14442" s="61" t="s">
        <v>329</v>
      </c>
      <c r="C14442">
        <v>1915</v>
      </c>
      <c r="D14442" s="61" t="s">
        <v>1504</v>
      </c>
    </row>
    <row r="14443" spans="1:4" hidden="1" x14ac:dyDescent="0.25">
      <c r="A14443" s="61" t="s">
        <v>93</v>
      </c>
      <c r="B14443" s="61" t="s">
        <v>329</v>
      </c>
      <c r="C14443">
        <v>1916</v>
      </c>
      <c r="D14443" s="61" t="s">
        <v>1504</v>
      </c>
    </row>
    <row r="14444" spans="1:4" hidden="1" x14ac:dyDescent="0.25">
      <c r="A14444" s="61" t="s">
        <v>93</v>
      </c>
      <c r="B14444" s="61" t="s">
        <v>329</v>
      </c>
      <c r="C14444">
        <v>1917</v>
      </c>
      <c r="D14444" s="61" t="s">
        <v>1504</v>
      </c>
    </row>
    <row r="14445" spans="1:4" hidden="1" x14ac:dyDescent="0.25">
      <c r="A14445" s="61" t="s">
        <v>93</v>
      </c>
      <c r="B14445" s="61" t="s">
        <v>329</v>
      </c>
      <c r="C14445">
        <v>1918</v>
      </c>
      <c r="D14445" s="61" t="s">
        <v>2538</v>
      </c>
    </row>
    <row r="14446" spans="1:4" hidden="1" x14ac:dyDescent="0.25">
      <c r="A14446" s="61" t="s">
        <v>93</v>
      </c>
      <c r="B14446" s="61" t="s">
        <v>329</v>
      </c>
      <c r="C14446">
        <v>1919</v>
      </c>
      <c r="D14446" s="61" t="s">
        <v>2572</v>
      </c>
    </row>
    <row r="14447" spans="1:4" hidden="1" x14ac:dyDescent="0.25">
      <c r="A14447" s="61" t="s">
        <v>93</v>
      </c>
      <c r="B14447" s="61" t="s">
        <v>329</v>
      </c>
      <c r="C14447">
        <v>1948</v>
      </c>
      <c r="D14447" s="61" t="s">
        <v>533</v>
      </c>
    </row>
    <row r="14448" spans="1:4" hidden="1" x14ac:dyDescent="0.25">
      <c r="A14448" s="61" t="s">
        <v>93</v>
      </c>
      <c r="B14448" s="61" t="s">
        <v>329</v>
      </c>
      <c r="C14448">
        <v>1949</v>
      </c>
      <c r="D14448" s="61" t="s">
        <v>533</v>
      </c>
    </row>
    <row r="14449" spans="1:4" hidden="1" x14ac:dyDescent="0.25">
      <c r="A14449" s="61" t="s">
        <v>93</v>
      </c>
      <c r="B14449" s="61" t="s">
        <v>329</v>
      </c>
      <c r="C14449">
        <v>1950</v>
      </c>
      <c r="D14449" s="61" t="s">
        <v>2350</v>
      </c>
    </row>
    <row r="14450" spans="1:4" hidden="1" x14ac:dyDescent="0.25">
      <c r="A14450" s="61" t="s">
        <v>93</v>
      </c>
      <c r="B14450" s="61" t="s">
        <v>329</v>
      </c>
      <c r="C14450">
        <v>1951</v>
      </c>
      <c r="D14450" s="61" t="s">
        <v>2350</v>
      </c>
    </row>
    <row r="14451" spans="1:4" hidden="1" x14ac:dyDescent="0.25">
      <c r="A14451" s="61" t="s">
        <v>93</v>
      </c>
      <c r="B14451" s="61" t="s">
        <v>329</v>
      </c>
      <c r="C14451">
        <v>1952</v>
      </c>
      <c r="D14451" s="61" t="s">
        <v>2350</v>
      </c>
    </row>
    <row r="14452" spans="1:4" hidden="1" x14ac:dyDescent="0.25">
      <c r="A14452" s="61" t="s">
        <v>93</v>
      </c>
      <c r="B14452" s="61" t="s">
        <v>329</v>
      </c>
      <c r="C14452">
        <v>1953</v>
      </c>
      <c r="D14452" s="61" t="s">
        <v>2934</v>
      </c>
    </row>
    <row r="14453" spans="1:4" hidden="1" x14ac:dyDescent="0.25">
      <c r="A14453" s="61" t="s">
        <v>93</v>
      </c>
      <c r="B14453" s="61" t="s">
        <v>329</v>
      </c>
      <c r="C14453">
        <v>1954</v>
      </c>
      <c r="D14453" s="61" t="s">
        <v>2934</v>
      </c>
    </row>
    <row r="14454" spans="1:4" hidden="1" x14ac:dyDescent="0.25">
      <c r="A14454" s="61" t="s">
        <v>93</v>
      </c>
      <c r="B14454" s="61" t="s">
        <v>329</v>
      </c>
      <c r="C14454">
        <v>1955</v>
      </c>
      <c r="D14454" s="61" t="s">
        <v>2934</v>
      </c>
    </row>
    <row r="14455" spans="1:4" hidden="1" x14ac:dyDescent="0.25">
      <c r="A14455" s="61" t="s">
        <v>93</v>
      </c>
      <c r="B14455" s="61" t="s">
        <v>329</v>
      </c>
      <c r="C14455">
        <v>1956</v>
      </c>
      <c r="D14455" s="61" t="s">
        <v>2934</v>
      </c>
    </row>
    <row r="14456" spans="1:4" hidden="1" x14ac:dyDescent="0.25">
      <c r="A14456" s="61" t="s">
        <v>93</v>
      </c>
      <c r="B14456" s="61" t="s">
        <v>329</v>
      </c>
      <c r="C14456">
        <v>1957</v>
      </c>
      <c r="D14456" s="61" t="s">
        <v>2934</v>
      </c>
    </row>
    <row r="14457" spans="1:4" hidden="1" x14ac:dyDescent="0.25">
      <c r="A14457" s="61" t="s">
        <v>93</v>
      </c>
      <c r="B14457" s="61" t="s">
        <v>329</v>
      </c>
      <c r="C14457">
        <v>1958</v>
      </c>
      <c r="D14457" s="61" t="s">
        <v>2934</v>
      </c>
    </row>
    <row r="14458" spans="1:4" hidden="1" x14ac:dyDescent="0.25">
      <c r="A14458" s="61" t="s">
        <v>93</v>
      </c>
      <c r="B14458" s="61" t="s">
        <v>329</v>
      </c>
      <c r="C14458">
        <v>1959</v>
      </c>
      <c r="D14458" s="61" t="s">
        <v>2934</v>
      </c>
    </row>
    <row r="14459" spans="1:4" hidden="1" x14ac:dyDescent="0.25">
      <c r="A14459" s="61" t="s">
        <v>93</v>
      </c>
      <c r="B14459" s="61" t="s">
        <v>329</v>
      </c>
      <c r="C14459">
        <v>1960</v>
      </c>
      <c r="D14459" s="61" t="s">
        <v>2934</v>
      </c>
    </row>
    <row r="14460" spans="1:4" hidden="1" x14ac:dyDescent="0.25">
      <c r="A14460" s="61" t="s">
        <v>93</v>
      </c>
      <c r="B14460" s="61" t="s">
        <v>329</v>
      </c>
      <c r="C14460">
        <v>1961</v>
      </c>
      <c r="D14460" s="61" t="s">
        <v>2934</v>
      </c>
    </row>
    <row r="14461" spans="1:4" hidden="1" x14ac:dyDescent="0.25">
      <c r="A14461" s="61" t="s">
        <v>93</v>
      </c>
      <c r="B14461" s="61" t="s">
        <v>329</v>
      </c>
      <c r="C14461">
        <v>1962</v>
      </c>
      <c r="D14461" s="61" t="s">
        <v>2934</v>
      </c>
    </row>
    <row r="14462" spans="1:4" hidden="1" x14ac:dyDescent="0.25">
      <c r="A14462" s="61" t="s">
        <v>93</v>
      </c>
      <c r="B14462" s="61" t="s">
        <v>329</v>
      </c>
      <c r="C14462">
        <v>1963</v>
      </c>
      <c r="D14462" s="61" t="s">
        <v>2934</v>
      </c>
    </row>
    <row r="14463" spans="1:4" hidden="1" x14ac:dyDescent="0.25">
      <c r="A14463" s="61" t="s">
        <v>93</v>
      </c>
      <c r="B14463" s="61" t="s">
        <v>329</v>
      </c>
      <c r="C14463">
        <v>1964</v>
      </c>
      <c r="D14463" s="61" t="s">
        <v>2928</v>
      </c>
    </row>
    <row r="14464" spans="1:4" hidden="1" x14ac:dyDescent="0.25">
      <c r="A14464" s="61" t="s">
        <v>93</v>
      </c>
      <c r="B14464" s="61" t="s">
        <v>329</v>
      </c>
      <c r="C14464">
        <v>1965</v>
      </c>
      <c r="D14464" s="61" t="s">
        <v>2928</v>
      </c>
    </row>
    <row r="14465" spans="1:4" hidden="1" x14ac:dyDescent="0.25">
      <c r="A14465" s="61" t="s">
        <v>93</v>
      </c>
      <c r="B14465" s="61" t="s">
        <v>329</v>
      </c>
      <c r="C14465">
        <v>1966</v>
      </c>
      <c r="D14465" s="61" t="s">
        <v>2884</v>
      </c>
    </row>
    <row r="14466" spans="1:4" hidden="1" x14ac:dyDescent="0.25">
      <c r="A14466" s="61" t="s">
        <v>93</v>
      </c>
      <c r="B14466" s="61" t="s">
        <v>329</v>
      </c>
      <c r="C14466">
        <v>1967</v>
      </c>
      <c r="D14466" s="61" t="s">
        <v>2204</v>
      </c>
    </row>
    <row r="14467" spans="1:4" hidden="1" x14ac:dyDescent="0.25">
      <c r="A14467" s="61" t="s">
        <v>93</v>
      </c>
      <c r="B14467" s="61" t="s">
        <v>329</v>
      </c>
      <c r="C14467">
        <v>1968</v>
      </c>
      <c r="D14467" s="61" t="s">
        <v>2204</v>
      </c>
    </row>
    <row r="14468" spans="1:4" hidden="1" x14ac:dyDescent="0.25">
      <c r="A14468" s="61" t="s">
        <v>93</v>
      </c>
      <c r="B14468" s="61" t="s">
        <v>329</v>
      </c>
      <c r="C14468">
        <v>1969</v>
      </c>
      <c r="D14468" s="61" t="s">
        <v>2204</v>
      </c>
    </row>
    <row r="14469" spans="1:4" hidden="1" x14ac:dyDescent="0.25">
      <c r="A14469" s="61" t="s">
        <v>93</v>
      </c>
      <c r="B14469" s="61" t="s">
        <v>329</v>
      </c>
      <c r="C14469">
        <v>1970</v>
      </c>
      <c r="D14469" s="61" t="s">
        <v>2204</v>
      </c>
    </row>
    <row r="14470" spans="1:4" hidden="1" x14ac:dyDescent="0.25">
      <c r="A14470" s="61" t="s">
        <v>93</v>
      </c>
      <c r="B14470" s="61" t="s">
        <v>329</v>
      </c>
      <c r="C14470">
        <v>1971</v>
      </c>
      <c r="D14470" s="61" t="s">
        <v>2204</v>
      </c>
    </row>
    <row r="14471" spans="1:4" hidden="1" x14ac:dyDescent="0.25">
      <c r="A14471" s="61" t="s">
        <v>93</v>
      </c>
      <c r="B14471" s="61" t="s">
        <v>329</v>
      </c>
      <c r="C14471">
        <v>1972</v>
      </c>
      <c r="D14471" s="61" t="s">
        <v>2658</v>
      </c>
    </row>
    <row r="14472" spans="1:4" hidden="1" x14ac:dyDescent="0.25">
      <c r="A14472" s="61" t="s">
        <v>93</v>
      </c>
      <c r="B14472" s="61" t="s">
        <v>329</v>
      </c>
      <c r="C14472">
        <v>1973</v>
      </c>
      <c r="D14472" s="61" t="s">
        <v>2658</v>
      </c>
    </row>
    <row r="14473" spans="1:4" hidden="1" x14ac:dyDescent="0.25">
      <c r="A14473" s="61" t="s">
        <v>93</v>
      </c>
      <c r="B14473" s="61" t="s">
        <v>329</v>
      </c>
      <c r="C14473">
        <v>1974</v>
      </c>
      <c r="D14473" s="61" t="s">
        <v>2658</v>
      </c>
    </row>
    <row r="14474" spans="1:4" hidden="1" x14ac:dyDescent="0.25">
      <c r="A14474" s="61" t="s">
        <v>93</v>
      </c>
      <c r="B14474" s="61" t="s">
        <v>329</v>
      </c>
      <c r="C14474">
        <v>1975</v>
      </c>
      <c r="D14474" s="61" t="s">
        <v>2658</v>
      </c>
    </row>
    <row r="14475" spans="1:4" hidden="1" x14ac:dyDescent="0.25">
      <c r="A14475" s="61" t="s">
        <v>93</v>
      </c>
      <c r="B14475" s="61" t="s">
        <v>329</v>
      </c>
      <c r="C14475">
        <v>1976</v>
      </c>
      <c r="D14475" s="61" t="s">
        <v>2208</v>
      </c>
    </row>
    <row r="14476" spans="1:4" hidden="1" x14ac:dyDescent="0.25">
      <c r="A14476" s="61" t="s">
        <v>93</v>
      </c>
      <c r="B14476" s="61" t="s">
        <v>329</v>
      </c>
      <c r="C14476">
        <v>1977</v>
      </c>
      <c r="D14476" s="61" t="s">
        <v>2208</v>
      </c>
    </row>
    <row r="14477" spans="1:4" hidden="1" x14ac:dyDescent="0.25">
      <c r="A14477" s="61" t="s">
        <v>93</v>
      </c>
      <c r="B14477" s="61" t="s">
        <v>329</v>
      </c>
      <c r="C14477">
        <v>1978</v>
      </c>
      <c r="D14477" s="61" t="s">
        <v>2246</v>
      </c>
    </row>
    <row r="14478" spans="1:4" hidden="1" x14ac:dyDescent="0.25">
      <c r="A14478" s="61" t="s">
        <v>93</v>
      </c>
      <c r="B14478" s="61" t="s">
        <v>329</v>
      </c>
      <c r="C14478">
        <v>1979</v>
      </c>
      <c r="D14478" s="61" t="s">
        <v>2246</v>
      </c>
    </row>
    <row r="14479" spans="1:4" hidden="1" x14ac:dyDescent="0.25">
      <c r="A14479" s="61" t="s">
        <v>93</v>
      </c>
      <c r="B14479" s="61" t="s">
        <v>329</v>
      </c>
      <c r="C14479">
        <v>1980</v>
      </c>
      <c r="D14479" s="61" t="s">
        <v>2246</v>
      </c>
    </row>
    <row r="14480" spans="1:4" hidden="1" x14ac:dyDescent="0.25">
      <c r="A14480" s="61" t="s">
        <v>93</v>
      </c>
      <c r="B14480" s="61" t="s">
        <v>329</v>
      </c>
      <c r="C14480">
        <v>1981</v>
      </c>
      <c r="D14480" s="61" t="s">
        <v>2246</v>
      </c>
    </row>
    <row r="14481" spans="1:4" hidden="1" x14ac:dyDescent="0.25">
      <c r="A14481" s="61" t="s">
        <v>93</v>
      </c>
      <c r="B14481" s="61" t="s">
        <v>329</v>
      </c>
      <c r="C14481">
        <v>1982</v>
      </c>
      <c r="D14481" s="61" t="s">
        <v>2246</v>
      </c>
    </row>
    <row r="14482" spans="1:4" hidden="1" x14ac:dyDescent="0.25">
      <c r="A14482" s="61" t="s">
        <v>93</v>
      </c>
      <c r="B14482" s="61" t="s">
        <v>329</v>
      </c>
      <c r="C14482">
        <v>1983</v>
      </c>
      <c r="D14482" s="61" t="s">
        <v>2246</v>
      </c>
    </row>
    <row r="14483" spans="1:4" hidden="1" x14ac:dyDescent="0.25">
      <c r="A14483" s="61" t="s">
        <v>93</v>
      </c>
      <c r="B14483" s="61" t="s">
        <v>329</v>
      </c>
      <c r="C14483">
        <v>1984</v>
      </c>
      <c r="D14483" s="61" t="s">
        <v>2246</v>
      </c>
    </row>
    <row r="14484" spans="1:4" hidden="1" x14ac:dyDescent="0.25">
      <c r="A14484" s="61" t="s">
        <v>93</v>
      </c>
      <c r="B14484" s="61" t="s">
        <v>329</v>
      </c>
      <c r="C14484">
        <v>1985</v>
      </c>
      <c r="D14484" s="61" t="s">
        <v>2240</v>
      </c>
    </row>
    <row r="14485" spans="1:4" hidden="1" x14ac:dyDescent="0.25">
      <c r="A14485" s="61" t="s">
        <v>93</v>
      </c>
      <c r="B14485" s="61" t="s">
        <v>329</v>
      </c>
      <c r="C14485">
        <v>1986</v>
      </c>
      <c r="D14485" s="61" t="s">
        <v>2240</v>
      </c>
    </row>
    <row r="14486" spans="1:4" hidden="1" x14ac:dyDescent="0.25">
      <c r="A14486" s="61" t="s">
        <v>93</v>
      </c>
      <c r="B14486" s="61" t="s">
        <v>329</v>
      </c>
      <c r="C14486">
        <v>1987</v>
      </c>
      <c r="D14486" s="61" t="s">
        <v>2240</v>
      </c>
    </row>
    <row r="14487" spans="1:4" hidden="1" x14ac:dyDescent="0.25">
      <c r="A14487" s="61" t="s">
        <v>93</v>
      </c>
      <c r="B14487" s="61" t="s">
        <v>329</v>
      </c>
      <c r="C14487">
        <v>1988</v>
      </c>
      <c r="D14487" s="61" t="s">
        <v>2240</v>
      </c>
    </row>
    <row r="14488" spans="1:4" hidden="1" x14ac:dyDescent="0.25">
      <c r="A14488" s="61" t="s">
        <v>93</v>
      </c>
      <c r="B14488" s="61" t="s">
        <v>329</v>
      </c>
      <c r="C14488">
        <v>1989</v>
      </c>
      <c r="D14488" s="61" t="s">
        <v>2240</v>
      </c>
    </row>
    <row r="14489" spans="1:4" hidden="1" x14ac:dyDescent="0.25">
      <c r="A14489" s="61" t="s">
        <v>93</v>
      </c>
      <c r="B14489" s="61" t="s">
        <v>329</v>
      </c>
      <c r="C14489">
        <v>1990</v>
      </c>
      <c r="D14489" s="61" t="s">
        <v>2240</v>
      </c>
    </row>
    <row r="14490" spans="1:4" hidden="1" x14ac:dyDescent="0.25">
      <c r="A14490" s="61" t="s">
        <v>93</v>
      </c>
      <c r="B14490" s="61" t="s">
        <v>329</v>
      </c>
      <c r="C14490">
        <v>1991</v>
      </c>
      <c r="D14490" s="61" t="s">
        <v>2240</v>
      </c>
    </row>
    <row r="14491" spans="1:4" hidden="1" x14ac:dyDescent="0.25">
      <c r="A14491" s="61" t="s">
        <v>93</v>
      </c>
      <c r="B14491" s="61" t="s">
        <v>329</v>
      </c>
      <c r="C14491">
        <v>1992</v>
      </c>
      <c r="D14491" s="61" t="s">
        <v>2240</v>
      </c>
    </row>
    <row r="14492" spans="1:4" hidden="1" x14ac:dyDescent="0.25">
      <c r="A14492" s="61" t="s">
        <v>93</v>
      </c>
      <c r="B14492" s="61" t="s">
        <v>329</v>
      </c>
      <c r="C14492">
        <v>1993</v>
      </c>
      <c r="D14492" s="61" t="s">
        <v>2240</v>
      </c>
    </row>
    <row r="14493" spans="1:4" hidden="1" x14ac:dyDescent="0.25">
      <c r="A14493" s="61" t="s">
        <v>93</v>
      </c>
      <c r="B14493" s="61" t="s">
        <v>329</v>
      </c>
      <c r="C14493">
        <v>1994</v>
      </c>
      <c r="D14493" s="61" t="s">
        <v>2240</v>
      </c>
    </row>
    <row r="14494" spans="1:4" hidden="1" x14ac:dyDescent="0.25">
      <c r="A14494" s="61" t="s">
        <v>93</v>
      </c>
      <c r="B14494" s="61" t="s">
        <v>329</v>
      </c>
      <c r="C14494">
        <v>1995</v>
      </c>
      <c r="D14494" s="61" t="s">
        <v>2240</v>
      </c>
    </row>
    <row r="14495" spans="1:4" hidden="1" x14ac:dyDescent="0.25">
      <c r="A14495" s="61" t="s">
        <v>93</v>
      </c>
      <c r="B14495" s="61" t="s">
        <v>329</v>
      </c>
      <c r="C14495">
        <v>1996</v>
      </c>
      <c r="D14495" s="61" t="s">
        <v>2240</v>
      </c>
    </row>
    <row r="14496" spans="1:4" hidden="1" x14ac:dyDescent="0.25">
      <c r="A14496" s="61" t="s">
        <v>93</v>
      </c>
      <c r="B14496" s="61" t="s">
        <v>329</v>
      </c>
      <c r="C14496">
        <v>1997</v>
      </c>
      <c r="D14496" s="61" t="s">
        <v>2240</v>
      </c>
    </row>
    <row r="14497" spans="1:4" hidden="1" x14ac:dyDescent="0.25">
      <c r="A14497" s="61" t="s">
        <v>93</v>
      </c>
      <c r="B14497" s="61" t="s">
        <v>329</v>
      </c>
      <c r="C14497">
        <v>1998</v>
      </c>
      <c r="D14497" s="61" t="s">
        <v>2240</v>
      </c>
    </row>
    <row r="14498" spans="1:4" hidden="1" x14ac:dyDescent="0.25">
      <c r="A14498" s="61" t="s">
        <v>93</v>
      </c>
      <c r="B14498" s="61" t="s">
        <v>329</v>
      </c>
      <c r="C14498">
        <v>1999</v>
      </c>
      <c r="D14498" s="61" t="s">
        <v>2240</v>
      </c>
    </row>
    <row r="14499" spans="1:4" hidden="1" x14ac:dyDescent="0.25">
      <c r="A14499" s="61" t="s">
        <v>93</v>
      </c>
      <c r="B14499" s="61" t="s">
        <v>329</v>
      </c>
      <c r="C14499">
        <v>2000</v>
      </c>
      <c r="D14499" s="61" t="s">
        <v>2568</v>
      </c>
    </row>
    <row r="14500" spans="1:4" hidden="1" x14ac:dyDescent="0.25">
      <c r="A14500" s="61" t="s">
        <v>93</v>
      </c>
      <c r="B14500" s="61" t="s">
        <v>329</v>
      </c>
      <c r="C14500">
        <v>2001</v>
      </c>
      <c r="D14500" s="61" t="s">
        <v>2568</v>
      </c>
    </row>
    <row r="14501" spans="1:4" hidden="1" x14ac:dyDescent="0.25">
      <c r="A14501" s="61" t="s">
        <v>93</v>
      </c>
      <c r="B14501" s="61" t="s">
        <v>329</v>
      </c>
      <c r="C14501">
        <v>2002</v>
      </c>
      <c r="D14501" s="61" t="s">
        <v>2568</v>
      </c>
    </row>
    <row r="14502" spans="1:4" hidden="1" x14ac:dyDescent="0.25">
      <c r="A14502" s="61" t="s">
        <v>93</v>
      </c>
      <c r="B14502" s="61" t="s">
        <v>329</v>
      </c>
      <c r="C14502">
        <v>2003</v>
      </c>
      <c r="D14502" s="61" t="s">
        <v>2568</v>
      </c>
    </row>
    <row r="14503" spans="1:4" hidden="1" x14ac:dyDescent="0.25">
      <c r="A14503" s="61" t="s">
        <v>93</v>
      </c>
      <c r="B14503" s="61" t="s">
        <v>329</v>
      </c>
      <c r="C14503">
        <v>2004</v>
      </c>
      <c r="D14503" s="61" t="s">
        <v>2568</v>
      </c>
    </row>
    <row r="14504" spans="1:4" hidden="1" x14ac:dyDescent="0.25">
      <c r="A14504" s="61" t="s">
        <v>93</v>
      </c>
      <c r="B14504" s="61" t="s">
        <v>329</v>
      </c>
      <c r="C14504">
        <v>2005</v>
      </c>
      <c r="D14504" s="61" t="s">
        <v>2568</v>
      </c>
    </row>
    <row r="14505" spans="1:4" hidden="1" x14ac:dyDescent="0.25">
      <c r="A14505" s="61" t="s">
        <v>93</v>
      </c>
      <c r="B14505" s="61" t="s">
        <v>329</v>
      </c>
      <c r="C14505">
        <v>2006</v>
      </c>
      <c r="D14505" s="61" t="s">
        <v>2471</v>
      </c>
    </row>
    <row r="14506" spans="1:4" hidden="1" x14ac:dyDescent="0.25">
      <c r="A14506" s="61" t="s">
        <v>93</v>
      </c>
      <c r="B14506" s="61" t="s">
        <v>329</v>
      </c>
      <c r="C14506">
        <v>2007</v>
      </c>
      <c r="D14506" s="61" t="s">
        <v>2471</v>
      </c>
    </row>
    <row r="14507" spans="1:4" hidden="1" x14ac:dyDescent="0.25">
      <c r="A14507" s="61" t="s">
        <v>93</v>
      </c>
      <c r="B14507" s="61" t="s">
        <v>329</v>
      </c>
      <c r="C14507">
        <v>2008</v>
      </c>
      <c r="D14507" s="61" t="s">
        <v>2471</v>
      </c>
    </row>
    <row r="14508" spans="1:4" hidden="1" x14ac:dyDescent="0.25">
      <c r="A14508" s="61" t="s">
        <v>93</v>
      </c>
      <c r="B14508" s="61" t="s">
        <v>329</v>
      </c>
      <c r="C14508">
        <v>2009</v>
      </c>
      <c r="D14508" s="61" t="s">
        <v>2246</v>
      </c>
    </row>
    <row r="14509" spans="1:4" hidden="1" x14ac:dyDescent="0.25">
      <c r="A14509" s="61" t="s">
        <v>93</v>
      </c>
      <c r="B14509" s="61" t="s">
        <v>329</v>
      </c>
      <c r="C14509">
        <v>2010</v>
      </c>
      <c r="D14509" s="61" t="s">
        <v>2100</v>
      </c>
    </row>
    <row r="14510" spans="1:4" hidden="1" x14ac:dyDescent="0.25">
      <c r="A14510" s="61" t="s">
        <v>93</v>
      </c>
      <c r="B14510" s="61" t="s">
        <v>329</v>
      </c>
      <c r="C14510">
        <v>2011</v>
      </c>
      <c r="D14510" s="61" t="s">
        <v>2100</v>
      </c>
    </row>
    <row r="14511" spans="1:4" hidden="1" x14ac:dyDescent="0.25">
      <c r="A14511" s="61" t="s">
        <v>93</v>
      </c>
      <c r="B14511" s="61" t="s">
        <v>329</v>
      </c>
      <c r="C14511">
        <v>2012</v>
      </c>
      <c r="D14511" s="61" t="s">
        <v>2100</v>
      </c>
    </row>
    <row r="14512" spans="1:4" hidden="1" x14ac:dyDescent="0.25">
      <c r="A14512" s="61" t="s">
        <v>93</v>
      </c>
      <c r="B14512" s="61" t="s">
        <v>329</v>
      </c>
      <c r="C14512">
        <v>2013</v>
      </c>
      <c r="D14512" s="61" t="s">
        <v>2073</v>
      </c>
    </row>
    <row r="14513" spans="1:4" hidden="1" x14ac:dyDescent="0.25">
      <c r="A14513" s="61" t="s">
        <v>93</v>
      </c>
      <c r="B14513" s="61" t="s">
        <v>329</v>
      </c>
      <c r="C14513">
        <v>2014</v>
      </c>
      <c r="D14513" s="61" t="s">
        <v>2073</v>
      </c>
    </row>
    <row r="14514" spans="1:4" hidden="1" x14ac:dyDescent="0.25">
      <c r="A14514" s="61" t="s">
        <v>93</v>
      </c>
      <c r="B14514" s="61" t="s">
        <v>329</v>
      </c>
      <c r="C14514">
        <v>2015</v>
      </c>
      <c r="D14514" s="61" t="s">
        <v>2144</v>
      </c>
    </row>
    <row r="14515" spans="1:4" hidden="1" x14ac:dyDescent="0.25">
      <c r="A14515" s="61" t="s">
        <v>93</v>
      </c>
      <c r="B14515" s="61" t="s">
        <v>329</v>
      </c>
      <c r="C14515">
        <v>2016</v>
      </c>
      <c r="D14515" s="61" t="s">
        <v>2073</v>
      </c>
    </row>
    <row r="14516" spans="1:4" hidden="1" x14ac:dyDescent="0.25">
      <c r="A14516" s="61" t="s">
        <v>93</v>
      </c>
      <c r="B14516" s="61" t="s">
        <v>329</v>
      </c>
      <c r="C14516">
        <v>2017</v>
      </c>
      <c r="D14516" s="61" t="s">
        <v>2658</v>
      </c>
    </row>
    <row r="14517" spans="1:4" hidden="1" x14ac:dyDescent="0.25">
      <c r="A14517" s="61" t="s">
        <v>93</v>
      </c>
      <c r="B14517" s="61" t="s">
        <v>329</v>
      </c>
      <c r="C14517">
        <v>2018</v>
      </c>
      <c r="D14517" s="61" t="s">
        <v>2202</v>
      </c>
    </row>
    <row r="14518" spans="1:4" hidden="1" x14ac:dyDescent="0.25">
      <c r="A14518" s="61" t="s">
        <v>93</v>
      </c>
      <c r="B14518" s="61" t="s">
        <v>329</v>
      </c>
      <c r="C14518">
        <v>2019</v>
      </c>
      <c r="D14518" s="61" t="s">
        <v>2200</v>
      </c>
    </row>
    <row r="14519" spans="1:4" hidden="1" x14ac:dyDescent="0.25">
      <c r="A14519" s="61" t="s">
        <v>93</v>
      </c>
      <c r="B14519" s="61" t="s">
        <v>329</v>
      </c>
      <c r="C14519">
        <v>2020</v>
      </c>
      <c r="D14519" s="61" t="s">
        <v>2658</v>
      </c>
    </row>
    <row r="14520" spans="1:4" hidden="1" x14ac:dyDescent="0.25">
      <c r="A14520" s="61" t="s">
        <v>93</v>
      </c>
      <c r="B14520" s="61" t="s">
        <v>329</v>
      </c>
      <c r="C14520">
        <v>2021</v>
      </c>
      <c r="D14520" s="61" t="s">
        <v>2100</v>
      </c>
    </row>
    <row r="14521" spans="1:4" hidden="1" x14ac:dyDescent="0.25">
      <c r="A14521" s="61" t="s">
        <v>93</v>
      </c>
      <c r="B14521" s="61" t="s">
        <v>329</v>
      </c>
      <c r="C14521">
        <v>2022</v>
      </c>
      <c r="D14521" s="61" t="s">
        <v>2568</v>
      </c>
    </row>
    <row r="14522" spans="1:4" x14ac:dyDescent="0.25">
      <c r="A14522" s="61" t="s">
        <v>93</v>
      </c>
      <c r="B14522" s="61" t="s">
        <v>329</v>
      </c>
      <c r="C14522">
        <v>2023</v>
      </c>
      <c r="D14522" s="61">
        <v>0.90800000000000003</v>
      </c>
    </row>
    <row r="14523" spans="1:4" hidden="1" x14ac:dyDescent="0.25">
      <c r="A14523" s="61" t="s">
        <v>75</v>
      </c>
      <c r="B14523" s="61" t="s">
        <v>330</v>
      </c>
      <c r="C14523">
        <v>1815</v>
      </c>
      <c r="D14523" s="61" t="s">
        <v>2237</v>
      </c>
    </row>
    <row r="14524" spans="1:4" hidden="1" x14ac:dyDescent="0.25">
      <c r="A14524" s="61" t="s">
        <v>75</v>
      </c>
      <c r="B14524" s="61" t="s">
        <v>330</v>
      </c>
      <c r="C14524">
        <v>1816</v>
      </c>
      <c r="D14524" s="61" t="s">
        <v>2237</v>
      </c>
    </row>
    <row r="14525" spans="1:4" hidden="1" x14ac:dyDescent="0.25">
      <c r="A14525" s="61" t="s">
        <v>75</v>
      </c>
      <c r="B14525" s="61" t="s">
        <v>330</v>
      </c>
      <c r="C14525">
        <v>1817</v>
      </c>
      <c r="D14525" s="61" t="s">
        <v>2237</v>
      </c>
    </row>
    <row r="14526" spans="1:4" hidden="1" x14ac:dyDescent="0.25">
      <c r="A14526" s="61" t="s">
        <v>75</v>
      </c>
      <c r="B14526" s="61" t="s">
        <v>330</v>
      </c>
      <c r="C14526">
        <v>1818</v>
      </c>
      <c r="D14526" s="61" t="s">
        <v>2237</v>
      </c>
    </row>
    <row r="14527" spans="1:4" hidden="1" x14ac:dyDescent="0.25">
      <c r="A14527" s="61" t="s">
        <v>75</v>
      </c>
      <c r="B14527" s="61" t="s">
        <v>330</v>
      </c>
      <c r="C14527">
        <v>1819</v>
      </c>
      <c r="D14527" s="61" t="s">
        <v>2237</v>
      </c>
    </row>
    <row r="14528" spans="1:4" hidden="1" x14ac:dyDescent="0.25">
      <c r="A14528" s="61" t="s">
        <v>75</v>
      </c>
      <c r="B14528" s="61" t="s">
        <v>330</v>
      </c>
      <c r="C14528">
        <v>1820</v>
      </c>
      <c r="D14528" s="61" t="s">
        <v>2237</v>
      </c>
    </row>
    <row r="14529" spans="1:4" hidden="1" x14ac:dyDescent="0.25">
      <c r="A14529" s="61" t="s">
        <v>75</v>
      </c>
      <c r="B14529" s="61" t="s">
        <v>330</v>
      </c>
      <c r="C14529">
        <v>1821</v>
      </c>
      <c r="D14529" s="61" t="s">
        <v>2237</v>
      </c>
    </row>
    <row r="14530" spans="1:4" hidden="1" x14ac:dyDescent="0.25">
      <c r="A14530" s="61" t="s">
        <v>75</v>
      </c>
      <c r="B14530" s="61" t="s">
        <v>330</v>
      </c>
      <c r="C14530">
        <v>1822</v>
      </c>
      <c r="D14530" s="61" t="s">
        <v>2237</v>
      </c>
    </row>
    <row r="14531" spans="1:4" hidden="1" x14ac:dyDescent="0.25">
      <c r="A14531" s="61" t="s">
        <v>75</v>
      </c>
      <c r="B14531" s="61" t="s">
        <v>330</v>
      </c>
      <c r="C14531">
        <v>1823</v>
      </c>
      <c r="D14531" s="61" t="s">
        <v>2237</v>
      </c>
    </row>
    <row r="14532" spans="1:4" hidden="1" x14ac:dyDescent="0.25">
      <c r="A14532" s="61" t="s">
        <v>75</v>
      </c>
      <c r="B14532" s="61" t="s">
        <v>330</v>
      </c>
      <c r="C14532">
        <v>1824</v>
      </c>
      <c r="D14532" s="61" t="s">
        <v>2237</v>
      </c>
    </row>
    <row r="14533" spans="1:4" hidden="1" x14ac:dyDescent="0.25">
      <c r="A14533" s="61" t="s">
        <v>75</v>
      </c>
      <c r="B14533" s="61" t="s">
        <v>330</v>
      </c>
      <c r="C14533">
        <v>1825</v>
      </c>
      <c r="D14533" s="61" t="s">
        <v>2237</v>
      </c>
    </row>
    <row r="14534" spans="1:4" hidden="1" x14ac:dyDescent="0.25">
      <c r="A14534" s="61" t="s">
        <v>75</v>
      </c>
      <c r="B14534" s="61" t="s">
        <v>330</v>
      </c>
      <c r="C14534">
        <v>1826</v>
      </c>
      <c r="D14534" s="61" t="s">
        <v>2237</v>
      </c>
    </row>
    <row r="14535" spans="1:4" hidden="1" x14ac:dyDescent="0.25">
      <c r="A14535" s="61" t="s">
        <v>75</v>
      </c>
      <c r="B14535" s="61" t="s">
        <v>330</v>
      </c>
      <c r="C14535">
        <v>1827</v>
      </c>
      <c r="D14535" s="61" t="s">
        <v>2237</v>
      </c>
    </row>
    <row r="14536" spans="1:4" hidden="1" x14ac:dyDescent="0.25">
      <c r="A14536" s="61" t="s">
        <v>75</v>
      </c>
      <c r="B14536" s="61" t="s">
        <v>330</v>
      </c>
      <c r="C14536">
        <v>1828</v>
      </c>
      <c r="D14536" s="61" t="s">
        <v>2237</v>
      </c>
    </row>
    <row r="14537" spans="1:4" hidden="1" x14ac:dyDescent="0.25">
      <c r="A14537" s="61" t="s">
        <v>75</v>
      </c>
      <c r="B14537" s="61" t="s">
        <v>330</v>
      </c>
      <c r="C14537">
        <v>1829</v>
      </c>
      <c r="D14537" s="61" t="s">
        <v>2237</v>
      </c>
    </row>
    <row r="14538" spans="1:4" hidden="1" x14ac:dyDescent="0.25">
      <c r="A14538" s="61" t="s">
        <v>75</v>
      </c>
      <c r="B14538" s="61" t="s">
        <v>330</v>
      </c>
      <c r="C14538">
        <v>1830</v>
      </c>
      <c r="D14538" s="61" t="s">
        <v>2237</v>
      </c>
    </row>
    <row r="14539" spans="1:4" hidden="1" x14ac:dyDescent="0.25">
      <c r="A14539" s="61" t="s">
        <v>75</v>
      </c>
      <c r="B14539" s="61" t="s">
        <v>330</v>
      </c>
      <c r="C14539">
        <v>1831</v>
      </c>
      <c r="D14539" s="61" t="s">
        <v>2237</v>
      </c>
    </row>
    <row r="14540" spans="1:4" hidden="1" x14ac:dyDescent="0.25">
      <c r="A14540" s="61" t="s">
        <v>75</v>
      </c>
      <c r="B14540" s="61" t="s">
        <v>330</v>
      </c>
      <c r="C14540">
        <v>1832</v>
      </c>
      <c r="D14540" s="61" t="s">
        <v>2237</v>
      </c>
    </row>
    <row r="14541" spans="1:4" hidden="1" x14ac:dyDescent="0.25">
      <c r="A14541" s="61" t="s">
        <v>75</v>
      </c>
      <c r="B14541" s="61" t="s">
        <v>330</v>
      </c>
      <c r="C14541">
        <v>1833</v>
      </c>
      <c r="D14541" s="61" t="s">
        <v>2237</v>
      </c>
    </row>
    <row r="14542" spans="1:4" hidden="1" x14ac:dyDescent="0.25">
      <c r="A14542" s="61" t="s">
        <v>75</v>
      </c>
      <c r="B14542" s="61" t="s">
        <v>330</v>
      </c>
      <c r="C14542">
        <v>1834</v>
      </c>
      <c r="D14542" s="61" t="s">
        <v>2237</v>
      </c>
    </row>
    <row r="14543" spans="1:4" hidden="1" x14ac:dyDescent="0.25">
      <c r="A14543" s="61" t="s">
        <v>75</v>
      </c>
      <c r="B14543" s="61" t="s">
        <v>330</v>
      </c>
      <c r="C14543">
        <v>1835</v>
      </c>
      <c r="D14543" s="61" t="s">
        <v>2237</v>
      </c>
    </row>
    <row r="14544" spans="1:4" hidden="1" x14ac:dyDescent="0.25">
      <c r="A14544" s="61" t="s">
        <v>75</v>
      </c>
      <c r="B14544" s="61" t="s">
        <v>330</v>
      </c>
      <c r="C14544">
        <v>1836</v>
      </c>
      <c r="D14544" s="61" t="s">
        <v>2237</v>
      </c>
    </row>
    <row r="14545" spans="1:4" hidden="1" x14ac:dyDescent="0.25">
      <c r="A14545" s="61" t="s">
        <v>75</v>
      </c>
      <c r="B14545" s="61" t="s">
        <v>330</v>
      </c>
      <c r="C14545">
        <v>1837</v>
      </c>
      <c r="D14545" s="61" t="s">
        <v>2237</v>
      </c>
    </row>
    <row r="14546" spans="1:4" hidden="1" x14ac:dyDescent="0.25">
      <c r="A14546" s="61" t="s">
        <v>75</v>
      </c>
      <c r="B14546" s="61" t="s">
        <v>330</v>
      </c>
      <c r="C14546">
        <v>1838</v>
      </c>
      <c r="D14546" s="61" t="s">
        <v>2237</v>
      </c>
    </row>
    <row r="14547" spans="1:4" hidden="1" x14ac:dyDescent="0.25">
      <c r="A14547" s="61" t="s">
        <v>75</v>
      </c>
      <c r="B14547" s="61" t="s">
        <v>330</v>
      </c>
      <c r="C14547">
        <v>1839</v>
      </c>
      <c r="D14547" s="61" t="s">
        <v>2237</v>
      </c>
    </row>
    <row r="14548" spans="1:4" hidden="1" x14ac:dyDescent="0.25">
      <c r="A14548" s="61" t="s">
        <v>75</v>
      </c>
      <c r="B14548" s="61" t="s">
        <v>330</v>
      </c>
      <c r="C14548">
        <v>1840</v>
      </c>
      <c r="D14548" s="61" t="s">
        <v>2237</v>
      </c>
    </row>
    <row r="14549" spans="1:4" hidden="1" x14ac:dyDescent="0.25">
      <c r="A14549" s="61" t="s">
        <v>75</v>
      </c>
      <c r="B14549" s="61" t="s">
        <v>330</v>
      </c>
      <c r="C14549">
        <v>1841</v>
      </c>
      <c r="D14549" s="61" t="s">
        <v>2237</v>
      </c>
    </row>
    <row r="14550" spans="1:4" hidden="1" x14ac:dyDescent="0.25">
      <c r="A14550" s="61" t="s">
        <v>75</v>
      </c>
      <c r="B14550" s="61" t="s">
        <v>330</v>
      </c>
      <c r="C14550">
        <v>1842</v>
      </c>
      <c r="D14550" s="61" t="s">
        <v>2237</v>
      </c>
    </row>
    <row r="14551" spans="1:4" hidden="1" x14ac:dyDescent="0.25">
      <c r="A14551" s="61" t="s">
        <v>75</v>
      </c>
      <c r="B14551" s="61" t="s">
        <v>330</v>
      </c>
      <c r="C14551">
        <v>1843</v>
      </c>
      <c r="D14551" s="61" t="s">
        <v>2237</v>
      </c>
    </row>
    <row r="14552" spans="1:4" hidden="1" x14ac:dyDescent="0.25">
      <c r="A14552" s="61" t="s">
        <v>75</v>
      </c>
      <c r="B14552" s="61" t="s">
        <v>330</v>
      </c>
      <c r="C14552">
        <v>1844</v>
      </c>
      <c r="D14552" s="61" t="s">
        <v>2237</v>
      </c>
    </row>
    <row r="14553" spans="1:4" hidden="1" x14ac:dyDescent="0.25">
      <c r="A14553" s="61" t="s">
        <v>75</v>
      </c>
      <c r="B14553" s="61" t="s">
        <v>330</v>
      </c>
      <c r="C14553">
        <v>1845</v>
      </c>
      <c r="D14553" s="61" t="s">
        <v>2237</v>
      </c>
    </row>
    <row r="14554" spans="1:4" hidden="1" x14ac:dyDescent="0.25">
      <c r="A14554" s="61" t="s">
        <v>75</v>
      </c>
      <c r="B14554" s="61" t="s">
        <v>330</v>
      </c>
      <c r="C14554">
        <v>1846</v>
      </c>
      <c r="D14554" s="61" t="s">
        <v>2237</v>
      </c>
    </row>
    <row r="14555" spans="1:4" hidden="1" x14ac:dyDescent="0.25">
      <c r="A14555" s="61" t="s">
        <v>75</v>
      </c>
      <c r="B14555" s="61" t="s">
        <v>330</v>
      </c>
      <c r="C14555">
        <v>1847</v>
      </c>
      <c r="D14555" s="61" t="s">
        <v>2237</v>
      </c>
    </row>
    <row r="14556" spans="1:4" hidden="1" x14ac:dyDescent="0.25">
      <c r="A14556" s="61" t="s">
        <v>75</v>
      </c>
      <c r="B14556" s="61" t="s">
        <v>330</v>
      </c>
      <c r="C14556">
        <v>1848</v>
      </c>
      <c r="D14556" s="61" t="s">
        <v>1728</v>
      </c>
    </row>
    <row r="14557" spans="1:4" hidden="1" x14ac:dyDescent="0.25">
      <c r="A14557" s="61" t="s">
        <v>75</v>
      </c>
      <c r="B14557" s="61" t="s">
        <v>330</v>
      </c>
      <c r="C14557">
        <v>1849</v>
      </c>
      <c r="D14557" s="61" t="s">
        <v>1728</v>
      </c>
    </row>
    <row r="14558" spans="1:4" hidden="1" x14ac:dyDescent="0.25">
      <c r="A14558" s="61" t="s">
        <v>75</v>
      </c>
      <c r="B14558" s="61" t="s">
        <v>330</v>
      </c>
      <c r="C14558">
        <v>1850</v>
      </c>
      <c r="D14558" s="61" t="s">
        <v>1728</v>
      </c>
    </row>
    <row r="14559" spans="1:4" hidden="1" x14ac:dyDescent="0.25">
      <c r="A14559" s="61" t="s">
        <v>75</v>
      </c>
      <c r="B14559" s="61" t="s">
        <v>330</v>
      </c>
      <c r="C14559">
        <v>1851</v>
      </c>
      <c r="D14559" s="61" t="s">
        <v>1728</v>
      </c>
    </row>
    <row r="14560" spans="1:4" hidden="1" x14ac:dyDescent="0.25">
      <c r="A14560" s="61" t="s">
        <v>75</v>
      </c>
      <c r="B14560" s="61" t="s">
        <v>330</v>
      </c>
      <c r="C14560">
        <v>1852</v>
      </c>
      <c r="D14560" s="61" t="s">
        <v>1728</v>
      </c>
    </row>
    <row r="14561" spans="1:4" hidden="1" x14ac:dyDescent="0.25">
      <c r="A14561" s="61" t="s">
        <v>75</v>
      </c>
      <c r="B14561" s="61" t="s">
        <v>330</v>
      </c>
      <c r="C14561">
        <v>1853</v>
      </c>
      <c r="D14561" s="61" t="s">
        <v>1728</v>
      </c>
    </row>
    <row r="14562" spans="1:4" hidden="1" x14ac:dyDescent="0.25">
      <c r="A14562" s="61" t="s">
        <v>75</v>
      </c>
      <c r="B14562" s="61" t="s">
        <v>330</v>
      </c>
      <c r="C14562">
        <v>1854</v>
      </c>
      <c r="D14562" s="61" t="s">
        <v>1728</v>
      </c>
    </row>
    <row r="14563" spans="1:4" hidden="1" x14ac:dyDescent="0.25">
      <c r="A14563" s="61" t="s">
        <v>75</v>
      </c>
      <c r="B14563" s="61" t="s">
        <v>330</v>
      </c>
      <c r="C14563">
        <v>1855</v>
      </c>
      <c r="D14563" s="61" t="s">
        <v>1728</v>
      </c>
    </row>
    <row r="14564" spans="1:4" hidden="1" x14ac:dyDescent="0.25">
      <c r="A14564" s="61" t="s">
        <v>75</v>
      </c>
      <c r="B14564" s="61" t="s">
        <v>330</v>
      </c>
      <c r="C14564">
        <v>1856</v>
      </c>
      <c r="D14564" s="61" t="s">
        <v>1728</v>
      </c>
    </row>
    <row r="14565" spans="1:4" hidden="1" x14ac:dyDescent="0.25">
      <c r="A14565" s="61" t="s">
        <v>75</v>
      </c>
      <c r="B14565" s="61" t="s">
        <v>330</v>
      </c>
      <c r="C14565">
        <v>1857</v>
      </c>
      <c r="D14565" s="61" t="s">
        <v>1728</v>
      </c>
    </row>
    <row r="14566" spans="1:4" hidden="1" x14ac:dyDescent="0.25">
      <c r="A14566" s="61" t="s">
        <v>75</v>
      </c>
      <c r="B14566" s="61" t="s">
        <v>330</v>
      </c>
      <c r="C14566">
        <v>1858</v>
      </c>
      <c r="D14566" s="61" t="s">
        <v>1728</v>
      </c>
    </row>
    <row r="14567" spans="1:4" hidden="1" x14ac:dyDescent="0.25">
      <c r="A14567" s="61" t="s">
        <v>75</v>
      </c>
      <c r="B14567" s="61" t="s">
        <v>330</v>
      </c>
      <c r="C14567">
        <v>1859</v>
      </c>
      <c r="D14567" s="61" t="s">
        <v>1728</v>
      </c>
    </row>
    <row r="14568" spans="1:4" hidden="1" x14ac:dyDescent="0.25">
      <c r="A14568" s="61" t="s">
        <v>75</v>
      </c>
      <c r="B14568" s="61" t="s">
        <v>330</v>
      </c>
      <c r="C14568">
        <v>1860</v>
      </c>
      <c r="D14568" s="61" t="s">
        <v>1728</v>
      </c>
    </row>
    <row r="14569" spans="1:4" hidden="1" x14ac:dyDescent="0.25">
      <c r="A14569" s="61" t="s">
        <v>75</v>
      </c>
      <c r="B14569" s="61" t="s">
        <v>330</v>
      </c>
      <c r="C14569">
        <v>1861</v>
      </c>
      <c r="D14569" s="61" t="s">
        <v>1728</v>
      </c>
    </row>
    <row r="14570" spans="1:4" hidden="1" x14ac:dyDescent="0.25">
      <c r="A14570" s="61" t="s">
        <v>75</v>
      </c>
      <c r="B14570" s="61" t="s">
        <v>330</v>
      </c>
      <c r="C14570">
        <v>1862</v>
      </c>
      <c r="D14570" s="61" t="s">
        <v>2518</v>
      </c>
    </row>
    <row r="14571" spans="1:4" hidden="1" x14ac:dyDescent="0.25">
      <c r="A14571" s="61" t="s">
        <v>75</v>
      </c>
      <c r="B14571" s="61" t="s">
        <v>330</v>
      </c>
      <c r="C14571">
        <v>1863</v>
      </c>
      <c r="D14571" s="61" t="s">
        <v>2518</v>
      </c>
    </row>
    <row r="14572" spans="1:4" hidden="1" x14ac:dyDescent="0.25">
      <c r="A14572" s="61" t="s">
        <v>75</v>
      </c>
      <c r="B14572" s="61" t="s">
        <v>330</v>
      </c>
      <c r="C14572">
        <v>1864</v>
      </c>
      <c r="D14572" s="61" t="s">
        <v>2518</v>
      </c>
    </row>
    <row r="14573" spans="1:4" hidden="1" x14ac:dyDescent="0.25">
      <c r="A14573" s="61" t="s">
        <v>75</v>
      </c>
      <c r="B14573" s="61" t="s">
        <v>330</v>
      </c>
      <c r="C14573">
        <v>1865</v>
      </c>
      <c r="D14573" s="61" t="s">
        <v>2518</v>
      </c>
    </row>
    <row r="14574" spans="1:4" hidden="1" x14ac:dyDescent="0.25">
      <c r="A14574" s="61" t="s">
        <v>75</v>
      </c>
      <c r="B14574" s="61" t="s">
        <v>330</v>
      </c>
      <c r="C14574">
        <v>1866</v>
      </c>
      <c r="D14574" s="61" t="s">
        <v>2518</v>
      </c>
    </row>
    <row r="14575" spans="1:4" hidden="1" x14ac:dyDescent="0.25">
      <c r="A14575" s="61" t="s">
        <v>75</v>
      </c>
      <c r="B14575" s="61" t="s">
        <v>330</v>
      </c>
      <c r="C14575">
        <v>1867</v>
      </c>
      <c r="D14575" s="61" t="s">
        <v>2518</v>
      </c>
    </row>
    <row r="14576" spans="1:4" hidden="1" x14ac:dyDescent="0.25">
      <c r="A14576" s="61" t="s">
        <v>75</v>
      </c>
      <c r="B14576" s="61" t="s">
        <v>330</v>
      </c>
      <c r="C14576">
        <v>1868</v>
      </c>
      <c r="D14576" s="61" t="s">
        <v>2518</v>
      </c>
    </row>
    <row r="14577" spans="1:4" hidden="1" x14ac:dyDescent="0.25">
      <c r="A14577" s="61" t="s">
        <v>75</v>
      </c>
      <c r="B14577" s="61" t="s">
        <v>330</v>
      </c>
      <c r="C14577">
        <v>1869</v>
      </c>
      <c r="D14577" s="61" t="s">
        <v>2518</v>
      </c>
    </row>
    <row r="14578" spans="1:4" hidden="1" x14ac:dyDescent="0.25">
      <c r="A14578" s="61" t="s">
        <v>75</v>
      </c>
      <c r="B14578" s="61" t="s">
        <v>330</v>
      </c>
      <c r="C14578">
        <v>1870</v>
      </c>
      <c r="D14578" s="61" t="s">
        <v>2935</v>
      </c>
    </row>
    <row r="14579" spans="1:4" hidden="1" x14ac:dyDescent="0.25">
      <c r="A14579" s="61" t="s">
        <v>75</v>
      </c>
      <c r="B14579" s="61" t="s">
        <v>330</v>
      </c>
      <c r="C14579">
        <v>1871</v>
      </c>
      <c r="D14579" s="61" t="s">
        <v>2398</v>
      </c>
    </row>
    <row r="14580" spans="1:4" hidden="1" x14ac:dyDescent="0.25">
      <c r="A14580" s="61" t="s">
        <v>75</v>
      </c>
      <c r="B14580" s="61" t="s">
        <v>330</v>
      </c>
      <c r="C14580">
        <v>1872</v>
      </c>
      <c r="D14580" s="61" t="s">
        <v>2398</v>
      </c>
    </row>
    <row r="14581" spans="1:4" hidden="1" x14ac:dyDescent="0.25">
      <c r="A14581" s="61" t="s">
        <v>75</v>
      </c>
      <c r="B14581" s="61" t="s">
        <v>330</v>
      </c>
      <c r="C14581">
        <v>1873</v>
      </c>
      <c r="D14581" s="61" t="s">
        <v>2398</v>
      </c>
    </row>
    <row r="14582" spans="1:4" hidden="1" x14ac:dyDescent="0.25">
      <c r="A14582" s="61" t="s">
        <v>75</v>
      </c>
      <c r="B14582" s="61" t="s">
        <v>330</v>
      </c>
      <c r="C14582">
        <v>1874</v>
      </c>
      <c r="D14582" s="61" t="s">
        <v>2398</v>
      </c>
    </row>
    <row r="14583" spans="1:4" hidden="1" x14ac:dyDescent="0.25">
      <c r="A14583" s="61" t="s">
        <v>75</v>
      </c>
      <c r="B14583" s="61" t="s">
        <v>330</v>
      </c>
      <c r="C14583">
        <v>1875</v>
      </c>
      <c r="D14583" s="61" t="s">
        <v>2398</v>
      </c>
    </row>
    <row r="14584" spans="1:4" hidden="1" x14ac:dyDescent="0.25">
      <c r="A14584" s="61" t="s">
        <v>75</v>
      </c>
      <c r="B14584" s="61" t="s">
        <v>330</v>
      </c>
      <c r="C14584">
        <v>1876</v>
      </c>
      <c r="D14584" s="61" t="s">
        <v>2398</v>
      </c>
    </row>
    <row r="14585" spans="1:4" hidden="1" x14ac:dyDescent="0.25">
      <c r="A14585" s="61" t="s">
        <v>75</v>
      </c>
      <c r="B14585" s="61" t="s">
        <v>330</v>
      </c>
      <c r="C14585">
        <v>1877</v>
      </c>
      <c r="D14585" s="61" t="s">
        <v>2398</v>
      </c>
    </row>
    <row r="14586" spans="1:4" hidden="1" x14ac:dyDescent="0.25">
      <c r="A14586" s="61" t="s">
        <v>75</v>
      </c>
      <c r="B14586" s="61" t="s">
        <v>330</v>
      </c>
      <c r="C14586">
        <v>1878</v>
      </c>
      <c r="D14586" s="61" t="s">
        <v>2517</v>
      </c>
    </row>
    <row r="14587" spans="1:4" hidden="1" x14ac:dyDescent="0.25">
      <c r="A14587" s="61" t="s">
        <v>75</v>
      </c>
      <c r="B14587" s="61" t="s">
        <v>330</v>
      </c>
      <c r="C14587">
        <v>1879</v>
      </c>
      <c r="D14587" s="61" t="s">
        <v>2517</v>
      </c>
    </row>
    <row r="14588" spans="1:4" hidden="1" x14ac:dyDescent="0.25">
      <c r="A14588" s="61" t="s">
        <v>75</v>
      </c>
      <c r="B14588" s="61" t="s">
        <v>330</v>
      </c>
      <c r="C14588">
        <v>1880</v>
      </c>
      <c r="D14588" s="61" t="s">
        <v>2422</v>
      </c>
    </row>
    <row r="14589" spans="1:4" hidden="1" x14ac:dyDescent="0.25">
      <c r="A14589" s="61" t="s">
        <v>75</v>
      </c>
      <c r="B14589" s="61" t="s">
        <v>330</v>
      </c>
      <c r="C14589">
        <v>1881</v>
      </c>
      <c r="D14589" s="61" t="s">
        <v>2422</v>
      </c>
    </row>
    <row r="14590" spans="1:4" hidden="1" x14ac:dyDescent="0.25">
      <c r="A14590" s="61" t="s">
        <v>75</v>
      </c>
      <c r="B14590" s="61" t="s">
        <v>330</v>
      </c>
      <c r="C14590">
        <v>1882</v>
      </c>
      <c r="D14590" s="61" t="s">
        <v>2422</v>
      </c>
    </row>
    <row r="14591" spans="1:4" hidden="1" x14ac:dyDescent="0.25">
      <c r="A14591" s="61" t="s">
        <v>75</v>
      </c>
      <c r="B14591" s="61" t="s">
        <v>330</v>
      </c>
      <c r="C14591">
        <v>1883</v>
      </c>
      <c r="D14591" s="61" t="s">
        <v>2422</v>
      </c>
    </row>
    <row r="14592" spans="1:4" hidden="1" x14ac:dyDescent="0.25">
      <c r="A14592" s="61" t="s">
        <v>75</v>
      </c>
      <c r="B14592" s="61" t="s">
        <v>330</v>
      </c>
      <c r="C14592">
        <v>1884</v>
      </c>
      <c r="D14592" s="61" t="s">
        <v>2422</v>
      </c>
    </row>
    <row r="14593" spans="1:4" hidden="1" x14ac:dyDescent="0.25">
      <c r="A14593" s="61" t="s">
        <v>75</v>
      </c>
      <c r="B14593" s="61" t="s">
        <v>330</v>
      </c>
      <c r="C14593">
        <v>1885</v>
      </c>
      <c r="D14593" s="61" t="s">
        <v>2422</v>
      </c>
    </row>
    <row r="14594" spans="1:4" hidden="1" x14ac:dyDescent="0.25">
      <c r="A14594" s="61" t="s">
        <v>75</v>
      </c>
      <c r="B14594" s="61" t="s">
        <v>330</v>
      </c>
      <c r="C14594">
        <v>1886</v>
      </c>
      <c r="D14594" s="61" t="s">
        <v>2422</v>
      </c>
    </row>
    <row r="14595" spans="1:4" hidden="1" x14ac:dyDescent="0.25">
      <c r="A14595" s="61" t="s">
        <v>75</v>
      </c>
      <c r="B14595" s="61" t="s">
        <v>330</v>
      </c>
      <c r="C14595">
        <v>1887</v>
      </c>
      <c r="D14595" s="61" t="s">
        <v>2422</v>
      </c>
    </row>
    <row r="14596" spans="1:4" hidden="1" x14ac:dyDescent="0.25">
      <c r="A14596" s="61" t="s">
        <v>75</v>
      </c>
      <c r="B14596" s="61" t="s">
        <v>330</v>
      </c>
      <c r="C14596">
        <v>1888</v>
      </c>
      <c r="D14596" s="61" t="s">
        <v>2422</v>
      </c>
    </row>
    <row r="14597" spans="1:4" hidden="1" x14ac:dyDescent="0.25">
      <c r="A14597" s="61" t="s">
        <v>75</v>
      </c>
      <c r="B14597" s="61" t="s">
        <v>330</v>
      </c>
      <c r="C14597">
        <v>1889</v>
      </c>
      <c r="D14597" s="61" t="s">
        <v>2422</v>
      </c>
    </row>
    <row r="14598" spans="1:4" hidden="1" x14ac:dyDescent="0.25">
      <c r="A14598" s="61" t="s">
        <v>75</v>
      </c>
      <c r="B14598" s="61" t="s">
        <v>330</v>
      </c>
      <c r="C14598">
        <v>1890</v>
      </c>
      <c r="D14598" s="61" t="s">
        <v>2515</v>
      </c>
    </row>
    <row r="14599" spans="1:4" hidden="1" x14ac:dyDescent="0.25">
      <c r="A14599" s="61" t="s">
        <v>75</v>
      </c>
      <c r="B14599" s="61" t="s">
        <v>330</v>
      </c>
      <c r="C14599">
        <v>1891</v>
      </c>
      <c r="D14599" s="61" t="s">
        <v>2515</v>
      </c>
    </row>
    <row r="14600" spans="1:4" hidden="1" x14ac:dyDescent="0.25">
      <c r="A14600" s="61" t="s">
        <v>75</v>
      </c>
      <c r="B14600" s="61" t="s">
        <v>330</v>
      </c>
      <c r="C14600">
        <v>1892</v>
      </c>
      <c r="D14600" s="61" t="s">
        <v>2601</v>
      </c>
    </row>
    <row r="14601" spans="1:4" hidden="1" x14ac:dyDescent="0.25">
      <c r="A14601" s="61" t="s">
        <v>75</v>
      </c>
      <c r="B14601" s="61" t="s">
        <v>330</v>
      </c>
      <c r="C14601">
        <v>1893</v>
      </c>
      <c r="D14601" s="61" t="s">
        <v>2601</v>
      </c>
    </row>
    <row r="14602" spans="1:4" hidden="1" x14ac:dyDescent="0.25">
      <c r="A14602" s="61" t="s">
        <v>75</v>
      </c>
      <c r="B14602" s="61" t="s">
        <v>330</v>
      </c>
      <c r="C14602">
        <v>1894</v>
      </c>
      <c r="D14602" s="61" t="s">
        <v>2601</v>
      </c>
    </row>
    <row r="14603" spans="1:4" hidden="1" x14ac:dyDescent="0.25">
      <c r="A14603" s="61" t="s">
        <v>75</v>
      </c>
      <c r="B14603" s="61" t="s">
        <v>330</v>
      </c>
      <c r="C14603">
        <v>1895</v>
      </c>
      <c r="D14603" s="61" t="s">
        <v>2601</v>
      </c>
    </row>
    <row r="14604" spans="1:4" hidden="1" x14ac:dyDescent="0.25">
      <c r="A14604" s="61" t="s">
        <v>75</v>
      </c>
      <c r="B14604" s="61" t="s">
        <v>330</v>
      </c>
      <c r="C14604">
        <v>1896</v>
      </c>
      <c r="D14604" s="61" t="s">
        <v>2601</v>
      </c>
    </row>
    <row r="14605" spans="1:4" hidden="1" x14ac:dyDescent="0.25">
      <c r="A14605" s="61" t="s">
        <v>75</v>
      </c>
      <c r="B14605" s="61" t="s">
        <v>330</v>
      </c>
      <c r="C14605">
        <v>1897</v>
      </c>
      <c r="D14605" s="61" t="s">
        <v>2601</v>
      </c>
    </row>
    <row r="14606" spans="1:4" hidden="1" x14ac:dyDescent="0.25">
      <c r="A14606" s="61" t="s">
        <v>75</v>
      </c>
      <c r="B14606" s="61" t="s">
        <v>330</v>
      </c>
      <c r="C14606">
        <v>1898</v>
      </c>
      <c r="D14606" s="61" t="s">
        <v>2543</v>
      </c>
    </row>
    <row r="14607" spans="1:4" hidden="1" x14ac:dyDescent="0.25">
      <c r="A14607" s="61" t="s">
        <v>75</v>
      </c>
      <c r="B14607" s="61" t="s">
        <v>330</v>
      </c>
      <c r="C14607">
        <v>1899</v>
      </c>
      <c r="D14607" s="61" t="s">
        <v>2543</v>
      </c>
    </row>
    <row r="14608" spans="1:4" hidden="1" x14ac:dyDescent="0.25">
      <c r="A14608" s="61" t="s">
        <v>75</v>
      </c>
      <c r="B14608" s="61" t="s">
        <v>330</v>
      </c>
      <c r="C14608">
        <v>1900</v>
      </c>
      <c r="D14608" s="61" t="s">
        <v>2514</v>
      </c>
    </row>
    <row r="14609" spans="1:4" hidden="1" x14ac:dyDescent="0.25">
      <c r="A14609" s="61" t="s">
        <v>75</v>
      </c>
      <c r="B14609" s="61" t="s">
        <v>330</v>
      </c>
      <c r="C14609">
        <v>1901</v>
      </c>
      <c r="D14609" s="61" t="s">
        <v>1830</v>
      </c>
    </row>
    <row r="14610" spans="1:4" hidden="1" x14ac:dyDescent="0.25">
      <c r="A14610" s="61" t="s">
        <v>75</v>
      </c>
      <c r="B14610" s="61" t="s">
        <v>330</v>
      </c>
      <c r="C14610">
        <v>1902</v>
      </c>
      <c r="D14610" s="61" t="s">
        <v>1830</v>
      </c>
    </row>
    <row r="14611" spans="1:4" hidden="1" x14ac:dyDescent="0.25">
      <c r="A14611" s="61" t="s">
        <v>75</v>
      </c>
      <c r="B14611" s="61" t="s">
        <v>330</v>
      </c>
      <c r="C14611">
        <v>1903</v>
      </c>
      <c r="D14611" s="61" t="s">
        <v>1830</v>
      </c>
    </row>
    <row r="14612" spans="1:4" hidden="1" x14ac:dyDescent="0.25">
      <c r="A14612" s="61" t="s">
        <v>75</v>
      </c>
      <c r="B14612" s="61" t="s">
        <v>330</v>
      </c>
      <c r="C14612">
        <v>1904</v>
      </c>
      <c r="D14612" s="61" t="s">
        <v>1830</v>
      </c>
    </row>
    <row r="14613" spans="1:4" hidden="1" x14ac:dyDescent="0.25">
      <c r="A14613" s="61" t="s">
        <v>75</v>
      </c>
      <c r="B14613" s="61" t="s">
        <v>330</v>
      </c>
      <c r="C14613">
        <v>1905</v>
      </c>
      <c r="D14613" s="61" t="s">
        <v>1830</v>
      </c>
    </row>
    <row r="14614" spans="1:4" hidden="1" x14ac:dyDescent="0.25">
      <c r="A14614" s="61" t="s">
        <v>75</v>
      </c>
      <c r="B14614" s="61" t="s">
        <v>330</v>
      </c>
      <c r="C14614">
        <v>1906</v>
      </c>
      <c r="D14614" s="61" t="s">
        <v>1830</v>
      </c>
    </row>
    <row r="14615" spans="1:4" hidden="1" x14ac:dyDescent="0.25">
      <c r="A14615" s="61" t="s">
        <v>75</v>
      </c>
      <c r="B14615" s="61" t="s">
        <v>330</v>
      </c>
      <c r="C14615">
        <v>1907</v>
      </c>
      <c r="D14615" s="61" t="s">
        <v>1830</v>
      </c>
    </row>
    <row r="14616" spans="1:4" hidden="1" x14ac:dyDescent="0.25">
      <c r="A14616" s="61" t="s">
        <v>75</v>
      </c>
      <c r="B14616" s="61" t="s">
        <v>330</v>
      </c>
      <c r="C14616">
        <v>1908</v>
      </c>
      <c r="D14616" s="61" t="s">
        <v>1830</v>
      </c>
    </row>
    <row r="14617" spans="1:4" hidden="1" x14ac:dyDescent="0.25">
      <c r="A14617" s="61" t="s">
        <v>75</v>
      </c>
      <c r="B14617" s="61" t="s">
        <v>330</v>
      </c>
      <c r="C14617">
        <v>1909</v>
      </c>
      <c r="D14617" s="61" t="s">
        <v>1830</v>
      </c>
    </row>
    <row r="14618" spans="1:4" hidden="1" x14ac:dyDescent="0.25">
      <c r="A14618" s="61" t="s">
        <v>75</v>
      </c>
      <c r="B14618" s="61" t="s">
        <v>330</v>
      </c>
      <c r="C14618">
        <v>1910</v>
      </c>
      <c r="D14618" s="61" t="s">
        <v>1830</v>
      </c>
    </row>
    <row r="14619" spans="1:4" hidden="1" x14ac:dyDescent="0.25">
      <c r="A14619" s="61" t="s">
        <v>75</v>
      </c>
      <c r="B14619" s="61" t="s">
        <v>330</v>
      </c>
      <c r="C14619">
        <v>1911</v>
      </c>
      <c r="D14619" s="61" t="s">
        <v>1830</v>
      </c>
    </row>
    <row r="14620" spans="1:4" hidden="1" x14ac:dyDescent="0.25">
      <c r="A14620" s="61" t="s">
        <v>75</v>
      </c>
      <c r="B14620" s="61" t="s">
        <v>330</v>
      </c>
      <c r="C14620">
        <v>1912</v>
      </c>
      <c r="D14620" s="61" t="s">
        <v>1830</v>
      </c>
    </row>
    <row r="14621" spans="1:4" hidden="1" x14ac:dyDescent="0.25">
      <c r="A14621" s="61" t="s">
        <v>75</v>
      </c>
      <c r="B14621" s="61" t="s">
        <v>330</v>
      </c>
      <c r="C14621">
        <v>1913</v>
      </c>
      <c r="D14621" s="61" t="s">
        <v>1830</v>
      </c>
    </row>
    <row r="14622" spans="1:4" hidden="1" x14ac:dyDescent="0.25">
      <c r="A14622" s="61" t="s">
        <v>75</v>
      </c>
      <c r="B14622" s="61" t="s">
        <v>330</v>
      </c>
      <c r="C14622">
        <v>1914</v>
      </c>
      <c r="D14622" s="61" t="s">
        <v>1829</v>
      </c>
    </row>
    <row r="14623" spans="1:4" hidden="1" x14ac:dyDescent="0.25">
      <c r="A14623" s="61" t="s">
        <v>75</v>
      </c>
      <c r="B14623" s="61" t="s">
        <v>330</v>
      </c>
      <c r="C14623">
        <v>1915</v>
      </c>
      <c r="D14623" s="61" t="s">
        <v>2369</v>
      </c>
    </row>
    <row r="14624" spans="1:4" hidden="1" x14ac:dyDescent="0.25">
      <c r="A14624" s="61" t="s">
        <v>75</v>
      </c>
      <c r="B14624" s="61" t="s">
        <v>330</v>
      </c>
      <c r="C14624">
        <v>1916</v>
      </c>
      <c r="D14624" s="61" t="s">
        <v>2517</v>
      </c>
    </row>
    <row r="14625" spans="1:4" hidden="1" x14ac:dyDescent="0.25">
      <c r="A14625" s="61" t="s">
        <v>75</v>
      </c>
      <c r="B14625" s="61" t="s">
        <v>330</v>
      </c>
      <c r="C14625">
        <v>1917</v>
      </c>
      <c r="D14625" s="61" t="s">
        <v>2517</v>
      </c>
    </row>
    <row r="14626" spans="1:4" hidden="1" x14ac:dyDescent="0.25">
      <c r="A14626" s="61" t="s">
        <v>75</v>
      </c>
      <c r="B14626" s="61" t="s">
        <v>330</v>
      </c>
      <c r="C14626">
        <v>1918</v>
      </c>
      <c r="D14626" s="61" t="s">
        <v>2517</v>
      </c>
    </row>
    <row r="14627" spans="1:4" hidden="1" x14ac:dyDescent="0.25">
      <c r="A14627" s="61" t="s">
        <v>75</v>
      </c>
      <c r="B14627" s="61" t="s">
        <v>330</v>
      </c>
      <c r="C14627">
        <v>1919</v>
      </c>
      <c r="D14627" s="61" t="s">
        <v>2392</v>
      </c>
    </row>
    <row r="14628" spans="1:4" hidden="1" x14ac:dyDescent="0.25">
      <c r="A14628" s="61" t="s">
        <v>75</v>
      </c>
      <c r="B14628" s="61" t="s">
        <v>330</v>
      </c>
      <c r="C14628">
        <v>1920</v>
      </c>
      <c r="D14628" s="61" t="s">
        <v>1829</v>
      </c>
    </row>
    <row r="14629" spans="1:4" hidden="1" x14ac:dyDescent="0.25">
      <c r="A14629" s="61" t="s">
        <v>75</v>
      </c>
      <c r="B14629" s="61" t="s">
        <v>330</v>
      </c>
      <c r="C14629">
        <v>1921</v>
      </c>
      <c r="D14629" s="61" t="s">
        <v>1829</v>
      </c>
    </row>
    <row r="14630" spans="1:4" hidden="1" x14ac:dyDescent="0.25">
      <c r="A14630" s="61" t="s">
        <v>75</v>
      </c>
      <c r="B14630" s="61" t="s">
        <v>330</v>
      </c>
      <c r="C14630">
        <v>1922</v>
      </c>
      <c r="D14630" s="61" t="s">
        <v>2403</v>
      </c>
    </row>
    <row r="14631" spans="1:4" hidden="1" x14ac:dyDescent="0.25">
      <c r="A14631" s="61" t="s">
        <v>75</v>
      </c>
      <c r="B14631" s="61" t="s">
        <v>330</v>
      </c>
      <c r="C14631">
        <v>1923</v>
      </c>
      <c r="D14631" s="61" t="s">
        <v>2655</v>
      </c>
    </row>
    <row r="14632" spans="1:4" hidden="1" x14ac:dyDescent="0.25">
      <c r="A14632" s="61" t="s">
        <v>75</v>
      </c>
      <c r="B14632" s="61" t="s">
        <v>330</v>
      </c>
      <c r="C14632">
        <v>1924</v>
      </c>
      <c r="D14632" s="61" t="s">
        <v>2292</v>
      </c>
    </row>
    <row r="14633" spans="1:4" hidden="1" x14ac:dyDescent="0.25">
      <c r="A14633" s="61" t="s">
        <v>75</v>
      </c>
      <c r="B14633" s="61" t="s">
        <v>330</v>
      </c>
      <c r="C14633">
        <v>1925</v>
      </c>
      <c r="D14633" s="61" t="s">
        <v>2318</v>
      </c>
    </row>
    <row r="14634" spans="1:4" hidden="1" x14ac:dyDescent="0.25">
      <c r="A14634" s="61" t="s">
        <v>75</v>
      </c>
      <c r="B14634" s="61" t="s">
        <v>330</v>
      </c>
      <c r="C14634">
        <v>1926</v>
      </c>
      <c r="D14634" s="61" t="s">
        <v>2227</v>
      </c>
    </row>
    <row r="14635" spans="1:4" hidden="1" x14ac:dyDescent="0.25">
      <c r="A14635" s="61" t="s">
        <v>75</v>
      </c>
      <c r="B14635" s="61" t="s">
        <v>330</v>
      </c>
      <c r="C14635">
        <v>1927</v>
      </c>
      <c r="D14635" s="61" t="s">
        <v>2660</v>
      </c>
    </row>
    <row r="14636" spans="1:4" hidden="1" x14ac:dyDescent="0.25">
      <c r="A14636" s="61" t="s">
        <v>75</v>
      </c>
      <c r="B14636" s="61" t="s">
        <v>330</v>
      </c>
      <c r="C14636">
        <v>1928</v>
      </c>
      <c r="D14636" s="61" t="s">
        <v>2660</v>
      </c>
    </row>
    <row r="14637" spans="1:4" hidden="1" x14ac:dyDescent="0.25">
      <c r="A14637" s="61" t="s">
        <v>75</v>
      </c>
      <c r="B14637" s="61" t="s">
        <v>330</v>
      </c>
      <c r="C14637">
        <v>1929</v>
      </c>
      <c r="D14637" s="61" t="s">
        <v>2660</v>
      </c>
    </row>
    <row r="14638" spans="1:4" hidden="1" x14ac:dyDescent="0.25">
      <c r="A14638" s="61" t="s">
        <v>75</v>
      </c>
      <c r="B14638" s="61" t="s">
        <v>330</v>
      </c>
      <c r="C14638">
        <v>1930</v>
      </c>
      <c r="D14638" s="61" t="s">
        <v>2226</v>
      </c>
    </row>
    <row r="14639" spans="1:4" hidden="1" x14ac:dyDescent="0.25">
      <c r="A14639" s="61" t="s">
        <v>75</v>
      </c>
      <c r="B14639" s="61" t="s">
        <v>330</v>
      </c>
      <c r="C14639">
        <v>1931</v>
      </c>
      <c r="D14639" s="61" t="s">
        <v>2226</v>
      </c>
    </row>
    <row r="14640" spans="1:4" hidden="1" x14ac:dyDescent="0.25">
      <c r="A14640" s="61" t="s">
        <v>75</v>
      </c>
      <c r="B14640" s="61" t="s">
        <v>330</v>
      </c>
      <c r="C14640">
        <v>1932</v>
      </c>
      <c r="D14640" s="61" t="s">
        <v>2226</v>
      </c>
    </row>
    <row r="14641" spans="1:4" hidden="1" x14ac:dyDescent="0.25">
      <c r="A14641" s="61" t="s">
        <v>75</v>
      </c>
      <c r="B14641" s="61" t="s">
        <v>330</v>
      </c>
      <c r="C14641">
        <v>1933</v>
      </c>
      <c r="D14641" s="61" t="s">
        <v>2223</v>
      </c>
    </row>
    <row r="14642" spans="1:4" hidden="1" x14ac:dyDescent="0.25">
      <c r="A14642" s="61" t="s">
        <v>75</v>
      </c>
      <c r="B14642" s="61" t="s">
        <v>330</v>
      </c>
      <c r="C14642">
        <v>1934</v>
      </c>
      <c r="D14642" s="61" t="s">
        <v>2223</v>
      </c>
    </row>
    <row r="14643" spans="1:4" hidden="1" x14ac:dyDescent="0.25">
      <c r="A14643" s="61" t="s">
        <v>75</v>
      </c>
      <c r="B14643" s="61" t="s">
        <v>330</v>
      </c>
      <c r="C14643">
        <v>1935</v>
      </c>
      <c r="D14643" s="61" t="s">
        <v>2223</v>
      </c>
    </row>
    <row r="14644" spans="1:4" hidden="1" x14ac:dyDescent="0.25">
      <c r="A14644" s="61" t="s">
        <v>75</v>
      </c>
      <c r="B14644" s="61" t="s">
        <v>330</v>
      </c>
      <c r="C14644">
        <v>1936</v>
      </c>
      <c r="D14644" s="61" t="s">
        <v>2223</v>
      </c>
    </row>
    <row r="14645" spans="1:4" hidden="1" x14ac:dyDescent="0.25">
      <c r="A14645" s="61" t="s">
        <v>75</v>
      </c>
      <c r="B14645" s="61" t="s">
        <v>330</v>
      </c>
      <c r="C14645">
        <v>1937</v>
      </c>
      <c r="D14645" s="61" t="s">
        <v>2223</v>
      </c>
    </row>
    <row r="14646" spans="1:4" hidden="1" x14ac:dyDescent="0.25">
      <c r="A14646" s="61" t="s">
        <v>75</v>
      </c>
      <c r="B14646" s="61" t="s">
        <v>330</v>
      </c>
      <c r="C14646">
        <v>1938</v>
      </c>
      <c r="D14646" s="61" t="s">
        <v>2223</v>
      </c>
    </row>
    <row r="14647" spans="1:4" hidden="1" x14ac:dyDescent="0.25">
      <c r="A14647" s="61" t="s">
        <v>75</v>
      </c>
      <c r="B14647" s="61" t="s">
        <v>330</v>
      </c>
      <c r="C14647">
        <v>1939</v>
      </c>
      <c r="D14647" s="61" t="s">
        <v>2223</v>
      </c>
    </row>
    <row r="14648" spans="1:4" hidden="1" x14ac:dyDescent="0.25">
      <c r="A14648" s="61" t="s">
        <v>75</v>
      </c>
      <c r="B14648" s="61" t="s">
        <v>330</v>
      </c>
      <c r="C14648">
        <v>1940</v>
      </c>
      <c r="D14648" s="61" t="s">
        <v>2180</v>
      </c>
    </row>
    <row r="14649" spans="1:4" hidden="1" x14ac:dyDescent="0.25">
      <c r="A14649" s="61" t="s">
        <v>75</v>
      </c>
      <c r="B14649" s="61" t="s">
        <v>330</v>
      </c>
      <c r="C14649">
        <v>1941</v>
      </c>
      <c r="D14649" s="61" t="s">
        <v>2180</v>
      </c>
    </row>
    <row r="14650" spans="1:4" hidden="1" x14ac:dyDescent="0.25">
      <c r="A14650" s="61" t="s">
        <v>75</v>
      </c>
      <c r="B14650" s="61" t="s">
        <v>330</v>
      </c>
      <c r="C14650">
        <v>1942</v>
      </c>
      <c r="D14650" s="61" t="s">
        <v>2180</v>
      </c>
    </row>
    <row r="14651" spans="1:4" hidden="1" x14ac:dyDescent="0.25">
      <c r="A14651" s="61" t="s">
        <v>75</v>
      </c>
      <c r="B14651" s="61" t="s">
        <v>330</v>
      </c>
      <c r="C14651">
        <v>1943</v>
      </c>
      <c r="D14651" s="61" t="s">
        <v>2226</v>
      </c>
    </row>
    <row r="14652" spans="1:4" hidden="1" x14ac:dyDescent="0.25">
      <c r="A14652" s="61" t="s">
        <v>75</v>
      </c>
      <c r="B14652" s="61" t="s">
        <v>330</v>
      </c>
      <c r="C14652">
        <v>1944</v>
      </c>
      <c r="D14652" s="61" t="s">
        <v>1709</v>
      </c>
    </row>
    <row r="14653" spans="1:4" hidden="1" x14ac:dyDescent="0.25">
      <c r="A14653" s="61" t="s">
        <v>75</v>
      </c>
      <c r="B14653" s="61" t="s">
        <v>330</v>
      </c>
      <c r="C14653">
        <v>1945</v>
      </c>
      <c r="D14653" s="61" t="s">
        <v>2135</v>
      </c>
    </row>
    <row r="14654" spans="1:4" hidden="1" x14ac:dyDescent="0.25">
      <c r="A14654" s="61" t="s">
        <v>75</v>
      </c>
      <c r="B14654" s="61" t="s">
        <v>330</v>
      </c>
      <c r="C14654">
        <v>1946</v>
      </c>
      <c r="D14654" s="61" t="s">
        <v>2276</v>
      </c>
    </row>
    <row r="14655" spans="1:4" hidden="1" x14ac:dyDescent="0.25">
      <c r="A14655" s="61" t="s">
        <v>75</v>
      </c>
      <c r="B14655" s="61" t="s">
        <v>330</v>
      </c>
      <c r="C14655">
        <v>1947</v>
      </c>
      <c r="D14655" s="61" t="s">
        <v>2522</v>
      </c>
    </row>
    <row r="14656" spans="1:4" hidden="1" x14ac:dyDescent="0.25">
      <c r="A14656" s="61" t="s">
        <v>75</v>
      </c>
      <c r="B14656" s="61" t="s">
        <v>330</v>
      </c>
      <c r="C14656">
        <v>1948</v>
      </c>
      <c r="D14656" s="61" t="s">
        <v>2490</v>
      </c>
    </row>
    <row r="14657" spans="1:4" hidden="1" x14ac:dyDescent="0.25">
      <c r="A14657" s="61" t="s">
        <v>75</v>
      </c>
      <c r="B14657" s="61" t="s">
        <v>330</v>
      </c>
      <c r="C14657">
        <v>1949</v>
      </c>
      <c r="D14657" s="61" t="s">
        <v>2490</v>
      </c>
    </row>
    <row r="14658" spans="1:4" hidden="1" x14ac:dyDescent="0.25">
      <c r="A14658" s="61" t="s">
        <v>75</v>
      </c>
      <c r="B14658" s="61" t="s">
        <v>330</v>
      </c>
      <c r="C14658">
        <v>1950</v>
      </c>
      <c r="D14658" s="61" t="s">
        <v>2490</v>
      </c>
    </row>
    <row r="14659" spans="1:4" hidden="1" x14ac:dyDescent="0.25">
      <c r="A14659" s="61" t="s">
        <v>75</v>
      </c>
      <c r="B14659" s="61" t="s">
        <v>330</v>
      </c>
      <c r="C14659">
        <v>1951</v>
      </c>
      <c r="D14659" s="61" t="s">
        <v>2490</v>
      </c>
    </row>
    <row r="14660" spans="1:4" hidden="1" x14ac:dyDescent="0.25">
      <c r="A14660" s="61" t="s">
        <v>75</v>
      </c>
      <c r="B14660" s="61" t="s">
        <v>330</v>
      </c>
      <c r="C14660">
        <v>1952</v>
      </c>
      <c r="D14660" s="61" t="s">
        <v>2490</v>
      </c>
    </row>
    <row r="14661" spans="1:4" hidden="1" x14ac:dyDescent="0.25">
      <c r="A14661" s="61" t="s">
        <v>75</v>
      </c>
      <c r="B14661" s="61" t="s">
        <v>330</v>
      </c>
      <c r="C14661">
        <v>1953</v>
      </c>
      <c r="D14661" s="61" t="s">
        <v>2490</v>
      </c>
    </row>
    <row r="14662" spans="1:4" hidden="1" x14ac:dyDescent="0.25">
      <c r="A14662" s="61" t="s">
        <v>75</v>
      </c>
      <c r="B14662" s="61" t="s">
        <v>330</v>
      </c>
      <c r="C14662">
        <v>1954</v>
      </c>
      <c r="D14662" s="61" t="s">
        <v>2490</v>
      </c>
    </row>
    <row r="14663" spans="1:4" hidden="1" x14ac:dyDescent="0.25">
      <c r="A14663" s="61" t="s">
        <v>75</v>
      </c>
      <c r="B14663" s="61" t="s">
        <v>330</v>
      </c>
      <c r="C14663">
        <v>1955</v>
      </c>
      <c r="D14663" s="61" t="s">
        <v>2490</v>
      </c>
    </row>
    <row r="14664" spans="1:4" hidden="1" x14ac:dyDescent="0.25">
      <c r="A14664" s="61" t="s">
        <v>75</v>
      </c>
      <c r="B14664" s="61" t="s">
        <v>330</v>
      </c>
      <c r="C14664">
        <v>1956</v>
      </c>
      <c r="D14664" s="61" t="s">
        <v>2286</v>
      </c>
    </row>
    <row r="14665" spans="1:4" hidden="1" x14ac:dyDescent="0.25">
      <c r="A14665" s="61" t="s">
        <v>75</v>
      </c>
      <c r="B14665" s="61" t="s">
        <v>330</v>
      </c>
      <c r="C14665">
        <v>1957</v>
      </c>
      <c r="D14665" s="61" t="s">
        <v>2286</v>
      </c>
    </row>
    <row r="14666" spans="1:4" hidden="1" x14ac:dyDescent="0.25">
      <c r="A14666" s="61" t="s">
        <v>75</v>
      </c>
      <c r="B14666" s="61" t="s">
        <v>330</v>
      </c>
      <c r="C14666">
        <v>1958</v>
      </c>
      <c r="D14666" s="61" t="s">
        <v>2286</v>
      </c>
    </row>
    <row r="14667" spans="1:4" hidden="1" x14ac:dyDescent="0.25">
      <c r="A14667" s="61" t="s">
        <v>75</v>
      </c>
      <c r="B14667" s="61" t="s">
        <v>330</v>
      </c>
      <c r="C14667">
        <v>1959</v>
      </c>
      <c r="D14667" s="61" t="s">
        <v>2488</v>
      </c>
    </row>
    <row r="14668" spans="1:4" hidden="1" x14ac:dyDescent="0.25">
      <c r="A14668" s="61" t="s">
        <v>75</v>
      </c>
      <c r="B14668" s="61" t="s">
        <v>330</v>
      </c>
      <c r="C14668">
        <v>1960</v>
      </c>
      <c r="D14668" s="61" t="s">
        <v>2374</v>
      </c>
    </row>
    <row r="14669" spans="1:4" hidden="1" x14ac:dyDescent="0.25">
      <c r="A14669" s="61" t="s">
        <v>75</v>
      </c>
      <c r="B14669" s="61" t="s">
        <v>330</v>
      </c>
      <c r="C14669">
        <v>1961</v>
      </c>
      <c r="D14669" s="61" t="s">
        <v>2374</v>
      </c>
    </row>
    <row r="14670" spans="1:4" hidden="1" x14ac:dyDescent="0.25">
      <c r="A14670" s="61" t="s">
        <v>75</v>
      </c>
      <c r="B14670" s="61" t="s">
        <v>330</v>
      </c>
      <c r="C14670">
        <v>1962</v>
      </c>
      <c r="D14670" s="61" t="s">
        <v>2374</v>
      </c>
    </row>
    <row r="14671" spans="1:4" hidden="1" x14ac:dyDescent="0.25">
      <c r="A14671" s="61" t="s">
        <v>75</v>
      </c>
      <c r="B14671" s="61" t="s">
        <v>330</v>
      </c>
      <c r="C14671">
        <v>1963</v>
      </c>
      <c r="D14671" s="61" t="s">
        <v>2584</v>
      </c>
    </row>
    <row r="14672" spans="1:4" hidden="1" x14ac:dyDescent="0.25">
      <c r="A14672" s="61" t="s">
        <v>75</v>
      </c>
      <c r="B14672" s="61" t="s">
        <v>330</v>
      </c>
      <c r="C14672">
        <v>1964</v>
      </c>
      <c r="D14672" s="61" t="s">
        <v>2584</v>
      </c>
    </row>
    <row r="14673" spans="1:4" hidden="1" x14ac:dyDescent="0.25">
      <c r="A14673" s="61" t="s">
        <v>75</v>
      </c>
      <c r="B14673" s="61" t="s">
        <v>330</v>
      </c>
      <c r="C14673">
        <v>1965</v>
      </c>
      <c r="D14673" s="61" t="s">
        <v>2584</v>
      </c>
    </row>
    <row r="14674" spans="1:4" hidden="1" x14ac:dyDescent="0.25">
      <c r="A14674" s="61" t="s">
        <v>75</v>
      </c>
      <c r="B14674" s="61" t="s">
        <v>330</v>
      </c>
      <c r="C14674">
        <v>1966</v>
      </c>
      <c r="D14674" s="61" t="s">
        <v>2584</v>
      </c>
    </row>
    <row r="14675" spans="1:4" hidden="1" x14ac:dyDescent="0.25">
      <c r="A14675" s="61" t="s">
        <v>75</v>
      </c>
      <c r="B14675" s="61" t="s">
        <v>330</v>
      </c>
      <c r="C14675">
        <v>1967</v>
      </c>
      <c r="D14675" s="61" t="s">
        <v>2584</v>
      </c>
    </row>
    <row r="14676" spans="1:4" hidden="1" x14ac:dyDescent="0.25">
      <c r="A14676" s="61" t="s">
        <v>75</v>
      </c>
      <c r="B14676" s="61" t="s">
        <v>330</v>
      </c>
      <c r="C14676">
        <v>1968</v>
      </c>
      <c r="D14676" s="61" t="s">
        <v>2377</v>
      </c>
    </row>
    <row r="14677" spans="1:4" hidden="1" x14ac:dyDescent="0.25">
      <c r="A14677" s="61" t="s">
        <v>75</v>
      </c>
      <c r="B14677" s="61" t="s">
        <v>330</v>
      </c>
      <c r="C14677">
        <v>1969</v>
      </c>
      <c r="D14677" s="61" t="s">
        <v>2377</v>
      </c>
    </row>
    <row r="14678" spans="1:4" hidden="1" x14ac:dyDescent="0.25">
      <c r="A14678" s="61" t="s">
        <v>75</v>
      </c>
      <c r="B14678" s="61" t="s">
        <v>330</v>
      </c>
      <c r="C14678">
        <v>1970</v>
      </c>
      <c r="D14678" s="61" t="s">
        <v>2140</v>
      </c>
    </row>
    <row r="14679" spans="1:4" hidden="1" x14ac:dyDescent="0.25">
      <c r="A14679" s="61" t="s">
        <v>75</v>
      </c>
      <c r="B14679" s="61" t="s">
        <v>330</v>
      </c>
      <c r="C14679">
        <v>1971</v>
      </c>
      <c r="D14679" s="61" t="s">
        <v>2194</v>
      </c>
    </row>
    <row r="14680" spans="1:4" hidden="1" x14ac:dyDescent="0.25">
      <c r="A14680" s="61" t="s">
        <v>75</v>
      </c>
      <c r="B14680" s="61" t="s">
        <v>330</v>
      </c>
      <c r="C14680">
        <v>1972</v>
      </c>
      <c r="D14680" s="61" t="s">
        <v>2194</v>
      </c>
    </row>
    <row r="14681" spans="1:4" hidden="1" x14ac:dyDescent="0.25">
      <c r="A14681" s="61" t="s">
        <v>75</v>
      </c>
      <c r="B14681" s="61" t="s">
        <v>330</v>
      </c>
      <c r="C14681">
        <v>1973</v>
      </c>
      <c r="D14681" s="61" t="s">
        <v>2142</v>
      </c>
    </row>
    <row r="14682" spans="1:4" hidden="1" x14ac:dyDescent="0.25">
      <c r="A14682" s="61" t="s">
        <v>75</v>
      </c>
      <c r="B14682" s="61" t="s">
        <v>330</v>
      </c>
      <c r="C14682">
        <v>1974</v>
      </c>
      <c r="D14682" s="61" t="s">
        <v>2142</v>
      </c>
    </row>
    <row r="14683" spans="1:4" hidden="1" x14ac:dyDescent="0.25">
      <c r="A14683" s="61" t="s">
        <v>75</v>
      </c>
      <c r="B14683" s="61" t="s">
        <v>330</v>
      </c>
      <c r="C14683">
        <v>1975</v>
      </c>
      <c r="D14683" s="61" t="s">
        <v>2142</v>
      </c>
    </row>
    <row r="14684" spans="1:4" hidden="1" x14ac:dyDescent="0.25">
      <c r="A14684" s="61" t="s">
        <v>75</v>
      </c>
      <c r="B14684" s="61" t="s">
        <v>330</v>
      </c>
      <c r="C14684">
        <v>1976</v>
      </c>
      <c r="D14684" s="61" t="s">
        <v>2349</v>
      </c>
    </row>
    <row r="14685" spans="1:4" hidden="1" x14ac:dyDescent="0.25">
      <c r="A14685" s="61" t="s">
        <v>75</v>
      </c>
      <c r="B14685" s="61" t="s">
        <v>330</v>
      </c>
      <c r="C14685">
        <v>1977</v>
      </c>
      <c r="D14685" s="61" t="s">
        <v>2349</v>
      </c>
    </row>
    <row r="14686" spans="1:4" hidden="1" x14ac:dyDescent="0.25">
      <c r="A14686" s="61" t="s">
        <v>75</v>
      </c>
      <c r="B14686" s="61" t="s">
        <v>330</v>
      </c>
      <c r="C14686">
        <v>1978</v>
      </c>
      <c r="D14686" s="61" t="s">
        <v>2349</v>
      </c>
    </row>
    <row r="14687" spans="1:4" hidden="1" x14ac:dyDescent="0.25">
      <c r="A14687" s="61" t="s">
        <v>75</v>
      </c>
      <c r="B14687" s="61" t="s">
        <v>330</v>
      </c>
      <c r="C14687">
        <v>1979</v>
      </c>
      <c r="D14687" s="61" t="s">
        <v>1244</v>
      </c>
    </row>
    <row r="14688" spans="1:4" hidden="1" x14ac:dyDescent="0.25">
      <c r="A14688" s="61" t="s">
        <v>75</v>
      </c>
      <c r="B14688" s="61" t="s">
        <v>330</v>
      </c>
      <c r="C14688">
        <v>1980</v>
      </c>
      <c r="D14688" s="61" t="s">
        <v>2192</v>
      </c>
    </row>
    <row r="14689" spans="1:4" hidden="1" x14ac:dyDescent="0.25">
      <c r="A14689" s="61" t="s">
        <v>75</v>
      </c>
      <c r="B14689" s="61" t="s">
        <v>330</v>
      </c>
      <c r="C14689">
        <v>1981</v>
      </c>
      <c r="D14689" s="61" t="s">
        <v>2527</v>
      </c>
    </row>
    <row r="14690" spans="1:4" hidden="1" x14ac:dyDescent="0.25">
      <c r="A14690" s="61" t="s">
        <v>75</v>
      </c>
      <c r="B14690" s="61" t="s">
        <v>330</v>
      </c>
      <c r="C14690">
        <v>1982</v>
      </c>
      <c r="D14690" s="61" t="s">
        <v>2908</v>
      </c>
    </row>
    <row r="14691" spans="1:4" hidden="1" x14ac:dyDescent="0.25">
      <c r="A14691" s="61" t="s">
        <v>75</v>
      </c>
      <c r="B14691" s="61" t="s">
        <v>330</v>
      </c>
      <c r="C14691">
        <v>1983</v>
      </c>
      <c r="D14691" s="61" t="s">
        <v>2908</v>
      </c>
    </row>
    <row r="14692" spans="1:4" hidden="1" x14ac:dyDescent="0.25">
      <c r="A14692" s="61" t="s">
        <v>75</v>
      </c>
      <c r="B14692" s="61" t="s">
        <v>330</v>
      </c>
      <c r="C14692">
        <v>1984</v>
      </c>
      <c r="D14692" s="61" t="s">
        <v>2908</v>
      </c>
    </row>
    <row r="14693" spans="1:4" hidden="1" x14ac:dyDescent="0.25">
      <c r="A14693" s="61" t="s">
        <v>75</v>
      </c>
      <c r="B14693" s="61" t="s">
        <v>330</v>
      </c>
      <c r="C14693">
        <v>1985</v>
      </c>
      <c r="D14693" s="61" t="s">
        <v>2908</v>
      </c>
    </row>
    <row r="14694" spans="1:4" hidden="1" x14ac:dyDescent="0.25">
      <c r="A14694" s="61" t="s">
        <v>75</v>
      </c>
      <c r="B14694" s="61" t="s">
        <v>330</v>
      </c>
      <c r="C14694">
        <v>1986</v>
      </c>
      <c r="D14694" s="61" t="s">
        <v>2908</v>
      </c>
    </row>
    <row r="14695" spans="1:4" hidden="1" x14ac:dyDescent="0.25">
      <c r="A14695" s="61" t="s">
        <v>75</v>
      </c>
      <c r="B14695" s="61" t="s">
        <v>330</v>
      </c>
      <c r="C14695">
        <v>1987</v>
      </c>
      <c r="D14695" s="61" t="s">
        <v>2195</v>
      </c>
    </row>
    <row r="14696" spans="1:4" hidden="1" x14ac:dyDescent="0.25">
      <c r="A14696" s="61" t="s">
        <v>75</v>
      </c>
      <c r="B14696" s="61" t="s">
        <v>330</v>
      </c>
      <c r="C14696">
        <v>1988</v>
      </c>
      <c r="D14696" s="61" t="s">
        <v>2195</v>
      </c>
    </row>
    <row r="14697" spans="1:4" hidden="1" x14ac:dyDescent="0.25">
      <c r="A14697" s="61" t="s">
        <v>75</v>
      </c>
      <c r="B14697" s="61" t="s">
        <v>330</v>
      </c>
      <c r="C14697">
        <v>1989</v>
      </c>
      <c r="D14697" s="61" t="s">
        <v>2194</v>
      </c>
    </row>
    <row r="14698" spans="1:4" hidden="1" x14ac:dyDescent="0.25">
      <c r="A14698" s="61" t="s">
        <v>75</v>
      </c>
      <c r="B14698" s="61" t="s">
        <v>330</v>
      </c>
      <c r="C14698">
        <v>1990</v>
      </c>
      <c r="D14698" s="61" t="s">
        <v>2908</v>
      </c>
    </row>
    <row r="14699" spans="1:4" hidden="1" x14ac:dyDescent="0.25">
      <c r="A14699" s="61" t="s">
        <v>75</v>
      </c>
      <c r="B14699" s="61" t="s">
        <v>330</v>
      </c>
      <c r="C14699">
        <v>1991</v>
      </c>
      <c r="D14699" s="61" t="s">
        <v>2483</v>
      </c>
    </row>
    <row r="14700" spans="1:4" hidden="1" x14ac:dyDescent="0.25">
      <c r="A14700" s="61" t="s">
        <v>75</v>
      </c>
      <c r="B14700" s="61" t="s">
        <v>330</v>
      </c>
      <c r="C14700">
        <v>1992</v>
      </c>
      <c r="D14700" s="61" t="s">
        <v>2350</v>
      </c>
    </row>
    <row r="14701" spans="1:4" hidden="1" x14ac:dyDescent="0.25">
      <c r="A14701" s="61" t="s">
        <v>75</v>
      </c>
      <c r="B14701" s="61" t="s">
        <v>330</v>
      </c>
      <c r="C14701">
        <v>1993</v>
      </c>
      <c r="D14701" s="61" t="s">
        <v>2936</v>
      </c>
    </row>
    <row r="14702" spans="1:4" hidden="1" x14ac:dyDescent="0.25">
      <c r="A14702" s="61" t="s">
        <v>75</v>
      </c>
      <c r="B14702" s="61" t="s">
        <v>330</v>
      </c>
      <c r="C14702">
        <v>1994</v>
      </c>
      <c r="D14702" s="61" t="s">
        <v>2140</v>
      </c>
    </row>
    <row r="14703" spans="1:4" hidden="1" x14ac:dyDescent="0.25">
      <c r="A14703" s="61" t="s">
        <v>75</v>
      </c>
      <c r="B14703" s="61" t="s">
        <v>330</v>
      </c>
      <c r="C14703">
        <v>1995</v>
      </c>
      <c r="D14703" s="61" t="s">
        <v>2484</v>
      </c>
    </row>
    <row r="14704" spans="1:4" hidden="1" x14ac:dyDescent="0.25">
      <c r="A14704" s="61" t="s">
        <v>75</v>
      </c>
      <c r="B14704" s="61" t="s">
        <v>330</v>
      </c>
      <c r="C14704">
        <v>1996</v>
      </c>
      <c r="D14704" s="61" t="s">
        <v>2606</v>
      </c>
    </row>
    <row r="14705" spans="1:4" hidden="1" x14ac:dyDescent="0.25">
      <c r="A14705" s="61" t="s">
        <v>75</v>
      </c>
      <c r="B14705" s="61" t="s">
        <v>330</v>
      </c>
      <c r="C14705">
        <v>1997</v>
      </c>
      <c r="D14705" s="61" t="s">
        <v>2606</v>
      </c>
    </row>
    <row r="14706" spans="1:4" hidden="1" x14ac:dyDescent="0.25">
      <c r="A14706" s="61" t="s">
        <v>75</v>
      </c>
      <c r="B14706" s="61" t="s">
        <v>330</v>
      </c>
      <c r="C14706">
        <v>1998</v>
      </c>
      <c r="D14706" s="61" t="s">
        <v>2606</v>
      </c>
    </row>
    <row r="14707" spans="1:4" hidden="1" x14ac:dyDescent="0.25">
      <c r="A14707" s="61" t="s">
        <v>75</v>
      </c>
      <c r="B14707" s="61" t="s">
        <v>330</v>
      </c>
      <c r="C14707">
        <v>1999</v>
      </c>
      <c r="D14707" s="61" t="s">
        <v>2606</v>
      </c>
    </row>
    <row r="14708" spans="1:4" hidden="1" x14ac:dyDescent="0.25">
      <c r="A14708" s="61" t="s">
        <v>75</v>
      </c>
      <c r="B14708" s="61" t="s">
        <v>330</v>
      </c>
      <c r="C14708">
        <v>2000</v>
      </c>
      <c r="D14708" s="61" t="s">
        <v>2348</v>
      </c>
    </row>
    <row r="14709" spans="1:4" hidden="1" x14ac:dyDescent="0.25">
      <c r="A14709" s="61" t="s">
        <v>75</v>
      </c>
      <c r="B14709" s="61" t="s">
        <v>330</v>
      </c>
      <c r="C14709">
        <v>2001</v>
      </c>
      <c r="D14709" s="61" t="s">
        <v>2375</v>
      </c>
    </row>
    <row r="14710" spans="1:4" hidden="1" x14ac:dyDescent="0.25">
      <c r="A14710" s="61" t="s">
        <v>75</v>
      </c>
      <c r="B14710" s="61" t="s">
        <v>330</v>
      </c>
      <c r="C14710">
        <v>2002</v>
      </c>
      <c r="D14710" s="61" t="s">
        <v>2934</v>
      </c>
    </row>
    <row r="14711" spans="1:4" hidden="1" x14ac:dyDescent="0.25">
      <c r="A14711" s="61" t="s">
        <v>75</v>
      </c>
      <c r="B14711" s="61" t="s">
        <v>330</v>
      </c>
      <c r="C14711">
        <v>2003</v>
      </c>
      <c r="D14711" s="61" t="s">
        <v>533</v>
      </c>
    </row>
    <row r="14712" spans="1:4" hidden="1" x14ac:dyDescent="0.25">
      <c r="A14712" s="61" t="s">
        <v>75</v>
      </c>
      <c r="B14712" s="61" t="s">
        <v>330</v>
      </c>
      <c r="C14712">
        <v>2004</v>
      </c>
      <c r="D14712" s="61" t="s">
        <v>533</v>
      </c>
    </row>
    <row r="14713" spans="1:4" hidden="1" x14ac:dyDescent="0.25">
      <c r="A14713" s="61" t="s">
        <v>75</v>
      </c>
      <c r="B14713" s="61" t="s">
        <v>330</v>
      </c>
      <c r="C14713">
        <v>2005</v>
      </c>
      <c r="D14713" s="61" t="s">
        <v>533</v>
      </c>
    </row>
    <row r="14714" spans="1:4" hidden="1" x14ac:dyDescent="0.25">
      <c r="A14714" s="61" t="s">
        <v>75</v>
      </c>
      <c r="B14714" s="61" t="s">
        <v>330</v>
      </c>
      <c r="C14714">
        <v>2006</v>
      </c>
      <c r="D14714" s="61" t="s">
        <v>2206</v>
      </c>
    </row>
    <row r="14715" spans="1:4" hidden="1" x14ac:dyDescent="0.25">
      <c r="A14715" s="61" t="s">
        <v>75</v>
      </c>
      <c r="B14715" s="61" t="s">
        <v>330</v>
      </c>
      <c r="C14715">
        <v>2007</v>
      </c>
      <c r="D14715" s="61" t="s">
        <v>2207</v>
      </c>
    </row>
    <row r="14716" spans="1:4" hidden="1" x14ac:dyDescent="0.25">
      <c r="A14716" s="61" t="s">
        <v>75</v>
      </c>
      <c r="B14716" s="61" t="s">
        <v>330</v>
      </c>
      <c r="C14716">
        <v>2008</v>
      </c>
      <c r="D14716" s="61" t="s">
        <v>2483</v>
      </c>
    </row>
    <row r="14717" spans="1:4" hidden="1" x14ac:dyDescent="0.25">
      <c r="A14717" s="61" t="s">
        <v>75</v>
      </c>
      <c r="B14717" s="61" t="s">
        <v>330</v>
      </c>
      <c r="C14717">
        <v>2009</v>
      </c>
      <c r="D14717" s="61" t="s">
        <v>2141</v>
      </c>
    </row>
    <row r="14718" spans="1:4" hidden="1" x14ac:dyDescent="0.25">
      <c r="A14718" s="61" t="s">
        <v>75</v>
      </c>
      <c r="B14718" s="61" t="s">
        <v>330</v>
      </c>
      <c r="C14718">
        <v>2010</v>
      </c>
      <c r="D14718" s="61" t="s">
        <v>2937</v>
      </c>
    </row>
    <row r="14719" spans="1:4" hidden="1" x14ac:dyDescent="0.25">
      <c r="A14719" s="61" t="s">
        <v>75</v>
      </c>
      <c r="B14719" s="61" t="s">
        <v>330</v>
      </c>
      <c r="C14719">
        <v>2011</v>
      </c>
      <c r="D14719" s="61" t="s">
        <v>2197</v>
      </c>
    </row>
    <row r="14720" spans="1:4" hidden="1" x14ac:dyDescent="0.25">
      <c r="A14720" s="61" t="s">
        <v>75</v>
      </c>
      <c r="B14720" s="61" t="s">
        <v>330</v>
      </c>
      <c r="C14720">
        <v>2012</v>
      </c>
      <c r="D14720" s="61" t="s">
        <v>2197</v>
      </c>
    </row>
    <row r="14721" spans="1:4" hidden="1" x14ac:dyDescent="0.25">
      <c r="A14721" s="61" t="s">
        <v>75</v>
      </c>
      <c r="B14721" s="61" t="s">
        <v>330</v>
      </c>
      <c r="C14721">
        <v>2013</v>
      </c>
      <c r="D14721" s="61" t="s">
        <v>2884</v>
      </c>
    </row>
    <row r="14722" spans="1:4" hidden="1" x14ac:dyDescent="0.25">
      <c r="A14722" s="61" t="s">
        <v>75</v>
      </c>
      <c r="B14722" s="61" t="s">
        <v>330</v>
      </c>
      <c r="C14722">
        <v>2014</v>
      </c>
      <c r="D14722" s="61" t="s">
        <v>2343</v>
      </c>
    </row>
    <row r="14723" spans="1:4" hidden="1" x14ac:dyDescent="0.25">
      <c r="A14723" s="61" t="s">
        <v>75</v>
      </c>
      <c r="B14723" s="61" t="s">
        <v>330</v>
      </c>
      <c r="C14723">
        <v>2015</v>
      </c>
      <c r="D14723" s="61" t="s">
        <v>2343</v>
      </c>
    </row>
    <row r="14724" spans="1:4" hidden="1" x14ac:dyDescent="0.25">
      <c r="A14724" s="61" t="s">
        <v>75</v>
      </c>
      <c r="B14724" s="61" t="s">
        <v>330</v>
      </c>
      <c r="C14724">
        <v>2016</v>
      </c>
      <c r="D14724" s="61" t="s">
        <v>2882</v>
      </c>
    </row>
    <row r="14725" spans="1:4" hidden="1" x14ac:dyDescent="0.25">
      <c r="A14725" s="61" t="s">
        <v>75</v>
      </c>
      <c r="B14725" s="61" t="s">
        <v>330</v>
      </c>
      <c r="C14725">
        <v>2017</v>
      </c>
      <c r="D14725" s="61" t="s">
        <v>2199</v>
      </c>
    </row>
    <row r="14726" spans="1:4" hidden="1" x14ac:dyDescent="0.25">
      <c r="A14726" s="61" t="s">
        <v>75</v>
      </c>
      <c r="B14726" s="61" t="s">
        <v>330</v>
      </c>
      <c r="C14726">
        <v>2018</v>
      </c>
      <c r="D14726" s="61" t="s">
        <v>2207</v>
      </c>
    </row>
    <row r="14727" spans="1:4" hidden="1" x14ac:dyDescent="0.25">
      <c r="A14727" s="61" t="s">
        <v>75</v>
      </c>
      <c r="B14727" s="61" t="s">
        <v>330</v>
      </c>
      <c r="C14727">
        <v>2019</v>
      </c>
      <c r="D14727" s="61" t="s">
        <v>2207</v>
      </c>
    </row>
    <row r="14728" spans="1:4" hidden="1" x14ac:dyDescent="0.25">
      <c r="A14728" s="61" t="s">
        <v>75</v>
      </c>
      <c r="B14728" s="61" t="s">
        <v>330</v>
      </c>
      <c r="C14728">
        <v>2020</v>
      </c>
      <c r="D14728" s="61" t="s">
        <v>2198</v>
      </c>
    </row>
    <row r="14729" spans="1:4" hidden="1" x14ac:dyDescent="0.25">
      <c r="A14729" s="61" t="s">
        <v>75</v>
      </c>
      <c r="B14729" s="61" t="s">
        <v>330</v>
      </c>
      <c r="C14729">
        <v>2021</v>
      </c>
      <c r="D14729" s="61" t="s">
        <v>2070</v>
      </c>
    </row>
    <row r="14730" spans="1:4" hidden="1" x14ac:dyDescent="0.25">
      <c r="A14730" s="61" t="s">
        <v>75</v>
      </c>
      <c r="B14730" s="61" t="s">
        <v>330</v>
      </c>
      <c r="C14730">
        <v>2022</v>
      </c>
      <c r="D14730" s="61" t="s">
        <v>2070</v>
      </c>
    </row>
    <row r="14731" spans="1:4" x14ac:dyDescent="0.25">
      <c r="A14731" s="61" t="s">
        <v>75</v>
      </c>
      <c r="B14731" s="61" t="s">
        <v>330</v>
      </c>
      <c r="C14731">
        <v>2023</v>
      </c>
      <c r="D14731" s="61">
        <v>0.88400000000000001</v>
      </c>
    </row>
    <row r="14732" spans="1:4" hidden="1" x14ac:dyDescent="0.25">
      <c r="A14732" s="61" t="s">
        <v>331</v>
      </c>
      <c r="B14732" s="61" t="s">
        <v>332</v>
      </c>
      <c r="C14732">
        <v>1900</v>
      </c>
      <c r="D14732" s="61" t="s">
        <v>2586</v>
      </c>
    </row>
    <row r="14733" spans="1:4" hidden="1" x14ac:dyDescent="0.25">
      <c r="A14733" s="61" t="s">
        <v>331</v>
      </c>
      <c r="B14733" s="61" t="s">
        <v>332</v>
      </c>
      <c r="C14733">
        <v>1901</v>
      </c>
      <c r="D14733" s="61" t="s">
        <v>2586</v>
      </c>
    </row>
    <row r="14734" spans="1:4" hidden="1" x14ac:dyDescent="0.25">
      <c r="A14734" s="61" t="s">
        <v>331</v>
      </c>
      <c r="B14734" s="61" t="s">
        <v>332</v>
      </c>
      <c r="C14734">
        <v>1902</v>
      </c>
      <c r="D14734" s="61" t="s">
        <v>2586</v>
      </c>
    </row>
    <row r="14735" spans="1:4" hidden="1" x14ac:dyDescent="0.25">
      <c r="A14735" s="61" t="s">
        <v>331</v>
      </c>
      <c r="B14735" s="61" t="s">
        <v>332</v>
      </c>
      <c r="C14735">
        <v>1903</v>
      </c>
      <c r="D14735" s="61" t="s">
        <v>2586</v>
      </c>
    </row>
    <row r="14736" spans="1:4" hidden="1" x14ac:dyDescent="0.25">
      <c r="A14736" s="61" t="s">
        <v>331</v>
      </c>
      <c r="B14736" s="61" t="s">
        <v>332</v>
      </c>
      <c r="C14736">
        <v>1904</v>
      </c>
      <c r="D14736" s="61" t="s">
        <v>2586</v>
      </c>
    </row>
    <row r="14737" spans="1:4" hidden="1" x14ac:dyDescent="0.25">
      <c r="A14737" s="61" t="s">
        <v>331</v>
      </c>
      <c r="B14737" s="61" t="s">
        <v>332</v>
      </c>
      <c r="C14737">
        <v>1905</v>
      </c>
      <c r="D14737" s="61" t="s">
        <v>2586</v>
      </c>
    </row>
    <row r="14738" spans="1:4" hidden="1" x14ac:dyDescent="0.25">
      <c r="A14738" s="61" t="s">
        <v>331</v>
      </c>
      <c r="B14738" s="61" t="s">
        <v>332</v>
      </c>
      <c r="C14738">
        <v>1906</v>
      </c>
      <c r="D14738" s="61" t="s">
        <v>2586</v>
      </c>
    </row>
    <row r="14739" spans="1:4" hidden="1" x14ac:dyDescent="0.25">
      <c r="A14739" s="61" t="s">
        <v>331</v>
      </c>
      <c r="B14739" s="61" t="s">
        <v>332</v>
      </c>
      <c r="C14739">
        <v>1907</v>
      </c>
      <c r="D14739" s="61" t="s">
        <v>2586</v>
      </c>
    </row>
    <row r="14740" spans="1:4" hidden="1" x14ac:dyDescent="0.25">
      <c r="A14740" s="61" t="s">
        <v>331</v>
      </c>
      <c r="B14740" s="61" t="s">
        <v>332</v>
      </c>
      <c r="C14740">
        <v>1908</v>
      </c>
      <c r="D14740" s="61" t="s">
        <v>2586</v>
      </c>
    </row>
    <row r="14741" spans="1:4" hidden="1" x14ac:dyDescent="0.25">
      <c r="A14741" s="61" t="s">
        <v>331</v>
      </c>
      <c r="B14741" s="61" t="s">
        <v>332</v>
      </c>
      <c r="C14741">
        <v>1909</v>
      </c>
      <c r="D14741" s="61" t="s">
        <v>2586</v>
      </c>
    </row>
    <row r="14742" spans="1:4" hidden="1" x14ac:dyDescent="0.25">
      <c r="A14742" s="61" t="s">
        <v>331</v>
      </c>
      <c r="B14742" s="61" t="s">
        <v>332</v>
      </c>
      <c r="C14742">
        <v>1910</v>
      </c>
      <c r="D14742" s="61" t="s">
        <v>2586</v>
      </c>
    </row>
    <row r="14743" spans="1:4" hidden="1" x14ac:dyDescent="0.25">
      <c r="A14743" s="61" t="s">
        <v>331</v>
      </c>
      <c r="B14743" s="61" t="s">
        <v>332</v>
      </c>
      <c r="C14743">
        <v>1911</v>
      </c>
      <c r="D14743" s="61" t="s">
        <v>2586</v>
      </c>
    </row>
    <row r="14744" spans="1:4" hidden="1" x14ac:dyDescent="0.25">
      <c r="A14744" s="61" t="s">
        <v>331</v>
      </c>
      <c r="B14744" s="61" t="s">
        <v>332</v>
      </c>
      <c r="C14744">
        <v>1912</v>
      </c>
      <c r="D14744" s="61" t="s">
        <v>2586</v>
      </c>
    </row>
    <row r="14745" spans="1:4" hidden="1" x14ac:dyDescent="0.25">
      <c r="A14745" s="61" t="s">
        <v>331</v>
      </c>
      <c r="B14745" s="61" t="s">
        <v>332</v>
      </c>
      <c r="C14745">
        <v>1913</v>
      </c>
      <c r="D14745" s="61" t="s">
        <v>2586</v>
      </c>
    </row>
    <row r="14746" spans="1:4" hidden="1" x14ac:dyDescent="0.25">
      <c r="A14746" s="61" t="s">
        <v>331</v>
      </c>
      <c r="B14746" s="61" t="s">
        <v>332</v>
      </c>
      <c r="C14746">
        <v>1914</v>
      </c>
      <c r="D14746" s="61" t="s">
        <v>2586</v>
      </c>
    </row>
    <row r="14747" spans="1:4" hidden="1" x14ac:dyDescent="0.25">
      <c r="A14747" s="61" t="s">
        <v>331</v>
      </c>
      <c r="B14747" s="61" t="s">
        <v>332</v>
      </c>
      <c r="C14747">
        <v>1915</v>
      </c>
      <c r="D14747" s="61" t="s">
        <v>2586</v>
      </c>
    </row>
    <row r="14748" spans="1:4" hidden="1" x14ac:dyDescent="0.25">
      <c r="A14748" s="61" t="s">
        <v>331</v>
      </c>
      <c r="B14748" s="61" t="s">
        <v>332</v>
      </c>
      <c r="C14748">
        <v>1916</v>
      </c>
      <c r="D14748" s="61" t="s">
        <v>2586</v>
      </c>
    </row>
    <row r="14749" spans="1:4" hidden="1" x14ac:dyDescent="0.25">
      <c r="A14749" s="61" t="s">
        <v>331</v>
      </c>
      <c r="B14749" s="61" t="s">
        <v>332</v>
      </c>
      <c r="C14749">
        <v>1917</v>
      </c>
      <c r="D14749" s="61" t="s">
        <v>2586</v>
      </c>
    </row>
    <row r="14750" spans="1:4" hidden="1" x14ac:dyDescent="0.25">
      <c r="A14750" s="61" t="s">
        <v>331</v>
      </c>
      <c r="B14750" s="61" t="s">
        <v>332</v>
      </c>
      <c r="C14750">
        <v>1918</v>
      </c>
      <c r="D14750" s="61" t="s">
        <v>2586</v>
      </c>
    </row>
    <row r="14751" spans="1:4" hidden="1" x14ac:dyDescent="0.25">
      <c r="A14751" s="61" t="s">
        <v>331</v>
      </c>
      <c r="B14751" s="61" t="s">
        <v>332</v>
      </c>
      <c r="C14751">
        <v>1919</v>
      </c>
      <c r="D14751" s="61" t="s">
        <v>2586</v>
      </c>
    </row>
    <row r="14752" spans="1:4" hidden="1" x14ac:dyDescent="0.25">
      <c r="A14752" s="61" t="s">
        <v>331</v>
      </c>
      <c r="B14752" s="61" t="s">
        <v>332</v>
      </c>
      <c r="C14752">
        <v>1920</v>
      </c>
      <c r="D14752" s="61" t="s">
        <v>2586</v>
      </c>
    </row>
    <row r="14753" spans="1:4" hidden="1" x14ac:dyDescent="0.25">
      <c r="A14753" s="61" t="s">
        <v>331</v>
      </c>
      <c r="B14753" s="61" t="s">
        <v>332</v>
      </c>
      <c r="C14753">
        <v>1921</v>
      </c>
      <c r="D14753" s="61" t="s">
        <v>2586</v>
      </c>
    </row>
    <row r="14754" spans="1:4" hidden="1" x14ac:dyDescent="0.25">
      <c r="A14754" s="61" t="s">
        <v>331</v>
      </c>
      <c r="B14754" s="61" t="s">
        <v>332</v>
      </c>
      <c r="C14754">
        <v>1922</v>
      </c>
      <c r="D14754" s="61" t="s">
        <v>2586</v>
      </c>
    </row>
    <row r="14755" spans="1:4" hidden="1" x14ac:dyDescent="0.25">
      <c r="A14755" s="61" t="s">
        <v>331</v>
      </c>
      <c r="B14755" s="61" t="s">
        <v>332</v>
      </c>
      <c r="C14755">
        <v>1923</v>
      </c>
      <c r="D14755" s="61" t="s">
        <v>2586</v>
      </c>
    </row>
    <row r="14756" spans="1:4" hidden="1" x14ac:dyDescent="0.25">
      <c r="A14756" s="61" t="s">
        <v>331</v>
      </c>
      <c r="B14756" s="61" t="s">
        <v>332</v>
      </c>
      <c r="C14756">
        <v>1924</v>
      </c>
      <c r="D14756" s="61" t="s">
        <v>2266</v>
      </c>
    </row>
    <row r="14757" spans="1:4" hidden="1" x14ac:dyDescent="0.25">
      <c r="A14757" s="61" t="s">
        <v>331</v>
      </c>
      <c r="B14757" s="61" t="s">
        <v>332</v>
      </c>
      <c r="C14757">
        <v>1925</v>
      </c>
      <c r="D14757" s="61" t="s">
        <v>2266</v>
      </c>
    </row>
    <row r="14758" spans="1:4" hidden="1" x14ac:dyDescent="0.25">
      <c r="A14758" s="61" t="s">
        <v>331</v>
      </c>
      <c r="B14758" s="61" t="s">
        <v>332</v>
      </c>
      <c r="C14758">
        <v>1926</v>
      </c>
      <c r="D14758" s="61" t="s">
        <v>2266</v>
      </c>
    </row>
    <row r="14759" spans="1:4" hidden="1" x14ac:dyDescent="0.25">
      <c r="A14759" s="61" t="s">
        <v>331</v>
      </c>
      <c r="B14759" s="61" t="s">
        <v>332</v>
      </c>
      <c r="C14759">
        <v>1927</v>
      </c>
      <c r="D14759" s="61" t="s">
        <v>2266</v>
      </c>
    </row>
    <row r="14760" spans="1:4" hidden="1" x14ac:dyDescent="0.25">
      <c r="A14760" s="61" t="s">
        <v>331</v>
      </c>
      <c r="B14760" s="61" t="s">
        <v>332</v>
      </c>
      <c r="C14760">
        <v>1928</v>
      </c>
      <c r="D14760" s="61" t="s">
        <v>2266</v>
      </c>
    </row>
    <row r="14761" spans="1:4" hidden="1" x14ac:dyDescent="0.25">
      <c r="A14761" s="61" t="s">
        <v>331</v>
      </c>
      <c r="B14761" s="61" t="s">
        <v>332</v>
      </c>
      <c r="C14761">
        <v>1929</v>
      </c>
      <c r="D14761" s="61" t="s">
        <v>2266</v>
      </c>
    </row>
    <row r="14762" spans="1:4" hidden="1" x14ac:dyDescent="0.25">
      <c r="A14762" s="61" t="s">
        <v>331</v>
      </c>
      <c r="B14762" s="61" t="s">
        <v>332</v>
      </c>
      <c r="C14762">
        <v>1930</v>
      </c>
      <c r="D14762" s="61" t="s">
        <v>2266</v>
      </c>
    </row>
    <row r="14763" spans="1:4" hidden="1" x14ac:dyDescent="0.25">
      <c r="A14763" s="61" t="s">
        <v>331</v>
      </c>
      <c r="B14763" s="61" t="s">
        <v>332</v>
      </c>
      <c r="C14763">
        <v>1931</v>
      </c>
      <c r="D14763" s="61" t="s">
        <v>2266</v>
      </c>
    </row>
    <row r="14764" spans="1:4" hidden="1" x14ac:dyDescent="0.25">
      <c r="A14764" s="61" t="s">
        <v>331</v>
      </c>
      <c r="B14764" s="61" t="s">
        <v>332</v>
      </c>
      <c r="C14764">
        <v>1932</v>
      </c>
      <c r="D14764" s="61" t="s">
        <v>2266</v>
      </c>
    </row>
    <row r="14765" spans="1:4" hidden="1" x14ac:dyDescent="0.25">
      <c r="A14765" s="61" t="s">
        <v>331</v>
      </c>
      <c r="B14765" s="61" t="s">
        <v>332</v>
      </c>
      <c r="C14765">
        <v>1933</v>
      </c>
      <c r="D14765" s="61" t="s">
        <v>2266</v>
      </c>
    </row>
    <row r="14766" spans="1:4" hidden="1" x14ac:dyDescent="0.25">
      <c r="A14766" s="61" t="s">
        <v>331</v>
      </c>
      <c r="B14766" s="61" t="s">
        <v>332</v>
      </c>
      <c r="C14766">
        <v>1934</v>
      </c>
      <c r="D14766" s="61" t="s">
        <v>2266</v>
      </c>
    </row>
    <row r="14767" spans="1:4" hidden="1" x14ac:dyDescent="0.25">
      <c r="A14767" s="61" t="s">
        <v>331</v>
      </c>
      <c r="B14767" s="61" t="s">
        <v>332</v>
      </c>
      <c r="C14767">
        <v>1935</v>
      </c>
      <c r="D14767" s="61" t="s">
        <v>2266</v>
      </c>
    </row>
    <row r="14768" spans="1:4" hidden="1" x14ac:dyDescent="0.25">
      <c r="A14768" s="61" t="s">
        <v>331</v>
      </c>
      <c r="B14768" s="61" t="s">
        <v>332</v>
      </c>
      <c r="C14768">
        <v>1936</v>
      </c>
      <c r="D14768" s="61" t="s">
        <v>2266</v>
      </c>
    </row>
    <row r="14769" spans="1:4" hidden="1" x14ac:dyDescent="0.25">
      <c r="A14769" s="61" t="s">
        <v>331</v>
      </c>
      <c r="B14769" s="61" t="s">
        <v>332</v>
      </c>
      <c r="C14769">
        <v>1937</v>
      </c>
      <c r="D14769" s="61" t="s">
        <v>2266</v>
      </c>
    </row>
    <row r="14770" spans="1:4" hidden="1" x14ac:dyDescent="0.25">
      <c r="A14770" s="61" t="s">
        <v>331</v>
      </c>
      <c r="B14770" s="61" t="s">
        <v>332</v>
      </c>
      <c r="C14770">
        <v>1938</v>
      </c>
      <c r="D14770" s="61" t="s">
        <v>2266</v>
      </c>
    </row>
    <row r="14771" spans="1:4" hidden="1" x14ac:dyDescent="0.25">
      <c r="A14771" s="61" t="s">
        <v>331</v>
      </c>
      <c r="B14771" s="61" t="s">
        <v>332</v>
      </c>
      <c r="C14771">
        <v>1939</v>
      </c>
      <c r="D14771" s="61" t="s">
        <v>2266</v>
      </c>
    </row>
    <row r="14772" spans="1:4" hidden="1" x14ac:dyDescent="0.25">
      <c r="A14772" s="61" t="s">
        <v>331</v>
      </c>
      <c r="B14772" s="61" t="s">
        <v>332</v>
      </c>
      <c r="C14772">
        <v>1940</v>
      </c>
      <c r="D14772" s="61" t="s">
        <v>2266</v>
      </c>
    </row>
    <row r="14773" spans="1:4" hidden="1" x14ac:dyDescent="0.25">
      <c r="A14773" s="61" t="s">
        <v>331</v>
      </c>
      <c r="B14773" s="61" t="s">
        <v>332</v>
      </c>
      <c r="C14773">
        <v>1941</v>
      </c>
      <c r="D14773" s="61" t="s">
        <v>2266</v>
      </c>
    </row>
    <row r="14774" spans="1:4" hidden="1" x14ac:dyDescent="0.25">
      <c r="A14774" s="61" t="s">
        <v>331</v>
      </c>
      <c r="B14774" s="61" t="s">
        <v>332</v>
      </c>
      <c r="C14774">
        <v>1942</v>
      </c>
      <c r="D14774" s="61" t="s">
        <v>2266</v>
      </c>
    </row>
    <row r="14775" spans="1:4" hidden="1" x14ac:dyDescent="0.25">
      <c r="A14775" s="61" t="s">
        <v>331</v>
      </c>
      <c r="B14775" s="61" t="s">
        <v>332</v>
      </c>
      <c r="C14775">
        <v>1943</v>
      </c>
      <c r="D14775" s="61" t="s">
        <v>2266</v>
      </c>
    </row>
    <row r="14776" spans="1:4" hidden="1" x14ac:dyDescent="0.25">
      <c r="A14776" s="61" t="s">
        <v>331</v>
      </c>
      <c r="B14776" s="61" t="s">
        <v>332</v>
      </c>
      <c r="C14776">
        <v>1944</v>
      </c>
      <c r="D14776" s="61" t="s">
        <v>2552</v>
      </c>
    </row>
    <row r="14777" spans="1:4" hidden="1" x14ac:dyDescent="0.25">
      <c r="A14777" s="61" t="s">
        <v>331</v>
      </c>
      <c r="B14777" s="61" t="s">
        <v>332</v>
      </c>
      <c r="C14777">
        <v>1945</v>
      </c>
      <c r="D14777" s="61" t="s">
        <v>2278</v>
      </c>
    </row>
    <row r="14778" spans="1:4" hidden="1" x14ac:dyDescent="0.25">
      <c r="A14778" s="61" t="s">
        <v>331</v>
      </c>
      <c r="B14778" s="61" t="s">
        <v>332</v>
      </c>
      <c r="C14778">
        <v>1946</v>
      </c>
      <c r="D14778" s="61" t="s">
        <v>2266</v>
      </c>
    </row>
    <row r="14779" spans="1:4" hidden="1" x14ac:dyDescent="0.25">
      <c r="A14779" s="61" t="s">
        <v>331</v>
      </c>
      <c r="B14779" s="61" t="s">
        <v>332</v>
      </c>
      <c r="C14779">
        <v>1947</v>
      </c>
      <c r="D14779" s="61" t="s">
        <v>2266</v>
      </c>
    </row>
    <row r="14780" spans="1:4" hidden="1" x14ac:dyDescent="0.25">
      <c r="A14780" s="61" t="s">
        <v>331</v>
      </c>
      <c r="B14780" s="61" t="s">
        <v>332</v>
      </c>
      <c r="C14780">
        <v>1948</v>
      </c>
      <c r="D14780" s="61" t="s">
        <v>2266</v>
      </c>
    </row>
    <row r="14781" spans="1:4" hidden="1" x14ac:dyDescent="0.25">
      <c r="A14781" s="61" t="s">
        <v>331</v>
      </c>
      <c r="B14781" s="61" t="s">
        <v>332</v>
      </c>
      <c r="C14781">
        <v>1949</v>
      </c>
      <c r="D14781" s="61" t="s">
        <v>2266</v>
      </c>
    </row>
    <row r="14782" spans="1:4" hidden="1" x14ac:dyDescent="0.25">
      <c r="A14782" s="61" t="s">
        <v>331</v>
      </c>
      <c r="B14782" s="61" t="s">
        <v>332</v>
      </c>
      <c r="C14782">
        <v>1950</v>
      </c>
      <c r="D14782" s="61" t="s">
        <v>2395</v>
      </c>
    </row>
    <row r="14783" spans="1:4" hidden="1" x14ac:dyDescent="0.25">
      <c r="A14783" s="61" t="s">
        <v>331</v>
      </c>
      <c r="B14783" s="61" t="s">
        <v>332</v>
      </c>
      <c r="C14783">
        <v>1951</v>
      </c>
      <c r="D14783" s="61" t="s">
        <v>2395</v>
      </c>
    </row>
    <row r="14784" spans="1:4" hidden="1" x14ac:dyDescent="0.25">
      <c r="A14784" s="61" t="s">
        <v>331</v>
      </c>
      <c r="B14784" s="61" t="s">
        <v>332</v>
      </c>
      <c r="C14784">
        <v>1952</v>
      </c>
      <c r="D14784" s="61" t="s">
        <v>2395</v>
      </c>
    </row>
    <row r="14785" spans="1:4" hidden="1" x14ac:dyDescent="0.25">
      <c r="A14785" s="61" t="s">
        <v>331</v>
      </c>
      <c r="B14785" s="61" t="s">
        <v>332</v>
      </c>
      <c r="C14785">
        <v>1953</v>
      </c>
      <c r="D14785" s="61" t="s">
        <v>2581</v>
      </c>
    </row>
    <row r="14786" spans="1:4" hidden="1" x14ac:dyDescent="0.25">
      <c r="A14786" s="61" t="s">
        <v>331</v>
      </c>
      <c r="B14786" s="61" t="s">
        <v>332</v>
      </c>
      <c r="C14786">
        <v>1954</v>
      </c>
      <c r="D14786" s="61" t="s">
        <v>2581</v>
      </c>
    </row>
    <row r="14787" spans="1:4" hidden="1" x14ac:dyDescent="0.25">
      <c r="A14787" s="61" t="s">
        <v>331</v>
      </c>
      <c r="B14787" s="61" t="s">
        <v>332</v>
      </c>
      <c r="C14787">
        <v>1955</v>
      </c>
      <c r="D14787" s="61" t="s">
        <v>2581</v>
      </c>
    </row>
    <row r="14788" spans="1:4" hidden="1" x14ac:dyDescent="0.25">
      <c r="A14788" s="61" t="s">
        <v>331</v>
      </c>
      <c r="B14788" s="61" t="s">
        <v>332</v>
      </c>
      <c r="C14788">
        <v>1956</v>
      </c>
      <c r="D14788" s="61" t="s">
        <v>2581</v>
      </c>
    </row>
    <row r="14789" spans="1:4" hidden="1" x14ac:dyDescent="0.25">
      <c r="A14789" s="61" t="s">
        <v>331</v>
      </c>
      <c r="B14789" s="61" t="s">
        <v>332</v>
      </c>
      <c r="C14789">
        <v>1957</v>
      </c>
      <c r="D14789" s="61" t="s">
        <v>2581</v>
      </c>
    </row>
    <row r="14790" spans="1:4" hidden="1" x14ac:dyDescent="0.25">
      <c r="A14790" s="61" t="s">
        <v>331</v>
      </c>
      <c r="B14790" s="61" t="s">
        <v>332</v>
      </c>
      <c r="C14790">
        <v>1958</v>
      </c>
      <c r="D14790" s="61" t="s">
        <v>2581</v>
      </c>
    </row>
    <row r="14791" spans="1:4" hidden="1" x14ac:dyDescent="0.25">
      <c r="A14791" s="61" t="s">
        <v>331</v>
      </c>
      <c r="B14791" s="61" t="s">
        <v>332</v>
      </c>
      <c r="C14791">
        <v>1959</v>
      </c>
      <c r="D14791" s="61" t="s">
        <v>2581</v>
      </c>
    </row>
    <row r="14792" spans="1:4" hidden="1" x14ac:dyDescent="0.25">
      <c r="A14792" s="61" t="s">
        <v>331</v>
      </c>
      <c r="B14792" s="61" t="s">
        <v>332</v>
      </c>
      <c r="C14792">
        <v>1960</v>
      </c>
      <c r="D14792" s="61" t="s">
        <v>2282</v>
      </c>
    </row>
    <row r="14793" spans="1:4" hidden="1" x14ac:dyDescent="0.25">
      <c r="A14793" s="61" t="s">
        <v>331</v>
      </c>
      <c r="B14793" s="61" t="s">
        <v>332</v>
      </c>
      <c r="C14793">
        <v>1961</v>
      </c>
      <c r="D14793" s="61" t="s">
        <v>2282</v>
      </c>
    </row>
    <row r="14794" spans="1:4" hidden="1" x14ac:dyDescent="0.25">
      <c r="A14794" s="61" t="s">
        <v>331</v>
      </c>
      <c r="B14794" s="61" t="s">
        <v>332</v>
      </c>
      <c r="C14794">
        <v>1962</v>
      </c>
      <c r="D14794" s="61" t="s">
        <v>2881</v>
      </c>
    </row>
    <row r="14795" spans="1:4" hidden="1" x14ac:dyDescent="0.25">
      <c r="A14795" s="61" t="s">
        <v>331</v>
      </c>
      <c r="B14795" s="61" t="s">
        <v>332</v>
      </c>
      <c r="C14795">
        <v>1963</v>
      </c>
      <c r="D14795" s="61" t="s">
        <v>2160</v>
      </c>
    </row>
    <row r="14796" spans="1:4" hidden="1" x14ac:dyDescent="0.25">
      <c r="A14796" s="61" t="s">
        <v>331</v>
      </c>
      <c r="B14796" s="61" t="s">
        <v>332</v>
      </c>
      <c r="C14796">
        <v>1964</v>
      </c>
      <c r="D14796" s="61" t="s">
        <v>2160</v>
      </c>
    </row>
    <row r="14797" spans="1:4" hidden="1" x14ac:dyDescent="0.25">
      <c r="A14797" s="61" t="s">
        <v>331</v>
      </c>
      <c r="B14797" s="61" t="s">
        <v>332</v>
      </c>
      <c r="C14797">
        <v>1965</v>
      </c>
      <c r="D14797" s="61" t="s">
        <v>2160</v>
      </c>
    </row>
    <row r="14798" spans="1:4" hidden="1" x14ac:dyDescent="0.25">
      <c r="A14798" s="61" t="s">
        <v>331</v>
      </c>
      <c r="B14798" s="61" t="s">
        <v>332</v>
      </c>
      <c r="C14798">
        <v>1966</v>
      </c>
      <c r="D14798" s="61" t="s">
        <v>2160</v>
      </c>
    </row>
    <row r="14799" spans="1:4" hidden="1" x14ac:dyDescent="0.25">
      <c r="A14799" s="61" t="s">
        <v>331</v>
      </c>
      <c r="B14799" s="61" t="s">
        <v>332</v>
      </c>
      <c r="C14799">
        <v>1967</v>
      </c>
      <c r="D14799" s="61" t="s">
        <v>2160</v>
      </c>
    </row>
    <row r="14800" spans="1:4" hidden="1" x14ac:dyDescent="0.25">
      <c r="A14800" s="61" t="s">
        <v>331</v>
      </c>
      <c r="B14800" s="61" t="s">
        <v>332</v>
      </c>
      <c r="C14800">
        <v>1968</v>
      </c>
      <c r="D14800" s="61" t="s">
        <v>2160</v>
      </c>
    </row>
    <row r="14801" spans="1:4" hidden="1" x14ac:dyDescent="0.25">
      <c r="A14801" s="61" t="s">
        <v>331</v>
      </c>
      <c r="B14801" s="61" t="s">
        <v>332</v>
      </c>
      <c r="C14801">
        <v>1969</v>
      </c>
      <c r="D14801" s="61" t="s">
        <v>2160</v>
      </c>
    </row>
    <row r="14802" spans="1:4" hidden="1" x14ac:dyDescent="0.25">
      <c r="A14802" s="61" t="s">
        <v>331</v>
      </c>
      <c r="B14802" s="61" t="s">
        <v>332</v>
      </c>
      <c r="C14802">
        <v>1970</v>
      </c>
      <c r="D14802" s="61" t="s">
        <v>2526</v>
      </c>
    </row>
    <row r="14803" spans="1:4" hidden="1" x14ac:dyDescent="0.25">
      <c r="A14803" s="61" t="s">
        <v>331</v>
      </c>
      <c r="B14803" s="61" t="s">
        <v>332</v>
      </c>
      <c r="C14803">
        <v>1971</v>
      </c>
      <c r="D14803" s="61" t="s">
        <v>2526</v>
      </c>
    </row>
    <row r="14804" spans="1:4" hidden="1" x14ac:dyDescent="0.25">
      <c r="A14804" s="61" t="s">
        <v>331</v>
      </c>
      <c r="B14804" s="61" t="s">
        <v>332</v>
      </c>
      <c r="C14804">
        <v>1972</v>
      </c>
      <c r="D14804" s="61" t="s">
        <v>2526</v>
      </c>
    </row>
    <row r="14805" spans="1:4" hidden="1" x14ac:dyDescent="0.25">
      <c r="A14805" s="61" t="s">
        <v>331</v>
      </c>
      <c r="B14805" s="61" t="s">
        <v>332</v>
      </c>
      <c r="C14805">
        <v>1973</v>
      </c>
      <c r="D14805" s="61" t="s">
        <v>2938</v>
      </c>
    </row>
    <row r="14806" spans="1:4" hidden="1" x14ac:dyDescent="0.25">
      <c r="A14806" s="61" t="s">
        <v>331</v>
      </c>
      <c r="B14806" s="61" t="s">
        <v>332</v>
      </c>
      <c r="C14806">
        <v>1974</v>
      </c>
      <c r="D14806" s="61" t="s">
        <v>2588</v>
      </c>
    </row>
    <row r="14807" spans="1:4" hidden="1" x14ac:dyDescent="0.25">
      <c r="A14807" s="61" t="s">
        <v>331</v>
      </c>
      <c r="B14807" s="61" t="s">
        <v>332</v>
      </c>
      <c r="C14807">
        <v>1975</v>
      </c>
      <c r="D14807" s="61" t="s">
        <v>2588</v>
      </c>
    </row>
    <row r="14808" spans="1:4" hidden="1" x14ac:dyDescent="0.25">
      <c r="A14808" s="61" t="s">
        <v>331</v>
      </c>
      <c r="B14808" s="61" t="s">
        <v>332</v>
      </c>
      <c r="C14808">
        <v>1976</v>
      </c>
      <c r="D14808" s="61" t="s">
        <v>2588</v>
      </c>
    </row>
    <row r="14809" spans="1:4" hidden="1" x14ac:dyDescent="0.25">
      <c r="A14809" s="61" t="s">
        <v>331</v>
      </c>
      <c r="B14809" s="61" t="s">
        <v>332</v>
      </c>
      <c r="C14809">
        <v>1977</v>
      </c>
      <c r="D14809" s="61" t="s">
        <v>2588</v>
      </c>
    </row>
    <row r="14810" spans="1:4" hidden="1" x14ac:dyDescent="0.25">
      <c r="A14810" s="61" t="s">
        <v>331</v>
      </c>
      <c r="B14810" s="61" t="s">
        <v>332</v>
      </c>
      <c r="C14810">
        <v>1978</v>
      </c>
      <c r="D14810" s="61" t="s">
        <v>2588</v>
      </c>
    </row>
    <row r="14811" spans="1:4" hidden="1" x14ac:dyDescent="0.25">
      <c r="A14811" s="61" t="s">
        <v>331</v>
      </c>
      <c r="B14811" s="61" t="s">
        <v>332</v>
      </c>
      <c r="C14811">
        <v>1979</v>
      </c>
      <c r="D14811" s="61" t="s">
        <v>2588</v>
      </c>
    </row>
    <row r="14812" spans="1:4" hidden="1" x14ac:dyDescent="0.25">
      <c r="A14812" s="61" t="s">
        <v>331</v>
      </c>
      <c r="B14812" s="61" t="s">
        <v>332</v>
      </c>
      <c r="C14812">
        <v>1980</v>
      </c>
      <c r="D14812" s="61" t="s">
        <v>2587</v>
      </c>
    </row>
    <row r="14813" spans="1:4" hidden="1" x14ac:dyDescent="0.25">
      <c r="A14813" s="61" t="s">
        <v>331</v>
      </c>
      <c r="B14813" s="61" t="s">
        <v>332</v>
      </c>
      <c r="C14813">
        <v>1981</v>
      </c>
      <c r="D14813" s="61" t="s">
        <v>2587</v>
      </c>
    </row>
    <row r="14814" spans="1:4" hidden="1" x14ac:dyDescent="0.25">
      <c r="A14814" s="61" t="s">
        <v>331</v>
      </c>
      <c r="B14814" s="61" t="s">
        <v>332</v>
      </c>
      <c r="C14814">
        <v>1982</v>
      </c>
      <c r="D14814" s="61" t="s">
        <v>2587</v>
      </c>
    </row>
    <row r="14815" spans="1:4" hidden="1" x14ac:dyDescent="0.25">
      <c r="A14815" s="61" t="s">
        <v>331</v>
      </c>
      <c r="B14815" s="61" t="s">
        <v>332</v>
      </c>
      <c r="C14815">
        <v>1983</v>
      </c>
      <c r="D14815" s="61" t="s">
        <v>2587</v>
      </c>
    </row>
    <row r="14816" spans="1:4" hidden="1" x14ac:dyDescent="0.25">
      <c r="A14816" s="61" t="s">
        <v>331</v>
      </c>
      <c r="B14816" s="61" t="s">
        <v>332</v>
      </c>
      <c r="C14816">
        <v>1984</v>
      </c>
      <c r="D14816" s="61" t="s">
        <v>2587</v>
      </c>
    </row>
    <row r="14817" spans="1:4" hidden="1" x14ac:dyDescent="0.25">
      <c r="A14817" s="61" t="s">
        <v>331</v>
      </c>
      <c r="B14817" s="61" t="s">
        <v>332</v>
      </c>
      <c r="C14817">
        <v>1985</v>
      </c>
      <c r="D14817" s="61" t="s">
        <v>2587</v>
      </c>
    </row>
    <row r="14818" spans="1:4" hidden="1" x14ac:dyDescent="0.25">
      <c r="A14818" s="61" t="s">
        <v>331</v>
      </c>
      <c r="B14818" s="61" t="s">
        <v>332</v>
      </c>
      <c r="C14818">
        <v>1986</v>
      </c>
      <c r="D14818" s="61" t="s">
        <v>2587</v>
      </c>
    </row>
    <row r="14819" spans="1:4" hidden="1" x14ac:dyDescent="0.25">
      <c r="A14819" s="61" t="s">
        <v>331</v>
      </c>
      <c r="B14819" s="61" t="s">
        <v>332</v>
      </c>
      <c r="C14819">
        <v>1987</v>
      </c>
      <c r="D14819" s="61" t="s">
        <v>2587</v>
      </c>
    </row>
    <row r="14820" spans="1:4" hidden="1" x14ac:dyDescent="0.25">
      <c r="A14820" s="61" t="s">
        <v>331</v>
      </c>
      <c r="B14820" s="61" t="s">
        <v>332</v>
      </c>
      <c r="C14820">
        <v>1988</v>
      </c>
      <c r="D14820" s="61" t="s">
        <v>2587</v>
      </c>
    </row>
    <row r="14821" spans="1:4" hidden="1" x14ac:dyDescent="0.25">
      <c r="A14821" s="61" t="s">
        <v>331</v>
      </c>
      <c r="B14821" s="61" t="s">
        <v>332</v>
      </c>
      <c r="C14821">
        <v>1989</v>
      </c>
      <c r="D14821" s="61" t="s">
        <v>2587</v>
      </c>
    </row>
    <row r="14822" spans="1:4" hidden="1" x14ac:dyDescent="0.25">
      <c r="A14822" s="61" t="s">
        <v>331</v>
      </c>
      <c r="B14822" s="61" t="s">
        <v>332</v>
      </c>
      <c r="C14822">
        <v>1990</v>
      </c>
      <c r="D14822" s="61" t="s">
        <v>2377</v>
      </c>
    </row>
    <row r="14823" spans="1:4" hidden="1" x14ac:dyDescent="0.25">
      <c r="A14823" s="61" t="s">
        <v>331</v>
      </c>
      <c r="B14823" s="61" t="s">
        <v>332</v>
      </c>
      <c r="C14823">
        <v>1991</v>
      </c>
      <c r="D14823" s="61" t="s">
        <v>2377</v>
      </c>
    </row>
    <row r="14824" spans="1:4" hidden="1" x14ac:dyDescent="0.25">
      <c r="A14824" s="61" t="s">
        <v>331</v>
      </c>
      <c r="B14824" s="61" t="s">
        <v>332</v>
      </c>
      <c r="C14824">
        <v>1992</v>
      </c>
      <c r="D14824" s="61" t="s">
        <v>2377</v>
      </c>
    </row>
    <row r="14825" spans="1:4" hidden="1" x14ac:dyDescent="0.25">
      <c r="A14825" s="61" t="s">
        <v>331</v>
      </c>
      <c r="B14825" s="61" t="s">
        <v>332</v>
      </c>
      <c r="C14825">
        <v>1993</v>
      </c>
      <c r="D14825" s="61" t="s">
        <v>2377</v>
      </c>
    </row>
    <row r="14826" spans="1:4" hidden="1" x14ac:dyDescent="0.25">
      <c r="A14826" s="61" t="s">
        <v>331</v>
      </c>
      <c r="B14826" s="61" t="s">
        <v>332</v>
      </c>
      <c r="C14826">
        <v>1994</v>
      </c>
      <c r="D14826" s="61" t="s">
        <v>2377</v>
      </c>
    </row>
    <row r="14827" spans="1:4" hidden="1" x14ac:dyDescent="0.25">
      <c r="A14827" s="61" t="s">
        <v>331</v>
      </c>
      <c r="B14827" s="61" t="s">
        <v>332</v>
      </c>
      <c r="C14827">
        <v>1995</v>
      </c>
      <c r="D14827" s="61" t="s">
        <v>2377</v>
      </c>
    </row>
    <row r="14828" spans="1:4" hidden="1" x14ac:dyDescent="0.25">
      <c r="A14828" s="61" t="s">
        <v>331</v>
      </c>
      <c r="B14828" s="61" t="s">
        <v>332</v>
      </c>
      <c r="C14828">
        <v>1996</v>
      </c>
      <c r="D14828" s="61" t="s">
        <v>2377</v>
      </c>
    </row>
    <row r="14829" spans="1:4" hidden="1" x14ac:dyDescent="0.25">
      <c r="A14829" s="61" t="s">
        <v>331</v>
      </c>
      <c r="B14829" s="61" t="s">
        <v>332</v>
      </c>
      <c r="C14829">
        <v>1997</v>
      </c>
      <c r="D14829" s="61" t="s">
        <v>2377</v>
      </c>
    </row>
    <row r="14830" spans="1:4" hidden="1" x14ac:dyDescent="0.25">
      <c r="A14830" s="61" t="s">
        <v>331</v>
      </c>
      <c r="B14830" s="61" t="s">
        <v>332</v>
      </c>
      <c r="C14830">
        <v>1998</v>
      </c>
      <c r="D14830" s="61" t="s">
        <v>2377</v>
      </c>
    </row>
    <row r="14831" spans="1:4" hidden="1" x14ac:dyDescent="0.25">
      <c r="A14831" s="61" t="s">
        <v>331</v>
      </c>
      <c r="B14831" s="61" t="s">
        <v>332</v>
      </c>
      <c r="C14831">
        <v>1999</v>
      </c>
      <c r="D14831" s="61" t="s">
        <v>2377</v>
      </c>
    </row>
    <row r="14832" spans="1:4" hidden="1" x14ac:dyDescent="0.25">
      <c r="A14832" s="61" t="s">
        <v>331</v>
      </c>
      <c r="B14832" s="61" t="s">
        <v>332</v>
      </c>
      <c r="C14832">
        <v>2000</v>
      </c>
      <c r="D14832" s="61" t="s">
        <v>2599</v>
      </c>
    </row>
    <row r="14833" spans="1:4" hidden="1" x14ac:dyDescent="0.25">
      <c r="A14833" s="61" t="s">
        <v>331</v>
      </c>
      <c r="B14833" s="61" t="s">
        <v>332</v>
      </c>
      <c r="C14833">
        <v>2001</v>
      </c>
      <c r="D14833" s="61" t="s">
        <v>2599</v>
      </c>
    </row>
    <row r="14834" spans="1:4" hidden="1" x14ac:dyDescent="0.25">
      <c r="A14834" s="61" t="s">
        <v>331</v>
      </c>
      <c r="B14834" s="61" t="s">
        <v>332</v>
      </c>
      <c r="C14834">
        <v>2002</v>
      </c>
      <c r="D14834" s="61" t="s">
        <v>2599</v>
      </c>
    </row>
    <row r="14835" spans="1:4" hidden="1" x14ac:dyDescent="0.25">
      <c r="A14835" s="61" t="s">
        <v>331</v>
      </c>
      <c r="B14835" s="61" t="s">
        <v>332</v>
      </c>
      <c r="C14835">
        <v>2003</v>
      </c>
      <c r="D14835" s="61" t="s">
        <v>2599</v>
      </c>
    </row>
    <row r="14836" spans="1:4" hidden="1" x14ac:dyDescent="0.25">
      <c r="A14836" s="61" t="s">
        <v>331</v>
      </c>
      <c r="B14836" s="61" t="s">
        <v>332</v>
      </c>
      <c r="C14836">
        <v>2004</v>
      </c>
      <c r="D14836" s="61" t="s">
        <v>2599</v>
      </c>
    </row>
    <row r="14837" spans="1:4" hidden="1" x14ac:dyDescent="0.25">
      <c r="A14837" s="61" t="s">
        <v>331</v>
      </c>
      <c r="B14837" s="61" t="s">
        <v>332</v>
      </c>
      <c r="C14837">
        <v>2005</v>
      </c>
      <c r="D14837" s="61" t="s">
        <v>2599</v>
      </c>
    </row>
    <row r="14838" spans="1:4" hidden="1" x14ac:dyDescent="0.25">
      <c r="A14838" s="61" t="s">
        <v>331</v>
      </c>
      <c r="B14838" s="61" t="s">
        <v>332</v>
      </c>
      <c r="C14838">
        <v>2006</v>
      </c>
      <c r="D14838" s="61" t="s">
        <v>2599</v>
      </c>
    </row>
    <row r="14839" spans="1:4" hidden="1" x14ac:dyDescent="0.25">
      <c r="A14839" s="61" t="s">
        <v>331</v>
      </c>
      <c r="B14839" s="61" t="s">
        <v>332</v>
      </c>
      <c r="C14839">
        <v>2007</v>
      </c>
      <c r="D14839" s="61" t="s">
        <v>2599</v>
      </c>
    </row>
    <row r="14840" spans="1:4" hidden="1" x14ac:dyDescent="0.25">
      <c r="A14840" s="61" t="s">
        <v>331</v>
      </c>
      <c r="B14840" s="61" t="s">
        <v>332</v>
      </c>
      <c r="C14840">
        <v>2008</v>
      </c>
      <c r="D14840" s="61" t="s">
        <v>2599</v>
      </c>
    </row>
    <row r="14841" spans="1:4" hidden="1" x14ac:dyDescent="0.25">
      <c r="A14841" s="61" t="s">
        <v>331</v>
      </c>
      <c r="B14841" s="61" t="s">
        <v>332</v>
      </c>
      <c r="C14841">
        <v>2009</v>
      </c>
      <c r="D14841" s="61" t="s">
        <v>2599</v>
      </c>
    </row>
    <row r="14842" spans="1:4" hidden="1" x14ac:dyDescent="0.25">
      <c r="A14842" s="61" t="s">
        <v>331</v>
      </c>
      <c r="B14842" s="61" t="s">
        <v>332</v>
      </c>
      <c r="C14842">
        <v>2010</v>
      </c>
      <c r="D14842" s="61" t="s">
        <v>2599</v>
      </c>
    </row>
    <row r="14843" spans="1:4" hidden="1" x14ac:dyDescent="0.25">
      <c r="A14843" s="61" t="s">
        <v>331</v>
      </c>
      <c r="B14843" s="61" t="s">
        <v>332</v>
      </c>
      <c r="C14843">
        <v>2011</v>
      </c>
      <c r="D14843" s="61" t="s">
        <v>2482</v>
      </c>
    </row>
    <row r="14844" spans="1:4" hidden="1" x14ac:dyDescent="0.25">
      <c r="A14844" s="61" t="s">
        <v>331</v>
      </c>
      <c r="B14844" s="61" t="s">
        <v>332</v>
      </c>
      <c r="C14844">
        <v>2012</v>
      </c>
      <c r="D14844" s="61" t="s">
        <v>2482</v>
      </c>
    </row>
    <row r="14845" spans="1:4" hidden="1" x14ac:dyDescent="0.25">
      <c r="A14845" s="61" t="s">
        <v>331</v>
      </c>
      <c r="B14845" s="61" t="s">
        <v>332</v>
      </c>
      <c r="C14845">
        <v>2013</v>
      </c>
      <c r="D14845" s="61" t="s">
        <v>533</v>
      </c>
    </row>
    <row r="14846" spans="1:4" hidden="1" x14ac:dyDescent="0.25">
      <c r="A14846" s="61" t="s">
        <v>331</v>
      </c>
      <c r="B14846" s="61" t="s">
        <v>332</v>
      </c>
      <c r="C14846">
        <v>2014</v>
      </c>
      <c r="D14846" s="61" t="s">
        <v>533</v>
      </c>
    </row>
    <row r="14847" spans="1:4" hidden="1" x14ac:dyDescent="0.25">
      <c r="A14847" s="61" t="s">
        <v>331</v>
      </c>
      <c r="B14847" s="61" t="s">
        <v>332</v>
      </c>
      <c r="C14847">
        <v>2015</v>
      </c>
      <c r="D14847" s="61" t="s">
        <v>533</v>
      </c>
    </row>
    <row r="14848" spans="1:4" hidden="1" x14ac:dyDescent="0.25">
      <c r="A14848" s="61" t="s">
        <v>331</v>
      </c>
      <c r="B14848" s="61" t="s">
        <v>332</v>
      </c>
      <c r="C14848">
        <v>2016</v>
      </c>
      <c r="D14848" s="61" t="s">
        <v>2934</v>
      </c>
    </row>
    <row r="14849" spans="1:4" hidden="1" x14ac:dyDescent="0.25">
      <c r="A14849" s="61" t="s">
        <v>331</v>
      </c>
      <c r="B14849" s="61" t="s">
        <v>332</v>
      </c>
      <c r="C14849">
        <v>2017</v>
      </c>
      <c r="D14849" s="61" t="s">
        <v>2529</v>
      </c>
    </row>
    <row r="14850" spans="1:4" hidden="1" x14ac:dyDescent="0.25">
      <c r="A14850" s="61" t="s">
        <v>331</v>
      </c>
      <c r="B14850" s="61" t="s">
        <v>332</v>
      </c>
      <c r="C14850">
        <v>2018</v>
      </c>
      <c r="D14850" s="61" t="s">
        <v>2605</v>
      </c>
    </row>
    <row r="14851" spans="1:4" hidden="1" x14ac:dyDescent="0.25">
      <c r="A14851" s="61" t="s">
        <v>331</v>
      </c>
      <c r="B14851" s="61" t="s">
        <v>332</v>
      </c>
      <c r="C14851">
        <v>2019</v>
      </c>
      <c r="D14851" s="61" t="s">
        <v>2882</v>
      </c>
    </row>
    <row r="14852" spans="1:4" hidden="1" x14ac:dyDescent="0.25">
      <c r="A14852" s="61" t="s">
        <v>331</v>
      </c>
      <c r="B14852" s="61" t="s">
        <v>332</v>
      </c>
      <c r="C14852">
        <v>2020</v>
      </c>
      <c r="D14852" s="61" t="s">
        <v>2141</v>
      </c>
    </row>
    <row r="14853" spans="1:4" hidden="1" x14ac:dyDescent="0.25">
      <c r="A14853" s="61" t="s">
        <v>331</v>
      </c>
      <c r="B14853" s="61" t="s">
        <v>332</v>
      </c>
      <c r="C14853">
        <v>2021</v>
      </c>
      <c r="D14853" s="61" t="s">
        <v>2143</v>
      </c>
    </row>
    <row r="14854" spans="1:4" hidden="1" x14ac:dyDescent="0.25">
      <c r="A14854" s="61" t="s">
        <v>331</v>
      </c>
      <c r="B14854" s="61" t="s">
        <v>332</v>
      </c>
      <c r="C14854">
        <v>2022</v>
      </c>
      <c r="D14854" s="61" t="s">
        <v>2598</v>
      </c>
    </row>
    <row r="14855" spans="1:4" x14ac:dyDescent="0.25">
      <c r="A14855" s="61" t="s">
        <v>331</v>
      </c>
      <c r="B14855" s="61" t="s">
        <v>332</v>
      </c>
      <c r="C14855">
        <v>2023</v>
      </c>
      <c r="D14855" s="61">
        <v>0.85199999999999998</v>
      </c>
    </row>
    <row r="14856" spans="1:4" hidden="1" x14ac:dyDescent="0.25">
      <c r="A14856" s="61" t="s">
        <v>122</v>
      </c>
      <c r="B14856" s="61" t="s">
        <v>335</v>
      </c>
      <c r="C14856">
        <v>1789</v>
      </c>
      <c r="D14856" s="61" t="s">
        <v>543</v>
      </c>
    </row>
    <row r="14857" spans="1:4" hidden="1" x14ac:dyDescent="0.25">
      <c r="A14857" s="61" t="s">
        <v>122</v>
      </c>
      <c r="B14857" s="61" t="s">
        <v>335</v>
      </c>
      <c r="C14857">
        <v>1790</v>
      </c>
      <c r="D14857" s="61" t="s">
        <v>543</v>
      </c>
    </row>
    <row r="14858" spans="1:4" hidden="1" x14ac:dyDescent="0.25">
      <c r="A14858" s="61" t="s">
        <v>122</v>
      </c>
      <c r="B14858" s="61" t="s">
        <v>335</v>
      </c>
      <c r="C14858">
        <v>1791</v>
      </c>
      <c r="D14858" s="61" t="s">
        <v>543</v>
      </c>
    </row>
    <row r="14859" spans="1:4" hidden="1" x14ac:dyDescent="0.25">
      <c r="A14859" s="61" t="s">
        <v>122</v>
      </c>
      <c r="B14859" s="61" t="s">
        <v>335</v>
      </c>
      <c r="C14859">
        <v>1792</v>
      </c>
      <c r="D14859" s="61" t="s">
        <v>543</v>
      </c>
    </row>
    <row r="14860" spans="1:4" hidden="1" x14ac:dyDescent="0.25">
      <c r="A14860" s="61" t="s">
        <v>122</v>
      </c>
      <c r="B14860" s="61" t="s">
        <v>335</v>
      </c>
      <c r="C14860">
        <v>1793</v>
      </c>
      <c r="D14860" s="61" t="s">
        <v>543</v>
      </c>
    </row>
    <row r="14861" spans="1:4" hidden="1" x14ac:dyDescent="0.25">
      <c r="A14861" s="61" t="s">
        <v>122</v>
      </c>
      <c r="B14861" s="61" t="s">
        <v>335</v>
      </c>
      <c r="C14861">
        <v>1794</v>
      </c>
      <c r="D14861" s="61" t="s">
        <v>543</v>
      </c>
    </row>
    <row r="14862" spans="1:4" hidden="1" x14ac:dyDescent="0.25">
      <c r="A14862" s="61" t="s">
        <v>122</v>
      </c>
      <c r="B14862" s="61" t="s">
        <v>335</v>
      </c>
      <c r="C14862">
        <v>1795</v>
      </c>
      <c r="D14862" s="61" t="s">
        <v>543</v>
      </c>
    </row>
    <row r="14863" spans="1:4" hidden="1" x14ac:dyDescent="0.25">
      <c r="A14863" s="61" t="s">
        <v>122</v>
      </c>
      <c r="B14863" s="61" t="s">
        <v>335</v>
      </c>
      <c r="C14863">
        <v>1796</v>
      </c>
      <c r="D14863" s="61" t="s">
        <v>543</v>
      </c>
    </row>
    <row r="14864" spans="1:4" hidden="1" x14ac:dyDescent="0.25">
      <c r="A14864" s="61" t="s">
        <v>122</v>
      </c>
      <c r="B14864" s="61" t="s">
        <v>335</v>
      </c>
      <c r="C14864">
        <v>1797</v>
      </c>
      <c r="D14864" s="61" t="s">
        <v>543</v>
      </c>
    </row>
    <row r="14865" spans="1:4" hidden="1" x14ac:dyDescent="0.25">
      <c r="A14865" s="61" t="s">
        <v>122</v>
      </c>
      <c r="B14865" s="61" t="s">
        <v>335</v>
      </c>
      <c r="C14865">
        <v>1798</v>
      </c>
      <c r="D14865" s="61" t="s">
        <v>543</v>
      </c>
    </row>
    <row r="14866" spans="1:4" hidden="1" x14ac:dyDescent="0.25">
      <c r="A14866" s="61" t="s">
        <v>122</v>
      </c>
      <c r="B14866" s="61" t="s">
        <v>335</v>
      </c>
      <c r="C14866">
        <v>1799</v>
      </c>
      <c r="D14866" s="61" t="s">
        <v>543</v>
      </c>
    </row>
    <row r="14867" spans="1:4" hidden="1" x14ac:dyDescent="0.25">
      <c r="A14867" s="61" t="s">
        <v>122</v>
      </c>
      <c r="B14867" s="61" t="s">
        <v>335</v>
      </c>
      <c r="C14867">
        <v>1800</v>
      </c>
      <c r="D14867" s="61" t="s">
        <v>543</v>
      </c>
    </row>
    <row r="14868" spans="1:4" hidden="1" x14ac:dyDescent="0.25">
      <c r="A14868" s="61" t="s">
        <v>122</v>
      </c>
      <c r="B14868" s="61" t="s">
        <v>335</v>
      </c>
      <c r="C14868">
        <v>1801</v>
      </c>
      <c r="D14868" s="61" t="s">
        <v>543</v>
      </c>
    </row>
    <row r="14869" spans="1:4" hidden="1" x14ac:dyDescent="0.25">
      <c r="A14869" s="61" t="s">
        <v>122</v>
      </c>
      <c r="B14869" s="61" t="s">
        <v>335</v>
      </c>
      <c r="C14869">
        <v>1802</v>
      </c>
      <c r="D14869" s="61" t="s">
        <v>543</v>
      </c>
    </row>
    <row r="14870" spans="1:4" hidden="1" x14ac:dyDescent="0.25">
      <c r="A14870" s="61" t="s">
        <v>122</v>
      </c>
      <c r="B14870" s="61" t="s">
        <v>335</v>
      </c>
      <c r="C14870">
        <v>1803</v>
      </c>
      <c r="D14870" s="61" t="s">
        <v>543</v>
      </c>
    </row>
    <row r="14871" spans="1:4" hidden="1" x14ac:dyDescent="0.25">
      <c r="A14871" s="61" t="s">
        <v>122</v>
      </c>
      <c r="B14871" s="61" t="s">
        <v>335</v>
      </c>
      <c r="C14871">
        <v>1804</v>
      </c>
      <c r="D14871" s="61" t="s">
        <v>543</v>
      </c>
    </row>
    <row r="14872" spans="1:4" hidden="1" x14ac:dyDescent="0.25">
      <c r="A14872" s="61" t="s">
        <v>122</v>
      </c>
      <c r="B14872" s="61" t="s">
        <v>335</v>
      </c>
      <c r="C14872">
        <v>1805</v>
      </c>
      <c r="D14872" s="61" t="s">
        <v>543</v>
      </c>
    </row>
    <row r="14873" spans="1:4" hidden="1" x14ac:dyDescent="0.25">
      <c r="A14873" s="61" t="s">
        <v>122</v>
      </c>
      <c r="B14873" s="61" t="s">
        <v>335</v>
      </c>
      <c r="C14873">
        <v>1806</v>
      </c>
      <c r="D14873" s="61" t="s">
        <v>543</v>
      </c>
    </row>
    <row r="14874" spans="1:4" hidden="1" x14ac:dyDescent="0.25">
      <c r="A14874" s="61" t="s">
        <v>122</v>
      </c>
      <c r="B14874" s="61" t="s">
        <v>335</v>
      </c>
      <c r="C14874">
        <v>1807</v>
      </c>
      <c r="D14874" s="61" t="s">
        <v>543</v>
      </c>
    </row>
    <row r="14875" spans="1:4" hidden="1" x14ac:dyDescent="0.25">
      <c r="A14875" s="61" t="s">
        <v>122</v>
      </c>
      <c r="B14875" s="61" t="s">
        <v>335</v>
      </c>
      <c r="C14875">
        <v>1808</v>
      </c>
      <c r="D14875" s="61" t="s">
        <v>543</v>
      </c>
    </row>
    <row r="14876" spans="1:4" hidden="1" x14ac:dyDescent="0.25">
      <c r="A14876" s="61" t="s">
        <v>122</v>
      </c>
      <c r="B14876" s="61" t="s">
        <v>335</v>
      </c>
      <c r="C14876">
        <v>1809</v>
      </c>
      <c r="D14876" s="61" t="s">
        <v>543</v>
      </c>
    </row>
    <row r="14877" spans="1:4" hidden="1" x14ac:dyDescent="0.25">
      <c r="A14877" s="61" t="s">
        <v>122</v>
      </c>
      <c r="B14877" s="61" t="s">
        <v>335</v>
      </c>
      <c r="C14877">
        <v>1810</v>
      </c>
      <c r="D14877" s="61" t="s">
        <v>543</v>
      </c>
    </row>
    <row r="14878" spans="1:4" hidden="1" x14ac:dyDescent="0.25">
      <c r="A14878" s="61" t="s">
        <v>122</v>
      </c>
      <c r="B14878" s="61" t="s">
        <v>335</v>
      </c>
      <c r="C14878">
        <v>1811</v>
      </c>
      <c r="D14878" s="61" t="s">
        <v>543</v>
      </c>
    </row>
    <row r="14879" spans="1:4" hidden="1" x14ac:dyDescent="0.25">
      <c r="A14879" s="61" t="s">
        <v>122</v>
      </c>
      <c r="B14879" s="61" t="s">
        <v>335</v>
      </c>
      <c r="C14879">
        <v>1812</v>
      </c>
      <c r="D14879" s="61" t="s">
        <v>543</v>
      </c>
    </row>
    <row r="14880" spans="1:4" hidden="1" x14ac:dyDescent="0.25">
      <c r="A14880" s="61" t="s">
        <v>122</v>
      </c>
      <c r="B14880" s="61" t="s">
        <v>335</v>
      </c>
      <c r="C14880">
        <v>1813</v>
      </c>
      <c r="D14880" s="61" t="s">
        <v>543</v>
      </c>
    </row>
    <row r="14881" spans="1:4" hidden="1" x14ac:dyDescent="0.25">
      <c r="A14881" s="61" t="s">
        <v>122</v>
      </c>
      <c r="B14881" s="61" t="s">
        <v>335</v>
      </c>
      <c r="C14881">
        <v>1814</v>
      </c>
      <c r="D14881" s="61" t="s">
        <v>543</v>
      </c>
    </row>
    <row r="14882" spans="1:4" hidden="1" x14ac:dyDescent="0.25">
      <c r="A14882" s="61" t="s">
        <v>122</v>
      </c>
      <c r="B14882" s="61" t="s">
        <v>335</v>
      </c>
      <c r="C14882">
        <v>1815</v>
      </c>
      <c r="D14882" s="61" t="s">
        <v>543</v>
      </c>
    </row>
    <row r="14883" spans="1:4" hidden="1" x14ac:dyDescent="0.25">
      <c r="A14883" s="61" t="s">
        <v>122</v>
      </c>
      <c r="B14883" s="61" t="s">
        <v>335</v>
      </c>
      <c r="C14883">
        <v>1816</v>
      </c>
      <c r="D14883" s="61" t="s">
        <v>543</v>
      </c>
    </row>
    <row r="14884" spans="1:4" hidden="1" x14ac:dyDescent="0.25">
      <c r="A14884" s="61" t="s">
        <v>122</v>
      </c>
      <c r="B14884" s="61" t="s">
        <v>335</v>
      </c>
      <c r="C14884">
        <v>1817</v>
      </c>
      <c r="D14884" s="61" t="s">
        <v>543</v>
      </c>
    </row>
    <row r="14885" spans="1:4" hidden="1" x14ac:dyDescent="0.25">
      <c r="A14885" s="61" t="s">
        <v>122</v>
      </c>
      <c r="B14885" s="61" t="s">
        <v>335</v>
      </c>
      <c r="C14885">
        <v>1818</v>
      </c>
      <c r="D14885" s="61" t="s">
        <v>543</v>
      </c>
    </row>
    <row r="14886" spans="1:4" hidden="1" x14ac:dyDescent="0.25">
      <c r="A14886" s="61" t="s">
        <v>122</v>
      </c>
      <c r="B14886" s="61" t="s">
        <v>335</v>
      </c>
      <c r="C14886">
        <v>1819</v>
      </c>
      <c r="D14886" s="61" t="s">
        <v>543</v>
      </c>
    </row>
    <row r="14887" spans="1:4" hidden="1" x14ac:dyDescent="0.25">
      <c r="A14887" s="61" t="s">
        <v>122</v>
      </c>
      <c r="B14887" s="61" t="s">
        <v>335</v>
      </c>
      <c r="C14887">
        <v>1820</v>
      </c>
      <c r="D14887" s="61" t="s">
        <v>543</v>
      </c>
    </row>
    <row r="14888" spans="1:4" hidden="1" x14ac:dyDescent="0.25">
      <c r="A14888" s="61" t="s">
        <v>122</v>
      </c>
      <c r="B14888" s="61" t="s">
        <v>335</v>
      </c>
      <c r="C14888">
        <v>1821</v>
      </c>
      <c r="D14888" s="61" t="s">
        <v>543</v>
      </c>
    </row>
    <row r="14889" spans="1:4" hidden="1" x14ac:dyDescent="0.25">
      <c r="A14889" s="61" t="s">
        <v>122</v>
      </c>
      <c r="B14889" s="61" t="s">
        <v>335</v>
      </c>
      <c r="C14889">
        <v>1822</v>
      </c>
      <c r="D14889" s="61" t="s">
        <v>543</v>
      </c>
    </row>
    <row r="14890" spans="1:4" hidden="1" x14ac:dyDescent="0.25">
      <c r="A14890" s="61" t="s">
        <v>122</v>
      </c>
      <c r="B14890" s="61" t="s">
        <v>335</v>
      </c>
      <c r="C14890">
        <v>1823</v>
      </c>
      <c r="D14890" s="61" t="s">
        <v>543</v>
      </c>
    </row>
    <row r="14891" spans="1:4" hidden="1" x14ac:dyDescent="0.25">
      <c r="A14891" s="61" t="s">
        <v>122</v>
      </c>
      <c r="B14891" s="61" t="s">
        <v>335</v>
      </c>
      <c r="C14891">
        <v>1824</v>
      </c>
      <c r="D14891" s="61" t="s">
        <v>543</v>
      </c>
    </row>
    <row r="14892" spans="1:4" hidden="1" x14ac:dyDescent="0.25">
      <c r="A14892" s="61" t="s">
        <v>122</v>
      </c>
      <c r="B14892" s="61" t="s">
        <v>335</v>
      </c>
      <c r="C14892">
        <v>1825</v>
      </c>
      <c r="D14892" s="61" t="s">
        <v>543</v>
      </c>
    </row>
    <row r="14893" spans="1:4" hidden="1" x14ac:dyDescent="0.25">
      <c r="A14893" s="61" t="s">
        <v>122</v>
      </c>
      <c r="B14893" s="61" t="s">
        <v>335</v>
      </c>
      <c r="C14893">
        <v>1826</v>
      </c>
      <c r="D14893" s="61" t="s">
        <v>543</v>
      </c>
    </row>
    <row r="14894" spans="1:4" hidden="1" x14ac:dyDescent="0.25">
      <c r="A14894" s="61" t="s">
        <v>122</v>
      </c>
      <c r="B14894" s="61" t="s">
        <v>335</v>
      </c>
      <c r="C14894">
        <v>1827</v>
      </c>
      <c r="D14894" s="61" t="s">
        <v>543</v>
      </c>
    </row>
    <row r="14895" spans="1:4" hidden="1" x14ac:dyDescent="0.25">
      <c r="A14895" s="61" t="s">
        <v>122</v>
      </c>
      <c r="B14895" s="61" t="s">
        <v>335</v>
      </c>
      <c r="C14895">
        <v>1828</v>
      </c>
      <c r="D14895" s="61" t="s">
        <v>543</v>
      </c>
    </row>
    <row r="14896" spans="1:4" hidden="1" x14ac:dyDescent="0.25">
      <c r="A14896" s="61" t="s">
        <v>122</v>
      </c>
      <c r="B14896" s="61" t="s">
        <v>335</v>
      </c>
      <c r="C14896">
        <v>1829</v>
      </c>
      <c r="D14896" s="61" t="s">
        <v>543</v>
      </c>
    </row>
    <row r="14897" spans="1:4" hidden="1" x14ac:dyDescent="0.25">
      <c r="A14897" s="61" t="s">
        <v>122</v>
      </c>
      <c r="B14897" s="61" t="s">
        <v>335</v>
      </c>
      <c r="C14897">
        <v>1830</v>
      </c>
      <c r="D14897" s="61" t="s">
        <v>543</v>
      </c>
    </row>
    <row r="14898" spans="1:4" hidden="1" x14ac:dyDescent="0.25">
      <c r="A14898" s="61" t="s">
        <v>122</v>
      </c>
      <c r="B14898" s="61" t="s">
        <v>335</v>
      </c>
      <c r="C14898">
        <v>1831</v>
      </c>
      <c r="D14898" s="61" t="s">
        <v>543</v>
      </c>
    </row>
    <row r="14899" spans="1:4" hidden="1" x14ac:dyDescent="0.25">
      <c r="A14899" s="61" t="s">
        <v>122</v>
      </c>
      <c r="B14899" s="61" t="s">
        <v>335</v>
      </c>
      <c r="C14899">
        <v>1832</v>
      </c>
      <c r="D14899" s="61" t="s">
        <v>543</v>
      </c>
    </row>
    <row r="14900" spans="1:4" hidden="1" x14ac:dyDescent="0.25">
      <c r="A14900" s="61" t="s">
        <v>122</v>
      </c>
      <c r="B14900" s="61" t="s">
        <v>335</v>
      </c>
      <c r="C14900">
        <v>1833</v>
      </c>
      <c r="D14900" s="61" t="s">
        <v>543</v>
      </c>
    </row>
    <row r="14901" spans="1:4" hidden="1" x14ac:dyDescent="0.25">
      <c r="A14901" s="61" t="s">
        <v>122</v>
      </c>
      <c r="B14901" s="61" t="s">
        <v>335</v>
      </c>
      <c r="C14901">
        <v>1834</v>
      </c>
      <c r="D14901" s="61" t="s">
        <v>543</v>
      </c>
    </row>
    <row r="14902" spans="1:4" hidden="1" x14ac:dyDescent="0.25">
      <c r="A14902" s="61" t="s">
        <v>122</v>
      </c>
      <c r="B14902" s="61" t="s">
        <v>335</v>
      </c>
      <c r="C14902">
        <v>1835</v>
      </c>
      <c r="D14902" s="61" t="s">
        <v>543</v>
      </c>
    </row>
    <row r="14903" spans="1:4" hidden="1" x14ac:dyDescent="0.25">
      <c r="A14903" s="61" t="s">
        <v>122</v>
      </c>
      <c r="B14903" s="61" t="s">
        <v>335</v>
      </c>
      <c r="C14903">
        <v>1836</v>
      </c>
      <c r="D14903" s="61" t="s">
        <v>543</v>
      </c>
    </row>
    <row r="14904" spans="1:4" hidden="1" x14ac:dyDescent="0.25">
      <c r="A14904" s="61" t="s">
        <v>122</v>
      </c>
      <c r="B14904" s="61" t="s">
        <v>335</v>
      </c>
      <c r="C14904">
        <v>1837</v>
      </c>
      <c r="D14904" s="61" t="s">
        <v>543</v>
      </c>
    </row>
    <row r="14905" spans="1:4" hidden="1" x14ac:dyDescent="0.25">
      <c r="A14905" s="61" t="s">
        <v>122</v>
      </c>
      <c r="B14905" s="61" t="s">
        <v>335</v>
      </c>
      <c r="C14905">
        <v>1838</v>
      </c>
      <c r="D14905" s="61" t="s">
        <v>543</v>
      </c>
    </row>
    <row r="14906" spans="1:4" hidden="1" x14ac:dyDescent="0.25">
      <c r="A14906" s="61" t="s">
        <v>122</v>
      </c>
      <c r="B14906" s="61" t="s">
        <v>335</v>
      </c>
      <c r="C14906">
        <v>1839</v>
      </c>
      <c r="D14906" s="61" t="s">
        <v>543</v>
      </c>
    </row>
    <row r="14907" spans="1:4" hidden="1" x14ac:dyDescent="0.25">
      <c r="A14907" s="61" t="s">
        <v>122</v>
      </c>
      <c r="B14907" s="61" t="s">
        <v>335</v>
      </c>
      <c r="C14907">
        <v>1840</v>
      </c>
      <c r="D14907" s="61" t="s">
        <v>543</v>
      </c>
    </row>
    <row r="14908" spans="1:4" hidden="1" x14ac:dyDescent="0.25">
      <c r="A14908" s="61" t="s">
        <v>122</v>
      </c>
      <c r="B14908" s="61" t="s">
        <v>335</v>
      </c>
      <c r="C14908">
        <v>1841</v>
      </c>
      <c r="D14908" s="61" t="s">
        <v>543</v>
      </c>
    </row>
    <row r="14909" spans="1:4" hidden="1" x14ac:dyDescent="0.25">
      <c r="A14909" s="61" t="s">
        <v>122</v>
      </c>
      <c r="B14909" s="61" t="s">
        <v>335</v>
      </c>
      <c r="C14909">
        <v>1842</v>
      </c>
      <c r="D14909" s="61" t="s">
        <v>543</v>
      </c>
    </row>
    <row r="14910" spans="1:4" hidden="1" x14ac:dyDescent="0.25">
      <c r="A14910" s="61" t="s">
        <v>122</v>
      </c>
      <c r="B14910" s="61" t="s">
        <v>335</v>
      </c>
      <c r="C14910">
        <v>1843</v>
      </c>
      <c r="D14910" s="61" t="s">
        <v>543</v>
      </c>
    </row>
    <row r="14911" spans="1:4" hidden="1" x14ac:dyDescent="0.25">
      <c r="A14911" s="61" t="s">
        <v>122</v>
      </c>
      <c r="B14911" s="61" t="s">
        <v>335</v>
      </c>
      <c r="C14911">
        <v>1844</v>
      </c>
      <c r="D14911" s="61" t="s">
        <v>543</v>
      </c>
    </row>
    <row r="14912" spans="1:4" hidden="1" x14ac:dyDescent="0.25">
      <c r="A14912" s="61" t="s">
        <v>122</v>
      </c>
      <c r="B14912" s="61" t="s">
        <v>335</v>
      </c>
      <c r="C14912">
        <v>1845</v>
      </c>
      <c r="D14912" s="61" t="s">
        <v>543</v>
      </c>
    </row>
    <row r="14913" spans="1:4" hidden="1" x14ac:dyDescent="0.25">
      <c r="A14913" s="61" t="s">
        <v>122</v>
      </c>
      <c r="B14913" s="61" t="s">
        <v>335</v>
      </c>
      <c r="C14913">
        <v>1846</v>
      </c>
      <c r="D14913" s="61" t="s">
        <v>543</v>
      </c>
    </row>
    <row r="14914" spans="1:4" hidden="1" x14ac:dyDescent="0.25">
      <c r="A14914" s="61" t="s">
        <v>122</v>
      </c>
      <c r="B14914" s="61" t="s">
        <v>335</v>
      </c>
      <c r="C14914">
        <v>1847</v>
      </c>
      <c r="D14914" s="61" t="s">
        <v>543</v>
      </c>
    </row>
    <row r="14915" spans="1:4" hidden="1" x14ac:dyDescent="0.25">
      <c r="A14915" s="61" t="s">
        <v>122</v>
      </c>
      <c r="B14915" s="61" t="s">
        <v>335</v>
      </c>
      <c r="C14915">
        <v>1848</v>
      </c>
      <c r="D14915" s="61" t="s">
        <v>543</v>
      </c>
    </row>
    <row r="14916" spans="1:4" hidden="1" x14ac:dyDescent="0.25">
      <c r="A14916" s="61" t="s">
        <v>122</v>
      </c>
      <c r="B14916" s="61" t="s">
        <v>335</v>
      </c>
      <c r="C14916">
        <v>1849</v>
      </c>
      <c r="D14916" s="61" t="s">
        <v>543</v>
      </c>
    </row>
    <row r="14917" spans="1:4" hidden="1" x14ac:dyDescent="0.25">
      <c r="A14917" s="61" t="s">
        <v>122</v>
      </c>
      <c r="B14917" s="61" t="s">
        <v>335</v>
      </c>
      <c r="C14917">
        <v>1850</v>
      </c>
      <c r="D14917" s="61" t="s">
        <v>543</v>
      </c>
    </row>
    <row r="14918" spans="1:4" hidden="1" x14ac:dyDescent="0.25">
      <c r="A14918" s="61" t="s">
        <v>122</v>
      </c>
      <c r="B14918" s="61" t="s">
        <v>335</v>
      </c>
      <c r="C14918">
        <v>1851</v>
      </c>
      <c r="D14918" s="61" t="s">
        <v>543</v>
      </c>
    </row>
    <row r="14919" spans="1:4" hidden="1" x14ac:dyDescent="0.25">
      <c r="A14919" s="61" t="s">
        <v>122</v>
      </c>
      <c r="B14919" s="61" t="s">
        <v>335</v>
      </c>
      <c r="C14919">
        <v>1852</v>
      </c>
      <c r="D14919" s="61" t="s">
        <v>543</v>
      </c>
    </row>
    <row r="14920" spans="1:4" hidden="1" x14ac:dyDescent="0.25">
      <c r="A14920" s="61" t="s">
        <v>122</v>
      </c>
      <c r="B14920" s="61" t="s">
        <v>335</v>
      </c>
      <c r="C14920">
        <v>1853</v>
      </c>
      <c r="D14920" s="61" t="s">
        <v>543</v>
      </c>
    </row>
    <row r="14921" spans="1:4" hidden="1" x14ac:dyDescent="0.25">
      <c r="A14921" s="61" t="s">
        <v>122</v>
      </c>
      <c r="B14921" s="61" t="s">
        <v>335</v>
      </c>
      <c r="C14921">
        <v>1854</v>
      </c>
      <c r="D14921" s="61" t="s">
        <v>543</v>
      </c>
    </row>
    <row r="14922" spans="1:4" hidden="1" x14ac:dyDescent="0.25">
      <c r="A14922" s="61" t="s">
        <v>122</v>
      </c>
      <c r="B14922" s="61" t="s">
        <v>335</v>
      </c>
      <c r="C14922">
        <v>1855</v>
      </c>
      <c r="D14922" s="61" t="s">
        <v>543</v>
      </c>
    </row>
    <row r="14923" spans="1:4" hidden="1" x14ac:dyDescent="0.25">
      <c r="A14923" s="61" t="s">
        <v>122</v>
      </c>
      <c r="B14923" s="61" t="s">
        <v>335</v>
      </c>
      <c r="C14923">
        <v>1856</v>
      </c>
      <c r="D14923" s="61" t="s">
        <v>543</v>
      </c>
    </row>
    <row r="14924" spans="1:4" hidden="1" x14ac:dyDescent="0.25">
      <c r="A14924" s="61" t="s">
        <v>122</v>
      </c>
      <c r="B14924" s="61" t="s">
        <v>335</v>
      </c>
      <c r="C14924">
        <v>1857</v>
      </c>
      <c r="D14924" s="61" t="s">
        <v>543</v>
      </c>
    </row>
    <row r="14925" spans="1:4" hidden="1" x14ac:dyDescent="0.25">
      <c r="A14925" s="61" t="s">
        <v>122</v>
      </c>
      <c r="B14925" s="61" t="s">
        <v>335</v>
      </c>
      <c r="C14925">
        <v>1858</v>
      </c>
      <c r="D14925" s="61" t="s">
        <v>1748</v>
      </c>
    </row>
    <row r="14926" spans="1:4" hidden="1" x14ac:dyDescent="0.25">
      <c r="A14926" s="61" t="s">
        <v>122</v>
      </c>
      <c r="B14926" s="61" t="s">
        <v>335</v>
      </c>
      <c r="C14926">
        <v>1859</v>
      </c>
      <c r="D14926" s="61" t="s">
        <v>1748</v>
      </c>
    </row>
    <row r="14927" spans="1:4" hidden="1" x14ac:dyDescent="0.25">
      <c r="A14927" s="61" t="s">
        <v>122</v>
      </c>
      <c r="B14927" s="61" t="s">
        <v>335</v>
      </c>
      <c r="C14927">
        <v>1860</v>
      </c>
      <c r="D14927" s="61" t="s">
        <v>1718</v>
      </c>
    </row>
    <row r="14928" spans="1:4" hidden="1" x14ac:dyDescent="0.25">
      <c r="A14928" s="61" t="s">
        <v>122</v>
      </c>
      <c r="B14928" s="61" t="s">
        <v>335</v>
      </c>
      <c r="C14928">
        <v>1861</v>
      </c>
      <c r="D14928" s="61" t="s">
        <v>1718</v>
      </c>
    </row>
    <row r="14929" spans="1:4" hidden="1" x14ac:dyDescent="0.25">
      <c r="A14929" s="61" t="s">
        <v>122</v>
      </c>
      <c r="B14929" s="61" t="s">
        <v>335</v>
      </c>
      <c r="C14929">
        <v>1862</v>
      </c>
      <c r="D14929" s="61" t="s">
        <v>1718</v>
      </c>
    </row>
    <row r="14930" spans="1:4" hidden="1" x14ac:dyDescent="0.25">
      <c r="A14930" s="61" t="s">
        <v>122</v>
      </c>
      <c r="B14930" s="61" t="s">
        <v>335</v>
      </c>
      <c r="C14930">
        <v>1863</v>
      </c>
      <c r="D14930" s="61" t="s">
        <v>1718</v>
      </c>
    </row>
    <row r="14931" spans="1:4" hidden="1" x14ac:dyDescent="0.25">
      <c r="A14931" s="61" t="s">
        <v>122</v>
      </c>
      <c r="B14931" s="61" t="s">
        <v>335</v>
      </c>
      <c r="C14931">
        <v>1864</v>
      </c>
      <c r="D14931" s="61" t="s">
        <v>1718</v>
      </c>
    </row>
    <row r="14932" spans="1:4" hidden="1" x14ac:dyDescent="0.25">
      <c r="A14932" s="61" t="s">
        <v>122</v>
      </c>
      <c r="B14932" s="61" t="s">
        <v>335</v>
      </c>
      <c r="C14932">
        <v>1865</v>
      </c>
      <c r="D14932" s="61" t="s">
        <v>1718</v>
      </c>
    </row>
    <row r="14933" spans="1:4" hidden="1" x14ac:dyDescent="0.25">
      <c r="A14933" s="61" t="s">
        <v>122</v>
      </c>
      <c r="B14933" s="61" t="s">
        <v>335</v>
      </c>
      <c r="C14933">
        <v>1866</v>
      </c>
      <c r="D14933" s="61" t="s">
        <v>1718</v>
      </c>
    </row>
    <row r="14934" spans="1:4" hidden="1" x14ac:dyDescent="0.25">
      <c r="A14934" s="61" t="s">
        <v>122</v>
      </c>
      <c r="B14934" s="61" t="s">
        <v>335</v>
      </c>
      <c r="C14934">
        <v>1867</v>
      </c>
      <c r="D14934" s="61" t="s">
        <v>2170</v>
      </c>
    </row>
    <row r="14935" spans="1:4" hidden="1" x14ac:dyDescent="0.25">
      <c r="A14935" s="61" t="s">
        <v>122</v>
      </c>
      <c r="B14935" s="61" t="s">
        <v>335</v>
      </c>
      <c r="C14935">
        <v>1868</v>
      </c>
      <c r="D14935" s="61" t="s">
        <v>1710</v>
      </c>
    </row>
    <row r="14936" spans="1:4" hidden="1" x14ac:dyDescent="0.25">
      <c r="A14936" s="61" t="s">
        <v>122</v>
      </c>
      <c r="B14936" s="61" t="s">
        <v>335</v>
      </c>
      <c r="C14936">
        <v>1869</v>
      </c>
      <c r="D14936" s="61" t="s">
        <v>1801</v>
      </c>
    </row>
    <row r="14937" spans="1:4" hidden="1" x14ac:dyDescent="0.25">
      <c r="A14937" s="61" t="s">
        <v>122</v>
      </c>
      <c r="B14937" s="61" t="s">
        <v>335</v>
      </c>
      <c r="C14937">
        <v>1870</v>
      </c>
      <c r="D14937" s="61" t="s">
        <v>2400</v>
      </c>
    </row>
    <row r="14938" spans="1:4" hidden="1" x14ac:dyDescent="0.25">
      <c r="A14938" s="61" t="s">
        <v>122</v>
      </c>
      <c r="B14938" s="61" t="s">
        <v>335</v>
      </c>
      <c r="C14938">
        <v>1871</v>
      </c>
      <c r="D14938" s="61" t="s">
        <v>2400</v>
      </c>
    </row>
    <row r="14939" spans="1:4" hidden="1" x14ac:dyDescent="0.25">
      <c r="A14939" s="61" t="s">
        <v>122</v>
      </c>
      <c r="B14939" s="61" t="s">
        <v>335</v>
      </c>
      <c r="C14939">
        <v>1872</v>
      </c>
      <c r="D14939" s="61" t="s">
        <v>2400</v>
      </c>
    </row>
    <row r="14940" spans="1:4" hidden="1" x14ac:dyDescent="0.25">
      <c r="A14940" s="61" t="s">
        <v>122</v>
      </c>
      <c r="B14940" s="61" t="s">
        <v>335</v>
      </c>
      <c r="C14940">
        <v>1873</v>
      </c>
      <c r="D14940" s="61" t="s">
        <v>2400</v>
      </c>
    </row>
    <row r="14941" spans="1:4" hidden="1" x14ac:dyDescent="0.25">
      <c r="A14941" s="61" t="s">
        <v>122</v>
      </c>
      <c r="B14941" s="61" t="s">
        <v>335</v>
      </c>
      <c r="C14941">
        <v>1874</v>
      </c>
      <c r="D14941" s="61" t="s">
        <v>2400</v>
      </c>
    </row>
    <row r="14942" spans="1:4" hidden="1" x14ac:dyDescent="0.25">
      <c r="A14942" s="61" t="s">
        <v>122</v>
      </c>
      <c r="B14942" s="61" t="s">
        <v>335</v>
      </c>
      <c r="C14942">
        <v>1875</v>
      </c>
      <c r="D14942" s="61" t="s">
        <v>2264</v>
      </c>
    </row>
    <row r="14943" spans="1:4" hidden="1" x14ac:dyDescent="0.25">
      <c r="A14943" s="61" t="s">
        <v>122</v>
      </c>
      <c r="B14943" s="61" t="s">
        <v>335</v>
      </c>
      <c r="C14943">
        <v>1876</v>
      </c>
      <c r="D14943" s="61" t="s">
        <v>2279</v>
      </c>
    </row>
    <row r="14944" spans="1:4" hidden="1" x14ac:dyDescent="0.25">
      <c r="A14944" s="61" t="s">
        <v>122</v>
      </c>
      <c r="B14944" s="61" t="s">
        <v>335</v>
      </c>
      <c r="C14944">
        <v>1877</v>
      </c>
      <c r="D14944" s="61" t="s">
        <v>2279</v>
      </c>
    </row>
    <row r="14945" spans="1:4" hidden="1" x14ac:dyDescent="0.25">
      <c r="A14945" s="61" t="s">
        <v>122</v>
      </c>
      <c r="B14945" s="61" t="s">
        <v>335</v>
      </c>
      <c r="C14945">
        <v>1878</v>
      </c>
      <c r="D14945" s="61" t="s">
        <v>2279</v>
      </c>
    </row>
    <row r="14946" spans="1:4" hidden="1" x14ac:dyDescent="0.25">
      <c r="A14946" s="61" t="s">
        <v>122</v>
      </c>
      <c r="B14946" s="61" t="s">
        <v>335</v>
      </c>
      <c r="C14946">
        <v>1879</v>
      </c>
      <c r="D14946" s="61" t="s">
        <v>2279</v>
      </c>
    </row>
    <row r="14947" spans="1:4" hidden="1" x14ac:dyDescent="0.25">
      <c r="A14947" s="61" t="s">
        <v>122</v>
      </c>
      <c r="B14947" s="61" t="s">
        <v>335</v>
      </c>
      <c r="C14947">
        <v>1880</v>
      </c>
      <c r="D14947" s="61" t="s">
        <v>2279</v>
      </c>
    </row>
    <row r="14948" spans="1:4" hidden="1" x14ac:dyDescent="0.25">
      <c r="A14948" s="61" t="s">
        <v>122</v>
      </c>
      <c r="B14948" s="61" t="s">
        <v>335</v>
      </c>
      <c r="C14948">
        <v>1881</v>
      </c>
      <c r="D14948" s="61" t="s">
        <v>2894</v>
      </c>
    </row>
    <row r="14949" spans="1:4" hidden="1" x14ac:dyDescent="0.25">
      <c r="A14949" s="61" t="s">
        <v>122</v>
      </c>
      <c r="B14949" s="61" t="s">
        <v>335</v>
      </c>
      <c r="C14949">
        <v>1882</v>
      </c>
      <c r="D14949" s="61" t="s">
        <v>2894</v>
      </c>
    </row>
    <row r="14950" spans="1:4" hidden="1" x14ac:dyDescent="0.25">
      <c r="A14950" s="61" t="s">
        <v>122</v>
      </c>
      <c r="B14950" s="61" t="s">
        <v>335</v>
      </c>
      <c r="C14950">
        <v>1883</v>
      </c>
      <c r="D14950" s="61" t="s">
        <v>2894</v>
      </c>
    </row>
    <row r="14951" spans="1:4" hidden="1" x14ac:dyDescent="0.25">
      <c r="A14951" s="61" t="s">
        <v>122</v>
      </c>
      <c r="B14951" s="61" t="s">
        <v>335</v>
      </c>
      <c r="C14951">
        <v>1884</v>
      </c>
      <c r="D14951" s="61" t="s">
        <v>2894</v>
      </c>
    </row>
    <row r="14952" spans="1:4" hidden="1" x14ac:dyDescent="0.25">
      <c r="A14952" s="61" t="s">
        <v>122</v>
      </c>
      <c r="B14952" s="61" t="s">
        <v>335</v>
      </c>
      <c r="C14952">
        <v>1885</v>
      </c>
      <c r="D14952" s="61" t="s">
        <v>2894</v>
      </c>
    </row>
    <row r="14953" spans="1:4" hidden="1" x14ac:dyDescent="0.25">
      <c r="A14953" s="61" t="s">
        <v>122</v>
      </c>
      <c r="B14953" s="61" t="s">
        <v>335</v>
      </c>
      <c r="C14953">
        <v>1886</v>
      </c>
      <c r="D14953" s="61" t="s">
        <v>2894</v>
      </c>
    </row>
    <row r="14954" spans="1:4" hidden="1" x14ac:dyDescent="0.25">
      <c r="A14954" s="61" t="s">
        <v>122</v>
      </c>
      <c r="B14954" s="61" t="s">
        <v>335</v>
      </c>
      <c r="C14954">
        <v>1887</v>
      </c>
      <c r="D14954" s="61" t="s">
        <v>2894</v>
      </c>
    </row>
    <row r="14955" spans="1:4" hidden="1" x14ac:dyDescent="0.25">
      <c r="A14955" s="61" t="s">
        <v>122</v>
      </c>
      <c r="B14955" s="61" t="s">
        <v>335</v>
      </c>
      <c r="C14955">
        <v>1888</v>
      </c>
      <c r="D14955" s="61" t="s">
        <v>2894</v>
      </c>
    </row>
    <row r="14956" spans="1:4" hidden="1" x14ac:dyDescent="0.25">
      <c r="A14956" s="61" t="s">
        <v>122</v>
      </c>
      <c r="B14956" s="61" t="s">
        <v>335</v>
      </c>
      <c r="C14956">
        <v>1889</v>
      </c>
      <c r="D14956" s="61" t="s">
        <v>2894</v>
      </c>
    </row>
    <row r="14957" spans="1:4" hidden="1" x14ac:dyDescent="0.25">
      <c r="A14957" s="61" t="s">
        <v>122</v>
      </c>
      <c r="B14957" s="61" t="s">
        <v>335</v>
      </c>
      <c r="C14957">
        <v>1890</v>
      </c>
      <c r="D14957" s="61" t="s">
        <v>2525</v>
      </c>
    </row>
    <row r="14958" spans="1:4" hidden="1" x14ac:dyDescent="0.25">
      <c r="A14958" s="61" t="s">
        <v>122</v>
      </c>
      <c r="B14958" s="61" t="s">
        <v>335</v>
      </c>
      <c r="C14958">
        <v>1891</v>
      </c>
      <c r="D14958" s="61" t="s">
        <v>2525</v>
      </c>
    </row>
    <row r="14959" spans="1:4" hidden="1" x14ac:dyDescent="0.25">
      <c r="A14959" s="61" t="s">
        <v>122</v>
      </c>
      <c r="B14959" s="61" t="s">
        <v>335</v>
      </c>
      <c r="C14959">
        <v>1892</v>
      </c>
      <c r="D14959" s="61" t="s">
        <v>2525</v>
      </c>
    </row>
    <row r="14960" spans="1:4" hidden="1" x14ac:dyDescent="0.25">
      <c r="A14960" s="61" t="s">
        <v>122</v>
      </c>
      <c r="B14960" s="61" t="s">
        <v>335</v>
      </c>
      <c r="C14960">
        <v>1893</v>
      </c>
      <c r="D14960" s="61" t="s">
        <v>2525</v>
      </c>
    </row>
    <row r="14961" spans="1:4" hidden="1" x14ac:dyDescent="0.25">
      <c r="A14961" s="61" t="s">
        <v>122</v>
      </c>
      <c r="B14961" s="61" t="s">
        <v>335</v>
      </c>
      <c r="C14961">
        <v>1894</v>
      </c>
      <c r="D14961" s="61" t="s">
        <v>2525</v>
      </c>
    </row>
    <row r="14962" spans="1:4" hidden="1" x14ac:dyDescent="0.25">
      <c r="A14962" s="61" t="s">
        <v>122</v>
      </c>
      <c r="B14962" s="61" t="s">
        <v>335</v>
      </c>
      <c r="C14962">
        <v>1895</v>
      </c>
      <c r="D14962" s="61" t="s">
        <v>2525</v>
      </c>
    </row>
    <row r="14963" spans="1:4" hidden="1" x14ac:dyDescent="0.25">
      <c r="A14963" s="61" t="s">
        <v>122</v>
      </c>
      <c r="B14963" s="61" t="s">
        <v>335</v>
      </c>
      <c r="C14963">
        <v>1896</v>
      </c>
      <c r="D14963" s="61" t="s">
        <v>2525</v>
      </c>
    </row>
    <row r="14964" spans="1:4" hidden="1" x14ac:dyDescent="0.25">
      <c r="A14964" s="61" t="s">
        <v>122</v>
      </c>
      <c r="B14964" s="61" t="s">
        <v>335</v>
      </c>
      <c r="C14964">
        <v>1897</v>
      </c>
      <c r="D14964" s="61" t="s">
        <v>2525</v>
      </c>
    </row>
    <row r="14965" spans="1:4" hidden="1" x14ac:dyDescent="0.25">
      <c r="A14965" s="61" t="s">
        <v>122</v>
      </c>
      <c r="B14965" s="61" t="s">
        <v>335</v>
      </c>
      <c r="C14965">
        <v>1898</v>
      </c>
      <c r="D14965" s="61" t="s">
        <v>1813</v>
      </c>
    </row>
    <row r="14966" spans="1:4" hidden="1" x14ac:dyDescent="0.25">
      <c r="A14966" s="61" t="s">
        <v>122</v>
      </c>
      <c r="B14966" s="61" t="s">
        <v>335</v>
      </c>
      <c r="C14966">
        <v>1899</v>
      </c>
      <c r="D14966" s="61" t="s">
        <v>1813</v>
      </c>
    </row>
    <row r="14967" spans="1:4" hidden="1" x14ac:dyDescent="0.25">
      <c r="A14967" s="61" t="s">
        <v>122</v>
      </c>
      <c r="B14967" s="61" t="s">
        <v>335</v>
      </c>
      <c r="C14967">
        <v>1900</v>
      </c>
      <c r="D14967" s="61" t="s">
        <v>2195</v>
      </c>
    </row>
    <row r="14968" spans="1:4" hidden="1" x14ac:dyDescent="0.25">
      <c r="A14968" s="61" t="s">
        <v>122</v>
      </c>
      <c r="B14968" s="61" t="s">
        <v>335</v>
      </c>
      <c r="C14968">
        <v>1901</v>
      </c>
      <c r="D14968" s="61" t="s">
        <v>2142</v>
      </c>
    </row>
    <row r="14969" spans="1:4" hidden="1" x14ac:dyDescent="0.25">
      <c r="A14969" s="61" t="s">
        <v>122</v>
      </c>
      <c r="B14969" s="61" t="s">
        <v>335</v>
      </c>
      <c r="C14969">
        <v>1902</v>
      </c>
      <c r="D14969" s="61" t="s">
        <v>2142</v>
      </c>
    </row>
    <row r="14970" spans="1:4" hidden="1" x14ac:dyDescent="0.25">
      <c r="A14970" s="61" t="s">
        <v>122</v>
      </c>
      <c r="B14970" s="61" t="s">
        <v>335</v>
      </c>
      <c r="C14970">
        <v>1903</v>
      </c>
      <c r="D14970" s="61" t="s">
        <v>2142</v>
      </c>
    </row>
    <row r="14971" spans="1:4" hidden="1" x14ac:dyDescent="0.25">
      <c r="A14971" s="61" t="s">
        <v>122</v>
      </c>
      <c r="B14971" s="61" t="s">
        <v>335</v>
      </c>
      <c r="C14971">
        <v>1904</v>
      </c>
      <c r="D14971" s="61" t="s">
        <v>2142</v>
      </c>
    </row>
    <row r="14972" spans="1:4" hidden="1" x14ac:dyDescent="0.25">
      <c r="A14972" s="61" t="s">
        <v>122</v>
      </c>
      <c r="B14972" s="61" t="s">
        <v>335</v>
      </c>
      <c r="C14972">
        <v>1905</v>
      </c>
      <c r="D14972" s="61" t="s">
        <v>2142</v>
      </c>
    </row>
    <row r="14973" spans="1:4" hidden="1" x14ac:dyDescent="0.25">
      <c r="A14973" s="61" t="s">
        <v>122</v>
      </c>
      <c r="B14973" s="61" t="s">
        <v>335</v>
      </c>
      <c r="C14973">
        <v>1906</v>
      </c>
      <c r="D14973" s="61" t="s">
        <v>2142</v>
      </c>
    </row>
    <row r="14974" spans="1:4" hidden="1" x14ac:dyDescent="0.25">
      <c r="A14974" s="61" t="s">
        <v>122</v>
      </c>
      <c r="B14974" s="61" t="s">
        <v>335</v>
      </c>
      <c r="C14974">
        <v>1907</v>
      </c>
      <c r="D14974" s="61" t="s">
        <v>2142</v>
      </c>
    </row>
    <row r="14975" spans="1:4" hidden="1" x14ac:dyDescent="0.25">
      <c r="A14975" s="61" t="s">
        <v>122</v>
      </c>
      <c r="B14975" s="61" t="s">
        <v>335</v>
      </c>
      <c r="C14975">
        <v>1908</v>
      </c>
      <c r="D14975" s="61" t="s">
        <v>2142</v>
      </c>
    </row>
    <row r="14976" spans="1:4" hidden="1" x14ac:dyDescent="0.25">
      <c r="A14976" s="61" t="s">
        <v>122</v>
      </c>
      <c r="B14976" s="61" t="s">
        <v>335</v>
      </c>
      <c r="C14976">
        <v>1909</v>
      </c>
      <c r="D14976" s="61" t="s">
        <v>2192</v>
      </c>
    </row>
    <row r="14977" spans="1:4" hidden="1" x14ac:dyDescent="0.25">
      <c r="A14977" s="61" t="s">
        <v>122</v>
      </c>
      <c r="B14977" s="61" t="s">
        <v>335</v>
      </c>
      <c r="C14977">
        <v>1910</v>
      </c>
      <c r="D14977" s="61" t="s">
        <v>1814</v>
      </c>
    </row>
    <row r="14978" spans="1:4" hidden="1" x14ac:dyDescent="0.25">
      <c r="A14978" s="61" t="s">
        <v>122</v>
      </c>
      <c r="B14978" s="61" t="s">
        <v>335</v>
      </c>
      <c r="C14978">
        <v>1911</v>
      </c>
      <c r="D14978" s="61" t="s">
        <v>2377</v>
      </c>
    </row>
    <row r="14979" spans="1:4" hidden="1" x14ac:dyDescent="0.25">
      <c r="A14979" s="61" t="s">
        <v>122</v>
      </c>
      <c r="B14979" s="61" t="s">
        <v>335</v>
      </c>
      <c r="C14979">
        <v>1912</v>
      </c>
      <c r="D14979" s="61" t="s">
        <v>2340</v>
      </c>
    </row>
    <row r="14980" spans="1:4" hidden="1" x14ac:dyDescent="0.25">
      <c r="A14980" s="61" t="s">
        <v>122</v>
      </c>
      <c r="B14980" s="61" t="s">
        <v>335</v>
      </c>
      <c r="C14980">
        <v>1913</v>
      </c>
      <c r="D14980" s="61" t="s">
        <v>2192</v>
      </c>
    </row>
    <row r="14981" spans="1:4" hidden="1" x14ac:dyDescent="0.25">
      <c r="A14981" s="61" t="s">
        <v>122</v>
      </c>
      <c r="B14981" s="61" t="s">
        <v>335</v>
      </c>
      <c r="C14981">
        <v>1914</v>
      </c>
      <c r="D14981" s="61" t="s">
        <v>1814</v>
      </c>
    </row>
    <row r="14982" spans="1:4" hidden="1" x14ac:dyDescent="0.25">
      <c r="A14982" s="61" t="s">
        <v>122</v>
      </c>
      <c r="B14982" s="61" t="s">
        <v>335</v>
      </c>
      <c r="C14982">
        <v>1915</v>
      </c>
      <c r="D14982" s="61" t="s">
        <v>1814</v>
      </c>
    </row>
    <row r="14983" spans="1:4" hidden="1" x14ac:dyDescent="0.25">
      <c r="A14983" s="61" t="s">
        <v>122</v>
      </c>
      <c r="B14983" s="61" t="s">
        <v>335</v>
      </c>
      <c r="C14983">
        <v>1916</v>
      </c>
      <c r="D14983" s="61" t="s">
        <v>1814</v>
      </c>
    </row>
    <row r="14984" spans="1:4" hidden="1" x14ac:dyDescent="0.25">
      <c r="A14984" s="61" t="s">
        <v>122</v>
      </c>
      <c r="B14984" s="61" t="s">
        <v>335</v>
      </c>
      <c r="C14984">
        <v>1917</v>
      </c>
      <c r="D14984" s="61" t="s">
        <v>1814</v>
      </c>
    </row>
    <row r="14985" spans="1:4" hidden="1" x14ac:dyDescent="0.25">
      <c r="A14985" s="61" t="s">
        <v>122</v>
      </c>
      <c r="B14985" s="61" t="s">
        <v>335</v>
      </c>
      <c r="C14985">
        <v>1918</v>
      </c>
      <c r="D14985" s="61" t="s">
        <v>1814</v>
      </c>
    </row>
    <row r="14986" spans="1:4" hidden="1" x14ac:dyDescent="0.25">
      <c r="A14986" s="61" t="s">
        <v>122</v>
      </c>
      <c r="B14986" s="61" t="s">
        <v>335</v>
      </c>
      <c r="C14986">
        <v>1919</v>
      </c>
      <c r="D14986" s="61" t="s">
        <v>1814</v>
      </c>
    </row>
    <row r="14987" spans="1:4" hidden="1" x14ac:dyDescent="0.25">
      <c r="A14987" s="61" t="s">
        <v>122</v>
      </c>
      <c r="B14987" s="61" t="s">
        <v>335</v>
      </c>
      <c r="C14987">
        <v>1920</v>
      </c>
      <c r="D14987" s="61" t="s">
        <v>1814</v>
      </c>
    </row>
    <row r="14988" spans="1:4" hidden="1" x14ac:dyDescent="0.25">
      <c r="A14988" s="61" t="s">
        <v>122</v>
      </c>
      <c r="B14988" s="61" t="s">
        <v>335</v>
      </c>
      <c r="C14988">
        <v>1921</v>
      </c>
      <c r="D14988" s="61" t="s">
        <v>1814</v>
      </c>
    </row>
    <row r="14989" spans="1:4" hidden="1" x14ac:dyDescent="0.25">
      <c r="A14989" s="61" t="s">
        <v>122</v>
      </c>
      <c r="B14989" s="61" t="s">
        <v>335</v>
      </c>
      <c r="C14989">
        <v>1922</v>
      </c>
      <c r="D14989" s="61" t="s">
        <v>1814</v>
      </c>
    </row>
    <row r="14990" spans="1:4" hidden="1" x14ac:dyDescent="0.25">
      <c r="A14990" s="61" t="s">
        <v>122</v>
      </c>
      <c r="B14990" s="61" t="s">
        <v>335</v>
      </c>
      <c r="C14990">
        <v>1923</v>
      </c>
      <c r="D14990" s="61" t="s">
        <v>1814</v>
      </c>
    </row>
    <row r="14991" spans="1:4" hidden="1" x14ac:dyDescent="0.25">
      <c r="A14991" s="61" t="s">
        <v>122</v>
      </c>
      <c r="B14991" s="61" t="s">
        <v>335</v>
      </c>
      <c r="C14991">
        <v>1924</v>
      </c>
      <c r="D14991" s="61" t="s">
        <v>1814</v>
      </c>
    </row>
    <row r="14992" spans="1:4" hidden="1" x14ac:dyDescent="0.25">
      <c r="A14992" s="61" t="s">
        <v>122</v>
      </c>
      <c r="B14992" s="61" t="s">
        <v>335</v>
      </c>
      <c r="C14992">
        <v>1925</v>
      </c>
      <c r="D14992" s="61" t="s">
        <v>1814</v>
      </c>
    </row>
    <row r="14993" spans="1:4" hidden="1" x14ac:dyDescent="0.25">
      <c r="A14993" s="61" t="s">
        <v>122</v>
      </c>
      <c r="B14993" s="61" t="s">
        <v>335</v>
      </c>
      <c r="C14993">
        <v>1926</v>
      </c>
      <c r="D14993" s="61" t="s">
        <v>1814</v>
      </c>
    </row>
    <row r="14994" spans="1:4" hidden="1" x14ac:dyDescent="0.25">
      <c r="A14994" s="61" t="s">
        <v>122</v>
      </c>
      <c r="B14994" s="61" t="s">
        <v>335</v>
      </c>
      <c r="C14994">
        <v>1927</v>
      </c>
      <c r="D14994" s="61" t="s">
        <v>1814</v>
      </c>
    </row>
    <row r="14995" spans="1:4" hidden="1" x14ac:dyDescent="0.25">
      <c r="A14995" s="61" t="s">
        <v>122</v>
      </c>
      <c r="B14995" s="61" t="s">
        <v>335</v>
      </c>
      <c r="C14995">
        <v>1928</v>
      </c>
      <c r="D14995" s="61" t="s">
        <v>1814</v>
      </c>
    </row>
    <row r="14996" spans="1:4" hidden="1" x14ac:dyDescent="0.25">
      <c r="A14996" s="61" t="s">
        <v>122</v>
      </c>
      <c r="B14996" s="61" t="s">
        <v>335</v>
      </c>
      <c r="C14996">
        <v>1929</v>
      </c>
      <c r="D14996" s="61" t="s">
        <v>1814</v>
      </c>
    </row>
    <row r="14997" spans="1:4" hidden="1" x14ac:dyDescent="0.25">
      <c r="A14997" s="61" t="s">
        <v>122</v>
      </c>
      <c r="B14997" s="61" t="s">
        <v>335</v>
      </c>
      <c r="C14997">
        <v>1930</v>
      </c>
      <c r="D14997" s="61" t="s">
        <v>1814</v>
      </c>
    </row>
    <row r="14998" spans="1:4" hidden="1" x14ac:dyDescent="0.25">
      <c r="A14998" s="61" t="s">
        <v>122</v>
      </c>
      <c r="B14998" s="61" t="s">
        <v>335</v>
      </c>
      <c r="C14998">
        <v>1931</v>
      </c>
      <c r="D14998" s="61" t="s">
        <v>1814</v>
      </c>
    </row>
    <row r="14999" spans="1:4" hidden="1" x14ac:dyDescent="0.25">
      <c r="A14999" s="61" t="s">
        <v>122</v>
      </c>
      <c r="B14999" s="61" t="s">
        <v>335</v>
      </c>
      <c r="C14999">
        <v>1932</v>
      </c>
      <c r="D14999" s="61" t="s">
        <v>1814</v>
      </c>
    </row>
    <row r="15000" spans="1:4" hidden="1" x14ac:dyDescent="0.25">
      <c r="A15000" s="61" t="s">
        <v>122</v>
      </c>
      <c r="B15000" s="61" t="s">
        <v>335</v>
      </c>
      <c r="C15000">
        <v>1933</v>
      </c>
      <c r="D15000" s="61" t="s">
        <v>1814</v>
      </c>
    </row>
    <row r="15001" spans="1:4" hidden="1" x14ac:dyDescent="0.25">
      <c r="A15001" s="61" t="s">
        <v>122</v>
      </c>
      <c r="B15001" s="61" t="s">
        <v>335</v>
      </c>
      <c r="C15001">
        <v>1934</v>
      </c>
      <c r="D15001" s="61" t="s">
        <v>1814</v>
      </c>
    </row>
    <row r="15002" spans="1:4" hidden="1" x14ac:dyDescent="0.25">
      <c r="A15002" s="61" t="s">
        <v>122</v>
      </c>
      <c r="B15002" s="61" t="s">
        <v>335</v>
      </c>
      <c r="C15002">
        <v>1935</v>
      </c>
      <c r="D15002" s="61" t="s">
        <v>1814</v>
      </c>
    </row>
    <row r="15003" spans="1:4" hidden="1" x14ac:dyDescent="0.25">
      <c r="A15003" s="61" t="s">
        <v>122</v>
      </c>
      <c r="B15003" s="61" t="s">
        <v>335</v>
      </c>
      <c r="C15003">
        <v>1936</v>
      </c>
      <c r="D15003" s="61" t="s">
        <v>1814</v>
      </c>
    </row>
    <row r="15004" spans="1:4" hidden="1" x14ac:dyDescent="0.25">
      <c r="A15004" s="61" t="s">
        <v>122</v>
      </c>
      <c r="B15004" s="61" t="s">
        <v>335</v>
      </c>
      <c r="C15004">
        <v>1937</v>
      </c>
      <c r="D15004" s="61" t="s">
        <v>1814</v>
      </c>
    </row>
    <row r="15005" spans="1:4" hidden="1" x14ac:dyDescent="0.25">
      <c r="A15005" s="61" t="s">
        <v>122</v>
      </c>
      <c r="B15005" s="61" t="s">
        <v>335</v>
      </c>
      <c r="C15005">
        <v>1938</v>
      </c>
      <c r="D15005" s="61" t="s">
        <v>1814</v>
      </c>
    </row>
    <row r="15006" spans="1:4" hidden="1" x14ac:dyDescent="0.25">
      <c r="A15006" s="61" t="s">
        <v>122</v>
      </c>
      <c r="B15006" s="61" t="s">
        <v>335</v>
      </c>
      <c r="C15006">
        <v>1939</v>
      </c>
      <c r="D15006" s="61" t="s">
        <v>1814</v>
      </c>
    </row>
    <row r="15007" spans="1:4" hidden="1" x14ac:dyDescent="0.25">
      <c r="A15007" s="61" t="s">
        <v>122</v>
      </c>
      <c r="B15007" s="61" t="s">
        <v>335</v>
      </c>
      <c r="C15007">
        <v>1940</v>
      </c>
      <c r="D15007" s="61" t="s">
        <v>1814</v>
      </c>
    </row>
    <row r="15008" spans="1:4" hidden="1" x14ac:dyDescent="0.25">
      <c r="A15008" s="61" t="s">
        <v>122</v>
      </c>
      <c r="B15008" s="61" t="s">
        <v>335</v>
      </c>
      <c r="C15008">
        <v>1941</v>
      </c>
      <c r="D15008" s="61" t="s">
        <v>1814</v>
      </c>
    </row>
    <row r="15009" spans="1:4" hidden="1" x14ac:dyDescent="0.25">
      <c r="A15009" s="61" t="s">
        <v>122</v>
      </c>
      <c r="B15009" s="61" t="s">
        <v>335</v>
      </c>
      <c r="C15009">
        <v>1942</v>
      </c>
      <c r="D15009" s="61" t="s">
        <v>1814</v>
      </c>
    </row>
    <row r="15010" spans="1:4" hidden="1" x14ac:dyDescent="0.25">
      <c r="A15010" s="61" t="s">
        <v>122</v>
      </c>
      <c r="B15010" s="61" t="s">
        <v>335</v>
      </c>
      <c r="C15010">
        <v>1943</v>
      </c>
      <c r="D15010" s="61" t="s">
        <v>1814</v>
      </c>
    </row>
    <row r="15011" spans="1:4" hidden="1" x14ac:dyDescent="0.25">
      <c r="A15011" s="61" t="s">
        <v>122</v>
      </c>
      <c r="B15011" s="61" t="s">
        <v>335</v>
      </c>
      <c r="C15011">
        <v>1944</v>
      </c>
      <c r="D15011" s="61" t="s">
        <v>1814</v>
      </c>
    </row>
    <row r="15012" spans="1:4" hidden="1" x14ac:dyDescent="0.25">
      <c r="A15012" s="61" t="s">
        <v>122</v>
      </c>
      <c r="B15012" s="61" t="s">
        <v>335</v>
      </c>
      <c r="C15012">
        <v>1945</v>
      </c>
      <c r="D15012" s="61" t="s">
        <v>1814</v>
      </c>
    </row>
    <row r="15013" spans="1:4" hidden="1" x14ac:dyDescent="0.25">
      <c r="A15013" s="61" t="s">
        <v>122</v>
      </c>
      <c r="B15013" s="61" t="s">
        <v>335</v>
      </c>
      <c r="C15013">
        <v>1946</v>
      </c>
      <c r="D15013" s="61" t="s">
        <v>2529</v>
      </c>
    </row>
    <row r="15014" spans="1:4" hidden="1" x14ac:dyDescent="0.25">
      <c r="A15014" s="61" t="s">
        <v>122</v>
      </c>
      <c r="B15014" s="61" t="s">
        <v>335</v>
      </c>
      <c r="C15014">
        <v>1947</v>
      </c>
      <c r="D15014" s="61" t="s">
        <v>2206</v>
      </c>
    </row>
    <row r="15015" spans="1:4" hidden="1" x14ac:dyDescent="0.25">
      <c r="A15015" s="61" t="s">
        <v>122</v>
      </c>
      <c r="B15015" s="61" t="s">
        <v>335</v>
      </c>
      <c r="C15015">
        <v>1948</v>
      </c>
      <c r="D15015" s="61" t="s">
        <v>2209</v>
      </c>
    </row>
    <row r="15016" spans="1:4" hidden="1" x14ac:dyDescent="0.25">
      <c r="A15016" s="61" t="s">
        <v>122</v>
      </c>
      <c r="B15016" s="61" t="s">
        <v>335</v>
      </c>
      <c r="C15016">
        <v>1949</v>
      </c>
      <c r="D15016" s="61" t="s">
        <v>2209</v>
      </c>
    </row>
    <row r="15017" spans="1:4" hidden="1" x14ac:dyDescent="0.25">
      <c r="A15017" s="61" t="s">
        <v>122</v>
      </c>
      <c r="B15017" s="61" t="s">
        <v>335</v>
      </c>
      <c r="C15017">
        <v>1950</v>
      </c>
      <c r="D15017" s="61" t="s">
        <v>2209</v>
      </c>
    </row>
    <row r="15018" spans="1:4" hidden="1" x14ac:dyDescent="0.25">
      <c r="A15018" s="61" t="s">
        <v>122</v>
      </c>
      <c r="B15018" s="61" t="s">
        <v>335</v>
      </c>
      <c r="C15018">
        <v>1951</v>
      </c>
      <c r="D15018" s="61" t="s">
        <v>2209</v>
      </c>
    </row>
    <row r="15019" spans="1:4" hidden="1" x14ac:dyDescent="0.25">
      <c r="A15019" s="61" t="s">
        <v>122</v>
      </c>
      <c r="B15019" s="61" t="s">
        <v>335</v>
      </c>
      <c r="C15019">
        <v>1952</v>
      </c>
      <c r="D15019" s="61" t="s">
        <v>2209</v>
      </c>
    </row>
    <row r="15020" spans="1:4" hidden="1" x14ac:dyDescent="0.25">
      <c r="A15020" s="61" t="s">
        <v>122</v>
      </c>
      <c r="B15020" s="61" t="s">
        <v>335</v>
      </c>
      <c r="C15020">
        <v>1953</v>
      </c>
      <c r="D15020" s="61" t="s">
        <v>2925</v>
      </c>
    </row>
    <row r="15021" spans="1:4" hidden="1" x14ac:dyDescent="0.25">
      <c r="A15021" s="61" t="s">
        <v>122</v>
      </c>
      <c r="B15021" s="61" t="s">
        <v>335</v>
      </c>
      <c r="C15021">
        <v>1954</v>
      </c>
      <c r="D15021" s="61" t="s">
        <v>2925</v>
      </c>
    </row>
    <row r="15022" spans="1:4" hidden="1" x14ac:dyDescent="0.25">
      <c r="A15022" s="61" t="s">
        <v>122</v>
      </c>
      <c r="B15022" s="61" t="s">
        <v>335</v>
      </c>
      <c r="C15022">
        <v>1955</v>
      </c>
      <c r="D15022" s="61" t="s">
        <v>2532</v>
      </c>
    </row>
    <row r="15023" spans="1:4" hidden="1" x14ac:dyDescent="0.25">
      <c r="A15023" s="61" t="s">
        <v>122</v>
      </c>
      <c r="B15023" s="61" t="s">
        <v>335</v>
      </c>
      <c r="C15023">
        <v>1956</v>
      </c>
      <c r="D15023" s="61" t="s">
        <v>2532</v>
      </c>
    </row>
    <row r="15024" spans="1:4" hidden="1" x14ac:dyDescent="0.25">
      <c r="A15024" s="61" t="s">
        <v>122</v>
      </c>
      <c r="B15024" s="61" t="s">
        <v>335</v>
      </c>
      <c r="C15024">
        <v>1957</v>
      </c>
      <c r="D15024" s="61" t="s">
        <v>2925</v>
      </c>
    </row>
    <row r="15025" spans="1:4" hidden="1" x14ac:dyDescent="0.25">
      <c r="A15025" s="61" t="s">
        <v>122</v>
      </c>
      <c r="B15025" s="61" t="s">
        <v>335</v>
      </c>
      <c r="C15025">
        <v>1958</v>
      </c>
      <c r="D15025" s="61" t="s">
        <v>2091</v>
      </c>
    </row>
    <row r="15026" spans="1:4" hidden="1" x14ac:dyDescent="0.25">
      <c r="A15026" s="61" t="s">
        <v>122</v>
      </c>
      <c r="B15026" s="61" t="s">
        <v>335</v>
      </c>
      <c r="C15026">
        <v>1959</v>
      </c>
      <c r="D15026" s="61" t="s">
        <v>2091</v>
      </c>
    </row>
    <row r="15027" spans="1:4" hidden="1" x14ac:dyDescent="0.25">
      <c r="A15027" s="61" t="s">
        <v>122</v>
      </c>
      <c r="B15027" s="61" t="s">
        <v>335</v>
      </c>
      <c r="C15027">
        <v>1960</v>
      </c>
      <c r="D15027" s="61" t="s">
        <v>2091</v>
      </c>
    </row>
    <row r="15028" spans="1:4" hidden="1" x14ac:dyDescent="0.25">
      <c r="A15028" s="61" t="s">
        <v>122</v>
      </c>
      <c r="B15028" s="61" t="s">
        <v>335</v>
      </c>
      <c r="C15028">
        <v>1961</v>
      </c>
      <c r="D15028" s="61" t="s">
        <v>2091</v>
      </c>
    </row>
    <row r="15029" spans="1:4" hidden="1" x14ac:dyDescent="0.25">
      <c r="A15029" s="61" t="s">
        <v>122</v>
      </c>
      <c r="B15029" s="61" t="s">
        <v>335</v>
      </c>
      <c r="C15029">
        <v>1962</v>
      </c>
      <c r="D15029" s="61" t="s">
        <v>2091</v>
      </c>
    </row>
    <row r="15030" spans="1:4" hidden="1" x14ac:dyDescent="0.25">
      <c r="A15030" s="61" t="s">
        <v>122</v>
      </c>
      <c r="B15030" s="61" t="s">
        <v>335</v>
      </c>
      <c r="C15030">
        <v>1963</v>
      </c>
      <c r="D15030" s="61" t="s">
        <v>2091</v>
      </c>
    </row>
    <row r="15031" spans="1:4" hidden="1" x14ac:dyDescent="0.25">
      <c r="A15031" s="61" t="s">
        <v>122</v>
      </c>
      <c r="B15031" s="61" t="s">
        <v>335</v>
      </c>
      <c r="C15031">
        <v>1964</v>
      </c>
      <c r="D15031" s="61" t="s">
        <v>2091</v>
      </c>
    </row>
    <row r="15032" spans="1:4" hidden="1" x14ac:dyDescent="0.25">
      <c r="A15032" s="61" t="s">
        <v>122</v>
      </c>
      <c r="B15032" s="61" t="s">
        <v>335</v>
      </c>
      <c r="C15032">
        <v>1965</v>
      </c>
      <c r="D15032" s="61" t="s">
        <v>2091</v>
      </c>
    </row>
    <row r="15033" spans="1:4" hidden="1" x14ac:dyDescent="0.25">
      <c r="A15033" s="61" t="s">
        <v>122</v>
      </c>
      <c r="B15033" s="61" t="s">
        <v>335</v>
      </c>
      <c r="C15033">
        <v>1966</v>
      </c>
      <c r="D15033" s="61" t="s">
        <v>2091</v>
      </c>
    </row>
    <row r="15034" spans="1:4" hidden="1" x14ac:dyDescent="0.25">
      <c r="A15034" s="61" t="s">
        <v>122</v>
      </c>
      <c r="B15034" s="61" t="s">
        <v>335</v>
      </c>
      <c r="C15034">
        <v>1967</v>
      </c>
      <c r="D15034" s="61" t="s">
        <v>2091</v>
      </c>
    </row>
    <row r="15035" spans="1:4" hidden="1" x14ac:dyDescent="0.25">
      <c r="A15035" s="61" t="s">
        <v>122</v>
      </c>
      <c r="B15035" s="61" t="s">
        <v>335</v>
      </c>
      <c r="C15035">
        <v>1968</v>
      </c>
      <c r="D15035" s="61" t="s">
        <v>2091</v>
      </c>
    </row>
    <row r="15036" spans="1:4" hidden="1" x14ac:dyDescent="0.25">
      <c r="A15036" s="61" t="s">
        <v>122</v>
      </c>
      <c r="B15036" s="61" t="s">
        <v>335</v>
      </c>
      <c r="C15036">
        <v>1969</v>
      </c>
      <c r="D15036" s="61" t="s">
        <v>2091</v>
      </c>
    </row>
    <row r="15037" spans="1:4" hidden="1" x14ac:dyDescent="0.25">
      <c r="A15037" s="61" t="s">
        <v>122</v>
      </c>
      <c r="B15037" s="61" t="s">
        <v>335</v>
      </c>
      <c r="C15037">
        <v>1970</v>
      </c>
      <c r="D15037" s="61" t="s">
        <v>2091</v>
      </c>
    </row>
    <row r="15038" spans="1:4" hidden="1" x14ac:dyDescent="0.25">
      <c r="A15038" s="61" t="s">
        <v>122</v>
      </c>
      <c r="B15038" s="61" t="s">
        <v>335</v>
      </c>
      <c r="C15038">
        <v>1971</v>
      </c>
      <c r="D15038" s="61" t="s">
        <v>2089</v>
      </c>
    </row>
    <row r="15039" spans="1:4" hidden="1" x14ac:dyDescent="0.25">
      <c r="A15039" s="61" t="s">
        <v>122</v>
      </c>
      <c r="B15039" s="61" t="s">
        <v>335</v>
      </c>
      <c r="C15039">
        <v>1972</v>
      </c>
      <c r="D15039" s="61" t="s">
        <v>2089</v>
      </c>
    </row>
    <row r="15040" spans="1:4" hidden="1" x14ac:dyDescent="0.25">
      <c r="A15040" s="61" t="s">
        <v>122</v>
      </c>
      <c r="B15040" s="61" t="s">
        <v>335</v>
      </c>
      <c r="C15040">
        <v>1973</v>
      </c>
      <c r="D15040" s="61" t="s">
        <v>2089</v>
      </c>
    </row>
    <row r="15041" spans="1:4" hidden="1" x14ac:dyDescent="0.25">
      <c r="A15041" s="61" t="s">
        <v>122</v>
      </c>
      <c r="B15041" s="61" t="s">
        <v>335</v>
      </c>
      <c r="C15041">
        <v>1974</v>
      </c>
      <c r="D15041" s="61" t="s">
        <v>2089</v>
      </c>
    </row>
    <row r="15042" spans="1:4" hidden="1" x14ac:dyDescent="0.25">
      <c r="A15042" s="61" t="s">
        <v>122</v>
      </c>
      <c r="B15042" s="61" t="s">
        <v>335</v>
      </c>
      <c r="C15042">
        <v>1975</v>
      </c>
      <c r="D15042" s="61" t="s">
        <v>2089</v>
      </c>
    </row>
    <row r="15043" spans="1:4" hidden="1" x14ac:dyDescent="0.25">
      <c r="A15043" s="61" t="s">
        <v>122</v>
      </c>
      <c r="B15043" s="61" t="s">
        <v>335</v>
      </c>
      <c r="C15043">
        <v>1976</v>
      </c>
      <c r="D15043" s="61" t="s">
        <v>2089</v>
      </c>
    </row>
    <row r="15044" spans="1:4" hidden="1" x14ac:dyDescent="0.25">
      <c r="A15044" s="61" t="s">
        <v>122</v>
      </c>
      <c r="B15044" s="61" t="s">
        <v>335</v>
      </c>
      <c r="C15044">
        <v>1977</v>
      </c>
      <c r="D15044" s="61" t="s">
        <v>2089</v>
      </c>
    </row>
    <row r="15045" spans="1:4" hidden="1" x14ac:dyDescent="0.25">
      <c r="A15045" s="61" t="s">
        <v>122</v>
      </c>
      <c r="B15045" s="61" t="s">
        <v>335</v>
      </c>
      <c r="C15045">
        <v>1978</v>
      </c>
      <c r="D15045" s="61" t="s">
        <v>2089</v>
      </c>
    </row>
    <row r="15046" spans="1:4" hidden="1" x14ac:dyDescent="0.25">
      <c r="A15046" s="61" t="s">
        <v>122</v>
      </c>
      <c r="B15046" s="61" t="s">
        <v>335</v>
      </c>
      <c r="C15046">
        <v>1979</v>
      </c>
      <c r="D15046" s="61" t="s">
        <v>2089</v>
      </c>
    </row>
    <row r="15047" spans="1:4" hidden="1" x14ac:dyDescent="0.25">
      <c r="A15047" s="61" t="s">
        <v>122</v>
      </c>
      <c r="B15047" s="61" t="s">
        <v>335</v>
      </c>
      <c r="C15047">
        <v>1980</v>
      </c>
      <c r="D15047" s="61" t="s">
        <v>2091</v>
      </c>
    </row>
    <row r="15048" spans="1:4" hidden="1" x14ac:dyDescent="0.25">
      <c r="A15048" s="61" t="s">
        <v>122</v>
      </c>
      <c r="B15048" s="61" t="s">
        <v>335</v>
      </c>
      <c r="C15048">
        <v>1981</v>
      </c>
      <c r="D15048" s="61" t="s">
        <v>2091</v>
      </c>
    </row>
    <row r="15049" spans="1:4" hidden="1" x14ac:dyDescent="0.25">
      <c r="A15049" s="61" t="s">
        <v>122</v>
      </c>
      <c r="B15049" s="61" t="s">
        <v>335</v>
      </c>
      <c r="C15049">
        <v>1982</v>
      </c>
      <c r="D15049" s="61" t="s">
        <v>2083</v>
      </c>
    </row>
    <row r="15050" spans="1:4" hidden="1" x14ac:dyDescent="0.25">
      <c r="A15050" s="61" t="s">
        <v>122</v>
      </c>
      <c r="B15050" s="61" t="s">
        <v>335</v>
      </c>
      <c r="C15050">
        <v>1983</v>
      </c>
      <c r="D15050" s="61" t="s">
        <v>2083</v>
      </c>
    </row>
    <row r="15051" spans="1:4" hidden="1" x14ac:dyDescent="0.25">
      <c r="A15051" s="61" t="s">
        <v>122</v>
      </c>
      <c r="B15051" s="61" t="s">
        <v>335</v>
      </c>
      <c r="C15051">
        <v>1984</v>
      </c>
      <c r="D15051" s="61" t="s">
        <v>2083</v>
      </c>
    </row>
    <row r="15052" spans="1:4" hidden="1" x14ac:dyDescent="0.25">
      <c r="A15052" s="61" t="s">
        <v>122</v>
      </c>
      <c r="B15052" s="61" t="s">
        <v>335</v>
      </c>
      <c r="C15052">
        <v>1985</v>
      </c>
      <c r="D15052" s="61" t="s">
        <v>2083</v>
      </c>
    </row>
    <row r="15053" spans="1:4" hidden="1" x14ac:dyDescent="0.25">
      <c r="A15053" s="61" t="s">
        <v>122</v>
      </c>
      <c r="B15053" s="61" t="s">
        <v>335</v>
      </c>
      <c r="C15053">
        <v>1986</v>
      </c>
      <c r="D15053" s="61" t="s">
        <v>2083</v>
      </c>
    </row>
    <row r="15054" spans="1:4" hidden="1" x14ac:dyDescent="0.25">
      <c r="A15054" s="61" t="s">
        <v>122</v>
      </c>
      <c r="B15054" s="61" t="s">
        <v>335</v>
      </c>
      <c r="C15054">
        <v>1987</v>
      </c>
      <c r="D15054" s="61" t="s">
        <v>2083</v>
      </c>
    </row>
    <row r="15055" spans="1:4" hidden="1" x14ac:dyDescent="0.25">
      <c r="A15055" s="61" t="s">
        <v>122</v>
      </c>
      <c r="B15055" s="61" t="s">
        <v>335</v>
      </c>
      <c r="C15055">
        <v>1988</v>
      </c>
      <c r="D15055" s="61" t="s">
        <v>2083</v>
      </c>
    </row>
    <row r="15056" spans="1:4" hidden="1" x14ac:dyDescent="0.25">
      <c r="A15056" s="61" t="s">
        <v>122</v>
      </c>
      <c r="B15056" s="61" t="s">
        <v>335</v>
      </c>
      <c r="C15056">
        <v>1989</v>
      </c>
      <c r="D15056" s="61" t="s">
        <v>2083</v>
      </c>
    </row>
    <row r="15057" spans="1:4" hidden="1" x14ac:dyDescent="0.25">
      <c r="A15057" s="61" t="s">
        <v>122</v>
      </c>
      <c r="B15057" s="61" t="s">
        <v>335</v>
      </c>
      <c r="C15057">
        <v>1990</v>
      </c>
      <c r="D15057" s="61" t="s">
        <v>2083</v>
      </c>
    </row>
    <row r="15058" spans="1:4" hidden="1" x14ac:dyDescent="0.25">
      <c r="A15058" s="61" t="s">
        <v>122</v>
      </c>
      <c r="B15058" s="61" t="s">
        <v>335</v>
      </c>
      <c r="C15058">
        <v>1991</v>
      </c>
      <c r="D15058" s="61" t="s">
        <v>2083</v>
      </c>
    </row>
    <row r="15059" spans="1:4" hidden="1" x14ac:dyDescent="0.25">
      <c r="A15059" s="61" t="s">
        <v>122</v>
      </c>
      <c r="B15059" s="61" t="s">
        <v>335</v>
      </c>
      <c r="C15059">
        <v>1992</v>
      </c>
      <c r="D15059" s="61" t="s">
        <v>2083</v>
      </c>
    </row>
    <row r="15060" spans="1:4" hidden="1" x14ac:dyDescent="0.25">
      <c r="A15060" s="61" t="s">
        <v>122</v>
      </c>
      <c r="B15060" s="61" t="s">
        <v>335</v>
      </c>
      <c r="C15060">
        <v>1993</v>
      </c>
      <c r="D15060" s="61" t="s">
        <v>2083</v>
      </c>
    </row>
    <row r="15061" spans="1:4" hidden="1" x14ac:dyDescent="0.25">
      <c r="A15061" s="61" t="s">
        <v>122</v>
      </c>
      <c r="B15061" s="61" t="s">
        <v>335</v>
      </c>
      <c r="C15061">
        <v>1994</v>
      </c>
      <c r="D15061" s="61" t="s">
        <v>2089</v>
      </c>
    </row>
    <row r="15062" spans="1:4" hidden="1" x14ac:dyDescent="0.25">
      <c r="A15062" s="61" t="s">
        <v>122</v>
      </c>
      <c r="B15062" s="61" t="s">
        <v>335</v>
      </c>
      <c r="C15062">
        <v>1995</v>
      </c>
      <c r="D15062" s="61" t="s">
        <v>2089</v>
      </c>
    </row>
    <row r="15063" spans="1:4" hidden="1" x14ac:dyDescent="0.25">
      <c r="A15063" s="61" t="s">
        <v>122</v>
      </c>
      <c r="B15063" s="61" t="s">
        <v>335</v>
      </c>
      <c r="C15063">
        <v>1996</v>
      </c>
      <c r="D15063" s="61" t="s">
        <v>2089</v>
      </c>
    </row>
    <row r="15064" spans="1:4" hidden="1" x14ac:dyDescent="0.25">
      <c r="A15064" s="61" t="s">
        <v>122</v>
      </c>
      <c r="B15064" s="61" t="s">
        <v>335</v>
      </c>
      <c r="C15064">
        <v>1997</v>
      </c>
      <c r="D15064" s="61" t="s">
        <v>2089</v>
      </c>
    </row>
    <row r="15065" spans="1:4" hidden="1" x14ac:dyDescent="0.25">
      <c r="A15065" s="61" t="s">
        <v>122</v>
      </c>
      <c r="B15065" s="61" t="s">
        <v>335</v>
      </c>
      <c r="C15065">
        <v>1998</v>
      </c>
      <c r="D15065" s="61" t="s">
        <v>2083</v>
      </c>
    </row>
    <row r="15066" spans="1:4" hidden="1" x14ac:dyDescent="0.25">
      <c r="A15066" s="61" t="s">
        <v>122</v>
      </c>
      <c r="B15066" s="61" t="s">
        <v>335</v>
      </c>
      <c r="C15066">
        <v>1999</v>
      </c>
      <c r="D15066" s="61" t="s">
        <v>2083</v>
      </c>
    </row>
    <row r="15067" spans="1:4" hidden="1" x14ac:dyDescent="0.25">
      <c r="A15067" s="61" t="s">
        <v>122</v>
      </c>
      <c r="B15067" s="61" t="s">
        <v>335</v>
      </c>
      <c r="C15067">
        <v>2000</v>
      </c>
      <c r="D15067" s="61" t="s">
        <v>2083</v>
      </c>
    </row>
    <row r="15068" spans="1:4" hidden="1" x14ac:dyDescent="0.25">
      <c r="A15068" s="61" t="s">
        <v>122</v>
      </c>
      <c r="B15068" s="61" t="s">
        <v>335</v>
      </c>
      <c r="C15068">
        <v>2001</v>
      </c>
      <c r="D15068" s="61" t="s">
        <v>2083</v>
      </c>
    </row>
    <row r="15069" spans="1:4" hidden="1" x14ac:dyDescent="0.25">
      <c r="A15069" s="61" t="s">
        <v>122</v>
      </c>
      <c r="B15069" s="61" t="s">
        <v>335</v>
      </c>
      <c r="C15069">
        <v>2002</v>
      </c>
      <c r="D15069" s="61" t="s">
        <v>2083</v>
      </c>
    </row>
    <row r="15070" spans="1:4" hidden="1" x14ac:dyDescent="0.25">
      <c r="A15070" s="61" t="s">
        <v>122</v>
      </c>
      <c r="B15070" s="61" t="s">
        <v>335</v>
      </c>
      <c r="C15070">
        <v>2003</v>
      </c>
      <c r="D15070" s="61" t="s">
        <v>2083</v>
      </c>
    </row>
    <row r="15071" spans="1:4" hidden="1" x14ac:dyDescent="0.25">
      <c r="A15071" s="61" t="s">
        <v>122</v>
      </c>
      <c r="B15071" s="61" t="s">
        <v>335</v>
      </c>
      <c r="C15071">
        <v>2004</v>
      </c>
      <c r="D15071" s="61" t="s">
        <v>2083</v>
      </c>
    </row>
    <row r="15072" spans="1:4" hidden="1" x14ac:dyDescent="0.25">
      <c r="A15072" s="61" t="s">
        <v>122</v>
      </c>
      <c r="B15072" s="61" t="s">
        <v>335</v>
      </c>
      <c r="C15072">
        <v>2005</v>
      </c>
      <c r="D15072" s="61" t="s">
        <v>2083</v>
      </c>
    </row>
    <row r="15073" spans="1:4" hidden="1" x14ac:dyDescent="0.25">
      <c r="A15073" s="61" t="s">
        <v>122</v>
      </c>
      <c r="B15073" s="61" t="s">
        <v>335</v>
      </c>
      <c r="C15073">
        <v>2006</v>
      </c>
      <c r="D15073" s="61" t="s">
        <v>2083</v>
      </c>
    </row>
    <row r="15074" spans="1:4" hidden="1" x14ac:dyDescent="0.25">
      <c r="A15074" s="61" t="s">
        <v>122</v>
      </c>
      <c r="B15074" s="61" t="s">
        <v>335</v>
      </c>
      <c r="C15074">
        <v>2007</v>
      </c>
      <c r="D15074" s="61" t="s">
        <v>2083</v>
      </c>
    </row>
    <row r="15075" spans="1:4" hidden="1" x14ac:dyDescent="0.25">
      <c r="A15075" s="61" t="s">
        <v>122</v>
      </c>
      <c r="B15075" s="61" t="s">
        <v>335</v>
      </c>
      <c r="C15075">
        <v>2008</v>
      </c>
      <c r="D15075" s="61" t="s">
        <v>2083</v>
      </c>
    </row>
    <row r="15076" spans="1:4" hidden="1" x14ac:dyDescent="0.25">
      <c r="A15076" s="61" t="s">
        <v>122</v>
      </c>
      <c r="B15076" s="61" t="s">
        <v>335</v>
      </c>
      <c r="C15076">
        <v>2009</v>
      </c>
      <c r="D15076" s="61" t="s">
        <v>2083</v>
      </c>
    </row>
    <row r="15077" spans="1:4" hidden="1" x14ac:dyDescent="0.25">
      <c r="A15077" s="61" t="s">
        <v>122</v>
      </c>
      <c r="B15077" s="61" t="s">
        <v>335</v>
      </c>
      <c r="C15077">
        <v>2010</v>
      </c>
      <c r="D15077" s="61" t="s">
        <v>2083</v>
      </c>
    </row>
    <row r="15078" spans="1:4" hidden="1" x14ac:dyDescent="0.25">
      <c r="A15078" s="61" t="s">
        <v>122</v>
      </c>
      <c r="B15078" s="61" t="s">
        <v>335</v>
      </c>
      <c r="C15078">
        <v>2011</v>
      </c>
      <c r="D15078" s="61" t="s">
        <v>2083</v>
      </c>
    </row>
    <row r="15079" spans="1:4" hidden="1" x14ac:dyDescent="0.25">
      <c r="A15079" s="61" t="s">
        <v>122</v>
      </c>
      <c r="B15079" s="61" t="s">
        <v>335</v>
      </c>
      <c r="C15079">
        <v>2012</v>
      </c>
      <c r="D15079" s="61" t="s">
        <v>2083</v>
      </c>
    </row>
    <row r="15080" spans="1:4" hidden="1" x14ac:dyDescent="0.25">
      <c r="A15080" s="61" t="s">
        <v>122</v>
      </c>
      <c r="B15080" s="61" t="s">
        <v>335</v>
      </c>
      <c r="C15080">
        <v>2013</v>
      </c>
      <c r="D15080" s="61" t="s">
        <v>2089</v>
      </c>
    </row>
    <row r="15081" spans="1:4" hidden="1" x14ac:dyDescent="0.25">
      <c r="A15081" s="61" t="s">
        <v>122</v>
      </c>
      <c r="B15081" s="61" t="s">
        <v>335</v>
      </c>
      <c r="C15081">
        <v>2014</v>
      </c>
      <c r="D15081" s="61" t="s">
        <v>2096</v>
      </c>
    </row>
    <row r="15082" spans="1:4" hidden="1" x14ac:dyDescent="0.25">
      <c r="A15082" s="61" t="s">
        <v>122</v>
      </c>
      <c r="B15082" s="61" t="s">
        <v>335</v>
      </c>
      <c r="C15082">
        <v>2015</v>
      </c>
      <c r="D15082" s="61" t="s">
        <v>2091</v>
      </c>
    </row>
    <row r="15083" spans="1:4" hidden="1" x14ac:dyDescent="0.25">
      <c r="A15083" s="61" t="s">
        <v>122</v>
      </c>
      <c r="B15083" s="61" t="s">
        <v>335</v>
      </c>
      <c r="C15083">
        <v>2016</v>
      </c>
      <c r="D15083" s="61" t="s">
        <v>2092</v>
      </c>
    </row>
    <row r="15084" spans="1:4" hidden="1" x14ac:dyDescent="0.25">
      <c r="A15084" s="61" t="s">
        <v>122</v>
      </c>
      <c r="B15084" s="61" t="s">
        <v>335</v>
      </c>
      <c r="C15084">
        <v>2017</v>
      </c>
      <c r="D15084" s="61" t="s">
        <v>2092</v>
      </c>
    </row>
    <row r="15085" spans="1:4" hidden="1" x14ac:dyDescent="0.25">
      <c r="A15085" s="61" t="s">
        <v>122</v>
      </c>
      <c r="B15085" s="61" t="s">
        <v>335</v>
      </c>
      <c r="C15085">
        <v>2018</v>
      </c>
      <c r="D15085" s="61" t="s">
        <v>2092</v>
      </c>
    </row>
    <row r="15086" spans="1:4" hidden="1" x14ac:dyDescent="0.25">
      <c r="A15086" s="61" t="s">
        <v>122</v>
      </c>
      <c r="B15086" s="61" t="s">
        <v>335</v>
      </c>
      <c r="C15086">
        <v>2019</v>
      </c>
      <c r="D15086" s="61" t="s">
        <v>2092</v>
      </c>
    </row>
    <row r="15087" spans="1:4" hidden="1" x14ac:dyDescent="0.25">
      <c r="A15087" s="61" t="s">
        <v>122</v>
      </c>
      <c r="B15087" s="61" t="s">
        <v>335</v>
      </c>
      <c r="C15087">
        <v>2020</v>
      </c>
      <c r="D15087" s="61" t="s">
        <v>2245</v>
      </c>
    </row>
    <row r="15088" spans="1:4" hidden="1" x14ac:dyDescent="0.25">
      <c r="A15088" s="61" t="s">
        <v>122</v>
      </c>
      <c r="B15088" s="61" t="s">
        <v>335</v>
      </c>
      <c r="C15088">
        <v>2021</v>
      </c>
      <c r="D15088" s="61" t="s">
        <v>2245</v>
      </c>
    </row>
    <row r="15089" spans="1:4" hidden="1" x14ac:dyDescent="0.25">
      <c r="A15089" s="61" t="s">
        <v>122</v>
      </c>
      <c r="B15089" s="61" t="s">
        <v>335</v>
      </c>
      <c r="C15089">
        <v>2022</v>
      </c>
      <c r="D15089" s="61" t="s">
        <v>2245</v>
      </c>
    </row>
    <row r="15090" spans="1:4" x14ac:dyDescent="0.25">
      <c r="A15090" s="61" t="s">
        <v>122</v>
      </c>
      <c r="B15090" s="61" t="s">
        <v>335</v>
      </c>
      <c r="C15090">
        <v>2023</v>
      </c>
      <c r="D15090" s="61">
        <v>0.94799999999999995</v>
      </c>
    </row>
    <row r="15091" spans="1:4" hidden="1" x14ac:dyDescent="0.25">
      <c r="A15091" s="61" t="s">
        <v>333</v>
      </c>
      <c r="B15091" s="61" t="s">
        <v>334</v>
      </c>
      <c r="C15091">
        <v>1922</v>
      </c>
      <c r="D15091" s="61" t="s">
        <v>2107</v>
      </c>
    </row>
    <row r="15092" spans="1:4" hidden="1" x14ac:dyDescent="0.25">
      <c r="A15092" s="61" t="s">
        <v>333</v>
      </c>
      <c r="B15092" s="61" t="s">
        <v>334</v>
      </c>
      <c r="C15092">
        <v>1923</v>
      </c>
      <c r="D15092" s="61" t="s">
        <v>2107</v>
      </c>
    </row>
    <row r="15093" spans="1:4" hidden="1" x14ac:dyDescent="0.25">
      <c r="A15093" s="61" t="s">
        <v>333</v>
      </c>
      <c r="B15093" s="61" t="s">
        <v>334</v>
      </c>
      <c r="C15093">
        <v>1924</v>
      </c>
      <c r="D15093" s="61" t="s">
        <v>2107</v>
      </c>
    </row>
    <row r="15094" spans="1:4" hidden="1" x14ac:dyDescent="0.25">
      <c r="A15094" s="61" t="s">
        <v>333</v>
      </c>
      <c r="B15094" s="61" t="s">
        <v>334</v>
      </c>
      <c r="C15094">
        <v>1925</v>
      </c>
      <c r="D15094" s="61" t="s">
        <v>2107</v>
      </c>
    </row>
    <row r="15095" spans="1:4" hidden="1" x14ac:dyDescent="0.25">
      <c r="A15095" s="61" t="s">
        <v>333</v>
      </c>
      <c r="B15095" s="61" t="s">
        <v>334</v>
      </c>
      <c r="C15095">
        <v>1926</v>
      </c>
      <c r="D15095" s="61" t="s">
        <v>2107</v>
      </c>
    </row>
    <row r="15096" spans="1:4" hidden="1" x14ac:dyDescent="0.25">
      <c r="A15096" s="61" t="s">
        <v>333</v>
      </c>
      <c r="B15096" s="61" t="s">
        <v>334</v>
      </c>
      <c r="C15096">
        <v>1927</v>
      </c>
      <c r="D15096" s="61" t="s">
        <v>2107</v>
      </c>
    </row>
    <row r="15097" spans="1:4" hidden="1" x14ac:dyDescent="0.25">
      <c r="A15097" s="61" t="s">
        <v>333</v>
      </c>
      <c r="B15097" s="61" t="s">
        <v>334</v>
      </c>
      <c r="C15097">
        <v>1928</v>
      </c>
      <c r="D15097" s="61" t="s">
        <v>2107</v>
      </c>
    </row>
    <row r="15098" spans="1:4" hidden="1" x14ac:dyDescent="0.25">
      <c r="A15098" s="61" t="s">
        <v>333</v>
      </c>
      <c r="B15098" s="61" t="s">
        <v>334</v>
      </c>
      <c r="C15098">
        <v>1929</v>
      </c>
      <c r="D15098" s="61" t="s">
        <v>2419</v>
      </c>
    </row>
    <row r="15099" spans="1:4" hidden="1" x14ac:dyDescent="0.25">
      <c r="A15099" s="61" t="s">
        <v>333</v>
      </c>
      <c r="B15099" s="61" t="s">
        <v>334</v>
      </c>
      <c r="C15099">
        <v>1930</v>
      </c>
      <c r="D15099" s="61" t="s">
        <v>2220</v>
      </c>
    </row>
    <row r="15100" spans="1:4" hidden="1" x14ac:dyDescent="0.25">
      <c r="A15100" s="61" t="s">
        <v>333</v>
      </c>
      <c r="B15100" s="61" t="s">
        <v>334</v>
      </c>
      <c r="C15100">
        <v>1931</v>
      </c>
      <c r="D15100" s="61" t="s">
        <v>2220</v>
      </c>
    </row>
    <row r="15101" spans="1:4" hidden="1" x14ac:dyDescent="0.25">
      <c r="A15101" s="61" t="s">
        <v>333</v>
      </c>
      <c r="B15101" s="61" t="s">
        <v>334</v>
      </c>
      <c r="C15101">
        <v>1932</v>
      </c>
      <c r="D15101" s="61" t="s">
        <v>2220</v>
      </c>
    </row>
    <row r="15102" spans="1:4" hidden="1" x14ac:dyDescent="0.25">
      <c r="A15102" s="61" t="s">
        <v>333</v>
      </c>
      <c r="B15102" s="61" t="s">
        <v>334</v>
      </c>
      <c r="C15102">
        <v>1933</v>
      </c>
      <c r="D15102" s="61" t="s">
        <v>2213</v>
      </c>
    </row>
    <row r="15103" spans="1:4" hidden="1" x14ac:dyDescent="0.25">
      <c r="A15103" s="61" t="s">
        <v>333</v>
      </c>
      <c r="B15103" s="61" t="s">
        <v>334</v>
      </c>
      <c r="C15103">
        <v>1934</v>
      </c>
      <c r="D15103" s="61" t="s">
        <v>2417</v>
      </c>
    </row>
    <row r="15104" spans="1:4" hidden="1" x14ac:dyDescent="0.25">
      <c r="A15104" s="61" t="s">
        <v>333</v>
      </c>
      <c r="B15104" s="61" t="s">
        <v>334</v>
      </c>
      <c r="C15104">
        <v>1935</v>
      </c>
      <c r="D15104" s="61" t="s">
        <v>2417</v>
      </c>
    </row>
    <row r="15105" spans="1:4" hidden="1" x14ac:dyDescent="0.25">
      <c r="A15105" s="61" t="s">
        <v>333</v>
      </c>
      <c r="B15105" s="61" t="s">
        <v>334</v>
      </c>
      <c r="C15105">
        <v>1936</v>
      </c>
      <c r="D15105" s="61" t="s">
        <v>2417</v>
      </c>
    </row>
    <row r="15106" spans="1:4" hidden="1" x14ac:dyDescent="0.25">
      <c r="A15106" s="61" t="s">
        <v>333</v>
      </c>
      <c r="B15106" s="61" t="s">
        <v>334</v>
      </c>
      <c r="C15106">
        <v>1937</v>
      </c>
      <c r="D15106" s="61" t="s">
        <v>2417</v>
      </c>
    </row>
    <row r="15107" spans="1:4" hidden="1" x14ac:dyDescent="0.25">
      <c r="A15107" s="61" t="s">
        <v>333</v>
      </c>
      <c r="B15107" s="61" t="s">
        <v>334</v>
      </c>
      <c r="C15107">
        <v>1938</v>
      </c>
      <c r="D15107" s="61" t="s">
        <v>2417</v>
      </c>
    </row>
    <row r="15108" spans="1:4" hidden="1" x14ac:dyDescent="0.25">
      <c r="A15108" s="61" t="s">
        <v>333</v>
      </c>
      <c r="B15108" s="61" t="s">
        <v>334</v>
      </c>
      <c r="C15108">
        <v>1939</v>
      </c>
      <c r="D15108" s="61" t="s">
        <v>2417</v>
      </c>
    </row>
    <row r="15109" spans="1:4" hidden="1" x14ac:dyDescent="0.25">
      <c r="A15109" s="61" t="s">
        <v>333</v>
      </c>
      <c r="B15109" s="61" t="s">
        <v>334</v>
      </c>
      <c r="C15109">
        <v>1940</v>
      </c>
      <c r="D15109" s="61" t="s">
        <v>2417</v>
      </c>
    </row>
    <row r="15110" spans="1:4" hidden="1" x14ac:dyDescent="0.25">
      <c r="A15110" s="61" t="s">
        <v>333</v>
      </c>
      <c r="B15110" s="61" t="s">
        <v>334</v>
      </c>
      <c r="C15110">
        <v>1941</v>
      </c>
      <c r="D15110" s="61" t="s">
        <v>2417</v>
      </c>
    </row>
    <row r="15111" spans="1:4" hidden="1" x14ac:dyDescent="0.25">
      <c r="A15111" s="61" t="s">
        <v>333</v>
      </c>
      <c r="B15111" s="61" t="s">
        <v>334</v>
      </c>
      <c r="C15111">
        <v>1942</v>
      </c>
      <c r="D15111" s="61" t="s">
        <v>2417</v>
      </c>
    </row>
    <row r="15112" spans="1:4" hidden="1" x14ac:dyDescent="0.25">
      <c r="A15112" s="61" t="s">
        <v>333</v>
      </c>
      <c r="B15112" s="61" t="s">
        <v>334</v>
      </c>
      <c r="C15112">
        <v>1943</v>
      </c>
      <c r="D15112" s="61" t="s">
        <v>2417</v>
      </c>
    </row>
    <row r="15113" spans="1:4" hidden="1" x14ac:dyDescent="0.25">
      <c r="A15113" s="61" t="s">
        <v>333</v>
      </c>
      <c r="B15113" s="61" t="s">
        <v>334</v>
      </c>
      <c r="C15113">
        <v>1944</v>
      </c>
      <c r="D15113" s="61" t="s">
        <v>2417</v>
      </c>
    </row>
    <row r="15114" spans="1:4" hidden="1" x14ac:dyDescent="0.25">
      <c r="A15114" s="61" t="s">
        <v>333</v>
      </c>
      <c r="B15114" s="61" t="s">
        <v>334</v>
      </c>
      <c r="C15114">
        <v>1945</v>
      </c>
      <c r="D15114" s="61" t="s">
        <v>2417</v>
      </c>
    </row>
    <row r="15115" spans="1:4" hidden="1" x14ac:dyDescent="0.25">
      <c r="A15115" s="61" t="s">
        <v>333</v>
      </c>
      <c r="B15115" s="61" t="s">
        <v>334</v>
      </c>
      <c r="C15115">
        <v>1946</v>
      </c>
      <c r="D15115" s="61" t="s">
        <v>2219</v>
      </c>
    </row>
    <row r="15116" spans="1:4" hidden="1" x14ac:dyDescent="0.25">
      <c r="A15116" s="61" t="s">
        <v>333</v>
      </c>
      <c r="B15116" s="61" t="s">
        <v>334</v>
      </c>
      <c r="C15116">
        <v>1947</v>
      </c>
      <c r="D15116" s="61" t="s">
        <v>2108</v>
      </c>
    </row>
    <row r="15117" spans="1:4" hidden="1" x14ac:dyDescent="0.25">
      <c r="A15117" s="61" t="s">
        <v>333</v>
      </c>
      <c r="B15117" s="61" t="s">
        <v>334</v>
      </c>
      <c r="C15117">
        <v>1948</v>
      </c>
      <c r="D15117" s="61" t="s">
        <v>2899</v>
      </c>
    </row>
    <row r="15118" spans="1:4" hidden="1" x14ac:dyDescent="0.25">
      <c r="A15118" s="61" t="s">
        <v>333</v>
      </c>
      <c r="B15118" s="61" t="s">
        <v>334</v>
      </c>
      <c r="C15118">
        <v>1949</v>
      </c>
      <c r="D15118" s="61" t="s">
        <v>2899</v>
      </c>
    </row>
    <row r="15119" spans="1:4" hidden="1" x14ac:dyDescent="0.25">
      <c r="A15119" s="61" t="s">
        <v>333</v>
      </c>
      <c r="B15119" s="61" t="s">
        <v>334</v>
      </c>
      <c r="C15119">
        <v>1950</v>
      </c>
      <c r="D15119" s="61" t="s">
        <v>2269</v>
      </c>
    </row>
    <row r="15120" spans="1:4" hidden="1" x14ac:dyDescent="0.25">
      <c r="A15120" s="61" t="s">
        <v>333</v>
      </c>
      <c r="B15120" s="61" t="s">
        <v>334</v>
      </c>
      <c r="C15120">
        <v>1951</v>
      </c>
      <c r="D15120" s="61" t="s">
        <v>2922</v>
      </c>
    </row>
    <row r="15121" spans="1:4" hidden="1" x14ac:dyDescent="0.25">
      <c r="A15121" s="61" t="s">
        <v>333</v>
      </c>
      <c r="B15121" s="61" t="s">
        <v>334</v>
      </c>
      <c r="C15121">
        <v>1952</v>
      </c>
      <c r="D15121" s="61" t="s">
        <v>2922</v>
      </c>
    </row>
    <row r="15122" spans="1:4" hidden="1" x14ac:dyDescent="0.25">
      <c r="A15122" s="61" t="s">
        <v>333</v>
      </c>
      <c r="B15122" s="61" t="s">
        <v>334</v>
      </c>
      <c r="C15122">
        <v>1953</v>
      </c>
      <c r="D15122" s="61" t="s">
        <v>2939</v>
      </c>
    </row>
    <row r="15123" spans="1:4" hidden="1" x14ac:dyDescent="0.25">
      <c r="A15123" s="61" t="s">
        <v>333</v>
      </c>
      <c r="B15123" s="61" t="s">
        <v>334</v>
      </c>
      <c r="C15123">
        <v>1954</v>
      </c>
      <c r="D15123" s="61" t="s">
        <v>2939</v>
      </c>
    </row>
    <row r="15124" spans="1:4" hidden="1" x14ac:dyDescent="0.25">
      <c r="A15124" s="61" t="s">
        <v>333</v>
      </c>
      <c r="B15124" s="61" t="s">
        <v>334</v>
      </c>
      <c r="C15124">
        <v>1955</v>
      </c>
      <c r="D15124" s="61" t="s">
        <v>2939</v>
      </c>
    </row>
    <row r="15125" spans="1:4" hidden="1" x14ac:dyDescent="0.25">
      <c r="A15125" s="61" t="s">
        <v>333</v>
      </c>
      <c r="B15125" s="61" t="s">
        <v>334</v>
      </c>
      <c r="C15125">
        <v>1956</v>
      </c>
      <c r="D15125" s="61" t="s">
        <v>2940</v>
      </c>
    </row>
    <row r="15126" spans="1:4" hidden="1" x14ac:dyDescent="0.25">
      <c r="A15126" s="61" t="s">
        <v>333</v>
      </c>
      <c r="B15126" s="61" t="s">
        <v>334</v>
      </c>
      <c r="C15126">
        <v>1957</v>
      </c>
      <c r="D15126" s="61" t="s">
        <v>2941</v>
      </c>
    </row>
    <row r="15127" spans="1:4" hidden="1" x14ac:dyDescent="0.25">
      <c r="A15127" s="61" t="s">
        <v>333</v>
      </c>
      <c r="B15127" s="61" t="s">
        <v>334</v>
      </c>
      <c r="C15127">
        <v>1958</v>
      </c>
      <c r="D15127" s="61" t="s">
        <v>1692</v>
      </c>
    </row>
    <row r="15128" spans="1:4" hidden="1" x14ac:dyDescent="0.25">
      <c r="A15128" s="61" t="s">
        <v>333</v>
      </c>
      <c r="B15128" s="61" t="s">
        <v>334</v>
      </c>
      <c r="C15128">
        <v>1959</v>
      </c>
      <c r="D15128" s="61" t="s">
        <v>1692</v>
      </c>
    </row>
    <row r="15129" spans="1:4" hidden="1" x14ac:dyDescent="0.25">
      <c r="A15129" s="61" t="s">
        <v>333</v>
      </c>
      <c r="B15129" s="61" t="s">
        <v>334</v>
      </c>
      <c r="C15129">
        <v>1960</v>
      </c>
      <c r="D15129" s="61" t="s">
        <v>1692</v>
      </c>
    </row>
    <row r="15130" spans="1:4" hidden="1" x14ac:dyDescent="0.25">
      <c r="A15130" s="61" t="s">
        <v>333</v>
      </c>
      <c r="B15130" s="61" t="s">
        <v>334</v>
      </c>
      <c r="C15130">
        <v>1961</v>
      </c>
      <c r="D15130" s="61" t="s">
        <v>1692</v>
      </c>
    </row>
    <row r="15131" spans="1:4" hidden="1" x14ac:dyDescent="0.25">
      <c r="A15131" s="61" t="s">
        <v>333</v>
      </c>
      <c r="B15131" s="61" t="s">
        <v>334</v>
      </c>
      <c r="C15131">
        <v>1962</v>
      </c>
      <c r="D15131" s="61" t="s">
        <v>2875</v>
      </c>
    </row>
    <row r="15132" spans="1:4" hidden="1" x14ac:dyDescent="0.25">
      <c r="A15132" s="61" t="s">
        <v>333</v>
      </c>
      <c r="B15132" s="61" t="s">
        <v>334</v>
      </c>
      <c r="C15132">
        <v>1963</v>
      </c>
      <c r="D15132" s="61" t="s">
        <v>2875</v>
      </c>
    </row>
    <row r="15133" spans="1:4" hidden="1" x14ac:dyDescent="0.25">
      <c r="A15133" s="61" t="s">
        <v>333</v>
      </c>
      <c r="B15133" s="61" t="s">
        <v>334</v>
      </c>
      <c r="C15133">
        <v>1964</v>
      </c>
      <c r="D15133" s="61" t="s">
        <v>2356</v>
      </c>
    </row>
    <row r="15134" spans="1:4" hidden="1" x14ac:dyDescent="0.25">
      <c r="A15134" s="61" t="s">
        <v>333</v>
      </c>
      <c r="B15134" s="61" t="s">
        <v>334</v>
      </c>
      <c r="C15134">
        <v>1965</v>
      </c>
      <c r="D15134" s="61" t="s">
        <v>1843</v>
      </c>
    </row>
    <row r="15135" spans="1:4" hidden="1" x14ac:dyDescent="0.25">
      <c r="A15135" s="61" t="s">
        <v>333</v>
      </c>
      <c r="B15135" s="61" t="s">
        <v>334</v>
      </c>
      <c r="C15135">
        <v>1966</v>
      </c>
      <c r="D15135" s="61" t="s">
        <v>1843</v>
      </c>
    </row>
    <row r="15136" spans="1:4" hidden="1" x14ac:dyDescent="0.25">
      <c r="A15136" s="61" t="s">
        <v>333</v>
      </c>
      <c r="B15136" s="61" t="s">
        <v>334</v>
      </c>
      <c r="C15136">
        <v>1967</v>
      </c>
      <c r="D15136" s="61" t="s">
        <v>1859</v>
      </c>
    </row>
    <row r="15137" spans="1:4" hidden="1" x14ac:dyDescent="0.25">
      <c r="A15137" s="61" t="s">
        <v>333</v>
      </c>
      <c r="B15137" s="61" t="s">
        <v>334</v>
      </c>
      <c r="C15137">
        <v>1968</v>
      </c>
      <c r="D15137" s="61" t="s">
        <v>1784</v>
      </c>
    </row>
    <row r="15138" spans="1:4" hidden="1" x14ac:dyDescent="0.25">
      <c r="A15138" s="61" t="s">
        <v>333</v>
      </c>
      <c r="B15138" s="61" t="s">
        <v>334</v>
      </c>
      <c r="C15138">
        <v>1969</v>
      </c>
      <c r="D15138" s="61" t="s">
        <v>1784</v>
      </c>
    </row>
    <row r="15139" spans="1:4" hidden="1" x14ac:dyDescent="0.25">
      <c r="A15139" s="61" t="s">
        <v>333</v>
      </c>
      <c r="B15139" s="61" t="s">
        <v>334</v>
      </c>
      <c r="C15139">
        <v>1970</v>
      </c>
      <c r="D15139" s="61" t="s">
        <v>2942</v>
      </c>
    </row>
    <row r="15140" spans="1:4" hidden="1" x14ac:dyDescent="0.25">
      <c r="A15140" s="61" t="s">
        <v>333</v>
      </c>
      <c r="B15140" s="61" t="s">
        <v>334</v>
      </c>
      <c r="C15140">
        <v>1971</v>
      </c>
      <c r="D15140" s="61" t="s">
        <v>2261</v>
      </c>
    </row>
    <row r="15141" spans="1:4" hidden="1" x14ac:dyDescent="0.25">
      <c r="A15141" s="61" t="s">
        <v>333</v>
      </c>
      <c r="B15141" s="61" t="s">
        <v>334</v>
      </c>
      <c r="C15141">
        <v>1972</v>
      </c>
      <c r="D15141" s="61" t="s">
        <v>2905</v>
      </c>
    </row>
    <row r="15142" spans="1:4" hidden="1" x14ac:dyDescent="0.25">
      <c r="A15142" s="61" t="s">
        <v>333</v>
      </c>
      <c r="B15142" s="61" t="s">
        <v>334</v>
      </c>
      <c r="C15142">
        <v>1973</v>
      </c>
      <c r="D15142" s="61" t="s">
        <v>2905</v>
      </c>
    </row>
    <row r="15143" spans="1:4" hidden="1" x14ac:dyDescent="0.25">
      <c r="A15143" s="61" t="s">
        <v>333</v>
      </c>
      <c r="B15143" s="61" t="s">
        <v>334</v>
      </c>
      <c r="C15143">
        <v>1974</v>
      </c>
      <c r="D15143" s="61" t="s">
        <v>2905</v>
      </c>
    </row>
    <row r="15144" spans="1:4" hidden="1" x14ac:dyDescent="0.25">
      <c r="A15144" s="61" t="s">
        <v>333</v>
      </c>
      <c r="B15144" s="61" t="s">
        <v>334</v>
      </c>
      <c r="C15144">
        <v>1975</v>
      </c>
      <c r="D15144" s="61" t="s">
        <v>2905</v>
      </c>
    </row>
    <row r="15145" spans="1:4" hidden="1" x14ac:dyDescent="0.25">
      <c r="A15145" s="61" t="s">
        <v>333</v>
      </c>
      <c r="B15145" s="61" t="s">
        <v>334</v>
      </c>
      <c r="C15145">
        <v>1976</v>
      </c>
      <c r="D15145" s="61" t="s">
        <v>2905</v>
      </c>
    </row>
    <row r="15146" spans="1:4" hidden="1" x14ac:dyDescent="0.25">
      <c r="A15146" s="61" t="s">
        <v>333</v>
      </c>
      <c r="B15146" s="61" t="s">
        <v>334</v>
      </c>
      <c r="C15146">
        <v>1977</v>
      </c>
      <c r="D15146" s="61" t="s">
        <v>2905</v>
      </c>
    </row>
    <row r="15147" spans="1:4" hidden="1" x14ac:dyDescent="0.25">
      <c r="A15147" s="61" t="s">
        <v>333</v>
      </c>
      <c r="B15147" s="61" t="s">
        <v>334</v>
      </c>
      <c r="C15147">
        <v>1978</v>
      </c>
      <c r="D15147" s="61" t="s">
        <v>2905</v>
      </c>
    </row>
    <row r="15148" spans="1:4" hidden="1" x14ac:dyDescent="0.25">
      <c r="A15148" s="61" t="s">
        <v>333</v>
      </c>
      <c r="B15148" s="61" t="s">
        <v>334</v>
      </c>
      <c r="C15148">
        <v>1979</v>
      </c>
      <c r="D15148" s="61" t="s">
        <v>2905</v>
      </c>
    </row>
    <row r="15149" spans="1:4" hidden="1" x14ac:dyDescent="0.25">
      <c r="A15149" s="61" t="s">
        <v>333</v>
      </c>
      <c r="B15149" s="61" t="s">
        <v>334</v>
      </c>
      <c r="C15149">
        <v>1980</v>
      </c>
      <c r="D15149" s="61" t="s">
        <v>2943</v>
      </c>
    </row>
    <row r="15150" spans="1:4" hidden="1" x14ac:dyDescent="0.25">
      <c r="A15150" s="61" t="s">
        <v>333</v>
      </c>
      <c r="B15150" s="61" t="s">
        <v>334</v>
      </c>
      <c r="C15150">
        <v>1981</v>
      </c>
      <c r="D15150" s="61" t="s">
        <v>2943</v>
      </c>
    </row>
    <row r="15151" spans="1:4" hidden="1" x14ac:dyDescent="0.25">
      <c r="A15151" s="61" t="s">
        <v>333</v>
      </c>
      <c r="B15151" s="61" t="s">
        <v>334</v>
      </c>
      <c r="C15151">
        <v>1982</v>
      </c>
      <c r="D15151" s="61" t="s">
        <v>2943</v>
      </c>
    </row>
    <row r="15152" spans="1:4" hidden="1" x14ac:dyDescent="0.25">
      <c r="A15152" s="61" t="s">
        <v>333</v>
      </c>
      <c r="B15152" s="61" t="s">
        <v>334</v>
      </c>
      <c r="C15152">
        <v>1983</v>
      </c>
      <c r="D15152" s="61" t="s">
        <v>2943</v>
      </c>
    </row>
    <row r="15153" spans="1:4" hidden="1" x14ac:dyDescent="0.25">
      <c r="A15153" s="61" t="s">
        <v>333</v>
      </c>
      <c r="B15153" s="61" t="s">
        <v>334</v>
      </c>
      <c r="C15153">
        <v>1984</v>
      </c>
      <c r="D15153" s="61" t="s">
        <v>2943</v>
      </c>
    </row>
    <row r="15154" spans="1:4" hidden="1" x14ac:dyDescent="0.25">
      <c r="A15154" s="61" t="s">
        <v>333</v>
      </c>
      <c r="B15154" s="61" t="s">
        <v>334</v>
      </c>
      <c r="C15154">
        <v>1985</v>
      </c>
      <c r="D15154" s="61" t="s">
        <v>2943</v>
      </c>
    </row>
    <row r="15155" spans="1:4" hidden="1" x14ac:dyDescent="0.25">
      <c r="A15155" s="61" t="s">
        <v>333</v>
      </c>
      <c r="B15155" s="61" t="s">
        <v>334</v>
      </c>
      <c r="C15155">
        <v>1986</v>
      </c>
      <c r="D15155" s="61" t="s">
        <v>2943</v>
      </c>
    </row>
    <row r="15156" spans="1:4" hidden="1" x14ac:dyDescent="0.25">
      <c r="A15156" s="61" t="s">
        <v>333</v>
      </c>
      <c r="B15156" s="61" t="s">
        <v>334</v>
      </c>
      <c r="C15156">
        <v>1987</v>
      </c>
      <c r="D15156" s="61" t="s">
        <v>2943</v>
      </c>
    </row>
    <row r="15157" spans="1:4" hidden="1" x14ac:dyDescent="0.25">
      <c r="A15157" s="61" t="s">
        <v>333</v>
      </c>
      <c r="B15157" s="61" t="s">
        <v>334</v>
      </c>
      <c r="C15157">
        <v>1988</v>
      </c>
      <c r="D15157" s="61" t="s">
        <v>2943</v>
      </c>
    </row>
    <row r="15158" spans="1:4" hidden="1" x14ac:dyDescent="0.25">
      <c r="A15158" s="61" t="s">
        <v>333</v>
      </c>
      <c r="B15158" s="61" t="s">
        <v>334</v>
      </c>
      <c r="C15158">
        <v>1989</v>
      </c>
      <c r="D15158" s="61" t="s">
        <v>2943</v>
      </c>
    </row>
    <row r="15159" spans="1:4" hidden="1" x14ac:dyDescent="0.25">
      <c r="A15159" s="61" t="s">
        <v>333</v>
      </c>
      <c r="B15159" s="61" t="s">
        <v>334</v>
      </c>
      <c r="C15159">
        <v>1990</v>
      </c>
      <c r="D15159" s="61" t="s">
        <v>1786</v>
      </c>
    </row>
    <row r="15160" spans="1:4" hidden="1" x14ac:dyDescent="0.25">
      <c r="A15160" s="61" t="s">
        <v>333</v>
      </c>
      <c r="B15160" s="61" t="s">
        <v>334</v>
      </c>
      <c r="C15160">
        <v>1991</v>
      </c>
      <c r="D15160" s="61" t="s">
        <v>1786</v>
      </c>
    </row>
    <row r="15161" spans="1:4" hidden="1" x14ac:dyDescent="0.25">
      <c r="A15161" s="61" t="s">
        <v>333</v>
      </c>
      <c r="B15161" s="61" t="s">
        <v>334</v>
      </c>
      <c r="C15161">
        <v>1992</v>
      </c>
      <c r="D15161" s="61" t="s">
        <v>1786</v>
      </c>
    </row>
    <row r="15162" spans="1:4" hidden="1" x14ac:dyDescent="0.25">
      <c r="A15162" s="61" t="s">
        <v>333</v>
      </c>
      <c r="B15162" s="61" t="s">
        <v>334</v>
      </c>
      <c r="C15162">
        <v>1993</v>
      </c>
      <c r="D15162" s="61" t="s">
        <v>1786</v>
      </c>
    </row>
    <row r="15163" spans="1:4" hidden="1" x14ac:dyDescent="0.25">
      <c r="A15163" s="61" t="s">
        <v>333</v>
      </c>
      <c r="B15163" s="61" t="s">
        <v>334</v>
      </c>
      <c r="C15163">
        <v>1994</v>
      </c>
      <c r="D15163" s="61" t="s">
        <v>1786</v>
      </c>
    </row>
    <row r="15164" spans="1:4" hidden="1" x14ac:dyDescent="0.25">
      <c r="A15164" s="61" t="s">
        <v>333</v>
      </c>
      <c r="B15164" s="61" t="s">
        <v>334</v>
      </c>
      <c r="C15164">
        <v>1995</v>
      </c>
      <c r="D15164" s="61" t="s">
        <v>1786</v>
      </c>
    </row>
    <row r="15165" spans="1:4" hidden="1" x14ac:dyDescent="0.25">
      <c r="A15165" s="61" t="s">
        <v>333</v>
      </c>
      <c r="B15165" s="61" t="s">
        <v>334</v>
      </c>
      <c r="C15165">
        <v>1996</v>
      </c>
      <c r="D15165" s="61" t="s">
        <v>1786</v>
      </c>
    </row>
    <row r="15166" spans="1:4" hidden="1" x14ac:dyDescent="0.25">
      <c r="A15166" s="61" t="s">
        <v>333</v>
      </c>
      <c r="B15166" s="61" t="s">
        <v>334</v>
      </c>
      <c r="C15166">
        <v>1997</v>
      </c>
      <c r="D15166" s="61" t="s">
        <v>1786</v>
      </c>
    </row>
    <row r="15167" spans="1:4" hidden="1" x14ac:dyDescent="0.25">
      <c r="A15167" s="61" t="s">
        <v>333</v>
      </c>
      <c r="B15167" s="61" t="s">
        <v>334</v>
      </c>
      <c r="C15167">
        <v>1998</v>
      </c>
      <c r="D15167" s="61" t="s">
        <v>1786</v>
      </c>
    </row>
    <row r="15168" spans="1:4" hidden="1" x14ac:dyDescent="0.25">
      <c r="A15168" s="61" t="s">
        <v>333</v>
      </c>
      <c r="B15168" s="61" t="s">
        <v>334</v>
      </c>
      <c r="C15168">
        <v>1999</v>
      </c>
      <c r="D15168" s="61" t="s">
        <v>2356</v>
      </c>
    </row>
    <row r="15169" spans="1:4" hidden="1" x14ac:dyDescent="0.25">
      <c r="A15169" s="61" t="s">
        <v>333</v>
      </c>
      <c r="B15169" s="61" t="s">
        <v>334</v>
      </c>
      <c r="C15169">
        <v>2000</v>
      </c>
      <c r="D15169" s="61" t="s">
        <v>2577</v>
      </c>
    </row>
    <row r="15170" spans="1:4" hidden="1" x14ac:dyDescent="0.25">
      <c r="A15170" s="61" t="s">
        <v>333</v>
      </c>
      <c r="B15170" s="61" t="s">
        <v>334</v>
      </c>
      <c r="C15170">
        <v>2001</v>
      </c>
      <c r="D15170" s="61" t="s">
        <v>2592</v>
      </c>
    </row>
    <row r="15171" spans="1:4" hidden="1" x14ac:dyDescent="0.25">
      <c r="A15171" s="61" t="s">
        <v>333</v>
      </c>
      <c r="B15171" s="61" t="s">
        <v>334</v>
      </c>
      <c r="C15171">
        <v>2002</v>
      </c>
      <c r="D15171" s="61" t="s">
        <v>2592</v>
      </c>
    </row>
    <row r="15172" spans="1:4" hidden="1" x14ac:dyDescent="0.25">
      <c r="A15172" s="61" t="s">
        <v>333</v>
      </c>
      <c r="B15172" s="61" t="s">
        <v>334</v>
      </c>
      <c r="C15172">
        <v>2003</v>
      </c>
      <c r="D15172" s="61" t="s">
        <v>2592</v>
      </c>
    </row>
    <row r="15173" spans="1:4" hidden="1" x14ac:dyDescent="0.25">
      <c r="A15173" s="61" t="s">
        <v>333</v>
      </c>
      <c r="B15173" s="61" t="s">
        <v>334</v>
      </c>
      <c r="C15173">
        <v>2004</v>
      </c>
      <c r="D15173" s="61" t="s">
        <v>2592</v>
      </c>
    </row>
    <row r="15174" spans="1:4" hidden="1" x14ac:dyDescent="0.25">
      <c r="A15174" s="61" t="s">
        <v>333</v>
      </c>
      <c r="B15174" s="61" t="s">
        <v>334</v>
      </c>
      <c r="C15174">
        <v>2005</v>
      </c>
      <c r="D15174" s="61" t="s">
        <v>1736</v>
      </c>
    </row>
    <row r="15175" spans="1:4" hidden="1" x14ac:dyDescent="0.25">
      <c r="A15175" s="61" t="s">
        <v>333</v>
      </c>
      <c r="B15175" s="61" t="s">
        <v>334</v>
      </c>
      <c r="C15175">
        <v>2006</v>
      </c>
      <c r="D15175" s="61" t="s">
        <v>1736</v>
      </c>
    </row>
    <row r="15176" spans="1:4" hidden="1" x14ac:dyDescent="0.25">
      <c r="A15176" s="61" t="s">
        <v>333</v>
      </c>
      <c r="B15176" s="61" t="s">
        <v>334</v>
      </c>
      <c r="C15176">
        <v>2007</v>
      </c>
      <c r="D15176" s="61" t="s">
        <v>1736</v>
      </c>
    </row>
    <row r="15177" spans="1:4" hidden="1" x14ac:dyDescent="0.25">
      <c r="A15177" s="61" t="s">
        <v>333</v>
      </c>
      <c r="B15177" s="61" t="s">
        <v>334</v>
      </c>
      <c r="C15177">
        <v>2008</v>
      </c>
      <c r="D15177" s="61" t="s">
        <v>1736</v>
      </c>
    </row>
    <row r="15178" spans="1:4" hidden="1" x14ac:dyDescent="0.25">
      <c r="A15178" s="61" t="s">
        <v>333</v>
      </c>
      <c r="B15178" s="61" t="s">
        <v>334</v>
      </c>
      <c r="C15178">
        <v>2009</v>
      </c>
      <c r="D15178" s="61" t="s">
        <v>1736</v>
      </c>
    </row>
    <row r="15179" spans="1:4" hidden="1" x14ac:dyDescent="0.25">
      <c r="A15179" s="61" t="s">
        <v>333</v>
      </c>
      <c r="B15179" s="61" t="s">
        <v>334</v>
      </c>
      <c r="C15179">
        <v>2010</v>
      </c>
      <c r="D15179" s="61" t="s">
        <v>2257</v>
      </c>
    </row>
    <row r="15180" spans="1:4" hidden="1" x14ac:dyDescent="0.25">
      <c r="A15180" s="61" t="s">
        <v>333</v>
      </c>
      <c r="B15180" s="61" t="s">
        <v>334</v>
      </c>
      <c r="C15180">
        <v>2011</v>
      </c>
      <c r="D15180" s="61" t="s">
        <v>2220</v>
      </c>
    </row>
    <row r="15181" spans="1:4" hidden="1" x14ac:dyDescent="0.25">
      <c r="A15181" s="61" t="s">
        <v>333</v>
      </c>
      <c r="B15181" s="61" t="s">
        <v>334</v>
      </c>
      <c r="C15181">
        <v>2012</v>
      </c>
      <c r="D15181" s="61" t="s">
        <v>1801</v>
      </c>
    </row>
    <row r="15182" spans="1:4" hidden="1" x14ac:dyDescent="0.25">
      <c r="A15182" s="61" t="s">
        <v>333</v>
      </c>
      <c r="B15182" s="61" t="s">
        <v>334</v>
      </c>
      <c r="C15182">
        <v>2013</v>
      </c>
      <c r="D15182" s="61" t="s">
        <v>2429</v>
      </c>
    </row>
    <row r="15183" spans="1:4" hidden="1" x14ac:dyDescent="0.25">
      <c r="A15183" s="61" t="s">
        <v>333</v>
      </c>
      <c r="B15183" s="61" t="s">
        <v>334</v>
      </c>
      <c r="C15183">
        <v>2014</v>
      </c>
      <c r="D15183" s="61" t="s">
        <v>2418</v>
      </c>
    </row>
    <row r="15184" spans="1:4" hidden="1" x14ac:dyDescent="0.25">
      <c r="A15184" s="61" t="s">
        <v>333</v>
      </c>
      <c r="B15184" s="61" t="s">
        <v>334</v>
      </c>
      <c r="C15184">
        <v>2015</v>
      </c>
      <c r="D15184" s="61" t="s">
        <v>2418</v>
      </c>
    </row>
    <row r="15185" spans="1:4" hidden="1" x14ac:dyDescent="0.25">
      <c r="A15185" s="61" t="s">
        <v>333</v>
      </c>
      <c r="B15185" s="61" t="s">
        <v>334</v>
      </c>
      <c r="C15185">
        <v>2016</v>
      </c>
      <c r="D15185" s="61" t="s">
        <v>2944</v>
      </c>
    </row>
    <row r="15186" spans="1:4" hidden="1" x14ac:dyDescent="0.25">
      <c r="A15186" s="61" t="s">
        <v>333</v>
      </c>
      <c r="B15186" s="61" t="s">
        <v>334</v>
      </c>
      <c r="C15186">
        <v>2017</v>
      </c>
      <c r="D15186" s="61" t="s">
        <v>1842</v>
      </c>
    </row>
    <row r="15187" spans="1:4" hidden="1" x14ac:dyDescent="0.25">
      <c r="A15187" s="61" t="s">
        <v>333</v>
      </c>
      <c r="B15187" s="61" t="s">
        <v>334</v>
      </c>
      <c r="C15187">
        <v>2018</v>
      </c>
      <c r="D15187" s="61" t="s">
        <v>2638</v>
      </c>
    </row>
    <row r="15188" spans="1:4" hidden="1" x14ac:dyDescent="0.25">
      <c r="A15188" s="61" t="s">
        <v>333</v>
      </c>
      <c r="B15188" s="61" t="s">
        <v>334</v>
      </c>
      <c r="C15188">
        <v>2019</v>
      </c>
      <c r="D15188" s="61" t="s">
        <v>2945</v>
      </c>
    </row>
    <row r="15189" spans="1:4" hidden="1" x14ac:dyDescent="0.25">
      <c r="A15189" s="61" t="s">
        <v>333</v>
      </c>
      <c r="B15189" s="61" t="s">
        <v>334</v>
      </c>
      <c r="C15189">
        <v>2020</v>
      </c>
      <c r="D15189" s="61" t="s">
        <v>2896</v>
      </c>
    </row>
    <row r="15190" spans="1:4" hidden="1" x14ac:dyDescent="0.25">
      <c r="A15190" s="61" t="s">
        <v>333</v>
      </c>
      <c r="B15190" s="61" t="s">
        <v>334</v>
      </c>
      <c r="C15190">
        <v>2021</v>
      </c>
      <c r="D15190" s="61" t="s">
        <v>2237</v>
      </c>
    </row>
    <row r="15191" spans="1:4" hidden="1" x14ac:dyDescent="0.25">
      <c r="A15191" s="61" t="s">
        <v>333</v>
      </c>
      <c r="B15191" s="61" t="s">
        <v>334</v>
      </c>
      <c r="C15191">
        <v>2022</v>
      </c>
      <c r="D15191" s="61" t="s">
        <v>1787</v>
      </c>
    </row>
    <row r="15192" spans="1:4" x14ac:dyDescent="0.25">
      <c r="A15192" s="61" t="s">
        <v>333</v>
      </c>
      <c r="B15192" s="61" t="s">
        <v>334</v>
      </c>
      <c r="C15192">
        <v>2023</v>
      </c>
      <c r="D15192" s="61">
        <v>0.68700000000000006</v>
      </c>
    </row>
    <row r="15193" spans="1:4" hidden="1" x14ac:dyDescent="0.25">
      <c r="A15193" s="61" t="s">
        <v>147</v>
      </c>
      <c r="B15193" s="61" t="s">
        <v>336</v>
      </c>
      <c r="C15193">
        <v>1789</v>
      </c>
      <c r="D15193" s="61" t="s">
        <v>2101</v>
      </c>
    </row>
    <row r="15194" spans="1:4" hidden="1" x14ac:dyDescent="0.25">
      <c r="A15194" s="61" t="s">
        <v>147</v>
      </c>
      <c r="B15194" s="61" t="s">
        <v>336</v>
      </c>
      <c r="C15194">
        <v>1790</v>
      </c>
      <c r="D15194" s="61" t="s">
        <v>2101</v>
      </c>
    </row>
    <row r="15195" spans="1:4" hidden="1" x14ac:dyDescent="0.25">
      <c r="A15195" s="61" t="s">
        <v>147</v>
      </c>
      <c r="B15195" s="61" t="s">
        <v>336</v>
      </c>
      <c r="C15195">
        <v>1791</v>
      </c>
      <c r="D15195" s="61" t="s">
        <v>2101</v>
      </c>
    </row>
    <row r="15196" spans="1:4" hidden="1" x14ac:dyDescent="0.25">
      <c r="A15196" s="61" t="s">
        <v>147</v>
      </c>
      <c r="B15196" s="61" t="s">
        <v>336</v>
      </c>
      <c r="C15196">
        <v>1792</v>
      </c>
      <c r="D15196" s="61" t="s">
        <v>2101</v>
      </c>
    </row>
    <row r="15197" spans="1:4" hidden="1" x14ac:dyDescent="0.25">
      <c r="A15197" s="61" t="s">
        <v>147</v>
      </c>
      <c r="B15197" s="61" t="s">
        <v>336</v>
      </c>
      <c r="C15197">
        <v>1793</v>
      </c>
      <c r="D15197" s="61" t="s">
        <v>2101</v>
      </c>
    </row>
    <row r="15198" spans="1:4" hidden="1" x14ac:dyDescent="0.25">
      <c r="A15198" s="61" t="s">
        <v>147</v>
      </c>
      <c r="B15198" s="61" t="s">
        <v>336</v>
      </c>
      <c r="C15198">
        <v>1794</v>
      </c>
      <c r="D15198" s="61" t="s">
        <v>2101</v>
      </c>
    </row>
    <row r="15199" spans="1:4" hidden="1" x14ac:dyDescent="0.25">
      <c r="A15199" s="61" t="s">
        <v>147</v>
      </c>
      <c r="B15199" s="61" t="s">
        <v>336</v>
      </c>
      <c r="C15199">
        <v>1795</v>
      </c>
      <c r="D15199" s="61" t="s">
        <v>2101</v>
      </c>
    </row>
    <row r="15200" spans="1:4" hidden="1" x14ac:dyDescent="0.25">
      <c r="A15200" s="61" t="s">
        <v>147</v>
      </c>
      <c r="B15200" s="61" t="s">
        <v>336</v>
      </c>
      <c r="C15200">
        <v>1796</v>
      </c>
      <c r="D15200" s="61" t="s">
        <v>2101</v>
      </c>
    </row>
    <row r="15201" spans="1:4" hidden="1" x14ac:dyDescent="0.25">
      <c r="A15201" s="61" t="s">
        <v>147</v>
      </c>
      <c r="B15201" s="61" t="s">
        <v>336</v>
      </c>
      <c r="C15201">
        <v>1797</v>
      </c>
      <c r="D15201" s="61" t="s">
        <v>2101</v>
      </c>
    </row>
    <row r="15202" spans="1:4" hidden="1" x14ac:dyDescent="0.25">
      <c r="A15202" s="61" t="s">
        <v>147</v>
      </c>
      <c r="B15202" s="61" t="s">
        <v>336</v>
      </c>
      <c r="C15202">
        <v>1798</v>
      </c>
      <c r="D15202" s="61" t="s">
        <v>2101</v>
      </c>
    </row>
    <row r="15203" spans="1:4" hidden="1" x14ac:dyDescent="0.25">
      <c r="A15203" s="61" t="s">
        <v>147</v>
      </c>
      <c r="B15203" s="61" t="s">
        <v>336</v>
      </c>
      <c r="C15203">
        <v>1799</v>
      </c>
      <c r="D15203" s="61" t="s">
        <v>2101</v>
      </c>
    </row>
    <row r="15204" spans="1:4" hidden="1" x14ac:dyDescent="0.25">
      <c r="A15204" s="61" t="s">
        <v>147</v>
      </c>
      <c r="B15204" s="61" t="s">
        <v>336</v>
      </c>
      <c r="C15204">
        <v>1800</v>
      </c>
      <c r="D15204" s="61" t="s">
        <v>2101</v>
      </c>
    </row>
    <row r="15205" spans="1:4" hidden="1" x14ac:dyDescent="0.25">
      <c r="A15205" s="61" t="s">
        <v>147</v>
      </c>
      <c r="B15205" s="61" t="s">
        <v>336</v>
      </c>
      <c r="C15205">
        <v>1801</v>
      </c>
      <c r="D15205" s="61" t="s">
        <v>2101</v>
      </c>
    </row>
    <row r="15206" spans="1:4" hidden="1" x14ac:dyDescent="0.25">
      <c r="A15206" s="61" t="s">
        <v>147</v>
      </c>
      <c r="B15206" s="61" t="s">
        <v>336</v>
      </c>
      <c r="C15206">
        <v>1802</v>
      </c>
      <c r="D15206" s="61" t="s">
        <v>2101</v>
      </c>
    </row>
    <row r="15207" spans="1:4" hidden="1" x14ac:dyDescent="0.25">
      <c r="A15207" s="61" t="s">
        <v>147</v>
      </c>
      <c r="B15207" s="61" t="s">
        <v>336</v>
      </c>
      <c r="C15207">
        <v>1803</v>
      </c>
      <c r="D15207" s="61" t="s">
        <v>2101</v>
      </c>
    </row>
    <row r="15208" spans="1:4" hidden="1" x14ac:dyDescent="0.25">
      <c r="A15208" s="61" t="s">
        <v>147</v>
      </c>
      <c r="B15208" s="61" t="s">
        <v>336</v>
      </c>
      <c r="C15208">
        <v>1804</v>
      </c>
      <c r="D15208" s="61" t="s">
        <v>2101</v>
      </c>
    </row>
    <row r="15209" spans="1:4" hidden="1" x14ac:dyDescent="0.25">
      <c r="A15209" s="61" t="s">
        <v>147</v>
      </c>
      <c r="B15209" s="61" t="s">
        <v>336</v>
      </c>
      <c r="C15209">
        <v>1805</v>
      </c>
      <c r="D15209" s="61" t="s">
        <v>2101</v>
      </c>
    </row>
    <row r="15210" spans="1:4" hidden="1" x14ac:dyDescent="0.25">
      <c r="A15210" s="61" t="s">
        <v>147</v>
      </c>
      <c r="B15210" s="61" t="s">
        <v>336</v>
      </c>
      <c r="C15210">
        <v>1806</v>
      </c>
      <c r="D15210" s="61" t="s">
        <v>2101</v>
      </c>
    </row>
    <row r="15211" spans="1:4" hidden="1" x14ac:dyDescent="0.25">
      <c r="A15211" s="61" t="s">
        <v>147</v>
      </c>
      <c r="B15211" s="61" t="s">
        <v>336</v>
      </c>
      <c r="C15211">
        <v>1807</v>
      </c>
      <c r="D15211" s="61" t="s">
        <v>2101</v>
      </c>
    </row>
    <row r="15212" spans="1:4" hidden="1" x14ac:dyDescent="0.25">
      <c r="A15212" s="61" t="s">
        <v>147</v>
      </c>
      <c r="B15212" s="61" t="s">
        <v>336</v>
      </c>
      <c r="C15212">
        <v>1808</v>
      </c>
      <c r="D15212" s="61" t="s">
        <v>2101</v>
      </c>
    </row>
    <row r="15213" spans="1:4" hidden="1" x14ac:dyDescent="0.25">
      <c r="A15213" s="61" t="s">
        <v>147</v>
      </c>
      <c r="B15213" s="61" t="s">
        <v>336</v>
      </c>
      <c r="C15213">
        <v>1809</v>
      </c>
      <c r="D15213" s="61" t="s">
        <v>2101</v>
      </c>
    </row>
    <row r="15214" spans="1:4" hidden="1" x14ac:dyDescent="0.25">
      <c r="A15214" s="61" t="s">
        <v>147</v>
      </c>
      <c r="B15214" s="61" t="s">
        <v>336</v>
      </c>
      <c r="C15214">
        <v>1810</v>
      </c>
      <c r="D15214" s="61" t="s">
        <v>2101</v>
      </c>
    </row>
    <row r="15215" spans="1:4" hidden="1" x14ac:dyDescent="0.25">
      <c r="A15215" s="61" t="s">
        <v>147</v>
      </c>
      <c r="B15215" s="61" t="s">
        <v>336</v>
      </c>
      <c r="C15215">
        <v>1811</v>
      </c>
      <c r="D15215" s="61" t="s">
        <v>2101</v>
      </c>
    </row>
    <row r="15216" spans="1:4" hidden="1" x14ac:dyDescent="0.25">
      <c r="A15216" s="61" t="s">
        <v>147</v>
      </c>
      <c r="B15216" s="61" t="s">
        <v>336</v>
      </c>
      <c r="C15216">
        <v>1812</v>
      </c>
      <c r="D15216" s="61" t="s">
        <v>2101</v>
      </c>
    </row>
    <row r="15217" spans="1:4" hidden="1" x14ac:dyDescent="0.25">
      <c r="A15217" s="61" t="s">
        <v>147</v>
      </c>
      <c r="B15217" s="61" t="s">
        <v>336</v>
      </c>
      <c r="C15217">
        <v>1813</v>
      </c>
      <c r="D15217" s="61" t="s">
        <v>2101</v>
      </c>
    </row>
    <row r="15218" spans="1:4" hidden="1" x14ac:dyDescent="0.25">
      <c r="A15218" s="61" t="s">
        <v>147</v>
      </c>
      <c r="B15218" s="61" t="s">
        <v>336</v>
      </c>
      <c r="C15218">
        <v>1814</v>
      </c>
      <c r="D15218" s="61" t="s">
        <v>2101</v>
      </c>
    </row>
    <row r="15219" spans="1:4" hidden="1" x14ac:dyDescent="0.25">
      <c r="A15219" s="61" t="s">
        <v>147</v>
      </c>
      <c r="B15219" s="61" t="s">
        <v>336</v>
      </c>
      <c r="C15219">
        <v>1815</v>
      </c>
      <c r="D15219" s="61" t="s">
        <v>2101</v>
      </c>
    </row>
    <row r="15220" spans="1:4" hidden="1" x14ac:dyDescent="0.25">
      <c r="A15220" s="61" t="s">
        <v>147</v>
      </c>
      <c r="B15220" s="61" t="s">
        <v>336</v>
      </c>
      <c r="C15220">
        <v>1816</v>
      </c>
      <c r="D15220" s="61" t="s">
        <v>2101</v>
      </c>
    </row>
    <row r="15221" spans="1:4" hidden="1" x14ac:dyDescent="0.25">
      <c r="A15221" s="61" t="s">
        <v>147</v>
      </c>
      <c r="B15221" s="61" t="s">
        <v>336</v>
      </c>
      <c r="C15221">
        <v>1817</v>
      </c>
      <c r="D15221" s="61" t="s">
        <v>2101</v>
      </c>
    </row>
    <row r="15222" spans="1:4" hidden="1" x14ac:dyDescent="0.25">
      <c r="A15222" s="61" t="s">
        <v>147</v>
      </c>
      <c r="B15222" s="61" t="s">
        <v>336</v>
      </c>
      <c r="C15222">
        <v>1818</v>
      </c>
      <c r="D15222" s="61" t="s">
        <v>2101</v>
      </c>
    </row>
    <row r="15223" spans="1:4" hidden="1" x14ac:dyDescent="0.25">
      <c r="A15223" s="61" t="s">
        <v>147</v>
      </c>
      <c r="B15223" s="61" t="s">
        <v>336</v>
      </c>
      <c r="C15223">
        <v>1819</v>
      </c>
      <c r="D15223" s="61" t="s">
        <v>2101</v>
      </c>
    </row>
    <row r="15224" spans="1:4" hidden="1" x14ac:dyDescent="0.25">
      <c r="A15224" s="61" t="s">
        <v>147</v>
      </c>
      <c r="B15224" s="61" t="s">
        <v>336</v>
      </c>
      <c r="C15224">
        <v>1820</v>
      </c>
      <c r="D15224" s="61" t="s">
        <v>2101</v>
      </c>
    </row>
    <row r="15225" spans="1:4" hidden="1" x14ac:dyDescent="0.25">
      <c r="A15225" s="61" t="s">
        <v>147</v>
      </c>
      <c r="B15225" s="61" t="s">
        <v>336</v>
      </c>
      <c r="C15225">
        <v>1821</v>
      </c>
      <c r="D15225" s="61" t="s">
        <v>2101</v>
      </c>
    </row>
    <row r="15226" spans="1:4" hidden="1" x14ac:dyDescent="0.25">
      <c r="A15226" s="61" t="s">
        <v>147</v>
      </c>
      <c r="B15226" s="61" t="s">
        <v>336</v>
      </c>
      <c r="C15226">
        <v>1822</v>
      </c>
      <c r="D15226" s="61" t="s">
        <v>2101</v>
      </c>
    </row>
    <row r="15227" spans="1:4" hidden="1" x14ac:dyDescent="0.25">
      <c r="A15227" s="61" t="s">
        <v>147</v>
      </c>
      <c r="B15227" s="61" t="s">
        <v>336</v>
      </c>
      <c r="C15227">
        <v>1823</v>
      </c>
      <c r="D15227" s="61" t="s">
        <v>2101</v>
      </c>
    </row>
    <row r="15228" spans="1:4" hidden="1" x14ac:dyDescent="0.25">
      <c r="A15228" s="61" t="s">
        <v>147</v>
      </c>
      <c r="B15228" s="61" t="s">
        <v>336</v>
      </c>
      <c r="C15228">
        <v>1824</v>
      </c>
      <c r="D15228" s="61" t="s">
        <v>2101</v>
      </c>
    </row>
    <row r="15229" spans="1:4" hidden="1" x14ac:dyDescent="0.25">
      <c r="A15229" s="61" t="s">
        <v>147</v>
      </c>
      <c r="B15229" s="61" t="s">
        <v>336</v>
      </c>
      <c r="C15229">
        <v>1825</v>
      </c>
      <c r="D15229" s="61" t="s">
        <v>2102</v>
      </c>
    </row>
    <row r="15230" spans="1:4" hidden="1" x14ac:dyDescent="0.25">
      <c r="A15230" s="61" t="s">
        <v>147</v>
      </c>
      <c r="B15230" s="61" t="s">
        <v>336</v>
      </c>
      <c r="C15230">
        <v>1826</v>
      </c>
      <c r="D15230" s="61" t="s">
        <v>2102</v>
      </c>
    </row>
    <row r="15231" spans="1:4" hidden="1" x14ac:dyDescent="0.25">
      <c r="A15231" s="61" t="s">
        <v>147</v>
      </c>
      <c r="B15231" s="61" t="s">
        <v>336</v>
      </c>
      <c r="C15231">
        <v>1827</v>
      </c>
      <c r="D15231" s="61" t="s">
        <v>2102</v>
      </c>
    </row>
    <row r="15232" spans="1:4" hidden="1" x14ac:dyDescent="0.25">
      <c r="A15232" s="61" t="s">
        <v>147</v>
      </c>
      <c r="B15232" s="61" t="s">
        <v>336</v>
      </c>
      <c r="C15232">
        <v>1828</v>
      </c>
      <c r="D15232" s="61" t="s">
        <v>2102</v>
      </c>
    </row>
    <row r="15233" spans="1:4" hidden="1" x14ac:dyDescent="0.25">
      <c r="A15233" s="61" t="s">
        <v>147</v>
      </c>
      <c r="B15233" s="61" t="s">
        <v>336</v>
      </c>
      <c r="C15233">
        <v>1829</v>
      </c>
      <c r="D15233" s="61" t="s">
        <v>2102</v>
      </c>
    </row>
    <row r="15234" spans="1:4" hidden="1" x14ac:dyDescent="0.25">
      <c r="A15234" s="61" t="s">
        <v>147</v>
      </c>
      <c r="B15234" s="61" t="s">
        <v>336</v>
      </c>
      <c r="C15234">
        <v>1830</v>
      </c>
      <c r="D15234" s="61" t="s">
        <v>2102</v>
      </c>
    </row>
    <row r="15235" spans="1:4" hidden="1" x14ac:dyDescent="0.25">
      <c r="A15235" s="61" t="s">
        <v>147</v>
      </c>
      <c r="B15235" s="61" t="s">
        <v>336</v>
      </c>
      <c r="C15235">
        <v>1831</v>
      </c>
      <c r="D15235" s="61" t="s">
        <v>2102</v>
      </c>
    </row>
    <row r="15236" spans="1:4" hidden="1" x14ac:dyDescent="0.25">
      <c r="A15236" s="61" t="s">
        <v>147</v>
      </c>
      <c r="B15236" s="61" t="s">
        <v>336</v>
      </c>
      <c r="C15236">
        <v>1832</v>
      </c>
      <c r="D15236" s="61" t="s">
        <v>2102</v>
      </c>
    </row>
    <row r="15237" spans="1:4" hidden="1" x14ac:dyDescent="0.25">
      <c r="A15237" s="61" t="s">
        <v>147</v>
      </c>
      <c r="B15237" s="61" t="s">
        <v>336</v>
      </c>
      <c r="C15237">
        <v>1833</v>
      </c>
      <c r="D15237" s="61" t="s">
        <v>2103</v>
      </c>
    </row>
    <row r="15238" spans="1:4" hidden="1" x14ac:dyDescent="0.25">
      <c r="A15238" s="61" t="s">
        <v>147</v>
      </c>
      <c r="B15238" s="61" t="s">
        <v>336</v>
      </c>
      <c r="C15238">
        <v>1834</v>
      </c>
      <c r="D15238" s="61" t="s">
        <v>2103</v>
      </c>
    </row>
    <row r="15239" spans="1:4" hidden="1" x14ac:dyDescent="0.25">
      <c r="A15239" s="61" t="s">
        <v>147</v>
      </c>
      <c r="B15239" s="61" t="s">
        <v>336</v>
      </c>
      <c r="C15239">
        <v>1835</v>
      </c>
      <c r="D15239" s="61" t="s">
        <v>2103</v>
      </c>
    </row>
    <row r="15240" spans="1:4" hidden="1" x14ac:dyDescent="0.25">
      <c r="A15240" s="61" t="s">
        <v>147</v>
      </c>
      <c r="B15240" s="61" t="s">
        <v>336</v>
      </c>
      <c r="C15240">
        <v>1836</v>
      </c>
      <c r="D15240" s="61" t="s">
        <v>2103</v>
      </c>
    </row>
    <row r="15241" spans="1:4" hidden="1" x14ac:dyDescent="0.25">
      <c r="A15241" s="61" t="s">
        <v>147</v>
      </c>
      <c r="B15241" s="61" t="s">
        <v>336</v>
      </c>
      <c r="C15241">
        <v>1837</v>
      </c>
      <c r="D15241" s="61" t="s">
        <v>2103</v>
      </c>
    </row>
    <row r="15242" spans="1:4" hidden="1" x14ac:dyDescent="0.25">
      <c r="A15242" s="61" t="s">
        <v>147</v>
      </c>
      <c r="B15242" s="61" t="s">
        <v>336</v>
      </c>
      <c r="C15242">
        <v>1838</v>
      </c>
      <c r="D15242" s="61" t="s">
        <v>2103</v>
      </c>
    </row>
    <row r="15243" spans="1:4" hidden="1" x14ac:dyDescent="0.25">
      <c r="A15243" s="61" t="s">
        <v>147</v>
      </c>
      <c r="B15243" s="61" t="s">
        <v>336</v>
      </c>
      <c r="C15243">
        <v>1839</v>
      </c>
      <c r="D15243" s="61" t="s">
        <v>2103</v>
      </c>
    </row>
    <row r="15244" spans="1:4" hidden="1" x14ac:dyDescent="0.25">
      <c r="A15244" s="61" t="s">
        <v>147</v>
      </c>
      <c r="B15244" s="61" t="s">
        <v>336</v>
      </c>
      <c r="C15244">
        <v>1840</v>
      </c>
      <c r="D15244" s="61" t="s">
        <v>2103</v>
      </c>
    </row>
    <row r="15245" spans="1:4" hidden="1" x14ac:dyDescent="0.25">
      <c r="A15245" s="61" t="s">
        <v>147</v>
      </c>
      <c r="B15245" s="61" t="s">
        <v>336</v>
      </c>
      <c r="C15245">
        <v>1841</v>
      </c>
      <c r="D15245" s="61" t="s">
        <v>2103</v>
      </c>
    </row>
    <row r="15246" spans="1:4" hidden="1" x14ac:dyDescent="0.25">
      <c r="A15246" s="61" t="s">
        <v>147</v>
      </c>
      <c r="B15246" s="61" t="s">
        <v>336</v>
      </c>
      <c r="C15246">
        <v>1842</v>
      </c>
      <c r="D15246" s="61" t="s">
        <v>2104</v>
      </c>
    </row>
    <row r="15247" spans="1:4" hidden="1" x14ac:dyDescent="0.25">
      <c r="A15247" s="61" t="s">
        <v>147</v>
      </c>
      <c r="B15247" s="61" t="s">
        <v>336</v>
      </c>
      <c r="C15247">
        <v>1843</v>
      </c>
      <c r="D15247" s="61" t="s">
        <v>2104</v>
      </c>
    </row>
    <row r="15248" spans="1:4" hidden="1" x14ac:dyDescent="0.25">
      <c r="A15248" s="61" t="s">
        <v>147</v>
      </c>
      <c r="B15248" s="61" t="s">
        <v>336</v>
      </c>
      <c r="C15248">
        <v>1844</v>
      </c>
      <c r="D15248" s="61" t="s">
        <v>2104</v>
      </c>
    </row>
    <row r="15249" spans="1:4" hidden="1" x14ac:dyDescent="0.25">
      <c r="A15249" s="61" t="s">
        <v>147</v>
      </c>
      <c r="B15249" s="61" t="s">
        <v>336</v>
      </c>
      <c r="C15249">
        <v>1845</v>
      </c>
      <c r="D15249" s="61" t="s">
        <v>2104</v>
      </c>
    </row>
    <row r="15250" spans="1:4" hidden="1" x14ac:dyDescent="0.25">
      <c r="A15250" s="61" t="s">
        <v>147</v>
      </c>
      <c r="B15250" s="61" t="s">
        <v>336</v>
      </c>
      <c r="C15250">
        <v>1846</v>
      </c>
      <c r="D15250" s="61" t="s">
        <v>2104</v>
      </c>
    </row>
    <row r="15251" spans="1:4" hidden="1" x14ac:dyDescent="0.25">
      <c r="A15251" s="61" t="s">
        <v>147</v>
      </c>
      <c r="B15251" s="61" t="s">
        <v>336</v>
      </c>
      <c r="C15251">
        <v>1847</v>
      </c>
      <c r="D15251" s="61" t="s">
        <v>2104</v>
      </c>
    </row>
    <row r="15252" spans="1:4" hidden="1" x14ac:dyDescent="0.25">
      <c r="A15252" s="61" t="s">
        <v>147</v>
      </c>
      <c r="B15252" s="61" t="s">
        <v>336</v>
      </c>
      <c r="C15252">
        <v>1848</v>
      </c>
      <c r="D15252" s="61" t="s">
        <v>2104</v>
      </c>
    </row>
    <row r="15253" spans="1:4" hidden="1" x14ac:dyDescent="0.25">
      <c r="A15253" s="61" t="s">
        <v>147</v>
      </c>
      <c r="B15253" s="61" t="s">
        <v>336</v>
      </c>
      <c r="C15253">
        <v>1849</v>
      </c>
      <c r="D15253" s="61" t="s">
        <v>2104</v>
      </c>
    </row>
    <row r="15254" spans="1:4" hidden="1" x14ac:dyDescent="0.25">
      <c r="A15254" s="61" t="s">
        <v>147</v>
      </c>
      <c r="B15254" s="61" t="s">
        <v>336</v>
      </c>
      <c r="C15254">
        <v>1850</v>
      </c>
      <c r="D15254" s="61" t="s">
        <v>2104</v>
      </c>
    </row>
    <row r="15255" spans="1:4" hidden="1" x14ac:dyDescent="0.25">
      <c r="A15255" s="61" t="s">
        <v>147</v>
      </c>
      <c r="B15255" s="61" t="s">
        <v>336</v>
      </c>
      <c r="C15255">
        <v>1851</v>
      </c>
      <c r="D15255" s="61" t="s">
        <v>2104</v>
      </c>
    </row>
    <row r="15256" spans="1:4" hidden="1" x14ac:dyDescent="0.25">
      <c r="A15256" s="61" t="s">
        <v>147</v>
      </c>
      <c r="B15256" s="61" t="s">
        <v>336</v>
      </c>
      <c r="C15256">
        <v>1852</v>
      </c>
      <c r="D15256" s="61" t="s">
        <v>2104</v>
      </c>
    </row>
    <row r="15257" spans="1:4" hidden="1" x14ac:dyDescent="0.25">
      <c r="A15257" s="61" t="s">
        <v>147</v>
      </c>
      <c r="B15257" s="61" t="s">
        <v>336</v>
      </c>
      <c r="C15257">
        <v>1853</v>
      </c>
      <c r="D15257" s="61" t="s">
        <v>2104</v>
      </c>
    </row>
    <row r="15258" spans="1:4" hidden="1" x14ac:dyDescent="0.25">
      <c r="A15258" s="61" t="s">
        <v>147</v>
      </c>
      <c r="B15258" s="61" t="s">
        <v>336</v>
      </c>
      <c r="C15258">
        <v>1854</v>
      </c>
      <c r="D15258" s="61" t="s">
        <v>2104</v>
      </c>
    </row>
    <row r="15259" spans="1:4" hidden="1" x14ac:dyDescent="0.25">
      <c r="A15259" s="61" t="s">
        <v>147</v>
      </c>
      <c r="B15259" s="61" t="s">
        <v>336</v>
      </c>
      <c r="C15259">
        <v>1855</v>
      </c>
      <c r="D15259" s="61" t="s">
        <v>1850</v>
      </c>
    </row>
    <row r="15260" spans="1:4" hidden="1" x14ac:dyDescent="0.25">
      <c r="A15260" s="61" t="s">
        <v>147</v>
      </c>
      <c r="B15260" s="61" t="s">
        <v>336</v>
      </c>
      <c r="C15260">
        <v>1856</v>
      </c>
      <c r="D15260" s="61" t="s">
        <v>1850</v>
      </c>
    </row>
    <row r="15261" spans="1:4" hidden="1" x14ac:dyDescent="0.25">
      <c r="A15261" s="61" t="s">
        <v>147</v>
      </c>
      <c r="B15261" s="61" t="s">
        <v>336</v>
      </c>
      <c r="C15261">
        <v>1857</v>
      </c>
      <c r="D15261" s="61" t="s">
        <v>1850</v>
      </c>
    </row>
    <row r="15262" spans="1:4" hidden="1" x14ac:dyDescent="0.25">
      <c r="A15262" s="61" t="s">
        <v>147</v>
      </c>
      <c r="B15262" s="61" t="s">
        <v>336</v>
      </c>
      <c r="C15262">
        <v>1858</v>
      </c>
      <c r="D15262" s="61" t="s">
        <v>1850</v>
      </c>
    </row>
    <row r="15263" spans="1:4" hidden="1" x14ac:dyDescent="0.25">
      <c r="A15263" s="61" t="s">
        <v>147</v>
      </c>
      <c r="B15263" s="61" t="s">
        <v>336</v>
      </c>
      <c r="C15263">
        <v>1859</v>
      </c>
      <c r="D15263" s="61" t="s">
        <v>1850</v>
      </c>
    </row>
    <row r="15264" spans="1:4" hidden="1" x14ac:dyDescent="0.25">
      <c r="A15264" s="61" t="s">
        <v>147</v>
      </c>
      <c r="B15264" s="61" t="s">
        <v>336</v>
      </c>
      <c r="C15264">
        <v>1860</v>
      </c>
      <c r="D15264" s="61" t="s">
        <v>1850</v>
      </c>
    </row>
    <row r="15265" spans="1:4" hidden="1" x14ac:dyDescent="0.25">
      <c r="A15265" s="61" t="s">
        <v>147</v>
      </c>
      <c r="B15265" s="61" t="s">
        <v>336</v>
      </c>
      <c r="C15265">
        <v>1861</v>
      </c>
      <c r="D15265" s="61" t="s">
        <v>2105</v>
      </c>
    </row>
    <row r="15266" spans="1:4" hidden="1" x14ac:dyDescent="0.25">
      <c r="A15266" s="61" t="s">
        <v>147</v>
      </c>
      <c r="B15266" s="61" t="s">
        <v>336</v>
      </c>
      <c r="C15266">
        <v>1862</v>
      </c>
      <c r="D15266" s="61" t="s">
        <v>2105</v>
      </c>
    </row>
    <row r="15267" spans="1:4" hidden="1" x14ac:dyDescent="0.25">
      <c r="A15267" s="61" t="s">
        <v>147</v>
      </c>
      <c r="B15267" s="61" t="s">
        <v>336</v>
      </c>
      <c r="C15267">
        <v>1863</v>
      </c>
      <c r="D15267" s="61" t="s">
        <v>2105</v>
      </c>
    </row>
    <row r="15268" spans="1:4" hidden="1" x14ac:dyDescent="0.25">
      <c r="A15268" s="61" t="s">
        <v>147</v>
      </c>
      <c r="B15268" s="61" t="s">
        <v>336</v>
      </c>
      <c r="C15268">
        <v>1864</v>
      </c>
      <c r="D15268" s="61" t="s">
        <v>1754</v>
      </c>
    </row>
    <row r="15269" spans="1:4" hidden="1" x14ac:dyDescent="0.25">
      <c r="A15269" s="61" t="s">
        <v>147</v>
      </c>
      <c r="B15269" s="61" t="s">
        <v>336</v>
      </c>
      <c r="C15269">
        <v>1865</v>
      </c>
      <c r="D15269" s="61" t="s">
        <v>2106</v>
      </c>
    </row>
    <row r="15270" spans="1:4" hidden="1" x14ac:dyDescent="0.25">
      <c r="A15270" s="61" t="s">
        <v>147</v>
      </c>
      <c r="B15270" s="61" t="s">
        <v>336</v>
      </c>
      <c r="C15270">
        <v>1866</v>
      </c>
      <c r="D15270" s="61" t="s">
        <v>1836</v>
      </c>
    </row>
    <row r="15271" spans="1:4" hidden="1" x14ac:dyDescent="0.25">
      <c r="A15271" s="61" t="s">
        <v>147</v>
      </c>
      <c r="B15271" s="61" t="s">
        <v>336</v>
      </c>
      <c r="C15271">
        <v>1867</v>
      </c>
      <c r="D15271" s="61" t="s">
        <v>1836</v>
      </c>
    </row>
    <row r="15272" spans="1:4" hidden="1" x14ac:dyDescent="0.25">
      <c r="A15272" s="61" t="s">
        <v>147</v>
      </c>
      <c r="B15272" s="61" t="s">
        <v>336</v>
      </c>
      <c r="C15272">
        <v>1868</v>
      </c>
      <c r="D15272" s="61" t="s">
        <v>1728</v>
      </c>
    </row>
    <row r="15273" spans="1:4" hidden="1" x14ac:dyDescent="0.25">
      <c r="A15273" s="61" t="s">
        <v>147</v>
      </c>
      <c r="B15273" s="61" t="s">
        <v>336</v>
      </c>
      <c r="C15273">
        <v>1869</v>
      </c>
      <c r="D15273" s="61" t="s">
        <v>1728</v>
      </c>
    </row>
    <row r="15274" spans="1:4" hidden="1" x14ac:dyDescent="0.25">
      <c r="A15274" s="61" t="s">
        <v>147</v>
      </c>
      <c r="B15274" s="61" t="s">
        <v>336</v>
      </c>
      <c r="C15274">
        <v>1870</v>
      </c>
      <c r="D15274" s="61" t="s">
        <v>2107</v>
      </c>
    </row>
    <row r="15275" spans="1:4" hidden="1" x14ac:dyDescent="0.25">
      <c r="A15275" s="61" t="s">
        <v>147</v>
      </c>
      <c r="B15275" s="61" t="s">
        <v>336</v>
      </c>
      <c r="C15275">
        <v>1871</v>
      </c>
      <c r="D15275" s="61" t="s">
        <v>2107</v>
      </c>
    </row>
    <row r="15276" spans="1:4" hidden="1" x14ac:dyDescent="0.25">
      <c r="A15276" s="61" t="s">
        <v>147</v>
      </c>
      <c r="B15276" s="61" t="s">
        <v>336</v>
      </c>
      <c r="C15276">
        <v>1872</v>
      </c>
      <c r="D15276" s="61" t="s">
        <v>2107</v>
      </c>
    </row>
    <row r="15277" spans="1:4" hidden="1" x14ac:dyDescent="0.25">
      <c r="A15277" s="61" t="s">
        <v>147</v>
      </c>
      <c r="B15277" s="61" t="s">
        <v>336</v>
      </c>
      <c r="C15277">
        <v>1873</v>
      </c>
      <c r="D15277" s="61" t="s">
        <v>2107</v>
      </c>
    </row>
    <row r="15278" spans="1:4" hidden="1" x14ac:dyDescent="0.25">
      <c r="A15278" s="61" t="s">
        <v>147</v>
      </c>
      <c r="B15278" s="61" t="s">
        <v>336</v>
      </c>
      <c r="C15278">
        <v>1874</v>
      </c>
      <c r="D15278" s="61" t="s">
        <v>2108</v>
      </c>
    </row>
    <row r="15279" spans="1:4" hidden="1" x14ac:dyDescent="0.25">
      <c r="A15279" s="61" t="s">
        <v>147</v>
      </c>
      <c r="B15279" s="61" t="s">
        <v>336</v>
      </c>
      <c r="C15279">
        <v>1875</v>
      </c>
      <c r="D15279" s="61" t="s">
        <v>2108</v>
      </c>
    </row>
    <row r="15280" spans="1:4" hidden="1" x14ac:dyDescent="0.25">
      <c r="A15280" s="61" t="s">
        <v>147</v>
      </c>
      <c r="B15280" s="61" t="s">
        <v>336</v>
      </c>
      <c r="C15280">
        <v>1876</v>
      </c>
      <c r="D15280" s="61" t="s">
        <v>2108</v>
      </c>
    </row>
    <row r="15281" spans="1:4" hidden="1" x14ac:dyDescent="0.25">
      <c r="A15281" s="61" t="s">
        <v>147</v>
      </c>
      <c r="B15281" s="61" t="s">
        <v>336</v>
      </c>
      <c r="C15281">
        <v>1877</v>
      </c>
      <c r="D15281" s="61" t="s">
        <v>2108</v>
      </c>
    </row>
    <row r="15282" spans="1:4" hidden="1" x14ac:dyDescent="0.25">
      <c r="A15282" s="61" t="s">
        <v>147</v>
      </c>
      <c r="B15282" s="61" t="s">
        <v>336</v>
      </c>
      <c r="C15282">
        <v>1878</v>
      </c>
      <c r="D15282" s="61" t="s">
        <v>1499</v>
      </c>
    </row>
    <row r="15283" spans="1:4" hidden="1" x14ac:dyDescent="0.25">
      <c r="A15283" s="61" t="s">
        <v>147</v>
      </c>
      <c r="B15283" s="61" t="s">
        <v>336</v>
      </c>
      <c r="C15283">
        <v>1879</v>
      </c>
      <c r="D15283" s="61" t="s">
        <v>1499</v>
      </c>
    </row>
    <row r="15284" spans="1:4" hidden="1" x14ac:dyDescent="0.25">
      <c r="A15284" s="61" t="s">
        <v>147</v>
      </c>
      <c r="B15284" s="61" t="s">
        <v>336</v>
      </c>
      <c r="C15284">
        <v>1880</v>
      </c>
      <c r="D15284" s="61" t="s">
        <v>1499</v>
      </c>
    </row>
    <row r="15285" spans="1:4" hidden="1" x14ac:dyDescent="0.25">
      <c r="A15285" s="61" t="s">
        <v>147</v>
      </c>
      <c r="B15285" s="61" t="s">
        <v>336</v>
      </c>
      <c r="C15285">
        <v>1881</v>
      </c>
      <c r="D15285" s="61" t="s">
        <v>1492</v>
      </c>
    </row>
    <row r="15286" spans="1:4" hidden="1" x14ac:dyDescent="0.25">
      <c r="A15286" s="61" t="s">
        <v>147</v>
      </c>
      <c r="B15286" s="61" t="s">
        <v>336</v>
      </c>
      <c r="C15286">
        <v>1882</v>
      </c>
      <c r="D15286" s="61" t="s">
        <v>1492</v>
      </c>
    </row>
    <row r="15287" spans="1:4" hidden="1" x14ac:dyDescent="0.25">
      <c r="A15287" s="61" t="s">
        <v>147</v>
      </c>
      <c r="B15287" s="61" t="s">
        <v>336</v>
      </c>
      <c r="C15287">
        <v>1883</v>
      </c>
      <c r="D15287" s="61" t="s">
        <v>1492</v>
      </c>
    </row>
    <row r="15288" spans="1:4" hidden="1" x14ac:dyDescent="0.25">
      <c r="A15288" s="61" t="s">
        <v>147</v>
      </c>
      <c r="B15288" s="61" t="s">
        <v>336</v>
      </c>
      <c r="C15288">
        <v>1884</v>
      </c>
      <c r="D15288" s="61" t="s">
        <v>1492</v>
      </c>
    </row>
    <row r="15289" spans="1:4" hidden="1" x14ac:dyDescent="0.25">
      <c r="A15289" s="61" t="s">
        <v>147</v>
      </c>
      <c r="B15289" s="61" t="s">
        <v>336</v>
      </c>
      <c r="C15289">
        <v>1885</v>
      </c>
      <c r="D15289" s="61" t="s">
        <v>2109</v>
      </c>
    </row>
    <row r="15290" spans="1:4" hidden="1" x14ac:dyDescent="0.25">
      <c r="A15290" s="61" t="s">
        <v>147</v>
      </c>
      <c r="B15290" s="61" t="s">
        <v>336</v>
      </c>
      <c r="C15290">
        <v>1886</v>
      </c>
      <c r="D15290" s="61" t="s">
        <v>2109</v>
      </c>
    </row>
    <row r="15291" spans="1:4" hidden="1" x14ac:dyDescent="0.25">
      <c r="A15291" s="61" t="s">
        <v>147</v>
      </c>
      <c r="B15291" s="61" t="s">
        <v>336</v>
      </c>
      <c r="C15291">
        <v>1887</v>
      </c>
      <c r="D15291" s="61" t="s">
        <v>2109</v>
      </c>
    </row>
    <row r="15292" spans="1:4" hidden="1" x14ac:dyDescent="0.25">
      <c r="A15292" s="61" t="s">
        <v>147</v>
      </c>
      <c r="B15292" s="61" t="s">
        <v>336</v>
      </c>
      <c r="C15292">
        <v>1888</v>
      </c>
      <c r="D15292" s="61" t="s">
        <v>2109</v>
      </c>
    </row>
    <row r="15293" spans="1:4" hidden="1" x14ac:dyDescent="0.25">
      <c r="A15293" s="61" t="s">
        <v>147</v>
      </c>
      <c r="B15293" s="61" t="s">
        <v>336</v>
      </c>
      <c r="C15293">
        <v>1889</v>
      </c>
      <c r="D15293" s="61" t="s">
        <v>2109</v>
      </c>
    </row>
    <row r="15294" spans="1:4" hidden="1" x14ac:dyDescent="0.25">
      <c r="A15294" s="61" t="s">
        <v>147</v>
      </c>
      <c r="B15294" s="61" t="s">
        <v>336</v>
      </c>
      <c r="C15294">
        <v>1890</v>
      </c>
      <c r="D15294" s="61" t="s">
        <v>2109</v>
      </c>
    </row>
    <row r="15295" spans="1:4" hidden="1" x14ac:dyDescent="0.25">
      <c r="A15295" s="61" t="s">
        <v>147</v>
      </c>
      <c r="B15295" s="61" t="s">
        <v>336</v>
      </c>
      <c r="C15295">
        <v>1891</v>
      </c>
      <c r="D15295" s="61" t="s">
        <v>2109</v>
      </c>
    </row>
    <row r="15296" spans="1:4" hidden="1" x14ac:dyDescent="0.25">
      <c r="A15296" s="61" t="s">
        <v>147</v>
      </c>
      <c r="B15296" s="61" t="s">
        <v>336</v>
      </c>
      <c r="C15296">
        <v>1892</v>
      </c>
      <c r="D15296" s="61" t="s">
        <v>2109</v>
      </c>
    </row>
    <row r="15297" spans="1:4" hidden="1" x14ac:dyDescent="0.25">
      <c r="A15297" s="61" t="s">
        <v>147</v>
      </c>
      <c r="B15297" s="61" t="s">
        <v>336</v>
      </c>
      <c r="C15297">
        <v>1893</v>
      </c>
      <c r="D15297" s="61" t="s">
        <v>2109</v>
      </c>
    </row>
    <row r="15298" spans="1:4" hidden="1" x14ac:dyDescent="0.25">
      <c r="A15298" s="61" t="s">
        <v>147</v>
      </c>
      <c r="B15298" s="61" t="s">
        <v>336</v>
      </c>
      <c r="C15298">
        <v>1894</v>
      </c>
      <c r="D15298" s="61" t="s">
        <v>2109</v>
      </c>
    </row>
    <row r="15299" spans="1:4" hidden="1" x14ac:dyDescent="0.25">
      <c r="A15299" s="61" t="s">
        <v>147</v>
      </c>
      <c r="B15299" s="61" t="s">
        <v>336</v>
      </c>
      <c r="C15299">
        <v>1895</v>
      </c>
      <c r="D15299" s="61" t="s">
        <v>2109</v>
      </c>
    </row>
    <row r="15300" spans="1:4" hidden="1" x14ac:dyDescent="0.25">
      <c r="A15300" s="61" t="s">
        <v>147</v>
      </c>
      <c r="B15300" s="61" t="s">
        <v>336</v>
      </c>
      <c r="C15300">
        <v>1896</v>
      </c>
      <c r="D15300" s="61" t="s">
        <v>2109</v>
      </c>
    </row>
    <row r="15301" spans="1:4" hidden="1" x14ac:dyDescent="0.25">
      <c r="A15301" s="61" t="s">
        <v>147</v>
      </c>
      <c r="B15301" s="61" t="s">
        <v>336</v>
      </c>
      <c r="C15301">
        <v>1897</v>
      </c>
      <c r="D15301" s="61" t="s">
        <v>2109</v>
      </c>
    </row>
    <row r="15302" spans="1:4" hidden="1" x14ac:dyDescent="0.25">
      <c r="A15302" s="61" t="s">
        <v>147</v>
      </c>
      <c r="B15302" s="61" t="s">
        <v>336</v>
      </c>
      <c r="C15302">
        <v>1898</v>
      </c>
      <c r="D15302" s="61" t="s">
        <v>2109</v>
      </c>
    </row>
    <row r="15303" spans="1:4" hidden="1" x14ac:dyDescent="0.25">
      <c r="A15303" s="61" t="s">
        <v>147</v>
      </c>
      <c r="B15303" s="61" t="s">
        <v>336</v>
      </c>
      <c r="C15303">
        <v>1899</v>
      </c>
      <c r="D15303" s="61" t="s">
        <v>2109</v>
      </c>
    </row>
    <row r="15304" spans="1:4" hidden="1" x14ac:dyDescent="0.25">
      <c r="A15304" s="61" t="s">
        <v>147</v>
      </c>
      <c r="B15304" s="61" t="s">
        <v>336</v>
      </c>
      <c r="C15304">
        <v>1900</v>
      </c>
      <c r="D15304" s="61" t="s">
        <v>2110</v>
      </c>
    </row>
    <row r="15305" spans="1:4" hidden="1" x14ac:dyDescent="0.25">
      <c r="A15305" s="61" t="s">
        <v>147</v>
      </c>
      <c r="B15305" s="61" t="s">
        <v>336</v>
      </c>
      <c r="C15305">
        <v>1901</v>
      </c>
      <c r="D15305" s="61" t="s">
        <v>2111</v>
      </c>
    </row>
    <row r="15306" spans="1:4" hidden="1" x14ac:dyDescent="0.25">
      <c r="A15306" s="61" t="s">
        <v>147</v>
      </c>
      <c r="B15306" s="61" t="s">
        <v>336</v>
      </c>
      <c r="C15306">
        <v>1902</v>
      </c>
      <c r="D15306" s="61" t="s">
        <v>2112</v>
      </c>
    </row>
    <row r="15307" spans="1:4" hidden="1" x14ac:dyDescent="0.25">
      <c r="A15307" s="61" t="s">
        <v>147</v>
      </c>
      <c r="B15307" s="61" t="s">
        <v>336</v>
      </c>
      <c r="C15307">
        <v>1903</v>
      </c>
      <c r="D15307" s="61" t="s">
        <v>2112</v>
      </c>
    </row>
    <row r="15308" spans="1:4" hidden="1" x14ac:dyDescent="0.25">
      <c r="A15308" s="61" t="s">
        <v>147</v>
      </c>
      <c r="B15308" s="61" t="s">
        <v>336</v>
      </c>
      <c r="C15308">
        <v>1904</v>
      </c>
      <c r="D15308" s="61" t="s">
        <v>2110</v>
      </c>
    </row>
    <row r="15309" spans="1:4" hidden="1" x14ac:dyDescent="0.25">
      <c r="A15309" s="61" t="s">
        <v>147</v>
      </c>
      <c r="B15309" s="61" t="s">
        <v>336</v>
      </c>
      <c r="C15309">
        <v>1905</v>
      </c>
      <c r="D15309" s="61" t="s">
        <v>2113</v>
      </c>
    </row>
    <row r="15310" spans="1:4" hidden="1" x14ac:dyDescent="0.25">
      <c r="A15310" s="61" t="s">
        <v>147</v>
      </c>
      <c r="B15310" s="61" t="s">
        <v>336</v>
      </c>
      <c r="C15310">
        <v>1906</v>
      </c>
      <c r="D15310" s="61" t="s">
        <v>2114</v>
      </c>
    </row>
    <row r="15311" spans="1:4" hidden="1" x14ac:dyDescent="0.25">
      <c r="A15311" s="61" t="s">
        <v>147</v>
      </c>
      <c r="B15311" s="61" t="s">
        <v>336</v>
      </c>
      <c r="C15311">
        <v>1907</v>
      </c>
      <c r="D15311" s="61" t="s">
        <v>2115</v>
      </c>
    </row>
    <row r="15312" spans="1:4" hidden="1" x14ac:dyDescent="0.25">
      <c r="A15312" s="61" t="s">
        <v>147</v>
      </c>
      <c r="B15312" s="61" t="s">
        <v>336</v>
      </c>
      <c r="C15312">
        <v>1908</v>
      </c>
      <c r="D15312" s="61" t="s">
        <v>1497</v>
      </c>
    </row>
    <row r="15313" spans="1:4" hidden="1" x14ac:dyDescent="0.25">
      <c r="A15313" s="61" t="s">
        <v>147</v>
      </c>
      <c r="B15313" s="61" t="s">
        <v>336</v>
      </c>
      <c r="C15313">
        <v>1909</v>
      </c>
      <c r="D15313" s="61" t="s">
        <v>1493</v>
      </c>
    </row>
    <row r="15314" spans="1:4" hidden="1" x14ac:dyDescent="0.25">
      <c r="A15314" s="61" t="s">
        <v>147</v>
      </c>
      <c r="B15314" s="61" t="s">
        <v>336</v>
      </c>
      <c r="C15314">
        <v>1910</v>
      </c>
      <c r="D15314" s="61" t="s">
        <v>543</v>
      </c>
    </row>
    <row r="15315" spans="1:4" hidden="1" x14ac:dyDescent="0.25">
      <c r="A15315" s="61" t="s">
        <v>147</v>
      </c>
      <c r="B15315" s="61" t="s">
        <v>336</v>
      </c>
      <c r="C15315">
        <v>1911</v>
      </c>
      <c r="D15315" s="61" t="s">
        <v>543</v>
      </c>
    </row>
    <row r="15316" spans="1:4" hidden="1" x14ac:dyDescent="0.25">
      <c r="A15316" s="61" t="s">
        <v>147</v>
      </c>
      <c r="B15316" s="61" t="s">
        <v>336</v>
      </c>
      <c r="C15316">
        <v>1912</v>
      </c>
      <c r="D15316" s="61" t="s">
        <v>543</v>
      </c>
    </row>
    <row r="15317" spans="1:4" hidden="1" x14ac:dyDescent="0.25">
      <c r="A15317" s="61" t="s">
        <v>147</v>
      </c>
      <c r="B15317" s="61" t="s">
        <v>336</v>
      </c>
      <c r="C15317">
        <v>1913</v>
      </c>
      <c r="D15317" s="61" t="s">
        <v>2116</v>
      </c>
    </row>
    <row r="15318" spans="1:4" hidden="1" x14ac:dyDescent="0.25">
      <c r="A15318" s="61" t="s">
        <v>147</v>
      </c>
      <c r="B15318" s="61" t="s">
        <v>336</v>
      </c>
      <c r="C15318">
        <v>1914</v>
      </c>
      <c r="D15318" s="61" t="s">
        <v>1741</v>
      </c>
    </row>
    <row r="15319" spans="1:4" hidden="1" x14ac:dyDescent="0.25">
      <c r="A15319" s="61" t="s">
        <v>147</v>
      </c>
      <c r="B15319" s="61" t="s">
        <v>336</v>
      </c>
      <c r="C15319">
        <v>1915</v>
      </c>
      <c r="D15319" s="61" t="s">
        <v>2117</v>
      </c>
    </row>
    <row r="15320" spans="1:4" hidden="1" x14ac:dyDescent="0.25">
      <c r="A15320" s="61" t="s">
        <v>147</v>
      </c>
      <c r="B15320" s="61" t="s">
        <v>336</v>
      </c>
      <c r="C15320">
        <v>1916</v>
      </c>
      <c r="D15320" s="61" t="s">
        <v>530</v>
      </c>
    </row>
    <row r="15321" spans="1:4" hidden="1" x14ac:dyDescent="0.25">
      <c r="A15321" s="61" t="s">
        <v>147</v>
      </c>
      <c r="B15321" s="61" t="s">
        <v>336</v>
      </c>
      <c r="C15321">
        <v>1917</v>
      </c>
      <c r="D15321" s="61" t="s">
        <v>2118</v>
      </c>
    </row>
    <row r="15322" spans="1:4" hidden="1" x14ac:dyDescent="0.25">
      <c r="A15322" s="61" t="s">
        <v>147</v>
      </c>
      <c r="B15322" s="61" t="s">
        <v>336</v>
      </c>
      <c r="C15322">
        <v>1918</v>
      </c>
      <c r="D15322" s="61" t="s">
        <v>1521</v>
      </c>
    </row>
    <row r="15323" spans="1:4" hidden="1" x14ac:dyDescent="0.25">
      <c r="A15323" s="61" t="s">
        <v>147</v>
      </c>
      <c r="B15323" s="61" t="s">
        <v>336</v>
      </c>
      <c r="C15323">
        <v>1919</v>
      </c>
      <c r="D15323" s="61" t="s">
        <v>1846</v>
      </c>
    </row>
    <row r="15324" spans="1:4" hidden="1" x14ac:dyDescent="0.25">
      <c r="A15324" s="61" t="s">
        <v>147</v>
      </c>
      <c r="B15324" s="61" t="s">
        <v>336</v>
      </c>
      <c r="C15324">
        <v>1920</v>
      </c>
      <c r="D15324" s="61" t="s">
        <v>1514</v>
      </c>
    </row>
    <row r="15325" spans="1:4" hidden="1" x14ac:dyDescent="0.25">
      <c r="A15325" s="61" t="s">
        <v>147</v>
      </c>
      <c r="B15325" s="61" t="s">
        <v>336</v>
      </c>
      <c r="C15325">
        <v>1921</v>
      </c>
      <c r="D15325" s="61" t="s">
        <v>1847</v>
      </c>
    </row>
    <row r="15326" spans="1:4" hidden="1" x14ac:dyDescent="0.25">
      <c r="A15326" s="61" t="s">
        <v>147</v>
      </c>
      <c r="B15326" s="61" t="s">
        <v>336</v>
      </c>
      <c r="C15326">
        <v>1922</v>
      </c>
      <c r="D15326" s="61" t="s">
        <v>1848</v>
      </c>
    </row>
    <row r="15327" spans="1:4" hidden="1" x14ac:dyDescent="0.25">
      <c r="A15327" s="61" t="s">
        <v>147</v>
      </c>
      <c r="B15327" s="61" t="s">
        <v>336</v>
      </c>
      <c r="C15327">
        <v>1923</v>
      </c>
      <c r="D15327" s="61" t="s">
        <v>1819</v>
      </c>
    </row>
    <row r="15328" spans="1:4" hidden="1" x14ac:dyDescent="0.25">
      <c r="A15328" s="61" t="s">
        <v>147</v>
      </c>
      <c r="B15328" s="61" t="s">
        <v>336</v>
      </c>
      <c r="C15328">
        <v>1924</v>
      </c>
      <c r="D15328" s="61" t="s">
        <v>1849</v>
      </c>
    </row>
    <row r="15329" spans="1:4" hidden="1" x14ac:dyDescent="0.25">
      <c r="A15329" s="61" t="s">
        <v>147</v>
      </c>
      <c r="B15329" s="61" t="s">
        <v>336</v>
      </c>
      <c r="C15329">
        <v>1925</v>
      </c>
      <c r="D15329" s="61" t="s">
        <v>1849</v>
      </c>
    </row>
    <row r="15330" spans="1:4" hidden="1" x14ac:dyDescent="0.25">
      <c r="A15330" s="61" t="s">
        <v>147</v>
      </c>
      <c r="B15330" s="61" t="s">
        <v>336</v>
      </c>
      <c r="C15330">
        <v>1926</v>
      </c>
      <c r="D15330" s="61" t="s">
        <v>1849</v>
      </c>
    </row>
    <row r="15331" spans="1:4" hidden="1" x14ac:dyDescent="0.25">
      <c r="A15331" s="61" t="s">
        <v>147</v>
      </c>
      <c r="B15331" s="61" t="s">
        <v>336</v>
      </c>
      <c r="C15331">
        <v>1927</v>
      </c>
      <c r="D15331" s="61" t="s">
        <v>1849</v>
      </c>
    </row>
    <row r="15332" spans="1:4" hidden="1" x14ac:dyDescent="0.25">
      <c r="A15332" s="61" t="s">
        <v>147</v>
      </c>
      <c r="B15332" s="61" t="s">
        <v>336</v>
      </c>
      <c r="C15332">
        <v>1928</v>
      </c>
      <c r="D15332" s="61" t="s">
        <v>1850</v>
      </c>
    </row>
    <row r="15333" spans="1:4" hidden="1" x14ac:dyDescent="0.25">
      <c r="A15333" s="61" t="s">
        <v>147</v>
      </c>
      <c r="B15333" s="61" t="s">
        <v>336</v>
      </c>
      <c r="C15333">
        <v>1929</v>
      </c>
      <c r="D15333" s="61" t="s">
        <v>1850</v>
      </c>
    </row>
    <row r="15334" spans="1:4" hidden="1" x14ac:dyDescent="0.25">
      <c r="A15334" s="61" t="s">
        <v>147</v>
      </c>
      <c r="B15334" s="61" t="s">
        <v>336</v>
      </c>
      <c r="C15334">
        <v>1930</v>
      </c>
      <c r="D15334" s="61" t="s">
        <v>1771</v>
      </c>
    </row>
    <row r="15335" spans="1:4" hidden="1" x14ac:dyDescent="0.25">
      <c r="A15335" s="61" t="s">
        <v>147</v>
      </c>
      <c r="B15335" s="61" t="s">
        <v>336</v>
      </c>
      <c r="C15335">
        <v>1931</v>
      </c>
      <c r="D15335" s="61" t="s">
        <v>1851</v>
      </c>
    </row>
    <row r="15336" spans="1:4" hidden="1" x14ac:dyDescent="0.25">
      <c r="A15336" s="61" t="s">
        <v>147</v>
      </c>
      <c r="B15336" s="61" t="s">
        <v>336</v>
      </c>
      <c r="C15336">
        <v>1932</v>
      </c>
      <c r="D15336" s="61" t="s">
        <v>1851</v>
      </c>
    </row>
    <row r="15337" spans="1:4" hidden="1" x14ac:dyDescent="0.25">
      <c r="A15337" s="61" t="s">
        <v>147</v>
      </c>
      <c r="B15337" s="61" t="s">
        <v>336</v>
      </c>
      <c r="C15337">
        <v>1933</v>
      </c>
      <c r="D15337" s="61" t="s">
        <v>1851</v>
      </c>
    </row>
    <row r="15338" spans="1:4" hidden="1" x14ac:dyDescent="0.25">
      <c r="A15338" s="61" t="s">
        <v>147</v>
      </c>
      <c r="B15338" s="61" t="s">
        <v>336</v>
      </c>
      <c r="C15338">
        <v>1934</v>
      </c>
      <c r="D15338" s="61" t="s">
        <v>1773</v>
      </c>
    </row>
    <row r="15339" spans="1:4" hidden="1" x14ac:dyDescent="0.25">
      <c r="A15339" s="61" t="s">
        <v>147</v>
      </c>
      <c r="B15339" s="61" t="s">
        <v>336</v>
      </c>
      <c r="C15339">
        <v>1935</v>
      </c>
      <c r="D15339" s="61" t="s">
        <v>1773</v>
      </c>
    </row>
    <row r="15340" spans="1:4" hidden="1" x14ac:dyDescent="0.25">
      <c r="A15340" s="61" t="s">
        <v>147</v>
      </c>
      <c r="B15340" s="61" t="s">
        <v>336</v>
      </c>
      <c r="C15340">
        <v>1936</v>
      </c>
      <c r="D15340" s="61" t="s">
        <v>1773</v>
      </c>
    </row>
    <row r="15341" spans="1:4" hidden="1" x14ac:dyDescent="0.25">
      <c r="A15341" s="61" t="s">
        <v>147</v>
      </c>
      <c r="B15341" s="61" t="s">
        <v>336</v>
      </c>
      <c r="C15341">
        <v>1937</v>
      </c>
      <c r="D15341" s="61" t="s">
        <v>1773</v>
      </c>
    </row>
    <row r="15342" spans="1:4" hidden="1" x14ac:dyDescent="0.25">
      <c r="A15342" s="61" t="s">
        <v>147</v>
      </c>
      <c r="B15342" s="61" t="s">
        <v>336</v>
      </c>
      <c r="C15342">
        <v>1938</v>
      </c>
      <c r="D15342" s="61" t="s">
        <v>1773</v>
      </c>
    </row>
    <row r="15343" spans="1:4" hidden="1" x14ac:dyDescent="0.25">
      <c r="A15343" s="61" t="s">
        <v>147</v>
      </c>
      <c r="B15343" s="61" t="s">
        <v>336</v>
      </c>
      <c r="C15343">
        <v>1939</v>
      </c>
      <c r="D15343" s="61" t="s">
        <v>1515</v>
      </c>
    </row>
    <row r="15344" spans="1:4" hidden="1" x14ac:dyDescent="0.25">
      <c r="A15344" s="61" t="s">
        <v>147</v>
      </c>
      <c r="B15344" s="61" t="s">
        <v>336</v>
      </c>
      <c r="C15344">
        <v>1940</v>
      </c>
      <c r="D15344" s="61" t="s">
        <v>1852</v>
      </c>
    </row>
    <row r="15345" spans="1:4" hidden="1" x14ac:dyDescent="0.25">
      <c r="A15345" s="61" t="s">
        <v>147</v>
      </c>
      <c r="B15345" s="61" t="s">
        <v>336</v>
      </c>
      <c r="C15345">
        <v>1941</v>
      </c>
      <c r="D15345" s="61" t="s">
        <v>1848</v>
      </c>
    </row>
    <row r="15346" spans="1:4" hidden="1" x14ac:dyDescent="0.25">
      <c r="A15346" s="61" t="s">
        <v>147</v>
      </c>
      <c r="B15346" s="61" t="s">
        <v>336</v>
      </c>
      <c r="C15346">
        <v>1942</v>
      </c>
      <c r="D15346" s="61" t="s">
        <v>1848</v>
      </c>
    </row>
    <row r="15347" spans="1:4" hidden="1" x14ac:dyDescent="0.25">
      <c r="A15347" s="61" t="s">
        <v>147</v>
      </c>
      <c r="B15347" s="61" t="s">
        <v>336</v>
      </c>
      <c r="C15347">
        <v>1943</v>
      </c>
      <c r="D15347" s="61" t="s">
        <v>1848</v>
      </c>
    </row>
    <row r="15348" spans="1:4" hidden="1" x14ac:dyDescent="0.25">
      <c r="A15348" s="61" t="s">
        <v>147</v>
      </c>
      <c r="B15348" s="61" t="s">
        <v>336</v>
      </c>
      <c r="C15348">
        <v>1944</v>
      </c>
      <c r="D15348" s="61" t="s">
        <v>1848</v>
      </c>
    </row>
    <row r="15349" spans="1:4" hidden="1" x14ac:dyDescent="0.25">
      <c r="A15349" s="61" t="s">
        <v>147</v>
      </c>
      <c r="B15349" s="61" t="s">
        <v>336</v>
      </c>
      <c r="C15349">
        <v>1945</v>
      </c>
      <c r="D15349" s="61" t="s">
        <v>1848</v>
      </c>
    </row>
    <row r="15350" spans="1:4" hidden="1" x14ac:dyDescent="0.25">
      <c r="A15350" s="61" t="s">
        <v>147</v>
      </c>
      <c r="B15350" s="61" t="s">
        <v>336</v>
      </c>
      <c r="C15350">
        <v>1946</v>
      </c>
      <c r="D15350" s="61" t="s">
        <v>1820</v>
      </c>
    </row>
    <row r="15351" spans="1:4" hidden="1" x14ac:dyDescent="0.25">
      <c r="A15351" s="61" t="s">
        <v>147</v>
      </c>
      <c r="B15351" s="61" t="s">
        <v>336</v>
      </c>
      <c r="C15351">
        <v>1947</v>
      </c>
      <c r="D15351" s="61" t="s">
        <v>1820</v>
      </c>
    </row>
    <row r="15352" spans="1:4" hidden="1" x14ac:dyDescent="0.25">
      <c r="A15352" s="61" t="s">
        <v>147</v>
      </c>
      <c r="B15352" s="61" t="s">
        <v>336</v>
      </c>
      <c r="C15352">
        <v>1948</v>
      </c>
      <c r="D15352" s="61" t="s">
        <v>1773</v>
      </c>
    </row>
    <row r="15353" spans="1:4" hidden="1" x14ac:dyDescent="0.25">
      <c r="A15353" s="61" t="s">
        <v>147</v>
      </c>
      <c r="B15353" s="61" t="s">
        <v>336</v>
      </c>
      <c r="C15353">
        <v>1949</v>
      </c>
      <c r="D15353" s="61" t="s">
        <v>1773</v>
      </c>
    </row>
    <row r="15354" spans="1:4" hidden="1" x14ac:dyDescent="0.25">
      <c r="A15354" s="61" t="s">
        <v>147</v>
      </c>
      <c r="B15354" s="61" t="s">
        <v>336</v>
      </c>
      <c r="C15354">
        <v>1950</v>
      </c>
      <c r="D15354" s="61" t="s">
        <v>1513</v>
      </c>
    </row>
    <row r="15355" spans="1:4" hidden="1" x14ac:dyDescent="0.25">
      <c r="A15355" s="61" t="s">
        <v>147</v>
      </c>
      <c r="B15355" s="61" t="s">
        <v>336</v>
      </c>
      <c r="C15355">
        <v>1951</v>
      </c>
      <c r="D15355" s="61" t="s">
        <v>1772</v>
      </c>
    </row>
    <row r="15356" spans="1:4" hidden="1" x14ac:dyDescent="0.25">
      <c r="A15356" s="61" t="s">
        <v>147</v>
      </c>
      <c r="B15356" s="61" t="s">
        <v>336</v>
      </c>
      <c r="C15356">
        <v>1952</v>
      </c>
      <c r="D15356" s="61" t="s">
        <v>1772</v>
      </c>
    </row>
    <row r="15357" spans="1:4" hidden="1" x14ac:dyDescent="0.25">
      <c r="A15357" s="61" t="s">
        <v>147</v>
      </c>
      <c r="B15357" s="61" t="s">
        <v>336</v>
      </c>
      <c r="C15357">
        <v>1953</v>
      </c>
      <c r="D15357" s="61" t="s">
        <v>1848</v>
      </c>
    </row>
    <row r="15358" spans="1:4" hidden="1" x14ac:dyDescent="0.25">
      <c r="A15358" s="61" t="s">
        <v>147</v>
      </c>
      <c r="B15358" s="61" t="s">
        <v>336</v>
      </c>
      <c r="C15358">
        <v>1954</v>
      </c>
      <c r="D15358" s="61" t="s">
        <v>1768</v>
      </c>
    </row>
    <row r="15359" spans="1:4" hidden="1" x14ac:dyDescent="0.25">
      <c r="A15359" s="61" t="s">
        <v>147</v>
      </c>
      <c r="B15359" s="61" t="s">
        <v>336</v>
      </c>
      <c r="C15359">
        <v>1955</v>
      </c>
      <c r="D15359" s="61" t="s">
        <v>1768</v>
      </c>
    </row>
    <row r="15360" spans="1:4" hidden="1" x14ac:dyDescent="0.25">
      <c r="A15360" s="61" t="s">
        <v>147</v>
      </c>
      <c r="B15360" s="61" t="s">
        <v>336</v>
      </c>
      <c r="C15360">
        <v>1956</v>
      </c>
      <c r="D15360" s="61" t="s">
        <v>1853</v>
      </c>
    </row>
    <row r="15361" spans="1:4" hidden="1" x14ac:dyDescent="0.25">
      <c r="A15361" s="61" t="s">
        <v>147</v>
      </c>
      <c r="B15361" s="61" t="s">
        <v>336</v>
      </c>
      <c r="C15361">
        <v>1957</v>
      </c>
      <c r="D15361" s="61" t="s">
        <v>1853</v>
      </c>
    </row>
    <row r="15362" spans="1:4" hidden="1" x14ac:dyDescent="0.25">
      <c r="A15362" s="61" t="s">
        <v>147</v>
      </c>
      <c r="B15362" s="61" t="s">
        <v>336</v>
      </c>
      <c r="C15362">
        <v>1958</v>
      </c>
      <c r="D15362" s="61" t="s">
        <v>1854</v>
      </c>
    </row>
    <row r="15363" spans="1:4" hidden="1" x14ac:dyDescent="0.25">
      <c r="A15363" s="61" t="s">
        <v>147</v>
      </c>
      <c r="B15363" s="61" t="s">
        <v>336</v>
      </c>
      <c r="C15363">
        <v>1959</v>
      </c>
      <c r="D15363" s="61" t="s">
        <v>1854</v>
      </c>
    </row>
    <row r="15364" spans="1:4" hidden="1" x14ac:dyDescent="0.25">
      <c r="A15364" s="61" t="s">
        <v>147</v>
      </c>
      <c r="B15364" s="61" t="s">
        <v>336</v>
      </c>
      <c r="C15364">
        <v>1960</v>
      </c>
      <c r="D15364" s="61" t="s">
        <v>1855</v>
      </c>
    </row>
    <row r="15365" spans="1:4" hidden="1" x14ac:dyDescent="0.25">
      <c r="A15365" s="61" t="s">
        <v>147</v>
      </c>
      <c r="B15365" s="61" t="s">
        <v>336</v>
      </c>
      <c r="C15365">
        <v>1961</v>
      </c>
      <c r="D15365" s="61" t="s">
        <v>1856</v>
      </c>
    </row>
    <row r="15366" spans="1:4" hidden="1" x14ac:dyDescent="0.25">
      <c r="A15366" s="61" t="s">
        <v>147</v>
      </c>
      <c r="B15366" s="61" t="s">
        <v>336</v>
      </c>
      <c r="C15366">
        <v>1962</v>
      </c>
      <c r="D15366" s="61" t="s">
        <v>1856</v>
      </c>
    </row>
    <row r="15367" spans="1:4" hidden="1" x14ac:dyDescent="0.25">
      <c r="A15367" s="61" t="s">
        <v>147</v>
      </c>
      <c r="B15367" s="61" t="s">
        <v>336</v>
      </c>
      <c r="C15367">
        <v>1963</v>
      </c>
      <c r="D15367" s="61" t="s">
        <v>1856</v>
      </c>
    </row>
    <row r="15368" spans="1:4" hidden="1" x14ac:dyDescent="0.25">
      <c r="A15368" s="61" t="s">
        <v>147</v>
      </c>
      <c r="B15368" s="61" t="s">
        <v>336</v>
      </c>
      <c r="C15368">
        <v>1964</v>
      </c>
      <c r="D15368" s="61" t="s">
        <v>1769</v>
      </c>
    </row>
    <row r="15369" spans="1:4" hidden="1" x14ac:dyDescent="0.25">
      <c r="A15369" s="61" t="s">
        <v>147</v>
      </c>
      <c r="B15369" s="61" t="s">
        <v>336</v>
      </c>
      <c r="C15369">
        <v>1965</v>
      </c>
      <c r="D15369" s="61" t="s">
        <v>1769</v>
      </c>
    </row>
    <row r="15370" spans="1:4" hidden="1" x14ac:dyDescent="0.25">
      <c r="A15370" s="61" t="s">
        <v>147</v>
      </c>
      <c r="B15370" s="61" t="s">
        <v>336</v>
      </c>
      <c r="C15370">
        <v>1966</v>
      </c>
      <c r="D15370" s="61" t="s">
        <v>1769</v>
      </c>
    </row>
    <row r="15371" spans="1:4" hidden="1" x14ac:dyDescent="0.25">
      <c r="A15371" s="61" t="s">
        <v>147</v>
      </c>
      <c r="B15371" s="61" t="s">
        <v>336</v>
      </c>
      <c r="C15371">
        <v>1967</v>
      </c>
      <c r="D15371" s="61" t="s">
        <v>1857</v>
      </c>
    </row>
    <row r="15372" spans="1:4" hidden="1" x14ac:dyDescent="0.25">
      <c r="A15372" s="61" t="s">
        <v>147</v>
      </c>
      <c r="B15372" s="61" t="s">
        <v>336</v>
      </c>
      <c r="C15372">
        <v>1968</v>
      </c>
      <c r="D15372" s="61" t="s">
        <v>1769</v>
      </c>
    </row>
    <row r="15373" spans="1:4" hidden="1" x14ac:dyDescent="0.25">
      <c r="A15373" s="61" t="s">
        <v>147</v>
      </c>
      <c r="B15373" s="61" t="s">
        <v>336</v>
      </c>
      <c r="C15373">
        <v>1969</v>
      </c>
      <c r="D15373" s="61" t="s">
        <v>1857</v>
      </c>
    </row>
    <row r="15374" spans="1:4" hidden="1" x14ac:dyDescent="0.25">
      <c r="A15374" s="61" t="s">
        <v>147</v>
      </c>
      <c r="B15374" s="61" t="s">
        <v>336</v>
      </c>
      <c r="C15374">
        <v>1970</v>
      </c>
      <c r="D15374" s="61" t="s">
        <v>566</v>
      </c>
    </row>
    <row r="15375" spans="1:4" hidden="1" x14ac:dyDescent="0.25">
      <c r="A15375" s="61" t="s">
        <v>147</v>
      </c>
      <c r="B15375" s="61" t="s">
        <v>336</v>
      </c>
      <c r="C15375">
        <v>1971</v>
      </c>
      <c r="D15375" s="61" t="s">
        <v>1858</v>
      </c>
    </row>
    <row r="15376" spans="1:4" hidden="1" x14ac:dyDescent="0.25">
      <c r="A15376" s="61" t="s">
        <v>147</v>
      </c>
      <c r="B15376" s="61" t="s">
        <v>336</v>
      </c>
      <c r="C15376">
        <v>1972</v>
      </c>
      <c r="D15376" s="61" t="s">
        <v>1858</v>
      </c>
    </row>
    <row r="15377" spans="1:4" hidden="1" x14ac:dyDescent="0.25">
      <c r="A15377" s="61" t="s">
        <v>147</v>
      </c>
      <c r="B15377" s="61" t="s">
        <v>336</v>
      </c>
      <c r="C15377">
        <v>1973</v>
      </c>
      <c r="D15377" s="61" t="s">
        <v>1858</v>
      </c>
    </row>
    <row r="15378" spans="1:4" hidden="1" x14ac:dyDescent="0.25">
      <c r="A15378" s="61" t="s">
        <v>147</v>
      </c>
      <c r="B15378" s="61" t="s">
        <v>336</v>
      </c>
      <c r="C15378">
        <v>1974</v>
      </c>
      <c r="D15378" s="61" t="s">
        <v>1858</v>
      </c>
    </row>
    <row r="15379" spans="1:4" hidden="1" x14ac:dyDescent="0.25">
      <c r="A15379" s="61" t="s">
        <v>147</v>
      </c>
      <c r="B15379" s="61" t="s">
        <v>336</v>
      </c>
      <c r="C15379">
        <v>1975</v>
      </c>
      <c r="D15379" s="61" t="s">
        <v>1858</v>
      </c>
    </row>
    <row r="15380" spans="1:4" hidden="1" x14ac:dyDescent="0.25">
      <c r="A15380" s="61" t="s">
        <v>147</v>
      </c>
      <c r="B15380" s="61" t="s">
        <v>336</v>
      </c>
      <c r="C15380">
        <v>1976</v>
      </c>
      <c r="D15380" s="61" t="s">
        <v>1858</v>
      </c>
    </row>
    <row r="15381" spans="1:4" hidden="1" x14ac:dyDescent="0.25">
      <c r="A15381" s="61" t="s">
        <v>147</v>
      </c>
      <c r="B15381" s="61" t="s">
        <v>336</v>
      </c>
      <c r="C15381">
        <v>1977</v>
      </c>
      <c r="D15381" s="61" t="s">
        <v>1858</v>
      </c>
    </row>
    <row r="15382" spans="1:4" hidden="1" x14ac:dyDescent="0.25">
      <c r="A15382" s="61" t="s">
        <v>147</v>
      </c>
      <c r="B15382" s="61" t="s">
        <v>336</v>
      </c>
      <c r="C15382">
        <v>1978</v>
      </c>
      <c r="D15382" s="61" t="s">
        <v>1858</v>
      </c>
    </row>
    <row r="15383" spans="1:4" hidden="1" x14ac:dyDescent="0.25">
      <c r="A15383" s="61" t="s">
        <v>147</v>
      </c>
      <c r="B15383" s="61" t="s">
        <v>336</v>
      </c>
      <c r="C15383">
        <v>1979</v>
      </c>
      <c r="D15383" s="61" t="s">
        <v>1858</v>
      </c>
    </row>
    <row r="15384" spans="1:4" hidden="1" x14ac:dyDescent="0.25">
      <c r="A15384" s="61" t="s">
        <v>147</v>
      </c>
      <c r="B15384" s="61" t="s">
        <v>336</v>
      </c>
      <c r="C15384">
        <v>1980</v>
      </c>
      <c r="D15384" s="61" t="s">
        <v>1858</v>
      </c>
    </row>
    <row r="15385" spans="1:4" hidden="1" x14ac:dyDescent="0.25">
      <c r="A15385" s="61" t="s">
        <v>147</v>
      </c>
      <c r="B15385" s="61" t="s">
        <v>336</v>
      </c>
      <c r="C15385">
        <v>1981</v>
      </c>
      <c r="D15385" s="61" t="s">
        <v>1858</v>
      </c>
    </row>
    <row r="15386" spans="1:4" hidden="1" x14ac:dyDescent="0.25">
      <c r="A15386" s="61" t="s">
        <v>147</v>
      </c>
      <c r="B15386" s="61" t="s">
        <v>336</v>
      </c>
      <c r="C15386">
        <v>1982</v>
      </c>
      <c r="D15386" s="61" t="s">
        <v>1518</v>
      </c>
    </row>
    <row r="15387" spans="1:4" hidden="1" x14ac:dyDescent="0.25">
      <c r="A15387" s="61" t="s">
        <v>147</v>
      </c>
      <c r="B15387" s="61" t="s">
        <v>336</v>
      </c>
      <c r="C15387">
        <v>1983</v>
      </c>
      <c r="D15387" s="61" t="s">
        <v>1524</v>
      </c>
    </row>
    <row r="15388" spans="1:4" hidden="1" x14ac:dyDescent="0.25">
      <c r="A15388" s="61" t="s">
        <v>147</v>
      </c>
      <c r="B15388" s="61" t="s">
        <v>336</v>
      </c>
      <c r="C15388">
        <v>1984</v>
      </c>
      <c r="D15388" s="61" t="s">
        <v>1524</v>
      </c>
    </row>
    <row r="15389" spans="1:4" hidden="1" x14ac:dyDescent="0.25">
      <c r="A15389" s="61" t="s">
        <v>147</v>
      </c>
      <c r="B15389" s="61" t="s">
        <v>336</v>
      </c>
      <c r="C15389">
        <v>1985</v>
      </c>
      <c r="D15389" s="61" t="s">
        <v>1857</v>
      </c>
    </row>
    <row r="15390" spans="1:4" hidden="1" x14ac:dyDescent="0.25">
      <c r="A15390" s="61" t="s">
        <v>147</v>
      </c>
      <c r="B15390" s="61" t="s">
        <v>336</v>
      </c>
      <c r="C15390">
        <v>1986</v>
      </c>
      <c r="D15390" s="61" t="s">
        <v>1524</v>
      </c>
    </row>
    <row r="15391" spans="1:4" hidden="1" x14ac:dyDescent="0.25">
      <c r="A15391" s="61" t="s">
        <v>147</v>
      </c>
      <c r="B15391" s="61" t="s">
        <v>336</v>
      </c>
      <c r="C15391">
        <v>1987</v>
      </c>
      <c r="D15391" s="61" t="s">
        <v>1534</v>
      </c>
    </row>
    <row r="15392" spans="1:4" hidden="1" x14ac:dyDescent="0.25">
      <c r="A15392" s="61" t="s">
        <v>147</v>
      </c>
      <c r="B15392" s="61" t="s">
        <v>336</v>
      </c>
      <c r="C15392">
        <v>1988</v>
      </c>
      <c r="D15392" s="61" t="s">
        <v>1854</v>
      </c>
    </row>
    <row r="15393" spans="1:4" hidden="1" x14ac:dyDescent="0.25">
      <c r="A15393" s="61" t="s">
        <v>147</v>
      </c>
      <c r="B15393" s="61" t="s">
        <v>336</v>
      </c>
      <c r="C15393">
        <v>1989</v>
      </c>
      <c r="D15393" s="61" t="s">
        <v>1854</v>
      </c>
    </row>
    <row r="15394" spans="1:4" hidden="1" x14ac:dyDescent="0.25">
      <c r="A15394" s="61" t="s">
        <v>147</v>
      </c>
      <c r="B15394" s="61" t="s">
        <v>336</v>
      </c>
      <c r="C15394">
        <v>1990</v>
      </c>
      <c r="D15394" s="61" t="s">
        <v>2538</v>
      </c>
    </row>
    <row r="15395" spans="1:4" hidden="1" x14ac:dyDescent="0.25">
      <c r="A15395" s="61" t="s">
        <v>147</v>
      </c>
      <c r="B15395" s="61" t="s">
        <v>336</v>
      </c>
      <c r="C15395">
        <v>1991</v>
      </c>
      <c r="D15395" s="61" t="s">
        <v>567</v>
      </c>
    </row>
    <row r="15396" spans="1:4" hidden="1" x14ac:dyDescent="0.25">
      <c r="A15396" s="61" t="s">
        <v>147</v>
      </c>
      <c r="B15396" s="61" t="s">
        <v>336</v>
      </c>
      <c r="C15396">
        <v>1992</v>
      </c>
      <c r="D15396" s="61" t="s">
        <v>1753</v>
      </c>
    </row>
    <row r="15397" spans="1:4" hidden="1" x14ac:dyDescent="0.25">
      <c r="A15397" s="61" t="s">
        <v>147</v>
      </c>
      <c r="B15397" s="61" t="s">
        <v>336</v>
      </c>
      <c r="C15397">
        <v>1993</v>
      </c>
      <c r="D15397" s="61" t="s">
        <v>2175</v>
      </c>
    </row>
    <row r="15398" spans="1:4" hidden="1" x14ac:dyDescent="0.25">
      <c r="A15398" s="61" t="s">
        <v>147</v>
      </c>
      <c r="B15398" s="61" t="s">
        <v>336</v>
      </c>
      <c r="C15398">
        <v>1994</v>
      </c>
      <c r="D15398" s="61" t="s">
        <v>2175</v>
      </c>
    </row>
    <row r="15399" spans="1:4" hidden="1" x14ac:dyDescent="0.25">
      <c r="A15399" s="61" t="s">
        <v>147</v>
      </c>
      <c r="B15399" s="61" t="s">
        <v>336</v>
      </c>
      <c r="C15399">
        <v>1995</v>
      </c>
      <c r="D15399" s="61" t="s">
        <v>1506</v>
      </c>
    </row>
    <row r="15400" spans="1:4" hidden="1" x14ac:dyDescent="0.25">
      <c r="A15400" s="61" t="s">
        <v>147</v>
      </c>
      <c r="B15400" s="61" t="s">
        <v>336</v>
      </c>
      <c r="C15400">
        <v>1996</v>
      </c>
      <c r="D15400" s="61" t="s">
        <v>2295</v>
      </c>
    </row>
    <row r="15401" spans="1:4" hidden="1" x14ac:dyDescent="0.25">
      <c r="A15401" s="61" t="s">
        <v>147</v>
      </c>
      <c r="B15401" s="61" t="s">
        <v>336</v>
      </c>
      <c r="C15401">
        <v>1997</v>
      </c>
      <c r="D15401" s="61" t="s">
        <v>2622</v>
      </c>
    </row>
    <row r="15402" spans="1:4" hidden="1" x14ac:dyDescent="0.25">
      <c r="A15402" s="61" t="s">
        <v>147</v>
      </c>
      <c r="B15402" s="61" t="s">
        <v>336</v>
      </c>
      <c r="C15402">
        <v>1998</v>
      </c>
      <c r="D15402" s="61" t="s">
        <v>2622</v>
      </c>
    </row>
    <row r="15403" spans="1:4" hidden="1" x14ac:dyDescent="0.25">
      <c r="A15403" s="61" t="s">
        <v>147</v>
      </c>
      <c r="B15403" s="61" t="s">
        <v>336</v>
      </c>
      <c r="C15403">
        <v>1999</v>
      </c>
      <c r="D15403" s="61">
        <v>0.17799999999999999</v>
      </c>
    </row>
    <row r="15404" spans="1:4" hidden="1" x14ac:dyDescent="0.25">
      <c r="A15404" s="61" t="s">
        <v>147</v>
      </c>
      <c r="B15404" s="61" t="s">
        <v>336</v>
      </c>
      <c r="C15404">
        <v>2000</v>
      </c>
      <c r="D15404" s="61">
        <v>0.189</v>
      </c>
    </row>
    <row r="15405" spans="1:4" hidden="1" x14ac:dyDescent="0.25">
      <c r="A15405" s="61" t="s">
        <v>147</v>
      </c>
      <c r="B15405" s="61" t="s">
        <v>336</v>
      </c>
      <c r="C15405">
        <v>2001</v>
      </c>
      <c r="D15405" s="61">
        <v>0.19</v>
      </c>
    </row>
    <row r="15406" spans="1:4" hidden="1" x14ac:dyDescent="0.25">
      <c r="A15406" s="61" t="s">
        <v>147</v>
      </c>
      <c r="B15406" s="61" t="s">
        <v>336</v>
      </c>
      <c r="C15406">
        <v>2002</v>
      </c>
      <c r="D15406" s="61">
        <v>0.186</v>
      </c>
    </row>
    <row r="15407" spans="1:4" hidden="1" x14ac:dyDescent="0.25">
      <c r="A15407" s="61" t="s">
        <v>147</v>
      </c>
      <c r="B15407" s="61" t="s">
        <v>336</v>
      </c>
      <c r="C15407">
        <v>2003</v>
      </c>
      <c r="D15407" s="61">
        <v>0.17299999999999999</v>
      </c>
    </row>
    <row r="15408" spans="1:4" hidden="1" x14ac:dyDescent="0.25">
      <c r="A15408" s="61" t="s">
        <v>147</v>
      </c>
      <c r="B15408" s="61" t="s">
        <v>336</v>
      </c>
      <c r="C15408">
        <v>2004</v>
      </c>
      <c r="D15408" s="61">
        <v>0.183</v>
      </c>
    </row>
    <row r="15409" spans="1:4" hidden="1" x14ac:dyDescent="0.25">
      <c r="A15409" s="61" t="s">
        <v>147</v>
      </c>
      <c r="B15409" s="61" t="s">
        <v>336</v>
      </c>
      <c r="C15409">
        <v>2005</v>
      </c>
      <c r="D15409" s="61">
        <v>0.17699999999999999</v>
      </c>
    </row>
    <row r="15410" spans="1:4" hidden="1" x14ac:dyDescent="0.25">
      <c r="A15410" s="61" t="s">
        <v>147</v>
      </c>
      <c r="B15410" s="61" t="s">
        <v>336</v>
      </c>
      <c r="C15410">
        <v>2006</v>
      </c>
      <c r="D15410" s="61">
        <v>0.18099999999999999</v>
      </c>
    </row>
    <row r="15411" spans="1:4" hidden="1" x14ac:dyDescent="0.25">
      <c r="A15411" s="61" t="s">
        <v>147</v>
      </c>
      <c r="B15411" s="61" t="s">
        <v>336</v>
      </c>
      <c r="C15411">
        <v>2007</v>
      </c>
      <c r="D15411" s="61">
        <v>0.17199999999999999</v>
      </c>
    </row>
    <row r="15412" spans="1:4" hidden="1" x14ac:dyDescent="0.25">
      <c r="A15412" s="61" t="s">
        <v>147</v>
      </c>
      <c r="B15412" s="61" t="s">
        <v>336</v>
      </c>
      <c r="C15412">
        <v>2008</v>
      </c>
      <c r="D15412" s="61">
        <v>0.17499999999999999</v>
      </c>
    </row>
    <row r="15413" spans="1:4" hidden="1" x14ac:dyDescent="0.25">
      <c r="A15413" s="61" t="s">
        <v>147</v>
      </c>
      <c r="B15413" s="61" t="s">
        <v>336</v>
      </c>
      <c r="C15413">
        <v>2009</v>
      </c>
      <c r="D15413" s="61">
        <v>0.17499999999999999</v>
      </c>
    </row>
    <row r="15414" spans="1:4" hidden="1" x14ac:dyDescent="0.25">
      <c r="A15414" s="61" t="s">
        <v>147</v>
      </c>
      <c r="B15414" s="61" t="s">
        <v>336</v>
      </c>
      <c r="C15414">
        <v>2010</v>
      </c>
      <c r="D15414" s="61">
        <v>0.17499999999999999</v>
      </c>
    </row>
    <row r="15415" spans="1:4" hidden="1" x14ac:dyDescent="0.25">
      <c r="A15415" s="61" t="s">
        <v>147</v>
      </c>
      <c r="B15415" s="61" t="s">
        <v>336</v>
      </c>
      <c r="C15415">
        <v>2011</v>
      </c>
      <c r="D15415" s="61">
        <v>0.17100000000000001</v>
      </c>
    </row>
    <row r="15416" spans="1:4" hidden="1" x14ac:dyDescent="0.25">
      <c r="A15416" s="61" t="s">
        <v>147</v>
      </c>
      <c r="B15416" s="61" t="s">
        <v>336</v>
      </c>
      <c r="C15416">
        <v>2012</v>
      </c>
      <c r="D15416" s="61">
        <v>0.17599999999999999</v>
      </c>
    </row>
    <row r="15417" spans="1:4" hidden="1" x14ac:dyDescent="0.25">
      <c r="A15417" s="61" t="s">
        <v>147</v>
      </c>
      <c r="B15417" s="61" t="s">
        <v>336</v>
      </c>
      <c r="C15417">
        <v>2013</v>
      </c>
      <c r="D15417" s="61">
        <v>0.17399999999999999</v>
      </c>
    </row>
    <row r="15418" spans="1:4" hidden="1" x14ac:dyDescent="0.25">
      <c r="A15418" s="61" t="s">
        <v>147</v>
      </c>
      <c r="B15418" s="61" t="s">
        <v>336</v>
      </c>
      <c r="C15418">
        <v>2014</v>
      </c>
      <c r="D15418" s="61">
        <v>0.17399999999999999</v>
      </c>
    </row>
    <row r="15419" spans="1:4" hidden="1" x14ac:dyDescent="0.25">
      <c r="A15419" s="61" t="s">
        <v>147</v>
      </c>
      <c r="B15419" s="61" t="s">
        <v>336</v>
      </c>
      <c r="C15419">
        <v>2015</v>
      </c>
      <c r="D15419" s="61">
        <v>0.17799999999999999</v>
      </c>
    </row>
    <row r="15420" spans="1:4" hidden="1" x14ac:dyDescent="0.25">
      <c r="A15420" s="61" t="s">
        <v>147</v>
      </c>
      <c r="B15420" s="61" t="s">
        <v>336</v>
      </c>
      <c r="C15420">
        <v>2016</v>
      </c>
      <c r="D15420" s="61">
        <v>0.17399999999999999</v>
      </c>
    </row>
    <row r="15421" spans="1:4" hidden="1" x14ac:dyDescent="0.25">
      <c r="A15421" s="61" t="s">
        <v>147</v>
      </c>
      <c r="B15421" s="61" t="s">
        <v>336</v>
      </c>
      <c r="C15421">
        <v>2017</v>
      </c>
      <c r="D15421" s="61">
        <v>0.17799999999999999</v>
      </c>
    </row>
    <row r="15422" spans="1:4" hidden="1" x14ac:dyDescent="0.25">
      <c r="A15422" s="61" t="s">
        <v>147</v>
      </c>
      <c r="B15422" s="61" t="s">
        <v>336</v>
      </c>
      <c r="C15422">
        <v>2018</v>
      </c>
      <c r="D15422" s="61">
        <v>0.17299999999999999</v>
      </c>
    </row>
    <row r="15423" spans="1:4" hidden="1" x14ac:dyDescent="0.25">
      <c r="A15423" s="61" t="s">
        <v>147</v>
      </c>
      <c r="B15423" s="61" t="s">
        <v>336</v>
      </c>
      <c r="C15423">
        <v>2019</v>
      </c>
      <c r="D15423" s="61">
        <v>0.19500000000000001</v>
      </c>
    </row>
    <row r="15424" spans="1:4" hidden="1" x14ac:dyDescent="0.25">
      <c r="A15424" s="61" t="s">
        <v>147</v>
      </c>
      <c r="B15424" s="61" t="s">
        <v>336</v>
      </c>
      <c r="C15424">
        <v>2020</v>
      </c>
      <c r="D15424" s="61">
        <v>0.20399999999999999</v>
      </c>
    </row>
    <row r="15425" spans="1:4" hidden="1" x14ac:dyDescent="0.25">
      <c r="A15425" s="61" t="s">
        <v>147</v>
      </c>
      <c r="B15425" s="61" t="s">
        <v>336</v>
      </c>
      <c r="C15425">
        <v>2021</v>
      </c>
      <c r="D15425" s="61">
        <v>0.20799999999999999</v>
      </c>
    </row>
    <row r="15426" spans="1:4" hidden="1" x14ac:dyDescent="0.25">
      <c r="A15426" s="61" t="s">
        <v>147</v>
      </c>
      <c r="B15426" s="61" t="s">
        <v>336</v>
      </c>
      <c r="C15426">
        <v>2022</v>
      </c>
      <c r="D15426" s="61" t="s">
        <v>1694</v>
      </c>
    </row>
    <row r="15427" spans="1:4" x14ac:dyDescent="0.25">
      <c r="A15427" s="61" t="s">
        <v>147</v>
      </c>
      <c r="B15427" s="61" t="s">
        <v>336</v>
      </c>
      <c r="C15427">
        <v>2023</v>
      </c>
      <c r="D15427" s="61">
        <v>0.25900000000000001</v>
      </c>
    </row>
    <row r="15428" spans="1:4" hidden="1" x14ac:dyDescent="0.25">
      <c r="A15428" s="61" t="s">
        <v>337</v>
      </c>
      <c r="B15428" s="61" t="s">
        <v>338</v>
      </c>
      <c r="C15428">
        <v>1900</v>
      </c>
      <c r="D15428" s="61" t="s">
        <v>2114</v>
      </c>
    </row>
    <row r="15429" spans="1:4" hidden="1" x14ac:dyDescent="0.25">
      <c r="A15429" s="61" t="s">
        <v>337</v>
      </c>
      <c r="B15429" s="61" t="s">
        <v>338</v>
      </c>
      <c r="C15429">
        <v>1901</v>
      </c>
      <c r="D15429" s="61" t="s">
        <v>2114</v>
      </c>
    </row>
    <row r="15430" spans="1:4" hidden="1" x14ac:dyDescent="0.25">
      <c r="A15430" s="61" t="s">
        <v>337</v>
      </c>
      <c r="B15430" s="61" t="s">
        <v>338</v>
      </c>
      <c r="C15430">
        <v>1902</v>
      </c>
      <c r="D15430" s="61" t="s">
        <v>2114</v>
      </c>
    </row>
    <row r="15431" spans="1:4" hidden="1" x14ac:dyDescent="0.25">
      <c r="A15431" s="61" t="s">
        <v>337</v>
      </c>
      <c r="B15431" s="61" t="s">
        <v>338</v>
      </c>
      <c r="C15431">
        <v>1903</v>
      </c>
      <c r="D15431" s="61" t="s">
        <v>2114</v>
      </c>
    </row>
    <row r="15432" spans="1:4" hidden="1" x14ac:dyDescent="0.25">
      <c r="A15432" s="61" t="s">
        <v>337</v>
      </c>
      <c r="B15432" s="61" t="s">
        <v>338</v>
      </c>
      <c r="C15432">
        <v>1904</v>
      </c>
      <c r="D15432" s="61" t="s">
        <v>2114</v>
      </c>
    </row>
    <row r="15433" spans="1:4" hidden="1" x14ac:dyDescent="0.25">
      <c r="A15433" s="61" t="s">
        <v>337</v>
      </c>
      <c r="B15433" s="61" t="s">
        <v>338</v>
      </c>
      <c r="C15433">
        <v>1905</v>
      </c>
      <c r="D15433" s="61" t="s">
        <v>2255</v>
      </c>
    </row>
    <row r="15434" spans="1:4" hidden="1" x14ac:dyDescent="0.25">
      <c r="A15434" s="61" t="s">
        <v>337</v>
      </c>
      <c r="B15434" s="61" t="s">
        <v>338</v>
      </c>
      <c r="C15434">
        <v>1906</v>
      </c>
      <c r="D15434" s="61" t="s">
        <v>1502</v>
      </c>
    </row>
    <row r="15435" spans="1:4" hidden="1" x14ac:dyDescent="0.25">
      <c r="A15435" s="61" t="s">
        <v>337</v>
      </c>
      <c r="B15435" s="61" t="s">
        <v>338</v>
      </c>
      <c r="C15435">
        <v>1907</v>
      </c>
      <c r="D15435" s="61" t="s">
        <v>1502</v>
      </c>
    </row>
    <row r="15436" spans="1:4" hidden="1" x14ac:dyDescent="0.25">
      <c r="A15436" s="61" t="s">
        <v>337</v>
      </c>
      <c r="B15436" s="61" t="s">
        <v>338</v>
      </c>
      <c r="C15436">
        <v>1908</v>
      </c>
      <c r="D15436" s="61" t="s">
        <v>1502</v>
      </c>
    </row>
    <row r="15437" spans="1:4" hidden="1" x14ac:dyDescent="0.25">
      <c r="A15437" s="61" t="s">
        <v>337</v>
      </c>
      <c r="B15437" s="61" t="s">
        <v>338</v>
      </c>
      <c r="C15437">
        <v>1909</v>
      </c>
      <c r="D15437" s="61" t="s">
        <v>1502</v>
      </c>
    </row>
    <row r="15438" spans="1:4" hidden="1" x14ac:dyDescent="0.25">
      <c r="A15438" s="61" t="s">
        <v>337</v>
      </c>
      <c r="B15438" s="61" t="s">
        <v>338</v>
      </c>
      <c r="C15438">
        <v>1910</v>
      </c>
      <c r="D15438" s="61" t="s">
        <v>1502</v>
      </c>
    </row>
    <row r="15439" spans="1:4" hidden="1" x14ac:dyDescent="0.25">
      <c r="A15439" s="61" t="s">
        <v>337</v>
      </c>
      <c r="B15439" s="61" t="s">
        <v>338</v>
      </c>
      <c r="C15439">
        <v>1911</v>
      </c>
      <c r="D15439" s="61" t="s">
        <v>1502</v>
      </c>
    </row>
    <row r="15440" spans="1:4" hidden="1" x14ac:dyDescent="0.25">
      <c r="A15440" s="61" t="s">
        <v>337</v>
      </c>
      <c r="B15440" s="61" t="s">
        <v>338</v>
      </c>
      <c r="C15440">
        <v>1912</v>
      </c>
      <c r="D15440" s="61" t="s">
        <v>1502</v>
      </c>
    </row>
    <row r="15441" spans="1:4" hidden="1" x14ac:dyDescent="0.25">
      <c r="A15441" s="61" t="s">
        <v>337</v>
      </c>
      <c r="B15441" s="61" t="s">
        <v>338</v>
      </c>
      <c r="C15441">
        <v>1913</v>
      </c>
      <c r="D15441" s="61" t="s">
        <v>1502</v>
      </c>
    </row>
    <row r="15442" spans="1:4" hidden="1" x14ac:dyDescent="0.25">
      <c r="A15442" s="61" t="s">
        <v>337</v>
      </c>
      <c r="B15442" s="61" t="s">
        <v>338</v>
      </c>
      <c r="C15442">
        <v>1914</v>
      </c>
      <c r="D15442" s="61" t="s">
        <v>1502</v>
      </c>
    </row>
    <row r="15443" spans="1:4" hidden="1" x14ac:dyDescent="0.25">
      <c r="A15443" s="61" t="s">
        <v>337</v>
      </c>
      <c r="B15443" s="61" t="s">
        <v>338</v>
      </c>
      <c r="C15443">
        <v>1915</v>
      </c>
      <c r="D15443" s="61" t="s">
        <v>1502</v>
      </c>
    </row>
    <row r="15444" spans="1:4" hidden="1" x14ac:dyDescent="0.25">
      <c r="A15444" s="61" t="s">
        <v>337</v>
      </c>
      <c r="B15444" s="61" t="s">
        <v>338</v>
      </c>
      <c r="C15444">
        <v>1916</v>
      </c>
      <c r="D15444" s="61" t="s">
        <v>1502</v>
      </c>
    </row>
    <row r="15445" spans="1:4" hidden="1" x14ac:dyDescent="0.25">
      <c r="A15445" s="61" t="s">
        <v>337</v>
      </c>
      <c r="B15445" s="61" t="s">
        <v>338</v>
      </c>
      <c r="C15445">
        <v>1917</v>
      </c>
      <c r="D15445" s="61" t="s">
        <v>1502</v>
      </c>
    </row>
    <row r="15446" spans="1:4" hidden="1" x14ac:dyDescent="0.25">
      <c r="A15446" s="61" t="s">
        <v>337</v>
      </c>
      <c r="B15446" s="61" t="s">
        <v>338</v>
      </c>
      <c r="C15446">
        <v>1918</v>
      </c>
      <c r="D15446" s="61" t="s">
        <v>1502</v>
      </c>
    </row>
    <row r="15447" spans="1:4" hidden="1" x14ac:dyDescent="0.25">
      <c r="A15447" s="61" t="s">
        <v>337</v>
      </c>
      <c r="B15447" s="61" t="s">
        <v>338</v>
      </c>
      <c r="C15447">
        <v>1919</v>
      </c>
      <c r="D15447" s="61" t="s">
        <v>1502</v>
      </c>
    </row>
    <row r="15448" spans="1:4" hidden="1" x14ac:dyDescent="0.25">
      <c r="A15448" s="61" t="s">
        <v>337</v>
      </c>
      <c r="B15448" s="61" t="s">
        <v>338</v>
      </c>
      <c r="C15448">
        <v>1920</v>
      </c>
      <c r="D15448" s="61" t="s">
        <v>1495</v>
      </c>
    </row>
    <row r="15449" spans="1:4" hidden="1" x14ac:dyDescent="0.25">
      <c r="A15449" s="61" t="s">
        <v>337</v>
      </c>
      <c r="B15449" s="61" t="s">
        <v>338</v>
      </c>
      <c r="C15449">
        <v>1921</v>
      </c>
      <c r="D15449" s="61" t="s">
        <v>1498</v>
      </c>
    </row>
    <row r="15450" spans="1:4" hidden="1" x14ac:dyDescent="0.25">
      <c r="A15450" s="61" t="s">
        <v>337</v>
      </c>
      <c r="B15450" s="61" t="s">
        <v>338</v>
      </c>
      <c r="C15450">
        <v>1922</v>
      </c>
      <c r="D15450" s="61" t="s">
        <v>1498</v>
      </c>
    </row>
    <row r="15451" spans="1:4" hidden="1" x14ac:dyDescent="0.25">
      <c r="A15451" s="61" t="s">
        <v>337</v>
      </c>
      <c r="B15451" s="61" t="s">
        <v>338</v>
      </c>
      <c r="C15451">
        <v>1923</v>
      </c>
      <c r="D15451" s="61" t="s">
        <v>1498</v>
      </c>
    </row>
    <row r="15452" spans="1:4" hidden="1" x14ac:dyDescent="0.25">
      <c r="A15452" s="61" t="s">
        <v>337</v>
      </c>
      <c r="B15452" s="61" t="s">
        <v>338</v>
      </c>
      <c r="C15452">
        <v>1924</v>
      </c>
      <c r="D15452" s="61" t="s">
        <v>1498</v>
      </c>
    </row>
    <row r="15453" spans="1:4" hidden="1" x14ac:dyDescent="0.25">
      <c r="A15453" s="61" t="s">
        <v>337</v>
      </c>
      <c r="B15453" s="61" t="s">
        <v>338</v>
      </c>
      <c r="C15453">
        <v>1925</v>
      </c>
      <c r="D15453" s="61" t="s">
        <v>1498</v>
      </c>
    </row>
    <row r="15454" spans="1:4" hidden="1" x14ac:dyDescent="0.25">
      <c r="A15454" s="61" t="s">
        <v>337</v>
      </c>
      <c r="B15454" s="61" t="s">
        <v>338</v>
      </c>
      <c r="C15454">
        <v>1926</v>
      </c>
      <c r="D15454" s="61" t="s">
        <v>1498</v>
      </c>
    </row>
    <row r="15455" spans="1:4" hidden="1" x14ac:dyDescent="0.25">
      <c r="A15455" s="61" t="s">
        <v>337</v>
      </c>
      <c r="B15455" s="61" t="s">
        <v>338</v>
      </c>
      <c r="C15455">
        <v>1927</v>
      </c>
      <c r="D15455" s="61" t="s">
        <v>1498</v>
      </c>
    </row>
    <row r="15456" spans="1:4" hidden="1" x14ac:dyDescent="0.25">
      <c r="A15456" s="61" t="s">
        <v>337</v>
      </c>
      <c r="B15456" s="61" t="s">
        <v>338</v>
      </c>
      <c r="C15456">
        <v>1928</v>
      </c>
      <c r="D15456" s="61" t="s">
        <v>1498</v>
      </c>
    </row>
    <row r="15457" spans="1:4" hidden="1" x14ac:dyDescent="0.25">
      <c r="A15457" s="61" t="s">
        <v>337</v>
      </c>
      <c r="B15457" s="61" t="s">
        <v>338</v>
      </c>
      <c r="C15457">
        <v>1929</v>
      </c>
      <c r="D15457" s="61" t="s">
        <v>1498</v>
      </c>
    </row>
    <row r="15458" spans="1:4" hidden="1" x14ac:dyDescent="0.25">
      <c r="A15458" s="61" t="s">
        <v>337</v>
      </c>
      <c r="B15458" s="61" t="s">
        <v>338</v>
      </c>
      <c r="C15458">
        <v>1930</v>
      </c>
      <c r="D15458" s="61" t="s">
        <v>1498</v>
      </c>
    </row>
    <row r="15459" spans="1:4" hidden="1" x14ac:dyDescent="0.25">
      <c r="A15459" s="61" t="s">
        <v>337</v>
      </c>
      <c r="B15459" s="61" t="s">
        <v>338</v>
      </c>
      <c r="C15459">
        <v>1931</v>
      </c>
      <c r="D15459" s="61" t="s">
        <v>1498</v>
      </c>
    </row>
    <row r="15460" spans="1:4" hidden="1" x14ac:dyDescent="0.25">
      <c r="A15460" s="61" t="s">
        <v>337</v>
      </c>
      <c r="B15460" s="61" t="s">
        <v>338</v>
      </c>
      <c r="C15460">
        <v>1932</v>
      </c>
      <c r="D15460" s="61" t="s">
        <v>1498</v>
      </c>
    </row>
    <row r="15461" spans="1:4" hidden="1" x14ac:dyDescent="0.25">
      <c r="A15461" s="61" t="s">
        <v>337</v>
      </c>
      <c r="B15461" s="61" t="s">
        <v>338</v>
      </c>
      <c r="C15461">
        <v>1933</v>
      </c>
      <c r="D15461" s="61" t="s">
        <v>1498</v>
      </c>
    </row>
    <row r="15462" spans="1:4" hidden="1" x14ac:dyDescent="0.25">
      <c r="A15462" s="61" t="s">
        <v>337</v>
      </c>
      <c r="B15462" s="61" t="s">
        <v>338</v>
      </c>
      <c r="C15462">
        <v>1934</v>
      </c>
      <c r="D15462" s="61" t="s">
        <v>1498</v>
      </c>
    </row>
    <row r="15463" spans="1:4" hidden="1" x14ac:dyDescent="0.25">
      <c r="A15463" s="61" t="s">
        <v>337</v>
      </c>
      <c r="B15463" s="61" t="s">
        <v>338</v>
      </c>
      <c r="C15463">
        <v>1935</v>
      </c>
      <c r="D15463" s="61" t="s">
        <v>1498</v>
      </c>
    </row>
    <row r="15464" spans="1:4" hidden="1" x14ac:dyDescent="0.25">
      <c r="A15464" s="61" t="s">
        <v>337</v>
      </c>
      <c r="B15464" s="61" t="s">
        <v>338</v>
      </c>
      <c r="C15464">
        <v>1936</v>
      </c>
      <c r="D15464" s="61" t="s">
        <v>1498</v>
      </c>
    </row>
    <row r="15465" spans="1:4" hidden="1" x14ac:dyDescent="0.25">
      <c r="A15465" s="61" t="s">
        <v>337</v>
      </c>
      <c r="B15465" s="61" t="s">
        <v>338</v>
      </c>
      <c r="C15465">
        <v>1937</v>
      </c>
      <c r="D15465" s="61" t="s">
        <v>1498</v>
      </c>
    </row>
    <row r="15466" spans="1:4" hidden="1" x14ac:dyDescent="0.25">
      <c r="A15466" s="61" t="s">
        <v>337</v>
      </c>
      <c r="B15466" s="61" t="s">
        <v>338</v>
      </c>
      <c r="C15466">
        <v>1938</v>
      </c>
      <c r="D15466" s="61" t="s">
        <v>1498</v>
      </c>
    </row>
    <row r="15467" spans="1:4" hidden="1" x14ac:dyDescent="0.25">
      <c r="A15467" s="61" t="s">
        <v>337</v>
      </c>
      <c r="B15467" s="61" t="s">
        <v>338</v>
      </c>
      <c r="C15467">
        <v>1939</v>
      </c>
      <c r="D15467" s="61" t="s">
        <v>1498</v>
      </c>
    </row>
    <row r="15468" spans="1:4" hidden="1" x14ac:dyDescent="0.25">
      <c r="A15468" s="61" t="s">
        <v>337</v>
      </c>
      <c r="B15468" s="61" t="s">
        <v>338</v>
      </c>
      <c r="C15468">
        <v>1940</v>
      </c>
      <c r="D15468" s="61" t="s">
        <v>1806</v>
      </c>
    </row>
    <row r="15469" spans="1:4" hidden="1" x14ac:dyDescent="0.25">
      <c r="A15469" s="61" t="s">
        <v>337</v>
      </c>
      <c r="B15469" s="61" t="s">
        <v>338</v>
      </c>
      <c r="C15469">
        <v>1941</v>
      </c>
      <c r="D15469" s="61" t="s">
        <v>1806</v>
      </c>
    </row>
    <row r="15470" spans="1:4" hidden="1" x14ac:dyDescent="0.25">
      <c r="A15470" s="61" t="s">
        <v>337</v>
      </c>
      <c r="B15470" s="61" t="s">
        <v>338</v>
      </c>
      <c r="C15470">
        <v>1942</v>
      </c>
      <c r="D15470" s="61" t="s">
        <v>1806</v>
      </c>
    </row>
    <row r="15471" spans="1:4" hidden="1" x14ac:dyDescent="0.25">
      <c r="A15471" s="61" t="s">
        <v>337</v>
      </c>
      <c r="B15471" s="61" t="s">
        <v>338</v>
      </c>
      <c r="C15471">
        <v>1943</v>
      </c>
      <c r="D15471" s="61" t="s">
        <v>1806</v>
      </c>
    </row>
    <row r="15472" spans="1:4" hidden="1" x14ac:dyDescent="0.25">
      <c r="A15472" s="61" t="s">
        <v>337</v>
      </c>
      <c r="B15472" s="61" t="s">
        <v>338</v>
      </c>
      <c r="C15472">
        <v>1944</v>
      </c>
      <c r="D15472" s="61" t="s">
        <v>1806</v>
      </c>
    </row>
    <row r="15473" spans="1:4" hidden="1" x14ac:dyDescent="0.25">
      <c r="A15473" s="61" t="s">
        <v>337</v>
      </c>
      <c r="B15473" s="61" t="s">
        <v>338</v>
      </c>
      <c r="C15473">
        <v>1945</v>
      </c>
      <c r="D15473" s="61" t="s">
        <v>1806</v>
      </c>
    </row>
    <row r="15474" spans="1:4" hidden="1" x14ac:dyDescent="0.25">
      <c r="A15474" s="61" t="s">
        <v>337</v>
      </c>
      <c r="B15474" s="61" t="s">
        <v>338</v>
      </c>
      <c r="C15474">
        <v>1946</v>
      </c>
      <c r="D15474" s="61" t="s">
        <v>1806</v>
      </c>
    </row>
    <row r="15475" spans="1:4" hidden="1" x14ac:dyDescent="0.25">
      <c r="A15475" s="61" t="s">
        <v>337</v>
      </c>
      <c r="B15475" s="61" t="s">
        <v>338</v>
      </c>
      <c r="C15475">
        <v>1947</v>
      </c>
      <c r="D15475" s="61" t="s">
        <v>1806</v>
      </c>
    </row>
    <row r="15476" spans="1:4" hidden="1" x14ac:dyDescent="0.25">
      <c r="A15476" s="61" t="s">
        <v>337</v>
      </c>
      <c r="B15476" s="61" t="s">
        <v>338</v>
      </c>
      <c r="C15476">
        <v>1948</v>
      </c>
      <c r="D15476" s="61" t="s">
        <v>1806</v>
      </c>
    </row>
    <row r="15477" spans="1:4" hidden="1" x14ac:dyDescent="0.25">
      <c r="A15477" s="61" t="s">
        <v>337</v>
      </c>
      <c r="B15477" s="61" t="s">
        <v>338</v>
      </c>
      <c r="C15477">
        <v>1949</v>
      </c>
      <c r="D15477" s="61" t="s">
        <v>1806</v>
      </c>
    </row>
    <row r="15478" spans="1:4" hidden="1" x14ac:dyDescent="0.25">
      <c r="A15478" s="61" t="s">
        <v>337</v>
      </c>
      <c r="B15478" s="61" t="s">
        <v>338</v>
      </c>
      <c r="C15478">
        <v>1950</v>
      </c>
      <c r="D15478" s="61" t="s">
        <v>1923</v>
      </c>
    </row>
    <row r="15479" spans="1:4" hidden="1" x14ac:dyDescent="0.25">
      <c r="A15479" s="61" t="s">
        <v>337</v>
      </c>
      <c r="B15479" s="61" t="s">
        <v>338</v>
      </c>
      <c r="C15479">
        <v>1951</v>
      </c>
      <c r="D15479" s="61" t="s">
        <v>1923</v>
      </c>
    </row>
    <row r="15480" spans="1:4" hidden="1" x14ac:dyDescent="0.25">
      <c r="A15480" s="61" t="s">
        <v>337</v>
      </c>
      <c r="B15480" s="61" t="s">
        <v>338</v>
      </c>
      <c r="C15480">
        <v>1952</v>
      </c>
      <c r="D15480" s="61" t="s">
        <v>2334</v>
      </c>
    </row>
    <row r="15481" spans="1:4" hidden="1" x14ac:dyDescent="0.25">
      <c r="A15481" s="61" t="s">
        <v>337</v>
      </c>
      <c r="B15481" s="61" t="s">
        <v>338</v>
      </c>
      <c r="C15481">
        <v>1953</v>
      </c>
      <c r="D15481" s="61" t="s">
        <v>2334</v>
      </c>
    </row>
    <row r="15482" spans="1:4" hidden="1" x14ac:dyDescent="0.25">
      <c r="A15482" s="61" t="s">
        <v>337</v>
      </c>
      <c r="B15482" s="61" t="s">
        <v>338</v>
      </c>
      <c r="C15482">
        <v>1954</v>
      </c>
      <c r="D15482" s="61" t="s">
        <v>2334</v>
      </c>
    </row>
    <row r="15483" spans="1:4" hidden="1" x14ac:dyDescent="0.25">
      <c r="A15483" s="61" t="s">
        <v>337</v>
      </c>
      <c r="B15483" s="61" t="s">
        <v>338</v>
      </c>
      <c r="C15483">
        <v>1955</v>
      </c>
      <c r="D15483" s="61" t="s">
        <v>2334</v>
      </c>
    </row>
    <row r="15484" spans="1:4" hidden="1" x14ac:dyDescent="0.25">
      <c r="A15484" s="61" t="s">
        <v>337</v>
      </c>
      <c r="B15484" s="61" t="s">
        <v>338</v>
      </c>
      <c r="C15484">
        <v>1956</v>
      </c>
      <c r="D15484" s="61" t="s">
        <v>2334</v>
      </c>
    </row>
    <row r="15485" spans="1:4" hidden="1" x14ac:dyDescent="0.25">
      <c r="A15485" s="61" t="s">
        <v>337</v>
      </c>
      <c r="B15485" s="61" t="s">
        <v>338</v>
      </c>
      <c r="C15485">
        <v>1957</v>
      </c>
      <c r="D15485" s="61" t="s">
        <v>2255</v>
      </c>
    </row>
    <row r="15486" spans="1:4" hidden="1" x14ac:dyDescent="0.25">
      <c r="A15486" s="61" t="s">
        <v>337</v>
      </c>
      <c r="B15486" s="61" t="s">
        <v>338</v>
      </c>
      <c r="C15486">
        <v>1958</v>
      </c>
      <c r="D15486" s="61" t="s">
        <v>2255</v>
      </c>
    </row>
    <row r="15487" spans="1:4" hidden="1" x14ac:dyDescent="0.25">
      <c r="A15487" s="61" t="s">
        <v>337</v>
      </c>
      <c r="B15487" s="61" t="s">
        <v>338</v>
      </c>
      <c r="C15487">
        <v>1959</v>
      </c>
      <c r="D15487" s="61" t="s">
        <v>2255</v>
      </c>
    </row>
    <row r="15488" spans="1:4" hidden="1" x14ac:dyDescent="0.25">
      <c r="A15488" s="61" t="s">
        <v>337</v>
      </c>
      <c r="B15488" s="61" t="s">
        <v>338</v>
      </c>
      <c r="C15488">
        <v>1960</v>
      </c>
      <c r="D15488" s="61" t="s">
        <v>1489</v>
      </c>
    </row>
    <row r="15489" spans="1:4" hidden="1" x14ac:dyDescent="0.25">
      <c r="A15489" s="61" t="s">
        <v>337</v>
      </c>
      <c r="B15489" s="61" t="s">
        <v>338</v>
      </c>
      <c r="C15489">
        <v>1961</v>
      </c>
      <c r="D15489" s="61" t="s">
        <v>1489</v>
      </c>
    </row>
    <row r="15490" spans="1:4" hidden="1" x14ac:dyDescent="0.25">
      <c r="A15490" s="61" t="s">
        <v>337</v>
      </c>
      <c r="B15490" s="61" t="s">
        <v>338</v>
      </c>
      <c r="C15490">
        <v>1962</v>
      </c>
      <c r="D15490" s="61" t="s">
        <v>1489</v>
      </c>
    </row>
    <row r="15491" spans="1:4" hidden="1" x14ac:dyDescent="0.25">
      <c r="A15491" s="61" t="s">
        <v>337</v>
      </c>
      <c r="B15491" s="61" t="s">
        <v>338</v>
      </c>
      <c r="C15491">
        <v>1963</v>
      </c>
      <c r="D15491" s="61" t="s">
        <v>2909</v>
      </c>
    </row>
    <row r="15492" spans="1:4" hidden="1" x14ac:dyDescent="0.25">
      <c r="A15492" s="61" t="s">
        <v>337</v>
      </c>
      <c r="B15492" s="61" t="s">
        <v>338</v>
      </c>
      <c r="C15492">
        <v>1964</v>
      </c>
      <c r="D15492" s="61" t="s">
        <v>1807</v>
      </c>
    </row>
    <row r="15493" spans="1:4" hidden="1" x14ac:dyDescent="0.25">
      <c r="A15493" s="61" t="s">
        <v>337</v>
      </c>
      <c r="B15493" s="61" t="s">
        <v>338</v>
      </c>
      <c r="C15493">
        <v>1965</v>
      </c>
      <c r="D15493" s="61" t="s">
        <v>1872</v>
      </c>
    </row>
    <row r="15494" spans="1:4" hidden="1" x14ac:dyDescent="0.25">
      <c r="A15494" s="61" t="s">
        <v>337</v>
      </c>
      <c r="B15494" s="61" t="s">
        <v>338</v>
      </c>
      <c r="C15494">
        <v>1966</v>
      </c>
      <c r="D15494" s="61" t="s">
        <v>1872</v>
      </c>
    </row>
    <row r="15495" spans="1:4" hidden="1" x14ac:dyDescent="0.25">
      <c r="A15495" s="61" t="s">
        <v>337</v>
      </c>
      <c r="B15495" s="61" t="s">
        <v>338</v>
      </c>
      <c r="C15495">
        <v>1967</v>
      </c>
      <c r="D15495" s="61" t="s">
        <v>1872</v>
      </c>
    </row>
    <row r="15496" spans="1:4" hidden="1" x14ac:dyDescent="0.25">
      <c r="A15496" s="61" t="s">
        <v>337</v>
      </c>
      <c r="B15496" s="61" t="s">
        <v>338</v>
      </c>
      <c r="C15496">
        <v>1968</v>
      </c>
      <c r="D15496" s="61" t="s">
        <v>1872</v>
      </c>
    </row>
    <row r="15497" spans="1:4" hidden="1" x14ac:dyDescent="0.25">
      <c r="A15497" s="61" t="s">
        <v>337</v>
      </c>
      <c r="B15497" s="61" t="s">
        <v>338</v>
      </c>
      <c r="C15497">
        <v>1969</v>
      </c>
      <c r="D15497" s="61" t="s">
        <v>567</v>
      </c>
    </row>
    <row r="15498" spans="1:4" hidden="1" x14ac:dyDescent="0.25">
      <c r="A15498" s="61" t="s">
        <v>337</v>
      </c>
      <c r="B15498" s="61" t="s">
        <v>338</v>
      </c>
      <c r="C15498">
        <v>1970</v>
      </c>
      <c r="D15498" s="61" t="s">
        <v>2494</v>
      </c>
    </row>
    <row r="15499" spans="1:4" hidden="1" x14ac:dyDescent="0.25">
      <c r="A15499" s="61" t="s">
        <v>337</v>
      </c>
      <c r="B15499" s="61" t="s">
        <v>338</v>
      </c>
      <c r="C15499">
        <v>1971</v>
      </c>
      <c r="D15499" s="61" t="s">
        <v>2494</v>
      </c>
    </row>
    <row r="15500" spans="1:4" hidden="1" x14ac:dyDescent="0.25">
      <c r="A15500" s="61" t="s">
        <v>337</v>
      </c>
      <c r="B15500" s="61" t="s">
        <v>338</v>
      </c>
      <c r="C15500">
        <v>1972</v>
      </c>
      <c r="D15500" s="61" t="s">
        <v>2643</v>
      </c>
    </row>
    <row r="15501" spans="1:4" hidden="1" x14ac:dyDescent="0.25">
      <c r="A15501" s="61" t="s">
        <v>337</v>
      </c>
      <c r="B15501" s="61" t="s">
        <v>338</v>
      </c>
      <c r="C15501">
        <v>1973</v>
      </c>
      <c r="D15501" s="61" t="s">
        <v>2643</v>
      </c>
    </row>
    <row r="15502" spans="1:4" hidden="1" x14ac:dyDescent="0.25">
      <c r="A15502" s="61" t="s">
        <v>337</v>
      </c>
      <c r="B15502" s="61" t="s">
        <v>338</v>
      </c>
      <c r="C15502">
        <v>1974</v>
      </c>
      <c r="D15502" s="61" t="s">
        <v>2643</v>
      </c>
    </row>
    <row r="15503" spans="1:4" hidden="1" x14ac:dyDescent="0.25">
      <c r="A15503" s="61" t="s">
        <v>337</v>
      </c>
      <c r="B15503" s="61" t="s">
        <v>338</v>
      </c>
      <c r="C15503">
        <v>1975</v>
      </c>
      <c r="D15503" s="61" t="s">
        <v>2643</v>
      </c>
    </row>
    <row r="15504" spans="1:4" hidden="1" x14ac:dyDescent="0.25">
      <c r="A15504" s="61" t="s">
        <v>337</v>
      </c>
      <c r="B15504" s="61" t="s">
        <v>338</v>
      </c>
      <c r="C15504">
        <v>1976</v>
      </c>
      <c r="D15504" s="61" t="s">
        <v>2643</v>
      </c>
    </row>
    <row r="15505" spans="1:4" hidden="1" x14ac:dyDescent="0.25">
      <c r="A15505" s="61" t="s">
        <v>337</v>
      </c>
      <c r="B15505" s="61" t="s">
        <v>338</v>
      </c>
      <c r="C15505">
        <v>1977</v>
      </c>
      <c r="D15505" s="61" t="s">
        <v>2643</v>
      </c>
    </row>
    <row r="15506" spans="1:4" hidden="1" x14ac:dyDescent="0.25">
      <c r="A15506" s="61" t="s">
        <v>337</v>
      </c>
      <c r="B15506" s="61" t="s">
        <v>338</v>
      </c>
      <c r="C15506">
        <v>1978</v>
      </c>
      <c r="D15506" s="61" t="s">
        <v>566</v>
      </c>
    </row>
    <row r="15507" spans="1:4" hidden="1" x14ac:dyDescent="0.25">
      <c r="A15507" s="61" t="s">
        <v>337</v>
      </c>
      <c r="B15507" s="61" t="s">
        <v>338</v>
      </c>
      <c r="C15507">
        <v>1979</v>
      </c>
      <c r="D15507" s="61" t="s">
        <v>566</v>
      </c>
    </row>
    <row r="15508" spans="1:4" hidden="1" x14ac:dyDescent="0.25">
      <c r="A15508" s="61" t="s">
        <v>337</v>
      </c>
      <c r="B15508" s="61" t="s">
        <v>338</v>
      </c>
      <c r="C15508">
        <v>1980</v>
      </c>
      <c r="D15508" s="61" t="s">
        <v>1848</v>
      </c>
    </row>
    <row r="15509" spans="1:4" hidden="1" x14ac:dyDescent="0.25">
      <c r="A15509" s="61" t="s">
        <v>337</v>
      </c>
      <c r="B15509" s="61" t="s">
        <v>338</v>
      </c>
      <c r="C15509">
        <v>1981</v>
      </c>
      <c r="D15509" s="61" t="s">
        <v>1848</v>
      </c>
    </row>
    <row r="15510" spans="1:4" hidden="1" x14ac:dyDescent="0.25">
      <c r="A15510" s="61" t="s">
        <v>337</v>
      </c>
      <c r="B15510" s="61" t="s">
        <v>338</v>
      </c>
      <c r="C15510">
        <v>1982</v>
      </c>
      <c r="D15510" s="61" t="s">
        <v>1848</v>
      </c>
    </row>
    <row r="15511" spans="1:4" hidden="1" x14ac:dyDescent="0.25">
      <c r="A15511" s="61" t="s">
        <v>337</v>
      </c>
      <c r="B15511" s="61" t="s">
        <v>338</v>
      </c>
      <c r="C15511">
        <v>1983</v>
      </c>
      <c r="D15511" s="61" t="s">
        <v>1772</v>
      </c>
    </row>
    <row r="15512" spans="1:4" hidden="1" x14ac:dyDescent="0.25">
      <c r="A15512" s="61" t="s">
        <v>337</v>
      </c>
      <c r="B15512" s="61" t="s">
        <v>338</v>
      </c>
      <c r="C15512">
        <v>1984</v>
      </c>
      <c r="D15512" s="61" t="s">
        <v>2648</v>
      </c>
    </row>
    <row r="15513" spans="1:4" hidden="1" x14ac:dyDescent="0.25">
      <c r="A15513" s="61" t="s">
        <v>337</v>
      </c>
      <c r="B15513" s="61" t="s">
        <v>338</v>
      </c>
      <c r="C15513">
        <v>1985</v>
      </c>
      <c r="D15513" s="61" t="s">
        <v>2648</v>
      </c>
    </row>
    <row r="15514" spans="1:4" hidden="1" x14ac:dyDescent="0.25">
      <c r="A15514" s="61" t="s">
        <v>337</v>
      </c>
      <c r="B15514" s="61" t="s">
        <v>338</v>
      </c>
      <c r="C15514">
        <v>1986</v>
      </c>
      <c r="D15514" s="61" t="s">
        <v>2648</v>
      </c>
    </row>
    <row r="15515" spans="1:4" hidden="1" x14ac:dyDescent="0.25">
      <c r="A15515" s="61" t="s">
        <v>337</v>
      </c>
      <c r="B15515" s="61" t="s">
        <v>338</v>
      </c>
      <c r="C15515">
        <v>1987</v>
      </c>
      <c r="D15515" s="61" t="s">
        <v>2648</v>
      </c>
    </row>
    <row r="15516" spans="1:4" hidden="1" x14ac:dyDescent="0.25">
      <c r="A15516" s="61" t="s">
        <v>337</v>
      </c>
      <c r="B15516" s="61" t="s">
        <v>338</v>
      </c>
      <c r="C15516">
        <v>1988</v>
      </c>
      <c r="D15516" s="61" t="s">
        <v>2648</v>
      </c>
    </row>
    <row r="15517" spans="1:4" hidden="1" x14ac:dyDescent="0.25">
      <c r="A15517" s="61" t="s">
        <v>337</v>
      </c>
      <c r="B15517" s="61" t="s">
        <v>338</v>
      </c>
      <c r="C15517">
        <v>1989</v>
      </c>
      <c r="D15517" s="61" t="s">
        <v>2648</v>
      </c>
    </row>
    <row r="15518" spans="1:4" hidden="1" x14ac:dyDescent="0.25">
      <c r="A15518" s="61" t="s">
        <v>337</v>
      </c>
      <c r="B15518" s="61" t="s">
        <v>338</v>
      </c>
      <c r="C15518">
        <v>1990</v>
      </c>
      <c r="D15518" s="61" t="s">
        <v>2299</v>
      </c>
    </row>
    <row r="15519" spans="1:4" hidden="1" x14ac:dyDescent="0.25">
      <c r="A15519" s="61" t="s">
        <v>337</v>
      </c>
      <c r="B15519" s="61" t="s">
        <v>338</v>
      </c>
      <c r="C15519">
        <v>1991</v>
      </c>
      <c r="D15519" s="61" t="s">
        <v>1855</v>
      </c>
    </row>
    <row r="15520" spans="1:4" hidden="1" x14ac:dyDescent="0.25">
      <c r="A15520" s="61" t="s">
        <v>337</v>
      </c>
      <c r="B15520" s="61" t="s">
        <v>338</v>
      </c>
      <c r="C15520">
        <v>1992</v>
      </c>
      <c r="D15520" s="61" t="s">
        <v>1855</v>
      </c>
    </row>
    <row r="15521" spans="1:4" hidden="1" x14ac:dyDescent="0.25">
      <c r="A15521" s="61" t="s">
        <v>337</v>
      </c>
      <c r="B15521" s="61" t="s">
        <v>338</v>
      </c>
      <c r="C15521">
        <v>1993</v>
      </c>
      <c r="D15521" s="61" t="s">
        <v>2298</v>
      </c>
    </row>
    <row r="15522" spans="1:4" hidden="1" x14ac:dyDescent="0.25">
      <c r="A15522" s="61" t="s">
        <v>337</v>
      </c>
      <c r="B15522" s="61" t="s">
        <v>338</v>
      </c>
      <c r="C15522">
        <v>1994</v>
      </c>
      <c r="D15522" s="61" t="s">
        <v>2298</v>
      </c>
    </row>
    <row r="15523" spans="1:4" hidden="1" x14ac:dyDescent="0.25">
      <c r="A15523" s="61" t="s">
        <v>337</v>
      </c>
      <c r="B15523" s="61" t="s">
        <v>338</v>
      </c>
      <c r="C15523">
        <v>1995</v>
      </c>
      <c r="D15523" s="61" t="s">
        <v>2298</v>
      </c>
    </row>
    <row r="15524" spans="1:4" hidden="1" x14ac:dyDescent="0.25">
      <c r="A15524" s="61" t="s">
        <v>337</v>
      </c>
      <c r="B15524" s="61" t="s">
        <v>338</v>
      </c>
      <c r="C15524">
        <v>1996</v>
      </c>
      <c r="D15524" s="61" t="s">
        <v>2298</v>
      </c>
    </row>
    <row r="15525" spans="1:4" hidden="1" x14ac:dyDescent="0.25">
      <c r="A15525" s="61" t="s">
        <v>337</v>
      </c>
      <c r="B15525" s="61" t="s">
        <v>338</v>
      </c>
      <c r="C15525">
        <v>1997</v>
      </c>
      <c r="D15525" s="61" t="s">
        <v>2298</v>
      </c>
    </row>
    <row r="15526" spans="1:4" hidden="1" x14ac:dyDescent="0.25">
      <c r="A15526" s="61" t="s">
        <v>337</v>
      </c>
      <c r="B15526" s="61" t="s">
        <v>338</v>
      </c>
      <c r="C15526">
        <v>1998</v>
      </c>
      <c r="D15526" s="61" t="s">
        <v>1507</v>
      </c>
    </row>
    <row r="15527" spans="1:4" hidden="1" x14ac:dyDescent="0.25">
      <c r="A15527" s="61" t="s">
        <v>337</v>
      </c>
      <c r="B15527" s="61" t="s">
        <v>338</v>
      </c>
      <c r="C15527">
        <v>1999</v>
      </c>
      <c r="D15527" s="61" t="s">
        <v>1507</v>
      </c>
    </row>
    <row r="15528" spans="1:4" hidden="1" x14ac:dyDescent="0.25">
      <c r="A15528" s="61" t="s">
        <v>337</v>
      </c>
      <c r="B15528" s="61" t="s">
        <v>338</v>
      </c>
      <c r="C15528">
        <v>2000</v>
      </c>
      <c r="D15528" s="61" t="s">
        <v>2560</v>
      </c>
    </row>
    <row r="15529" spans="1:4" hidden="1" x14ac:dyDescent="0.25">
      <c r="A15529" s="61" t="s">
        <v>337</v>
      </c>
      <c r="B15529" s="61" t="s">
        <v>338</v>
      </c>
      <c r="C15529">
        <v>2001</v>
      </c>
      <c r="D15529" s="61" t="s">
        <v>2560</v>
      </c>
    </row>
    <row r="15530" spans="1:4" hidden="1" x14ac:dyDescent="0.25">
      <c r="A15530" s="61" t="s">
        <v>337</v>
      </c>
      <c r="B15530" s="61" t="s">
        <v>338</v>
      </c>
      <c r="C15530">
        <v>2002</v>
      </c>
      <c r="D15530" s="61" t="s">
        <v>1493</v>
      </c>
    </row>
    <row r="15531" spans="1:4" hidden="1" x14ac:dyDescent="0.25">
      <c r="A15531" s="61" t="s">
        <v>337</v>
      </c>
      <c r="B15531" s="61" t="s">
        <v>338</v>
      </c>
      <c r="C15531">
        <v>2003</v>
      </c>
      <c r="D15531" s="61" t="s">
        <v>2305</v>
      </c>
    </row>
    <row r="15532" spans="1:4" hidden="1" x14ac:dyDescent="0.25">
      <c r="A15532" s="61" t="s">
        <v>337</v>
      </c>
      <c r="B15532" s="61" t="s">
        <v>338</v>
      </c>
      <c r="C15532">
        <v>2004</v>
      </c>
      <c r="D15532" s="61" t="s">
        <v>1779</v>
      </c>
    </row>
    <row r="15533" spans="1:4" hidden="1" x14ac:dyDescent="0.25">
      <c r="A15533" s="61" t="s">
        <v>337</v>
      </c>
      <c r="B15533" s="61" t="s">
        <v>338</v>
      </c>
      <c r="C15533">
        <v>2005</v>
      </c>
      <c r="D15533" s="61" t="s">
        <v>2946</v>
      </c>
    </row>
    <row r="15534" spans="1:4" hidden="1" x14ac:dyDescent="0.25">
      <c r="A15534" s="61" t="s">
        <v>337</v>
      </c>
      <c r="B15534" s="61" t="s">
        <v>338</v>
      </c>
      <c r="C15534">
        <v>2006</v>
      </c>
      <c r="D15534" s="61" t="s">
        <v>2946</v>
      </c>
    </row>
    <row r="15535" spans="1:4" hidden="1" x14ac:dyDescent="0.25">
      <c r="A15535" s="61" t="s">
        <v>337</v>
      </c>
      <c r="B15535" s="61" t="s">
        <v>338</v>
      </c>
      <c r="C15535">
        <v>2007</v>
      </c>
      <c r="D15535" s="61" t="s">
        <v>2541</v>
      </c>
    </row>
    <row r="15536" spans="1:4" hidden="1" x14ac:dyDescent="0.25">
      <c r="A15536" s="61" t="s">
        <v>337</v>
      </c>
      <c r="B15536" s="61" t="s">
        <v>338</v>
      </c>
      <c r="C15536">
        <v>2008</v>
      </c>
      <c r="D15536" s="61" t="s">
        <v>2106</v>
      </c>
    </row>
    <row r="15537" spans="1:4" hidden="1" x14ac:dyDescent="0.25">
      <c r="A15537" s="61" t="s">
        <v>337</v>
      </c>
      <c r="B15537" s="61" t="s">
        <v>338</v>
      </c>
      <c r="C15537">
        <v>2009</v>
      </c>
      <c r="D15537" s="61" t="s">
        <v>2339</v>
      </c>
    </row>
    <row r="15538" spans="1:4" hidden="1" x14ac:dyDescent="0.25">
      <c r="A15538" s="61" t="s">
        <v>337</v>
      </c>
      <c r="B15538" s="61" t="s">
        <v>338</v>
      </c>
      <c r="C15538">
        <v>2010</v>
      </c>
      <c r="D15538" s="61" t="s">
        <v>1740</v>
      </c>
    </row>
    <row r="15539" spans="1:4" hidden="1" x14ac:dyDescent="0.25">
      <c r="A15539" s="61" t="s">
        <v>337</v>
      </c>
      <c r="B15539" s="61" t="s">
        <v>338</v>
      </c>
      <c r="C15539">
        <v>2011</v>
      </c>
      <c r="D15539" s="61" t="s">
        <v>2914</v>
      </c>
    </row>
    <row r="15540" spans="1:4" hidden="1" x14ac:dyDescent="0.25">
      <c r="A15540" s="61" t="s">
        <v>337</v>
      </c>
      <c r="B15540" s="61" t="s">
        <v>338</v>
      </c>
      <c r="C15540">
        <v>2012</v>
      </c>
      <c r="D15540" s="61" t="s">
        <v>2416</v>
      </c>
    </row>
    <row r="15541" spans="1:4" hidden="1" x14ac:dyDescent="0.25">
      <c r="A15541" s="61" t="s">
        <v>337</v>
      </c>
      <c r="B15541" s="61" t="s">
        <v>338</v>
      </c>
      <c r="C15541">
        <v>2013</v>
      </c>
      <c r="D15541" s="61" t="s">
        <v>2108</v>
      </c>
    </row>
    <row r="15542" spans="1:4" hidden="1" x14ac:dyDescent="0.25">
      <c r="A15542" s="61" t="s">
        <v>337</v>
      </c>
      <c r="B15542" s="61" t="s">
        <v>338</v>
      </c>
      <c r="C15542">
        <v>2014</v>
      </c>
      <c r="D15542" s="61" t="s">
        <v>2416</v>
      </c>
    </row>
    <row r="15543" spans="1:4" hidden="1" x14ac:dyDescent="0.25">
      <c r="A15543" s="61" t="s">
        <v>337</v>
      </c>
      <c r="B15543" s="61" t="s">
        <v>338</v>
      </c>
      <c r="C15543">
        <v>2015</v>
      </c>
      <c r="D15543" s="61" t="s">
        <v>2416</v>
      </c>
    </row>
    <row r="15544" spans="1:4" hidden="1" x14ac:dyDescent="0.25">
      <c r="A15544" s="61" t="s">
        <v>337</v>
      </c>
      <c r="B15544" s="61" t="s">
        <v>338</v>
      </c>
      <c r="C15544">
        <v>2016</v>
      </c>
      <c r="D15544" s="61" t="s">
        <v>2577</v>
      </c>
    </row>
    <row r="15545" spans="1:4" hidden="1" x14ac:dyDescent="0.25">
      <c r="A15545" s="61" t="s">
        <v>337</v>
      </c>
      <c r="B15545" s="61" t="s">
        <v>338</v>
      </c>
      <c r="C15545">
        <v>2017</v>
      </c>
      <c r="D15545" s="61" t="s">
        <v>2947</v>
      </c>
    </row>
    <row r="15546" spans="1:4" hidden="1" x14ac:dyDescent="0.25">
      <c r="A15546" s="61" t="s">
        <v>337</v>
      </c>
      <c r="B15546" s="61" t="s">
        <v>338</v>
      </c>
      <c r="C15546">
        <v>2018</v>
      </c>
      <c r="D15546" s="61" t="s">
        <v>2269</v>
      </c>
    </row>
    <row r="15547" spans="1:4" hidden="1" x14ac:dyDescent="0.25">
      <c r="A15547" s="61" t="s">
        <v>337</v>
      </c>
      <c r="B15547" s="61" t="s">
        <v>338</v>
      </c>
      <c r="C15547">
        <v>2019</v>
      </c>
      <c r="D15547" s="61" t="s">
        <v>2162</v>
      </c>
    </row>
    <row r="15548" spans="1:4" hidden="1" x14ac:dyDescent="0.25">
      <c r="A15548" s="61" t="s">
        <v>337</v>
      </c>
      <c r="B15548" s="61" t="s">
        <v>338</v>
      </c>
      <c r="C15548">
        <v>2020</v>
      </c>
      <c r="D15548" s="61" t="s">
        <v>2948</v>
      </c>
    </row>
    <row r="15549" spans="1:4" hidden="1" x14ac:dyDescent="0.25">
      <c r="A15549" s="61" t="s">
        <v>337</v>
      </c>
      <c r="B15549" s="61" t="s">
        <v>338</v>
      </c>
      <c r="C15549">
        <v>2021</v>
      </c>
      <c r="D15549" s="61" t="s">
        <v>1796</v>
      </c>
    </row>
    <row r="15550" spans="1:4" hidden="1" x14ac:dyDescent="0.25">
      <c r="A15550" s="61" t="s">
        <v>337</v>
      </c>
      <c r="B15550" s="61" t="s">
        <v>338</v>
      </c>
      <c r="C15550">
        <v>2022</v>
      </c>
      <c r="D15550" s="61" t="s">
        <v>2422</v>
      </c>
    </row>
    <row r="15551" spans="1:4" x14ac:dyDescent="0.25">
      <c r="A15551" s="61" t="s">
        <v>337</v>
      </c>
      <c r="B15551" s="61" t="s">
        <v>338</v>
      </c>
      <c r="C15551">
        <v>2023</v>
      </c>
      <c r="D15551" s="61">
        <v>0.68</v>
      </c>
    </row>
    <row r="15552" spans="1:4" hidden="1" x14ac:dyDescent="0.25">
      <c r="A15552" s="61" t="s">
        <v>497</v>
      </c>
      <c r="B15552" s="61" t="s">
        <v>1421</v>
      </c>
      <c r="C15552">
        <v>1999</v>
      </c>
      <c r="D15552" s="61" t="s">
        <v>1722</v>
      </c>
    </row>
    <row r="15553" spans="1:4" hidden="1" x14ac:dyDescent="0.25">
      <c r="A15553" s="61" t="s">
        <v>497</v>
      </c>
      <c r="B15553" s="61" t="s">
        <v>1421</v>
      </c>
      <c r="C15553">
        <v>2000</v>
      </c>
      <c r="D15553" s="61" t="s">
        <v>2165</v>
      </c>
    </row>
    <row r="15554" spans="1:4" hidden="1" x14ac:dyDescent="0.25">
      <c r="A15554" s="61" t="s">
        <v>497</v>
      </c>
      <c r="B15554" s="61" t="s">
        <v>1421</v>
      </c>
      <c r="C15554">
        <v>2001</v>
      </c>
      <c r="D15554" s="61" t="s">
        <v>2416</v>
      </c>
    </row>
    <row r="15555" spans="1:4" hidden="1" x14ac:dyDescent="0.25">
      <c r="A15555" s="61" t="s">
        <v>497</v>
      </c>
      <c r="B15555" s="61" t="s">
        <v>1421</v>
      </c>
      <c r="C15555">
        <v>2002</v>
      </c>
      <c r="D15555" s="61" t="s">
        <v>2949</v>
      </c>
    </row>
    <row r="15556" spans="1:4" hidden="1" x14ac:dyDescent="0.25">
      <c r="A15556" s="61" t="s">
        <v>497</v>
      </c>
      <c r="B15556" s="61" t="s">
        <v>1421</v>
      </c>
      <c r="C15556">
        <v>2003</v>
      </c>
      <c r="D15556" s="61" t="s">
        <v>2370</v>
      </c>
    </row>
    <row r="15557" spans="1:4" hidden="1" x14ac:dyDescent="0.25">
      <c r="A15557" s="61" t="s">
        <v>497</v>
      </c>
      <c r="B15557" s="61" t="s">
        <v>1421</v>
      </c>
      <c r="C15557">
        <v>2004</v>
      </c>
      <c r="D15557" s="61" t="s">
        <v>2411</v>
      </c>
    </row>
    <row r="15558" spans="1:4" hidden="1" x14ac:dyDescent="0.25">
      <c r="A15558" s="61" t="s">
        <v>497</v>
      </c>
      <c r="B15558" s="61" t="s">
        <v>1421</v>
      </c>
      <c r="C15558">
        <v>2005</v>
      </c>
      <c r="D15558" s="61" t="s">
        <v>2219</v>
      </c>
    </row>
    <row r="15559" spans="1:4" hidden="1" x14ac:dyDescent="0.25">
      <c r="A15559" s="61" t="s">
        <v>497</v>
      </c>
      <c r="B15559" s="61" t="s">
        <v>1421</v>
      </c>
      <c r="C15559">
        <v>2006</v>
      </c>
      <c r="D15559" s="61" t="s">
        <v>2219</v>
      </c>
    </row>
    <row r="15560" spans="1:4" hidden="1" x14ac:dyDescent="0.25">
      <c r="A15560" s="61" t="s">
        <v>497</v>
      </c>
      <c r="B15560" s="61" t="s">
        <v>1421</v>
      </c>
      <c r="C15560">
        <v>2007</v>
      </c>
      <c r="D15560" s="61" t="s">
        <v>2219</v>
      </c>
    </row>
    <row r="15561" spans="1:4" hidden="1" x14ac:dyDescent="0.25">
      <c r="A15561" s="61" t="s">
        <v>497</v>
      </c>
      <c r="B15561" s="61" t="s">
        <v>1421</v>
      </c>
      <c r="C15561">
        <v>2008</v>
      </c>
      <c r="D15561" s="61" t="s">
        <v>2930</v>
      </c>
    </row>
    <row r="15562" spans="1:4" hidden="1" x14ac:dyDescent="0.25">
      <c r="A15562" s="61" t="s">
        <v>497</v>
      </c>
      <c r="B15562" s="61" t="s">
        <v>1421</v>
      </c>
      <c r="C15562">
        <v>2009</v>
      </c>
      <c r="D15562" s="61" t="s">
        <v>2219</v>
      </c>
    </row>
    <row r="15563" spans="1:4" hidden="1" x14ac:dyDescent="0.25">
      <c r="A15563" s="61" t="s">
        <v>497</v>
      </c>
      <c r="B15563" s="61" t="s">
        <v>1421</v>
      </c>
      <c r="C15563">
        <v>2010</v>
      </c>
      <c r="D15563" s="61" t="s">
        <v>2214</v>
      </c>
    </row>
    <row r="15564" spans="1:4" hidden="1" x14ac:dyDescent="0.25">
      <c r="A15564" s="61" t="s">
        <v>497</v>
      </c>
      <c r="B15564" s="61" t="s">
        <v>1421</v>
      </c>
      <c r="C15564">
        <v>2011</v>
      </c>
      <c r="D15564" s="61" t="s">
        <v>2108</v>
      </c>
    </row>
    <row r="15565" spans="1:4" hidden="1" x14ac:dyDescent="0.25">
      <c r="A15565" s="61" t="s">
        <v>497</v>
      </c>
      <c r="B15565" s="61" t="s">
        <v>1421</v>
      </c>
      <c r="C15565">
        <v>2012</v>
      </c>
      <c r="D15565" s="61" t="s">
        <v>2872</v>
      </c>
    </row>
    <row r="15566" spans="1:4" hidden="1" x14ac:dyDescent="0.25">
      <c r="A15566" s="61" t="s">
        <v>497</v>
      </c>
      <c r="B15566" s="61" t="s">
        <v>1421</v>
      </c>
      <c r="C15566">
        <v>2013</v>
      </c>
      <c r="D15566" s="61" t="s">
        <v>1835</v>
      </c>
    </row>
    <row r="15567" spans="1:4" hidden="1" x14ac:dyDescent="0.25">
      <c r="A15567" s="61" t="s">
        <v>497</v>
      </c>
      <c r="B15567" s="61" t="s">
        <v>1421</v>
      </c>
      <c r="C15567">
        <v>2014</v>
      </c>
      <c r="D15567" s="61" t="s">
        <v>2898</v>
      </c>
    </row>
    <row r="15568" spans="1:4" hidden="1" x14ac:dyDescent="0.25">
      <c r="A15568" s="61" t="s">
        <v>497</v>
      </c>
      <c r="B15568" s="61" t="s">
        <v>1421</v>
      </c>
      <c r="C15568">
        <v>2015</v>
      </c>
      <c r="D15568" s="61" t="s">
        <v>2165</v>
      </c>
    </row>
    <row r="15569" spans="1:4" hidden="1" x14ac:dyDescent="0.25">
      <c r="A15569" s="61" t="s">
        <v>497</v>
      </c>
      <c r="B15569" s="61" t="s">
        <v>1421</v>
      </c>
      <c r="C15569">
        <v>2016</v>
      </c>
      <c r="D15569" s="61" t="s">
        <v>1798</v>
      </c>
    </row>
    <row r="15570" spans="1:4" hidden="1" x14ac:dyDescent="0.25">
      <c r="A15570" s="61" t="s">
        <v>497</v>
      </c>
      <c r="B15570" s="61" t="s">
        <v>1421</v>
      </c>
      <c r="C15570">
        <v>2017</v>
      </c>
      <c r="D15570" s="61" t="s">
        <v>2640</v>
      </c>
    </row>
    <row r="15571" spans="1:4" hidden="1" x14ac:dyDescent="0.25">
      <c r="A15571" s="61" t="s">
        <v>497</v>
      </c>
      <c r="B15571" s="61" t="s">
        <v>1421</v>
      </c>
      <c r="C15571">
        <v>2018</v>
      </c>
      <c r="D15571" s="61" t="s">
        <v>1840</v>
      </c>
    </row>
    <row r="15572" spans="1:4" hidden="1" x14ac:dyDescent="0.25">
      <c r="A15572" s="61" t="s">
        <v>497</v>
      </c>
      <c r="B15572" s="61" t="s">
        <v>1421</v>
      </c>
      <c r="C15572">
        <v>2019</v>
      </c>
      <c r="D15572" s="61" t="s">
        <v>1811</v>
      </c>
    </row>
    <row r="15573" spans="1:4" hidden="1" x14ac:dyDescent="0.25">
      <c r="A15573" s="61" t="s">
        <v>497</v>
      </c>
      <c r="B15573" s="61" t="s">
        <v>1421</v>
      </c>
      <c r="C15573">
        <v>2020</v>
      </c>
      <c r="D15573" s="61" t="s">
        <v>2513</v>
      </c>
    </row>
    <row r="15574" spans="1:4" hidden="1" x14ac:dyDescent="0.25">
      <c r="A15574" s="61" t="s">
        <v>497</v>
      </c>
      <c r="B15574" s="61" t="s">
        <v>1421</v>
      </c>
      <c r="C15574">
        <v>2021</v>
      </c>
      <c r="D15574" s="61" t="s">
        <v>2545</v>
      </c>
    </row>
    <row r="15575" spans="1:4" hidden="1" x14ac:dyDescent="0.25">
      <c r="A15575" s="61" t="s">
        <v>497</v>
      </c>
      <c r="B15575" s="61" t="s">
        <v>1421</v>
      </c>
      <c r="C15575">
        <v>2022</v>
      </c>
      <c r="D15575" s="61" t="s">
        <v>2912</v>
      </c>
    </row>
    <row r="15576" spans="1:4" x14ac:dyDescent="0.25">
      <c r="A15576" s="61" t="s">
        <v>497</v>
      </c>
      <c r="B15576" s="61" t="s">
        <v>1421</v>
      </c>
      <c r="C15576">
        <v>2023</v>
      </c>
      <c r="D15576" s="61">
        <v>0.71899999999999997</v>
      </c>
    </row>
    <row r="15577" spans="1:4" hidden="1" x14ac:dyDescent="0.25">
      <c r="A15577" s="61" t="s">
        <v>346</v>
      </c>
      <c r="B15577" s="61" t="s">
        <v>347</v>
      </c>
      <c r="C15577">
        <v>1789</v>
      </c>
      <c r="D15577" s="61" t="s">
        <v>2269</v>
      </c>
    </row>
    <row r="15578" spans="1:4" hidden="1" x14ac:dyDescent="0.25">
      <c r="A15578" s="61" t="s">
        <v>346</v>
      </c>
      <c r="B15578" s="61" t="s">
        <v>347</v>
      </c>
      <c r="C15578">
        <v>1790</v>
      </c>
      <c r="D15578" s="61" t="s">
        <v>2269</v>
      </c>
    </row>
    <row r="15579" spans="1:4" hidden="1" x14ac:dyDescent="0.25">
      <c r="A15579" s="61" t="s">
        <v>346</v>
      </c>
      <c r="B15579" s="61" t="s">
        <v>347</v>
      </c>
      <c r="C15579">
        <v>1791</v>
      </c>
      <c r="D15579" s="61" t="s">
        <v>2269</v>
      </c>
    </row>
    <row r="15580" spans="1:4" hidden="1" x14ac:dyDescent="0.25">
      <c r="A15580" s="61" t="s">
        <v>346</v>
      </c>
      <c r="B15580" s="61" t="s">
        <v>347</v>
      </c>
      <c r="C15580">
        <v>1792</v>
      </c>
      <c r="D15580" s="61" t="s">
        <v>2269</v>
      </c>
    </row>
    <row r="15581" spans="1:4" hidden="1" x14ac:dyDescent="0.25">
      <c r="A15581" s="61" t="s">
        <v>346</v>
      </c>
      <c r="B15581" s="61" t="s">
        <v>347</v>
      </c>
      <c r="C15581">
        <v>1793</v>
      </c>
      <c r="D15581" s="61" t="s">
        <v>2269</v>
      </c>
    </row>
    <row r="15582" spans="1:4" hidden="1" x14ac:dyDescent="0.25">
      <c r="A15582" s="61" t="s">
        <v>346</v>
      </c>
      <c r="B15582" s="61" t="s">
        <v>347</v>
      </c>
      <c r="C15582">
        <v>1794</v>
      </c>
      <c r="D15582" s="61" t="s">
        <v>2269</v>
      </c>
    </row>
    <row r="15583" spans="1:4" hidden="1" x14ac:dyDescent="0.25">
      <c r="A15583" s="61" t="s">
        <v>346</v>
      </c>
      <c r="B15583" s="61" t="s">
        <v>347</v>
      </c>
      <c r="C15583">
        <v>1795</v>
      </c>
      <c r="D15583" s="61" t="s">
        <v>2269</v>
      </c>
    </row>
    <row r="15584" spans="1:4" hidden="1" x14ac:dyDescent="0.25">
      <c r="A15584" s="61" t="s">
        <v>346</v>
      </c>
      <c r="B15584" s="61" t="s">
        <v>347</v>
      </c>
      <c r="C15584">
        <v>1796</v>
      </c>
      <c r="D15584" s="61" t="s">
        <v>2269</v>
      </c>
    </row>
    <row r="15585" spans="1:4" hidden="1" x14ac:dyDescent="0.25">
      <c r="A15585" s="61" t="s">
        <v>346</v>
      </c>
      <c r="B15585" s="61" t="s">
        <v>347</v>
      </c>
      <c r="C15585">
        <v>1797</v>
      </c>
      <c r="D15585" s="61" t="s">
        <v>2269</v>
      </c>
    </row>
    <row r="15586" spans="1:4" hidden="1" x14ac:dyDescent="0.25">
      <c r="A15586" s="61" t="s">
        <v>346</v>
      </c>
      <c r="B15586" s="61" t="s">
        <v>347</v>
      </c>
      <c r="C15586">
        <v>1798</v>
      </c>
      <c r="D15586" s="61" t="s">
        <v>2269</v>
      </c>
    </row>
    <row r="15587" spans="1:4" hidden="1" x14ac:dyDescent="0.25">
      <c r="A15587" s="61" t="s">
        <v>346</v>
      </c>
      <c r="B15587" s="61" t="s">
        <v>347</v>
      </c>
      <c r="C15587">
        <v>1799</v>
      </c>
      <c r="D15587" s="61" t="s">
        <v>2269</v>
      </c>
    </row>
    <row r="15588" spans="1:4" hidden="1" x14ac:dyDescent="0.25">
      <c r="A15588" s="61" t="s">
        <v>346</v>
      </c>
      <c r="B15588" s="61" t="s">
        <v>347</v>
      </c>
      <c r="C15588">
        <v>1800</v>
      </c>
      <c r="D15588" s="61" t="s">
        <v>2269</v>
      </c>
    </row>
    <row r="15589" spans="1:4" hidden="1" x14ac:dyDescent="0.25">
      <c r="A15589" s="61" t="s">
        <v>346</v>
      </c>
      <c r="B15589" s="61" t="s">
        <v>347</v>
      </c>
      <c r="C15589">
        <v>1801</v>
      </c>
      <c r="D15589" s="61" t="s">
        <v>2898</v>
      </c>
    </row>
    <row r="15590" spans="1:4" hidden="1" x14ac:dyDescent="0.25">
      <c r="A15590" s="61" t="s">
        <v>346</v>
      </c>
      <c r="B15590" s="61" t="s">
        <v>347</v>
      </c>
      <c r="C15590">
        <v>1802</v>
      </c>
      <c r="D15590" s="61" t="s">
        <v>2901</v>
      </c>
    </row>
    <row r="15591" spans="1:4" hidden="1" x14ac:dyDescent="0.25">
      <c r="A15591" s="61" t="s">
        <v>346</v>
      </c>
      <c r="B15591" s="61" t="s">
        <v>347</v>
      </c>
      <c r="C15591">
        <v>1803</v>
      </c>
      <c r="D15591" s="61" t="s">
        <v>2901</v>
      </c>
    </row>
    <row r="15592" spans="1:4" hidden="1" x14ac:dyDescent="0.25">
      <c r="A15592" s="61" t="s">
        <v>346</v>
      </c>
      <c r="B15592" s="61" t="s">
        <v>347</v>
      </c>
      <c r="C15592">
        <v>1804</v>
      </c>
      <c r="D15592" s="61" t="s">
        <v>2901</v>
      </c>
    </row>
    <row r="15593" spans="1:4" hidden="1" x14ac:dyDescent="0.25">
      <c r="A15593" s="61" t="s">
        <v>346</v>
      </c>
      <c r="B15593" s="61" t="s">
        <v>347</v>
      </c>
      <c r="C15593">
        <v>1805</v>
      </c>
      <c r="D15593" s="61" t="s">
        <v>2901</v>
      </c>
    </row>
    <row r="15594" spans="1:4" hidden="1" x14ac:dyDescent="0.25">
      <c r="A15594" s="61" t="s">
        <v>346</v>
      </c>
      <c r="B15594" s="61" t="s">
        <v>347</v>
      </c>
      <c r="C15594">
        <v>1806</v>
      </c>
      <c r="D15594" s="61" t="s">
        <v>2901</v>
      </c>
    </row>
    <row r="15595" spans="1:4" hidden="1" x14ac:dyDescent="0.25">
      <c r="A15595" s="61" t="s">
        <v>346</v>
      </c>
      <c r="B15595" s="61" t="s">
        <v>347</v>
      </c>
      <c r="C15595">
        <v>1807</v>
      </c>
      <c r="D15595" s="61" t="s">
        <v>2901</v>
      </c>
    </row>
    <row r="15596" spans="1:4" hidden="1" x14ac:dyDescent="0.25">
      <c r="A15596" s="61" t="s">
        <v>346</v>
      </c>
      <c r="B15596" s="61" t="s">
        <v>347</v>
      </c>
      <c r="C15596">
        <v>1808</v>
      </c>
      <c r="D15596" s="61" t="s">
        <v>2901</v>
      </c>
    </row>
    <row r="15597" spans="1:4" hidden="1" x14ac:dyDescent="0.25">
      <c r="A15597" s="61" t="s">
        <v>346</v>
      </c>
      <c r="B15597" s="61" t="s">
        <v>347</v>
      </c>
      <c r="C15597">
        <v>1809</v>
      </c>
      <c r="D15597" s="61" t="s">
        <v>2901</v>
      </c>
    </row>
    <row r="15598" spans="1:4" hidden="1" x14ac:dyDescent="0.25">
      <c r="A15598" s="61" t="s">
        <v>346</v>
      </c>
      <c r="B15598" s="61" t="s">
        <v>347</v>
      </c>
      <c r="C15598">
        <v>1810</v>
      </c>
      <c r="D15598" s="61" t="s">
        <v>2901</v>
      </c>
    </row>
    <row r="15599" spans="1:4" hidden="1" x14ac:dyDescent="0.25">
      <c r="A15599" s="61" t="s">
        <v>346</v>
      </c>
      <c r="B15599" s="61" t="s">
        <v>347</v>
      </c>
      <c r="C15599">
        <v>1811</v>
      </c>
      <c r="D15599" s="61" t="s">
        <v>2901</v>
      </c>
    </row>
    <row r="15600" spans="1:4" hidden="1" x14ac:dyDescent="0.25">
      <c r="A15600" s="61" t="s">
        <v>346</v>
      </c>
      <c r="B15600" s="61" t="s">
        <v>347</v>
      </c>
      <c r="C15600">
        <v>1812</v>
      </c>
      <c r="D15600" s="61" t="s">
        <v>2901</v>
      </c>
    </row>
    <row r="15601" spans="1:4" hidden="1" x14ac:dyDescent="0.25">
      <c r="A15601" s="61" t="s">
        <v>346</v>
      </c>
      <c r="B15601" s="61" t="s">
        <v>347</v>
      </c>
      <c r="C15601">
        <v>1813</v>
      </c>
      <c r="D15601" s="61" t="s">
        <v>2901</v>
      </c>
    </row>
    <row r="15602" spans="1:4" hidden="1" x14ac:dyDescent="0.25">
      <c r="A15602" s="61" t="s">
        <v>346</v>
      </c>
      <c r="B15602" s="61" t="s">
        <v>347</v>
      </c>
      <c r="C15602">
        <v>1814</v>
      </c>
      <c r="D15602" s="61" t="s">
        <v>2901</v>
      </c>
    </row>
    <row r="15603" spans="1:4" hidden="1" x14ac:dyDescent="0.25">
      <c r="A15603" s="61" t="s">
        <v>346</v>
      </c>
      <c r="B15603" s="61" t="s">
        <v>347</v>
      </c>
      <c r="C15603">
        <v>1815</v>
      </c>
      <c r="D15603" s="61" t="s">
        <v>2901</v>
      </c>
    </row>
    <row r="15604" spans="1:4" hidden="1" x14ac:dyDescent="0.25">
      <c r="A15604" s="61" t="s">
        <v>346</v>
      </c>
      <c r="B15604" s="61" t="s">
        <v>347</v>
      </c>
      <c r="C15604">
        <v>1816</v>
      </c>
      <c r="D15604" s="61" t="s">
        <v>2901</v>
      </c>
    </row>
    <row r="15605" spans="1:4" hidden="1" x14ac:dyDescent="0.25">
      <c r="A15605" s="61" t="s">
        <v>346</v>
      </c>
      <c r="B15605" s="61" t="s">
        <v>347</v>
      </c>
      <c r="C15605">
        <v>1817</v>
      </c>
      <c r="D15605" s="61" t="s">
        <v>2901</v>
      </c>
    </row>
    <row r="15606" spans="1:4" hidden="1" x14ac:dyDescent="0.25">
      <c r="A15606" s="61" t="s">
        <v>346</v>
      </c>
      <c r="B15606" s="61" t="s">
        <v>347</v>
      </c>
      <c r="C15606">
        <v>1818</v>
      </c>
      <c r="D15606" s="61" t="s">
        <v>2901</v>
      </c>
    </row>
    <row r="15607" spans="1:4" hidden="1" x14ac:dyDescent="0.25">
      <c r="A15607" s="61" t="s">
        <v>346</v>
      </c>
      <c r="B15607" s="61" t="s">
        <v>347</v>
      </c>
      <c r="C15607">
        <v>1819</v>
      </c>
      <c r="D15607" s="61" t="s">
        <v>563</v>
      </c>
    </row>
    <row r="15608" spans="1:4" hidden="1" x14ac:dyDescent="0.25">
      <c r="A15608" s="61" t="s">
        <v>346</v>
      </c>
      <c r="B15608" s="61" t="s">
        <v>347</v>
      </c>
      <c r="C15608">
        <v>1820</v>
      </c>
      <c r="D15608" s="61" t="s">
        <v>563</v>
      </c>
    </row>
    <row r="15609" spans="1:4" hidden="1" x14ac:dyDescent="0.25">
      <c r="A15609" s="61" t="s">
        <v>346</v>
      </c>
      <c r="B15609" s="61" t="s">
        <v>347</v>
      </c>
      <c r="C15609">
        <v>1821</v>
      </c>
      <c r="D15609" s="61" t="s">
        <v>563</v>
      </c>
    </row>
    <row r="15610" spans="1:4" hidden="1" x14ac:dyDescent="0.25">
      <c r="A15610" s="61" t="s">
        <v>346</v>
      </c>
      <c r="B15610" s="61" t="s">
        <v>347</v>
      </c>
      <c r="C15610">
        <v>1822</v>
      </c>
      <c r="D15610" s="61" t="s">
        <v>2270</v>
      </c>
    </row>
    <row r="15611" spans="1:4" hidden="1" x14ac:dyDescent="0.25">
      <c r="A15611" s="61" t="s">
        <v>346</v>
      </c>
      <c r="B15611" s="61" t="s">
        <v>347</v>
      </c>
      <c r="C15611">
        <v>1823</v>
      </c>
      <c r="D15611" s="61" t="s">
        <v>2270</v>
      </c>
    </row>
    <row r="15612" spans="1:4" hidden="1" x14ac:dyDescent="0.25">
      <c r="A15612" s="61" t="s">
        <v>346</v>
      </c>
      <c r="B15612" s="61" t="s">
        <v>347</v>
      </c>
      <c r="C15612">
        <v>1824</v>
      </c>
      <c r="D15612" s="61" t="s">
        <v>2270</v>
      </c>
    </row>
    <row r="15613" spans="1:4" hidden="1" x14ac:dyDescent="0.25">
      <c r="A15613" s="61" t="s">
        <v>346</v>
      </c>
      <c r="B15613" s="61" t="s">
        <v>347</v>
      </c>
      <c r="C15613">
        <v>1825</v>
      </c>
      <c r="D15613" s="61" t="s">
        <v>2270</v>
      </c>
    </row>
    <row r="15614" spans="1:4" hidden="1" x14ac:dyDescent="0.25">
      <c r="A15614" s="61" t="s">
        <v>346</v>
      </c>
      <c r="B15614" s="61" t="s">
        <v>347</v>
      </c>
      <c r="C15614">
        <v>1826</v>
      </c>
      <c r="D15614" s="61" t="s">
        <v>2270</v>
      </c>
    </row>
    <row r="15615" spans="1:4" hidden="1" x14ac:dyDescent="0.25">
      <c r="A15615" s="61" t="s">
        <v>346</v>
      </c>
      <c r="B15615" s="61" t="s">
        <v>347</v>
      </c>
      <c r="C15615">
        <v>1827</v>
      </c>
      <c r="D15615" s="61" t="s">
        <v>2270</v>
      </c>
    </row>
    <row r="15616" spans="1:4" hidden="1" x14ac:dyDescent="0.25">
      <c r="A15616" s="61" t="s">
        <v>346</v>
      </c>
      <c r="B15616" s="61" t="s">
        <v>347</v>
      </c>
      <c r="C15616">
        <v>1828</v>
      </c>
      <c r="D15616" s="61" t="s">
        <v>2270</v>
      </c>
    </row>
    <row r="15617" spans="1:4" hidden="1" x14ac:dyDescent="0.25">
      <c r="A15617" s="61" t="s">
        <v>346</v>
      </c>
      <c r="B15617" s="61" t="s">
        <v>347</v>
      </c>
      <c r="C15617">
        <v>1829</v>
      </c>
      <c r="D15617" s="61" t="s">
        <v>2270</v>
      </c>
    </row>
    <row r="15618" spans="1:4" hidden="1" x14ac:dyDescent="0.25">
      <c r="A15618" s="61" t="s">
        <v>346</v>
      </c>
      <c r="B15618" s="61" t="s">
        <v>347</v>
      </c>
      <c r="C15618">
        <v>1830</v>
      </c>
      <c r="D15618" s="61" t="s">
        <v>2270</v>
      </c>
    </row>
    <row r="15619" spans="1:4" hidden="1" x14ac:dyDescent="0.25">
      <c r="A15619" s="61" t="s">
        <v>346</v>
      </c>
      <c r="B15619" s="61" t="s">
        <v>347</v>
      </c>
      <c r="C15619">
        <v>1831</v>
      </c>
      <c r="D15619" s="61" t="s">
        <v>2270</v>
      </c>
    </row>
    <row r="15620" spans="1:4" hidden="1" x14ac:dyDescent="0.25">
      <c r="A15620" s="61" t="s">
        <v>346</v>
      </c>
      <c r="B15620" s="61" t="s">
        <v>347</v>
      </c>
      <c r="C15620">
        <v>1832</v>
      </c>
      <c r="D15620" s="61" t="s">
        <v>2270</v>
      </c>
    </row>
    <row r="15621" spans="1:4" hidden="1" x14ac:dyDescent="0.25">
      <c r="A15621" s="61" t="s">
        <v>346</v>
      </c>
      <c r="B15621" s="61" t="s">
        <v>347</v>
      </c>
      <c r="C15621">
        <v>1833</v>
      </c>
      <c r="D15621" s="61" t="s">
        <v>2270</v>
      </c>
    </row>
    <row r="15622" spans="1:4" hidden="1" x14ac:dyDescent="0.25">
      <c r="A15622" s="61" t="s">
        <v>346</v>
      </c>
      <c r="B15622" s="61" t="s">
        <v>347</v>
      </c>
      <c r="C15622">
        <v>1834</v>
      </c>
      <c r="D15622" s="61" t="s">
        <v>2270</v>
      </c>
    </row>
    <row r="15623" spans="1:4" hidden="1" x14ac:dyDescent="0.25">
      <c r="A15623" s="61" t="s">
        <v>346</v>
      </c>
      <c r="B15623" s="61" t="s">
        <v>347</v>
      </c>
      <c r="C15623">
        <v>1835</v>
      </c>
      <c r="D15623" s="61" t="s">
        <v>2270</v>
      </c>
    </row>
    <row r="15624" spans="1:4" hidden="1" x14ac:dyDescent="0.25">
      <c r="A15624" s="61" t="s">
        <v>346</v>
      </c>
      <c r="B15624" s="61" t="s">
        <v>347</v>
      </c>
      <c r="C15624">
        <v>1836</v>
      </c>
      <c r="D15624" s="61" t="s">
        <v>2270</v>
      </c>
    </row>
    <row r="15625" spans="1:4" hidden="1" x14ac:dyDescent="0.25">
      <c r="A15625" s="61" t="s">
        <v>346</v>
      </c>
      <c r="B15625" s="61" t="s">
        <v>347</v>
      </c>
      <c r="C15625">
        <v>1837</v>
      </c>
      <c r="D15625" s="61" t="s">
        <v>2270</v>
      </c>
    </row>
    <row r="15626" spans="1:4" hidden="1" x14ac:dyDescent="0.25">
      <c r="A15626" s="61" t="s">
        <v>346</v>
      </c>
      <c r="B15626" s="61" t="s">
        <v>347</v>
      </c>
      <c r="C15626">
        <v>1838</v>
      </c>
      <c r="D15626" s="61" t="s">
        <v>2270</v>
      </c>
    </row>
    <row r="15627" spans="1:4" hidden="1" x14ac:dyDescent="0.25">
      <c r="A15627" s="61" t="s">
        <v>346</v>
      </c>
      <c r="B15627" s="61" t="s">
        <v>347</v>
      </c>
      <c r="C15627">
        <v>1839</v>
      </c>
      <c r="D15627" s="61" t="s">
        <v>2270</v>
      </c>
    </row>
    <row r="15628" spans="1:4" hidden="1" x14ac:dyDescent="0.25">
      <c r="A15628" s="61" t="s">
        <v>346</v>
      </c>
      <c r="B15628" s="61" t="s">
        <v>347</v>
      </c>
      <c r="C15628">
        <v>1840</v>
      </c>
      <c r="D15628" s="61" t="s">
        <v>2270</v>
      </c>
    </row>
    <row r="15629" spans="1:4" hidden="1" x14ac:dyDescent="0.25">
      <c r="A15629" s="61" t="s">
        <v>346</v>
      </c>
      <c r="B15629" s="61" t="s">
        <v>347</v>
      </c>
      <c r="C15629">
        <v>1841</v>
      </c>
      <c r="D15629" s="61" t="s">
        <v>2270</v>
      </c>
    </row>
    <row r="15630" spans="1:4" hidden="1" x14ac:dyDescent="0.25">
      <c r="A15630" s="61" t="s">
        <v>346</v>
      </c>
      <c r="B15630" s="61" t="s">
        <v>347</v>
      </c>
      <c r="C15630">
        <v>1842</v>
      </c>
      <c r="D15630" s="61" t="s">
        <v>2270</v>
      </c>
    </row>
    <row r="15631" spans="1:4" hidden="1" x14ac:dyDescent="0.25">
      <c r="A15631" s="61" t="s">
        <v>346</v>
      </c>
      <c r="B15631" s="61" t="s">
        <v>347</v>
      </c>
      <c r="C15631">
        <v>1843</v>
      </c>
      <c r="D15631" s="61" t="s">
        <v>2270</v>
      </c>
    </row>
    <row r="15632" spans="1:4" hidden="1" x14ac:dyDescent="0.25">
      <c r="A15632" s="61" t="s">
        <v>346</v>
      </c>
      <c r="B15632" s="61" t="s">
        <v>347</v>
      </c>
      <c r="C15632">
        <v>1844</v>
      </c>
      <c r="D15632" s="61" t="s">
        <v>2270</v>
      </c>
    </row>
    <row r="15633" spans="1:4" hidden="1" x14ac:dyDescent="0.25">
      <c r="A15633" s="61" t="s">
        <v>346</v>
      </c>
      <c r="B15633" s="61" t="s">
        <v>347</v>
      </c>
      <c r="C15633">
        <v>1845</v>
      </c>
      <c r="D15633" s="61" t="s">
        <v>2270</v>
      </c>
    </row>
    <row r="15634" spans="1:4" hidden="1" x14ac:dyDescent="0.25">
      <c r="A15634" s="61" t="s">
        <v>346</v>
      </c>
      <c r="B15634" s="61" t="s">
        <v>347</v>
      </c>
      <c r="C15634">
        <v>1846</v>
      </c>
      <c r="D15634" s="61" t="s">
        <v>2270</v>
      </c>
    </row>
    <row r="15635" spans="1:4" hidden="1" x14ac:dyDescent="0.25">
      <c r="A15635" s="61" t="s">
        <v>346</v>
      </c>
      <c r="B15635" s="61" t="s">
        <v>347</v>
      </c>
      <c r="C15635">
        <v>1847</v>
      </c>
      <c r="D15635" s="61" t="s">
        <v>2270</v>
      </c>
    </row>
    <row r="15636" spans="1:4" hidden="1" x14ac:dyDescent="0.25">
      <c r="A15636" s="61" t="s">
        <v>346</v>
      </c>
      <c r="B15636" s="61" t="s">
        <v>347</v>
      </c>
      <c r="C15636">
        <v>1848</v>
      </c>
      <c r="D15636" s="61" t="s">
        <v>2270</v>
      </c>
    </row>
    <row r="15637" spans="1:4" hidden="1" x14ac:dyDescent="0.25">
      <c r="A15637" s="61" t="s">
        <v>346</v>
      </c>
      <c r="B15637" s="61" t="s">
        <v>347</v>
      </c>
      <c r="C15637">
        <v>1849</v>
      </c>
      <c r="D15637" s="61" t="s">
        <v>2270</v>
      </c>
    </row>
    <row r="15638" spans="1:4" hidden="1" x14ac:dyDescent="0.25">
      <c r="A15638" s="61" t="s">
        <v>346</v>
      </c>
      <c r="B15638" s="61" t="s">
        <v>347</v>
      </c>
      <c r="C15638">
        <v>1850</v>
      </c>
      <c r="D15638" s="61" t="s">
        <v>2270</v>
      </c>
    </row>
    <row r="15639" spans="1:4" hidden="1" x14ac:dyDescent="0.25">
      <c r="A15639" s="61" t="s">
        <v>346</v>
      </c>
      <c r="B15639" s="61" t="s">
        <v>347</v>
      </c>
      <c r="C15639">
        <v>1851</v>
      </c>
      <c r="D15639" s="61" t="s">
        <v>2270</v>
      </c>
    </row>
    <row r="15640" spans="1:4" hidden="1" x14ac:dyDescent="0.25">
      <c r="A15640" s="61" t="s">
        <v>346</v>
      </c>
      <c r="B15640" s="61" t="s">
        <v>347</v>
      </c>
      <c r="C15640">
        <v>1852</v>
      </c>
      <c r="D15640" s="61" t="s">
        <v>2270</v>
      </c>
    </row>
    <row r="15641" spans="1:4" hidden="1" x14ac:dyDescent="0.25">
      <c r="A15641" s="61" t="s">
        <v>346</v>
      </c>
      <c r="B15641" s="61" t="s">
        <v>347</v>
      </c>
      <c r="C15641">
        <v>1853</v>
      </c>
      <c r="D15641" s="61" t="s">
        <v>2270</v>
      </c>
    </row>
    <row r="15642" spans="1:4" hidden="1" x14ac:dyDescent="0.25">
      <c r="A15642" s="61" t="s">
        <v>346</v>
      </c>
      <c r="B15642" s="61" t="s">
        <v>347</v>
      </c>
      <c r="C15642">
        <v>1854</v>
      </c>
      <c r="D15642" s="61" t="s">
        <v>2270</v>
      </c>
    </row>
    <row r="15643" spans="1:4" hidden="1" x14ac:dyDescent="0.25">
      <c r="A15643" s="61" t="s">
        <v>346</v>
      </c>
      <c r="B15643" s="61" t="s">
        <v>347</v>
      </c>
      <c r="C15643">
        <v>1855</v>
      </c>
      <c r="D15643" s="61" t="s">
        <v>2270</v>
      </c>
    </row>
    <row r="15644" spans="1:4" hidden="1" x14ac:dyDescent="0.25">
      <c r="A15644" s="61" t="s">
        <v>346</v>
      </c>
      <c r="B15644" s="61" t="s">
        <v>347</v>
      </c>
      <c r="C15644">
        <v>1856</v>
      </c>
      <c r="D15644" s="61" t="s">
        <v>2270</v>
      </c>
    </row>
    <row r="15645" spans="1:4" hidden="1" x14ac:dyDescent="0.25">
      <c r="A15645" s="61" t="s">
        <v>346</v>
      </c>
      <c r="B15645" s="61" t="s">
        <v>347</v>
      </c>
      <c r="C15645">
        <v>1857</v>
      </c>
      <c r="D15645" s="61" t="s">
        <v>2270</v>
      </c>
    </row>
    <row r="15646" spans="1:4" hidden="1" x14ac:dyDescent="0.25">
      <c r="A15646" s="61" t="s">
        <v>346</v>
      </c>
      <c r="B15646" s="61" t="s">
        <v>347</v>
      </c>
      <c r="C15646">
        <v>1858</v>
      </c>
      <c r="D15646" s="61" t="s">
        <v>2270</v>
      </c>
    </row>
    <row r="15647" spans="1:4" hidden="1" x14ac:dyDescent="0.25">
      <c r="A15647" s="61" t="s">
        <v>346</v>
      </c>
      <c r="B15647" s="61" t="s">
        <v>347</v>
      </c>
      <c r="C15647">
        <v>1859</v>
      </c>
      <c r="D15647" s="61" t="s">
        <v>2270</v>
      </c>
    </row>
    <row r="15648" spans="1:4" hidden="1" x14ac:dyDescent="0.25">
      <c r="A15648" s="61" t="s">
        <v>346</v>
      </c>
      <c r="B15648" s="61" t="s">
        <v>347</v>
      </c>
      <c r="C15648">
        <v>1860</v>
      </c>
      <c r="D15648" s="61" t="s">
        <v>2270</v>
      </c>
    </row>
    <row r="15649" spans="1:4" hidden="1" x14ac:dyDescent="0.25">
      <c r="A15649" s="61" t="s">
        <v>346</v>
      </c>
      <c r="B15649" s="61" t="s">
        <v>347</v>
      </c>
      <c r="C15649">
        <v>1861</v>
      </c>
      <c r="D15649" s="61" t="s">
        <v>2270</v>
      </c>
    </row>
    <row r="15650" spans="1:4" hidden="1" x14ac:dyDescent="0.25">
      <c r="A15650" s="61" t="s">
        <v>346</v>
      </c>
      <c r="B15650" s="61" t="s">
        <v>347</v>
      </c>
      <c r="C15650">
        <v>1862</v>
      </c>
      <c r="D15650" s="61" t="s">
        <v>2270</v>
      </c>
    </row>
    <row r="15651" spans="1:4" hidden="1" x14ac:dyDescent="0.25">
      <c r="A15651" s="61" t="s">
        <v>346</v>
      </c>
      <c r="B15651" s="61" t="s">
        <v>347</v>
      </c>
      <c r="C15651">
        <v>1863</v>
      </c>
      <c r="D15651" s="61" t="s">
        <v>2270</v>
      </c>
    </row>
    <row r="15652" spans="1:4" hidden="1" x14ac:dyDescent="0.25">
      <c r="A15652" s="61" t="s">
        <v>346</v>
      </c>
      <c r="B15652" s="61" t="s">
        <v>347</v>
      </c>
      <c r="C15652">
        <v>1864</v>
      </c>
      <c r="D15652" s="61" t="s">
        <v>2270</v>
      </c>
    </row>
    <row r="15653" spans="1:4" hidden="1" x14ac:dyDescent="0.25">
      <c r="A15653" s="61" t="s">
        <v>346</v>
      </c>
      <c r="B15653" s="61" t="s">
        <v>347</v>
      </c>
      <c r="C15653">
        <v>1865</v>
      </c>
      <c r="D15653" s="61" t="s">
        <v>2270</v>
      </c>
    </row>
    <row r="15654" spans="1:4" hidden="1" x14ac:dyDescent="0.25">
      <c r="A15654" s="61" t="s">
        <v>346</v>
      </c>
      <c r="B15654" s="61" t="s">
        <v>347</v>
      </c>
      <c r="C15654">
        <v>1866</v>
      </c>
      <c r="D15654" s="61" t="s">
        <v>2270</v>
      </c>
    </row>
    <row r="15655" spans="1:4" hidden="1" x14ac:dyDescent="0.25">
      <c r="A15655" s="61" t="s">
        <v>346</v>
      </c>
      <c r="B15655" s="61" t="s">
        <v>347</v>
      </c>
      <c r="C15655">
        <v>1867</v>
      </c>
      <c r="D15655" s="61" t="s">
        <v>2270</v>
      </c>
    </row>
    <row r="15656" spans="1:4" hidden="1" x14ac:dyDescent="0.25">
      <c r="A15656" s="61" t="s">
        <v>346</v>
      </c>
      <c r="B15656" s="61" t="s">
        <v>347</v>
      </c>
      <c r="C15656">
        <v>1868</v>
      </c>
      <c r="D15656" s="61" t="s">
        <v>2270</v>
      </c>
    </row>
    <row r="15657" spans="1:4" hidden="1" x14ac:dyDescent="0.25">
      <c r="A15657" s="61" t="s">
        <v>346</v>
      </c>
      <c r="B15657" s="61" t="s">
        <v>347</v>
      </c>
      <c r="C15657">
        <v>1869</v>
      </c>
      <c r="D15657" s="61" t="s">
        <v>2270</v>
      </c>
    </row>
    <row r="15658" spans="1:4" hidden="1" x14ac:dyDescent="0.25">
      <c r="A15658" s="61" t="s">
        <v>346</v>
      </c>
      <c r="B15658" s="61" t="s">
        <v>347</v>
      </c>
      <c r="C15658">
        <v>1870</v>
      </c>
      <c r="D15658" s="61" t="s">
        <v>2270</v>
      </c>
    </row>
    <row r="15659" spans="1:4" hidden="1" x14ac:dyDescent="0.25">
      <c r="A15659" s="61" t="s">
        <v>346</v>
      </c>
      <c r="B15659" s="61" t="s">
        <v>347</v>
      </c>
      <c r="C15659">
        <v>1871</v>
      </c>
      <c r="D15659" s="61" t="s">
        <v>2270</v>
      </c>
    </row>
    <row r="15660" spans="1:4" hidden="1" x14ac:dyDescent="0.25">
      <c r="A15660" s="61" t="s">
        <v>346</v>
      </c>
      <c r="B15660" s="61" t="s">
        <v>347</v>
      </c>
      <c r="C15660">
        <v>1872</v>
      </c>
      <c r="D15660" s="61" t="s">
        <v>2270</v>
      </c>
    </row>
    <row r="15661" spans="1:4" hidden="1" x14ac:dyDescent="0.25">
      <c r="A15661" s="61" t="s">
        <v>346</v>
      </c>
      <c r="B15661" s="61" t="s">
        <v>347</v>
      </c>
      <c r="C15661">
        <v>1873</v>
      </c>
      <c r="D15661" s="61" t="s">
        <v>2270</v>
      </c>
    </row>
    <row r="15662" spans="1:4" hidden="1" x14ac:dyDescent="0.25">
      <c r="A15662" s="61" t="s">
        <v>346</v>
      </c>
      <c r="B15662" s="61" t="s">
        <v>347</v>
      </c>
      <c r="C15662">
        <v>1874</v>
      </c>
      <c r="D15662" s="61" t="s">
        <v>2270</v>
      </c>
    </row>
    <row r="15663" spans="1:4" hidden="1" x14ac:dyDescent="0.25">
      <c r="A15663" s="61" t="s">
        <v>346</v>
      </c>
      <c r="B15663" s="61" t="s">
        <v>347</v>
      </c>
      <c r="C15663">
        <v>1875</v>
      </c>
      <c r="D15663" s="61" t="s">
        <v>2270</v>
      </c>
    </row>
    <row r="15664" spans="1:4" hidden="1" x14ac:dyDescent="0.25">
      <c r="A15664" s="61" t="s">
        <v>346</v>
      </c>
      <c r="B15664" s="61" t="s">
        <v>347</v>
      </c>
      <c r="C15664">
        <v>1876</v>
      </c>
      <c r="D15664" s="61" t="s">
        <v>2270</v>
      </c>
    </row>
    <row r="15665" spans="1:4" hidden="1" x14ac:dyDescent="0.25">
      <c r="A15665" s="61" t="s">
        <v>346</v>
      </c>
      <c r="B15665" s="61" t="s">
        <v>347</v>
      </c>
      <c r="C15665">
        <v>1877</v>
      </c>
      <c r="D15665" s="61" t="s">
        <v>2270</v>
      </c>
    </row>
    <row r="15666" spans="1:4" hidden="1" x14ac:dyDescent="0.25">
      <c r="A15666" s="61" t="s">
        <v>346</v>
      </c>
      <c r="B15666" s="61" t="s">
        <v>347</v>
      </c>
      <c r="C15666">
        <v>1878</v>
      </c>
      <c r="D15666" s="61" t="s">
        <v>2270</v>
      </c>
    </row>
    <row r="15667" spans="1:4" hidden="1" x14ac:dyDescent="0.25">
      <c r="A15667" s="61" t="s">
        <v>346</v>
      </c>
      <c r="B15667" s="61" t="s">
        <v>347</v>
      </c>
      <c r="C15667">
        <v>1879</v>
      </c>
      <c r="D15667" s="61" t="s">
        <v>2270</v>
      </c>
    </row>
    <row r="15668" spans="1:4" hidden="1" x14ac:dyDescent="0.25">
      <c r="A15668" s="61" t="s">
        <v>346</v>
      </c>
      <c r="B15668" s="61" t="s">
        <v>347</v>
      </c>
      <c r="C15668">
        <v>1880</v>
      </c>
      <c r="D15668" s="61" t="s">
        <v>2270</v>
      </c>
    </row>
    <row r="15669" spans="1:4" hidden="1" x14ac:dyDescent="0.25">
      <c r="A15669" s="61" t="s">
        <v>346</v>
      </c>
      <c r="B15669" s="61" t="s">
        <v>347</v>
      </c>
      <c r="C15669">
        <v>1881</v>
      </c>
      <c r="D15669" s="61" t="s">
        <v>2270</v>
      </c>
    </row>
    <row r="15670" spans="1:4" hidden="1" x14ac:dyDescent="0.25">
      <c r="A15670" s="61" t="s">
        <v>346</v>
      </c>
      <c r="B15670" s="61" t="s">
        <v>347</v>
      </c>
      <c r="C15670">
        <v>1882</v>
      </c>
      <c r="D15670" s="61" t="s">
        <v>2270</v>
      </c>
    </row>
    <row r="15671" spans="1:4" hidden="1" x14ac:dyDescent="0.25">
      <c r="A15671" s="61" t="s">
        <v>346</v>
      </c>
      <c r="B15671" s="61" t="s">
        <v>347</v>
      </c>
      <c r="C15671">
        <v>1883</v>
      </c>
      <c r="D15671" s="61" t="s">
        <v>2270</v>
      </c>
    </row>
    <row r="15672" spans="1:4" hidden="1" x14ac:dyDescent="0.25">
      <c r="A15672" s="61" t="s">
        <v>346</v>
      </c>
      <c r="B15672" s="61" t="s">
        <v>347</v>
      </c>
      <c r="C15672">
        <v>1884</v>
      </c>
      <c r="D15672" s="61" t="s">
        <v>2270</v>
      </c>
    </row>
    <row r="15673" spans="1:4" hidden="1" x14ac:dyDescent="0.25">
      <c r="A15673" s="61" t="s">
        <v>346</v>
      </c>
      <c r="B15673" s="61" t="s">
        <v>347</v>
      </c>
      <c r="C15673">
        <v>1885</v>
      </c>
      <c r="D15673" s="61" t="s">
        <v>2270</v>
      </c>
    </row>
    <row r="15674" spans="1:4" hidden="1" x14ac:dyDescent="0.25">
      <c r="A15674" s="61" t="s">
        <v>346</v>
      </c>
      <c r="B15674" s="61" t="s">
        <v>347</v>
      </c>
      <c r="C15674">
        <v>1886</v>
      </c>
      <c r="D15674" s="61" t="s">
        <v>2270</v>
      </c>
    </row>
    <row r="15675" spans="1:4" hidden="1" x14ac:dyDescent="0.25">
      <c r="A15675" s="61" t="s">
        <v>346</v>
      </c>
      <c r="B15675" s="61" t="s">
        <v>347</v>
      </c>
      <c r="C15675">
        <v>1887</v>
      </c>
      <c r="D15675" s="61" t="s">
        <v>2270</v>
      </c>
    </row>
    <row r="15676" spans="1:4" hidden="1" x14ac:dyDescent="0.25">
      <c r="A15676" s="61" t="s">
        <v>346</v>
      </c>
      <c r="B15676" s="61" t="s">
        <v>347</v>
      </c>
      <c r="C15676">
        <v>1888</v>
      </c>
      <c r="D15676" s="61" t="s">
        <v>2270</v>
      </c>
    </row>
    <row r="15677" spans="1:4" hidden="1" x14ac:dyDescent="0.25">
      <c r="A15677" s="61" t="s">
        <v>346</v>
      </c>
      <c r="B15677" s="61" t="s">
        <v>347</v>
      </c>
      <c r="C15677">
        <v>1889</v>
      </c>
      <c r="D15677" s="61" t="s">
        <v>2270</v>
      </c>
    </row>
    <row r="15678" spans="1:4" hidden="1" x14ac:dyDescent="0.25">
      <c r="A15678" s="61" t="s">
        <v>346</v>
      </c>
      <c r="B15678" s="61" t="s">
        <v>347</v>
      </c>
      <c r="C15678">
        <v>1890</v>
      </c>
      <c r="D15678" s="61" t="s">
        <v>2270</v>
      </c>
    </row>
    <row r="15679" spans="1:4" hidden="1" x14ac:dyDescent="0.25">
      <c r="A15679" s="61" t="s">
        <v>346</v>
      </c>
      <c r="B15679" s="61" t="s">
        <v>347</v>
      </c>
      <c r="C15679">
        <v>1891</v>
      </c>
      <c r="D15679" s="61" t="s">
        <v>2270</v>
      </c>
    </row>
    <row r="15680" spans="1:4" hidden="1" x14ac:dyDescent="0.25">
      <c r="A15680" s="61" t="s">
        <v>346</v>
      </c>
      <c r="B15680" s="61" t="s">
        <v>347</v>
      </c>
      <c r="C15680">
        <v>1892</v>
      </c>
      <c r="D15680" s="61" t="s">
        <v>2270</v>
      </c>
    </row>
    <row r="15681" spans="1:4" hidden="1" x14ac:dyDescent="0.25">
      <c r="A15681" s="61" t="s">
        <v>346</v>
      </c>
      <c r="B15681" s="61" t="s">
        <v>347</v>
      </c>
      <c r="C15681">
        <v>1893</v>
      </c>
      <c r="D15681" s="61" t="s">
        <v>2270</v>
      </c>
    </row>
    <row r="15682" spans="1:4" hidden="1" x14ac:dyDescent="0.25">
      <c r="A15682" s="61" t="s">
        <v>346</v>
      </c>
      <c r="B15682" s="61" t="s">
        <v>347</v>
      </c>
      <c r="C15682">
        <v>1894</v>
      </c>
      <c r="D15682" s="61" t="s">
        <v>2270</v>
      </c>
    </row>
    <row r="15683" spans="1:4" hidden="1" x14ac:dyDescent="0.25">
      <c r="A15683" s="61" t="s">
        <v>346</v>
      </c>
      <c r="B15683" s="61" t="s">
        <v>347</v>
      </c>
      <c r="C15683">
        <v>1895</v>
      </c>
      <c r="D15683" s="61" t="s">
        <v>2270</v>
      </c>
    </row>
    <row r="15684" spans="1:4" hidden="1" x14ac:dyDescent="0.25">
      <c r="A15684" s="61" t="s">
        <v>346</v>
      </c>
      <c r="B15684" s="61" t="s">
        <v>347</v>
      </c>
      <c r="C15684">
        <v>1896</v>
      </c>
      <c r="D15684" s="61" t="s">
        <v>2942</v>
      </c>
    </row>
    <row r="15685" spans="1:4" hidden="1" x14ac:dyDescent="0.25">
      <c r="A15685" s="61" t="s">
        <v>346</v>
      </c>
      <c r="B15685" s="61" t="s">
        <v>347</v>
      </c>
      <c r="C15685">
        <v>1897</v>
      </c>
      <c r="D15685" s="61" t="s">
        <v>2942</v>
      </c>
    </row>
    <row r="15686" spans="1:4" hidden="1" x14ac:dyDescent="0.25">
      <c r="A15686" s="61" t="s">
        <v>346</v>
      </c>
      <c r="B15686" s="61" t="s">
        <v>347</v>
      </c>
      <c r="C15686">
        <v>1898</v>
      </c>
      <c r="D15686" s="61" t="s">
        <v>2942</v>
      </c>
    </row>
    <row r="15687" spans="1:4" hidden="1" x14ac:dyDescent="0.25">
      <c r="A15687" s="61" t="s">
        <v>346</v>
      </c>
      <c r="B15687" s="61" t="s">
        <v>347</v>
      </c>
      <c r="C15687">
        <v>1899</v>
      </c>
      <c r="D15687" s="61" t="s">
        <v>2942</v>
      </c>
    </row>
    <row r="15688" spans="1:4" hidden="1" x14ac:dyDescent="0.25">
      <c r="A15688" s="61" t="s">
        <v>346</v>
      </c>
      <c r="B15688" s="61" t="s">
        <v>347</v>
      </c>
      <c r="C15688">
        <v>1900</v>
      </c>
      <c r="D15688" s="61" t="s">
        <v>2430</v>
      </c>
    </row>
    <row r="15689" spans="1:4" hidden="1" x14ac:dyDescent="0.25">
      <c r="A15689" s="61" t="s">
        <v>346</v>
      </c>
      <c r="B15689" s="61" t="s">
        <v>347</v>
      </c>
      <c r="C15689">
        <v>1901</v>
      </c>
      <c r="D15689" s="61" t="s">
        <v>2430</v>
      </c>
    </row>
    <row r="15690" spans="1:4" hidden="1" x14ac:dyDescent="0.25">
      <c r="A15690" s="61" t="s">
        <v>346</v>
      </c>
      <c r="B15690" s="61" t="s">
        <v>347</v>
      </c>
      <c r="C15690">
        <v>1902</v>
      </c>
      <c r="D15690" s="61" t="s">
        <v>2430</v>
      </c>
    </row>
    <row r="15691" spans="1:4" hidden="1" x14ac:dyDescent="0.25">
      <c r="A15691" s="61" t="s">
        <v>346</v>
      </c>
      <c r="B15691" s="61" t="s">
        <v>347</v>
      </c>
      <c r="C15691">
        <v>1903</v>
      </c>
      <c r="D15691" s="61" t="s">
        <v>2430</v>
      </c>
    </row>
    <row r="15692" spans="1:4" hidden="1" x14ac:dyDescent="0.25">
      <c r="A15692" s="61" t="s">
        <v>346</v>
      </c>
      <c r="B15692" s="61" t="s">
        <v>347</v>
      </c>
      <c r="C15692">
        <v>1904</v>
      </c>
      <c r="D15692" s="61" t="s">
        <v>2430</v>
      </c>
    </row>
    <row r="15693" spans="1:4" hidden="1" x14ac:dyDescent="0.25">
      <c r="A15693" s="61" t="s">
        <v>346</v>
      </c>
      <c r="B15693" s="61" t="s">
        <v>347</v>
      </c>
      <c r="C15693">
        <v>1905</v>
      </c>
      <c r="D15693" s="61" t="s">
        <v>2430</v>
      </c>
    </row>
    <row r="15694" spans="1:4" hidden="1" x14ac:dyDescent="0.25">
      <c r="A15694" s="61" t="s">
        <v>346</v>
      </c>
      <c r="B15694" s="61" t="s">
        <v>347</v>
      </c>
      <c r="C15694">
        <v>1906</v>
      </c>
      <c r="D15694" s="61" t="s">
        <v>2430</v>
      </c>
    </row>
    <row r="15695" spans="1:4" hidden="1" x14ac:dyDescent="0.25">
      <c r="A15695" s="61" t="s">
        <v>346</v>
      </c>
      <c r="B15695" s="61" t="s">
        <v>347</v>
      </c>
      <c r="C15695">
        <v>1907</v>
      </c>
      <c r="D15695" s="61" t="s">
        <v>2430</v>
      </c>
    </row>
    <row r="15696" spans="1:4" hidden="1" x14ac:dyDescent="0.25">
      <c r="A15696" s="61" t="s">
        <v>346</v>
      </c>
      <c r="B15696" s="61" t="s">
        <v>347</v>
      </c>
      <c r="C15696">
        <v>1908</v>
      </c>
      <c r="D15696" s="61" t="s">
        <v>2430</v>
      </c>
    </row>
    <row r="15697" spans="1:4" hidden="1" x14ac:dyDescent="0.25">
      <c r="A15697" s="61" t="s">
        <v>346</v>
      </c>
      <c r="B15697" s="61" t="s">
        <v>347</v>
      </c>
      <c r="C15697">
        <v>1909</v>
      </c>
      <c r="D15697" s="61" t="s">
        <v>2430</v>
      </c>
    </row>
    <row r="15698" spans="1:4" hidden="1" x14ac:dyDescent="0.25">
      <c r="A15698" s="61" t="s">
        <v>346</v>
      </c>
      <c r="B15698" s="61" t="s">
        <v>347</v>
      </c>
      <c r="C15698">
        <v>1910</v>
      </c>
      <c r="D15698" s="61" t="s">
        <v>2942</v>
      </c>
    </row>
    <row r="15699" spans="1:4" hidden="1" x14ac:dyDescent="0.25">
      <c r="A15699" s="61" t="s">
        <v>346</v>
      </c>
      <c r="B15699" s="61" t="s">
        <v>347</v>
      </c>
      <c r="C15699">
        <v>1911</v>
      </c>
      <c r="D15699" s="61" t="s">
        <v>2942</v>
      </c>
    </row>
    <row r="15700" spans="1:4" hidden="1" x14ac:dyDescent="0.25">
      <c r="A15700" s="61" t="s">
        <v>346</v>
      </c>
      <c r="B15700" s="61" t="s">
        <v>347</v>
      </c>
      <c r="C15700">
        <v>1912</v>
      </c>
      <c r="D15700" s="61" t="s">
        <v>2942</v>
      </c>
    </row>
    <row r="15701" spans="1:4" hidden="1" x14ac:dyDescent="0.25">
      <c r="A15701" s="61" t="s">
        <v>346</v>
      </c>
      <c r="B15701" s="61" t="s">
        <v>347</v>
      </c>
      <c r="C15701">
        <v>1913</v>
      </c>
      <c r="D15701" s="61" t="s">
        <v>2942</v>
      </c>
    </row>
    <row r="15702" spans="1:4" hidden="1" x14ac:dyDescent="0.25">
      <c r="A15702" s="61" t="s">
        <v>346</v>
      </c>
      <c r="B15702" s="61" t="s">
        <v>347</v>
      </c>
      <c r="C15702">
        <v>1914</v>
      </c>
      <c r="D15702" s="61" t="s">
        <v>2942</v>
      </c>
    </row>
    <row r="15703" spans="1:4" hidden="1" x14ac:dyDescent="0.25">
      <c r="A15703" s="61" t="s">
        <v>346</v>
      </c>
      <c r="B15703" s="61" t="s">
        <v>347</v>
      </c>
      <c r="C15703">
        <v>1915</v>
      </c>
      <c r="D15703" s="61" t="s">
        <v>2942</v>
      </c>
    </row>
    <row r="15704" spans="1:4" hidden="1" x14ac:dyDescent="0.25">
      <c r="A15704" s="61" t="s">
        <v>346</v>
      </c>
      <c r="B15704" s="61" t="s">
        <v>347</v>
      </c>
      <c r="C15704">
        <v>1916</v>
      </c>
      <c r="D15704" s="61" t="s">
        <v>2942</v>
      </c>
    </row>
    <row r="15705" spans="1:4" hidden="1" x14ac:dyDescent="0.25">
      <c r="A15705" s="61" t="s">
        <v>346</v>
      </c>
      <c r="B15705" s="61" t="s">
        <v>347</v>
      </c>
      <c r="C15705">
        <v>1917</v>
      </c>
      <c r="D15705" s="61" t="s">
        <v>2942</v>
      </c>
    </row>
    <row r="15706" spans="1:4" hidden="1" x14ac:dyDescent="0.25">
      <c r="A15706" s="61" t="s">
        <v>346</v>
      </c>
      <c r="B15706" s="61" t="s">
        <v>347</v>
      </c>
      <c r="C15706">
        <v>1918</v>
      </c>
      <c r="D15706" s="61" t="s">
        <v>2942</v>
      </c>
    </row>
    <row r="15707" spans="1:4" hidden="1" x14ac:dyDescent="0.25">
      <c r="A15707" s="61" t="s">
        <v>346</v>
      </c>
      <c r="B15707" s="61" t="s">
        <v>347</v>
      </c>
      <c r="C15707">
        <v>1919</v>
      </c>
      <c r="D15707" s="61" t="s">
        <v>2108</v>
      </c>
    </row>
    <row r="15708" spans="1:4" hidden="1" x14ac:dyDescent="0.25">
      <c r="A15708" s="61" t="s">
        <v>346</v>
      </c>
      <c r="B15708" s="61" t="s">
        <v>347</v>
      </c>
      <c r="C15708">
        <v>1920</v>
      </c>
      <c r="D15708" s="61" t="s">
        <v>2108</v>
      </c>
    </row>
    <row r="15709" spans="1:4" hidden="1" x14ac:dyDescent="0.25">
      <c r="A15709" s="61" t="s">
        <v>346</v>
      </c>
      <c r="B15709" s="61" t="s">
        <v>347</v>
      </c>
      <c r="C15709">
        <v>1921</v>
      </c>
      <c r="D15709" s="61" t="s">
        <v>2902</v>
      </c>
    </row>
    <row r="15710" spans="1:4" hidden="1" x14ac:dyDescent="0.25">
      <c r="A15710" s="61" t="s">
        <v>346</v>
      </c>
      <c r="B15710" s="61" t="s">
        <v>347</v>
      </c>
      <c r="C15710">
        <v>1922</v>
      </c>
      <c r="D15710" s="61" t="s">
        <v>2902</v>
      </c>
    </row>
    <row r="15711" spans="1:4" hidden="1" x14ac:dyDescent="0.25">
      <c r="A15711" s="61" t="s">
        <v>346</v>
      </c>
      <c r="B15711" s="61" t="s">
        <v>347</v>
      </c>
      <c r="C15711">
        <v>1923</v>
      </c>
      <c r="D15711" s="61" t="s">
        <v>2902</v>
      </c>
    </row>
    <row r="15712" spans="1:4" hidden="1" x14ac:dyDescent="0.25">
      <c r="A15712" s="61" t="s">
        <v>346</v>
      </c>
      <c r="B15712" s="61" t="s">
        <v>347</v>
      </c>
      <c r="C15712">
        <v>1924</v>
      </c>
      <c r="D15712" s="61" t="s">
        <v>2902</v>
      </c>
    </row>
    <row r="15713" spans="1:4" hidden="1" x14ac:dyDescent="0.25">
      <c r="A15713" s="61" t="s">
        <v>346</v>
      </c>
      <c r="B15713" s="61" t="s">
        <v>347</v>
      </c>
      <c r="C15713">
        <v>1925</v>
      </c>
      <c r="D15713" s="61" t="s">
        <v>2902</v>
      </c>
    </row>
    <row r="15714" spans="1:4" hidden="1" x14ac:dyDescent="0.25">
      <c r="A15714" s="61" t="s">
        <v>346</v>
      </c>
      <c r="B15714" s="61" t="s">
        <v>347</v>
      </c>
      <c r="C15714">
        <v>1926</v>
      </c>
      <c r="D15714" s="61" t="s">
        <v>2902</v>
      </c>
    </row>
    <row r="15715" spans="1:4" hidden="1" x14ac:dyDescent="0.25">
      <c r="A15715" s="61" t="s">
        <v>346</v>
      </c>
      <c r="B15715" s="61" t="s">
        <v>347</v>
      </c>
      <c r="C15715">
        <v>1927</v>
      </c>
      <c r="D15715" s="61" t="s">
        <v>2902</v>
      </c>
    </row>
    <row r="15716" spans="1:4" hidden="1" x14ac:dyDescent="0.25">
      <c r="A15716" s="61" t="s">
        <v>346</v>
      </c>
      <c r="B15716" s="61" t="s">
        <v>347</v>
      </c>
      <c r="C15716">
        <v>1928</v>
      </c>
      <c r="D15716" s="61" t="s">
        <v>2902</v>
      </c>
    </row>
    <row r="15717" spans="1:4" hidden="1" x14ac:dyDescent="0.25">
      <c r="A15717" s="61" t="s">
        <v>346</v>
      </c>
      <c r="B15717" s="61" t="s">
        <v>347</v>
      </c>
      <c r="C15717">
        <v>1929</v>
      </c>
      <c r="D15717" s="61" t="s">
        <v>2902</v>
      </c>
    </row>
    <row r="15718" spans="1:4" hidden="1" x14ac:dyDescent="0.25">
      <c r="A15718" s="61" t="s">
        <v>346</v>
      </c>
      <c r="B15718" s="61" t="s">
        <v>347</v>
      </c>
      <c r="C15718">
        <v>1930</v>
      </c>
      <c r="D15718" s="61" t="s">
        <v>2902</v>
      </c>
    </row>
    <row r="15719" spans="1:4" hidden="1" x14ac:dyDescent="0.25">
      <c r="A15719" s="61" t="s">
        <v>346</v>
      </c>
      <c r="B15719" s="61" t="s">
        <v>347</v>
      </c>
      <c r="C15719">
        <v>1931</v>
      </c>
      <c r="D15719" s="61" t="s">
        <v>2902</v>
      </c>
    </row>
    <row r="15720" spans="1:4" hidden="1" x14ac:dyDescent="0.25">
      <c r="A15720" s="61" t="s">
        <v>346</v>
      </c>
      <c r="B15720" s="61" t="s">
        <v>347</v>
      </c>
      <c r="C15720">
        <v>1932</v>
      </c>
      <c r="D15720" s="61" t="s">
        <v>2902</v>
      </c>
    </row>
    <row r="15721" spans="1:4" hidden="1" x14ac:dyDescent="0.25">
      <c r="A15721" s="61" t="s">
        <v>346</v>
      </c>
      <c r="B15721" s="61" t="s">
        <v>347</v>
      </c>
      <c r="C15721">
        <v>1933</v>
      </c>
      <c r="D15721" s="61" t="s">
        <v>2902</v>
      </c>
    </row>
    <row r="15722" spans="1:4" hidden="1" x14ac:dyDescent="0.25">
      <c r="A15722" s="61" t="s">
        <v>346</v>
      </c>
      <c r="B15722" s="61" t="s">
        <v>347</v>
      </c>
      <c r="C15722">
        <v>1934</v>
      </c>
      <c r="D15722" s="61" t="s">
        <v>2902</v>
      </c>
    </row>
    <row r="15723" spans="1:4" hidden="1" x14ac:dyDescent="0.25">
      <c r="A15723" s="61" t="s">
        <v>346</v>
      </c>
      <c r="B15723" s="61" t="s">
        <v>347</v>
      </c>
      <c r="C15723">
        <v>1935</v>
      </c>
      <c r="D15723" s="61" t="s">
        <v>2902</v>
      </c>
    </row>
    <row r="15724" spans="1:4" hidden="1" x14ac:dyDescent="0.25">
      <c r="A15724" s="61" t="s">
        <v>346</v>
      </c>
      <c r="B15724" s="61" t="s">
        <v>347</v>
      </c>
      <c r="C15724">
        <v>1936</v>
      </c>
      <c r="D15724" s="61" t="s">
        <v>2902</v>
      </c>
    </row>
    <row r="15725" spans="1:4" hidden="1" x14ac:dyDescent="0.25">
      <c r="A15725" s="61" t="s">
        <v>346</v>
      </c>
      <c r="B15725" s="61" t="s">
        <v>347</v>
      </c>
      <c r="C15725">
        <v>1937</v>
      </c>
      <c r="D15725" s="61" t="s">
        <v>2902</v>
      </c>
    </row>
    <row r="15726" spans="1:4" hidden="1" x14ac:dyDescent="0.25">
      <c r="A15726" s="61" t="s">
        <v>346</v>
      </c>
      <c r="B15726" s="61" t="s">
        <v>347</v>
      </c>
      <c r="C15726">
        <v>1938</v>
      </c>
      <c r="D15726" s="61" t="s">
        <v>2555</v>
      </c>
    </row>
    <row r="15727" spans="1:4" hidden="1" x14ac:dyDescent="0.25">
      <c r="A15727" s="61" t="s">
        <v>346</v>
      </c>
      <c r="B15727" s="61" t="s">
        <v>347</v>
      </c>
      <c r="C15727">
        <v>1939</v>
      </c>
      <c r="D15727" s="61" t="s">
        <v>2555</v>
      </c>
    </row>
    <row r="15728" spans="1:4" hidden="1" x14ac:dyDescent="0.25">
      <c r="A15728" s="61" t="s">
        <v>346</v>
      </c>
      <c r="B15728" s="61" t="s">
        <v>347</v>
      </c>
      <c r="C15728">
        <v>1940</v>
      </c>
      <c r="D15728" s="61" t="s">
        <v>2872</v>
      </c>
    </row>
    <row r="15729" spans="1:4" hidden="1" x14ac:dyDescent="0.25">
      <c r="A15729" s="61" t="s">
        <v>346</v>
      </c>
      <c r="B15729" s="61" t="s">
        <v>347</v>
      </c>
      <c r="C15729">
        <v>1941</v>
      </c>
      <c r="D15729" s="61" t="s">
        <v>2872</v>
      </c>
    </row>
    <row r="15730" spans="1:4" hidden="1" x14ac:dyDescent="0.25">
      <c r="A15730" s="61" t="s">
        <v>346</v>
      </c>
      <c r="B15730" s="61" t="s">
        <v>347</v>
      </c>
      <c r="C15730">
        <v>1942</v>
      </c>
      <c r="D15730" s="61" t="s">
        <v>2872</v>
      </c>
    </row>
    <row r="15731" spans="1:4" hidden="1" x14ac:dyDescent="0.25">
      <c r="A15731" s="61" t="s">
        <v>346</v>
      </c>
      <c r="B15731" s="61" t="s">
        <v>347</v>
      </c>
      <c r="C15731">
        <v>1943</v>
      </c>
      <c r="D15731" s="61" t="s">
        <v>2872</v>
      </c>
    </row>
    <row r="15732" spans="1:4" hidden="1" x14ac:dyDescent="0.25">
      <c r="A15732" s="61" t="s">
        <v>346</v>
      </c>
      <c r="B15732" s="61" t="s">
        <v>347</v>
      </c>
      <c r="C15732">
        <v>1944</v>
      </c>
      <c r="D15732" s="61" t="s">
        <v>2872</v>
      </c>
    </row>
    <row r="15733" spans="1:4" hidden="1" x14ac:dyDescent="0.25">
      <c r="A15733" s="61" t="s">
        <v>346</v>
      </c>
      <c r="B15733" s="61" t="s">
        <v>347</v>
      </c>
      <c r="C15733">
        <v>1945</v>
      </c>
      <c r="D15733" s="61" t="s">
        <v>2872</v>
      </c>
    </row>
    <row r="15734" spans="1:4" hidden="1" x14ac:dyDescent="0.25">
      <c r="A15734" s="61" t="s">
        <v>346</v>
      </c>
      <c r="B15734" s="61" t="s">
        <v>347</v>
      </c>
      <c r="C15734">
        <v>1946</v>
      </c>
      <c r="D15734" s="61" t="s">
        <v>2872</v>
      </c>
    </row>
    <row r="15735" spans="1:4" hidden="1" x14ac:dyDescent="0.25">
      <c r="A15735" s="61" t="s">
        <v>346</v>
      </c>
      <c r="B15735" s="61" t="s">
        <v>347</v>
      </c>
      <c r="C15735">
        <v>1947</v>
      </c>
      <c r="D15735" s="61" t="s">
        <v>2872</v>
      </c>
    </row>
    <row r="15736" spans="1:4" hidden="1" x14ac:dyDescent="0.25">
      <c r="A15736" s="61" t="s">
        <v>346</v>
      </c>
      <c r="B15736" s="61" t="s">
        <v>347</v>
      </c>
      <c r="C15736">
        <v>1948</v>
      </c>
      <c r="D15736" s="61" t="s">
        <v>2872</v>
      </c>
    </row>
    <row r="15737" spans="1:4" hidden="1" x14ac:dyDescent="0.25">
      <c r="A15737" s="61" t="s">
        <v>346</v>
      </c>
      <c r="B15737" s="61" t="s">
        <v>347</v>
      </c>
      <c r="C15737">
        <v>1949</v>
      </c>
      <c r="D15737" s="61" t="s">
        <v>2872</v>
      </c>
    </row>
    <row r="15738" spans="1:4" hidden="1" x14ac:dyDescent="0.25">
      <c r="A15738" s="61" t="s">
        <v>346</v>
      </c>
      <c r="B15738" s="61" t="s">
        <v>347</v>
      </c>
      <c r="C15738">
        <v>1950</v>
      </c>
      <c r="D15738" s="61" t="s">
        <v>2872</v>
      </c>
    </row>
    <row r="15739" spans="1:4" hidden="1" x14ac:dyDescent="0.25">
      <c r="A15739" s="61" t="s">
        <v>346</v>
      </c>
      <c r="B15739" s="61" t="s">
        <v>347</v>
      </c>
      <c r="C15739">
        <v>1951</v>
      </c>
      <c r="D15739" s="61" t="s">
        <v>2872</v>
      </c>
    </row>
    <row r="15740" spans="1:4" hidden="1" x14ac:dyDescent="0.25">
      <c r="A15740" s="61" t="s">
        <v>346</v>
      </c>
      <c r="B15740" s="61" t="s">
        <v>347</v>
      </c>
      <c r="C15740">
        <v>1952</v>
      </c>
      <c r="D15740" s="61" t="s">
        <v>2872</v>
      </c>
    </row>
    <row r="15741" spans="1:4" hidden="1" x14ac:dyDescent="0.25">
      <c r="A15741" s="61" t="s">
        <v>346</v>
      </c>
      <c r="B15741" s="61" t="s">
        <v>347</v>
      </c>
      <c r="C15741">
        <v>1953</v>
      </c>
      <c r="D15741" s="61" t="s">
        <v>2872</v>
      </c>
    </row>
    <row r="15742" spans="1:4" hidden="1" x14ac:dyDescent="0.25">
      <c r="A15742" s="61" t="s">
        <v>346</v>
      </c>
      <c r="B15742" s="61" t="s">
        <v>347</v>
      </c>
      <c r="C15742">
        <v>1954</v>
      </c>
      <c r="D15742" s="61" t="s">
        <v>2872</v>
      </c>
    </row>
    <row r="15743" spans="1:4" hidden="1" x14ac:dyDescent="0.25">
      <c r="A15743" s="61" t="s">
        <v>346</v>
      </c>
      <c r="B15743" s="61" t="s">
        <v>347</v>
      </c>
      <c r="C15743">
        <v>1955</v>
      </c>
      <c r="D15743" s="61" t="s">
        <v>2872</v>
      </c>
    </row>
    <row r="15744" spans="1:4" hidden="1" x14ac:dyDescent="0.25">
      <c r="A15744" s="61" t="s">
        <v>346</v>
      </c>
      <c r="B15744" s="61" t="s">
        <v>347</v>
      </c>
      <c r="C15744">
        <v>1956</v>
      </c>
      <c r="D15744" s="61" t="s">
        <v>2872</v>
      </c>
    </row>
    <row r="15745" spans="1:4" hidden="1" x14ac:dyDescent="0.25">
      <c r="A15745" s="61" t="s">
        <v>346</v>
      </c>
      <c r="B15745" s="61" t="s">
        <v>347</v>
      </c>
      <c r="C15745">
        <v>1957</v>
      </c>
      <c r="D15745" s="61" t="s">
        <v>2872</v>
      </c>
    </row>
    <row r="15746" spans="1:4" hidden="1" x14ac:dyDescent="0.25">
      <c r="A15746" s="61" t="s">
        <v>346</v>
      </c>
      <c r="B15746" s="61" t="s">
        <v>347</v>
      </c>
      <c r="C15746">
        <v>1958</v>
      </c>
      <c r="D15746" s="61" t="s">
        <v>2872</v>
      </c>
    </row>
    <row r="15747" spans="1:4" hidden="1" x14ac:dyDescent="0.25">
      <c r="A15747" s="61" t="s">
        <v>346</v>
      </c>
      <c r="B15747" s="61" t="s">
        <v>347</v>
      </c>
      <c r="C15747">
        <v>1959</v>
      </c>
      <c r="D15747" s="61" t="s">
        <v>2872</v>
      </c>
    </row>
    <row r="15748" spans="1:4" hidden="1" x14ac:dyDescent="0.25">
      <c r="A15748" s="61" t="s">
        <v>346</v>
      </c>
      <c r="B15748" s="61" t="s">
        <v>347</v>
      </c>
      <c r="C15748">
        <v>1960</v>
      </c>
      <c r="D15748" s="61" t="s">
        <v>1876</v>
      </c>
    </row>
    <row r="15749" spans="1:4" hidden="1" x14ac:dyDescent="0.25">
      <c r="A15749" s="61" t="s">
        <v>346</v>
      </c>
      <c r="B15749" s="61" t="s">
        <v>347</v>
      </c>
      <c r="C15749">
        <v>1961</v>
      </c>
      <c r="D15749" s="61" t="s">
        <v>2897</v>
      </c>
    </row>
    <row r="15750" spans="1:4" hidden="1" x14ac:dyDescent="0.25">
      <c r="A15750" s="61" t="s">
        <v>346</v>
      </c>
      <c r="B15750" s="61" t="s">
        <v>347</v>
      </c>
      <c r="C15750">
        <v>1962</v>
      </c>
      <c r="D15750" s="61" t="s">
        <v>2601</v>
      </c>
    </row>
    <row r="15751" spans="1:4" hidden="1" x14ac:dyDescent="0.25">
      <c r="A15751" s="61" t="s">
        <v>346</v>
      </c>
      <c r="B15751" s="61" t="s">
        <v>347</v>
      </c>
      <c r="C15751">
        <v>1963</v>
      </c>
      <c r="D15751" s="61" t="s">
        <v>2398</v>
      </c>
    </row>
    <row r="15752" spans="1:4" hidden="1" x14ac:dyDescent="0.25">
      <c r="A15752" s="61" t="s">
        <v>346</v>
      </c>
      <c r="B15752" s="61" t="s">
        <v>347</v>
      </c>
      <c r="C15752">
        <v>1964</v>
      </c>
      <c r="D15752" s="61" t="s">
        <v>2398</v>
      </c>
    </row>
    <row r="15753" spans="1:4" hidden="1" x14ac:dyDescent="0.25">
      <c r="A15753" s="61" t="s">
        <v>346</v>
      </c>
      <c r="B15753" s="61" t="s">
        <v>347</v>
      </c>
      <c r="C15753">
        <v>1965</v>
      </c>
      <c r="D15753" s="61" t="s">
        <v>2398</v>
      </c>
    </row>
    <row r="15754" spans="1:4" hidden="1" x14ac:dyDescent="0.25">
      <c r="A15754" s="61" t="s">
        <v>346</v>
      </c>
      <c r="B15754" s="61" t="s">
        <v>347</v>
      </c>
      <c r="C15754">
        <v>1966</v>
      </c>
      <c r="D15754" s="61" t="s">
        <v>2398</v>
      </c>
    </row>
    <row r="15755" spans="1:4" hidden="1" x14ac:dyDescent="0.25">
      <c r="A15755" s="61" t="s">
        <v>346</v>
      </c>
      <c r="B15755" s="61" t="s">
        <v>347</v>
      </c>
      <c r="C15755">
        <v>1967</v>
      </c>
      <c r="D15755" s="61" t="s">
        <v>2398</v>
      </c>
    </row>
    <row r="15756" spans="1:4" hidden="1" x14ac:dyDescent="0.25">
      <c r="A15756" s="61" t="s">
        <v>346</v>
      </c>
      <c r="B15756" s="61" t="s">
        <v>347</v>
      </c>
      <c r="C15756">
        <v>1968</v>
      </c>
      <c r="D15756" s="61" t="s">
        <v>2398</v>
      </c>
    </row>
    <row r="15757" spans="1:4" hidden="1" x14ac:dyDescent="0.25">
      <c r="A15757" s="61" t="s">
        <v>346</v>
      </c>
      <c r="B15757" s="61" t="s">
        <v>347</v>
      </c>
      <c r="C15757">
        <v>1969</v>
      </c>
      <c r="D15757" s="61" t="s">
        <v>2398</v>
      </c>
    </row>
    <row r="15758" spans="1:4" hidden="1" x14ac:dyDescent="0.25">
      <c r="A15758" s="61" t="s">
        <v>346</v>
      </c>
      <c r="B15758" s="61" t="s">
        <v>347</v>
      </c>
      <c r="C15758">
        <v>1970</v>
      </c>
      <c r="D15758" s="61" t="s">
        <v>2398</v>
      </c>
    </row>
    <row r="15759" spans="1:4" hidden="1" x14ac:dyDescent="0.25">
      <c r="A15759" s="61" t="s">
        <v>346</v>
      </c>
      <c r="B15759" s="61" t="s">
        <v>347</v>
      </c>
      <c r="C15759">
        <v>1971</v>
      </c>
      <c r="D15759" s="61" t="s">
        <v>2398</v>
      </c>
    </row>
    <row r="15760" spans="1:4" hidden="1" x14ac:dyDescent="0.25">
      <c r="A15760" s="61" t="s">
        <v>346</v>
      </c>
      <c r="B15760" s="61" t="s">
        <v>347</v>
      </c>
      <c r="C15760">
        <v>1972</v>
      </c>
      <c r="D15760" s="61" t="s">
        <v>2398</v>
      </c>
    </row>
    <row r="15761" spans="1:4" hidden="1" x14ac:dyDescent="0.25">
      <c r="A15761" s="61" t="s">
        <v>346</v>
      </c>
      <c r="B15761" s="61" t="s">
        <v>347</v>
      </c>
      <c r="C15761">
        <v>1973</v>
      </c>
      <c r="D15761" s="61" t="s">
        <v>2517</v>
      </c>
    </row>
    <row r="15762" spans="1:4" hidden="1" x14ac:dyDescent="0.25">
      <c r="A15762" s="61" t="s">
        <v>346</v>
      </c>
      <c r="B15762" s="61" t="s">
        <v>347</v>
      </c>
      <c r="C15762">
        <v>1974</v>
      </c>
      <c r="D15762" s="61" t="s">
        <v>2517</v>
      </c>
    </row>
    <row r="15763" spans="1:4" hidden="1" x14ac:dyDescent="0.25">
      <c r="A15763" s="61" t="s">
        <v>346</v>
      </c>
      <c r="B15763" s="61" t="s">
        <v>347</v>
      </c>
      <c r="C15763">
        <v>1975</v>
      </c>
      <c r="D15763" s="61" t="s">
        <v>2517</v>
      </c>
    </row>
    <row r="15764" spans="1:4" hidden="1" x14ac:dyDescent="0.25">
      <c r="A15764" s="61" t="s">
        <v>346</v>
      </c>
      <c r="B15764" s="61" t="s">
        <v>347</v>
      </c>
      <c r="C15764">
        <v>1976</v>
      </c>
      <c r="D15764" s="61" t="s">
        <v>2403</v>
      </c>
    </row>
    <row r="15765" spans="1:4" hidden="1" x14ac:dyDescent="0.25">
      <c r="A15765" s="61" t="s">
        <v>346</v>
      </c>
      <c r="B15765" s="61" t="s">
        <v>347</v>
      </c>
      <c r="C15765">
        <v>1977</v>
      </c>
      <c r="D15765" s="61" t="s">
        <v>2897</v>
      </c>
    </row>
    <row r="15766" spans="1:4" hidden="1" x14ac:dyDescent="0.25">
      <c r="A15766" s="61" t="s">
        <v>346</v>
      </c>
      <c r="B15766" s="61" t="s">
        <v>347</v>
      </c>
      <c r="C15766">
        <v>1978</v>
      </c>
      <c r="D15766" s="61" t="s">
        <v>2897</v>
      </c>
    </row>
    <row r="15767" spans="1:4" hidden="1" x14ac:dyDescent="0.25">
      <c r="A15767" s="61" t="s">
        <v>346</v>
      </c>
      <c r="B15767" s="61" t="s">
        <v>347</v>
      </c>
      <c r="C15767">
        <v>1979</v>
      </c>
      <c r="D15767" s="61" t="s">
        <v>2897</v>
      </c>
    </row>
    <row r="15768" spans="1:4" hidden="1" x14ac:dyDescent="0.25">
      <c r="A15768" s="61" t="s">
        <v>346</v>
      </c>
      <c r="B15768" s="61" t="s">
        <v>347</v>
      </c>
      <c r="C15768">
        <v>1980</v>
      </c>
      <c r="D15768" s="61" t="s">
        <v>2916</v>
      </c>
    </row>
    <row r="15769" spans="1:4" hidden="1" x14ac:dyDescent="0.25">
      <c r="A15769" s="61" t="s">
        <v>346</v>
      </c>
      <c r="B15769" s="61" t="s">
        <v>347</v>
      </c>
      <c r="C15769">
        <v>1981</v>
      </c>
      <c r="D15769" s="61" t="s">
        <v>1838</v>
      </c>
    </row>
    <row r="15770" spans="1:4" hidden="1" x14ac:dyDescent="0.25">
      <c r="A15770" s="61" t="s">
        <v>346</v>
      </c>
      <c r="B15770" s="61" t="s">
        <v>347</v>
      </c>
      <c r="C15770">
        <v>1982</v>
      </c>
      <c r="D15770" s="61" t="s">
        <v>1838</v>
      </c>
    </row>
    <row r="15771" spans="1:4" hidden="1" x14ac:dyDescent="0.25">
      <c r="A15771" s="61" t="s">
        <v>346</v>
      </c>
      <c r="B15771" s="61" t="s">
        <v>347</v>
      </c>
      <c r="C15771">
        <v>1983</v>
      </c>
      <c r="D15771" s="61" t="s">
        <v>1838</v>
      </c>
    </row>
    <row r="15772" spans="1:4" hidden="1" x14ac:dyDescent="0.25">
      <c r="A15772" s="61" t="s">
        <v>346</v>
      </c>
      <c r="B15772" s="61" t="s">
        <v>347</v>
      </c>
      <c r="C15772">
        <v>1984</v>
      </c>
      <c r="D15772" s="61" t="s">
        <v>1838</v>
      </c>
    </row>
    <row r="15773" spans="1:4" hidden="1" x14ac:dyDescent="0.25">
      <c r="A15773" s="61" t="s">
        <v>346</v>
      </c>
      <c r="B15773" s="61" t="s">
        <v>347</v>
      </c>
      <c r="C15773">
        <v>1985</v>
      </c>
      <c r="D15773" s="61" t="s">
        <v>1838</v>
      </c>
    </row>
    <row r="15774" spans="1:4" hidden="1" x14ac:dyDescent="0.25">
      <c r="A15774" s="61" t="s">
        <v>346</v>
      </c>
      <c r="B15774" s="61" t="s">
        <v>347</v>
      </c>
      <c r="C15774">
        <v>1986</v>
      </c>
      <c r="D15774" s="61" t="s">
        <v>2370</v>
      </c>
    </row>
    <row r="15775" spans="1:4" hidden="1" x14ac:dyDescent="0.25">
      <c r="A15775" s="61" t="s">
        <v>346</v>
      </c>
      <c r="B15775" s="61" t="s">
        <v>347</v>
      </c>
      <c r="C15775">
        <v>1987</v>
      </c>
      <c r="D15775" s="61" t="s">
        <v>2893</v>
      </c>
    </row>
    <row r="15776" spans="1:4" hidden="1" x14ac:dyDescent="0.25">
      <c r="A15776" s="61" t="s">
        <v>346</v>
      </c>
      <c r="B15776" s="61" t="s">
        <v>347</v>
      </c>
      <c r="C15776">
        <v>1988</v>
      </c>
      <c r="D15776" s="61" t="s">
        <v>2941</v>
      </c>
    </row>
    <row r="15777" spans="1:4" hidden="1" x14ac:dyDescent="0.25">
      <c r="A15777" s="61" t="s">
        <v>346</v>
      </c>
      <c r="B15777" s="61" t="s">
        <v>347</v>
      </c>
      <c r="C15777">
        <v>1989</v>
      </c>
      <c r="D15777" s="61" t="s">
        <v>2941</v>
      </c>
    </row>
    <row r="15778" spans="1:4" hidden="1" x14ac:dyDescent="0.25">
      <c r="A15778" s="61" t="s">
        <v>346</v>
      </c>
      <c r="B15778" s="61" t="s">
        <v>347</v>
      </c>
      <c r="C15778">
        <v>1990</v>
      </c>
      <c r="D15778" s="61" t="s">
        <v>2429</v>
      </c>
    </row>
    <row r="15779" spans="1:4" hidden="1" x14ac:dyDescent="0.25">
      <c r="A15779" s="61" t="s">
        <v>346</v>
      </c>
      <c r="B15779" s="61" t="s">
        <v>347</v>
      </c>
      <c r="C15779">
        <v>1991</v>
      </c>
      <c r="D15779" s="61" t="s">
        <v>2220</v>
      </c>
    </row>
    <row r="15780" spans="1:4" hidden="1" x14ac:dyDescent="0.25">
      <c r="A15780" s="61" t="s">
        <v>346</v>
      </c>
      <c r="B15780" s="61" t="s">
        <v>347</v>
      </c>
      <c r="C15780">
        <v>1992</v>
      </c>
      <c r="D15780" s="61" t="s">
        <v>1842</v>
      </c>
    </row>
    <row r="15781" spans="1:4" hidden="1" x14ac:dyDescent="0.25">
      <c r="A15781" s="61" t="s">
        <v>346</v>
      </c>
      <c r="B15781" s="61" t="s">
        <v>347</v>
      </c>
      <c r="C15781">
        <v>1993</v>
      </c>
      <c r="D15781" s="61" t="s">
        <v>2916</v>
      </c>
    </row>
    <row r="15782" spans="1:4" hidden="1" x14ac:dyDescent="0.25">
      <c r="A15782" s="61" t="s">
        <v>346</v>
      </c>
      <c r="B15782" s="61" t="s">
        <v>347</v>
      </c>
      <c r="C15782">
        <v>1994</v>
      </c>
      <c r="D15782" s="61" t="s">
        <v>2916</v>
      </c>
    </row>
    <row r="15783" spans="1:4" hidden="1" x14ac:dyDescent="0.25">
      <c r="A15783" s="61" t="s">
        <v>346</v>
      </c>
      <c r="B15783" s="61" t="s">
        <v>347</v>
      </c>
      <c r="C15783">
        <v>1995</v>
      </c>
      <c r="D15783" s="61" t="s">
        <v>2916</v>
      </c>
    </row>
    <row r="15784" spans="1:4" hidden="1" x14ac:dyDescent="0.25">
      <c r="A15784" s="61" t="s">
        <v>346</v>
      </c>
      <c r="B15784" s="61" t="s">
        <v>347</v>
      </c>
      <c r="C15784">
        <v>1996</v>
      </c>
      <c r="D15784" s="61" t="s">
        <v>2916</v>
      </c>
    </row>
    <row r="15785" spans="1:4" hidden="1" x14ac:dyDescent="0.25">
      <c r="A15785" s="61" t="s">
        <v>346</v>
      </c>
      <c r="B15785" s="61" t="s">
        <v>347</v>
      </c>
      <c r="C15785">
        <v>1997</v>
      </c>
      <c r="D15785" s="61" t="s">
        <v>2916</v>
      </c>
    </row>
    <row r="15786" spans="1:4" hidden="1" x14ac:dyDescent="0.25">
      <c r="A15786" s="61" t="s">
        <v>346</v>
      </c>
      <c r="B15786" s="61" t="s">
        <v>347</v>
      </c>
      <c r="C15786">
        <v>1998</v>
      </c>
      <c r="D15786" s="61" t="s">
        <v>2916</v>
      </c>
    </row>
    <row r="15787" spans="1:4" hidden="1" x14ac:dyDescent="0.25">
      <c r="A15787" s="61" t="s">
        <v>346</v>
      </c>
      <c r="B15787" s="61" t="s">
        <v>347</v>
      </c>
      <c r="C15787">
        <v>1999</v>
      </c>
      <c r="D15787" s="61" t="s">
        <v>2916</v>
      </c>
    </row>
    <row r="15788" spans="1:4" hidden="1" x14ac:dyDescent="0.25">
      <c r="A15788" s="61" t="s">
        <v>346</v>
      </c>
      <c r="B15788" s="61" t="s">
        <v>347</v>
      </c>
      <c r="C15788">
        <v>2000</v>
      </c>
      <c r="D15788" s="61" t="s">
        <v>2916</v>
      </c>
    </row>
    <row r="15789" spans="1:4" hidden="1" x14ac:dyDescent="0.25">
      <c r="A15789" s="61" t="s">
        <v>346</v>
      </c>
      <c r="B15789" s="61" t="s">
        <v>347</v>
      </c>
      <c r="C15789">
        <v>2001</v>
      </c>
      <c r="D15789" s="61" t="s">
        <v>2916</v>
      </c>
    </row>
    <row r="15790" spans="1:4" hidden="1" x14ac:dyDescent="0.25">
      <c r="A15790" s="61" t="s">
        <v>346</v>
      </c>
      <c r="B15790" s="61" t="s">
        <v>347</v>
      </c>
      <c r="C15790">
        <v>2002</v>
      </c>
      <c r="D15790" s="61" t="s">
        <v>1843</v>
      </c>
    </row>
    <row r="15791" spans="1:4" hidden="1" x14ac:dyDescent="0.25">
      <c r="A15791" s="61" t="s">
        <v>346</v>
      </c>
      <c r="B15791" s="61" t="s">
        <v>347</v>
      </c>
      <c r="C15791">
        <v>2003</v>
      </c>
      <c r="D15791" s="61" t="s">
        <v>1843</v>
      </c>
    </row>
    <row r="15792" spans="1:4" hidden="1" x14ac:dyDescent="0.25">
      <c r="A15792" s="61" t="s">
        <v>346</v>
      </c>
      <c r="B15792" s="61" t="s">
        <v>347</v>
      </c>
      <c r="C15792">
        <v>2004</v>
      </c>
      <c r="D15792" s="61" t="s">
        <v>2944</v>
      </c>
    </row>
    <row r="15793" spans="1:4" hidden="1" x14ac:dyDescent="0.25">
      <c r="A15793" s="61" t="s">
        <v>346</v>
      </c>
      <c r="B15793" s="61" t="s">
        <v>347</v>
      </c>
      <c r="C15793">
        <v>2005</v>
      </c>
      <c r="D15793" s="61" t="s">
        <v>1799</v>
      </c>
    </row>
    <row r="15794" spans="1:4" hidden="1" x14ac:dyDescent="0.25">
      <c r="A15794" s="61" t="s">
        <v>346</v>
      </c>
      <c r="B15794" s="61" t="s">
        <v>347</v>
      </c>
      <c r="C15794">
        <v>2006</v>
      </c>
      <c r="D15794" s="61" t="s">
        <v>2940</v>
      </c>
    </row>
    <row r="15795" spans="1:4" hidden="1" x14ac:dyDescent="0.25">
      <c r="A15795" s="61" t="s">
        <v>346</v>
      </c>
      <c r="B15795" s="61" t="s">
        <v>347</v>
      </c>
      <c r="C15795">
        <v>2007</v>
      </c>
      <c r="D15795" s="61" t="s">
        <v>2940</v>
      </c>
    </row>
    <row r="15796" spans="1:4" hidden="1" x14ac:dyDescent="0.25">
      <c r="A15796" s="61" t="s">
        <v>346</v>
      </c>
      <c r="B15796" s="61" t="s">
        <v>347</v>
      </c>
      <c r="C15796">
        <v>2008</v>
      </c>
      <c r="D15796" s="61" t="s">
        <v>2940</v>
      </c>
    </row>
    <row r="15797" spans="1:4" hidden="1" x14ac:dyDescent="0.25">
      <c r="A15797" s="61" t="s">
        <v>346</v>
      </c>
      <c r="B15797" s="61" t="s">
        <v>347</v>
      </c>
      <c r="C15797">
        <v>2009</v>
      </c>
      <c r="D15797" s="61" t="s">
        <v>2940</v>
      </c>
    </row>
    <row r="15798" spans="1:4" hidden="1" x14ac:dyDescent="0.25">
      <c r="A15798" s="61" t="s">
        <v>346</v>
      </c>
      <c r="B15798" s="61" t="s">
        <v>347</v>
      </c>
      <c r="C15798">
        <v>2010</v>
      </c>
      <c r="D15798" s="61" t="s">
        <v>2872</v>
      </c>
    </row>
    <row r="15799" spans="1:4" hidden="1" x14ac:dyDescent="0.25">
      <c r="A15799" s="61" t="s">
        <v>346</v>
      </c>
      <c r="B15799" s="61" t="s">
        <v>347</v>
      </c>
      <c r="C15799">
        <v>2011</v>
      </c>
      <c r="D15799" s="61" t="s">
        <v>2555</v>
      </c>
    </row>
    <row r="15800" spans="1:4" hidden="1" x14ac:dyDescent="0.25">
      <c r="A15800" s="61" t="s">
        <v>346</v>
      </c>
      <c r="B15800" s="61" t="s">
        <v>347</v>
      </c>
      <c r="C15800">
        <v>2012</v>
      </c>
      <c r="D15800" s="61" t="s">
        <v>2555</v>
      </c>
    </row>
    <row r="15801" spans="1:4" hidden="1" x14ac:dyDescent="0.25">
      <c r="A15801" s="61" t="s">
        <v>346</v>
      </c>
      <c r="B15801" s="61" t="s">
        <v>347</v>
      </c>
      <c r="C15801">
        <v>2013</v>
      </c>
      <c r="D15801" s="61" t="s">
        <v>2555</v>
      </c>
    </row>
    <row r="15802" spans="1:4" hidden="1" x14ac:dyDescent="0.25">
      <c r="A15802" s="61" t="s">
        <v>346</v>
      </c>
      <c r="B15802" s="61" t="s">
        <v>347</v>
      </c>
      <c r="C15802">
        <v>2014</v>
      </c>
      <c r="D15802" s="61" t="s">
        <v>2555</v>
      </c>
    </row>
    <row r="15803" spans="1:4" hidden="1" x14ac:dyDescent="0.25">
      <c r="A15803" s="61" t="s">
        <v>346</v>
      </c>
      <c r="B15803" s="61" t="s">
        <v>347</v>
      </c>
      <c r="C15803">
        <v>2015</v>
      </c>
      <c r="D15803" s="61" t="s">
        <v>2555</v>
      </c>
    </row>
    <row r="15804" spans="1:4" hidden="1" x14ac:dyDescent="0.25">
      <c r="A15804" s="61" t="s">
        <v>346</v>
      </c>
      <c r="B15804" s="61" t="s">
        <v>347</v>
      </c>
      <c r="C15804">
        <v>2016</v>
      </c>
      <c r="D15804" s="61" t="s">
        <v>2555</v>
      </c>
    </row>
    <row r="15805" spans="1:4" hidden="1" x14ac:dyDescent="0.25">
      <c r="A15805" s="61" t="s">
        <v>346</v>
      </c>
      <c r="B15805" s="61" t="s">
        <v>347</v>
      </c>
      <c r="C15805">
        <v>2017</v>
      </c>
      <c r="D15805" s="61" t="s">
        <v>2917</v>
      </c>
    </row>
    <row r="15806" spans="1:4" hidden="1" x14ac:dyDescent="0.25">
      <c r="A15806" s="61" t="s">
        <v>346</v>
      </c>
      <c r="B15806" s="61" t="s">
        <v>347</v>
      </c>
      <c r="C15806">
        <v>2018</v>
      </c>
      <c r="D15806" s="61" t="s">
        <v>2917</v>
      </c>
    </row>
    <row r="15807" spans="1:4" hidden="1" x14ac:dyDescent="0.25">
      <c r="A15807" s="61" t="s">
        <v>346</v>
      </c>
      <c r="B15807" s="61" t="s">
        <v>347</v>
      </c>
      <c r="C15807">
        <v>2019</v>
      </c>
      <c r="D15807" s="61" t="s">
        <v>2950</v>
      </c>
    </row>
    <row r="15808" spans="1:4" hidden="1" x14ac:dyDescent="0.25">
      <c r="A15808" s="61" t="s">
        <v>346</v>
      </c>
      <c r="B15808" s="61" t="s">
        <v>347</v>
      </c>
      <c r="C15808">
        <v>2020</v>
      </c>
      <c r="D15808" s="61" t="s">
        <v>2945</v>
      </c>
    </row>
    <row r="15809" spans="1:4" hidden="1" x14ac:dyDescent="0.25">
      <c r="A15809" s="61" t="s">
        <v>346</v>
      </c>
      <c r="B15809" s="61" t="s">
        <v>347</v>
      </c>
      <c r="C15809">
        <v>2021</v>
      </c>
      <c r="D15809" s="61" t="s">
        <v>2945</v>
      </c>
    </row>
    <row r="15810" spans="1:4" hidden="1" x14ac:dyDescent="0.25">
      <c r="A15810" s="61" t="s">
        <v>346</v>
      </c>
      <c r="B15810" s="61" t="s">
        <v>347</v>
      </c>
      <c r="C15810">
        <v>2022</v>
      </c>
      <c r="D15810" s="61" t="s">
        <v>2400</v>
      </c>
    </row>
    <row r="15811" spans="1:4" x14ac:dyDescent="0.25">
      <c r="A15811" s="61" t="s">
        <v>346</v>
      </c>
      <c r="B15811" s="61" t="s">
        <v>347</v>
      </c>
      <c r="C15811">
        <v>2023</v>
      </c>
      <c r="D15811" s="61">
        <v>0.75600000000000001</v>
      </c>
    </row>
    <row r="15812" spans="1:4" hidden="1" x14ac:dyDescent="0.25">
      <c r="A15812" s="61" t="s">
        <v>540</v>
      </c>
      <c r="B15812" s="61" t="s">
        <v>340</v>
      </c>
      <c r="C15812">
        <v>1876</v>
      </c>
      <c r="D15812" s="61" t="s">
        <v>2108</v>
      </c>
    </row>
    <row r="15813" spans="1:4" hidden="1" x14ac:dyDescent="0.25">
      <c r="A15813" s="61" t="s">
        <v>540</v>
      </c>
      <c r="B15813" s="61" t="s">
        <v>340</v>
      </c>
      <c r="C15813">
        <v>1877</v>
      </c>
      <c r="D15813" s="61" t="s">
        <v>2108</v>
      </c>
    </row>
    <row r="15814" spans="1:4" hidden="1" x14ac:dyDescent="0.25">
      <c r="A15814" s="61" t="s">
        <v>540</v>
      </c>
      <c r="B15814" s="61" t="s">
        <v>340</v>
      </c>
      <c r="C15814">
        <v>1878</v>
      </c>
      <c r="D15814" s="61" t="s">
        <v>1499</v>
      </c>
    </row>
    <row r="15815" spans="1:4" hidden="1" x14ac:dyDescent="0.25">
      <c r="A15815" s="61" t="s">
        <v>540</v>
      </c>
      <c r="B15815" s="61" t="s">
        <v>340</v>
      </c>
      <c r="C15815">
        <v>1879</v>
      </c>
      <c r="D15815" s="61" t="s">
        <v>1499</v>
      </c>
    </row>
    <row r="15816" spans="1:4" hidden="1" x14ac:dyDescent="0.25">
      <c r="A15816" s="61" t="s">
        <v>540</v>
      </c>
      <c r="B15816" s="61" t="s">
        <v>340</v>
      </c>
      <c r="C15816">
        <v>1880</v>
      </c>
      <c r="D15816" s="61" t="s">
        <v>1499</v>
      </c>
    </row>
    <row r="15817" spans="1:4" hidden="1" x14ac:dyDescent="0.25">
      <c r="A15817" s="61" t="s">
        <v>540</v>
      </c>
      <c r="B15817" s="61" t="s">
        <v>340</v>
      </c>
      <c r="C15817">
        <v>1881</v>
      </c>
      <c r="D15817" s="61" t="s">
        <v>1492</v>
      </c>
    </row>
    <row r="15818" spans="1:4" hidden="1" x14ac:dyDescent="0.25">
      <c r="A15818" s="61" t="s">
        <v>540</v>
      </c>
      <c r="B15818" s="61" t="s">
        <v>340</v>
      </c>
      <c r="C15818">
        <v>1882</v>
      </c>
      <c r="D15818" s="61" t="s">
        <v>1492</v>
      </c>
    </row>
    <row r="15819" spans="1:4" hidden="1" x14ac:dyDescent="0.25">
      <c r="A15819" s="61" t="s">
        <v>540</v>
      </c>
      <c r="B15819" s="61" t="s">
        <v>340</v>
      </c>
      <c r="C15819">
        <v>1883</v>
      </c>
      <c r="D15819" s="61" t="s">
        <v>1492</v>
      </c>
    </row>
    <row r="15820" spans="1:4" hidden="1" x14ac:dyDescent="0.25">
      <c r="A15820" s="61" t="s">
        <v>540</v>
      </c>
      <c r="B15820" s="61" t="s">
        <v>340</v>
      </c>
      <c r="C15820">
        <v>1884</v>
      </c>
      <c r="D15820" s="61" t="s">
        <v>1492</v>
      </c>
    </row>
    <row r="15821" spans="1:4" hidden="1" x14ac:dyDescent="0.25">
      <c r="A15821" s="61" t="s">
        <v>540</v>
      </c>
      <c r="B15821" s="61" t="s">
        <v>340</v>
      </c>
      <c r="C15821">
        <v>1885</v>
      </c>
      <c r="D15821" s="61" t="s">
        <v>2109</v>
      </c>
    </row>
    <row r="15822" spans="1:4" hidden="1" x14ac:dyDescent="0.25">
      <c r="A15822" s="61" t="s">
        <v>540</v>
      </c>
      <c r="B15822" s="61" t="s">
        <v>340</v>
      </c>
      <c r="C15822">
        <v>1886</v>
      </c>
      <c r="D15822" s="61" t="s">
        <v>2109</v>
      </c>
    </row>
    <row r="15823" spans="1:4" hidden="1" x14ac:dyDescent="0.25">
      <c r="A15823" s="61" t="s">
        <v>540</v>
      </c>
      <c r="B15823" s="61" t="s">
        <v>340</v>
      </c>
      <c r="C15823">
        <v>1887</v>
      </c>
      <c r="D15823" s="61" t="s">
        <v>2109</v>
      </c>
    </row>
    <row r="15824" spans="1:4" hidden="1" x14ac:dyDescent="0.25">
      <c r="A15824" s="61" t="s">
        <v>540</v>
      </c>
      <c r="B15824" s="61" t="s">
        <v>340</v>
      </c>
      <c r="C15824">
        <v>1888</v>
      </c>
      <c r="D15824" s="61" t="s">
        <v>2109</v>
      </c>
    </row>
    <row r="15825" spans="1:4" hidden="1" x14ac:dyDescent="0.25">
      <c r="A15825" s="61" t="s">
        <v>540</v>
      </c>
      <c r="B15825" s="61" t="s">
        <v>340</v>
      </c>
      <c r="C15825">
        <v>1889</v>
      </c>
      <c r="D15825" s="61" t="s">
        <v>2109</v>
      </c>
    </row>
    <row r="15826" spans="1:4" hidden="1" x14ac:dyDescent="0.25">
      <c r="A15826" s="61" t="s">
        <v>540</v>
      </c>
      <c r="B15826" s="61" t="s">
        <v>340</v>
      </c>
      <c r="C15826">
        <v>1890</v>
      </c>
      <c r="D15826" s="61" t="s">
        <v>2109</v>
      </c>
    </row>
    <row r="15827" spans="1:4" hidden="1" x14ac:dyDescent="0.25">
      <c r="A15827" s="61" t="s">
        <v>540</v>
      </c>
      <c r="B15827" s="61" t="s">
        <v>340</v>
      </c>
      <c r="C15827">
        <v>1891</v>
      </c>
      <c r="D15827" s="61" t="s">
        <v>2109</v>
      </c>
    </row>
    <row r="15828" spans="1:4" hidden="1" x14ac:dyDescent="0.25">
      <c r="A15828" s="61" t="s">
        <v>540</v>
      </c>
      <c r="B15828" s="61" t="s">
        <v>340</v>
      </c>
      <c r="C15828">
        <v>1892</v>
      </c>
      <c r="D15828" s="61" t="s">
        <v>2109</v>
      </c>
    </row>
    <row r="15829" spans="1:4" hidden="1" x14ac:dyDescent="0.25">
      <c r="A15829" s="61" t="s">
        <v>540</v>
      </c>
      <c r="B15829" s="61" t="s">
        <v>340</v>
      </c>
      <c r="C15829">
        <v>1893</v>
      </c>
      <c r="D15829" s="61" t="s">
        <v>2109</v>
      </c>
    </row>
    <row r="15830" spans="1:4" hidden="1" x14ac:dyDescent="0.25">
      <c r="A15830" s="61" t="s">
        <v>540</v>
      </c>
      <c r="B15830" s="61" t="s">
        <v>340</v>
      </c>
      <c r="C15830">
        <v>1894</v>
      </c>
      <c r="D15830" s="61" t="s">
        <v>2109</v>
      </c>
    </row>
    <row r="15831" spans="1:4" hidden="1" x14ac:dyDescent="0.25">
      <c r="A15831" s="61" t="s">
        <v>540</v>
      </c>
      <c r="B15831" s="61" t="s">
        <v>340</v>
      </c>
      <c r="C15831">
        <v>1895</v>
      </c>
      <c r="D15831" s="61" t="s">
        <v>2109</v>
      </c>
    </row>
    <row r="15832" spans="1:4" hidden="1" x14ac:dyDescent="0.25">
      <c r="A15832" s="61" t="s">
        <v>540</v>
      </c>
      <c r="B15832" s="61" t="s">
        <v>340</v>
      </c>
      <c r="C15832">
        <v>1896</v>
      </c>
      <c r="D15832" s="61" t="s">
        <v>2109</v>
      </c>
    </row>
    <row r="15833" spans="1:4" hidden="1" x14ac:dyDescent="0.25">
      <c r="A15833" s="61" t="s">
        <v>540</v>
      </c>
      <c r="B15833" s="61" t="s">
        <v>340</v>
      </c>
      <c r="C15833">
        <v>1897</v>
      </c>
      <c r="D15833" s="61" t="s">
        <v>2109</v>
      </c>
    </row>
    <row r="15834" spans="1:4" hidden="1" x14ac:dyDescent="0.25">
      <c r="A15834" s="61" t="s">
        <v>540</v>
      </c>
      <c r="B15834" s="61" t="s">
        <v>340</v>
      </c>
      <c r="C15834">
        <v>1898</v>
      </c>
      <c r="D15834" s="61" t="s">
        <v>2109</v>
      </c>
    </row>
    <row r="15835" spans="1:4" hidden="1" x14ac:dyDescent="0.25">
      <c r="A15835" s="61" t="s">
        <v>540</v>
      </c>
      <c r="B15835" s="61" t="s">
        <v>340</v>
      </c>
      <c r="C15835">
        <v>1899</v>
      </c>
      <c r="D15835" s="61" t="s">
        <v>2109</v>
      </c>
    </row>
    <row r="15836" spans="1:4" hidden="1" x14ac:dyDescent="0.25">
      <c r="A15836" s="61" t="s">
        <v>540</v>
      </c>
      <c r="B15836" s="61" t="s">
        <v>340</v>
      </c>
      <c r="C15836">
        <v>1900</v>
      </c>
      <c r="D15836" s="61" t="s">
        <v>2110</v>
      </c>
    </row>
    <row r="15837" spans="1:4" hidden="1" x14ac:dyDescent="0.25">
      <c r="A15837" s="61" t="s">
        <v>540</v>
      </c>
      <c r="B15837" s="61" t="s">
        <v>340</v>
      </c>
      <c r="C15837">
        <v>1901</v>
      </c>
      <c r="D15837" s="61" t="s">
        <v>2111</v>
      </c>
    </row>
    <row r="15838" spans="1:4" hidden="1" x14ac:dyDescent="0.25">
      <c r="A15838" s="61" t="s">
        <v>540</v>
      </c>
      <c r="B15838" s="61" t="s">
        <v>340</v>
      </c>
      <c r="C15838">
        <v>1902</v>
      </c>
      <c r="D15838" s="61" t="s">
        <v>2112</v>
      </c>
    </row>
    <row r="15839" spans="1:4" hidden="1" x14ac:dyDescent="0.25">
      <c r="A15839" s="61" t="s">
        <v>540</v>
      </c>
      <c r="B15839" s="61" t="s">
        <v>340</v>
      </c>
      <c r="C15839">
        <v>1903</v>
      </c>
      <c r="D15839" s="61" t="s">
        <v>2112</v>
      </c>
    </row>
    <row r="15840" spans="1:4" hidden="1" x14ac:dyDescent="0.25">
      <c r="A15840" s="61" t="s">
        <v>540</v>
      </c>
      <c r="B15840" s="61" t="s">
        <v>340</v>
      </c>
      <c r="C15840">
        <v>1904</v>
      </c>
      <c r="D15840" s="61" t="s">
        <v>2110</v>
      </c>
    </row>
    <row r="15841" spans="1:4" hidden="1" x14ac:dyDescent="0.25">
      <c r="A15841" s="61" t="s">
        <v>540</v>
      </c>
      <c r="B15841" s="61" t="s">
        <v>340</v>
      </c>
      <c r="C15841">
        <v>1905</v>
      </c>
      <c r="D15841" s="61" t="s">
        <v>2113</v>
      </c>
    </row>
    <row r="15842" spans="1:4" hidden="1" x14ac:dyDescent="0.25">
      <c r="A15842" s="61" t="s">
        <v>540</v>
      </c>
      <c r="B15842" s="61" t="s">
        <v>340</v>
      </c>
      <c r="C15842">
        <v>1906</v>
      </c>
      <c r="D15842" s="61" t="s">
        <v>2114</v>
      </c>
    </row>
    <row r="15843" spans="1:4" hidden="1" x14ac:dyDescent="0.25">
      <c r="A15843" s="61" t="s">
        <v>540</v>
      </c>
      <c r="B15843" s="61" t="s">
        <v>340</v>
      </c>
      <c r="C15843">
        <v>1907</v>
      </c>
      <c r="D15843" s="61" t="s">
        <v>2115</v>
      </c>
    </row>
    <row r="15844" spans="1:4" hidden="1" x14ac:dyDescent="0.25">
      <c r="A15844" s="61" t="s">
        <v>540</v>
      </c>
      <c r="B15844" s="61" t="s">
        <v>340</v>
      </c>
      <c r="C15844">
        <v>1908</v>
      </c>
      <c r="D15844" s="61" t="s">
        <v>1497</v>
      </c>
    </row>
    <row r="15845" spans="1:4" hidden="1" x14ac:dyDescent="0.25">
      <c r="A15845" s="61" t="s">
        <v>540</v>
      </c>
      <c r="B15845" s="61" t="s">
        <v>340</v>
      </c>
      <c r="C15845">
        <v>1909</v>
      </c>
      <c r="D15845" s="61" t="s">
        <v>1493</v>
      </c>
    </row>
    <row r="15846" spans="1:4" hidden="1" x14ac:dyDescent="0.25">
      <c r="A15846" s="61" t="s">
        <v>540</v>
      </c>
      <c r="B15846" s="61" t="s">
        <v>340</v>
      </c>
      <c r="C15846">
        <v>1910</v>
      </c>
      <c r="D15846" s="61" t="s">
        <v>543</v>
      </c>
    </row>
    <row r="15847" spans="1:4" hidden="1" x14ac:dyDescent="0.25">
      <c r="A15847" s="61" t="s">
        <v>540</v>
      </c>
      <c r="B15847" s="61" t="s">
        <v>340</v>
      </c>
      <c r="C15847">
        <v>1911</v>
      </c>
      <c r="D15847" s="61" t="s">
        <v>543</v>
      </c>
    </row>
    <row r="15848" spans="1:4" hidden="1" x14ac:dyDescent="0.25">
      <c r="A15848" s="61" t="s">
        <v>540</v>
      </c>
      <c r="B15848" s="61" t="s">
        <v>340</v>
      </c>
      <c r="C15848">
        <v>1912</v>
      </c>
      <c r="D15848" s="61" t="s">
        <v>543</v>
      </c>
    </row>
    <row r="15849" spans="1:4" hidden="1" x14ac:dyDescent="0.25">
      <c r="A15849" s="61" t="s">
        <v>540</v>
      </c>
      <c r="B15849" s="61" t="s">
        <v>340</v>
      </c>
      <c r="C15849">
        <v>1913</v>
      </c>
      <c r="D15849" s="61" t="s">
        <v>2116</v>
      </c>
    </row>
    <row r="15850" spans="1:4" hidden="1" x14ac:dyDescent="0.25">
      <c r="A15850" s="61" t="s">
        <v>540</v>
      </c>
      <c r="B15850" s="61" t="s">
        <v>340</v>
      </c>
      <c r="C15850">
        <v>1914</v>
      </c>
      <c r="D15850" s="61" t="s">
        <v>1741</v>
      </c>
    </row>
    <row r="15851" spans="1:4" hidden="1" x14ac:dyDescent="0.25">
      <c r="A15851" s="61" t="s">
        <v>540</v>
      </c>
      <c r="B15851" s="61" t="s">
        <v>340</v>
      </c>
      <c r="C15851">
        <v>1915</v>
      </c>
      <c r="D15851" s="61" t="s">
        <v>2117</v>
      </c>
    </row>
    <row r="15852" spans="1:4" hidden="1" x14ac:dyDescent="0.25">
      <c r="A15852" s="61" t="s">
        <v>540</v>
      </c>
      <c r="B15852" s="61" t="s">
        <v>340</v>
      </c>
      <c r="C15852">
        <v>1916</v>
      </c>
      <c r="D15852" s="61" t="s">
        <v>530</v>
      </c>
    </row>
    <row r="15853" spans="1:4" hidden="1" x14ac:dyDescent="0.25">
      <c r="A15853" s="61" t="s">
        <v>540</v>
      </c>
      <c r="B15853" s="61" t="s">
        <v>340</v>
      </c>
      <c r="C15853">
        <v>1917</v>
      </c>
      <c r="D15853" s="61" t="s">
        <v>2118</v>
      </c>
    </row>
    <row r="15854" spans="1:4" hidden="1" x14ac:dyDescent="0.25">
      <c r="A15854" s="61" t="s">
        <v>540</v>
      </c>
      <c r="B15854" s="61" t="s">
        <v>340</v>
      </c>
      <c r="C15854">
        <v>1918</v>
      </c>
      <c r="D15854" s="61" t="s">
        <v>1521</v>
      </c>
    </row>
    <row r="15855" spans="1:4" hidden="1" x14ac:dyDescent="0.25">
      <c r="A15855" s="61" t="s">
        <v>540</v>
      </c>
      <c r="B15855" s="61" t="s">
        <v>340</v>
      </c>
      <c r="C15855">
        <v>1919</v>
      </c>
      <c r="D15855" s="61" t="s">
        <v>1846</v>
      </c>
    </row>
    <row r="15856" spans="1:4" hidden="1" x14ac:dyDescent="0.25">
      <c r="A15856" s="61" t="s">
        <v>540</v>
      </c>
      <c r="B15856" s="61" t="s">
        <v>340</v>
      </c>
      <c r="C15856">
        <v>1920</v>
      </c>
      <c r="D15856" s="61" t="s">
        <v>1514</v>
      </c>
    </row>
    <row r="15857" spans="1:4" hidden="1" x14ac:dyDescent="0.25">
      <c r="A15857" s="61" t="s">
        <v>540</v>
      </c>
      <c r="B15857" s="61" t="s">
        <v>340</v>
      </c>
      <c r="C15857">
        <v>1921</v>
      </c>
      <c r="D15857" s="61" t="s">
        <v>1847</v>
      </c>
    </row>
    <row r="15858" spans="1:4" hidden="1" x14ac:dyDescent="0.25">
      <c r="A15858" s="61" t="s">
        <v>540</v>
      </c>
      <c r="B15858" s="61" t="s">
        <v>340</v>
      </c>
      <c r="C15858">
        <v>1922</v>
      </c>
      <c r="D15858" s="61" t="s">
        <v>1848</v>
      </c>
    </row>
    <row r="15859" spans="1:4" hidden="1" x14ac:dyDescent="0.25">
      <c r="A15859" s="61" t="s">
        <v>540</v>
      </c>
      <c r="B15859" s="61" t="s">
        <v>340</v>
      </c>
      <c r="C15859">
        <v>1923</v>
      </c>
      <c r="D15859" s="61" t="s">
        <v>1819</v>
      </c>
    </row>
    <row r="15860" spans="1:4" hidden="1" x14ac:dyDescent="0.25">
      <c r="A15860" s="61" t="s">
        <v>540</v>
      </c>
      <c r="B15860" s="61" t="s">
        <v>340</v>
      </c>
      <c r="C15860">
        <v>1924</v>
      </c>
      <c r="D15860" s="61" t="s">
        <v>1849</v>
      </c>
    </row>
    <row r="15861" spans="1:4" hidden="1" x14ac:dyDescent="0.25">
      <c r="A15861" s="61" t="s">
        <v>540</v>
      </c>
      <c r="B15861" s="61" t="s">
        <v>340</v>
      </c>
      <c r="C15861">
        <v>1925</v>
      </c>
      <c r="D15861" s="61" t="s">
        <v>1849</v>
      </c>
    </row>
    <row r="15862" spans="1:4" hidden="1" x14ac:dyDescent="0.25">
      <c r="A15862" s="61" t="s">
        <v>540</v>
      </c>
      <c r="B15862" s="61" t="s">
        <v>340</v>
      </c>
      <c r="C15862">
        <v>1926</v>
      </c>
      <c r="D15862" s="61" t="s">
        <v>1849</v>
      </c>
    </row>
    <row r="15863" spans="1:4" hidden="1" x14ac:dyDescent="0.25">
      <c r="A15863" s="61" t="s">
        <v>540</v>
      </c>
      <c r="B15863" s="61" t="s">
        <v>340</v>
      </c>
      <c r="C15863">
        <v>1927</v>
      </c>
      <c r="D15863" s="61" t="s">
        <v>1849</v>
      </c>
    </row>
    <row r="15864" spans="1:4" hidden="1" x14ac:dyDescent="0.25">
      <c r="A15864" s="61" t="s">
        <v>540</v>
      </c>
      <c r="B15864" s="61" t="s">
        <v>340</v>
      </c>
      <c r="C15864">
        <v>1928</v>
      </c>
      <c r="D15864" s="61" t="s">
        <v>1850</v>
      </c>
    </row>
    <row r="15865" spans="1:4" hidden="1" x14ac:dyDescent="0.25">
      <c r="A15865" s="61" t="s">
        <v>540</v>
      </c>
      <c r="B15865" s="61" t="s">
        <v>340</v>
      </c>
      <c r="C15865">
        <v>1929</v>
      </c>
      <c r="D15865" s="61" t="s">
        <v>1850</v>
      </c>
    </row>
    <row r="15866" spans="1:4" hidden="1" x14ac:dyDescent="0.25">
      <c r="A15866" s="61" t="s">
        <v>540</v>
      </c>
      <c r="B15866" s="61" t="s">
        <v>340</v>
      </c>
      <c r="C15866">
        <v>1930</v>
      </c>
      <c r="D15866" s="61" t="s">
        <v>1771</v>
      </c>
    </row>
    <row r="15867" spans="1:4" hidden="1" x14ac:dyDescent="0.25">
      <c r="A15867" s="61" t="s">
        <v>540</v>
      </c>
      <c r="B15867" s="61" t="s">
        <v>340</v>
      </c>
      <c r="C15867">
        <v>1931</v>
      </c>
      <c r="D15867" s="61" t="s">
        <v>1851</v>
      </c>
    </row>
    <row r="15868" spans="1:4" hidden="1" x14ac:dyDescent="0.25">
      <c r="A15868" s="61" t="s">
        <v>540</v>
      </c>
      <c r="B15868" s="61" t="s">
        <v>340</v>
      </c>
      <c r="C15868">
        <v>1932</v>
      </c>
      <c r="D15868" s="61" t="s">
        <v>1851</v>
      </c>
    </row>
    <row r="15869" spans="1:4" hidden="1" x14ac:dyDescent="0.25">
      <c r="A15869" s="61" t="s">
        <v>540</v>
      </c>
      <c r="B15869" s="61" t="s">
        <v>340</v>
      </c>
      <c r="C15869">
        <v>1933</v>
      </c>
      <c r="D15869" s="61" t="s">
        <v>1851</v>
      </c>
    </row>
    <row r="15870" spans="1:4" hidden="1" x14ac:dyDescent="0.25">
      <c r="A15870" s="61" t="s">
        <v>540</v>
      </c>
      <c r="B15870" s="61" t="s">
        <v>340</v>
      </c>
      <c r="C15870">
        <v>1934</v>
      </c>
      <c r="D15870" s="61" t="s">
        <v>1773</v>
      </c>
    </row>
    <row r="15871" spans="1:4" hidden="1" x14ac:dyDescent="0.25">
      <c r="A15871" s="61" t="s">
        <v>540</v>
      </c>
      <c r="B15871" s="61" t="s">
        <v>340</v>
      </c>
      <c r="C15871">
        <v>1935</v>
      </c>
      <c r="D15871" s="61" t="s">
        <v>1773</v>
      </c>
    </row>
    <row r="15872" spans="1:4" hidden="1" x14ac:dyDescent="0.25">
      <c r="A15872" s="61" t="s">
        <v>540</v>
      </c>
      <c r="B15872" s="61" t="s">
        <v>340</v>
      </c>
      <c r="C15872">
        <v>1936</v>
      </c>
      <c r="D15872" s="61" t="s">
        <v>1773</v>
      </c>
    </row>
    <row r="15873" spans="1:4" hidden="1" x14ac:dyDescent="0.25">
      <c r="A15873" s="61" t="s">
        <v>540</v>
      </c>
      <c r="B15873" s="61" t="s">
        <v>340</v>
      </c>
      <c r="C15873">
        <v>1937</v>
      </c>
      <c r="D15873" s="61" t="s">
        <v>1773</v>
      </c>
    </row>
    <row r="15874" spans="1:4" hidden="1" x14ac:dyDescent="0.25">
      <c r="A15874" s="61" t="s">
        <v>540</v>
      </c>
      <c r="B15874" s="61" t="s">
        <v>340</v>
      </c>
      <c r="C15874">
        <v>1938</v>
      </c>
      <c r="D15874" s="61" t="s">
        <v>1773</v>
      </c>
    </row>
    <row r="15875" spans="1:4" hidden="1" x14ac:dyDescent="0.25">
      <c r="A15875" s="61" t="s">
        <v>540</v>
      </c>
      <c r="B15875" s="61" t="s">
        <v>340</v>
      </c>
      <c r="C15875">
        <v>1939</v>
      </c>
      <c r="D15875" s="61" t="s">
        <v>1515</v>
      </c>
    </row>
    <row r="15876" spans="1:4" hidden="1" x14ac:dyDescent="0.25">
      <c r="A15876" s="61" t="s">
        <v>540</v>
      </c>
      <c r="B15876" s="61" t="s">
        <v>340</v>
      </c>
      <c r="C15876">
        <v>1940</v>
      </c>
      <c r="D15876" s="61" t="s">
        <v>1852</v>
      </c>
    </row>
    <row r="15877" spans="1:4" hidden="1" x14ac:dyDescent="0.25">
      <c r="A15877" s="61" t="s">
        <v>540</v>
      </c>
      <c r="B15877" s="61" t="s">
        <v>340</v>
      </c>
      <c r="C15877">
        <v>1941</v>
      </c>
      <c r="D15877" s="61" t="s">
        <v>1848</v>
      </c>
    </row>
    <row r="15878" spans="1:4" hidden="1" x14ac:dyDescent="0.25">
      <c r="A15878" s="61" t="s">
        <v>540</v>
      </c>
      <c r="B15878" s="61" t="s">
        <v>340</v>
      </c>
      <c r="C15878">
        <v>1942</v>
      </c>
      <c r="D15878" s="61" t="s">
        <v>1848</v>
      </c>
    </row>
    <row r="15879" spans="1:4" hidden="1" x14ac:dyDescent="0.25">
      <c r="A15879" s="61" t="s">
        <v>540</v>
      </c>
      <c r="B15879" s="61" t="s">
        <v>340</v>
      </c>
      <c r="C15879">
        <v>1943</v>
      </c>
      <c r="D15879" s="61" t="s">
        <v>1848</v>
      </c>
    </row>
    <row r="15880" spans="1:4" hidden="1" x14ac:dyDescent="0.25">
      <c r="A15880" s="61" t="s">
        <v>540</v>
      </c>
      <c r="B15880" s="61" t="s">
        <v>340</v>
      </c>
      <c r="C15880">
        <v>1944</v>
      </c>
      <c r="D15880" s="61" t="s">
        <v>1848</v>
      </c>
    </row>
    <row r="15881" spans="1:4" hidden="1" x14ac:dyDescent="0.25">
      <c r="A15881" s="61" t="s">
        <v>540</v>
      </c>
      <c r="B15881" s="61" t="s">
        <v>340</v>
      </c>
      <c r="C15881">
        <v>1945</v>
      </c>
      <c r="D15881" s="61" t="s">
        <v>1848</v>
      </c>
    </row>
    <row r="15882" spans="1:4" hidden="1" x14ac:dyDescent="0.25">
      <c r="A15882" s="61" t="s">
        <v>540</v>
      </c>
      <c r="B15882" s="61" t="s">
        <v>340</v>
      </c>
      <c r="C15882">
        <v>1946</v>
      </c>
      <c r="D15882" s="61" t="s">
        <v>1820</v>
      </c>
    </row>
    <row r="15883" spans="1:4" hidden="1" x14ac:dyDescent="0.25">
      <c r="A15883" s="61" t="s">
        <v>540</v>
      </c>
      <c r="B15883" s="61" t="s">
        <v>340</v>
      </c>
      <c r="C15883">
        <v>1947</v>
      </c>
      <c r="D15883" s="61" t="s">
        <v>1820</v>
      </c>
    </row>
    <row r="15884" spans="1:4" hidden="1" x14ac:dyDescent="0.25">
      <c r="A15884" s="61" t="s">
        <v>540</v>
      </c>
      <c r="B15884" s="61" t="s">
        <v>340</v>
      </c>
      <c r="C15884">
        <v>1948</v>
      </c>
      <c r="D15884" s="61" t="s">
        <v>1773</v>
      </c>
    </row>
    <row r="15885" spans="1:4" hidden="1" x14ac:dyDescent="0.25">
      <c r="A15885" s="61" t="s">
        <v>540</v>
      </c>
      <c r="B15885" s="61" t="s">
        <v>340</v>
      </c>
      <c r="C15885">
        <v>1949</v>
      </c>
      <c r="D15885" s="61" t="s">
        <v>1773</v>
      </c>
    </row>
    <row r="15886" spans="1:4" hidden="1" x14ac:dyDescent="0.25">
      <c r="A15886" s="61" t="s">
        <v>540</v>
      </c>
      <c r="B15886" s="61" t="s">
        <v>340</v>
      </c>
      <c r="C15886">
        <v>1950</v>
      </c>
      <c r="D15886" s="61" t="s">
        <v>1513</v>
      </c>
    </row>
    <row r="15887" spans="1:4" hidden="1" x14ac:dyDescent="0.25">
      <c r="A15887" s="61" t="s">
        <v>540</v>
      </c>
      <c r="B15887" s="61" t="s">
        <v>340</v>
      </c>
      <c r="C15887">
        <v>1951</v>
      </c>
      <c r="D15887" s="61" t="s">
        <v>1772</v>
      </c>
    </row>
    <row r="15888" spans="1:4" hidden="1" x14ac:dyDescent="0.25">
      <c r="A15888" s="61" t="s">
        <v>540</v>
      </c>
      <c r="B15888" s="61" t="s">
        <v>340</v>
      </c>
      <c r="C15888">
        <v>1952</v>
      </c>
      <c r="D15888" s="61" t="s">
        <v>1772</v>
      </c>
    </row>
    <row r="15889" spans="1:4" hidden="1" x14ac:dyDescent="0.25">
      <c r="A15889" s="61" t="s">
        <v>540</v>
      </c>
      <c r="B15889" s="61" t="s">
        <v>340</v>
      </c>
      <c r="C15889">
        <v>1953</v>
      </c>
      <c r="D15889" s="61" t="s">
        <v>1848</v>
      </c>
    </row>
    <row r="15890" spans="1:4" hidden="1" x14ac:dyDescent="0.25">
      <c r="A15890" s="61" t="s">
        <v>540</v>
      </c>
      <c r="B15890" s="61" t="s">
        <v>340</v>
      </c>
      <c r="C15890">
        <v>1954</v>
      </c>
      <c r="D15890" s="61" t="s">
        <v>1768</v>
      </c>
    </row>
    <row r="15891" spans="1:4" hidden="1" x14ac:dyDescent="0.25">
      <c r="A15891" s="61" t="s">
        <v>540</v>
      </c>
      <c r="B15891" s="61" t="s">
        <v>340</v>
      </c>
      <c r="C15891">
        <v>1955</v>
      </c>
      <c r="D15891" s="61" t="s">
        <v>1768</v>
      </c>
    </row>
    <row r="15892" spans="1:4" hidden="1" x14ac:dyDescent="0.25">
      <c r="A15892" s="61" t="s">
        <v>540</v>
      </c>
      <c r="B15892" s="61" t="s">
        <v>340</v>
      </c>
      <c r="C15892">
        <v>1956</v>
      </c>
      <c r="D15892" s="61" t="s">
        <v>1853</v>
      </c>
    </row>
    <row r="15893" spans="1:4" hidden="1" x14ac:dyDescent="0.25">
      <c r="A15893" s="61" t="s">
        <v>540</v>
      </c>
      <c r="B15893" s="61" t="s">
        <v>340</v>
      </c>
      <c r="C15893">
        <v>1957</v>
      </c>
      <c r="D15893" s="61" t="s">
        <v>1853</v>
      </c>
    </row>
    <row r="15894" spans="1:4" hidden="1" x14ac:dyDescent="0.25">
      <c r="A15894" s="61" t="s">
        <v>540</v>
      </c>
      <c r="B15894" s="61" t="s">
        <v>340</v>
      </c>
      <c r="C15894">
        <v>1958</v>
      </c>
      <c r="D15894" s="61" t="s">
        <v>1854</v>
      </c>
    </row>
    <row r="15895" spans="1:4" hidden="1" x14ac:dyDescent="0.25">
      <c r="A15895" s="61" t="s">
        <v>540</v>
      </c>
      <c r="B15895" s="61" t="s">
        <v>340</v>
      </c>
      <c r="C15895">
        <v>1959</v>
      </c>
      <c r="D15895" s="61" t="s">
        <v>1854</v>
      </c>
    </row>
    <row r="15896" spans="1:4" hidden="1" x14ac:dyDescent="0.25">
      <c r="A15896" s="61" t="s">
        <v>540</v>
      </c>
      <c r="B15896" s="61" t="s">
        <v>340</v>
      </c>
      <c r="C15896">
        <v>1960</v>
      </c>
      <c r="D15896" s="61" t="s">
        <v>1855</v>
      </c>
    </row>
    <row r="15897" spans="1:4" hidden="1" x14ac:dyDescent="0.25">
      <c r="A15897" s="61" t="s">
        <v>540</v>
      </c>
      <c r="B15897" s="61" t="s">
        <v>340</v>
      </c>
      <c r="C15897">
        <v>1961</v>
      </c>
      <c r="D15897" s="61" t="s">
        <v>1856</v>
      </c>
    </row>
    <row r="15898" spans="1:4" hidden="1" x14ac:dyDescent="0.25">
      <c r="A15898" s="61" t="s">
        <v>540</v>
      </c>
      <c r="B15898" s="61" t="s">
        <v>340</v>
      </c>
      <c r="C15898">
        <v>1962</v>
      </c>
      <c r="D15898" s="61" t="s">
        <v>1856</v>
      </c>
    </row>
    <row r="15899" spans="1:4" hidden="1" x14ac:dyDescent="0.25">
      <c r="A15899" s="61" t="s">
        <v>540</v>
      </c>
      <c r="B15899" s="61" t="s">
        <v>340</v>
      </c>
      <c r="C15899">
        <v>1963</v>
      </c>
      <c r="D15899" s="61" t="s">
        <v>1856</v>
      </c>
    </row>
    <row r="15900" spans="1:4" hidden="1" x14ac:dyDescent="0.25">
      <c r="A15900" s="61" t="s">
        <v>540</v>
      </c>
      <c r="B15900" s="61" t="s">
        <v>340</v>
      </c>
      <c r="C15900">
        <v>1964</v>
      </c>
      <c r="D15900" s="61" t="s">
        <v>1769</v>
      </c>
    </row>
    <row r="15901" spans="1:4" hidden="1" x14ac:dyDescent="0.25">
      <c r="A15901" s="61" t="s">
        <v>540</v>
      </c>
      <c r="B15901" s="61" t="s">
        <v>340</v>
      </c>
      <c r="C15901">
        <v>1965</v>
      </c>
      <c r="D15901" s="61" t="s">
        <v>1769</v>
      </c>
    </row>
    <row r="15902" spans="1:4" hidden="1" x14ac:dyDescent="0.25">
      <c r="A15902" s="61" t="s">
        <v>540</v>
      </c>
      <c r="B15902" s="61" t="s">
        <v>340</v>
      </c>
      <c r="C15902">
        <v>1966</v>
      </c>
      <c r="D15902" s="61" t="s">
        <v>1769</v>
      </c>
    </row>
    <row r="15903" spans="1:4" hidden="1" x14ac:dyDescent="0.25">
      <c r="A15903" s="61" t="s">
        <v>540</v>
      </c>
      <c r="B15903" s="61" t="s">
        <v>340</v>
      </c>
      <c r="C15903">
        <v>1967</v>
      </c>
      <c r="D15903" s="61" t="s">
        <v>1857</v>
      </c>
    </row>
    <row r="15904" spans="1:4" hidden="1" x14ac:dyDescent="0.25">
      <c r="A15904" s="61" t="s">
        <v>540</v>
      </c>
      <c r="B15904" s="61" t="s">
        <v>340</v>
      </c>
      <c r="C15904">
        <v>1968</v>
      </c>
      <c r="D15904" s="61" t="s">
        <v>1769</v>
      </c>
    </row>
    <row r="15905" spans="1:4" hidden="1" x14ac:dyDescent="0.25">
      <c r="A15905" s="61" t="s">
        <v>540</v>
      </c>
      <c r="B15905" s="61" t="s">
        <v>340</v>
      </c>
      <c r="C15905">
        <v>1969</v>
      </c>
      <c r="D15905" s="61" t="s">
        <v>1857</v>
      </c>
    </row>
    <row r="15906" spans="1:4" hidden="1" x14ac:dyDescent="0.25">
      <c r="A15906" s="61" t="s">
        <v>540</v>
      </c>
      <c r="B15906" s="61" t="s">
        <v>340</v>
      </c>
      <c r="C15906">
        <v>1970</v>
      </c>
      <c r="D15906" s="61" t="s">
        <v>566</v>
      </c>
    </row>
    <row r="15907" spans="1:4" hidden="1" x14ac:dyDescent="0.25">
      <c r="A15907" s="61" t="s">
        <v>540</v>
      </c>
      <c r="B15907" s="61" t="s">
        <v>340</v>
      </c>
      <c r="C15907">
        <v>1971</v>
      </c>
      <c r="D15907" s="61" t="s">
        <v>1858</v>
      </c>
    </row>
    <row r="15908" spans="1:4" hidden="1" x14ac:dyDescent="0.25">
      <c r="A15908" s="61" t="s">
        <v>540</v>
      </c>
      <c r="B15908" s="61" t="s">
        <v>340</v>
      </c>
      <c r="C15908">
        <v>1972</v>
      </c>
      <c r="D15908" s="61" t="s">
        <v>1858</v>
      </c>
    </row>
    <row r="15909" spans="1:4" hidden="1" x14ac:dyDescent="0.25">
      <c r="A15909" s="61" t="s">
        <v>540</v>
      </c>
      <c r="B15909" s="61" t="s">
        <v>340</v>
      </c>
      <c r="C15909">
        <v>1973</v>
      </c>
      <c r="D15909" s="61" t="s">
        <v>1858</v>
      </c>
    </row>
    <row r="15910" spans="1:4" hidden="1" x14ac:dyDescent="0.25">
      <c r="A15910" s="61" t="s">
        <v>540</v>
      </c>
      <c r="B15910" s="61" t="s">
        <v>340</v>
      </c>
      <c r="C15910">
        <v>1974</v>
      </c>
      <c r="D15910" s="61" t="s">
        <v>1858</v>
      </c>
    </row>
    <row r="15911" spans="1:4" hidden="1" x14ac:dyDescent="0.25">
      <c r="A15911" s="61" t="s">
        <v>540</v>
      </c>
      <c r="B15911" s="61" t="s">
        <v>340</v>
      </c>
      <c r="C15911">
        <v>1975</v>
      </c>
      <c r="D15911" s="61" t="s">
        <v>1858</v>
      </c>
    </row>
    <row r="15912" spans="1:4" hidden="1" x14ac:dyDescent="0.25">
      <c r="A15912" s="61" t="s">
        <v>540</v>
      </c>
      <c r="B15912" s="61" t="s">
        <v>340</v>
      </c>
      <c r="C15912">
        <v>1976</v>
      </c>
      <c r="D15912" s="61" t="s">
        <v>1858</v>
      </c>
    </row>
    <row r="15913" spans="1:4" hidden="1" x14ac:dyDescent="0.25">
      <c r="A15913" s="61" t="s">
        <v>540</v>
      </c>
      <c r="B15913" s="61" t="s">
        <v>340</v>
      </c>
      <c r="C15913">
        <v>1977</v>
      </c>
      <c r="D15913" s="61" t="s">
        <v>1858</v>
      </c>
    </row>
    <row r="15914" spans="1:4" hidden="1" x14ac:dyDescent="0.25">
      <c r="A15914" s="61" t="s">
        <v>540</v>
      </c>
      <c r="B15914" s="61" t="s">
        <v>340</v>
      </c>
      <c r="C15914">
        <v>1978</v>
      </c>
      <c r="D15914" s="61" t="s">
        <v>1858</v>
      </c>
    </row>
    <row r="15915" spans="1:4" hidden="1" x14ac:dyDescent="0.25">
      <c r="A15915" s="61" t="s">
        <v>540</v>
      </c>
      <c r="B15915" s="61" t="s">
        <v>340</v>
      </c>
      <c r="C15915">
        <v>1979</v>
      </c>
      <c r="D15915" s="61" t="s">
        <v>1858</v>
      </c>
    </row>
    <row r="15916" spans="1:4" hidden="1" x14ac:dyDescent="0.25">
      <c r="A15916" s="61" t="s">
        <v>540</v>
      </c>
      <c r="B15916" s="61" t="s">
        <v>340</v>
      </c>
      <c r="C15916">
        <v>1980</v>
      </c>
      <c r="D15916" s="61" t="s">
        <v>1858</v>
      </c>
    </row>
    <row r="15917" spans="1:4" hidden="1" x14ac:dyDescent="0.25">
      <c r="A15917" s="61" t="s">
        <v>540</v>
      </c>
      <c r="B15917" s="61" t="s">
        <v>340</v>
      </c>
      <c r="C15917">
        <v>1981</v>
      </c>
      <c r="D15917" s="61" t="s">
        <v>1858</v>
      </c>
    </row>
    <row r="15918" spans="1:4" hidden="1" x14ac:dyDescent="0.25">
      <c r="A15918" s="61" t="s">
        <v>540</v>
      </c>
      <c r="B15918" s="61" t="s">
        <v>340</v>
      </c>
      <c r="C15918">
        <v>1982</v>
      </c>
      <c r="D15918" s="61" t="s">
        <v>1518</v>
      </c>
    </row>
    <row r="15919" spans="1:4" hidden="1" x14ac:dyDescent="0.25">
      <c r="A15919" s="61" t="s">
        <v>540</v>
      </c>
      <c r="B15919" s="61" t="s">
        <v>340</v>
      </c>
      <c r="C15919">
        <v>1983</v>
      </c>
      <c r="D15919" s="61" t="s">
        <v>1524</v>
      </c>
    </row>
    <row r="15920" spans="1:4" hidden="1" x14ac:dyDescent="0.25">
      <c r="A15920" s="61" t="s">
        <v>540</v>
      </c>
      <c r="B15920" s="61" t="s">
        <v>340</v>
      </c>
      <c r="C15920">
        <v>1984</v>
      </c>
      <c r="D15920" s="61" t="s">
        <v>1524</v>
      </c>
    </row>
    <row r="15921" spans="1:4" hidden="1" x14ac:dyDescent="0.25">
      <c r="A15921" s="61" t="s">
        <v>540</v>
      </c>
      <c r="B15921" s="61" t="s">
        <v>340</v>
      </c>
      <c r="C15921">
        <v>1985</v>
      </c>
      <c r="D15921" s="61" t="s">
        <v>1857</v>
      </c>
    </row>
    <row r="15922" spans="1:4" hidden="1" x14ac:dyDescent="0.25">
      <c r="A15922" s="61" t="s">
        <v>540</v>
      </c>
      <c r="B15922" s="61" t="s">
        <v>340</v>
      </c>
      <c r="C15922">
        <v>1986</v>
      </c>
      <c r="D15922" s="61" t="s">
        <v>1524</v>
      </c>
    </row>
    <row r="15923" spans="1:4" hidden="1" x14ac:dyDescent="0.25">
      <c r="A15923" s="61" t="s">
        <v>540</v>
      </c>
      <c r="B15923" s="61" t="s">
        <v>340</v>
      </c>
      <c r="C15923">
        <v>1987</v>
      </c>
      <c r="D15923" s="61" t="s">
        <v>1534</v>
      </c>
    </row>
    <row r="15924" spans="1:4" hidden="1" x14ac:dyDescent="0.25">
      <c r="A15924" s="61" t="s">
        <v>540</v>
      </c>
      <c r="B15924" s="61" t="s">
        <v>340</v>
      </c>
      <c r="C15924">
        <v>1988</v>
      </c>
      <c r="D15924" s="61" t="s">
        <v>1854</v>
      </c>
    </row>
    <row r="15925" spans="1:4" hidden="1" x14ac:dyDescent="0.25">
      <c r="A15925" s="61" t="s">
        <v>540</v>
      </c>
      <c r="B15925" s="61" t="s">
        <v>340</v>
      </c>
      <c r="C15925">
        <v>1989</v>
      </c>
      <c r="D15925" s="61" t="s">
        <v>1854</v>
      </c>
    </row>
    <row r="15926" spans="1:4" hidden="1" x14ac:dyDescent="0.25">
      <c r="A15926" s="61" t="s">
        <v>540</v>
      </c>
      <c r="B15926" s="61" t="s">
        <v>340</v>
      </c>
      <c r="C15926">
        <v>1990</v>
      </c>
      <c r="D15926" s="61" t="s">
        <v>2310</v>
      </c>
    </row>
    <row r="15927" spans="1:4" hidden="1" x14ac:dyDescent="0.25">
      <c r="A15927" s="61" t="s">
        <v>540</v>
      </c>
      <c r="B15927" s="61" t="s">
        <v>340</v>
      </c>
      <c r="C15927">
        <v>1991</v>
      </c>
      <c r="D15927" s="61" t="s">
        <v>1779</v>
      </c>
    </row>
    <row r="15928" spans="1:4" hidden="1" x14ac:dyDescent="0.25">
      <c r="A15928" s="61" t="s">
        <v>540</v>
      </c>
      <c r="B15928" s="61" t="s">
        <v>340</v>
      </c>
      <c r="C15928">
        <v>1992</v>
      </c>
      <c r="D15928" s="61" t="s">
        <v>544</v>
      </c>
    </row>
    <row r="15929" spans="1:4" hidden="1" x14ac:dyDescent="0.25">
      <c r="A15929" s="61" t="s">
        <v>540</v>
      </c>
      <c r="B15929" s="61" t="s">
        <v>340</v>
      </c>
      <c r="C15929">
        <v>1993</v>
      </c>
      <c r="D15929" s="61" t="s">
        <v>2114</v>
      </c>
    </row>
    <row r="15930" spans="1:4" hidden="1" x14ac:dyDescent="0.25">
      <c r="A15930" s="61" t="s">
        <v>540</v>
      </c>
      <c r="B15930" s="61" t="s">
        <v>340</v>
      </c>
      <c r="C15930">
        <v>1994</v>
      </c>
      <c r="D15930" s="61" t="s">
        <v>1760</v>
      </c>
    </row>
    <row r="15931" spans="1:4" hidden="1" x14ac:dyDescent="0.25">
      <c r="A15931" s="61" t="s">
        <v>540</v>
      </c>
      <c r="B15931" s="61" t="s">
        <v>340</v>
      </c>
      <c r="C15931">
        <v>1995</v>
      </c>
      <c r="D15931" s="61" t="s">
        <v>1768</v>
      </c>
    </row>
    <row r="15932" spans="1:4" hidden="1" x14ac:dyDescent="0.25">
      <c r="A15932" s="61" t="s">
        <v>540</v>
      </c>
      <c r="B15932" s="61" t="s">
        <v>340</v>
      </c>
      <c r="C15932">
        <v>1996</v>
      </c>
      <c r="D15932" s="61" t="s">
        <v>1857</v>
      </c>
    </row>
    <row r="15933" spans="1:4" hidden="1" x14ac:dyDescent="0.25">
      <c r="A15933" s="61" t="s">
        <v>540</v>
      </c>
      <c r="B15933" s="61" t="s">
        <v>340</v>
      </c>
      <c r="C15933">
        <v>1997</v>
      </c>
      <c r="D15933" s="61" t="s">
        <v>2296</v>
      </c>
    </row>
    <row r="15934" spans="1:4" hidden="1" x14ac:dyDescent="0.25">
      <c r="A15934" s="61" t="s">
        <v>540</v>
      </c>
      <c r="B15934" s="61" t="s">
        <v>340</v>
      </c>
      <c r="C15934">
        <v>1998</v>
      </c>
      <c r="D15934" s="61" t="s">
        <v>2296</v>
      </c>
    </row>
    <row r="15935" spans="1:4" hidden="1" x14ac:dyDescent="0.25">
      <c r="A15935" s="61" t="s">
        <v>540</v>
      </c>
      <c r="B15935" s="61" t="s">
        <v>340</v>
      </c>
      <c r="C15935">
        <v>1999</v>
      </c>
      <c r="D15935" s="61" t="s">
        <v>2296</v>
      </c>
    </row>
    <row r="15936" spans="1:4" hidden="1" x14ac:dyDescent="0.25">
      <c r="A15936" s="61" t="s">
        <v>540</v>
      </c>
      <c r="B15936" s="61" t="s">
        <v>340</v>
      </c>
      <c r="C15936">
        <v>2000</v>
      </c>
      <c r="D15936" s="61" t="s">
        <v>1850</v>
      </c>
    </row>
    <row r="15937" spans="1:4" hidden="1" x14ac:dyDescent="0.25">
      <c r="A15937" s="61" t="s">
        <v>540</v>
      </c>
      <c r="B15937" s="61" t="s">
        <v>340</v>
      </c>
      <c r="C15937">
        <v>2001</v>
      </c>
      <c r="D15937" s="61" t="s">
        <v>566</v>
      </c>
    </row>
    <row r="15938" spans="1:4" hidden="1" x14ac:dyDescent="0.25">
      <c r="A15938" s="61" t="s">
        <v>540</v>
      </c>
      <c r="B15938" s="61" t="s">
        <v>340</v>
      </c>
      <c r="C15938">
        <v>2002</v>
      </c>
      <c r="D15938" s="61" t="s">
        <v>1820</v>
      </c>
    </row>
    <row r="15939" spans="1:4" hidden="1" x14ac:dyDescent="0.25">
      <c r="A15939" s="61" t="s">
        <v>540</v>
      </c>
      <c r="B15939" s="61" t="s">
        <v>340</v>
      </c>
      <c r="C15939">
        <v>2003</v>
      </c>
      <c r="D15939" s="61" t="s">
        <v>1820</v>
      </c>
    </row>
    <row r="15940" spans="1:4" hidden="1" x14ac:dyDescent="0.25">
      <c r="A15940" s="61" t="s">
        <v>540</v>
      </c>
      <c r="B15940" s="61" t="s">
        <v>340</v>
      </c>
      <c r="C15940">
        <v>2004</v>
      </c>
      <c r="D15940" s="61" t="s">
        <v>1820</v>
      </c>
    </row>
    <row r="15941" spans="1:4" hidden="1" x14ac:dyDescent="0.25">
      <c r="A15941" s="61" t="s">
        <v>540</v>
      </c>
      <c r="B15941" s="61" t="s">
        <v>340</v>
      </c>
      <c r="C15941">
        <v>2005</v>
      </c>
      <c r="D15941" s="61" t="s">
        <v>2447</v>
      </c>
    </row>
    <row r="15942" spans="1:4" hidden="1" x14ac:dyDescent="0.25">
      <c r="A15942" s="61" t="s">
        <v>540</v>
      </c>
      <c r="B15942" s="61" t="s">
        <v>340</v>
      </c>
      <c r="C15942">
        <v>2006</v>
      </c>
      <c r="D15942" s="61" t="s">
        <v>2447</v>
      </c>
    </row>
    <row r="15943" spans="1:4" hidden="1" x14ac:dyDescent="0.25">
      <c r="A15943" s="61" t="s">
        <v>540</v>
      </c>
      <c r="B15943" s="61" t="s">
        <v>340</v>
      </c>
      <c r="C15943">
        <v>2007</v>
      </c>
      <c r="D15943" s="61" t="s">
        <v>1515</v>
      </c>
    </row>
    <row r="15944" spans="1:4" hidden="1" x14ac:dyDescent="0.25">
      <c r="A15944" s="61" t="s">
        <v>540</v>
      </c>
      <c r="B15944" s="61" t="s">
        <v>340</v>
      </c>
      <c r="C15944">
        <v>2008</v>
      </c>
      <c r="D15944" s="61" t="s">
        <v>1849</v>
      </c>
    </row>
    <row r="15945" spans="1:4" hidden="1" x14ac:dyDescent="0.25">
      <c r="A15945" s="61" t="s">
        <v>540</v>
      </c>
      <c r="B15945" s="61" t="s">
        <v>340</v>
      </c>
      <c r="C15945">
        <v>2009</v>
      </c>
      <c r="D15945" s="61" t="s">
        <v>1774</v>
      </c>
    </row>
    <row r="15946" spans="1:4" hidden="1" x14ac:dyDescent="0.25">
      <c r="A15946" s="61" t="s">
        <v>540</v>
      </c>
      <c r="B15946" s="61" t="s">
        <v>340</v>
      </c>
      <c r="C15946">
        <v>2010</v>
      </c>
      <c r="D15946" s="61" t="s">
        <v>2890</v>
      </c>
    </row>
    <row r="15947" spans="1:4" hidden="1" x14ac:dyDescent="0.25">
      <c r="A15947" s="61" t="s">
        <v>540</v>
      </c>
      <c r="B15947" s="61" t="s">
        <v>340</v>
      </c>
      <c r="C15947">
        <v>2011</v>
      </c>
      <c r="D15947" s="61" t="s">
        <v>2254</v>
      </c>
    </row>
    <row r="15948" spans="1:4" hidden="1" x14ac:dyDescent="0.25">
      <c r="A15948" s="61" t="s">
        <v>540</v>
      </c>
      <c r="B15948" s="61" t="s">
        <v>340</v>
      </c>
      <c r="C15948">
        <v>2012</v>
      </c>
      <c r="D15948" s="61" t="s">
        <v>2628</v>
      </c>
    </row>
    <row r="15949" spans="1:4" hidden="1" x14ac:dyDescent="0.25">
      <c r="A15949" s="61" t="s">
        <v>540</v>
      </c>
      <c r="B15949" s="61" t="s">
        <v>340</v>
      </c>
      <c r="C15949">
        <v>2013</v>
      </c>
      <c r="D15949" s="61" t="s">
        <v>2314</v>
      </c>
    </row>
    <row r="15950" spans="1:4" hidden="1" x14ac:dyDescent="0.25">
      <c r="A15950" s="61" t="s">
        <v>540</v>
      </c>
      <c r="B15950" s="61" t="s">
        <v>340</v>
      </c>
      <c r="C15950">
        <v>2014</v>
      </c>
      <c r="D15950" s="61" t="s">
        <v>2314</v>
      </c>
    </row>
    <row r="15951" spans="1:4" hidden="1" x14ac:dyDescent="0.25">
      <c r="A15951" s="61" t="s">
        <v>540</v>
      </c>
      <c r="B15951" s="61" t="s">
        <v>340</v>
      </c>
      <c r="C15951">
        <v>2015</v>
      </c>
      <c r="D15951" s="61" t="s">
        <v>1745</v>
      </c>
    </row>
    <row r="15952" spans="1:4" hidden="1" x14ac:dyDescent="0.25">
      <c r="A15952" s="61" t="s">
        <v>540</v>
      </c>
      <c r="B15952" s="61" t="s">
        <v>340</v>
      </c>
      <c r="C15952">
        <v>2016</v>
      </c>
      <c r="D15952" s="61" t="s">
        <v>1779</v>
      </c>
    </row>
    <row r="15953" spans="1:4" hidden="1" x14ac:dyDescent="0.25">
      <c r="A15953" s="61" t="s">
        <v>540</v>
      </c>
      <c r="B15953" s="61" t="s">
        <v>340</v>
      </c>
      <c r="C15953">
        <v>2017</v>
      </c>
      <c r="D15953" s="61" t="s">
        <v>2323</v>
      </c>
    </row>
    <row r="15954" spans="1:4" hidden="1" x14ac:dyDescent="0.25">
      <c r="A15954" s="61" t="s">
        <v>540</v>
      </c>
      <c r="B15954" s="61" t="s">
        <v>340</v>
      </c>
      <c r="C15954">
        <v>2018</v>
      </c>
      <c r="D15954" s="61" t="s">
        <v>2427</v>
      </c>
    </row>
    <row r="15955" spans="1:4" hidden="1" x14ac:dyDescent="0.25">
      <c r="A15955" s="61" t="s">
        <v>540</v>
      </c>
      <c r="B15955" s="61" t="s">
        <v>340</v>
      </c>
      <c r="C15955">
        <v>2019</v>
      </c>
      <c r="D15955" s="61" t="s">
        <v>2292</v>
      </c>
    </row>
    <row r="15956" spans="1:4" hidden="1" x14ac:dyDescent="0.25">
      <c r="A15956" s="61" t="s">
        <v>540</v>
      </c>
      <c r="B15956" s="61" t="s">
        <v>340</v>
      </c>
      <c r="C15956">
        <v>2020</v>
      </c>
      <c r="D15956" s="61" t="s">
        <v>2312</v>
      </c>
    </row>
    <row r="15957" spans="1:4" hidden="1" x14ac:dyDescent="0.25">
      <c r="A15957" s="61" t="s">
        <v>540</v>
      </c>
      <c r="B15957" s="61" t="s">
        <v>340</v>
      </c>
      <c r="C15957">
        <v>2021</v>
      </c>
      <c r="D15957" s="61" t="s">
        <v>2507</v>
      </c>
    </row>
    <row r="15958" spans="1:4" hidden="1" x14ac:dyDescent="0.25">
      <c r="A15958" s="61" t="s">
        <v>540</v>
      </c>
      <c r="B15958" s="61" t="s">
        <v>340</v>
      </c>
      <c r="C15958">
        <v>2022</v>
      </c>
      <c r="D15958" s="61" t="s">
        <v>2256</v>
      </c>
    </row>
    <row r="15959" spans="1:4" x14ac:dyDescent="0.25">
      <c r="A15959" s="61" t="s">
        <v>540</v>
      </c>
      <c r="B15959" s="61" t="s">
        <v>340</v>
      </c>
      <c r="C15959">
        <v>2023</v>
      </c>
      <c r="D15959" s="61">
        <v>0.36199999999999999</v>
      </c>
    </row>
    <row r="15960" spans="1:4" hidden="1" x14ac:dyDescent="0.25">
      <c r="A15960" s="61" t="s">
        <v>538</v>
      </c>
      <c r="B15960" s="61" t="s">
        <v>349</v>
      </c>
      <c r="C15960">
        <v>1789</v>
      </c>
      <c r="D15960" s="61" t="s">
        <v>2623</v>
      </c>
    </row>
    <row r="15961" spans="1:4" hidden="1" x14ac:dyDescent="0.25">
      <c r="A15961" s="61" t="s">
        <v>538</v>
      </c>
      <c r="B15961" s="61" t="s">
        <v>349</v>
      </c>
      <c r="C15961">
        <v>1790</v>
      </c>
      <c r="D15961" s="61" t="s">
        <v>2623</v>
      </c>
    </row>
    <row r="15962" spans="1:4" hidden="1" x14ac:dyDescent="0.25">
      <c r="A15962" s="61" t="s">
        <v>538</v>
      </c>
      <c r="B15962" s="61" t="s">
        <v>349</v>
      </c>
      <c r="C15962">
        <v>1791</v>
      </c>
      <c r="D15962" s="61" t="s">
        <v>2623</v>
      </c>
    </row>
    <row r="15963" spans="1:4" hidden="1" x14ac:dyDescent="0.25">
      <c r="A15963" s="61" t="s">
        <v>538</v>
      </c>
      <c r="B15963" s="61" t="s">
        <v>349</v>
      </c>
      <c r="C15963">
        <v>1792</v>
      </c>
      <c r="D15963" s="61" t="s">
        <v>2623</v>
      </c>
    </row>
    <row r="15964" spans="1:4" hidden="1" x14ac:dyDescent="0.25">
      <c r="A15964" s="61" t="s">
        <v>538</v>
      </c>
      <c r="B15964" s="61" t="s">
        <v>349</v>
      </c>
      <c r="C15964">
        <v>1793</v>
      </c>
      <c r="D15964" s="61" t="s">
        <v>2623</v>
      </c>
    </row>
    <row r="15965" spans="1:4" hidden="1" x14ac:dyDescent="0.25">
      <c r="A15965" s="61" t="s">
        <v>538</v>
      </c>
      <c r="B15965" s="61" t="s">
        <v>349</v>
      </c>
      <c r="C15965">
        <v>1794</v>
      </c>
      <c r="D15965" s="61" t="s">
        <v>2623</v>
      </c>
    </row>
    <row r="15966" spans="1:4" hidden="1" x14ac:dyDescent="0.25">
      <c r="A15966" s="61" t="s">
        <v>538</v>
      </c>
      <c r="B15966" s="61" t="s">
        <v>349</v>
      </c>
      <c r="C15966">
        <v>1795</v>
      </c>
      <c r="D15966" s="61" t="s">
        <v>2623</v>
      </c>
    </row>
    <row r="15967" spans="1:4" hidden="1" x14ac:dyDescent="0.25">
      <c r="A15967" s="61" t="s">
        <v>538</v>
      </c>
      <c r="B15967" s="61" t="s">
        <v>349</v>
      </c>
      <c r="C15967">
        <v>1796</v>
      </c>
      <c r="D15967" s="61" t="s">
        <v>2623</v>
      </c>
    </row>
    <row r="15968" spans="1:4" hidden="1" x14ac:dyDescent="0.25">
      <c r="A15968" s="61" t="s">
        <v>538</v>
      </c>
      <c r="B15968" s="61" t="s">
        <v>349</v>
      </c>
      <c r="C15968">
        <v>1797</v>
      </c>
      <c r="D15968" s="61" t="s">
        <v>2623</v>
      </c>
    </row>
    <row r="15969" spans="1:4" hidden="1" x14ac:dyDescent="0.25">
      <c r="A15969" s="61" t="s">
        <v>538</v>
      </c>
      <c r="B15969" s="61" t="s">
        <v>349</v>
      </c>
      <c r="C15969">
        <v>1798</v>
      </c>
      <c r="D15969" s="61" t="s">
        <v>2623</v>
      </c>
    </row>
    <row r="15970" spans="1:4" hidden="1" x14ac:dyDescent="0.25">
      <c r="A15970" s="61" t="s">
        <v>538</v>
      </c>
      <c r="B15970" s="61" t="s">
        <v>349</v>
      </c>
      <c r="C15970">
        <v>1799</v>
      </c>
      <c r="D15970" s="61" t="s">
        <v>2623</v>
      </c>
    </row>
    <row r="15971" spans="1:4" hidden="1" x14ac:dyDescent="0.25">
      <c r="A15971" s="61" t="s">
        <v>538</v>
      </c>
      <c r="B15971" s="61" t="s">
        <v>349</v>
      </c>
      <c r="C15971">
        <v>1800</v>
      </c>
      <c r="D15971" s="61" t="s">
        <v>2623</v>
      </c>
    </row>
    <row r="15972" spans="1:4" hidden="1" x14ac:dyDescent="0.25">
      <c r="A15972" s="61" t="s">
        <v>538</v>
      </c>
      <c r="B15972" s="61" t="s">
        <v>349</v>
      </c>
      <c r="C15972">
        <v>1801</v>
      </c>
      <c r="D15972" s="61" t="s">
        <v>2623</v>
      </c>
    </row>
    <row r="15973" spans="1:4" hidden="1" x14ac:dyDescent="0.25">
      <c r="A15973" s="61" t="s">
        <v>538</v>
      </c>
      <c r="B15973" s="61" t="s">
        <v>349</v>
      </c>
      <c r="C15973">
        <v>1802</v>
      </c>
      <c r="D15973" s="61" t="s">
        <v>2623</v>
      </c>
    </row>
    <row r="15974" spans="1:4" hidden="1" x14ac:dyDescent="0.25">
      <c r="A15974" s="61" t="s">
        <v>538</v>
      </c>
      <c r="B15974" s="61" t="s">
        <v>349</v>
      </c>
      <c r="C15974">
        <v>1803</v>
      </c>
      <c r="D15974" s="61" t="s">
        <v>2623</v>
      </c>
    </row>
    <row r="15975" spans="1:4" hidden="1" x14ac:dyDescent="0.25">
      <c r="A15975" s="61" t="s">
        <v>538</v>
      </c>
      <c r="B15975" s="61" t="s">
        <v>349</v>
      </c>
      <c r="C15975">
        <v>1804</v>
      </c>
      <c r="D15975" s="61" t="s">
        <v>2623</v>
      </c>
    </row>
    <row r="15976" spans="1:4" hidden="1" x14ac:dyDescent="0.25">
      <c r="A15976" s="61" t="s">
        <v>538</v>
      </c>
      <c r="B15976" s="61" t="s">
        <v>349</v>
      </c>
      <c r="C15976">
        <v>1805</v>
      </c>
      <c r="D15976" s="61" t="s">
        <v>2623</v>
      </c>
    </row>
    <row r="15977" spans="1:4" hidden="1" x14ac:dyDescent="0.25">
      <c r="A15977" s="61" t="s">
        <v>538</v>
      </c>
      <c r="B15977" s="61" t="s">
        <v>349</v>
      </c>
      <c r="C15977">
        <v>1806</v>
      </c>
      <c r="D15977" s="61" t="s">
        <v>2623</v>
      </c>
    </row>
    <row r="15978" spans="1:4" hidden="1" x14ac:dyDescent="0.25">
      <c r="A15978" s="61" t="s">
        <v>538</v>
      </c>
      <c r="B15978" s="61" t="s">
        <v>349</v>
      </c>
      <c r="C15978">
        <v>1807</v>
      </c>
      <c r="D15978" s="61" t="s">
        <v>2623</v>
      </c>
    </row>
    <row r="15979" spans="1:4" hidden="1" x14ac:dyDescent="0.25">
      <c r="A15979" s="61" t="s">
        <v>538</v>
      </c>
      <c r="B15979" s="61" t="s">
        <v>349</v>
      </c>
      <c r="C15979">
        <v>1808</v>
      </c>
      <c r="D15979" s="61" t="s">
        <v>2623</v>
      </c>
    </row>
    <row r="15980" spans="1:4" hidden="1" x14ac:dyDescent="0.25">
      <c r="A15980" s="61" t="s">
        <v>538</v>
      </c>
      <c r="B15980" s="61" t="s">
        <v>349</v>
      </c>
      <c r="C15980">
        <v>1809</v>
      </c>
      <c r="D15980" s="61" t="s">
        <v>2623</v>
      </c>
    </row>
    <row r="15981" spans="1:4" hidden="1" x14ac:dyDescent="0.25">
      <c r="A15981" s="61" t="s">
        <v>538</v>
      </c>
      <c r="B15981" s="61" t="s">
        <v>349</v>
      </c>
      <c r="C15981">
        <v>1810</v>
      </c>
      <c r="D15981" s="61" t="s">
        <v>2623</v>
      </c>
    </row>
    <row r="15982" spans="1:4" hidden="1" x14ac:dyDescent="0.25">
      <c r="A15982" s="61" t="s">
        <v>538</v>
      </c>
      <c r="B15982" s="61" t="s">
        <v>349</v>
      </c>
      <c r="C15982">
        <v>1811</v>
      </c>
      <c r="D15982" s="61" t="s">
        <v>2623</v>
      </c>
    </row>
    <row r="15983" spans="1:4" hidden="1" x14ac:dyDescent="0.25">
      <c r="A15983" s="61" t="s">
        <v>538</v>
      </c>
      <c r="B15983" s="61" t="s">
        <v>349</v>
      </c>
      <c r="C15983">
        <v>1812</v>
      </c>
      <c r="D15983" s="61" t="s">
        <v>2623</v>
      </c>
    </row>
    <row r="15984" spans="1:4" hidden="1" x14ac:dyDescent="0.25">
      <c r="A15984" s="61" t="s">
        <v>538</v>
      </c>
      <c r="B15984" s="61" t="s">
        <v>349</v>
      </c>
      <c r="C15984">
        <v>1813</v>
      </c>
      <c r="D15984" s="61" t="s">
        <v>2623</v>
      </c>
    </row>
    <row r="15985" spans="1:4" hidden="1" x14ac:dyDescent="0.25">
      <c r="A15985" s="61" t="s">
        <v>538</v>
      </c>
      <c r="B15985" s="61" t="s">
        <v>349</v>
      </c>
      <c r="C15985">
        <v>1814</v>
      </c>
      <c r="D15985" s="61" t="s">
        <v>2623</v>
      </c>
    </row>
    <row r="15986" spans="1:4" hidden="1" x14ac:dyDescent="0.25">
      <c r="A15986" s="61" t="s">
        <v>538</v>
      </c>
      <c r="B15986" s="61" t="s">
        <v>349</v>
      </c>
      <c r="C15986">
        <v>1815</v>
      </c>
      <c r="D15986" s="61" t="s">
        <v>2623</v>
      </c>
    </row>
    <row r="15987" spans="1:4" hidden="1" x14ac:dyDescent="0.25">
      <c r="A15987" s="61" t="s">
        <v>538</v>
      </c>
      <c r="B15987" s="61" t="s">
        <v>349</v>
      </c>
      <c r="C15987">
        <v>1816</v>
      </c>
      <c r="D15987" s="61" t="s">
        <v>2623</v>
      </c>
    </row>
    <row r="15988" spans="1:4" hidden="1" x14ac:dyDescent="0.25">
      <c r="A15988" s="61" t="s">
        <v>538</v>
      </c>
      <c r="B15988" s="61" t="s">
        <v>349</v>
      </c>
      <c r="C15988">
        <v>1817</v>
      </c>
      <c r="D15988" s="61" t="s">
        <v>2623</v>
      </c>
    </row>
    <row r="15989" spans="1:4" hidden="1" x14ac:dyDescent="0.25">
      <c r="A15989" s="61" t="s">
        <v>538</v>
      </c>
      <c r="B15989" s="61" t="s">
        <v>349</v>
      </c>
      <c r="C15989">
        <v>1818</v>
      </c>
      <c r="D15989" s="61" t="s">
        <v>2623</v>
      </c>
    </row>
    <row r="15990" spans="1:4" hidden="1" x14ac:dyDescent="0.25">
      <c r="A15990" s="61" t="s">
        <v>538</v>
      </c>
      <c r="B15990" s="61" t="s">
        <v>349</v>
      </c>
      <c r="C15990">
        <v>1819</v>
      </c>
      <c r="D15990" s="61" t="s">
        <v>2623</v>
      </c>
    </row>
    <row r="15991" spans="1:4" hidden="1" x14ac:dyDescent="0.25">
      <c r="A15991" s="61" t="s">
        <v>538</v>
      </c>
      <c r="B15991" s="61" t="s">
        <v>349</v>
      </c>
      <c r="C15991">
        <v>1820</v>
      </c>
      <c r="D15991" s="61" t="s">
        <v>2623</v>
      </c>
    </row>
    <row r="15992" spans="1:4" hidden="1" x14ac:dyDescent="0.25">
      <c r="A15992" s="61" t="s">
        <v>538</v>
      </c>
      <c r="B15992" s="61" t="s">
        <v>349</v>
      </c>
      <c r="C15992">
        <v>1821</v>
      </c>
      <c r="D15992" s="61" t="s">
        <v>2623</v>
      </c>
    </row>
    <row r="15993" spans="1:4" hidden="1" x14ac:dyDescent="0.25">
      <c r="A15993" s="61" t="s">
        <v>538</v>
      </c>
      <c r="B15993" s="61" t="s">
        <v>349</v>
      </c>
      <c r="C15993">
        <v>1822</v>
      </c>
      <c r="D15993" s="61" t="s">
        <v>2623</v>
      </c>
    </row>
    <row r="15994" spans="1:4" hidden="1" x14ac:dyDescent="0.25">
      <c r="A15994" s="61" t="s">
        <v>538</v>
      </c>
      <c r="B15994" s="61" t="s">
        <v>349</v>
      </c>
      <c r="C15994">
        <v>1823</v>
      </c>
      <c r="D15994" s="61" t="s">
        <v>2623</v>
      </c>
    </row>
    <row r="15995" spans="1:4" hidden="1" x14ac:dyDescent="0.25">
      <c r="A15995" s="61" t="s">
        <v>538</v>
      </c>
      <c r="B15995" s="61" t="s">
        <v>349</v>
      </c>
      <c r="C15995">
        <v>1824</v>
      </c>
      <c r="D15995" s="61" t="s">
        <v>2623</v>
      </c>
    </row>
    <row r="15996" spans="1:4" hidden="1" x14ac:dyDescent="0.25">
      <c r="A15996" s="61" t="s">
        <v>538</v>
      </c>
      <c r="B15996" s="61" t="s">
        <v>349</v>
      </c>
      <c r="C15996">
        <v>1825</v>
      </c>
      <c r="D15996" s="61" t="s">
        <v>2623</v>
      </c>
    </row>
    <row r="15997" spans="1:4" hidden="1" x14ac:dyDescent="0.25">
      <c r="A15997" s="61" t="s">
        <v>538</v>
      </c>
      <c r="B15997" s="61" t="s">
        <v>349</v>
      </c>
      <c r="C15997">
        <v>1826</v>
      </c>
      <c r="D15997" s="61" t="s">
        <v>2623</v>
      </c>
    </row>
    <row r="15998" spans="1:4" hidden="1" x14ac:dyDescent="0.25">
      <c r="A15998" s="61" t="s">
        <v>538</v>
      </c>
      <c r="B15998" s="61" t="s">
        <v>349</v>
      </c>
      <c r="C15998">
        <v>1827</v>
      </c>
      <c r="D15998" s="61" t="s">
        <v>2623</v>
      </c>
    </row>
    <row r="15999" spans="1:4" hidden="1" x14ac:dyDescent="0.25">
      <c r="A15999" s="61" t="s">
        <v>538</v>
      </c>
      <c r="B15999" s="61" t="s">
        <v>349</v>
      </c>
      <c r="C15999">
        <v>1828</v>
      </c>
      <c r="D15999" s="61" t="s">
        <v>2623</v>
      </c>
    </row>
    <row r="16000" spans="1:4" hidden="1" x14ac:dyDescent="0.25">
      <c r="A16000" s="61" t="s">
        <v>538</v>
      </c>
      <c r="B16000" s="61" t="s">
        <v>349</v>
      </c>
      <c r="C16000">
        <v>1829</v>
      </c>
      <c r="D16000" s="61" t="s">
        <v>2623</v>
      </c>
    </row>
    <row r="16001" spans="1:4" hidden="1" x14ac:dyDescent="0.25">
      <c r="A16001" s="61" t="s">
        <v>538</v>
      </c>
      <c r="B16001" s="61" t="s">
        <v>349</v>
      </c>
      <c r="C16001">
        <v>1830</v>
      </c>
      <c r="D16001" s="61" t="s">
        <v>2623</v>
      </c>
    </row>
    <row r="16002" spans="1:4" hidden="1" x14ac:dyDescent="0.25">
      <c r="A16002" s="61" t="s">
        <v>538</v>
      </c>
      <c r="B16002" s="61" t="s">
        <v>349</v>
      </c>
      <c r="C16002">
        <v>1831</v>
      </c>
      <c r="D16002" s="61" t="s">
        <v>2623</v>
      </c>
    </row>
    <row r="16003" spans="1:4" hidden="1" x14ac:dyDescent="0.25">
      <c r="A16003" s="61" t="s">
        <v>538</v>
      </c>
      <c r="B16003" s="61" t="s">
        <v>349</v>
      </c>
      <c r="C16003">
        <v>1832</v>
      </c>
      <c r="D16003" s="61" t="s">
        <v>2623</v>
      </c>
    </row>
    <row r="16004" spans="1:4" hidden="1" x14ac:dyDescent="0.25">
      <c r="A16004" s="61" t="s">
        <v>538</v>
      </c>
      <c r="B16004" s="61" t="s">
        <v>349</v>
      </c>
      <c r="C16004">
        <v>1833</v>
      </c>
      <c r="D16004" s="61" t="s">
        <v>2623</v>
      </c>
    </row>
    <row r="16005" spans="1:4" hidden="1" x14ac:dyDescent="0.25">
      <c r="A16005" s="61" t="s">
        <v>538</v>
      </c>
      <c r="B16005" s="61" t="s">
        <v>349</v>
      </c>
      <c r="C16005">
        <v>1834</v>
      </c>
      <c r="D16005" s="61" t="s">
        <v>2623</v>
      </c>
    </row>
    <row r="16006" spans="1:4" hidden="1" x14ac:dyDescent="0.25">
      <c r="A16006" s="61" t="s">
        <v>538</v>
      </c>
      <c r="B16006" s="61" t="s">
        <v>349</v>
      </c>
      <c r="C16006">
        <v>1835</v>
      </c>
      <c r="D16006" s="61" t="s">
        <v>2623</v>
      </c>
    </row>
    <row r="16007" spans="1:4" hidden="1" x14ac:dyDescent="0.25">
      <c r="A16007" s="61" t="s">
        <v>538</v>
      </c>
      <c r="B16007" s="61" t="s">
        <v>349</v>
      </c>
      <c r="C16007">
        <v>1836</v>
      </c>
      <c r="D16007" s="61" t="s">
        <v>2623</v>
      </c>
    </row>
    <row r="16008" spans="1:4" hidden="1" x14ac:dyDescent="0.25">
      <c r="A16008" s="61" t="s">
        <v>538</v>
      </c>
      <c r="B16008" s="61" t="s">
        <v>349</v>
      </c>
      <c r="C16008">
        <v>1837</v>
      </c>
      <c r="D16008" s="61" t="s">
        <v>2623</v>
      </c>
    </row>
    <row r="16009" spans="1:4" hidden="1" x14ac:dyDescent="0.25">
      <c r="A16009" s="61" t="s">
        <v>538</v>
      </c>
      <c r="B16009" s="61" t="s">
        <v>349</v>
      </c>
      <c r="C16009">
        <v>1838</v>
      </c>
      <c r="D16009" s="61" t="s">
        <v>2623</v>
      </c>
    </row>
    <row r="16010" spans="1:4" hidden="1" x14ac:dyDescent="0.25">
      <c r="A16010" s="61" t="s">
        <v>538</v>
      </c>
      <c r="B16010" s="61" t="s">
        <v>349</v>
      </c>
      <c r="C16010">
        <v>1839</v>
      </c>
      <c r="D16010" s="61" t="s">
        <v>2623</v>
      </c>
    </row>
    <row r="16011" spans="1:4" hidden="1" x14ac:dyDescent="0.25">
      <c r="A16011" s="61" t="s">
        <v>538</v>
      </c>
      <c r="B16011" s="61" t="s">
        <v>349</v>
      </c>
      <c r="C16011">
        <v>1840</v>
      </c>
      <c r="D16011" s="61" t="s">
        <v>2623</v>
      </c>
    </row>
    <row r="16012" spans="1:4" hidden="1" x14ac:dyDescent="0.25">
      <c r="A16012" s="61" t="s">
        <v>538</v>
      </c>
      <c r="B16012" s="61" t="s">
        <v>349</v>
      </c>
      <c r="C16012">
        <v>1841</v>
      </c>
      <c r="D16012" s="61" t="s">
        <v>2623</v>
      </c>
    </row>
    <row r="16013" spans="1:4" hidden="1" x14ac:dyDescent="0.25">
      <c r="A16013" s="61" t="s">
        <v>538</v>
      </c>
      <c r="B16013" s="61" t="s">
        <v>349</v>
      </c>
      <c r="C16013">
        <v>1842</v>
      </c>
      <c r="D16013" s="61" t="s">
        <v>2623</v>
      </c>
    </row>
    <row r="16014" spans="1:4" hidden="1" x14ac:dyDescent="0.25">
      <c r="A16014" s="61" t="s">
        <v>538</v>
      </c>
      <c r="B16014" s="61" t="s">
        <v>349</v>
      </c>
      <c r="C16014">
        <v>1843</v>
      </c>
      <c r="D16014" s="61" t="s">
        <v>2623</v>
      </c>
    </row>
    <row r="16015" spans="1:4" hidden="1" x14ac:dyDescent="0.25">
      <c r="A16015" s="61" t="s">
        <v>538</v>
      </c>
      <c r="B16015" s="61" t="s">
        <v>349</v>
      </c>
      <c r="C16015">
        <v>1844</v>
      </c>
      <c r="D16015" s="61" t="s">
        <v>2623</v>
      </c>
    </row>
    <row r="16016" spans="1:4" hidden="1" x14ac:dyDescent="0.25">
      <c r="A16016" s="61" t="s">
        <v>538</v>
      </c>
      <c r="B16016" s="61" t="s">
        <v>349</v>
      </c>
      <c r="C16016">
        <v>1845</v>
      </c>
      <c r="D16016" s="61" t="s">
        <v>2623</v>
      </c>
    </row>
    <row r="16017" spans="1:4" hidden="1" x14ac:dyDescent="0.25">
      <c r="A16017" s="61" t="s">
        <v>538</v>
      </c>
      <c r="B16017" s="61" t="s">
        <v>349</v>
      </c>
      <c r="C16017">
        <v>1846</v>
      </c>
      <c r="D16017" s="61" t="s">
        <v>2623</v>
      </c>
    </row>
    <row r="16018" spans="1:4" hidden="1" x14ac:dyDescent="0.25">
      <c r="A16018" s="61" t="s">
        <v>538</v>
      </c>
      <c r="B16018" s="61" t="s">
        <v>349</v>
      </c>
      <c r="C16018">
        <v>1847</v>
      </c>
      <c r="D16018" s="61" t="s">
        <v>2623</v>
      </c>
    </row>
    <row r="16019" spans="1:4" hidden="1" x14ac:dyDescent="0.25">
      <c r="A16019" s="61" t="s">
        <v>538</v>
      </c>
      <c r="B16019" s="61" t="s">
        <v>349</v>
      </c>
      <c r="C16019">
        <v>1848</v>
      </c>
      <c r="D16019" s="61" t="s">
        <v>2623</v>
      </c>
    </row>
    <row r="16020" spans="1:4" hidden="1" x14ac:dyDescent="0.25">
      <c r="A16020" s="61" t="s">
        <v>538</v>
      </c>
      <c r="B16020" s="61" t="s">
        <v>349</v>
      </c>
      <c r="C16020">
        <v>1849</v>
      </c>
      <c r="D16020" s="61" t="s">
        <v>2623</v>
      </c>
    </row>
    <row r="16021" spans="1:4" hidden="1" x14ac:dyDescent="0.25">
      <c r="A16021" s="61" t="s">
        <v>538</v>
      </c>
      <c r="B16021" s="61" t="s">
        <v>349</v>
      </c>
      <c r="C16021">
        <v>1850</v>
      </c>
      <c r="D16021" s="61" t="s">
        <v>2623</v>
      </c>
    </row>
    <row r="16022" spans="1:4" hidden="1" x14ac:dyDescent="0.25">
      <c r="A16022" s="61" t="s">
        <v>538</v>
      </c>
      <c r="B16022" s="61" t="s">
        <v>349</v>
      </c>
      <c r="C16022">
        <v>1851</v>
      </c>
      <c r="D16022" s="61" t="s">
        <v>2623</v>
      </c>
    </row>
    <row r="16023" spans="1:4" hidden="1" x14ac:dyDescent="0.25">
      <c r="A16023" s="61" t="s">
        <v>538</v>
      </c>
      <c r="B16023" s="61" t="s">
        <v>349</v>
      </c>
      <c r="C16023">
        <v>1852</v>
      </c>
      <c r="D16023" s="61" t="s">
        <v>2623</v>
      </c>
    </row>
    <row r="16024" spans="1:4" hidden="1" x14ac:dyDescent="0.25">
      <c r="A16024" s="61" t="s">
        <v>538</v>
      </c>
      <c r="B16024" s="61" t="s">
        <v>349</v>
      </c>
      <c r="C16024">
        <v>1853</v>
      </c>
      <c r="D16024" s="61" t="s">
        <v>2623</v>
      </c>
    </row>
    <row r="16025" spans="1:4" hidden="1" x14ac:dyDescent="0.25">
      <c r="A16025" s="61" t="s">
        <v>538</v>
      </c>
      <c r="B16025" s="61" t="s">
        <v>349</v>
      </c>
      <c r="C16025">
        <v>1854</v>
      </c>
      <c r="D16025" s="61" t="s">
        <v>2623</v>
      </c>
    </row>
    <row r="16026" spans="1:4" hidden="1" x14ac:dyDescent="0.25">
      <c r="A16026" s="61" t="s">
        <v>538</v>
      </c>
      <c r="B16026" s="61" t="s">
        <v>349</v>
      </c>
      <c r="C16026">
        <v>1855</v>
      </c>
      <c r="D16026" s="61" t="s">
        <v>2623</v>
      </c>
    </row>
    <row r="16027" spans="1:4" hidden="1" x14ac:dyDescent="0.25">
      <c r="A16027" s="61" t="s">
        <v>538</v>
      </c>
      <c r="B16027" s="61" t="s">
        <v>349</v>
      </c>
      <c r="C16027">
        <v>1856</v>
      </c>
      <c r="D16027" s="61" t="s">
        <v>2623</v>
      </c>
    </row>
    <row r="16028" spans="1:4" hidden="1" x14ac:dyDescent="0.25">
      <c r="A16028" s="61" t="s">
        <v>538</v>
      </c>
      <c r="B16028" s="61" t="s">
        <v>349</v>
      </c>
      <c r="C16028">
        <v>1857</v>
      </c>
      <c r="D16028" s="61" t="s">
        <v>2623</v>
      </c>
    </row>
    <row r="16029" spans="1:4" hidden="1" x14ac:dyDescent="0.25">
      <c r="A16029" s="61" t="s">
        <v>538</v>
      </c>
      <c r="B16029" s="61" t="s">
        <v>349</v>
      </c>
      <c r="C16029">
        <v>1858</v>
      </c>
      <c r="D16029" s="61" t="s">
        <v>2623</v>
      </c>
    </row>
    <row r="16030" spans="1:4" hidden="1" x14ac:dyDescent="0.25">
      <c r="A16030" s="61" t="s">
        <v>538</v>
      </c>
      <c r="B16030" s="61" t="s">
        <v>349</v>
      </c>
      <c r="C16030">
        <v>1859</v>
      </c>
      <c r="D16030" s="61" t="s">
        <v>2623</v>
      </c>
    </row>
    <row r="16031" spans="1:4" hidden="1" x14ac:dyDescent="0.25">
      <c r="A16031" s="61" t="s">
        <v>538</v>
      </c>
      <c r="B16031" s="61" t="s">
        <v>349</v>
      </c>
      <c r="C16031">
        <v>1860</v>
      </c>
      <c r="D16031" s="61" t="s">
        <v>2623</v>
      </c>
    </row>
    <row r="16032" spans="1:4" hidden="1" x14ac:dyDescent="0.25">
      <c r="A16032" s="61" t="s">
        <v>538</v>
      </c>
      <c r="B16032" s="61" t="s">
        <v>349</v>
      </c>
      <c r="C16032">
        <v>1861</v>
      </c>
      <c r="D16032" s="61" t="s">
        <v>2623</v>
      </c>
    </row>
    <row r="16033" spans="1:4" hidden="1" x14ac:dyDescent="0.25">
      <c r="A16033" s="61" t="s">
        <v>538</v>
      </c>
      <c r="B16033" s="61" t="s">
        <v>349</v>
      </c>
      <c r="C16033">
        <v>1862</v>
      </c>
      <c r="D16033" s="61" t="s">
        <v>2623</v>
      </c>
    </row>
    <row r="16034" spans="1:4" hidden="1" x14ac:dyDescent="0.25">
      <c r="A16034" s="61" t="s">
        <v>538</v>
      </c>
      <c r="B16034" s="61" t="s">
        <v>349</v>
      </c>
      <c r="C16034">
        <v>1863</v>
      </c>
      <c r="D16034" s="61" t="s">
        <v>2623</v>
      </c>
    </row>
    <row r="16035" spans="1:4" hidden="1" x14ac:dyDescent="0.25">
      <c r="A16035" s="61" t="s">
        <v>538</v>
      </c>
      <c r="B16035" s="61" t="s">
        <v>349</v>
      </c>
      <c r="C16035">
        <v>1864</v>
      </c>
      <c r="D16035" s="61" t="s">
        <v>2623</v>
      </c>
    </row>
    <row r="16036" spans="1:4" hidden="1" x14ac:dyDescent="0.25">
      <c r="A16036" s="61" t="s">
        <v>538</v>
      </c>
      <c r="B16036" s="61" t="s">
        <v>349</v>
      </c>
      <c r="C16036">
        <v>1865</v>
      </c>
      <c r="D16036" s="61" t="s">
        <v>2623</v>
      </c>
    </row>
    <row r="16037" spans="1:4" hidden="1" x14ac:dyDescent="0.25">
      <c r="A16037" s="61" t="s">
        <v>538</v>
      </c>
      <c r="B16037" s="61" t="s">
        <v>349</v>
      </c>
      <c r="C16037">
        <v>1866</v>
      </c>
      <c r="D16037" s="61" t="s">
        <v>2623</v>
      </c>
    </row>
    <row r="16038" spans="1:4" hidden="1" x14ac:dyDescent="0.25">
      <c r="A16038" s="61" t="s">
        <v>538</v>
      </c>
      <c r="B16038" s="61" t="s">
        <v>349</v>
      </c>
      <c r="C16038">
        <v>1867</v>
      </c>
      <c r="D16038" s="61" t="s">
        <v>2623</v>
      </c>
    </row>
    <row r="16039" spans="1:4" hidden="1" x14ac:dyDescent="0.25">
      <c r="A16039" s="61" t="s">
        <v>538</v>
      </c>
      <c r="B16039" s="61" t="s">
        <v>349</v>
      </c>
      <c r="C16039">
        <v>1868</v>
      </c>
      <c r="D16039" s="61" t="s">
        <v>2623</v>
      </c>
    </row>
    <row r="16040" spans="1:4" hidden="1" x14ac:dyDescent="0.25">
      <c r="A16040" s="61" t="s">
        <v>538</v>
      </c>
      <c r="B16040" s="61" t="s">
        <v>349</v>
      </c>
      <c r="C16040">
        <v>1869</v>
      </c>
      <c r="D16040" s="61" t="s">
        <v>2623</v>
      </c>
    </row>
    <row r="16041" spans="1:4" hidden="1" x14ac:dyDescent="0.25">
      <c r="A16041" s="61" t="s">
        <v>538</v>
      </c>
      <c r="B16041" s="61" t="s">
        <v>349</v>
      </c>
      <c r="C16041">
        <v>1870</v>
      </c>
      <c r="D16041" s="61" t="s">
        <v>2623</v>
      </c>
    </row>
    <row r="16042" spans="1:4" hidden="1" x14ac:dyDescent="0.25">
      <c r="A16042" s="61" t="s">
        <v>538</v>
      </c>
      <c r="B16042" s="61" t="s">
        <v>349</v>
      </c>
      <c r="C16042">
        <v>1871</v>
      </c>
      <c r="D16042" s="61" t="s">
        <v>2623</v>
      </c>
    </row>
    <row r="16043" spans="1:4" hidden="1" x14ac:dyDescent="0.25">
      <c r="A16043" s="61" t="s">
        <v>538</v>
      </c>
      <c r="B16043" s="61" t="s">
        <v>349</v>
      </c>
      <c r="C16043">
        <v>1872</v>
      </c>
      <c r="D16043" s="61" t="s">
        <v>2623</v>
      </c>
    </row>
    <row r="16044" spans="1:4" hidden="1" x14ac:dyDescent="0.25">
      <c r="A16044" s="61" t="s">
        <v>538</v>
      </c>
      <c r="B16044" s="61" t="s">
        <v>349</v>
      </c>
      <c r="C16044">
        <v>1873</v>
      </c>
      <c r="D16044" s="61" t="s">
        <v>1820</v>
      </c>
    </row>
    <row r="16045" spans="1:4" hidden="1" x14ac:dyDescent="0.25">
      <c r="A16045" s="61" t="s">
        <v>538</v>
      </c>
      <c r="B16045" s="61" t="s">
        <v>349</v>
      </c>
      <c r="C16045">
        <v>1874</v>
      </c>
      <c r="D16045" s="61" t="s">
        <v>1820</v>
      </c>
    </row>
    <row r="16046" spans="1:4" hidden="1" x14ac:dyDescent="0.25">
      <c r="A16046" s="61" t="s">
        <v>538</v>
      </c>
      <c r="B16046" s="61" t="s">
        <v>349</v>
      </c>
      <c r="C16046">
        <v>1875</v>
      </c>
      <c r="D16046" s="61" t="s">
        <v>1820</v>
      </c>
    </row>
    <row r="16047" spans="1:4" hidden="1" x14ac:dyDescent="0.25">
      <c r="A16047" s="61" t="s">
        <v>538</v>
      </c>
      <c r="B16047" s="61" t="s">
        <v>349</v>
      </c>
      <c r="C16047">
        <v>1876</v>
      </c>
      <c r="D16047" s="61" t="s">
        <v>1820</v>
      </c>
    </row>
    <row r="16048" spans="1:4" hidden="1" x14ac:dyDescent="0.25">
      <c r="A16048" s="61" t="s">
        <v>538</v>
      </c>
      <c r="B16048" s="61" t="s">
        <v>349</v>
      </c>
      <c r="C16048">
        <v>1877</v>
      </c>
      <c r="D16048" s="61" t="s">
        <v>1820</v>
      </c>
    </row>
    <row r="16049" spans="1:4" hidden="1" x14ac:dyDescent="0.25">
      <c r="A16049" s="61" t="s">
        <v>538</v>
      </c>
      <c r="B16049" s="61" t="s">
        <v>349</v>
      </c>
      <c r="C16049">
        <v>1878</v>
      </c>
      <c r="D16049" s="61" t="s">
        <v>1820</v>
      </c>
    </row>
    <row r="16050" spans="1:4" hidden="1" x14ac:dyDescent="0.25">
      <c r="A16050" s="61" t="s">
        <v>538</v>
      </c>
      <c r="B16050" s="61" t="s">
        <v>349</v>
      </c>
      <c r="C16050">
        <v>1879</v>
      </c>
      <c r="D16050" s="61" t="s">
        <v>1820</v>
      </c>
    </row>
    <row r="16051" spans="1:4" hidden="1" x14ac:dyDescent="0.25">
      <c r="A16051" s="61" t="s">
        <v>538</v>
      </c>
      <c r="B16051" s="61" t="s">
        <v>349</v>
      </c>
      <c r="C16051">
        <v>1880</v>
      </c>
      <c r="D16051" s="61" t="s">
        <v>1820</v>
      </c>
    </row>
    <row r="16052" spans="1:4" hidden="1" x14ac:dyDescent="0.25">
      <c r="A16052" s="61" t="s">
        <v>538</v>
      </c>
      <c r="B16052" s="61" t="s">
        <v>349</v>
      </c>
      <c r="C16052">
        <v>1881</v>
      </c>
      <c r="D16052" s="61" t="s">
        <v>1820</v>
      </c>
    </row>
    <row r="16053" spans="1:4" hidden="1" x14ac:dyDescent="0.25">
      <c r="A16053" s="61" t="s">
        <v>538</v>
      </c>
      <c r="B16053" s="61" t="s">
        <v>349</v>
      </c>
      <c r="C16053">
        <v>1882</v>
      </c>
      <c r="D16053" s="61" t="s">
        <v>1820</v>
      </c>
    </row>
    <row r="16054" spans="1:4" hidden="1" x14ac:dyDescent="0.25">
      <c r="A16054" s="61" t="s">
        <v>538</v>
      </c>
      <c r="B16054" s="61" t="s">
        <v>349</v>
      </c>
      <c r="C16054">
        <v>1883</v>
      </c>
      <c r="D16054" s="61" t="s">
        <v>1820</v>
      </c>
    </row>
    <row r="16055" spans="1:4" hidden="1" x14ac:dyDescent="0.25">
      <c r="A16055" s="61" t="s">
        <v>538</v>
      </c>
      <c r="B16055" s="61" t="s">
        <v>349</v>
      </c>
      <c r="C16055">
        <v>1884</v>
      </c>
      <c r="D16055" s="61" t="s">
        <v>1820</v>
      </c>
    </row>
    <row r="16056" spans="1:4" hidden="1" x14ac:dyDescent="0.25">
      <c r="A16056" s="61" t="s">
        <v>538</v>
      </c>
      <c r="B16056" s="61" t="s">
        <v>349</v>
      </c>
      <c r="C16056">
        <v>1885</v>
      </c>
      <c r="D16056" s="61" t="s">
        <v>1820</v>
      </c>
    </row>
    <row r="16057" spans="1:4" hidden="1" x14ac:dyDescent="0.25">
      <c r="A16057" s="61" t="s">
        <v>538</v>
      </c>
      <c r="B16057" s="61" t="s">
        <v>349</v>
      </c>
      <c r="C16057">
        <v>1886</v>
      </c>
      <c r="D16057" s="61" t="s">
        <v>1820</v>
      </c>
    </row>
    <row r="16058" spans="1:4" hidden="1" x14ac:dyDescent="0.25">
      <c r="A16058" s="61" t="s">
        <v>538</v>
      </c>
      <c r="B16058" s="61" t="s">
        <v>349</v>
      </c>
      <c r="C16058">
        <v>1887</v>
      </c>
      <c r="D16058" s="61" t="s">
        <v>1820</v>
      </c>
    </row>
    <row r="16059" spans="1:4" hidden="1" x14ac:dyDescent="0.25">
      <c r="A16059" s="61" t="s">
        <v>538</v>
      </c>
      <c r="B16059" s="61" t="s">
        <v>349</v>
      </c>
      <c r="C16059">
        <v>1888</v>
      </c>
      <c r="D16059" s="61" t="s">
        <v>1820</v>
      </c>
    </row>
    <row r="16060" spans="1:4" hidden="1" x14ac:dyDescent="0.25">
      <c r="A16060" s="61" t="s">
        <v>538</v>
      </c>
      <c r="B16060" s="61" t="s">
        <v>349</v>
      </c>
      <c r="C16060">
        <v>1889</v>
      </c>
      <c r="D16060" s="61" t="s">
        <v>1820</v>
      </c>
    </row>
    <row r="16061" spans="1:4" hidden="1" x14ac:dyDescent="0.25">
      <c r="A16061" s="61" t="s">
        <v>538</v>
      </c>
      <c r="B16061" s="61" t="s">
        <v>349</v>
      </c>
      <c r="C16061">
        <v>1890</v>
      </c>
      <c r="D16061" s="61" t="s">
        <v>2559</v>
      </c>
    </row>
    <row r="16062" spans="1:4" hidden="1" x14ac:dyDescent="0.25">
      <c r="A16062" s="61" t="s">
        <v>538</v>
      </c>
      <c r="B16062" s="61" t="s">
        <v>349</v>
      </c>
      <c r="C16062">
        <v>1891</v>
      </c>
      <c r="D16062" s="61" t="s">
        <v>2559</v>
      </c>
    </row>
    <row r="16063" spans="1:4" hidden="1" x14ac:dyDescent="0.25">
      <c r="A16063" s="61" t="s">
        <v>538</v>
      </c>
      <c r="B16063" s="61" t="s">
        <v>349</v>
      </c>
      <c r="C16063">
        <v>1892</v>
      </c>
      <c r="D16063" s="61" t="s">
        <v>2559</v>
      </c>
    </row>
    <row r="16064" spans="1:4" hidden="1" x14ac:dyDescent="0.25">
      <c r="A16064" s="61" t="s">
        <v>538</v>
      </c>
      <c r="B16064" s="61" t="s">
        <v>349</v>
      </c>
      <c r="C16064">
        <v>1900</v>
      </c>
      <c r="D16064" s="61" t="s">
        <v>2174</v>
      </c>
    </row>
    <row r="16065" spans="1:4" hidden="1" x14ac:dyDescent="0.25">
      <c r="A16065" s="61" t="s">
        <v>538</v>
      </c>
      <c r="B16065" s="61" t="s">
        <v>349</v>
      </c>
      <c r="C16065">
        <v>1901</v>
      </c>
      <c r="D16065" s="61" t="s">
        <v>2174</v>
      </c>
    </row>
    <row r="16066" spans="1:4" hidden="1" x14ac:dyDescent="0.25">
      <c r="A16066" s="61" t="s">
        <v>538</v>
      </c>
      <c r="B16066" s="61" t="s">
        <v>349</v>
      </c>
      <c r="C16066">
        <v>1902</v>
      </c>
      <c r="D16066" s="61" t="s">
        <v>2174</v>
      </c>
    </row>
    <row r="16067" spans="1:4" hidden="1" x14ac:dyDescent="0.25">
      <c r="A16067" s="61" t="s">
        <v>538</v>
      </c>
      <c r="B16067" s="61" t="s">
        <v>349</v>
      </c>
      <c r="C16067">
        <v>1903</v>
      </c>
      <c r="D16067" s="61" t="s">
        <v>2174</v>
      </c>
    </row>
    <row r="16068" spans="1:4" hidden="1" x14ac:dyDescent="0.25">
      <c r="A16068" s="61" t="s">
        <v>538</v>
      </c>
      <c r="B16068" s="61" t="s">
        <v>349</v>
      </c>
      <c r="C16068">
        <v>1904</v>
      </c>
      <c r="D16068" s="61" t="s">
        <v>2174</v>
      </c>
    </row>
    <row r="16069" spans="1:4" hidden="1" x14ac:dyDescent="0.25">
      <c r="A16069" s="61" t="s">
        <v>538</v>
      </c>
      <c r="B16069" s="61" t="s">
        <v>349</v>
      </c>
      <c r="C16069">
        <v>1905</v>
      </c>
      <c r="D16069" s="61" t="s">
        <v>2174</v>
      </c>
    </row>
    <row r="16070" spans="1:4" hidden="1" x14ac:dyDescent="0.25">
      <c r="A16070" s="61" t="s">
        <v>538</v>
      </c>
      <c r="B16070" s="61" t="s">
        <v>349</v>
      </c>
      <c r="C16070">
        <v>1906</v>
      </c>
      <c r="D16070" s="61" t="s">
        <v>2174</v>
      </c>
    </row>
    <row r="16071" spans="1:4" hidden="1" x14ac:dyDescent="0.25">
      <c r="A16071" s="61" t="s">
        <v>538</v>
      </c>
      <c r="B16071" s="61" t="s">
        <v>349</v>
      </c>
      <c r="C16071">
        <v>1907</v>
      </c>
      <c r="D16071" s="61" t="s">
        <v>2174</v>
      </c>
    </row>
    <row r="16072" spans="1:4" hidden="1" x14ac:dyDescent="0.25">
      <c r="A16072" s="61" t="s">
        <v>538</v>
      </c>
      <c r="B16072" s="61" t="s">
        <v>349</v>
      </c>
      <c r="C16072">
        <v>1908</v>
      </c>
      <c r="D16072" s="61" t="s">
        <v>2174</v>
      </c>
    </row>
    <row r="16073" spans="1:4" hidden="1" x14ac:dyDescent="0.25">
      <c r="A16073" s="61" t="s">
        <v>538</v>
      </c>
      <c r="B16073" s="61" t="s">
        <v>349</v>
      </c>
      <c r="C16073">
        <v>1909</v>
      </c>
      <c r="D16073" s="61" t="s">
        <v>2174</v>
      </c>
    </row>
    <row r="16074" spans="1:4" hidden="1" x14ac:dyDescent="0.25">
      <c r="A16074" s="61" t="s">
        <v>538</v>
      </c>
      <c r="B16074" s="61" t="s">
        <v>349</v>
      </c>
      <c r="C16074">
        <v>1910</v>
      </c>
      <c r="D16074" s="61" t="s">
        <v>2174</v>
      </c>
    </row>
    <row r="16075" spans="1:4" hidden="1" x14ac:dyDescent="0.25">
      <c r="A16075" s="61" t="s">
        <v>538</v>
      </c>
      <c r="B16075" s="61" t="s">
        <v>349</v>
      </c>
      <c r="C16075">
        <v>1911</v>
      </c>
      <c r="D16075" s="61" t="s">
        <v>2174</v>
      </c>
    </row>
    <row r="16076" spans="1:4" hidden="1" x14ac:dyDescent="0.25">
      <c r="A16076" s="61" t="s">
        <v>538</v>
      </c>
      <c r="B16076" s="61" t="s">
        <v>349</v>
      </c>
      <c r="C16076">
        <v>1912</v>
      </c>
      <c r="D16076" s="61" t="s">
        <v>2174</v>
      </c>
    </row>
    <row r="16077" spans="1:4" hidden="1" x14ac:dyDescent="0.25">
      <c r="A16077" s="61" t="s">
        <v>538</v>
      </c>
      <c r="B16077" s="61" t="s">
        <v>349</v>
      </c>
      <c r="C16077">
        <v>1913</v>
      </c>
      <c r="D16077" s="61" t="s">
        <v>2174</v>
      </c>
    </row>
    <row r="16078" spans="1:4" hidden="1" x14ac:dyDescent="0.25">
      <c r="A16078" s="61" t="s">
        <v>538</v>
      </c>
      <c r="B16078" s="61" t="s">
        <v>349</v>
      </c>
      <c r="C16078">
        <v>1914</v>
      </c>
      <c r="D16078" s="61" t="s">
        <v>2174</v>
      </c>
    </row>
    <row r="16079" spans="1:4" hidden="1" x14ac:dyDescent="0.25">
      <c r="A16079" s="61" t="s">
        <v>538</v>
      </c>
      <c r="B16079" s="61" t="s">
        <v>349</v>
      </c>
      <c r="C16079">
        <v>1915</v>
      </c>
      <c r="D16079" s="61" t="s">
        <v>2174</v>
      </c>
    </row>
    <row r="16080" spans="1:4" hidden="1" x14ac:dyDescent="0.25">
      <c r="A16080" s="61" t="s">
        <v>538</v>
      </c>
      <c r="B16080" s="61" t="s">
        <v>349</v>
      </c>
      <c r="C16080">
        <v>1916</v>
      </c>
      <c r="D16080" s="61" t="s">
        <v>2174</v>
      </c>
    </row>
    <row r="16081" spans="1:4" hidden="1" x14ac:dyDescent="0.25">
      <c r="A16081" s="61" t="s">
        <v>538</v>
      </c>
      <c r="B16081" s="61" t="s">
        <v>349</v>
      </c>
      <c r="C16081">
        <v>1917</v>
      </c>
      <c r="D16081" s="61" t="s">
        <v>2174</v>
      </c>
    </row>
    <row r="16082" spans="1:4" hidden="1" x14ac:dyDescent="0.25">
      <c r="A16082" s="61" t="s">
        <v>538</v>
      </c>
      <c r="B16082" s="61" t="s">
        <v>349</v>
      </c>
      <c r="C16082">
        <v>1918</v>
      </c>
      <c r="D16082" s="61" t="s">
        <v>2174</v>
      </c>
    </row>
    <row r="16083" spans="1:4" hidden="1" x14ac:dyDescent="0.25">
      <c r="A16083" s="61" t="s">
        <v>538</v>
      </c>
      <c r="B16083" s="61" t="s">
        <v>349</v>
      </c>
      <c r="C16083">
        <v>1919</v>
      </c>
      <c r="D16083" s="61" t="s">
        <v>2174</v>
      </c>
    </row>
    <row r="16084" spans="1:4" hidden="1" x14ac:dyDescent="0.25">
      <c r="A16084" s="61" t="s">
        <v>538</v>
      </c>
      <c r="B16084" s="61" t="s">
        <v>349</v>
      </c>
      <c r="C16084">
        <v>1920</v>
      </c>
      <c r="D16084" s="61" t="s">
        <v>2174</v>
      </c>
    </row>
    <row r="16085" spans="1:4" hidden="1" x14ac:dyDescent="0.25">
      <c r="A16085" s="61" t="s">
        <v>538</v>
      </c>
      <c r="B16085" s="61" t="s">
        <v>349</v>
      </c>
      <c r="C16085">
        <v>1921</v>
      </c>
      <c r="D16085" s="61" t="s">
        <v>2174</v>
      </c>
    </row>
    <row r="16086" spans="1:4" hidden="1" x14ac:dyDescent="0.25">
      <c r="A16086" s="61" t="s">
        <v>538</v>
      </c>
      <c r="B16086" s="61" t="s">
        <v>349</v>
      </c>
      <c r="C16086">
        <v>1922</v>
      </c>
      <c r="D16086" s="61" t="s">
        <v>2174</v>
      </c>
    </row>
    <row r="16087" spans="1:4" hidden="1" x14ac:dyDescent="0.25">
      <c r="A16087" s="61" t="s">
        <v>538</v>
      </c>
      <c r="B16087" s="61" t="s">
        <v>349</v>
      </c>
      <c r="C16087">
        <v>1923</v>
      </c>
      <c r="D16087" s="61" t="s">
        <v>2174</v>
      </c>
    </row>
    <row r="16088" spans="1:4" hidden="1" x14ac:dyDescent="0.25">
      <c r="A16088" s="61" t="s">
        <v>538</v>
      </c>
      <c r="B16088" s="61" t="s">
        <v>349</v>
      </c>
      <c r="C16088">
        <v>1924</v>
      </c>
      <c r="D16088" s="61" t="s">
        <v>2174</v>
      </c>
    </row>
    <row r="16089" spans="1:4" hidden="1" x14ac:dyDescent="0.25">
      <c r="A16089" s="61" t="s">
        <v>538</v>
      </c>
      <c r="B16089" s="61" t="s">
        <v>349</v>
      </c>
      <c r="C16089">
        <v>1925</v>
      </c>
      <c r="D16089" s="61" t="s">
        <v>2174</v>
      </c>
    </row>
    <row r="16090" spans="1:4" hidden="1" x14ac:dyDescent="0.25">
      <c r="A16090" s="61" t="s">
        <v>538</v>
      </c>
      <c r="B16090" s="61" t="s">
        <v>349</v>
      </c>
      <c r="C16090">
        <v>1926</v>
      </c>
      <c r="D16090" s="61" t="s">
        <v>2174</v>
      </c>
    </row>
    <row r="16091" spans="1:4" hidden="1" x14ac:dyDescent="0.25">
      <c r="A16091" s="61" t="s">
        <v>538</v>
      </c>
      <c r="B16091" s="61" t="s">
        <v>349</v>
      </c>
      <c r="C16091">
        <v>1927</v>
      </c>
      <c r="D16091" s="61" t="s">
        <v>2174</v>
      </c>
    </row>
    <row r="16092" spans="1:4" hidden="1" x14ac:dyDescent="0.25">
      <c r="A16092" s="61" t="s">
        <v>538</v>
      </c>
      <c r="B16092" s="61" t="s">
        <v>349</v>
      </c>
      <c r="C16092">
        <v>1928</v>
      </c>
      <c r="D16092" s="61" t="s">
        <v>2174</v>
      </c>
    </row>
    <row r="16093" spans="1:4" hidden="1" x14ac:dyDescent="0.25">
      <c r="A16093" s="61" t="s">
        <v>538</v>
      </c>
      <c r="B16093" s="61" t="s">
        <v>349</v>
      </c>
      <c r="C16093">
        <v>1929</v>
      </c>
      <c r="D16093" s="61" t="s">
        <v>2174</v>
      </c>
    </row>
    <row r="16094" spans="1:4" hidden="1" x14ac:dyDescent="0.25">
      <c r="A16094" s="61" t="s">
        <v>538</v>
      </c>
      <c r="B16094" s="61" t="s">
        <v>349</v>
      </c>
      <c r="C16094">
        <v>1930</v>
      </c>
      <c r="D16094" s="61" t="s">
        <v>2174</v>
      </c>
    </row>
    <row r="16095" spans="1:4" hidden="1" x14ac:dyDescent="0.25">
      <c r="A16095" s="61" t="s">
        <v>538</v>
      </c>
      <c r="B16095" s="61" t="s">
        <v>349</v>
      </c>
      <c r="C16095">
        <v>1931</v>
      </c>
      <c r="D16095" s="61" t="s">
        <v>2174</v>
      </c>
    </row>
    <row r="16096" spans="1:4" hidden="1" x14ac:dyDescent="0.25">
      <c r="A16096" s="61" t="s">
        <v>538</v>
      </c>
      <c r="B16096" s="61" t="s">
        <v>349</v>
      </c>
      <c r="C16096">
        <v>1932</v>
      </c>
      <c r="D16096" s="61" t="s">
        <v>2174</v>
      </c>
    </row>
    <row r="16097" spans="1:4" hidden="1" x14ac:dyDescent="0.25">
      <c r="A16097" s="61" t="s">
        <v>538</v>
      </c>
      <c r="B16097" s="61" t="s">
        <v>349</v>
      </c>
      <c r="C16097">
        <v>1933</v>
      </c>
      <c r="D16097" s="61" t="s">
        <v>2174</v>
      </c>
    </row>
    <row r="16098" spans="1:4" hidden="1" x14ac:dyDescent="0.25">
      <c r="A16098" s="61" t="s">
        <v>538</v>
      </c>
      <c r="B16098" s="61" t="s">
        <v>349</v>
      </c>
      <c r="C16098">
        <v>1934</v>
      </c>
      <c r="D16098" s="61" t="s">
        <v>2174</v>
      </c>
    </row>
    <row r="16099" spans="1:4" hidden="1" x14ac:dyDescent="0.25">
      <c r="A16099" s="61" t="s">
        <v>538</v>
      </c>
      <c r="B16099" s="61" t="s">
        <v>349</v>
      </c>
      <c r="C16099">
        <v>1935</v>
      </c>
      <c r="D16099" s="61" t="s">
        <v>2174</v>
      </c>
    </row>
    <row r="16100" spans="1:4" hidden="1" x14ac:dyDescent="0.25">
      <c r="A16100" s="61" t="s">
        <v>538</v>
      </c>
      <c r="B16100" s="61" t="s">
        <v>349</v>
      </c>
      <c r="C16100">
        <v>1936</v>
      </c>
      <c r="D16100" s="61" t="s">
        <v>2174</v>
      </c>
    </row>
    <row r="16101" spans="1:4" hidden="1" x14ac:dyDescent="0.25">
      <c r="A16101" s="61" t="s">
        <v>538</v>
      </c>
      <c r="B16101" s="61" t="s">
        <v>349</v>
      </c>
      <c r="C16101">
        <v>1937</v>
      </c>
      <c r="D16101" s="61" t="s">
        <v>2174</v>
      </c>
    </row>
    <row r="16102" spans="1:4" hidden="1" x14ac:dyDescent="0.25">
      <c r="A16102" s="61" t="s">
        <v>538</v>
      </c>
      <c r="B16102" s="61" t="s">
        <v>349</v>
      </c>
      <c r="C16102">
        <v>1938</v>
      </c>
      <c r="D16102" s="61" t="s">
        <v>2174</v>
      </c>
    </row>
    <row r="16103" spans="1:4" hidden="1" x14ac:dyDescent="0.25">
      <c r="A16103" s="61" t="s">
        <v>538</v>
      </c>
      <c r="B16103" s="61" t="s">
        <v>349</v>
      </c>
      <c r="C16103">
        <v>1939</v>
      </c>
      <c r="D16103" s="61" t="s">
        <v>2174</v>
      </c>
    </row>
    <row r="16104" spans="1:4" hidden="1" x14ac:dyDescent="0.25">
      <c r="A16104" s="61" t="s">
        <v>538</v>
      </c>
      <c r="B16104" s="61" t="s">
        <v>349</v>
      </c>
      <c r="C16104">
        <v>1940</v>
      </c>
      <c r="D16104" s="61" t="s">
        <v>1768</v>
      </c>
    </row>
    <row r="16105" spans="1:4" hidden="1" x14ac:dyDescent="0.25">
      <c r="A16105" s="61" t="s">
        <v>538</v>
      </c>
      <c r="B16105" s="61" t="s">
        <v>349</v>
      </c>
      <c r="C16105">
        <v>1941</v>
      </c>
      <c r="D16105" s="61" t="s">
        <v>2910</v>
      </c>
    </row>
    <row r="16106" spans="1:4" hidden="1" x14ac:dyDescent="0.25">
      <c r="A16106" s="61" t="s">
        <v>538</v>
      </c>
      <c r="B16106" s="61" t="s">
        <v>349</v>
      </c>
      <c r="C16106">
        <v>1942</v>
      </c>
      <c r="D16106" s="61" t="s">
        <v>1532</v>
      </c>
    </row>
    <row r="16107" spans="1:4" hidden="1" x14ac:dyDescent="0.25">
      <c r="A16107" s="61" t="s">
        <v>538</v>
      </c>
      <c r="B16107" s="61" t="s">
        <v>349</v>
      </c>
      <c r="C16107">
        <v>1943</v>
      </c>
      <c r="D16107" s="61" t="s">
        <v>2299</v>
      </c>
    </row>
    <row r="16108" spans="1:4" hidden="1" x14ac:dyDescent="0.25">
      <c r="A16108" s="61" t="s">
        <v>538</v>
      </c>
      <c r="B16108" s="61" t="s">
        <v>349</v>
      </c>
      <c r="C16108">
        <v>1944</v>
      </c>
      <c r="D16108" s="61" t="s">
        <v>2176</v>
      </c>
    </row>
    <row r="16109" spans="1:4" hidden="1" x14ac:dyDescent="0.25">
      <c r="A16109" s="61" t="s">
        <v>538</v>
      </c>
      <c r="B16109" s="61" t="s">
        <v>349</v>
      </c>
      <c r="C16109">
        <v>1945</v>
      </c>
      <c r="D16109" s="61" t="s">
        <v>1509</v>
      </c>
    </row>
    <row r="16110" spans="1:4" hidden="1" x14ac:dyDescent="0.25">
      <c r="A16110" s="61" t="s">
        <v>538</v>
      </c>
      <c r="B16110" s="61" t="s">
        <v>349</v>
      </c>
      <c r="C16110">
        <v>1946</v>
      </c>
      <c r="D16110" s="61" t="s">
        <v>1508</v>
      </c>
    </row>
    <row r="16111" spans="1:4" hidden="1" x14ac:dyDescent="0.25">
      <c r="A16111" s="61" t="s">
        <v>538</v>
      </c>
      <c r="B16111" s="61" t="s">
        <v>349</v>
      </c>
      <c r="C16111">
        <v>1947</v>
      </c>
      <c r="D16111" s="61" t="s">
        <v>2298</v>
      </c>
    </row>
    <row r="16112" spans="1:4" hidden="1" x14ac:dyDescent="0.25">
      <c r="A16112" s="61" t="s">
        <v>538</v>
      </c>
      <c r="B16112" s="61" t="s">
        <v>349</v>
      </c>
      <c r="C16112">
        <v>1948</v>
      </c>
      <c r="D16112" s="61" t="s">
        <v>1504</v>
      </c>
    </row>
    <row r="16113" spans="1:4" hidden="1" x14ac:dyDescent="0.25">
      <c r="A16113" s="61" t="s">
        <v>538</v>
      </c>
      <c r="B16113" s="61" t="s">
        <v>349</v>
      </c>
      <c r="C16113">
        <v>1949</v>
      </c>
      <c r="D16113" s="61" t="s">
        <v>1504</v>
      </c>
    </row>
    <row r="16114" spans="1:4" hidden="1" x14ac:dyDescent="0.25">
      <c r="A16114" s="61" t="s">
        <v>538</v>
      </c>
      <c r="B16114" s="61" t="s">
        <v>349</v>
      </c>
      <c r="C16114">
        <v>1950</v>
      </c>
      <c r="D16114" s="61" t="s">
        <v>1504</v>
      </c>
    </row>
    <row r="16115" spans="1:4" hidden="1" x14ac:dyDescent="0.25">
      <c r="A16115" s="61" t="s">
        <v>538</v>
      </c>
      <c r="B16115" s="61" t="s">
        <v>349</v>
      </c>
      <c r="C16115">
        <v>1951</v>
      </c>
      <c r="D16115" s="61" t="s">
        <v>1504</v>
      </c>
    </row>
    <row r="16116" spans="1:4" hidden="1" x14ac:dyDescent="0.25">
      <c r="A16116" s="61" t="s">
        <v>538</v>
      </c>
      <c r="B16116" s="61" t="s">
        <v>349</v>
      </c>
      <c r="C16116">
        <v>1952</v>
      </c>
      <c r="D16116" s="61" t="s">
        <v>1504</v>
      </c>
    </row>
    <row r="16117" spans="1:4" hidden="1" x14ac:dyDescent="0.25">
      <c r="A16117" s="61" t="s">
        <v>538</v>
      </c>
      <c r="B16117" s="61" t="s">
        <v>349</v>
      </c>
      <c r="C16117">
        <v>1953</v>
      </c>
      <c r="D16117" s="61" t="s">
        <v>2177</v>
      </c>
    </row>
    <row r="16118" spans="1:4" hidden="1" x14ac:dyDescent="0.25">
      <c r="A16118" s="61" t="s">
        <v>538</v>
      </c>
      <c r="B16118" s="61" t="s">
        <v>349</v>
      </c>
      <c r="C16118">
        <v>1954</v>
      </c>
      <c r="D16118" s="61" t="s">
        <v>2321</v>
      </c>
    </row>
    <row r="16119" spans="1:4" hidden="1" x14ac:dyDescent="0.25">
      <c r="A16119" s="61" t="s">
        <v>538</v>
      </c>
      <c r="B16119" s="61" t="s">
        <v>349</v>
      </c>
      <c r="C16119">
        <v>1955</v>
      </c>
      <c r="D16119" s="61" t="s">
        <v>1516</v>
      </c>
    </row>
    <row r="16120" spans="1:4" hidden="1" x14ac:dyDescent="0.25">
      <c r="A16120" s="61" t="s">
        <v>538</v>
      </c>
      <c r="B16120" s="61" t="s">
        <v>349</v>
      </c>
      <c r="C16120">
        <v>1956</v>
      </c>
      <c r="D16120" s="61" t="s">
        <v>1516</v>
      </c>
    </row>
    <row r="16121" spans="1:4" hidden="1" x14ac:dyDescent="0.25">
      <c r="A16121" s="61" t="s">
        <v>538</v>
      </c>
      <c r="B16121" s="61" t="s">
        <v>349</v>
      </c>
      <c r="C16121">
        <v>1957</v>
      </c>
      <c r="D16121" s="61" t="s">
        <v>2153</v>
      </c>
    </row>
    <row r="16122" spans="1:4" hidden="1" x14ac:dyDescent="0.25">
      <c r="A16122" s="61" t="s">
        <v>538</v>
      </c>
      <c r="B16122" s="61" t="s">
        <v>349</v>
      </c>
      <c r="C16122">
        <v>1958</v>
      </c>
      <c r="D16122" s="61" t="s">
        <v>2153</v>
      </c>
    </row>
    <row r="16123" spans="1:4" hidden="1" x14ac:dyDescent="0.25">
      <c r="A16123" s="61" t="s">
        <v>538</v>
      </c>
      <c r="B16123" s="61" t="s">
        <v>349</v>
      </c>
      <c r="C16123">
        <v>1959</v>
      </c>
      <c r="D16123" s="61" t="s">
        <v>2153</v>
      </c>
    </row>
    <row r="16124" spans="1:4" hidden="1" x14ac:dyDescent="0.25">
      <c r="A16124" s="61" t="s">
        <v>538</v>
      </c>
      <c r="B16124" s="61" t="s">
        <v>349</v>
      </c>
      <c r="C16124">
        <v>1960</v>
      </c>
      <c r="D16124" s="61" t="s">
        <v>1522</v>
      </c>
    </row>
    <row r="16125" spans="1:4" hidden="1" x14ac:dyDescent="0.25">
      <c r="A16125" s="61" t="s">
        <v>538</v>
      </c>
      <c r="B16125" s="61" t="s">
        <v>349</v>
      </c>
      <c r="C16125">
        <v>1961</v>
      </c>
      <c r="D16125" s="61" t="s">
        <v>1522</v>
      </c>
    </row>
    <row r="16126" spans="1:4" hidden="1" x14ac:dyDescent="0.25">
      <c r="A16126" s="61" t="s">
        <v>538</v>
      </c>
      <c r="B16126" s="61" t="s">
        <v>349</v>
      </c>
      <c r="C16126">
        <v>1962</v>
      </c>
      <c r="D16126" s="61" t="s">
        <v>1522</v>
      </c>
    </row>
    <row r="16127" spans="1:4" hidden="1" x14ac:dyDescent="0.25">
      <c r="A16127" s="61" t="s">
        <v>538</v>
      </c>
      <c r="B16127" s="61" t="s">
        <v>349</v>
      </c>
      <c r="C16127">
        <v>1963</v>
      </c>
      <c r="D16127" s="61" t="s">
        <v>1523</v>
      </c>
    </row>
    <row r="16128" spans="1:4" hidden="1" x14ac:dyDescent="0.25">
      <c r="A16128" s="61" t="s">
        <v>538</v>
      </c>
      <c r="B16128" s="61" t="s">
        <v>349</v>
      </c>
      <c r="C16128">
        <v>1964</v>
      </c>
      <c r="D16128" s="61" t="s">
        <v>1523</v>
      </c>
    </row>
    <row r="16129" spans="1:4" hidden="1" x14ac:dyDescent="0.25">
      <c r="A16129" s="61" t="s">
        <v>538</v>
      </c>
      <c r="B16129" s="61" t="s">
        <v>349</v>
      </c>
      <c r="C16129">
        <v>1965</v>
      </c>
      <c r="D16129" s="61" t="s">
        <v>1523</v>
      </c>
    </row>
    <row r="16130" spans="1:4" hidden="1" x14ac:dyDescent="0.25">
      <c r="A16130" s="61" t="s">
        <v>538</v>
      </c>
      <c r="B16130" s="61" t="s">
        <v>349</v>
      </c>
      <c r="C16130">
        <v>1966</v>
      </c>
      <c r="D16130" s="61" t="s">
        <v>1523</v>
      </c>
    </row>
    <row r="16131" spans="1:4" hidden="1" x14ac:dyDescent="0.25">
      <c r="A16131" s="61" t="s">
        <v>538</v>
      </c>
      <c r="B16131" s="61" t="s">
        <v>349</v>
      </c>
      <c r="C16131">
        <v>1967</v>
      </c>
      <c r="D16131" s="61" t="s">
        <v>1523</v>
      </c>
    </row>
    <row r="16132" spans="1:4" hidden="1" x14ac:dyDescent="0.25">
      <c r="A16132" s="61" t="s">
        <v>538</v>
      </c>
      <c r="B16132" s="61" t="s">
        <v>349</v>
      </c>
      <c r="C16132">
        <v>1968</v>
      </c>
      <c r="D16132" s="61" t="s">
        <v>1523</v>
      </c>
    </row>
    <row r="16133" spans="1:4" hidden="1" x14ac:dyDescent="0.25">
      <c r="A16133" s="61" t="s">
        <v>538</v>
      </c>
      <c r="B16133" s="61" t="s">
        <v>349</v>
      </c>
      <c r="C16133">
        <v>1969</v>
      </c>
      <c r="D16133" s="61" t="s">
        <v>1523</v>
      </c>
    </row>
    <row r="16134" spans="1:4" hidden="1" x14ac:dyDescent="0.25">
      <c r="A16134" s="61" t="s">
        <v>538</v>
      </c>
      <c r="B16134" s="61" t="s">
        <v>349</v>
      </c>
      <c r="C16134">
        <v>1970</v>
      </c>
      <c r="D16134" s="61" t="s">
        <v>1521</v>
      </c>
    </row>
    <row r="16135" spans="1:4" hidden="1" x14ac:dyDescent="0.25">
      <c r="A16135" s="61" t="s">
        <v>538</v>
      </c>
      <c r="B16135" s="61" t="s">
        <v>349</v>
      </c>
      <c r="C16135">
        <v>1971</v>
      </c>
      <c r="D16135" s="61" t="s">
        <v>1521</v>
      </c>
    </row>
    <row r="16136" spans="1:4" hidden="1" x14ac:dyDescent="0.25">
      <c r="A16136" s="61" t="s">
        <v>538</v>
      </c>
      <c r="B16136" s="61" t="s">
        <v>349</v>
      </c>
      <c r="C16136">
        <v>1972</v>
      </c>
      <c r="D16136" s="61" t="s">
        <v>1521</v>
      </c>
    </row>
    <row r="16137" spans="1:4" hidden="1" x14ac:dyDescent="0.25">
      <c r="A16137" s="61" t="s">
        <v>538</v>
      </c>
      <c r="B16137" s="61" t="s">
        <v>349</v>
      </c>
      <c r="C16137">
        <v>1973</v>
      </c>
      <c r="D16137" s="61" t="s">
        <v>1521</v>
      </c>
    </row>
    <row r="16138" spans="1:4" hidden="1" x14ac:dyDescent="0.25">
      <c r="A16138" s="61" t="s">
        <v>538</v>
      </c>
      <c r="B16138" s="61" t="s">
        <v>349</v>
      </c>
      <c r="C16138">
        <v>1974</v>
      </c>
      <c r="D16138" s="61" t="s">
        <v>1521</v>
      </c>
    </row>
    <row r="16139" spans="1:4" hidden="1" x14ac:dyDescent="0.25">
      <c r="A16139" s="61" t="s">
        <v>538</v>
      </c>
      <c r="B16139" s="61" t="s">
        <v>349</v>
      </c>
      <c r="C16139">
        <v>1975</v>
      </c>
      <c r="D16139" s="61" t="s">
        <v>2174</v>
      </c>
    </row>
    <row r="16140" spans="1:4" hidden="1" x14ac:dyDescent="0.25">
      <c r="A16140" s="61" t="s">
        <v>538</v>
      </c>
      <c r="B16140" s="61" t="s">
        <v>349</v>
      </c>
      <c r="C16140">
        <v>1976</v>
      </c>
      <c r="D16140" s="61" t="s">
        <v>2889</v>
      </c>
    </row>
    <row r="16141" spans="1:4" hidden="1" x14ac:dyDescent="0.25">
      <c r="A16141" s="61" t="s">
        <v>538</v>
      </c>
      <c r="B16141" s="61" t="s">
        <v>349</v>
      </c>
      <c r="C16141">
        <v>1977</v>
      </c>
      <c r="D16141" s="61" t="s">
        <v>2889</v>
      </c>
    </row>
    <row r="16142" spans="1:4" hidden="1" x14ac:dyDescent="0.25">
      <c r="A16142" s="61" t="s">
        <v>538</v>
      </c>
      <c r="B16142" s="61" t="s">
        <v>349</v>
      </c>
      <c r="C16142">
        <v>1978</v>
      </c>
      <c r="D16142" s="61" t="s">
        <v>2889</v>
      </c>
    </row>
    <row r="16143" spans="1:4" hidden="1" x14ac:dyDescent="0.25">
      <c r="A16143" s="61" t="s">
        <v>538</v>
      </c>
      <c r="B16143" s="61" t="s">
        <v>349</v>
      </c>
      <c r="C16143">
        <v>1979</v>
      </c>
      <c r="D16143" s="61" t="s">
        <v>2889</v>
      </c>
    </row>
    <row r="16144" spans="1:4" hidden="1" x14ac:dyDescent="0.25">
      <c r="A16144" s="61" t="s">
        <v>538</v>
      </c>
      <c r="B16144" s="61" t="s">
        <v>349</v>
      </c>
      <c r="C16144">
        <v>1980</v>
      </c>
      <c r="D16144" s="61" t="s">
        <v>2889</v>
      </c>
    </row>
    <row r="16145" spans="1:4" hidden="1" x14ac:dyDescent="0.25">
      <c r="A16145" s="61" t="s">
        <v>538</v>
      </c>
      <c r="B16145" s="61" t="s">
        <v>349</v>
      </c>
      <c r="C16145">
        <v>1981</v>
      </c>
      <c r="D16145" s="61" t="s">
        <v>2889</v>
      </c>
    </row>
    <row r="16146" spans="1:4" hidden="1" x14ac:dyDescent="0.25">
      <c r="A16146" s="61" t="s">
        <v>538</v>
      </c>
      <c r="B16146" s="61" t="s">
        <v>349</v>
      </c>
      <c r="C16146">
        <v>1982</v>
      </c>
      <c r="D16146" s="61" t="s">
        <v>2889</v>
      </c>
    </row>
    <row r="16147" spans="1:4" hidden="1" x14ac:dyDescent="0.25">
      <c r="A16147" s="61" t="s">
        <v>538</v>
      </c>
      <c r="B16147" s="61" t="s">
        <v>349</v>
      </c>
      <c r="C16147">
        <v>1983</v>
      </c>
      <c r="D16147" s="61" t="s">
        <v>2889</v>
      </c>
    </row>
    <row r="16148" spans="1:4" hidden="1" x14ac:dyDescent="0.25">
      <c r="A16148" s="61" t="s">
        <v>538</v>
      </c>
      <c r="B16148" s="61" t="s">
        <v>349</v>
      </c>
      <c r="C16148">
        <v>1984</v>
      </c>
      <c r="D16148" s="61" t="s">
        <v>2889</v>
      </c>
    </row>
    <row r="16149" spans="1:4" hidden="1" x14ac:dyDescent="0.25">
      <c r="A16149" s="61" t="s">
        <v>538</v>
      </c>
      <c r="B16149" s="61" t="s">
        <v>349</v>
      </c>
      <c r="C16149">
        <v>1985</v>
      </c>
      <c r="D16149" s="61" t="s">
        <v>2889</v>
      </c>
    </row>
    <row r="16150" spans="1:4" hidden="1" x14ac:dyDescent="0.25">
      <c r="A16150" s="61" t="s">
        <v>538</v>
      </c>
      <c r="B16150" s="61" t="s">
        <v>349</v>
      </c>
      <c r="C16150">
        <v>1986</v>
      </c>
      <c r="D16150" s="61" t="s">
        <v>2180</v>
      </c>
    </row>
    <row r="16151" spans="1:4" hidden="1" x14ac:dyDescent="0.25">
      <c r="A16151" s="61" t="s">
        <v>538</v>
      </c>
      <c r="B16151" s="61" t="s">
        <v>349</v>
      </c>
      <c r="C16151">
        <v>1987</v>
      </c>
      <c r="D16151" s="61" t="s">
        <v>2391</v>
      </c>
    </row>
    <row r="16152" spans="1:4" hidden="1" x14ac:dyDescent="0.25">
      <c r="A16152" s="61" t="s">
        <v>538</v>
      </c>
      <c r="B16152" s="61" t="s">
        <v>349</v>
      </c>
      <c r="C16152">
        <v>1988</v>
      </c>
      <c r="D16152" s="61" t="s">
        <v>2391</v>
      </c>
    </row>
    <row r="16153" spans="1:4" hidden="1" x14ac:dyDescent="0.25">
      <c r="A16153" s="61" t="s">
        <v>538</v>
      </c>
      <c r="B16153" s="61" t="s">
        <v>349</v>
      </c>
      <c r="C16153">
        <v>1989</v>
      </c>
      <c r="D16153" s="61" t="s">
        <v>2391</v>
      </c>
    </row>
    <row r="16154" spans="1:4" hidden="1" x14ac:dyDescent="0.25">
      <c r="A16154" s="61" t="s">
        <v>538</v>
      </c>
      <c r="B16154" s="61" t="s">
        <v>349</v>
      </c>
      <c r="C16154">
        <v>1990</v>
      </c>
      <c r="D16154" s="61" t="s">
        <v>2226</v>
      </c>
    </row>
    <row r="16155" spans="1:4" hidden="1" x14ac:dyDescent="0.25">
      <c r="A16155" s="61" t="s">
        <v>538</v>
      </c>
      <c r="B16155" s="61" t="s">
        <v>349</v>
      </c>
      <c r="C16155">
        <v>1991</v>
      </c>
      <c r="D16155" s="61" t="s">
        <v>2333</v>
      </c>
    </row>
    <row r="16156" spans="1:4" hidden="1" x14ac:dyDescent="0.25">
      <c r="A16156" s="61" t="s">
        <v>538</v>
      </c>
      <c r="B16156" s="61" t="s">
        <v>349</v>
      </c>
      <c r="C16156">
        <v>1992</v>
      </c>
      <c r="D16156" s="61" t="s">
        <v>2225</v>
      </c>
    </row>
    <row r="16157" spans="1:4" hidden="1" x14ac:dyDescent="0.25">
      <c r="A16157" s="61" t="s">
        <v>538</v>
      </c>
      <c r="B16157" s="61" t="s">
        <v>349</v>
      </c>
      <c r="C16157">
        <v>1993</v>
      </c>
      <c r="D16157" s="61" t="s">
        <v>2391</v>
      </c>
    </row>
    <row r="16158" spans="1:4" hidden="1" x14ac:dyDescent="0.25">
      <c r="A16158" s="61" t="s">
        <v>538</v>
      </c>
      <c r="B16158" s="61" t="s">
        <v>349</v>
      </c>
      <c r="C16158">
        <v>1994</v>
      </c>
      <c r="D16158" s="61" t="s">
        <v>2391</v>
      </c>
    </row>
    <row r="16159" spans="1:4" hidden="1" x14ac:dyDescent="0.25">
      <c r="A16159" s="61" t="s">
        <v>538</v>
      </c>
      <c r="B16159" s="61" t="s">
        <v>349</v>
      </c>
      <c r="C16159">
        <v>1995</v>
      </c>
      <c r="D16159" s="61" t="s">
        <v>2391</v>
      </c>
    </row>
    <row r="16160" spans="1:4" hidden="1" x14ac:dyDescent="0.25">
      <c r="A16160" s="61" t="s">
        <v>538</v>
      </c>
      <c r="B16160" s="61" t="s">
        <v>349</v>
      </c>
      <c r="C16160">
        <v>1996</v>
      </c>
      <c r="D16160" s="61" t="s">
        <v>2391</v>
      </c>
    </row>
    <row r="16161" spans="1:4" hidden="1" x14ac:dyDescent="0.25">
      <c r="A16161" s="61" t="s">
        <v>538</v>
      </c>
      <c r="B16161" s="61" t="s">
        <v>349</v>
      </c>
      <c r="C16161">
        <v>1997</v>
      </c>
      <c r="D16161" s="61" t="s">
        <v>2391</v>
      </c>
    </row>
    <row r="16162" spans="1:4" hidden="1" x14ac:dyDescent="0.25">
      <c r="A16162" s="61" t="s">
        <v>538</v>
      </c>
      <c r="B16162" s="61" t="s">
        <v>349</v>
      </c>
      <c r="C16162">
        <v>1998</v>
      </c>
      <c r="D16162" s="61" t="s">
        <v>2391</v>
      </c>
    </row>
    <row r="16163" spans="1:4" hidden="1" x14ac:dyDescent="0.25">
      <c r="A16163" s="61" t="s">
        <v>538</v>
      </c>
      <c r="B16163" s="61" t="s">
        <v>349</v>
      </c>
      <c r="C16163">
        <v>1999</v>
      </c>
      <c r="D16163" s="61" t="s">
        <v>2391</v>
      </c>
    </row>
    <row r="16164" spans="1:4" hidden="1" x14ac:dyDescent="0.25">
      <c r="A16164" s="61" t="s">
        <v>538</v>
      </c>
      <c r="B16164" s="61" t="s">
        <v>349</v>
      </c>
      <c r="C16164">
        <v>2000</v>
      </c>
      <c r="D16164" s="61" t="s">
        <v>2391</v>
      </c>
    </row>
    <row r="16165" spans="1:4" hidden="1" x14ac:dyDescent="0.25">
      <c r="A16165" s="61" t="s">
        <v>538</v>
      </c>
      <c r="B16165" s="61" t="s">
        <v>349</v>
      </c>
      <c r="C16165">
        <v>2001</v>
      </c>
      <c r="D16165" s="61" t="s">
        <v>2391</v>
      </c>
    </row>
    <row r="16166" spans="1:4" hidden="1" x14ac:dyDescent="0.25">
      <c r="A16166" s="61" t="s">
        <v>538</v>
      </c>
      <c r="B16166" s="61" t="s">
        <v>349</v>
      </c>
      <c r="C16166">
        <v>2002</v>
      </c>
      <c r="D16166" s="61" t="s">
        <v>2223</v>
      </c>
    </row>
    <row r="16167" spans="1:4" hidden="1" x14ac:dyDescent="0.25">
      <c r="A16167" s="61" t="s">
        <v>538</v>
      </c>
      <c r="B16167" s="61" t="s">
        <v>349</v>
      </c>
      <c r="C16167">
        <v>2003</v>
      </c>
      <c r="D16167" s="61" t="s">
        <v>2223</v>
      </c>
    </row>
    <row r="16168" spans="1:4" hidden="1" x14ac:dyDescent="0.25">
      <c r="A16168" s="61" t="s">
        <v>538</v>
      </c>
      <c r="B16168" s="61" t="s">
        <v>349</v>
      </c>
      <c r="C16168">
        <v>2004</v>
      </c>
      <c r="D16168" s="61" t="s">
        <v>2223</v>
      </c>
    </row>
    <row r="16169" spans="1:4" hidden="1" x14ac:dyDescent="0.25">
      <c r="A16169" s="61" t="s">
        <v>538</v>
      </c>
      <c r="B16169" s="61" t="s">
        <v>349</v>
      </c>
      <c r="C16169">
        <v>2005</v>
      </c>
      <c r="D16169" s="61" t="s">
        <v>2223</v>
      </c>
    </row>
    <row r="16170" spans="1:4" hidden="1" x14ac:dyDescent="0.25">
      <c r="A16170" s="61" t="s">
        <v>538</v>
      </c>
      <c r="B16170" s="61" t="s">
        <v>349</v>
      </c>
      <c r="C16170">
        <v>2006</v>
      </c>
      <c r="D16170" s="61" t="s">
        <v>2223</v>
      </c>
    </row>
    <row r="16171" spans="1:4" hidden="1" x14ac:dyDescent="0.25">
      <c r="A16171" s="61" t="s">
        <v>538</v>
      </c>
      <c r="B16171" s="61" t="s">
        <v>349</v>
      </c>
      <c r="C16171">
        <v>2007</v>
      </c>
      <c r="D16171" s="61" t="s">
        <v>2223</v>
      </c>
    </row>
    <row r="16172" spans="1:4" hidden="1" x14ac:dyDescent="0.25">
      <c r="A16172" s="61" t="s">
        <v>538</v>
      </c>
      <c r="B16172" s="61" t="s">
        <v>349</v>
      </c>
      <c r="C16172">
        <v>2008</v>
      </c>
      <c r="D16172" s="61" t="s">
        <v>2223</v>
      </c>
    </row>
    <row r="16173" spans="1:4" hidden="1" x14ac:dyDescent="0.25">
      <c r="A16173" s="61" t="s">
        <v>538</v>
      </c>
      <c r="B16173" s="61" t="s">
        <v>349</v>
      </c>
      <c r="C16173">
        <v>2009</v>
      </c>
      <c r="D16173" s="61" t="s">
        <v>2223</v>
      </c>
    </row>
    <row r="16174" spans="1:4" hidden="1" x14ac:dyDescent="0.25">
      <c r="A16174" s="61" t="s">
        <v>538</v>
      </c>
      <c r="B16174" s="61" t="s">
        <v>349</v>
      </c>
      <c r="C16174">
        <v>2010</v>
      </c>
      <c r="D16174" s="61" t="s">
        <v>2660</v>
      </c>
    </row>
    <row r="16175" spans="1:4" hidden="1" x14ac:dyDescent="0.25">
      <c r="A16175" s="61" t="s">
        <v>538</v>
      </c>
      <c r="B16175" s="61" t="s">
        <v>349</v>
      </c>
      <c r="C16175">
        <v>2011</v>
      </c>
      <c r="D16175" s="61" t="s">
        <v>2660</v>
      </c>
    </row>
    <row r="16176" spans="1:4" hidden="1" x14ac:dyDescent="0.25">
      <c r="A16176" s="61" t="s">
        <v>538</v>
      </c>
      <c r="B16176" s="61" t="s">
        <v>349</v>
      </c>
      <c r="C16176">
        <v>2012</v>
      </c>
      <c r="D16176" s="61" t="s">
        <v>2660</v>
      </c>
    </row>
    <row r="16177" spans="1:4" hidden="1" x14ac:dyDescent="0.25">
      <c r="A16177" s="61" t="s">
        <v>538</v>
      </c>
      <c r="B16177" s="61" t="s">
        <v>349</v>
      </c>
      <c r="C16177">
        <v>2013</v>
      </c>
      <c r="D16177" s="61" t="s">
        <v>2932</v>
      </c>
    </row>
    <row r="16178" spans="1:4" hidden="1" x14ac:dyDescent="0.25">
      <c r="A16178" s="61" t="s">
        <v>538</v>
      </c>
      <c r="B16178" s="61" t="s">
        <v>349</v>
      </c>
      <c r="C16178">
        <v>2014</v>
      </c>
      <c r="D16178" s="61" t="s">
        <v>2932</v>
      </c>
    </row>
    <row r="16179" spans="1:4" hidden="1" x14ac:dyDescent="0.25">
      <c r="A16179" s="61" t="s">
        <v>538</v>
      </c>
      <c r="B16179" s="61" t="s">
        <v>349</v>
      </c>
      <c r="C16179">
        <v>2015</v>
      </c>
      <c r="D16179" s="61" t="s">
        <v>2932</v>
      </c>
    </row>
    <row r="16180" spans="1:4" hidden="1" x14ac:dyDescent="0.25">
      <c r="A16180" s="61" t="s">
        <v>538</v>
      </c>
      <c r="B16180" s="61" t="s">
        <v>349</v>
      </c>
      <c r="C16180">
        <v>2016</v>
      </c>
      <c r="D16180" s="61" t="s">
        <v>2932</v>
      </c>
    </row>
    <row r="16181" spans="1:4" hidden="1" x14ac:dyDescent="0.25">
      <c r="A16181" s="61" t="s">
        <v>538</v>
      </c>
      <c r="B16181" s="61" t="s">
        <v>349</v>
      </c>
      <c r="C16181">
        <v>2017</v>
      </c>
      <c r="D16181" s="61" t="s">
        <v>2146</v>
      </c>
    </row>
    <row r="16182" spans="1:4" hidden="1" x14ac:dyDescent="0.25">
      <c r="A16182" s="61" t="s">
        <v>538</v>
      </c>
      <c r="B16182" s="61" t="s">
        <v>349</v>
      </c>
      <c r="C16182">
        <v>2018</v>
      </c>
      <c r="D16182" s="61" t="s">
        <v>2352</v>
      </c>
    </row>
    <row r="16183" spans="1:4" hidden="1" x14ac:dyDescent="0.25">
      <c r="A16183" s="61" t="s">
        <v>538</v>
      </c>
      <c r="B16183" s="61" t="s">
        <v>349</v>
      </c>
      <c r="C16183">
        <v>2019</v>
      </c>
      <c r="D16183" s="61" t="s">
        <v>2506</v>
      </c>
    </row>
    <row r="16184" spans="1:4" hidden="1" x14ac:dyDescent="0.25">
      <c r="A16184" s="61" t="s">
        <v>538</v>
      </c>
      <c r="B16184" s="61" t="s">
        <v>349</v>
      </c>
      <c r="C16184">
        <v>2020</v>
      </c>
      <c r="D16184" s="61" t="s">
        <v>2355</v>
      </c>
    </row>
    <row r="16185" spans="1:4" hidden="1" x14ac:dyDescent="0.25">
      <c r="A16185" s="61" t="s">
        <v>538</v>
      </c>
      <c r="B16185" s="61" t="s">
        <v>349</v>
      </c>
      <c r="C16185">
        <v>2021</v>
      </c>
      <c r="D16185" s="61" t="s">
        <v>2951</v>
      </c>
    </row>
    <row r="16186" spans="1:4" hidden="1" x14ac:dyDescent="0.25">
      <c r="A16186" s="61" t="s">
        <v>538</v>
      </c>
      <c r="B16186" s="61" t="s">
        <v>349</v>
      </c>
      <c r="C16186">
        <v>2022</v>
      </c>
      <c r="D16186" s="61" t="s">
        <v>2334</v>
      </c>
    </row>
    <row r="16187" spans="1:4" x14ac:dyDescent="0.25">
      <c r="A16187" s="61" t="s">
        <v>538</v>
      </c>
      <c r="B16187" s="61" t="s">
        <v>349</v>
      </c>
      <c r="C16187">
        <v>2023</v>
      </c>
      <c r="D16187" s="61">
        <v>0.28299999999999997</v>
      </c>
    </row>
    <row r="16188" spans="1:4" hidden="1" x14ac:dyDescent="0.25">
      <c r="A16188" s="61" t="s">
        <v>144</v>
      </c>
      <c r="B16188" s="61" t="s">
        <v>362</v>
      </c>
      <c r="C16188">
        <v>1789</v>
      </c>
      <c r="D16188" s="61" t="s">
        <v>2101</v>
      </c>
    </row>
    <row r="16189" spans="1:4" hidden="1" x14ac:dyDescent="0.25">
      <c r="A16189" s="61" t="s">
        <v>144</v>
      </c>
      <c r="B16189" s="61" t="s">
        <v>362</v>
      </c>
      <c r="C16189">
        <v>1790</v>
      </c>
      <c r="D16189" s="61" t="s">
        <v>2101</v>
      </c>
    </row>
    <row r="16190" spans="1:4" hidden="1" x14ac:dyDescent="0.25">
      <c r="A16190" s="61" t="s">
        <v>144</v>
      </c>
      <c r="B16190" s="61" t="s">
        <v>362</v>
      </c>
      <c r="C16190">
        <v>1791</v>
      </c>
      <c r="D16190" s="61" t="s">
        <v>2101</v>
      </c>
    </row>
    <row r="16191" spans="1:4" hidden="1" x14ac:dyDescent="0.25">
      <c r="A16191" s="61" t="s">
        <v>144</v>
      </c>
      <c r="B16191" s="61" t="s">
        <v>362</v>
      </c>
      <c r="C16191">
        <v>1792</v>
      </c>
      <c r="D16191" s="61" t="s">
        <v>2101</v>
      </c>
    </row>
    <row r="16192" spans="1:4" hidden="1" x14ac:dyDescent="0.25">
      <c r="A16192" s="61" t="s">
        <v>144</v>
      </c>
      <c r="B16192" s="61" t="s">
        <v>362</v>
      </c>
      <c r="C16192">
        <v>1793</v>
      </c>
      <c r="D16192" s="61" t="s">
        <v>2101</v>
      </c>
    </row>
    <row r="16193" spans="1:4" hidden="1" x14ac:dyDescent="0.25">
      <c r="A16193" s="61" t="s">
        <v>144</v>
      </c>
      <c r="B16193" s="61" t="s">
        <v>362</v>
      </c>
      <c r="C16193">
        <v>1794</v>
      </c>
      <c r="D16193" s="61" t="s">
        <v>2101</v>
      </c>
    </row>
    <row r="16194" spans="1:4" hidden="1" x14ac:dyDescent="0.25">
      <c r="A16194" s="61" t="s">
        <v>144</v>
      </c>
      <c r="B16194" s="61" t="s">
        <v>362</v>
      </c>
      <c r="C16194">
        <v>1795</v>
      </c>
      <c r="D16194" s="61" t="s">
        <v>2101</v>
      </c>
    </row>
    <row r="16195" spans="1:4" hidden="1" x14ac:dyDescent="0.25">
      <c r="A16195" s="61" t="s">
        <v>144</v>
      </c>
      <c r="B16195" s="61" t="s">
        <v>362</v>
      </c>
      <c r="C16195">
        <v>1796</v>
      </c>
      <c r="D16195" s="61" t="s">
        <v>2101</v>
      </c>
    </row>
    <row r="16196" spans="1:4" hidden="1" x14ac:dyDescent="0.25">
      <c r="A16196" s="61" t="s">
        <v>144</v>
      </c>
      <c r="B16196" s="61" t="s">
        <v>362</v>
      </c>
      <c r="C16196">
        <v>1797</v>
      </c>
      <c r="D16196" s="61" t="s">
        <v>2101</v>
      </c>
    </row>
    <row r="16197" spans="1:4" hidden="1" x14ac:dyDescent="0.25">
      <c r="A16197" s="61" t="s">
        <v>144</v>
      </c>
      <c r="B16197" s="61" t="s">
        <v>362</v>
      </c>
      <c r="C16197">
        <v>1798</v>
      </c>
      <c r="D16197" s="61" t="s">
        <v>2101</v>
      </c>
    </row>
    <row r="16198" spans="1:4" hidden="1" x14ac:dyDescent="0.25">
      <c r="A16198" s="61" t="s">
        <v>144</v>
      </c>
      <c r="B16198" s="61" t="s">
        <v>362</v>
      </c>
      <c r="C16198">
        <v>1799</v>
      </c>
      <c r="D16198" s="61" t="s">
        <v>2101</v>
      </c>
    </row>
    <row r="16199" spans="1:4" hidden="1" x14ac:dyDescent="0.25">
      <c r="A16199" s="61" t="s">
        <v>144</v>
      </c>
      <c r="B16199" s="61" t="s">
        <v>362</v>
      </c>
      <c r="C16199">
        <v>1800</v>
      </c>
      <c r="D16199" s="61" t="s">
        <v>2101</v>
      </c>
    </row>
    <row r="16200" spans="1:4" hidden="1" x14ac:dyDescent="0.25">
      <c r="A16200" s="61" t="s">
        <v>144</v>
      </c>
      <c r="B16200" s="61" t="s">
        <v>362</v>
      </c>
      <c r="C16200">
        <v>1801</v>
      </c>
      <c r="D16200" s="61" t="s">
        <v>2101</v>
      </c>
    </row>
    <row r="16201" spans="1:4" hidden="1" x14ac:dyDescent="0.25">
      <c r="A16201" s="61" t="s">
        <v>144</v>
      </c>
      <c r="B16201" s="61" t="s">
        <v>362</v>
      </c>
      <c r="C16201">
        <v>1802</v>
      </c>
      <c r="D16201" s="61" t="s">
        <v>2101</v>
      </c>
    </row>
    <row r="16202" spans="1:4" hidden="1" x14ac:dyDescent="0.25">
      <c r="A16202" s="61" t="s">
        <v>144</v>
      </c>
      <c r="B16202" s="61" t="s">
        <v>362</v>
      </c>
      <c r="C16202">
        <v>1803</v>
      </c>
      <c r="D16202" s="61" t="s">
        <v>2101</v>
      </c>
    </row>
    <row r="16203" spans="1:4" hidden="1" x14ac:dyDescent="0.25">
      <c r="A16203" s="61" t="s">
        <v>144</v>
      </c>
      <c r="B16203" s="61" t="s">
        <v>362</v>
      </c>
      <c r="C16203">
        <v>1804</v>
      </c>
      <c r="D16203" s="61" t="s">
        <v>2101</v>
      </c>
    </row>
    <row r="16204" spans="1:4" hidden="1" x14ac:dyDescent="0.25">
      <c r="A16204" s="61" t="s">
        <v>144</v>
      </c>
      <c r="B16204" s="61" t="s">
        <v>362</v>
      </c>
      <c r="C16204">
        <v>1805</v>
      </c>
      <c r="D16204" s="61" t="s">
        <v>2101</v>
      </c>
    </row>
    <row r="16205" spans="1:4" hidden="1" x14ac:dyDescent="0.25">
      <c r="A16205" s="61" t="s">
        <v>144</v>
      </c>
      <c r="B16205" s="61" t="s">
        <v>362</v>
      </c>
      <c r="C16205">
        <v>1806</v>
      </c>
      <c r="D16205" s="61" t="s">
        <v>2101</v>
      </c>
    </row>
    <row r="16206" spans="1:4" hidden="1" x14ac:dyDescent="0.25">
      <c r="A16206" s="61" t="s">
        <v>144</v>
      </c>
      <c r="B16206" s="61" t="s">
        <v>362</v>
      </c>
      <c r="C16206">
        <v>1807</v>
      </c>
      <c r="D16206" s="61" t="s">
        <v>2101</v>
      </c>
    </row>
    <row r="16207" spans="1:4" hidden="1" x14ac:dyDescent="0.25">
      <c r="A16207" s="61" t="s">
        <v>144</v>
      </c>
      <c r="B16207" s="61" t="s">
        <v>362</v>
      </c>
      <c r="C16207">
        <v>1808</v>
      </c>
      <c r="D16207" s="61" t="s">
        <v>2101</v>
      </c>
    </row>
    <row r="16208" spans="1:4" hidden="1" x14ac:dyDescent="0.25">
      <c r="A16208" s="61" t="s">
        <v>144</v>
      </c>
      <c r="B16208" s="61" t="s">
        <v>362</v>
      </c>
      <c r="C16208">
        <v>1809</v>
      </c>
      <c r="D16208" s="61" t="s">
        <v>2101</v>
      </c>
    </row>
    <row r="16209" spans="1:4" hidden="1" x14ac:dyDescent="0.25">
      <c r="A16209" s="61" t="s">
        <v>144</v>
      </c>
      <c r="B16209" s="61" t="s">
        <v>362</v>
      </c>
      <c r="C16209">
        <v>1810</v>
      </c>
      <c r="D16209" s="61" t="s">
        <v>2101</v>
      </c>
    </row>
    <row r="16210" spans="1:4" hidden="1" x14ac:dyDescent="0.25">
      <c r="A16210" s="61" t="s">
        <v>144</v>
      </c>
      <c r="B16210" s="61" t="s">
        <v>362</v>
      </c>
      <c r="C16210">
        <v>1811</v>
      </c>
      <c r="D16210" s="61" t="s">
        <v>2101</v>
      </c>
    </row>
    <row r="16211" spans="1:4" hidden="1" x14ac:dyDescent="0.25">
      <c r="A16211" s="61" t="s">
        <v>144</v>
      </c>
      <c r="B16211" s="61" t="s">
        <v>362</v>
      </c>
      <c r="C16211">
        <v>1812</v>
      </c>
      <c r="D16211" s="61" t="s">
        <v>2101</v>
      </c>
    </row>
    <row r="16212" spans="1:4" hidden="1" x14ac:dyDescent="0.25">
      <c r="A16212" s="61" t="s">
        <v>144</v>
      </c>
      <c r="B16212" s="61" t="s">
        <v>362</v>
      </c>
      <c r="C16212">
        <v>1813</v>
      </c>
      <c r="D16212" s="61" t="s">
        <v>2101</v>
      </c>
    </row>
    <row r="16213" spans="1:4" hidden="1" x14ac:dyDescent="0.25">
      <c r="A16213" s="61" t="s">
        <v>144</v>
      </c>
      <c r="B16213" s="61" t="s">
        <v>362</v>
      </c>
      <c r="C16213">
        <v>1814</v>
      </c>
      <c r="D16213" s="61" t="s">
        <v>2101</v>
      </c>
    </row>
    <row r="16214" spans="1:4" hidden="1" x14ac:dyDescent="0.25">
      <c r="A16214" s="61" t="s">
        <v>144</v>
      </c>
      <c r="B16214" s="61" t="s">
        <v>362</v>
      </c>
      <c r="C16214">
        <v>1815</v>
      </c>
      <c r="D16214" s="61" t="s">
        <v>2101</v>
      </c>
    </row>
    <row r="16215" spans="1:4" hidden="1" x14ac:dyDescent="0.25">
      <c r="A16215" s="61" t="s">
        <v>144</v>
      </c>
      <c r="B16215" s="61" t="s">
        <v>362</v>
      </c>
      <c r="C16215">
        <v>1816</v>
      </c>
      <c r="D16215" s="61" t="s">
        <v>2101</v>
      </c>
    </row>
    <row r="16216" spans="1:4" hidden="1" x14ac:dyDescent="0.25">
      <c r="A16216" s="61" t="s">
        <v>144</v>
      </c>
      <c r="B16216" s="61" t="s">
        <v>362</v>
      </c>
      <c r="C16216">
        <v>1817</v>
      </c>
      <c r="D16216" s="61" t="s">
        <v>2101</v>
      </c>
    </row>
    <row r="16217" spans="1:4" hidden="1" x14ac:dyDescent="0.25">
      <c r="A16217" s="61" t="s">
        <v>144</v>
      </c>
      <c r="B16217" s="61" t="s">
        <v>362</v>
      </c>
      <c r="C16217">
        <v>1818</v>
      </c>
      <c r="D16217" s="61" t="s">
        <v>2101</v>
      </c>
    </row>
    <row r="16218" spans="1:4" hidden="1" x14ac:dyDescent="0.25">
      <c r="A16218" s="61" t="s">
        <v>144</v>
      </c>
      <c r="B16218" s="61" t="s">
        <v>362</v>
      </c>
      <c r="C16218">
        <v>1819</v>
      </c>
      <c r="D16218" s="61" t="s">
        <v>2101</v>
      </c>
    </row>
    <row r="16219" spans="1:4" hidden="1" x14ac:dyDescent="0.25">
      <c r="A16219" s="61" t="s">
        <v>144</v>
      </c>
      <c r="B16219" s="61" t="s">
        <v>362</v>
      </c>
      <c r="C16219">
        <v>1820</v>
      </c>
      <c r="D16219" s="61" t="s">
        <v>2101</v>
      </c>
    </row>
    <row r="16220" spans="1:4" hidden="1" x14ac:dyDescent="0.25">
      <c r="A16220" s="61" t="s">
        <v>144</v>
      </c>
      <c r="B16220" s="61" t="s">
        <v>362</v>
      </c>
      <c r="C16220">
        <v>1821</v>
      </c>
      <c r="D16220" s="61" t="s">
        <v>2101</v>
      </c>
    </row>
    <row r="16221" spans="1:4" hidden="1" x14ac:dyDescent="0.25">
      <c r="A16221" s="61" t="s">
        <v>144</v>
      </c>
      <c r="B16221" s="61" t="s">
        <v>362</v>
      </c>
      <c r="C16221">
        <v>1822</v>
      </c>
      <c r="D16221" s="61" t="s">
        <v>2101</v>
      </c>
    </row>
    <row r="16222" spans="1:4" hidden="1" x14ac:dyDescent="0.25">
      <c r="A16222" s="61" t="s">
        <v>144</v>
      </c>
      <c r="B16222" s="61" t="s">
        <v>362</v>
      </c>
      <c r="C16222">
        <v>1823</v>
      </c>
      <c r="D16222" s="61" t="s">
        <v>2101</v>
      </c>
    </row>
    <row r="16223" spans="1:4" hidden="1" x14ac:dyDescent="0.25">
      <c r="A16223" s="61" t="s">
        <v>144</v>
      </c>
      <c r="B16223" s="61" t="s">
        <v>362</v>
      </c>
      <c r="C16223">
        <v>1824</v>
      </c>
      <c r="D16223" s="61" t="s">
        <v>2101</v>
      </c>
    </row>
    <row r="16224" spans="1:4" hidden="1" x14ac:dyDescent="0.25">
      <c r="A16224" s="61" t="s">
        <v>144</v>
      </c>
      <c r="B16224" s="61" t="s">
        <v>362</v>
      </c>
      <c r="C16224">
        <v>1825</v>
      </c>
      <c r="D16224" s="61" t="s">
        <v>2102</v>
      </c>
    </row>
    <row r="16225" spans="1:4" hidden="1" x14ac:dyDescent="0.25">
      <c r="A16225" s="61" t="s">
        <v>144</v>
      </c>
      <c r="B16225" s="61" t="s">
        <v>362</v>
      </c>
      <c r="C16225">
        <v>1826</v>
      </c>
      <c r="D16225" s="61" t="s">
        <v>2102</v>
      </c>
    </row>
    <row r="16226" spans="1:4" hidden="1" x14ac:dyDescent="0.25">
      <c r="A16226" s="61" t="s">
        <v>144</v>
      </c>
      <c r="B16226" s="61" t="s">
        <v>362</v>
      </c>
      <c r="C16226">
        <v>1827</v>
      </c>
      <c r="D16226" s="61" t="s">
        <v>2102</v>
      </c>
    </row>
    <row r="16227" spans="1:4" hidden="1" x14ac:dyDescent="0.25">
      <c r="A16227" s="61" t="s">
        <v>144</v>
      </c>
      <c r="B16227" s="61" t="s">
        <v>362</v>
      </c>
      <c r="C16227">
        <v>1828</v>
      </c>
      <c r="D16227" s="61" t="s">
        <v>2102</v>
      </c>
    </row>
    <row r="16228" spans="1:4" hidden="1" x14ac:dyDescent="0.25">
      <c r="A16228" s="61" t="s">
        <v>144</v>
      </c>
      <c r="B16228" s="61" t="s">
        <v>362</v>
      </c>
      <c r="C16228">
        <v>1829</v>
      </c>
      <c r="D16228" s="61" t="s">
        <v>2102</v>
      </c>
    </row>
    <row r="16229" spans="1:4" hidden="1" x14ac:dyDescent="0.25">
      <c r="A16229" s="61" t="s">
        <v>144</v>
      </c>
      <c r="B16229" s="61" t="s">
        <v>362</v>
      </c>
      <c r="C16229">
        <v>1830</v>
      </c>
      <c r="D16229" s="61" t="s">
        <v>2102</v>
      </c>
    </row>
    <row r="16230" spans="1:4" hidden="1" x14ac:dyDescent="0.25">
      <c r="A16230" s="61" t="s">
        <v>144</v>
      </c>
      <c r="B16230" s="61" t="s">
        <v>362</v>
      </c>
      <c r="C16230">
        <v>1831</v>
      </c>
      <c r="D16230" s="61" t="s">
        <v>2102</v>
      </c>
    </row>
    <row r="16231" spans="1:4" hidden="1" x14ac:dyDescent="0.25">
      <c r="A16231" s="61" t="s">
        <v>144</v>
      </c>
      <c r="B16231" s="61" t="s">
        <v>362</v>
      </c>
      <c r="C16231">
        <v>1832</v>
      </c>
      <c r="D16231" s="61" t="s">
        <v>2102</v>
      </c>
    </row>
    <row r="16232" spans="1:4" hidden="1" x14ac:dyDescent="0.25">
      <c r="A16232" s="61" t="s">
        <v>144</v>
      </c>
      <c r="B16232" s="61" t="s">
        <v>362</v>
      </c>
      <c r="C16232">
        <v>1833</v>
      </c>
      <c r="D16232" s="61" t="s">
        <v>2103</v>
      </c>
    </row>
    <row r="16233" spans="1:4" hidden="1" x14ac:dyDescent="0.25">
      <c r="A16233" s="61" t="s">
        <v>144</v>
      </c>
      <c r="B16233" s="61" t="s">
        <v>362</v>
      </c>
      <c r="C16233">
        <v>1834</v>
      </c>
      <c r="D16233" s="61" t="s">
        <v>2103</v>
      </c>
    </row>
    <row r="16234" spans="1:4" hidden="1" x14ac:dyDescent="0.25">
      <c r="A16234" s="61" t="s">
        <v>144</v>
      </c>
      <c r="B16234" s="61" t="s">
        <v>362</v>
      </c>
      <c r="C16234">
        <v>1835</v>
      </c>
      <c r="D16234" s="61" t="s">
        <v>2103</v>
      </c>
    </row>
    <row r="16235" spans="1:4" hidden="1" x14ac:dyDescent="0.25">
      <c r="A16235" s="61" t="s">
        <v>144</v>
      </c>
      <c r="B16235" s="61" t="s">
        <v>362</v>
      </c>
      <c r="C16235">
        <v>1836</v>
      </c>
      <c r="D16235" s="61" t="s">
        <v>2103</v>
      </c>
    </row>
    <row r="16236" spans="1:4" hidden="1" x14ac:dyDescent="0.25">
      <c r="A16236" s="61" t="s">
        <v>144</v>
      </c>
      <c r="B16236" s="61" t="s">
        <v>362</v>
      </c>
      <c r="C16236">
        <v>1837</v>
      </c>
      <c r="D16236" s="61" t="s">
        <v>2103</v>
      </c>
    </row>
    <row r="16237" spans="1:4" hidden="1" x14ac:dyDescent="0.25">
      <c r="A16237" s="61" t="s">
        <v>144</v>
      </c>
      <c r="B16237" s="61" t="s">
        <v>362</v>
      </c>
      <c r="C16237">
        <v>1838</v>
      </c>
      <c r="D16237" s="61" t="s">
        <v>2103</v>
      </c>
    </row>
    <row r="16238" spans="1:4" hidden="1" x14ac:dyDescent="0.25">
      <c r="A16238" s="61" t="s">
        <v>144</v>
      </c>
      <c r="B16238" s="61" t="s">
        <v>362</v>
      </c>
      <c r="C16238">
        <v>1839</v>
      </c>
      <c r="D16238" s="61" t="s">
        <v>2103</v>
      </c>
    </row>
    <row r="16239" spans="1:4" hidden="1" x14ac:dyDescent="0.25">
      <c r="A16239" s="61" t="s">
        <v>144</v>
      </c>
      <c r="B16239" s="61" t="s">
        <v>362</v>
      </c>
      <c r="C16239">
        <v>1840</v>
      </c>
      <c r="D16239" s="61" t="s">
        <v>2103</v>
      </c>
    </row>
    <row r="16240" spans="1:4" hidden="1" x14ac:dyDescent="0.25">
      <c r="A16240" s="61" t="s">
        <v>144</v>
      </c>
      <c r="B16240" s="61" t="s">
        <v>362</v>
      </c>
      <c r="C16240">
        <v>1841</v>
      </c>
      <c r="D16240" s="61" t="s">
        <v>2103</v>
      </c>
    </row>
    <row r="16241" spans="1:4" hidden="1" x14ac:dyDescent="0.25">
      <c r="A16241" s="61" t="s">
        <v>144</v>
      </c>
      <c r="B16241" s="61" t="s">
        <v>362</v>
      </c>
      <c r="C16241">
        <v>1842</v>
      </c>
      <c r="D16241" s="61" t="s">
        <v>2104</v>
      </c>
    </row>
    <row r="16242" spans="1:4" hidden="1" x14ac:dyDescent="0.25">
      <c r="A16242" s="61" t="s">
        <v>144</v>
      </c>
      <c r="B16242" s="61" t="s">
        <v>362</v>
      </c>
      <c r="C16242">
        <v>1843</v>
      </c>
      <c r="D16242" s="61" t="s">
        <v>2104</v>
      </c>
    </row>
    <row r="16243" spans="1:4" hidden="1" x14ac:dyDescent="0.25">
      <c r="A16243" s="61" t="s">
        <v>144</v>
      </c>
      <c r="B16243" s="61" t="s">
        <v>362</v>
      </c>
      <c r="C16243">
        <v>1844</v>
      </c>
      <c r="D16243" s="61" t="s">
        <v>2104</v>
      </c>
    </row>
    <row r="16244" spans="1:4" hidden="1" x14ac:dyDescent="0.25">
      <c r="A16244" s="61" t="s">
        <v>144</v>
      </c>
      <c r="B16244" s="61" t="s">
        <v>362</v>
      </c>
      <c r="C16244">
        <v>1845</v>
      </c>
      <c r="D16244" s="61" t="s">
        <v>2104</v>
      </c>
    </row>
    <row r="16245" spans="1:4" hidden="1" x14ac:dyDescent="0.25">
      <c r="A16245" s="61" t="s">
        <v>144</v>
      </c>
      <c r="B16245" s="61" t="s">
        <v>362</v>
      </c>
      <c r="C16245">
        <v>1846</v>
      </c>
      <c r="D16245" s="61" t="s">
        <v>2104</v>
      </c>
    </row>
    <row r="16246" spans="1:4" hidden="1" x14ac:dyDescent="0.25">
      <c r="A16246" s="61" t="s">
        <v>144</v>
      </c>
      <c r="B16246" s="61" t="s">
        <v>362</v>
      </c>
      <c r="C16246">
        <v>1847</v>
      </c>
      <c r="D16246" s="61" t="s">
        <v>2104</v>
      </c>
    </row>
    <row r="16247" spans="1:4" hidden="1" x14ac:dyDescent="0.25">
      <c r="A16247" s="61" t="s">
        <v>144</v>
      </c>
      <c r="B16247" s="61" t="s">
        <v>362</v>
      </c>
      <c r="C16247">
        <v>1848</v>
      </c>
      <c r="D16247" s="61" t="s">
        <v>2104</v>
      </c>
    </row>
    <row r="16248" spans="1:4" hidden="1" x14ac:dyDescent="0.25">
      <c r="A16248" s="61" t="s">
        <v>144</v>
      </c>
      <c r="B16248" s="61" t="s">
        <v>362</v>
      </c>
      <c r="C16248">
        <v>1849</v>
      </c>
      <c r="D16248" s="61" t="s">
        <v>2104</v>
      </c>
    </row>
    <row r="16249" spans="1:4" hidden="1" x14ac:dyDescent="0.25">
      <c r="A16249" s="61" t="s">
        <v>144</v>
      </c>
      <c r="B16249" s="61" t="s">
        <v>362</v>
      </c>
      <c r="C16249">
        <v>1850</v>
      </c>
      <c r="D16249" s="61" t="s">
        <v>2104</v>
      </c>
    </row>
    <row r="16250" spans="1:4" hidden="1" x14ac:dyDescent="0.25">
      <c r="A16250" s="61" t="s">
        <v>144</v>
      </c>
      <c r="B16250" s="61" t="s">
        <v>362</v>
      </c>
      <c r="C16250">
        <v>1851</v>
      </c>
      <c r="D16250" s="61" t="s">
        <v>2104</v>
      </c>
    </row>
    <row r="16251" spans="1:4" hidden="1" x14ac:dyDescent="0.25">
      <c r="A16251" s="61" t="s">
        <v>144</v>
      </c>
      <c r="B16251" s="61" t="s">
        <v>362</v>
      </c>
      <c r="C16251">
        <v>1852</v>
      </c>
      <c r="D16251" s="61" t="s">
        <v>2104</v>
      </c>
    </row>
    <row r="16252" spans="1:4" hidden="1" x14ac:dyDescent="0.25">
      <c r="A16252" s="61" t="s">
        <v>144</v>
      </c>
      <c r="B16252" s="61" t="s">
        <v>362</v>
      </c>
      <c r="C16252">
        <v>1853</v>
      </c>
      <c r="D16252" s="61" t="s">
        <v>2104</v>
      </c>
    </row>
    <row r="16253" spans="1:4" hidden="1" x14ac:dyDescent="0.25">
      <c r="A16253" s="61" t="s">
        <v>144</v>
      </c>
      <c r="B16253" s="61" t="s">
        <v>362</v>
      </c>
      <c r="C16253">
        <v>1854</v>
      </c>
      <c r="D16253" s="61" t="s">
        <v>2104</v>
      </c>
    </row>
    <row r="16254" spans="1:4" hidden="1" x14ac:dyDescent="0.25">
      <c r="A16254" s="61" t="s">
        <v>144</v>
      </c>
      <c r="B16254" s="61" t="s">
        <v>362</v>
      </c>
      <c r="C16254">
        <v>1855</v>
      </c>
      <c r="D16254" s="61" t="s">
        <v>1850</v>
      </c>
    </row>
    <row r="16255" spans="1:4" hidden="1" x14ac:dyDescent="0.25">
      <c r="A16255" s="61" t="s">
        <v>144</v>
      </c>
      <c r="B16255" s="61" t="s">
        <v>362</v>
      </c>
      <c r="C16255">
        <v>1856</v>
      </c>
      <c r="D16255" s="61" t="s">
        <v>1850</v>
      </c>
    </row>
    <row r="16256" spans="1:4" hidden="1" x14ac:dyDescent="0.25">
      <c r="A16256" s="61" t="s">
        <v>144</v>
      </c>
      <c r="B16256" s="61" t="s">
        <v>362</v>
      </c>
      <c r="C16256">
        <v>1857</v>
      </c>
      <c r="D16256" s="61" t="s">
        <v>1850</v>
      </c>
    </row>
    <row r="16257" spans="1:4" hidden="1" x14ac:dyDescent="0.25">
      <c r="A16257" s="61" t="s">
        <v>144</v>
      </c>
      <c r="B16257" s="61" t="s">
        <v>362</v>
      </c>
      <c r="C16257">
        <v>1858</v>
      </c>
      <c r="D16257" s="61" t="s">
        <v>1850</v>
      </c>
    </row>
    <row r="16258" spans="1:4" hidden="1" x14ac:dyDescent="0.25">
      <c r="A16258" s="61" t="s">
        <v>144</v>
      </c>
      <c r="B16258" s="61" t="s">
        <v>362</v>
      </c>
      <c r="C16258">
        <v>1859</v>
      </c>
      <c r="D16258" s="61" t="s">
        <v>1850</v>
      </c>
    </row>
    <row r="16259" spans="1:4" hidden="1" x14ac:dyDescent="0.25">
      <c r="A16259" s="61" t="s">
        <v>144</v>
      </c>
      <c r="B16259" s="61" t="s">
        <v>362</v>
      </c>
      <c r="C16259">
        <v>1860</v>
      </c>
      <c r="D16259" s="61" t="s">
        <v>1850</v>
      </c>
    </row>
    <row r="16260" spans="1:4" hidden="1" x14ac:dyDescent="0.25">
      <c r="A16260" s="61" t="s">
        <v>144</v>
      </c>
      <c r="B16260" s="61" t="s">
        <v>362</v>
      </c>
      <c r="C16260">
        <v>1861</v>
      </c>
      <c r="D16260" s="61" t="s">
        <v>2105</v>
      </c>
    </row>
    <row r="16261" spans="1:4" hidden="1" x14ac:dyDescent="0.25">
      <c r="A16261" s="61" t="s">
        <v>144</v>
      </c>
      <c r="B16261" s="61" t="s">
        <v>362</v>
      </c>
      <c r="C16261">
        <v>1862</v>
      </c>
      <c r="D16261" s="61" t="s">
        <v>2105</v>
      </c>
    </row>
    <row r="16262" spans="1:4" hidden="1" x14ac:dyDescent="0.25">
      <c r="A16262" s="61" t="s">
        <v>144</v>
      </c>
      <c r="B16262" s="61" t="s">
        <v>362</v>
      </c>
      <c r="C16262">
        <v>1863</v>
      </c>
      <c r="D16262" s="61" t="s">
        <v>2105</v>
      </c>
    </row>
    <row r="16263" spans="1:4" hidden="1" x14ac:dyDescent="0.25">
      <c r="A16263" s="61" t="s">
        <v>144</v>
      </c>
      <c r="B16263" s="61" t="s">
        <v>362</v>
      </c>
      <c r="C16263">
        <v>1864</v>
      </c>
      <c r="D16263" s="61" t="s">
        <v>1754</v>
      </c>
    </row>
    <row r="16264" spans="1:4" hidden="1" x14ac:dyDescent="0.25">
      <c r="A16264" s="61" t="s">
        <v>144</v>
      </c>
      <c r="B16264" s="61" t="s">
        <v>362</v>
      </c>
      <c r="C16264">
        <v>1865</v>
      </c>
      <c r="D16264" s="61" t="s">
        <v>2106</v>
      </c>
    </row>
    <row r="16265" spans="1:4" hidden="1" x14ac:dyDescent="0.25">
      <c r="A16265" s="61" t="s">
        <v>144</v>
      </c>
      <c r="B16265" s="61" t="s">
        <v>362</v>
      </c>
      <c r="C16265">
        <v>1866</v>
      </c>
      <c r="D16265" s="61" t="s">
        <v>1836</v>
      </c>
    </row>
    <row r="16266" spans="1:4" hidden="1" x14ac:dyDescent="0.25">
      <c r="A16266" s="61" t="s">
        <v>144</v>
      </c>
      <c r="B16266" s="61" t="s">
        <v>362</v>
      </c>
      <c r="C16266">
        <v>1867</v>
      </c>
      <c r="D16266" s="61" t="s">
        <v>1836</v>
      </c>
    </row>
    <row r="16267" spans="1:4" hidden="1" x14ac:dyDescent="0.25">
      <c r="A16267" s="61" t="s">
        <v>144</v>
      </c>
      <c r="B16267" s="61" t="s">
        <v>362</v>
      </c>
      <c r="C16267">
        <v>1868</v>
      </c>
      <c r="D16267" s="61" t="s">
        <v>1728</v>
      </c>
    </row>
    <row r="16268" spans="1:4" hidden="1" x14ac:dyDescent="0.25">
      <c r="A16268" s="61" t="s">
        <v>144</v>
      </c>
      <c r="B16268" s="61" t="s">
        <v>362</v>
      </c>
      <c r="C16268">
        <v>1869</v>
      </c>
      <c r="D16268" s="61" t="s">
        <v>1728</v>
      </c>
    </row>
    <row r="16269" spans="1:4" hidden="1" x14ac:dyDescent="0.25">
      <c r="A16269" s="61" t="s">
        <v>144</v>
      </c>
      <c r="B16269" s="61" t="s">
        <v>362</v>
      </c>
      <c r="C16269">
        <v>1870</v>
      </c>
      <c r="D16269" s="61" t="s">
        <v>2107</v>
      </c>
    </row>
    <row r="16270" spans="1:4" hidden="1" x14ac:dyDescent="0.25">
      <c r="A16270" s="61" t="s">
        <v>144</v>
      </c>
      <c r="B16270" s="61" t="s">
        <v>362</v>
      </c>
      <c r="C16270">
        <v>1871</v>
      </c>
      <c r="D16270" s="61" t="s">
        <v>2107</v>
      </c>
    </row>
    <row r="16271" spans="1:4" hidden="1" x14ac:dyDescent="0.25">
      <c r="A16271" s="61" t="s">
        <v>144</v>
      </c>
      <c r="B16271" s="61" t="s">
        <v>362</v>
      </c>
      <c r="C16271">
        <v>1872</v>
      </c>
      <c r="D16271" s="61" t="s">
        <v>2107</v>
      </c>
    </row>
    <row r="16272" spans="1:4" hidden="1" x14ac:dyDescent="0.25">
      <c r="A16272" s="61" t="s">
        <v>144</v>
      </c>
      <c r="B16272" s="61" t="s">
        <v>362</v>
      </c>
      <c r="C16272">
        <v>1873</v>
      </c>
      <c r="D16272" s="61" t="s">
        <v>2107</v>
      </c>
    </row>
    <row r="16273" spans="1:4" hidden="1" x14ac:dyDescent="0.25">
      <c r="A16273" s="61" t="s">
        <v>144</v>
      </c>
      <c r="B16273" s="61" t="s">
        <v>362</v>
      </c>
      <c r="C16273">
        <v>1874</v>
      </c>
      <c r="D16273" s="61" t="s">
        <v>2108</v>
      </c>
    </row>
    <row r="16274" spans="1:4" hidden="1" x14ac:dyDescent="0.25">
      <c r="A16274" s="61" t="s">
        <v>144</v>
      </c>
      <c r="B16274" s="61" t="s">
        <v>362</v>
      </c>
      <c r="C16274">
        <v>1875</v>
      </c>
      <c r="D16274" s="61" t="s">
        <v>2108</v>
      </c>
    </row>
    <row r="16275" spans="1:4" hidden="1" x14ac:dyDescent="0.25">
      <c r="A16275" s="61" t="s">
        <v>144</v>
      </c>
      <c r="B16275" s="61" t="s">
        <v>362</v>
      </c>
      <c r="C16275">
        <v>1876</v>
      </c>
      <c r="D16275" s="61" t="s">
        <v>2108</v>
      </c>
    </row>
    <row r="16276" spans="1:4" hidden="1" x14ac:dyDescent="0.25">
      <c r="A16276" s="61" t="s">
        <v>144</v>
      </c>
      <c r="B16276" s="61" t="s">
        <v>362</v>
      </c>
      <c r="C16276">
        <v>1877</v>
      </c>
      <c r="D16276" s="61" t="s">
        <v>2108</v>
      </c>
    </row>
    <row r="16277" spans="1:4" hidden="1" x14ac:dyDescent="0.25">
      <c r="A16277" s="61" t="s">
        <v>144</v>
      </c>
      <c r="B16277" s="61" t="s">
        <v>362</v>
      </c>
      <c r="C16277">
        <v>1878</v>
      </c>
      <c r="D16277" s="61" t="s">
        <v>1499</v>
      </c>
    </row>
    <row r="16278" spans="1:4" hidden="1" x14ac:dyDescent="0.25">
      <c r="A16278" s="61" t="s">
        <v>144</v>
      </c>
      <c r="B16278" s="61" t="s">
        <v>362</v>
      </c>
      <c r="C16278">
        <v>1879</v>
      </c>
      <c r="D16278" s="61" t="s">
        <v>1499</v>
      </c>
    </row>
    <row r="16279" spans="1:4" hidden="1" x14ac:dyDescent="0.25">
      <c r="A16279" s="61" t="s">
        <v>144</v>
      </c>
      <c r="B16279" s="61" t="s">
        <v>362</v>
      </c>
      <c r="C16279">
        <v>1880</v>
      </c>
      <c r="D16279" s="61" t="s">
        <v>1499</v>
      </c>
    </row>
    <row r="16280" spans="1:4" hidden="1" x14ac:dyDescent="0.25">
      <c r="A16280" s="61" t="s">
        <v>144</v>
      </c>
      <c r="B16280" s="61" t="s">
        <v>362</v>
      </c>
      <c r="C16280">
        <v>1881</v>
      </c>
      <c r="D16280" s="61" t="s">
        <v>1492</v>
      </c>
    </row>
    <row r="16281" spans="1:4" hidden="1" x14ac:dyDescent="0.25">
      <c r="A16281" s="61" t="s">
        <v>144</v>
      </c>
      <c r="B16281" s="61" t="s">
        <v>362</v>
      </c>
      <c r="C16281">
        <v>1882</v>
      </c>
      <c r="D16281" s="61" t="s">
        <v>1492</v>
      </c>
    </row>
    <row r="16282" spans="1:4" hidden="1" x14ac:dyDescent="0.25">
      <c r="A16282" s="61" t="s">
        <v>144</v>
      </c>
      <c r="B16282" s="61" t="s">
        <v>362</v>
      </c>
      <c r="C16282">
        <v>1883</v>
      </c>
      <c r="D16282" s="61" t="s">
        <v>1492</v>
      </c>
    </row>
    <row r="16283" spans="1:4" hidden="1" x14ac:dyDescent="0.25">
      <c r="A16283" s="61" t="s">
        <v>144</v>
      </c>
      <c r="B16283" s="61" t="s">
        <v>362</v>
      </c>
      <c r="C16283">
        <v>1884</v>
      </c>
      <c r="D16283" s="61" t="s">
        <v>1492</v>
      </c>
    </row>
    <row r="16284" spans="1:4" hidden="1" x14ac:dyDescent="0.25">
      <c r="A16284" s="61" t="s">
        <v>144</v>
      </c>
      <c r="B16284" s="61" t="s">
        <v>362</v>
      </c>
      <c r="C16284">
        <v>1885</v>
      </c>
      <c r="D16284" s="61" t="s">
        <v>2109</v>
      </c>
    </row>
    <row r="16285" spans="1:4" hidden="1" x14ac:dyDescent="0.25">
      <c r="A16285" s="61" t="s">
        <v>144</v>
      </c>
      <c r="B16285" s="61" t="s">
        <v>362</v>
      </c>
      <c r="C16285">
        <v>1886</v>
      </c>
      <c r="D16285" s="61" t="s">
        <v>2109</v>
      </c>
    </row>
    <row r="16286" spans="1:4" hidden="1" x14ac:dyDescent="0.25">
      <c r="A16286" s="61" t="s">
        <v>144</v>
      </c>
      <c r="B16286" s="61" t="s">
        <v>362</v>
      </c>
      <c r="C16286">
        <v>1887</v>
      </c>
      <c r="D16286" s="61" t="s">
        <v>2109</v>
      </c>
    </row>
    <row r="16287" spans="1:4" hidden="1" x14ac:dyDescent="0.25">
      <c r="A16287" s="61" t="s">
        <v>144</v>
      </c>
      <c r="B16287" s="61" t="s">
        <v>362</v>
      </c>
      <c r="C16287">
        <v>1888</v>
      </c>
      <c r="D16287" s="61" t="s">
        <v>2109</v>
      </c>
    </row>
    <row r="16288" spans="1:4" hidden="1" x14ac:dyDescent="0.25">
      <c r="A16288" s="61" t="s">
        <v>144</v>
      </c>
      <c r="B16288" s="61" t="s">
        <v>362</v>
      </c>
      <c r="C16288">
        <v>1889</v>
      </c>
      <c r="D16288" s="61" t="s">
        <v>2109</v>
      </c>
    </row>
    <row r="16289" spans="1:4" hidden="1" x14ac:dyDescent="0.25">
      <c r="A16289" s="61" t="s">
        <v>144</v>
      </c>
      <c r="B16289" s="61" t="s">
        <v>362</v>
      </c>
      <c r="C16289">
        <v>1890</v>
      </c>
      <c r="D16289" s="61" t="s">
        <v>2109</v>
      </c>
    </row>
    <row r="16290" spans="1:4" hidden="1" x14ac:dyDescent="0.25">
      <c r="A16290" s="61" t="s">
        <v>144</v>
      </c>
      <c r="B16290" s="61" t="s">
        <v>362</v>
      </c>
      <c r="C16290">
        <v>1891</v>
      </c>
      <c r="D16290" s="61" t="s">
        <v>2109</v>
      </c>
    </row>
    <row r="16291" spans="1:4" hidden="1" x14ac:dyDescent="0.25">
      <c r="A16291" s="61" t="s">
        <v>144</v>
      </c>
      <c r="B16291" s="61" t="s">
        <v>362</v>
      </c>
      <c r="C16291">
        <v>1892</v>
      </c>
      <c r="D16291" s="61" t="s">
        <v>2109</v>
      </c>
    </row>
    <row r="16292" spans="1:4" hidden="1" x14ac:dyDescent="0.25">
      <c r="A16292" s="61" t="s">
        <v>144</v>
      </c>
      <c r="B16292" s="61" t="s">
        <v>362</v>
      </c>
      <c r="C16292">
        <v>1893</v>
      </c>
      <c r="D16292" s="61" t="s">
        <v>2109</v>
      </c>
    </row>
    <row r="16293" spans="1:4" hidden="1" x14ac:dyDescent="0.25">
      <c r="A16293" s="61" t="s">
        <v>144</v>
      </c>
      <c r="B16293" s="61" t="s">
        <v>362</v>
      </c>
      <c r="C16293">
        <v>1894</v>
      </c>
      <c r="D16293" s="61" t="s">
        <v>2109</v>
      </c>
    </row>
    <row r="16294" spans="1:4" hidden="1" x14ac:dyDescent="0.25">
      <c r="A16294" s="61" t="s">
        <v>144</v>
      </c>
      <c r="B16294" s="61" t="s">
        <v>362</v>
      </c>
      <c r="C16294">
        <v>1895</v>
      </c>
      <c r="D16294" s="61" t="s">
        <v>2109</v>
      </c>
    </row>
    <row r="16295" spans="1:4" hidden="1" x14ac:dyDescent="0.25">
      <c r="A16295" s="61" t="s">
        <v>144</v>
      </c>
      <c r="B16295" s="61" t="s">
        <v>362</v>
      </c>
      <c r="C16295">
        <v>1896</v>
      </c>
      <c r="D16295" s="61" t="s">
        <v>2109</v>
      </c>
    </row>
    <row r="16296" spans="1:4" hidden="1" x14ac:dyDescent="0.25">
      <c r="A16296" s="61" t="s">
        <v>144</v>
      </c>
      <c r="B16296" s="61" t="s">
        <v>362</v>
      </c>
      <c r="C16296">
        <v>1897</v>
      </c>
      <c r="D16296" s="61" t="s">
        <v>2109</v>
      </c>
    </row>
    <row r="16297" spans="1:4" hidden="1" x14ac:dyDescent="0.25">
      <c r="A16297" s="61" t="s">
        <v>144</v>
      </c>
      <c r="B16297" s="61" t="s">
        <v>362</v>
      </c>
      <c r="C16297">
        <v>1898</v>
      </c>
      <c r="D16297" s="61" t="s">
        <v>2109</v>
      </c>
    </row>
    <row r="16298" spans="1:4" hidden="1" x14ac:dyDescent="0.25">
      <c r="A16298" s="61" t="s">
        <v>144</v>
      </c>
      <c r="B16298" s="61" t="s">
        <v>362</v>
      </c>
      <c r="C16298">
        <v>1899</v>
      </c>
      <c r="D16298" s="61" t="s">
        <v>2109</v>
      </c>
    </row>
    <row r="16299" spans="1:4" hidden="1" x14ac:dyDescent="0.25">
      <c r="A16299" s="61" t="s">
        <v>144</v>
      </c>
      <c r="B16299" s="61" t="s">
        <v>362</v>
      </c>
      <c r="C16299">
        <v>1900</v>
      </c>
      <c r="D16299" s="61" t="s">
        <v>2110</v>
      </c>
    </row>
    <row r="16300" spans="1:4" hidden="1" x14ac:dyDescent="0.25">
      <c r="A16300" s="61" t="s">
        <v>144</v>
      </c>
      <c r="B16300" s="61" t="s">
        <v>362</v>
      </c>
      <c r="C16300">
        <v>1901</v>
      </c>
      <c r="D16300" s="61" t="s">
        <v>2111</v>
      </c>
    </row>
    <row r="16301" spans="1:4" hidden="1" x14ac:dyDescent="0.25">
      <c r="A16301" s="61" t="s">
        <v>144</v>
      </c>
      <c r="B16301" s="61" t="s">
        <v>362</v>
      </c>
      <c r="C16301">
        <v>1902</v>
      </c>
      <c r="D16301" s="61" t="s">
        <v>2112</v>
      </c>
    </row>
    <row r="16302" spans="1:4" hidden="1" x14ac:dyDescent="0.25">
      <c r="A16302" s="61" t="s">
        <v>144</v>
      </c>
      <c r="B16302" s="61" t="s">
        <v>362</v>
      </c>
      <c r="C16302">
        <v>1903</v>
      </c>
      <c r="D16302" s="61" t="s">
        <v>2112</v>
      </c>
    </row>
    <row r="16303" spans="1:4" hidden="1" x14ac:dyDescent="0.25">
      <c r="A16303" s="61" t="s">
        <v>144</v>
      </c>
      <c r="B16303" s="61" t="s">
        <v>362</v>
      </c>
      <c r="C16303">
        <v>1904</v>
      </c>
      <c r="D16303" s="61" t="s">
        <v>2110</v>
      </c>
    </row>
    <row r="16304" spans="1:4" hidden="1" x14ac:dyDescent="0.25">
      <c r="A16304" s="61" t="s">
        <v>144</v>
      </c>
      <c r="B16304" s="61" t="s">
        <v>362</v>
      </c>
      <c r="C16304">
        <v>1905</v>
      </c>
      <c r="D16304" s="61" t="s">
        <v>2113</v>
      </c>
    </row>
    <row r="16305" spans="1:4" hidden="1" x14ac:dyDescent="0.25">
      <c r="A16305" s="61" t="s">
        <v>144</v>
      </c>
      <c r="B16305" s="61" t="s">
        <v>362</v>
      </c>
      <c r="C16305">
        <v>1906</v>
      </c>
      <c r="D16305" s="61" t="s">
        <v>2114</v>
      </c>
    </row>
    <row r="16306" spans="1:4" hidden="1" x14ac:dyDescent="0.25">
      <c r="A16306" s="61" t="s">
        <v>144</v>
      </c>
      <c r="B16306" s="61" t="s">
        <v>362</v>
      </c>
      <c r="C16306">
        <v>1907</v>
      </c>
      <c r="D16306" s="61" t="s">
        <v>2115</v>
      </c>
    </row>
    <row r="16307" spans="1:4" hidden="1" x14ac:dyDescent="0.25">
      <c r="A16307" s="61" t="s">
        <v>144</v>
      </c>
      <c r="B16307" s="61" t="s">
        <v>362</v>
      </c>
      <c r="C16307">
        <v>1908</v>
      </c>
      <c r="D16307" s="61" t="s">
        <v>1497</v>
      </c>
    </row>
    <row r="16308" spans="1:4" hidden="1" x14ac:dyDescent="0.25">
      <c r="A16308" s="61" t="s">
        <v>144</v>
      </c>
      <c r="B16308" s="61" t="s">
        <v>362</v>
      </c>
      <c r="C16308">
        <v>1909</v>
      </c>
      <c r="D16308" s="61" t="s">
        <v>1493</v>
      </c>
    </row>
    <row r="16309" spans="1:4" hidden="1" x14ac:dyDescent="0.25">
      <c r="A16309" s="61" t="s">
        <v>144</v>
      </c>
      <c r="B16309" s="61" t="s">
        <v>362</v>
      </c>
      <c r="C16309">
        <v>1910</v>
      </c>
      <c r="D16309" s="61" t="s">
        <v>543</v>
      </c>
    </row>
    <row r="16310" spans="1:4" hidden="1" x14ac:dyDescent="0.25">
      <c r="A16310" s="61" t="s">
        <v>144</v>
      </c>
      <c r="B16310" s="61" t="s">
        <v>362</v>
      </c>
      <c r="C16310">
        <v>1911</v>
      </c>
      <c r="D16310" s="61" t="s">
        <v>543</v>
      </c>
    </row>
    <row r="16311" spans="1:4" hidden="1" x14ac:dyDescent="0.25">
      <c r="A16311" s="61" t="s">
        <v>144</v>
      </c>
      <c r="B16311" s="61" t="s">
        <v>362</v>
      </c>
      <c r="C16311">
        <v>1912</v>
      </c>
      <c r="D16311" s="61" t="s">
        <v>543</v>
      </c>
    </row>
    <row r="16312" spans="1:4" hidden="1" x14ac:dyDescent="0.25">
      <c r="A16312" s="61" t="s">
        <v>144</v>
      </c>
      <c r="B16312" s="61" t="s">
        <v>362</v>
      </c>
      <c r="C16312">
        <v>1913</v>
      </c>
      <c r="D16312" s="61" t="s">
        <v>2116</v>
      </c>
    </row>
    <row r="16313" spans="1:4" hidden="1" x14ac:dyDescent="0.25">
      <c r="A16313" s="61" t="s">
        <v>144</v>
      </c>
      <c r="B16313" s="61" t="s">
        <v>362</v>
      </c>
      <c r="C16313">
        <v>1914</v>
      </c>
      <c r="D16313" s="61" t="s">
        <v>1741</v>
      </c>
    </row>
    <row r="16314" spans="1:4" hidden="1" x14ac:dyDescent="0.25">
      <c r="A16314" s="61" t="s">
        <v>144</v>
      </c>
      <c r="B16314" s="61" t="s">
        <v>362</v>
      </c>
      <c r="C16314">
        <v>1915</v>
      </c>
      <c r="D16314" s="61" t="s">
        <v>2117</v>
      </c>
    </row>
    <row r="16315" spans="1:4" hidden="1" x14ac:dyDescent="0.25">
      <c r="A16315" s="61" t="s">
        <v>144</v>
      </c>
      <c r="B16315" s="61" t="s">
        <v>362</v>
      </c>
      <c r="C16315">
        <v>1916</v>
      </c>
      <c r="D16315" s="61" t="s">
        <v>530</v>
      </c>
    </row>
    <row r="16316" spans="1:4" hidden="1" x14ac:dyDescent="0.25">
      <c r="A16316" s="61" t="s">
        <v>144</v>
      </c>
      <c r="B16316" s="61" t="s">
        <v>362</v>
      </c>
      <c r="C16316">
        <v>1917</v>
      </c>
      <c r="D16316" s="61" t="s">
        <v>2118</v>
      </c>
    </row>
    <row r="16317" spans="1:4" hidden="1" x14ac:dyDescent="0.25">
      <c r="A16317" s="61" t="s">
        <v>144</v>
      </c>
      <c r="B16317" s="61" t="s">
        <v>362</v>
      </c>
      <c r="C16317">
        <v>1918</v>
      </c>
      <c r="D16317" s="61" t="s">
        <v>1521</v>
      </c>
    </row>
    <row r="16318" spans="1:4" hidden="1" x14ac:dyDescent="0.25">
      <c r="A16318" s="61" t="s">
        <v>144</v>
      </c>
      <c r="B16318" s="61" t="s">
        <v>362</v>
      </c>
      <c r="C16318">
        <v>1919</v>
      </c>
      <c r="D16318" s="61" t="s">
        <v>1846</v>
      </c>
    </row>
    <row r="16319" spans="1:4" hidden="1" x14ac:dyDescent="0.25">
      <c r="A16319" s="61" t="s">
        <v>144</v>
      </c>
      <c r="B16319" s="61" t="s">
        <v>362</v>
      </c>
      <c r="C16319">
        <v>1920</v>
      </c>
      <c r="D16319" s="61" t="s">
        <v>2141</v>
      </c>
    </row>
    <row r="16320" spans="1:4" hidden="1" x14ac:dyDescent="0.25">
      <c r="A16320" s="61" t="s">
        <v>144</v>
      </c>
      <c r="B16320" s="61" t="s">
        <v>362</v>
      </c>
      <c r="C16320">
        <v>1921</v>
      </c>
      <c r="D16320" s="61" t="s">
        <v>2141</v>
      </c>
    </row>
    <row r="16321" spans="1:4" hidden="1" x14ac:dyDescent="0.25">
      <c r="A16321" s="61" t="s">
        <v>144</v>
      </c>
      <c r="B16321" s="61" t="s">
        <v>362</v>
      </c>
      <c r="C16321">
        <v>1922</v>
      </c>
      <c r="D16321" s="61" t="s">
        <v>2141</v>
      </c>
    </row>
    <row r="16322" spans="1:4" hidden="1" x14ac:dyDescent="0.25">
      <c r="A16322" s="61" t="s">
        <v>144</v>
      </c>
      <c r="B16322" s="61" t="s">
        <v>362</v>
      </c>
      <c r="C16322">
        <v>1923</v>
      </c>
      <c r="D16322" s="61" t="s">
        <v>2141</v>
      </c>
    </row>
    <row r="16323" spans="1:4" hidden="1" x14ac:dyDescent="0.25">
      <c r="A16323" s="61" t="s">
        <v>144</v>
      </c>
      <c r="B16323" s="61" t="s">
        <v>362</v>
      </c>
      <c r="C16323">
        <v>1924</v>
      </c>
      <c r="D16323" s="61" t="s">
        <v>2141</v>
      </c>
    </row>
    <row r="16324" spans="1:4" hidden="1" x14ac:dyDescent="0.25">
      <c r="A16324" s="61" t="s">
        <v>144</v>
      </c>
      <c r="B16324" s="61" t="s">
        <v>362</v>
      </c>
      <c r="C16324">
        <v>1925</v>
      </c>
      <c r="D16324" s="61" t="s">
        <v>2141</v>
      </c>
    </row>
    <row r="16325" spans="1:4" hidden="1" x14ac:dyDescent="0.25">
      <c r="A16325" s="61" t="s">
        <v>144</v>
      </c>
      <c r="B16325" s="61" t="s">
        <v>362</v>
      </c>
      <c r="C16325">
        <v>1926</v>
      </c>
      <c r="D16325" s="61" t="s">
        <v>2141</v>
      </c>
    </row>
    <row r="16326" spans="1:4" hidden="1" x14ac:dyDescent="0.25">
      <c r="A16326" s="61" t="s">
        <v>144</v>
      </c>
      <c r="B16326" s="61" t="s">
        <v>362</v>
      </c>
      <c r="C16326">
        <v>1927</v>
      </c>
      <c r="D16326" s="61" t="s">
        <v>2141</v>
      </c>
    </row>
    <row r="16327" spans="1:4" hidden="1" x14ac:dyDescent="0.25">
      <c r="A16327" s="61" t="s">
        <v>144</v>
      </c>
      <c r="B16327" s="61" t="s">
        <v>362</v>
      </c>
      <c r="C16327">
        <v>1928</v>
      </c>
      <c r="D16327" s="61" t="s">
        <v>2141</v>
      </c>
    </row>
    <row r="16328" spans="1:4" hidden="1" x14ac:dyDescent="0.25">
      <c r="A16328" s="61" t="s">
        <v>144</v>
      </c>
      <c r="B16328" s="61" t="s">
        <v>362</v>
      </c>
      <c r="C16328">
        <v>1929</v>
      </c>
      <c r="D16328" s="61" t="s">
        <v>2141</v>
      </c>
    </row>
    <row r="16329" spans="1:4" hidden="1" x14ac:dyDescent="0.25">
      <c r="A16329" s="61" t="s">
        <v>144</v>
      </c>
      <c r="B16329" s="61" t="s">
        <v>362</v>
      </c>
      <c r="C16329">
        <v>1930</v>
      </c>
      <c r="D16329" s="61" t="s">
        <v>2141</v>
      </c>
    </row>
    <row r="16330" spans="1:4" hidden="1" x14ac:dyDescent="0.25">
      <c r="A16330" s="61" t="s">
        <v>144</v>
      </c>
      <c r="B16330" s="61" t="s">
        <v>362</v>
      </c>
      <c r="C16330">
        <v>1931</v>
      </c>
      <c r="D16330" s="61" t="s">
        <v>2141</v>
      </c>
    </row>
    <row r="16331" spans="1:4" hidden="1" x14ac:dyDescent="0.25">
      <c r="A16331" s="61" t="s">
        <v>144</v>
      </c>
      <c r="B16331" s="61" t="s">
        <v>362</v>
      </c>
      <c r="C16331">
        <v>1932</v>
      </c>
      <c r="D16331" s="61" t="s">
        <v>2141</v>
      </c>
    </row>
    <row r="16332" spans="1:4" hidden="1" x14ac:dyDescent="0.25">
      <c r="A16332" s="61" t="s">
        <v>144</v>
      </c>
      <c r="B16332" s="61" t="s">
        <v>362</v>
      </c>
      <c r="C16332">
        <v>1933</v>
      </c>
      <c r="D16332" s="61" t="s">
        <v>2141</v>
      </c>
    </row>
    <row r="16333" spans="1:4" hidden="1" x14ac:dyDescent="0.25">
      <c r="A16333" s="61" t="s">
        <v>144</v>
      </c>
      <c r="B16333" s="61" t="s">
        <v>362</v>
      </c>
      <c r="C16333">
        <v>1934</v>
      </c>
      <c r="D16333" s="61" t="s">
        <v>2489</v>
      </c>
    </row>
    <row r="16334" spans="1:4" hidden="1" x14ac:dyDescent="0.25">
      <c r="A16334" s="61" t="s">
        <v>144</v>
      </c>
      <c r="B16334" s="61" t="s">
        <v>362</v>
      </c>
      <c r="C16334">
        <v>1935</v>
      </c>
      <c r="D16334" s="61" t="s">
        <v>1794</v>
      </c>
    </row>
    <row r="16335" spans="1:4" hidden="1" x14ac:dyDescent="0.25">
      <c r="A16335" s="61" t="s">
        <v>144</v>
      </c>
      <c r="B16335" s="61" t="s">
        <v>362</v>
      </c>
      <c r="C16335">
        <v>1936</v>
      </c>
      <c r="D16335" s="61" t="s">
        <v>2525</v>
      </c>
    </row>
    <row r="16336" spans="1:4" hidden="1" x14ac:dyDescent="0.25">
      <c r="A16336" s="61" t="s">
        <v>144</v>
      </c>
      <c r="B16336" s="61" t="s">
        <v>362</v>
      </c>
      <c r="C16336">
        <v>1937</v>
      </c>
      <c r="D16336" s="61" t="s">
        <v>2525</v>
      </c>
    </row>
    <row r="16337" spans="1:4" hidden="1" x14ac:dyDescent="0.25">
      <c r="A16337" s="61" t="s">
        <v>144</v>
      </c>
      <c r="B16337" s="61" t="s">
        <v>362</v>
      </c>
      <c r="C16337">
        <v>1938</v>
      </c>
      <c r="D16337" s="61" t="s">
        <v>2525</v>
      </c>
    </row>
    <row r="16338" spans="1:4" hidden="1" x14ac:dyDescent="0.25">
      <c r="A16338" s="61" t="s">
        <v>144</v>
      </c>
      <c r="B16338" s="61" t="s">
        <v>362</v>
      </c>
      <c r="C16338">
        <v>1939</v>
      </c>
      <c r="D16338" s="61" t="s">
        <v>2525</v>
      </c>
    </row>
    <row r="16339" spans="1:4" hidden="1" x14ac:dyDescent="0.25">
      <c r="A16339" s="61" t="s">
        <v>144</v>
      </c>
      <c r="B16339" s="61" t="s">
        <v>362</v>
      </c>
      <c r="C16339">
        <v>1940</v>
      </c>
      <c r="D16339" s="61" t="s">
        <v>1852</v>
      </c>
    </row>
    <row r="16340" spans="1:4" hidden="1" x14ac:dyDescent="0.25">
      <c r="A16340" s="61" t="s">
        <v>144</v>
      </c>
      <c r="B16340" s="61" t="s">
        <v>362</v>
      </c>
      <c r="C16340">
        <v>1941</v>
      </c>
      <c r="D16340" s="61" t="s">
        <v>1848</v>
      </c>
    </row>
    <row r="16341" spans="1:4" hidden="1" x14ac:dyDescent="0.25">
      <c r="A16341" s="61" t="s">
        <v>144</v>
      </c>
      <c r="B16341" s="61" t="s">
        <v>362</v>
      </c>
      <c r="C16341">
        <v>1942</v>
      </c>
      <c r="D16341" s="61" t="s">
        <v>1848</v>
      </c>
    </row>
    <row r="16342" spans="1:4" hidden="1" x14ac:dyDescent="0.25">
      <c r="A16342" s="61" t="s">
        <v>144</v>
      </c>
      <c r="B16342" s="61" t="s">
        <v>362</v>
      </c>
      <c r="C16342">
        <v>1943</v>
      </c>
      <c r="D16342" s="61" t="s">
        <v>1848</v>
      </c>
    </row>
    <row r="16343" spans="1:4" hidden="1" x14ac:dyDescent="0.25">
      <c r="A16343" s="61" t="s">
        <v>144</v>
      </c>
      <c r="B16343" s="61" t="s">
        <v>362</v>
      </c>
      <c r="C16343">
        <v>1944</v>
      </c>
      <c r="D16343" s="61" t="s">
        <v>1848</v>
      </c>
    </row>
    <row r="16344" spans="1:4" hidden="1" x14ac:dyDescent="0.25">
      <c r="A16344" s="61" t="s">
        <v>144</v>
      </c>
      <c r="B16344" s="61" t="s">
        <v>362</v>
      </c>
      <c r="C16344">
        <v>1945</v>
      </c>
      <c r="D16344" s="61" t="s">
        <v>1848</v>
      </c>
    </row>
    <row r="16345" spans="1:4" hidden="1" x14ac:dyDescent="0.25">
      <c r="A16345" s="61" t="s">
        <v>144</v>
      </c>
      <c r="B16345" s="61" t="s">
        <v>362</v>
      </c>
      <c r="C16345">
        <v>1946</v>
      </c>
      <c r="D16345" s="61" t="s">
        <v>1820</v>
      </c>
    </row>
    <row r="16346" spans="1:4" hidden="1" x14ac:dyDescent="0.25">
      <c r="A16346" s="61" t="s">
        <v>144</v>
      </c>
      <c r="B16346" s="61" t="s">
        <v>362</v>
      </c>
      <c r="C16346">
        <v>1947</v>
      </c>
      <c r="D16346" s="61" t="s">
        <v>1820</v>
      </c>
    </row>
    <row r="16347" spans="1:4" hidden="1" x14ac:dyDescent="0.25">
      <c r="A16347" s="61" t="s">
        <v>144</v>
      </c>
      <c r="B16347" s="61" t="s">
        <v>362</v>
      </c>
      <c r="C16347">
        <v>1948</v>
      </c>
      <c r="D16347" s="61" t="s">
        <v>1773</v>
      </c>
    </row>
    <row r="16348" spans="1:4" hidden="1" x14ac:dyDescent="0.25">
      <c r="A16348" s="61" t="s">
        <v>144</v>
      </c>
      <c r="B16348" s="61" t="s">
        <v>362</v>
      </c>
      <c r="C16348">
        <v>1949</v>
      </c>
      <c r="D16348" s="61" t="s">
        <v>1773</v>
      </c>
    </row>
    <row r="16349" spans="1:4" hidden="1" x14ac:dyDescent="0.25">
      <c r="A16349" s="61" t="s">
        <v>144</v>
      </c>
      <c r="B16349" s="61" t="s">
        <v>362</v>
      </c>
      <c r="C16349">
        <v>1950</v>
      </c>
      <c r="D16349" s="61" t="s">
        <v>1513</v>
      </c>
    </row>
    <row r="16350" spans="1:4" hidden="1" x14ac:dyDescent="0.25">
      <c r="A16350" s="61" t="s">
        <v>144</v>
      </c>
      <c r="B16350" s="61" t="s">
        <v>362</v>
      </c>
      <c r="C16350">
        <v>1951</v>
      </c>
      <c r="D16350" s="61" t="s">
        <v>1772</v>
      </c>
    </row>
    <row r="16351" spans="1:4" hidden="1" x14ac:dyDescent="0.25">
      <c r="A16351" s="61" t="s">
        <v>144</v>
      </c>
      <c r="B16351" s="61" t="s">
        <v>362</v>
      </c>
      <c r="C16351">
        <v>1952</v>
      </c>
      <c r="D16351" s="61" t="s">
        <v>1772</v>
      </c>
    </row>
    <row r="16352" spans="1:4" hidden="1" x14ac:dyDescent="0.25">
      <c r="A16352" s="61" t="s">
        <v>144</v>
      </c>
      <c r="B16352" s="61" t="s">
        <v>362</v>
      </c>
      <c r="C16352">
        <v>1953</v>
      </c>
      <c r="D16352" s="61" t="s">
        <v>1848</v>
      </c>
    </row>
    <row r="16353" spans="1:4" hidden="1" x14ac:dyDescent="0.25">
      <c r="A16353" s="61" t="s">
        <v>144</v>
      </c>
      <c r="B16353" s="61" t="s">
        <v>362</v>
      </c>
      <c r="C16353">
        <v>1954</v>
      </c>
      <c r="D16353" s="61" t="s">
        <v>1768</v>
      </c>
    </row>
    <row r="16354" spans="1:4" hidden="1" x14ac:dyDescent="0.25">
      <c r="A16354" s="61" t="s">
        <v>144</v>
      </c>
      <c r="B16354" s="61" t="s">
        <v>362</v>
      </c>
      <c r="C16354">
        <v>1955</v>
      </c>
      <c r="D16354" s="61" t="s">
        <v>1768</v>
      </c>
    </row>
    <row r="16355" spans="1:4" hidden="1" x14ac:dyDescent="0.25">
      <c r="A16355" s="61" t="s">
        <v>144</v>
      </c>
      <c r="B16355" s="61" t="s">
        <v>362</v>
      </c>
      <c r="C16355">
        <v>1956</v>
      </c>
      <c r="D16355" s="61" t="s">
        <v>1853</v>
      </c>
    </row>
    <row r="16356" spans="1:4" hidden="1" x14ac:dyDescent="0.25">
      <c r="A16356" s="61" t="s">
        <v>144</v>
      </c>
      <c r="B16356" s="61" t="s">
        <v>362</v>
      </c>
      <c r="C16356">
        <v>1957</v>
      </c>
      <c r="D16356" s="61" t="s">
        <v>1853</v>
      </c>
    </row>
    <row r="16357" spans="1:4" hidden="1" x14ac:dyDescent="0.25">
      <c r="A16357" s="61" t="s">
        <v>144</v>
      </c>
      <c r="B16357" s="61" t="s">
        <v>362</v>
      </c>
      <c r="C16357">
        <v>1958</v>
      </c>
      <c r="D16357" s="61" t="s">
        <v>1854</v>
      </c>
    </row>
    <row r="16358" spans="1:4" hidden="1" x14ac:dyDescent="0.25">
      <c r="A16358" s="61" t="s">
        <v>144</v>
      </c>
      <c r="B16358" s="61" t="s">
        <v>362</v>
      </c>
      <c r="C16358">
        <v>1959</v>
      </c>
      <c r="D16358" s="61" t="s">
        <v>1854</v>
      </c>
    </row>
    <row r="16359" spans="1:4" hidden="1" x14ac:dyDescent="0.25">
      <c r="A16359" s="61" t="s">
        <v>144</v>
      </c>
      <c r="B16359" s="61" t="s">
        <v>362</v>
      </c>
      <c r="C16359">
        <v>1960</v>
      </c>
      <c r="D16359" s="61" t="s">
        <v>1855</v>
      </c>
    </row>
    <row r="16360" spans="1:4" hidden="1" x14ac:dyDescent="0.25">
      <c r="A16360" s="61" t="s">
        <v>144</v>
      </c>
      <c r="B16360" s="61" t="s">
        <v>362</v>
      </c>
      <c r="C16360">
        <v>1961</v>
      </c>
      <c r="D16360" s="61" t="s">
        <v>1856</v>
      </c>
    </row>
    <row r="16361" spans="1:4" hidden="1" x14ac:dyDescent="0.25">
      <c r="A16361" s="61" t="s">
        <v>144</v>
      </c>
      <c r="B16361" s="61" t="s">
        <v>362</v>
      </c>
      <c r="C16361">
        <v>1962</v>
      </c>
      <c r="D16361" s="61" t="s">
        <v>1856</v>
      </c>
    </row>
    <row r="16362" spans="1:4" hidden="1" x14ac:dyDescent="0.25">
      <c r="A16362" s="61" t="s">
        <v>144</v>
      </c>
      <c r="B16362" s="61" t="s">
        <v>362</v>
      </c>
      <c r="C16362">
        <v>1963</v>
      </c>
      <c r="D16362" s="61" t="s">
        <v>1856</v>
      </c>
    </row>
    <row r="16363" spans="1:4" hidden="1" x14ac:dyDescent="0.25">
      <c r="A16363" s="61" t="s">
        <v>144</v>
      </c>
      <c r="B16363" s="61" t="s">
        <v>362</v>
      </c>
      <c r="C16363">
        <v>1964</v>
      </c>
      <c r="D16363" s="61" t="s">
        <v>1769</v>
      </c>
    </row>
    <row r="16364" spans="1:4" hidden="1" x14ac:dyDescent="0.25">
      <c r="A16364" s="61" t="s">
        <v>144</v>
      </c>
      <c r="B16364" s="61" t="s">
        <v>362</v>
      </c>
      <c r="C16364">
        <v>1965</v>
      </c>
      <c r="D16364" s="61" t="s">
        <v>1769</v>
      </c>
    </row>
    <row r="16365" spans="1:4" hidden="1" x14ac:dyDescent="0.25">
      <c r="A16365" s="61" t="s">
        <v>144</v>
      </c>
      <c r="B16365" s="61" t="s">
        <v>362</v>
      </c>
      <c r="C16365">
        <v>1966</v>
      </c>
      <c r="D16365" s="61" t="s">
        <v>1769</v>
      </c>
    </row>
    <row r="16366" spans="1:4" hidden="1" x14ac:dyDescent="0.25">
      <c r="A16366" s="61" t="s">
        <v>144</v>
      </c>
      <c r="B16366" s="61" t="s">
        <v>362</v>
      </c>
      <c r="C16366">
        <v>1967</v>
      </c>
      <c r="D16366" s="61" t="s">
        <v>1857</v>
      </c>
    </row>
    <row r="16367" spans="1:4" hidden="1" x14ac:dyDescent="0.25">
      <c r="A16367" s="61" t="s">
        <v>144</v>
      </c>
      <c r="B16367" s="61" t="s">
        <v>362</v>
      </c>
      <c r="C16367">
        <v>1968</v>
      </c>
      <c r="D16367" s="61" t="s">
        <v>1769</v>
      </c>
    </row>
    <row r="16368" spans="1:4" hidden="1" x14ac:dyDescent="0.25">
      <c r="A16368" s="61" t="s">
        <v>144</v>
      </c>
      <c r="B16368" s="61" t="s">
        <v>362</v>
      </c>
      <c r="C16368">
        <v>1969</v>
      </c>
      <c r="D16368" s="61" t="s">
        <v>1857</v>
      </c>
    </row>
    <row r="16369" spans="1:4" hidden="1" x14ac:dyDescent="0.25">
      <c r="A16369" s="61" t="s">
        <v>144</v>
      </c>
      <c r="B16369" s="61" t="s">
        <v>362</v>
      </c>
      <c r="C16369">
        <v>1970</v>
      </c>
      <c r="D16369" s="61" t="s">
        <v>566</v>
      </c>
    </row>
    <row r="16370" spans="1:4" hidden="1" x14ac:dyDescent="0.25">
      <c r="A16370" s="61" t="s">
        <v>144</v>
      </c>
      <c r="B16370" s="61" t="s">
        <v>362</v>
      </c>
      <c r="C16370">
        <v>1971</v>
      </c>
      <c r="D16370" s="61" t="s">
        <v>1858</v>
      </c>
    </row>
    <row r="16371" spans="1:4" hidden="1" x14ac:dyDescent="0.25">
      <c r="A16371" s="61" t="s">
        <v>144</v>
      </c>
      <c r="B16371" s="61" t="s">
        <v>362</v>
      </c>
      <c r="C16371">
        <v>1972</v>
      </c>
      <c r="D16371" s="61" t="s">
        <v>1858</v>
      </c>
    </row>
    <row r="16372" spans="1:4" hidden="1" x14ac:dyDescent="0.25">
      <c r="A16372" s="61" t="s">
        <v>144</v>
      </c>
      <c r="B16372" s="61" t="s">
        <v>362</v>
      </c>
      <c r="C16372">
        <v>1973</v>
      </c>
      <c r="D16372" s="61" t="s">
        <v>1858</v>
      </c>
    </row>
    <row r="16373" spans="1:4" hidden="1" x14ac:dyDescent="0.25">
      <c r="A16373" s="61" t="s">
        <v>144</v>
      </c>
      <c r="B16373" s="61" t="s">
        <v>362</v>
      </c>
      <c r="C16373">
        <v>1974</v>
      </c>
      <c r="D16373" s="61" t="s">
        <v>1858</v>
      </c>
    </row>
    <row r="16374" spans="1:4" hidden="1" x14ac:dyDescent="0.25">
      <c r="A16374" s="61" t="s">
        <v>144</v>
      </c>
      <c r="B16374" s="61" t="s">
        <v>362</v>
      </c>
      <c r="C16374">
        <v>1975</v>
      </c>
      <c r="D16374" s="61" t="s">
        <v>1858</v>
      </c>
    </row>
    <row r="16375" spans="1:4" hidden="1" x14ac:dyDescent="0.25">
      <c r="A16375" s="61" t="s">
        <v>144</v>
      </c>
      <c r="B16375" s="61" t="s">
        <v>362</v>
      </c>
      <c r="C16375">
        <v>1976</v>
      </c>
      <c r="D16375" s="61" t="s">
        <v>1858</v>
      </c>
    </row>
    <row r="16376" spans="1:4" hidden="1" x14ac:dyDescent="0.25">
      <c r="A16376" s="61" t="s">
        <v>144</v>
      </c>
      <c r="B16376" s="61" t="s">
        <v>362</v>
      </c>
      <c r="C16376">
        <v>1977</v>
      </c>
      <c r="D16376" s="61" t="s">
        <v>1858</v>
      </c>
    </row>
    <row r="16377" spans="1:4" hidden="1" x14ac:dyDescent="0.25">
      <c r="A16377" s="61" t="s">
        <v>144</v>
      </c>
      <c r="B16377" s="61" t="s">
        <v>362</v>
      </c>
      <c r="C16377">
        <v>1978</v>
      </c>
      <c r="D16377" s="61" t="s">
        <v>1858</v>
      </c>
    </row>
    <row r="16378" spans="1:4" hidden="1" x14ac:dyDescent="0.25">
      <c r="A16378" s="61" t="s">
        <v>144</v>
      </c>
      <c r="B16378" s="61" t="s">
        <v>362</v>
      </c>
      <c r="C16378">
        <v>1979</v>
      </c>
      <c r="D16378" s="61" t="s">
        <v>1858</v>
      </c>
    </row>
    <row r="16379" spans="1:4" hidden="1" x14ac:dyDescent="0.25">
      <c r="A16379" s="61" t="s">
        <v>144</v>
      </c>
      <c r="B16379" s="61" t="s">
        <v>362</v>
      </c>
      <c r="C16379">
        <v>1980</v>
      </c>
      <c r="D16379" s="61" t="s">
        <v>1858</v>
      </c>
    </row>
    <row r="16380" spans="1:4" hidden="1" x14ac:dyDescent="0.25">
      <c r="A16380" s="61" t="s">
        <v>144</v>
      </c>
      <c r="B16380" s="61" t="s">
        <v>362</v>
      </c>
      <c r="C16380">
        <v>1981</v>
      </c>
      <c r="D16380" s="61" t="s">
        <v>1858</v>
      </c>
    </row>
    <row r="16381" spans="1:4" hidden="1" x14ac:dyDescent="0.25">
      <c r="A16381" s="61" t="s">
        <v>144</v>
      </c>
      <c r="B16381" s="61" t="s">
        <v>362</v>
      </c>
      <c r="C16381">
        <v>1982</v>
      </c>
      <c r="D16381" s="61" t="s">
        <v>1518</v>
      </c>
    </row>
    <row r="16382" spans="1:4" hidden="1" x14ac:dyDescent="0.25">
      <c r="A16382" s="61" t="s">
        <v>144</v>
      </c>
      <c r="B16382" s="61" t="s">
        <v>362</v>
      </c>
      <c r="C16382">
        <v>1983</v>
      </c>
      <c r="D16382" s="61" t="s">
        <v>1524</v>
      </c>
    </row>
    <row r="16383" spans="1:4" hidden="1" x14ac:dyDescent="0.25">
      <c r="A16383" s="61" t="s">
        <v>144</v>
      </c>
      <c r="B16383" s="61" t="s">
        <v>362</v>
      </c>
      <c r="C16383">
        <v>1984</v>
      </c>
      <c r="D16383" s="61" t="s">
        <v>1524</v>
      </c>
    </row>
    <row r="16384" spans="1:4" hidden="1" x14ac:dyDescent="0.25">
      <c r="A16384" s="61" t="s">
        <v>144</v>
      </c>
      <c r="B16384" s="61" t="s">
        <v>362</v>
      </c>
      <c r="C16384">
        <v>1985</v>
      </c>
      <c r="D16384" s="61" t="s">
        <v>1857</v>
      </c>
    </row>
    <row r="16385" spans="1:4" hidden="1" x14ac:dyDescent="0.25">
      <c r="A16385" s="61" t="s">
        <v>144</v>
      </c>
      <c r="B16385" s="61" t="s">
        <v>362</v>
      </c>
      <c r="C16385">
        <v>1986</v>
      </c>
      <c r="D16385" s="61" t="s">
        <v>1524</v>
      </c>
    </row>
    <row r="16386" spans="1:4" hidden="1" x14ac:dyDescent="0.25">
      <c r="A16386" s="61" t="s">
        <v>144</v>
      </c>
      <c r="B16386" s="61" t="s">
        <v>362</v>
      </c>
      <c r="C16386">
        <v>1987</v>
      </c>
      <c r="D16386" s="61" t="s">
        <v>1534</v>
      </c>
    </row>
    <row r="16387" spans="1:4" hidden="1" x14ac:dyDescent="0.25">
      <c r="A16387" s="61" t="s">
        <v>144</v>
      </c>
      <c r="B16387" s="61" t="s">
        <v>362</v>
      </c>
      <c r="C16387">
        <v>1988</v>
      </c>
      <c r="D16387" s="61" t="s">
        <v>1854</v>
      </c>
    </row>
    <row r="16388" spans="1:4" hidden="1" x14ac:dyDescent="0.25">
      <c r="A16388" s="61" t="s">
        <v>144</v>
      </c>
      <c r="B16388" s="61" t="s">
        <v>362</v>
      </c>
      <c r="C16388">
        <v>1989</v>
      </c>
      <c r="D16388" s="61" t="s">
        <v>1854</v>
      </c>
    </row>
    <row r="16389" spans="1:4" hidden="1" x14ac:dyDescent="0.25">
      <c r="A16389" s="61" t="s">
        <v>144</v>
      </c>
      <c r="B16389" s="61" t="s">
        <v>362</v>
      </c>
      <c r="C16389">
        <v>1990</v>
      </c>
      <c r="D16389" s="61" t="s">
        <v>2235</v>
      </c>
    </row>
    <row r="16390" spans="1:4" hidden="1" x14ac:dyDescent="0.25">
      <c r="A16390" s="61" t="s">
        <v>144</v>
      </c>
      <c r="B16390" s="61" t="s">
        <v>362</v>
      </c>
      <c r="C16390">
        <v>1991</v>
      </c>
      <c r="D16390" s="61" t="s">
        <v>2583</v>
      </c>
    </row>
    <row r="16391" spans="1:4" hidden="1" x14ac:dyDescent="0.25">
      <c r="A16391" s="61" t="s">
        <v>144</v>
      </c>
      <c r="B16391" s="61" t="s">
        <v>362</v>
      </c>
      <c r="C16391">
        <v>1992</v>
      </c>
      <c r="D16391" s="61" t="s">
        <v>2485</v>
      </c>
    </row>
    <row r="16392" spans="1:4" hidden="1" x14ac:dyDescent="0.25">
      <c r="A16392" s="61" t="s">
        <v>144</v>
      </c>
      <c r="B16392" s="61" t="s">
        <v>362</v>
      </c>
      <c r="C16392">
        <v>1993</v>
      </c>
      <c r="D16392" s="61" t="s">
        <v>2895</v>
      </c>
    </row>
    <row r="16393" spans="1:4" hidden="1" x14ac:dyDescent="0.25">
      <c r="A16393" s="61" t="s">
        <v>144</v>
      </c>
      <c r="B16393" s="61" t="s">
        <v>362</v>
      </c>
      <c r="C16393">
        <v>1994</v>
      </c>
      <c r="D16393" s="61" t="s">
        <v>2924</v>
      </c>
    </row>
    <row r="16394" spans="1:4" hidden="1" x14ac:dyDescent="0.25">
      <c r="A16394" s="61" t="s">
        <v>144</v>
      </c>
      <c r="B16394" s="61" t="s">
        <v>362</v>
      </c>
      <c r="C16394">
        <v>1995</v>
      </c>
      <c r="D16394" s="61" t="s">
        <v>2527</v>
      </c>
    </row>
    <row r="16395" spans="1:4" hidden="1" x14ac:dyDescent="0.25">
      <c r="A16395" s="61" t="s">
        <v>144</v>
      </c>
      <c r="B16395" s="61" t="s">
        <v>362</v>
      </c>
      <c r="C16395">
        <v>1996</v>
      </c>
      <c r="D16395" s="61" t="s">
        <v>2350</v>
      </c>
    </row>
    <row r="16396" spans="1:4" hidden="1" x14ac:dyDescent="0.25">
      <c r="A16396" s="61" t="s">
        <v>144</v>
      </c>
      <c r="B16396" s="61" t="s">
        <v>362</v>
      </c>
      <c r="C16396">
        <v>1997</v>
      </c>
      <c r="D16396" s="61" t="s">
        <v>2071</v>
      </c>
    </row>
    <row r="16397" spans="1:4" hidden="1" x14ac:dyDescent="0.25">
      <c r="A16397" s="61" t="s">
        <v>144</v>
      </c>
      <c r="B16397" s="61" t="s">
        <v>362</v>
      </c>
      <c r="C16397">
        <v>1998</v>
      </c>
      <c r="D16397" s="61" t="s">
        <v>2071</v>
      </c>
    </row>
    <row r="16398" spans="1:4" hidden="1" x14ac:dyDescent="0.25">
      <c r="A16398" s="61" t="s">
        <v>144</v>
      </c>
      <c r="B16398" s="61" t="s">
        <v>362</v>
      </c>
      <c r="C16398">
        <v>1999</v>
      </c>
      <c r="D16398" s="61">
        <v>0.89100000000000001</v>
      </c>
    </row>
    <row r="16399" spans="1:4" hidden="1" x14ac:dyDescent="0.25">
      <c r="A16399" s="61" t="s">
        <v>144</v>
      </c>
      <c r="B16399" s="61" t="s">
        <v>362</v>
      </c>
      <c r="C16399">
        <v>2000</v>
      </c>
      <c r="D16399" s="61">
        <v>0.89300000000000002</v>
      </c>
    </row>
    <row r="16400" spans="1:4" hidden="1" x14ac:dyDescent="0.25">
      <c r="A16400" s="61" t="s">
        <v>144</v>
      </c>
      <c r="B16400" s="61" t="s">
        <v>362</v>
      </c>
      <c r="C16400">
        <v>2001</v>
      </c>
      <c r="D16400" s="61">
        <v>0.89300000000000002</v>
      </c>
    </row>
    <row r="16401" spans="1:4" hidden="1" x14ac:dyDescent="0.25">
      <c r="A16401" s="61" t="s">
        <v>144</v>
      </c>
      <c r="B16401" s="61" t="s">
        <v>362</v>
      </c>
      <c r="C16401">
        <v>2002</v>
      </c>
      <c r="D16401" s="61">
        <v>0.89800000000000002</v>
      </c>
    </row>
    <row r="16402" spans="1:4" hidden="1" x14ac:dyDescent="0.25">
      <c r="A16402" s="61" t="s">
        <v>144</v>
      </c>
      <c r="B16402" s="61" t="s">
        <v>362</v>
      </c>
      <c r="C16402">
        <v>2003</v>
      </c>
      <c r="D16402" s="61">
        <v>0.90400000000000003</v>
      </c>
    </row>
    <row r="16403" spans="1:4" hidden="1" x14ac:dyDescent="0.25">
      <c r="A16403" s="61" t="s">
        <v>144</v>
      </c>
      <c r="B16403" s="61" t="s">
        <v>362</v>
      </c>
      <c r="C16403">
        <v>2004</v>
      </c>
      <c r="D16403" s="61">
        <v>0.90900000000000003</v>
      </c>
    </row>
    <row r="16404" spans="1:4" hidden="1" x14ac:dyDescent="0.25">
      <c r="A16404" s="61" t="s">
        <v>144</v>
      </c>
      <c r="B16404" s="61" t="s">
        <v>362</v>
      </c>
      <c r="C16404">
        <v>2005</v>
      </c>
      <c r="D16404" s="61">
        <v>0.91600000000000004</v>
      </c>
    </row>
    <row r="16405" spans="1:4" hidden="1" x14ac:dyDescent="0.25">
      <c r="A16405" s="61" t="s">
        <v>144</v>
      </c>
      <c r="B16405" s="61" t="s">
        <v>362</v>
      </c>
      <c r="C16405">
        <v>2006</v>
      </c>
      <c r="D16405" s="61">
        <v>0.91100000000000003</v>
      </c>
    </row>
    <row r="16406" spans="1:4" hidden="1" x14ac:dyDescent="0.25">
      <c r="A16406" s="61" t="s">
        <v>144</v>
      </c>
      <c r="B16406" s="61" t="s">
        <v>362</v>
      </c>
      <c r="C16406">
        <v>2007</v>
      </c>
      <c r="D16406" s="61">
        <v>0.92</v>
      </c>
    </row>
    <row r="16407" spans="1:4" hidden="1" x14ac:dyDescent="0.25">
      <c r="A16407" s="61" t="s">
        <v>144</v>
      </c>
      <c r="B16407" s="61" t="s">
        <v>362</v>
      </c>
      <c r="C16407">
        <v>2008</v>
      </c>
      <c r="D16407" s="61">
        <v>0.92500000000000004</v>
      </c>
    </row>
    <row r="16408" spans="1:4" hidden="1" x14ac:dyDescent="0.25">
      <c r="A16408" s="61" t="s">
        <v>144</v>
      </c>
      <c r="B16408" s="61" t="s">
        <v>362</v>
      </c>
      <c r="C16408">
        <v>2009</v>
      </c>
      <c r="D16408" s="61">
        <v>0.93200000000000005</v>
      </c>
    </row>
    <row r="16409" spans="1:4" hidden="1" x14ac:dyDescent="0.25">
      <c r="A16409" s="61" t="s">
        <v>144</v>
      </c>
      <c r="B16409" s="61" t="s">
        <v>362</v>
      </c>
      <c r="C16409">
        <v>2010</v>
      </c>
      <c r="D16409" s="61">
        <v>0.94799999999999995</v>
      </c>
    </row>
    <row r="16410" spans="1:4" hidden="1" x14ac:dyDescent="0.25">
      <c r="A16410" s="61" t="s">
        <v>144</v>
      </c>
      <c r="B16410" s="61" t="s">
        <v>362</v>
      </c>
      <c r="C16410">
        <v>2011</v>
      </c>
      <c r="D16410" s="61">
        <v>0.95</v>
      </c>
    </row>
    <row r="16411" spans="1:4" hidden="1" x14ac:dyDescent="0.25">
      <c r="A16411" s="61" t="s">
        <v>144</v>
      </c>
      <c r="B16411" s="61" t="s">
        <v>362</v>
      </c>
      <c r="C16411">
        <v>2012</v>
      </c>
      <c r="D16411" s="61">
        <v>0.95299999999999996</v>
      </c>
    </row>
    <row r="16412" spans="1:4" hidden="1" x14ac:dyDescent="0.25">
      <c r="A16412" s="61" t="s">
        <v>144</v>
      </c>
      <c r="B16412" s="61" t="s">
        <v>362</v>
      </c>
      <c r="C16412">
        <v>2013</v>
      </c>
      <c r="D16412" s="61">
        <v>0.95699999999999996</v>
      </c>
    </row>
    <row r="16413" spans="1:4" hidden="1" x14ac:dyDescent="0.25">
      <c r="A16413" s="61" t="s">
        <v>144</v>
      </c>
      <c r="B16413" s="61" t="s">
        <v>362</v>
      </c>
      <c r="C16413">
        <v>2014</v>
      </c>
      <c r="D16413" s="61">
        <v>0.95699999999999996</v>
      </c>
    </row>
    <row r="16414" spans="1:4" hidden="1" x14ac:dyDescent="0.25">
      <c r="A16414" s="61" t="s">
        <v>144</v>
      </c>
      <c r="B16414" s="61" t="s">
        <v>362</v>
      </c>
      <c r="C16414">
        <v>2015</v>
      </c>
      <c r="D16414" s="61">
        <v>0.95899999999999996</v>
      </c>
    </row>
    <row r="16415" spans="1:4" hidden="1" x14ac:dyDescent="0.25">
      <c r="A16415" s="61" t="s">
        <v>144</v>
      </c>
      <c r="B16415" s="61" t="s">
        <v>362</v>
      </c>
      <c r="C16415">
        <v>2016</v>
      </c>
      <c r="D16415" s="61">
        <v>0.94299999999999995</v>
      </c>
    </row>
    <row r="16416" spans="1:4" hidden="1" x14ac:dyDescent="0.25">
      <c r="A16416" s="61" t="s">
        <v>144</v>
      </c>
      <c r="B16416" s="61" t="s">
        <v>362</v>
      </c>
      <c r="C16416">
        <v>2017</v>
      </c>
      <c r="D16416" s="61">
        <v>0.94799999999999995</v>
      </c>
    </row>
    <row r="16417" spans="1:4" hidden="1" x14ac:dyDescent="0.25">
      <c r="A16417" s="61" t="s">
        <v>144</v>
      </c>
      <c r="B16417" s="61" t="s">
        <v>362</v>
      </c>
      <c r="C16417">
        <v>2018</v>
      </c>
      <c r="D16417" s="61">
        <v>0.95199999999999996</v>
      </c>
    </row>
    <row r="16418" spans="1:4" hidden="1" x14ac:dyDescent="0.25">
      <c r="A16418" s="61" t="s">
        <v>144</v>
      </c>
      <c r="B16418" s="61" t="s">
        <v>362</v>
      </c>
      <c r="C16418">
        <v>2019</v>
      </c>
      <c r="D16418" s="61">
        <v>0.95599999999999996</v>
      </c>
    </row>
    <row r="16419" spans="1:4" hidden="1" x14ac:dyDescent="0.25">
      <c r="A16419" s="61" t="s">
        <v>144</v>
      </c>
      <c r="B16419" s="61" t="s">
        <v>362</v>
      </c>
      <c r="C16419">
        <v>2020</v>
      </c>
      <c r="D16419" s="61">
        <v>0.95599999999999996</v>
      </c>
    </row>
    <row r="16420" spans="1:4" hidden="1" x14ac:dyDescent="0.25">
      <c r="A16420" s="61" t="s">
        <v>144</v>
      </c>
      <c r="B16420" s="61" t="s">
        <v>362</v>
      </c>
      <c r="C16420">
        <v>2021</v>
      </c>
      <c r="D16420" s="61">
        <v>0.97</v>
      </c>
    </row>
    <row r="16421" spans="1:4" hidden="1" x14ac:dyDescent="0.25">
      <c r="A16421" s="61" t="s">
        <v>144</v>
      </c>
      <c r="B16421" s="61" t="s">
        <v>362</v>
      </c>
      <c r="C16421">
        <v>2022</v>
      </c>
      <c r="D16421" s="61" t="s">
        <v>2095</v>
      </c>
    </row>
    <row r="16422" spans="1:4" x14ac:dyDescent="0.25">
      <c r="A16422" s="61" t="s">
        <v>144</v>
      </c>
      <c r="B16422" s="61" t="s">
        <v>362</v>
      </c>
      <c r="C16422">
        <v>2023</v>
      </c>
      <c r="D16422" s="61">
        <v>0.96799999999999997</v>
      </c>
    </row>
    <row r="16423" spans="1:4" hidden="1" x14ac:dyDescent="0.25">
      <c r="A16423" s="61" t="s">
        <v>350</v>
      </c>
      <c r="B16423" s="61" t="s">
        <v>351</v>
      </c>
      <c r="C16423">
        <v>1918</v>
      </c>
      <c r="D16423" s="61" t="s">
        <v>592</v>
      </c>
    </row>
    <row r="16424" spans="1:4" hidden="1" x14ac:dyDescent="0.25">
      <c r="A16424" s="61" t="s">
        <v>350</v>
      </c>
      <c r="B16424" s="61" t="s">
        <v>351</v>
      </c>
      <c r="C16424">
        <v>1919</v>
      </c>
      <c r="D16424" s="61" t="s">
        <v>2318</v>
      </c>
    </row>
    <row r="16425" spans="1:4" hidden="1" x14ac:dyDescent="0.25">
      <c r="A16425" s="61" t="s">
        <v>350</v>
      </c>
      <c r="B16425" s="61" t="s">
        <v>351</v>
      </c>
      <c r="C16425">
        <v>1920</v>
      </c>
      <c r="D16425" s="61" t="s">
        <v>2318</v>
      </c>
    </row>
    <row r="16426" spans="1:4" hidden="1" x14ac:dyDescent="0.25">
      <c r="A16426" s="61" t="s">
        <v>350</v>
      </c>
      <c r="B16426" s="61" t="s">
        <v>351</v>
      </c>
      <c r="C16426">
        <v>1921</v>
      </c>
      <c r="D16426" s="61" t="s">
        <v>2318</v>
      </c>
    </row>
    <row r="16427" spans="1:4" hidden="1" x14ac:dyDescent="0.25">
      <c r="A16427" s="61" t="s">
        <v>350</v>
      </c>
      <c r="B16427" s="61" t="s">
        <v>351</v>
      </c>
      <c r="C16427">
        <v>1922</v>
      </c>
      <c r="D16427" s="61" t="s">
        <v>2318</v>
      </c>
    </row>
    <row r="16428" spans="1:4" hidden="1" x14ac:dyDescent="0.25">
      <c r="A16428" s="61" t="s">
        <v>350</v>
      </c>
      <c r="B16428" s="61" t="s">
        <v>351</v>
      </c>
      <c r="C16428">
        <v>1923</v>
      </c>
      <c r="D16428" s="61" t="s">
        <v>2318</v>
      </c>
    </row>
    <row r="16429" spans="1:4" hidden="1" x14ac:dyDescent="0.25">
      <c r="A16429" s="61" t="s">
        <v>350</v>
      </c>
      <c r="B16429" s="61" t="s">
        <v>351</v>
      </c>
      <c r="C16429">
        <v>1924</v>
      </c>
      <c r="D16429" s="61" t="s">
        <v>2318</v>
      </c>
    </row>
    <row r="16430" spans="1:4" hidden="1" x14ac:dyDescent="0.25">
      <c r="A16430" s="61" t="s">
        <v>350</v>
      </c>
      <c r="B16430" s="61" t="s">
        <v>351</v>
      </c>
      <c r="C16430">
        <v>1925</v>
      </c>
      <c r="D16430" s="61" t="s">
        <v>2318</v>
      </c>
    </row>
    <row r="16431" spans="1:4" hidden="1" x14ac:dyDescent="0.25">
      <c r="A16431" s="61" t="s">
        <v>350</v>
      </c>
      <c r="B16431" s="61" t="s">
        <v>351</v>
      </c>
      <c r="C16431">
        <v>1926</v>
      </c>
      <c r="D16431" s="61" t="s">
        <v>2318</v>
      </c>
    </row>
    <row r="16432" spans="1:4" hidden="1" x14ac:dyDescent="0.25">
      <c r="A16432" s="61" t="s">
        <v>350</v>
      </c>
      <c r="B16432" s="61" t="s">
        <v>351</v>
      </c>
      <c r="C16432">
        <v>1927</v>
      </c>
      <c r="D16432" s="61" t="s">
        <v>2318</v>
      </c>
    </row>
    <row r="16433" spans="1:4" hidden="1" x14ac:dyDescent="0.25">
      <c r="A16433" s="61" t="s">
        <v>350</v>
      </c>
      <c r="B16433" s="61" t="s">
        <v>351</v>
      </c>
      <c r="C16433">
        <v>1928</v>
      </c>
      <c r="D16433" s="61" t="s">
        <v>2318</v>
      </c>
    </row>
    <row r="16434" spans="1:4" hidden="1" x14ac:dyDescent="0.25">
      <c r="A16434" s="61" t="s">
        <v>350</v>
      </c>
      <c r="B16434" s="61" t="s">
        <v>351</v>
      </c>
      <c r="C16434">
        <v>1929</v>
      </c>
      <c r="D16434" s="61" t="s">
        <v>2318</v>
      </c>
    </row>
    <row r="16435" spans="1:4" hidden="1" x14ac:dyDescent="0.25">
      <c r="A16435" s="61" t="s">
        <v>350</v>
      </c>
      <c r="B16435" s="61" t="s">
        <v>351</v>
      </c>
      <c r="C16435">
        <v>1930</v>
      </c>
      <c r="D16435" s="61" t="s">
        <v>2318</v>
      </c>
    </row>
    <row r="16436" spans="1:4" hidden="1" x14ac:dyDescent="0.25">
      <c r="A16436" s="61" t="s">
        <v>350</v>
      </c>
      <c r="B16436" s="61" t="s">
        <v>351</v>
      </c>
      <c r="C16436">
        <v>1931</v>
      </c>
      <c r="D16436" s="61" t="s">
        <v>2318</v>
      </c>
    </row>
    <row r="16437" spans="1:4" hidden="1" x14ac:dyDescent="0.25">
      <c r="A16437" s="61" t="s">
        <v>350</v>
      </c>
      <c r="B16437" s="61" t="s">
        <v>351</v>
      </c>
      <c r="C16437">
        <v>1932</v>
      </c>
      <c r="D16437" s="61" t="s">
        <v>2318</v>
      </c>
    </row>
    <row r="16438" spans="1:4" hidden="1" x14ac:dyDescent="0.25">
      <c r="A16438" s="61" t="s">
        <v>350</v>
      </c>
      <c r="B16438" s="61" t="s">
        <v>351</v>
      </c>
      <c r="C16438">
        <v>1933</v>
      </c>
      <c r="D16438" s="61" t="s">
        <v>2318</v>
      </c>
    </row>
    <row r="16439" spans="1:4" hidden="1" x14ac:dyDescent="0.25">
      <c r="A16439" s="61" t="s">
        <v>350</v>
      </c>
      <c r="B16439" s="61" t="s">
        <v>351</v>
      </c>
      <c r="C16439">
        <v>1934</v>
      </c>
      <c r="D16439" s="61" t="s">
        <v>2318</v>
      </c>
    </row>
    <row r="16440" spans="1:4" hidden="1" x14ac:dyDescent="0.25">
      <c r="A16440" s="61" t="s">
        <v>350</v>
      </c>
      <c r="B16440" s="61" t="s">
        <v>351</v>
      </c>
      <c r="C16440">
        <v>1935</v>
      </c>
      <c r="D16440" s="61" t="s">
        <v>2318</v>
      </c>
    </row>
    <row r="16441" spans="1:4" hidden="1" x14ac:dyDescent="0.25">
      <c r="A16441" s="61" t="s">
        <v>350</v>
      </c>
      <c r="B16441" s="61" t="s">
        <v>351</v>
      </c>
      <c r="C16441">
        <v>1936</v>
      </c>
      <c r="D16441" s="61" t="s">
        <v>2318</v>
      </c>
    </row>
    <row r="16442" spans="1:4" hidden="1" x14ac:dyDescent="0.25">
      <c r="A16442" s="61" t="s">
        <v>350</v>
      </c>
      <c r="B16442" s="61" t="s">
        <v>351</v>
      </c>
      <c r="C16442">
        <v>1937</v>
      </c>
      <c r="D16442" s="61" t="s">
        <v>2318</v>
      </c>
    </row>
    <row r="16443" spans="1:4" hidden="1" x14ac:dyDescent="0.25">
      <c r="A16443" s="61" t="s">
        <v>350</v>
      </c>
      <c r="B16443" s="61" t="s">
        <v>351</v>
      </c>
      <c r="C16443">
        <v>1938</v>
      </c>
      <c r="D16443" s="61" t="s">
        <v>2318</v>
      </c>
    </row>
    <row r="16444" spans="1:4" hidden="1" x14ac:dyDescent="0.25">
      <c r="A16444" s="61" t="s">
        <v>350</v>
      </c>
      <c r="B16444" s="61" t="s">
        <v>351</v>
      </c>
      <c r="C16444">
        <v>1939</v>
      </c>
      <c r="D16444" s="61" t="s">
        <v>2318</v>
      </c>
    </row>
    <row r="16445" spans="1:4" hidden="1" x14ac:dyDescent="0.25">
      <c r="A16445" s="61" t="s">
        <v>350</v>
      </c>
      <c r="B16445" s="61" t="s">
        <v>351</v>
      </c>
      <c r="C16445">
        <v>1940</v>
      </c>
      <c r="D16445" s="61" t="s">
        <v>2319</v>
      </c>
    </row>
    <row r="16446" spans="1:4" hidden="1" x14ac:dyDescent="0.25">
      <c r="A16446" s="61" t="s">
        <v>350</v>
      </c>
      <c r="B16446" s="61" t="s">
        <v>351</v>
      </c>
      <c r="C16446">
        <v>1941</v>
      </c>
      <c r="D16446" s="61" t="s">
        <v>2319</v>
      </c>
    </row>
    <row r="16447" spans="1:4" hidden="1" x14ac:dyDescent="0.25">
      <c r="A16447" s="61" t="s">
        <v>350</v>
      </c>
      <c r="B16447" s="61" t="s">
        <v>351</v>
      </c>
      <c r="C16447">
        <v>1942</v>
      </c>
      <c r="D16447" s="61" t="s">
        <v>2319</v>
      </c>
    </row>
    <row r="16448" spans="1:4" hidden="1" x14ac:dyDescent="0.25">
      <c r="A16448" s="61" t="s">
        <v>350</v>
      </c>
      <c r="B16448" s="61" t="s">
        <v>351</v>
      </c>
      <c r="C16448">
        <v>1943</v>
      </c>
      <c r="D16448" s="61" t="s">
        <v>2660</v>
      </c>
    </row>
    <row r="16449" spans="1:4" hidden="1" x14ac:dyDescent="0.25">
      <c r="A16449" s="61" t="s">
        <v>350</v>
      </c>
      <c r="B16449" s="61" t="s">
        <v>351</v>
      </c>
      <c r="C16449">
        <v>1944</v>
      </c>
      <c r="D16449" s="61" t="s">
        <v>2390</v>
      </c>
    </row>
    <row r="16450" spans="1:4" hidden="1" x14ac:dyDescent="0.25">
      <c r="A16450" s="61" t="s">
        <v>350</v>
      </c>
      <c r="B16450" s="61" t="s">
        <v>351</v>
      </c>
      <c r="C16450">
        <v>1945</v>
      </c>
      <c r="D16450" s="61" t="s">
        <v>2390</v>
      </c>
    </row>
    <row r="16451" spans="1:4" hidden="1" x14ac:dyDescent="0.25">
      <c r="A16451" s="61" t="s">
        <v>350</v>
      </c>
      <c r="B16451" s="61" t="s">
        <v>351</v>
      </c>
      <c r="C16451">
        <v>1946</v>
      </c>
      <c r="D16451" s="61" t="s">
        <v>2390</v>
      </c>
    </row>
    <row r="16452" spans="1:4" hidden="1" x14ac:dyDescent="0.25">
      <c r="A16452" s="61" t="s">
        <v>350</v>
      </c>
      <c r="B16452" s="61" t="s">
        <v>351</v>
      </c>
      <c r="C16452">
        <v>1947</v>
      </c>
      <c r="D16452" s="61" t="s">
        <v>2179</v>
      </c>
    </row>
    <row r="16453" spans="1:4" hidden="1" x14ac:dyDescent="0.25">
      <c r="A16453" s="61" t="s">
        <v>350</v>
      </c>
      <c r="B16453" s="61" t="s">
        <v>351</v>
      </c>
      <c r="C16453">
        <v>1948</v>
      </c>
      <c r="D16453" s="61" t="s">
        <v>2179</v>
      </c>
    </row>
    <row r="16454" spans="1:4" hidden="1" x14ac:dyDescent="0.25">
      <c r="A16454" s="61" t="s">
        <v>350</v>
      </c>
      <c r="B16454" s="61" t="s">
        <v>351</v>
      </c>
      <c r="C16454">
        <v>1949</v>
      </c>
      <c r="D16454" s="61" t="s">
        <v>2179</v>
      </c>
    </row>
    <row r="16455" spans="1:4" hidden="1" x14ac:dyDescent="0.25">
      <c r="A16455" s="61" t="s">
        <v>350</v>
      </c>
      <c r="B16455" s="61" t="s">
        <v>351</v>
      </c>
      <c r="C16455">
        <v>1950</v>
      </c>
      <c r="D16455" s="61" t="s">
        <v>2179</v>
      </c>
    </row>
    <row r="16456" spans="1:4" hidden="1" x14ac:dyDescent="0.25">
      <c r="A16456" s="61" t="s">
        <v>350</v>
      </c>
      <c r="B16456" s="61" t="s">
        <v>351</v>
      </c>
      <c r="C16456">
        <v>1951</v>
      </c>
      <c r="D16456" s="61" t="s">
        <v>2179</v>
      </c>
    </row>
    <row r="16457" spans="1:4" hidden="1" x14ac:dyDescent="0.25">
      <c r="A16457" s="61" t="s">
        <v>350</v>
      </c>
      <c r="B16457" s="61" t="s">
        <v>351</v>
      </c>
      <c r="C16457">
        <v>1952</v>
      </c>
      <c r="D16457" s="61" t="s">
        <v>2179</v>
      </c>
    </row>
    <row r="16458" spans="1:4" hidden="1" x14ac:dyDescent="0.25">
      <c r="A16458" s="61" t="s">
        <v>350</v>
      </c>
      <c r="B16458" s="61" t="s">
        <v>351</v>
      </c>
      <c r="C16458">
        <v>1953</v>
      </c>
      <c r="D16458" s="61" t="s">
        <v>2890</v>
      </c>
    </row>
    <row r="16459" spans="1:4" hidden="1" x14ac:dyDescent="0.25">
      <c r="A16459" s="61" t="s">
        <v>350</v>
      </c>
      <c r="B16459" s="61" t="s">
        <v>351</v>
      </c>
      <c r="C16459">
        <v>1954</v>
      </c>
      <c r="D16459" s="61" t="s">
        <v>2890</v>
      </c>
    </row>
    <row r="16460" spans="1:4" hidden="1" x14ac:dyDescent="0.25">
      <c r="A16460" s="61" t="s">
        <v>350</v>
      </c>
      <c r="B16460" s="61" t="s">
        <v>351</v>
      </c>
      <c r="C16460">
        <v>1955</v>
      </c>
      <c r="D16460" s="61" t="s">
        <v>2890</v>
      </c>
    </row>
    <row r="16461" spans="1:4" hidden="1" x14ac:dyDescent="0.25">
      <c r="A16461" s="61" t="s">
        <v>350</v>
      </c>
      <c r="B16461" s="61" t="s">
        <v>351</v>
      </c>
      <c r="C16461">
        <v>1956</v>
      </c>
      <c r="D16461" s="61" t="s">
        <v>2890</v>
      </c>
    </row>
    <row r="16462" spans="1:4" hidden="1" x14ac:dyDescent="0.25">
      <c r="A16462" s="61" t="s">
        <v>350</v>
      </c>
      <c r="B16462" s="61" t="s">
        <v>351</v>
      </c>
      <c r="C16462">
        <v>1957</v>
      </c>
      <c r="D16462" s="61" t="s">
        <v>2890</v>
      </c>
    </row>
    <row r="16463" spans="1:4" hidden="1" x14ac:dyDescent="0.25">
      <c r="A16463" s="61" t="s">
        <v>350</v>
      </c>
      <c r="B16463" s="61" t="s">
        <v>351</v>
      </c>
      <c r="C16463">
        <v>1958</v>
      </c>
      <c r="D16463" s="61" t="s">
        <v>2890</v>
      </c>
    </row>
    <row r="16464" spans="1:4" hidden="1" x14ac:dyDescent="0.25">
      <c r="A16464" s="61" t="s">
        <v>350</v>
      </c>
      <c r="B16464" s="61" t="s">
        <v>351</v>
      </c>
      <c r="C16464">
        <v>1959</v>
      </c>
      <c r="D16464" s="61" t="s">
        <v>2324</v>
      </c>
    </row>
    <row r="16465" spans="1:4" hidden="1" x14ac:dyDescent="0.25">
      <c r="A16465" s="61" t="s">
        <v>350</v>
      </c>
      <c r="B16465" s="61" t="s">
        <v>351</v>
      </c>
      <c r="C16465">
        <v>1960</v>
      </c>
      <c r="D16465" s="61" t="s">
        <v>2324</v>
      </c>
    </row>
    <row r="16466" spans="1:4" hidden="1" x14ac:dyDescent="0.25">
      <c r="A16466" s="61" t="s">
        <v>350</v>
      </c>
      <c r="B16466" s="61" t="s">
        <v>351</v>
      </c>
      <c r="C16466">
        <v>1961</v>
      </c>
      <c r="D16466" s="61" t="s">
        <v>2324</v>
      </c>
    </row>
    <row r="16467" spans="1:4" hidden="1" x14ac:dyDescent="0.25">
      <c r="A16467" s="61" t="s">
        <v>350</v>
      </c>
      <c r="B16467" s="61" t="s">
        <v>351</v>
      </c>
      <c r="C16467">
        <v>1962</v>
      </c>
      <c r="D16467" s="61" t="s">
        <v>2324</v>
      </c>
    </row>
    <row r="16468" spans="1:4" hidden="1" x14ac:dyDescent="0.25">
      <c r="A16468" s="61" t="s">
        <v>350</v>
      </c>
      <c r="B16468" s="61" t="s">
        <v>351</v>
      </c>
      <c r="C16468">
        <v>1963</v>
      </c>
      <c r="D16468" s="61" t="s">
        <v>2324</v>
      </c>
    </row>
    <row r="16469" spans="1:4" hidden="1" x14ac:dyDescent="0.25">
      <c r="A16469" s="61" t="s">
        <v>350</v>
      </c>
      <c r="B16469" s="61" t="s">
        <v>351</v>
      </c>
      <c r="C16469">
        <v>1964</v>
      </c>
      <c r="D16469" s="61" t="s">
        <v>2324</v>
      </c>
    </row>
    <row r="16470" spans="1:4" hidden="1" x14ac:dyDescent="0.25">
      <c r="A16470" s="61" t="s">
        <v>350</v>
      </c>
      <c r="B16470" s="61" t="s">
        <v>351</v>
      </c>
      <c r="C16470">
        <v>1965</v>
      </c>
      <c r="D16470" s="61" t="s">
        <v>2324</v>
      </c>
    </row>
    <row r="16471" spans="1:4" hidden="1" x14ac:dyDescent="0.25">
      <c r="A16471" s="61" t="s">
        <v>350</v>
      </c>
      <c r="B16471" s="61" t="s">
        <v>351</v>
      </c>
      <c r="C16471">
        <v>1966</v>
      </c>
      <c r="D16471" s="61" t="s">
        <v>2324</v>
      </c>
    </row>
    <row r="16472" spans="1:4" hidden="1" x14ac:dyDescent="0.25">
      <c r="A16472" s="61" t="s">
        <v>350</v>
      </c>
      <c r="B16472" s="61" t="s">
        <v>351</v>
      </c>
      <c r="C16472">
        <v>1967</v>
      </c>
      <c r="D16472" s="61" t="s">
        <v>2324</v>
      </c>
    </row>
    <row r="16473" spans="1:4" hidden="1" x14ac:dyDescent="0.25">
      <c r="A16473" s="61" t="s">
        <v>350</v>
      </c>
      <c r="B16473" s="61" t="s">
        <v>351</v>
      </c>
      <c r="C16473">
        <v>1968</v>
      </c>
      <c r="D16473" s="61" t="s">
        <v>2324</v>
      </c>
    </row>
    <row r="16474" spans="1:4" hidden="1" x14ac:dyDescent="0.25">
      <c r="A16474" s="61" t="s">
        <v>350</v>
      </c>
      <c r="B16474" s="61" t="s">
        <v>351</v>
      </c>
      <c r="C16474">
        <v>1969</v>
      </c>
      <c r="D16474" s="61" t="s">
        <v>2324</v>
      </c>
    </row>
    <row r="16475" spans="1:4" hidden="1" x14ac:dyDescent="0.25">
      <c r="A16475" s="61" t="s">
        <v>350</v>
      </c>
      <c r="B16475" s="61" t="s">
        <v>351</v>
      </c>
      <c r="C16475">
        <v>1970</v>
      </c>
      <c r="D16475" s="61" t="s">
        <v>1486</v>
      </c>
    </row>
    <row r="16476" spans="1:4" hidden="1" x14ac:dyDescent="0.25">
      <c r="A16476" s="61" t="s">
        <v>350</v>
      </c>
      <c r="B16476" s="61" t="s">
        <v>351</v>
      </c>
      <c r="C16476">
        <v>1971</v>
      </c>
      <c r="D16476" s="61" t="s">
        <v>1486</v>
      </c>
    </row>
    <row r="16477" spans="1:4" hidden="1" x14ac:dyDescent="0.25">
      <c r="A16477" s="61" t="s">
        <v>350</v>
      </c>
      <c r="B16477" s="61" t="s">
        <v>351</v>
      </c>
      <c r="C16477">
        <v>1972</v>
      </c>
      <c r="D16477" s="61" t="s">
        <v>1864</v>
      </c>
    </row>
    <row r="16478" spans="1:4" hidden="1" x14ac:dyDescent="0.25">
      <c r="A16478" s="61" t="s">
        <v>350</v>
      </c>
      <c r="B16478" s="61" t="s">
        <v>351</v>
      </c>
      <c r="C16478">
        <v>1973</v>
      </c>
      <c r="D16478" s="61" t="s">
        <v>1864</v>
      </c>
    </row>
    <row r="16479" spans="1:4" hidden="1" x14ac:dyDescent="0.25">
      <c r="A16479" s="61" t="s">
        <v>350</v>
      </c>
      <c r="B16479" s="61" t="s">
        <v>351</v>
      </c>
      <c r="C16479">
        <v>1974</v>
      </c>
      <c r="D16479" s="61" t="s">
        <v>1864</v>
      </c>
    </row>
    <row r="16480" spans="1:4" hidden="1" x14ac:dyDescent="0.25">
      <c r="A16480" s="61" t="s">
        <v>350</v>
      </c>
      <c r="B16480" s="61" t="s">
        <v>351</v>
      </c>
      <c r="C16480">
        <v>1975</v>
      </c>
      <c r="D16480" s="61" t="s">
        <v>2148</v>
      </c>
    </row>
    <row r="16481" spans="1:4" hidden="1" x14ac:dyDescent="0.25">
      <c r="A16481" s="61" t="s">
        <v>350</v>
      </c>
      <c r="B16481" s="61" t="s">
        <v>351</v>
      </c>
      <c r="C16481">
        <v>1976</v>
      </c>
      <c r="D16481" s="61" t="s">
        <v>1492</v>
      </c>
    </row>
    <row r="16482" spans="1:4" hidden="1" x14ac:dyDescent="0.25">
      <c r="A16482" s="61" t="s">
        <v>350</v>
      </c>
      <c r="B16482" s="61" t="s">
        <v>351</v>
      </c>
      <c r="C16482">
        <v>1977</v>
      </c>
      <c r="D16482" s="61" t="s">
        <v>1492</v>
      </c>
    </row>
    <row r="16483" spans="1:4" hidden="1" x14ac:dyDescent="0.25">
      <c r="A16483" s="61" t="s">
        <v>350</v>
      </c>
      <c r="B16483" s="61" t="s">
        <v>351</v>
      </c>
      <c r="C16483">
        <v>1978</v>
      </c>
      <c r="D16483" s="61" t="s">
        <v>1492</v>
      </c>
    </row>
    <row r="16484" spans="1:4" hidden="1" x14ac:dyDescent="0.25">
      <c r="A16484" s="61" t="s">
        <v>350</v>
      </c>
      <c r="B16484" s="61" t="s">
        <v>351</v>
      </c>
      <c r="C16484">
        <v>1979</v>
      </c>
      <c r="D16484" s="61" t="s">
        <v>1492</v>
      </c>
    </row>
    <row r="16485" spans="1:4" hidden="1" x14ac:dyDescent="0.25">
      <c r="A16485" s="61" t="s">
        <v>350</v>
      </c>
      <c r="B16485" s="61" t="s">
        <v>351</v>
      </c>
      <c r="C16485">
        <v>1980</v>
      </c>
      <c r="D16485" s="61" t="s">
        <v>1492</v>
      </c>
    </row>
    <row r="16486" spans="1:4" hidden="1" x14ac:dyDescent="0.25">
      <c r="A16486" s="61" t="s">
        <v>350</v>
      </c>
      <c r="B16486" s="61" t="s">
        <v>351</v>
      </c>
      <c r="C16486">
        <v>1981</v>
      </c>
      <c r="D16486" s="61" t="s">
        <v>1492</v>
      </c>
    </row>
    <row r="16487" spans="1:4" hidden="1" x14ac:dyDescent="0.25">
      <c r="A16487" s="61" t="s">
        <v>350</v>
      </c>
      <c r="B16487" s="61" t="s">
        <v>351</v>
      </c>
      <c r="C16487">
        <v>1982</v>
      </c>
      <c r="D16487" s="61" t="s">
        <v>2334</v>
      </c>
    </row>
    <row r="16488" spans="1:4" hidden="1" x14ac:dyDescent="0.25">
      <c r="A16488" s="61" t="s">
        <v>350</v>
      </c>
      <c r="B16488" s="61" t="s">
        <v>351</v>
      </c>
      <c r="C16488">
        <v>1983</v>
      </c>
      <c r="D16488" s="61" t="s">
        <v>1854</v>
      </c>
    </row>
    <row r="16489" spans="1:4" hidden="1" x14ac:dyDescent="0.25">
      <c r="A16489" s="61" t="s">
        <v>350</v>
      </c>
      <c r="B16489" s="61" t="s">
        <v>351</v>
      </c>
      <c r="C16489">
        <v>1984</v>
      </c>
      <c r="D16489" s="61" t="s">
        <v>1854</v>
      </c>
    </row>
    <row r="16490" spans="1:4" hidden="1" x14ac:dyDescent="0.25">
      <c r="A16490" s="61" t="s">
        <v>350</v>
      </c>
      <c r="B16490" s="61" t="s">
        <v>351</v>
      </c>
      <c r="C16490">
        <v>1985</v>
      </c>
      <c r="D16490" s="61" t="s">
        <v>1854</v>
      </c>
    </row>
    <row r="16491" spans="1:4" hidden="1" x14ac:dyDescent="0.25">
      <c r="A16491" s="61" t="s">
        <v>350</v>
      </c>
      <c r="B16491" s="61" t="s">
        <v>351</v>
      </c>
      <c r="C16491">
        <v>1986</v>
      </c>
      <c r="D16491" s="61" t="s">
        <v>1854</v>
      </c>
    </row>
    <row r="16492" spans="1:4" hidden="1" x14ac:dyDescent="0.25">
      <c r="A16492" s="61" t="s">
        <v>350</v>
      </c>
      <c r="B16492" s="61" t="s">
        <v>351</v>
      </c>
      <c r="C16492">
        <v>1987</v>
      </c>
      <c r="D16492" s="61" t="s">
        <v>1854</v>
      </c>
    </row>
    <row r="16493" spans="1:4" hidden="1" x14ac:dyDescent="0.25">
      <c r="A16493" s="61" t="s">
        <v>350</v>
      </c>
      <c r="B16493" s="61" t="s">
        <v>351</v>
      </c>
      <c r="C16493">
        <v>1988</v>
      </c>
      <c r="D16493" s="61" t="s">
        <v>1854</v>
      </c>
    </row>
    <row r="16494" spans="1:4" hidden="1" x14ac:dyDescent="0.25">
      <c r="A16494" s="61" t="s">
        <v>350</v>
      </c>
      <c r="B16494" s="61" t="s">
        <v>351</v>
      </c>
      <c r="C16494">
        <v>1989</v>
      </c>
      <c r="D16494" s="61" t="s">
        <v>1854</v>
      </c>
    </row>
    <row r="16495" spans="1:4" hidden="1" x14ac:dyDescent="0.25">
      <c r="A16495" s="61" t="s">
        <v>350</v>
      </c>
      <c r="B16495" s="61" t="s">
        <v>351</v>
      </c>
      <c r="C16495">
        <v>1990</v>
      </c>
      <c r="D16495" s="61" t="s">
        <v>1765</v>
      </c>
    </row>
    <row r="16496" spans="1:4" hidden="1" x14ac:dyDescent="0.25">
      <c r="A16496" s="61" t="s">
        <v>350</v>
      </c>
      <c r="B16496" s="61" t="s">
        <v>351</v>
      </c>
      <c r="C16496">
        <v>1991</v>
      </c>
      <c r="D16496" s="61" t="s">
        <v>1765</v>
      </c>
    </row>
    <row r="16497" spans="1:4" hidden="1" x14ac:dyDescent="0.25">
      <c r="A16497" s="61" t="s">
        <v>350</v>
      </c>
      <c r="B16497" s="61" t="s">
        <v>351</v>
      </c>
      <c r="C16497">
        <v>1992</v>
      </c>
      <c r="D16497" s="61" t="s">
        <v>1765</v>
      </c>
    </row>
    <row r="16498" spans="1:4" hidden="1" x14ac:dyDescent="0.25">
      <c r="A16498" s="61" t="s">
        <v>350</v>
      </c>
      <c r="B16498" s="61" t="s">
        <v>351</v>
      </c>
      <c r="C16498">
        <v>1993</v>
      </c>
      <c r="D16498" s="61" t="s">
        <v>2644</v>
      </c>
    </row>
    <row r="16499" spans="1:4" hidden="1" x14ac:dyDescent="0.25">
      <c r="A16499" s="61" t="s">
        <v>350</v>
      </c>
      <c r="B16499" s="61" t="s">
        <v>351</v>
      </c>
      <c r="C16499">
        <v>1994</v>
      </c>
      <c r="D16499" s="61" t="s">
        <v>2644</v>
      </c>
    </row>
    <row r="16500" spans="1:4" hidden="1" x14ac:dyDescent="0.25">
      <c r="A16500" s="61" t="s">
        <v>350</v>
      </c>
      <c r="B16500" s="61" t="s">
        <v>351</v>
      </c>
      <c r="C16500">
        <v>1995</v>
      </c>
      <c r="D16500" s="61" t="s">
        <v>2644</v>
      </c>
    </row>
    <row r="16501" spans="1:4" hidden="1" x14ac:dyDescent="0.25">
      <c r="A16501" s="61" t="s">
        <v>350</v>
      </c>
      <c r="B16501" s="61" t="s">
        <v>351</v>
      </c>
      <c r="C16501">
        <v>1996</v>
      </c>
      <c r="D16501" s="61" t="s">
        <v>2644</v>
      </c>
    </row>
    <row r="16502" spans="1:4" hidden="1" x14ac:dyDescent="0.25">
      <c r="A16502" s="61" t="s">
        <v>350</v>
      </c>
      <c r="B16502" s="61" t="s">
        <v>351</v>
      </c>
      <c r="C16502">
        <v>1997</v>
      </c>
      <c r="D16502" s="61" t="s">
        <v>2644</v>
      </c>
    </row>
    <row r="16503" spans="1:4" hidden="1" x14ac:dyDescent="0.25">
      <c r="A16503" s="61" t="s">
        <v>350</v>
      </c>
      <c r="B16503" s="61" t="s">
        <v>351</v>
      </c>
      <c r="C16503">
        <v>1998</v>
      </c>
      <c r="D16503" s="61" t="s">
        <v>2644</v>
      </c>
    </row>
    <row r="16504" spans="1:4" hidden="1" x14ac:dyDescent="0.25">
      <c r="A16504" s="61" t="s">
        <v>350</v>
      </c>
      <c r="B16504" s="61" t="s">
        <v>351</v>
      </c>
      <c r="C16504">
        <v>1999</v>
      </c>
      <c r="D16504" s="61" t="s">
        <v>2644</v>
      </c>
    </row>
    <row r="16505" spans="1:4" hidden="1" x14ac:dyDescent="0.25">
      <c r="A16505" s="61" t="s">
        <v>350</v>
      </c>
      <c r="B16505" s="61" t="s">
        <v>351</v>
      </c>
      <c r="C16505">
        <v>2000</v>
      </c>
      <c r="D16505" s="61" t="s">
        <v>1764</v>
      </c>
    </row>
    <row r="16506" spans="1:4" hidden="1" x14ac:dyDescent="0.25">
      <c r="A16506" s="61" t="s">
        <v>350</v>
      </c>
      <c r="B16506" s="61" t="s">
        <v>351</v>
      </c>
      <c r="C16506">
        <v>2001</v>
      </c>
      <c r="D16506" s="61" t="s">
        <v>1764</v>
      </c>
    </row>
    <row r="16507" spans="1:4" hidden="1" x14ac:dyDescent="0.25">
      <c r="A16507" s="61" t="s">
        <v>350</v>
      </c>
      <c r="B16507" s="61" t="s">
        <v>351</v>
      </c>
      <c r="C16507">
        <v>2002</v>
      </c>
      <c r="D16507" s="61" t="s">
        <v>1764</v>
      </c>
    </row>
    <row r="16508" spans="1:4" hidden="1" x14ac:dyDescent="0.25">
      <c r="A16508" s="61" t="s">
        <v>350</v>
      </c>
      <c r="B16508" s="61" t="s">
        <v>351</v>
      </c>
      <c r="C16508">
        <v>2003</v>
      </c>
      <c r="D16508" s="61" t="s">
        <v>1764</v>
      </c>
    </row>
    <row r="16509" spans="1:4" hidden="1" x14ac:dyDescent="0.25">
      <c r="A16509" s="61" t="s">
        <v>350</v>
      </c>
      <c r="B16509" s="61" t="s">
        <v>351</v>
      </c>
      <c r="C16509">
        <v>2004</v>
      </c>
      <c r="D16509" s="61" t="s">
        <v>1764</v>
      </c>
    </row>
    <row r="16510" spans="1:4" hidden="1" x14ac:dyDescent="0.25">
      <c r="A16510" s="61" t="s">
        <v>350</v>
      </c>
      <c r="B16510" s="61" t="s">
        <v>351</v>
      </c>
      <c r="C16510">
        <v>2005</v>
      </c>
      <c r="D16510" s="61" t="s">
        <v>1872</v>
      </c>
    </row>
    <row r="16511" spans="1:4" hidden="1" x14ac:dyDescent="0.25">
      <c r="A16511" s="61" t="s">
        <v>350</v>
      </c>
      <c r="B16511" s="61" t="s">
        <v>351</v>
      </c>
      <c r="C16511">
        <v>2006</v>
      </c>
      <c r="D16511" s="61" t="s">
        <v>1807</v>
      </c>
    </row>
    <row r="16512" spans="1:4" hidden="1" x14ac:dyDescent="0.25">
      <c r="A16512" s="61" t="s">
        <v>350</v>
      </c>
      <c r="B16512" s="61" t="s">
        <v>351</v>
      </c>
      <c r="C16512">
        <v>2007</v>
      </c>
      <c r="D16512" s="61" t="s">
        <v>1486</v>
      </c>
    </row>
    <row r="16513" spans="1:4" hidden="1" x14ac:dyDescent="0.25">
      <c r="A16513" s="61" t="s">
        <v>350</v>
      </c>
      <c r="B16513" s="61" t="s">
        <v>351</v>
      </c>
      <c r="C16513">
        <v>2008</v>
      </c>
      <c r="D16513" s="61" t="s">
        <v>1486</v>
      </c>
    </row>
    <row r="16514" spans="1:4" hidden="1" x14ac:dyDescent="0.25">
      <c r="A16514" s="61" t="s">
        <v>350</v>
      </c>
      <c r="B16514" s="61" t="s">
        <v>351</v>
      </c>
      <c r="C16514">
        <v>2009</v>
      </c>
      <c r="D16514" s="61" t="s">
        <v>2113</v>
      </c>
    </row>
    <row r="16515" spans="1:4" hidden="1" x14ac:dyDescent="0.25">
      <c r="A16515" s="61" t="s">
        <v>350</v>
      </c>
      <c r="B16515" s="61" t="s">
        <v>351</v>
      </c>
      <c r="C16515">
        <v>2010</v>
      </c>
      <c r="D16515" s="61" t="s">
        <v>2228</v>
      </c>
    </row>
    <row r="16516" spans="1:4" hidden="1" x14ac:dyDescent="0.25">
      <c r="A16516" s="61" t="s">
        <v>350</v>
      </c>
      <c r="B16516" s="61" t="s">
        <v>351</v>
      </c>
      <c r="C16516">
        <v>2011</v>
      </c>
      <c r="D16516" s="61" t="s">
        <v>2228</v>
      </c>
    </row>
    <row r="16517" spans="1:4" hidden="1" x14ac:dyDescent="0.25">
      <c r="A16517" s="61" t="s">
        <v>350</v>
      </c>
      <c r="B16517" s="61" t="s">
        <v>351</v>
      </c>
      <c r="C16517">
        <v>2012</v>
      </c>
      <c r="D16517" s="61" t="s">
        <v>2390</v>
      </c>
    </row>
    <row r="16518" spans="1:4" hidden="1" x14ac:dyDescent="0.25">
      <c r="A16518" s="61" t="s">
        <v>350</v>
      </c>
      <c r="B16518" s="61" t="s">
        <v>351</v>
      </c>
      <c r="C16518">
        <v>2013</v>
      </c>
      <c r="D16518" s="61" t="s">
        <v>2659</v>
      </c>
    </row>
    <row r="16519" spans="1:4" hidden="1" x14ac:dyDescent="0.25">
      <c r="A16519" s="61" t="s">
        <v>350</v>
      </c>
      <c r="B16519" s="61" t="s">
        <v>351</v>
      </c>
      <c r="C16519">
        <v>2014</v>
      </c>
      <c r="D16519" s="61" t="s">
        <v>2659</v>
      </c>
    </row>
    <row r="16520" spans="1:4" hidden="1" x14ac:dyDescent="0.25">
      <c r="A16520" s="61" t="s">
        <v>350</v>
      </c>
      <c r="B16520" s="61" t="s">
        <v>351</v>
      </c>
      <c r="C16520">
        <v>2015</v>
      </c>
      <c r="D16520" s="61" t="s">
        <v>2115</v>
      </c>
    </row>
    <row r="16521" spans="1:4" hidden="1" x14ac:dyDescent="0.25">
      <c r="A16521" s="61" t="s">
        <v>350</v>
      </c>
      <c r="B16521" s="61" t="s">
        <v>351</v>
      </c>
      <c r="C16521">
        <v>2016</v>
      </c>
      <c r="D16521" s="61" t="s">
        <v>1487</v>
      </c>
    </row>
    <row r="16522" spans="1:4" hidden="1" x14ac:dyDescent="0.25">
      <c r="A16522" s="61" t="s">
        <v>350</v>
      </c>
      <c r="B16522" s="61" t="s">
        <v>351</v>
      </c>
      <c r="C16522">
        <v>2017</v>
      </c>
      <c r="D16522" s="61" t="s">
        <v>2255</v>
      </c>
    </row>
    <row r="16523" spans="1:4" hidden="1" x14ac:dyDescent="0.25">
      <c r="A16523" s="61" t="s">
        <v>350</v>
      </c>
      <c r="B16523" s="61" t="s">
        <v>351</v>
      </c>
      <c r="C16523">
        <v>2018</v>
      </c>
      <c r="D16523" s="61" t="s">
        <v>1488</v>
      </c>
    </row>
    <row r="16524" spans="1:4" hidden="1" x14ac:dyDescent="0.25">
      <c r="A16524" s="61" t="s">
        <v>350</v>
      </c>
      <c r="B16524" s="61" t="s">
        <v>351</v>
      </c>
      <c r="C16524">
        <v>2019</v>
      </c>
      <c r="D16524" s="61" t="s">
        <v>2173</v>
      </c>
    </row>
    <row r="16525" spans="1:4" hidden="1" x14ac:dyDescent="0.25">
      <c r="A16525" s="61" t="s">
        <v>350</v>
      </c>
      <c r="B16525" s="61" t="s">
        <v>351</v>
      </c>
      <c r="C16525">
        <v>2020</v>
      </c>
      <c r="D16525" s="61" t="s">
        <v>2354</v>
      </c>
    </row>
    <row r="16526" spans="1:4" hidden="1" x14ac:dyDescent="0.25">
      <c r="A16526" s="61" t="s">
        <v>350</v>
      </c>
      <c r="B16526" s="61" t="s">
        <v>351</v>
      </c>
      <c r="C16526">
        <v>2021</v>
      </c>
      <c r="D16526" s="61" t="s">
        <v>2354</v>
      </c>
    </row>
    <row r="16527" spans="1:4" hidden="1" x14ac:dyDescent="0.25">
      <c r="A16527" s="61" t="s">
        <v>350</v>
      </c>
      <c r="B16527" s="61" t="s">
        <v>351</v>
      </c>
      <c r="C16527">
        <v>2022</v>
      </c>
      <c r="D16527" s="61" t="s">
        <v>2352</v>
      </c>
    </row>
    <row r="16528" spans="1:4" x14ac:dyDescent="0.25">
      <c r="A16528" s="61" t="s">
        <v>350</v>
      </c>
      <c r="B16528" s="61" t="s">
        <v>351</v>
      </c>
      <c r="C16528">
        <v>2023</v>
      </c>
      <c r="D16528" s="61">
        <v>0.29399999999999998</v>
      </c>
    </row>
    <row r="16529" spans="1:4" hidden="1" x14ac:dyDescent="0.25">
      <c r="A16529" s="61" t="s">
        <v>358</v>
      </c>
      <c r="B16529" s="61" t="s">
        <v>359</v>
      </c>
      <c r="C16529">
        <v>1900</v>
      </c>
      <c r="D16529" s="61" t="s">
        <v>2516</v>
      </c>
    </row>
    <row r="16530" spans="1:4" hidden="1" x14ac:dyDescent="0.25">
      <c r="A16530" s="61" t="s">
        <v>358</v>
      </c>
      <c r="B16530" s="61" t="s">
        <v>359</v>
      </c>
      <c r="C16530">
        <v>1901</v>
      </c>
      <c r="D16530" s="61" t="s">
        <v>2516</v>
      </c>
    </row>
    <row r="16531" spans="1:4" hidden="1" x14ac:dyDescent="0.25">
      <c r="A16531" s="61" t="s">
        <v>358</v>
      </c>
      <c r="B16531" s="61" t="s">
        <v>359</v>
      </c>
      <c r="C16531">
        <v>1902</v>
      </c>
      <c r="D16531" s="61" t="s">
        <v>2516</v>
      </c>
    </row>
    <row r="16532" spans="1:4" hidden="1" x14ac:dyDescent="0.25">
      <c r="A16532" s="61" t="s">
        <v>358</v>
      </c>
      <c r="B16532" s="61" t="s">
        <v>359</v>
      </c>
      <c r="C16532">
        <v>1903</v>
      </c>
      <c r="D16532" s="61" t="s">
        <v>2516</v>
      </c>
    </row>
    <row r="16533" spans="1:4" hidden="1" x14ac:dyDescent="0.25">
      <c r="A16533" s="61" t="s">
        <v>358</v>
      </c>
      <c r="B16533" s="61" t="s">
        <v>359</v>
      </c>
      <c r="C16533">
        <v>1904</v>
      </c>
      <c r="D16533" s="61" t="s">
        <v>2516</v>
      </c>
    </row>
    <row r="16534" spans="1:4" hidden="1" x14ac:dyDescent="0.25">
      <c r="A16534" s="61" t="s">
        <v>358</v>
      </c>
      <c r="B16534" s="61" t="s">
        <v>359</v>
      </c>
      <c r="C16534">
        <v>1905</v>
      </c>
      <c r="D16534" s="61" t="s">
        <v>2516</v>
      </c>
    </row>
    <row r="16535" spans="1:4" hidden="1" x14ac:dyDescent="0.25">
      <c r="A16535" s="61" t="s">
        <v>358</v>
      </c>
      <c r="B16535" s="61" t="s">
        <v>359</v>
      </c>
      <c r="C16535">
        <v>1906</v>
      </c>
      <c r="D16535" s="61" t="s">
        <v>2516</v>
      </c>
    </row>
    <row r="16536" spans="1:4" hidden="1" x14ac:dyDescent="0.25">
      <c r="A16536" s="61" t="s">
        <v>358</v>
      </c>
      <c r="B16536" s="61" t="s">
        <v>359</v>
      </c>
      <c r="C16536">
        <v>1907</v>
      </c>
      <c r="D16536" s="61" t="s">
        <v>2516</v>
      </c>
    </row>
    <row r="16537" spans="1:4" hidden="1" x14ac:dyDescent="0.25">
      <c r="A16537" s="61" t="s">
        <v>358</v>
      </c>
      <c r="B16537" s="61" t="s">
        <v>359</v>
      </c>
      <c r="C16537">
        <v>1908</v>
      </c>
      <c r="D16537" s="61" t="s">
        <v>2516</v>
      </c>
    </row>
    <row r="16538" spans="1:4" hidden="1" x14ac:dyDescent="0.25">
      <c r="A16538" s="61" t="s">
        <v>358</v>
      </c>
      <c r="B16538" s="61" t="s">
        <v>359</v>
      </c>
      <c r="C16538">
        <v>1909</v>
      </c>
      <c r="D16538" s="61" t="s">
        <v>2516</v>
      </c>
    </row>
    <row r="16539" spans="1:4" hidden="1" x14ac:dyDescent="0.25">
      <c r="A16539" s="61" t="s">
        <v>358</v>
      </c>
      <c r="B16539" s="61" t="s">
        <v>359</v>
      </c>
      <c r="C16539">
        <v>1910</v>
      </c>
      <c r="D16539" s="61" t="s">
        <v>2516</v>
      </c>
    </row>
    <row r="16540" spans="1:4" hidden="1" x14ac:dyDescent="0.25">
      <c r="A16540" s="61" t="s">
        <v>358</v>
      </c>
      <c r="B16540" s="61" t="s">
        <v>359</v>
      </c>
      <c r="C16540">
        <v>1911</v>
      </c>
      <c r="D16540" s="61" t="s">
        <v>2516</v>
      </c>
    </row>
    <row r="16541" spans="1:4" hidden="1" x14ac:dyDescent="0.25">
      <c r="A16541" s="61" t="s">
        <v>358</v>
      </c>
      <c r="B16541" s="61" t="s">
        <v>359</v>
      </c>
      <c r="C16541">
        <v>1912</v>
      </c>
      <c r="D16541" s="61" t="s">
        <v>2516</v>
      </c>
    </row>
    <row r="16542" spans="1:4" hidden="1" x14ac:dyDescent="0.25">
      <c r="A16542" s="61" t="s">
        <v>358</v>
      </c>
      <c r="B16542" s="61" t="s">
        <v>359</v>
      </c>
      <c r="C16542">
        <v>1913</v>
      </c>
      <c r="D16542" s="61" t="s">
        <v>2516</v>
      </c>
    </row>
    <row r="16543" spans="1:4" hidden="1" x14ac:dyDescent="0.25">
      <c r="A16543" s="61" t="s">
        <v>358</v>
      </c>
      <c r="B16543" s="61" t="s">
        <v>359</v>
      </c>
      <c r="C16543">
        <v>1914</v>
      </c>
      <c r="D16543" s="61" t="s">
        <v>2516</v>
      </c>
    </row>
    <row r="16544" spans="1:4" hidden="1" x14ac:dyDescent="0.25">
      <c r="A16544" s="61" t="s">
        <v>358</v>
      </c>
      <c r="B16544" s="61" t="s">
        <v>359</v>
      </c>
      <c r="C16544">
        <v>1915</v>
      </c>
      <c r="D16544" s="61" t="s">
        <v>2516</v>
      </c>
    </row>
    <row r="16545" spans="1:4" hidden="1" x14ac:dyDescent="0.25">
      <c r="A16545" s="61" t="s">
        <v>358</v>
      </c>
      <c r="B16545" s="61" t="s">
        <v>359</v>
      </c>
      <c r="C16545">
        <v>1916</v>
      </c>
      <c r="D16545" s="61" t="s">
        <v>2516</v>
      </c>
    </row>
    <row r="16546" spans="1:4" hidden="1" x14ac:dyDescent="0.25">
      <c r="A16546" s="61" t="s">
        <v>358</v>
      </c>
      <c r="B16546" s="61" t="s">
        <v>359</v>
      </c>
      <c r="C16546">
        <v>1917</v>
      </c>
      <c r="D16546" s="61" t="s">
        <v>2516</v>
      </c>
    </row>
    <row r="16547" spans="1:4" hidden="1" x14ac:dyDescent="0.25">
      <c r="A16547" s="61" t="s">
        <v>358</v>
      </c>
      <c r="B16547" s="61" t="s">
        <v>359</v>
      </c>
      <c r="C16547">
        <v>1918</v>
      </c>
      <c r="D16547" s="61" t="s">
        <v>2516</v>
      </c>
    </row>
    <row r="16548" spans="1:4" hidden="1" x14ac:dyDescent="0.25">
      <c r="A16548" s="61" t="s">
        <v>358</v>
      </c>
      <c r="B16548" s="61" t="s">
        <v>359</v>
      </c>
      <c r="C16548">
        <v>1919</v>
      </c>
      <c r="D16548" s="61" t="s">
        <v>2516</v>
      </c>
    </row>
    <row r="16549" spans="1:4" hidden="1" x14ac:dyDescent="0.25">
      <c r="A16549" s="61" t="s">
        <v>358</v>
      </c>
      <c r="B16549" s="61" t="s">
        <v>359</v>
      </c>
      <c r="C16549">
        <v>1920</v>
      </c>
      <c r="D16549" s="61" t="s">
        <v>2516</v>
      </c>
    </row>
    <row r="16550" spans="1:4" hidden="1" x14ac:dyDescent="0.25">
      <c r="A16550" s="61" t="s">
        <v>358</v>
      </c>
      <c r="B16550" s="61" t="s">
        <v>359</v>
      </c>
      <c r="C16550">
        <v>1921</v>
      </c>
      <c r="D16550" s="61" t="s">
        <v>2516</v>
      </c>
    </row>
    <row r="16551" spans="1:4" hidden="1" x14ac:dyDescent="0.25">
      <c r="A16551" s="61" t="s">
        <v>358</v>
      </c>
      <c r="B16551" s="61" t="s">
        <v>359</v>
      </c>
      <c r="C16551">
        <v>1922</v>
      </c>
      <c r="D16551" s="61" t="s">
        <v>2516</v>
      </c>
    </row>
    <row r="16552" spans="1:4" hidden="1" x14ac:dyDescent="0.25">
      <c r="A16552" s="61" t="s">
        <v>358</v>
      </c>
      <c r="B16552" s="61" t="s">
        <v>359</v>
      </c>
      <c r="C16552">
        <v>1923</v>
      </c>
      <c r="D16552" s="61" t="s">
        <v>2516</v>
      </c>
    </row>
    <row r="16553" spans="1:4" hidden="1" x14ac:dyDescent="0.25">
      <c r="A16553" s="61" t="s">
        <v>358</v>
      </c>
      <c r="B16553" s="61" t="s">
        <v>359</v>
      </c>
      <c r="C16553">
        <v>1924</v>
      </c>
      <c r="D16553" s="61" t="s">
        <v>2516</v>
      </c>
    </row>
    <row r="16554" spans="1:4" hidden="1" x14ac:dyDescent="0.25">
      <c r="A16554" s="61" t="s">
        <v>358</v>
      </c>
      <c r="B16554" s="61" t="s">
        <v>359</v>
      </c>
      <c r="C16554">
        <v>1925</v>
      </c>
      <c r="D16554" s="61" t="s">
        <v>2516</v>
      </c>
    </row>
    <row r="16555" spans="1:4" hidden="1" x14ac:dyDescent="0.25">
      <c r="A16555" s="61" t="s">
        <v>358</v>
      </c>
      <c r="B16555" s="61" t="s">
        <v>359</v>
      </c>
      <c r="C16555">
        <v>1926</v>
      </c>
      <c r="D16555" s="61" t="s">
        <v>2516</v>
      </c>
    </row>
    <row r="16556" spans="1:4" hidden="1" x14ac:dyDescent="0.25">
      <c r="A16556" s="61" t="s">
        <v>358</v>
      </c>
      <c r="B16556" s="61" t="s">
        <v>359</v>
      </c>
      <c r="C16556">
        <v>1927</v>
      </c>
      <c r="D16556" s="61" t="s">
        <v>2516</v>
      </c>
    </row>
    <row r="16557" spans="1:4" hidden="1" x14ac:dyDescent="0.25">
      <c r="A16557" s="61" t="s">
        <v>358</v>
      </c>
      <c r="B16557" s="61" t="s">
        <v>359</v>
      </c>
      <c r="C16557">
        <v>1928</v>
      </c>
      <c r="D16557" s="61" t="s">
        <v>2516</v>
      </c>
    </row>
    <row r="16558" spans="1:4" hidden="1" x14ac:dyDescent="0.25">
      <c r="A16558" s="61" t="s">
        <v>358</v>
      </c>
      <c r="B16558" s="61" t="s">
        <v>359</v>
      </c>
      <c r="C16558">
        <v>1929</v>
      </c>
      <c r="D16558" s="61" t="s">
        <v>2516</v>
      </c>
    </row>
    <row r="16559" spans="1:4" hidden="1" x14ac:dyDescent="0.25">
      <c r="A16559" s="61" t="s">
        <v>358</v>
      </c>
      <c r="B16559" s="61" t="s">
        <v>359</v>
      </c>
      <c r="C16559">
        <v>1930</v>
      </c>
      <c r="D16559" s="61" t="s">
        <v>2516</v>
      </c>
    </row>
    <row r="16560" spans="1:4" hidden="1" x14ac:dyDescent="0.25">
      <c r="A16560" s="61" t="s">
        <v>358</v>
      </c>
      <c r="B16560" s="61" t="s">
        <v>359</v>
      </c>
      <c r="C16560">
        <v>1931</v>
      </c>
      <c r="D16560" s="61" t="s">
        <v>2516</v>
      </c>
    </row>
    <row r="16561" spans="1:4" hidden="1" x14ac:dyDescent="0.25">
      <c r="A16561" s="61" t="s">
        <v>358</v>
      </c>
      <c r="B16561" s="61" t="s">
        <v>359</v>
      </c>
      <c r="C16561">
        <v>1932</v>
      </c>
      <c r="D16561" s="61" t="s">
        <v>2516</v>
      </c>
    </row>
    <row r="16562" spans="1:4" hidden="1" x14ac:dyDescent="0.25">
      <c r="A16562" s="61" t="s">
        <v>358</v>
      </c>
      <c r="B16562" s="61" t="s">
        <v>359</v>
      </c>
      <c r="C16562">
        <v>1933</v>
      </c>
      <c r="D16562" s="61" t="s">
        <v>2516</v>
      </c>
    </row>
    <row r="16563" spans="1:4" hidden="1" x14ac:dyDescent="0.25">
      <c r="A16563" s="61" t="s">
        <v>358</v>
      </c>
      <c r="B16563" s="61" t="s">
        <v>359</v>
      </c>
      <c r="C16563">
        <v>1934</v>
      </c>
      <c r="D16563" s="61" t="s">
        <v>2516</v>
      </c>
    </row>
    <row r="16564" spans="1:4" hidden="1" x14ac:dyDescent="0.25">
      <c r="A16564" s="61" t="s">
        <v>358</v>
      </c>
      <c r="B16564" s="61" t="s">
        <v>359</v>
      </c>
      <c r="C16564">
        <v>1935</v>
      </c>
      <c r="D16564" s="61" t="s">
        <v>2516</v>
      </c>
    </row>
    <row r="16565" spans="1:4" hidden="1" x14ac:dyDescent="0.25">
      <c r="A16565" s="61" t="s">
        <v>358</v>
      </c>
      <c r="B16565" s="61" t="s">
        <v>359</v>
      </c>
      <c r="C16565">
        <v>1936</v>
      </c>
      <c r="D16565" s="61" t="s">
        <v>2516</v>
      </c>
    </row>
    <row r="16566" spans="1:4" hidden="1" x14ac:dyDescent="0.25">
      <c r="A16566" s="61" t="s">
        <v>358</v>
      </c>
      <c r="B16566" s="61" t="s">
        <v>359</v>
      </c>
      <c r="C16566">
        <v>1937</v>
      </c>
      <c r="D16566" s="61" t="s">
        <v>2516</v>
      </c>
    </row>
    <row r="16567" spans="1:4" hidden="1" x14ac:dyDescent="0.25">
      <c r="A16567" s="61" t="s">
        <v>358</v>
      </c>
      <c r="B16567" s="61" t="s">
        <v>359</v>
      </c>
      <c r="C16567">
        <v>1938</v>
      </c>
      <c r="D16567" s="61" t="s">
        <v>2516</v>
      </c>
    </row>
    <row r="16568" spans="1:4" hidden="1" x14ac:dyDescent="0.25">
      <c r="A16568" s="61" t="s">
        <v>358</v>
      </c>
      <c r="B16568" s="61" t="s">
        <v>359</v>
      </c>
      <c r="C16568">
        <v>1939</v>
      </c>
      <c r="D16568" s="61" t="s">
        <v>2516</v>
      </c>
    </row>
    <row r="16569" spans="1:4" hidden="1" x14ac:dyDescent="0.25">
      <c r="A16569" s="61" t="s">
        <v>358</v>
      </c>
      <c r="B16569" s="61" t="s">
        <v>359</v>
      </c>
      <c r="C16569">
        <v>1940</v>
      </c>
      <c r="D16569" s="61" t="s">
        <v>2516</v>
      </c>
    </row>
    <row r="16570" spans="1:4" hidden="1" x14ac:dyDescent="0.25">
      <c r="A16570" s="61" t="s">
        <v>358</v>
      </c>
      <c r="B16570" s="61" t="s">
        <v>359</v>
      </c>
      <c r="C16570">
        <v>1941</v>
      </c>
      <c r="D16570" s="61" t="s">
        <v>2516</v>
      </c>
    </row>
    <row r="16571" spans="1:4" hidden="1" x14ac:dyDescent="0.25">
      <c r="A16571" s="61" t="s">
        <v>358</v>
      </c>
      <c r="B16571" s="61" t="s">
        <v>359</v>
      </c>
      <c r="C16571">
        <v>1942</v>
      </c>
      <c r="D16571" s="61" t="s">
        <v>2516</v>
      </c>
    </row>
    <row r="16572" spans="1:4" hidden="1" x14ac:dyDescent="0.25">
      <c r="A16572" s="61" t="s">
        <v>358</v>
      </c>
      <c r="B16572" s="61" t="s">
        <v>359</v>
      </c>
      <c r="C16572">
        <v>1943</v>
      </c>
      <c r="D16572" s="61" t="s">
        <v>2516</v>
      </c>
    </row>
    <row r="16573" spans="1:4" hidden="1" x14ac:dyDescent="0.25">
      <c r="A16573" s="61" t="s">
        <v>358</v>
      </c>
      <c r="B16573" s="61" t="s">
        <v>359</v>
      </c>
      <c r="C16573">
        <v>1944</v>
      </c>
      <c r="D16573" s="61" t="s">
        <v>2516</v>
      </c>
    </row>
    <row r="16574" spans="1:4" hidden="1" x14ac:dyDescent="0.25">
      <c r="A16574" s="61" t="s">
        <v>358</v>
      </c>
      <c r="B16574" s="61" t="s">
        <v>359</v>
      </c>
      <c r="C16574">
        <v>1945</v>
      </c>
      <c r="D16574" s="61" t="s">
        <v>2516</v>
      </c>
    </row>
    <row r="16575" spans="1:4" hidden="1" x14ac:dyDescent="0.25">
      <c r="A16575" s="61" t="s">
        <v>358</v>
      </c>
      <c r="B16575" s="61" t="s">
        <v>359</v>
      </c>
      <c r="C16575">
        <v>1946</v>
      </c>
      <c r="D16575" s="61" t="s">
        <v>2516</v>
      </c>
    </row>
    <row r="16576" spans="1:4" hidden="1" x14ac:dyDescent="0.25">
      <c r="A16576" s="61" t="s">
        <v>358</v>
      </c>
      <c r="B16576" s="61" t="s">
        <v>359</v>
      </c>
      <c r="C16576">
        <v>1947</v>
      </c>
      <c r="D16576" s="61" t="s">
        <v>2516</v>
      </c>
    </row>
    <row r="16577" spans="1:4" hidden="1" x14ac:dyDescent="0.25">
      <c r="A16577" s="61" t="s">
        <v>358</v>
      </c>
      <c r="B16577" s="61" t="s">
        <v>359</v>
      </c>
      <c r="C16577">
        <v>1948</v>
      </c>
      <c r="D16577" s="61" t="s">
        <v>2516</v>
      </c>
    </row>
    <row r="16578" spans="1:4" hidden="1" x14ac:dyDescent="0.25">
      <c r="A16578" s="61" t="s">
        <v>358</v>
      </c>
      <c r="B16578" s="61" t="s">
        <v>359</v>
      </c>
      <c r="C16578">
        <v>1949</v>
      </c>
      <c r="D16578" s="61" t="s">
        <v>2516</v>
      </c>
    </row>
    <row r="16579" spans="1:4" hidden="1" x14ac:dyDescent="0.25">
      <c r="A16579" s="61" t="s">
        <v>358</v>
      </c>
      <c r="B16579" s="61" t="s">
        <v>359</v>
      </c>
      <c r="C16579">
        <v>1950</v>
      </c>
      <c r="D16579" s="61" t="s">
        <v>2516</v>
      </c>
    </row>
    <row r="16580" spans="1:4" hidden="1" x14ac:dyDescent="0.25">
      <c r="A16580" s="61" t="s">
        <v>358</v>
      </c>
      <c r="B16580" s="61" t="s">
        <v>359</v>
      </c>
      <c r="C16580">
        <v>1951</v>
      </c>
      <c r="D16580" s="61" t="s">
        <v>2516</v>
      </c>
    </row>
    <row r="16581" spans="1:4" hidden="1" x14ac:dyDescent="0.25">
      <c r="A16581" s="61" t="s">
        <v>358</v>
      </c>
      <c r="B16581" s="61" t="s">
        <v>359</v>
      </c>
      <c r="C16581">
        <v>1952</v>
      </c>
      <c r="D16581" s="61" t="s">
        <v>2516</v>
      </c>
    </row>
    <row r="16582" spans="1:4" hidden="1" x14ac:dyDescent="0.25">
      <c r="A16582" s="61" t="s">
        <v>358</v>
      </c>
      <c r="B16582" s="61" t="s">
        <v>359</v>
      </c>
      <c r="C16582">
        <v>1953</v>
      </c>
      <c r="D16582" s="61" t="s">
        <v>2516</v>
      </c>
    </row>
    <row r="16583" spans="1:4" hidden="1" x14ac:dyDescent="0.25">
      <c r="A16583" s="61" t="s">
        <v>358</v>
      </c>
      <c r="B16583" s="61" t="s">
        <v>359</v>
      </c>
      <c r="C16583">
        <v>1954</v>
      </c>
      <c r="D16583" s="61" t="s">
        <v>2516</v>
      </c>
    </row>
    <row r="16584" spans="1:4" hidden="1" x14ac:dyDescent="0.25">
      <c r="A16584" s="61" t="s">
        <v>358</v>
      </c>
      <c r="B16584" s="61" t="s">
        <v>359</v>
      </c>
      <c r="C16584">
        <v>1955</v>
      </c>
      <c r="D16584" s="61" t="s">
        <v>2516</v>
      </c>
    </row>
    <row r="16585" spans="1:4" hidden="1" x14ac:dyDescent="0.25">
      <c r="A16585" s="61" t="s">
        <v>358</v>
      </c>
      <c r="B16585" s="61" t="s">
        <v>359</v>
      </c>
      <c r="C16585">
        <v>1956</v>
      </c>
      <c r="D16585" s="61" t="s">
        <v>2516</v>
      </c>
    </row>
    <row r="16586" spans="1:4" hidden="1" x14ac:dyDescent="0.25">
      <c r="A16586" s="61" t="s">
        <v>358</v>
      </c>
      <c r="B16586" s="61" t="s">
        <v>359</v>
      </c>
      <c r="C16586">
        <v>1957</v>
      </c>
      <c r="D16586" s="61" t="s">
        <v>2516</v>
      </c>
    </row>
    <row r="16587" spans="1:4" hidden="1" x14ac:dyDescent="0.25">
      <c r="A16587" s="61" t="s">
        <v>358</v>
      </c>
      <c r="B16587" s="61" t="s">
        <v>359</v>
      </c>
      <c r="C16587">
        <v>1958</v>
      </c>
      <c r="D16587" s="61" t="s">
        <v>2516</v>
      </c>
    </row>
    <row r="16588" spans="1:4" hidden="1" x14ac:dyDescent="0.25">
      <c r="A16588" s="61" t="s">
        <v>358</v>
      </c>
      <c r="B16588" s="61" t="s">
        <v>359</v>
      </c>
      <c r="C16588">
        <v>1959</v>
      </c>
      <c r="D16588" s="61" t="s">
        <v>2516</v>
      </c>
    </row>
    <row r="16589" spans="1:4" hidden="1" x14ac:dyDescent="0.25">
      <c r="A16589" s="61" t="s">
        <v>358</v>
      </c>
      <c r="B16589" s="61" t="s">
        <v>359</v>
      </c>
      <c r="C16589">
        <v>1960</v>
      </c>
      <c r="D16589" s="61" t="s">
        <v>2236</v>
      </c>
    </row>
    <row r="16590" spans="1:4" hidden="1" x14ac:dyDescent="0.25">
      <c r="A16590" s="61" t="s">
        <v>358</v>
      </c>
      <c r="B16590" s="61" t="s">
        <v>359</v>
      </c>
      <c r="C16590">
        <v>1961</v>
      </c>
      <c r="D16590" s="61" t="s">
        <v>2514</v>
      </c>
    </row>
    <row r="16591" spans="1:4" hidden="1" x14ac:dyDescent="0.25">
      <c r="A16591" s="61" t="s">
        <v>358</v>
      </c>
      <c r="B16591" s="61" t="s">
        <v>359</v>
      </c>
      <c r="C16591">
        <v>1962</v>
      </c>
      <c r="D16591" s="61" t="s">
        <v>2514</v>
      </c>
    </row>
    <row r="16592" spans="1:4" hidden="1" x14ac:dyDescent="0.25">
      <c r="A16592" s="61" t="s">
        <v>358</v>
      </c>
      <c r="B16592" s="61" t="s">
        <v>359</v>
      </c>
      <c r="C16592">
        <v>1963</v>
      </c>
      <c r="D16592" s="61" t="s">
        <v>2514</v>
      </c>
    </row>
    <row r="16593" spans="1:4" hidden="1" x14ac:dyDescent="0.25">
      <c r="A16593" s="61" t="s">
        <v>358</v>
      </c>
      <c r="B16593" s="61" t="s">
        <v>359</v>
      </c>
      <c r="C16593">
        <v>1964</v>
      </c>
      <c r="D16593" s="61" t="s">
        <v>2514</v>
      </c>
    </row>
    <row r="16594" spans="1:4" hidden="1" x14ac:dyDescent="0.25">
      <c r="A16594" s="61" t="s">
        <v>358</v>
      </c>
      <c r="B16594" s="61" t="s">
        <v>359</v>
      </c>
      <c r="C16594">
        <v>1965</v>
      </c>
      <c r="D16594" s="61" t="s">
        <v>2514</v>
      </c>
    </row>
    <row r="16595" spans="1:4" hidden="1" x14ac:dyDescent="0.25">
      <c r="A16595" s="61" t="s">
        <v>358</v>
      </c>
      <c r="B16595" s="61" t="s">
        <v>359</v>
      </c>
      <c r="C16595">
        <v>1966</v>
      </c>
      <c r="D16595" s="61" t="s">
        <v>2952</v>
      </c>
    </row>
    <row r="16596" spans="1:4" hidden="1" x14ac:dyDescent="0.25">
      <c r="A16596" s="61" t="s">
        <v>358</v>
      </c>
      <c r="B16596" s="61" t="s">
        <v>359</v>
      </c>
      <c r="C16596">
        <v>1967</v>
      </c>
      <c r="D16596" s="61" t="s">
        <v>2236</v>
      </c>
    </row>
    <row r="16597" spans="1:4" hidden="1" x14ac:dyDescent="0.25">
      <c r="A16597" s="61" t="s">
        <v>358</v>
      </c>
      <c r="B16597" s="61" t="s">
        <v>359</v>
      </c>
      <c r="C16597">
        <v>1968</v>
      </c>
      <c r="D16597" s="61" t="s">
        <v>2236</v>
      </c>
    </row>
    <row r="16598" spans="1:4" hidden="1" x14ac:dyDescent="0.25">
      <c r="A16598" s="61" t="s">
        <v>358</v>
      </c>
      <c r="B16598" s="61" t="s">
        <v>359</v>
      </c>
      <c r="C16598">
        <v>1969</v>
      </c>
      <c r="D16598" s="61" t="s">
        <v>1829</v>
      </c>
    </row>
    <row r="16599" spans="1:4" hidden="1" x14ac:dyDescent="0.25">
      <c r="A16599" s="61" t="s">
        <v>358</v>
      </c>
      <c r="B16599" s="61" t="s">
        <v>359</v>
      </c>
      <c r="C16599">
        <v>1970</v>
      </c>
      <c r="D16599" s="61" t="s">
        <v>1499</v>
      </c>
    </row>
    <row r="16600" spans="1:4" hidden="1" x14ac:dyDescent="0.25">
      <c r="A16600" s="61" t="s">
        <v>358</v>
      </c>
      <c r="B16600" s="61" t="s">
        <v>359</v>
      </c>
      <c r="C16600">
        <v>1971</v>
      </c>
      <c r="D16600" s="61" t="s">
        <v>1746</v>
      </c>
    </row>
    <row r="16601" spans="1:4" hidden="1" x14ac:dyDescent="0.25">
      <c r="A16601" s="61" t="s">
        <v>358</v>
      </c>
      <c r="B16601" s="61" t="s">
        <v>359</v>
      </c>
      <c r="C16601">
        <v>1972</v>
      </c>
      <c r="D16601" s="61" t="s">
        <v>1746</v>
      </c>
    </row>
    <row r="16602" spans="1:4" hidden="1" x14ac:dyDescent="0.25">
      <c r="A16602" s="61" t="s">
        <v>358</v>
      </c>
      <c r="B16602" s="61" t="s">
        <v>359</v>
      </c>
      <c r="C16602">
        <v>1973</v>
      </c>
      <c r="D16602" s="61" t="s">
        <v>1746</v>
      </c>
    </row>
    <row r="16603" spans="1:4" hidden="1" x14ac:dyDescent="0.25">
      <c r="A16603" s="61" t="s">
        <v>358</v>
      </c>
      <c r="B16603" s="61" t="s">
        <v>359</v>
      </c>
      <c r="C16603">
        <v>1974</v>
      </c>
      <c r="D16603" s="61" t="s">
        <v>1746</v>
      </c>
    </row>
    <row r="16604" spans="1:4" hidden="1" x14ac:dyDescent="0.25">
      <c r="A16604" s="61" t="s">
        <v>358</v>
      </c>
      <c r="B16604" s="61" t="s">
        <v>359</v>
      </c>
      <c r="C16604">
        <v>1975</v>
      </c>
      <c r="D16604" s="61" t="s">
        <v>1746</v>
      </c>
    </row>
    <row r="16605" spans="1:4" hidden="1" x14ac:dyDescent="0.25">
      <c r="A16605" s="61" t="s">
        <v>358</v>
      </c>
      <c r="B16605" s="61" t="s">
        <v>359</v>
      </c>
      <c r="C16605">
        <v>1976</v>
      </c>
      <c r="D16605" s="61" t="s">
        <v>1746</v>
      </c>
    </row>
    <row r="16606" spans="1:4" hidden="1" x14ac:dyDescent="0.25">
      <c r="A16606" s="61" t="s">
        <v>358</v>
      </c>
      <c r="B16606" s="61" t="s">
        <v>359</v>
      </c>
      <c r="C16606">
        <v>1977</v>
      </c>
      <c r="D16606" s="61" t="s">
        <v>1746</v>
      </c>
    </row>
    <row r="16607" spans="1:4" hidden="1" x14ac:dyDescent="0.25">
      <c r="A16607" s="61" t="s">
        <v>358</v>
      </c>
      <c r="B16607" s="61" t="s">
        <v>359</v>
      </c>
      <c r="C16607">
        <v>1978</v>
      </c>
      <c r="D16607" s="61" t="s">
        <v>1746</v>
      </c>
    </row>
    <row r="16608" spans="1:4" hidden="1" x14ac:dyDescent="0.25">
      <c r="A16608" s="61" t="s">
        <v>358</v>
      </c>
      <c r="B16608" s="61" t="s">
        <v>359</v>
      </c>
      <c r="C16608">
        <v>1979</v>
      </c>
      <c r="D16608" s="61" t="s">
        <v>1746</v>
      </c>
    </row>
    <row r="16609" spans="1:4" hidden="1" x14ac:dyDescent="0.25">
      <c r="A16609" s="61" t="s">
        <v>358</v>
      </c>
      <c r="B16609" s="61" t="s">
        <v>359</v>
      </c>
      <c r="C16609">
        <v>1980</v>
      </c>
      <c r="D16609" s="61" t="s">
        <v>2541</v>
      </c>
    </row>
    <row r="16610" spans="1:4" hidden="1" x14ac:dyDescent="0.25">
      <c r="A16610" s="61" t="s">
        <v>358</v>
      </c>
      <c r="B16610" s="61" t="s">
        <v>359</v>
      </c>
      <c r="C16610">
        <v>1981</v>
      </c>
      <c r="D16610" s="61" t="s">
        <v>2541</v>
      </c>
    </row>
    <row r="16611" spans="1:4" hidden="1" x14ac:dyDescent="0.25">
      <c r="A16611" s="61" t="s">
        <v>358</v>
      </c>
      <c r="B16611" s="61" t="s">
        <v>359</v>
      </c>
      <c r="C16611">
        <v>1982</v>
      </c>
      <c r="D16611" s="61" t="s">
        <v>1697</v>
      </c>
    </row>
    <row r="16612" spans="1:4" hidden="1" x14ac:dyDescent="0.25">
      <c r="A16612" s="61" t="s">
        <v>358</v>
      </c>
      <c r="B16612" s="61" t="s">
        <v>359</v>
      </c>
      <c r="C16612">
        <v>1983</v>
      </c>
      <c r="D16612" s="61" t="s">
        <v>536</v>
      </c>
    </row>
    <row r="16613" spans="1:4" hidden="1" x14ac:dyDescent="0.25">
      <c r="A16613" s="61" t="s">
        <v>358</v>
      </c>
      <c r="B16613" s="61" t="s">
        <v>359</v>
      </c>
      <c r="C16613">
        <v>1984</v>
      </c>
      <c r="D16613" s="61" t="s">
        <v>536</v>
      </c>
    </row>
    <row r="16614" spans="1:4" hidden="1" x14ac:dyDescent="0.25">
      <c r="A16614" s="61" t="s">
        <v>358</v>
      </c>
      <c r="B16614" s="61" t="s">
        <v>359</v>
      </c>
      <c r="C16614">
        <v>1985</v>
      </c>
      <c r="D16614" s="61" t="s">
        <v>536</v>
      </c>
    </row>
    <row r="16615" spans="1:4" hidden="1" x14ac:dyDescent="0.25">
      <c r="A16615" s="61" t="s">
        <v>358</v>
      </c>
      <c r="B16615" s="61" t="s">
        <v>359</v>
      </c>
      <c r="C16615">
        <v>1986</v>
      </c>
      <c r="D16615" s="61" t="s">
        <v>1817</v>
      </c>
    </row>
    <row r="16616" spans="1:4" hidden="1" x14ac:dyDescent="0.25">
      <c r="A16616" s="61" t="s">
        <v>358</v>
      </c>
      <c r="B16616" s="61" t="s">
        <v>359</v>
      </c>
      <c r="C16616">
        <v>1987</v>
      </c>
      <c r="D16616" s="61" t="s">
        <v>2310</v>
      </c>
    </row>
    <row r="16617" spans="1:4" hidden="1" x14ac:dyDescent="0.25">
      <c r="A16617" s="61" t="s">
        <v>358</v>
      </c>
      <c r="B16617" s="61" t="s">
        <v>359</v>
      </c>
      <c r="C16617">
        <v>1988</v>
      </c>
      <c r="D16617" s="61" t="s">
        <v>2310</v>
      </c>
    </row>
    <row r="16618" spans="1:4" hidden="1" x14ac:dyDescent="0.25">
      <c r="A16618" s="61" t="s">
        <v>358</v>
      </c>
      <c r="B16618" s="61" t="s">
        <v>359</v>
      </c>
      <c r="C16618">
        <v>1989</v>
      </c>
      <c r="D16618" s="61" t="s">
        <v>2310</v>
      </c>
    </row>
    <row r="16619" spans="1:4" hidden="1" x14ac:dyDescent="0.25">
      <c r="A16619" s="61" t="s">
        <v>358</v>
      </c>
      <c r="B16619" s="61" t="s">
        <v>359</v>
      </c>
      <c r="C16619">
        <v>1990</v>
      </c>
      <c r="D16619" s="61" t="s">
        <v>2311</v>
      </c>
    </row>
    <row r="16620" spans="1:4" hidden="1" x14ac:dyDescent="0.25">
      <c r="A16620" s="61" t="s">
        <v>358</v>
      </c>
      <c r="B16620" s="61" t="s">
        <v>359</v>
      </c>
      <c r="C16620">
        <v>1991</v>
      </c>
      <c r="D16620" s="61" t="s">
        <v>1717</v>
      </c>
    </row>
    <row r="16621" spans="1:4" hidden="1" x14ac:dyDescent="0.25">
      <c r="A16621" s="61" t="s">
        <v>358</v>
      </c>
      <c r="B16621" s="61" t="s">
        <v>359</v>
      </c>
      <c r="C16621">
        <v>1992</v>
      </c>
      <c r="D16621" s="61" t="s">
        <v>1717</v>
      </c>
    </row>
    <row r="16622" spans="1:4" hidden="1" x14ac:dyDescent="0.25">
      <c r="A16622" s="61" t="s">
        <v>358</v>
      </c>
      <c r="B16622" s="61" t="s">
        <v>359</v>
      </c>
      <c r="C16622">
        <v>1993</v>
      </c>
      <c r="D16622" s="61" t="s">
        <v>2403</v>
      </c>
    </row>
    <row r="16623" spans="1:4" hidden="1" x14ac:dyDescent="0.25">
      <c r="A16623" s="61" t="s">
        <v>358</v>
      </c>
      <c r="B16623" s="61" t="s">
        <v>359</v>
      </c>
      <c r="C16623">
        <v>1994</v>
      </c>
      <c r="D16623" s="61" t="s">
        <v>1840</v>
      </c>
    </row>
    <row r="16624" spans="1:4" hidden="1" x14ac:dyDescent="0.25">
      <c r="A16624" s="61" t="s">
        <v>358</v>
      </c>
      <c r="B16624" s="61" t="s">
        <v>359</v>
      </c>
      <c r="C16624">
        <v>1995</v>
      </c>
      <c r="D16624" s="61" t="s">
        <v>2138</v>
      </c>
    </row>
    <row r="16625" spans="1:4" hidden="1" x14ac:dyDescent="0.25">
      <c r="A16625" s="61" t="s">
        <v>358</v>
      </c>
      <c r="B16625" s="61" t="s">
        <v>359</v>
      </c>
      <c r="C16625">
        <v>1996</v>
      </c>
      <c r="D16625" s="61" t="s">
        <v>2392</v>
      </c>
    </row>
    <row r="16626" spans="1:4" hidden="1" x14ac:dyDescent="0.25">
      <c r="A16626" s="61" t="s">
        <v>358</v>
      </c>
      <c r="B16626" s="61" t="s">
        <v>359</v>
      </c>
      <c r="C16626">
        <v>1997</v>
      </c>
      <c r="D16626" s="61" t="s">
        <v>2392</v>
      </c>
    </row>
    <row r="16627" spans="1:4" hidden="1" x14ac:dyDescent="0.25">
      <c r="A16627" s="61" t="s">
        <v>358</v>
      </c>
      <c r="B16627" s="61" t="s">
        <v>359</v>
      </c>
      <c r="C16627">
        <v>1998</v>
      </c>
      <c r="D16627" s="61" t="s">
        <v>2214</v>
      </c>
    </row>
    <row r="16628" spans="1:4" hidden="1" x14ac:dyDescent="0.25">
      <c r="A16628" s="61" t="s">
        <v>358</v>
      </c>
      <c r="B16628" s="61" t="s">
        <v>359</v>
      </c>
      <c r="C16628">
        <v>1999</v>
      </c>
      <c r="D16628" s="61" t="s">
        <v>2214</v>
      </c>
    </row>
    <row r="16629" spans="1:4" hidden="1" x14ac:dyDescent="0.25">
      <c r="A16629" s="61" t="s">
        <v>358</v>
      </c>
      <c r="B16629" s="61" t="s">
        <v>359</v>
      </c>
      <c r="C16629">
        <v>2000</v>
      </c>
      <c r="D16629" s="61" t="s">
        <v>2257</v>
      </c>
    </row>
    <row r="16630" spans="1:4" hidden="1" x14ac:dyDescent="0.25">
      <c r="A16630" s="61" t="s">
        <v>358</v>
      </c>
      <c r="B16630" s="61" t="s">
        <v>359</v>
      </c>
      <c r="C16630">
        <v>2001</v>
      </c>
      <c r="D16630" s="61" t="s">
        <v>2257</v>
      </c>
    </row>
    <row r="16631" spans="1:4" hidden="1" x14ac:dyDescent="0.25">
      <c r="A16631" s="61" t="s">
        <v>358</v>
      </c>
      <c r="B16631" s="61" t="s">
        <v>359</v>
      </c>
      <c r="C16631">
        <v>2002</v>
      </c>
      <c r="D16631" s="61" t="s">
        <v>2512</v>
      </c>
    </row>
    <row r="16632" spans="1:4" hidden="1" x14ac:dyDescent="0.25">
      <c r="A16632" s="61" t="s">
        <v>358</v>
      </c>
      <c r="B16632" s="61" t="s">
        <v>359</v>
      </c>
      <c r="C16632">
        <v>2003</v>
      </c>
      <c r="D16632" s="61" t="s">
        <v>2914</v>
      </c>
    </row>
    <row r="16633" spans="1:4" hidden="1" x14ac:dyDescent="0.25">
      <c r="A16633" s="61" t="s">
        <v>358</v>
      </c>
      <c r="B16633" s="61" t="s">
        <v>359</v>
      </c>
      <c r="C16633">
        <v>2004</v>
      </c>
      <c r="D16633" s="61" t="s">
        <v>2914</v>
      </c>
    </row>
    <row r="16634" spans="1:4" hidden="1" x14ac:dyDescent="0.25">
      <c r="A16634" s="61" t="s">
        <v>358</v>
      </c>
      <c r="B16634" s="61" t="s">
        <v>359</v>
      </c>
      <c r="C16634">
        <v>2005</v>
      </c>
      <c r="D16634" s="61" t="s">
        <v>2922</v>
      </c>
    </row>
    <row r="16635" spans="1:4" hidden="1" x14ac:dyDescent="0.25">
      <c r="A16635" s="61" t="s">
        <v>358</v>
      </c>
      <c r="B16635" s="61" t="s">
        <v>359</v>
      </c>
      <c r="C16635">
        <v>2006</v>
      </c>
      <c r="D16635" s="61" t="s">
        <v>2922</v>
      </c>
    </row>
    <row r="16636" spans="1:4" hidden="1" x14ac:dyDescent="0.25">
      <c r="A16636" s="61" t="s">
        <v>358</v>
      </c>
      <c r="B16636" s="61" t="s">
        <v>359</v>
      </c>
      <c r="C16636">
        <v>2007</v>
      </c>
      <c r="D16636" s="61" t="s">
        <v>2922</v>
      </c>
    </row>
    <row r="16637" spans="1:4" hidden="1" x14ac:dyDescent="0.25">
      <c r="A16637" s="61" t="s">
        <v>358</v>
      </c>
      <c r="B16637" s="61" t="s">
        <v>359</v>
      </c>
      <c r="C16637">
        <v>2008</v>
      </c>
      <c r="D16637" s="61" t="s">
        <v>2356</v>
      </c>
    </row>
    <row r="16638" spans="1:4" hidden="1" x14ac:dyDescent="0.25">
      <c r="A16638" s="61" t="s">
        <v>358</v>
      </c>
      <c r="B16638" s="61" t="s">
        <v>359</v>
      </c>
      <c r="C16638">
        <v>2009</v>
      </c>
      <c r="D16638" s="61" t="s">
        <v>2356</v>
      </c>
    </row>
    <row r="16639" spans="1:4" hidden="1" x14ac:dyDescent="0.25">
      <c r="A16639" s="61" t="s">
        <v>358</v>
      </c>
      <c r="B16639" s="61" t="s">
        <v>359</v>
      </c>
      <c r="C16639">
        <v>2010</v>
      </c>
      <c r="D16639" s="61" t="s">
        <v>2136</v>
      </c>
    </row>
    <row r="16640" spans="1:4" hidden="1" x14ac:dyDescent="0.25">
      <c r="A16640" s="61" t="s">
        <v>358</v>
      </c>
      <c r="B16640" s="61" t="s">
        <v>359</v>
      </c>
      <c r="C16640">
        <v>2011</v>
      </c>
      <c r="D16640" s="61" t="s">
        <v>2576</v>
      </c>
    </row>
    <row r="16641" spans="1:4" hidden="1" x14ac:dyDescent="0.25">
      <c r="A16641" s="61" t="s">
        <v>358</v>
      </c>
      <c r="B16641" s="61" t="s">
        <v>359</v>
      </c>
      <c r="C16641">
        <v>2012</v>
      </c>
      <c r="D16641" s="61" t="s">
        <v>2906</v>
      </c>
    </row>
    <row r="16642" spans="1:4" hidden="1" x14ac:dyDescent="0.25">
      <c r="A16642" s="61" t="s">
        <v>358</v>
      </c>
      <c r="B16642" s="61" t="s">
        <v>359</v>
      </c>
      <c r="C16642">
        <v>2013</v>
      </c>
      <c r="D16642" s="61" t="s">
        <v>1839</v>
      </c>
    </row>
    <row r="16643" spans="1:4" hidden="1" x14ac:dyDescent="0.25">
      <c r="A16643" s="61" t="s">
        <v>358</v>
      </c>
      <c r="B16643" s="61" t="s">
        <v>359</v>
      </c>
      <c r="C16643">
        <v>2014</v>
      </c>
      <c r="D16643" s="61" t="s">
        <v>2272</v>
      </c>
    </row>
    <row r="16644" spans="1:4" hidden="1" x14ac:dyDescent="0.25">
      <c r="A16644" s="61" t="s">
        <v>358</v>
      </c>
      <c r="B16644" s="61" t="s">
        <v>359</v>
      </c>
      <c r="C16644">
        <v>2015</v>
      </c>
      <c r="D16644" s="61" t="s">
        <v>2922</v>
      </c>
    </row>
    <row r="16645" spans="1:4" hidden="1" x14ac:dyDescent="0.25">
      <c r="A16645" s="61" t="s">
        <v>358</v>
      </c>
      <c r="B16645" s="61" t="s">
        <v>359</v>
      </c>
      <c r="C16645">
        <v>2016</v>
      </c>
      <c r="D16645" s="61" t="s">
        <v>2270</v>
      </c>
    </row>
    <row r="16646" spans="1:4" hidden="1" x14ac:dyDescent="0.25">
      <c r="A16646" s="61" t="s">
        <v>358</v>
      </c>
      <c r="B16646" s="61" t="s">
        <v>359</v>
      </c>
      <c r="C16646">
        <v>2017</v>
      </c>
      <c r="D16646" s="61" t="s">
        <v>2950</v>
      </c>
    </row>
    <row r="16647" spans="1:4" hidden="1" x14ac:dyDescent="0.25">
      <c r="A16647" s="61" t="s">
        <v>358</v>
      </c>
      <c r="B16647" s="61" t="s">
        <v>359</v>
      </c>
      <c r="C16647">
        <v>2018</v>
      </c>
      <c r="D16647" s="61" t="s">
        <v>2220</v>
      </c>
    </row>
    <row r="16648" spans="1:4" hidden="1" x14ac:dyDescent="0.25">
      <c r="A16648" s="61" t="s">
        <v>358</v>
      </c>
      <c r="B16648" s="61" t="s">
        <v>359</v>
      </c>
      <c r="C16648">
        <v>2019</v>
      </c>
      <c r="D16648" s="61" t="s">
        <v>2953</v>
      </c>
    </row>
    <row r="16649" spans="1:4" hidden="1" x14ac:dyDescent="0.25">
      <c r="A16649" s="61" t="s">
        <v>358</v>
      </c>
      <c r="B16649" s="61" t="s">
        <v>359</v>
      </c>
      <c r="C16649">
        <v>2020</v>
      </c>
      <c r="D16649" s="61" t="s">
        <v>1838</v>
      </c>
    </row>
    <row r="16650" spans="1:4" hidden="1" x14ac:dyDescent="0.25">
      <c r="A16650" s="61" t="s">
        <v>358</v>
      </c>
      <c r="B16650" s="61" t="s">
        <v>359</v>
      </c>
      <c r="C16650">
        <v>2021</v>
      </c>
      <c r="D16650" s="61" t="s">
        <v>1811</v>
      </c>
    </row>
    <row r="16651" spans="1:4" hidden="1" x14ac:dyDescent="0.25">
      <c r="A16651" s="61" t="s">
        <v>358</v>
      </c>
      <c r="B16651" s="61" t="s">
        <v>359</v>
      </c>
      <c r="C16651">
        <v>2022</v>
      </c>
      <c r="D16651" s="61" t="s">
        <v>2880</v>
      </c>
    </row>
    <row r="16652" spans="1:4" x14ac:dyDescent="0.25">
      <c r="A16652" s="61" t="s">
        <v>358</v>
      </c>
      <c r="B16652" s="61" t="s">
        <v>359</v>
      </c>
      <c r="C16652">
        <v>2023</v>
      </c>
      <c r="D16652" s="61">
        <v>0.66800000000000004</v>
      </c>
    </row>
    <row r="16653" spans="1:4" hidden="1" x14ac:dyDescent="0.25">
      <c r="A16653" s="61" t="s">
        <v>352</v>
      </c>
      <c r="B16653" s="61" t="s">
        <v>353</v>
      </c>
      <c r="C16653">
        <v>1821</v>
      </c>
      <c r="D16653" s="61" t="s">
        <v>2403</v>
      </c>
    </row>
    <row r="16654" spans="1:4" hidden="1" x14ac:dyDescent="0.25">
      <c r="A16654" s="61" t="s">
        <v>352</v>
      </c>
      <c r="B16654" s="61" t="s">
        <v>353</v>
      </c>
      <c r="C16654">
        <v>1822</v>
      </c>
      <c r="D16654" s="61" t="s">
        <v>2403</v>
      </c>
    </row>
    <row r="16655" spans="1:4" hidden="1" x14ac:dyDescent="0.25">
      <c r="A16655" s="61" t="s">
        <v>352</v>
      </c>
      <c r="B16655" s="61" t="s">
        <v>353</v>
      </c>
      <c r="C16655">
        <v>1823</v>
      </c>
      <c r="D16655" s="61" t="s">
        <v>2403</v>
      </c>
    </row>
    <row r="16656" spans="1:4" hidden="1" x14ac:dyDescent="0.25">
      <c r="A16656" s="61" t="s">
        <v>352</v>
      </c>
      <c r="B16656" s="61" t="s">
        <v>353</v>
      </c>
      <c r="C16656">
        <v>1824</v>
      </c>
      <c r="D16656" s="61" t="s">
        <v>2403</v>
      </c>
    </row>
    <row r="16657" spans="1:4" hidden="1" x14ac:dyDescent="0.25">
      <c r="A16657" s="61" t="s">
        <v>352</v>
      </c>
      <c r="B16657" s="61" t="s">
        <v>353</v>
      </c>
      <c r="C16657">
        <v>1825</v>
      </c>
      <c r="D16657" s="61" t="s">
        <v>2403</v>
      </c>
    </row>
    <row r="16658" spans="1:4" hidden="1" x14ac:dyDescent="0.25">
      <c r="A16658" s="61" t="s">
        <v>352</v>
      </c>
      <c r="B16658" s="61" t="s">
        <v>353</v>
      </c>
      <c r="C16658">
        <v>1826</v>
      </c>
      <c r="D16658" s="61" t="s">
        <v>2403</v>
      </c>
    </row>
    <row r="16659" spans="1:4" hidden="1" x14ac:dyDescent="0.25">
      <c r="A16659" s="61" t="s">
        <v>352</v>
      </c>
      <c r="B16659" s="61" t="s">
        <v>353</v>
      </c>
      <c r="C16659">
        <v>1827</v>
      </c>
      <c r="D16659" s="61" t="s">
        <v>2403</v>
      </c>
    </row>
    <row r="16660" spans="1:4" hidden="1" x14ac:dyDescent="0.25">
      <c r="A16660" s="61" t="s">
        <v>352</v>
      </c>
      <c r="B16660" s="61" t="s">
        <v>353</v>
      </c>
      <c r="C16660">
        <v>1828</v>
      </c>
      <c r="D16660" s="61" t="s">
        <v>2403</v>
      </c>
    </row>
    <row r="16661" spans="1:4" hidden="1" x14ac:dyDescent="0.25">
      <c r="A16661" s="61" t="s">
        <v>352</v>
      </c>
      <c r="B16661" s="61" t="s">
        <v>353</v>
      </c>
      <c r="C16661">
        <v>1829</v>
      </c>
      <c r="D16661" s="61" t="s">
        <v>2403</v>
      </c>
    </row>
    <row r="16662" spans="1:4" hidden="1" x14ac:dyDescent="0.25">
      <c r="A16662" s="61" t="s">
        <v>352</v>
      </c>
      <c r="B16662" s="61" t="s">
        <v>353</v>
      </c>
      <c r="C16662">
        <v>1830</v>
      </c>
      <c r="D16662" s="61" t="s">
        <v>2403</v>
      </c>
    </row>
    <row r="16663" spans="1:4" hidden="1" x14ac:dyDescent="0.25">
      <c r="A16663" s="61" t="s">
        <v>352</v>
      </c>
      <c r="B16663" s="61" t="s">
        <v>353</v>
      </c>
      <c r="C16663">
        <v>1831</v>
      </c>
      <c r="D16663" s="61" t="s">
        <v>2403</v>
      </c>
    </row>
    <row r="16664" spans="1:4" hidden="1" x14ac:dyDescent="0.25">
      <c r="A16664" s="61" t="s">
        <v>352</v>
      </c>
      <c r="B16664" s="61" t="s">
        <v>353</v>
      </c>
      <c r="C16664">
        <v>1832</v>
      </c>
      <c r="D16664" s="61" t="s">
        <v>2403</v>
      </c>
    </row>
    <row r="16665" spans="1:4" hidden="1" x14ac:dyDescent="0.25">
      <c r="A16665" s="61" t="s">
        <v>352</v>
      </c>
      <c r="B16665" s="61" t="s">
        <v>353</v>
      </c>
      <c r="C16665">
        <v>1833</v>
      </c>
      <c r="D16665" s="61" t="s">
        <v>2403</v>
      </c>
    </row>
    <row r="16666" spans="1:4" hidden="1" x14ac:dyDescent="0.25">
      <c r="A16666" s="61" t="s">
        <v>352</v>
      </c>
      <c r="B16666" s="61" t="s">
        <v>353</v>
      </c>
      <c r="C16666">
        <v>1834</v>
      </c>
      <c r="D16666" s="61" t="s">
        <v>2403</v>
      </c>
    </row>
    <row r="16667" spans="1:4" hidden="1" x14ac:dyDescent="0.25">
      <c r="A16667" s="61" t="s">
        <v>352</v>
      </c>
      <c r="B16667" s="61" t="s">
        <v>353</v>
      </c>
      <c r="C16667">
        <v>1835</v>
      </c>
      <c r="D16667" s="61" t="s">
        <v>2403</v>
      </c>
    </row>
    <row r="16668" spans="1:4" hidden="1" x14ac:dyDescent="0.25">
      <c r="A16668" s="61" t="s">
        <v>352</v>
      </c>
      <c r="B16668" s="61" t="s">
        <v>353</v>
      </c>
      <c r="C16668">
        <v>1836</v>
      </c>
      <c r="D16668" s="61" t="s">
        <v>2403</v>
      </c>
    </row>
    <row r="16669" spans="1:4" hidden="1" x14ac:dyDescent="0.25">
      <c r="A16669" s="61" t="s">
        <v>352</v>
      </c>
      <c r="B16669" s="61" t="s">
        <v>353</v>
      </c>
      <c r="C16669">
        <v>1837</v>
      </c>
      <c r="D16669" s="61" t="s">
        <v>2403</v>
      </c>
    </row>
    <row r="16670" spans="1:4" hidden="1" x14ac:dyDescent="0.25">
      <c r="A16670" s="61" t="s">
        <v>352</v>
      </c>
      <c r="B16670" s="61" t="s">
        <v>353</v>
      </c>
      <c r="C16670">
        <v>1838</v>
      </c>
      <c r="D16670" s="61" t="s">
        <v>2403</v>
      </c>
    </row>
    <row r="16671" spans="1:4" hidden="1" x14ac:dyDescent="0.25">
      <c r="A16671" s="61" t="s">
        <v>352</v>
      </c>
      <c r="B16671" s="61" t="s">
        <v>353</v>
      </c>
      <c r="C16671">
        <v>1839</v>
      </c>
      <c r="D16671" s="61" t="s">
        <v>2261</v>
      </c>
    </row>
    <row r="16672" spans="1:4" hidden="1" x14ac:dyDescent="0.25">
      <c r="A16672" s="61" t="s">
        <v>352</v>
      </c>
      <c r="B16672" s="61" t="s">
        <v>353</v>
      </c>
      <c r="C16672">
        <v>1840</v>
      </c>
      <c r="D16672" s="61" t="s">
        <v>2261</v>
      </c>
    </row>
    <row r="16673" spans="1:4" hidden="1" x14ac:dyDescent="0.25">
      <c r="A16673" s="61" t="s">
        <v>352</v>
      </c>
      <c r="B16673" s="61" t="s">
        <v>353</v>
      </c>
      <c r="C16673">
        <v>1841</v>
      </c>
      <c r="D16673" s="61" t="s">
        <v>2261</v>
      </c>
    </row>
    <row r="16674" spans="1:4" hidden="1" x14ac:dyDescent="0.25">
      <c r="A16674" s="61" t="s">
        <v>352</v>
      </c>
      <c r="B16674" s="61" t="s">
        <v>353</v>
      </c>
      <c r="C16674">
        <v>1842</v>
      </c>
      <c r="D16674" s="61" t="s">
        <v>2261</v>
      </c>
    </row>
    <row r="16675" spans="1:4" hidden="1" x14ac:dyDescent="0.25">
      <c r="A16675" s="61" t="s">
        <v>352</v>
      </c>
      <c r="B16675" s="61" t="s">
        <v>353</v>
      </c>
      <c r="C16675">
        <v>1843</v>
      </c>
      <c r="D16675" s="61" t="s">
        <v>2261</v>
      </c>
    </row>
    <row r="16676" spans="1:4" hidden="1" x14ac:dyDescent="0.25">
      <c r="A16676" s="61" t="s">
        <v>352</v>
      </c>
      <c r="B16676" s="61" t="s">
        <v>353</v>
      </c>
      <c r="C16676">
        <v>1844</v>
      </c>
      <c r="D16676" s="61" t="s">
        <v>2261</v>
      </c>
    </row>
    <row r="16677" spans="1:4" hidden="1" x14ac:dyDescent="0.25">
      <c r="A16677" s="61" t="s">
        <v>352</v>
      </c>
      <c r="B16677" s="61" t="s">
        <v>353</v>
      </c>
      <c r="C16677">
        <v>1845</v>
      </c>
      <c r="D16677" s="61" t="s">
        <v>2261</v>
      </c>
    </row>
    <row r="16678" spans="1:4" hidden="1" x14ac:dyDescent="0.25">
      <c r="A16678" s="61" t="s">
        <v>352</v>
      </c>
      <c r="B16678" s="61" t="s">
        <v>353</v>
      </c>
      <c r="C16678">
        <v>1846</v>
      </c>
      <c r="D16678" s="61" t="s">
        <v>2261</v>
      </c>
    </row>
    <row r="16679" spans="1:4" hidden="1" x14ac:dyDescent="0.25">
      <c r="A16679" s="61" t="s">
        <v>352</v>
      </c>
      <c r="B16679" s="61" t="s">
        <v>353</v>
      </c>
      <c r="C16679">
        <v>1847</v>
      </c>
      <c r="D16679" s="61" t="s">
        <v>2261</v>
      </c>
    </row>
    <row r="16680" spans="1:4" hidden="1" x14ac:dyDescent="0.25">
      <c r="A16680" s="61" t="s">
        <v>352</v>
      </c>
      <c r="B16680" s="61" t="s">
        <v>353</v>
      </c>
      <c r="C16680">
        <v>1848</v>
      </c>
      <c r="D16680" s="61" t="s">
        <v>2384</v>
      </c>
    </row>
    <row r="16681" spans="1:4" hidden="1" x14ac:dyDescent="0.25">
      <c r="A16681" s="61" t="s">
        <v>352</v>
      </c>
      <c r="B16681" s="61" t="s">
        <v>353</v>
      </c>
      <c r="C16681">
        <v>1849</v>
      </c>
      <c r="D16681" s="61" t="s">
        <v>2384</v>
      </c>
    </row>
    <row r="16682" spans="1:4" hidden="1" x14ac:dyDescent="0.25">
      <c r="A16682" s="61" t="s">
        <v>352</v>
      </c>
      <c r="B16682" s="61" t="s">
        <v>353</v>
      </c>
      <c r="C16682">
        <v>1850</v>
      </c>
      <c r="D16682" s="61" t="s">
        <v>2384</v>
      </c>
    </row>
    <row r="16683" spans="1:4" hidden="1" x14ac:dyDescent="0.25">
      <c r="A16683" s="61" t="s">
        <v>352</v>
      </c>
      <c r="B16683" s="61" t="s">
        <v>353</v>
      </c>
      <c r="C16683">
        <v>1851</v>
      </c>
      <c r="D16683" s="61" t="s">
        <v>2384</v>
      </c>
    </row>
    <row r="16684" spans="1:4" hidden="1" x14ac:dyDescent="0.25">
      <c r="A16684" s="61" t="s">
        <v>352</v>
      </c>
      <c r="B16684" s="61" t="s">
        <v>353</v>
      </c>
      <c r="C16684">
        <v>1852</v>
      </c>
      <c r="D16684" s="61" t="s">
        <v>2384</v>
      </c>
    </row>
    <row r="16685" spans="1:4" hidden="1" x14ac:dyDescent="0.25">
      <c r="A16685" s="61" t="s">
        <v>352</v>
      </c>
      <c r="B16685" s="61" t="s">
        <v>353</v>
      </c>
      <c r="C16685">
        <v>1853</v>
      </c>
      <c r="D16685" s="61" t="s">
        <v>2384</v>
      </c>
    </row>
    <row r="16686" spans="1:4" hidden="1" x14ac:dyDescent="0.25">
      <c r="A16686" s="61" t="s">
        <v>352</v>
      </c>
      <c r="B16686" s="61" t="s">
        <v>353</v>
      </c>
      <c r="C16686">
        <v>1854</v>
      </c>
      <c r="D16686" s="61" t="s">
        <v>2384</v>
      </c>
    </row>
    <row r="16687" spans="1:4" hidden="1" x14ac:dyDescent="0.25">
      <c r="A16687" s="61" t="s">
        <v>352</v>
      </c>
      <c r="B16687" s="61" t="s">
        <v>353</v>
      </c>
      <c r="C16687">
        <v>1855</v>
      </c>
      <c r="D16687" s="61" t="s">
        <v>2384</v>
      </c>
    </row>
    <row r="16688" spans="1:4" hidden="1" x14ac:dyDescent="0.25">
      <c r="A16688" s="61" t="s">
        <v>352</v>
      </c>
      <c r="B16688" s="61" t="s">
        <v>353</v>
      </c>
      <c r="C16688">
        <v>1856</v>
      </c>
      <c r="D16688" s="61" t="s">
        <v>2384</v>
      </c>
    </row>
    <row r="16689" spans="1:4" hidden="1" x14ac:dyDescent="0.25">
      <c r="A16689" s="61" t="s">
        <v>352</v>
      </c>
      <c r="B16689" s="61" t="s">
        <v>353</v>
      </c>
      <c r="C16689">
        <v>1857</v>
      </c>
      <c r="D16689" s="61" t="s">
        <v>2384</v>
      </c>
    </row>
    <row r="16690" spans="1:4" hidden="1" x14ac:dyDescent="0.25">
      <c r="A16690" s="61" t="s">
        <v>352</v>
      </c>
      <c r="B16690" s="61" t="s">
        <v>353</v>
      </c>
      <c r="C16690">
        <v>1858</v>
      </c>
      <c r="D16690" s="61" t="s">
        <v>2384</v>
      </c>
    </row>
    <row r="16691" spans="1:4" hidden="1" x14ac:dyDescent="0.25">
      <c r="A16691" s="61" t="s">
        <v>352</v>
      </c>
      <c r="B16691" s="61" t="s">
        <v>353</v>
      </c>
      <c r="C16691">
        <v>1859</v>
      </c>
      <c r="D16691" s="61" t="s">
        <v>2384</v>
      </c>
    </row>
    <row r="16692" spans="1:4" hidden="1" x14ac:dyDescent="0.25">
      <c r="A16692" s="61" t="s">
        <v>352</v>
      </c>
      <c r="B16692" s="61" t="s">
        <v>353</v>
      </c>
      <c r="C16692">
        <v>1860</v>
      </c>
      <c r="D16692" s="61" t="s">
        <v>2384</v>
      </c>
    </row>
    <row r="16693" spans="1:4" hidden="1" x14ac:dyDescent="0.25">
      <c r="A16693" s="61" t="s">
        <v>352</v>
      </c>
      <c r="B16693" s="61" t="s">
        <v>353</v>
      </c>
      <c r="C16693">
        <v>1861</v>
      </c>
      <c r="D16693" s="61" t="s">
        <v>2384</v>
      </c>
    </row>
    <row r="16694" spans="1:4" hidden="1" x14ac:dyDescent="0.25">
      <c r="A16694" s="61" t="s">
        <v>352</v>
      </c>
      <c r="B16694" s="61" t="s">
        <v>353</v>
      </c>
      <c r="C16694">
        <v>1862</v>
      </c>
      <c r="D16694" s="61" t="s">
        <v>2384</v>
      </c>
    </row>
    <row r="16695" spans="1:4" hidden="1" x14ac:dyDescent="0.25">
      <c r="A16695" s="61" t="s">
        <v>352</v>
      </c>
      <c r="B16695" s="61" t="s">
        <v>353</v>
      </c>
      <c r="C16695">
        <v>1863</v>
      </c>
      <c r="D16695" s="61" t="s">
        <v>2384</v>
      </c>
    </row>
    <row r="16696" spans="1:4" hidden="1" x14ac:dyDescent="0.25">
      <c r="A16696" s="61" t="s">
        <v>352</v>
      </c>
      <c r="B16696" s="61" t="s">
        <v>353</v>
      </c>
      <c r="C16696">
        <v>1864</v>
      </c>
      <c r="D16696" s="61" t="s">
        <v>2384</v>
      </c>
    </row>
    <row r="16697" spans="1:4" hidden="1" x14ac:dyDescent="0.25">
      <c r="A16697" s="61" t="s">
        <v>352</v>
      </c>
      <c r="B16697" s="61" t="s">
        <v>353</v>
      </c>
      <c r="C16697">
        <v>1865</v>
      </c>
      <c r="D16697" s="61" t="s">
        <v>2384</v>
      </c>
    </row>
    <row r="16698" spans="1:4" hidden="1" x14ac:dyDescent="0.25">
      <c r="A16698" s="61" t="s">
        <v>352</v>
      </c>
      <c r="B16698" s="61" t="s">
        <v>353</v>
      </c>
      <c r="C16698">
        <v>1866</v>
      </c>
      <c r="D16698" s="61" t="s">
        <v>2384</v>
      </c>
    </row>
    <row r="16699" spans="1:4" hidden="1" x14ac:dyDescent="0.25">
      <c r="A16699" s="61" t="s">
        <v>352</v>
      </c>
      <c r="B16699" s="61" t="s">
        <v>353</v>
      </c>
      <c r="C16699">
        <v>1867</v>
      </c>
      <c r="D16699" s="61" t="s">
        <v>2384</v>
      </c>
    </row>
    <row r="16700" spans="1:4" hidden="1" x14ac:dyDescent="0.25">
      <c r="A16700" s="61" t="s">
        <v>352</v>
      </c>
      <c r="B16700" s="61" t="s">
        <v>353</v>
      </c>
      <c r="C16700">
        <v>1868</v>
      </c>
      <c r="D16700" s="61" t="s">
        <v>2384</v>
      </c>
    </row>
    <row r="16701" spans="1:4" hidden="1" x14ac:dyDescent="0.25">
      <c r="A16701" s="61" t="s">
        <v>352</v>
      </c>
      <c r="B16701" s="61" t="s">
        <v>353</v>
      </c>
      <c r="C16701">
        <v>1869</v>
      </c>
      <c r="D16701" s="61" t="s">
        <v>2932</v>
      </c>
    </row>
    <row r="16702" spans="1:4" hidden="1" x14ac:dyDescent="0.25">
      <c r="A16702" s="61" t="s">
        <v>352</v>
      </c>
      <c r="B16702" s="61" t="s">
        <v>353</v>
      </c>
      <c r="C16702">
        <v>1870</v>
      </c>
      <c r="D16702" s="61" t="s">
        <v>2932</v>
      </c>
    </row>
    <row r="16703" spans="1:4" hidden="1" x14ac:dyDescent="0.25">
      <c r="A16703" s="61" t="s">
        <v>352</v>
      </c>
      <c r="B16703" s="61" t="s">
        <v>353</v>
      </c>
      <c r="C16703">
        <v>1871</v>
      </c>
      <c r="D16703" s="61" t="s">
        <v>2932</v>
      </c>
    </row>
    <row r="16704" spans="1:4" hidden="1" x14ac:dyDescent="0.25">
      <c r="A16704" s="61" t="s">
        <v>352</v>
      </c>
      <c r="B16704" s="61" t="s">
        <v>353</v>
      </c>
      <c r="C16704">
        <v>1872</v>
      </c>
      <c r="D16704" s="61" t="s">
        <v>2932</v>
      </c>
    </row>
    <row r="16705" spans="1:4" hidden="1" x14ac:dyDescent="0.25">
      <c r="A16705" s="61" t="s">
        <v>352</v>
      </c>
      <c r="B16705" s="61" t="s">
        <v>353</v>
      </c>
      <c r="C16705">
        <v>1873</v>
      </c>
      <c r="D16705" s="61" t="s">
        <v>2444</v>
      </c>
    </row>
    <row r="16706" spans="1:4" hidden="1" x14ac:dyDescent="0.25">
      <c r="A16706" s="61" t="s">
        <v>352</v>
      </c>
      <c r="B16706" s="61" t="s">
        <v>353</v>
      </c>
      <c r="C16706">
        <v>1874</v>
      </c>
      <c r="D16706" s="61" t="s">
        <v>2444</v>
      </c>
    </row>
    <row r="16707" spans="1:4" hidden="1" x14ac:dyDescent="0.25">
      <c r="A16707" s="61" t="s">
        <v>352</v>
      </c>
      <c r="B16707" s="61" t="s">
        <v>353</v>
      </c>
      <c r="C16707">
        <v>1875</v>
      </c>
      <c r="D16707" s="61" t="s">
        <v>2444</v>
      </c>
    </row>
    <row r="16708" spans="1:4" hidden="1" x14ac:dyDescent="0.25">
      <c r="A16708" s="61" t="s">
        <v>352</v>
      </c>
      <c r="B16708" s="61" t="s">
        <v>353</v>
      </c>
      <c r="C16708">
        <v>1876</v>
      </c>
      <c r="D16708" s="61" t="s">
        <v>2444</v>
      </c>
    </row>
    <row r="16709" spans="1:4" hidden="1" x14ac:dyDescent="0.25">
      <c r="A16709" s="61" t="s">
        <v>352</v>
      </c>
      <c r="B16709" s="61" t="s">
        <v>353</v>
      </c>
      <c r="C16709">
        <v>1877</v>
      </c>
      <c r="D16709" s="61" t="s">
        <v>2444</v>
      </c>
    </row>
    <row r="16710" spans="1:4" hidden="1" x14ac:dyDescent="0.25">
      <c r="A16710" s="61" t="s">
        <v>352</v>
      </c>
      <c r="B16710" s="61" t="s">
        <v>353</v>
      </c>
      <c r="C16710">
        <v>1878</v>
      </c>
      <c r="D16710" s="61" t="s">
        <v>2444</v>
      </c>
    </row>
    <row r="16711" spans="1:4" hidden="1" x14ac:dyDescent="0.25">
      <c r="A16711" s="61" t="s">
        <v>352</v>
      </c>
      <c r="B16711" s="61" t="s">
        <v>353</v>
      </c>
      <c r="C16711">
        <v>1879</v>
      </c>
      <c r="D16711" s="61" t="s">
        <v>2444</v>
      </c>
    </row>
    <row r="16712" spans="1:4" hidden="1" x14ac:dyDescent="0.25">
      <c r="A16712" s="61" t="s">
        <v>352</v>
      </c>
      <c r="B16712" s="61" t="s">
        <v>353</v>
      </c>
      <c r="C16712">
        <v>1880</v>
      </c>
      <c r="D16712" s="61" t="s">
        <v>2444</v>
      </c>
    </row>
    <row r="16713" spans="1:4" hidden="1" x14ac:dyDescent="0.25">
      <c r="A16713" s="61" t="s">
        <v>352</v>
      </c>
      <c r="B16713" s="61" t="s">
        <v>353</v>
      </c>
      <c r="C16713">
        <v>1881</v>
      </c>
      <c r="D16713" s="61" t="s">
        <v>2444</v>
      </c>
    </row>
    <row r="16714" spans="1:4" hidden="1" x14ac:dyDescent="0.25">
      <c r="A16714" s="61" t="s">
        <v>352</v>
      </c>
      <c r="B16714" s="61" t="s">
        <v>353</v>
      </c>
      <c r="C16714">
        <v>1882</v>
      </c>
      <c r="D16714" s="61" t="s">
        <v>2444</v>
      </c>
    </row>
    <row r="16715" spans="1:4" hidden="1" x14ac:dyDescent="0.25">
      <c r="A16715" s="61" t="s">
        <v>352</v>
      </c>
      <c r="B16715" s="61" t="s">
        <v>353</v>
      </c>
      <c r="C16715">
        <v>1883</v>
      </c>
      <c r="D16715" s="61" t="s">
        <v>2444</v>
      </c>
    </row>
    <row r="16716" spans="1:4" hidden="1" x14ac:dyDescent="0.25">
      <c r="A16716" s="61" t="s">
        <v>352</v>
      </c>
      <c r="B16716" s="61" t="s">
        <v>353</v>
      </c>
      <c r="C16716">
        <v>1884</v>
      </c>
      <c r="D16716" s="61" t="s">
        <v>2444</v>
      </c>
    </row>
    <row r="16717" spans="1:4" hidden="1" x14ac:dyDescent="0.25">
      <c r="A16717" s="61" t="s">
        <v>352</v>
      </c>
      <c r="B16717" s="61" t="s">
        <v>353</v>
      </c>
      <c r="C16717">
        <v>1885</v>
      </c>
      <c r="D16717" s="61" t="s">
        <v>2444</v>
      </c>
    </row>
    <row r="16718" spans="1:4" hidden="1" x14ac:dyDescent="0.25">
      <c r="A16718" s="61" t="s">
        <v>352</v>
      </c>
      <c r="B16718" s="61" t="s">
        <v>353</v>
      </c>
      <c r="C16718">
        <v>1886</v>
      </c>
      <c r="D16718" s="61" t="s">
        <v>2444</v>
      </c>
    </row>
    <row r="16719" spans="1:4" hidden="1" x14ac:dyDescent="0.25">
      <c r="A16719" s="61" t="s">
        <v>352</v>
      </c>
      <c r="B16719" s="61" t="s">
        <v>353</v>
      </c>
      <c r="C16719">
        <v>1887</v>
      </c>
      <c r="D16719" s="61" t="s">
        <v>2444</v>
      </c>
    </row>
    <row r="16720" spans="1:4" hidden="1" x14ac:dyDescent="0.25">
      <c r="A16720" s="61" t="s">
        <v>352</v>
      </c>
      <c r="B16720" s="61" t="s">
        <v>353</v>
      </c>
      <c r="C16720">
        <v>1888</v>
      </c>
      <c r="D16720" s="61" t="s">
        <v>2444</v>
      </c>
    </row>
    <row r="16721" spans="1:4" hidden="1" x14ac:dyDescent="0.25">
      <c r="A16721" s="61" t="s">
        <v>352</v>
      </c>
      <c r="B16721" s="61" t="s">
        <v>353</v>
      </c>
      <c r="C16721">
        <v>1889</v>
      </c>
      <c r="D16721" s="61" t="s">
        <v>2444</v>
      </c>
    </row>
    <row r="16722" spans="1:4" hidden="1" x14ac:dyDescent="0.25">
      <c r="A16722" s="61" t="s">
        <v>352</v>
      </c>
      <c r="B16722" s="61" t="s">
        <v>353</v>
      </c>
      <c r="C16722">
        <v>1890</v>
      </c>
      <c r="D16722" s="61" t="s">
        <v>2444</v>
      </c>
    </row>
    <row r="16723" spans="1:4" hidden="1" x14ac:dyDescent="0.25">
      <c r="A16723" s="61" t="s">
        <v>352</v>
      </c>
      <c r="B16723" s="61" t="s">
        <v>353</v>
      </c>
      <c r="C16723">
        <v>1891</v>
      </c>
      <c r="D16723" s="61" t="s">
        <v>2444</v>
      </c>
    </row>
    <row r="16724" spans="1:4" hidden="1" x14ac:dyDescent="0.25">
      <c r="A16724" s="61" t="s">
        <v>352</v>
      </c>
      <c r="B16724" s="61" t="s">
        <v>353</v>
      </c>
      <c r="C16724">
        <v>1892</v>
      </c>
      <c r="D16724" s="61" t="s">
        <v>2444</v>
      </c>
    </row>
    <row r="16725" spans="1:4" hidden="1" x14ac:dyDescent="0.25">
      <c r="A16725" s="61" t="s">
        <v>352</v>
      </c>
      <c r="B16725" s="61" t="s">
        <v>353</v>
      </c>
      <c r="C16725">
        <v>1893</v>
      </c>
      <c r="D16725" s="61" t="s">
        <v>2444</v>
      </c>
    </row>
    <row r="16726" spans="1:4" hidden="1" x14ac:dyDescent="0.25">
      <c r="A16726" s="61" t="s">
        <v>352</v>
      </c>
      <c r="B16726" s="61" t="s">
        <v>353</v>
      </c>
      <c r="C16726">
        <v>1894</v>
      </c>
      <c r="D16726" s="61" t="s">
        <v>2444</v>
      </c>
    </row>
    <row r="16727" spans="1:4" hidden="1" x14ac:dyDescent="0.25">
      <c r="A16727" s="61" t="s">
        <v>352</v>
      </c>
      <c r="B16727" s="61" t="s">
        <v>353</v>
      </c>
      <c r="C16727">
        <v>1895</v>
      </c>
      <c r="D16727" s="61" t="s">
        <v>2444</v>
      </c>
    </row>
    <row r="16728" spans="1:4" hidden="1" x14ac:dyDescent="0.25">
      <c r="A16728" s="61" t="s">
        <v>352</v>
      </c>
      <c r="B16728" s="61" t="s">
        <v>353</v>
      </c>
      <c r="C16728">
        <v>1896</v>
      </c>
      <c r="D16728" s="61" t="s">
        <v>2444</v>
      </c>
    </row>
    <row r="16729" spans="1:4" hidden="1" x14ac:dyDescent="0.25">
      <c r="A16729" s="61" t="s">
        <v>352</v>
      </c>
      <c r="B16729" s="61" t="s">
        <v>353</v>
      </c>
      <c r="C16729">
        <v>1897</v>
      </c>
      <c r="D16729" s="61" t="s">
        <v>2444</v>
      </c>
    </row>
    <row r="16730" spans="1:4" hidden="1" x14ac:dyDescent="0.25">
      <c r="A16730" s="61" t="s">
        <v>352</v>
      </c>
      <c r="B16730" s="61" t="s">
        <v>353</v>
      </c>
      <c r="C16730">
        <v>1898</v>
      </c>
      <c r="D16730" s="61" t="s">
        <v>2444</v>
      </c>
    </row>
    <row r="16731" spans="1:4" hidden="1" x14ac:dyDescent="0.25">
      <c r="A16731" s="61" t="s">
        <v>352</v>
      </c>
      <c r="B16731" s="61" t="s">
        <v>353</v>
      </c>
      <c r="C16731">
        <v>1899</v>
      </c>
      <c r="D16731" s="61" t="s">
        <v>2444</v>
      </c>
    </row>
    <row r="16732" spans="1:4" hidden="1" x14ac:dyDescent="0.25">
      <c r="A16732" s="61" t="s">
        <v>352</v>
      </c>
      <c r="B16732" s="61" t="s">
        <v>353</v>
      </c>
      <c r="C16732">
        <v>1900</v>
      </c>
      <c r="D16732" s="61" t="s">
        <v>2444</v>
      </c>
    </row>
    <row r="16733" spans="1:4" hidden="1" x14ac:dyDescent="0.25">
      <c r="A16733" s="61" t="s">
        <v>352</v>
      </c>
      <c r="B16733" s="61" t="s">
        <v>353</v>
      </c>
      <c r="C16733">
        <v>1901</v>
      </c>
      <c r="D16733" s="61" t="s">
        <v>2444</v>
      </c>
    </row>
    <row r="16734" spans="1:4" hidden="1" x14ac:dyDescent="0.25">
      <c r="A16734" s="61" t="s">
        <v>352</v>
      </c>
      <c r="B16734" s="61" t="s">
        <v>353</v>
      </c>
      <c r="C16734">
        <v>1902</v>
      </c>
      <c r="D16734" s="61" t="s">
        <v>2444</v>
      </c>
    </row>
    <row r="16735" spans="1:4" hidden="1" x14ac:dyDescent="0.25">
      <c r="A16735" s="61" t="s">
        <v>352</v>
      </c>
      <c r="B16735" s="61" t="s">
        <v>353</v>
      </c>
      <c r="C16735">
        <v>1903</v>
      </c>
      <c r="D16735" s="61" t="s">
        <v>2444</v>
      </c>
    </row>
    <row r="16736" spans="1:4" hidden="1" x14ac:dyDescent="0.25">
      <c r="A16736" s="61" t="s">
        <v>352</v>
      </c>
      <c r="B16736" s="61" t="s">
        <v>353</v>
      </c>
      <c r="C16736">
        <v>1904</v>
      </c>
      <c r="D16736" s="61" t="s">
        <v>2444</v>
      </c>
    </row>
    <row r="16737" spans="1:4" hidden="1" x14ac:dyDescent="0.25">
      <c r="A16737" s="61" t="s">
        <v>352</v>
      </c>
      <c r="B16737" s="61" t="s">
        <v>353</v>
      </c>
      <c r="C16737">
        <v>1905</v>
      </c>
      <c r="D16737" s="61" t="s">
        <v>2444</v>
      </c>
    </row>
    <row r="16738" spans="1:4" hidden="1" x14ac:dyDescent="0.25">
      <c r="A16738" s="61" t="s">
        <v>352</v>
      </c>
      <c r="B16738" s="61" t="s">
        <v>353</v>
      </c>
      <c r="C16738">
        <v>1906</v>
      </c>
      <c r="D16738" s="61" t="s">
        <v>2444</v>
      </c>
    </row>
    <row r="16739" spans="1:4" hidden="1" x14ac:dyDescent="0.25">
      <c r="A16739" s="61" t="s">
        <v>352</v>
      </c>
      <c r="B16739" s="61" t="s">
        <v>353</v>
      </c>
      <c r="C16739">
        <v>1907</v>
      </c>
      <c r="D16739" s="61" t="s">
        <v>2444</v>
      </c>
    </row>
    <row r="16740" spans="1:4" hidden="1" x14ac:dyDescent="0.25">
      <c r="A16740" s="61" t="s">
        <v>352</v>
      </c>
      <c r="B16740" s="61" t="s">
        <v>353</v>
      </c>
      <c r="C16740">
        <v>1908</v>
      </c>
      <c r="D16740" s="61" t="s">
        <v>2444</v>
      </c>
    </row>
    <row r="16741" spans="1:4" hidden="1" x14ac:dyDescent="0.25">
      <c r="A16741" s="61" t="s">
        <v>352</v>
      </c>
      <c r="B16741" s="61" t="s">
        <v>353</v>
      </c>
      <c r="C16741">
        <v>1909</v>
      </c>
      <c r="D16741" s="61" t="s">
        <v>2444</v>
      </c>
    </row>
    <row r="16742" spans="1:4" hidden="1" x14ac:dyDescent="0.25">
      <c r="A16742" s="61" t="s">
        <v>352</v>
      </c>
      <c r="B16742" s="61" t="s">
        <v>353</v>
      </c>
      <c r="C16742">
        <v>1910</v>
      </c>
      <c r="D16742" s="61" t="s">
        <v>2444</v>
      </c>
    </row>
    <row r="16743" spans="1:4" hidden="1" x14ac:dyDescent="0.25">
      <c r="A16743" s="61" t="s">
        <v>352</v>
      </c>
      <c r="B16743" s="61" t="s">
        <v>353</v>
      </c>
      <c r="C16743">
        <v>1911</v>
      </c>
      <c r="D16743" s="61" t="s">
        <v>2444</v>
      </c>
    </row>
    <row r="16744" spans="1:4" hidden="1" x14ac:dyDescent="0.25">
      <c r="A16744" s="61" t="s">
        <v>352</v>
      </c>
      <c r="B16744" s="61" t="s">
        <v>353</v>
      </c>
      <c r="C16744">
        <v>1912</v>
      </c>
      <c r="D16744" s="61" t="s">
        <v>2444</v>
      </c>
    </row>
    <row r="16745" spans="1:4" hidden="1" x14ac:dyDescent="0.25">
      <c r="A16745" s="61" t="s">
        <v>352</v>
      </c>
      <c r="B16745" s="61" t="s">
        <v>353</v>
      </c>
      <c r="C16745">
        <v>1913</v>
      </c>
      <c r="D16745" s="61" t="s">
        <v>2444</v>
      </c>
    </row>
    <row r="16746" spans="1:4" hidden="1" x14ac:dyDescent="0.25">
      <c r="A16746" s="61" t="s">
        <v>352</v>
      </c>
      <c r="B16746" s="61" t="s">
        <v>353</v>
      </c>
      <c r="C16746">
        <v>1914</v>
      </c>
      <c r="D16746" s="61" t="s">
        <v>2444</v>
      </c>
    </row>
    <row r="16747" spans="1:4" hidden="1" x14ac:dyDescent="0.25">
      <c r="A16747" s="61" t="s">
        <v>352</v>
      </c>
      <c r="B16747" s="61" t="s">
        <v>353</v>
      </c>
      <c r="C16747">
        <v>1915</v>
      </c>
      <c r="D16747" s="61" t="s">
        <v>2444</v>
      </c>
    </row>
    <row r="16748" spans="1:4" hidden="1" x14ac:dyDescent="0.25">
      <c r="A16748" s="61" t="s">
        <v>352</v>
      </c>
      <c r="B16748" s="61" t="s">
        <v>353</v>
      </c>
      <c r="C16748">
        <v>1916</v>
      </c>
      <c r="D16748" s="61" t="s">
        <v>2444</v>
      </c>
    </row>
    <row r="16749" spans="1:4" hidden="1" x14ac:dyDescent="0.25">
      <c r="A16749" s="61" t="s">
        <v>352</v>
      </c>
      <c r="B16749" s="61" t="s">
        <v>353</v>
      </c>
      <c r="C16749">
        <v>1917</v>
      </c>
      <c r="D16749" s="61" t="s">
        <v>2444</v>
      </c>
    </row>
    <row r="16750" spans="1:4" hidden="1" x14ac:dyDescent="0.25">
      <c r="A16750" s="61" t="s">
        <v>352</v>
      </c>
      <c r="B16750" s="61" t="s">
        <v>353</v>
      </c>
      <c r="C16750">
        <v>1918</v>
      </c>
      <c r="D16750" s="61" t="s">
        <v>2444</v>
      </c>
    </row>
    <row r="16751" spans="1:4" hidden="1" x14ac:dyDescent="0.25">
      <c r="A16751" s="61" t="s">
        <v>352</v>
      </c>
      <c r="B16751" s="61" t="s">
        <v>353</v>
      </c>
      <c r="C16751">
        <v>1919</v>
      </c>
      <c r="D16751" s="61" t="s">
        <v>2444</v>
      </c>
    </row>
    <row r="16752" spans="1:4" hidden="1" x14ac:dyDescent="0.25">
      <c r="A16752" s="61" t="s">
        <v>352</v>
      </c>
      <c r="B16752" s="61" t="s">
        <v>353</v>
      </c>
      <c r="C16752">
        <v>1920</v>
      </c>
      <c r="D16752" s="61" t="s">
        <v>2444</v>
      </c>
    </row>
    <row r="16753" spans="1:4" hidden="1" x14ac:dyDescent="0.25">
      <c r="A16753" s="61" t="s">
        <v>352</v>
      </c>
      <c r="B16753" s="61" t="s">
        <v>353</v>
      </c>
      <c r="C16753">
        <v>1921</v>
      </c>
      <c r="D16753" s="61" t="s">
        <v>2444</v>
      </c>
    </row>
    <row r="16754" spans="1:4" hidden="1" x14ac:dyDescent="0.25">
      <c r="A16754" s="61" t="s">
        <v>352</v>
      </c>
      <c r="B16754" s="61" t="s">
        <v>353</v>
      </c>
      <c r="C16754">
        <v>1922</v>
      </c>
      <c r="D16754" s="61" t="s">
        <v>2444</v>
      </c>
    </row>
    <row r="16755" spans="1:4" hidden="1" x14ac:dyDescent="0.25">
      <c r="A16755" s="61" t="s">
        <v>352</v>
      </c>
      <c r="B16755" s="61" t="s">
        <v>353</v>
      </c>
      <c r="C16755">
        <v>1923</v>
      </c>
      <c r="D16755" s="61" t="s">
        <v>2444</v>
      </c>
    </row>
    <row r="16756" spans="1:4" hidden="1" x14ac:dyDescent="0.25">
      <c r="A16756" s="61" t="s">
        <v>352</v>
      </c>
      <c r="B16756" s="61" t="s">
        <v>353</v>
      </c>
      <c r="C16756">
        <v>1924</v>
      </c>
      <c r="D16756" s="61" t="s">
        <v>2444</v>
      </c>
    </row>
    <row r="16757" spans="1:4" hidden="1" x14ac:dyDescent="0.25">
      <c r="A16757" s="61" t="s">
        <v>352</v>
      </c>
      <c r="B16757" s="61" t="s">
        <v>353</v>
      </c>
      <c r="C16757">
        <v>1925</v>
      </c>
      <c r="D16757" s="61" t="s">
        <v>2444</v>
      </c>
    </row>
    <row r="16758" spans="1:4" hidden="1" x14ac:dyDescent="0.25">
      <c r="A16758" s="61" t="s">
        <v>352</v>
      </c>
      <c r="B16758" s="61" t="s">
        <v>353</v>
      </c>
      <c r="C16758">
        <v>1926</v>
      </c>
      <c r="D16758" s="61" t="s">
        <v>2444</v>
      </c>
    </row>
    <row r="16759" spans="1:4" hidden="1" x14ac:dyDescent="0.25">
      <c r="A16759" s="61" t="s">
        <v>352</v>
      </c>
      <c r="B16759" s="61" t="s">
        <v>353</v>
      </c>
      <c r="C16759">
        <v>1927</v>
      </c>
      <c r="D16759" s="61" t="s">
        <v>2444</v>
      </c>
    </row>
    <row r="16760" spans="1:4" hidden="1" x14ac:dyDescent="0.25">
      <c r="A16760" s="61" t="s">
        <v>352</v>
      </c>
      <c r="B16760" s="61" t="s">
        <v>353</v>
      </c>
      <c r="C16760">
        <v>1928</v>
      </c>
      <c r="D16760" s="61" t="s">
        <v>2444</v>
      </c>
    </row>
    <row r="16761" spans="1:4" hidden="1" x14ac:dyDescent="0.25">
      <c r="A16761" s="61" t="s">
        <v>352</v>
      </c>
      <c r="B16761" s="61" t="s">
        <v>353</v>
      </c>
      <c r="C16761">
        <v>1929</v>
      </c>
      <c r="D16761" s="61" t="s">
        <v>2444</v>
      </c>
    </row>
    <row r="16762" spans="1:4" hidden="1" x14ac:dyDescent="0.25">
      <c r="A16762" s="61" t="s">
        <v>352</v>
      </c>
      <c r="B16762" s="61" t="s">
        <v>353</v>
      </c>
      <c r="C16762">
        <v>1930</v>
      </c>
      <c r="D16762" s="61" t="s">
        <v>1776</v>
      </c>
    </row>
    <row r="16763" spans="1:4" hidden="1" x14ac:dyDescent="0.25">
      <c r="A16763" s="61" t="s">
        <v>352</v>
      </c>
      <c r="B16763" s="61" t="s">
        <v>353</v>
      </c>
      <c r="C16763">
        <v>1931</v>
      </c>
      <c r="D16763" s="61" t="s">
        <v>1776</v>
      </c>
    </row>
    <row r="16764" spans="1:4" hidden="1" x14ac:dyDescent="0.25">
      <c r="A16764" s="61" t="s">
        <v>352</v>
      </c>
      <c r="B16764" s="61" t="s">
        <v>353</v>
      </c>
      <c r="C16764">
        <v>1932</v>
      </c>
      <c r="D16764" s="61" t="s">
        <v>1776</v>
      </c>
    </row>
    <row r="16765" spans="1:4" hidden="1" x14ac:dyDescent="0.25">
      <c r="A16765" s="61" t="s">
        <v>352</v>
      </c>
      <c r="B16765" s="61" t="s">
        <v>353</v>
      </c>
      <c r="C16765">
        <v>1933</v>
      </c>
      <c r="D16765" s="61" t="s">
        <v>1776</v>
      </c>
    </row>
    <row r="16766" spans="1:4" hidden="1" x14ac:dyDescent="0.25">
      <c r="A16766" s="61" t="s">
        <v>352</v>
      </c>
      <c r="B16766" s="61" t="s">
        <v>353</v>
      </c>
      <c r="C16766">
        <v>1934</v>
      </c>
      <c r="D16766" s="61" t="s">
        <v>1776</v>
      </c>
    </row>
    <row r="16767" spans="1:4" hidden="1" x14ac:dyDescent="0.25">
      <c r="A16767" s="61" t="s">
        <v>352</v>
      </c>
      <c r="B16767" s="61" t="s">
        <v>353</v>
      </c>
      <c r="C16767">
        <v>1935</v>
      </c>
      <c r="D16767" s="61" t="s">
        <v>1776</v>
      </c>
    </row>
    <row r="16768" spans="1:4" hidden="1" x14ac:dyDescent="0.25">
      <c r="A16768" s="61" t="s">
        <v>352</v>
      </c>
      <c r="B16768" s="61" t="s">
        <v>353</v>
      </c>
      <c r="C16768">
        <v>1936</v>
      </c>
      <c r="D16768" s="61" t="s">
        <v>1776</v>
      </c>
    </row>
    <row r="16769" spans="1:4" hidden="1" x14ac:dyDescent="0.25">
      <c r="A16769" s="61" t="s">
        <v>352</v>
      </c>
      <c r="B16769" s="61" t="s">
        <v>353</v>
      </c>
      <c r="C16769">
        <v>1937</v>
      </c>
      <c r="D16769" s="61" t="s">
        <v>1776</v>
      </c>
    </row>
    <row r="16770" spans="1:4" hidden="1" x14ac:dyDescent="0.25">
      <c r="A16770" s="61" t="s">
        <v>352</v>
      </c>
      <c r="B16770" s="61" t="s">
        <v>353</v>
      </c>
      <c r="C16770">
        <v>1938</v>
      </c>
      <c r="D16770" s="61" t="s">
        <v>1776</v>
      </c>
    </row>
    <row r="16771" spans="1:4" hidden="1" x14ac:dyDescent="0.25">
      <c r="A16771" s="61" t="s">
        <v>352</v>
      </c>
      <c r="B16771" s="61" t="s">
        <v>353</v>
      </c>
      <c r="C16771">
        <v>1939</v>
      </c>
      <c r="D16771" s="61" t="s">
        <v>1776</v>
      </c>
    </row>
    <row r="16772" spans="1:4" hidden="1" x14ac:dyDescent="0.25">
      <c r="A16772" s="61" t="s">
        <v>352</v>
      </c>
      <c r="B16772" s="61" t="s">
        <v>353</v>
      </c>
      <c r="C16772">
        <v>1940</v>
      </c>
      <c r="D16772" s="61" t="s">
        <v>543</v>
      </c>
    </row>
    <row r="16773" spans="1:4" hidden="1" x14ac:dyDescent="0.25">
      <c r="A16773" s="61" t="s">
        <v>352</v>
      </c>
      <c r="B16773" s="61" t="s">
        <v>353</v>
      </c>
      <c r="C16773">
        <v>1941</v>
      </c>
      <c r="D16773" s="61" t="s">
        <v>543</v>
      </c>
    </row>
    <row r="16774" spans="1:4" hidden="1" x14ac:dyDescent="0.25">
      <c r="A16774" s="61" t="s">
        <v>352</v>
      </c>
      <c r="B16774" s="61" t="s">
        <v>353</v>
      </c>
      <c r="C16774">
        <v>1942</v>
      </c>
      <c r="D16774" s="61" t="s">
        <v>543</v>
      </c>
    </row>
    <row r="16775" spans="1:4" hidden="1" x14ac:dyDescent="0.25">
      <c r="A16775" s="61" t="s">
        <v>352</v>
      </c>
      <c r="B16775" s="61" t="s">
        <v>353</v>
      </c>
      <c r="C16775">
        <v>1943</v>
      </c>
      <c r="D16775" s="61" t="s">
        <v>543</v>
      </c>
    </row>
    <row r="16776" spans="1:4" hidden="1" x14ac:dyDescent="0.25">
      <c r="A16776" s="61" t="s">
        <v>352</v>
      </c>
      <c r="B16776" s="61" t="s">
        <v>353</v>
      </c>
      <c r="C16776">
        <v>1944</v>
      </c>
      <c r="D16776" s="61" t="s">
        <v>1866</v>
      </c>
    </row>
    <row r="16777" spans="1:4" hidden="1" x14ac:dyDescent="0.25">
      <c r="A16777" s="61" t="s">
        <v>352</v>
      </c>
      <c r="B16777" s="61" t="s">
        <v>353</v>
      </c>
      <c r="C16777">
        <v>1945</v>
      </c>
      <c r="D16777" s="61" t="s">
        <v>2317</v>
      </c>
    </row>
    <row r="16778" spans="1:4" hidden="1" x14ac:dyDescent="0.25">
      <c r="A16778" s="61" t="s">
        <v>352</v>
      </c>
      <c r="B16778" s="61" t="s">
        <v>353</v>
      </c>
      <c r="C16778">
        <v>1946</v>
      </c>
      <c r="D16778" s="61" t="s">
        <v>2317</v>
      </c>
    </row>
    <row r="16779" spans="1:4" hidden="1" x14ac:dyDescent="0.25">
      <c r="A16779" s="61" t="s">
        <v>352</v>
      </c>
      <c r="B16779" s="61" t="s">
        <v>353</v>
      </c>
      <c r="C16779">
        <v>1947</v>
      </c>
      <c r="D16779" s="61" t="s">
        <v>2317</v>
      </c>
    </row>
    <row r="16780" spans="1:4" hidden="1" x14ac:dyDescent="0.25">
      <c r="A16780" s="61" t="s">
        <v>352</v>
      </c>
      <c r="B16780" s="61" t="s">
        <v>353</v>
      </c>
      <c r="C16780">
        <v>1948</v>
      </c>
      <c r="D16780" s="61" t="s">
        <v>1855</v>
      </c>
    </row>
    <row r="16781" spans="1:4" hidden="1" x14ac:dyDescent="0.25">
      <c r="A16781" s="61" t="s">
        <v>352</v>
      </c>
      <c r="B16781" s="61" t="s">
        <v>353</v>
      </c>
      <c r="C16781">
        <v>1949</v>
      </c>
      <c r="D16781" s="61" t="s">
        <v>1855</v>
      </c>
    </row>
    <row r="16782" spans="1:4" hidden="1" x14ac:dyDescent="0.25">
      <c r="A16782" s="61" t="s">
        <v>352</v>
      </c>
      <c r="B16782" s="61" t="s">
        <v>353</v>
      </c>
      <c r="C16782">
        <v>1950</v>
      </c>
      <c r="D16782" s="61" t="s">
        <v>1855</v>
      </c>
    </row>
    <row r="16783" spans="1:4" hidden="1" x14ac:dyDescent="0.25">
      <c r="A16783" s="61" t="s">
        <v>352</v>
      </c>
      <c r="B16783" s="61" t="s">
        <v>353</v>
      </c>
      <c r="C16783">
        <v>1951</v>
      </c>
      <c r="D16783" s="61" t="s">
        <v>2299</v>
      </c>
    </row>
    <row r="16784" spans="1:4" hidden="1" x14ac:dyDescent="0.25">
      <c r="A16784" s="61" t="s">
        <v>352</v>
      </c>
      <c r="B16784" s="61" t="s">
        <v>353</v>
      </c>
      <c r="C16784">
        <v>1952</v>
      </c>
      <c r="D16784" s="61" t="s">
        <v>2299</v>
      </c>
    </row>
    <row r="16785" spans="1:4" hidden="1" x14ac:dyDescent="0.25">
      <c r="A16785" s="61" t="s">
        <v>352</v>
      </c>
      <c r="B16785" s="61" t="s">
        <v>353</v>
      </c>
      <c r="C16785">
        <v>1953</v>
      </c>
      <c r="D16785" s="61" t="s">
        <v>2299</v>
      </c>
    </row>
    <row r="16786" spans="1:4" hidden="1" x14ac:dyDescent="0.25">
      <c r="A16786" s="61" t="s">
        <v>352</v>
      </c>
      <c r="B16786" s="61" t="s">
        <v>353</v>
      </c>
      <c r="C16786">
        <v>1954</v>
      </c>
      <c r="D16786" s="61" t="s">
        <v>2299</v>
      </c>
    </row>
    <row r="16787" spans="1:4" hidden="1" x14ac:dyDescent="0.25">
      <c r="A16787" s="61" t="s">
        <v>352</v>
      </c>
      <c r="B16787" s="61" t="s">
        <v>353</v>
      </c>
      <c r="C16787">
        <v>1955</v>
      </c>
      <c r="D16787" s="61" t="s">
        <v>2299</v>
      </c>
    </row>
    <row r="16788" spans="1:4" hidden="1" x14ac:dyDescent="0.25">
      <c r="A16788" s="61" t="s">
        <v>352</v>
      </c>
      <c r="B16788" s="61" t="s">
        <v>353</v>
      </c>
      <c r="C16788">
        <v>1956</v>
      </c>
      <c r="D16788" s="61" t="s">
        <v>2299</v>
      </c>
    </row>
    <row r="16789" spans="1:4" hidden="1" x14ac:dyDescent="0.25">
      <c r="A16789" s="61" t="s">
        <v>352</v>
      </c>
      <c r="B16789" s="61" t="s">
        <v>353</v>
      </c>
      <c r="C16789">
        <v>1957</v>
      </c>
      <c r="D16789" s="61" t="s">
        <v>2299</v>
      </c>
    </row>
    <row r="16790" spans="1:4" hidden="1" x14ac:dyDescent="0.25">
      <c r="A16790" s="61" t="s">
        <v>352</v>
      </c>
      <c r="B16790" s="61" t="s">
        <v>353</v>
      </c>
      <c r="C16790">
        <v>1958</v>
      </c>
      <c r="D16790" s="61" t="s">
        <v>2299</v>
      </c>
    </row>
    <row r="16791" spans="1:4" hidden="1" x14ac:dyDescent="0.25">
      <c r="A16791" s="61" t="s">
        <v>352</v>
      </c>
      <c r="B16791" s="61" t="s">
        <v>353</v>
      </c>
      <c r="C16791">
        <v>1959</v>
      </c>
      <c r="D16791" s="61" t="s">
        <v>2299</v>
      </c>
    </row>
    <row r="16792" spans="1:4" hidden="1" x14ac:dyDescent="0.25">
      <c r="A16792" s="61" t="s">
        <v>352</v>
      </c>
      <c r="B16792" s="61" t="s">
        <v>353</v>
      </c>
      <c r="C16792">
        <v>1960</v>
      </c>
      <c r="D16792" s="61" t="s">
        <v>2299</v>
      </c>
    </row>
    <row r="16793" spans="1:4" hidden="1" x14ac:dyDescent="0.25">
      <c r="A16793" s="61" t="s">
        <v>352</v>
      </c>
      <c r="B16793" s="61" t="s">
        <v>353</v>
      </c>
      <c r="C16793">
        <v>1961</v>
      </c>
      <c r="D16793" s="61" t="s">
        <v>2299</v>
      </c>
    </row>
    <row r="16794" spans="1:4" hidden="1" x14ac:dyDescent="0.25">
      <c r="A16794" s="61" t="s">
        <v>352</v>
      </c>
      <c r="B16794" s="61" t="s">
        <v>353</v>
      </c>
      <c r="C16794">
        <v>1962</v>
      </c>
      <c r="D16794" s="61" t="s">
        <v>2299</v>
      </c>
    </row>
    <row r="16795" spans="1:4" hidden="1" x14ac:dyDescent="0.25">
      <c r="A16795" s="61" t="s">
        <v>352</v>
      </c>
      <c r="B16795" s="61" t="s">
        <v>353</v>
      </c>
      <c r="C16795">
        <v>1963</v>
      </c>
      <c r="D16795" s="61" t="s">
        <v>2299</v>
      </c>
    </row>
    <row r="16796" spans="1:4" hidden="1" x14ac:dyDescent="0.25">
      <c r="A16796" s="61" t="s">
        <v>352</v>
      </c>
      <c r="B16796" s="61" t="s">
        <v>353</v>
      </c>
      <c r="C16796">
        <v>1964</v>
      </c>
      <c r="D16796" s="61" t="s">
        <v>2299</v>
      </c>
    </row>
    <row r="16797" spans="1:4" hidden="1" x14ac:dyDescent="0.25">
      <c r="A16797" s="61" t="s">
        <v>352</v>
      </c>
      <c r="B16797" s="61" t="s">
        <v>353</v>
      </c>
      <c r="C16797">
        <v>1965</v>
      </c>
      <c r="D16797" s="61" t="s">
        <v>2299</v>
      </c>
    </row>
    <row r="16798" spans="1:4" hidden="1" x14ac:dyDescent="0.25">
      <c r="A16798" s="61" t="s">
        <v>352</v>
      </c>
      <c r="B16798" s="61" t="s">
        <v>353</v>
      </c>
      <c r="C16798">
        <v>1966</v>
      </c>
      <c r="D16798" s="61" t="s">
        <v>2299</v>
      </c>
    </row>
    <row r="16799" spans="1:4" hidden="1" x14ac:dyDescent="0.25">
      <c r="A16799" s="61" t="s">
        <v>352</v>
      </c>
      <c r="B16799" s="61" t="s">
        <v>353</v>
      </c>
      <c r="C16799">
        <v>1967</v>
      </c>
      <c r="D16799" s="61" t="s">
        <v>2299</v>
      </c>
    </row>
    <row r="16800" spans="1:4" hidden="1" x14ac:dyDescent="0.25">
      <c r="A16800" s="61" t="s">
        <v>352</v>
      </c>
      <c r="B16800" s="61" t="s">
        <v>353</v>
      </c>
      <c r="C16800">
        <v>1968</v>
      </c>
      <c r="D16800" s="61" t="s">
        <v>2299</v>
      </c>
    </row>
    <row r="16801" spans="1:4" hidden="1" x14ac:dyDescent="0.25">
      <c r="A16801" s="61" t="s">
        <v>352</v>
      </c>
      <c r="B16801" s="61" t="s">
        <v>353</v>
      </c>
      <c r="C16801">
        <v>1969</v>
      </c>
      <c r="D16801" s="61" t="s">
        <v>2299</v>
      </c>
    </row>
    <row r="16802" spans="1:4" hidden="1" x14ac:dyDescent="0.25">
      <c r="A16802" s="61" t="s">
        <v>352</v>
      </c>
      <c r="B16802" s="61" t="s">
        <v>353</v>
      </c>
      <c r="C16802">
        <v>1970</v>
      </c>
      <c r="D16802" s="61" t="s">
        <v>2299</v>
      </c>
    </row>
    <row r="16803" spans="1:4" hidden="1" x14ac:dyDescent="0.25">
      <c r="A16803" s="61" t="s">
        <v>352</v>
      </c>
      <c r="B16803" s="61" t="s">
        <v>353</v>
      </c>
      <c r="C16803">
        <v>1971</v>
      </c>
      <c r="D16803" s="61" t="s">
        <v>1530</v>
      </c>
    </row>
    <row r="16804" spans="1:4" hidden="1" x14ac:dyDescent="0.25">
      <c r="A16804" s="61" t="s">
        <v>352</v>
      </c>
      <c r="B16804" s="61" t="s">
        <v>353</v>
      </c>
      <c r="C16804">
        <v>1972</v>
      </c>
      <c r="D16804" s="61" t="s">
        <v>1530</v>
      </c>
    </row>
    <row r="16805" spans="1:4" hidden="1" x14ac:dyDescent="0.25">
      <c r="A16805" s="61" t="s">
        <v>352</v>
      </c>
      <c r="B16805" s="61" t="s">
        <v>353</v>
      </c>
      <c r="C16805">
        <v>1973</v>
      </c>
      <c r="D16805" s="61" t="s">
        <v>1530</v>
      </c>
    </row>
    <row r="16806" spans="1:4" hidden="1" x14ac:dyDescent="0.25">
      <c r="A16806" s="61" t="s">
        <v>352</v>
      </c>
      <c r="B16806" s="61" t="s">
        <v>353</v>
      </c>
      <c r="C16806">
        <v>1974</v>
      </c>
      <c r="D16806" s="61" t="s">
        <v>1530</v>
      </c>
    </row>
    <row r="16807" spans="1:4" hidden="1" x14ac:dyDescent="0.25">
      <c r="A16807" s="61" t="s">
        <v>352</v>
      </c>
      <c r="B16807" s="61" t="s">
        <v>353</v>
      </c>
      <c r="C16807">
        <v>1975</v>
      </c>
      <c r="D16807" s="61" t="s">
        <v>1530</v>
      </c>
    </row>
    <row r="16808" spans="1:4" hidden="1" x14ac:dyDescent="0.25">
      <c r="A16808" s="61" t="s">
        <v>352</v>
      </c>
      <c r="B16808" s="61" t="s">
        <v>353</v>
      </c>
      <c r="C16808">
        <v>1976</v>
      </c>
      <c r="D16808" s="61" t="s">
        <v>1530</v>
      </c>
    </row>
    <row r="16809" spans="1:4" hidden="1" x14ac:dyDescent="0.25">
      <c r="A16809" s="61" t="s">
        <v>352</v>
      </c>
      <c r="B16809" s="61" t="s">
        <v>353</v>
      </c>
      <c r="C16809">
        <v>1977</v>
      </c>
      <c r="D16809" s="61" t="s">
        <v>1530</v>
      </c>
    </row>
    <row r="16810" spans="1:4" hidden="1" x14ac:dyDescent="0.25">
      <c r="A16810" s="61" t="s">
        <v>352</v>
      </c>
      <c r="B16810" s="61" t="s">
        <v>353</v>
      </c>
      <c r="C16810">
        <v>1978</v>
      </c>
      <c r="D16810" s="61" t="s">
        <v>1530</v>
      </c>
    </row>
    <row r="16811" spans="1:4" hidden="1" x14ac:dyDescent="0.25">
      <c r="A16811" s="61" t="s">
        <v>352</v>
      </c>
      <c r="B16811" s="61" t="s">
        <v>353</v>
      </c>
      <c r="C16811">
        <v>1979</v>
      </c>
      <c r="D16811" s="61" t="s">
        <v>1766</v>
      </c>
    </row>
    <row r="16812" spans="1:4" hidden="1" x14ac:dyDescent="0.25">
      <c r="A16812" s="61" t="s">
        <v>352</v>
      </c>
      <c r="B16812" s="61" t="s">
        <v>353</v>
      </c>
      <c r="C16812">
        <v>1980</v>
      </c>
      <c r="D16812" s="61" t="s">
        <v>2461</v>
      </c>
    </row>
    <row r="16813" spans="1:4" hidden="1" x14ac:dyDescent="0.25">
      <c r="A16813" s="61" t="s">
        <v>352</v>
      </c>
      <c r="B16813" s="61" t="s">
        <v>353</v>
      </c>
      <c r="C16813">
        <v>1981</v>
      </c>
      <c r="D16813" s="61" t="s">
        <v>2460</v>
      </c>
    </row>
    <row r="16814" spans="1:4" hidden="1" x14ac:dyDescent="0.25">
      <c r="A16814" s="61" t="s">
        <v>352</v>
      </c>
      <c r="B16814" s="61" t="s">
        <v>353</v>
      </c>
      <c r="C16814">
        <v>1982</v>
      </c>
      <c r="D16814" s="61" t="s">
        <v>2460</v>
      </c>
    </row>
    <row r="16815" spans="1:4" hidden="1" x14ac:dyDescent="0.25">
      <c r="A16815" s="61" t="s">
        <v>352</v>
      </c>
      <c r="B16815" s="61" t="s">
        <v>353</v>
      </c>
      <c r="C16815">
        <v>1983</v>
      </c>
      <c r="D16815" s="61" t="s">
        <v>2460</v>
      </c>
    </row>
    <row r="16816" spans="1:4" hidden="1" x14ac:dyDescent="0.25">
      <c r="A16816" s="61" t="s">
        <v>352</v>
      </c>
      <c r="B16816" s="61" t="s">
        <v>353</v>
      </c>
      <c r="C16816">
        <v>1984</v>
      </c>
      <c r="D16816" s="61" t="s">
        <v>2460</v>
      </c>
    </row>
    <row r="16817" spans="1:4" hidden="1" x14ac:dyDescent="0.25">
      <c r="A16817" s="61" t="s">
        <v>352</v>
      </c>
      <c r="B16817" s="61" t="s">
        <v>353</v>
      </c>
      <c r="C16817">
        <v>1985</v>
      </c>
      <c r="D16817" s="61" t="s">
        <v>2150</v>
      </c>
    </row>
    <row r="16818" spans="1:4" hidden="1" x14ac:dyDescent="0.25">
      <c r="A16818" s="61" t="s">
        <v>352</v>
      </c>
      <c r="B16818" s="61" t="s">
        <v>353</v>
      </c>
      <c r="C16818">
        <v>1986</v>
      </c>
      <c r="D16818" s="61" t="s">
        <v>1847</v>
      </c>
    </row>
    <row r="16819" spans="1:4" hidden="1" x14ac:dyDescent="0.25">
      <c r="A16819" s="61" t="s">
        <v>352</v>
      </c>
      <c r="B16819" s="61" t="s">
        <v>353</v>
      </c>
      <c r="C16819">
        <v>1987</v>
      </c>
      <c r="D16819" s="61" t="s">
        <v>1847</v>
      </c>
    </row>
    <row r="16820" spans="1:4" hidden="1" x14ac:dyDescent="0.25">
      <c r="A16820" s="61" t="s">
        <v>352</v>
      </c>
      <c r="B16820" s="61" t="s">
        <v>353</v>
      </c>
      <c r="C16820">
        <v>1988</v>
      </c>
      <c r="D16820" s="61" t="s">
        <v>1847</v>
      </c>
    </row>
    <row r="16821" spans="1:4" hidden="1" x14ac:dyDescent="0.25">
      <c r="A16821" s="61" t="s">
        <v>352</v>
      </c>
      <c r="B16821" s="61" t="s">
        <v>353</v>
      </c>
      <c r="C16821">
        <v>1989</v>
      </c>
      <c r="D16821" s="61" t="s">
        <v>2463</v>
      </c>
    </row>
    <row r="16822" spans="1:4" hidden="1" x14ac:dyDescent="0.25">
      <c r="A16822" s="61" t="s">
        <v>352</v>
      </c>
      <c r="B16822" s="61" t="s">
        <v>353</v>
      </c>
      <c r="C16822">
        <v>1990</v>
      </c>
      <c r="D16822" s="61" t="s">
        <v>2625</v>
      </c>
    </row>
    <row r="16823" spans="1:4" hidden="1" x14ac:dyDescent="0.25">
      <c r="A16823" s="61" t="s">
        <v>352</v>
      </c>
      <c r="B16823" s="61" t="s">
        <v>353</v>
      </c>
      <c r="C16823">
        <v>1991</v>
      </c>
      <c r="D16823" s="61" t="s">
        <v>2433</v>
      </c>
    </row>
    <row r="16824" spans="1:4" hidden="1" x14ac:dyDescent="0.25">
      <c r="A16824" s="61" t="s">
        <v>352</v>
      </c>
      <c r="B16824" s="61" t="s">
        <v>353</v>
      </c>
      <c r="C16824">
        <v>1992</v>
      </c>
      <c r="D16824" s="61" t="s">
        <v>2433</v>
      </c>
    </row>
    <row r="16825" spans="1:4" hidden="1" x14ac:dyDescent="0.25">
      <c r="A16825" s="61" t="s">
        <v>352</v>
      </c>
      <c r="B16825" s="61" t="s">
        <v>353</v>
      </c>
      <c r="C16825">
        <v>1993</v>
      </c>
      <c r="D16825" s="61" t="s">
        <v>2433</v>
      </c>
    </row>
    <row r="16826" spans="1:4" hidden="1" x14ac:dyDescent="0.25">
      <c r="A16826" s="61" t="s">
        <v>352</v>
      </c>
      <c r="B16826" s="61" t="s">
        <v>353</v>
      </c>
      <c r="C16826">
        <v>1994</v>
      </c>
      <c r="D16826" s="61" t="s">
        <v>2591</v>
      </c>
    </row>
    <row r="16827" spans="1:4" hidden="1" x14ac:dyDescent="0.25">
      <c r="A16827" s="61" t="s">
        <v>352</v>
      </c>
      <c r="B16827" s="61" t="s">
        <v>353</v>
      </c>
      <c r="C16827">
        <v>1995</v>
      </c>
      <c r="D16827" s="61" t="s">
        <v>2534</v>
      </c>
    </row>
    <row r="16828" spans="1:4" hidden="1" x14ac:dyDescent="0.25">
      <c r="A16828" s="61" t="s">
        <v>352</v>
      </c>
      <c r="B16828" s="61" t="s">
        <v>353</v>
      </c>
      <c r="C16828">
        <v>1996</v>
      </c>
      <c r="D16828" s="61" t="s">
        <v>547</v>
      </c>
    </row>
    <row r="16829" spans="1:4" hidden="1" x14ac:dyDescent="0.25">
      <c r="A16829" s="61" t="s">
        <v>352</v>
      </c>
      <c r="B16829" s="61" t="s">
        <v>353</v>
      </c>
      <c r="C16829">
        <v>1997</v>
      </c>
      <c r="D16829" s="61" t="s">
        <v>2453</v>
      </c>
    </row>
    <row r="16830" spans="1:4" hidden="1" x14ac:dyDescent="0.25">
      <c r="A16830" s="61" t="s">
        <v>352</v>
      </c>
      <c r="B16830" s="61" t="s">
        <v>353</v>
      </c>
      <c r="C16830">
        <v>1998</v>
      </c>
      <c r="D16830" s="61" t="s">
        <v>2453</v>
      </c>
    </row>
    <row r="16831" spans="1:4" hidden="1" x14ac:dyDescent="0.25">
      <c r="A16831" s="61" t="s">
        <v>352</v>
      </c>
      <c r="B16831" s="61" t="s">
        <v>353</v>
      </c>
      <c r="C16831">
        <v>1999</v>
      </c>
      <c r="D16831" s="61" t="s">
        <v>2453</v>
      </c>
    </row>
    <row r="16832" spans="1:4" hidden="1" x14ac:dyDescent="0.25">
      <c r="A16832" s="61" t="s">
        <v>352</v>
      </c>
      <c r="B16832" s="61" t="s">
        <v>353</v>
      </c>
      <c r="C16832">
        <v>2000</v>
      </c>
      <c r="D16832" s="61" t="s">
        <v>2300</v>
      </c>
    </row>
    <row r="16833" spans="1:4" hidden="1" x14ac:dyDescent="0.25">
      <c r="A16833" s="61" t="s">
        <v>352</v>
      </c>
      <c r="B16833" s="61" t="s">
        <v>353</v>
      </c>
      <c r="C16833">
        <v>2001</v>
      </c>
      <c r="D16833" s="61" t="s">
        <v>2300</v>
      </c>
    </row>
    <row r="16834" spans="1:4" hidden="1" x14ac:dyDescent="0.25">
      <c r="A16834" s="61" t="s">
        <v>352</v>
      </c>
      <c r="B16834" s="61" t="s">
        <v>353</v>
      </c>
      <c r="C16834">
        <v>2002</v>
      </c>
      <c r="D16834" s="61" t="s">
        <v>2300</v>
      </c>
    </row>
    <row r="16835" spans="1:4" hidden="1" x14ac:dyDescent="0.25">
      <c r="A16835" s="61" t="s">
        <v>352</v>
      </c>
      <c r="B16835" s="61" t="s">
        <v>353</v>
      </c>
      <c r="C16835">
        <v>2003</v>
      </c>
      <c r="D16835" s="61" t="s">
        <v>2300</v>
      </c>
    </row>
    <row r="16836" spans="1:4" hidden="1" x14ac:dyDescent="0.25">
      <c r="A16836" s="61" t="s">
        <v>352</v>
      </c>
      <c r="B16836" s="61" t="s">
        <v>353</v>
      </c>
      <c r="C16836">
        <v>2004</v>
      </c>
      <c r="D16836" s="61" t="s">
        <v>2334</v>
      </c>
    </row>
    <row r="16837" spans="1:4" hidden="1" x14ac:dyDescent="0.25">
      <c r="A16837" s="61" t="s">
        <v>352</v>
      </c>
      <c r="B16837" s="61" t="s">
        <v>353</v>
      </c>
      <c r="C16837">
        <v>2005</v>
      </c>
      <c r="D16837" s="61" t="s">
        <v>1700</v>
      </c>
    </row>
    <row r="16838" spans="1:4" hidden="1" x14ac:dyDescent="0.25">
      <c r="A16838" s="61" t="s">
        <v>352</v>
      </c>
      <c r="B16838" s="61" t="s">
        <v>353</v>
      </c>
      <c r="C16838">
        <v>2006</v>
      </c>
      <c r="D16838" s="61" t="s">
        <v>2561</v>
      </c>
    </row>
    <row r="16839" spans="1:4" hidden="1" x14ac:dyDescent="0.25">
      <c r="A16839" s="61" t="s">
        <v>352</v>
      </c>
      <c r="B16839" s="61" t="s">
        <v>353</v>
      </c>
      <c r="C16839">
        <v>2007</v>
      </c>
      <c r="D16839" s="61" t="s">
        <v>2561</v>
      </c>
    </row>
    <row r="16840" spans="1:4" hidden="1" x14ac:dyDescent="0.25">
      <c r="A16840" s="61" t="s">
        <v>352</v>
      </c>
      <c r="B16840" s="61" t="s">
        <v>353</v>
      </c>
      <c r="C16840">
        <v>2008</v>
      </c>
      <c r="D16840" s="61" t="s">
        <v>2561</v>
      </c>
    </row>
    <row r="16841" spans="1:4" hidden="1" x14ac:dyDescent="0.25">
      <c r="A16841" s="61" t="s">
        <v>352</v>
      </c>
      <c r="B16841" s="61" t="s">
        <v>353</v>
      </c>
      <c r="C16841">
        <v>2009</v>
      </c>
      <c r="D16841" s="61" t="s">
        <v>2561</v>
      </c>
    </row>
    <row r="16842" spans="1:4" hidden="1" x14ac:dyDescent="0.25">
      <c r="A16842" s="61" t="s">
        <v>352</v>
      </c>
      <c r="B16842" s="61" t="s">
        <v>353</v>
      </c>
      <c r="C16842">
        <v>2010</v>
      </c>
      <c r="D16842" s="61" t="s">
        <v>2312</v>
      </c>
    </row>
    <row r="16843" spans="1:4" hidden="1" x14ac:dyDescent="0.25">
      <c r="A16843" s="61" t="s">
        <v>352</v>
      </c>
      <c r="B16843" s="61" t="s">
        <v>353</v>
      </c>
      <c r="C16843">
        <v>2011</v>
      </c>
      <c r="D16843" s="61" t="s">
        <v>2312</v>
      </c>
    </row>
    <row r="16844" spans="1:4" hidden="1" x14ac:dyDescent="0.25">
      <c r="A16844" s="61" t="s">
        <v>352</v>
      </c>
      <c r="B16844" s="61" t="s">
        <v>353</v>
      </c>
      <c r="C16844">
        <v>2012</v>
      </c>
      <c r="D16844" s="61" t="s">
        <v>2254</v>
      </c>
    </row>
    <row r="16845" spans="1:4" hidden="1" x14ac:dyDescent="0.25">
      <c r="A16845" s="61" t="s">
        <v>352</v>
      </c>
      <c r="B16845" s="61" t="s">
        <v>353</v>
      </c>
      <c r="C16845">
        <v>2013</v>
      </c>
      <c r="D16845" s="61" t="s">
        <v>1745</v>
      </c>
    </row>
    <row r="16846" spans="1:4" hidden="1" x14ac:dyDescent="0.25">
      <c r="A16846" s="61" t="s">
        <v>352</v>
      </c>
      <c r="B16846" s="61" t="s">
        <v>353</v>
      </c>
      <c r="C16846">
        <v>2014</v>
      </c>
      <c r="D16846" s="61" t="s">
        <v>1745</v>
      </c>
    </row>
    <row r="16847" spans="1:4" hidden="1" x14ac:dyDescent="0.25">
      <c r="A16847" s="61" t="s">
        <v>352</v>
      </c>
      <c r="B16847" s="61" t="s">
        <v>353</v>
      </c>
      <c r="C16847">
        <v>2015</v>
      </c>
      <c r="D16847" s="61" t="s">
        <v>1745</v>
      </c>
    </row>
    <row r="16848" spans="1:4" hidden="1" x14ac:dyDescent="0.25">
      <c r="A16848" s="61" t="s">
        <v>352</v>
      </c>
      <c r="B16848" s="61" t="s">
        <v>353</v>
      </c>
      <c r="C16848">
        <v>2016</v>
      </c>
      <c r="D16848" s="61" t="s">
        <v>1745</v>
      </c>
    </row>
    <row r="16849" spans="1:4" hidden="1" x14ac:dyDescent="0.25">
      <c r="A16849" s="61" t="s">
        <v>352</v>
      </c>
      <c r="B16849" s="61" t="s">
        <v>353</v>
      </c>
      <c r="C16849">
        <v>2017</v>
      </c>
      <c r="D16849" s="61" t="s">
        <v>2541</v>
      </c>
    </row>
    <row r="16850" spans="1:4" hidden="1" x14ac:dyDescent="0.25">
      <c r="A16850" s="61" t="s">
        <v>352</v>
      </c>
      <c r="B16850" s="61" t="s">
        <v>353</v>
      </c>
      <c r="C16850">
        <v>2018</v>
      </c>
      <c r="D16850" s="61" t="s">
        <v>1491</v>
      </c>
    </row>
    <row r="16851" spans="1:4" hidden="1" x14ac:dyDescent="0.25">
      <c r="A16851" s="61" t="s">
        <v>352</v>
      </c>
      <c r="B16851" s="61" t="s">
        <v>353</v>
      </c>
      <c r="C16851">
        <v>2019</v>
      </c>
      <c r="D16851" s="61" t="s">
        <v>2154</v>
      </c>
    </row>
    <row r="16852" spans="1:4" hidden="1" x14ac:dyDescent="0.25">
      <c r="A16852" s="61" t="s">
        <v>352</v>
      </c>
      <c r="B16852" s="61" t="s">
        <v>353</v>
      </c>
      <c r="C16852">
        <v>2020</v>
      </c>
      <c r="D16852" s="61" t="s">
        <v>2629</v>
      </c>
    </row>
    <row r="16853" spans="1:4" hidden="1" x14ac:dyDescent="0.25">
      <c r="A16853" s="61" t="s">
        <v>352</v>
      </c>
      <c r="B16853" s="61" t="s">
        <v>353</v>
      </c>
      <c r="C16853">
        <v>2021</v>
      </c>
      <c r="D16853" s="61" t="s">
        <v>1776</v>
      </c>
    </row>
    <row r="16854" spans="1:4" hidden="1" x14ac:dyDescent="0.25">
      <c r="A16854" s="61" t="s">
        <v>352</v>
      </c>
      <c r="B16854" s="61" t="s">
        <v>353</v>
      </c>
      <c r="C16854">
        <v>2022</v>
      </c>
      <c r="D16854" s="61" t="s">
        <v>1776</v>
      </c>
    </row>
    <row r="16855" spans="1:4" x14ac:dyDescent="0.25">
      <c r="A16855" s="61" t="s">
        <v>352</v>
      </c>
      <c r="B16855" s="61" t="s">
        <v>353</v>
      </c>
      <c r="C16855">
        <v>2023</v>
      </c>
      <c r="D16855" s="61">
        <v>0.36299999999999999</v>
      </c>
    </row>
    <row r="16856" spans="1:4" hidden="1" x14ac:dyDescent="0.25">
      <c r="A16856" s="61" t="s">
        <v>354</v>
      </c>
      <c r="B16856" s="61" t="s">
        <v>355</v>
      </c>
      <c r="C16856">
        <v>1911</v>
      </c>
      <c r="D16856" s="61" t="s">
        <v>2302</v>
      </c>
    </row>
    <row r="16857" spans="1:4" hidden="1" x14ac:dyDescent="0.25">
      <c r="A16857" s="61" t="s">
        <v>354</v>
      </c>
      <c r="B16857" s="61" t="s">
        <v>355</v>
      </c>
      <c r="C16857">
        <v>1912</v>
      </c>
      <c r="D16857" s="61" t="s">
        <v>2302</v>
      </c>
    </row>
    <row r="16858" spans="1:4" hidden="1" x14ac:dyDescent="0.25">
      <c r="A16858" s="61" t="s">
        <v>354</v>
      </c>
      <c r="B16858" s="61" t="s">
        <v>355</v>
      </c>
      <c r="C16858">
        <v>1913</v>
      </c>
      <c r="D16858" s="61" t="s">
        <v>2302</v>
      </c>
    </row>
    <row r="16859" spans="1:4" hidden="1" x14ac:dyDescent="0.25">
      <c r="A16859" s="61" t="s">
        <v>354</v>
      </c>
      <c r="B16859" s="61" t="s">
        <v>355</v>
      </c>
      <c r="C16859">
        <v>1914</v>
      </c>
      <c r="D16859" s="61" t="s">
        <v>2302</v>
      </c>
    </row>
    <row r="16860" spans="1:4" hidden="1" x14ac:dyDescent="0.25">
      <c r="A16860" s="61" t="s">
        <v>354</v>
      </c>
      <c r="B16860" s="61" t="s">
        <v>355</v>
      </c>
      <c r="C16860">
        <v>1915</v>
      </c>
      <c r="D16860" s="61" t="s">
        <v>2302</v>
      </c>
    </row>
    <row r="16861" spans="1:4" hidden="1" x14ac:dyDescent="0.25">
      <c r="A16861" s="61" t="s">
        <v>354</v>
      </c>
      <c r="B16861" s="61" t="s">
        <v>355</v>
      </c>
      <c r="C16861">
        <v>1916</v>
      </c>
      <c r="D16861" s="61" t="s">
        <v>2302</v>
      </c>
    </row>
    <row r="16862" spans="1:4" hidden="1" x14ac:dyDescent="0.25">
      <c r="A16862" s="61" t="s">
        <v>354</v>
      </c>
      <c r="B16862" s="61" t="s">
        <v>355</v>
      </c>
      <c r="C16862">
        <v>1917</v>
      </c>
      <c r="D16862" s="61" t="s">
        <v>2302</v>
      </c>
    </row>
    <row r="16863" spans="1:4" hidden="1" x14ac:dyDescent="0.25">
      <c r="A16863" s="61" t="s">
        <v>354</v>
      </c>
      <c r="B16863" s="61" t="s">
        <v>355</v>
      </c>
      <c r="C16863">
        <v>1918</v>
      </c>
      <c r="D16863" s="61" t="s">
        <v>2302</v>
      </c>
    </row>
    <row r="16864" spans="1:4" hidden="1" x14ac:dyDescent="0.25">
      <c r="A16864" s="61" t="s">
        <v>354</v>
      </c>
      <c r="B16864" s="61" t="s">
        <v>355</v>
      </c>
      <c r="C16864">
        <v>1919</v>
      </c>
      <c r="D16864" s="61" t="s">
        <v>2302</v>
      </c>
    </row>
    <row r="16865" spans="1:4" hidden="1" x14ac:dyDescent="0.25">
      <c r="A16865" s="61" t="s">
        <v>354</v>
      </c>
      <c r="B16865" s="61" t="s">
        <v>355</v>
      </c>
      <c r="C16865">
        <v>1920</v>
      </c>
      <c r="D16865" s="61" t="s">
        <v>2302</v>
      </c>
    </row>
    <row r="16866" spans="1:4" hidden="1" x14ac:dyDescent="0.25">
      <c r="A16866" s="61" t="s">
        <v>354</v>
      </c>
      <c r="B16866" s="61" t="s">
        <v>355</v>
      </c>
      <c r="C16866">
        <v>1921</v>
      </c>
      <c r="D16866" s="61" t="s">
        <v>2302</v>
      </c>
    </row>
    <row r="16867" spans="1:4" hidden="1" x14ac:dyDescent="0.25">
      <c r="A16867" s="61" t="s">
        <v>354</v>
      </c>
      <c r="B16867" s="61" t="s">
        <v>355</v>
      </c>
      <c r="C16867">
        <v>1922</v>
      </c>
      <c r="D16867" s="61" t="s">
        <v>2302</v>
      </c>
    </row>
    <row r="16868" spans="1:4" hidden="1" x14ac:dyDescent="0.25">
      <c r="A16868" s="61" t="s">
        <v>354</v>
      </c>
      <c r="B16868" s="61" t="s">
        <v>355</v>
      </c>
      <c r="C16868">
        <v>1923</v>
      </c>
      <c r="D16868" s="61" t="s">
        <v>2302</v>
      </c>
    </row>
    <row r="16869" spans="1:4" hidden="1" x14ac:dyDescent="0.25">
      <c r="A16869" s="61" t="s">
        <v>354</v>
      </c>
      <c r="B16869" s="61" t="s">
        <v>355</v>
      </c>
      <c r="C16869">
        <v>1924</v>
      </c>
      <c r="D16869" s="61" t="s">
        <v>2302</v>
      </c>
    </row>
    <row r="16870" spans="1:4" hidden="1" x14ac:dyDescent="0.25">
      <c r="A16870" s="61" t="s">
        <v>354</v>
      </c>
      <c r="B16870" s="61" t="s">
        <v>355</v>
      </c>
      <c r="C16870">
        <v>1925</v>
      </c>
      <c r="D16870" s="61" t="s">
        <v>2302</v>
      </c>
    </row>
    <row r="16871" spans="1:4" hidden="1" x14ac:dyDescent="0.25">
      <c r="A16871" s="61" t="s">
        <v>354</v>
      </c>
      <c r="B16871" s="61" t="s">
        <v>355</v>
      </c>
      <c r="C16871">
        <v>1926</v>
      </c>
      <c r="D16871" s="61" t="s">
        <v>2302</v>
      </c>
    </row>
    <row r="16872" spans="1:4" hidden="1" x14ac:dyDescent="0.25">
      <c r="A16872" s="61" t="s">
        <v>354</v>
      </c>
      <c r="B16872" s="61" t="s">
        <v>355</v>
      </c>
      <c r="C16872">
        <v>1927</v>
      </c>
      <c r="D16872" s="61" t="s">
        <v>2302</v>
      </c>
    </row>
    <row r="16873" spans="1:4" hidden="1" x14ac:dyDescent="0.25">
      <c r="A16873" s="61" t="s">
        <v>354</v>
      </c>
      <c r="B16873" s="61" t="s">
        <v>355</v>
      </c>
      <c r="C16873">
        <v>1928</v>
      </c>
      <c r="D16873" s="61" t="s">
        <v>2302</v>
      </c>
    </row>
    <row r="16874" spans="1:4" hidden="1" x14ac:dyDescent="0.25">
      <c r="A16874" s="61" t="s">
        <v>354</v>
      </c>
      <c r="B16874" s="61" t="s">
        <v>355</v>
      </c>
      <c r="C16874">
        <v>1929</v>
      </c>
      <c r="D16874" s="61" t="s">
        <v>2302</v>
      </c>
    </row>
    <row r="16875" spans="1:4" hidden="1" x14ac:dyDescent="0.25">
      <c r="A16875" s="61" t="s">
        <v>354</v>
      </c>
      <c r="B16875" s="61" t="s">
        <v>355</v>
      </c>
      <c r="C16875">
        <v>1930</v>
      </c>
      <c r="D16875" s="61" t="s">
        <v>2302</v>
      </c>
    </row>
    <row r="16876" spans="1:4" hidden="1" x14ac:dyDescent="0.25">
      <c r="A16876" s="61" t="s">
        <v>354</v>
      </c>
      <c r="B16876" s="61" t="s">
        <v>355</v>
      </c>
      <c r="C16876">
        <v>1931</v>
      </c>
      <c r="D16876" s="61" t="s">
        <v>2302</v>
      </c>
    </row>
    <row r="16877" spans="1:4" hidden="1" x14ac:dyDescent="0.25">
      <c r="A16877" s="61" t="s">
        <v>354</v>
      </c>
      <c r="B16877" s="61" t="s">
        <v>355</v>
      </c>
      <c r="C16877">
        <v>1932</v>
      </c>
      <c r="D16877" s="61" t="s">
        <v>2302</v>
      </c>
    </row>
    <row r="16878" spans="1:4" hidden="1" x14ac:dyDescent="0.25">
      <c r="A16878" s="61" t="s">
        <v>354</v>
      </c>
      <c r="B16878" s="61" t="s">
        <v>355</v>
      </c>
      <c r="C16878">
        <v>1933</v>
      </c>
      <c r="D16878" s="61" t="s">
        <v>2302</v>
      </c>
    </row>
    <row r="16879" spans="1:4" hidden="1" x14ac:dyDescent="0.25">
      <c r="A16879" s="61" t="s">
        <v>354</v>
      </c>
      <c r="B16879" s="61" t="s">
        <v>355</v>
      </c>
      <c r="C16879">
        <v>1934</v>
      </c>
      <c r="D16879" s="61" t="s">
        <v>2466</v>
      </c>
    </row>
    <row r="16880" spans="1:4" hidden="1" x14ac:dyDescent="0.25">
      <c r="A16880" s="61" t="s">
        <v>354</v>
      </c>
      <c r="B16880" s="61" t="s">
        <v>355</v>
      </c>
      <c r="C16880">
        <v>1935</v>
      </c>
      <c r="D16880" s="61" t="s">
        <v>2466</v>
      </c>
    </row>
    <row r="16881" spans="1:4" hidden="1" x14ac:dyDescent="0.25">
      <c r="A16881" s="61" t="s">
        <v>354</v>
      </c>
      <c r="B16881" s="61" t="s">
        <v>355</v>
      </c>
      <c r="C16881">
        <v>1936</v>
      </c>
      <c r="D16881" s="61" t="s">
        <v>2466</v>
      </c>
    </row>
    <row r="16882" spans="1:4" hidden="1" x14ac:dyDescent="0.25">
      <c r="A16882" s="61" t="s">
        <v>354</v>
      </c>
      <c r="B16882" s="61" t="s">
        <v>355</v>
      </c>
      <c r="C16882">
        <v>1937</v>
      </c>
      <c r="D16882" s="61" t="s">
        <v>2466</v>
      </c>
    </row>
    <row r="16883" spans="1:4" hidden="1" x14ac:dyDescent="0.25">
      <c r="A16883" s="61" t="s">
        <v>354</v>
      </c>
      <c r="B16883" s="61" t="s">
        <v>355</v>
      </c>
      <c r="C16883">
        <v>1938</v>
      </c>
      <c r="D16883" s="61" t="s">
        <v>2466</v>
      </c>
    </row>
    <row r="16884" spans="1:4" hidden="1" x14ac:dyDescent="0.25">
      <c r="A16884" s="61" t="s">
        <v>354</v>
      </c>
      <c r="B16884" s="61" t="s">
        <v>355</v>
      </c>
      <c r="C16884">
        <v>1939</v>
      </c>
      <c r="D16884" s="61" t="s">
        <v>2466</v>
      </c>
    </row>
    <row r="16885" spans="1:4" hidden="1" x14ac:dyDescent="0.25">
      <c r="A16885" s="61" t="s">
        <v>354</v>
      </c>
      <c r="B16885" s="61" t="s">
        <v>355</v>
      </c>
      <c r="C16885">
        <v>1940</v>
      </c>
      <c r="D16885" s="61" t="s">
        <v>2466</v>
      </c>
    </row>
    <row r="16886" spans="1:4" hidden="1" x14ac:dyDescent="0.25">
      <c r="A16886" s="61" t="s">
        <v>354</v>
      </c>
      <c r="B16886" s="61" t="s">
        <v>355</v>
      </c>
      <c r="C16886">
        <v>1941</v>
      </c>
      <c r="D16886" s="61" t="s">
        <v>2645</v>
      </c>
    </row>
    <row r="16887" spans="1:4" hidden="1" x14ac:dyDescent="0.25">
      <c r="A16887" s="61" t="s">
        <v>354</v>
      </c>
      <c r="B16887" s="61" t="s">
        <v>355</v>
      </c>
      <c r="C16887">
        <v>1951</v>
      </c>
      <c r="D16887" s="61" t="s">
        <v>2311</v>
      </c>
    </row>
    <row r="16888" spans="1:4" hidden="1" x14ac:dyDescent="0.25">
      <c r="A16888" s="61" t="s">
        <v>354</v>
      </c>
      <c r="B16888" s="61" t="s">
        <v>355</v>
      </c>
      <c r="C16888">
        <v>1952</v>
      </c>
      <c r="D16888" s="61" t="s">
        <v>2311</v>
      </c>
    </row>
    <row r="16889" spans="1:4" hidden="1" x14ac:dyDescent="0.25">
      <c r="A16889" s="61" t="s">
        <v>354</v>
      </c>
      <c r="B16889" s="61" t="s">
        <v>355</v>
      </c>
      <c r="C16889">
        <v>1953</v>
      </c>
      <c r="D16889" s="61" t="s">
        <v>1716</v>
      </c>
    </row>
    <row r="16890" spans="1:4" hidden="1" x14ac:dyDescent="0.25">
      <c r="A16890" s="61" t="s">
        <v>354</v>
      </c>
      <c r="B16890" s="61" t="s">
        <v>355</v>
      </c>
      <c r="C16890">
        <v>1954</v>
      </c>
      <c r="D16890" s="61" t="s">
        <v>2573</v>
      </c>
    </row>
    <row r="16891" spans="1:4" hidden="1" x14ac:dyDescent="0.25">
      <c r="A16891" s="61" t="s">
        <v>354</v>
      </c>
      <c r="B16891" s="61" t="s">
        <v>355</v>
      </c>
      <c r="C16891">
        <v>1955</v>
      </c>
      <c r="D16891" s="61" t="s">
        <v>1722</v>
      </c>
    </row>
    <row r="16892" spans="1:4" hidden="1" x14ac:dyDescent="0.25">
      <c r="A16892" s="61" t="s">
        <v>354</v>
      </c>
      <c r="B16892" s="61" t="s">
        <v>355</v>
      </c>
      <c r="C16892">
        <v>1956</v>
      </c>
      <c r="D16892" s="61" t="s">
        <v>2169</v>
      </c>
    </row>
    <row r="16893" spans="1:4" hidden="1" x14ac:dyDescent="0.25">
      <c r="A16893" s="61" t="s">
        <v>354</v>
      </c>
      <c r="B16893" s="61" t="s">
        <v>355</v>
      </c>
      <c r="C16893">
        <v>1957</v>
      </c>
      <c r="D16893" s="61" t="s">
        <v>2169</v>
      </c>
    </row>
    <row r="16894" spans="1:4" hidden="1" x14ac:dyDescent="0.25">
      <c r="A16894" s="61" t="s">
        <v>354</v>
      </c>
      <c r="B16894" s="61" t="s">
        <v>355</v>
      </c>
      <c r="C16894">
        <v>1958</v>
      </c>
      <c r="D16894" s="61" t="s">
        <v>2169</v>
      </c>
    </row>
    <row r="16895" spans="1:4" hidden="1" x14ac:dyDescent="0.25">
      <c r="A16895" s="61" t="s">
        <v>354</v>
      </c>
      <c r="B16895" s="61" t="s">
        <v>355</v>
      </c>
      <c r="C16895">
        <v>1959</v>
      </c>
      <c r="D16895" s="61" t="s">
        <v>2169</v>
      </c>
    </row>
    <row r="16896" spans="1:4" hidden="1" x14ac:dyDescent="0.25">
      <c r="A16896" s="61" t="s">
        <v>354</v>
      </c>
      <c r="B16896" s="61" t="s">
        <v>355</v>
      </c>
      <c r="C16896">
        <v>1960</v>
      </c>
      <c r="D16896" s="61" t="s">
        <v>2169</v>
      </c>
    </row>
    <row r="16897" spans="1:4" hidden="1" x14ac:dyDescent="0.25">
      <c r="A16897" s="61" t="s">
        <v>354</v>
      </c>
      <c r="B16897" s="61" t="s">
        <v>355</v>
      </c>
      <c r="C16897">
        <v>1961</v>
      </c>
      <c r="D16897" s="61" t="s">
        <v>2169</v>
      </c>
    </row>
    <row r="16898" spans="1:4" hidden="1" x14ac:dyDescent="0.25">
      <c r="A16898" s="61" t="s">
        <v>354</v>
      </c>
      <c r="B16898" s="61" t="s">
        <v>355</v>
      </c>
      <c r="C16898">
        <v>1962</v>
      </c>
      <c r="D16898" s="61" t="s">
        <v>2169</v>
      </c>
    </row>
    <row r="16899" spans="1:4" hidden="1" x14ac:dyDescent="0.25">
      <c r="A16899" s="61" t="s">
        <v>354</v>
      </c>
      <c r="B16899" s="61" t="s">
        <v>355</v>
      </c>
      <c r="C16899">
        <v>1963</v>
      </c>
      <c r="D16899" s="61" t="s">
        <v>2169</v>
      </c>
    </row>
    <row r="16900" spans="1:4" hidden="1" x14ac:dyDescent="0.25">
      <c r="A16900" s="61" t="s">
        <v>354</v>
      </c>
      <c r="B16900" s="61" t="s">
        <v>355</v>
      </c>
      <c r="C16900">
        <v>1964</v>
      </c>
      <c r="D16900" s="61" t="s">
        <v>2169</v>
      </c>
    </row>
    <row r="16901" spans="1:4" hidden="1" x14ac:dyDescent="0.25">
      <c r="A16901" s="61" t="s">
        <v>354</v>
      </c>
      <c r="B16901" s="61" t="s">
        <v>355</v>
      </c>
      <c r="C16901">
        <v>1965</v>
      </c>
      <c r="D16901" s="61" t="s">
        <v>2169</v>
      </c>
    </row>
    <row r="16902" spans="1:4" hidden="1" x14ac:dyDescent="0.25">
      <c r="A16902" s="61" t="s">
        <v>354</v>
      </c>
      <c r="B16902" s="61" t="s">
        <v>355</v>
      </c>
      <c r="C16902">
        <v>1966</v>
      </c>
      <c r="D16902" s="61" t="s">
        <v>2169</v>
      </c>
    </row>
    <row r="16903" spans="1:4" hidden="1" x14ac:dyDescent="0.25">
      <c r="A16903" s="61" t="s">
        <v>354</v>
      </c>
      <c r="B16903" s="61" t="s">
        <v>355</v>
      </c>
      <c r="C16903">
        <v>1967</v>
      </c>
      <c r="D16903" s="61" t="s">
        <v>2169</v>
      </c>
    </row>
    <row r="16904" spans="1:4" hidden="1" x14ac:dyDescent="0.25">
      <c r="A16904" s="61" t="s">
        <v>354</v>
      </c>
      <c r="B16904" s="61" t="s">
        <v>355</v>
      </c>
      <c r="C16904">
        <v>1968</v>
      </c>
      <c r="D16904" s="61" t="s">
        <v>2338</v>
      </c>
    </row>
    <row r="16905" spans="1:4" hidden="1" x14ac:dyDescent="0.25">
      <c r="A16905" s="61" t="s">
        <v>354</v>
      </c>
      <c r="B16905" s="61" t="s">
        <v>355</v>
      </c>
      <c r="C16905">
        <v>1969</v>
      </c>
      <c r="D16905" s="61" t="s">
        <v>2531</v>
      </c>
    </row>
    <row r="16906" spans="1:4" hidden="1" x14ac:dyDescent="0.25">
      <c r="A16906" s="61" t="s">
        <v>354</v>
      </c>
      <c r="B16906" s="61" t="s">
        <v>355</v>
      </c>
      <c r="C16906">
        <v>1970</v>
      </c>
      <c r="D16906" s="61" t="s">
        <v>2624</v>
      </c>
    </row>
    <row r="16907" spans="1:4" hidden="1" x14ac:dyDescent="0.25">
      <c r="A16907" s="61" t="s">
        <v>354</v>
      </c>
      <c r="B16907" s="61" t="s">
        <v>355</v>
      </c>
      <c r="C16907">
        <v>1971</v>
      </c>
      <c r="D16907" s="61" t="s">
        <v>2468</v>
      </c>
    </row>
    <row r="16908" spans="1:4" hidden="1" x14ac:dyDescent="0.25">
      <c r="A16908" s="61" t="s">
        <v>354</v>
      </c>
      <c r="B16908" s="61" t="s">
        <v>355</v>
      </c>
      <c r="C16908">
        <v>1972</v>
      </c>
      <c r="D16908" s="61" t="s">
        <v>2468</v>
      </c>
    </row>
    <row r="16909" spans="1:4" hidden="1" x14ac:dyDescent="0.25">
      <c r="A16909" s="61" t="s">
        <v>354</v>
      </c>
      <c r="B16909" s="61" t="s">
        <v>355</v>
      </c>
      <c r="C16909">
        <v>1973</v>
      </c>
      <c r="D16909" s="61" t="s">
        <v>2464</v>
      </c>
    </row>
    <row r="16910" spans="1:4" hidden="1" x14ac:dyDescent="0.25">
      <c r="A16910" s="61" t="s">
        <v>354</v>
      </c>
      <c r="B16910" s="61" t="s">
        <v>355</v>
      </c>
      <c r="C16910">
        <v>1974</v>
      </c>
      <c r="D16910" s="61" t="s">
        <v>2464</v>
      </c>
    </row>
    <row r="16911" spans="1:4" hidden="1" x14ac:dyDescent="0.25">
      <c r="A16911" s="61" t="s">
        <v>354</v>
      </c>
      <c r="B16911" s="61" t="s">
        <v>355</v>
      </c>
      <c r="C16911">
        <v>1975</v>
      </c>
      <c r="D16911" s="61" t="s">
        <v>2464</v>
      </c>
    </row>
    <row r="16912" spans="1:4" hidden="1" x14ac:dyDescent="0.25">
      <c r="A16912" s="61" t="s">
        <v>354</v>
      </c>
      <c r="B16912" s="61" t="s">
        <v>355</v>
      </c>
      <c r="C16912">
        <v>1976</v>
      </c>
      <c r="D16912" s="61" t="s">
        <v>2464</v>
      </c>
    </row>
    <row r="16913" spans="1:4" hidden="1" x14ac:dyDescent="0.25">
      <c r="A16913" s="61" t="s">
        <v>354</v>
      </c>
      <c r="B16913" s="61" t="s">
        <v>355</v>
      </c>
      <c r="C16913">
        <v>1977</v>
      </c>
      <c r="D16913" s="61" t="s">
        <v>2464</v>
      </c>
    </row>
    <row r="16914" spans="1:4" hidden="1" x14ac:dyDescent="0.25">
      <c r="A16914" s="61" t="s">
        <v>354</v>
      </c>
      <c r="B16914" s="61" t="s">
        <v>355</v>
      </c>
      <c r="C16914">
        <v>1978</v>
      </c>
      <c r="D16914" s="61" t="s">
        <v>2464</v>
      </c>
    </row>
    <row r="16915" spans="1:4" hidden="1" x14ac:dyDescent="0.25">
      <c r="A16915" s="61" t="s">
        <v>354</v>
      </c>
      <c r="B16915" s="61" t="s">
        <v>355</v>
      </c>
      <c r="C16915">
        <v>1979</v>
      </c>
      <c r="D16915" s="61" t="s">
        <v>2464</v>
      </c>
    </row>
    <row r="16916" spans="1:4" hidden="1" x14ac:dyDescent="0.25">
      <c r="A16916" s="61" t="s">
        <v>354</v>
      </c>
      <c r="B16916" s="61" t="s">
        <v>355</v>
      </c>
      <c r="C16916">
        <v>1980</v>
      </c>
      <c r="D16916" s="61" t="s">
        <v>2468</v>
      </c>
    </row>
    <row r="16917" spans="1:4" hidden="1" x14ac:dyDescent="0.25">
      <c r="A16917" s="61" t="s">
        <v>354</v>
      </c>
      <c r="B16917" s="61" t="s">
        <v>355</v>
      </c>
      <c r="C16917">
        <v>1981</v>
      </c>
      <c r="D16917" s="61" t="s">
        <v>2497</v>
      </c>
    </row>
    <row r="16918" spans="1:4" hidden="1" x14ac:dyDescent="0.25">
      <c r="A16918" s="61" t="s">
        <v>354</v>
      </c>
      <c r="B16918" s="61" t="s">
        <v>355</v>
      </c>
      <c r="C16918">
        <v>1982</v>
      </c>
      <c r="D16918" s="61" t="s">
        <v>2497</v>
      </c>
    </row>
    <row r="16919" spans="1:4" hidden="1" x14ac:dyDescent="0.25">
      <c r="A16919" s="61" t="s">
        <v>354</v>
      </c>
      <c r="B16919" s="61" t="s">
        <v>355</v>
      </c>
      <c r="C16919">
        <v>1983</v>
      </c>
      <c r="D16919" s="61" t="s">
        <v>2497</v>
      </c>
    </row>
    <row r="16920" spans="1:4" hidden="1" x14ac:dyDescent="0.25">
      <c r="A16920" s="61" t="s">
        <v>354</v>
      </c>
      <c r="B16920" s="61" t="s">
        <v>355</v>
      </c>
      <c r="C16920">
        <v>1984</v>
      </c>
      <c r="D16920" s="61" t="s">
        <v>2497</v>
      </c>
    </row>
    <row r="16921" spans="1:4" hidden="1" x14ac:dyDescent="0.25">
      <c r="A16921" s="61" t="s">
        <v>354</v>
      </c>
      <c r="B16921" s="61" t="s">
        <v>355</v>
      </c>
      <c r="C16921">
        <v>1985</v>
      </c>
      <c r="D16921" s="61" t="s">
        <v>2497</v>
      </c>
    </row>
    <row r="16922" spans="1:4" hidden="1" x14ac:dyDescent="0.25">
      <c r="A16922" s="61" t="s">
        <v>354</v>
      </c>
      <c r="B16922" s="61" t="s">
        <v>355</v>
      </c>
      <c r="C16922">
        <v>1986</v>
      </c>
      <c r="D16922" s="61" t="s">
        <v>2229</v>
      </c>
    </row>
    <row r="16923" spans="1:4" hidden="1" x14ac:dyDescent="0.25">
      <c r="A16923" s="61" t="s">
        <v>354</v>
      </c>
      <c r="B16923" s="61" t="s">
        <v>355</v>
      </c>
      <c r="C16923">
        <v>1987</v>
      </c>
      <c r="D16923" s="61" t="s">
        <v>2229</v>
      </c>
    </row>
    <row r="16924" spans="1:4" hidden="1" x14ac:dyDescent="0.25">
      <c r="A16924" s="61" t="s">
        <v>354</v>
      </c>
      <c r="B16924" s="61" t="s">
        <v>355</v>
      </c>
      <c r="C16924">
        <v>1988</v>
      </c>
      <c r="D16924" s="61" t="s">
        <v>2229</v>
      </c>
    </row>
    <row r="16925" spans="1:4" hidden="1" x14ac:dyDescent="0.25">
      <c r="A16925" s="61" t="s">
        <v>354</v>
      </c>
      <c r="B16925" s="61" t="s">
        <v>355</v>
      </c>
      <c r="C16925">
        <v>1989</v>
      </c>
      <c r="D16925" s="61" t="s">
        <v>2468</v>
      </c>
    </row>
    <row r="16926" spans="1:4" hidden="1" x14ac:dyDescent="0.25">
      <c r="A16926" s="61" t="s">
        <v>354</v>
      </c>
      <c r="B16926" s="61" t="s">
        <v>355</v>
      </c>
      <c r="C16926">
        <v>1990</v>
      </c>
      <c r="D16926" s="61" t="s">
        <v>2468</v>
      </c>
    </row>
    <row r="16927" spans="1:4" hidden="1" x14ac:dyDescent="0.25">
      <c r="A16927" s="61" t="s">
        <v>354</v>
      </c>
      <c r="B16927" s="61" t="s">
        <v>355</v>
      </c>
      <c r="C16927">
        <v>1991</v>
      </c>
      <c r="D16927" s="61" t="s">
        <v>2468</v>
      </c>
    </row>
    <row r="16928" spans="1:4" hidden="1" x14ac:dyDescent="0.25">
      <c r="A16928" s="61" t="s">
        <v>354</v>
      </c>
      <c r="B16928" s="61" t="s">
        <v>355</v>
      </c>
      <c r="C16928">
        <v>1992</v>
      </c>
      <c r="D16928" s="61" t="s">
        <v>2468</v>
      </c>
    </row>
    <row r="16929" spans="1:4" hidden="1" x14ac:dyDescent="0.25">
      <c r="A16929" s="61" t="s">
        <v>354</v>
      </c>
      <c r="B16929" s="61" t="s">
        <v>355</v>
      </c>
      <c r="C16929">
        <v>1993</v>
      </c>
      <c r="D16929" s="61" t="s">
        <v>2468</v>
      </c>
    </row>
    <row r="16930" spans="1:4" hidden="1" x14ac:dyDescent="0.25">
      <c r="A16930" s="61" t="s">
        <v>354</v>
      </c>
      <c r="B16930" s="61" t="s">
        <v>355</v>
      </c>
      <c r="C16930">
        <v>1994</v>
      </c>
      <c r="D16930" s="61" t="s">
        <v>2468</v>
      </c>
    </row>
    <row r="16931" spans="1:4" hidden="1" x14ac:dyDescent="0.25">
      <c r="A16931" s="61" t="s">
        <v>354</v>
      </c>
      <c r="B16931" s="61" t="s">
        <v>355</v>
      </c>
      <c r="C16931">
        <v>1995</v>
      </c>
      <c r="D16931" s="61" t="s">
        <v>2468</v>
      </c>
    </row>
    <row r="16932" spans="1:4" hidden="1" x14ac:dyDescent="0.25">
      <c r="A16932" s="61" t="s">
        <v>354</v>
      </c>
      <c r="B16932" s="61" t="s">
        <v>355</v>
      </c>
      <c r="C16932">
        <v>1996</v>
      </c>
      <c r="D16932" s="61" t="s">
        <v>2468</v>
      </c>
    </row>
    <row r="16933" spans="1:4" hidden="1" x14ac:dyDescent="0.25">
      <c r="A16933" s="61" t="s">
        <v>354</v>
      </c>
      <c r="B16933" s="61" t="s">
        <v>355</v>
      </c>
      <c r="C16933">
        <v>1997</v>
      </c>
      <c r="D16933" s="61" t="s">
        <v>2468</v>
      </c>
    </row>
    <row r="16934" spans="1:4" hidden="1" x14ac:dyDescent="0.25">
      <c r="A16934" s="61" t="s">
        <v>354</v>
      </c>
      <c r="B16934" s="61" t="s">
        <v>355</v>
      </c>
      <c r="C16934">
        <v>1998</v>
      </c>
      <c r="D16934" s="61" t="s">
        <v>2468</v>
      </c>
    </row>
    <row r="16935" spans="1:4" hidden="1" x14ac:dyDescent="0.25">
      <c r="A16935" s="61" t="s">
        <v>354</v>
      </c>
      <c r="B16935" s="61" t="s">
        <v>355</v>
      </c>
      <c r="C16935">
        <v>1999</v>
      </c>
      <c r="D16935" s="61" t="s">
        <v>2468</v>
      </c>
    </row>
    <row r="16936" spans="1:4" hidden="1" x14ac:dyDescent="0.25">
      <c r="A16936" s="61" t="s">
        <v>354</v>
      </c>
      <c r="B16936" s="61" t="s">
        <v>355</v>
      </c>
      <c r="C16936">
        <v>2000</v>
      </c>
      <c r="D16936" s="61" t="s">
        <v>2468</v>
      </c>
    </row>
    <row r="16937" spans="1:4" hidden="1" x14ac:dyDescent="0.25">
      <c r="A16937" s="61" t="s">
        <v>354</v>
      </c>
      <c r="B16937" s="61" t="s">
        <v>355</v>
      </c>
      <c r="C16937">
        <v>2001</v>
      </c>
      <c r="D16937" s="61" t="s">
        <v>2468</v>
      </c>
    </row>
    <row r="16938" spans="1:4" hidden="1" x14ac:dyDescent="0.25">
      <c r="A16938" s="61" t="s">
        <v>354</v>
      </c>
      <c r="B16938" s="61" t="s">
        <v>355</v>
      </c>
      <c r="C16938">
        <v>2002</v>
      </c>
      <c r="D16938" s="61" t="s">
        <v>2468</v>
      </c>
    </row>
    <row r="16939" spans="1:4" hidden="1" x14ac:dyDescent="0.25">
      <c r="A16939" s="61" t="s">
        <v>354</v>
      </c>
      <c r="B16939" s="61" t="s">
        <v>355</v>
      </c>
      <c r="C16939">
        <v>2003</v>
      </c>
      <c r="D16939" s="61" t="s">
        <v>2450</v>
      </c>
    </row>
    <row r="16940" spans="1:4" hidden="1" x14ac:dyDescent="0.25">
      <c r="A16940" s="61" t="s">
        <v>354</v>
      </c>
      <c r="B16940" s="61" t="s">
        <v>355</v>
      </c>
      <c r="C16940">
        <v>2004</v>
      </c>
      <c r="D16940" s="61" t="s">
        <v>2450</v>
      </c>
    </row>
    <row r="16941" spans="1:4" hidden="1" x14ac:dyDescent="0.25">
      <c r="A16941" s="61" t="s">
        <v>354</v>
      </c>
      <c r="B16941" s="61" t="s">
        <v>355</v>
      </c>
      <c r="C16941">
        <v>2005</v>
      </c>
      <c r="D16941" s="61" t="s">
        <v>2450</v>
      </c>
    </row>
    <row r="16942" spans="1:4" hidden="1" x14ac:dyDescent="0.25">
      <c r="A16942" s="61" t="s">
        <v>354</v>
      </c>
      <c r="B16942" s="61" t="s">
        <v>355</v>
      </c>
      <c r="C16942">
        <v>2006</v>
      </c>
      <c r="D16942" s="61" t="s">
        <v>2450</v>
      </c>
    </row>
    <row r="16943" spans="1:4" hidden="1" x14ac:dyDescent="0.25">
      <c r="A16943" s="61" t="s">
        <v>354</v>
      </c>
      <c r="B16943" s="61" t="s">
        <v>355</v>
      </c>
      <c r="C16943">
        <v>2007</v>
      </c>
      <c r="D16943" s="61" t="s">
        <v>2450</v>
      </c>
    </row>
    <row r="16944" spans="1:4" hidden="1" x14ac:dyDescent="0.25">
      <c r="A16944" s="61" t="s">
        <v>354</v>
      </c>
      <c r="B16944" s="61" t="s">
        <v>355</v>
      </c>
      <c r="C16944">
        <v>2008</v>
      </c>
      <c r="D16944" s="61" t="s">
        <v>2450</v>
      </c>
    </row>
    <row r="16945" spans="1:4" hidden="1" x14ac:dyDescent="0.25">
      <c r="A16945" s="61" t="s">
        <v>354</v>
      </c>
      <c r="B16945" s="61" t="s">
        <v>355</v>
      </c>
      <c r="C16945">
        <v>2009</v>
      </c>
      <c r="D16945" s="61" t="s">
        <v>2450</v>
      </c>
    </row>
    <row r="16946" spans="1:4" hidden="1" x14ac:dyDescent="0.25">
      <c r="A16946" s="61" t="s">
        <v>354</v>
      </c>
      <c r="B16946" s="61" t="s">
        <v>355</v>
      </c>
      <c r="C16946">
        <v>2010</v>
      </c>
      <c r="D16946" s="61" t="s">
        <v>2497</v>
      </c>
    </row>
    <row r="16947" spans="1:4" hidden="1" x14ac:dyDescent="0.25">
      <c r="A16947" s="61" t="s">
        <v>354</v>
      </c>
      <c r="B16947" s="61" t="s">
        <v>355</v>
      </c>
      <c r="C16947">
        <v>2011</v>
      </c>
      <c r="D16947" s="61" t="s">
        <v>566</v>
      </c>
    </row>
    <row r="16948" spans="1:4" hidden="1" x14ac:dyDescent="0.25">
      <c r="A16948" s="61" t="s">
        <v>354</v>
      </c>
      <c r="B16948" s="61" t="s">
        <v>355</v>
      </c>
      <c r="C16948">
        <v>2012</v>
      </c>
      <c r="D16948" s="61" t="s">
        <v>2224</v>
      </c>
    </row>
    <row r="16949" spans="1:4" hidden="1" x14ac:dyDescent="0.25">
      <c r="A16949" s="61" t="s">
        <v>354</v>
      </c>
      <c r="B16949" s="61" t="s">
        <v>355</v>
      </c>
      <c r="C16949">
        <v>2013</v>
      </c>
      <c r="D16949" s="61" t="s">
        <v>2175</v>
      </c>
    </row>
    <row r="16950" spans="1:4" hidden="1" x14ac:dyDescent="0.25">
      <c r="A16950" s="61" t="s">
        <v>354</v>
      </c>
      <c r="B16950" s="61" t="s">
        <v>355</v>
      </c>
      <c r="C16950">
        <v>2014</v>
      </c>
      <c r="D16950" s="61" t="s">
        <v>2298</v>
      </c>
    </row>
    <row r="16951" spans="1:4" hidden="1" x14ac:dyDescent="0.25">
      <c r="A16951" s="61" t="s">
        <v>354</v>
      </c>
      <c r="B16951" s="61" t="s">
        <v>355</v>
      </c>
      <c r="C16951">
        <v>2015</v>
      </c>
      <c r="D16951" s="61" t="s">
        <v>1868</v>
      </c>
    </row>
    <row r="16952" spans="1:4" hidden="1" x14ac:dyDescent="0.25">
      <c r="A16952" s="61" t="s">
        <v>354</v>
      </c>
      <c r="B16952" s="61" t="s">
        <v>355</v>
      </c>
      <c r="C16952">
        <v>2016</v>
      </c>
      <c r="D16952" s="61" t="s">
        <v>2317</v>
      </c>
    </row>
    <row r="16953" spans="1:4" hidden="1" x14ac:dyDescent="0.25">
      <c r="A16953" s="61" t="s">
        <v>354</v>
      </c>
      <c r="B16953" s="61" t="s">
        <v>355</v>
      </c>
      <c r="C16953">
        <v>2017</v>
      </c>
      <c r="D16953" s="61" t="s">
        <v>2351</v>
      </c>
    </row>
    <row r="16954" spans="1:4" hidden="1" x14ac:dyDescent="0.25">
      <c r="A16954" s="61" t="s">
        <v>354</v>
      </c>
      <c r="B16954" s="61" t="s">
        <v>355</v>
      </c>
      <c r="C16954">
        <v>2018</v>
      </c>
      <c r="D16954" s="61" t="s">
        <v>1820</v>
      </c>
    </row>
    <row r="16955" spans="1:4" hidden="1" x14ac:dyDescent="0.25">
      <c r="A16955" s="61" t="s">
        <v>354</v>
      </c>
      <c r="B16955" s="61" t="s">
        <v>355</v>
      </c>
      <c r="C16955">
        <v>2019</v>
      </c>
      <c r="D16955" s="61" t="s">
        <v>2151</v>
      </c>
    </row>
    <row r="16956" spans="1:4" hidden="1" x14ac:dyDescent="0.25">
      <c r="A16956" s="61" t="s">
        <v>354</v>
      </c>
      <c r="B16956" s="61" t="s">
        <v>355</v>
      </c>
      <c r="C16956">
        <v>2020</v>
      </c>
      <c r="D16956" s="61" t="s">
        <v>2534</v>
      </c>
    </row>
    <row r="16957" spans="1:4" hidden="1" x14ac:dyDescent="0.25">
      <c r="A16957" s="61" t="s">
        <v>354</v>
      </c>
      <c r="B16957" s="61" t="s">
        <v>355</v>
      </c>
      <c r="C16957">
        <v>2021</v>
      </c>
      <c r="D16957" s="61" t="s">
        <v>1847</v>
      </c>
    </row>
    <row r="16958" spans="1:4" hidden="1" x14ac:dyDescent="0.25">
      <c r="A16958" s="61" t="s">
        <v>354</v>
      </c>
      <c r="B16958" s="61" t="s">
        <v>355</v>
      </c>
      <c r="C16958">
        <v>2022</v>
      </c>
      <c r="D16958" s="61" t="s">
        <v>1520</v>
      </c>
    </row>
    <row r="16959" spans="1:4" x14ac:dyDescent="0.25">
      <c r="A16959" s="61" t="s">
        <v>354</v>
      </c>
      <c r="B16959" s="61" t="s">
        <v>355</v>
      </c>
      <c r="C16959">
        <v>2023</v>
      </c>
      <c r="D16959" s="61">
        <v>0.129</v>
      </c>
    </row>
    <row r="16960" spans="1:4" hidden="1" x14ac:dyDescent="0.25">
      <c r="A16960" s="61" t="s">
        <v>134</v>
      </c>
      <c r="B16960" s="61" t="s">
        <v>360</v>
      </c>
      <c r="C16960">
        <v>1795</v>
      </c>
      <c r="D16960" s="61" t="s">
        <v>2101</v>
      </c>
    </row>
    <row r="16961" spans="1:4" hidden="1" x14ac:dyDescent="0.25">
      <c r="A16961" s="61" t="s">
        <v>134</v>
      </c>
      <c r="B16961" s="61" t="s">
        <v>360</v>
      </c>
      <c r="C16961">
        <v>1796</v>
      </c>
      <c r="D16961" s="61" t="s">
        <v>2101</v>
      </c>
    </row>
    <row r="16962" spans="1:4" hidden="1" x14ac:dyDescent="0.25">
      <c r="A16962" s="61" t="s">
        <v>134</v>
      </c>
      <c r="B16962" s="61" t="s">
        <v>360</v>
      </c>
      <c r="C16962">
        <v>1797</v>
      </c>
      <c r="D16962" s="61" t="s">
        <v>2101</v>
      </c>
    </row>
    <row r="16963" spans="1:4" hidden="1" x14ac:dyDescent="0.25">
      <c r="A16963" s="61" t="s">
        <v>134</v>
      </c>
      <c r="B16963" s="61" t="s">
        <v>360</v>
      </c>
      <c r="C16963">
        <v>1798</v>
      </c>
      <c r="D16963" s="61" t="s">
        <v>2101</v>
      </c>
    </row>
    <row r="16964" spans="1:4" hidden="1" x14ac:dyDescent="0.25">
      <c r="A16964" s="61" t="s">
        <v>134</v>
      </c>
      <c r="B16964" s="61" t="s">
        <v>360</v>
      </c>
      <c r="C16964">
        <v>1799</v>
      </c>
      <c r="D16964" s="61" t="s">
        <v>2101</v>
      </c>
    </row>
    <row r="16965" spans="1:4" hidden="1" x14ac:dyDescent="0.25">
      <c r="A16965" s="61" t="s">
        <v>134</v>
      </c>
      <c r="B16965" s="61" t="s">
        <v>360</v>
      </c>
      <c r="C16965">
        <v>1800</v>
      </c>
      <c r="D16965" s="61" t="s">
        <v>2101</v>
      </c>
    </row>
    <row r="16966" spans="1:4" hidden="1" x14ac:dyDescent="0.25">
      <c r="A16966" s="61" t="s">
        <v>134</v>
      </c>
      <c r="B16966" s="61" t="s">
        <v>360</v>
      </c>
      <c r="C16966">
        <v>1801</v>
      </c>
      <c r="D16966" s="61" t="s">
        <v>2101</v>
      </c>
    </row>
    <row r="16967" spans="1:4" hidden="1" x14ac:dyDescent="0.25">
      <c r="A16967" s="61" t="s">
        <v>134</v>
      </c>
      <c r="B16967" s="61" t="s">
        <v>360</v>
      </c>
      <c r="C16967">
        <v>1802</v>
      </c>
      <c r="D16967" s="61" t="s">
        <v>2101</v>
      </c>
    </row>
    <row r="16968" spans="1:4" hidden="1" x14ac:dyDescent="0.25">
      <c r="A16968" s="61" t="s">
        <v>134</v>
      </c>
      <c r="B16968" s="61" t="s">
        <v>360</v>
      </c>
      <c r="C16968">
        <v>1803</v>
      </c>
      <c r="D16968" s="61" t="s">
        <v>2101</v>
      </c>
    </row>
    <row r="16969" spans="1:4" hidden="1" x14ac:dyDescent="0.25">
      <c r="A16969" s="61" t="s">
        <v>134</v>
      </c>
      <c r="B16969" s="61" t="s">
        <v>360</v>
      </c>
      <c r="C16969">
        <v>1804</v>
      </c>
      <c r="D16969" s="61" t="s">
        <v>2101</v>
      </c>
    </row>
    <row r="16970" spans="1:4" hidden="1" x14ac:dyDescent="0.25">
      <c r="A16970" s="61" t="s">
        <v>134</v>
      </c>
      <c r="B16970" s="61" t="s">
        <v>360</v>
      </c>
      <c r="C16970">
        <v>1805</v>
      </c>
      <c r="D16970" s="61" t="s">
        <v>2101</v>
      </c>
    </row>
    <row r="16971" spans="1:4" hidden="1" x14ac:dyDescent="0.25">
      <c r="A16971" s="61" t="s">
        <v>134</v>
      </c>
      <c r="B16971" s="61" t="s">
        <v>360</v>
      </c>
      <c r="C16971">
        <v>1806</v>
      </c>
      <c r="D16971" s="61" t="s">
        <v>2101</v>
      </c>
    </row>
    <row r="16972" spans="1:4" hidden="1" x14ac:dyDescent="0.25">
      <c r="A16972" s="61" t="s">
        <v>134</v>
      </c>
      <c r="B16972" s="61" t="s">
        <v>360</v>
      </c>
      <c r="C16972">
        <v>1807</v>
      </c>
      <c r="D16972" s="61" t="s">
        <v>2101</v>
      </c>
    </row>
    <row r="16973" spans="1:4" hidden="1" x14ac:dyDescent="0.25">
      <c r="A16973" s="61" t="s">
        <v>134</v>
      </c>
      <c r="B16973" s="61" t="s">
        <v>360</v>
      </c>
      <c r="C16973">
        <v>1808</v>
      </c>
      <c r="D16973" s="61" t="s">
        <v>2101</v>
      </c>
    </row>
    <row r="16974" spans="1:4" hidden="1" x14ac:dyDescent="0.25">
      <c r="A16974" s="61" t="s">
        <v>134</v>
      </c>
      <c r="B16974" s="61" t="s">
        <v>360</v>
      </c>
      <c r="C16974">
        <v>1809</v>
      </c>
      <c r="D16974" s="61" t="s">
        <v>2101</v>
      </c>
    </row>
    <row r="16975" spans="1:4" hidden="1" x14ac:dyDescent="0.25">
      <c r="A16975" s="61" t="s">
        <v>134</v>
      </c>
      <c r="B16975" s="61" t="s">
        <v>360</v>
      </c>
      <c r="C16975">
        <v>1810</v>
      </c>
      <c r="D16975" s="61" t="s">
        <v>2101</v>
      </c>
    </row>
    <row r="16976" spans="1:4" hidden="1" x14ac:dyDescent="0.25">
      <c r="A16976" s="61" t="s">
        <v>134</v>
      </c>
      <c r="B16976" s="61" t="s">
        <v>360</v>
      </c>
      <c r="C16976">
        <v>1811</v>
      </c>
      <c r="D16976" s="61" t="s">
        <v>2101</v>
      </c>
    </row>
    <row r="16977" spans="1:4" hidden="1" x14ac:dyDescent="0.25">
      <c r="A16977" s="61" t="s">
        <v>134</v>
      </c>
      <c r="B16977" s="61" t="s">
        <v>360</v>
      </c>
      <c r="C16977">
        <v>1812</v>
      </c>
      <c r="D16977" s="61" t="s">
        <v>2101</v>
      </c>
    </row>
    <row r="16978" spans="1:4" hidden="1" x14ac:dyDescent="0.25">
      <c r="A16978" s="61" t="s">
        <v>134</v>
      </c>
      <c r="B16978" s="61" t="s">
        <v>360</v>
      </c>
      <c r="C16978">
        <v>1813</v>
      </c>
      <c r="D16978" s="61" t="s">
        <v>2101</v>
      </c>
    </row>
    <row r="16979" spans="1:4" hidden="1" x14ac:dyDescent="0.25">
      <c r="A16979" s="61" t="s">
        <v>134</v>
      </c>
      <c r="B16979" s="61" t="s">
        <v>360</v>
      </c>
      <c r="C16979">
        <v>1814</v>
      </c>
      <c r="D16979" s="61" t="s">
        <v>2101</v>
      </c>
    </row>
    <row r="16980" spans="1:4" hidden="1" x14ac:dyDescent="0.25">
      <c r="A16980" s="61" t="s">
        <v>134</v>
      </c>
      <c r="B16980" s="61" t="s">
        <v>360</v>
      </c>
      <c r="C16980">
        <v>1815</v>
      </c>
      <c r="D16980" s="61" t="s">
        <v>2101</v>
      </c>
    </row>
    <row r="16981" spans="1:4" hidden="1" x14ac:dyDescent="0.25">
      <c r="A16981" s="61" t="s">
        <v>134</v>
      </c>
      <c r="B16981" s="61" t="s">
        <v>360</v>
      </c>
      <c r="C16981">
        <v>1816</v>
      </c>
      <c r="D16981" s="61" t="s">
        <v>2101</v>
      </c>
    </row>
    <row r="16982" spans="1:4" hidden="1" x14ac:dyDescent="0.25">
      <c r="A16982" s="61" t="s">
        <v>134</v>
      </c>
      <c r="B16982" s="61" t="s">
        <v>360</v>
      </c>
      <c r="C16982">
        <v>1817</v>
      </c>
      <c r="D16982" s="61" t="s">
        <v>2101</v>
      </c>
    </row>
    <row r="16983" spans="1:4" hidden="1" x14ac:dyDescent="0.25">
      <c r="A16983" s="61" t="s">
        <v>134</v>
      </c>
      <c r="B16983" s="61" t="s">
        <v>360</v>
      </c>
      <c r="C16983">
        <v>1818</v>
      </c>
      <c r="D16983" s="61" t="s">
        <v>2101</v>
      </c>
    </row>
    <row r="16984" spans="1:4" hidden="1" x14ac:dyDescent="0.25">
      <c r="A16984" s="61" t="s">
        <v>134</v>
      </c>
      <c r="B16984" s="61" t="s">
        <v>360</v>
      </c>
      <c r="C16984">
        <v>1819</v>
      </c>
      <c r="D16984" s="61" t="s">
        <v>2101</v>
      </c>
    </row>
    <row r="16985" spans="1:4" hidden="1" x14ac:dyDescent="0.25">
      <c r="A16985" s="61" t="s">
        <v>134</v>
      </c>
      <c r="B16985" s="61" t="s">
        <v>360</v>
      </c>
      <c r="C16985">
        <v>1820</v>
      </c>
      <c r="D16985" s="61" t="s">
        <v>2101</v>
      </c>
    </row>
    <row r="16986" spans="1:4" hidden="1" x14ac:dyDescent="0.25">
      <c r="A16986" s="61" t="s">
        <v>134</v>
      </c>
      <c r="B16986" s="61" t="s">
        <v>360</v>
      </c>
      <c r="C16986">
        <v>1821</v>
      </c>
      <c r="D16986" s="61" t="s">
        <v>2101</v>
      </c>
    </row>
    <row r="16987" spans="1:4" hidden="1" x14ac:dyDescent="0.25">
      <c r="A16987" s="61" t="s">
        <v>134</v>
      </c>
      <c r="B16987" s="61" t="s">
        <v>360</v>
      </c>
      <c r="C16987">
        <v>1822</v>
      </c>
      <c r="D16987" s="61" t="s">
        <v>2101</v>
      </c>
    </row>
    <row r="16988" spans="1:4" hidden="1" x14ac:dyDescent="0.25">
      <c r="A16988" s="61" t="s">
        <v>134</v>
      </c>
      <c r="B16988" s="61" t="s">
        <v>360</v>
      </c>
      <c r="C16988">
        <v>1823</v>
      </c>
      <c r="D16988" s="61" t="s">
        <v>2101</v>
      </c>
    </row>
    <row r="16989" spans="1:4" hidden="1" x14ac:dyDescent="0.25">
      <c r="A16989" s="61" t="s">
        <v>134</v>
      </c>
      <c r="B16989" s="61" t="s">
        <v>360</v>
      </c>
      <c r="C16989">
        <v>1824</v>
      </c>
      <c r="D16989" s="61" t="s">
        <v>2101</v>
      </c>
    </row>
    <row r="16990" spans="1:4" hidden="1" x14ac:dyDescent="0.25">
      <c r="A16990" s="61" t="s">
        <v>134</v>
      </c>
      <c r="B16990" s="61" t="s">
        <v>360</v>
      </c>
      <c r="C16990">
        <v>1825</v>
      </c>
      <c r="D16990" s="61" t="s">
        <v>2102</v>
      </c>
    </row>
    <row r="16991" spans="1:4" hidden="1" x14ac:dyDescent="0.25">
      <c r="A16991" s="61" t="s">
        <v>134</v>
      </c>
      <c r="B16991" s="61" t="s">
        <v>360</v>
      </c>
      <c r="C16991">
        <v>1826</v>
      </c>
      <c r="D16991" s="61" t="s">
        <v>2102</v>
      </c>
    </row>
    <row r="16992" spans="1:4" hidden="1" x14ac:dyDescent="0.25">
      <c r="A16992" s="61" t="s">
        <v>134</v>
      </c>
      <c r="B16992" s="61" t="s">
        <v>360</v>
      </c>
      <c r="C16992">
        <v>1827</v>
      </c>
      <c r="D16992" s="61" t="s">
        <v>2102</v>
      </c>
    </row>
    <row r="16993" spans="1:4" hidden="1" x14ac:dyDescent="0.25">
      <c r="A16993" s="61" t="s">
        <v>134</v>
      </c>
      <c r="B16993" s="61" t="s">
        <v>360</v>
      </c>
      <c r="C16993">
        <v>1828</v>
      </c>
      <c r="D16993" s="61" t="s">
        <v>2102</v>
      </c>
    </row>
    <row r="16994" spans="1:4" hidden="1" x14ac:dyDescent="0.25">
      <c r="A16994" s="61" t="s">
        <v>134</v>
      </c>
      <c r="B16994" s="61" t="s">
        <v>360</v>
      </c>
      <c r="C16994">
        <v>1829</v>
      </c>
      <c r="D16994" s="61" t="s">
        <v>2102</v>
      </c>
    </row>
    <row r="16995" spans="1:4" hidden="1" x14ac:dyDescent="0.25">
      <c r="A16995" s="61" t="s">
        <v>134</v>
      </c>
      <c r="B16995" s="61" t="s">
        <v>360</v>
      </c>
      <c r="C16995">
        <v>1830</v>
      </c>
      <c r="D16995" s="61" t="s">
        <v>2102</v>
      </c>
    </row>
    <row r="16996" spans="1:4" hidden="1" x14ac:dyDescent="0.25">
      <c r="A16996" s="61" t="s">
        <v>134</v>
      </c>
      <c r="B16996" s="61" t="s">
        <v>360</v>
      </c>
      <c r="C16996">
        <v>1831</v>
      </c>
      <c r="D16996" s="61" t="s">
        <v>2102</v>
      </c>
    </row>
    <row r="16997" spans="1:4" hidden="1" x14ac:dyDescent="0.25">
      <c r="A16997" s="61" t="s">
        <v>134</v>
      </c>
      <c r="B16997" s="61" t="s">
        <v>360</v>
      </c>
      <c r="C16997">
        <v>1832</v>
      </c>
      <c r="D16997" s="61" t="s">
        <v>2102</v>
      </c>
    </row>
    <row r="16998" spans="1:4" hidden="1" x14ac:dyDescent="0.25">
      <c r="A16998" s="61" t="s">
        <v>134</v>
      </c>
      <c r="B16998" s="61" t="s">
        <v>360</v>
      </c>
      <c r="C16998">
        <v>1833</v>
      </c>
      <c r="D16998" s="61" t="s">
        <v>2103</v>
      </c>
    </row>
    <row r="16999" spans="1:4" hidden="1" x14ac:dyDescent="0.25">
      <c r="A16999" s="61" t="s">
        <v>134</v>
      </c>
      <c r="B16999" s="61" t="s">
        <v>360</v>
      </c>
      <c r="C16999">
        <v>1834</v>
      </c>
      <c r="D16999" s="61" t="s">
        <v>2103</v>
      </c>
    </row>
    <row r="17000" spans="1:4" hidden="1" x14ac:dyDescent="0.25">
      <c r="A17000" s="61" t="s">
        <v>134</v>
      </c>
      <c r="B17000" s="61" t="s">
        <v>360</v>
      </c>
      <c r="C17000">
        <v>1835</v>
      </c>
      <c r="D17000" s="61" t="s">
        <v>2103</v>
      </c>
    </row>
    <row r="17001" spans="1:4" hidden="1" x14ac:dyDescent="0.25">
      <c r="A17001" s="61" t="s">
        <v>134</v>
      </c>
      <c r="B17001" s="61" t="s">
        <v>360</v>
      </c>
      <c r="C17001">
        <v>1836</v>
      </c>
      <c r="D17001" s="61" t="s">
        <v>2103</v>
      </c>
    </row>
    <row r="17002" spans="1:4" hidden="1" x14ac:dyDescent="0.25">
      <c r="A17002" s="61" t="s">
        <v>134</v>
      </c>
      <c r="B17002" s="61" t="s">
        <v>360</v>
      </c>
      <c r="C17002">
        <v>1837</v>
      </c>
      <c r="D17002" s="61" t="s">
        <v>2103</v>
      </c>
    </row>
    <row r="17003" spans="1:4" hidden="1" x14ac:dyDescent="0.25">
      <c r="A17003" s="61" t="s">
        <v>134</v>
      </c>
      <c r="B17003" s="61" t="s">
        <v>360</v>
      </c>
      <c r="C17003">
        <v>1838</v>
      </c>
      <c r="D17003" s="61" t="s">
        <v>2103</v>
      </c>
    </row>
    <row r="17004" spans="1:4" hidden="1" x14ac:dyDescent="0.25">
      <c r="A17004" s="61" t="s">
        <v>134</v>
      </c>
      <c r="B17004" s="61" t="s">
        <v>360</v>
      </c>
      <c r="C17004">
        <v>1839</v>
      </c>
      <c r="D17004" s="61" t="s">
        <v>2103</v>
      </c>
    </row>
    <row r="17005" spans="1:4" hidden="1" x14ac:dyDescent="0.25">
      <c r="A17005" s="61" t="s">
        <v>134</v>
      </c>
      <c r="B17005" s="61" t="s">
        <v>360</v>
      </c>
      <c r="C17005">
        <v>1840</v>
      </c>
      <c r="D17005" s="61" t="s">
        <v>2103</v>
      </c>
    </row>
    <row r="17006" spans="1:4" hidden="1" x14ac:dyDescent="0.25">
      <c r="A17006" s="61" t="s">
        <v>134</v>
      </c>
      <c r="B17006" s="61" t="s">
        <v>360</v>
      </c>
      <c r="C17006">
        <v>1841</v>
      </c>
      <c r="D17006" s="61" t="s">
        <v>2103</v>
      </c>
    </row>
    <row r="17007" spans="1:4" hidden="1" x14ac:dyDescent="0.25">
      <c r="A17007" s="61" t="s">
        <v>134</v>
      </c>
      <c r="B17007" s="61" t="s">
        <v>360</v>
      </c>
      <c r="C17007">
        <v>1842</v>
      </c>
      <c r="D17007" s="61" t="s">
        <v>2104</v>
      </c>
    </row>
    <row r="17008" spans="1:4" hidden="1" x14ac:dyDescent="0.25">
      <c r="A17008" s="61" t="s">
        <v>134</v>
      </c>
      <c r="B17008" s="61" t="s">
        <v>360</v>
      </c>
      <c r="C17008">
        <v>1843</v>
      </c>
      <c r="D17008" s="61" t="s">
        <v>2104</v>
      </c>
    </row>
    <row r="17009" spans="1:4" hidden="1" x14ac:dyDescent="0.25">
      <c r="A17009" s="61" t="s">
        <v>134</v>
      </c>
      <c r="B17009" s="61" t="s">
        <v>360</v>
      </c>
      <c r="C17009">
        <v>1844</v>
      </c>
      <c r="D17009" s="61" t="s">
        <v>2104</v>
      </c>
    </row>
    <row r="17010" spans="1:4" hidden="1" x14ac:dyDescent="0.25">
      <c r="A17010" s="61" t="s">
        <v>134</v>
      </c>
      <c r="B17010" s="61" t="s">
        <v>360</v>
      </c>
      <c r="C17010">
        <v>1845</v>
      </c>
      <c r="D17010" s="61" t="s">
        <v>2104</v>
      </c>
    </row>
    <row r="17011" spans="1:4" hidden="1" x14ac:dyDescent="0.25">
      <c r="A17011" s="61" t="s">
        <v>134</v>
      </c>
      <c r="B17011" s="61" t="s">
        <v>360</v>
      </c>
      <c r="C17011">
        <v>1846</v>
      </c>
      <c r="D17011" s="61" t="s">
        <v>2104</v>
      </c>
    </row>
    <row r="17012" spans="1:4" hidden="1" x14ac:dyDescent="0.25">
      <c r="A17012" s="61" t="s">
        <v>134</v>
      </c>
      <c r="B17012" s="61" t="s">
        <v>360</v>
      </c>
      <c r="C17012">
        <v>1847</v>
      </c>
      <c r="D17012" s="61" t="s">
        <v>2104</v>
      </c>
    </row>
    <row r="17013" spans="1:4" hidden="1" x14ac:dyDescent="0.25">
      <c r="A17013" s="61" t="s">
        <v>134</v>
      </c>
      <c r="B17013" s="61" t="s">
        <v>360</v>
      </c>
      <c r="C17013">
        <v>1848</v>
      </c>
      <c r="D17013" s="61" t="s">
        <v>2104</v>
      </c>
    </row>
    <row r="17014" spans="1:4" hidden="1" x14ac:dyDescent="0.25">
      <c r="A17014" s="61" t="s">
        <v>134</v>
      </c>
      <c r="B17014" s="61" t="s">
        <v>360</v>
      </c>
      <c r="C17014">
        <v>1849</v>
      </c>
      <c r="D17014" s="61" t="s">
        <v>2104</v>
      </c>
    </row>
    <row r="17015" spans="1:4" hidden="1" x14ac:dyDescent="0.25">
      <c r="A17015" s="61" t="s">
        <v>134</v>
      </c>
      <c r="B17015" s="61" t="s">
        <v>360</v>
      </c>
      <c r="C17015">
        <v>1850</v>
      </c>
      <c r="D17015" s="61" t="s">
        <v>2104</v>
      </c>
    </row>
    <row r="17016" spans="1:4" hidden="1" x14ac:dyDescent="0.25">
      <c r="A17016" s="61" t="s">
        <v>134</v>
      </c>
      <c r="B17016" s="61" t="s">
        <v>360</v>
      </c>
      <c r="C17016">
        <v>1851</v>
      </c>
      <c r="D17016" s="61" t="s">
        <v>2104</v>
      </c>
    </row>
    <row r="17017" spans="1:4" hidden="1" x14ac:dyDescent="0.25">
      <c r="A17017" s="61" t="s">
        <v>134</v>
      </c>
      <c r="B17017" s="61" t="s">
        <v>360</v>
      </c>
      <c r="C17017">
        <v>1852</v>
      </c>
      <c r="D17017" s="61" t="s">
        <v>2104</v>
      </c>
    </row>
    <row r="17018" spans="1:4" hidden="1" x14ac:dyDescent="0.25">
      <c r="A17018" s="61" t="s">
        <v>134</v>
      </c>
      <c r="B17018" s="61" t="s">
        <v>360</v>
      </c>
      <c r="C17018">
        <v>1853</v>
      </c>
      <c r="D17018" s="61" t="s">
        <v>2104</v>
      </c>
    </row>
    <row r="17019" spans="1:4" hidden="1" x14ac:dyDescent="0.25">
      <c r="A17019" s="61" t="s">
        <v>134</v>
      </c>
      <c r="B17019" s="61" t="s">
        <v>360</v>
      </c>
      <c r="C17019">
        <v>1854</v>
      </c>
      <c r="D17019" s="61" t="s">
        <v>2104</v>
      </c>
    </row>
    <row r="17020" spans="1:4" hidden="1" x14ac:dyDescent="0.25">
      <c r="A17020" s="61" t="s">
        <v>134</v>
      </c>
      <c r="B17020" s="61" t="s">
        <v>360</v>
      </c>
      <c r="C17020">
        <v>1855</v>
      </c>
      <c r="D17020" s="61" t="s">
        <v>1850</v>
      </c>
    </row>
    <row r="17021" spans="1:4" hidden="1" x14ac:dyDescent="0.25">
      <c r="A17021" s="61" t="s">
        <v>134</v>
      </c>
      <c r="B17021" s="61" t="s">
        <v>360</v>
      </c>
      <c r="C17021">
        <v>1856</v>
      </c>
      <c r="D17021" s="61" t="s">
        <v>1850</v>
      </c>
    </row>
    <row r="17022" spans="1:4" hidden="1" x14ac:dyDescent="0.25">
      <c r="A17022" s="61" t="s">
        <v>134</v>
      </c>
      <c r="B17022" s="61" t="s">
        <v>360</v>
      </c>
      <c r="C17022">
        <v>1857</v>
      </c>
      <c r="D17022" s="61" t="s">
        <v>1850</v>
      </c>
    </row>
    <row r="17023" spans="1:4" hidden="1" x14ac:dyDescent="0.25">
      <c r="A17023" s="61" t="s">
        <v>134</v>
      </c>
      <c r="B17023" s="61" t="s">
        <v>360</v>
      </c>
      <c r="C17023">
        <v>1858</v>
      </c>
      <c r="D17023" s="61" t="s">
        <v>1850</v>
      </c>
    </row>
    <row r="17024" spans="1:4" hidden="1" x14ac:dyDescent="0.25">
      <c r="A17024" s="61" t="s">
        <v>134</v>
      </c>
      <c r="B17024" s="61" t="s">
        <v>360</v>
      </c>
      <c r="C17024">
        <v>1859</v>
      </c>
      <c r="D17024" s="61" t="s">
        <v>1850</v>
      </c>
    </row>
    <row r="17025" spans="1:4" hidden="1" x14ac:dyDescent="0.25">
      <c r="A17025" s="61" t="s">
        <v>134</v>
      </c>
      <c r="B17025" s="61" t="s">
        <v>360</v>
      </c>
      <c r="C17025">
        <v>1860</v>
      </c>
      <c r="D17025" s="61" t="s">
        <v>1850</v>
      </c>
    </row>
    <row r="17026" spans="1:4" hidden="1" x14ac:dyDescent="0.25">
      <c r="A17026" s="61" t="s">
        <v>134</v>
      </c>
      <c r="B17026" s="61" t="s">
        <v>360</v>
      </c>
      <c r="C17026">
        <v>1861</v>
      </c>
      <c r="D17026" s="61" t="s">
        <v>2105</v>
      </c>
    </row>
    <row r="17027" spans="1:4" hidden="1" x14ac:dyDescent="0.25">
      <c r="A17027" s="61" t="s">
        <v>134</v>
      </c>
      <c r="B17027" s="61" t="s">
        <v>360</v>
      </c>
      <c r="C17027">
        <v>1862</v>
      </c>
      <c r="D17027" s="61" t="s">
        <v>2105</v>
      </c>
    </row>
    <row r="17028" spans="1:4" hidden="1" x14ac:dyDescent="0.25">
      <c r="A17028" s="61" t="s">
        <v>134</v>
      </c>
      <c r="B17028" s="61" t="s">
        <v>360</v>
      </c>
      <c r="C17028">
        <v>1863</v>
      </c>
      <c r="D17028" s="61" t="s">
        <v>2105</v>
      </c>
    </row>
    <row r="17029" spans="1:4" hidden="1" x14ac:dyDescent="0.25">
      <c r="A17029" s="61" t="s">
        <v>134</v>
      </c>
      <c r="B17029" s="61" t="s">
        <v>360</v>
      </c>
      <c r="C17029">
        <v>1864</v>
      </c>
      <c r="D17029" s="61" t="s">
        <v>1754</v>
      </c>
    </row>
    <row r="17030" spans="1:4" hidden="1" x14ac:dyDescent="0.25">
      <c r="A17030" s="61" t="s">
        <v>134</v>
      </c>
      <c r="B17030" s="61" t="s">
        <v>360</v>
      </c>
      <c r="C17030">
        <v>1865</v>
      </c>
      <c r="D17030" s="61" t="s">
        <v>2106</v>
      </c>
    </row>
    <row r="17031" spans="1:4" hidden="1" x14ac:dyDescent="0.25">
      <c r="A17031" s="61" t="s">
        <v>134</v>
      </c>
      <c r="B17031" s="61" t="s">
        <v>360</v>
      </c>
      <c r="C17031">
        <v>1866</v>
      </c>
      <c r="D17031" s="61" t="s">
        <v>1836</v>
      </c>
    </row>
    <row r="17032" spans="1:4" hidden="1" x14ac:dyDescent="0.25">
      <c r="A17032" s="61" t="s">
        <v>134</v>
      </c>
      <c r="B17032" s="61" t="s">
        <v>360</v>
      </c>
      <c r="C17032">
        <v>1867</v>
      </c>
      <c r="D17032" s="61" t="s">
        <v>1836</v>
      </c>
    </row>
    <row r="17033" spans="1:4" hidden="1" x14ac:dyDescent="0.25">
      <c r="A17033" s="61" t="s">
        <v>134</v>
      </c>
      <c r="B17033" s="61" t="s">
        <v>360</v>
      </c>
      <c r="C17033">
        <v>1868</v>
      </c>
      <c r="D17033" s="61" t="s">
        <v>1728</v>
      </c>
    </row>
    <row r="17034" spans="1:4" hidden="1" x14ac:dyDescent="0.25">
      <c r="A17034" s="61" t="s">
        <v>134</v>
      </c>
      <c r="B17034" s="61" t="s">
        <v>360</v>
      </c>
      <c r="C17034">
        <v>1869</v>
      </c>
      <c r="D17034" s="61" t="s">
        <v>1728</v>
      </c>
    </row>
    <row r="17035" spans="1:4" hidden="1" x14ac:dyDescent="0.25">
      <c r="A17035" s="61" t="s">
        <v>134</v>
      </c>
      <c r="B17035" s="61" t="s">
        <v>360</v>
      </c>
      <c r="C17035">
        <v>1870</v>
      </c>
      <c r="D17035" s="61" t="s">
        <v>2107</v>
      </c>
    </row>
    <row r="17036" spans="1:4" hidden="1" x14ac:dyDescent="0.25">
      <c r="A17036" s="61" t="s">
        <v>134</v>
      </c>
      <c r="B17036" s="61" t="s">
        <v>360</v>
      </c>
      <c r="C17036">
        <v>1871</v>
      </c>
      <c r="D17036" s="61" t="s">
        <v>2107</v>
      </c>
    </row>
    <row r="17037" spans="1:4" hidden="1" x14ac:dyDescent="0.25">
      <c r="A17037" s="61" t="s">
        <v>134</v>
      </c>
      <c r="B17037" s="61" t="s">
        <v>360</v>
      </c>
      <c r="C17037">
        <v>1872</v>
      </c>
      <c r="D17037" s="61" t="s">
        <v>2107</v>
      </c>
    </row>
    <row r="17038" spans="1:4" hidden="1" x14ac:dyDescent="0.25">
      <c r="A17038" s="61" t="s">
        <v>134</v>
      </c>
      <c r="B17038" s="61" t="s">
        <v>360</v>
      </c>
      <c r="C17038">
        <v>1873</v>
      </c>
      <c r="D17038" s="61" t="s">
        <v>2107</v>
      </c>
    </row>
    <row r="17039" spans="1:4" hidden="1" x14ac:dyDescent="0.25">
      <c r="A17039" s="61" t="s">
        <v>134</v>
      </c>
      <c r="B17039" s="61" t="s">
        <v>360</v>
      </c>
      <c r="C17039">
        <v>1874</v>
      </c>
      <c r="D17039" s="61" t="s">
        <v>2108</v>
      </c>
    </row>
    <row r="17040" spans="1:4" hidden="1" x14ac:dyDescent="0.25">
      <c r="A17040" s="61" t="s">
        <v>134</v>
      </c>
      <c r="B17040" s="61" t="s">
        <v>360</v>
      </c>
      <c r="C17040">
        <v>1875</v>
      </c>
      <c r="D17040" s="61" t="s">
        <v>2108</v>
      </c>
    </row>
    <row r="17041" spans="1:4" hidden="1" x14ac:dyDescent="0.25">
      <c r="A17041" s="61" t="s">
        <v>134</v>
      </c>
      <c r="B17041" s="61" t="s">
        <v>360</v>
      </c>
      <c r="C17041">
        <v>1876</v>
      </c>
      <c r="D17041" s="61" t="s">
        <v>2108</v>
      </c>
    </row>
    <row r="17042" spans="1:4" hidden="1" x14ac:dyDescent="0.25">
      <c r="A17042" s="61" t="s">
        <v>134</v>
      </c>
      <c r="B17042" s="61" t="s">
        <v>360</v>
      </c>
      <c r="C17042">
        <v>1877</v>
      </c>
      <c r="D17042" s="61" t="s">
        <v>2108</v>
      </c>
    </row>
    <row r="17043" spans="1:4" hidden="1" x14ac:dyDescent="0.25">
      <c r="A17043" s="61" t="s">
        <v>134</v>
      </c>
      <c r="B17043" s="61" t="s">
        <v>360</v>
      </c>
      <c r="C17043">
        <v>1878</v>
      </c>
      <c r="D17043" s="61" t="s">
        <v>1499</v>
      </c>
    </row>
    <row r="17044" spans="1:4" hidden="1" x14ac:dyDescent="0.25">
      <c r="A17044" s="61" t="s">
        <v>134</v>
      </c>
      <c r="B17044" s="61" t="s">
        <v>360</v>
      </c>
      <c r="C17044">
        <v>1879</v>
      </c>
      <c r="D17044" s="61" t="s">
        <v>1499</v>
      </c>
    </row>
    <row r="17045" spans="1:4" hidden="1" x14ac:dyDescent="0.25">
      <c r="A17045" s="61" t="s">
        <v>134</v>
      </c>
      <c r="B17045" s="61" t="s">
        <v>360</v>
      </c>
      <c r="C17045">
        <v>1880</v>
      </c>
      <c r="D17045" s="61" t="s">
        <v>1499</v>
      </c>
    </row>
    <row r="17046" spans="1:4" hidden="1" x14ac:dyDescent="0.25">
      <c r="A17046" s="61" t="s">
        <v>134</v>
      </c>
      <c r="B17046" s="61" t="s">
        <v>360</v>
      </c>
      <c r="C17046">
        <v>1881</v>
      </c>
      <c r="D17046" s="61" t="s">
        <v>1492</v>
      </c>
    </row>
    <row r="17047" spans="1:4" hidden="1" x14ac:dyDescent="0.25">
      <c r="A17047" s="61" t="s">
        <v>134</v>
      </c>
      <c r="B17047" s="61" t="s">
        <v>360</v>
      </c>
      <c r="C17047">
        <v>1882</v>
      </c>
      <c r="D17047" s="61" t="s">
        <v>1492</v>
      </c>
    </row>
    <row r="17048" spans="1:4" hidden="1" x14ac:dyDescent="0.25">
      <c r="A17048" s="61" t="s">
        <v>134</v>
      </c>
      <c r="B17048" s="61" t="s">
        <v>360</v>
      </c>
      <c r="C17048">
        <v>1883</v>
      </c>
      <c r="D17048" s="61" t="s">
        <v>1492</v>
      </c>
    </row>
    <row r="17049" spans="1:4" hidden="1" x14ac:dyDescent="0.25">
      <c r="A17049" s="61" t="s">
        <v>134</v>
      </c>
      <c r="B17049" s="61" t="s">
        <v>360</v>
      </c>
      <c r="C17049">
        <v>1884</v>
      </c>
      <c r="D17049" s="61" t="s">
        <v>1492</v>
      </c>
    </row>
    <row r="17050" spans="1:4" hidden="1" x14ac:dyDescent="0.25">
      <c r="A17050" s="61" t="s">
        <v>134</v>
      </c>
      <c r="B17050" s="61" t="s">
        <v>360</v>
      </c>
      <c r="C17050">
        <v>1885</v>
      </c>
      <c r="D17050" s="61" t="s">
        <v>2109</v>
      </c>
    </row>
    <row r="17051" spans="1:4" hidden="1" x14ac:dyDescent="0.25">
      <c r="A17051" s="61" t="s">
        <v>134</v>
      </c>
      <c r="B17051" s="61" t="s">
        <v>360</v>
      </c>
      <c r="C17051">
        <v>1886</v>
      </c>
      <c r="D17051" s="61" t="s">
        <v>2109</v>
      </c>
    </row>
    <row r="17052" spans="1:4" hidden="1" x14ac:dyDescent="0.25">
      <c r="A17052" s="61" t="s">
        <v>134</v>
      </c>
      <c r="B17052" s="61" t="s">
        <v>360</v>
      </c>
      <c r="C17052">
        <v>1887</v>
      </c>
      <c r="D17052" s="61" t="s">
        <v>2109</v>
      </c>
    </row>
    <row r="17053" spans="1:4" hidden="1" x14ac:dyDescent="0.25">
      <c r="A17053" s="61" t="s">
        <v>134</v>
      </c>
      <c r="B17053" s="61" t="s">
        <v>360</v>
      </c>
      <c r="C17053">
        <v>1888</v>
      </c>
      <c r="D17053" s="61" t="s">
        <v>2109</v>
      </c>
    </row>
    <row r="17054" spans="1:4" hidden="1" x14ac:dyDescent="0.25">
      <c r="A17054" s="61" t="s">
        <v>134</v>
      </c>
      <c r="B17054" s="61" t="s">
        <v>360</v>
      </c>
      <c r="C17054">
        <v>1889</v>
      </c>
      <c r="D17054" s="61" t="s">
        <v>2109</v>
      </c>
    </row>
    <row r="17055" spans="1:4" hidden="1" x14ac:dyDescent="0.25">
      <c r="A17055" s="61" t="s">
        <v>134</v>
      </c>
      <c r="B17055" s="61" t="s">
        <v>360</v>
      </c>
      <c r="C17055">
        <v>1890</v>
      </c>
      <c r="D17055" s="61" t="s">
        <v>2109</v>
      </c>
    </row>
    <row r="17056" spans="1:4" hidden="1" x14ac:dyDescent="0.25">
      <c r="A17056" s="61" t="s">
        <v>134</v>
      </c>
      <c r="B17056" s="61" t="s">
        <v>360</v>
      </c>
      <c r="C17056">
        <v>1891</v>
      </c>
      <c r="D17056" s="61" t="s">
        <v>2109</v>
      </c>
    </row>
    <row r="17057" spans="1:4" hidden="1" x14ac:dyDescent="0.25">
      <c r="A17057" s="61" t="s">
        <v>134</v>
      </c>
      <c r="B17057" s="61" t="s">
        <v>360</v>
      </c>
      <c r="C17057">
        <v>1892</v>
      </c>
      <c r="D17057" s="61" t="s">
        <v>2109</v>
      </c>
    </row>
    <row r="17058" spans="1:4" hidden="1" x14ac:dyDescent="0.25">
      <c r="A17058" s="61" t="s">
        <v>134</v>
      </c>
      <c r="B17058" s="61" t="s">
        <v>360</v>
      </c>
      <c r="C17058">
        <v>1893</v>
      </c>
      <c r="D17058" s="61" t="s">
        <v>2109</v>
      </c>
    </row>
    <row r="17059" spans="1:4" hidden="1" x14ac:dyDescent="0.25">
      <c r="A17059" s="61" t="s">
        <v>134</v>
      </c>
      <c r="B17059" s="61" t="s">
        <v>360</v>
      </c>
      <c r="C17059">
        <v>1894</v>
      </c>
      <c r="D17059" s="61" t="s">
        <v>2109</v>
      </c>
    </row>
    <row r="17060" spans="1:4" hidden="1" x14ac:dyDescent="0.25">
      <c r="A17060" s="61" t="s">
        <v>134</v>
      </c>
      <c r="B17060" s="61" t="s">
        <v>360</v>
      </c>
      <c r="C17060">
        <v>1895</v>
      </c>
      <c r="D17060" s="61" t="s">
        <v>2109</v>
      </c>
    </row>
    <row r="17061" spans="1:4" hidden="1" x14ac:dyDescent="0.25">
      <c r="A17061" s="61" t="s">
        <v>134</v>
      </c>
      <c r="B17061" s="61" t="s">
        <v>360</v>
      </c>
      <c r="C17061">
        <v>1896</v>
      </c>
      <c r="D17061" s="61" t="s">
        <v>2109</v>
      </c>
    </row>
    <row r="17062" spans="1:4" hidden="1" x14ac:dyDescent="0.25">
      <c r="A17062" s="61" t="s">
        <v>134</v>
      </c>
      <c r="B17062" s="61" t="s">
        <v>360</v>
      </c>
      <c r="C17062">
        <v>1897</v>
      </c>
      <c r="D17062" s="61" t="s">
        <v>2109</v>
      </c>
    </row>
    <row r="17063" spans="1:4" hidden="1" x14ac:dyDescent="0.25">
      <c r="A17063" s="61" t="s">
        <v>134</v>
      </c>
      <c r="B17063" s="61" t="s">
        <v>360</v>
      </c>
      <c r="C17063">
        <v>1898</v>
      </c>
      <c r="D17063" s="61" t="s">
        <v>2109</v>
      </c>
    </row>
    <row r="17064" spans="1:4" hidden="1" x14ac:dyDescent="0.25">
      <c r="A17064" s="61" t="s">
        <v>134</v>
      </c>
      <c r="B17064" s="61" t="s">
        <v>360</v>
      </c>
      <c r="C17064">
        <v>1899</v>
      </c>
      <c r="D17064" s="61" t="s">
        <v>2109</v>
      </c>
    </row>
    <row r="17065" spans="1:4" hidden="1" x14ac:dyDescent="0.25">
      <c r="A17065" s="61" t="s">
        <v>134</v>
      </c>
      <c r="B17065" s="61" t="s">
        <v>360</v>
      </c>
      <c r="C17065">
        <v>1900</v>
      </c>
      <c r="D17065" s="61" t="s">
        <v>2110</v>
      </c>
    </row>
    <row r="17066" spans="1:4" hidden="1" x14ac:dyDescent="0.25">
      <c r="A17066" s="61" t="s">
        <v>134</v>
      </c>
      <c r="B17066" s="61" t="s">
        <v>360</v>
      </c>
      <c r="C17066">
        <v>1901</v>
      </c>
      <c r="D17066" s="61" t="s">
        <v>2111</v>
      </c>
    </row>
    <row r="17067" spans="1:4" hidden="1" x14ac:dyDescent="0.25">
      <c r="A17067" s="61" t="s">
        <v>134</v>
      </c>
      <c r="B17067" s="61" t="s">
        <v>360</v>
      </c>
      <c r="C17067">
        <v>1902</v>
      </c>
      <c r="D17067" s="61" t="s">
        <v>2112</v>
      </c>
    </row>
    <row r="17068" spans="1:4" hidden="1" x14ac:dyDescent="0.25">
      <c r="A17068" s="61" t="s">
        <v>134</v>
      </c>
      <c r="B17068" s="61" t="s">
        <v>360</v>
      </c>
      <c r="C17068">
        <v>1903</v>
      </c>
      <c r="D17068" s="61" t="s">
        <v>2112</v>
      </c>
    </row>
    <row r="17069" spans="1:4" hidden="1" x14ac:dyDescent="0.25">
      <c r="A17069" s="61" t="s">
        <v>134</v>
      </c>
      <c r="B17069" s="61" t="s">
        <v>360</v>
      </c>
      <c r="C17069">
        <v>1904</v>
      </c>
      <c r="D17069" s="61" t="s">
        <v>2110</v>
      </c>
    </row>
    <row r="17070" spans="1:4" hidden="1" x14ac:dyDescent="0.25">
      <c r="A17070" s="61" t="s">
        <v>134</v>
      </c>
      <c r="B17070" s="61" t="s">
        <v>360</v>
      </c>
      <c r="C17070">
        <v>1905</v>
      </c>
      <c r="D17070" s="61" t="s">
        <v>2113</v>
      </c>
    </row>
    <row r="17071" spans="1:4" hidden="1" x14ac:dyDescent="0.25">
      <c r="A17071" s="61" t="s">
        <v>134</v>
      </c>
      <c r="B17071" s="61" t="s">
        <v>360</v>
      </c>
      <c r="C17071">
        <v>1906</v>
      </c>
      <c r="D17071" s="61" t="s">
        <v>2114</v>
      </c>
    </row>
    <row r="17072" spans="1:4" hidden="1" x14ac:dyDescent="0.25">
      <c r="A17072" s="61" t="s">
        <v>134</v>
      </c>
      <c r="B17072" s="61" t="s">
        <v>360</v>
      </c>
      <c r="C17072">
        <v>1907</v>
      </c>
      <c r="D17072" s="61" t="s">
        <v>2115</v>
      </c>
    </row>
    <row r="17073" spans="1:4" hidden="1" x14ac:dyDescent="0.25">
      <c r="A17073" s="61" t="s">
        <v>134</v>
      </c>
      <c r="B17073" s="61" t="s">
        <v>360</v>
      </c>
      <c r="C17073">
        <v>1908</v>
      </c>
      <c r="D17073" s="61" t="s">
        <v>1497</v>
      </c>
    </row>
    <row r="17074" spans="1:4" hidden="1" x14ac:dyDescent="0.25">
      <c r="A17074" s="61" t="s">
        <v>134</v>
      </c>
      <c r="B17074" s="61" t="s">
        <v>360</v>
      </c>
      <c r="C17074">
        <v>1909</v>
      </c>
      <c r="D17074" s="61" t="s">
        <v>1493</v>
      </c>
    </row>
    <row r="17075" spans="1:4" hidden="1" x14ac:dyDescent="0.25">
      <c r="A17075" s="61" t="s">
        <v>134</v>
      </c>
      <c r="B17075" s="61" t="s">
        <v>360</v>
      </c>
      <c r="C17075">
        <v>1910</v>
      </c>
      <c r="D17075" s="61" t="s">
        <v>543</v>
      </c>
    </row>
    <row r="17076" spans="1:4" hidden="1" x14ac:dyDescent="0.25">
      <c r="A17076" s="61" t="s">
        <v>134</v>
      </c>
      <c r="B17076" s="61" t="s">
        <v>360</v>
      </c>
      <c r="C17076">
        <v>1911</v>
      </c>
      <c r="D17076" s="61" t="s">
        <v>543</v>
      </c>
    </row>
    <row r="17077" spans="1:4" hidden="1" x14ac:dyDescent="0.25">
      <c r="A17077" s="61" t="s">
        <v>134</v>
      </c>
      <c r="B17077" s="61" t="s">
        <v>360</v>
      </c>
      <c r="C17077">
        <v>1912</v>
      </c>
      <c r="D17077" s="61" t="s">
        <v>543</v>
      </c>
    </row>
    <row r="17078" spans="1:4" hidden="1" x14ac:dyDescent="0.25">
      <c r="A17078" s="61" t="s">
        <v>134</v>
      </c>
      <c r="B17078" s="61" t="s">
        <v>360</v>
      </c>
      <c r="C17078">
        <v>1913</v>
      </c>
      <c r="D17078" s="61" t="s">
        <v>2116</v>
      </c>
    </row>
    <row r="17079" spans="1:4" hidden="1" x14ac:dyDescent="0.25">
      <c r="A17079" s="61" t="s">
        <v>134</v>
      </c>
      <c r="B17079" s="61" t="s">
        <v>360</v>
      </c>
      <c r="C17079">
        <v>1914</v>
      </c>
      <c r="D17079" s="61" t="s">
        <v>1741</v>
      </c>
    </row>
    <row r="17080" spans="1:4" hidden="1" x14ac:dyDescent="0.25">
      <c r="A17080" s="61" t="s">
        <v>134</v>
      </c>
      <c r="B17080" s="61" t="s">
        <v>360</v>
      </c>
      <c r="C17080">
        <v>1915</v>
      </c>
      <c r="D17080" s="61" t="s">
        <v>2117</v>
      </c>
    </row>
    <row r="17081" spans="1:4" hidden="1" x14ac:dyDescent="0.25">
      <c r="A17081" s="61" t="s">
        <v>134</v>
      </c>
      <c r="B17081" s="61" t="s">
        <v>360</v>
      </c>
      <c r="C17081">
        <v>1916</v>
      </c>
      <c r="D17081" s="61" t="s">
        <v>530</v>
      </c>
    </row>
    <row r="17082" spans="1:4" hidden="1" x14ac:dyDescent="0.25">
      <c r="A17082" s="61" t="s">
        <v>134</v>
      </c>
      <c r="B17082" s="61" t="s">
        <v>360</v>
      </c>
      <c r="C17082">
        <v>1917</v>
      </c>
      <c r="D17082" s="61" t="s">
        <v>2118</v>
      </c>
    </row>
    <row r="17083" spans="1:4" hidden="1" x14ac:dyDescent="0.25">
      <c r="A17083" s="61" t="s">
        <v>134</v>
      </c>
      <c r="B17083" s="61" t="s">
        <v>360</v>
      </c>
      <c r="C17083">
        <v>1918</v>
      </c>
      <c r="D17083" s="61" t="s">
        <v>1788</v>
      </c>
    </row>
    <row r="17084" spans="1:4" hidden="1" x14ac:dyDescent="0.25">
      <c r="A17084" s="61" t="s">
        <v>134</v>
      </c>
      <c r="B17084" s="61" t="s">
        <v>360</v>
      </c>
      <c r="C17084">
        <v>1919</v>
      </c>
      <c r="D17084" s="61" t="s">
        <v>2552</v>
      </c>
    </row>
    <row r="17085" spans="1:4" hidden="1" x14ac:dyDescent="0.25">
      <c r="A17085" s="61" t="s">
        <v>134</v>
      </c>
      <c r="B17085" s="61" t="s">
        <v>360</v>
      </c>
      <c r="C17085">
        <v>1920</v>
      </c>
      <c r="D17085" s="61" t="s">
        <v>1792</v>
      </c>
    </row>
    <row r="17086" spans="1:4" hidden="1" x14ac:dyDescent="0.25">
      <c r="A17086" s="61" t="s">
        <v>134</v>
      </c>
      <c r="B17086" s="61" t="s">
        <v>360</v>
      </c>
      <c r="C17086">
        <v>1921</v>
      </c>
      <c r="D17086" s="61" t="s">
        <v>2891</v>
      </c>
    </row>
    <row r="17087" spans="1:4" hidden="1" x14ac:dyDescent="0.25">
      <c r="A17087" s="61" t="s">
        <v>134</v>
      </c>
      <c r="B17087" s="61" t="s">
        <v>360</v>
      </c>
      <c r="C17087">
        <v>1922</v>
      </c>
      <c r="D17087" s="61" t="s">
        <v>2522</v>
      </c>
    </row>
    <row r="17088" spans="1:4" hidden="1" x14ac:dyDescent="0.25">
      <c r="A17088" s="61" t="s">
        <v>134</v>
      </c>
      <c r="B17088" s="61" t="s">
        <v>360</v>
      </c>
      <c r="C17088">
        <v>1923</v>
      </c>
      <c r="D17088" s="61" t="s">
        <v>2218</v>
      </c>
    </row>
    <row r="17089" spans="1:4" hidden="1" x14ac:dyDescent="0.25">
      <c r="A17089" s="61" t="s">
        <v>134</v>
      </c>
      <c r="B17089" s="61" t="s">
        <v>360</v>
      </c>
      <c r="C17089">
        <v>1924</v>
      </c>
      <c r="D17089" s="61" t="s">
        <v>2218</v>
      </c>
    </row>
    <row r="17090" spans="1:4" hidden="1" x14ac:dyDescent="0.25">
      <c r="A17090" s="61" t="s">
        <v>134</v>
      </c>
      <c r="B17090" s="61" t="s">
        <v>360</v>
      </c>
      <c r="C17090">
        <v>1925</v>
      </c>
      <c r="D17090" s="61" t="s">
        <v>2218</v>
      </c>
    </row>
    <row r="17091" spans="1:4" hidden="1" x14ac:dyDescent="0.25">
      <c r="A17091" s="61" t="s">
        <v>134</v>
      </c>
      <c r="B17091" s="61" t="s">
        <v>360</v>
      </c>
      <c r="C17091">
        <v>1926</v>
      </c>
      <c r="D17091" s="61" t="s">
        <v>2263</v>
      </c>
    </row>
    <row r="17092" spans="1:4" hidden="1" x14ac:dyDescent="0.25">
      <c r="A17092" s="61" t="s">
        <v>134</v>
      </c>
      <c r="B17092" s="61" t="s">
        <v>360</v>
      </c>
      <c r="C17092">
        <v>1927</v>
      </c>
      <c r="D17092" s="61" t="s">
        <v>2952</v>
      </c>
    </row>
    <row r="17093" spans="1:4" hidden="1" x14ac:dyDescent="0.25">
      <c r="A17093" s="61" t="s">
        <v>134</v>
      </c>
      <c r="B17093" s="61" t="s">
        <v>360</v>
      </c>
      <c r="C17093">
        <v>1928</v>
      </c>
      <c r="D17093" s="61" t="s">
        <v>2954</v>
      </c>
    </row>
    <row r="17094" spans="1:4" hidden="1" x14ac:dyDescent="0.25">
      <c r="A17094" s="61" t="s">
        <v>134</v>
      </c>
      <c r="B17094" s="61" t="s">
        <v>360</v>
      </c>
      <c r="C17094">
        <v>1929</v>
      </c>
      <c r="D17094" s="61" t="s">
        <v>2954</v>
      </c>
    </row>
    <row r="17095" spans="1:4" hidden="1" x14ac:dyDescent="0.25">
      <c r="A17095" s="61" t="s">
        <v>134</v>
      </c>
      <c r="B17095" s="61" t="s">
        <v>360</v>
      </c>
      <c r="C17095">
        <v>1930</v>
      </c>
      <c r="D17095" s="61" t="s">
        <v>2913</v>
      </c>
    </row>
    <row r="17096" spans="1:4" hidden="1" x14ac:dyDescent="0.25">
      <c r="A17096" s="61" t="s">
        <v>134</v>
      </c>
      <c r="B17096" s="61" t="s">
        <v>360</v>
      </c>
      <c r="C17096">
        <v>1931</v>
      </c>
      <c r="D17096" s="61" t="s">
        <v>2913</v>
      </c>
    </row>
    <row r="17097" spans="1:4" hidden="1" x14ac:dyDescent="0.25">
      <c r="A17097" s="61" t="s">
        <v>134</v>
      </c>
      <c r="B17097" s="61" t="s">
        <v>360</v>
      </c>
      <c r="C17097">
        <v>1932</v>
      </c>
      <c r="D17097" s="61" t="s">
        <v>2913</v>
      </c>
    </row>
    <row r="17098" spans="1:4" hidden="1" x14ac:dyDescent="0.25">
      <c r="A17098" s="61" t="s">
        <v>134</v>
      </c>
      <c r="B17098" s="61" t="s">
        <v>360</v>
      </c>
      <c r="C17098">
        <v>1933</v>
      </c>
      <c r="D17098" s="61" t="s">
        <v>2913</v>
      </c>
    </row>
    <row r="17099" spans="1:4" hidden="1" x14ac:dyDescent="0.25">
      <c r="A17099" s="61" t="s">
        <v>134</v>
      </c>
      <c r="B17099" s="61" t="s">
        <v>360</v>
      </c>
      <c r="C17099">
        <v>1934</v>
      </c>
      <c r="D17099" s="61" t="s">
        <v>2913</v>
      </c>
    </row>
    <row r="17100" spans="1:4" hidden="1" x14ac:dyDescent="0.25">
      <c r="A17100" s="61" t="s">
        <v>134</v>
      </c>
      <c r="B17100" s="61" t="s">
        <v>360</v>
      </c>
      <c r="C17100">
        <v>1935</v>
      </c>
      <c r="D17100" s="61" t="s">
        <v>2913</v>
      </c>
    </row>
    <row r="17101" spans="1:4" hidden="1" x14ac:dyDescent="0.25">
      <c r="A17101" s="61" t="s">
        <v>134</v>
      </c>
      <c r="B17101" s="61" t="s">
        <v>360</v>
      </c>
      <c r="C17101">
        <v>1936</v>
      </c>
      <c r="D17101" s="61" t="s">
        <v>2359</v>
      </c>
    </row>
    <row r="17102" spans="1:4" hidden="1" x14ac:dyDescent="0.25">
      <c r="A17102" s="61" t="s">
        <v>134</v>
      </c>
      <c r="B17102" s="61" t="s">
        <v>360</v>
      </c>
      <c r="C17102">
        <v>1937</v>
      </c>
      <c r="D17102" s="61" t="s">
        <v>2955</v>
      </c>
    </row>
    <row r="17103" spans="1:4" hidden="1" x14ac:dyDescent="0.25">
      <c r="A17103" s="61" t="s">
        <v>134</v>
      </c>
      <c r="B17103" s="61" t="s">
        <v>360</v>
      </c>
      <c r="C17103">
        <v>1938</v>
      </c>
      <c r="D17103" s="61" t="s">
        <v>2955</v>
      </c>
    </row>
    <row r="17104" spans="1:4" hidden="1" x14ac:dyDescent="0.25">
      <c r="A17104" s="61" t="s">
        <v>134</v>
      </c>
      <c r="B17104" s="61" t="s">
        <v>360</v>
      </c>
      <c r="C17104">
        <v>1939</v>
      </c>
      <c r="D17104" s="61" t="s">
        <v>2955</v>
      </c>
    </row>
    <row r="17105" spans="1:4" hidden="1" x14ac:dyDescent="0.25">
      <c r="A17105" s="61" t="s">
        <v>134</v>
      </c>
      <c r="B17105" s="61" t="s">
        <v>360</v>
      </c>
      <c r="C17105">
        <v>1940</v>
      </c>
      <c r="D17105" s="61" t="s">
        <v>1852</v>
      </c>
    </row>
    <row r="17106" spans="1:4" hidden="1" x14ac:dyDescent="0.25">
      <c r="A17106" s="61" t="s">
        <v>134</v>
      </c>
      <c r="B17106" s="61" t="s">
        <v>360</v>
      </c>
      <c r="C17106">
        <v>1941</v>
      </c>
      <c r="D17106" s="61" t="s">
        <v>1848</v>
      </c>
    </row>
    <row r="17107" spans="1:4" hidden="1" x14ac:dyDescent="0.25">
      <c r="A17107" s="61" t="s">
        <v>134</v>
      </c>
      <c r="B17107" s="61" t="s">
        <v>360</v>
      </c>
      <c r="C17107">
        <v>1942</v>
      </c>
      <c r="D17107" s="61" t="s">
        <v>1848</v>
      </c>
    </row>
    <row r="17108" spans="1:4" hidden="1" x14ac:dyDescent="0.25">
      <c r="A17108" s="61" t="s">
        <v>134</v>
      </c>
      <c r="B17108" s="61" t="s">
        <v>360</v>
      </c>
      <c r="C17108">
        <v>1943</v>
      </c>
      <c r="D17108" s="61" t="s">
        <v>1848</v>
      </c>
    </row>
    <row r="17109" spans="1:4" hidden="1" x14ac:dyDescent="0.25">
      <c r="A17109" s="61" t="s">
        <v>134</v>
      </c>
      <c r="B17109" s="61" t="s">
        <v>360</v>
      </c>
      <c r="C17109">
        <v>1944</v>
      </c>
      <c r="D17109" s="61" t="s">
        <v>1848</v>
      </c>
    </row>
    <row r="17110" spans="1:4" hidden="1" x14ac:dyDescent="0.25">
      <c r="A17110" s="61" t="s">
        <v>134</v>
      </c>
      <c r="B17110" s="61" t="s">
        <v>360</v>
      </c>
      <c r="C17110">
        <v>1945</v>
      </c>
      <c r="D17110" s="61" t="s">
        <v>1848</v>
      </c>
    </row>
    <row r="17111" spans="1:4" hidden="1" x14ac:dyDescent="0.25">
      <c r="A17111" s="61" t="s">
        <v>134</v>
      </c>
      <c r="B17111" s="61" t="s">
        <v>360</v>
      </c>
      <c r="C17111">
        <v>1946</v>
      </c>
      <c r="D17111" s="61" t="s">
        <v>1820</v>
      </c>
    </row>
    <row r="17112" spans="1:4" hidden="1" x14ac:dyDescent="0.25">
      <c r="A17112" s="61" t="s">
        <v>134</v>
      </c>
      <c r="B17112" s="61" t="s">
        <v>360</v>
      </c>
      <c r="C17112">
        <v>1947</v>
      </c>
      <c r="D17112" s="61" t="s">
        <v>1820</v>
      </c>
    </row>
    <row r="17113" spans="1:4" hidden="1" x14ac:dyDescent="0.25">
      <c r="A17113" s="61" t="s">
        <v>134</v>
      </c>
      <c r="B17113" s="61" t="s">
        <v>360</v>
      </c>
      <c r="C17113">
        <v>1948</v>
      </c>
      <c r="D17113" s="61" t="s">
        <v>1773</v>
      </c>
    </row>
    <row r="17114" spans="1:4" hidden="1" x14ac:dyDescent="0.25">
      <c r="A17114" s="61" t="s">
        <v>134</v>
      </c>
      <c r="B17114" s="61" t="s">
        <v>360</v>
      </c>
      <c r="C17114">
        <v>1949</v>
      </c>
      <c r="D17114" s="61" t="s">
        <v>1773</v>
      </c>
    </row>
    <row r="17115" spans="1:4" hidden="1" x14ac:dyDescent="0.25">
      <c r="A17115" s="61" t="s">
        <v>134</v>
      </c>
      <c r="B17115" s="61" t="s">
        <v>360</v>
      </c>
      <c r="C17115">
        <v>1950</v>
      </c>
      <c r="D17115" s="61" t="s">
        <v>1513</v>
      </c>
    </row>
    <row r="17116" spans="1:4" hidden="1" x14ac:dyDescent="0.25">
      <c r="A17116" s="61" t="s">
        <v>134</v>
      </c>
      <c r="B17116" s="61" t="s">
        <v>360</v>
      </c>
      <c r="C17116">
        <v>1951</v>
      </c>
      <c r="D17116" s="61" t="s">
        <v>1772</v>
      </c>
    </row>
    <row r="17117" spans="1:4" hidden="1" x14ac:dyDescent="0.25">
      <c r="A17117" s="61" t="s">
        <v>134</v>
      </c>
      <c r="B17117" s="61" t="s">
        <v>360</v>
      </c>
      <c r="C17117">
        <v>1952</v>
      </c>
      <c r="D17117" s="61" t="s">
        <v>1772</v>
      </c>
    </row>
    <row r="17118" spans="1:4" hidden="1" x14ac:dyDescent="0.25">
      <c r="A17118" s="61" t="s">
        <v>134</v>
      </c>
      <c r="B17118" s="61" t="s">
        <v>360</v>
      </c>
      <c r="C17118">
        <v>1953</v>
      </c>
      <c r="D17118" s="61" t="s">
        <v>1848</v>
      </c>
    </row>
    <row r="17119" spans="1:4" hidden="1" x14ac:dyDescent="0.25">
      <c r="A17119" s="61" t="s">
        <v>134</v>
      </c>
      <c r="B17119" s="61" t="s">
        <v>360</v>
      </c>
      <c r="C17119">
        <v>1954</v>
      </c>
      <c r="D17119" s="61" t="s">
        <v>1768</v>
      </c>
    </row>
    <row r="17120" spans="1:4" hidden="1" x14ac:dyDescent="0.25">
      <c r="A17120" s="61" t="s">
        <v>134</v>
      </c>
      <c r="B17120" s="61" t="s">
        <v>360</v>
      </c>
      <c r="C17120">
        <v>1955</v>
      </c>
      <c r="D17120" s="61" t="s">
        <v>1768</v>
      </c>
    </row>
    <row r="17121" spans="1:4" hidden="1" x14ac:dyDescent="0.25">
      <c r="A17121" s="61" t="s">
        <v>134</v>
      </c>
      <c r="B17121" s="61" t="s">
        <v>360</v>
      </c>
      <c r="C17121">
        <v>1956</v>
      </c>
      <c r="D17121" s="61" t="s">
        <v>1853</v>
      </c>
    </row>
    <row r="17122" spans="1:4" hidden="1" x14ac:dyDescent="0.25">
      <c r="A17122" s="61" t="s">
        <v>134</v>
      </c>
      <c r="B17122" s="61" t="s">
        <v>360</v>
      </c>
      <c r="C17122">
        <v>1957</v>
      </c>
      <c r="D17122" s="61" t="s">
        <v>1853</v>
      </c>
    </row>
    <row r="17123" spans="1:4" hidden="1" x14ac:dyDescent="0.25">
      <c r="A17123" s="61" t="s">
        <v>134</v>
      </c>
      <c r="B17123" s="61" t="s">
        <v>360</v>
      </c>
      <c r="C17123">
        <v>1958</v>
      </c>
      <c r="D17123" s="61" t="s">
        <v>1854</v>
      </c>
    </row>
    <row r="17124" spans="1:4" hidden="1" x14ac:dyDescent="0.25">
      <c r="A17124" s="61" t="s">
        <v>134</v>
      </c>
      <c r="B17124" s="61" t="s">
        <v>360</v>
      </c>
      <c r="C17124">
        <v>1959</v>
      </c>
      <c r="D17124" s="61" t="s">
        <v>1854</v>
      </c>
    </row>
    <row r="17125" spans="1:4" hidden="1" x14ac:dyDescent="0.25">
      <c r="A17125" s="61" t="s">
        <v>134</v>
      </c>
      <c r="B17125" s="61" t="s">
        <v>360</v>
      </c>
      <c r="C17125">
        <v>1960</v>
      </c>
      <c r="D17125" s="61" t="s">
        <v>1855</v>
      </c>
    </row>
    <row r="17126" spans="1:4" hidden="1" x14ac:dyDescent="0.25">
      <c r="A17126" s="61" t="s">
        <v>134</v>
      </c>
      <c r="B17126" s="61" t="s">
        <v>360</v>
      </c>
      <c r="C17126">
        <v>1961</v>
      </c>
      <c r="D17126" s="61" t="s">
        <v>1856</v>
      </c>
    </row>
    <row r="17127" spans="1:4" hidden="1" x14ac:dyDescent="0.25">
      <c r="A17127" s="61" t="s">
        <v>134</v>
      </c>
      <c r="B17127" s="61" t="s">
        <v>360</v>
      </c>
      <c r="C17127">
        <v>1962</v>
      </c>
      <c r="D17127" s="61" t="s">
        <v>1856</v>
      </c>
    </row>
    <row r="17128" spans="1:4" hidden="1" x14ac:dyDescent="0.25">
      <c r="A17128" s="61" t="s">
        <v>134</v>
      </c>
      <c r="B17128" s="61" t="s">
        <v>360</v>
      </c>
      <c r="C17128">
        <v>1963</v>
      </c>
      <c r="D17128" s="61" t="s">
        <v>1856</v>
      </c>
    </row>
    <row r="17129" spans="1:4" hidden="1" x14ac:dyDescent="0.25">
      <c r="A17129" s="61" t="s">
        <v>134</v>
      </c>
      <c r="B17129" s="61" t="s">
        <v>360</v>
      </c>
      <c r="C17129">
        <v>1964</v>
      </c>
      <c r="D17129" s="61" t="s">
        <v>1769</v>
      </c>
    </row>
    <row r="17130" spans="1:4" hidden="1" x14ac:dyDescent="0.25">
      <c r="A17130" s="61" t="s">
        <v>134</v>
      </c>
      <c r="B17130" s="61" t="s">
        <v>360</v>
      </c>
      <c r="C17130">
        <v>1965</v>
      </c>
      <c r="D17130" s="61" t="s">
        <v>1769</v>
      </c>
    </row>
    <row r="17131" spans="1:4" hidden="1" x14ac:dyDescent="0.25">
      <c r="A17131" s="61" t="s">
        <v>134</v>
      </c>
      <c r="B17131" s="61" t="s">
        <v>360</v>
      </c>
      <c r="C17131">
        <v>1966</v>
      </c>
      <c r="D17131" s="61" t="s">
        <v>1769</v>
      </c>
    </row>
    <row r="17132" spans="1:4" hidden="1" x14ac:dyDescent="0.25">
      <c r="A17132" s="61" t="s">
        <v>134</v>
      </c>
      <c r="B17132" s="61" t="s">
        <v>360</v>
      </c>
      <c r="C17132">
        <v>1967</v>
      </c>
      <c r="D17132" s="61" t="s">
        <v>1857</v>
      </c>
    </row>
    <row r="17133" spans="1:4" hidden="1" x14ac:dyDescent="0.25">
      <c r="A17133" s="61" t="s">
        <v>134</v>
      </c>
      <c r="B17133" s="61" t="s">
        <v>360</v>
      </c>
      <c r="C17133">
        <v>1968</v>
      </c>
      <c r="D17133" s="61" t="s">
        <v>1769</v>
      </c>
    </row>
    <row r="17134" spans="1:4" hidden="1" x14ac:dyDescent="0.25">
      <c r="A17134" s="61" t="s">
        <v>134</v>
      </c>
      <c r="B17134" s="61" t="s">
        <v>360</v>
      </c>
      <c r="C17134">
        <v>1969</v>
      </c>
      <c r="D17134" s="61" t="s">
        <v>1857</v>
      </c>
    </row>
    <row r="17135" spans="1:4" hidden="1" x14ac:dyDescent="0.25">
      <c r="A17135" s="61" t="s">
        <v>134</v>
      </c>
      <c r="B17135" s="61" t="s">
        <v>360</v>
      </c>
      <c r="C17135">
        <v>1970</v>
      </c>
      <c r="D17135" s="61" t="s">
        <v>566</v>
      </c>
    </row>
    <row r="17136" spans="1:4" hidden="1" x14ac:dyDescent="0.25">
      <c r="A17136" s="61" t="s">
        <v>134</v>
      </c>
      <c r="B17136" s="61" t="s">
        <v>360</v>
      </c>
      <c r="C17136">
        <v>1971</v>
      </c>
      <c r="D17136" s="61" t="s">
        <v>1858</v>
      </c>
    </row>
    <row r="17137" spans="1:4" hidden="1" x14ac:dyDescent="0.25">
      <c r="A17137" s="61" t="s">
        <v>134</v>
      </c>
      <c r="B17137" s="61" t="s">
        <v>360</v>
      </c>
      <c r="C17137">
        <v>1972</v>
      </c>
      <c r="D17137" s="61" t="s">
        <v>1858</v>
      </c>
    </row>
    <row r="17138" spans="1:4" hidden="1" x14ac:dyDescent="0.25">
      <c r="A17138" s="61" t="s">
        <v>134</v>
      </c>
      <c r="B17138" s="61" t="s">
        <v>360</v>
      </c>
      <c r="C17138">
        <v>1973</v>
      </c>
      <c r="D17138" s="61" t="s">
        <v>1858</v>
      </c>
    </row>
    <row r="17139" spans="1:4" hidden="1" x14ac:dyDescent="0.25">
      <c r="A17139" s="61" t="s">
        <v>134</v>
      </c>
      <c r="B17139" s="61" t="s">
        <v>360</v>
      </c>
      <c r="C17139">
        <v>1974</v>
      </c>
      <c r="D17139" s="61" t="s">
        <v>1858</v>
      </c>
    </row>
    <row r="17140" spans="1:4" hidden="1" x14ac:dyDescent="0.25">
      <c r="A17140" s="61" t="s">
        <v>134</v>
      </c>
      <c r="B17140" s="61" t="s">
        <v>360</v>
      </c>
      <c r="C17140">
        <v>1975</v>
      </c>
      <c r="D17140" s="61" t="s">
        <v>1858</v>
      </c>
    </row>
    <row r="17141" spans="1:4" hidden="1" x14ac:dyDescent="0.25">
      <c r="A17141" s="61" t="s">
        <v>134</v>
      </c>
      <c r="B17141" s="61" t="s">
        <v>360</v>
      </c>
      <c r="C17141">
        <v>1976</v>
      </c>
      <c r="D17141" s="61" t="s">
        <v>1858</v>
      </c>
    </row>
    <row r="17142" spans="1:4" hidden="1" x14ac:dyDescent="0.25">
      <c r="A17142" s="61" t="s">
        <v>134</v>
      </c>
      <c r="B17142" s="61" t="s">
        <v>360</v>
      </c>
      <c r="C17142">
        <v>1977</v>
      </c>
      <c r="D17142" s="61" t="s">
        <v>1858</v>
      </c>
    </row>
    <row r="17143" spans="1:4" hidden="1" x14ac:dyDescent="0.25">
      <c r="A17143" s="61" t="s">
        <v>134</v>
      </c>
      <c r="B17143" s="61" t="s">
        <v>360</v>
      </c>
      <c r="C17143">
        <v>1978</v>
      </c>
      <c r="D17143" s="61" t="s">
        <v>1858</v>
      </c>
    </row>
    <row r="17144" spans="1:4" hidden="1" x14ac:dyDescent="0.25">
      <c r="A17144" s="61" t="s">
        <v>134</v>
      </c>
      <c r="B17144" s="61" t="s">
        <v>360</v>
      </c>
      <c r="C17144">
        <v>1979</v>
      </c>
      <c r="D17144" s="61" t="s">
        <v>1858</v>
      </c>
    </row>
    <row r="17145" spans="1:4" hidden="1" x14ac:dyDescent="0.25">
      <c r="A17145" s="61" t="s">
        <v>134</v>
      </c>
      <c r="B17145" s="61" t="s">
        <v>360</v>
      </c>
      <c r="C17145">
        <v>1980</v>
      </c>
      <c r="D17145" s="61" t="s">
        <v>1858</v>
      </c>
    </row>
    <row r="17146" spans="1:4" hidden="1" x14ac:dyDescent="0.25">
      <c r="A17146" s="61" t="s">
        <v>134</v>
      </c>
      <c r="B17146" s="61" t="s">
        <v>360</v>
      </c>
      <c r="C17146">
        <v>1981</v>
      </c>
      <c r="D17146" s="61" t="s">
        <v>1858</v>
      </c>
    </row>
    <row r="17147" spans="1:4" hidden="1" x14ac:dyDescent="0.25">
      <c r="A17147" s="61" t="s">
        <v>134</v>
      </c>
      <c r="B17147" s="61" t="s">
        <v>360</v>
      </c>
      <c r="C17147">
        <v>1982</v>
      </c>
      <c r="D17147" s="61" t="s">
        <v>1518</v>
      </c>
    </row>
    <row r="17148" spans="1:4" hidden="1" x14ac:dyDescent="0.25">
      <c r="A17148" s="61" t="s">
        <v>134</v>
      </c>
      <c r="B17148" s="61" t="s">
        <v>360</v>
      </c>
      <c r="C17148">
        <v>1983</v>
      </c>
      <c r="D17148" s="61" t="s">
        <v>1524</v>
      </c>
    </row>
    <row r="17149" spans="1:4" hidden="1" x14ac:dyDescent="0.25">
      <c r="A17149" s="61" t="s">
        <v>134</v>
      </c>
      <c r="B17149" s="61" t="s">
        <v>360</v>
      </c>
      <c r="C17149">
        <v>1984</v>
      </c>
      <c r="D17149" s="61" t="s">
        <v>1524</v>
      </c>
    </row>
    <row r="17150" spans="1:4" hidden="1" x14ac:dyDescent="0.25">
      <c r="A17150" s="61" t="s">
        <v>134</v>
      </c>
      <c r="B17150" s="61" t="s">
        <v>360</v>
      </c>
      <c r="C17150">
        <v>1985</v>
      </c>
      <c r="D17150" s="61" t="s">
        <v>1857</v>
      </c>
    </row>
    <row r="17151" spans="1:4" hidden="1" x14ac:dyDescent="0.25">
      <c r="A17151" s="61" t="s">
        <v>134</v>
      </c>
      <c r="B17151" s="61" t="s">
        <v>360</v>
      </c>
      <c r="C17151">
        <v>1986</v>
      </c>
      <c r="D17151" s="61" t="s">
        <v>1524</v>
      </c>
    </row>
    <row r="17152" spans="1:4" hidden="1" x14ac:dyDescent="0.25">
      <c r="A17152" s="61" t="s">
        <v>134</v>
      </c>
      <c r="B17152" s="61" t="s">
        <v>360</v>
      </c>
      <c r="C17152">
        <v>1987</v>
      </c>
      <c r="D17152" s="61" t="s">
        <v>1534</v>
      </c>
    </row>
    <row r="17153" spans="1:4" hidden="1" x14ac:dyDescent="0.25">
      <c r="A17153" s="61" t="s">
        <v>134</v>
      </c>
      <c r="B17153" s="61" t="s">
        <v>360</v>
      </c>
      <c r="C17153">
        <v>1988</v>
      </c>
      <c r="D17153" s="61" t="s">
        <v>1854</v>
      </c>
    </row>
    <row r="17154" spans="1:4" hidden="1" x14ac:dyDescent="0.25">
      <c r="A17154" s="61" t="s">
        <v>134</v>
      </c>
      <c r="B17154" s="61" t="s">
        <v>360</v>
      </c>
      <c r="C17154">
        <v>1989</v>
      </c>
      <c r="D17154" s="61" t="s">
        <v>1854</v>
      </c>
    </row>
    <row r="17155" spans="1:4" hidden="1" x14ac:dyDescent="0.25">
      <c r="A17155" s="61" t="s">
        <v>134</v>
      </c>
      <c r="B17155" s="61" t="s">
        <v>360</v>
      </c>
      <c r="C17155">
        <v>1990</v>
      </c>
      <c r="D17155" s="61" t="s">
        <v>2287</v>
      </c>
    </row>
    <row r="17156" spans="1:4" hidden="1" x14ac:dyDescent="0.25">
      <c r="A17156" s="61" t="s">
        <v>134</v>
      </c>
      <c r="B17156" s="61" t="s">
        <v>360</v>
      </c>
      <c r="C17156">
        <v>1991</v>
      </c>
      <c r="D17156" s="61" t="s">
        <v>2199</v>
      </c>
    </row>
    <row r="17157" spans="1:4" hidden="1" x14ac:dyDescent="0.25">
      <c r="A17157" s="61" t="s">
        <v>134</v>
      </c>
      <c r="B17157" s="61" t="s">
        <v>360</v>
      </c>
      <c r="C17157">
        <v>1992</v>
      </c>
      <c r="D17157" s="61" t="s">
        <v>2200</v>
      </c>
    </row>
    <row r="17158" spans="1:4" hidden="1" x14ac:dyDescent="0.25">
      <c r="A17158" s="61" t="s">
        <v>134</v>
      </c>
      <c r="B17158" s="61" t="s">
        <v>360</v>
      </c>
      <c r="C17158">
        <v>1993</v>
      </c>
      <c r="D17158" s="61" t="s">
        <v>2144</v>
      </c>
    </row>
    <row r="17159" spans="1:4" hidden="1" x14ac:dyDescent="0.25">
      <c r="A17159" s="61" t="s">
        <v>134</v>
      </c>
      <c r="B17159" s="61" t="s">
        <v>360</v>
      </c>
      <c r="C17159">
        <v>1994</v>
      </c>
      <c r="D17159" s="61" t="s">
        <v>2239</v>
      </c>
    </row>
    <row r="17160" spans="1:4" hidden="1" x14ac:dyDescent="0.25">
      <c r="A17160" s="61" t="s">
        <v>134</v>
      </c>
      <c r="B17160" s="61" t="s">
        <v>360</v>
      </c>
      <c r="C17160">
        <v>1995</v>
      </c>
      <c r="D17160" s="61" t="s">
        <v>2239</v>
      </c>
    </row>
    <row r="17161" spans="1:4" hidden="1" x14ac:dyDescent="0.25">
      <c r="A17161" s="61" t="s">
        <v>134</v>
      </c>
      <c r="B17161" s="61" t="s">
        <v>360</v>
      </c>
      <c r="C17161">
        <v>1996</v>
      </c>
      <c r="D17161" s="61" t="s">
        <v>2239</v>
      </c>
    </row>
    <row r="17162" spans="1:4" hidden="1" x14ac:dyDescent="0.25">
      <c r="A17162" s="61" t="s">
        <v>134</v>
      </c>
      <c r="B17162" s="61" t="s">
        <v>360</v>
      </c>
      <c r="C17162">
        <v>1997</v>
      </c>
      <c r="D17162" s="61" t="s">
        <v>2239</v>
      </c>
    </row>
    <row r="17163" spans="1:4" hidden="1" x14ac:dyDescent="0.25">
      <c r="A17163" s="61" t="s">
        <v>134</v>
      </c>
      <c r="B17163" s="61" t="s">
        <v>360</v>
      </c>
      <c r="C17163">
        <v>1998</v>
      </c>
      <c r="D17163" s="61" t="s">
        <v>2239</v>
      </c>
    </row>
    <row r="17164" spans="1:4" hidden="1" x14ac:dyDescent="0.25">
      <c r="A17164" s="61" t="s">
        <v>134</v>
      </c>
      <c r="B17164" s="61" t="s">
        <v>360</v>
      </c>
      <c r="C17164">
        <v>1999</v>
      </c>
      <c r="D17164" s="61" t="s">
        <v>2239</v>
      </c>
    </row>
    <row r="17165" spans="1:4" hidden="1" x14ac:dyDescent="0.25">
      <c r="A17165" s="61" t="s">
        <v>134</v>
      </c>
      <c r="B17165" s="61" t="s">
        <v>360</v>
      </c>
      <c r="C17165">
        <v>2000</v>
      </c>
      <c r="D17165" s="61" t="s">
        <v>2378</v>
      </c>
    </row>
    <row r="17166" spans="1:4" hidden="1" x14ac:dyDescent="0.25">
      <c r="A17166" s="61" t="s">
        <v>134</v>
      </c>
      <c r="B17166" s="61" t="s">
        <v>360</v>
      </c>
      <c r="C17166">
        <v>2001</v>
      </c>
      <c r="D17166" s="61" t="s">
        <v>2567</v>
      </c>
    </row>
    <row r="17167" spans="1:4" hidden="1" x14ac:dyDescent="0.25">
      <c r="A17167" s="61" t="s">
        <v>134</v>
      </c>
      <c r="B17167" s="61" t="s">
        <v>360</v>
      </c>
      <c r="C17167">
        <v>2002</v>
      </c>
      <c r="D17167" s="61" t="s">
        <v>2567</v>
      </c>
    </row>
    <row r="17168" spans="1:4" hidden="1" x14ac:dyDescent="0.25">
      <c r="A17168" s="61" t="s">
        <v>134</v>
      </c>
      <c r="B17168" s="61" t="s">
        <v>360</v>
      </c>
      <c r="C17168">
        <v>2003</v>
      </c>
      <c r="D17168" s="61" t="s">
        <v>2144</v>
      </c>
    </row>
    <row r="17169" spans="1:4" hidden="1" x14ac:dyDescent="0.25">
      <c r="A17169" s="61" t="s">
        <v>134</v>
      </c>
      <c r="B17169" s="61" t="s">
        <v>360</v>
      </c>
      <c r="C17169">
        <v>2004</v>
      </c>
      <c r="D17169" s="61" t="s">
        <v>2470</v>
      </c>
    </row>
    <row r="17170" spans="1:4" hidden="1" x14ac:dyDescent="0.25">
      <c r="A17170" s="61" t="s">
        <v>134</v>
      </c>
      <c r="B17170" s="61" t="s">
        <v>360</v>
      </c>
      <c r="C17170">
        <v>2005</v>
      </c>
      <c r="D17170" s="61" t="s">
        <v>2567</v>
      </c>
    </row>
    <row r="17171" spans="1:4" hidden="1" x14ac:dyDescent="0.25">
      <c r="A17171" s="61" t="s">
        <v>134</v>
      </c>
      <c r="B17171" s="61" t="s">
        <v>360</v>
      </c>
      <c r="C17171">
        <v>2006</v>
      </c>
      <c r="D17171" s="61" t="s">
        <v>2567</v>
      </c>
    </row>
    <row r="17172" spans="1:4" hidden="1" x14ac:dyDescent="0.25">
      <c r="A17172" s="61" t="s">
        <v>134</v>
      </c>
      <c r="B17172" s="61" t="s">
        <v>360</v>
      </c>
      <c r="C17172">
        <v>2007</v>
      </c>
      <c r="D17172" s="61" t="s">
        <v>2242</v>
      </c>
    </row>
    <row r="17173" spans="1:4" hidden="1" x14ac:dyDescent="0.25">
      <c r="A17173" s="61" t="s">
        <v>134</v>
      </c>
      <c r="B17173" s="61" t="s">
        <v>360</v>
      </c>
      <c r="C17173">
        <v>2008</v>
      </c>
      <c r="D17173" s="61" t="s">
        <v>2091</v>
      </c>
    </row>
    <row r="17174" spans="1:4" hidden="1" x14ac:dyDescent="0.25">
      <c r="A17174" s="61" t="s">
        <v>134</v>
      </c>
      <c r="B17174" s="61" t="s">
        <v>360</v>
      </c>
      <c r="C17174">
        <v>2009</v>
      </c>
      <c r="D17174" s="61" t="s">
        <v>2091</v>
      </c>
    </row>
    <row r="17175" spans="1:4" hidden="1" x14ac:dyDescent="0.25">
      <c r="A17175" s="61" t="s">
        <v>134</v>
      </c>
      <c r="B17175" s="61" t="s">
        <v>360</v>
      </c>
      <c r="C17175">
        <v>2010</v>
      </c>
      <c r="D17175" s="61" t="s">
        <v>2090</v>
      </c>
    </row>
    <row r="17176" spans="1:4" hidden="1" x14ac:dyDescent="0.25">
      <c r="A17176" s="61" t="s">
        <v>134</v>
      </c>
      <c r="B17176" s="61" t="s">
        <v>360</v>
      </c>
      <c r="C17176">
        <v>2011</v>
      </c>
      <c r="D17176" s="61" t="s">
        <v>2090</v>
      </c>
    </row>
    <row r="17177" spans="1:4" hidden="1" x14ac:dyDescent="0.25">
      <c r="A17177" s="61" t="s">
        <v>134</v>
      </c>
      <c r="B17177" s="61" t="s">
        <v>360</v>
      </c>
      <c r="C17177">
        <v>2012</v>
      </c>
      <c r="D17177" s="61" t="s">
        <v>2090</v>
      </c>
    </row>
    <row r="17178" spans="1:4" hidden="1" x14ac:dyDescent="0.25">
      <c r="A17178" s="61" t="s">
        <v>134</v>
      </c>
      <c r="B17178" s="61" t="s">
        <v>360</v>
      </c>
      <c r="C17178">
        <v>2013</v>
      </c>
      <c r="D17178" s="61" t="s">
        <v>2472</v>
      </c>
    </row>
    <row r="17179" spans="1:4" hidden="1" x14ac:dyDescent="0.25">
      <c r="A17179" s="61" t="s">
        <v>134</v>
      </c>
      <c r="B17179" s="61" t="s">
        <v>360</v>
      </c>
      <c r="C17179">
        <v>2014</v>
      </c>
      <c r="D17179" s="61" t="s">
        <v>2472</v>
      </c>
    </row>
    <row r="17180" spans="1:4" hidden="1" x14ac:dyDescent="0.25">
      <c r="A17180" s="61" t="s">
        <v>134</v>
      </c>
      <c r="B17180" s="61" t="s">
        <v>360</v>
      </c>
      <c r="C17180">
        <v>2015</v>
      </c>
      <c r="D17180" s="61" t="s">
        <v>2084</v>
      </c>
    </row>
    <row r="17181" spans="1:4" hidden="1" x14ac:dyDescent="0.25">
      <c r="A17181" s="61" t="s">
        <v>134</v>
      </c>
      <c r="B17181" s="61" t="s">
        <v>360</v>
      </c>
      <c r="C17181">
        <v>2016</v>
      </c>
      <c r="D17181" s="61" t="s">
        <v>2472</v>
      </c>
    </row>
    <row r="17182" spans="1:4" hidden="1" x14ac:dyDescent="0.25">
      <c r="A17182" s="61" t="s">
        <v>134</v>
      </c>
      <c r="B17182" s="61" t="s">
        <v>360</v>
      </c>
      <c r="C17182">
        <v>2017</v>
      </c>
      <c r="D17182" s="61" t="s">
        <v>2091</v>
      </c>
    </row>
    <row r="17183" spans="1:4" hidden="1" x14ac:dyDescent="0.25">
      <c r="A17183" s="61" t="s">
        <v>134</v>
      </c>
      <c r="B17183" s="61" t="s">
        <v>360</v>
      </c>
      <c r="C17183">
        <v>2018</v>
      </c>
      <c r="D17183" s="61" t="s">
        <v>2245</v>
      </c>
    </row>
    <row r="17184" spans="1:4" hidden="1" x14ac:dyDescent="0.25">
      <c r="A17184" s="61" t="s">
        <v>134</v>
      </c>
      <c r="B17184" s="61" t="s">
        <v>360</v>
      </c>
      <c r="C17184">
        <v>2019</v>
      </c>
      <c r="D17184" s="61" t="s">
        <v>2091</v>
      </c>
    </row>
    <row r="17185" spans="1:4" hidden="1" x14ac:dyDescent="0.25">
      <c r="A17185" s="61" t="s">
        <v>134</v>
      </c>
      <c r="B17185" s="61" t="s">
        <v>360</v>
      </c>
      <c r="C17185">
        <v>2020</v>
      </c>
      <c r="D17185" s="61" t="s">
        <v>2090</v>
      </c>
    </row>
    <row r="17186" spans="1:4" hidden="1" x14ac:dyDescent="0.25">
      <c r="A17186" s="61" t="s">
        <v>134</v>
      </c>
      <c r="B17186" s="61" t="s">
        <v>360</v>
      </c>
      <c r="C17186">
        <v>2021</v>
      </c>
      <c r="D17186" s="61" t="s">
        <v>2082</v>
      </c>
    </row>
    <row r="17187" spans="1:4" hidden="1" x14ac:dyDescent="0.25">
      <c r="A17187" s="61" t="s">
        <v>134</v>
      </c>
      <c r="B17187" s="61" t="s">
        <v>360</v>
      </c>
      <c r="C17187">
        <v>2022</v>
      </c>
      <c r="D17187" s="61" t="s">
        <v>2245</v>
      </c>
    </row>
    <row r="17188" spans="1:4" x14ac:dyDescent="0.25">
      <c r="A17188" s="61" t="s">
        <v>134</v>
      </c>
      <c r="B17188" s="61" t="s">
        <v>360</v>
      </c>
      <c r="C17188">
        <v>2023</v>
      </c>
      <c r="D17188" s="61">
        <v>0.94299999999999995</v>
      </c>
    </row>
    <row r="17189" spans="1:4" hidden="1" x14ac:dyDescent="0.25">
      <c r="A17189" s="61" t="s">
        <v>39</v>
      </c>
      <c r="B17189" s="61" t="s">
        <v>361</v>
      </c>
      <c r="C17189">
        <v>1890</v>
      </c>
      <c r="D17189" s="61" t="s">
        <v>2548</v>
      </c>
    </row>
    <row r="17190" spans="1:4" hidden="1" x14ac:dyDescent="0.25">
      <c r="A17190" s="61" t="s">
        <v>39</v>
      </c>
      <c r="B17190" s="61" t="s">
        <v>361</v>
      </c>
      <c r="C17190">
        <v>1891</v>
      </c>
      <c r="D17190" s="61" t="s">
        <v>2548</v>
      </c>
    </row>
    <row r="17191" spans="1:4" hidden="1" x14ac:dyDescent="0.25">
      <c r="A17191" s="61" t="s">
        <v>39</v>
      </c>
      <c r="B17191" s="61" t="s">
        <v>361</v>
      </c>
      <c r="C17191">
        <v>1892</v>
      </c>
      <c r="D17191" s="61" t="s">
        <v>2548</v>
      </c>
    </row>
    <row r="17192" spans="1:4" hidden="1" x14ac:dyDescent="0.25">
      <c r="A17192" s="61" t="s">
        <v>39</v>
      </c>
      <c r="B17192" s="61" t="s">
        <v>361</v>
      </c>
      <c r="C17192">
        <v>1893</v>
      </c>
      <c r="D17192" s="61" t="s">
        <v>2548</v>
      </c>
    </row>
    <row r="17193" spans="1:4" hidden="1" x14ac:dyDescent="0.25">
      <c r="A17193" s="61" t="s">
        <v>39</v>
      </c>
      <c r="B17193" s="61" t="s">
        <v>361</v>
      </c>
      <c r="C17193">
        <v>1894</v>
      </c>
      <c r="D17193" s="61" t="s">
        <v>2548</v>
      </c>
    </row>
    <row r="17194" spans="1:4" hidden="1" x14ac:dyDescent="0.25">
      <c r="A17194" s="61" t="s">
        <v>39</v>
      </c>
      <c r="B17194" s="61" t="s">
        <v>361</v>
      </c>
      <c r="C17194">
        <v>1895</v>
      </c>
      <c r="D17194" s="61" t="s">
        <v>2548</v>
      </c>
    </row>
    <row r="17195" spans="1:4" hidden="1" x14ac:dyDescent="0.25">
      <c r="A17195" s="61" t="s">
        <v>39</v>
      </c>
      <c r="B17195" s="61" t="s">
        <v>361</v>
      </c>
      <c r="C17195">
        <v>1896</v>
      </c>
      <c r="D17195" s="61" t="s">
        <v>2548</v>
      </c>
    </row>
    <row r="17196" spans="1:4" hidden="1" x14ac:dyDescent="0.25">
      <c r="A17196" s="61" t="s">
        <v>39</v>
      </c>
      <c r="B17196" s="61" t="s">
        <v>361</v>
      </c>
      <c r="C17196">
        <v>1897</v>
      </c>
      <c r="D17196" s="61" t="s">
        <v>2548</v>
      </c>
    </row>
    <row r="17197" spans="1:4" hidden="1" x14ac:dyDescent="0.25">
      <c r="A17197" s="61" t="s">
        <v>39</v>
      </c>
      <c r="B17197" s="61" t="s">
        <v>361</v>
      </c>
      <c r="C17197">
        <v>1898</v>
      </c>
      <c r="D17197" s="61" t="s">
        <v>2548</v>
      </c>
    </row>
    <row r="17198" spans="1:4" hidden="1" x14ac:dyDescent="0.25">
      <c r="A17198" s="61" t="s">
        <v>39</v>
      </c>
      <c r="B17198" s="61" t="s">
        <v>361</v>
      </c>
      <c r="C17198">
        <v>1899</v>
      </c>
      <c r="D17198" s="61" t="s">
        <v>2548</v>
      </c>
    </row>
    <row r="17199" spans="1:4" hidden="1" x14ac:dyDescent="0.25">
      <c r="A17199" s="61" t="s">
        <v>39</v>
      </c>
      <c r="B17199" s="61" t="s">
        <v>361</v>
      </c>
      <c r="C17199">
        <v>1900</v>
      </c>
      <c r="D17199" s="61" t="s">
        <v>2202</v>
      </c>
    </row>
    <row r="17200" spans="1:4" hidden="1" x14ac:dyDescent="0.25">
      <c r="A17200" s="61" t="s">
        <v>39</v>
      </c>
      <c r="B17200" s="61" t="s">
        <v>361</v>
      </c>
      <c r="C17200">
        <v>1901</v>
      </c>
      <c r="D17200" s="61" t="s">
        <v>2202</v>
      </c>
    </row>
    <row r="17201" spans="1:4" hidden="1" x14ac:dyDescent="0.25">
      <c r="A17201" s="61" t="s">
        <v>39</v>
      </c>
      <c r="B17201" s="61" t="s">
        <v>361</v>
      </c>
      <c r="C17201">
        <v>1902</v>
      </c>
      <c r="D17201" s="61" t="s">
        <v>2202</v>
      </c>
    </row>
    <row r="17202" spans="1:4" hidden="1" x14ac:dyDescent="0.25">
      <c r="A17202" s="61" t="s">
        <v>39</v>
      </c>
      <c r="B17202" s="61" t="s">
        <v>361</v>
      </c>
      <c r="C17202">
        <v>1903</v>
      </c>
      <c r="D17202" s="61" t="s">
        <v>2202</v>
      </c>
    </row>
    <row r="17203" spans="1:4" hidden="1" x14ac:dyDescent="0.25">
      <c r="A17203" s="61" t="s">
        <v>39</v>
      </c>
      <c r="B17203" s="61" t="s">
        <v>361</v>
      </c>
      <c r="C17203">
        <v>1904</v>
      </c>
      <c r="D17203" s="61" t="s">
        <v>2202</v>
      </c>
    </row>
    <row r="17204" spans="1:4" hidden="1" x14ac:dyDescent="0.25">
      <c r="A17204" s="61" t="s">
        <v>39</v>
      </c>
      <c r="B17204" s="61" t="s">
        <v>361</v>
      </c>
      <c r="C17204">
        <v>1905</v>
      </c>
      <c r="D17204" s="61" t="s">
        <v>2202</v>
      </c>
    </row>
    <row r="17205" spans="1:4" hidden="1" x14ac:dyDescent="0.25">
      <c r="A17205" s="61" t="s">
        <v>39</v>
      </c>
      <c r="B17205" s="61" t="s">
        <v>361</v>
      </c>
      <c r="C17205">
        <v>1906</v>
      </c>
      <c r="D17205" s="61" t="s">
        <v>2202</v>
      </c>
    </row>
    <row r="17206" spans="1:4" hidden="1" x14ac:dyDescent="0.25">
      <c r="A17206" s="61" t="s">
        <v>39</v>
      </c>
      <c r="B17206" s="61" t="s">
        <v>361</v>
      </c>
      <c r="C17206">
        <v>1907</v>
      </c>
      <c r="D17206" s="61" t="s">
        <v>2202</v>
      </c>
    </row>
    <row r="17207" spans="1:4" hidden="1" x14ac:dyDescent="0.25">
      <c r="A17207" s="61" t="s">
        <v>39</v>
      </c>
      <c r="B17207" s="61" t="s">
        <v>361</v>
      </c>
      <c r="C17207">
        <v>1908</v>
      </c>
      <c r="D17207" s="61" t="s">
        <v>2202</v>
      </c>
    </row>
    <row r="17208" spans="1:4" hidden="1" x14ac:dyDescent="0.25">
      <c r="A17208" s="61" t="s">
        <v>39</v>
      </c>
      <c r="B17208" s="61" t="s">
        <v>361</v>
      </c>
      <c r="C17208">
        <v>1909</v>
      </c>
      <c r="D17208" s="61" t="s">
        <v>2202</v>
      </c>
    </row>
    <row r="17209" spans="1:4" hidden="1" x14ac:dyDescent="0.25">
      <c r="A17209" s="61" t="s">
        <v>39</v>
      </c>
      <c r="B17209" s="61" t="s">
        <v>361</v>
      </c>
      <c r="C17209">
        <v>1910</v>
      </c>
      <c r="D17209" s="61" t="s">
        <v>2202</v>
      </c>
    </row>
    <row r="17210" spans="1:4" hidden="1" x14ac:dyDescent="0.25">
      <c r="A17210" s="61" t="s">
        <v>39</v>
      </c>
      <c r="B17210" s="61" t="s">
        <v>361</v>
      </c>
      <c r="C17210">
        <v>1911</v>
      </c>
      <c r="D17210" s="61" t="s">
        <v>2202</v>
      </c>
    </row>
    <row r="17211" spans="1:4" hidden="1" x14ac:dyDescent="0.25">
      <c r="A17211" s="61" t="s">
        <v>39</v>
      </c>
      <c r="B17211" s="61" t="s">
        <v>361</v>
      </c>
      <c r="C17211">
        <v>1912</v>
      </c>
      <c r="D17211" s="61" t="s">
        <v>2287</v>
      </c>
    </row>
    <row r="17212" spans="1:4" hidden="1" x14ac:dyDescent="0.25">
      <c r="A17212" s="61" t="s">
        <v>39</v>
      </c>
      <c r="B17212" s="61" t="s">
        <v>361</v>
      </c>
      <c r="C17212">
        <v>1913</v>
      </c>
      <c r="D17212" s="61" t="s">
        <v>2287</v>
      </c>
    </row>
    <row r="17213" spans="1:4" hidden="1" x14ac:dyDescent="0.25">
      <c r="A17213" s="61" t="s">
        <v>39</v>
      </c>
      <c r="B17213" s="61" t="s">
        <v>361</v>
      </c>
      <c r="C17213">
        <v>1914</v>
      </c>
      <c r="D17213" s="61" t="s">
        <v>2232</v>
      </c>
    </row>
    <row r="17214" spans="1:4" hidden="1" x14ac:dyDescent="0.25">
      <c r="A17214" s="61" t="s">
        <v>39</v>
      </c>
      <c r="B17214" s="61" t="s">
        <v>361</v>
      </c>
      <c r="C17214">
        <v>1915</v>
      </c>
      <c r="D17214" s="61" t="s">
        <v>2232</v>
      </c>
    </row>
    <row r="17215" spans="1:4" hidden="1" x14ac:dyDescent="0.25">
      <c r="A17215" s="61" t="s">
        <v>39</v>
      </c>
      <c r="B17215" s="61" t="s">
        <v>361</v>
      </c>
      <c r="C17215">
        <v>1916</v>
      </c>
      <c r="D17215" s="61" t="s">
        <v>2232</v>
      </c>
    </row>
    <row r="17216" spans="1:4" hidden="1" x14ac:dyDescent="0.25">
      <c r="A17216" s="61" t="s">
        <v>39</v>
      </c>
      <c r="B17216" s="61" t="s">
        <v>361</v>
      </c>
      <c r="C17216">
        <v>1917</v>
      </c>
      <c r="D17216" s="61" t="s">
        <v>2521</v>
      </c>
    </row>
    <row r="17217" spans="1:4" hidden="1" x14ac:dyDescent="0.25">
      <c r="A17217" s="61" t="s">
        <v>39</v>
      </c>
      <c r="B17217" s="61" t="s">
        <v>361</v>
      </c>
      <c r="C17217">
        <v>1918</v>
      </c>
      <c r="D17217" s="61" t="s">
        <v>2482</v>
      </c>
    </row>
    <row r="17218" spans="1:4" hidden="1" x14ac:dyDescent="0.25">
      <c r="A17218" s="61" t="s">
        <v>39</v>
      </c>
      <c r="B17218" s="61" t="s">
        <v>361</v>
      </c>
      <c r="C17218">
        <v>1919</v>
      </c>
      <c r="D17218" s="61" t="s">
        <v>2202</v>
      </c>
    </row>
    <row r="17219" spans="1:4" hidden="1" x14ac:dyDescent="0.25">
      <c r="A17219" s="61" t="s">
        <v>39</v>
      </c>
      <c r="B17219" s="61" t="s">
        <v>361</v>
      </c>
      <c r="C17219">
        <v>1920</v>
      </c>
      <c r="D17219" s="61" t="s">
        <v>2202</v>
      </c>
    </row>
    <row r="17220" spans="1:4" hidden="1" x14ac:dyDescent="0.25">
      <c r="A17220" s="61" t="s">
        <v>39</v>
      </c>
      <c r="B17220" s="61" t="s">
        <v>361</v>
      </c>
      <c r="C17220">
        <v>1921</v>
      </c>
      <c r="D17220" s="61" t="s">
        <v>2202</v>
      </c>
    </row>
    <row r="17221" spans="1:4" hidden="1" x14ac:dyDescent="0.25">
      <c r="A17221" s="61" t="s">
        <v>39</v>
      </c>
      <c r="B17221" s="61" t="s">
        <v>361</v>
      </c>
      <c r="C17221">
        <v>1922</v>
      </c>
      <c r="D17221" s="61" t="s">
        <v>2202</v>
      </c>
    </row>
    <row r="17222" spans="1:4" hidden="1" x14ac:dyDescent="0.25">
      <c r="A17222" s="61" t="s">
        <v>39</v>
      </c>
      <c r="B17222" s="61" t="s">
        <v>361</v>
      </c>
      <c r="C17222">
        <v>1923</v>
      </c>
      <c r="D17222" s="61" t="s">
        <v>2202</v>
      </c>
    </row>
    <row r="17223" spans="1:4" hidden="1" x14ac:dyDescent="0.25">
      <c r="A17223" s="61" t="s">
        <v>39</v>
      </c>
      <c r="B17223" s="61" t="s">
        <v>361</v>
      </c>
      <c r="C17223">
        <v>1924</v>
      </c>
      <c r="D17223" s="61" t="s">
        <v>2202</v>
      </c>
    </row>
    <row r="17224" spans="1:4" hidden="1" x14ac:dyDescent="0.25">
      <c r="A17224" s="61" t="s">
        <v>39</v>
      </c>
      <c r="B17224" s="61" t="s">
        <v>361</v>
      </c>
      <c r="C17224">
        <v>1925</v>
      </c>
      <c r="D17224" s="61" t="s">
        <v>2202</v>
      </c>
    </row>
    <row r="17225" spans="1:4" hidden="1" x14ac:dyDescent="0.25">
      <c r="A17225" s="61" t="s">
        <v>39</v>
      </c>
      <c r="B17225" s="61" t="s">
        <v>361</v>
      </c>
      <c r="C17225">
        <v>1926</v>
      </c>
      <c r="D17225" s="61" t="s">
        <v>2202</v>
      </c>
    </row>
    <row r="17226" spans="1:4" hidden="1" x14ac:dyDescent="0.25">
      <c r="A17226" s="61" t="s">
        <v>39</v>
      </c>
      <c r="B17226" s="61" t="s">
        <v>361</v>
      </c>
      <c r="C17226">
        <v>1927</v>
      </c>
      <c r="D17226" s="61" t="s">
        <v>2202</v>
      </c>
    </row>
    <row r="17227" spans="1:4" hidden="1" x14ac:dyDescent="0.25">
      <c r="A17227" s="61" t="s">
        <v>39</v>
      </c>
      <c r="B17227" s="61" t="s">
        <v>361</v>
      </c>
      <c r="C17227">
        <v>1928</v>
      </c>
      <c r="D17227" s="61" t="s">
        <v>2202</v>
      </c>
    </row>
    <row r="17228" spans="1:4" hidden="1" x14ac:dyDescent="0.25">
      <c r="A17228" s="61" t="s">
        <v>39</v>
      </c>
      <c r="B17228" s="61" t="s">
        <v>361</v>
      </c>
      <c r="C17228">
        <v>1929</v>
      </c>
      <c r="D17228" s="61" t="s">
        <v>2202</v>
      </c>
    </row>
    <row r="17229" spans="1:4" hidden="1" x14ac:dyDescent="0.25">
      <c r="A17229" s="61" t="s">
        <v>39</v>
      </c>
      <c r="B17229" s="61" t="s">
        <v>361</v>
      </c>
      <c r="C17229">
        <v>1930</v>
      </c>
      <c r="D17229" s="61" t="s">
        <v>2202</v>
      </c>
    </row>
    <row r="17230" spans="1:4" hidden="1" x14ac:dyDescent="0.25">
      <c r="A17230" s="61" t="s">
        <v>39</v>
      </c>
      <c r="B17230" s="61" t="s">
        <v>361</v>
      </c>
      <c r="C17230">
        <v>1931</v>
      </c>
      <c r="D17230" s="61" t="s">
        <v>2202</v>
      </c>
    </row>
    <row r="17231" spans="1:4" hidden="1" x14ac:dyDescent="0.25">
      <c r="A17231" s="61" t="s">
        <v>39</v>
      </c>
      <c r="B17231" s="61" t="s">
        <v>361</v>
      </c>
      <c r="C17231">
        <v>1932</v>
      </c>
      <c r="D17231" s="61" t="s">
        <v>2202</v>
      </c>
    </row>
    <row r="17232" spans="1:4" hidden="1" x14ac:dyDescent="0.25">
      <c r="A17232" s="61" t="s">
        <v>39</v>
      </c>
      <c r="B17232" s="61" t="s">
        <v>361</v>
      </c>
      <c r="C17232">
        <v>1933</v>
      </c>
      <c r="D17232" s="61" t="s">
        <v>2202</v>
      </c>
    </row>
    <row r="17233" spans="1:4" hidden="1" x14ac:dyDescent="0.25">
      <c r="A17233" s="61" t="s">
        <v>39</v>
      </c>
      <c r="B17233" s="61" t="s">
        <v>361</v>
      </c>
      <c r="C17233">
        <v>1934</v>
      </c>
      <c r="D17233" s="61" t="s">
        <v>2202</v>
      </c>
    </row>
    <row r="17234" spans="1:4" hidden="1" x14ac:dyDescent="0.25">
      <c r="A17234" s="61" t="s">
        <v>39</v>
      </c>
      <c r="B17234" s="61" t="s">
        <v>361</v>
      </c>
      <c r="C17234">
        <v>1935</v>
      </c>
      <c r="D17234" s="61" t="s">
        <v>2202</v>
      </c>
    </row>
    <row r="17235" spans="1:4" hidden="1" x14ac:dyDescent="0.25">
      <c r="A17235" s="61" t="s">
        <v>39</v>
      </c>
      <c r="B17235" s="61" t="s">
        <v>361</v>
      </c>
      <c r="C17235">
        <v>1936</v>
      </c>
      <c r="D17235" s="61" t="s">
        <v>2202</v>
      </c>
    </row>
    <row r="17236" spans="1:4" hidden="1" x14ac:dyDescent="0.25">
      <c r="A17236" s="61" t="s">
        <v>39</v>
      </c>
      <c r="B17236" s="61" t="s">
        <v>361</v>
      </c>
      <c r="C17236">
        <v>1937</v>
      </c>
      <c r="D17236" s="61" t="s">
        <v>2202</v>
      </c>
    </row>
    <row r="17237" spans="1:4" hidden="1" x14ac:dyDescent="0.25">
      <c r="A17237" s="61" t="s">
        <v>39</v>
      </c>
      <c r="B17237" s="61" t="s">
        <v>361</v>
      </c>
      <c r="C17237">
        <v>1938</v>
      </c>
      <c r="D17237" s="61" t="s">
        <v>2202</v>
      </c>
    </row>
    <row r="17238" spans="1:4" hidden="1" x14ac:dyDescent="0.25">
      <c r="A17238" s="61" t="s">
        <v>39</v>
      </c>
      <c r="B17238" s="61" t="s">
        <v>361</v>
      </c>
      <c r="C17238">
        <v>1939</v>
      </c>
      <c r="D17238" s="61" t="s">
        <v>2202</v>
      </c>
    </row>
    <row r="17239" spans="1:4" hidden="1" x14ac:dyDescent="0.25">
      <c r="A17239" s="61" t="s">
        <v>39</v>
      </c>
      <c r="B17239" s="61" t="s">
        <v>361</v>
      </c>
      <c r="C17239">
        <v>1940</v>
      </c>
      <c r="D17239" s="61" t="s">
        <v>1800</v>
      </c>
    </row>
    <row r="17240" spans="1:4" hidden="1" x14ac:dyDescent="0.25">
      <c r="A17240" s="61" t="s">
        <v>39</v>
      </c>
      <c r="B17240" s="61" t="s">
        <v>361</v>
      </c>
      <c r="C17240">
        <v>1941</v>
      </c>
      <c r="D17240" s="61" t="s">
        <v>2942</v>
      </c>
    </row>
    <row r="17241" spans="1:4" hidden="1" x14ac:dyDescent="0.25">
      <c r="A17241" s="61" t="s">
        <v>39</v>
      </c>
      <c r="B17241" s="61" t="s">
        <v>361</v>
      </c>
      <c r="C17241">
        <v>1942</v>
      </c>
      <c r="D17241" s="61" t="s">
        <v>2942</v>
      </c>
    </row>
    <row r="17242" spans="1:4" hidden="1" x14ac:dyDescent="0.25">
      <c r="A17242" s="61" t="s">
        <v>39</v>
      </c>
      <c r="B17242" s="61" t="s">
        <v>361</v>
      </c>
      <c r="C17242">
        <v>1943</v>
      </c>
      <c r="D17242" s="61" t="s">
        <v>2942</v>
      </c>
    </row>
    <row r="17243" spans="1:4" hidden="1" x14ac:dyDescent="0.25">
      <c r="A17243" s="61" t="s">
        <v>39</v>
      </c>
      <c r="B17243" s="61" t="s">
        <v>361</v>
      </c>
      <c r="C17243">
        <v>1944</v>
      </c>
      <c r="D17243" s="61" t="s">
        <v>1876</v>
      </c>
    </row>
    <row r="17244" spans="1:4" hidden="1" x14ac:dyDescent="0.25">
      <c r="A17244" s="61" t="s">
        <v>39</v>
      </c>
      <c r="B17244" s="61" t="s">
        <v>361</v>
      </c>
      <c r="C17244">
        <v>1945</v>
      </c>
      <c r="D17244" s="61" t="s">
        <v>2608</v>
      </c>
    </row>
    <row r="17245" spans="1:4" hidden="1" x14ac:dyDescent="0.25">
      <c r="A17245" s="61" t="s">
        <v>39</v>
      </c>
      <c r="B17245" s="61" t="s">
        <v>361</v>
      </c>
      <c r="C17245">
        <v>1946</v>
      </c>
      <c r="D17245" s="61" t="s">
        <v>2471</v>
      </c>
    </row>
    <row r="17246" spans="1:4" hidden="1" x14ac:dyDescent="0.25">
      <c r="A17246" s="61" t="s">
        <v>39</v>
      </c>
      <c r="B17246" s="61" t="s">
        <v>361</v>
      </c>
      <c r="C17246">
        <v>1947</v>
      </c>
      <c r="D17246" s="61" t="s">
        <v>2471</v>
      </c>
    </row>
    <row r="17247" spans="1:4" hidden="1" x14ac:dyDescent="0.25">
      <c r="A17247" s="61" t="s">
        <v>39</v>
      </c>
      <c r="B17247" s="61" t="s">
        <v>361</v>
      </c>
      <c r="C17247">
        <v>1948</v>
      </c>
      <c r="D17247" s="61" t="s">
        <v>2471</v>
      </c>
    </row>
    <row r="17248" spans="1:4" hidden="1" x14ac:dyDescent="0.25">
      <c r="A17248" s="61" t="s">
        <v>39</v>
      </c>
      <c r="B17248" s="61" t="s">
        <v>361</v>
      </c>
      <c r="C17248">
        <v>1949</v>
      </c>
      <c r="D17248" s="61" t="s">
        <v>2470</v>
      </c>
    </row>
    <row r="17249" spans="1:4" hidden="1" x14ac:dyDescent="0.25">
      <c r="A17249" s="61" t="s">
        <v>39</v>
      </c>
      <c r="B17249" s="61" t="s">
        <v>361</v>
      </c>
      <c r="C17249">
        <v>1950</v>
      </c>
      <c r="D17249" s="61" t="s">
        <v>2097</v>
      </c>
    </row>
    <row r="17250" spans="1:4" hidden="1" x14ac:dyDescent="0.25">
      <c r="A17250" s="61" t="s">
        <v>39</v>
      </c>
      <c r="B17250" s="61" t="s">
        <v>361</v>
      </c>
      <c r="C17250">
        <v>1951</v>
      </c>
      <c r="D17250" s="61" t="s">
        <v>2097</v>
      </c>
    </row>
    <row r="17251" spans="1:4" hidden="1" x14ac:dyDescent="0.25">
      <c r="A17251" s="61" t="s">
        <v>39</v>
      </c>
      <c r="B17251" s="61" t="s">
        <v>361</v>
      </c>
      <c r="C17251">
        <v>1952</v>
      </c>
      <c r="D17251" s="61" t="s">
        <v>2097</v>
      </c>
    </row>
    <row r="17252" spans="1:4" hidden="1" x14ac:dyDescent="0.25">
      <c r="A17252" s="61" t="s">
        <v>39</v>
      </c>
      <c r="B17252" s="61" t="s">
        <v>361</v>
      </c>
      <c r="C17252">
        <v>1953</v>
      </c>
      <c r="D17252" s="61" t="s">
        <v>2097</v>
      </c>
    </row>
    <row r="17253" spans="1:4" hidden="1" x14ac:dyDescent="0.25">
      <c r="A17253" s="61" t="s">
        <v>39</v>
      </c>
      <c r="B17253" s="61" t="s">
        <v>361</v>
      </c>
      <c r="C17253">
        <v>1954</v>
      </c>
      <c r="D17253" s="61" t="s">
        <v>2097</v>
      </c>
    </row>
    <row r="17254" spans="1:4" hidden="1" x14ac:dyDescent="0.25">
      <c r="A17254" s="61" t="s">
        <v>39</v>
      </c>
      <c r="B17254" s="61" t="s">
        <v>361</v>
      </c>
      <c r="C17254">
        <v>1955</v>
      </c>
      <c r="D17254" s="61" t="s">
        <v>2097</v>
      </c>
    </row>
    <row r="17255" spans="1:4" hidden="1" x14ac:dyDescent="0.25">
      <c r="A17255" s="61" t="s">
        <v>39</v>
      </c>
      <c r="B17255" s="61" t="s">
        <v>361</v>
      </c>
      <c r="C17255">
        <v>1956</v>
      </c>
      <c r="D17255" s="61" t="s">
        <v>2479</v>
      </c>
    </row>
    <row r="17256" spans="1:4" hidden="1" x14ac:dyDescent="0.25">
      <c r="A17256" s="61" t="s">
        <v>39</v>
      </c>
      <c r="B17256" s="61" t="s">
        <v>361</v>
      </c>
      <c r="C17256">
        <v>1957</v>
      </c>
      <c r="D17256" s="61" t="s">
        <v>2247</v>
      </c>
    </row>
    <row r="17257" spans="1:4" hidden="1" x14ac:dyDescent="0.25">
      <c r="A17257" s="61" t="s">
        <v>39</v>
      </c>
      <c r="B17257" s="61" t="s">
        <v>361</v>
      </c>
      <c r="C17257">
        <v>1958</v>
      </c>
      <c r="D17257" s="61" t="s">
        <v>2247</v>
      </c>
    </row>
    <row r="17258" spans="1:4" hidden="1" x14ac:dyDescent="0.25">
      <c r="A17258" s="61" t="s">
        <v>39</v>
      </c>
      <c r="B17258" s="61" t="s">
        <v>361</v>
      </c>
      <c r="C17258">
        <v>1959</v>
      </c>
      <c r="D17258" s="61" t="s">
        <v>2247</v>
      </c>
    </row>
    <row r="17259" spans="1:4" hidden="1" x14ac:dyDescent="0.25">
      <c r="A17259" s="61" t="s">
        <v>39</v>
      </c>
      <c r="B17259" s="61" t="s">
        <v>361</v>
      </c>
      <c r="C17259">
        <v>1960</v>
      </c>
      <c r="D17259" s="61" t="s">
        <v>2247</v>
      </c>
    </row>
    <row r="17260" spans="1:4" hidden="1" x14ac:dyDescent="0.25">
      <c r="A17260" s="61" t="s">
        <v>39</v>
      </c>
      <c r="B17260" s="61" t="s">
        <v>361</v>
      </c>
      <c r="C17260">
        <v>1961</v>
      </c>
      <c r="D17260" s="61" t="s">
        <v>2247</v>
      </c>
    </row>
    <row r="17261" spans="1:4" hidden="1" x14ac:dyDescent="0.25">
      <c r="A17261" s="61" t="s">
        <v>39</v>
      </c>
      <c r="B17261" s="61" t="s">
        <v>361</v>
      </c>
      <c r="C17261">
        <v>1962</v>
      </c>
      <c r="D17261" s="61" t="s">
        <v>2247</v>
      </c>
    </row>
    <row r="17262" spans="1:4" hidden="1" x14ac:dyDescent="0.25">
      <c r="A17262" s="61" t="s">
        <v>39</v>
      </c>
      <c r="B17262" s="61" t="s">
        <v>361</v>
      </c>
      <c r="C17262">
        <v>1963</v>
      </c>
      <c r="D17262" s="61" t="s">
        <v>2247</v>
      </c>
    </row>
    <row r="17263" spans="1:4" hidden="1" x14ac:dyDescent="0.25">
      <c r="A17263" s="61" t="s">
        <v>39</v>
      </c>
      <c r="B17263" s="61" t="s">
        <v>361</v>
      </c>
      <c r="C17263">
        <v>1964</v>
      </c>
      <c r="D17263" s="61" t="s">
        <v>2247</v>
      </c>
    </row>
    <row r="17264" spans="1:4" hidden="1" x14ac:dyDescent="0.25">
      <c r="A17264" s="61" t="s">
        <v>39</v>
      </c>
      <c r="B17264" s="61" t="s">
        <v>361</v>
      </c>
      <c r="C17264">
        <v>1965</v>
      </c>
      <c r="D17264" s="61" t="s">
        <v>2247</v>
      </c>
    </row>
    <row r="17265" spans="1:4" hidden="1" x14ac:dyDescent="0.25">
      <c r="A17265" s="61" t="s">
        <v>39</v>
      </c>
      <c r="B17265" s="61" t="s">
        <v>361</v>
      </c>
      <c r="C17265">
        <v>1966</v>
      </c>
      <c r="D17265" s="61" t="s">
        <v>2247</v>
      </c>
    </row>
    <row r="17266" spans="1:4" hidden="1" x14ac:dyDescent="0.25">
      <c r="A17266" s="61" t="s">
        <v>39</v>
      </c>
      <c r="B17266" s="61" t="s">
        <v>361</v>
      </c>
      <c r="C17266">
        <v>1967</v>
      </c>
      <c r="D17266" s="61" t="s">
        <v>2056</v>
      </c>
    </row>
    <row r="17267" spans="1:4" hidden="1" x14ac:dyDescent="0.25">
      <c r="A17267" s="61" t="s">
        <v>39</v>
      </c>
      <c r="B17267" s="61" t="s">
        <v>361</v>
      </c>
      <c r="C17267">
        <v>1968</v>
      </c>
      <c r="D17267" s="61" t="s">
        <v>2056</v>
      </c>
    </row>
    <row r="17268" spans="1:4" hidden="1" x14ac:dyDescent="0.25">
      <c r="A17268" s="61" t="s">
        <v>39</v>
      </c>
      <c r="B17268" s="61" t="s">
        <v>361</v>
      </c>
      <c r="C17268">
        <v>1969</v>
      </c>
      <c r="D17268" s="61" t="s">
        <v>2056</v>
      </c>
    </row>
    <row r="17269" spans="1:4" hidden="1" x14ac:dyDescent="0.25">
      <c r="A17269" s="61" t="s">
        <v>39</v>
      </c>
      <c r="B17269" s="61" t="s">
        <v>361</v>
      </c>
      <c r="C17269">
        <v>1970</v>
      </c>
      <c r="D17269" s="61" t="s">
        <v>2248</v>
      </c>
    </row>
    <row r="17270" spans="1:4" hidden="1" x14ac:dyDescent="0.25">
      <c r="A17270" s="61" t="s">
        <v>39</v>
      </c>
      <c r="B17270" s="61" t="s">
        <v>361</v>
      </c>
      <c r="C17270">
        <v>1971</v>
      </c>
      <c r="D17270" s="61" t="s">
        <v>2248</v>
      </c>
    </row>
    <row r="17271" spans="1:4" hidden="1" x14ac:dyDescent="0.25">
      <c r="A17271" s="61" t="s">
        <v>39</v>
      </c>
      <c r="B17271" s="61" t="s">
        <v>361</v>
      </c>
      <c r="C17271">
        <v>1972</v>
      </c>
      <c r="D17271" s="61" t="s">
        <v>2248</v>
      </c>
    </row>
    <row r="17272" spans="1:4" hidden="1" x14ac:dyDescent="0.25">
      <c r="A17272" s="61" t="s">
        <v>39</v>
      </c>
      <c r="B17272" s="61" t="s">
        <v>361</v>
      </c>
      <c r="C17272">
        <v>1973</v>
      </c>
      <c r="D17272" s="61" t="s">
        <v>2248</v>
      </c>
    </row>
    <row r="17273" spans="1:4" hidden="1" x14ac:dyDescent="0.25">
      <c r="A17273" s="61" t="s">
        <v>39</v>
      </c>
      <c r="B17273" s="61" t="s">
        <v>361</v>
      </c>
      <c r="C17273">
        <v>1974</v>
      </c>
      <c r="D17273" s="61" t="s">
        <v>2248</v>
      </c>
    </row>
    <row r="17274" spans="1:4" hidden="1" x14ac:dyDescent="0.25">
      <c r="A17274" s="61" t="s">
        <v>39</v>
      </c>
      <c r="B17274" s="61" t="s">
        <v>361</v>
      </c>
      <c r="C17274">
        <v>1975</v>
      </c>
      <c r="D17274" s="61" t="s">
        <v>2248</v>
      </c>
    </row>
    <row r="17275" spans="1:4" hidden="1" x14ac:dyDescent="0.25">
      <c r="A17275" s="61" t="s">
        <v>39</v>
      </c>
      <c r="B17275" s="61" t="s">
        <v>361</v>
      </c>
      <c r="C17275">
        <v>1976</v>
      </c>
      <c r="D17275" s="61" t="s">
        <v>2248</v>
      </c>
    </row>
    <row r="17276" spans="1:4" hidden="1" x14ac:dyDescent="0.25">
      <c r="A17276" s="61" t="s">
        <v>39</v>
      </c>
      <c r="B17276" s="61" t="s">
        <v>361</v>
      </c>
      <c r="C17276">
        <v>1977</v>
      </c>
      <c r="D17276" s="61" t="s">
        <v>2248</v>
      </c>
    </row>
    <row r="17277" spans="1:4" hidden="1" x14ac:dyDescent="0.25">
      <c r="A17277" s="61" t="s">
        <v>39</v>
      </c>
      <c r="B17277" s="61" t="s">
        <v>361</v>
      </c>
      <c r="C17277">
        <v>1978</v>
      </c>
      <c r="D17277" s="61" t="s">
        <v>2248</v>
      </c>
    </row>
    <row r="17278" spans="1:4" hidden="1" x14ac:dyDescent="0.25">
      <c r="A17278" s="61" t="s">
        <v>39</v>
      </c>
      <c r="B17278" s="61" t="s">
        <v>361</v>
      </c>
      <c r="C17278">
        <v>1979</v>
      </c>
      <c r="D17278" s="61" t="s">
        <v>2248</v>
      </c>
    </row>
    <row r="17279" spans="1:4" hidden="1" x14ac:dyDescent="0.25">
      <c r="A17279" s="61" t="s">
        <v>39</v>
      </c>
      <c r="B17279" s="61" t="s">
        <v>361</v>
      </c>
      <c r="C17279">
        <v>1980</v>
      </c>
      <c r="D17279" s="61" t="s">
        <v>2248</v>
      </c>
    </row>
    <row r="17280" spans="1:4" hidden="1" x14ac:dyDescent="0.25">
      <c r="A17280" s="61" t="s">
        <v>39</v>
      </c>
      <c r="B17280" s="61" t="s">
        <v>361</v>
      </c>
      <c r="C17280">
        <v>1981</v>
      </c>
      <c r="D17280" s="61" t="s">
        <v>2248</v>
      </c>
    </row>
    <row r="17281" spans="1:4" hidden="1" x14ac:dyDescent="0.25">
      <c r="A17281" s="61" t="s">
        <v>39</v>
      </c>
      <c r="B17281" s="61" t="s">
        <v>361</v>
      </c>
      <c r="C17281">
        <v>1982</v>
      </c>
      <c r="D17281" s="61" t="s">
        <v>2248</v>
      </c>
    </row>
    <row r="17282" spans="1:4" hidden="1" x14ac:dyDescent="0.25">
      <c r="A17282" s="61" t="s">
        <v>39</v>
      </c>
      <c r="B17282" s="61" t="s">
        <v>361</v>
      </c>
      <c r="C17282">
        <v>1983</v>
      </c>
      <c r="D17282" s="61" t="s">
        <v>2248</v>
      </c>
    </row>
    <row r="17283" spans="1:4" hidden="1" x14ac:dyDescent="0.25">
      <c r="A17283" s="61" t="s">
        <v>39</v>
      </c>
      <c r="B17283" s="61" t="s">
        <v>361</v>
      </c>
      <c r="C17283">
        <v>1984</v>
      </c>
      <c r="D17283" s="61" t="s">
        <v>2248</v>
      </c>
    </row>
    <row r="17284" spans="1:4" hidden="1" x14ac:dyDescent="0.25">
      <c r="A17284" s="61" t="s">
        <v>39</v>
      </c>
      <c r="B17284" s="61" t="s">
        <v>361</v>
      </c>
      <c r="C17284">
        <v>1985</v>
      </c>
      <c r="D17284" s="61" t="s">
        <v>2248</v>
      </c>
    </row>
    <row r="17285" spans="1:4" hidden="1" x14ac:dyDescent="0.25">
      <c r="A17285" s="61" t="s">
        <v>39</v>
      </c>
      <c r="B17285" s="61" t="s">
        <v>361</v>
      </c>
      <c r="C17285">
        <v>1986</v>
      </c>
      <c r="D17285" s="61" t="s">
        <v>2248</v>
      </c>
    </row>
    <row r="17286" spans="1:4" hidden="1" x14ac:dyDescent="0.25">
      <c r="A17286" s="61" t="s">
        <v>39</v>
      </c>
      <c r="B17286" s="61" t="s">
        <v>361</v>
      </c>
      <c r="C17286">
        <v>1987</v>
      </c>
      <c r="D17286" s="61" t="s">
        <v>2248</v>
      </c>
    </row>
    <row r="17287" spans="1:4" hidden="1" x14ac:dyDescent="0.25">
      <c r="A17287" s="61" t="s">
        <v>39</v>
      </c>
      <c r="B17287" s="61" t="s">
        <v>361</v>
      </c>
      <c r="C17287">
        <v>1988</v>
      </c>
      <c r="D17287" s="61" t="s">
        <v>2248</v>
      </c>
    </row>
    <row r="17288" spans="1:4" hidden="1" x14ac:dyDescent="0.25">
      <c r="A17288" s="61" t="s">
        <v>39</v>
      </c>
      <c r="B17288" s="61" t="s">
        <v>361</v>
      </c>
      <c r="C17288">
        <v>1989</v>
      </c>
      <c r="D17288" s="61" t="s">
        <v>2248</v>
      </c>
    </row>
    <row r="17289" spans="1:4" hidden="1" x14ac:dyDescent="0.25">
      <c r="A17289" s="61" t="s">
        <v>39</v>
      </c>
      <c r="B17289" s="61" t="s">
        <v>361</v>
      </c>
      <c r="C17289">
        <v>1990</v>
      </c>
      <c r="D17289" s="61" t="s">
        <v>2057</v>
      </c>
    </row>
    <row r="17290" spans="1:4" hidden="1" x14ac:dyDescent="0.25">
      <c r="A17290" s="61" t="s">
        <v>39</v>
      </c>
      <c r="B17290" s="61" t="s">
        <v>361</v>
      </c>
      <c r="C17290">
        <v>1991</v>
      </c>
      <c r="D17290" s="61" t="s">
        <v>2057</v>
      </c>
    </row>
    <row r="17291" spans="1:4" hidden="1" x14ac:dyDescent="0.25">
      <c r="A17291" s="61" t="s">
        <v>39</v>
      </c>
      <c r="B17291" s="61" t="s">
        <v>361</v>
      </c>
      <c r="C17291">
        <v>1992</v>
      </c>
      <c r="D17291" s="61" t="s">
        <v>2057</v>
      </c>
    </row>
    <row r="17292" spans="1:4" hidden="1" x14ac:dyDescent="0.25">
      <c r="A17292" s="61" t="s">
        <v>39</v>
      </c>
      <c r="B17292" s="61" t="s">
        <v>361</v>
      </c>
      <c r="C17292">
        <v>1993</v>
      </c>
      <c r="D17292" s="61" t="s">
        <v>2057</v>
      </c>
    </row>
    <row r="17293" spans="1:4" hidden="1" x14ac:dyDescent="0.25">
      <c r="A17293" s="61" t="s">
        <v>39</v>
      </c>
      <c r="B17293" s="61" t="s">
        <v>361</v>
      </c>
      <c r="C17293">
        <v>1994</v>
      </c>
      <c r="D17293" s="61" t="s">
        <v>2057</v>
      </c>
    </row>
    <row r="17294" spans="1:4" hidden="1" x14ac:dyDescent="0.25">
      <c r="A17294" s="61" t="s">
        <v>39</v>
      </c>
      <c r="B17294" s="61" t="s">
        <v>361</v>
      </c>
      <c r="C17294">
        <v>1995</v>
      </c>
      <c r="D17294" s="61" t="s">
        <v>2057</v>
      </c>
    </row>
    <row r="17295" spans="1:4" hidden="1" x14ac:dyDescent="0.25">
      <c r="A17295" s="61" t="s">
        <v>39</v>
      </c>
      <c r="B17295" s="61" t="s">
        <v>361</v>
      </c>
      <c r="C17295">
        <v>1996</v>
      </c>
      <c r="D17295" s="61" t="s">
        <v>2057</v>
      </c>
    </row>
    <row r="17296" spans="1:4" hidden="1" x14ac:dyDescent="0.25">
      <c r="A17296" s="61" t="s">
        <v>39</v>
      </c>
      <c r="B17296" s="61" t="s">
        <v>361</v>
      </c>
      <c r="C17296">
        <v>1997</v>
      </c>
      <c r="D17296" s="61" t="s">
        <v>2057</v>
      </c>
    </row>
    <row r="17297" spans="1:4" hidden="1" x14ac:dyDescent="0.25">
      <c r="A17297" s="61" t="s">
        <v>39</v>
      </c>
      <c r="B17297" s="61" t="s">
        <v>361</v>
      </c>
      <c r="C17297">
        <v>1998</v>
      </c>
      <c r="D17297" s="61" t="s">
        <v>2057</v>
      </c>
    </row>
    <row r="17298" spans="1:4" hidden="1" x14ac:dyDescent="0.25">
      <c r="A17298" s="61" t="s">
        <v>39</v>
      </c>
      <c r="B17298" s="61" t="s">
        <v>361</v>
      </c>
      <c r="C17298">
        <v>1999</v>
      </c>
      <c r="D17298" s="61" t="s">
        <v>2057</v>
      </c>
    </row>
    <row r="17299" spans="1:4" hidden="1" x14ac:dyDescent="0.25">
      <c r="A17299" s="61" t="s">
        <v>39</v>
      </c>
      <c r="B17299" s="61" t="s">
        <v>361</v>
      </c>
      <c r="C17299">
        <v>2000</v>
      </c>
      <c r="D17299" s="61" t="s">
        <v>2057</v>
      </c>
    </row>
    <row r="17300" spans="1:4" hidden="1" x14ac:dyDescent="0.25">
      <c r="A17300" s="61" t="s">
        <v>39</v>
      </c>
      <c r="B17300" s="61" t="s">
        <v>361</v>
      </c>
      <c r="C17300">
        <v>2001</v>
      </c>
      <c r="D17300" s="61" t="s">
        <v>2057</v>
      </c>
    </row>
    <row r="17301" spans="1:4" hidden="1" x14ac:dyDescent="0.25">
      <c r="A17301" s="61" t="s">
        <v>39</v>
      </c>
      <c r="B17301" s="61" t="s">
        <v>361</v>
      </c>
      <c r="C17301">
        <v>2002</v>
      </c>
      <c r="D17301" s="61" t="s">
        <v>2057</v>
      </c>
    </row>
    <row r="17302" spans="1:4" hidden="1" x14ac:dyDescent="0.25">
      <c r="A17302" s="61" t="s">
        <v>39</v>
      </c>
      <c r="B17302" s="61" t="s">
        <v>361</v>
      </c>
      <c r="C17302">
        <v>2003</v>
      </c>
      <c r="D17302" s="61" t="s">
        <v>2057</v>
      </c>
    </row>
    <row r="17303" spans="1:4" hidden="1" x14ac:dyDescent="0.25">
      <c r="A17303" s="61" t="s">
        <v>39</v>
      </c>
      <c r="B17303" s="61" t="s">
        <v>361</v>
      </c>
      <c r="C17303">
        <v>2004</v>
      </c>
      <c r="D17303" s="61" t="s">
        <v>2057</v>
      </c>
    </row>
    <row r="17304" spans="1:4" hidden="1" x14ac:dyDescent="0.25">
      <c r="A17304" s="61" t="s">
        <v>39</v>
      </c>
      <c r="B17304" s="61" t="s">
        <v>361</v>
      </c>
      <c r="C17304">
        <v>2005</v>
      </c>
      <c r="D17304" s="61" t="s">
        <v>2057</v>
      </c>
    </row>
    <row r="17305" spans="1:4" hidden="1" x14ac:dyDescent="0.25">
      <c r="A17305" s="61" t="s">
        <v>39</v>
      </c>
      <c r="B17305" s="61" t="s">
        <v>361</v>
      </c>
      <c r="C17305">
        <v>2006</v>
      </c>
      <c r="D17305" s="61" t="s">
        <v>2057</v>
      </c>
    </row>
    <row r="17306" spans="1:4" hidden="1" x14ac:dyDescent="0.25">
      <c r="A17306" s="61" t="s">
        <v>39</v>
      </c>
      <c r="B17306" s="61" t="s">
        <v>361</v>
      </c>
      <c r="C17306">
        <v>2007</v>
      </c>
      <c r="D17306" s="61" t="s">
        <v>2057</v>
      </c>
    </row>
    <row r="17307" spans="1:4" hidden="1" x14ac:dyDescent="0.25">
      <c r="A17307" s="61" t="s">
        <v>39</v>
      </c>
      <c r="B17307" s="61" t="s">
        <v>361</v>
      </c>
      <c r="C17307">
        <v>2008</v>
      </c>
      <c r="D17307" s="61" t="s">
        <v>2057</v>
      </c>
    </row>
    <row r="17308" spans="1:4" hidden="1" x14ac:dyDescent="0.25">
      <c r="A17308" s="61" t="s">
        <v>39</v>
      </c>
      <c r="B17308" s="61" t="s">
        <v>361</v>
      </c>
      <c r="C17308">
        <v>2009</v>
      </c>
      <c r="D17308" s="61" t="s">
        <v>2057</v>
      </c>
    </row>
    <row r="17309" spans="1:4" hidden="1" x14ac:dyDescent="0.25">
      <c r="A17309" s="61" t="s">
        <v>39</v>
      </c>
      <c r="B17309" s="61" t="s">
        <v>361</v>
      </c>
      <c r="C17309">
        <v>2010</v>
      </c>
      <c r="D17309" s="61" t="s">
        <v>2060</v>
      </c>
    </row>
    <row r="17310" spans="1:4" hidden="1" x14ac:dyDescent="0.25">
      <c r="A17310" s="61" t="s">
        <v>39</v>
      </c>
      <c r="B17310" s="61" t="s">
        <v>361</v>
      </c>
      <c r="C17310">
        <v>2011</v>
      </c>
      <c r="D17310" s="61" t="s">
        <v>2060</v>
      </c>
    </row>
    <row r="17311" spans="1:4" hidden="1" x14ac:dyDescent="0.25">
      <c r="A17311" s="61" t="s">
        <v>39</v>
      </c>
      <c r="B17311" s="61" t="s">
        <v>361</v>
      </c>
      <c r="C17311">
        <v>2012</v>
      </c>
      <c r="D17311" s="61" t="s">
        <v>2060</v>
      </c>
    </row>
    <row r="17312" spans="1:4" hidden="1" x14ac:dyDescent="0.25">
      <c r="A17312" s="61" t="s">
        <v>39</v>
      </c>
      <c r="B17312" s="61" t="s">
        <v>361</v>
      </c>
      <c r="C17312">
        <v>2013</v>
      </c>
      <c r="D17312" s="61" t="s">
        <v>2060</v>
      </c>
    </row>
    <row r="17313" spans="1:4" hidden="1" x14ac:dyDescent="0.25">
      <c r="A17313" s="61" t="s">
        <v>39</v>
      </c>
      <c r="B17313" s="61" t="s">
        <v>361</v>
      </c>
      <c r="C17313">
        <v>2014</v>
      </c>
      <c r="D17313" s="61" t="s">
        <v>2060</v>
      </c>
    </row>
    <row r="17314" spans="1:4" hidden="1" x14ac:dyDescent="0.25">
      <c r="A17314" s="61" t="s">
        <v>39</v>
      </c>
      <c r="B17314" s="61" t="s">
        <v>361</v>
      </c>
      <c r="C17314">
        <v>2015</v>
      </c>
      <c r="D17314" s="61" t="s">
        <v>2060</v>
      </c>
    </row>
    <row r="17315" spans="1:4" hidden="1" x14ac:dyDescent="0.25">
      <c r="A17315" s="61" t="s">
        <v>39</v>
      </c>
      <c r="B17315" s="61" t="s">
        <v>361</v>
      </c>
      <c r="C17315">
        <v>2016</v>
      </c>
      <c r="D17315" s="61" t="s">
        <v>2060</v>
      </c>
    </row>
    <row r="17316" spans="1:4" hidden="1" x14ac:dyDescent="0.25">
      <c r="A17316" s="61" t="s">
        <v>39</v>
      </c>
      <c r="B17316" s="61" t="s">
        <v>361</v>
      </c>
      <c r="C17316">
        <v>2017</v>
      </c>
      <c r="D17316" s="61" t="s">
        <v>2060</v>
      </c>
    </row>
    <row r="17317" spans="1:4" hidden="1" x14ac:dyDescent="0.25">
      <c r="A17317" s="61" t="s">
        <v>39</v>
      </c>
      <c r="B17317" s="61" t="s">
        <v>361</v>
      </c>
      <c r="C17317">
        <v>2018</v>
      </c>
      <c r="D17317" s="61" t="s">
        <v>2060</v>
      </c>
    </row>
    <row r="17318" spans="1:4" hidden="1" x14ac:dyDescent="0.25">
      <c r="A17318" s="61" t="s">
        <v>39</v>
      </c>
      <c r="B17318" s="61" t="s">
        <v>361</v>
      </c>
      <c r="C17318">
        <v>2019</v>
      </c>
      <c r="D17318" s="61" t="s">
        <v>2060</v>
      </c>
    </row>
    <row r="17319" spans="1:4" hidden="1" x14ac:dyDescent="0.25">
      <c r="A17319" s="61" t="s">
        <v>39</v>
      </c>
      <c r="B17319" s="61" t="s">
        <v>361</v>
      </c>
      <c r="C17319">
        <v>2020</v>
      </c>
      <c r="D17319" s="61" t="s">
        <v>2249</v>
      </c>
    </row>
    <row r="17320" spans="1:4" hidden="1" x14ac:dyDescent="0.25">
      <c r="A17320" s="61" t="s">
        <v>39</v>
      </c>
      <c r="B17320" s="61" t="s">
        <v>361</v>
      </c>
      <c r="C17320">
        <v>2021</v>
      </c>
      <c r="D17320" s="61" t="s">
        <v>2249</v>
      </c>
    </row>
    <row r="17321" spans="1:4" hidden="1" x14ac:dyDescent="0.25">
      <c r="A17321" s="61" t="s">
        <v>39</v>
      </c>
      <c r="B17321" s="61" t="s">
        <v>361</v>
      </c>
      <c r="C17321">
        <v>2022</v>
      </c>
      <c r="D17321" s="61" t="s">
        <v>2249</v>
      </c>
    </row>
    <row r="17322" spans="1:4" x14ac:dyDescent="0.25">
      <c r="A17322" s="61" t="s">
        <v>39</v>
      </c>
      <c r="B17322" s="61" t="s">
        <v>361</v>
      </c>
      <c r="C17322">
        <v>2023</v>
      </c>
      <c r="D17322" s="61">
        <v>0.98</v>
      </c>
    </row>
    <row r="17323" spans="1:4" hidden="1" x14ac:dyDescent="0.25">
      <c r="A17323" s="61" t="s">
        <v>367</v>
      </c>
      <c r="B17323" s="61" t="s">
        <v>368</v>
      </c>
      <c r="C17323">
        <v>1817</v>
      </c>
      <c r="D17323" s="61" t="s">
        <v>1534</v>
      </c>
    </row>
    <row r="17324" spans="1:4" hidden="1" x14ac:dyDescent="0.25">
      <c r="A17324" s="61" t="s">
        <v>367</v>
      </c>
      <c r="B17324" s="61" t="s">
        <v>368</v>
      </c>
      <c r="C17324">
        <v>1818</v>
      </c>
      <c r="D17324" s="61" t="s">
        <v>1534</v>
      </c>
    </row>
    <row r="17325" spans="1:4" hidden="1" x14ac:dyDescent="0.25">
      <c r="A17325" s="61" t="s">
        <v>367</v>
      </c>
      <c r="B17325" s="61" t="s">
        <v>368</v>
      </c>
      <c r="C17325">
        <v>1819</v>
      </c>
      <c r="D17325" s="61" t="s">
        <v>1534</v>
      </c>
    </row>
    <row r="17326" spans="1:4" hidden="1" x14ac:dyDescent="0.25">
      <c r="A17326" s="61" t="s">
        <v>367</v>
      </c>
      <c r="B17326" s="61" t="s">
        <v>368</v>
      </c>
      <c r="C17326">
        <v>1820</v>
      </c>
      <c r="D17326" s="61" t="s">
        <v>1534</v>
      </c>
    </row>
    <row r="17327" spans="1:4" hidden="1" x14ac:dyDescent="0.25">
      <c r="A17327" s="61" t="s">
        <v>367</v>
      </c>
      <c r="B17327" s="61" t="s">
        <v>368</v>
      </c>
      <c r="C17327">
        <v>1821</v>
      </c>
      <c r="D17327" s="61" t="s">
        <v>1534</v>
      </c>
    </row>
    <row r="17328" spans="1:4" hidden="1" x14ac:dyDescent="0.25">
      <c r="A17328" s="61" t="s">
        <v>367</v>
      </c>
      <c r="B17328" s="61" t="s">
        <v>368</v>
      </c>
      <c r="C17328">
        <v>1822</v>
      </c>
      <c r="D17328" s="61" t="s">
        <v>1534</v>
      </c>
    </row>
    <row r="17329" spans="1:4" hidden="1" x14ac:dyDescent="0.25">
      <c r="A17329" s="61" t="s">
        <v>367</v>
      </c>
      <c r="B17329" s="61" t="s">
        <v>368</v>
      </c>
      <c r="C17329">
        <v>1823</v>
      </c>
      <c r="D17329" s="61" t="s">
        <v>1534</v>
      </c>
    </row>
    <row r="17330" spans="1:4" hidden="1" x14ac:dyDescent="0.25">
      <c r="A17330" s="61" t="s">
        <v>367</v>
      </c>
      <c r="B17330" s="61" t="s">
        <v>368</v>
      </c>
      <c r="C17330">
        <v>1824</v>
      </c>
      <c r="D17330" s="61" t="s">
        <v>1534</v>
      </c>
    </row>
    <row r="17331" spans="1:4" hidden="1" x14ac:dyDescent="0.25">
      <c r="A17331" s="61" t="s">
        <v>367</v>
      </c>
      <c r="B17331" s="61" t="s">
        <v>368</v>
      </c>
      <c r="C17331">
        <v>1825</v>
      </c>
      <c r="D17331" s="61" t="s">
        <v>1534</v>
      </c>
    </row>
    <row r="17332" spans="1:4" hidden="1" x14ac:dyDescent="0.25">
      <c r="A17332" s="61" t="s">
        <v>367</v>
      </c>
      <c r="B17332" s="61" t="s">
        <v>368</v>
      </c>
      <c r="C17332">
        <v>1826</v>
      </c>
      <c r="D17332" s="61" t="s">
        <v>1534</v>
      </c>
    </row>
    <row r="17333" spans="1:4" hidden="1" x14ac:dyDescent="0.25">
      <c r="A17333" s="61" t="s">
        <v>367</v>
      </c>
      <c r="B17333" s="61" t="s">
        <v>368</v>
      </c>
      <c r="C17333">
        <v>1827</v>
      </c>
      <c r="D17333" s="61" t="s">
        <v>1534</v>
      </c>
    </row>
    <row r="17334" spans="1:4" hidden="1" x14ac:dyDescent="0.25">
      <c r="A17334" s="61" t="s">
        <v>367</v>
      </c>
      <c r="B17334" s="61" t="s">
        <v>368</v>
      </c>
      <c r="C17334">
        <v>1828</v>
      </c>
      <c r="D17334" s="61" t="s">
        <v>1847</v>
      </c>
    </row>
    <row r="17335" spans="1:4" hidden="1" x14ac:dyDescent="0.25">
      <c r="A17335" s="61" t="s">
        <v>367</v>
      </c>
      <c r="B17335" s="61" t="s">
        <v>368</v>
      </c>
      <c r="C17335">
        <v>1829</v>
      </c>
      <c r="D17335" s="61" t="s">
        <v>2956</v>
      </c>
    </row>
    <row r="17336" spans="1:4" hidden="1" x14ac:dyDescent="0.25">
      <c r="A17336" s="61" t="s">
        <v>367</v>
      </c>
      <c r="B17336" s="61" t="s">
        <v>368</v>
      </c>
      <c r="C17336">
        <v>1830</v>
      </c>
      <c r="D17336" s="61" t="s">
        <v>2956</v>
      </c>
    </row>
    <row r="17337" spans="1:4" hidden="1" x14ac:dyDescent="0.25">
      <c r="A17337" s="61" t="s">
        <v>367</v>
      </c>
      <c r="B17337" s="61" t="s">
        <v>368</v>
      </c>
      <c r="C17337">
        <v>1831</v>
      </c>
      <c r="D17337" s="61" t="s">
        <v>2956</v>
      </c>
    </row>
    <row r="17338" spans="1:4" hidden="1" x14ac:dyDescent="0.25">
      <c r="A17338" s="61" t="s">
        <v>367</v>
      </c>
      <c r="B17338" s="61" t="s">
        <v>368</v>
      </c>
      <c r="C17338">
        <v>1832</v>
      </c>
      <c r="D17338" s="61" t="s">
        <v>2956</v>
      </c>
    </row>
    <row r="17339" spans="1:4" hidden="1" x14ac:dyDescent="0.25">
      <c r="A17339" s="61" t="s">
        <v>367</v>
      </c>
      <c r="B17339" s="61" t="s">
        <v>368</v>
      </c>
      <c r="C17339">
        <v>1833</v>
      </c>
      <c r="D17339" s="61" t="s">
        <v>2956</v>
      </c>
    </row>
    <row r="17340" spans="1:4" hidden="1" x14ac:dyDescent="0.25">
      <c r="A17340" s="61" t="s">
        <v>367</v>
      </c>
      <c r="B17340" s="61" t="s">
        <v>368</v>
      </c>
      <c r="C17340">
        <v>1834</v>
      </c>
      <c r="D17340" s="61" t="s">
        <v>2956</v>
      </c>
    </row>
    <row r="17341" spans="1:4" hidden="1" x14ac:dyDescent="0.25">
      <c r="A17341" s="61" t="s">
        <v>367</v>
      </c>
      <c r="B17341" s="61" t="s">
        <v>368</v>
      </c>
      <c r="C17341">
        <v>1835</v>
      </c>
      <c r="D17341" s="61" t="s">
        <v>2956</v>
      </c>
    </row>
    <row r="17342" spans="1:4" hidden="1" x14ac:dyDescent="0.25">
      <c r="A17342" s="61" t="s">
        <v>367</v>
      </c>
      <c r="B17342" s="61" t="s">
        <v>368</v>
      </c>
      <c r="C17342">
        <v>1836</v>
      </c>
      <c r="D17342" s="61" t="s">
        <v>2956</v>
      </c>
    </row>
    <row r="17343" spans="1:4" hidden="1" x14ac:dyDescent="0.25">
      <c r="A17343" s="61" t="s">
        <v>367</v>
      </c>
      <c r="B17343" s="61" t="s">
        <v>368</v>
      </c>
      <c r="C17343">
        <v>1837</v>
      </c>
      <c r="D17343" s="61" t="s">
        <v>2956</v>
      </c>
    </row>
    <row r="17344" spans="1:4" hidden="1" x14ac:dyDescent="0.25">
      <c r="A17344" s="61" t="s">
        <v>367</v>
      </c>
      <c r="B17344" s="61" t="s">
        <v>368</v>
      </c>
      <c r="C17344">
        <v>1838</v>
      </c>
      <c r="D17344" s="61" t="s">
        <v>2956</v>
      </c>
    </row>
    <row r="17345" spans="1:4" hidden="1" x14ac:dyDescent="0.25">
      <c r="A17345" s="61" t="s">
        <v>367</v>
      </c>
      <c r="B17345" s="61" t="s">
        <v>368</v>
      </c>
      <c r="C17345">
        <v>1839</v>
      </c>
      <c r="D17345" s="61" t="s">
        <v>2956</v>
      </c>
    </row>
    <row r="17346" spans="1:4" hidden="1" x14ac:dyDescent="0.25">
      <c r="A17346" s="61" t="s">
        <v>367</v>
      </c>
      <c r="B17346" s="61" t="s">
        <v>368</v>
      </c>
      <c r="C17346">
        <v>1840</v>
      </c>
      <c r="D17346" s="61" t="s">
        <v>2956</v>
      </c>
    </row>
    <row r="17347" spans="1:4" hidden="1" x14ac:dyDescent="0.25">
      <c r="A17347" s="61" t="s">
        <v>367</v>
      </c>
      <c r="B17347" s="61" t="s">
        <v>368</v>
      </c>
      <c r="C17347">
        <v>1841</v>
      </c>
      <c r="D17347" s="61" t="s">
        <v>2956</v>
      </c>
    </row>
    <row r="17348" spans="1:4" hidden="1" x14ac:dyDescent="0.25">
      <c r="A17348" s="61" t="s">
        <v>367</v>
      </c>
      <c r="B17348" s="61" t="s">
        <v>368</v>
      </c>
      <c r="C17348">
        <v>1842</v>
      </c>
      <c r="D17348" s="61" t="s">
        <v>2956</v>
      </c>
    </row>
    <row r="17349" spans="1:4" hidden="1" x14ac:dyDescent="0.25">
      <c r="A17349" s="61" t="s">
        <v>367</v>
      </c>
      <c r="B17349" s="61" t="s">
        <v>368</v>
      </c>
      <c r="C17349">
        <v>1843</v>
      </c>
      <c r="D17349" s="61" t="s">
        <v>2956</v>
      </c>
    </row>
    <row r="17350" spans="1:4" hidden="1" x14ac:dyDescent="0.25">
      <c r="A17350" s="61" t="s">
        <v>367</v>
      </c>
      <c r="B17350" s="61" t="s">
        <v>368</v>
      </c>
      <c r="C17350">
        <v>1844</v>
      </c>
      <c r="D17350" s="61" t="s">
        <v>2956</v>
      </c>
    </row>
    <row r="17351" spans="1:4" hidden="1" x14ac:dyDescent="0.25">
      <c r="A17351" s="61" t="s">
        <v>367</v>
      </c>
      <c r="B17351" s="61" t="s">
        <v>368</v>
      </c>
      <c r="C17351">
        <v>1845</v>
      </c>
      <c r="D17351" s="61" t="s">
        <v>2956</v>
      </c>
    </row>
    <row r="17352" spans="1:4" hidden="1" x14ac:dyDescent="0.25">
      <c r="A17352" s="61" t="s">
        <v>367</v>
      </c>
      <c r="B17352" s="61" t="s">
        <v>368</v>
      </c>
      <c r="C17352">
        <v>1846</v>
      </c>
      <c r="D17352" s="61" t="s">
        <v>2956</v>
      </c>
    </row>
    <row r="17353" spans="1:4" hidden="1" x14ac:dyDescent="0.25">
      <c r="A17353" s="61" t="s">
        <v>367</v>
      </c>
      <c r="B17353" s="61" t="s">
        <v>368</v>
      </c>
      <c r="C17353">
        <v>1847</v>
      </c>
      <c r="D17353" s="61" t="s">
        <v>2956</v>
      </c>
    </row>
    <row r="17354" spans="1:4" hidden="1" x14ac:dyDescent="0.25">
      <c r="A17354" s="61" t="s">
        <v>367</v>
      </c>
      <c r="B17354" s="61" t="s">
        <v>368</v>
      </c>
      <c r="C17354">
        <v>1848</v>
      </c>
      <c r="D17354" s="61" t="s">
        <v>2956</v>
      </c>
    </row>
    <row r="17355" spans="1:4" hidden="1" x14ac:dyDescent="0.25">
      <c r="A17355" s="61" t="s">
        <v>367</v>
      </c>
      <c r="B17355" s="61" t="s">
        <v>368</v>
      </c>
      <c r="C17355">
        <v>1849</v>
      </c>
      <c r="D17355" s="61" t="s">
        <v>2956</v>
      </c>
    </row>
    <row r="17356" spans="1:4" hidden="1" x14ac:dyDescent="0.25">
      <c r="A17356" s="61" t="s">
        <v>367</v>
      </c>
      <c r="B17356" s="61" t="s">
        <v>368</v>
      </c>
      <c r="C17356">
        <v>1850</v>
      </c>
      <c r="D17356" s="61" t="s">
        <v>2956</v>
      </c>
    </row>
    <row r="17357" spans="1:4" hidden="1" x14ac:dyDescent="0.25">
      <c r="A17357" s="61" t="s">
        <v>367</v>
      </c>
      <c r="B17357" s="61" t="s">
        <v>368</v>
      </c>
      <c r="C17357">
        <v>1851</v>
      </c>
      <c r="D17357" s="61" t="s">
        <v>2956</v>
      </c>
    </row>
    <row r="17358" spans="1:4" hidden="1" x14ac:dyDescent="0.25">
      <c r="A17358" s="61" t="s">
        <v>367</v>
      </c>
      <c r="B17358" s="61" t="s">
        <v>368</v>
      </c>
      <c r="C17358">
        <v>1852</v>
      </c>
      <c r="D17358" s="61" t="s">
        <v>2956</v>
      </c>
    </row>
    <row r="17359" spans="1:4" hidden="1" x14ac:dyDescent="0.25">
      <c r="A17359" s="61" t="s">
        <v>367</v>
      </c>
      <c r="B17359" s="61" t="s">
        <v>368</v>
      </c>
      <c r="C17359">
        <v>1853</v>
      </c>
      <c r="D17359" s="61" t="s">
        <v>2956</v>
      </c>
    </row>
    <row r="17360" spans="1:4" hidden="1" x14ac:dyDescent="0.25">
      <c r="A17360" s="61" t="s">
        <v>367</v>
      </c>
      <c r="B17360" s="61" t="s">
        <v>368</v>
      </c>
      <c r="C17360">
        <v>1854</v>
      </c>
      <c r="D17360" s="61" t="s">
        <v>2956</v>
      </c>
    </row>
    <row r="17361" spans="1:4" hidden="1" x14ac:dyDescent="0.25">
      <c r="A17361" s="61" t="s">
        <v>367</v>
      </c>
      <c r="B17361" s="61" t="s">
        <v>368</v>
      </c>
      <c r="C17361">
        <v>1855</v>
      </c>
      <c r="D17361" s="61" t="s">
        <v>2956</v>
      </c>
    </row>
    <row r="17362" spans="1:4" hidden="1" x14ac:dyDescent="0.25">
      <c r="A17362" s="61" t="s">
        <v>367</v>
      </c>
      <c r="B17362" s="61" t="s">
        <v>368</v>
      </c>
      <c r="C17362">
        <v>1856</v>
      </c>
      <c r="D17362" s="61" t="s">
        <v>2956</v>
      </c>
    </row>
    <row r="17363" spans="1:4" hidden="1" x14ac:dyDescent="0.25">
      <c r="A17363" s="61" t="s">
        <v>367</v>
      </c>
      <c r="B17363" s="61" t="s">
        <v>368</v>
      </c>
      <c r="C17363">
        <v>1857</v>
      </c>
      <c r="D17363" s="61" t="s">
        <v>2956</v>
      </c>
    </row>
    <row r="17364" spans="1:4" hidden="1" x14ac:dyDescent="0.25">
      <c r="A17364" s="61" t="s">
        <v>367</v>
      </c>
      <c r="B17364" s="61" t="s">
        <v>368</v>
      </c>
      <c r="C17364">
        <v>1858</v>
      </c>
      <c r="D17364" s="61" t="s">
        <v>2956</v>
      </c>
    </row>
    <row r="17365" spans="1:4" hidden="1" x14ac:dyDescent="0.25">
      <c r="A17365" s="61" t="s">
        <v>367</v>
      </c>
      <c r="B17365" s="61" t="s">
        <v>368</v>
      </c>
      <c r="C17365">
        <v>1859</v>
      </c>
      <c r="D17365" s="61" t="s">
        <v>2956</v>
      </c>
    </row>
    <row r="17366" spans="1:4" hidden="1" x14ac:dyDescent="0.25">
      <c r="A17366" s="61" t="s">
        <v>367</v>
      </c>
      <c r="B17366" s="61" t="s">
        <v>368</v>
      </c>
      <c r="C17366">
        <v>1860</v>
      </c>
      <c r="D17366" s="61" t="s">
        <v>2956</v>
      </c>
    </row>
    <row r="17367" spans="1:4" hidden="1" x14ac:dyDescent="0.25">
      <c r="A17367" s="61" t="s">
        <v>367</v>
      </c>
      <c r="B17367" s="61" t="s">
        <v>368</v>
      </c>
      <c r="C17367">
        <v>1861</v>
      </c>
      <c r="D17367" s="61" t="s">
        <v>2189</v>
      </c>
    </row>
    <row r="17368" spans="1:4" hidden="1" x14ac:dyDescent="0.25">
      <c r="A17368" s="61" t="s">
        <v>367</v>
      </c>
      <c r="B17368" s="61" t="s">
        <v>368</v>
      </c>
      <c r="C17368">
        <v>1862</v>
      </c>
      <c r="D17368" s="61" t="s">
        <v>2185</v>
      </c>
    </row>
    <row r="17369" spans="1:4" hidden="1" x14ac:dyDescent="0.25">
      <c r="A17369" s="61" t="s">
        <v>367</v>
      </c>
      <c r="B17369" s="61" t="s">
        <v>368</v>
      </c>
      <c r="C17369">
        <v>1863</v>
      </c>
      <c r="D17369" s="61" t="s">
        <v>2185</v>
      </c>
    </row>
    <row r="17370" spans="1:4" hidden="1" x14ac:dyDescent="0.25">
      <c r="A17370" s="61" t="s">
        <v>367</v>
      </c>
      <c r="B17370" s="61" t="s">
        <v>368</v>
      </c>
      <c r="C17370">
        <v>1864</v>
      </c>
      <c r="D17370" s="61" t="s">
        <v>2104</v>
      </c>
    </row>
    <row r="17371" spans="1:4" hidden="1" x14ac:dyDescent="0.25">
      <c r="A17371" s="61" t="s">
        <v>367</v>
      </c>
      <c r="B17371" s="61" t="s">
        <v>368</v>
      </c>
      <c r="C17371">
        <v>1865</v>
      </c>
      <c r="D17371" s="61" t="s">
        <v>2104</v>
      </c>
    </row>
    <row r="17372" spans="1:4" hidden="1" x14ac:dyDescent="0.25">
      <c r="A17372" s="61" t="s">
        <v>367</v>
      </c>
      <c r="B17372" s="61" t="s">
        <v>368</v>
      </c>
      <c r="C17372">
        <v>1866</v>
      </c>
      <c r="D17372" s="61" t="s">
        <v>2104</v>
      </c>
    </row>
    <row r="17373" spans="1:4" hidden="1" x14ac:dyDescent="0.25">
      <c r="A17373" s="61" t="s">
        <v>367</v>
      </c>
      <c r="B17373" s="61" t="s">
        <v>368</v>
      </c>
      <c r="C17373">
        <v>1867</v>
      </c>
      <c r="D17373" s="61" t="s">
        <v>2104</v>
      </c>
    </row>
    <row r="17374" spans="1:4" hidden="1" x14ac:dyDescent="0.25">
      <c r="A17374" s="61" t="s">
        <v>367</v>
      </c>
      <c r="B17374" s="61" t="s">
        <v>368</v>
      </c>
      <c r="C17374">
        <v>1868</v>
      </c>
      <c r="D17374" s="61" t="s">
        <v>2625</v>
      </c>
    </row>
    <row r="17375" spans="1:4" hidden="1" x14ac:dyDescent="0.25">
      <c r="A17375" s="61" t="s">
        <v>367</v>
      </c>
      <c r="B17375" s="61" t="s">
        <v>368</v>
      </c>
      <c r="C17375">
        <v>1869</v>
      </c>
      <c r="D17375" s="61" t="s">
        <v>2625</v>
      </c>
    </row>
    <row r="17376" spans="1:4" hidden="1" x14ac:dyDescent="0.25">
      <c r="A17376" s="61" t="s">
        <v>367</v>
      </c>
      <c r="B17376" s="61" t="s">
        <v>368</v>
      </c>
      <c r="C17376">
        <v>1870</v>
      </c>
      <c r="D17376" s="61" t="s">
        <v>2625</v>
      </c>
    </row>
    <row r="17377" spans="1:4" hidden="1" x14ac:dyDescent="0.25">
      <c r="A17377" s="61" t="s">
        <v>367</v>
      </c>
      <c r="B17377" s="61" t="s">
        <v>368</v>
      </c>
      <c r="C17377">
        <v>1871</v>
      </c>
      <c r="D17377" s="61" t="s">
        <v>2625</v>
      </c>
    </row>
    <row r="17378" spans="1:4" hidden="1" x14ac:dyDescent="0.25">
      <c r="A17378" s="61" t="s">
        <v>367</v>
      </c>
      <c r="B17378" s="61" t="s">
        <v>368</v>
      </c>
      <c r="C17378">
        <v>1872</v>
      </c>
      <c r="D17378" s="61" t="s">
        <v>2625</v>
      </c>
    </row>
    <row r="17379" spans="1:4" hidden="1" x14ac:dyDescent="0.25">
      <c r="A17379" s="61" t="s">
        <v>367</v>
      </c>
      <c r="B17379" s="61" t="s">
        <v>368</v>
      </c>
      <c r="C17379">
        <v>1873</v>
      </c>
      <c r="D17379" s="61" t="s">
        <v>2625</v>
      </c>
    </row>
    <row r="17380" spans="1:4" hidden="1" x14ac:dyDescent="0.25">
      <c r="A17380" s="61" t="s">
        <v>367</v>
      </c>
      <c r="B17380" s="61" t="s">
        <v>368</v>
      </c>
      <c r="C17380">
        <v>1874</v>
      </c>
      <c r="D17380" s="61" t="s">
        <v>2625</v>
      </c>
    </row>
    <row r="17381" spans="1:4" hidden="1" x14ac:dyDescent="0.25">
      <c r="A17381" s="61" t="s">
        <v>367</v>
      </c>
      <c r="B17381" s="61" t="s">
        <v>368</v>
      </c>
      <c r="C17381">
        <v>1875</v>
      </c>
      <c r="D17381" s="61" t="s">
        <v>2625</v>
      </c>
    </row>
    <row r="17382" spans="1:4" hidden="1" x14ac:dyDescent="0.25">
      <c r="A17382" s="61" t="s">
        <v>367</v>
      </c>
      <c r="B17382" s="61" t="s">
        <v>368</v>
      </c>
      <c r="C17382">
        <v>1876</v>
      </c>
      <c r="D17382" s="61" t="s">
        <v>2625</v>
      </c>
    </row>
    <row r="17383" spans="1:4" hidden="1" x14ac:dyDescent="0.25">
      <c r="A17383" s="61" t="s">
        <v>367</v>
      </c>
      <c r="B17383" s="61" t="s">
        <v>368</v>
      </c>
      <c r="C17383">
        <v>1877</v>
      </c>
      <c r="D17383" s="61" t="s">
        <v>2625</v>
      </c>
    </row>
    <row r="17384" spans="1:4" hidden="1" x14ac:dyDescent="0.25">
      <c r="A17384" s="61" t="s">
        <v>367</v>
      </c>
      <c r="B17384" s="61" t="s">
        <v>368</v>
      </c>
      <c r="C17384">
        <v>1878</v>
      </c>
      <c r="D17384" s="61" t="s">
        <v>2625</v>
      </c>
    </row>
    <row r="17385" spans="1:4" hidden="1" x14ac:dyDescent="0.25">
      <c r="A17385" s="61" t="s">
        <v>367</v>
      </c>
      <c r="B17385" s="61" t="s">
        <v>368</v>
      </c>
      <c r="C17385">
        <v>1879</v>
      </c>
      <c r="D17385" s="61" t="s">
        <v>2625</v>
      </c>
    </row>
    <row r="17386" spans="1:4" hidden="1" x14ac:dyDescent="0.25">
      <c r="A17386" s="61" t="s">
        <v>367</v>
      </c>
      <c r="B17386" s="61" t="s">
        <v>368</v>
      </c>
      <c r="C17386">
        <v>1880</v>
      </c>
      <c r="D17386" s="61" t="s">
        <v>2625</v>
      </c>
    </row>
    <row r="17387" spans="1:4" hidden="1" x14ac:dyDescent="0.25">
      <c r="A17387" s="61" t="s">
        <v>367</v>
      </c>
      <c r="B17387" s="61" t="s">
        <v>368</v>
      </c>
      <c r="C17387">
        <v>1881</v>
      </c>
      <c r="D17387" s="61" t="s">
        <v>2103</v>
      </c>
    </row>
    <row r="17388" spans="1:4" hidden="1" x14ac:dyDescent="0.25">
      <c r="A17388" s="61" t="s">
        <v>367</v>
      </c>
      <c r="B17388" s="61" t="s">
        <v>368</v>
      </c>
      <c r="C17388">
        <v>1882</v>
      </c>
      <c r="D17388" s="61" t="s">
        <v>2103</v>
      </c>
    </row>
    <row r="17389" spans="1:4" hidden="1" x14ac:dyDescent="0.25">
      <c r="A17389" s="61" t="s">
        <v>367</v>
      </c>
      <c r="B17389" s="61" t="s">
        <v>368</v>
      </c>
      <c r="C17389">
        <v>1883</v>
      </c>
      <c r="D17389" s="61" t="s">
        <v>2103</v>
      </c>
    </row>
    <row r="17390" spans="1:4" hidden="1" x14ac:dyDescent="0.25">
      <c r="A17390" s="61" t="s">
        <v>367</v>
      </c>
      <c r="B17390" s="61" t="s">
        <v>368</v>
      </c>
      <c r="C17390">
        <v>1884</v>
      </c>
      <c r="D17390" s="61" t="s">
        <v>2103</v>
      </c>
    </row>
    <row r="17391" spans="1:4" hidden="1" x14ac:dyDescent="0.25">
      <c r="A17391" s="61" t="s">
        <v>367</v>
      </c>
      <c r="B17391" s="61" t="s">
        <v>368</v>
      </c>
      <c r="C17391">
        <v>1885</v>
      </c>
      <c r="D17391" s="61" t="s">
        <v>2103</v>
      </c>
    </row>
    <row r="17392" spans="1:4" hidden="1" x14ac:dyDescent="0.25">
      <c r="A17392" s="61" t="s">
        <v>367</v>
      </c>
      <c r="B17392" s="61" t="s">
        <v>368</v>
      </c>
      <c r="C17392">
        <v>1886</v>
      </c>
      <c r="D17392" s="61" t="s">
        <v>2103</v>
      </c>
    </row>
    <row r="17393" spans="1:4" hidden="1" x14ac:dyDescent="0.25">
      <c r="A17393" s="61" t="s">
        <v>367</v>
      </c>
      <c r="B17393" s="61" t="s">
        <v>368</v>
      </c>
      <c r="C17393">
        <v>1887</v>
      </c>
      <c r="D17393" s="61" t="s">
        <v>2103</v>
      </c>
    </row>
    <row r="17394" spans="1:4" hidden="1" x14ac:dyDescent="0.25">
      <c r="A17394" s="61" t="s">
        <v>367</v>
      </c>
      <c r="B17394" s="61" t="s">
        <v>368</v>
      </c>
      <c r="C17394">
        <v>1888</v>
      </c>
      <c r="D17394" s="61" t="s">
        <v>2103</v>
      </c>
    </row>
    <row r="17395" spans="1:4" hidden="1" x14ac:dyDescent="0.25">
      <c r="A17395" s="61" t="s">
        <v>367</v>
      </c>
      <c r="B17395" s="61" t="s">
        <v>368</v>
      </c>
      <c r="C17395">
        <v>1889</v>
      </c>
      <c r="D17395" s="61" t="s">
        <v>2103</v>
      </c>
    </row>
    <row r="17396" spans="1:4" hidden="1" x14ac:dyDescent="0.25">
      <c r="A17396" s="61" t="s">
        <v>367</v>
      </c>
      <c r="B17396" s="61" t="s">
        <v>368</v>
      </c>
      <c r="C17396">
        <v>1890</v>
      </c>
      <c r="D17396" s="61" t="s">
        <v>2103</v>
      </c>
    </row>
    <row r="17397" spans="1:4" hidden="1" x14ac:dyDescent="0.25">
      <c r="A17397" s="61" t="s">
        <v>367</v>
      </c>
      <c r="B17397" s="61" t="s">
        <v>368</v>
      </c>
      <c r="C17397">
        <v>1891</v>
      </c>
      <c r="D17397" s="61" t="s">
        <v>2103</v>
      </c>
    </row>
    <row r="17398" spans="1:4" hidden="1" x14ac:dyDescent="0.25">
      <c r="A17398" s="61" t="s">
        <v>367</v>
      </c>
      <c r="B17398" s="61" t="s">
        <v>368</v>
      </c>
      <c r="C17398">
        <v>1892</v>
      </c>
      <c r="D17398" s="61" t="s">
        <v>2103</v>
      </c>
    </row>
    <row r="17399" spans="1:4" hidden="1" x14ac:dyDescent="0.25">
      <c r="A17399" s="61" t="s">
        <v>367</v>
      </c>
      <c r="B17399" s="61" t="s">
        <v>368</v>
      </c>
      <c r="C17399">
        <v>1893</v>
      </c>
      <c r="D17399" s="61" t="s">
        <v>2103</v>
      </c>
    </row>
    <row r="17400" spans="1:4" hidden="1" x14ac:dyDescent="0.25">
      <c r="A17400" s="61" t="s">
        <v>367</v>
      </c>
      <c r="B17400" s="61" t="s">
        <v>368</v>
      </c>
      <c r="C17400">
        <v>1894</v>
      </c>
      <c r="D17400" s="61" t="s">
        <v>2103</v>
      </c>
    </row>
    <row r="17401" spans="1:4" hidden="1" x14ac:dyDescent="0.25">
      <c r="A17401" s="61" t="s">
        <v>367</v>
      </c>
      <c r="B17401" s="61" t="s">
        <v>368</v>
      </c>
      <c r="C17401">
        <v>1895</v>
      </c>
      <c r="D17401" s="61" t="s">
        <v>2103</v>
      </c>
    </row>
    <row r="17402" spans="1:4" hidden="1" x14ac:dyDescent="0.25">
      <c r="A17402" s="61" t="s">
        <v>367</v>
      </c>
      <c r="B17402" s="61" t="s">
        <v>368</v>
      </c>
      <c r="C17402">
        <v>1896</v>
      </c>
      <c r="D17402" s="61" t="s">
        <v>2103</v>
      </c>
    </row>
    <row r="17403" spans="1:4" hidden="1" x14ac:dyDescent="0.25">
      <c r="A17403" s="61" t="s">
        <v>367</v>
      </c>
      <c r="B17403" s="61" t="s">
        <v>368</v>
      </c>
      <c r="C17403">
        <v>1897</v>
      </c>
      <c r="D17403" s="61" t="s">
        <v>2179</v>
      </c>
    </row>
    <row r="17404" spans="1:4" hidden="1" x14ac:dyDescent="0.25">
      <c r="A17404" s="61" t="s">
        <v>367</v>
      </c>
      <c r="B17404" s="61" t="s">
        <v>368</v>
      </c>
      <c r="C17404">
        <v>1898</v>
      </c>
      <c r="D17404" s="61" t="s">
        <v>2316</v>
      </c>
    </row>
    <row r="17405" spans="1:4" hidden="1" x14ac:dyDescent="0.25">
      <c r="A17405" s="61" t="s">
        <v>367</v>
      </c>
      <c r="B17405" s="61" t="s">
        <v>368</v>
      </c>
      <c r="C17405">
        <v>1899</v>
      </c>
      <c r="D17405" s="61" t="s">
        <v>2316</v>
      </c>
    </row>
    <row r="17406" spans="1:4" hidden="1" x14ac:dyDescent="0.25">
      <c r="A17406" s="61" t="s">
        <v>367</v>
      </c>
      <c r="B17406" s="61" t="s">
        <v>368</v>
      </c>
      <c r="C17406">
        <v>1900</v>
      </c>
      <c r="D17406" s="61" t="s">
        <v>1699</v>
      </c>
    </row>
    <row r="17407" spans="1:4" hidden="1" x14ac:dyDescent="0.25">
      <c r="A17407" s="61" t="s">
        <v>367</v>
      </c>
      <c r="B17407" s="61" t="s">
        <v>368</v>
      </c>
      <c r="C17407">
        <v>1901</v>
      </c>
      <c r="D17407" s="61" t="s">
        <v>1699</v>
      </c>
    </row>
    <row r="17408" spans="1:4" hidden="1" x14ac:dyDescent="0.25">
      <c r="A17408" s="61" t="s">
        <v>367</v>
      </c>
      <c r="B17408" s="61" t="s">
        <v>368</v>
      </c>
      <c r="C17408">
        <v>1902</v>
      </c>
      <c r="D17408" s="61" t="s">
        <v>1699</v>
      </c>
    </row>
    <row r="17409" spans="1:4" hidden="1" x14ac:dyDescent="0.25">
      <c r="A17409" s="61" t="s">
        <v>367</v>
      </c>
      <c r="B17409" s="61" t="s">
        <v>368</v>
      </c>
      <c r="C17409">
        <v>1903</v>
      </c>
      <c r="D17409" s="61" t="s">
        <v>1699</v>
      </c>
    </row>
    <row r="17410" spans="1:4" hidden="1" x14ac:dyDescent="0.25">
      <c r="A17410" s="61" t="s">
        <v>367</v>
      </c>
      <c r="B17410" s="61" t="s">
        <v>368</v>
      </c>
      <c r="C17410">
        <v>1904</v>
      </c>
      <c r="D17410" s="61" t="s">
        <v>1699</v>
      </c>
    </row>
    <row r="17411" spans="1:4" hidden="1" x14ac:dyDescent="0.25">
      <c r="A17411" s="61" t="s">
        <v>367</v>
      </c>
      <c r="B17411" s="61" t="s">
        <v>368</v>
      </c>
      <c r="C17411">
        <v>1905</v>
      </c>
      <c r="D17411" s="61" t="s">
        <v>1699</v>
      </c>
    </row>
    <row r="17412" spans="1:4" hidden="1" x14ac:dyDescent="0.25">
      <c r="A17412" s="61" t="s">
        <v>367</v>
      </c>
      <c r="B17412" s="61" t="s">
        <v>368</v>
      </c>
      <c r="C17412">
        <v>1906</v>
      </c>
      <c r="D17412" s="61" t="s">
        <v>2508</v>
      </c>
    </row>
    <row r="17413" spans="1:4" hidden="1" x14ac:dyDescent="0.25">
      <c r="A17413" s="61" t="s">
        <v>367</v>
      </c>
      <c r="B17413" s="61" t="s">
        <v>368</v>
      </c>
      <c r="C17413">
        <v>1907</v>
      </c>
      <c r="D17413" s="61" t="s">
        <v>2431</v>
      </c>
    </row>
    <row r="17414" spans="1:4" hidden="1" x14ac:dyDescent="0.25">
      <c r="A17414" s="61" t="s">
        <v>367</v>
      </c>
      <c r="B17414" s="61" t="s">
        <v>368</v>
      </c>
      <c r="C17414">
        <v>1908</v>
      </c>
      <c r="D17414" s="61" t="s">
        <v>2431</v>
      </c>
    </row>
    <row r="17415" spans="1:4" hidden="1" x14ac:dyDescent="0.25">
      <c r="A17415" s="61" t="s">
        <v>367</v>
      </c>
      <c r="B17415" s="61" t="s">
        <v>368</v>
      </c>
      <c r="C17415">
        <v>1909</v>
      </c>
      <c r="D17415" s="61" t="s">
        <v>2431</v>
      </c>
    </row>
    <row r="17416" spans="1:4" hidden="1" x14ac:dyDescent="0.25">
      <c r="A17416" s="61" t="s">
        <v>367</v>
      </c>
      <c r="B17416" s="61" t="s">
        <v>368</v>
      </c>
      <c r="C17416">
        <v>1910</v>
      </c>
      <c r="D17416" s="61" t="s">
        <v>2431</v>
      </c>
    </row>
    <row r="17417" spans="1:4" hidden="1" x14ac:dyDescent="0.25">
      <c r="A17417" s="61" t="s">
        <v>367</v>
      </c>
      <c r="B17417" s="61" t="s">
        <v>368</v>
      </c>
      <c r="C17417">
        <v>1911</v>
      </c>
      <c r="D17417" s="61" t="s">
        <v>2431</v>
      </c>
    </row>
    <row r="17418" spans="1:4" hidden="1" x14ac:dyDescent="0.25">
      <c r="A17418" s="61" t="s">
        <v>367</v>
      </c>
      <c r="B17418" s="61" t="s">
        <v>368</v>
      </c>
      <c r="C17418">
        <v>1912</v>
      </c>
      <c r="D17418" s="61" t="s">
        <v>2431</v>
      </c>
    </row>
    <row r="17419" spans="1:4" hidden="1" x14ac:dyDescent="0.25">
      <c r="A17419" s="61" t="s">
        <v>367</v>
      </c>
      <c r="B17419" s="61" t="s">
        <v>368</v>
      </c>
      <c r="C17419">
        <v>1913</v>
      </c>
      <c r="D17419" s="61" t="s">
        <v>2431</v>
      </c>
    </row>
    <row r="17420" spans="1:4" hidden="1" x14ac:dyDescent="0.25">
      <c r="A17420" s="61" t="s">
        <v>367</v>
      </c>
      <c r="B17420" s="61" t="s">
        <v>368</v>
      </c>
      <c r="C17420">
        <v>1914</v>
      </c>
      <c r="D17420" s="61" t="s">
        <v>2431</v>
      </c>
    </row>
    <row r="17421" spans="1:4" hidden="1" x14ac:dyDescent="0.25">
      <c r="A17421" s="61" t="s">
        <v>367</v>
      </c>
      <c r="B17421" s="61" t="s">
        <v>368</v>
      </c>
      <c r="C17421">
        <v>1915</v>
      </c>
      <c r="D17421" s="61" t="s">
        <v>2431</v>
      </c>
    </row>
    <row r="17422" spans="1:4" hidden="1" x14ac:dyDescent="0.25">
      <c r="A17422" s="61" t="s">
        <v>367</v>
      </c>
      <c r="B17422" s="61" t="s">
        <v>368</v>
      </c>
      <c r="C17422">
        <v>1916</v>
      </c>
      <c r="D17422" s="61" t="s">
        <v>2431</v>
      </c>
    </row>
    <row r="17423" spans="1:4" hidden="1" x14ac:dyDescent="0.25">
      <c r="A17423" s="61" t="s">
        <v>367</v>
      </c>
      <c r="B17423" s="61" t="s">
        <v>368</v>
      </c>
      <c r="C17423">
        <v>1917</v>
      </c>
      <c r="D17423" s="61" t="s">
        <v>2386</v>
      </c>
    </row>
    <row r="17424" spans="1:4" hidden="1" x14ac:dyDescent="0.25">
      <c r="A17424" s="61" t="s">
        <v>367</v>
      </c>
      <c r="B17424" s="61" t="s">
        <v>368</v>
      </c>
      <c r="C17424">
        <v>1918</v>
      </c>
      <c r="D17424" s="61" t="s">
        <v>2386</v>
      </c>
    </row>
    <row r="17425" spans="1:4" hidden="1" x14ac:dyDescent="0.25">
      <c r="A17425" s="61" t="s">
        <v>367</v>
      </c>
      <c r="B17425" s="61" t="s">
        <v>368</v>
      </c>
      <c r="C17425">
        <v>1919</v>
      </c>
      <c r="D17425" s="61" t="s">
        <v>2386</v>
      </c>
    </row>
    <row r="17426" spans="1:4" hidden="1" x14ac:dyDescent="0.25">
      <c r="A17426" s="61" t="s">
        <v>367</v>
      </c>
      <c r="B17426" s="61" t="s">
        <v>368</v>
      </c>
      <c r="C17426">
        <v>1920</v>
      </c>
      <c r="D17426" s="61" t="s">
        <v>2386</v>
      </c>
    </row>
    <row r="17427" spans="1:4" hidden="1" x14ac:dyDescent="0.25">
      <c r="A17427" s="61" t="s">
        <v>367</v>
      </c>
      <c r="B17427" s="61" t="s">
        <v>368</v>
      </c>
      <c r="C17427">
        <v>1921</v>
      </c>
      <c r="D17427" s="61" t="s">
        <v>1802</v>
      </c>
    </row>
    <row r="17428" spans="1:4" hidden="1" x14ac:dyDescent="0.25">
      <c r="A17428" s="61" t="s">
        <v>367</v>
      </c>
      <c r="B17428" s="61" t="s">
        <v>368</v>
      </c>
      <c r="C17428">
        <v>1922</v>
      </c>
      <c r="D17428" s="61" t="s">
        <v>1802</v>
      </c>
    </row>
    <row r="17429" spans="1:4" hidden="1" x14ac:dyDescent="0.25">
      <c r="A17429" s="61" t="s">
        <v>367</v>
      </c>
      <c r="B17429" s="61" t="s">
        <v>368</v>
      </c>
      <c r="C17429">
        <v>1923</v>
      </c>
      <c r="D17429" s="61" t="s">
        <v>1802</v>
      </c>
    </row>
    <row r="17430" spans="1:4" hidden="1" x14ac:dyDescent="0.25">
      <c r="A17430" s="61" t="s">
        <v>367</v>
      </c>
      <c r="B17430" s="61" t="s">
        <v>368</v>
      </c>
      <c r="C17430">
        <v>1924</v>
      </c>
      <c r="D17430" s="61" t="s">
        <v>1802</v>
      </c>
    </row>
    <row r="17431" spans="1:4" hidden="1" x14ac:dyDescent="0.25">
      <c r="A17431" s="61" t="s">
        <v>367</v>
      </c>
      <c r="B17431" s="61" t="s">
        <v>368</v>
      </c>
      <c r="C17431">
        <v>1925</v>
      </c>
      <c r="D17431" s="61" t="s">
        <v>1802</v>
      </c>
    </row>
    <row r="17432" spans="1:4" hidden="1" x14ac:dyDescent="0.25">
      <c r="A17432" s="61" t="s">
        <v>367</v>
      </c>
      <c r="B17432" s="61" t="s">
        <v>368</v>
      </c>
      <c r="C17432">
        <v>1926</v>
      </c>
      <c r="D17432" s="61" t="s">
        <v>1802</v>
      </c>
    </row>
    <row r="17433" spans="1:4" hidden="1" x14ac:dyDescent="0.25">
      <c r="A17433" s="61" t="s">
        <v>367</v>
      </c>
      <c r="B17433" s="61" t="s">
        <v>368</v>
      </c>
      <c r="C17433">
        <v>1927</v>
      </c>
      <c r="D17433" s="61" t="s">
        <v>1802</v>
      </c>
    </row>
    <row r="17434" spans="1:4" hidden="1" x14ac:dyDescent="0.25">
      <c r="A17434" s="61" t="s">
        <v>367</v>
      </c>
      <c r="B17434" s="61" t="s">
        <v>368</v>
      </c>
      <c r="C17434">
        <v>1928</v>
      </c>
      <c r="D17434" s="61" t="s">
        <v>1802</v>
      </c>
    </row>
    <row r="17435" spans="1:4" hidden="1" x14ac:dyDescent="0.25">
      <c r="A17435" s="61" t="s">
        <v>367</v>
      </c>
      <c r="B17435" s="61" t="s">
        <v>368</v>
      </c>
      <c r="C17435">
        <v>1929</v>
      </c>
      <c r="D17435" s="61" t="s">
        <v>1802</v>
      </c>
    </row>
    <row r="17436" spans="1:4" hidden="1" x14ac:dyDescent="0.25">
      <c r="A17436" s="61" t="s">
        <v>367</v>
      </c>
      <c r="B17436" s="61" t="s">
        <v>368</v>
      </c>
      <c r="C17436">
        <v>1930</v>
      </c>
      <c r="D17436" s="61" t="s">
        <v>1802</v>
      </c>
    </row>
    <row r="17437" spans="1:4" hidden="1" x14ac:dyDescent="0.25">
      <c r="A17437" s="61" t="s">
        <v>367</v>
      </c>
      <c r="B17437" s="61" t="s">
        <v>368</v>
      </c>
      <c r="C17437">
        <v>1931</v>
      </c>
      <c r="D17437" s="61" t="s">
        <v>1802</v>
      </c>
    </row>
    <row r="17438" spans="1:4" hidden="1" x14ac:dyDescent="0.25">
      <c r="A17438" s="61" t="s">
        <v>367</v>
      </c>
      <c r="B17438" s="61" t="s">
        <v>368</v>
      </c>
      <c r="C17438">
        <v>1932</v>
      </c>
      <c r="D17438" s="61" t="s">
        <v>1802</v>
      </c>
    </row>
    <row r="17439" spans="1:4" hidden="1" x14ac:dyDescent="0.25">
      <c r="A17439" s="61" t="s">
        <v>367</v>
      </c>
      <c r="B17439" s="61" t="s">
        <v>368</v>
      </c>
      <c r="C17439">
        <v>1933</v>
      </c>
      <c r="D17439" s="61" t="s">
        <v>1802</v>
      </c>
    </row>
    <row r="17440" spans="1:4" hidden="1" x14ac:dyDescent="0.25">
      <c r="A17440" s="61" t="s">
        <v>367</v>
      </c>
      <c r="B17440" s="61" t="s">
        <v>368</v>
      </c>
      <c r="C17440">
        <v>1934</v>
      </c>
      <c r="D17440" s="61" t="s">
        <v>1802</v>
      </c>
    </row>
    <row r="17441" spans="1:4" hidden="1" x14ac:dyDescent="0.25">
      <c r="A17441" s="61" t="s">
        <v>367</v>
      </c>
      <c r="B17441" s="61" t="s">
        <v>368</v>
      </c>
      <c r="C17441">
        <v>1935</v>
      </c>
      <c r="D17441" s="61" t="s">
        <v>1802</v>
      </c>
    </row>
    <row r="17442" spans="1:4" hidden="1" x14ac:dyDescent="0.25">
      <c r="A17442" s="61" t="s">
        <v>367</v>
      </c>
      <c r="B17442" s="61" t="s">
        <v>368</v>
      </c>
      <c r="C17442">
        <v>1936</v>
      </c>
      <c r="D17442" s="61" t="s">
        <v>1802</v>
      </c>
    </row>
    <row r="17443" spans="1:4" hidden="1" x14ac:dyDescent="0.25">
      <c r="A17443" s="61" t="s">
        <v>367</v>
      </c>
      <c r="B17443" s="61" t="s">
        <v>368</v>
      </c>
      <c r="C17443">
        <v>1937</v>
      </c>
      <c r="D17443" s="61" t="s">
        <v>1802</v>
      </c>
    </row>
    <row r="17444" spans="1:4" hidden="1" x14ac:dyDescent="0.25">
      <c r="A17444" s="61" t="s">
        <v>367</v>
      </c>
      <c r="B17444" s="61" t="s">
        <v>368</v>
      </c>
      <c r="C17444">
        <v>1938</v>
      </c>
      <c r="D17444" s="61" t="s">
        <v>1802</v>
      </c>
    </row>
    <row r="17445" spans="1:4" hidden="1" x14ac:dyDescent="0.25">
      <c r="A17445" s="61" t="s">
        <v>367</v>
      </c>
      <c r="B17445" s="61" t="s">
        <v>368</v>
      </c>
      <c r="C17445">
        <v>1939</v>
      </c>
      <c r="D17445" s="61" t="s">
        <v>1802</v>
      </c>
    </row>
    <row r="17446" spans="1:4" hidden="1" x14ac:dyDescent="0.25">
      <c r="A17446" s="61" t="s">
        <v>367</v>
      </c>
      <c r="B17446" s="61" t="s">
        <v>368</v>
      </c>
      <c r="C17446">
        <v>1940</v>
      </c>
      <c r="D17446" s="61" t="s">
        <v>1802</v>
      </c>
    </row>
    <row r="17447" spans="1:4" hidden="1" x14ac:dyDescent="0.25">
      <c r="A17447" s="61" t="s">
        <v>367</v>
      </c>
      <c r="B17447" s="61" t="s">
        <v>368</v>
      </c>
      <c r="C17447">
        <v>1941</v>
      </c>
      <c r="D17447" s="61" t="s">
        <v>1802</v>
      </c>
    </row>
    <row r="17448" spans="1:4" hidden="1" x14ac:dyDescent="0.25">
      <c r="A17448" s="61" t="s">
        <v>367</v>
      </c>
      <c r="B17448" s="61" t="s">
        <v>368</v>
      </c>
      <c r="C17448">
        <v>1942</v>
      </c>
      <c r="D17448" s="61" t="s">
        <v>1802</v>
      </c>
    </row>
    <row r="17449" spans="1:4" hidden="1" x14ac:dyDescent="0.25">
      <c r="A17449" s="61" t="s">
        <v>367</v>
      </c>
      <c r="B17449" s="61" t="s">
        <v>368</v>
      </c>
      <c r="C17449">
        <v>1943</v>
      </c>
      <c r="D17449" s="61" t="s">
        <v>1802</v>
      </c>
    </row>
    <row r="17450" spans="1:4" hidden="1" x14ac:dyDescent="0.25">
      <c r="A17450" s="61" t="s">
        <v>367</v>
      </c>
      <c r="B17450" s="61" t="s">
        <v>368</v>
      </c>
      <c r="C17450">
        <v>1944</v>
      </c>
      <c r="D17450" s="61" t="s">
        <v>1802</v>
      </c>
    </row>
    <row r="17451" spans="1:4" hidden="1" x14ac:dyDescent="0.25">
      <c r="A17451" s="61" t="s">
        <v>367</v>
      </c>
      <c r="B17451" s="61" t="s">
        <v>368</v>
      </c>
      <c r="C17451">
        <v>1945</v>
      </c>
      <c r="D17451" s="61" t="s">
        <v>2170</v>
      </c>
    </row>
    <row r="17452" spans="1:4" hidden="1" x14ac:dyDescent="0.25">
      <c r="A17452" s="61" t="s">
        <v>367</v>
      </c>
      <c r="B17452" s="61" t="s">
        <v>368</v>
      </c>
      <c r="C17452">
        <v>1946</v>
      </c>
      <c r="D17452" s="61" t="s">
        <v>2170</v>
      </c>
    </row>
    <row r="17453" spans="1:4" hidden="1" x14ac:dyDescent="0.25">
      <c r="A17453" s="61" t="s">
        <v>367</v>
      </c>
      <c r="B17453" s="61" t="s">
        <v>368</v>
      </c>
      <c r="C17453">
        <v>1947</v>
      </c>
      <c r="D17453" s="61" t="s">
        <v>2408</v>
      </c>
    </row>
    <row r="17454" spans="1:4" hidden="1" x14ac:dyDescent="0.25">
      <c r="A17454" s="61" t="s">
        <v>367</v>
      </c>
      <c r="B17454" s="61" t="s">
        <v>368</v>
      </c>
      <c r="C17454">
        <v>1948</v>
      </c>
      <c r="D17454" s="61" t="s">
        <v>2650</v>
      </c>
    </row>
    <row r="17455" spans="1:4" hidden="1" x14ac:dyDescent="0.25">
      <c r="A17455" s="61" t="s">
        <v>367</v>
      </c>
      <c r="B17455" s="61" t="s">
        <v>368</v>
      </c>
      <c r="C17455">
        <v>1949</v>
      </c>
      <c r="D17455" s="61" t="s">
        <v>2650</v>
      </c>
    </row>
    <row r="17456" spans="1:4" hidden="1" x14ac:dyDescent="0.25">
      <c r="A17456" s="61" t="s">
        <v>367</v>
      </c>
      <c r="B17456" s="61" t="s">
        <v>368</v>
      </c>
      <c r="C17456">
        <v>1950</v>
      </c>
      <c r="D17456" s="61" t="s">
        <v>2650</v>
      </c>
    </row>
    <row r="17457" spans="1:4" hidden="1" x14ac:dyDescent="0.25">
      <c r="A17457" s="61" t="s">
        <v>367</v>
      </c>
      <c r="B17457" s="61" t="s">
        <v>368</v>
      </c>
      <c r="C17457">
        <v>1951</v>
      </c>
      <c r="D17457" s="61" t="s">
        <v>2650</v>
      </c>
    </row>
    <row r="17458" spans="1:4" hidden="1" x14ac:dyDescent="0.25">
      <c r="A17458" s="61" t="s">
        <v>367</v>
      </c>
      <c r="B17458" s="61" t="s">
        <v>368</v>
      </c>
      <c r="C17458">
        <v>1952</v>
      </c>
      <c r="D17458" s="61" t="s">
        <v>2650</v>
      </c>
    </row>
    <row r="17459" spans="1:4" hidden="1" x14ac:dyDescent="0.25">
      <c r="A17459" s="61" t="s">
        <v>367</v>
      </c>
      <c r="B17459" s="61" t="s">
        <v>368</v>
      </c>
      <c r="C17459">
        <v>1953</v>
      </c>
      <c r="D17459" s="61" t="s">
        <v>2650</v>
      </c>
    </row>
    <row r="17460" spans="1:4" hidden="1" x14ac:dyDescent="0.25">
      <c r="A17460" s="61" t="s">
        <v>367</v>
      </c>
      <c r="B17460" s="61" t="s">
        <v>368</v>
      </c>
      <c r="C17460">
        <v>1954</v>
      </c>
      <c r="D17460" s="61" t="s">
        <v>2650</v>
      </c>
    </row>
    <row r="17461" spans="1:4" hidden="1" x14ac:dyDescent="0.25">
      <c r="A17461" s="61" t="s">
        <v>367</v>
      </c>
      <c r="B17461" s="61" t="s">
        <v>368</v>
      </c>
      <c r="C17461">
        <v>1955</v>
      </c>
      <c r="D17461" s="61" t="s">
        <v>2650</v>
      </c>
    </row>
    <row r="17462" spans="1:4" hidden="1" x14ac:dyDescent="0.25">
      <c r="A17462" s="61" t="s">
        <v>367</v>
      </c>
      <c r="B17462" s="61" t="s">
        <v>368</v>
      </c>
      <c r="C17462">
        <v>1956</v>
      </c>
      <c r="D17462" s="61" t="s">
        <v>2650</v>
      </c>
    </row>
    <row r="17463" spans="1:4" hidden="1" x14ac:dyDescent="0.25">
      <c r="A17463" s="61" t="s">
        <v>367</v>
      </c>
      <c r="B17463" s="61" t="s">
        <v>368</v>
      </c>
      <c r="C17463">
        <v>1957</v>
      </c>
      <c r="D17463" s="61" t="s">
        <v>2650</v>
      </c>
    </row>
    <row r="17464" spans="1:4" hidden="1" x14ac:dyDescent="0.25">
      <c r="A17464" s="61" t="s">
        <v>367</v>
      </c>
      <c r="B17464" s="61" t="s">
        <v>368</v>
      </c>
      <c r="C17464">
        <v>1958</v>
      </c>
      <c r="D17464" s="61" t="s">
        <v>2650</v>
      </c>
    </row>
    <row r="17465" spans="1:4" hidden="1" x14ac:dyDescent="0.25">
      <c r="A17465" s="61" t="s">
        <v>367</v>
      </c>
      <c r="B17465" s="61" t="s">
        <v>368</v>
      </c>
      <c r="C17465">
        <v>1959</v>
      </c>
      <c r="D17465" s="61" t="s">
        <v>1996</v>
      </c>
    </row>
    <row r="17466" spans="1:4" hidden="1" x14ac:dyDescent="0.25">
      <c r="A17466" s="61" t="s">
        <v>367</v>
      </c>
      <c r="B17466" s="61" t="s">
        <v>368</v>
      </c>
      <c r="C17466">
        <v>1960</v>
      </c>
      <c r="D17466" s="61" t="s">
        <v>1776</v>
      </c>
    </row>
    <row r="17467" spans="1:4" hidden="1" x14ac:dyDescent="0.25">
      <c r="A17467" s="61" t="s">
        <v>367</v>
      </c>
      <c r="B17467" s="61" t="s">
        <v>368</v>
      </c>
      <c r="C17467">
        <v>1961</v>
      </c>
      <c r="D17467" s="61" t="s">
        <v>2495</v>
      </c>
    </row>
    <row r="17468" spans="1:4" hidden="1" x14ac:dyDescent="0.25">
      <c r="A17468" s="61" t="s">
        <v>367</v>
      </c>
      <c r="B17468" s="61" t="s">
        <v>368</v>
      </c>
      <c r="C17468">
        <v>1962</v>
      </c>
      <c r="D17468" s="61" t="s">
        <v>2495</v>
      </c>
    </row>
    <row r="17469" spans="1:4" hidden="1" x14ac:dyDescent="0.25">
      <c r="A17469" s="61" t="s">
        <v>367</v>
      </c>
      <c r="B17469" s="61" t="s">
        <v>368</v>
      </c>
      <c r="C17469">
        <v>1963</v>
      </c>
      <c r="D17469" s="61" t="s">
        <v>2495</v>
      </c>
    </row>
    <row r="17470" spans="1:4" hidden="1" x14ac:dyDescent="0.25">
      <c r="A17470" s="61" t="s">
        <v>367</v>
      </c>
      <c r="B17470" s="61" t="s">
        <v>368</v>
      </c>
      <c r="C17470">
        <v>1964</v>
      </c>
      <c r="D17470" s="61" t="s">
        <v>2495</v>
      </c>
    </row>
    <row r="17471" spans="1:4" hidden="1" x14ac:dyDescent="0.25">
      <c r="A17471" s="61" t="s">
        <v>367</v>
      </c>
      <c r="B17471" s="61" t="s">
        <v>368</v>
      </c>
      <c r="C17471">
        <v>1965</v>
      </c>
      <c r="D17471" s="61" t="s">
        <v>2495</v>
      </c>
    </row>
    <row r="17472" spans="1:4" hidden="1" x14ac:dyDescent="0.25">
      <c r="A17472" s="61" t="s">
        <v>367</v>
      </c>
      <c r="B17472" s="61" t="s">
        <v>368</v>
      </c>
      <c r="C17472">
        <v>1966</v>
      </c>
      <c r="D17472" s="61" t="s">
        <v>2495</v>
      </c>
    </row>
    <row r="17473" spans="1:4" hidden="1" x14ac:dyDescent="0.25">
      <c r="A17473" s="61" t="s">
        <v>367</v>
      </c>
      <c r="B17473" s="61" t="s">
        <v>368</v>
      </c>
      <c r="C17473">
        <v>1967</v>
      </c>
      <c r="D17473" s="61" t="s">
        <v>2495</v>
      </c>
    </row>
    <row r="17474" spans="1:4" hidden="1" x14ac:dyDescent="0.25">
      <c r="A17474" s="61" t="s">
        <v>367</v>
      </c>
      <c r="B17474" s="61" t="s">
        <v>368</v>
      </c>
      <c r="C17474">
        <v>1968</v>
      </c>
      <c r="D17474" s="61" t="s">
        <v>2495</v>
      </c>
    </row>
    <row r="17475" spans="1:4" hidden="1" x14ac:dyDescent="0.25">
      <c r="A17475" s="61" t="s">
        <v>367</v>
      </c>
      <c r="B17475" s="61" t="s">
        <v>368</v>
      </c>
      <c r="C17475">
        <v>1969</v>
      </c>
      <c r="D17475" s="61" t="s">
        <v>2495</v>
      </c>
    </row>
    <row r="17476" spans="1:4" hidden="1" x14ac:dyDescent="0.25">
      <c r="A17476" s="61" t="s">
        <v>367</v>
      </c>
      <c r="B17476" s="61" t="s">
        <v>368</v>
      </c>
      <c r="C17476">
        <v>1970</v>
      </c>
      <c r="D17476" s="61" t="s">
        <v>1491</v>
      </c>
    </row>
    <row r="17477" spans="1:4" hidden="1" x14ac:dyDescent="0.25">
      <c r="A17477" s="61" t="s">
        <v>367</v>
      </c>
      <c r="B17477" s="61" t="s">
        <v>368</v>
      </c>
      <c r="C17477">
        <v>1971</v>
      </c>
      <c r="D17477" s="61" t="s">
        <v>1491</v>
      </c>
    </row>
    <row r="17478" spans="1:4" hidden="1" x14ac:dyDescent="0.25">
      <c r="A17478" s="61" t="s">
        <v>367</v>
      </c>
      <c r="B17478" s="61" t="s">
        <v>368</v>
      </c>
      <c r="C17478">
        <v>1972</v>
      </c>
      <c r="D17478" s="61" t="s">
        <v>2424</v>
      </c>
    </row>
    <row r="17479" spans="1:4" hidden="1" x14ac:dyDescent="0.25">
      <c r="A17479" s="61" t="s">
        <v>367</v>
      </c>
      <c r="B17479" s="61" t="s">
        <v>368</v>
      </c>
      <c r="C17479">
        <v>1973</v>
      </c>
      <c r="D17479" s="61" t="s">
        <v>1491</v>
      </c>
    </row>
    <row r="17480" spans="1:4" hidden="1" x14ac:dyDescent="0.25">
      <c r="A17480" s="61" t="s">
        <v>367</v>
      </c>
      <c r="B17480" s="61" t="s">
        <v>368</v>
      </c>
      <c r="C17480">
        <v>1974</v>
      </c>
      <c r="D17480" s="61" t="s">
        <v>1491</v>
      </c>
    </row>
    <row r="17481" spans="1:4" hidden="1" x14ac:dyDescent="0.25">
      <c r="A17481" s="61" t="s">
        <v>367</v>
      </c>
      <c r="B17481" s="61" t="s">
        <v>368</v>
      </c>
      <c r="C17481">
        <v>1975</v>
      </c>
      <c r="D17481" s="61" t="s">
        <v>2146</v>
      </c>
    </row>
    <row r="17482" spans="1:4" hidden="1" x14ac:dyDescent="0.25">
      <c r="A17482" s="61" t="s">
        <v>367</v>
      </c>
      <c r="B17482" s="61" t="s">
        <v>368</v>
      </c>
      <c r="C17482">
        <v>1976</v>
      </c>
      <c r="D17482" s="61" t="s">
        <v>1504</v>
      </c>
    </row>
    <row r="17483" spans="1:4" hidden="1" x14ac:dyDescent="0.25">
      <c r="A17483" s="61" t="s">
        <v>367</v>
      </c>
      <c r="B17483" s="61" t="s">
        <v>368</v>
      </c>
      <c r="C17483">
        <v>1977</v>
      </c>
      <c r="D17483" s="61" t="s">
        <v>1504</v>
      </c>
    </row>
    <row r="17484" spans="1:4" hidden="1" x14ac:dyDescent="0.25">
      <c r="A17484" s="61" t="s">
        <v>367</v>
      </c>
      <c r="B17484" s="61" t="s">
        <v>368</v>
      </c>
      <c r="C17484">
        <v>1978</v>
      </c>
      <c r="D17484" s="61" t="s">
        <v>1531</v>
      </c>
    </row>
    <row r="17485" spans="1:4" hidden="1" x14ac:dyDescent="0.25">
      <c r="A17485" s="61" t="s">
        <v>367</v>
      </c>
      <c r="B17485" s="61" t="s">
        <v>368</v>
      </c>
      <c r="C17485">
        <v>1979</v>
      </c>
      <c r="D17485" s="61" t="s">
        <v>1531</v>
      </c>
    </row>
    <row r="17486" spans="1:4" hidden="1" x14ac:dyDescent="0.25">
      <c r="A17486" s="61" t="s">
        <v>367</v>
      </c>
      <c r="B17486" s="61" t="s">
        <v>368</v>
      </c>
      <c r="C17486">
        <v>1980</v>
      </c>
      <c r="D17486" s="61" t="s">
        <v>1531</v>
      </c>
    </row>
    <row r="17487" spans="1:4" hidden="1" x14ac:dyDescent="0.25">
      <c r="A17487" s="61" t="s">
        <v>367</v>
      </c>
      <c r="B17487" s="61" t="s">
        <v>368</v>
      </c>
      <c r="C17487">
        <v>1981</v>
      </c>
      <c r="D17487" s="61" t="s">
        <v>1531</v>
      </c>
    </row>
    <row r="17488" spans="1:4" hidden="1" x14ac:dyDescent="0.25">
      <c r="A17488" s="61" t="s">
        <v>367</v>
      </c>
      <c r="B17488" s="61" t="s">
        <v>368</v>
      </c>
      <c r="C17488">
        <v>1982</v>
      </c>
      <c r="D17488" s="61" t="s">
        <v>1531</v>
      </c>
    </row>
    <row r="17489" spans="1:4" hidden="1" x14ac:dyDescent="0.25">
      <c r="A17489" s="61" t="s">
        <v>367</v>
      </c>
      <c r="B17489" s="61" t="s">
        <v>368</v>
      </c>
      <c r="C17489">
        <v>1983</v>
      </c>
      <c r="D17489" s="61" t="s">
        <v>1531</v>
      </c>
    </row>
    <row r="17490" spans="1:4" hidden="1" x14ac:dyDescent="0.25">
      <c r="A17490" s="61" t="s">
        <v>367</v>
      </c>
      <c r="B17490" s="61" t="s">
        <v>368</v>
      </c>
      <c r="C17490">
        <v>1984</v>
      </c>
      <c r="D17490" s="61" t="s">
        <v>1531</v>
      </c>
    </row>
    <row r="17491" spans="1:4" hidden="1" x14ac:dyDescent="0.25">
      <c r="A17491" s="61" t="s">
        <v>367</v>
      </c>
      <c r="B17491" s="61" t="s">
        <v>368</v>
      </c>
      <c r="C17491">
        <v>1985</v>
      </c>
      <c r="D17491" s="61" t="s">
        <v>1531</v>
      </c>
    </row>
    <row r="17492" spans="1:4" hidden="1" x14ac:dyDescent="0.25">
      <c r="A17492" s="61" t="s">
        <v>367</v>
      </c>
      <c r="B17492" s="61" t="s">
        <v>368</v>
      </c>
      <c r="C17492">
        <v>1986</v>
      </c>
      <c r="D17492" s="61" t="s">
        <v>1531</v>
      </c>
    </row>
    <row r="17493" spans="1:4" hidden="1" x14ac:dyDescent="0.25">
      <c r="A17493" s="61" t="s">
        <v>367</v>
      </c>
      <c r="B17493" s="61" t="s">
        <v>368</v>
      </c>
      <c r="C17493">
        <v>1987</v>
      </c>
      <c r="D17493" s="61" t="s">
        <v>2174</v>
      </c>
    </row>
    <row r="17494" spans="1:4" hidden="1" x14ac:dyDescent="0.25">
      <c r="A17494" s="61" t="s">
        <v>367</v>
      </c>
      <c r="B17494" s="61" t="s">
        <v>368</v>
      </c>
      <c r="C17494">
        <v>1988</v>
      </c>
      <c r="D17494" s="61" t="s">
        <v>2174</v>
      </c>
    </row>
    <row r="17495" spans="1:4" hidden="1" x14ac:dyDescent="0.25">
      <c r="A17495" s="61" t="s">
        <v>367</v>
      </c>
      <c r="B17495" s="61" t="s">
        <v>368</v>
      </c>
      <c r="C17495">
        <v>1989</v>
      </c>
      <c r="D17495" s="61" t="s">
        <v>2174</v>
      </c>
    </row>
    <row r="17496" spans="1:4" hidden="1" x14ac:dyDescent="0.25">
      <c r="A17496" s="61" t="s">
        <v>367</v>
      </c>
      <c r="B17496" s="61" t="s">
        <v>368</v>
      </c>
      <c r="C17496">
        <v>1990</v>
      </c>
      <c r="D17496" s="61" t="s">
        <v>1507</v>
      </c>
    </row>
    <row r="17497" spans="1:4" hidden="1" x14ac:dyDescent="0.25">
      <c r="A17497" s="61" t="s">
        <v>367</v>
      </c>
      <c r="B17497" s="61" t="s">
        <v>368</v>
      </c>
      <c r="C17497">
        <v>1991</v>
      </c>
      <c r="D17497" s="61" t="s">
        <v>1864</v>
      </c>
    </row>
    <row r="17498" spans="1:4" hidden="1" x14ac:dyDescent="0.25">
      <c r="A17498" s="61" t="s">
        <v>367</v>
      </c>
      <c r="B17498" s="61" t="s">
        <v>368</v>
      </c>
      <c r="C17498">
        <v>1992</v>
      </c>
      <c r="D17498" s="61" t="s">
        <v>1747</v>
      </c>
    </row>
    <row r="17499" spans="1:4" hidden="1" x14ac:dyDescent="0.25">
      <c r="A17499" s="61" t="s">
        <v>367</v>
      </c>
      <c r="B17499" s="61" t="s">
        <v>368</v>
      </c>
      <c r="C17499">
        <v>1993</v>
      </c>
      <c r="D17499" s="61" t="s">
        <v>1747</v>
      </c>
    </row>
    <row r="17500" spans="1:4" hidden="1" x14ac:dyDescent="0.25">
      <c r="A17500" s="61" t="s">
        <v>367</v>
      </c>
      <c r="B17500" s="61" t="s">
        <v>368</v>
      </c>
      <c r="C17500">
        <v>1994</v>
      </c>
      <c r="D17500" s="61" t="s">
        <v>1747</v>
      </c>
    </row>
    <row r="17501" spans="1:4" hidden="1" x14ac:dyDescent="0.25">
      <c r="A17501" s="61" t="s">
        <v>367</v>
      </c>
      <c r="B17501" s="61" t="s">
        <v>368</v>
      </c>
      <c r="C17501">
        <v>1995</v>
      </c>
      <c r="D17501" s="61" t="s">
        <v>1803</v>
      </c>
    </row>
    <row r="17502" spans="1:4" hidden="1" x14ac:dyDescent="0.25">
      <c r="A17502" s="61" t="s">
        <v>367</v>
      </c>
      <c r="B17502" s="61" t="s">
        <v>368</v>
      </c>
      <c r="C17502">
        <v>1996</v>
      </c>
      <c r="D17502" s="61" t="s">
        <v>1803</v>
      </c>
    </row>
    <row r="17503" spans="1:4" hidden="1" x14ac:dyDescent="0.25">
      <c r="A17503" s="61" t="s">
        <v>367</v>
      </c>
      <c r="B17503" s="61" t="s">
        <v>368</v>
      </c>
      <c r="C17503">
        <v>1997</v>
      </c>
      <c r="D17503" s="61" t="s">
        <v>2506</v>
      </c>
    </row>
    <row r="17504" spans="1:4" hidden="1" x14ac:dyDescent="0.25">
      <c r="A17504" s="61" t="s">
        <v>367</v>
      </c>
      <c r="B17504" s="61" t="s">
        <v>368</v>
      </c>
      <c r="C17504">
        <v>1998</v>
      </c>
      <c r="D17504" s="61" t="s">
        <v>1486</v>
      </c>
    </row>
    <row r="17505" spans="1:4" hidden="1" x14ac:dyDescent="0.25">
      <c r="A17505" s="61" t="s">
        <v>367</v>
      </c>
      <c r="B17505" s="61" t="s">
        <v>368</v>
      </c>
      <c r="C17505">
        <v>1999</v>
      </c>
      <c r="D17505" s="61" t="s">
        <v>1486</v>
      </c>
    </row>
    <row r="17506" spans="1:4" hidden="1" x14ac:dyDescent="0.25">
      <c r="A17506" s="61" t="s">
        <v>367</v>
      </c>
      <c r="B17506" s="61" t="s">
        <v>368</v>
      </c>
      <c r="C17506">
        <v>2000</v>
      </c>
      <c r="D17506" s="61" t="s">
        <v>2391</v>
      </c>
    </row>
    <row r="17507" spans="1:4" hidden="1" x14ac:dyDescent="0.25">
      <c r="A17507" s="61" t="s">
        <v>367</v>
      </c>
      <c r="B17507" s="61" t="s">
        <v>368</v>
      </c>
      <c r="C17507">
        <v>2001</v>
      </c>
      <c r="D17507" s="61" t="s">
        <v>2227</v>
      </c>
    </row>
    <row r="17508" spans="1:4" hidden="1" x14ac:dyDescent="0.25">
      <c r="A17508" s="61" t="s">
        <v>367</v>
      </c>
      <c r="B17508" s="61" t="s">
        <v>368</v>
      </c>
      <c r="C17508">
        <v>2002</v>
      </c>
      <c r="D17508" s="61" t="s">
        <v>1744</v>
      </c>
    </row>
    <row r="17509" spans="1:4" hidden="1" x14ac:dyDescent="0.25">
      <c r="A17509" s="61" t="s">
        <v>367</v>
      </c>
      <c r="B17509" s="61" t="s">
        <v>368</v>
      </c>
      <c r="C17509">
        <v>2003</v>
      </c>
      <c r="D17509" s="61" t="s">
        <v>1494</v>
      </c>
    </row>
    <row r="17510" spans="1:4" hidden="1" x14ac:dyDescent="0.25">
      <c r="A17510" s="61" t="s">
        <v>367</v>
      </c>
      <c r="B17510" s="61" t="s">
        <v>368</v>
      </c>
      <c r="C17510">
        <v>2004</v>
      </c>
      <c r="D17510" s="61" t="s">
        <v>1696</v>
      </c>
    </row>
    <row r="17511" spans="1:4" hidden="1" x14ac:dyDescent="0.25">
      <c r="A17511" s="61" t="s">
        <v>367</v>
      </c>
      <c r="B17511" s="61" t="s">
        <v>368</v>
      </c>
      <c r="C17511">
        <v>2005</v>
      </c>
      <c r="D17511" s="61" t="s">
        <v>1696</v>
      </c>
    </row>
    <row r="17512" spans="1:4" hidden="1" x14ac:dyDescent="0.25">
      <c r="A17512" s="61" t="s">
        <v>367</v>
      </c>
      <c r="B17512" s="61" t="s">
        <v>368</v>
      </c>
      <c r="C17512">
        <v>2006</v>
      </c>
      <c r="D17512" s="61" t="s">
        <v>1696</v>
      </c>
    </row>
    <row r="17513" spans="1:4" hidden="1" x14ac:dyDescent="0.25">
      <c r="A17513" s="61" t="s">
        <v>367</v>
      </c>
      <c r="B17513" s="61" t="s">
        <v>368</v>
      </c>
      <c r="C17513">
        <v>2007</v>
      </c>
      <c r="D17513" s="61" t="s">
        <v>1696</v>
      </c>
    </row>
    <row r="17514" spans="1:4" hidden="1" x14ac:dyDescent="0.25">
      <c r="A17514" s="61" t="s">
        <v>367</v>
      </c>
      <c r="B17514" s="61" t="s">
        <v>368</v>
      </c>
      <c r="C17514">
        <v>2008</v>
      </c>
      <c r="D17514" s="61" t="s">
        <v>1696</v>
      </c>
    </row>
    <row r="17515" spans="1:4" hidden="1" x14ac:dyDescent="0.25">
      <c r="A17515" s="61" t="s">
        <v>367</v>
      </c>
      <c r="B17515" s="61" t="s">
        <v>368</v>
      </c>
      <c r="C17515">
        <v>2009</v>
      </c>
      <c r="D17515" s="61" t="s">
        <v>2646</v>
      </c>
    </row>
    <row r="17516" spans="1:4" hidden="1" x14ac:dyDescent="0.25">
      <c r="A17516" s="61" t="s">
        <v>367</v>
      </c>
      <c r="B17516" s="61" t="s">
        <v>368</v>
      </c>
      <c r="C17516">
        <v>2010</v>
      </c>
      <c r="D17516" s="61" t="s">
        <v>2451</v>
      </c>
    </row>
    <row r="17517" spans="1:4" hidden="1" x14ac:dyDescent="0.25">
      <c r="A17517" s="61" t="s">
        <v>367</v>
      </c>
      <c r="B17517" s="61" t="s">
        <v>368</v>
      </c>
      <c r="C17517">
        <v>2011</v>
      </c>
      <c r="D17517" s="61" t="s">
        <v>547</v>
      </c>
    </row>
    <row r="17518" spans="1:4" hidden="1" x14ac:dyDescent="0.25">
      <c r="A17518" s="61" t="s">
        <v>367</v>
      </c>
      <c r="B17518" s="61" t="s">
        <v>368</v>
      </c>
      <c r="C17518">
        <v>2012</v>
      </c>
      <c r="D17518" s="61" t="s">
        <v>547</v>
      </c>
    </row>
    <row r="17519" spans="1:4" hidden="1" x14ac:dyDescent="0.25">
      <c r="A17519" s="61" t="s">
        <v>367</v>
      </c>
      <c r="B17519" s="61" t="s">
        <v>368</v>
      </c>
      <c r="C17519">
        <v>2013</v>
      </c>
      <c r="D17519" s="61" t="s">
        <v>2648</v>
      </c>
    </row>
    <row r="17520" spans="1:4" hidden="1" x14ac:dyDescent="0.25">
      <c r="A17520" s="61" t="s">
        <v>367</v>
      </c>
      <c r="B17520" s="61" t="s">
        <v>368</v>
      </c>
      <c r="C17520">
        <v>2014</v>
      </c>
      <c r="D17520" s="61" t="s">
        <v>2177</v>
      </c>
    </row>
    <row r="17521" spans="1:4" hidden="1" x14ac:dyDescent="0.25">
      <c r="A17521" s="61" t="s">
        <v>367</v>
      </c>
      <c r="B17521" s="61" t="s">
        <v>368</v>
      </c>
      <c r="C17521">
        <v>2015</v>
      </c>
      <c r="D17521" s="61" t="s">
        <v>2388</v>
      </c>
    </row>
    <row r="17522" spans="1:4" hidden="1" x14ac:dyDescent="0.25">
      <c r="A17522" s="61" t="s">
        <v>367</v>
      </c>
      <c r="B17522" s="61" t="s">
        <v>368</v>
      </c>
      <c r="C17522">
        <v>2016</v>
      </c>
      <c r="D17522" s="61" t="s">
        <v>2388</v>
      </c>
    </row>
    <row r="17523" spans="1:4" hidden="1" x14ac:dyDescent="0.25">
      <c r="A17523" s="61" t="s">
        <v>367</v>
      </c>
      <c r="B17523" s="61" t="s">
        <v>368</v>
      </c>
      <c r="C17523">
        <v>2017</v>
      </c>
      <c r="D17523" s="61" t="s">
        <v>2538</v>
      </c>
    </row>
    <row r="17524" spans="1:4" hidden="1" x14ac:dyDescent="0.25">
      <c r="A17524" s="61" t="s">
        <v>367</v>
      </c>
      <c r="B17524" s="61" t="s">
        <v>368</v>
      </c>
      <c r="C17524">
        <v>2018</v>
      </c>
      <c r="D17524" s="61" t="s">
        <v>1496</v>
      </c>
    </row>
    <row r="17525" spans="1:4" hidden="1" x14ac:dyDescent="0.25">
      <c r="A17525" s="61" t="s">
        <v>367</v>
      </c>
      <c r="B17525" s="61" t="s">
        <v>368</v>
      </c>
      <c r="C17525">
        <v>2019</v>
      </c>
      <c r="D17525" s="61" t="s">
        <v>2181</v>
      </c>
    </row>
    <row r="17526" spans="1:4" hidden="1" x14ac:dyDescent="0.25">
      <c r="A17526" s="61" t="s">
        <v>367</v>
      </c>
      <c r="B17526" s="61" t="s">
        <v>368</v>
      </c>
      <c r="C17526">
        <v>2020</v>
      </c>
      <c r="D17526" s="61" t="s">
        <v>1807</v>
      </c>
    </row>
    <row r="17527" spans="1:4" hidden="1" x14ac:dyDescent="0.25">
      <c r="A17527" s="61" t="s">
        <v>367</v>
      </c>
      <c r="B17527" s="61" t="s">
        <v>368</v>
      </c>
      <c r="C17527">
        <v>2021</v>
      </c>
      <c r="D17527" s="61" t="s">
        <v>1807</v>
      </c>
    </row>
    <row r="17528" spans="1:4" hidden="1" x14ac:dyDescent="0.25">
      <c r="A17528" s="61" t="s">
        <v>367</v>
      </c>
      <c r="B17528" s="61" t="s">
        <v>368</v>
      </c>
      <c r="C17528">
        <v>2022</v>
      </c>
      <c r="D17528" s="61" t="s">
        <v>1807</v>
      </c>
    </row>
    <row r="17529" spans="1:4" x14ac:dyDescent="0.25">
      <c r="A17529" s="61" t="s">
        <v>367</v>
      </c>
      <c r="B17529" s="61" t="s">
        <v>368</v>
      </c>
      <c r="C17529">
        <v>2023</v>
      </c>
      <c r="D17529" s="61">
        <v>0.27100000000000002</v>
      </c>
    </row>
    <row r="17530" spans="1:4" hidden="1" x14ac:dyDescent="0.25">
      <c r="A17530" s="61" t="s">
        <v>388</v>
      </c>
      <c r="B17530" s="61" t="s">
        <v>389</v>
      </c>
      <c r="C17530">
        <v>1900</v>
      </c>
      <c r="D17530" s="61" t="s">
        <v>2572</v>
      </c>
    </row>
    <row r="17531" spans="1:4" hidden="1" x14ac:dyDescent="0.25">
      <c r="A17531" s="61" t="s">
        <v>388</v>
      </c>
      <c r="B17531" s="61" t="s">
        <v>389</v>
      </c>
      <c r="C17531">
        <v>1901</v>
      </c>
      <c r="D17531" s="61" t="s">
        <v>2572</v>
      </c>
    </row>
    <row r="17532" spans="1:4" hidden="1" x14ac:dyDescent="0.25">
      <c r="A17532" s="61" t="s">
        <v>388</v>
      </c>
      <c r="B17532" s="61" t="s">
        <v>389</v>
      </c>
      <c r="C17532">
        <v>1902</v>
      </c>
      <c r="D17532" s="61" t="s">
        <v>2572</v>
      </c>
    </row>
    <row r="17533" spans="1:4" hidden="1" x14ac:dyDescent="0.25">
      <c r="A17533" s="61" t="s">
        <v>388</v>
      </c>
      <c r="B17533" s="61" t="s">
        <v>389</v>
      </c>
      <c r="C17533">
        <v>1903</v>
      </c>
      <c r="D17533" s="61" t="s">
        <v>2572</v>
      </c>
    </row>
    <row r="17534" spans="1:4" hidden="1" x14ac:dyDescent="0.25">
      <c r="A17534" s="61" t="s">
        <v>388</v>
      </c>
      <c r="B17534" s="61" t="s">
        <v>389</v>
      </c>
      <c r="C17534">
        <v>1904</v>
      </c>
      <c r="D17534" s="61" t="s">
        <v>2572</v>
      </c>
    </row>
    <row r="17535" spans="1:4" hidden="1" x14ac:dyDescent="0.25">
      <c r="A17535" s="61" t="s">
        <v>388</v>
      </c>
      <c r="B17535" s="61" t="s">
        <v>389</v>
      </c>
      <c r="C17535">
        <v>1905</v>
      </c>
      <c r="D17535" s="61" t="s">
        <v>2572</v>
      </c>
    </row>
    <row r="17536" spans="1:4" hidden="1" x14ac:dyDescent="0.25">
      <c r="A17536" s="61" t="s">
        <v>388</v>
      </c>
      <c r="B17536" s="61" t="s">
        <v>389</v>
      </c>
      <c r="C17536">
        <v>1906</v>
      </c>
      <c r="D17536" s="61" t="s">
        <v>2572</v>
      </c>
    </row>
    <row r="17537" spans="1:4" hidden="1" x14ac:dyDescent="0.25">
      <c r="A17537" s="61" t="s">
        <v>388</v>
      </c>
      <c r="B17537" s="61" t="s">
        <v>389</v>
      </c>
      <c r="C17537">
        <v>1907</v>
      </c>
      <c r="D17537" s="61" t="s">
        <v>2572</v>
      </c>
    </row>
    <row r="17538" spans="1:4" hidden="1" x14ac:dyDescent="0.25">
      <c r="A17538" s="61" t="s">
        <v>388</v>
      </c>
      <c r="B17538" s="61" t="s">
        <v>389</v>
      </c>
      <c r="C17538">
        <v>1908</v>
      </c>
      <c r="D17538" s="61" t="s">
        <v>2572</v>
      </c>
    </row>
    <row r="17539" spans="1:4" hidden="1" x14ac:dyDescent="0.25">
      <c r="A17539" s="61" t="s">
        <v>388</v>
      </c>
      <c r="B17539" s="61" t="s">
        <v>389</v>
      </c>
      <c r="C17539">
        <v>1909</v>
      </c>
      <c r="D17539" s="61" t="s">
        <v>2572</v>
      </c>
    </row>
    <row r="17540" spans="1:4" hidden="1" x14ac:dyDescent="0.25">
      <c r="A17540" s="61" t="s">
        <v>388</v>
      </c>
      <c r="B17540" s="61" t="s">
        <v>389</v>
      </c>
      <c r="C17540">
        <v>1910</v>
      </c>
      <c r="D17540" s="61" t="s">
        <v>2572</v>
      </c>
    </row>
    <row r="17541" spans="1:4" hidden="1" x14ac:dyDescent="0.25">
      <c r="A17541" s="61" t="s">
        <v>388</v>
      </c>
      <c r="B17541" s="61" t="s">
        <v>389</v>
      </c>
      <c r="C17541">
        <v>1911</v>
      </c>
      <c r="D17541" s="61" t="s">
        <v>2572</v>
      </c>
    </row>
    <row r="17542" spans="1:4" hidden="1" x14ac:dyDescent="0.25">
      <c r="A17542" s="61" t="s">
        <v>388</v>
      </c>
      <c r="B17542" s="61" t="s">
        <v>389</v>
      </c>
      <c r="C17542">
        <v>1912</v>
      </c>
      <c r="D17542" s="61" t="s">
        <v>2109</v>
      </c>
    </row>
    <row r="17543" spans="1:4" hidden="1" x14ac:dyDescent="0.25">
      <c r="A17543" s="61" t="s">
        <v>388</v>
      </c>
      <c r="B17543" s="61" t="s">
        <v>389</v>
      </c>
      <c r="C17543">
        <v>1913</v>
      </c>
      <c r="D17543" s="61" t="s">
        <v>2109</v>
      </c>
    </row>
    <row r="17544" spans="1:4" hidden="1" x14ac:dyDescent="0.25">
      <c r="A17544" s="61" t="s">
        <v>388</v>
      </c>
      <c r="B17544" s="61" t="s">
        <v>389</v>
      </c>
      <c r="C17544">
        <v>1914</v>
      </c>
      <c r="D17544" s="61" t="s">
        <v>2109</v>
      </c>
    </row>
    <row r="17545" spans="1:4" hidden="1" x14ac:dyDescent="0.25">
      <c r="A17545" s="61" t="s">
        <v>388</v>
      </c>
      <c r="B17545" s="61" t="s">
        <v>389</v>
      </c>
      <c r="C17545">
        <v>1915</v>
      </c>
      <c r="D17545" s="61" t="s">
        <v>2109</v>
      </c>
    </row>
    <row r="17546" spans="1:4" hidden="1" x14ac:dyDescent="0.25">
      <c r="A17546" s="61" t="s">
        <v>388</v>
      </c>
      <c r="B17546" s="61" t="s">
        <v>389</v>
      </c>
      <c r="C17546">
        <v>1916</v>
      </c>
      <c r="D17546" s="61" t="s">
        <v>2109</v>
      </c>
    </row>
    <row r="17547" spans="1:4" hidden="1" x14ac:dyDescent="0.25">
      <c r="A17547" s="61" t="s">
        <v>388</v>
      </c>
      <c r="B17547" s="61" t="s">
        <v>389</v>
      </c>
      <c r="C17547">
        <v>1917</v>
      </c>
      <c r="D17547" s="61" t="s">
        <v>2109</v>
      </c>
    </row>
    <row r="17548" spans="1:4" hidden="1" x14ac:dyDescent="0.25">
      <c r="A17548" s="61" t="s">
        <v>388</v>
      </c>
      <c r="B17548" s="61" t="s">
        <v>389</v>
      </c>
      <c r="C17548">
        <v>1918</v>
      </c>
      <c r="D17548" s="61" t="s">
        <v>2109</v>
      </c>
    </row>
    <row r="17549" spans="1:4" hidden="1" x14ac:dyDescent="0.25">
      <c r="A17549" s="61" t="s">
        <v>388</v>
      </c>
      <c r="B17549" s="61" t="s">
        <v>389</v>
      </c>
      <c r="C17549">
        <v>1919</v>
      </c>
      <c r="D17549" s="61" t="s">
        <v>2109</v>
      </c>
    </row>
    <row r="17550" spans="1:4" hidden="1" x14ac:dyDescent="0.25">
      <c r="A17550" s="61" t="s">
        <v>388</v>
      </c>
      <c r="B17550" s="61" t="s">
        <v>389</v>
      </c>
      <c r="C17550">
        <v>1920</v>
      </c>
      <c r="D17550" s="61" t="s">
        <v>2109</v>
      </c>
    </row>
    <row r="17551" spans="1:4" hidden="1" x14ac:dyDescent="0.25">
      <c r="A17551" s="61" t="s">
        <v>388</v>
      </c>
      <c r="B17551" s="61" t="s">
        <v>389</v>
      </c>
      <c r="C17551">
        <v>1921</v>
      </c>
      <c r="D17551" s="61" t="s">
        <v>2109</v>
      </c>
    </row>
    <row r="17552" spans="1:4" hidden="1" x14ac:dyDescent="0.25">
      <c r="A17552" s="61" t="s">
        <v>388</v>
      </c>
      <c r="B17552" s="61" t="s">
        <v>389</v>
      </c>
      <c r="C17552">
        <v>1922</v>
      </c>
      <c r="D17552" s="61" t="s">
        <v>2109</v>
      </c>
    </row>
    <row r="17553" spans="1:4" hidden="1" x14ac:dyDescent="0.25">
      <c r="A17553" s="61" t="s">
        <v>388</v>
      </c>
      <c r="B17553" s="61" t="s">
        <v>389</v>
      </c>
      <c r="C17553">
        <v>1923</v>
      </c>
      <c r="D17553" s="61" t="s">
        <v>2109</v>
      </c>
    </row>
    <row r="17554" spans="1:4" hidden="1" x14ac:dyDescent="0.25">
      <c r="A17554" s="61" t="s">
        <v>388</v>
      </c>
      <c r="B17554" s="61" t="s">
        <v>389</v>
      </c>
      <c r="C17554">
        <v>1924</v>
      </c>
      <c r="D17554" s="61" t="s">
        <v>1748</v>
      </c>
    </row>
    <row r="17555" spans="1:4" hidden="1" x14ac:dyDescent="0.25">
      <c r="A17555" s="61" t="s">
        <v>388</v>
      </c>
      <c r="B17555" s="61" t="s">
        <v>389</v>
      </c>
      <c r="C17555">
        <v>1925</v>
      </c>
      <c r="D17555" s="61" t="s">
        <v>1748</v>
      </c>
    </row>
    <row r="17556" spans="1:4" hidden="1" x14ac:dyDescent="0.25">
      <c r="A17556" s="61" t="s">
        <v>388</v>
      </c>
      <c r="B17556" s="61" t="s">
        <v>389</v>
      </c>
      <c r="C17556">
        <v>1926</v>
      </c>
      <c r="D17556" s="61" t="s">
        <v>1748</v>
      </c>
    </row>
    <row r="17557" spans="1:4" hidden="1" x14ac:dyDescent="0.25">
      <c r="A17557" s="61" t="s">
        <v>388</v>
      </c>
      <c r="B17557" s="61" t="s">
        <v>389</v>
      </c>
      <c r="C17557">
        <v>1927</v>
      </c>
      <c r="D17557" s="61" t="s">
        <v>1748</v>
      </c>
    </row>
    <row r="17558" spans="1:4" hidden="1" x14ac:dyDescent="0.25">
      <c r="A17558" s="61" t="s">
        <v>388</v>
      </c>
      <c r="B17558" s="61" t="s">
        <v>389</v>
      </c>
      <c r="C17558">
        <v>1928</v>
      </c>
      <c r="D17558" s="61" t="s">
        <v>1748</v>
      </c>
    </row>
    <row r="17559" spans="1:4" hidden="1" x14ac:dyDescent="0.25">
      <c r="A17559" s="61" t="s">
        <v>388</v>
      </c>
      <c r="B17559" s="61" t="s">
        <v>389</v>
      </c>
      <c r="C17559">
        <v>1929</v>
      </c>
      <c r="D17559" s="61" t="s">
        <v>1748</v>
      </c>
    </row>
    <row r="17560" spans="1:4" hidden="1" x14ac:dyDescent="0.25">
      <c r="A17560" s="61" t="s">
        <v>388</v>
      </c>
      <c r="B17560" s="61" t="s">
        <v>389</v>
      </c>
      <c r="C17560">
        <v>1930</v>
      </c>
      <c r="D17560" s="61" t="s">
        <v>1748</v>
      </c>
    </row>
    <row r="17561" spans="1:4" hidden="1" x14ac:dyDescent="0.25">
      <c r="A17561" s="61" t="s">
        <v>388</v>
      </c>
      <c r="B17561" s="61" t="s">
        <v>389</v>
      </c>
      <c r="C17561">
        <v>1931</v>
      </c>
      <c r="D17561" s="61" t="s">
        <v>1748</v>
      </c>
    </row>
    <row r="17562" spans="1:4" hidden="1" x14ac:dyDescent="0.25">
      <c r="A17562" s="61" t="s">
        <v>388</v>
      </c>
      <c r="B17562" s="61" t="s">
        <v>389</v>
      </c>
      <c r="C17562">
        <v>1932</v>
      </c>
      <c r="D17562" s="61" t="s">
        <v>1748</v>
      </c>
    </row>
    <row r="17563" spans="1:4" hidden="1" x14ac:dyDescent="0.25">
      <c r="A17563" s="61" t="s">
        <v>388</v>
      </c>
      <c r="B17563" s="61" t="s">
        <v>389</v>
      </c>
      <c r="C17563">
        <v>1933</v>
      </c>
      <c r="D17563" s="61" t="s">
        <v>1748</v>
      </c>
    </row>
    <row r="17564" spans="1:4" hidden="1" x14ac:dyDescent="0.25">
      <c r="A17564" s="61" t="s">
        <v>388</v>
      </c>
      <c r="B17564" s="61" t="s">
        <v>389</v>
      </c>
      <c r="C17564">
        <v>1934</v>
      </c>
      <c r="D17564" s="61" t="s">
        <v>1748</v>
      </c>
    </row>
    <row r="17565" spans="1:4" hidden="1" x14ac:dyDescent="0.25">
      <c r="A17565" s="61" t="s">
        <v>388</v>
      </c>
      <c r="B17565" s="61" t="s">
        <v>389</v>
      </c>
      <c r="C17565">
        <v>1935</v>
      </c>
      <c r="D17565" s="61" t="s">
        <v>1748</v>
      </c>
    </row>
    <row r="17566" spans="1:4" hidden="1" x14ac:dyDescent="0.25">
      <c r="A17566" s="61" t="s">
        <v>388</v>
      </c>
      <c r="B17566" s="61" t="s">
        <v>389</v>
      </c>
      <c r="C17566">
        <v>1936</v>
      </c>
      <c r="D17566" s="61" t="s">
        <v>1748</v>
      </c>
    </row>
    <row r="17567" spans="1:4" hidden="1" x14ac:dyDescent="0.25">
      <c r="A17567" s="61" t="s">
        <v>388</v>
      </c>
      <c r="B17567" s="61" t="s">
        <v>389</v>
      </c>
      <c r="C17567">
        <v>1937</v>
      </c>
      <c r="D17567" s="61" t="s">
        <v>1748</v>
      </c>
    </row>
    <row r="17568" spans="1:4" hidden="1" x14ac:dyDescent="0.25">
      <c r="A17568" s="61" t="s">
        <v>388</v>
      </c>
      <c r="B17568" s="61" t="s">
        <v>389</v>
      </c>
      <c r="C17568">
        <v>1938</v>
      </c>
      <c r="D17568" s="61" t="s">
        <v>1748</v>
      </c>
    </row>
    <row r="17569" spans="1:4" hidden="1" x14ac:dyDescent="0.25">
      <c r="A17569" s="61" t="s">
        <v>388</v>
      </c>
      <c r="B17569" s="61" t="s">
        <v>389</v>
      </c>
      <c r="C17569">
        <v>1939</v>
      </c>
      <c r="D17569" s="61" t="s">
        <v>1748</v>
      </c>
    </row>
    <row r="17570" spans="1:4" hidden="1" x14ac:dyDescent="0.25">
      <c r="A17570" s="61" t="s">
        <v>388</v>
      </c>
      <c r="B17570" s="61" t="s">
        <v>389</v>
      </c>
      <c r="C17570">
        <v>1940</v>
      </c>
      <c r="D17570" s="61" t="s">
        <v>1748</v>
      </c>
    </row>
    <row r="17571" spans="1:4" hidden="1" x14ac:dyDescent="0.25">
      <c r="A17571" s="61" t="s">
        <v>388</v>
      </c>
      <c r="B17571" s="61" t="s">
        <v>389</v>
      </c>
      <c r="C17571">
        <v>1941</v>
      </c>
      <c r="D17571" s="61" t="s">
        <v>1748</v>
      </c>
    </row>
    <row r="17572" spans="1:4" hidden="1" x14ac:dyDescent="0.25">
      <c r="A17572" s="61" t="s">
        <v>388</v>
      </c>
      <c r="B17572" s="61" t="s">
        <v>389</v>
      </c>
      <c r="C17572">
        <v>1942</v>
      </c>
      <c r="D17572" s="61" t="s">
        <v>1748</v>
      </c>
    </row>
    <row r="17573" spans="1:4" hidden="1" x14ac:dyDescent="0.25">
      <c r="A17573" s="61" t="s">
        <v>388</v>
      </c>
      <c r="B17573" s="61" t="s">
        <v>389</v>
      </c>
      <c r="C17573">
        <v>1943</v>
      </c>
      <c r="D17573" s="61" t="s">
        <v>1748</v>
      </c>
    </row>
    <row r="17574" spans="1:4" hidden="1" x14ac:dyDescent="0.25">
      <c r="A17574" s="61" t="s">
        <v>388</v>
      </c>
      <c r="B17574" s="61" t="s">
        <v>389</v>
      </c>
      <c r="C17574">
        <v>1944</v>
      </c>
      <c r="D17574" s="61" t="s">
        <v>1744</v>
      </c>
    </row>
    <row r="17575" spans="1:4" hidden="1" x14ac:dyDescent="0.25">
      <c r="A17575" s="61" t="s">
        <v>388</v>
      </c>
      <c r="B17575" s="61" t="s">
        <v>389</v>
      </c>
      <c r="C17575">
        <v>1945</v>
      </c>
      <c r="D17575" s="61" t="s">
        <v>1744</v>
      </c>
    </row>
    <row r="17576" spans="1:4" hidden="1" x14ac:dyDescent="0.25">
      <c r="A17576" s="61" t="s">
        <v>388</v>
      </c>
      <c r="B17576" s="61" t="s">
        <v>389</v>
      </c>
      <c r="C17576">
        <v>1946</v>
      </c>
      <c r="D17576" s="61" t="s">
        <v>1744</v>
      </c>
    </row>
    <row r="17577" spans="1:4" hidden="1" x14ac:dyDescent="0.25">
      <c r="A17577" s="61" t="s">
        <v>388</v>
      </c>
      <c r="B17577" s="61" t="s">
        <v>389</v>
      </c>
      <c r="C17577">
        <v>1947</v>
      </c>
      <c r="D17577" s="61" t="s">
        <v>1744</v>
      </c>
    </row>
    <row r="17578" spans="1:4" hidden="1" x14ac:dyDescent="0.25">
      <c r="A17578" s="61" t="s">
        <v>388</v>
      </c>
      <c r="B17578" s="61" t="s">
        <v>389</v>
      </c>
      <c r="C17578">
        <v>1948</v>
      </c>
      <c r="D17578" s="61" t="s">
        <v>1744</v>
      </c>
    </row>
    <row r="17579" spans="1:4" hidden="1" x14ac:dyDescent="0.25">
      <c r="A17579" s="61" t="s">
        <v>388</v>
      </c>
      <c r="B17579" s="61" t="s">
        <v>389</v>
      </c>
      <c r="C17579">
        <v>1949</v>
      </c>
      <c r="D17579" s="61" t="s">
        <v>1744</v>
      </c>
    </row>
    <row r="17580" spans="1:4" hidden="1" x14ac:dyDescent="0.25">
      <c r="A17580" s="61" t="s">
        <v>388</v>
      </c>
      <c r="B17580" s="61" t="s">
        <v>389</v>
      </c>
      <c r="C17580">
        <v>1950</v>
      </c>
      <c r="D17580" s="61" t="s">
        <v>1744</v>
      </c>
    </row>
    <row r="17581" spans="1:4" hidden="1" x14ac:dyDescent="0.25">
      <c r="A17581" s="61" t="s">
        <v>388</v>
      </c>
      <c r="B17581" s="61" t="s">
        <v>389</v>
      </c>
      <c r="C17581">
        <v>1951</v>
      </c>
      <c r="D17581" s="61" t="s">
        <v>1744</v>
      </c>
    </row>
    <row r="17582" spans="1:4" hidden="1" x14ac:dyDescent="0.25">
      <c r="A17582" s="61" t="s">
        <v>388</v>
      </c>
      <c r="B17582" s="61" t="s">
        <v>389</v>
      </c>
      <c r="C17582">
        <v>1952</v>
      </c>
      <c r="D17582" s="61" t="s">
        <v>1744</v>
      </c>
    </row>
    <row r="17583" spans="1:4" hidden="1" x14ac:dyDescent="0.25">
      <c r="A17583" s="61" t="s">
        <v>388</v>
      </c>
      <c r="B17583" s="61" t="s">
        <v>389</v>
      </c>
      <c r="C17583">
        <v>1953</v>
      </c>
      <c r="D17583" s="61" t="s">
        <v>1744</v>
      </c>
    </row>
    <row r="17584" spans="1:4" hidden="1" x14ac:dyDescent="0.25">
      <c r="A17584" s="61" t="s">
        <v>388</v>
      </c>
      <c r="B17584" s="61" t="s">
        <v>389</v>
      </c>
      <c r="C17584">
        <v>1954</v>
      </c>
      <c r="D17584" s="61" t="s">
        <v>1818</v>
      </c>
    </row>
    <row r="17585" spans="1:4" hidden="1" x14ac:dyDescent="0.25">
      <c r="A17585" s="61" t="s">
        <v>388</v>
      </c>
      <c r="B17585" s="61" t="s">
        <v>389</v>
      </c>
      <c r="C17585">
        <v>1955</v>
      </c>
      <c r="D17585" s="61" t="s">
        <v>2109</v>
      </c>
    </row>
    <row r="17586" spans="1:4" hidden="1" x14ac:dyDescent="0.25">
      <c r="A17586" s="61" t="s">
        <v>388</v>
      </c>
      <c r="B17586" s="61" t="s">
        <v>389</v>
      </c>
      <c r="C17586">
        <v>1956</v>
      </c>
      <c r="D17586" s="61" t="s">
        <v>2109</v>
      </c>
    </row>
    <row r="17587" spans="1:4" hidden="1" x14ac:dyDescent="0.25">
      <c r="A17587" s="61" t="s">
        <v>388</v>
      </c>
      <c r="B17587" s="61" t="s">
        <v>389</v>
      </c>
      <c r="C17587">
        <v>1957</v>
      </c>
      <c r="D17587" s="61" t="s">
        <v>2109</v>
      </c>
    </row>
    <row r="17588" spans="1:4" hidden="1" x14ac:dyDescent="0.25">
      <c r="A17588" s="61" t="s">
        <v>388</v>
      </c>
      <c r="B17588" s="61" t="s">
        <v>389</v>
      </c>
      <c r="C17588">
        <v>1958</v>
      </c>
      <c r="D17588" s="61" t="s">
        <v>2109</v>
      </c>
    </row>
    <row r="17589" spans="1:4" hidden="1" x14ac:dyDescent="0.25">
      <c r="A17589" s="61" t="s">
        <v>388</v>
      </c>
      <c r="B17589" s="61" t="s">
        <v>389</v>
      </c>
      <c r="C17589">
        <v>1959</v>
      </c>
      <c r="D17589" s="61" t="s">
        <v>2109</v>
      </c>
    </row>
    <row r="17590" spans="1:4" hidden="1" x14ac:dyDescent="0.25">
      <c r="A17590" s="61" t="s">
        <v>388</v>
      </c>
      <c r="B17590" s="61" t="s">
        <v>389</v>
      </c>
      <c r="C17590">
        <v>1960</v>
      </c>
      <c r="D17590" s="61" t="s">
        <v>2109</v>
      </c>
    </row>
    <row r="17591" spans="1:4" hidden="1" x14ac:dyDescent="0.25">
      <c r="A17591" s="61" t="s">
        <v>388</v>
      </c>
      <c r="B17591" s="61" t="s">
        <v>389</v>
      </c>
      <c r="C17591">
        <v>1961</v>
      </c>
      <c r="D17591" s="61" t="s">
        <v>1777</v>
      </c>
    </row>
    <row r="17592" spans="1:4" hidden="1" x14ac:dyDescent="0.25">
      <c r="A17592" s="61" t="s">
        <v>388</v>
      </c>
      <c r="B17592" s="61" t="s">
        <v>389</v>
      </c>
      <c r="C17592">
        <v>1962</v>
      </c>
      <c r="D17592" s="61" t="s">
        <v>1777</v>
      </c>
    </row>
    <row r="17593" spans="1:4" hidden="1" x14ac:dyDescent="0.25">
      <c r="A17593" s="61" t="s">
        <v>388</v>
      </c>
      <c r="B17593" s="61" t="s">
        <v>389</v>
      </c>
      <c r="C17593">
        <v>1963</v>
      </c>
      <c r="D17593" s="61" t="s">
        <v>1705</v>
      </c>
    </row>
    <row r="17594" spans="1:4" hidden="1" x14ac:dyDescent="0.25">
      <c r="A17594" s="61" t="s">
        <v>388</v>
      </c>
      <c r="B17594" s="61" t="s">
        <v>389</v>
      </c>
      <c r="C17594">
        <v>1964</v>
      </c>
      <c r="D17594" s="61" t="s">
        <v>2943</v>
      </c>
    </row>
    <row r="17595" spans="1:4" hidden="1" x14ac:dyDescent="0.25">
      <c r="A17595" s="61" t="s">
        <v>388</v>
      </c>
      <c r="B17595" s="61" t="s">
        <v>389</v>
      </c>
      <c r="C17595">
        <v>1965</v>
      </c>
      <c r="D17595" s="61" t="s">
        <v>2893</v>
      </c>
    </row>
    <row r="17596" spans="1:4" hidden="1" x14ac:dyDescent="0.25">
      <c r="A17596" s="61" t="s">
        <v>388</v>
      </c>
      <c r="B17596" s="61" t="s">
        <v>389</v>
      </c>
      <c r="C17596">
        <v>1966</v>
      </c>
      <c r="D17596" s="61" t="s">
        <v>2916</v>
      </c>
    </row>
    <row r="17597" spans="1:4" hidden="1" x14ac:dyDescent="0.25">
      <c r="A17597" s="61" t="s">
        <v>388</v>
      </c>
      <c r="B17597" s="61" t="s">
        <v>389</v>
      </c>
      <c r="C17597">
        <v>1967</v>
      </c>
      <c r="D17597" s="61" t="s">
        <v>2900</v>
      </c>
    </row>
    <row r="17598" spans="1:4" hidden="1" x14ac:dyDescent="0.25">
      <c r="A17598" s="61" t="s">
        <v>388</v>
      </c>
      <c r="B17598" s="61" t="s">
        <v>389</v>
      </c>
      <c r="C17598">
        <v>1968</v>
      </c>
      <c r="D17598" s="61" t="s">
        <v>2900</v>
      </c>
    </row>
    <row r="17599" spans="1:4" hidden="1" x14ac:dyDescent="0.25">
      <c r="A17599" s="61" t="s">
        <v>388</v>
      </c>
      <c r="B17599" s="61" t="s">
        <v>389</v>
      </c>
      <c r="C17599">
        <v>1969</v>
      </c>
      <c r="D17599" s="61" t="s">
        <v>2957</v>
      </c>
    </row>
    <row r="17600" spans="1:4" hidden="1" x14ac:dyDescent="0.25">
      <c r="A17600" s="61" t="s">
        <v>388</v>
      </c>
      <c r="B17600" s="61" t="s">
        <v>389</v>
      </c>
      <c r="C17600">
        <v>1970</v>
      </c>
      <c r="D17600" s="61" t="s">
        <v>2957</v>
      </c>
    </row>
    <row r="17601" spans="1:4" hidden="1" x14ac:dyDescent="0.25">
      <c r="A17601" s="61" t="s">
        <v>388</v>
      </c>
      <c r="B17601" s="61" t="s">
        <v>389</v>
      </c>
      <c r="C17601">
        <v>1971</v>
      </c>
      <c r="D17601" s="61" t="s">
        <v>2947</v>
      </c>
    </row>
    <row r="17602" spans="1:4" hidden="1" x14ac:dyDescent="0.25">
      <c r="A17602" s="61" t="s">
        <v>388</v>
      </c>
      <c r="B17602" s="61" t="s">
        <v>389</v>
      </c>
      <c r="C17602">
        <v>1972</v>
      </c>
      <c r="D17602" s="61" t="s">
        <v>2947</v>
      </c>
    </row>
    <row r="17603" spans="1:4" hidden="1" x14ac:dyDescent="0.25">
      <c r="A17603" s="61" t="s">
        <v>388</v>
      </c>
      <c r="B17603" s="61" t="s">
        <v>389</v>
      </c>
      <c r="C17603">
        <v>1973</v>
      </c>
      <c r="D17603" s="61" t="s">
        <v>2947</v>
      </c>
    </row>
    <row r="17604" spans="1:4" hidden="1" x14ac:dyDescent="0.25">
      <c r="A17604" s="61" t="s">
        <v>388</v>
      </c>
      <c r="B17604" s="61" t="s">
        <v>389</v>
      </c>
      <c r="C17604">
        <v>1974</v>
      </c>
      <c r="D17604" s="61" t="s">
        <v>2947</v>
      </c>
    </row>
    <row r="17605" spans="1:4" hidden="1" x14ac:dyDescent="0.25">
      <c r="A17605" s="61" t="s">
        <v>388</v>
      </c>
      <c r="B17605" s="61" t="s">
        <v>389</v>
      </c>
      <c r="C17605">
        <v>1975</v>
      </c>
      <c r="D17605" s="61" t="s">
        <v>2947</v>
      </c>
    </row>
    <row r="17606" spans="1:4" hidden="1" x14ac:dyDescent="0.25">
      <c r="A17606" s="61" t="s">
        <v>388</v>
      </c>
      <c r="B17606" s="61" t="s">
        <v>389</v>
      </c>
      <c r="C17606">
        <v>1976</v>
      </c>
      <c r="D17606" s="61" t="s">
        <v>2947</v>
      </c>
    </row>
    <row r="17607" spans="1:4" hidden="1" x14ac:dyDescent="0.25">
      <c r="A17607" s="61" t="s">
        <v>388</v>
      </c>
      <c r="B17607" s="61" t="s">
        <v>389</v>
      </c>
      <c r="C17607">
        <v>1977</v>
      </c>
      <c r="D17607" s="61" t="s">
        <v>2947</v>
      </c>
    </row>
    <row r="17608" spans="1:4" hidden="1" x14ac:dyDescent="0.25">
      <c r="A17608" s="61" t="s">
        <v>388</v>
      </c>
      <c r="B17608" s="61" t="s">
        <v>389</v>
      </c>
      <c r="C17608">
        <v>1978</v>
      </c>
      <c r="D17608" s="61" t="s">
        <v>2947</v>
      </c>
    </row>
    <row r="17609" spans="1:4" hidden="1" x14ac:dyDescent="0.25">
      <c r="A17609" s="61" t="s">
        <v>388</v>
      </c>
      <c r="B17609" s="61" t="s">
        <v>389</v>
      </c>
      <c r="C17609">
        <v>1979</v>
      </c>
      <c r="D17609" s="61" t="s">
        <v>2947</v>
      </c>
    </row>
    <row r="17610" spans="1:4" hidden="1" x14ac:dyDescent="0.25">
      <c r="A17610" s="61" t="s">
        <v>388</v>
      </c>
      <c r="B17610" s="61" t="s">
        <v>389</v>
      </c>
      <c r="C17610">
        <v>1980</v>
      </c>
      <c r="D17610" s="61" t="s">
        <v>2947</v>
      </c>
    </row>
    <row r="17611" spans="1:4" hidden="1" x14ac:dyDescent="0.25">
      <c r="A17611" s="61" t="s">
        <v>388</v>
      </c>
      <c r="B17611" s="61" t="s">
        <v>389</v>
      </c>
      <c r="C17611">
        <v>1981</v>
      </c>
      <c r="D17611" s="61" t="s">
        <v>2947</v>
      </c>
    </row>
    <row r="17612" spans="1:4" hidden="1" x14ac:dyDescent="0.25">
      <c r="A17612" s="61" t="s">
        <v>388</v>
      </c>
      <c r="B17612" s="61" t="s">
        <v>389</v>
      </c>
      <c r="C17612">
        <v>1982</v>
      </c>
      <c r="D17612" s="61" t="s">
        <v>2947</v>
      </c>
    </row>
    <row r="17613" spans="1:4" hidden="1" x14ac:dyDescent="0.25">
      <c r="A17613" s="61" t="s">
        <v>388</v>
      </c>
      <c r="B17613" s="61" t="s">
        <v>389</v>
      </c>
      <c r="C17613">
        <v>1983</v>
      </c>
      <c r="D17613" s="61" t="s">
        <v>2947</v>
      </c>
    </row>
    <row r="17614" spans="1:4" hidden="1" x14ac:dyDescent="0.25">
      <c r="A17614" s="61" t="s">
        <v>388</v>
      </c>
      <c r="B17614" s="61" t="s">
        <v>389</v>
      </c>
      <c r="C17614">
        <v>1984</v>
      </c>
      <c r="D17614" s="61" t="s">
        <v>2947</v>
      </c>
    </row>
    <row r="17615" spans="1:4" hidden="1" x14ac:dyDescent="0.25">
      <c r="A17615" s="61" t="s">
        <v>388</v>
      </c>
      <c r="B17615" s="61" t="s">
        <v>389</v>
      </c>
      <c r="C17615">
        <v>1985</v>
      </c>
      <c r="D17615" s="61" t="s">
        <v>2947</v>
      </c>
    </row>
    <row r="17616" spans="1:4" hidden="1" x14ac:dyDescent="0.25">
      <c r="A17616" s="61" t="s">
        <v>388</v>
      </c>
      <c r="B17616" s="61" t="s">
        <v>389</v>
      </c>
      <c r="C17616">
        <v>1986</v>
      </c>
      <c r="D17616" s="61" t="s">
        <v>2947</v>
      </c>
    </row>
    <row r="17617" spans="1:4" hidden="1" x14ac:dyDescent="0.25">
      <c r="A17617" s="61" t="s">
        <v>388</v>
      </c>
      <c r="B17617" s="61" t="s">
        <v>389</v>
      </c>
      <c r="C17617">
        <v>1987</v>
      </c>
      <c r="D17617" s="61" t="s">
        <v>2947</v>
      </c>
    </row>
    <row r="17618" spans="1:4" hidden="1" x14ac:dyDescent="0.25">
      <c r="A17618" s="61" t="s">
        <v>388</v>
      </c>
      <c r="B17618" s="61" t="s">
        <v>389</v>
      </c>
      <c r="C17618">
        <v>1988</v>
      </c>
      <c r="D17618" s="61" t="s">
        <v>2947</v>
      </c>
    </row>
    <row r="17619" spans="1:4" hidden="1" x14ac:dyDescent="0.25">
      <c r="A17619" s="61" t="s">
        <v>388</v>
      </c>
      <c r="B17619" s="61" t="s">
        <v>389</v>
      </c>
      <c r="C17619">
        <v>1989</v>
      </c>
      <c r="D17619" s="61" t="s">
        <v>2947</v>
      </c>
    </row>
    <row r="17620" spans="1:4" hidden="1" x14ac:dyDescent="0.25">
      <c r="A17620" s="61" t="s">
        <v>388</v>
      </c>
      <c r="B17620" s="61" t="s">
        <v>389</v>
      </c>
      <c r="C17620">
        <v>1990</v>
      </c>
      <c r="D17620" s="61" t="s">
        <v>2947</v>
      </c>
    </row>
    <row r="17621" spans="1:4" hidden="1" x14ac:dyDescent="0.25">
      <c r="A17621" s="61" t="s">
        <v>388</v>
      </c>
      <c r="B17621" s="61" t="s">
        <v>389</v>
      </c>
      <c r="C17621">
        <v>1991</v>
      </c>
      <c r="D17621" s="61" t="s">
        <v>2914</v>
      </c>
    </row>
    <row r="17622" spans="1:4" hidden="1" x14ac:dyDescent="0.25">
      <c r="A17622" s="61" t="s">
        <v>388</v>
      </c>
      <c r="B17622" s="61" t="s">
        <v>389</v>
      </c>
      <c r="C17622">
        <v>1992</v>
      </c>
      <c r="D17622" s="61" t="s">
        <v>2555</v>
      </c>
    </row>
    <row r="17623" spans="1:4" hidden="1" x14ac:dyDescent="0.25">
      <c r="A17623" s="61" t="s">
        <v>388</v>
      </c>
      <c r="B17623" s="61" t="s">
        <v>389</v>
      </c>
      <c r="C17623">
        <v>1993</v>
      </c>
      <c r="D17623" s="61" t="s">
        <v>2137</v>
      </c>
    </row>
    <row r="17624" spans="1:4" hidden="1" x14ac:dyDescent="0.25">
      <c r="A17624" s="61" t="s">
        <v>388</v>
      </c>
      <c r="B17624" s="61" t="s">
        <v>389</v>
      </c>
      <c r="C17624">
        <v>1994</v>
      </c>
      <c r="D17624" s="61" t="s">
        <v>1956</v>
      </c>
    </row>
    <row r="17625" spans="1:4" hidden="1" x14ac:dyDescent="0.25">
      <c r="A17625" s="61" t="s">
        <v>388</v>
      </c>
      <c r="B17625" s="61" t="s">
        <v>389</v>
      </c>
      <c r="C17625">
        <v>1995</v>
      </c>
      <c r="D17625" s="61" t="s">
        <v>1837</v>
      </c>
    </row>
    <row r="17626" spans="1:4" hidden="1" x14ac:dyDescent="0.25">
      <c r="A17626" s="61" t="s">
        <v>388</v>
      </c>
      <c r="B17626" s="61" t="s">
        <v>389</v>
      </c>
      <c r="C17626">
        <v>1996</v>
      </c>
      <c r="D17626" s="61" t="s">
        <v>1837</v>
      </c>
    </row>
    <row r="17627" spans="1:4" hidden="1" x14ac:dyDescent="0.25">
      <c r="A17627" s="61" t="s">
        <v>388</v>
      </c>
      <c r="B17627" s="61" t="s">
        <v>389</v>
      </c>
      <c r="C17627">
        <v>1997</v>
      </c>
      <c r="D17627" s="61" t="s">
        <v>2385</v>
      </c>
    </row>
    <row r="17628" spans="1:4" hidden="1" x14ac:dyDescent="0.25">
      <c r="A17628" s="61" t="s">
        <v>388</v>
      </c>
      <c r="B17628" s="61" t="s">
        <v>389</v>
      </c>
      <c r="C17628">
        <v>1998</v>
      </c>
      <c r="D17628" s="61" t="s">
        <v>2385</v>
      </c>
    </row>
    <row r="17629" spans="1:4" hidden="1" x14ac:dyDescent="0.25">
      <c r="A17629" s="61" t="s">
        <v>388</v>
      </c>
      <c r="B17629" s="61" t="s">
        <v>389</v>
      </c>
      <c r="C17629">
        <v>1999</v>
      </c>
      <c r="D17629" s="61" t="s">
        <v>2385</v>
      </c>
    </row>
    <row r="17630" spans="1:4" hidden="1" x14ac:dyDescent="0.25">
      <c r="A17630" s="61" t="s">
        <v>388</v>
      </c>
      <c r="B17630" s="61" t="s">
        <v>389</v>
      </c>
      <c r="C17630">
        <v>2000</v>
      </c>
      <c r="D17630" s="61" t="s">
        <v>2384</v>
      </c>
    </row>
    <row r="17631" spans="1:4" hidden="1" x14ac:dyDescent="0.25">
      <c r="A17631" s="61" t="s">
        <v>388</v>
      </c>
      <c r="B17631" s="61" t="s">
        <v>389</v>
      </c>
      <c r="C17631">
        <v>2001</v>
      </c>
      <c r="D17631" s="61" t="s">
        <v>1834</v>
      </c>
    </row>
    <row r="17632" spans="1:4" hidden="1" x14ac:dyDescent="0.25">
      <c r="A17632" s="61" t="s">
        <v>388</v>
      </c>
      <c r="B17632" s="61" t="s">
        <v>389</v>
      </c>
      <c r="C17632">
        <v>2002</v>
      </c>
      <c r="D17632" s="61" t="s">
        <v>2167</v>
      </c>
    </row>
    <row r="17633" spans="1:4" hidden="1" x14ac:dyDescent="0.25">
      <c r="A17633" s="61" t="s">
        <v>388</v>
      </c>
      <c r="B17633" s="61" t="s">
        <v>389</v>
      </c>
      <c r="C17633">
        <v>2003</v>
      </c>
      <c r="D17633" s="61" t="s">
        <v>2167</v>
      </c>
    </row>
    <row r="17634" spans="1:4" hidden="1" x14ac:dyDescent="0.25">
      <c r="A17634" s="61" t="s">
        <v>388</v>
      </c>
      <c r="B17634" s="61" t="s">
        <v>389</v>
      </c>
      <c r="C17634">
        <v>2004</v>
      </c>
      <c r="D17634" s="61" t="s">
        <v>2167</v>
      </c>
    </row>
    <row r="17635" spans="1:4" hidden="1" x14ac:dyDescent="0.25">
      <c r="A17635" s="61" t="s">
        <v>388</v>
      </c>
      <c r="B17635" s="61" t="s">
        <v>389</v>
      </c>
      <c r="C17635">
        <v>2005</v>
      </c>
      <c r="D17635" s="61" t="s">
        <v>2383</v>
      </c>
    </row>
    <row r="17636" spans="1:4" hidden="1" x14ac:dyDescent="0.25">
      <c r="A17636" s="61" t="s">
        <v>388</v>
      </c>
      <c r="B17636" s="61" t="s">
        <v>389</v>
      </c>
      <c r="C17636">
        <v>2006</v>
      </c>
      <c r="D17636" s="61" t="s">
        <v>2873</v>
      </c>
    </row>
    <row r="17637" spans="1:4" hidden="1" x14ac:dyDescent="0.25">
      <c r="A17637" s="61" t="s">
        <v>388</v>
      </c>
      <c r="B17637" s="61" t="s">
        <v>389</v>
      </c>
      <c r="C17637">
        <v>2007</v>
      </c>
      <c r="D17637" s="61" t="s">
        <v>2904</v>
      </c>
    </row>
    <row r="17638" spans="1:4" hidden="1" x14ac:dyDescent="0.25">
      <c r="A17638" s="61" t="s">
        <v>388</v>
      </c>
      <c r="B17638" s="61" t="s">
        <v>389</v>
      </c>
      <c r="C17638">
        <v>2008</v>
      </c>
      <c r="D17638" s="61" t="s">
        <v>2873</v>
      </c>
    </row>
    <row r="17639" spans="1:4" hidden="1" x14ac:dyDescent="0.25">
      <c r="A17639" s="61" t="s">
        <v>388</v>
      </c>
      <c r="B17639" s="61" t="s">
        <v>389</v>
      </c>
      <c r="C17639">
        <v>2009</v>
      </c>
      <c r="D17639" s="61" t="s">
        <v>564</v>
      </c>
    </row>
    <row r="17640" spans="1:4" hidden="1" x14ac:dyDescent="0.25">
      <c r="A17640" s="61" t="s">
        <v>388</v>
      </c>
      <c r="B17640" s="61" t="s">
        <v>389</v>
      </c>
      <c r="C17640">
        <v>2010</v>
      </c>
      <c r="D17640" s="61" t="s">
        <v>1781</v>
      </c>
    </row>
    <row r="17641" spans="1:4" hidden="1" x14ac:dyDescent="0.25">
      <c r="A17641" s="61" t="s">
        <v>388</v>
      </c>
      <c r="B17641" s="61" t="s">
        <v>389</v>
      </c>
      <c r="C17641">
        <v>2011</v>
      </c>
      <c r="D17641" s="61" t="s">
        <v>1710</v>
      </c>
    </row>
    <row r="17642" spans="1:4" hidden="1" x14ac:dyDescent="0.25">
      <c r="A17642" s="61" t="s">
        <v>388</v>
      </c>
      <c r="B17642" s="61" t="s">
        <v>389</v>
      </c>
      <c r="C17642">
        <v>2012</v>
      </c>
      <c r="D17642" s="61" t="s">
        <v>1710</v>
      </c>
    </row>
    <row r="17643" spans="1:4" hidden="1" x14ac:dyDescent="0.25">
      <c r="A17643" s="61" t="s">
        <v>388</v>
      </c>
      <c r="B17643" s="61" t="s">
        <v>389</v>
      </c>
      <c r="C17643">
        <v>2013</v>
      </c>
      <c r="D17643" s="61" t="s">
        <v>1708</v>
      </c>
    </row>
    <row r="17644" spans="1:4" hidden="1" x14ac:dyDescent="0.25">
      <c r="A17644" s="61" t="s">
        <v>388</v>
      </c>
      <c r="B17644" s="61" t="s">
        <v>389</v>
      </c>
      <c r="C17644">
        <v>2014</v>
      </c>
      <c r="D17644" s="61" t="s">
        <v>2542</v>
      </c>
    </row>
    <row r="17645" spans="1:4" hidden="1" x14ac:dyDescent="0.25">
      <c r="A17645" s="61" t="s">
        <v>388</v>
      </c>
      <c r="B17645" s="61" t="s">
        <v>389</v>
      </c>
      <c r="C17645">
        <v>2015</v>
      </c>
      <c r="D17645" s="61" t="s">
        <v>2259</v>
      </c>
    </row>
    <row r="17646" spans="1:4" hidden="1" x14ac:dyDescent="0.25">
      <c r="A17646" s="61" t="s">
        <v>388</v>
      </c>
      <c r="B17646" s="61" t="s">
        <v>389</v>
      </c>
      <c r="C17646">
        <v>2016</v>
      </c>
      <c r="D17646" s="61" t="s">
        <v>1834</v>
      </c>
    </row>
    <row r="17647" spans="1:4" hidden="1" x14ac:dyDescent="0.25">
      <c r="A17647" s="61" t="s">
        <v>388</v>
      </c>
      <c r="B17647" s="61" t="s">
        <v>389</v>
      </c>
      <c r="C17647">
        <v>2017</v>
      </c>
      <c r="D17647" s="61" t="s">
        <v>2419</v>
      </c>
    </row>
    <row r="17648" spans="1:4" hidden="1" x14ac:dyDescent="0.25">
      <c r="A17648" s="61" t="s">
        <v>388</v>
      </c>
      <c r="B17648" s="61" t="s">
        <v>389</v>
      </c>
      <c r="C17648">
        <v>2018</v>
      </c>
      <c r="D17648" s="61" t="s">
        <v>2258</v>
      </c>
    </row>
    <row r="17649" spans="1:4" hidden="1" x14ac:dyDescent="0.25">
      <c r="A17649" s="61" t="s">
        <v>388</v>
      </c>
      <c r="B17649" s="61" t="s">
        <v>389</v>
      </c>
      <c r="C17649">
        <v>2019</v>
      </c>
      <c r="D17649" s="61" t="s">
        <v>1781</v>
      </c>
    </row>
    <row r="17650" spans="1:4" hidden="1" x14ac:dyDescent="0.25">
      <c r="A17650" s="61" t="s">
        <v>388</v>
      </c>
      <c r="B17650" s="61" t="s">
        <v>389</v>
      </c>
      <c r="C17650">
        <v>2020</v>
      </c>
      <c r="D17650" s="61" t="s">
        <v>1739</v>
      </c>
    </row>
    <row r="17651" spans="1:4" hidden="1" x14ac:dyDescent="0.25">
      <c r="A17651" s="61" t="s">
        <v>388</v>
      </c>
      <c r="B17651" s="61" t="s">
        <v>389</v>
      </c>
      <c r="C17651">
        <v>2021</v>
      </c>
      <c r="D17651" s="61" t="s">
        <v>2138</v>
      </c>
    </row>
    <row r="17652" spans="1:4" hidden="1" x14ac:dyDescent="0.25">
      <c r="A17652" s="61" t="s">
        <v>388</v>
      </c>
      <c r="B17652" s="61" t="s">
        <v>389</v>
      </c>
      <c r="C17652">
        <v>2022</v>
      </c>
      <c r="D17652" s="61" t="s">
        <v>2941</v>
      </c>
    </row>
    <row r="17653" spans="1:4" x14ac:dyDescent="0.25">
      <c r="A17653" s="61" t="s">
        <v>388</v>
      </c>
      <c r="B17653" s="61" t="s">
        <v>389</v>
      </c>
      <c r="C17653">
        <v>2023</v>
      </c>
      <c r="D17653" s="61">
        <v>0.626</v>
      </c>
    </row>
    <row r="17654" spans="1:4" hidden="1" x14ac:dyDescent="0.25">
      <c r="A17654" s="61" t="s">
        <v>390</v>
      </c>
      <c r="B17654" s="61" t="s">
        <v>391</v>
      </c>
      <c r="C17654">
        <v>1900</v>
      </c>
      <c r="D17654" s="61" t="s">
        <v>2640</v>
      </c>
    </row>
    <row r="17655" spans="1:4" hidden="1" x14ac:dyDescent="0.25">
      <c r="A17655" s="61" t="s">
        <v>390</v>
      </c>
      <c r="B17655" s="61" t="s">
        <v>391</v>
      </c>
      <c r="C17655">
        <v>1901</v>
      </c>
      <c r="D17655" s="61" t="s">
        <v>2640</v>
      </c>
    </row>
    <row r="17656" spans="1:4" hidden="1" x14ac:dyDescent="0.25">
      <c r="A17656" s="61" t="s">
        <v>390</v>
      </c>
      <c r="B17656" s="61" t="s">
        <v>391</v>
      </c>
      <c r="C17656">
        <v>1902</v>
      </c>
      <c r="D17656" s="61" t="s">
        <v>2640</v>
      </c>
    </row>
    <row r="17657" spans="1:4" hidden="1" x14ac:dyDescent="0.25">
      <c r="A17657" s="61" t="s">
        <v>390</v>
      </c>
      <c r="B17657" s="61" t="s">
        <v>391</v>
      </c>
      <c r="C17657">
        <v>1903</v>
      </c>
      <c r="D17657" s="61" t="s">
        <v>2640</v>
      </c>
    </row>
    <row r="17658" spans="1:4" hidden="1" x14ac:dyDescent="0.25">
      <c r="A17658" s="61" t="s">
        <v>390</v>
      </c>
      <c r="B17658" s="61" t="s">
        <v>391</v>
      </c>
      <c r="C17658">
        <v>1904</v>
      </c>
      <c r="D17658" s="61" t="s">
        <v>2640</v>
      </c>
    </row>
    <row r="17659" spans="1:4" hidden="1" x14ac:dyDescent="0.25">
      <c r="A17659" s="61" t="s">
        <v>390</v>
      </c>
      <c r="B17659" s="61" t="s">
        <v>391</v>
      </c>
      <c r="C17659">
        <v>1905</v>
      </c>
      <c r="D17659" s="61" t="s">
        <v>2640</v>
      </c>
    </row>
    <row r="17660" spans="1:4" hidden="1" x14ac:dyDescent="0.25">
      <c r="A17660" s="61" t="s">
        <v>390</v>
      </c>
      <c r="B17660" s="61" t="s">
        <v>391</v>
      </c>
      <c r="C17660">
        <v>1906</v>
      </c>
      <c r="D17660" s="61" t="s">
        <v>2640</v>
      </c>
    </row>
    <row r="17661" spans="1:4" hidden="1" x14ac:dyDescent="0.25">
      <c r="A17661" s="61" t="s">
        <v>390</v>
      </c>
      <c r="B17661" s="61" t="s">
        <v>391</v>
      </c>
      <c r="C17661">
        <v>1907</v>
      </c>
      <c r="D17661" s="61" t="s">
        <v>2640</v>
      </c>
    </row>
    <row r="17662" spans="1:4" hidden="1" x14ac:dyDescent="0.25">
      <c r="A17662" s="61" t="s">
        <v>390</v>
      </c>
      <c r="B17662" s="61" t="s">
        <v>391</v>
      </c>
      <c r="C17662">
        <v>1908</v>
      </c>
      <c r="D17662" s="61" t="s">
        <v>2640</v>
      </c>
    </row>
    <row r="17663" spans="1:4" hidden="1" x14ac:dyDescent="0.25">
      <c r="A17663" s="61" t="s">
        <v>390</v>
      </c>
      <c r="B17663" s="61" t="s">
        <v>391</v>
      </c>
      <c r="C17663">
        <v>1909</v>
      </c>
      <c r="D17663" s="61" t="s">
        <v>2640</v>
      </c>
    </row>
    <row r="17664" spans="1:4" hidden="1" x14ac:dyDescent="0.25">
      <c r="A17664" s="61" t="s">
        <v>390</v>
      </c>
      <c r="B17664" s="61" t="s">
        <v>391</v>
      </c>
      <c r="C17664">
        <v>1910</v>
      </c>
      <c r="D17664" s="61" t="s">
        <v>2640</v>
      </c>
    </row>
    <row r="17665" spans="1:4" hidden="1" x14ac:dyDescent="0.25">
      <c r="A17665" s="61" t="s">
        <v>390</v>
      </c>
      <c r="B17665" s="61" t="s">
        <v>391</v>
      </c>
      <c r="C17665">
        <v>1911</v>
      </c>
      <c r="D17665" s="61" t="s">
        <v>2640</v>
      </c>
    </row>
    <row r="17666" spans="1:4" hidden="1" x14ac:dyDescent="0.25">
      <c r="A17666" s="61" t="s">
        <v>390</v>
      </c>
      <c r="B17666" s="61" t="s">
        <v>391</v>
      </c>
      <c r="C17666">
        <v>1912</v>
      </c>
      <c r="D17666" s="61" t="s">
        <v>2640</v>
      </c>
    </row>
    <row r="17667" spans="1:4" hidden="1" x14ac:dyDescent="0.25">
      <c r="A17667" s="61" t="s">
        <v>390</v>
      </c>
      <c r="B17667" s="61" t="s">
        <v>391</v>
      </c>
      <c r="C17667">
        <v>1913</v>
      </c>
      <c r="D17667" s="61" t="s">
        <v>2640</v>
      </c>
    </row>
    <row r="17668" spans="1:4" hidden="1" x14ac:dyDescent="0.25">
      <c r="A17668" s="61" t="s">
        <v>390</v>
      </c>
      <c r="B17668" s="61" t="s">
        <v>391</v>
      </c>
      <c r="C17668">
        <v>1914</v>
      </c>
      <c r="D17668" s="61" t="s">
        <v>2640</v>
      </c>
    </row>
    <row r="17669" spans="1:4" hidden="1" x14ac:dyDescent="0.25">
      <c r="A17669" s="61" t="s">
        <v>390</v>
      </c>
      <c r="B17669" s="61" t="s">
        <v>391</v>
      </c>
      <c r="C17669">
        <v>1915</v>
      </c>
      <c r="D17669" s="61" t="s">
        <v>2640</v>
      </c>
    </row>
    <row r="17670" spans="1:4" hidden="1" x14ac:dyDescent="0.25">
      <c r="A17670" s="61" t="s">
        <v>390</v>
      </c>
      <c r="B17670" s="61" t="s">
        <v>391</v>
      </c>
      <c r="C17670">
        <v>1916</v>
      </c>
      <c r="D17670" s="61" t="s">
        <v>2640</v>
      </c>
    </row>
    <row r="17671" spans="1:4" hidden="1" x14ac:dyDescent="0.25">
      <c r="A17671" s="61" t="s">
        <v>390</v>
      </c>
      <c r="B17671" s="61" t="s">
        <v>391</v>
      </c>
      <c r="C17671">
        <v>1917</v>
      </c>
      <c r="D17671" s="61" t="s">
        <v>2640</v>
      </c>
    </row>
    <row r="17672" spans="1:4" hidden="1" x14ac:dyDescent="0.25">
      <c r="A17672" s="61" t="s">
        <v>390</v>
      </c>
      <c r="B17672" s="61" t="s">
        <v>391</v>
      </c>
      <c r="C17672">
        <v>1918</v>
      </c>
      <c r="D17672" s="61" t="s">
        <v>2640</v>
      </c>
    </row>
    <row r="17673" spans="1:4" hidden="1" x14ac:dyDescent="0.25">
      <c r="A17673" s="61" t="s">
        <v>390</v>
      </c>
      <c r="B17673" s="61" t="s">
        <v>391</v>
      </c>
      <c r="C17673">
        <v>1919</v>
      </c>
      <c r="D17673" s="61" t="s">
        <v>2640</v>
      </c>
    </row>
    <row r="17674" spans="1:4" hidden="1" x14ac:dyDescent="0.25">
      <c r="A17674" s="61" t="s">
        <v>390</v>
      </c>
      <c r="B17674" s="61" t="s">
        <v>391</v>
      </c>
      <c r="C17674">
        <v>1920</v>
      </c>
      <c r="D17674" s="61" t="s">
        <v>2640</v>
      </c>
    </row>
    <row r="17675" spans="1:4" hidden="1" x14ac:dyDescent="0.25">
      <c r="A17675" s="61" t="s">
        <v>390</v>
      </c>
      <c r="B17675" s="61" t="s">
        <v>391</v>
      </c>
      <c r="C17675">
        <v>1921</v>
      </c>
      <c r="D17675" s="61" t="s">
        <v>2640</v>
      </c>
    </row>
    <row r="17676" spans="1:4" hidden="1" x14ac:dyDescent="0.25">
      <c r="A17676" s="61" t="s">
        <v>390</v>
      </c>
      <c r="B17676" s="61" t="s">
        <v>391</v>
      </c>
      <c r="C17676">
        <v>1922</v>
      </c>
      <c r="D17676" s="61" t="s">
        <v>2640</v>
      </c>
    </row>
    <row r="17677" spans="1:4" hidden="1" x14ac:dyDescent="0.25">
      <c r="A17677" s="61" t="s">
        <v>390</v>
      </c>
      <c r="B17677" s="61" t="s">
        <v>391</v>
      </c>
      <c r="C17677">
        <v>1923</v>
      </c>
      <c r="D17677" s="61" t="s">
        <v>2640</v>
      </c>
    </row>
    <row r="17678" spans="1:4" hidden="1" x14ac:dyDescent="0.25">
      <c r="A17678" s="61" t="s">
        <v>390</v>
      </c>
      <c r="B17678" s="61" t="s">
        <v>391</v>
      </c>
      <c r="C17678">
        <v>1924</v>
      </c>
      <c r="D17678" s="61" t="s">
        <v>2640</v>
      </c>
    </row>
    <row r="17679" spans="1:4" hidden="1" x14ac:dyDescent="0.25">
      <c r="A17679" s="61" t="s">
        <v>390</v>
      </c>
      <c r="B17679" s="61" t="s">
        <v>391</v>
      </c>
      <c r="C17679">
        <v>1925</v>
      </c>
      <c r="D17679" s="61" t="s">
        <v>2640</v>
      </c>
    </row>
    <row r="17680" spans="1:4" hidden="1" x14ac:dyDescent="0.25">
      <c r="A17680" s="61" t="s">
        <v>390</v>
      </c>
      <c r="B17680" s="61" t="s">
        <v>391</v>
      </c>
      <c r="C17680">
        <v>1926</v>
      </c>
      <c r="D17680" s="61" t="s">
        <v>2640</v>
      </c>
    </row>
    <row r="17681" spans="1:4" hidden="1" x14ac:dyDescent="0.25">
      <c r="A17681" s="61" t="s">
        <v>390</v>
      </c>
      <c r="B17681" s="61" t="s">
        <v>391</v>
      </c>
      <c r="C17681">
        <v>1927</v>
      </c>
      <c r="D17681" s="61" t="s">
        <v>2640</v>
      </c>
    </row>
    <row r="17682" spans="1:4" hidden="1" x14ac:dyDescent="0.25">
      <c r="A17682" s="61" t="s">
        <v>390</v>
      </c>
      <c r="B17682" s="61" t="s">
        <v>391</v>
      </c>
      <c r="C17682">
        <v>1928</v>
      </c>
      <c r="D17682" s="61" t="s">
        <v>2640</v>
      </c>
    </row>
    <row r="17683" spans="1:4" hidden="1" x14ac:dyDescent="0.25">
      <c r="A17683" s="61" t="s">
        <v>390</v>
      </c>
      <c r="B17683" s="61" t="s">
        <v>391</v>
      </c>
      <c r="C17683">
        <v>1929</v>
      </c>
      <c r="D17683" s="61" t="s">
        <v>2640</v>
      </c>
    </row>
    <row r="17684" spans="1:4" hidden="1" x14ac:dyDescent="0.25">
      <c r="A17684" s="61" t="s">
        <v>390</v>
      </c>
      <c r="B17684" s="61" t="s">
        <v>391</v>
      </c>
      <c r="C17684">
        <v>1930</v>
      </c>
      <c r="D17684" s="61" t="s">
        <v>2640</v>
      </c>
    </row>
    <row r="17685" spans="1:4" hidden="1" x14ac:dyDescent="0.25">
      <c r="A17685" s="61" t="s">
        <v>390</v>
      </c>
      <c r="B17685" s="61" t="s">
        <v>391</v>
      </c>
      <c r="C17685">
        <v>1931</v>
      </c>
      <c r="D17685" s="61" t="s">
        <v>2640</v>
      </c>
    </row>
    <row r="17686" spans="1:4" hidden="1" x14ac:dyDescent="0.25">
      <c r="A17686" s="61" t="s">
        <v>390</v>
      </c>
      <c r="B17686" s="61" t="s">
        <v>391</v>
      </c>
      <c r="C17686">
        <v>1932</v>
      </c>
      <c r="D17686" s="61" t="s">
        <v>2640</v>
      </c>
    </row>
    <row r="17687" spans="1:4" hidden="1" x14ac:dyDescent="0.25">
      <c r="A17687" s="61" t="s">
        <v>390</v>
      </c>
      <c r="B17687" s="61" t="s">
        <v>391</v>
      </c>
      <c r="C17687">
        <v>1933</v>
      </c>
      <c r="D17687" s="61" t="s">
        <v>2640</v>
      </c>
    </row>
    <row r="17688" spans="1:4" hidden="1" x14ac:dyDescent="0.25">
      <c r="A17688" s="61" t="s">
        <v>390</v>
      </c>
      <c r="B17688" s="61" t="s">
        <v>391</v>
      </c>
      <c r="C17688">
        <v>1934</v>
      </c>
      <c r="D17688" s="61" t="s">
        <v>2640</v>
      </c>
    </row>
    <row r="17689" spans="1:4" hidden="1" x14ac:dyDescent="0.25">
      <c r="A17689" s="61" t="s">
        <v>390</v>
      </c>
      <c r="B17689" s="61" t="s">
        <v>391</v>
      </c>
      <c r="C17689">
        <v>1935</v>
      </c>
      <c r="D17689" s="61" t="s">
        <v>2640</v>
      </c>
    </row>
    <row r="17690" spans="1:4" hidden="1" x14ac:dyDescent="0.25">
      <c r="A17690" s="61" t="s">
        <v>390</v>
      </c>
      <c r="B17690" s="61" t="s">
        <v>391</v>
      </c>
      <c r="C17690">
        <v>1936</v>
      </c>
      <c r="D17690" s="61" t="s">
        <v>2640</v>
      </c>
    </row>
    <row r="17691" spans="1:4" hidden="1" x14ac:dyDescent="0.25">
      <c r="A17691" s="61" t="s">
        <v>390</v>
      </c>
      <c r="B17691" s="61" t="s">
        <v>391</v>
      </c>
      <c r="C17691">
        <v>1937</v>
      </c>
      <c r="D17691" s="61" t="s">
        <v>2640</v>
      </c>
    </row>
    <row r="17692" spans="1:4" hidden="1" x14ac:dyDescent="0.25">
      <c r="A17692" s="61" t="s">
        <v>390</v>
      </c>
      <c r="B17692" s="61" t="s">
        <v>391</v>
      </c>
      <c r="C17692">
        <v>1938</v>
      </c>
      <c r="D17692" s="61" t="s">
        <v>2640</v>
      </c>
    </row>
    <row r="17693" spans="1:4" hidden="1" x14ac:dyDescent="0.25">
      <c r="A17693" s="61" t="s">
        <v>390</v>
      </c>
      <c r="B17693" s="61" t="s">
        <v>391</v>
      </c>
      <c r="C17693">
        <v>1939</v>
      </c>
      <c r="D17693" s="61" t="s">
        <v>2640</v>
      </c>
    </row>
    <row r="17694" spans="1:4" hidden="1" x14ac:dyDescent="0.25">
      <c r="A17694" s="61" t="s">
        <v>390</v>
      </c>
      <c r="B17694" s="61" t="s">
        <v>391</v>
      </c>
      <c r="C17694">
        <v>1940</v>
      </c>
      <c r="D17694" s="61" t="s">
        <v>2957</v>
      </c>
    </row>
    <row r="17695" spans="1:4" hidden="1" x14ac:dyDescent="0.25">
      <c r="A17695" s="61" t="s">
        <v>390</v>
      </c>
      <c r="B17695" s="61" t="s">
        <v>391</v>
      </c>
      <c r="C17695">
        <v>1941</v>
      </c>
      <c r="D17695" s="61" t="s">
        <v>1825</v>
      </c>
    </row>
    <row r="17696" spans="1:4" hidden="1" x14ac:dyDescent="0.25">
      <c r="A17696" s="61" t="s">
        <v>390</v>
      </c>
      <c r="B17696" s="61" t="s">
        <v>391</v>
      </c>
      <c r="C17696">
        <v>1942</v>
      </c>
      <c r="D17696" s="61" t="s">
        <v>1484</v>
      </c>
    </row>
    <row r="17697" spans="1:4" hidden="1" x14ac:dyDescent="0.25">
      <c r="A17697" s="61" t="s">
        <v>390</v>
      </c>
      <c r="B17697" s="61" t="s">
        <v>391</v>
      </c>
      <c r="C17697">
        <v>1943</v>
      </c>
      <c r="D17697" s="61" t="s">
        <v>1484</v>
      </c>
    </row>
    <row r="17698" spans="1:4" hidden="1" x14ac:dyDescent="0.25">
      <c r="A17698" s="61" t="s">
        <v>390</v>
      </c>
      <c r="B17698" s="61" t="s">
        <v>391</v>
      </c>
      <c r="C17698">
        <v>1944</v>
      </c>
      <c r="D17698" s="61" t="s">
        <v>1484</v>
      </c>
    </row>
    <row r="17699" spans="1:4" hidden="1" x14ac:dyDescent="0.25">
      <c r="A17699" s="61" t="s">
        <v>390</v>
      </c>
      <c r="B17699" s="61" t="s">
        <v>391</v>
      </c>
      <c r="C17699">
        <v>1945</v>
      </c>
      <c r="D17699" s="61" t="s">
        <v>2413</v>
      </c>
    </row>
    <row r="17700" spans="1:4" hidden="1" x14ac:dyDescent="0.25">
      <c r="A17700" s="61" t="s">
        <v>390</v>
      </c>
      <c r="B17700" s="61" t="s">
        <v>391</v>
      </c>
      <c r="C17700">
        <v>1946</v>
      </c>
      <c r="D17700" s="61" t="s">
        <v>2543</v>
      </c>
    </row>
    <row r="17701" spans="1:4" hidden="1" x14ac:dyDescent="0.25">
      <c r="A17701" s="61" t="s">
        <v>390</v>
      </c>
      <c r="B17701" s="61" t="s">
        <v>391</v>
      </c>
      <c r="C17701">
        <v>1947</v>
      </c>
      <c r="D17701" s="61" t="s">
        <v>2518</v>
      </c>
    </row>
    <row r="17702" spans="1:4" hidden="1" x14ac:dyDescent="0.25">
      <c r="A17702" s="61" t="s">
        <v>390</v>
      </c>
      <c r="B17702" s="61" t="s">
        <v>391</v>
      </c>
      <c r="C17702">
        <v>1948</v>
      </c>
      <c r="D17702" s="61" t="s">
        <v>2518</v>
      </c>
    </row>
    <row r="17703" spans="1:4" hidden="1" x14ac:dyDescent="0.25">
      <c r="A17703" s="61" t="s">
        <v>390</v>
      </c>
      <c r="B17703" s="61" t="s">
        <v>391</v>
      </c>
      <c r="C17703">
        <v>1949</v>
      </c>
      <c r="D17703" s="61" t="s">
        <v>2518</v>
      </c>
    </row>
    <row r="17704" spans="1:4" hidden="1" x14ac:dyDescent="0.25">
      <c r="A17704" s="61" t="s">
        <v>390</v>
      </c>
      <c r="B17704" s="61" t="s">
        <v>391</v>
      </c>
      <c r="C17704">
        <v>1950</v>
      </c>
      <c r="D17704" s="61" t="s">
        <v>2518</v>
      </c>
    </row>
    <row r="17705" spans="1:4" hidden="1" x14ac:dyDescent="0.25">
      <c r="A17705" s="61" t="s">
        <v>390</v>
      </c>
      <c r="B17705" s="61" t="s">
        <v>391</v>
      </c>
      <c r="C17705">
        <v>1951</v>
      </c>
      <c r="D17705" s="61" t="s">
        <v>2518</v>
      </c>
    </row>
    <row r="17706" spans="1:4" hidden="1" x14ac:dyDescent="0.25">
      <c r="A17706" s="61" t="s">
        <v>390</v>
      </c>
      <c r="B17706" s="61" t="s">
        <v>391</v>
      </c>
      <c r="C17706">
        <v>1952</v>
      </c>
      <c r="D17706" s="61" t="s">
        <v>2518</v>
      </c>
    </row>
    <row r="17707" spans="1:4" hidden="1" x14ac:dyDescent="0.25">
      <c r="A17707" s="61" t="s">
        <v>390</v>
      </c>
      <c r="B17707" s="61" t="s">
        <v>391</v>
      </c>
      <c r="C17707">
        <v>1953</v>
      </c>
      <c r="D17707" s="61" t="s">
        <v>2518</v>
      </c>
    </row>
    <row r="17708" spans="1:4" hidden="1" x14ac:dyDescent="0.25">
      <c r="A17708" s="61" t="s">
        <v>390</v>
      </c>
      <c r="B17708" s="61" t="s">
        <v>391</v>
      </c>
      <c r="C17708">
        <v>1954</v>
      </c>
      <c r="D17708" s="61" t="s">
        <v>2513</v>
      </c>
    </row>
    <row r="17709" spans="1:4" hidden="1" x14ac:dyDescent="0.25">
      <c r="A17709" s="61" t="s">
        <v>390</v>
      </c>
      <c r="B17709" s="61" t="s">
        <v>391</v>
      </c>
      <c r="C17709">
        <v>1955</v>
      </c>
      <c r="D17709" s="61" t="s">
        <v>2277</v>
      </c>
    </row>
    <row r="17710" spans="1:4" hidden="1" x14ac:dyDescent="0.25">
      <c r="A17710" s="61" t="s">
        <v>390</v>
      </c>
      <c r="B17710" s="61" t="s">
        <v>391</v>
      </c>
      <c r="C17710">
        <v>1956</v>
      </c>
      <c r="D17710" s="61" t="s">
        <v>2279</v>
      </c>
    </row>
    <row r="17711" spans="1:4" hidden="1" x14ac:dyDescent="0.25">
      <c r="A17711" s="61" t="s">
        <v>390</v>
      </c>
      <c r="B17711" s="61" t="s">
        <v>391</v>
      </c>
      <c r="C17711">
        <v>1957</v>
      </c>
      <c r="D17711" s="61" t="s">
        <v>2080</v>
      </c>
    </row>
    <row r="17712" spans="1:4" hidden="1" x14ac:dyDescent="0.25">
      <c r="A17712" s="61" t="s">
        <v>390</v>
      </c>
      <c r="B17712" s="61" t="s">
        <v>391</v>
      </c>
      <c r="C17712">
        <v>1958</v>
      </c>
      <c r="D17712" s="61" t="s">
        <v>2364</v>
      </c>
    </row>
    <row r="17713" spans="1:4" hidden="1" x14ac:dyDescent="0.25">
      <c r="A17713" s="61" t="s">
        <v>390</v>
      </c>
      <c r="B17713" s="61" t="s">
        <v>391</v>
      </c>
      <c r="C17713">
        <v>1959</v>
      </c>
      <c r="D17713" s="61" t="s">
        <v>2364</v>
      </c>
    </row>
    <row r="17714" spans="1:4" hidden="1" x14ac:dyDescent="0.25">
      <c r="A17714" s="61" t="s">
        <v>390</v>
      </c>
      <c r="B17714" s="61" t="s">
        <v>391</v>
      </c>
      <c r="C17714">
        <v>1960</v>
      </c>
      <c r="D17714" s="61" t="s">
        <v>2548</v>
      </c>
    </row>
    <row r="17715" spans="1:4" hidden="1" x14ac:dyDescent="0.25">
      <c r="A17715" s="61" t="s">
        <v>390</v>
      </c>
      <c r="B17715" s="61" t="s">
        <v>391</v>
      </c>
      <c r="C17715">
        <v>1961</v>
      </c>
      <c r="D17715" s="61" t="s">
        <v>2548</v>
      </c>
    </row>
    <row r="17716" spans="1:4" hidden="1" x14ac:dyDescent="0.25">
      <c r="A17716" s="61" t="s">
        <v>390</v>
      </c>
      <c r="B17716" s="61" t="s">
        <v>391</v>
      </c>
      <c r="C17716">
        <v>1962</v>
      </c>
      <c r="D17716" s="61" t="s">
        <v>2548</v>
      </c>
    </row>
    <row r="17717" spans="1:4" hidden="1" x14ac:dyDescent="0.25">
      <c r="A17717" s="61" t="s">
        <v>390</v>
      </c>
      <c r="B17717" s="61" t="s">
        <v>391</v>
      </c>
      <c r="C17717">
        <v>1963</v>
      </c>
      <c r="D17717" s="61" t="s">
        <v>2548</v>
      </c>
    </row>
    <row r="17718" spans="1:4" hidden="1" x14ac:dyDescent="0.25">
      <c r="A17718" s="61" t="s">
        <v>390</v>
      </c>
      <c r="B17718" s="61" t="s">
        <v>391</v>
      </c>
      <c r="C17718">
        <v>1964</v>
      </c>
      <c r="D17718" s="61" t="s">
        <v>2548</v>
      </c>
    </row>
    <row r="17719" spans="1:4" hidden="1" x14ac:dyDescent="0.25">
      <c r="A17719" s="61" t="s">
        <v>390</v>
      </c>
      <c r="B17719" s="61" t="s">
        <v>391</v>
      </c>
      <c r="C17719">
        <v>1965</v>
      </c>
      <c r="D17719" s="61" t="s">
        <v>2548</v>
      </c>
    </row>
    <row r="17720" spans="1:4" hidden="1" x14ac:dyDescent="0.25">
      <c r="A17720" s="61" t="s">
        <v>390</v>
      </c>
      <c r="B17720" s="61" t="s">
        <v>391</v>
      </c>
      <c r="C17720">
        <v>1966</v>
      </c>
      <c r="D17720" s="61" t="s">
        <v>2548</v>
      </c>
    </row>
    <row r="17721" spans="1:4" hidden="1" x14ac:dyDescent="0.25">
      <c r="A17721" s="61" t="s">
        <v>390</v>
      </c>
      <c r="B17721" s="61" t="s">
        <v>391</v>
      </c>
      <c r="C17721">
        <v>1967</v>
      </c>
      <c r="D17721" s="61" t="s">
        <v>2548</v>
      </c>
    </row>
    <row r="17722" spans="1:4" hidden="1" x14ac:dyDescent="0.25">
      <c r="A17722" s="61" t="s">
        <v>390</v>
      </c>
      <c r="B17722" s="61" t="s">
        <v>391</v>
      </c>
      <c r="C17722">
        <v>1968</v>
      </c>
      <c r="D17722" s="61" t="s">
        <v>2358</v>
      </c>
    </row>
    <row r="17723" spans="1:4" hidden="1" x14ac:dyDescent="0.25">
      <c r="A17723" s="61" t="s">
        <v>390</v>
      </c>
      <c r="B17723" s="61" t="s">
        <v>391</v>
      </c>
      <c r="C17723">
        <v>1969</v>
      </c>
      <c r="D17723" s="61" t="s">
        <v>2358</v>
      </c>
    </row>
    <row r="17724" spans="1:4" hidden="1" x14ac:dyDescent="0.25">
      <c r="A17724" s="61" t="s">
        <v>390</v>
      </c>
      <c r="B17724" s="61" t="s">
        <v>391</v>
      </c>
      <c r="C17724">
        <v>1970</v>
      </c>
      <c r="D17724" s="61" t="s">
        <v>2907</v>
      </c>
    </row>
    <row r="17725" spans="1:4" hidden="1" x14ac:dyDescent="0.25">
      <c r="A17725" s="61" t="s">
        <v>390</v>
      </c>
      <c r="B17725" s="61" t="s">
        <v>391</v>
      </c>
      <c r="C17725">
        <v>1971</v>
      </c>
      <c r="D17725" s="61" t="s">
        <v>2907</v>
      </c>
    </row>
    <row r="17726" spans="1:4" hidden="1" x14ac:dyDescent="0.25">
      <c r="A17726" s="61" t="s">
        <v>390</v>
      </c>
      <c r="B17726" s="61" t="s">
        <v>391</v>
      </c>
      <c r="C17726">
        <v>1972</v>
      </c>
      <c r="D17726" s="61" t="s">
        <v>2593</v>
      </c>
    </row>
    <row r="17727" spans="1:4" hidden="1" x14ac:dyDescent="0.25">
      <c r="A17727" s="61" t="s">
        <v>390</v>
      </c>
      <c r="B17727" s="61" t="s">
        <v>391</v>
      </c>
      <c r="C17727">
        <v>1973</v>
      </c>
      <c r="D17727" s="61" t="s">
        <v>2593</v>
      </c>
    </row>
    <row r="17728" spans="1:4" hidden="1" x14ac:dyDescent="0.25">
      <c r="A17728" s="61" t="s">
        <v>390</v>
      </c>
      <c r="B17728" s="61" t="s">
        <v>391</v>
      </c>
      <c r="C17728">
        <v>1974</v>
      </c>
      <c r="D17728" s="61" t="s">
        <v>2593</v>
      </c>
    </row>
    <row r="17729" spans="1:4" hidden="1" x14ac:dyDescent="0.25">
      <c r="A17729" s="61" t="s">
        <v>390</v>
      </c>
      <c r="B17729" s="61" t="s">
        <v>391</v>
      </c>
      <c r="C17729">
        <v>1975</v>
      </c>
      <c r="D17729" s="61" t="s">
        <v>2593</v>
      </c>
    </row>
    <row r="17730" spans="1:4" hidden="1" x14ac:dyDescent="0.25">
      <c r="A17730" s="61" t="s">
        <v>390</v>
      </c>
      <c r="B17730" s="61" t="s">
        <v>391</v>
      </c>
      <c r="C17730">
        <v>1976</v>
      </c>
      <c r="D17730" s="61" t="s">
        <v>2593</v>
      </c>
    </row>
    <row r="17731" spans="1:4" hidden="1" x14ac:dyDescent="0.25">
      <c r="A17731" s="61" t="s">
        <v>390</v>
      </c>
      <c r="B17731" s="61" t="s">
        <v>391</v>
      </c>
      <c r="C17731">
        <v>1977</v>
      </c>
      <c r="D17731" s="61" t="s">
        <v>2593</v>
      </c>
    </row>
    <row r="17732" spans="1:4" hidden="1" x14ac:dyDescent="0.25">
      <c r="A17732" s="61" t="s">
        <v>390</v>
      </c>
      <c r="B17732" s="61" t="s">
        <v>391</v>
      </c>
      <c r="C17732">
        <v>1978</v>
      </c>
      <c r="D17732" s="61" t="s">
        <v>2593</v>
      </c>
    </row>
    <row r="17733" spans="1:4" hidden="1" x14ac:dyDescent="0.25">
      <c r="A17733" s="61" t="s">
        <v>390</v>
      </c>
      <c r="B17733" s="61" t="s">
        <v>391</v>
      </c>
      <c r="C17733">
        <v>1979</v>
      </c>
      <c r="D17733" s="61" t="s">
        <v>2593</v>
      </c>
    </row>
    <row r="17734" spans="1:4" hidden="1" x14ac:dyDescent="0.25">
      <c r="A17734" s="61" t="s">
        <v>390</v>
      </c>
      <c r="B17734" s="61" t="s">
        <v>391</v>
      </c>
      <c r="C17734">
        <v>1980</v>
      </c>
      <c r="D17734" s="61" t="s">
        <v>2593</v>
      </c>
    </row>
    <row r="17735" spans="1:4" hidden="1" x14ac:dyDescent="0.25">
      <c r="A17735" s="61" t="s">
        <v>390</v>
      </c>
      <c r="B17735" s="61" t="s">
        <v>391</v>
      </c>
      <c r="C17735">
        <v>1981</v>
      </c>
      <c r="D17735" s="61" t="s">
        <v>2906</v>
      </c>
    </row>
    <row r="17736" spans="1:4" hidden="1" x14ac:dyDescent="0.25">
      <c r="A17736" s="61" t="s">
        <v>390</v>
      </c>
      <c r="B17736" s="61" t="s">
        <v>391</v>
      </c>
      <c r="C17736">
        <v>1982</v>
      </c>
      <c r="D17736" s="61" t="s">
        <v>2958</v>
      </c>
    </row>
    <row r="17737" spans="1:4" hidden="1" x14ac:dyDescent="0.25">
      <c r="A17737" s="61" t="s">
        <v>390</v>
      </c>
      <c r="B17737" s="61" t="s">
        <v>391</v>
      </c>
      <c r="C17737">
        <v>1983</v>
      </c>
      <c r="D17737" s="61" t="s">
        <v>1861</v>
      </c>
    </row>
    <row r="17738" spans="1:4" hidden="1" x14ac:dyDescent="0.25">
      <c r="A17738" s="61" t="s">
        <v>390</v>
      </c>
      <c r="B17738" s="61" t="s">
        <v>391</v>
      </c>
      <c r="C17738">
        <v>1984</v>
      </c>
      <c r="D17738" s="61" t="s">
        <v>1719</v>
      </c>
    </row>
    <row r="17739" spans="1:4" hidden="1" x14ac:dyDescent="0.25">
      <c r="A17739" s="61" t="s">
        <v>390</v>
      </c>
      <c r="B17739" s="61" t="s">
        <v>391</v>
      </c>
      <c r="C17739">
        <v>1985</v>
      </c>
      <c r="D17739" s="61" t="s">
        <v>2316</v>
      </c>
    </row>
    <row r="17740" spans="1:4" hidden="1" x14ac:dyDescent="0.25">
      <c r="A17740" s="61" t="s">
        <v>390</v>
      </c>
      <c r="B17740" s="61" t="s">
        <v>391</v>
      </c>
      <c r="C17740">
        <v>1986</v>
      </c>
      <c r="D17740" s="61" t="s">
        <v>1717</v>
      </c>
    </row>
    <row r="17741" spans="1:4" hidden="1" x14ac:dyDescent="0.25">
      <c r="A17741" s="61" t="s">
        <v>390</v>
      </c>
      <c r="B17741" s="61" t="s">
        <v>391</v>
      </c>
      <c r="C17741">
        <v>1987</v>
      </c>
      <c r="D17741" s="61" t="s">
        <v>1703</v>
      </c>
    </row>
    <row r="17742" spans="1:4" hidden="1" x14ac:dyDescent="0.25">
      <c r="A17742" s="61" t="s">
        <v>390</v>
      </c>
      <c r="B17742" s="61" t="s">
        <v>391</v>
      </c>
      <c r="C17742">
        <v>1988</v>
      </c>
      <c r="D17742" s="61" t="s">
        <v>2313</v>
      </c>
    </row>
    <row r="17743" spans="1:4" hidden="1" x14ac:dyDescent="0.25">
      <c r="A17743" s="61" t="s">
        <v>390</v>
      </c>
      <c r="B17743" s="61" t="s">
        <v>391</v>
      </c>
      <c r="C17743">
        <v>1989</v>
      </c>
      <c r="D17743" s="61" t="s">
        <v>2155</v>
      </c>
    </row>
    <row r="17744" spans="1:4" hidden="1" x14ac:dyDescent="0.25">
      <c r="A17744" s="61" t="s">
        <v>390</v>
      </c>
      <c r="B17744" s="61" t="s">
        <v>391</v>
      </c>
      <c r="C17744">
        <v>1990</v>
      </c>
      <c r="D17744" s="61" t="s">
        <v>2155</v>
      </c>
    </row>
    <row r="17745" spans="1:4" hidden="1" x14ac:dyDescent="0.25">
      <c r="A17745" s="61" t="s">
        <v>390</v>
      </c>
      <c r="B17745" s="61" t="s">
        <v>391</v>
      </c>
      <c r="C17745">
        <v>1991</v>
      </c>
      <c r="D17745" s="61" t="s">
        <v>536</v>
      </c>
    </row>
    <row r="17746" spans="1:4" hidden="1" x14ac:dyDescent="0.25">
      <c r="A17746" s="61" t="s">
        <v>390</v>
      </c>
      <c r="B17746" s="61" t="s">
        <v>391</v>
      </c>
      <c r="C17746">
        <v>1992</v>
      </c>
      <c r="D17746" s="61" t="s">
        <v>536</v>
      </c>
    </row>
    <row r="17747" spans="1:4" hidden="1" x14ac:dyDescent="0.25">
      <c r="A17747" s="61" t="s">
        <v>390</v>
      </c>
      <c r="B17747" s="61" t="s">
        <v>391</v>
      </c>
      <c r="C17747">
        <v>1993</v>
      </c>
      <c r="D17747" s="61" t="s">
        <v>536</v>
      </c>
    </row>
    <row r="17748" spans="1:4" hidden="1" x14ac:dyDescent="0.25">
      <c r="A17748" s="61" t="s">
        <v>390</v>
      </c>
      <c r="B17748" s="61" t="s">
        <v>391</v>
      </c>
      <c r="C17748">
        <v>1994</v>
      </c>
      <c r="D17748" s="61" t="s">
        <v>536</v>
      </c>
    </row>
    <row r="17749" spans="1:4" hidden="1" x14ac:dyDescent="0.25">
      <c r="A17749" s="61" t="s">
        <v>390</v>
      </c>
      <c r="B17749" s="61" t="s">
        <v>391</v>
      </c>
      <c r="C17749">
        <v>1995</v>
      </c>
      <c r="D17749" s="61" t="s">
        <v>2959</v>
      </c>
    </row>
    <row r="17750" spans="1:4" hidden="1" x14ac:dyDescent="0.25">
      <c r="A17750" s="61" t="s">
        <v>390</v>
      </c>
      <c r="B17750" s="61" t="s">
        <v>391</v>
      </c>
      <c r="C17750">
        <v>1996</v>
      </c>
      <c r="D17750" s="61" t="s">
        <v>2959</v>
      </c>
    </row>
    <row r="17751" spans="1:4" hidden="1" x14ac:dyDescent="0.25">
      <c r="A17751" s="61" t="s">
        <v>390</v>
      </c>
      <c r="B17751" s="61" t="s">
        <v>391</v>
      </c>
      <c r="C17751">
        <v>1997</v>
      </c>
      <c r="D17751" s="61" t="s">
        <v>2959</v>
      </c>
    </row>
    <row r="17752" spans="1:4" hidden="1" x14ac:dyDescent="0.25">
      <c r="A17752" s="61" t="s">
        <v>390</v>
      </c>
      <c r="B17752" s="61" t="s">
        <v>391</v>
      </c>
      <c r="C17752">
        <v>1998</v>
      </c>
      <c r="D17752" s="61" t="s">
        <v>2959</v>
      </c>
    </row>
    <row r="17753" spans="1:4" hidden="1" x14ac:dyDescent="0.25">
      <c r="A17753" s="61" t="s">
        <v>390</v>
      </c>
      <c r="B17753" s="61" t="s">
        <v>391</v>
      </c>
      <c r="C17753">
        <v>1999</v>
      </c>
      <c r="D17753" s="61" t="s">
        <v>2959</v>
      </c>
    </row>
    <row r="17754" spans="1:4" hidden="1" x14ac:dyDescent="0.25">
      <c r="A17754" s="61" t="s">
        <v>390</v>
      </c>
      <c r="B17754" s="61" t="s">
        <v>391</v>
      </c>
      <c r="C17754">
        <v>2000</v>
      </c>
      <c r="D17754" s="61" t="s">
        <v>2637</v>
      </c>
    </row>
    <row r="17755" spans="1:4" hidden="1" x14ac:dyDescent="0.25">
      <c r="A17755" s="61" t="s">
        <v>390</v>
      </c>
      <c r="B17755" s="61" t="s">
        <v>391</v>
      </c>
      <c r="C17755">
        <v>2001</v>
      </c>
      <c r="D17755" s="61" t="s">
        <v>2637</v>
      </c>
    </row>
    <row r="17756" spans="1:4" hidden="1" x14ac:dyDescent="0.25">
      <c r="A17756" s="61" t="s">
        <v>390</v>
      </c>
      <c r="B17756" s="61" t="s">
        <v>391</v>
      </c>
      <c r="C17756">
        <v>2002</v>
      </c>
      <c r="D17756" s="61" t="s">
        <v>1945</v>
      </c>
    </row>
    <row r="17757" spans="1:4" hidden="1" x14ac:dyDescent="0.25">
      <c r="A17757" s="61" t="s">
        <v>390</v>
      </c>
      <c r="B17757" s="61" t="s">
        <v>391</v>
      </c>
      <c r="C17757">
        <v>2003</v>
      </c>
      <c r="D17757" s="61" t="s">
        <v>2251</v>
      </c>
    </row>
    <row r="17758" spans="1:4" hidden="1" x14ac:dyDescent="0.25">
      <c r="A17758" s="61" t="s">
        <v>390</v>
      </c>
      <c r="B17758" s="61" t="s">
        <v>391</v>
      </c>
      <c r="C17758">
        <v>2004</v>
      </c>
      <c r="D17758" s="61" t="s">
        <v>1697</v>
      </c>
    </row>
    <row r="17759" spans="1:4" hidden="1" x14ac:dyDescent="0.25">
      <c r="A17759" s="61" t="s">
        <v>390</v>
      </c>
      <c r="B17759" s="61" t="s">
        <v>391</v>
      </c>
      <c r="C17759">
        <v>2005</v>
      </c>
      <c r="D17759" s="61" t="s">
        <v>2960</v>
      </c>
    </row>
    <row r="17760" spans="1:4" hidden="1" x14ac:dyDescent="0.25">
      <c r="A17760" s="61" t="s">
        <v>390</v>
      </c>
      <c r="B17760" s="61" t="s">
        <v>391</v>
      </c>
      <c r="C17760">
        <v>2006</v>
      </c>
      <c r="D17760" s="61" t="s">
        <v>2960</v>
      </c>
    </row>
    <row r="17761" spans="1:4" hidden="1" x14ac:dyDescent="0.25">
      <c r="A17761" s="61" t="s">
        <v>390</v>
      </c>
      <c r="B17761" s="61" t="s">
        <v>391</v>
      </c>
      <c r="C17761">
        <v>2007</v>
      </c>
      <c r="D17761" s="61" t="s">
        <v>2960</v>
      </c>
    </row>
    <row r="17762" spans="1:4" hidden="1" x14ac:dyDescent="0.25">
      <c r="A17762" s="61" t="s">
        <v>390</v>
      </c>
      <c r="B17762" s="61" t="s">
        <v>391</v>
      </c>
      <c r="C17762">
        <v>2008</v>
      </c>
      <c r="D17762" s="61" t="s">
        <v>2960</v>
      </c>
    </row>
    <row r="17763" spans="1:4" hidden="1" x14ac:dyDescent="0.25">
      <c r="A17763" s="61" t="s">
        <v>390</v>
      </c>
      <c r="B17763" s="61" t="s">
        <v>391</v>
      </c>
      <c r="C17763">
        <v>2009</v>
      </c>
      <c r="D17763" s="61" t="s">
        <v>1956</v>
      </c>
    </row>
    <row r="17764" spans="1:4" hidden="1" x14ac:dyDescent="0.25">
      <c r="A17764" s="61" t="s">
        <v>390</v>
      </c>
      <c r="B17764" s="61" t="s">
        <v>391</v>
      </c>
      <c r="C17764">
        <v>2010</v>
      </c>
      <c r="D17764" s="61" t="s">
        <v>2426</v>
      </c>
    </row>
    <row r="17765" spans="1:4" hidden="1" x14ac:dyDescent="0.25">
      <c r="A17765" s="61" t="s">
        <v>390</v>
      </c>
      <c r="B17765" s="61" t="s">
        <v>391</v>
      </c>
      <c r="C17765">
        <v>2011</v>
      </c>
      <c r="D17765" s="61" t="s">
        <v>2253</v>
      </c>
    </row>
    <row r="17766" spans="1:4" hidden="1" x14ac:dyDescent="0.25">
      <c r="A17766" s="61" t="s">
        <v>390</v>
      </c>
      <c r="B17766" s="61" t="s">
        <v>391</v>
      </c>
      <c r="C17766">
        <v>2012</v>
      </c>
      <c r="D17766" s="61" t="s">
        <v>2253</v>
      </c>
    </row>
    <row r="17767" spans="1:4" hidden="1" x14ac:dyDescent="0.25">
      <c r="A17767" s="61" t="s">
        <v>390</v>
      </c>
      <c r="B17767" s="61" t="s">
        <v>391</v>
      </c>
      <c r="C17767">
        <v>2013</v>
      </c>
      <c r="D17767" s="61" t="s">
        <v>2252</v>
      </c>
    </row>
    <row r="17768" spans="1:4" hidden="1" x14ac:dyDescent="0.25">
      <c r="A17768" s="61" t="s">
        <v>390</v>
      </c>
      <c r="B17768" s="61" t="s">
        <v>391</v>
      </c>
      <c r="C17768">
        <v>2014</v>
      </c>
      <c r="D17768" s="61" t="s">
        <v>2252</v>
      </c>
    </row>
    <row r="17769" spans="1:4" hidden="1" x14ac:dyDescent="0.25">
      <c r="A17769" s="61" t="s">
        <v>390</v>
      </c>
      <c r="B17769" s="61" t="s">
        <v>391</v>
      </c>
      <c r="C17769">
        <v>2015</v>
      </c>
      <c r="D17769" s="61" t="s">
        <v>2252</v>
      </c>
    </row>
    <row r="17770" spans="1:4" hidden="1" x14ac:dyDescent="0.25">
      <c r="A17770" s="61" t="s">
        <v>390</v>
      </c>
      <c r="B17770" s="61" t="s">
        <v>391</v>
      </c>
      <c r="C17770">
        <v>2016</v>
      </c>
      <c r="D17770" s="61" t="s">
        <v>2252</v>
      </c>
    </row>
    <row r="17771" spans="1:4" hidden="1" x14ac:dyDescent="0.25">
      <c r="A17771" s="61" t="s">
        <v>390</v>
      </c>
      <c r="B17771" s="61" t="s">
        <v>391</v>
      </c>
      <c r="C17771">
        <v>2017</v>
      </c>
      <c r="D17771" s="61" t="s">
        <v>1719</v>
      </c>
    </row>
    <row r="17772" spans="1:4" hidden="1" x14ac:dyDescent="0.25">
      <c r="A17772" s="61" t="s">
        <v>390</v>
      </c>
      <c r="B17772" s="61" t="s">
        <v>391</v>
      </c>
      <c r="C17772">
        <v>2018</v>
      </c>
      <c r="D17772" s="61" t="s">
        <v>2262</v>
      </c>
    </row>
    <row r="17773" spans="1:4" hidden="1" x14ac:dyDescent="0.25">
      <c r="A17773" s="61" t="s">
        <v>390</v>
      </c>
      <c r="B17773" s="61" t="s">
        <v>391</v>
      </c>
      <c r="C17773">
        <v>2019</v>
      </c>
      <c r="D17773" s="61" t="s">
        <v>2262</v>
      </c>
    </row>
    <row r="17774" spans="1:4" hidden="1" x14ac:dyDescent="0.25">
      <c r="A17774" s="61" t="s">
        <v>390</v>
      </c>
      <c r="B17774" s="61" t="s">
        <v>391</v>
      </c>
      <c r="C17774">
        <v>2020</v>
      </c>
      <c r="D17774" s="61" t="s">
        <v>2365</v>
      </c>
    </row>
    <row r="17775" spans="1:4" hidden="1" x14ac:dyDescent="0.25">
      <c r="A17775" s="61" t="s">
        <v>390</v>
      </c>
      <c r="B17775" s="61" t="s">
        <v>391</v>
      </c>
      <c r="C17775">
        <v>2021</v>
      </c>
      <c r="D17775" s="61" t="s">
        <v>2944</v>
      </c>
    </row>
    <row r="17776" spans="1:4" hidden="1" x14ac:dyDescent="0.25">
      <c r="A17776" s="61" t="s">
        <v>390</v>
      </c>
      <c r="B17776" s="61" t="s">
        <v>391</v>
      </c>
      <c r="C17776">
        <v>2022</v>
      </c>
      <c r="D17776" s="61" t="s">
        <v>2406</v>
      </c>
    </row>
    <row r="17777" spans="1:4" x14ac:dyDescent="0.25">
      <c r="A17777" s="61" t="s">
        <v>390</v>
      </c>
      <c r="B17777" s="61" t="s">
        <v>391</v>
      </c>
      <c r="C17777">
        <v>2023</v>
      </c>
      <c r="D17777" s="61">
        <v>0.69099999999999995</v>
      </c>
    </row>
    <row r="17778" spans="1:4" hidden="1" x14ac:dyDescent="0.25">
      <c r="A17778" s="61" t="s">
        <v>369</v>
      </c>
      <c r="B17778" s="61" t="s">
        <v>370</v>
      </c>
      <c r="C17778">
        <v>1900</v>
      </c>
      <c r="D17778" s="61" t="s">
        <v>2646</v>
      </c>
    </row>
    <row r="17779" spans="1:4" hidden="1" x14ac:dyDescent="0.25">
      <c r="A17779" s="61" t="s">
        <v>369</v>
      </c>
      <c r="B17779" s="61" t="s">
        <v>370</v>
      </c>
      <c r="C17779">
        <v>1901</v>
      </c>
      <c r="D17779" s="61" t="s">
        <v>2646</v>
      </c>
    </row>
    <row r="17780" spans="1:4" hidden="1" x14ac:dyDescent="0.25">
      <c r="A17780" s="61" t="s">
        <v>369</v>
      </c>
      <c r="B17780" s="61" t="s">
        <v>370</v>
      </c>
      <c r="C17780">
        <v>1902</v>
      </c>
      <c r="D17780" s="61" t="s">
        <v>2646</v>
      </c>
    </row>
    <row r="17781" spans="1:4" hidden="1" x14ac:dyDescent="0.25">
      <c r="A17781" s="61" t="s">
        <v>369</v>
      </c>
      <c r="B17781" s="61" t="s">
        <v>370</v>
      </c>
      <c r="C17781">
        <v>1903</v>
      </c>
      <c r="D17781" s="61" t="s">
        <v>2646</v>
      </c>
    </row>
    <row r="17782" spans="1:4" hidden="1" x14ac:dyDescent="0.25">
      <c r="A17782" s="61" t="s">
        <v>369</v>
      </c>
      <c r="B17782" s="61" t="s">
        <v>370</v>
      </c>
      <c r="C17782">
        <v>1904</v>
      </c>
      <c r="D17782" s="61" t="s">
        <v>2646</v>
      </c>
    </row>
    <row r="17783" spans="1:4" hidden="1" x14ac:dyDescent="0.25">
      <c r="A17783" s="61" t="s">
        <v>369</v>
      </c>
      <c r="B17783" s="61" t="s">
        <v>370</v>
      </c>
      <c r="C17783">
        <v>1905</v>
      </c>
      <c r="D17783" s="61" t="s">
        <v>2646</v>
      </c>
    </row>
    <row r="17784" spans="1:4" hidden="1" x14ac:dyDescent="0.25">
      <c r="A17784" s="61" t="s">
        <v>369</v>
      </c>
      <c r="B17784" s="61" t="s">
        <v>370</v>
      </c>
      <c r="C17784">
        <v>1906</v>
      </c>
      <c r="D17784" s="61" t="s">
        <v>2646</v>
      </c>
    </row>
    <row r="17785" spans="1:4" hidden="1" x14ac:dyDescent="0.25">
      <c r="A17785" s="61" t="s">
        <v>369</v>
      </c>
      <c r="B17785" s="61" t="s">
        <v>370</v>
      </c>
      <c r="C17785">
        <v>1907</v>
      </c>
      <c r="D17785" s="61" t="s">
        <v>2646</v>
      </c>
    </row>
    <row r="17786" spans="1:4" hidden="1" x14ac:dyDescent="0.25">
      <c r="A17786" s="61" t="s">
        <v>369</v>
      </c>
      <c r="B17786" s="61" t="s">
        <v>370</v>
      </c>
      <c r="C17786">
        <v>1908</v>
      </c>
      <c r="D17786" s="61" t="s">
        <v>2646</v>
      </c>
    </row>
    <row r="17787" spans="1:4" hidden="1" x14ac:dyDescent="0.25">
      <c r="A17787" s="61" t="s">
        <v>369</v>
      </c>
      <c r="B17787" s="61" t="s">
        <v>370</v>
      </c>
      <c r="C17787">
        <v>1909</v>
      </c>
      <c r="D17787" s="61" t="s">
        <v>2646</v>
      </c>
    </row>
    <row r="17788" spans="1:4" hidden="1" x14ac:dyDescent="0.25">
      <c r="A17788" s="61" t="s">
        <v>369</v>
      </c>
      <c r="B17788" s="61" t="s">
        <v>370</v>
      </c>
      <c r="C17788">
        <v>1910</v>
      </c>
      <c r="D17788" s="61" t="s">
        <v>2646</v>
      </c>
    </row>
    <row r="17789" spans="1:4" hidden="1" x14ac:dyDescent="0.25">
      <c r="A17789" s="61" t="s">
        <v>369</v>
      </c>
      <c r="B17789" s="61" t="s">
        <v>370</v>
      </c>
      <c r="C17789">
        <v>1911</v>
      </c>
      <c r="D17789" s="61" t="s">
        <v>2646</v>
      </c>
    </row>
    <row r="17790" spans="1:4" hidden="1" x14ac:dyDescent="0.25">
      <c r="A17790" s="61" t="s">
        <v>369</v>
      </c>
      <c r="B17790" s="61" t="s">
        <v>370</v>
      </c>
      <c r="C17790">
        <v>1912</v>
      </c>
      <c r="D17790" s="61" t="s">
        <v>2646</v>
      </c>
    </row>
    <row r="17791" spans="1:4" hidden="1" x14ac:dyDescent="0.25">
      <c r="A17791" s="61" t="s">
        <v>369</v>
      </c>
      <c r="B17791" s="61" t="s">
        <v>370</v>
      </c>
      <c r="C17791">
        <v>1913</v>
      </c>
      <c r="D17791" s="61" t="s">
        <v>2646</v>
      </c>
    </row>
    <row r="17792" spans="1:4" hidden="1" x14ac:dyDescent="0.25">
      <c r="A17792" s="61" t="s">
        <v>369</v>
      </c>
      <c r="B17792" s="61" t="s">
        <v>370</v>
      </c>
      <c r="C17792">
        <v>1914</v>
      </c>
      <c r="D17792" s="61" t="s">
        <v>2646</v>
      </c>
    </row>
    <row r="17793" spans="1:4" hidden="1" x14ac:dyDescent="0.25">
      <c r="A17793" s="61" t="s">
        <v>369</v>
      </c>
      <c r="B17793" s="61" t="s">
        <v>370</v>
      </c>
      <c r="C17793">
        <v>1915</v>
      </c>
      <c r="D17793" s="61" t="s">
        <v>2646</v>
      </c>
    </row>
    <row r="17794" spans="1:4" hidden="1" x14ac:dyDescent="0.25">
      <c r="A17794" s="61" t="s">
        <v>369</v>
      </c>
      <c r="B17794" s="61" t="s">
        <v>370</v>
      </c>
      <c r="C17794">
        <v>1916</v>
      </c>
      <c r="D17794" s="61" t="s">
        <v>2646</v>
      </c>
    </row>
    <row r="17795" spans="1:4" hidden="1" x14ac:dyDescent="0.25">
      <c r="A17795" s="61" t="s">
        <v>369</v>
      </c>
      <c r="B17795" s="61" t="s">
        <v>370</v>
      </c>
      <c r="C17795">
        <v>1917</v>
      </c>
      <c r="D17795" s="61" t="s">
        <v>2646</v>
      </c>
    </row>
    <row r="17796" spans="1:4" hidden="1" x14ac:dyDescent="0.25">
      <c r="A17796" s="61" t="s">
        <v>369</v>
      </c>
      <c r="B17796" s="61" t="s">
        <v>370</v>
      </c>
      <c r="C17796">
        <v>1918</v>
      </c>
      <c r="D17796" s="61" t="s">
        <v>2646</v>
      </c>
    </row>
    <row r="17797" spans="1:4" hidden="1" x14ac:dyDescent="0.25">
      <c r="A17797" s="61" t="s">
        <v>369</v>
      </c>
      <c r="B17797" s="61" t="s">
        <v>370</v>
      </c>
      <c r="C17797">
        <v>1919</v>
      </c>
      <c r="D17797" s="61" t="s">
        <v>2646</v>
      </c>
    </row>
    <row r="17798" spans="1:4" hidden="1" x14ac:dyDescent="0.25">
      <c r="A17798" s="61" t="s">
        <v>369</v>
      </c>
      <c r="B17798" s="61" t="s">
        <v>370</v>
      </c>
      <c r="C17798">
        <v>1920</v>
      </c>
      <c r="D17798" s="61" t="s">
        <v>2646</v>
      </c>
    </row>
    <row r="17799" spans="1:4" hidden="1" x14ac:dyDescent="0.25">
      <c r="A17799" s="61" t="s">
        <v>369</v>
      </c>
      <c r="B17799" s="61" t="s">
        <v>370</v>
      </c>
      <c r="C17799">
        <v>1921</v>
      </c>
      <c r="D17799" s="61" t="s">
        <v>2646</v>
      </c>
    </row>
    <row r="17800" spans="1:4" hidden="1" x14ac:dyDescent="0.25">
      <c r="A17800" s="61" t="s">
        <v>369</v>
      </c>
      <c r="B17800" s="61" t="s">
        <v>370</v>
      </c>
      <c r="C17800">
        <v>1922</v>
      </c>
      <c r="D17800" s="61" t="s">
        <v>2646</v>
      </c>
    </row>
    <row r="17801" spans="1:4" hidden="1" x14ac:dyDescent="0.25">
      <c r="A17801" s="61" t="s">
        <v>369</v>
      </c>
      <c r="B17801" s="61" t="s">
        <v>370</v>
      </c>
      <c r="C17801">
        <v>1923</v>
      </c>
      <c r="D17801" s="61" t="s">
        <v>2646</v>
      </c>
    </row>
    <row r="17802" spans="1:4" hidden="1" x14ac:dyDescent="0.25">
      <c r="A17802" s="61" t="s">
        <v>369</v>
      </c>
      <c r="B17802" s="61" t="s">
        <v>370</v>
      </c>
      <c r="C17802">
        <v>1924</v>
      </c>
      <c r="D17802" s="61" t="s">
        <v>1510</v>
      </c>
    </row>
    <row r="17803" spans="1:4" hidden="1" x14ac:dyDescent="0.25">
      <c r="A17803" s="61" t="s">
        <v>369</v>
      </c>
      <c r="B17803" s="61" t="s">
        <v>370</v>
      </c>
      <c r="C17803">
        <v>1925</v>
      </c>
      <c r="D17803" s="61" t="s">
        <v>1510</v>
      </c>
    </row>
    <row r="17804" spans="1:4" hidden="1" x14ac:dyDescent="0.25">
      <c r="A17804" s="61" t="s">
        <v>369</v>
      </c>
      <c r="B17804" s="61" t="s">
        <v>370</v>
      </c>
      <c r="C17804">
        <v>1926</v>
      </c>
      <c r="D17804" s="61" t="s">
        <v>1510</v>
      </c>
    </row>
    <row r="17805" spans="1:4" hidden="1" x14ac:dyDescent="0.25">
      <c r="A17805" s="61" t="s">
        <v>369</v>
      </c>
      <c r="B17805" s="61" t="s">
        <v>370</v>
      </c>
      <c r="C17805">
        <v>1927</v>
      </c>
      <c r="D17805" s="61" t="s">
        <v>1510</v>
      </c>
    </row>
    <row r="17806" spans="1:4" hidden="1" x14ac:dyDescent="0.25">
      <c r="A17806" s="61" t="s">
        <v>369</v>
      </c>
      <c r="B17806" s="61" t="s">
        <v>370</v>
      </c>
      <c r="C17806">
        <v>1928</v>
      </c>
      <c r="D17806" s="61" t="s">
        <v>1510</v>
      </c>
    </row>
    <row r="17807" spans="1:4" hidden="1" x14ac:dyDescent="0.25">
      <c r="A17807" s="61" t="s">
        <v>369</v>
      </c>
      <c r="B17807" s="61" t="s">
        <v>370</v>
      </c>
      <c r="C17807">
        <v>1929</v>
      </c>
      <c r="D17807" s="61" t="s">
        <v>1510</v>
      </c>
    </row>
    <row r="17808" spans="1:4" hidden="1" x14ac:dyDescent="0.25">
      <c r="A17808" s="61" t="s">
        <v>369</v>
      </c>
      <c r="B17808" s="61" t="s">
        <v>370</v>
      </c>
      <c r="C17808">
        <v>1930</v>
      </c>
      <c r="D17808" s="61" t="s">
        <v>1510</v>
      </c>
    </row>
    <row r="17809" spans="1:4" hidden="1" x14ac:dyDescent="0.25">
      <c r="A17809" s="61" t="s">
        <v>369</v>
      </c>
      <c r="B17809" s="61" t="s">
        <v>370</v>
      </c>
      <c r="C17809">
        <v>1931</v>
      </c>
      <c r="D17809" s="61" t="s">
        <v>1510</v>
      </c>
    </row>
    <row r="17810" spans="1:4" hidden="1" x14ac:dyDescent="0.25">
      <c r="A17810" s="61" t="s">
        <v>369</v>
      </c>
      <c r="B17810" s="61" t="s">
        <v>370</v>
      </c>
      <c r="C17810">
        <v>1932</v>
      </c>
      <c r="D17810" s="61" t="s">
        <v>1847</v>
      </c>
    </row>
    <row r="17811" spans="1:4" hidden="1" x14ac:dyDescent="0.25">
      <c r="A17811" s="61" t="s">
        <v>369</v>
      </c>
      <c r="B17811" s="61" t="s">
        <v>370</v>
      </c>
      <c r="C17811">
        <v>1933</v>
      </c>
      <c r="D17811" s="61" t="s">
        <v>1774</v>
      </c>
    </row>
    <row r="17812" spans="1:4" hidden="1" x14ac:dyDescent="0.25">
      <c r="A17812" s="61" t="s">
        <v>369</v>
      </c>
      <c r="B17812" s="61" t="s">
        <v>370</v>
      </c>
      <c r="C17812">
        <v>1934</v>
      </c>
      <c r="D17812" s="61" t="s">
        <v>1774</v>
      </c>
    </row>
    <row r="17813" spans="1:4" hidden="1" x14ac:dyDescent="0.25">
      <c r="A17813" s="61" t="s">
        <v>369</v>
      </c>
      <c r="B17813" s="61" t="s">
        <v>370</v>
      </c>
      <c r="C17813">
        <v>1935</v>
      </c>
      <c r="D17813" s="61" t="s">
        <v>1774</v>
      </c>
    </row>
    <row r="17814" spans="1:4" hidden="1" x14ac:dyDescent="0.25">
      <c r="A17814" s="61" t="s">
        <v>369</v>
      </c>
      <c r="B17814" s="61" t="s">
        <v>370</v>
      </c>
      <c r="C17814">
        <v>1936</v>
      </c>
      <c r="D17814" s="61" t="s">
        <v>1774</v>
      </c>
    </row>
    <row r="17815" spans="1:4" hidden="1" x14ac:dyDescent="0.25">
      <c r="A17815" s="61" t="s">
        <v>369</v>
      </c>
      <c r="B17815" s="61" t="s">
        <v>370</v>
      </c>
      <c r="C17815">
        <v>1937</v>
      </c>
      <c r="D17815" s="61" t="s">
        <v>1774</v>
      </c>
    </row>
    <row r="17816" spans="1:4" hidden="1" x14ac:dyDescent="0.25">
      <c r="A17816" s="61" t="s">
        <v>369</v>
      </c>
      <c r="B17816" s="61" t="s">
        <v>370</v>
      </c>
      <c r="C17816">
        <v>1938</v>
      </c>
      <c r="D17816" s="61" t="s">
        <v>1774</v>
      </c>
    </row>
    <row r="17817" spans="1:4" hidden="1" x14ac:dyDescent="0.25">
      <c r="A17817" s="61" t="s">
        <v>369</v>
      </c>
      <c r="B17817" s="61" t="s">
        <v>370</v>
      </c>
      <c r="C17817">
        <v>1939</v>
      </c>
      <c r="D17817" s="61" t="s">
        <v>1774</v>
      </c>
    </row>
    <row r="17818" spans="1:4" hidden="1" x14ac:dyDescent="0.25">
      <c r="A17818" s="61" t="s">
        <v>369</v>
      </c>
      <c r="B17818" s="61" t="s">
        <v>370</v>
      </c>
      <c r="C17818">
        <v>1940</v>
      </c>
      <c r="D17818" s="61" t="s">
        <v>1774</v>
      </c>
    </row>
    <row r="17819" spans="1:4" hidden="1" x14ac:dyDescent="0.25">
      <c r="A17819" s="61" t="s">
        <v>369</v>
      </c>
      <c r="B17819" s="61" t="s">
        <v>370</v>
      </c>
      <c r="C17819">
        <v>1941</v>
      </c>
      <c r="D17819" s="61" t="s">
        <v>1774</v>
      </c>
    </row>
    <row r="17820" spans="1:4" hidden="1" x14ac:dyDescent="0.25">
      <c r="A17820" s="61" t="s">
        <v>369</v>
      </c>
      <c r="B17820" s="61" t="s">
        <v>370</v>
      </c>
      <c r="C17820">
        <v>1942</v>
      </c>
      <c r="D17820" s="61" t="s">
        <v>1774</v>
      </c>
    </row>
    <row r="17821" spans="1:4" hidden="1" x14ac:dyDescent="0.25">
      <c r="A17821" s="61" t="s">
        <v>369</v>
      </c>
      <c r="B17821" s="61" t="s">
        <v>370</v>
      </c>
      <c r="C17821">
        <v>1943</v>
      </c>
      <c r="D17821" s="61" t="s">
        <v>1774</v>
      </c>
    </row>
    <row r="17822" spans="1:4" hidden="1" x14ac:dyDescent="0.25">
      <c r="A17822" s="61" t="s">
        <v>369</v>
      </c>
      <c r="B17822" s="61" t="s">
        <v>370</v>
      </c>
      <c r="C17822">
        <v>1944</v>
      </c>
      <c r="D17822" s="61" t="s">
        <v>1774</v>
      </c>
    </row>
    <row r="17823" spans="1:4" hidden="1" x14ac:dyDescent="0.25">
      <c r="A17823" s="61" t="s">
        <v>369</v>
      </c>
      <c r="B17823" s="61" t="s">
        <v>370</v>
      </c>
      <c r="C17823">
        <v>1945</v>
      </c>
      <c r="D17823" s="61" t="s">
        <v>2447</v>
      </c>
    </row>
    <row r="17824" spans="1:4" hidden="1" x14ac:dyDescent="0.25">
      <c r="A17824" s="61" t="s">
        <v>369</v>
      </c>
      <c r="B17824" s="61" t="s">
        <v>370</v>
      </c>
      <c r="C17824">
        <v>1946</v>
      </c>
      <c r="D17824" s="61" t="s">
        <v>2447</v>
      </c>
    </row>
    <row r="17825" spans="1:4" hidden="1" x14ac:dyDescent="0.25">
      <c r="A17825" s="61" t="s">
        <v>369</v>
      </c>
      <c r="B17825" s="61" t="s">
        <v>370</v>
      </c>
      <c r="C17825">
        <v>1947</v>
      </c>
      <c r="D17825" s="61" t="s">
        <v>2447</v>
      </c>
    </row>
    <row r="17826" spans="1:4" hidden="1" x14ac:dyDescent="0.25">
      <c r="A17826" s="61" t="s">
        <v>369</v>
      </c>
      <c r="B17826" s="61" t="s">
        <v>370</v>
      </c>
      <c r="C17826">
        <v>1948</v>
      </c>
      <c r="D17826" s="61" t="s">
        <v>2447</v>
      </c>
    </row>
    <row r="17827" spans="1:4" hidden="1" x14ac:dyDescent="0.25">
      <c r="A17827" s="61" t="s">
        <v>369</v>
      </c>
      <c r="B17827" s="61" t="s">
        <v>370</v>
      </c>
      <c r="C17827">
        <v>1949</v>
      </c>
      <c r="D17827" s="61" t="s">
        <v>2447</v>
      </c>
    </row>
    <row r="17828" spans="1:4" hidden="1" x14ac:dyDescent="0.25">
      <c r="A17828" s="61" t="s">
        <v>369</v>
      </c>
      <c r="B17828" s="61" t="s">
        <v>370</v>
      </c>
      <c r="C17828">
        <v>1950</v>
      </c>
      <c r="D17828" s="61" t="s">
        <v>2447</v>
      </c>
    </row>
    <row r="17829" spans="1:4" hidden="1" x14ac:dyDescent="0.25">
      <c r="A17829" s="61" t="s">
        <v>369</v>
      </c>
      <c r="B17829" s="61" t="s">
        <v>370</v>
      </c>
      <c r="C17829">
        <v>1951</v>
      </c>
      <c r="D17829" s="61" t="s">
        <v>2447</v>
      </c>
    </row>
    <row r="17830" spans="1:4" hidden="1" x14ac:dyDescent="0.25">
      <c r="A17830" s="61" t="s">
        <v>369</v>
      </c>
      <c r="B17830" s="61" t="s">
        <v>370</v>
      </c>
      <c r="C17830">
        <v>1952</v>
      </c>
      <c r="D17830" s="61" t="s">
        <v>2447</v>
      </c>
    </row>
    <row r="17831" spans="1:4" hidden="1" x14ac:dyDescent="0.25">
      <c r="A17831" s="61" t="s">
        <v>369</v>
      </c>
      <c r="B17831" s="61" t="s">
        <v>370</v>
      </c>
      <c r="C17831">
        <v>1953</v>
      </c>
      <c r="D17831" s="61" t="s">
        <v>1820</v>
      </c>
    </row>
    <row r="17832" spans="1:4" hidden="1" x14ac:dyDescent="0.25">
      <c r="A17832" s="61" t="s">
        <v>369</v>
      </c>
      <c r="B17832" s="61" t="s">
        <v>370</v>
      </c>
      <c r="C17832">
        <v>1954</v>
      </c>
      <c r="D17832" s="61" t="s">
        <v>2559</v>
      </c>
    </row>
    <row r="17833" spans="1:4" hidden="1" x14ac:dyDescent="0.25">
      <c r="A17833" s="61" t="s">
        <v>369</v>
      </c>
      <c r="B17833" s="61" t="s">
        <v>370</v>
      </c>
      <c r="C17833">
        <v>1955</v>
      </c>
      <c r="D17833" s="61" t="s">
        <v>2559</v>
      </c>
    </row>
    <row r="17834" spans="1:4" hidden="1" x14ac:dyDescent="0.25">
      <c r="A17834" s="61" t="s">
        <v>369</v>
      </c>
      <c r="B17834" s="61" t="s">
        <v>370</v>
      </c>
      <c r="C17834">
        <v>1956</v>
      </c>
      <c r="D17834" s="61" t="s">
        <v>2559</v>
      </c>
    </row>
    <row r="17835" spans="1:4" hidden="1" x14ac:dyDescent="0.25">
      <c r="A17835" s="61" t="s">
        <v>369</v>
      </c>
      <c r="B17835" s="61" t="s">
        <v>370</v>
      </c>
      <c r="C17835">
        <v>1957</v>
      </c>
      <c r="D17835" s="61" t="s">
        <v>2559</v>
      </c>
    </row>
    <row r="17836" spans="1:4" hidden="1" x14ac:dyDescent="0.25">
      <c r="A17836" s="61" t="s">
        <v>369</v>
      </c>
      <c r="B17836" s="61" t="s">
        <v>370</v>
      </c>
      <c r="C17836">
        <v>1958</v>
      </c>
      <c r="D17836" s="61" t="s">
        <v>2559</v>
      </c>
    </row>
    <row r="17837" spans="1:4" hidden="1" x14ac:dyDescent="0.25">
      <c r="A17837" s="61" t="s">
        <v>369</v>
      </c>
      <c r="B17837" s="61" t="s">
        <v>370</v>
      </c>
      <c r="C17837">
        <v>1959</v>
      </c>
      <c r="D17837" s="61" t="s">
        <v>2559</v>
      </c>
    </row>
    <row r="17838" spans="1:4" hidden="1" x14ac:dyDescent="0.25">
      <c r="A17838" s="61" t="s">
        <v>369</v>
      </c>
      <c r="B17838" s="61" t="s">
        <v>370</v>
      </c>
      <c r="C17838">
        <v>1960</v>
      </c>
      <c r="D17838" s="61" t="s">
        <v>1521</v>
      </c>
    </row>
    <row r="17839" spans="1:4" hidden="1" x14ac:dyDescent="0.25">
      <c r="A17839" s="61" t="s">
        <v>369</v>
      </c>
      <c r="B17839" s="61" t="s">
        <v>370</v>
      </c>
      <c r="C17839">
        <v>1961</v>
      </c>
      <c r="D17839" s="61" t="s">
        <v>1521</v>
      </c>
    </row>
    <row r="17840" spans="1:4" hidden="1" x14ac:dyDescent="0.25">
      <c r="A17840" s="61" t="s">
        <v>369</v>
      </c>
      <c r="B17840" s="61" t="s">
        <v>370</v>
      </c>
      <c r="C17840">
        <v>1962</v>
      </c>
      <c r="D17840" s="61" t="s">
        <v>1521</v>
      </c>
    </row>
    <row r="17841" spans="1:4" hidden="1" x14ac:dyDescent="0.25">
      <c r="A17841" s="61" t="s">
        <v>369</v>
      </c>
      <c r="B17841" s="61" t="s">
        <v>370</v>
      </c>
      <c r="C17841">
        <v>1963</v>
      </c>
      <c r="D17841" s="61" t="s">
        <v>1521</v>
      </c>
    </row>
    <row r="17842" spans="1:4" hidden="1" x14ac:dyDescent="0.25">
      <c r="A17842" s="61" t="s">
        <v>369</v>
      </c>
      <c r="B17842" s="61" t="s">
        <v>370</v>
      </c>
      <c r="C17842">
        <v>1964</v>
      </c>
      <c r="D17842" s="61" t="s">
        <v>1521</v>
      </c>
    </row>
    <row r="17843" spans="1:4" hidden="1" x14ac:dyDescent="0.25">
      <c r="A17843" s="61" t="s">
        <v>369</v>
      </c>
      <c r="B17843" s="61" t="s">
        <v>370</v>
      </c>
      <c r="C17843">
        <v>1965</v>
      </c>
      <c r="D17843" s="61" t="s">
        <v>1521</v>
      </c>
    </row>
    <row r="17844" spans="1:4" hidden="1" x14ac:dyDescent="0.25">
      <c r="A17844" s="61" t="s">
        <v>369</v>
      </c>
      <c r="B17844" s="61" t="s">
        <v>370</v>
      </c>
      <c r="C17844">
        <v>1966</v>
      </c>
      <c r="D17844" s="61" t="s">
        <v>2591</v>
      </c>
    </row>
    <row r="17845" spans="1:4" hidden="1" x14ac:dyDescent="0.25">
      <c r="A17845" s="61" t="s">
        <v>369</v>
      </c>
      <c r="B17845" s="61" t="s">
        <v>370</v>
      </c>
      <c r="C17845">
        <v>1967</v>
      </c>
      <c r="D17845" s="61" t="s">
        <v>2591</v>
      </c>
    </row>
    <row r="17846" spans="1:4" hidden="1" x14ac:dyDescent="0.25">
      <c r="A17846" s="61" t="s">
        <v>369</v>
      </c>
      <c r="B17846" s="61" t="s">
        <v>370</v>
      </c>
      <c r="C17846">
        <v>1968</v>
      </c>
      <c r="D17846" s="61" t="s">
        <v>1819</v>
      </c>
    </row>
    <row r="17847" spans="1:4" hidden="1" x14ac:dyDescent="0.25">
      <c r="A17847" s="61" t="s">
        <v>369</v>
      </c>
      <c r="B17847" s="61" t="s">
        <v>370</v>
      </c>
      <c r="C17847">
        <v>1969</v>
      </c>
      <c r="D17847" s="61" t="s">
        <v>1523</v>
      </c>
    </row>
    <row r="17848" spans="1:4" hidden="1" x14ac:dyDescent="0.25">
      <c r="A17848" s="61" t="s">
        <v>369</v>
      </c>
      <c r="B17848" s="61" t="s">
        <v>370</v>
      </c>
      <c r="C17848">
        <v>1970</v>
      </c>
      <c r="D17848" s="61" t="s">
        <v>1523</v>
      </c>
    </row>
    <row r="17849" spans="1:4" hidden="1" x14ac:dyDescent="0.25">
      <c r="A17849" s="61" t="s">
        <v>369</v>
      </c>
      <c r="B17849" s="61" t="s">
        <v>370</v>
      </c>
      <c r="C17849">
        <v>1971</v>
      </c>
      <c r="D17849" s="61" t="s">
        <v>1523</v>
      </c>
    </row>
    <row r="17850" spans="1:4" hidden="1" x14ac:dyDescent="0.25">
      <c r="A17850" s="61" t="s">
        <v>369</v>
      </c>
      <c r="B17850" s="61" t="s">
        <v>370</v>
      </c>
      <c r="C17850">
        <v>1972</v>
      </c>
      <c r="D17850" s="61" t="s">
        <v>1523</v>
      </c>
    </row>
    <row r="17851" spans="1:4" hidden="1" x14ac:dyDescent="0.25">
      <c r="A17851" s="61" t="s">
        <v>369</v>
      </c>
      <c r="B17851" s="61" t="s">
        <v>370</v>
      </c>
      <c r="C17851">
        <v>1973</v>
      </c>
      <c r="D17851" s="61" t="s">
        <v>1523</v>
      </c>
    </row>
    <row r="17852" spans="1:4" hidden="1" x14ac:dyDescent="0.25">
      <c r="A17852" s="61" t="s">
        <v>369</v>
      </c>
      <c r="B17852" s="61" t="s">
        <v>370</v>
      </c>
      <c r="C17852">
        <v>1974</v>
      </c>
      <c r="D17852" s="61" t="s">
        <v>1520</v>
      </c>
    </row>
    <row r="17853" spans="1:4" hidden="1" x14ac:dyDescent="0.25">
      <c r="A17853" s="61" t="s">
        <v>369</v>
      </c>
      <c r="B17853" s="61" t="s">
        <v>370</v>
      </c>
      <c r="C17853">
        <v>1975</v>
      </c>
      <c r="D17853" s="61" t="s">
        <v>1771</v>
      </c>
    </row>
    <row r="17854" spans="1:4" hidden="1" x14ac:dyDescent="0.25">
      <c r="A17854" s="61" t="s">
        <v>369</v>
      </c>
      <c r="B17854" s="61" t="s">
        <v>370</v>
      </c>
      <c r="C17854">
        <v>1976</v>
      </c>
      <c r="D17854" s="61" t="s">
        <v>1771</v>
      </c>
    </row>
    <row r="17855" spans="1:4" hidden="1" x14ac:dyDescent="0.25">
      <c r="A17855" s="61" t="s">
        <v>369</v>
      </c>
      <c r="B17855" s="61" t="s">
        <v>370</v>
      </c>
      <c r="C17855">
        <v>1977</v>
      </c>
      <c r="D17855" s="61" t="s">
        <v>1771</v>
      </c>
    </row>
    <row r="17856" spans="1:4" hidden="1" x14ac:dyDescent="0.25">
      <c r="A17856" s="61" t="s">
        <v>369</v>
      </c>
      <c r="B17856" s="61" t="s">
        <v>370</v>
      </c>
      <c r="C17856">
        <v>1978</v>
      </c>
      <c r="D17856" s="61" t="s">
        <v>1514</v>
      </c>
    </row>
    <row r="17857" spans="1:4" hidden="1" x14ac:dyDescent="0.25">
      <c r="A17857" s="61" t="s">
        <v>369</v>
      </c>
      <c r="B17857" s="61" t="s">
        <v>370</v>
      </c>
      <c r="C17857">
        <v>1979</v>
      </c>
      <c r="D17857" s="61" t="s">
        <v>2613</v>
      </c>
    </row>
    <row r="17858" spans="1:4" hidden="1" x14ac:dyDescent="0.25">
      <c r="A17858" s="61" t="s">
        <v>369</v>
      </c>
      <c r="B17858" s="61" t="s">
        <v>370</v>
      </c>
      <c r="C17858">
        <v>1980</v>
      </c>
      <c r="D17858" s="61" t="s">
        <v>2613</v>
      </c>
    </row>
    <row r="17859" spans="1:4" hidden="1" x14ac:dyDescent="0.25">
      <c r="A17859" s="61" t="s">
        <v>369</v>
      </c>
      <c r="B17859" s="61" t="s">
        <v>370</v>
      </c>
      <c r="C17859">
        <v>1981</v>
      </c>
      <c r="D17859" s="61" t="s">
        <v>2613</v>
      </c>
    </row>
    <row r="17860" spans="1:4" hidden="1" x14ac:dyDescent="0.25">
      <c r="A17860" s="61" t="s">
        <v>369</v>
      </c>
      <c r="B17860" s="61" t="s">
        <v>370</v>
      </c>
      <c r="C17860">
        <v>1982</v>
      </c>
      <c r="D17860" s="61" t="s">
        <v>2613</v>
      </c>
    </row>
    <row r="17861" spans="1:4" hidden="1" x14ac:dyDescent="0.25">
      <c r="A17861" s="61" t="s">
        <v>369</v>
      </c>
      <c r="B17861" s="61" t="s">
        <v>370</v>
      </c>
      <c r="C17861">
        <v>1983</v>
      </c>
      <c r="D17861" s="61" t="s">
        <v>2613</v>
      </c>
    </row>
    <row r="17862" spans="1:4" hidden="1" x14ac:dyDescent="0.25">
      <c r="A17862" s="61" t="s">
        <v>369</v>
      </c>
      <c r="B17862" s="61" t="s">
        <v>370</v>
      </c>
      <c r="C17862">
        <v>1984</v>
      </c>
      <c r="D17862" s="61" t="s">
        <v>2613</v>
      </c>
    </row>
    <row r="17863" spans="1:4" hidden="1" x14ac:dyDescent="0.25">
      <c r="A17863" s="61" t="s">
        <v>369</v>
      </c>
      <c r="B17863" s="61" t="s">
        <v>370</v>
      </c>
      <c r="C17863">
        <v>1985</v>
      </c>
      <c r="D17863" s="61" t="s">
        <v>2613</v>
      </c>
    </row>
    <row r="17864" spans="1:4" hidden="1" x14ac:dyDescent="0.25">
      <c r="A17864" s="61" t="s">
        <v>369</v>
      </c>
      <c r="B17864" s="61" t="s">
        <v>370</v>
      </c>
      <c r="C17864">
        <v>1986</v>
      </c>
      <c r="D17864" s="61" t="s">
        <v>2613</v>
      </c>
    </row>
    <row r="17865" spans="1:4" hidden="1" x14ac:dyDescent="0.25">
      <c r="A17865" s="61" t="s">
        <v>369</v>
      </c>
      <c r="B17865" s="61" t="s">
        <v>370</v>
      </c>
      <c r="C17865">
        <v>1987</v>
      </c>
      <c r="D17865" s="61" t="s">
        <v>2613</v>
      </c>
    </row>
    <row r="17866" spans="1:4" hidden="1" x14ac:dyDescent="0.25">
      <c r="A17866" s="61" t="s">
        <v>369</v>
      </c>
      <c r="B17866" s="61" t="s">
        <v>370</v>
      </c>
      <c r="C17866">
        <v>1988</v>
      </c>
      <c r="D17866" s="61" t="s">
        <v>2613</v>
      </c>
    </row>
    <row r="17867" spans="1:4" hidden="1" x14ac:dyDescent="0.25">
      <c r="A17867" s="61" t="s">
        <v>369</v>
      </c>
      <c r="B17867" s="61" t="s">
        <v>370</v>
      </c>
      <c r="C17867">
        <v>1989</v>
      </c>
      <c r="D17867" s="61" t="s">
        <v>2613</v>
      </c>
    </row>
    <row r="17868" spans="1:4" hidden="1" x14ac:dyDescent="0.25">
      <c r="A17868" s="61" t="s">
        <v>369</v>
      </c>
      <c r="B17868" s="61" t="s">
        <v>370</v>
      </c>
      <c r="C17868">
        <v>1990</v>
      </c>
      <c r="D17868" s="61" t="s">
        <v>2646</v>
      </c>
    </row>
    <row r="17869" spans="1:4" hidden="1" x14ac:dyDescent="0.25">
      <c r="A17869" s="61" t="s">
        <v>369</v>
      </c>
      <c r="B17869" s="61" t="s">
        <v>370</v>
      </c>
      <c r="C17869">
        <v>1991</v>
      </c>
      <c r="D17869" s="61" t="s">
        <v>2646</v>
      </c>
    </row>
    <row r="17870" spans="1:4" hidden="1" x14ac:dyDescent="0.25">
      <c r="A17870" s="61" t="s">
        <v>369</v>
      </c>
      <c r="B17870" s="61" t="s">
        <v>370</v>
      </c>
      <c r="C17870">
        <v>1992</v>
      </c>
      <c r="D17870" s="61" t="s">
        <v>2646</v>
      </c>
    </row>
    <row r="17871" spans="1:4" hidden="1" x14ac:dyDescent="0.25">
      <c r="A17871" s="61" t="s">
        <v>369</v>
      </c>
      <c r="B17871" s="61" t="s">
        <v>370</v>
      </c>
      <c r="C17871">
        <v>1993</v>
      </c>
      <c r="D17871" s="61" t="s">
        <v>2646</v>
      </c>
    </row>
    <row r="17872" spans="1:4" hidden="1" x14ac:dyDescent="0.25">
      <c r="A17872" s="61" t="s">
        <v>369</v>
      </c>
      <c r="B17872" s="61" t="s">
        <v>370</v>
      </c>
      <c r="C17872">
        <v>1994</v>
      </c>
      <c r="D17872" s="61" t="s">
        <v>2646</v>
      </c>
    </row>
    <row r="17873" spans="1:4" hidden="1" x14ac:dyDescent="0.25">
      <c r="A17873" s="61" t="s">
        <v>369</v>
      </c>
      <c r="B17873" s="61" t="s">
        <v>370</v>
      </c>
      <c r="C17873">
        <v>1995</v>
      </c>
      <c r="D17873" s="61" t="s">
        <v>2461</v>
      </c>
    </row>
    <row r="17874" spans="1:4" hidden="1" x14ac:dyDescent="0.25">
      <c r="A17874" s="61" t="s">
        <v>369</v>
      </c>
      <c r="B17874" s="61" t="s">
        <v>370</v>
      </c>
      <c r="C17874">
        <v>1996</v>
      </c>
      <c r="D17874" s="61" t="s">
        <v>2461</v>
      </c>
    </row>
    <row r="17875" spans="1:4" hidden="1" x14ac:dyDescent="0.25">
      <c r="A17875" s="61" t="s">
        <v>369</v>
      </c>
      <c r="B17875" s="61" t="s">
        <v>370</v>
      </c>
      <c r="C17875">
        <v>1997</v>
      </c>
      <c r="D17875" s="61" t="s">
        <v>2461</v>
      </c>
    </row>
    <row r="17876" spans="1:4" hidden="1" x14ac:dyDescent="0.25">
      <c r="A17876" s="61" t="s">
        <v>369</v>
      </c>
      <c r="B17876" s="61" t="s">
        <v>370</v>
      </c>
      <c r="C17876">
        <v>1998</v>
      </c>
      <c r="D17876" s="61" t="s">
        <v>2229</v>
      </c>
    </row>
    <row r="17877" spans="1:4" hidden="1" x14ac:dyDescent="0.25">
      <c r="A17877" s="61" t="s">
        <v>369</v>
      </c>
      <c r="B17877" s="61" t="s">
        <v>370</v>
      </c>
      <c r="C17877">
        <v>1999</v>
      </c>
      <c r="D17877" s="61" t="s">
        <v>2229</v>
      </c>
    </row>
    <row r="17878" spans="1:4" hidden="1" x14ac:dyDescent="0.25">
      <c r="A17878" s="61" t="s">
        <v>369</v>
      </c>
      <c r="B17878" s="61" t="s">
        <v>370</v>
      </c>
      <c r="C17878">
        <v>2000</v>
      </c>
      <c r="D17878" s="61" t="s">
        <v>2603</v>
      </c>
    </row>
    <row r="17879" spans="1:4" hidden="1" x14ac:dyDescent="0.25">
      <c r="A17879" s="61" t="s">
        <v>369</v>
      </c>
      <c r="B17879" s="61" t="s">
        <v>370</v>
      </c>
      <c r="C17879">
        <v>2001</v>
      </c>
      <c r="D17879" s="61" t="s">
        <v>2603</v>
      </c>
    </row>
    <row r="17880" spans="1:4" hidden="1" x14ac:dyDescent="0.25">
      <c r="A17880" s="61" t="s">
        <v>369</v>
      </c>
      <c r="B17880" s="61" t="s">
        <v>370</v>
      </c>
      <c r="C17880">
        <v>2002</v>
      </c>
      <c r="D17880" s="61" t="s">
        <v>2603</v>
      </c>
    </row>
    <row r="17881" spans="1:4" hidden="1" x14ac:dyDescent="0.25">
      <c r="A17881" s="61" t="s">
        <v>369</v>
      </c>
      <c r="B17881" s="61" t="s">
        <v>370</v>
      </c>
      <c r="C17881">
        <v>2003</v>
      </c>
      <c r="D17881" s="61" t="s">
        <v>2461</v>
      </c>
    </row>
    <row r="17882" spans="1:4" hidden="1" x14ac:dyDescent="0.25">
      <c r="A17882" s="61" t="s">
        <v>369</v>
      </c>
      <c r="B17882" s="61" t="s">
        <v>370</v>
      </c>
      <c r="C17882">
        <v>2004</v>
      </c>
      <c r="D17882" s="61" t="s">
        <v>2229</v>
      </c>
    </row>
    <row r="17883" spans="1:4" hidden="1" x14ac:dyDescent="0.25">
      <c r="A17883" s="61" t="s">
        <v>369</v>
      </c>
      <c r="B17883" s="61" t="s">
        <v>370</v>
      </c>
      <c r="C17883">
        <v>2005</v>
      </c>
      <c r="D17883" s="61" t="s">
        <v>2591</v>
      </c>
    </row>
    <row r="17884" spans="1:4" hidden="1" x14ac:dyDescent="0.25">
      <c r="A17884" s="61" t="s">
        <v>369</v>
      </c>
      <c r="B17884" s="61" t="s">
        <v>370</v>
      </c>
      <c r="C17884">
        <v>2006</v>
      </c>
      <c r="D17884" s="61" t="s">
        <v>2441</v>
      </c>
    </row>
    <row r="17885" spans="1:4" hidden="1" x14ac:dyDescent="0.25">
      <c r="A17885" s="61" t="s">
        <v>369</v>
      </c>
      <c r="B17885" s="61" t="s">
        <v>370</v>
      </c>
      <c r="C17885">
        <v>2007</v>
      </c>
      <c r="D17885" s="61" t="s">
        <v>2441</v>
      </c>
    </row>
    <row r="17886" spans="1:4" hidden="1" x14ac:dyDescent="0.25">
      <c r="A17886" s="61" t="s">
        <v>369</v>
      </c>
      <c r="B17886" s="61" t="s">
        <v>370</v>
      </c>
      <c r="C17886">
        <v>2008</v>
      </c>
      <c r="D17886" s="61" t="s">
        <v>2114</v>
      </c>
    </row>
    <row r="17887" spans="1:4" hidden="1" x14ac:dyDescent="0.25">
      <c r="A17887" s="61" t="s">
        <v>369</v>
      </c>
      <c r="B17887" s="61" t="s">
        <v>370</v>
      </c>
      <c r="C17887">
        <v>2009</v>
      </c>
      <c r="D17887" s="61" t="s">
        <v>1712</v>
      </c>
    </row>
    <row r="17888" spans="1:4" hidden="1" x14ac:dyDescent="0.25">
      <c r="A17888" s="61" t="s">
        <v>369</v>
      </c>
      <c r="B17888" s="61" t="s">
        <v>370</v>
      </c>
      <c r="C17888">
        <v>2010</v>
      </c>
      <c r="D17888" s="61" t="s">
        <v>2387</v>
      </c>
    </row>
    <row r="17889" spans="1:4" hidden="1" x14ac:dyDescent="0.25">
      <c r="A17889" s="61" t="s">
        <v>369</v>
      </c>
      <c r="B17889" s="61" t="s">
        <v>370</v>
      </c>
      <c r="C17889">
        <v>2011</v>
      </c>
      <c r="D17889" s="61" t="s">
        <v>2408</v>
      </c>
    </row>
    <row r="17890" spans="1:4" hidden="1" x14ac:dyDescent="0.25">
      <c r="A17890" s="61" t="s">
        <v>369</v>
      </c>
      <c r="B17890" s="61" t="s">
        <v>370</v>
      </c>
      <c r="C17890">
        <v>2012</v>
      </c>
      <c r="D17890" s="61" t="s">
        <v>2628</v>
      </c>
    </row>
    <row r="17891" spans="1:4" hidden="1" x14ac:dyDescent="0.25">
      <c r="A17891" s="61" t="s">
        <v>369</v>
      </c>
      <c r="B17891" s="61" t="s">
        <v>370</v>
      </c>
      <c r="C17891">
        <v>2013</v>
      </c>
      <c r="D17891" s="61" t="s">
        <v>2113</v>
      </c>
    </row>
    <row r="17892" spans="1:4" hidden="1" x14ac:dyDescent="0.25">
      <c r="A17892" s="61" t="s">
        <v>369</v>
      </c>
      <c r="B17892" s="61" t="s">
        <v>370</v>
      </c>
      <c r="C17892">
        <v>2014</v>
      </c>
      <c r="D17892" s="61" t="s">
        <v>2537</v>
      </c>
    </row>
    <row r="17893" spans="1:4" hidden="1" x14ac:dyDescent="0.25">
      <c r="A17893" s="61" t="s">
        <v>369</v>
      </c>
      <c r="B17893" s="61" t="s">
        <v>370</v>
      </c>
      <c r="C17893">
        <v>2015</v>
      </c>
      <c r="D17893" s="61" t="s">
        <v>1869</v>
      </c>
    </row>
    <row r="17894" spans="1:4" hidden="1" x14ac:dyDescent="0.25">
      <c r="A17894" s="61" t="s">
        <v>369</v>
      </c>
      <c r="B17894" s="61" t="s">
        <v>370</v>
      </c>
      <c r="C17894">
        <v>2016</v>
      </c>
      <c r="D17894" s="61" t="s">
        <v>1694</v>
      </c>
    </row>
    <row r="17895" spans="1:4" hidden="1" x14ac:dyDescent="0.25">
      <c r="A17895" s="61" t="s">
        <v>369</v>
      </c>
      <c r="B17895" s="61" t="s">
        <v>370</v>
      </c>
      <c r="C17895">
        <v>2017</v>
      </c>
      <c r="D17895" s="61" t="s">
        <v>2909</v>
      </c>
    </row>
    <row r="17896" spans="1:4" hidden="1" x14ac:dyDescent="0.25">
      <c r="A17896" s="61" t="s">
        <v>369</v>
      </c>
      <c r="B17896" s="61" t="s">
        <v>370</v>
      </c>
      <c r="C17896">
        <v>2018</v>
      </c>
      <c r="D17896" s="61" t="s">
        <v>1751</v>
      </c>
    </row>
    <row r="17897" spans="1:4" hidden="1" x14ac:dyDescent="0.25">
      <c r="A17897" s="61" t="s">
        <v>369</v>
      </c>
      <c r="B17897" s="61" t="s">
        <v>370</v>
      </c>
      <c r="C17897">
        <v>2019</v>
      </c>
      <c r="D17897" s="61" t="s">
        <v>1738</v>
      </c>
    </row>
    <row r="17898" spans="1:4" hidden="1" x14ac:dyDescent="0.25">
      <c r="A17898" s="61" t="s">
        <v>369</v>
      </c>
      <c r="B17898" s="61" t="s">
        <v>370</v>
      </c>
      <c r="C17898">
        <v>2020</v>
      </c>
      <c r="D17898" s="61" t="s">
        <v>1823</v>
      </c>
    </row>
    <row r="17899" spans="1:4" hidden="1" x14ac:dyDescent="0.25">
      <c r="A17899" s="61" t="s">
        <v>369</v>
      </c>
      <c r="B17899" s="61" t="s">
        <v>370</v>
      </c>
      <c r="C17899">
        <v>2021</v>
      </c>
      <c r="D17899" s="61" t="s">
        <v>2372</v>
      </c>
    </row>
    <row r="17900" spans="1:4" hidden="1" x14ac:dyDescent="0.25">
      <c r="A17900" s="61" t="s">
        <v>369</v>
      </c>
      <c r="B17900" s="61" t="s">
        <v>370</v>
      </c>
      <c r="C17900">
        <v>2022</v>
      </c>
      <c r="D17900" s="61" t="s">
        <v>2398</v>
      </c>
    </row>
    <row r="17901" spans="1:4" x14ac:dyDescent="0.25">
      <c r="A17901" s="61" t="s">
        <v>369</v>
      </c>
      <c r="B17901" s="61" t="s">
        <v>370</v>
      </c>
      <c r="C17901">
        <v>2023</v>
      </c>
      <c r="D17901" s="61">
        <v>0.72699999999999998</v>
      </c>
    </row>
    <row r="17902" spans="1:4" hidden="1" x14ac:dyDescent="0.25">
      <c r="A17902" s="61" t="s">
        <v>373</v>
      </c>
      <c r="B17902" s="61" t="s">
        <v>374</v>
      </c>
      <c r="C17902">
        <v>1900</v>
      </c>
      <c r="D17902" s="61" t="s">
        <v>1724</v>
      </c>
    </row>
    <row r="17903" spans="1:4" hidden="1" x14ac:dyDescent="0.25">
      <c r="A17903" s="61" t="s">
        <v>373</v>
      </c>
      <c r="B17903" s="61" t="s">
        <v>374</v>
      </c>
      <c r="C17903">
        <v>1901</v>
      </c>
      <c r="D17903" s="61" t="s">
        <v>1724</v>
      </c>
    </row>
    <row r="17904" spans="1:4" hidden="1" x14ac:dyDescent="0.25">
      <c r="A17904" s="61" t="s">
        <v>373</v>
      </c>
      <c r="B17904" s="61" t="s">
        <v>374</v>
      </c>
      <c r="C17904">
        <v>1902</v>
      </c>
      <c r="D17904" s="61" t="s">
        <v>1724</v>
      </c>
    </row>
    <row r="17905" spans="1:4" hidden="1" x14ac:dyDescent="0.25">
      <c r="A17905" s="61" t="s">
        <v>373</v>
      </c>
      <c r="B17905" s="61" t="s">
        <v>374</v>
      </c>
      <c r="C17905">
        <v>1903</v>
      </c>
      <c r="D17905" s="61" t="s">
        <v>1724</v>
      </c>
    </row>
    <row r="17906" spans="1:4" hidden="1" x14ac:dyDescent="0.25">
      <c r="A17906" s="61" t="s">
        <v>373</v>
      </c>
      <c r="B17906" s="61" t="s">
        <v>374</v>
      </c>
      <c r="C17906">
        <v>1904</v>
      </c>
      <c r="D17906" s="61" t="s">
        <v>1724</v>
      </c>
    </row>
    <row r="17907" spans="1:4" hidden="1" x14ac:dyDescent="0.25">
      <c r="A17907" s="61" t="s">
        <v>373</v>
      </c>
      <c r="B17907" s="61" t="s">
        <v>374</v>
      </c>
      <c r="C17907">
        <v>1905</v>
      </c>
      <c r="D17907" s="61" t="s">
        <v>1724</v>
      </c>
    </row>
    <row r="17908" spans="1:4" hidden="1" x14ac:dyDescent="0.25">
      <c r="A17908" s="61" t="s">
        <v>373</v>
      </c>
      <c r="B17908" s="61" t="s">
        <v>374</v>
      </c>
      <c r="C17908">
        <v>1906</v>
      </c>
      <c r="D17908" s="61" t="s">
        <v>1724</v>
      </c>
    </row>
    <row r="17909" spans="1:4" hidden="1" x14ac:dyDescent="0.25">
      <c r="A17909" s="61" t="s">
        <v>373</v>
      </c>
      <c r="B17909" s="61" t="s">
        <v>374</v>
      </c>
      <c r="C17909">
        <v>1907</v>
      </c>
      <c r="D17909" s="61" t="s">
        <v>1724</v>
      </c>
    </row>
    <row r="17910" spans="1:4" hidden="1" x14ac:dyDescent="0.25">
      <c r="A17910" s="61" t="s">
        <v>373</v>
      </c>
      <c r="B17910" s="61" t="s">
        <v>374</v>
      </c>
      <c r="C17910">
        <v>1908</v>
      </c>
      <c r="D17910" s="61" t="s">
        <v>1724</v>
      </c>
    </row>
    <row r="17911" spans="1:4" hidden="1" x14ac:dyDescent="0.25">
      <c r="A17911" s="61" t="s">
        <v>373</v>
      </c>
      <c r="B17911" s="61" t="s">
        <v>374</v>
      </c>
      <c r="C17911">
        <v>1909</v>
      </c>
      <c r="D17911" s="61" t="s">
        <v>1724</v>
      </c>
    </row>
    <row r="17912" spans="1:4" hidden="1" x14ac:dyDescent="0.25">
      <c r="A17912" s="61" t="s">
        <v>373</v>
      </c>
      <c r="B17912" s="61" t="s">
        <v>374</v>
      </c>
      <c r="C17912">
        <v>1910</v>
      </c>
      <c r="D17912" s="61" t="s">
        <v>1724</v>
      </c>
    </row>
    <row r="17913" spans="1:4" hidden="1" x14ac:dyDescent="0.25">
      <c r="A17913" s="61" t="s">
        <v>373</v>
      </c>
      <c r="B17913" s="61" t="s">
        <v>374</v>
      </c>
      <c r="C17913">
        <v>1911</v>
      </c>
      <c r="D17913" s="61" t="s">
        <v>1724</v>
      </c>
    </row>
    <row r="17914" spans="1:4" hidden="1" x14ac:dyDescent="0.25">
      <c r="A17914" s="61" t="s">
        <v>373</v>
      </c>
      <c r="B17914" s="61" t="s">
        <v>374</v>
      </c>
      <c r="C17914">
        <v>1912</v>
      </c>
      <c r="D17914" s="61" t="s">
        <v>1724</v>
      </c>
    </row>
    <row r="17915" spans="1:4" hidden="1" x14ac:dyDescent="0.25">
      <c r="A17915" s="61" t="s">
        <v>373</v>
      </c>
      <c r="B17915" s="61" t="s">
        <v>374</v>
      </c>
      <c r="C17915">
        <v>1913</v>
      </c>
      <c r="D17915" s="61" t="s">
        <v>1724</v>
      </c>
    </row>
    <row r="17916" spans="1:4" hidden="1" x14ac:dyDescent="0.25">
      <c r="A17916" s="61" t="s">
        <v>373</v>
      </c>
      <c r="B17916" s="61" t="s">
        <v>374</v>
      </c>
      <c r="C17916">
        <v>1914</v>
      </c>
      <c r="D17916" s="61" t="s">
        <v>1724</v>
      </c>
    </row>
    <row r="17917" spans="1:4" hidden="1" x14ac:dyDescent="0.25">
      <c r="A17917" s="61" t="s">
        <v>373</v>
      </c>
      <c r="B17917" s="61" t="s">
        <v>374</v>
      </c>
      <c r="C17917">
        <v>1915</v>
      </c>
      <c r="D17917" s="61" t="s">
        <v>1724</v>
      </c>
    </row>
    <row r="17918" spans="1:4" hidden="1" x14ac:dyDescent="0.25">
      <c r="A17918" s="61" t="s">
        <v>373</v>
      </c>
      <c r="B17918" s="61" t="s">
        <v>374</v>
      </c>
      <c r="C17918">
        <v>1916</v>
      </c>
      <c r="D17918" s="61" t="s">
        <v>1724</v>
      </c>
    </row>
    <row r="17919" spans="1:4" hidden="1" x14ac:dyDescent="0.25">
      <c r="A17919" s="61" t="s">
        <v>373</v>
      </c>
      <c r="B17919" s="61" t="s">
        <v>374</v>
      </c>
      <c r="C17919">
        <v>1917</v>
      </c>
      <c r="D17919" s="61" t="s">
        <v>1724</v>
      </c>
    </row>
    <row r="17920" spans="1:4" hidden="1" x14ac:dyDescent="0.25">
      <c r="A17920" s="61" t="s">
        <v>373</v>
      </c>
      <c r="B17920" s="61" t="s">
        <v>374</v>
      </c>
      <c r="C17920">
        <v>1918</v>
      </c>
      <c r="D17920" s="61" t="s">
        <v>1724</v>
      </c>
    </row>
    <row r="17921" spans="1:4" hidden="1" x14ac:dyDescent="0.25">
      <c r="A17921" s="61" t="s">
        <v>373</v>
      </c>
      <c r="B17921" s="61" t="s">
        <v>374</v>
      </c>
      <c r="C17921">
        <v>1919</v>
      </c>
      <c r="D17921" s="61" t="s">
        <v>1724</v>
      </c>
    </row>
    <row r="17922" spans="1:4" hidden="1" x14ac:dyDescent="0.25">
      <c r="A17922" s="61" t="s">
        <v>373</v>
      </c>
      <c r="B17922" s="61" t="s">
        <v>374</v>
      </c>
      <c r="C17922">
        <v>1920</v>
      </c>
      <c r="D17922" s="61" t="s">
        <v>1724</v>
      </c>
    </row>
    <row r="17923" spans="1:4" hidden="1" x14ac:dyDescent="0.25">
      <c r="A17923" s="61" t="s">
        <v>373</v>
      </c>
      <c r="B17923" s="61" t="s">
        <v>374</v>
      </c>
      <c r="C17923">
        <v>1921</v>
      </c>
      <c r="D17923" s="61" t="s">
        <v>1724</v>
      </c>
    </row>
    <row r="17924" spans="1:4" hidden="1" x14ac:dyDescent="0.25">
      <c r="A17924" s="61" t="s">
        <v>373</v>
      </c>
      <c r="B17924" s="61" t="s">
        <v>374</v>
      </c>
      <c r="C17924">
        <v>1922</v>
      </c>
      <c r="D17924" s="61" t="s">
        <v>1724</v>
      </c>
    </row>
    <row r="17925" spans="1:4" hidden="1" x14ac:dyDescent="0.25">
      <c r="A17925" s="61" t="s">
        <v>373</v>
      </c>
      <c r="B17925" s="61" t="s">
        <v>374</v>
      </c>
      <c r="C17925">
        <v>1923</v>
      </c>
      <c r="D17925" s="61" t="s">
        <v>1724</v>
      </c>
    </row>
    <row r="17926" spans="1:4" hidden="1" x14ac:dyDescent="0.25">
      <c r="A17926" s="61" t="s">
        <v>373</v>
      </c>
      <c r="B17926" s="61" t="s">
        <v>374</v>
      </c>
      <c r="C17926">
        <v>1924</v>
      </c>
      <c r="D17926" s="61" t="s">
        <v>1724</v>
      </c>
    </row>
    <row r="17927" spans="1:4" hidden="1" x14ac:dyDescent="0.25">
      <c r="A17927" s="61" t="s">
        <v>373</v>
      </c>
      <c r="B17927" s="61" t="s">
        <v>374</v>
      </c>
      <c r="C17927">
        <v>1925</v>
      </c>
      <c r="D17927" s="61" t="s">
        <v>1724</v>
      </c>
    </row>
    <row r="17928" spans="1:4" hidden="1" x14ac:dyDescent="0.25">
      <c r="A17928" s="61" t="s">
        <v>373</v>
      </c>
      <c r="B17928" s="61" t="s">
        <v>374</v>
      </c>
      <c r="C17928">
        <v>1926</v>
      </c>
      <c r="D17928" s="61" t="s">
        <v>1724</v>
      </c>
    </row>
    <row r="17929" spans="1:4" hidden="1" x14ac:dyDescent="0.25">
      <c r="A17929" s="61" t="s">
        <v>373</v>
      </c>
      <c r="B17929" s="61" t="s">
        <v>374</v>
      </c>
      <c r="C17929">
        <v>1927</v>
      </c>
      <c r="D17929" s="61" t="s">
        <v>1724</v>
      </c>
    </row>
    <row r="17930" spans="1:4" hidden="1" x14ac:dyDescent="0.25">
      <c r="A17930" s="61" t="s">
        <v>373</v>
      </c>
      <c r="B17930" s="61" t="s">
        <v>374</v>
      </c>
      <c r="C17930">
        <v>1928</v>
      </c>
      <c r="D17930" s="61" t="s">
        <v>1724</v>
      </c>
    </row>
    <row r="17931" spans="1:4" hidden="1" x14ac:dyDescent="0.25">
      <c r="A17931" s="61" t="s">
        <v>373</v>
      </c>
      <c r="B17931" s="61" t="s">
        <v>374</v>
      </c>
      <c r="C17931">
        <v>1929</v>
      </c>
      <c r="D17931" s="61" t="s">
        <v>1724</v>
      </c>
    </row>
    <row r="17932" spans="1:4" hidden="1" x14ac:dyDescent="0.25">
      <c r="A17932" s="61" t="s">
        <v>373</v>
      </c>
      <c r="B17932" s="61" t="s">
        <v>374</v>
      </c>
      <c r="C17932">
        <v>1930</v>
      </c>
      <c r="D17932" s="61" t="s">
        <v>1724</v>
      </c>
    </row>
    <row r="17933" spans="1:4" hidden="1" x14ac:dyDescent="0.25">
      <c r="A17933" s="61" t="s">
        <v>373</v>
      </c>
      <c r="B17933" s="61" t="s">
        <v>374</v>
      </c>
      <c r="C17933">
        <v>1931</v>
      </c>
      <c r="D17933" s="61" t="s">
        <v>1724</v>
      </c>
    </row>
    <row r="17934" spans="1:4" hidden="1" x14ac:dyDescent="0.25">
      <c r="A17934" s="61" t="s">
        <v>373</v>
      </c>
      <c r="B17934" s="61" t="s">
        <v>374</v>
      </c>
      <c r="C17934">
        <v>1932</v>
      </c>
      <c r="D17934" s="61" t="s">
        <v>1724</v>
      </c>
    </row>
    <row r="17935" spans="1:4" hidden="1" x14ac:dyDescent="0.25">
      <c r="A17935" s="61" t="s">
        <v>373</v>
      </c>
      <c r="B17935" s="61" t="s">
        <v>374</v>
      </c>
      <c r="C17935">
        <v>1933</v>
      </c>
      <c r="D17935" s="61" t="s">
        <v>1724</v>
      </c>
    </row>
    <row r="17936" spans="1:4" hidden="1" x14ac:dyDescent="0.25">
      <c r="A17936" s="61" t="s">
        <v>373</v>
      </c>
      <c r="B17936" s="61" t="s">
        <v>374</v>
      </c>
      <c r="C17936">
        <v>1934</v>
      </c>
      <c r="D17936" s="61" t="s">
        <v>1724</v>
      </c>
    </row>
    <row r="17937" spans="1:4" hidden="1" x14ac:dyDescent="0.25">
      <c r="A17937" s="61" t="s">
        <v>373</v>
      </c>
      <c r="B17937" s="61" t="s">
        <v>374</v>
      </c>
      <c r="C17937">
        <v>1935</v>
      </c>
      <c r="D17937" s="61" t="s">
        <v>1724</v>
      </c>
    </row>
    <row r="17938" spans="1:4" hidden="1" x14ac:dyDescent="0.25">
      <c r="A17938" s="61" t="s">
        <v>373</v>
      </c>
      <c r="B17938" s="61" t="s">
        <v>374</v>
      </c>
      <c r="C17938">
        <v>1936</v>
      </c>
      <c r="D17938" s="61" t="s">
        <v>1724</v>
      </c>
    </row>
    <row r="17939" spans="1:4" hidden="1" x14ac:dyDescent="0.25">
      <c r="A17939" s="61" t="s">
        <v>373</v>
      </c>
      <c r="B17939" s="61" t="s">
        <v>374</v>
      </c>
      <c r="C17939">
        <v>1937</v>
      </c>
      <c r="D17939" s="61" t="s">
        <v>1724</v>
      </c>
    </row>
    <row r="17940" spans="1:4" hidden="1" x14ac:dyDescent="0.25">
      <c r="A17940" s="61" t="s">
        <v>373</v>
      </c>
      <c r="B17940" s="61" t="s">
        <v>374</v>
      </c>
      <c r="C17940">
        <v>1938</v>
      </c>
      <c r="D17940" s="61" t="s">
        <v>1724</v>
      </c>
    </row>
    <row r="17941" spans="1:4" hidden="1" x14ac:dyDescent="0.25">
      <c r="A17941" s="61" t="s">
        <v>373</v>
      </c>
      <c r="B17941" s="61" t="s">
        <v>374</v>
      </c>
      <c r="C17941">
        <v>1939</v>
      </c>
      <c r="D17941" s="61" t="s">
        <v>1724</v>
      </c>
    </row>
    <row r="17942" spans="1:4" hidden="1" x14ac:dyDescent="0.25">
      <c r="A17942" s="61" t="s">
        <v>373</v>
      </c>
      <c r="B17942" s="61" t="s">
        <v>374</v>
      </c>
      <c r="C17942">
        <v>1940</v>
      </c>
      <c r="D17942" s="61" t="s">
        <v>1724</v>
      </c>
    </row>
    <row r="17943" spans="1:4" hidden="1" x14ac:dyDescent="0.25">
      <c r="A17943" s="61" t="s">
        <v>373</v>
      </c>
      <c r="B17943" s="61" t="s">
        <v>374</v>
      </c>
      <c r="C17943">
        <v>1941</v>
      </c>
      <c r="D17943" s="61" t="s">
        <v>1724</v>
      </c>
    </row>
    <row r="17944" spans="1:4" hidden="1" x14ac:dyDescent="0.25">
      <c r="A17944" s="61" t="s">
        <v>373</v>
      </c>
      <c r="B17944" s="61" t="s">
        <v>374</v>
      </c>
      <c r="C17944">
        <v>1942</v>
      </c>
      <c r="D17944" s="61" t="s">
        <v>1724</v>
      </c>
    </row>
    <row r="17945" spans="1:4" hidden="1" x14ac:dyDescent="0.25">
      <c r="A17945" s="61" t="s">
        <v>373</v>
      </c>
      <c r="B17945" s="61" t="s">
        <v>374</v>
      </c>
      <c r="C17945">
        <v>1943</v>
      </c>
      <c r="D17945" s="61" t="s">
        <v>1724</v>
      </c>
    </row>
    <row r="17946" spans="1:4" hidden="1" x14ac:dyDescent="0.25">
      <c r="A17946" s="61" t="s">
        <v>373</v>
      </c>
      <c r="B17946" s="61" t="s">
        <v>374</v>
      </c>
      <c r="C17946">
        <v>1944</v>
      </c>
      <c r="D17946" s="61" t="s">
        <v>1724</v>
      </c>
    </row>
    <row r="17947" spans="1:4" hidden="1" x14ac:dyDescent="0.25">
      <c r="A17947" s="61" t="s">
        <v>373</v>
      </c>
      <c r="B17947" s="61" t="s">
        <v>374</v>
      </c>
      <c r="C17947">
        <v>1945</v>
      </c>
      <c r="D17947" s="61" t="s">
        <v>1724</v>
      </c>
    </row>
    <row r="17948" spans="1:4" hidden="1" x14ac:dyDescent="0.25">
      <c r="A17948" s="61" t="s">
        <v>373</v>
      </c>
      <c r="B17948" s="61" t="s">
        <v>374</v>
      </c>
      <c r="C17948">
        <v>1946</v>
      </c>
      <c r="D17948" s="61" t="s">
        <v>1724</v>
      </c>
    </row>
    <row r="17949" spans="1:4" hidden="1" x14ac:dyDescent="0.25">
      <c r="A17949" s="61" t="s">
        <v>373</v>
      </c>
      <c r="B17949" s="61" t="s">
        <v>374</v>
      </c>
      <c r="C17949">
        <v>1947</v>
      </c>
      <c r="D17949" s="61" t="s">
        <v>1827</v>
      </c>
    </row>
    <row r="17950" spans="1:4" hidden="1" x14ac:dyDescent="0.25">
      <c r="A17950" s="61" t="s">
        <v>373</v>
      </c>
      <c r="B17950" s="61" t="s">
        <v>374</v>
      </c>
      <c r="C17950">
        <v>1948</v>
      </c>
      <c r="D17950" s="61" t="s">
        <v>1827</v>
      </c>
    </row>
    <row r="17951" spans="1:4" hidden="1" x14ac:dyDescent="0.25">
      <c r="A17951" s="61" t="s">
        <v>373</v>
      </c>
      <c r="B17951" s="61" t="s">
        <v>374</v>
      </c>
      <c r="C17951">
        <v>1949</v>
      </c>
      <c r="D17951" s="61" t="s">
        <v>1827</v>
      </c>
    </row>
    <row r="17952" spans="1:4" hidden="1" x14ac:dyDescent="0.25">
      <c r="A17952" s="61" t="s">
        <v>373</v>
      </c>
      <c r="B17952" s="61" t="s">
        <v>374</v>
      </c>
      <c r="C17952">
        <v>1950</v>
      </c>
      <c r="D17952" s="61" t="s">
        <v>564</v>
      </c>
    </row>
    <row r="17953" spans="1:4" hidden="1" x14ac:dyDescent="0.25">
      <c r="A17953" s="61" t="s">
        <v>373</v>
      </c>
      <c r="B17953" s="61" t="s">
        <v>374</v>
      </c>
      <c r="C17953">
        <v>1951</v>
      </c>
      <c r="D17953" s="61" t="s">
        <v>564</v>
      </c>
    </row>
    <row r="17954" spans="1:4" hidden="1" x14ac:dyDescent="0.25">
      <c r="A17954" s="61" t="s">
        <v>373</v>
      </c>
      <c r="B17954" s="61" t="s">
        <v>374</v>
      </c>
      <c r="C17954">
        <v>1952</v>
      </c>
      <c r="D17954" s="61" t="s">
        <v>564</v>
      </c>
    </row>
    <row r="17955" spans="1:4" hidden="1" x14ac:dyDescent="0.25">
      <c r="A17955" s="61" t="s">
        <v>373</v>
      </c>
      <c r="B17955" s="61" t="s">
        <v>374</v>
      </c>
      <c r="C17955">
        <v>1953</v>
      </c>
      <c r="D17955" s="61" t="s">
        <v>564</v>
      </c>
    </row>
    <row r="17956" spans="1:4" hidden="1" x14ac:dyDescent="0.25">
      <c r="A17956" s="61" t="s">
        <v>373</v>
      </c>
      <c r="B17956" s="61" t="s">
        <v>374</v>
      </c>
      <c r="C17956">
        <v>1954</v>
      </c>
      <c r="D17956" s="61" t="s">
        <v>564</v>
      </c>
    </row>
    <row r="17957" spans="1:4" hidden="1" x14ac:dyDescent="0.25">
      <c r="A17957" s="61" t="s">
        <v>373</v>
      </c>
      <c r="B17957" s="61" t="s">
        <v>374</v>
      </c>
      <c r="C17957">
        <v>1955</v>
      </c>
      <c r="D17957" s="61" t="s">
        <v>564</v>
      </c>
    </row>
    <row r="17958" spans="1:4" hidden="1" x14ac:dyDescent="0.25">
      <c r="A17958" s="61" t="s">
        <v>373</v>
      </c>
      <c r="B17958" s="61" t="s">
        <v>374</v>
      </c>
      <c r="C17958">
        <v>1956</v>
      </c>
      <c r="D17958" s="61" t="s">
        <v>564</v>
      </c>
    </row>
    <row r="17959" spans="1:4" hidden="1" x14ac:dyDescent="0.25">
      <c r="A17959" s="61" t="s">
        <v>373</v>
      </c>
      <c r="B17959" s="61" t="s">
        <v>374</v>
      </c>
      <c r="C17959">
        <v>1957</v>
      </c>
      <c r="D17959" s="61" t="s">
        <v>564</v>
      </c>
    </row>
    <row r="17960" spans="1:4" hidden="1" x14ac:dyDescent="0.25">
      <c r="A17960" s="61" t="s">
        <v>373</v>
      </c>
      <c r="B17960" s="61" t="s">
        <v>374</v>
      </c>
      <c r="C17960">
        <v>1958</v>
      </c>
      <c r="D17960" s="61" t="s">
        <v>2905</v>
      </c>
    </row>
    <row r="17961" spans="1:4" hidden="1" x14ac:dyDescent="0.25">
      <c r="A17961" s="61" t="s">
        <v>373</v>
      </c>
      <c r="B17961" s="61" t="s">
        <v>374</v>
      </c>
      <c r="C17961">
        <v>1959</v>
      </c>
      <c r="D17961" s="61" t="s">
        <v>1724</v>
      </c>
    </row>
    <row r="17962" spans="1:4" hidden="1" x14ac:dyDescent="0.25">
      <c r="A17962" s="61" t="s">
        <v>373</v>
      </c>
      <c r="B17962" s="61" t="s">
        <v>374</v>
      </c>
      <c r="C17962">
        <v>1960</v>
      </c>
      <c r="D17962" s="61" t="s">
        <v>1840</v>
      </c>
    </row>
    <row r="17963" spans="1:4" hidden="1" x14ac:dyDescent="0.25">
      <c r="A17963" s="61" t="s">
        <v>373</v>
      </c>
      <c r="B17963" s="61" t="s">
        <v>374</v>
      </c>
      <c r="C17963">
        <v>1961</v>
      </c>
      <c r="D17963" s="61" t="s">
        <v>1840</v>
      </c>
    </row>
    <row r="17964" spans="1:4" hidden="1" x14ac:dyDescent="0.25">
      <c r="A17964" s="61" t="s">
        <v>373</v>
      </c>
      <c r="B17964" s="61" t="s">
        <v>374</v>
      </c>
      <c r="C17964">
        <v>1962</v>
      </c>
      <c r="D17964" s="61" t="s">
        <v>1840</v>
      </c>
    </row>
    <row r="17965" spans="1:4" hidden="1" x14ac:dyDescent="0.25">
      <c r="A17965" s="61" t="s">
        <v>373</v>
      </c>
      <c r="B17965" s="61" t="s">
        <v>374</v>
      </c>
      <c r="C17965">
        <v>1963</v>
      </c>
      <c r="D17965" s="61" t="s">
        <v>1840</v>
      </c>
    </row>
    <row r="17966" spans="1:4" hidden="1" x14ac:dyDescent="0.25">
      <c r="A17966" s="61" t="s">
        <v>373</v>
      </c>
      <c r="B17966" s="61" t="s">
        <v>374</v>
      </c>
      <c r="C17966">
        <v>1964</v>
      </c>
      <c r="D17966" s="61" t="s">
        <v>1840</v>
      </c>
    </row>
    <row r="17967" spans="1:4" hidden="1" x14ac:dyDescent="0.25">
      <c r="A17967" s="61" t="s">
        <v>373</v>
      </c>
      <c r="B17967" s="61" t="s">
        <v>374</v>
      </c>
      <c r="C17967">
        <v>1965</v>
      </c>
      <c r="D17967" s="61" t="s">
        <v>1840</v>
      </c>
    </row>
    <row r="17968" spans="1:4" hidden="1" x14ac:dyDescent="0.25">
      <c r="A17968" s="61" t="s">
        <v>373</v>
      </c>
      <c r="B17968" s="61" t="s">
        <v>374</v>
      </c>
      <c r="C17968">
        <v>1966</v>
      </c>
      <c r="D17968" s="61" t="s">
        <v>1840</v>
      </c>
    </row>
    <row r="17969" spans="1:4" hidden="1" x14ac:dyDescent="0.25">
      <c r="A17969" s="61" t="s">
        <v>373</v>
      </c>
      <c r="B17969" s="61" t="s">
        <v>374</v>
      </c>
      <c r="C17969">
        <v>1967</v>
      </c>
      <c r="D17969" s="61" t="s">
        <v>1840</v>
      </c>
    </row>
    <row r="17970" spans="1:4" hidden="1" x14ac:dyDescent="0.25">
      <c r="A17970" s="61" t="s">
        <v>373</v>
      </c>
      <c r="B17970" s="61" t="s">
        <v>374</v>
      </c>
      <c r="C17970">
        <v>1968</v>
      </c>
      <c r="D17970" s="61" t="s">
        <v>2416</v>
      </c>
    </row>
    <row r="17971" spans="1:4" hidden="1" x14ac:dyDescent="0.25">
      <c r="A17971" s="61" t="s">
        <v>373</v>
      </c>
      <c r="B17971" s="61" t="s">
        <v>374</v>
      </c>
      <c r="C17971">
        <v>1969</v>
      </c>
      <c r="D17971" s="61" t="s">
        <v>2110</v>
      </c>
    </row>
    <row r="17972" spans="1:4" hidden="1" x14ac:dyDescent="0.25">
      <c r="A17972" s="61" t="s">
        <v>373</v>
      </c>
      <c r="B17972" s="61" t="s">
        <v>374</v>
      </c>
      <c r="C17972">
        <v>1970</v>
      </c>
      <c r="D17972" s="61" t="s">
        <v>530</v>
      </c>
    </row>
    <row r="17973" spans="1:4" hidden="1" x14ac:dyDescent="0.25">
      <c r="A17973" s="61" t="s">
        <v>373</v>
      </c>
      <c r="B17973" s="61" t="s">
        <v>374</v>
      </c>
      <c r="C17973">
        <v>1971</v>
      </c>
      <c r="D17973" s="61" t="s">
        <v>530</v>
      </c>
    </row>
    <row r="17974" spans="1:4" hidden="1" x14ac:dyDescent="0.25">
      <c r="A17974" s="61" t="s">
        <v>373</v>
      </c>
      <c r="B17974" s="61" t="s">
        <v>374</v>
      </c>
      <c r="C17974">
        <v>1972</v>
      </c>
      <c r="D17974" s="61" t="s">
        <v>530</v>
      </c>
    </row>
    <row r="17975" spans="1:4" hidden="1" x14ac:dyDescent="0.25">
      <c r="A17975" s="61" t="s">
        <v>373</v>
      </c>
      <c r="B17975" s="61" t="s">
        <v>374</v>
      </c>
      <c r="C17975">
        <v>1973</v>
      </c>
      <c r="D17975" s="61" t="s">
        <v>530</v>
      </c>
    </row>
    <row r="17976" spans="1:4" hidden="1" x14ac:dyDescent="0.25">
      <c r="A17976" s="61" t="s">
        <v>373</v>
      </c>
      <c r="B17976" s="61" t="s">
        <v>374</v>
      </c>
      <c r="C17976">
        <v>1974</v>
      </c>
      <c r="D17976" s="61" t="s">
        <v>2390</v>
      </c>
    </row>
    <row r="17977" spans="1:4" hidden="1" x14ac:dyDescent="0.25">
      <c r="A17977" s="61" t="s">
        <v>373</v>
      </c>
      <c r="B17977" s="61" t="s">
        <v>374</v>
      </c>
      <c r="C17977">
        <v>1975</v>
      </c>
      <c r="D17977" s="61" t="s">
        <v>2173</v>
      </c>
    </row>
    <row r="17978" spans="1:4" hidden="1" x14ac:dyDescent="0.25">
      <c r="A17978" s="61" t="s">
        <v>373</v>
      </c>
      <c r="B17978" s="61" t="s">
        <v>374</v>
      </c>
      <c r="C17978">
        <v>1976</v>
      </c>
      <c r="D17978" s="61" t="s">
        <v>2173</v>
      </c>
    </row>
    <row r="17979" spans="1:4" hidden="1" x14ac:dyDescent="0.25">
      <c r="A17979" s="61" t="s">
        <v>373</v>
      </c>
      <c r="B17979" s="61" t="s">
        <v>374</v>
      </c>
      <c r="C17979">
        <v>1977</v>
      </c>
      <c r="D17979" s="61" t="s">
        <v>2173</v>
      </c>
    </row>
    <row r="17980" spans="1:4" hidden="1" x14ac:dyDescent="0.25">
      <c r="A17980" s="61" t="s">
        <v>373</v>
      </c>
      <c r="B17980" s="61" t="s">
        <v>374</v>
      </c>
      <c r="C17980">
        <v>1978</v>
      </c>
      <c r="D17980" s="61" t="s">
        <v>2173</v>
      </c>
    </row>
    <row r="17981" spans="1:4" hidden="1" x14ac:dyDescent="0.25">
      <c r="A17981" s="61" t="s">
        <v>373</v>
      </c>
      <c r="B17981" s="61" t="s">
        <v>374</v>
      </c>
      <c r="C17981">
        <v>1979</v>
      </c>
      <c r="D17981" s="61" t="s">
        <v>2173</v>
      </c>
    </row>
    <row r="17982" spans="1:4" hidden="1" x14ac:dyDescent="0.25">
      <c r="A17982" s="61" t="s">
        <v>373</v>
      </c>
      <c r="B17982" s="61" t="s">
        <v>374</v>
      </c>
      <c r="C17982">
        <v>1980</v>
      </c>
      <c r="D17982" s="61" t="s">
        <v>529</v>
      </c>
    </row>
    <row r="17983" spans="1:4" hidden="1" x14ac:dyDescent="0.25">
      <c r="A17983" s="61" t="s">
        <v>373</v>
      </c>
      <c r="B17983" s="61" t="s">
        <v>374</v>
      </c>
      <c r="C17983">
        <v>1981</v>
      </c>
      <c r="D17983" s="61" t="s">
        <v>529</v>
      </c>
    </row>
    <row r="17984" spans="1:4" hidden="1" x14ac:dyDescent="0.25">
      <c r="A17984" s="61" t="s">
        <v>373</v>
      </c>
      <c r="B17984" s="61" t="s">
        <v>374</v>
      </c>
      <c r="C17984">
        <v>1982</v>
      </c>
      <c r="D17984" s="61" t="s">
        <v>529</v>
      </c>
    </row>
    <row r="17985" spans="1:4" hidden="1" x14ac:dyDescent="0.25">
      <c r="A17985" s="61" t="s">
        <v>373</v>
      </c>
      <c r="B17985" s="61" t="s">
        <v>374</v>
      </c>
      <c r="C17985">
        <v>1983</v>
      </c>
      <c r="D17985" s="61" t="s">
        <v>529</v>
      </c>
    </row>
    <row r="17986" spans="1:4" hidden="1" x14ac:dyDescent="0.25">
      <c r="A17986" s="61" t="s">
        <v>373</v>
      </c>
      <c r="B17986" s="61" t="s">
        <v>374</v>
      </c>
      <c r="C17986">
        <v>1984</v>
      </c>
      <c r="D17986" s="61" t="s">
        <v>529</v>
      </c>
    </row>
    <row r="17987" spans="1:4" hidden="1" x14ac:dyDescent="0.25">
      <c r="A17987" s="61" t="s">
        <v>373</v>
      </c>
      <c r="B17987" s="61" t="s">
        <v>374</v>
      </c>
      <c r="C17987">
        <v>1985</v>
      </c>
      <c r="D17987" s="61" t="s">
        <v>529</v>
      </c>
    </row>
    <row r="17988" spans="1:4" hidden="1" x14ac:dyDescent="0.25">
      <c r="A17988" s="61" t="s">
        <v>373</v>
      </c>
      <c r="B17988" s="61" t="s">
        <v>374</v>
      </c>
      <c r="C17988">
        <v>1986</v>
      </c>
      <c r="D17988" s="61" t="s">
        <v>529</v>
      </c>
    </row>
    <row r="17989" spans="1:4" hidden="1" x14ac:dyDescent="0.25">
      <c r="A17989" s="61" t="s">
        <v>373</v>
      </c>
      <c r="B17989" s="61" t="s">
        <v>374</v>
      </c>
      <c r="C17989">
        <v>1987</v>
      </c>
      <c r="D17989" s="61" t="s">
        <v>529</v>
      </c>
    </row>
    <row r="17990" spans="1:4" hidden="1" x14ac:dyDescent="0.25">
      <c r="A17990" s="61" t="s">
        <v>373</v>
      </c>
      <c r="B17990" s="61" t="s">
        <v>374</v>
      </c>
      <c r="C17990">
        <v>1988</v>
      </c>
      <c r="D17990" s="61" t="s">
        <v>529</v>
      </c>
    </row>
    <row r="17991" spans="1:4" hidden="1" x14ac:dyDescent="0.25">
      <c r="A17991" s="61" t="s">
        <v>373</v>
      </c>
      <c r="B17991" s="61" t="s">
        <v>374</v>
      </c>
      <c r="C17991">
        <v>1989</v>
      </c>
      <c r="D17991" s="61" t="s">
        <v>529</v>
      </c>
    </row>
    <row r="17992" spans="1:4" hidden="1" x14ac:dyDescent="0.25">
      <c r="A17992" s="61" t="s">
        <v>373</v>
      </c>
      <c r="B17992" s="61" t="s">
        <v>374</v>
      </c>
      <c r="C17992">
        <v>1990</v>
      </c>
      <c r="D17992" s="61" t="s">
        <v>1487</v>
      </c>
    </row>
    <row r="17993" spans="1:4" hidden="1" x14ac:dyDescent="0.25">
      <c r="A17993" s="61" t="s">
        <v>373</v>
      </c>
      <c r="B17993" s="61" t="s">
        <v>374</v>
      </c>
      <c r="C17993">
        <v>1991</v>
      </c>
      <c r="D17993" s="61" t="s">
        <v>2336</v>
      </c>
    </row>
    <row r="17994" spans="1:4" hidden="1" x14ac:dyDescent="0.25">
      <c r="A17994" s="61" t="s">
        <v>373</v>
      </c>
      <c r="B17994" s="61" t="s">
        <v>374</v>
      </c>
      <c r="C17994">
        <v>1992</v>
      </c>
      <c r="D17994" s="61" t="s">
        <v>2387</v>
      </c>
    </row>
    <row r="17995" spans="1:4" hidden="1" x14ac:dyDescent="0.25">
      <c r="A17995" s="61" t="s">
        <v>373</v>
      </c>
      <c r="B17995" s="61" t="s">
        <v>374</v>
      </c>
      <c r="C17995">
        <v>1993</v>
      </c>
      <c r="D17995" s="61" t="s">
        <v>2409</v>
      </c>
    </row>
    <row r="17996" spans="1:4" hidden="1" x14ac:dyDescent="0.25">
      <c r="A17996" s="61" t="s">
        <v>373</v>
      </c>
      <c r="B17996" s="61" t="s">
        <v>374</v>
      </c>
      <c r="C17996">
        <v>1994</v>
      </c>
      <c r="D17996" s="61" t="s">
        <v>2409</v>
      </c>
    </row>
    <row r="17997" spans="1:4" hidden="1" x14ac:dyDescent="0.25">
      <c r="A17997" s="61" t="s">
        <v>373</v>
      </c>
      <c r="B17997" s="61" t="s">
        <v>374</v>
      </c>
      <c r="C17997">
        <v>1995</v>
      </c>
      <c r="D17997" s="61" t="s">
        <v>1716</v>
      </c>
    </row>
    <row r="17998" spans="1:4" hidden="1" x14ac:dyDescent="0.25">
      <c r="A17998" s="61" t="s">
        <v>373</v>
      </c>
      <c r="B17998" s="61" t="s">
        <v>374</v>
      </c>
      <c r="C17998">
        <v>1996</v>
      </c>
      <c r="D17998" s="61" t="s">
        <v>1716</v>
      </c>
    </row>
    <row r="17999" spans="1:4" hidden="1" x14ac:dyDescent="0.25">
      <c r="A17999" s="61" t="s">
        <v>373</v>
      </c>
      <c r="B17999" s="61" t="s">
        <v>374</v>
      </c>
      <c r="C17999">
        <v>1997</v>
      </c>
      <c r="D17999" s="61" t="s">
        <v>1746</v>
      </c>
    </row>
    <row r="18000" spans="1:4" hidden="1" x14ac:dyDescent="0.25">
      <c r="A18000" s="61" t="s">
        <v>373</v>
      </c>
      <c r="B18000" s="61" t="s">
        <v>374</v>
      </c>
      <c r="C18000">
        <v>1998</v>
      </c>
      <c r="D18000" s="61" t="s">
        <v>1746</v>
      </c>
    </row>
    <row r="18001" spans="1:4" hidden="1" x14ac:dyDescent="0.25">
      <c r="A18001" s="61" t="s">
        <v>373</v>
      </c>
      <c r="B18001" s="61" t="s">
        <v>374</v>
      </c>
      <c r="C18001">
        <v>1999</v>
      </c>
      <c r="D18001" s="61" t="s">
        <v>1746</v>
      </c>
    </row>
    <row r="18002" spans="1:4" hidden="1" x14ac:dyDescent="0.25">
      <c r="A18002" s="61" t="s">
        <v>373</v>
      </c>
      <c r="B18002" s="61" t="s">
        <v>374</v>
      </c>
      <c r="C18002">
        <v>2000</v>
      </c>
      <c r="D18002" s="61" t="s">
        <v>1746</v>
      </c>
    </row>
    <row r="18003" spans="1:4" hidden="1" x14ac:dyDescent="0.25">
      <c r="A18003" s="61" t="s">
        <v>373</v>
      </c>
      <c r="B18003" s="61" t="s">
        <v>374</v>
      </c>
      <c r="C18003">
        <v>2001</v>
      </c>
      <c r="D18003" s="61" t="s">
        <v>1746</v>
      </c>
    </row>
    <row r="18004" spans="1:4" hidden="1" x14ac:dyDescent="0.25">
      <c r="A18004" s="61" t="s">
        <v>373</v>
      </c>
      <c r="B18004" s="61" t="s">
        <v>374</v>
      </c>
      <c r="C18004">
        <v>2002</v>
      </c>
      <c r="D18004" s="61" t="s">
        <v>2312</v>
      </c>
    </row>
    <row r="18005" spans="1:4" hidden="1" x14ac:dyDescent="0.25">
      <c r="A18005" s="61" t="s">
        <v>373</v>
      </c>
      <c r="B18005" s="61" t="s">
        <v>374</v>
      </c>
      <c r="C18005">
        <v>2003</v>
      </c>
      <c r="D18005" s="61" t="s">
        <v>1500</v>
      </c>
    </row>
    <row r="18006" spans="1:4" hidden="1" x14ac:dyDescent="0.25">
      <c r="A18006" s="61" t="s">
        <v>373</v>
      </c>
      <c r="B18006" s="61" t="s">
        <v>374</v>
      </c>
      <c r="C18006">
        <v>2004</v>
      </c>
      <c r="D18006" s="61" t="s">
        <v>1500</v>
      </c>
    </row>
    <row r="18007" spans="1:4" hidden="1" x14ac:dyDescent="0.25">
      <c r="A18007" s="61" t="s">
        <v>373</v>
      </c>
      <c r="B18007" s="61" t="s">
        <v>374</v>
      </c>
      <c r="C18007">
        <v>2005</v>
      </c>
      <c r="D18007" s="61" t="s">
        <v>1500</v>
      </c>
    </row>
    <row r="18008" spans="1:4" hidden="1" x14ac:dyDescent="0.25">
      <c r="A18008" s="61" t="s">
        <v>373</v>
      </c>
      <c r="B18008" s="61" t="s">
        <v>374</v>
      </c>
      <c r="C18008">
        <v>2006</v>
      </c>
      <c r="D18008" s="61" t="s">
        <v>1500</v>
      </c>
    </row>
    <row r="18009" spans="1:4" hidden="1" x14ac:dyDescent="0.25">
      <c r="A18009" s="61" t="s">
        <v>373</v>
      </c>
      <c r="B18009" s="61" t="s">
        <v>374</v>
      </c>
      <c r="C18009">
        <v>2007</v>
      </c>
      <c r="D18009" s="61" t="s">
        <v>2326</v>
      </c>
    </row>
    <row r="18010" spans="1:4" hidden="1" x14ac:dyDescent="0.25">
      <c r="A18010" s="61" t="s">
        <v>373</v>
      </c>
      <c r="B18010" s="61" t="s">
        <v>374</v>
      </c>
      <c r="C18010">
        <v>2008</v>
      </c>
      <c r="D18010" s="61" t="s">
        <v>1695</v>
      </c>
    </row>
    <row r="18011" spans="1:4" hidden="1" x14ac:dyDescent="0.25">
      <c r="A18011" s="61" t="s">
        <v>373</v>
      </c>
      <c r="B18011" s="61" t="s">
        <v>374</v>
      </c>
      <c r="C18011">
        <v>2009</v>
      </c>
      <c r="D18011" s="61" t="s">
        <v>1695</v>
      </c>
    </row>
    <row r="18012" spans="1:4" hidden="1" x14ac:dyDescent="0.25">
      <c r="A18012" s="61" t="s">
        <v>373</v>
      </c>
      <c r="B18012" s="61" t="s">
        <v>374</v>
      </c>
      <c r="C18012">
        <v>2010</v>
      </c>
      <c r="D18012" s="61" t="s">
        <v>2323</v>
      </c>
    </row>
    <row r="18013" spans="1:4" hidden="1" x14ac:dyDescent="0.25">
      <c r="A18013" s="61" t="s">
        <v>373</v>
      </c>
      <c r="B18013" s="61" t="s">
        <v>374</v>
      </c>
      <c r="C18013">
        <v>2011</v>
      </c>
      <c r="D18013" s="61" t="s">
        <v>2323</v>
      </c>
    </row>
    <row r="18014" spans="1:4" hidden="1" x14ac:dyDescent="0.25">
      <c r="A18014" s="61" t="s">
        <v>373</v>
      </c>
      <c r="B18014" s="61" t="s">
        <v>374</v>
      </c>
      <c r="C18014">
        <v>2012</v>
      </c>
      <c r="D18014" s="61" t="s">
        <v>2306</v>
      </c>
    </row>
    <row r="18015" spans="1:4" hidden="1" x14ac:dyDescent="0.25">
      <c r="A18015" s="61" t="s">
        <v>373</v>
      </c>
      <c r="B18015" s="61" t="s">
        <v>374</v>
      </c>
      <c r="C18015">
        <v>2013</v>
      </c>
      <c r="D18015" s="61" t="s">
        <v>1500</v>
      </c>
    </row>
    <row r="18016" spans="1:4" hidden="1" x14ac:dyDescent="0.25">
      <c r="A18016" s="61" t="s">
        <v>373</v>
      </c>
      <c r="B18016" s="61" t="s">
        <v>374</v>
      </c>
      <c r="C18016">
        <v>2014</v>
      </c>
      <c r="D18016" s="61" t="s">
        <v>1500</v>
      </c>
    </row>
    <row r="18017" spans="1:4" hidden="1" x14ac:dyDescent="0.25">
      <c r="A18017" s="61" t="s">
        <v>373</v>
      </c>
      <c r="B18017" s="61" t="s">
        <v>374</v>
      </c>
      <c r="C18017">
        <v>2015</v>
      </c>
      <c r="D18017" s="61" t="s">
        <v>1500</v>
      </c>
    </row>
    <row r="18018" spans="1:4" hidden="1" x14ac:dyDescent="0.25">
      <c r="A18018" s="61" t="s">
        <v>373</v>
      </c>
      <c r="B18018" s="61" t="s">
        <v>374</v>
      </c>
      <c r="C18018">
        <v>2016</v>
      </c>
      <c r="D18018" s="61" t="s">
        <v>1500</v>
      </c>
    </row>
    <row r="18019" spans="1:4" hidden="1" x14ac:dyDescent="0.25">
      <c r="A18019" s="61" t="s">
        <v>373</v>
      </c>
      <c r="B18019" s="61" t="s">
        <v>374</v>
      </c>
      <c r="C18019">
        <v>2017</v>
      </c>
      <c r="D18019" s="61" t="s">
        <v>1696</v>
      </c>
    </row>
    <row r="18020" spans="1:4" hidden="1" x14ac:dyDescent="0.25">
      <c r="A18020" s="61" t="s">
        <v>373</v>
      </c>
      <c r="B18020" s="61" t="s">
        <v>374</v>
      </c>
      <c r="C18020">
        <v>2018</v>
      </c>
      <c r="D18020" s="61" t="s">
        <v>2053</v>
      </c>
    </row>
    <row r="18021" spans="1:4" hidden="1" x14ac:dyDescent="0.25">
      <c r="A18021" s="61" t="s">
        <v>373</v>
      </c>
      <c r="B18021" s="61" t="s">
        <v>374</v>
      </c>
      <c r="C18021">
        <v>2019</v>
      </c>
      <c r="D18021" s="61" t="s">
        <v>2312</v>
      </c>
    </row>
    <row r="18022" spans="1:4" hidden="1" x14ac:dyDescent="0.25">
      <c r="A18022" s="61" t="s">
        <v>373</v>
      </c>
      <c r="B18022" s="61" t="s">
        <v>374</v>
      </c>
      <c r="C18022">
        <v>2020</v>
      </c>
      <c r="D18022" s="61" t="s">
        <v>2946</v>
      </c>
    </row>
    <row r="18023" spans="1:4" hidden="1" x14ac:dyDescent="0.25">
      <c r="A18023" s="61" t="s">
        <v>373</v>
      </c>
      <c r="B18023" s="61" t="s">
        <v>374</v>
      </c>
      <c r="C18023">
        <v>2021</v>
      </c>
      <c r="D18023" s="61" t="s">
        <v>2506</v>
      </c>
    </row>
    <row r="18024" spans="1:4" hidden="1" x14ac:dyDescent="0.25">
      <c r="A18024" s="61" t="s">
        <v>373</v>
      </c>
      <c r="B18024" s="61" t="s">
        <v>374</v>
      </c>
      <c r="C18024">
        <v>2022</v>
      </c>
      <c r="D18024" s="61" t="s">
        <v>2647</v>
      </c>
    </row>
    <row r="18025" spans="1:4" x14ac:dyDescent="0.25">
      <c r="A18025" s="61" t="s">
        <v>373</v>
      </c>
      <c r="B18025" s="61" t="s">
        <v>374</v>
      </c>
      <c r="C18025">
        <v>2023</v>
      </c>
      <c r="D18025" s="61">
        <v>0.31</v>
      </c>
    </row>
    <row r="18026" spans="1:4" hidden="1" x14ac:dyDescent="0.25">
      <c r="A18026" s="61" t="s">
        <v>375</v>
      </c>
      <c r="B18026" s="61" t="s">
        <v>376</v>
      </c>
      <c r="C18026">
        <v>1900</v>
      </c>
      <c r="D18026" s="61" t="s">
        <v>1791</v>
      </c>
    </row>
    <row r="18027" spans="1:4" hidden="1" x14ac:dyDescent="0.25">
      <c r="A18027" s="61" t="s">
        <v>375</v>
      </c>
      <c r="B18027" s="61" t="s">
        <v>376</v>
      </c>
      <c r="C18027">
        <v>1901</v>
      </c>
      <c r="D18027" s="61" t="s">
        <v>1791</v>
      </c>
    </row>
    <row r="18028" spans="1:4" hidden="1" x14ac:dyDescent="0.25">
      <c r="A18028" s="61" t="s">
        <v>375</v>
      </c>
      <c r="B18028" s="61" t="s">
        <v>376</v>
      </c>
      <c r="C18028">
        <v>1902</v>
      </c>
      <c r="D18028" s="61" t="s">
        <v>1791</v>
      </c>
    </row>
    <row r="18029" spans="1:4" hidden="1" x14ac:dyDescent="0.25">
      <c r="A18029" s="61" t="s">
        <v>375</v>
      </c>
      <c r="B18029" s="61" t="s">
        <v>376</v>
      </c>
      <c r="C18029">
        <v>1903</v>
      </c>
      <c r="D18029" s="61" t="s">
        <v>1791</v>
      </c>
    </row>
    <row r="18030" spans="1:4" hidden="1" x14ac:dyDescent="0.25">
      <c r="A18030" s="61" t="s">
        <v>375</v>
      </c>
      <c r="B18030" s="61" t="s">
        <v>376</v>
      </c>
      <c r="C18030">
        <v>1904</v>
      </c>
      <c r="D18030" s="61" t="s">
        <v>1791</v>
      </c>
    </row>
    <row r="18031" spans="1:4" hidden="1" x14ac:dyDescent="0.25">
      <c r="A18031" s="61" t="s">
        <v>375</v>
      </c>
      <c r="B18031" s="61" t="s">
        <v>376</v>
      </c>
      <c r="C18031">
        <v>1905</v>
      </c>
      <c r="D18031" s="61" t="s">
        <v>1791</v>
      </c>
    </row>
    <row r="18032" spans="1:4" hidden="1" x14ac:dyDescent="0.25">
      <c r="A18032" s="61" t="s">
        <v>375</v>
      </c>
      <c r="B18032" s="61" t="s">
        <v>376</v>
      </c>
      <c r="C18032">
        <v>1906</v>
      </c>
      <c r="D18032" s="61" t="s">
        <v>1791</v>
      </c>
    </row>
    <row r="18033" spans="1:4" hidden="1" x14ac:dyDescent="0.25">
      <c r="A18033" s="61" t="s">
        <v>375</v>
      </c>
      <c r="B18033" s="61" t="s">
        <v>376</v>
      </c>
      <c r="C18033">
        <v>1907</v>
      </c>
      <c r="D18033" s="61" t="s">
        <v>1791</v>
      </c>
    </row>
    <row r="18034" spans="1:4" hidden="1" x14ac:dyDescent="0.25">
      <c r="A18034" s="61" t="s">
        <v>375</v>
      </c>
      <c r="B18034" s="61" t="s">
        <v>376</v>
      </c>
      <c r="C18034">
        <v>1908</v>
      </c>
      <c r="D18034" s="61" t="s">
        <v>1791</v>
      </c>
    </row>
    <row r="18035" spans="1:4" hidden="1" x14ac:dyDescent="0.25">
      <c r="A18035" s="61" t="s">
        <v>375</v>
      </c>
      <c r="B18035" s="61" t="s">
        <v>376</v>
      </c>
      <c r="C18035">
        <v>1909</v>
      </c>
      <c r="D18035" s="61" t="s">
        <v>1791</v>
      </c>
    </row>
    <row r="18036" spans="1:4" hidden="1" x14ac:dyDescent="0.25">
      <c r="A18036" s="61" t="s">
        <v>375</v>
      </c>
      <c r="B18036" s="61" t="s">
        <v>376</v>
      </c>
      <c r="C18036">
        <v>1910</v>
      </c>
      <c r="D18036" s="61" t="s">
        <v>1791</v>
      </c>
    </row>
    <row r="18037" spans="1:4" hidden="1" x14ac:dyDescent="0.25">
      <c r="A18037" s="61" t="s">
        <v>375</v>
      </c>
      <c r="B18037" s="61" t="s">
        <v>376</v>
      </c>
      <c r="C18037">
        <v>1911</v>
      </c>
      <c r="D18037" s="61" t="s">
        <v>1791</v>
      </c>
    </row>
    <row r="18038" spans="1:4" hidden="1" x14ac:dyDescent="0.25">
      <c r="A18038" s="61" t="s">
        <v>375</v>
      </c>
      <c r="B18038" s="61" t="s">
        <v>376</v>
      </c>
      <c r="C18038">
        <v>1912</v>
      </c>
      <c r="D18038" s="61" t="s">
        <v>1791</v>
      </c>
    </row>
    <row r="18039" spans="1:4" hidden="1" x14ac:dyDescent="0.25">
      <c r="A18039" s="61" t="s">
        <v>375</v>
      </c>
      <c r="B18039" s="61" t="s">
        <v>376</v>
      </c>
      <c r="C18039">
        <v>1913</v>
      </c>
      <c r="D18039" s="61" t="s">
        <v>1791</v>
      </c>
    </row>
    <row r="18040" spans="1:4" hidden="1" x14ac:dyDescent="0.25">
      <c r="A18040" s="61" t="s">
        <v>375</v>
      </c>
      <c r="B18040" s="61" t="s">
        <v>376</v>
      </c>
      <c r="C18040">
        <v>1914</v>
      </c>
      <c r="D18040" s="61" t="s">
        <v>1791</v>
      </c>
    </row>
    <row r="18041" spans="1:4" hidden="1" x14ac:dyDescent="0.25">
      <c r="A18041" s="61" t="s">
        <v>375</v>
      </c>
      <c r="B18041" s="61" t="s">
        <v>376</v>
      </c>
      <c r="C18041">
        <v>1915</v>
      </c>
      <c r="D18041" s="61" t="s">
        <v>1791</v>
      </c>
    </row>
    <row r="18042" spans="1:4" hidden="1" x14ac:dyDescent="0.25">
      <c r="A18042" s="61" t="s">
        <v>375</v>
      </c>
      <c r="B18042" s="61" t="s">
        <v>376</v>
      </c>
      <c r="C18042">
        <v>1916</v>
      </c>
      <c r="D18042" s="61" t="s">
        <v>1791</v>
      </c>
    </row>
    <row r="18043" spans="1:4" hidden="1" x14ac:dyDescent="0.25">
      <c r="A18043" s="61" t="s">
        <v>375</v>
      </c>
      <c r="B18043" s="61" t="s">
        <v>376</v>
      </c>
      <c r="C18043">
        <v>1917</v>
      </c>
      <c r="D18043" s="61" t="s">
        <v>1791</v>
      </c>
    </row>
    <row r="18044" spans="1:4" hidden="1" x14ac:dyDescent="0.25">
      <c r="A18044" s="61" t="s">
        <v>375</v>
      </c>
      <c r="B18044" s="61" t="s">
        <v>376</v>
      </c>
      <c r="C18044">
        <v>1918</v>
      </c>
      <c r="D18044" s="61" t="s">
        <v>1791</v>
      </c>
    </row>
    <row r="18045" spans="1:4" hidden="1" x14ac:dyDescent="0.25">
      <c r="A18045" s="61" t="s">
        <v>375</v>
      </c>
      <c r="B18045" s="61" t="s">
        <v>376</v>
      </c>
      <c r="C18045">
        <v>1919</v>
      </c>
      <c r="D18045" s="61" t="s">
        <v>1791</v>
      </c>
    </row>
    <row r="18046" spans="1:4" hidden="1" x14ac:dyDescent="0.25">
      <c r="A18046" s="61" t="s">
        <v>375</v>
      </c>
      <c r="B18046" s="61" t="s">
        <v>376</v>
      </c>
      <c r="C18046">
        <v>1920</v>
      </c>
      <c r="D18046" s="61" t="s">
        <v>1791</v>
      </c>
    </row>
    <row r="18047" spans="1:4" hidden="1" x14ac:dyDescent="0.25">
      <c r="A18047" s="61" t="s">
        <v>375</v>
      </c>
      <c r="B18047" s="61" t="s">
        <v>376</v>
      </c>
      <c r="C18047">
        <v>1921</v>
      </c>
      <c r="D18047" s="61" t="s">
        <v>1791</v>
      </c>
    </row>
    <row r="18048" spans="1:4" hidden="1" x14ac:dyDescent="0.25">
      <c r="A18048" s="61" t="s">
        <v>375</v>
      </c>
      <c r="B18048" s="61" t="s">
        <v>376</v>
      </c>
      <c r="C18048">
        <v>1922</v>
      </c>
      <c r="D18048" s="61" t="s">
        <v>1791</v>
      </c>
    </row>
    <row r="18049" spans="1:4" hidden="1" x14ac:dyDescent="0.25">
      <c r="A18049" s="61" t="s">
        <v>375</v>
      </c>
      <c r="B18049" s="61" t="s">
        <v>376</v>
      </c>
      <c r="C18049">
        <v>1923</v>
      </c>
      <c r="D18049" s="61" t="s">
        <v>1791</v>
      </c>
    </row>
    <row r="18050" spans="1:4" hidden="1" x14ac:dyDescent="0.25">
      <c r="A18050" s="61" t="s">
        <v>375</v>
      </c>
      <c r="B18050" s="61" t="s">
        <v>376</v>
      </c>
      <c r="C18050">
        <v>1924</v>
      </c>
      <c r="D18050" s="61" t="s">
        <v>1791</v>
      </c>
    </row>
    <row r="18051" spans="1:4" hidden="1" x14ac:dyDescent="0.25">
      <c r="A18051" s="61" t="s">
        <v>375</v>
      </c>
      <c r="B18051" s="61" t="s">
        <v>376</v>
      </c>
      <c r="C18051">
        <v>1925</v>
      </c>
      <c r="D18051" s="61" t="s">
        <v>1791</v>
      </c>
    </row>
    <row r="18052" spans="1:4" hidden="1" x14ac:dyDescent="0.25">
      <c r="A18052" s="61" t="s">
        <v>375</v>
      </c>
      <c r="B18052" s="61" t="s">
        <v>376</v>
      </c>
      <c r="C18052">
        <v>1926</v>
      </c>
      <c r="D18052" s="61" t="s">
        <v>1791</v>
      </c>
    </row>
    <row r="18053" spans="1:4" hidden="1" x14ac:dyDescent="0.25">
      <c r="A18053" s="61" t="s">
        <v>375</v>
      </c>
      <c r="B18053" s="61" t="s">
        <v>376</v>
      </c>
      <c r="C18053">
        <v>1927</v>
      </c>
      <c r="D18053" s="61" t="s">
        <v>1791</v>
      </c>
    </row>
    <row r="18054" spans="1:4" hidden="1" x14ac:dyDescent="0.25">
      <c r="A18054" s="61" t="s">
        <v>375</v>
      </c>
      <c r="B18054" s="61" t="s">
        <v>376</v>
      </c>
      <c r="C18054">
        <v>1928</v>
      </c>
      <c r="D18054" s="61" t="s">
        <v>1791</v>
      </c>
    </row>
    <row r="18055" spans="1:4" hidden="1" x14ac:dyDescent="0.25">
      <c r="A18055" s="61" t="s">
        <v>375</v>
      </c>
      <c r="B18055" s="61" t="s">
        <v>376</v>
      </c>
      <c r="C18055">
        <v>1929</v>
      </c>
      <c r="D18055" s="61" t="s">
        <v>1791</v>
      </c>
    </row>
    <row r="18056" spans="1:4" hidden="1" x14ac:dyDescent="0.25">
      <c r="A18056" s="61" t="s">
        <v>375</v>
      </c>
      <c r="B18056" s="61" t="s">
        <v>376</v>
      </c>
      <c r="C18056">
        <v>1930</v>
      </c>
      <c r="D18056" s="61" t="s">
        <v>1791</v>
      </c>
    </row>
    <row r="18057" spans="1:4" hidden="1" x14ac:dyDescent="0.25">
      <c r="A18057" s="61" t="s">
        <v>375</v>
      </c>
      <c r="B18057" s="61" t="s">
        <v>376</v>
      </c>
      <c r="C18057">
        <v>1931</v>
      </c>
      <c r="D18057" s="61" t="s">
        <v>1791</v>
      </c>
    </row>
    <row r="18058" spans="1:4" hidden="1" x14ac:dyDescent="0.25">
      <c r="A18058" s="61" t="s">
        <v>375</v>
      </c>
      <c r="B18058" s="61" t="s">
        <v>376</v>
      </c>
      <c r="C18058">
        <v>1932</v>
      </c>
      <c r="D18058" s="61" t="s">
        <v>1791</v>
      </c>
    </row>
    <row r="18059" spans="1:4" hidden="1" x14ac:dyDescent="0.25">
      <c r="A18059" s="61" t="s">
        <v>375</v>
      </c>
      <c r="B18059" s="61" t="s">
        <v>376</v>
      </c>
      <c r="C18059">
        <v>1933</v>
      </c>
      <c r="D18059" s="61" t="s">
        <v>1791</v>
      </c>
    </row>
    <row r="18060" spans="1:4" hidden="1" x14ac:dyDescent="0.25">
      <c r="A18060" s="61" t="s">
        <v>375</v>
      </c>
      <c r="B18060" s="61" t="s">
        <v>376</v>
      </c>
      <c r="C18060">
        <v>1934</v>
      </c>
      <c r="D18060" s="61" t="s">
        <v>1791</v>
      </c>
    </row>
    <row r="18061" spans="1:4" hidden="1" x14ac:dyDescent="0.25">
      <c r="A18061" s="61" t="s">
        <v>375</v>
      </c>
      <c r="B18061" s="61" t="s">
        <v>376</v>
      </c>
      <c r="C18061">
        <v>1935</v>
      </c>
      <c r="D18061" s="61" t="s">
        <v>1791</v>
      </c>
    </row>
    <row r="18062" spans="1:4" hidden="1" x14ac:dyDescent="0.25">
      <c r="A18062" s="61" t="s">
        <v>375</v>
      </c>
      <c r="B18062" s="61" t="s">
        <v>376</v>
      </c>
      <c r="C18062">
        <v>1936</v>
      </c>
      <c r="D18062" s="61" t="s">
        <v>1791</v>
      </c>
    </row>
    <row r="18063" spans="1:4" hidden="1" x14ac:dyDescent="0.25">
      <c r="A18063" s="61" t="s">
        <v>375</v>
      </c>
      <c r="B18063" s="61" t="s">
        <v>376</v>
      </c>
      <c r="C18063">
        <v>1937</v>
      </c>
      <c r="D18063" s="61" t="s">
        <v>1791</v>
      </c>
    </row>
    <row r="18064" spans="1:4" hidden="1" x14ac:dyDescent="0.25">
      <c r="A18064" s="61" t="s">
        <v>375</v>
      </c>
      <c r="B18064" s="61" t="s">
        <v>376</v>
      </c>
      <c r="C18064">
        <v>1938</v>
      </c>
      <c r="D18064" s="61" t="s">
        <v>1791</v>
      </c>
    </row>
    <row r="18065" spans="1:4" hidden="1" x14ac:dyDescent="0.25">
      <c r="A18065" s="61" t="s">
        <v>375</v>
      </c>
      <c r="B18065" s="61" t="s">
        <v>376</v>
      </c>
      <c r="C18065">
        <v>1939</v>
      </c>
      <c r="D18065" s="61" t="s">
        <v>1791</v>
      </c>
    </row>
    <row r="18066" spans="1:4" hidden="1" x14ac:dyDescent="0.25">
      <c r="A18066" s="61" t="s">
        <v>375</v>
      </c>
      <c r="B18066" s="61" t="s">
        <v>376</v>
      </c>
      <c r="C18066">
        <v>1940</v>
      </c>
      <c r="D18066" s="61" t="s">
        <v>1791</v>
      </c>
    </row>
    <row r="18067" spans="1:4" hidden="1" x14ac:dyDescent="0.25">
      <c r="A18067" s="61" t="s">
        <v>375</v>
      </c>
      <c r="B18067" s="61" t="s">
        <v>376</v>
      </c>
      <c r="C18067">
        <v>1941</v>
      </c>
      <c r="D18067" s="61" t="s">
        <v>1791</v>
      </c>
    </row>
    <row r="18068" spans="1:4" hidden="1" x14ac:dyDescent="0.25">
      <c r="A18068" s="61" t="s">
        <v>375</v>
      </c>
      <c r="B18068" s="61" t="s">
        <v>376</v>
      </c>
      <c r="C18068">
        <v>1942</v>
      </c>
      <c r="D18068" s="61" t="s">
        <v>1791</v>
      </c>
    </row>
    <row r="18069" spans="1:4" hidden="1" x14ac:dyDescent="0.25">
      <c r="A18069" s="61" t="s">
        <v>375</v>
      </c>
      <c r="B18069" s="61" t="s">
        <v>376</v>
      </c>
      <c r="C18069">
        <v>1943</v>
      </c>
      <c r="D18069" s="61" t="s">
        <v>1791</v>
      </c>
    </row>
    <row r="18070" spans="1:4" hidden="1" x14ac:dyDescent="0.25">
      <c r="A18070" s="61" t="s">
        <v>375</v>
      </c>
      <c r="B18070" s="61" t="s">
        <v>376</v>
      </c>
      <c r="C18070">
        <v>1944</v>
      </c>
      <c r="D18070" s="61" t="s">
        <v>1791</v>
      </c>
    </row>
    <row r="18071" spans="1:4" hidden="1" x14ac:dyDescent="0.25">
      <c r="A18071" s="61" t="s">
        <v>375</v>
      </c>
      <c r="B18071" s="61" t="s">
        <v>376</v>
      </c>
      <c r="C18071">
        <v>1945</v>
      </c>
      <c r="D18071" s="61" t="s">
        <v>1791</v>
      </c>
    </row>
    <row r="18072" spans="1:4" hidden="1" x14ac:dyDescent="0.25">
      <c r="A18072" s="61" t="s">
        <v>375</v>
      </c>
      <c r="B18072" s="61" t="s">
        <v>376</v>
      </c>
      <c r="C18072">
        <v>1946</v>
      </c>
      <c r="D18072" s="61" t="s">
        <v>1791</v>
      </c>
    </row>
    <row r="18073" spans="1:4" hidden="1" x14ac:dyDescent="0.25">
      <c r="A18073" s="61" t="s">
        <v>375</v>
      </c>
      <c r="B18073" s="61" t="s">
        <v>376</v>
      </c>
      <c r="C18073">
        <v>1947</v>
      </c>
      <c r="D18073" s="61" t="s">
        <v>1791</v>
      </c>
    </row>
    <row r="18074" spans="1:4" hidden="1" x14ac:dyDescent="0.25">
      <c r="A18074" s="61" t="s">
        <v>375</v>
      </c>
      <c r="B18074" s="61" t="s">
        <v>376</v>
      </c>
      <c r="C18074">
        <v>1948</v>
      </c>
      <c r="D18074" s="61" t="s">
        <v>1791</v>
      </c>
    </row>
    <row r="18075" spans="1:4" hidden="1" x14ac:dyDescent="0.25">
      <c r="A18075" s="61" t="s">
        <v>375</v>
      </c>
      <c r="B18075" s="61" t="s">
        <v>376</v>
      </c>
      <c r="C18075">
        <v>1949</v>
      </c>
      <c r="D18075" s="61" t="s">
        <v>1791</v>
      </c>
    </row>
    <row r="18076" spans="1:4" hidden="1" x14ac:dyDescent="0.25">
      <c r="A18076" s="61" t="s">
        <v>375</v>
      </c>
      <c r="B18076" s="61" t="s">
        <v>376</v>
      </c>
      <c r="C18076">
        <v>1950</v>
      </c>
      <c r="D18076" s="61" t="s">
        <v>1791</v>
      </c>
    </row>
    <row r="18077" spans="1:4" hidden="1" x14ac:dyDescent="0.25">
      <c r="A18077" s="61" t="s">
        <v>375</v>
      </c>
      <c r="B18077" s="61" t="s">
        <v>376</v>
      </c>
      <c r="C18077">
        <v>1951</v>
      </c>
      <c r="D18077" s="61" t="s">
        <v>1791</v>
      </c>
    </row>
    <row r="18078" spans="1:4" hidden="1" x14ac:dyDescent="0.25">
      <c r="A18078" s="61" t="s">
        <v>375</v>
      </c>
      <c r="B18078" s="61" t="s">
        <v>376</v>
      </c>
      <c r="C18078">
        <v>1952</v>
      </c>
      <c r="D18078" s="61" t="s">
        <v>1791</v>
      </c>
    </row>
    <row r="18079" spans="1:4" hidden="1" x14ac:dyDescent="0.25">
      <c r="A18079" s="61" t="s">
        <v>375</v>
      </c>
      <c r="B18079" s="61" t="s">
        <v>376</v>
      </c>
      <c r="C18079">
        <v>1953</v>
      </c>
      <c r="D18079" s="61" t="s">
        <v>1791</v>
      </c>
    </row>
    <row r="18080" spans="1:4" hidden="1" x14ac:dyDescent="0.25">
      <c r="A18080" s="61" t="s">
        <v>375</v>
      </c>
      <c r="B18080" s="61" t="s">
        <v>376</v>
      </c>
      <c r="C18080">
        <v>1954</v>
      </c>
      <c r="D18080" s="61" t="s">
        <v>1791</v>
      </c>
    </row>
    <row r="18081" spans="1:4" hidden="1" x14ac:dyDescent="0.25">
      <c r="A18081" s="61" t="s">
        <v>375</v>
      </c>
      <c r="B18081" s="61" t="s">
        <v>376</v>
      </c>
      <c r="C18081">
        <v>1955</v>
      </c>
      <c r="D18081" s="61" t="s">
        <v>1791</v>
      </c>
    </row>
    <row r="18082" spans="1:4" hidden="1" x14ac:dyDescent="0.25">
      <c r="A18082" s="61" t="s">
        <v>375</v>
      </c>
      <c r="B18082" s="61" t="s">
        <v>376</v>
      </c>
      <c r="C18082">
        <v>1956</v>
      </c>
      <c r="D18082" s="61" t="s">
        <v>1791</v>
      </c>
    </row>
    <row r="18083" spans="1:4" hidden="1" x14ac:dyDescent="0.25">
      <c r="A18083" s="61" t="s">
        <v>375</v>
      </c>
      <c r="B18083" s="61" t="s">
        <v>376</v>
      </c>
      <c r="C18083">
        <v>1957</v>
      </c>
      <c r="D18083" s="61" t="s">
        <v>1791</v>
      </c>
    </row>
    <row r="18084" spans="1:4" hidden="1" x14ac:dyDescent="0.25">
      <c r="A18084" s="61" t="s">
        <v>375</v>
      </c>
      <c r="B18084" s="61" t="s">
        <v>376</v>
      </c>
      <c r="C18084">
        <v>1958</v>
      </c>
      <c r="D18084" s="61" t="s">
        <v>1791</v>
      </c>
    </row>
    <row r="18085" spans="1:4" hidden="1" x14ac:dyDescent="0.25">
      <c r="A18085" s="61" t="s">
        <v>375</v>
      </c>
      <c r="B18085" s="61" t="s">
        <v>376</v>
      </c>
      <c r="C18085">
        <v>1959</v>
      </c>
      <c r="D18085" s="61" t="s">
        <v>1791</v>
      </c>
    </row>
    <row r="18086" spans="1:4" hidden="1" x14ac:dyDescent="0.25">
      <c r="A18086" s="61" t="s">
        <v>375</v>
      </c>
      <c r="B18086" s="61" t="s">
        <v>376</v>
      </c>
      <c r="C18086">
        <v>1960</v>
      </c>
      <c r="D18086" s="61" t="s">
        <v>1791</v>
      </c>
    </row>
    <row r="18087" spans="1:4" hidden="1" x14ac:dyDescent="0.25">
      <c r="A18087" s="61" t="s">
        <v>375</v>
      </c>
      <c r="B18087" s="61" t="s">
        <v>376</v>
      </c>
      <c r="C18087">
        <v>1961</v>
      </c>
      <c r="D18087" s="61" t="s">
        <v>1791</v>
      </c>
    </row>
    <row r="18088" spans="1:4" hidden="1" x14ac:dyDescent="0.25">
      <c r="A18088" s="61" t="s">
        <v>375</v>
      </c>
      <c r="B18088" s="61" t="s">
        <v>376</v>
      </c>
      <c r="C18088">
        <v>1962</v>
      </c>
      <c r="D18088" s="61" t="s">
        <v>1791</v>
      </c>
    </row>
    <row r="18089" spans="1:4" hidden="1" x14ac:dyDescent="0.25">
      <c r="A18089" s="61" t="s">
        <v>375</v>
      </c>
      <c r="B18089" s="61" t="s">
        <v>376</v>
      </c>
      <c r="C18089">
        <v>1963</v>
      </c>
      <c r="D18089" s="61" t="s">
        <v>1791</v>
      </c>
    </row>
    <row r="18090" spans="1:4" hidden="1" x14ac:dyDescent="0.25">
      <c r="A18090" s="61" t="s">
        <v>375</v>
      </c>
      <c r="B18090" s="61" t="s">
        <v>376</v>
      </c>
      <c r="C18090">
        <v>1964</v>
      </c>
      <c r="D18090" s="61" t="s">
        <v>2160</v>
      </c>
    </row>
    <row r="18091" spans="1:4" hidden="1" x14ac:dyDescent="0.25">
      <c r="A18091" s="61" t="s">
        <v>375</v>
      </c>
      <c r="B18091" s="61" t="s">
        <v>376</v>
      </c>
      <c r="C18091">
        <v>1965</v>
      </c>
      <c r="D18091" s="61" t="s">
        <v>2066</v>
      </c>
    </row>
    <row r="18092" spans="1:4" hidden="1" x14ac:dyDescent="0.25">
      <c r="A18092" s="61" t="s">
        <v>375</v>
      </c>
      <c r="B18092" s="61" t="s">
        <v>376</v>
      </c>
      <c r="C18092">
        <v>1966</v>
      </c>
      <c r="D18092" s="61" t="s">
        <v>2066</v>
      </c>
    </row>
    <row r="18093" spans="1:4" hidden="1" x14ac:dyDescent="0.25">
      <c r="A18093" s="61" t="s">
        <v>375</v>
      </c>
      <c r="B18093" s="61" t="s">
        <v>376</v>
      </c>
      <c r="C18093">
        <v>1967</v>
      </c>
      <c r="D18093" s="61" t="s">
        <v>2549</v>
      </c>
    </row>
    <row r="18094" spans="1:4" hidden="1" x14ac:dyDescent="0.25">
      <c r="A18094" s="61" t="s">
        <v>375</v>
      </c>
      <c r="B18094" s="61" t="s">
        <v>376</v>
      </c>
      <c r="C18094">
        <v>1968</v>
      </c>
      <c r="D18094" s="61" t="s">
        <v>2549</v>
      </c>
    </row>
    <row r="18095" spans="1:4" hidden="1" x14ac:dyDescent="0.25">
      <c r="A18095" s="61" t="s">
        <v>375</v>
      </c>
      <c r="B18095" s="61" t="s">
        <v>376</v>
      </c>
      <c r="C18095">
        <v>1969</v>
      </c>
      <c r="D18095" s="61" t="s">
        <v>2549</v>
      </c>
    </row>
    <row r="18096" spans="1:4" hidden="1" x14ac:dyDescent="0.25">
      <c r="A18096" s="61" t="s">
        <v>375</v>
      </c>
      <c r="B18096" s="61" t="s">
        <v>376</v>
      </c>
      <c r="C18096">
        <v>1970</v>
      </c>
      <c r="D18096" s="61" t="s">
        <v>2549</v>
      </c>
    </row>
    <row r="18097" spans="1:4" hidden="1" x14ac:dyDescent="0.25">
      <c r="A18097" s="61" t="s">
        <v>375</v>
      </c>
      <c r="B18097" s="61" t="s">
        <v>376</v>
      </c>
      <c r="C18097">
        <v>1971</v>
      </c>
      <c r="D18097" s="61" t="s">
        <v>2549</v>
      </c>
    </row>
    <row r="18098" spans="1:4" hidden="1" x14ac:dyDescent="0.25">
      <c r="A18098" s="61" t="s">
        <v>375</v>
      </c>
      <c r="B18098" s="61" t="s">
        <v>376</v>
      </c>
      <c r="C18098">
        <v>1972</v>
      </c>
      <c r="D18098" s="61" t="s">
        <v>2549</v>
      </c>
    </row>
    <row r="18099" spans="1:4" hidden="1" x14ac:dyDescent="0.25">
      <c r="A18099" s="61" t="s">
        <v>375</v>
      </c>
      <c r="B18099" s="61" t="s">
        <v>376</v>
      </c>
      <c r="C18099">
        <v>1973</v>
      </c>
      <c r="D18099" s="61" t="s">
        <v>2549</v>
      </c>
    </row>
    <row r="18100" spans="1:4" hidden="1" x14ac:dyDescent="0.25">
      <c r="A18100" s="61" t="s">
        <v>375</v>
      </c>
      <c r="B18100" s="61" t="s">
        <v>376</v>
      </c>
      <c r="C18100">
        <v>1974</v>
      </c>
      <c r="D18100" s="61" t="s">
        <v>2549</v>
      </c>
    </row>
    <row r="18101" spans="1:4" hidden="1" x14ac:dyDescent="0.25">
      <c r="A18101" s="61" t="s">
        <v>375</v>
      </c>
      <c r="B18101" s="61" t="s">
        <v>376</v>
      </c>
      <c r="C18101">
        <v>1975</v>
      </c>
      <c r="D18101" s="61" t="s">
        <v>2549</v>
      </c>
    </row>
    <row r="18102" spans="1:4" hidden="1" x14ac:dyDescent="0.25">
      <c r="A18102" s="61" t="s">
        <v>375</v>
      </c>
      <c r="B18102" s="61" t="s">
        <v>376</v>
      </c>
      <c r="C18102">
        <v>1976</v>
      </c>
      <c r="D18102" s="61" t="s">
        <v>2549</v>
      </c>
    </row>
    <row r="18103" spans="1:4" hidden="1" x14ac:dyDescent="0.25">
      <c r="A18103" s="61" t="s">
        <v>375</v>
      </c>
      <c r="B18103" s="61" t="s">
        <v>376</v>
      </c>
      <c r="C18103">
        <v>1977</v>
      </c>
      <c r="D18103" s="61" t="s">
        <v>2549</v>
      </c>
    </row>
    <row r="18104" spans="1:4" hidden="1" x14ac:dyDescent="0.25">
      <c r="A18104" s="61" t="s">
        <v>375</v>
      </c>
      <c r="B18104" s="61" t="s">
        <v>376</v>
      </c>
      <c r="C18104">
        <v>1978</v>
      </c>
      <c r="D18104" s="61" t="s">
        <v>2549</v>
      </c>
    </row>
    <row r="18105" spans="1:4" hidden="1" x14ac:dyDescent="0.25">
      <c r="A18105" s="61" t="s">
        <v>375</v>
      </c>
      <c r="B18105" s="61" t="s">
        <v>376</v>
      </c>
      <c r="C18105">
        <v>1979</v>
      </c>
      <c r="D18105" s="61" t="s">
        <v>2549</v>
      </c>
    </row>
    <row r="18106" spans="1:4" hidden="1" x14ac:dyDescent="0.25">
      <c r="A18106" s="61" t="s">
        <v>375</v>
      </c>
      <c r="B18106" s="61" t="s">
        <v>376</v>
      </c>
      <c r="C18106">
        <v>1980</v>
      </c>
      <c r="D18106" s="61" t="s">
        <v>2549</v>
      </c>
    </row>
    <row r="18107" spans="1:4" hidden="1" x14ac:dyDescent="0.25">
      <c r="A18107" s="61" t="s">
        <v>375</v>
      </c>
      <c r="B18107" s="61" t="s">
        <v>376</v>
      </c>
      <c r="C18107">
        <v>1981</v>
      </c>
      <c r="D18107" s="61" t="s">
        <v>2549</v>
      </c>
    </row>
    <row r="18108" spans="1:4" hidden="1" x14ac:dyDescent="0.25">
      <c r="A18108" s="61" t="s">
        <v>375</v>
      </c>
      <c r="B18108" s="61" t="s">
        <v>376</v>
      </c>
      <c r="C18108">
        <v>1982</v>
      </c>
      <c r="D18108" s="61" t="s">
        <v>2549</v>
      </c>
    </row>
    <row r="18109" spans="1:4" hidden="1" x14ac:dyDescent="0.25">
      <c r="A18109" s="61" t="s">
        <v>375</v>
      </c>
      <c r="B18109" s="61" t="s">
        <v>376</v>
      </c>
      <c r="C18109">
        <v>1983</v>
      </c>
      <c r="D18109" s="61" t="s">
        <v>2549</v>
      </c>
    </row>
    <row r="18110" spans="1:4" hidden="1" x14ac:dyDescent="0.25">
      <c r="A18110" s="61" t="s">
        <v>375</v>
      </c>
      <c r="B18110" s="61" t="s">
        <v>376</v>
      </c>
      <c r="C18110">
        <v>1984</v>
      </c>
      <c r="D18110" s="61" t="s">
        <v>2549</v>
      </c>
    </row>
    <row r="18111" spans="1:4" hidden="1" x14ac:dyDescent="0.25">
      <c r="A18111" s="61" t="s">
        <v>375</v>
      </c>
      <c r="B18111" s="61" t="s">
        <v>376</v>
      </c>
      <c r="C18111">
        <v>1985</v>
      </c>
      <c r="D18111" s="61" t="s">
        <v>2549</v>
      </c>
    </row>
    <row r="18112" spans="1:4" hidden="1" x14ac:dyDescent="0.25">
      <c r="A18112" s="61" t="s">
        <v>375</v>
      </c>
      <c r="B18112" s="61" t="s">
        <v>376</v>
      </c>
      <c r="C18112">
        <v>1986</v>
      </c>
      <c r="D18112" s="61" t="s">
        <v>1791</v>
      </c>
    </row>
    <row r="18113" spans="1:4" hidden="1" x14ac:dyDescent="0.25">
      <c r="A18113" s="61" t="s">
        <v>375</v>
      </c>
      <c r="B18113" s="61" t="s">
        <v>376</v>
      </c>
      <c r="C18113">
        <v>1987</v>
      </c>
      <c r="D18113" s="61" t="s">
        <v>1791</v>
      </c>
    </row>
    <row r="18114" spans="1:4" hidden="1" x14ac:dyDescent="0.25">
      <c r="A18114" s="61" t="s">
        <v>375</v>
      </c>
      <c r="B18114" s="61" t="s">
        <v>376</v>
      </c>
      <c r="C18114">
        <v>1988</v>
      </c>
      <c r="D18114" s="61" t="s">
        <v>2481</v>
      </c>
    </row>
    <row r="18115" spans="1:4" hidden="1" x14ac:dyDescent="0.25">
      <c r="A18115" s="61" t="s">
        <v>375</v>
      </c>
      <c r="B18115" s="61" t="s">
        <v>376</v>
      </c>
      <c r="C18115">
        <v>1989</v>
      </c>
      <c r="D18115" s="61" t="s">
        <v>2481</v>
      </c>
    </row>
    <row r="18116" spans="1:4" hidden="1" x14ac:dyDescent="0.25">
      <c r="A18116" s="61" t="s">
        <v>375</v>
      </c>
      <c r="B18116" s="61" t="s">
        <v>376</v>
      </c>
      <c r="C18116">
        <v>1990</v>
      </c>
      <c r="D18116" s="61" t="s">
        <v>2481</v>
      </c>
    </row>
    <row r="18117" spans="1:4" hidden="1" x14ac:dyDescent="0.25">
      <c r="A18117" s="61" t="s">
        <v>375</v>
      </c>
      <c r="B18117" s="61" t="s">
        <v>376</v>
      </c>
      <c r="C18117">
        <v>1991</v>
      </c>
      <c r="D18117" s="61" t="s">
        <v>2481</v>
      </c>
    </row>
    <row r="18118" spans="1:4" hidden="1" x14ac:dyDescent="0.25">
      <c r="A18118" s="61" t="s">
        <v>375</v>
      </c>
      <c r="B18118" s="61" t="s">
        <v>376</v>
      </c>
      <c r="C18118">
        <v>1992</v>
      </c>
      <c r="D18118" s="61" t="s">
        <v>2481</v>
      </c>
    </row>
    <row r="18119" spans="1:4" hidden="1" x14ac:dyDescent="0.25">
      <c r="A18119" s="61" t="s">
        <v>375</v>
      </c>
      <c r="B18119" s="61" t="s">
        <v>376</v>
      </c>
      <c r="C18119">
        <v>1993</v>
      </c>
      <c r="D18119" s="61" t="s">
        <v>2481</v>
      </c>
    </row>
    <row r="18120" spans="1:4" hidden="1" x14ac:dyDescent="0.25">
      <c r="A18120" s="61" t="s">
        <v>375</v>
      </c>
      <c r="B18120" s="61" t="s">
        <v>376</v>
      </c>
      <c r="C18120">
        <v>1994</v>
      </c>
      <c r="D18120" s="61" t="s">
        <v>2481</v>
      </c>
    </row>
    <row r="18121" spans="1:4" hidden="1" x14ac:dyDescent="0.25">
      <c r="A18121" s="61" t="s">
        <v>375</v>
      </c>
      <c r="B18121" s="61" t="s">
        <v>376</v>
      </c>
      <c r="C18121">
        <v>1995</v>
      </c>
      <c r="D18121" s="61" t="s">
        <v>2481</v>
      </c>
    </row>
    <row r="18122" spans="1:4" hidden="1" x14ac:dyDescent="0.25">
      <c r="A18122" s="61" t="s">
        <v>375</v>
      </c>
      <c r="B18122" s="61" t="s">
        <v>376</v>
      </c>
      <c r="C18122">
        <v>1996</v>
      </c>
      <c r="D18122" s="61" t="s">
        <v>2481</v>
      </c>
    </row>
    <row r="18123" spans="1:4" hidden="1" x14ac:dyDescent="0.25">
      <c r="A18123" s="61" t="s">
        <v>375</v>
      </c>
      <c r="B18123" s="61" t="s">
        <v>376</v>
      </c>
      <c r="C18123">
        <v>1997</v>
      </c>
      <c r="D18123" s="61" t="s">
        <v>2481</v>
      </c>
    </row>
    <row r="18124" spans="1:4" hidden="1" x14ac:dyDescent="0.25">
      <c r="A18124" s="61" t="s">
        <v>375</v>
      </c>
      <c r="B18124" s="61" t="s">
        <v>376</v>
      </c>
      <c r="C18124">
        <v>1998</v>
      </c>
      <c r="D18124" s="61" t="s">
        <v>2481</v>
      </c>
    </row>
    <row r="18125" spans="1:4" hidden="1" x14ac:dyDescent="0.25">
      <c r="A18125" s="61" t="s">
        <v>375</v>
      </c>
      <c r="B18125" s="61" t="s">
        <v>376</v>
      </c>
      <c r="C18125">
        <v>1999</v>
      </c>
      <c r="D18125" s="61" t="s">
        <v>2481</v>
      </c>
    </row>
    <row r="18126" spans="1:4" hidden="1" x14ac:dyDescent="0.25">
      <c r="A18126" s="61" t="s">
        <v>375</v>
      </c>
      <c r="B18126" s="61" t="s">
        <v>376</v>
      </c>
      <c r="C18126">
        <v>2000</v>
      </c>
      <c r="D18126" s="61" t="s">
        <v>2481</v>
      </c>
    </row>
    <row r="18127" spans="1:4" hidden="1" x14ac:dyDescent="0.25">
      <c r="A18127" s="61" t="s">
        <v>375</v>
      </c>
      <c r="B18127" s="61" t="s">
        <v>376</v>
      </c>
      <c r="C18127">
        <v>2001</v>
      </c>
      <c r="D18127" s="61" t="s">
        <v>2481</v>
      </c>
    </row>
    <row r="18128" spans="1:4" hidden="1" x14ac:dyDescent="0.25">
      <c r="A18128" s="61" t="s">
        <v>375</v>
      </c>
      <c r="B18128" s="61" t="s">
        <v>376</v>
      </c>
      <c r="C18128">
        <v>2002</v>
      </c>
      <c r="D18128" s="61" t="s">
        <v>2481</v>
      </c>
    </row>
    <row r="18129" spans="1:4" hidden="1" x14ac:dyDescent="0.25">
      <c r="A18129" s="61" t="s">
        <v>375</v>
      </c>
      <c r="B18129" s="61" t="s">
        <v>376</v>
      </c>
      <c r="C18129">
        <v>2003</v>
      </c>
      <c r="D18129" s="61" t="s">
        <v>2481</v>
      </c>
    </row>
    <row r="18130" spans="1:4" hidden="1" x14ac:dyDescent="0.25">
      <c r="A18130" s="61" t="s">
        <v>375</v>
      </c>
      <c r="B18130" s="61" t="s">
        <v>376</v>
      </c>
      <c r="C18130">
        <v>2004</v>
      </c>
      <c r="D18130" s="61" t="s">
        <v>2481</v>
      </c>
    </row>
    <row r="18131" spans="1:4" hidden="1" x14ac:dyDescent="0.25">
      <c r="A18131" s="61" t="s">
        <v>375</v>
      </c>
      <c r="B18131" s="61" t="s">
        <v>376</v>
      </c>
      <c r="C18131">
        <v>2005</v>
      </c>
      <c r="D18131" s="61" t="s">
        <v>2481</v>
      </c>
    </row>
    <row r="18132" spans="1:4" hidden="1" x14ac:dyDescent="0.25">
      <c r="A18132" s="61" t="s">
        <v>375</v>
      </c>
      <c r="B18132" s="61" t="s">
        <v>376</v>
      </c>
      <c r="C18132">
        <v>2006</v>
      </c>
      <c r="D18132" s="61" t="s">
        <v>2481</v>
      </c>
    </row>
    <row r="18133" spans="1:4" hidden="1" x14ac:dyDescent="0.25">
      <c r="A18133" s="61" t="s">
        <v>375</v>
      </c>
      <c r="B18133" s="61" t="s">
        <v>376</v>
      </c>
      <c r="C18133">
        <v>2007</v>
      </c>
      <c r="D18133" s="61" t="s">
        <v>2481</v>
      </c>
    </row>
    <row r="18134" spans="1:4" hidden="1" x14ac:dyDescent="0.25">
      <c r="A18134" s="61" t="s">
        <v>375</v>
      </c>
      <c r="B18134" s="61" t="s">
        <v>376</v>
      </c>
      <c r="C18134">
        <v>2008</v>
      </c>
      <c r="D18134" s="61" t="s">
        <v>2481</v>
      </c>
    </row>
    <row r="18135" spans="1:4" hidden="1" x14ac:dyDescent="0.25">
      <c r="A18135" s="61" t="s">
        <v>375</v>
      </c>
      <c r="B18135" s="61" t="s">
        <v>376</v>
      </c>
      <c r="C18135">
        <v>2009</v>
      </c>
      <c r="D18135" s="61" t="s">
        <v>2481</v>
      </c>
    </row>
    <row r="18136" spans="1:4" hidden="1" x14ac:dyDescent="0.25">
      <c r="A18136" s="61" t="s">
        <v>375</v>
      </c>
      <c r="B18136" s="61" t="s">
        <v>376</v>
      </c>
      <c r="C18136">
        <v>2010</v>
      </c>
      <c r="D18136" s="61" t="s">
        <v>2481</v>
      </c>
    </row>
    <row r="18137" spans="1:4" hidden="1" x14ac:dyDescent="0.25">
      <c r="A18137" s="61" t="s">
        <v>375</v>
      </c>
      <c r="B18137" s="61" t="s">
        <v>376</v>
      </c>
      <c r="C18137">
        <v>2011</v>
      </c>
      <c r="D18137" s="61" t="s">
        <v>2481</v>
      </c>
    </row>
    <row r="18138" spans="1:4" hidden="1" x14ac:dyDescent="0.25">
      <c r="A18138" s="61" t="s">
        <v>375</v>
      </c>
      <c r="B18138" s="61" t="s">
        <v>376</v>
      </c>
      <c r="C18138">
        <v>2012</v>
      </c>
      <c r="D18138" s="61" t="s">
        <v>2481</v>
      </c>
    </row>
    <row r="18139" spans="1:4" hidden="1" x14ac:dyDescent="0.25">
      <c r="A18139" s="61" t="s">
        <v>375</v>
      </c>
      <c r="B18139" s="61" t="s">
        <v>376</v>
      </c>
      <c r="C18139">
        <v>2013</v>
      </c>
      <c r="D18139" s="61" t="s">
        <v>2588</v>
      </c>
    </row>
    <row r="18140" spans="1:4" hidden="1" x14ac:dyDescent="0.25">
      <c r="A18140" s="61" t="s">
        <v>375</v>
      </c>
      <c r="B18140" s="61" t="s">
        <v>376</v>
      </c>
      <c r="C18140">
        <v>2014</v>
      </c>
      <c r="D18140" s="61" t="s">
        <v>2234</v>
      </c>
    </row>
    <row r="18141" spans="1:4" hidden="1" x14ac:dyDescent="0.25">
      <c r="A18141" s="61" t="s">
        <v>375</v>
      </c>
      <c r="B18141" s="61" t="s">
        <v>376</v>
      </c>
      <c r="C18141">
        <v>2015</v>
      </c>
      <c r="D18141" s="61" t="s">
        <v>2961</v>
      </c>
    </row>
    <row r="18142" spans="1:4" hidden="1" x14ac:dyDescent="0.25">
      <c r="A18142" s="61" t="s">
        <v>375</v>
      </c>
      <c r="B18142" s="61" t="s">
        <v>376</v>
      </c>
      <c r="C18142">
        <v>2016</v>
      </c>
      <c r="D18142" s="61" t="s">
        <v>2282</v>
      </c>
    </row>
    <row r="18143" spans="1:4" hidden="1" x14ac:dyDescent="0.25">
      <c r="A18143" s="61" t="s">
        <v>375</v>
      </c>
      <c r="B18143" s="61" t="s">
        <v>376</v>
      </c>
      <c r="C18143">
        <v>2017</v>
      </c>
      <c r="D18143" s="61" t="s">
        <v>2282</v>
      </c>
    </row>
    <row r="18144" spans="1:4" hidden="1" x14ac:dyDescent="0.25">
      <c r="A18144" s="61" t="s">
        <v>375</v>
      </c>
      <c r="B18144" s="61" t="s">
        <v>376</v>
      </c>
      <c r="C18144">
        <v>2018</v>
      </c>
      <c r="D18144" s="61" t="s">
        <v>2282</v>
      </c>
    </row>
    <row r="18145" spans="1:4" hidden="1" x14ac:dyDescent="0.25">
      <c r="A18145" s="61" t="s">
        <v>375</v>
      </c>
      <c r="B18145" s="61" t="s">
        <v>376</v>
      </c>
      <c r="C18145">
        <v>2019</v>
      </c>
      <c r="D18145" s="61" t="s">
        <v>2402</v>
      </c>
    </row>
    <row r="18146" spans="1:4" hidden="1" x14ac:dyDescent="0.25">
      <c r="A18146" s="61" t="s">
        <v>375</v>
      </c>
      <c r="B18146" s="61" t="s">
        <v>376</v>
      </c>
      <c r="C18146">
        <v>2020</v>
      </c>
      <c r="D18146" s="61" t="s">
        <v>2962</v>
      </c>
    </row>
    <row r="18147" spans="1:4" hidden="1" x14ac:dyDescent="0.25">
      <c r="A18147" s="61" t="s">
        <v>375</v>
      </c>
      <c r="B18147" s="61" t="s">
        <v>376</v>
      </c>
      <c r="C18147">
        <v>2021</v>
      </c>
      <c r="D18147" s="61" t="s">
        <v>2608</v>
      </c>
    </row>
    <row r="18148" spans="1:4" hidden="1" x14ac:dyDescent="0.25">
      <c r="A18148" s="61" t="s">
        <v>375</v>
      </c>
      <c r="B18148" s="61" t="s">
        <v>376</v>
      </c>
      <c r="C18148">
        <v>2022</v>
      </c>
      <c r="D18148" s="61" t="s">
        <v>2608</v>
      </c>
    </row>
    <row r="18149" spans="1:4" x14ac:dyDescent="0.25">
      <c r="A18149" s="61" t="s">
        <v>375</v>
      </c>
      <c r="B18149" s="61" t="s">
        <v>376</v>
      </c>
      <c r="C18149">
        <v>2023</v>
      </c>
      <c r="D18149" s="61">
        <v>0.84499999999999997</v>
      </c>
    </row>
    <row r="18150" spans="1:4" hidden="1" x14ac:dyDescent="0.25">
      <c r="A18150" s="61" t="s">
        <v>384</v>
      </c>
      <c r="B18150" s="61" t="s">
        <v>385</v>
      </c>
      <c r="C18150">
        <v>1904</v>
      </c>
      <c r="D18150" s="61" t="s">
        <v>2329</v>
      </c>
    </row>
    <row r="18151" spans="1:4" hidden="1" x14ac:dyDescent="0.25">
      <c r="A18151" s="61" t="s">
        <v>384</v>
      </c>
      <c r="B18151" s="61" t="s">
        <v>385</v>
      </c>
      <c r="C18151">
        <v>1905</v>
      </c>
      <c r="D18151" s="61" t="s">
        <v>2329</v>
      </c>
    </row>
    <row r="18152" spans="1:4" hidden="1" x14ac:dyDescent="0.25">
      <c r="A18152" s="61" t="s">
        <v>384</v>
      </c>
      <c r="B18152" s="61" t="s">
        <v>385</v>
      </c>
      <c r="C18152">
        <v>1906</v>
      </c>
      <c r="D18152" s="61" t="s">
        <v>2329</v>
      </c>
    </row>
    <row r="18153" spans="1:4" hidden="1" x14ac:dyDescent="0.25">
      <c r="A18153" s="61" t="s">
        <v>384</v>
      </c>
      <c r="B18153" s="61" t="s">
        <v>385</v>
      </c>
      <c r="C18153">
        <v>1907</v>
      </c>
      <c r="D18153" s="61" t="s">
        <v>2329</v>
      </c>
    </row>
    <row r="18154" spans="1:4" hidden="1" x14ac:dyDescent="0.25">
      <c r="A18154" s="61" t="s">
        <v>384</v>
      </c>
      <c r="B18154" s="61" t="s">
        <v>385</v>
      </c>
      <c r="C18154">
        <v>1908</v>
      </c>
      <c r="D18154" s="61" t="s">
        <v>2329</v>
      </c>
    </row>
    <row r="18155" spans="1:4" hidden="1" x14ac:dyDescent="0.25">
      <c r="A18155" s="61" t="s">
        <v>384</v>
      </c>
      <c r="B18155" s="61" t="s">
        <v>385</v>
      </c>
      <c r="C18155">
        <v>1909</v>
      </c>
      <c r="D18155" s="61" t="s">
        <v>2329</v>
      </c>
    </row>
    <row r="18156" spans="1:4" hidden="1" x14ac:dyDescent="0.25">
      <c r="A18156" s="61" t="s">
        <v>384</v>
      </c>
      <c r="B18156" s="61" t="s">
        <v>385</v>
      </c>
      <c r="C18156">
        <v>1910</v>
      </c>
      <c r="D18156" s="61" t="s">
        <v>2329</v>
      </c>
    </row>
    <row r="18157" spans="1:4" hidden="1" x14ac:dyDescent="0.25">
      <c r="A18157" s="61" t="s">
        <v>384</v>
      </c>
      <c r="B18157" s="61" t="s">
        <v>385</v>
      </c>
      <c r="C18157">
        <v>1911</v>
      </c>
      <c r="D18157" s="61" t="s">
        <v>2329</v>
      </c>
    </row>
    <row r="18158" spans="1:4" hidden="1" x14ac:dyDescent="0.25">
      <c r="A18158" s="61" t="s">
        <v>384</v>
      </c>
      <c r="B18158" s="61" t="s">
        <v>385</v>
      </c>
      <c r="C18158">
        <v>1912</v>
      </c>
      <c r="D18158" s="61" t="s">
        <v>2329</v>
      </c>
    </row>
    <row r="18159" spans="1:4" hidden="1" x14ac:dyDescent="0.25">
      <c r="A18159" s="61" t="s">
        <v>384</v>
      </c>
      <c r="B18159" s="61" t="s">
        <v>385</v>
      </c>
      <c r="C18159">
        <v>1913</v>
      </c>
      <c r="D18159" s="61" t="s">
        <v>2329</v>
      </c>
    </row>
    <row r="18160" spans="1:4" hidden="1" x14ac:dyDescent="0.25">
      <c r="A18160" s="61" t="s">
        <v>384</v>
      </c>
      <c r="B18160" s="61" t="s">
        <v>385</v>
      </c>
      <c r="C18160">
        <v>1914</v>
      </c>
      <c r="D18160" s="61" t="s">
        <v>2329</v>
      </c>
    </row>
    <row r="18161" spans="1:4" hidden="1" x14ac:dyDescent="0.25">
      <c r="A18161" s="61" t="s">
        <v>384</v>
      </c>
      <c r="B18161" s="61" t="s">
        <v>385</v>
      </c>
      <c r="C18161">
        <v>1915</v>
      </c>
      <c r="D18161" s="61" t="s">
        <v>2329</v>
      </c>
    </row>
    <row r="18162" spans="1:4" hidden="1" x14ac:dyDescent="0.25">
      <c r="A18162" s="61" t="s">
        <v>384</v>
      </c>
      <c r="B18162" s="61" t="s">
        <v>385</v>
      </c>
      <c r="C18162">
        <v>1916</v>
      </c>
      <c r="D18162" s="61" t="s">
        <v>2329</v>
      </c>
    </row>
    <row r="18163" spans="1:4" hidden="1" x14ac:dyDescent="0.25">
      <c r="A18163" s="61" t="s">
        <v>384</v>
      </c>
      <c r="B18163" s="61" t="s">
        <v>385</v>
      </c>
      <c r="C18163">
        <v>1917</v>
      </c>
      <c r="D18163" s="61" t="s">
        <v>2329</v>
      </c>
    </row>
    <row r="18164" spans="1:4" hidden="1" x14ac:dyDescent="0.25">
      <c r="A18164" s="61" t="s">
        <v>384</v>
      </c>
      <c r="B18164" s="61" t="s">
        <v>385</v>
      </c>
      <c r="C18164">
        <v>1918</v>
      </c>
      <c r="D18164" s="61" t="s">
        <v>2329</v>
      </c>
    </row>
    <row r="18165" spans="1:4" hidden="1" x14ac:dyDescent="0.25">
      <c r="A18165" s="61" t="s">
        <v>384</v>
      </c>
      <c r="B18165" s="61" t="s">
        <v>385</v>
      </c>
      <c r="C18165">
        <v>1919</v>
      </c>
      <c r="D18165" s="61" t="s">
        <v>2329</v>
      </c>
    </row>
    <row r="18166" spans="1:4" hidden="1" x14ac:dyDescent="0.25">
      <c r="A18166" s="61" t="s">
        <v>384</v>
      </c>
      <c r="B18166" s="61" t="s">
        <v>385</v>
      </c>
      <c r="C18166">
        <v>1920</v>
      </c>
      <c r="D18166" s="61" t="s">
        <v>2329</v>
      </c>
    </row>
    <row r="18167" spans="1:4" hidden="1" x14ac:dyDescent="0.25">
      <c r="A18167" s="61" t="s">
        <v>384</v>
      </c>
      <c r="B18167" s="61" t="s">
        <v>385</v>
      </c>
      <c r="C18167">
        <v>1921</v>
      </c>
      <c r="D18167" s="61" t="s">
        <v>2329</v>
      </c>
    </row>
    <row r="18168" spans="1:4" hidden="1" x14ac:dyDescent="0.25">
      <c r="A18168" s="61" t="s">
        <v>384</v>
      </c>
      <c r="B18168" s="61" t="s">
        <v>385</v>
      </c>
      <c r="C18168">
        <v>1922</v>
      </c>
      <c r="D18168" s="61" t="s">
        <v>2329</v>
      </c>
    </row>
    <row r="18169" spans="1:4" hidden="1" x14ac:dyDescent="0.25">
      <c r="A18169" s="61" t="s">
        <v>384</v>
      </c>
      <c r="B18169" s="61" t="s">
        <v>385</v>
      </c>
      <c r="C18169">
        <v>1923</v>
      </c>
      <c r="D18169" s="61" t="s">
        <v>2329</v>
      </c>
    </row>
    <row r="18170" spans="1:4" hidden="1" x14ac:dyDescent="0.25">
      <c r="A18170" s="61" t="s">
        <v>384</v>
      </c>
      <c r="B18170" s="61" t="s">
        <v>385</v>
      </c>
      <c r="C18170">
        <v>1924</v>
      </c>
      <c r="D18170" s="61" t="s">
        <v>2329</v>
      </c>
    </row>
    <row r="18171" spans="1:4" hidden="1" x14ac:dyDescent="0.25">
      <c r="A18171" s="61" t="s">
        <v>384</v>
      </c>
      <c r="B18171" s="61" t="s">
        <v>385</v>
      </c>
      <c r="C18171">
        <v>1925</v>
      </c>
      <c r="D18171" s="61" t="s">
        <v>2329</v>
      </c>
    </row>
    <row r="18172" spans="1:4" hidden="1" x14ac:dyDescent="0.25">
      <c r="A18172" s="61" t="s">
        <v>384</v>
      </c>
      <c r="B18172" s="61" t="s">
        <v>385</v>
      </c>
      <c r="C18172">
        <v>1926</v>
      </c>
      <c r="D18172" s="61" t="s">
        <v>2329</v>
      </c>
    </row>
    <row r="18173" spans="1:4" hidden="1" x14ac:dyDescent="0.25">
      <c r="A18173" s="61" t="s">
        <v>384</v>
      </c>
      <c r="B18173" s="61" t="s">
        <v>385</v>
      </c>
      <c r="C18173">
        <v>1927</v>
      </c>
      <c r="D18173" s="61" t="s">
        <v>2329</v>
      </c>
    </row>
    <row r="18174" spans="1:4" hidden="1" x14ac:dyDescent="0.25">
      <c r="A18174" s="61" t="s">
        <v>384</v>
      </c>
      <c r="B18174" s="61" t="s">
        <v>385</v>
      </c>
      <c r="C18174">
        <v>1928</v>
      </c>
      <c r="D18174" s="61" t="s">
        <v>2329</v>
      </c>
    </row>
    <row r="18175" spans="1:4" hidden="1" x14ac:dyDescent="0.25">
      <c r="A18175" s="61" t="s">
        <v>384</v>
      </c>
      <c r="B18175" s="61" t="s">
        <v>385</v>
      </c>
      <c r="C18175">
        <v>1929</v>
      </c>
      <c r="D18175" s="61" t="s">
        <v>2329</v>
      </c>
    </row>
    <row r="18176" spans="1:4" hidden="1" x14ac:dyDescent="0.25">
      <c r="A18176" s="61" t="s">
        <v>384</v>
      </c>
      <c r="B18176" s="61" t="s">
        <v>385</v>
      </c>
      <c r="C18176">
        <v>1930</v>
      </c>
      <c r="D18176" s="61" t="s">
        <v>2329</v>
      </c>
    </row>
    <row r="18177" spans="1:4" hidden="1" x14ac:dyDescent="0.25">
      <c r="A18177" s="61" t="s">
        <v>384</v>
      </c>
      <c r="B18177" s="61" t="s">
        <v>385</v>
      </c>
      <c r="C18177">
        <v>1931</v>
      </c>
      <c r="D18177" s="61" t="s">
        <v>2329</v>
      </c>
    </row>
    <row r="18178" spans="1:4" hidden="1" x14ac:dyDescent="0.25">
      <c r="A18178" s="61" t="s">
        <v>384</v>
      </c>
      <c r="B18178" s="61" t="s">
        <v>385</v>
      </c>
      <c r="C18178">
        <v>1932</v>
      </c>
      <c r="D18178" s="61" t="s">
        <v>2329</v>
      </c>
    </row>
    <row r="18179" spans="1:4" hidden="1" x14ac:dyDescent="0.25">
      <c r="A18179" s="61" t="s">
        <v>384</v>
      </c>
      <c r="B18179" s="61" t="s">
        <v>385</v>
      </c>
      <c r="C18179">
        <v>1933</v>
      </c>
      <c r="D18179" s="61" t="s">
        <v>2329</v>
      </c>
    </row>
    <row r="18180" spans="1:4" hidden="1" x14ac:dyDescent="0.25">
      <c r="A18180" s="61" t="s">
        <v>384</v>
      </c>
      <c r="B18180" s="61" t="s">
        <v>385</v>
      </c>
      <c r="C18180">
        <v>1934</v>
      </c>
      <c r="D18180" s="61" t="s">
        <v>2329</v>
      </c>
    </row>
    <row r="18181" spans="1:4" hidden="1" x14ac:dyDescent="0.25">
      <c r="A18181" s="61" t="s">
        <v>384</v>
      </c>
      <c r="B18181" s="61" t="s">
        <v>385</v>
      </c>
      <c r="C18181">
        <v>1935</v>
      </c>
      <c r="D18181" s="61" t="s">
        <v>2329</v>
      </c>
    </row>
    <row r="18182" spans="1:4" hidden="1" x14ac:dyDescent="0.25">
      <c r="A18182" s="61" t="s">
        <v>384</v>
      </c>
      <c r="B18182" s="61" t="s">
        <v>385</v>
      </c>
      <c r="C18182">
        <v>1936</v>
      </c>
      <c r="D18182" s="61" t="s">
        <v>2329</v>
      </c>
    </row>
    <row r="18183" spans="1:4" hidden="1" x14ac:dyDescent="0.25">
      <c r="A18183" s="61" t="s">
        <v>384</v>
      </c>
      <c r="B18183" s="61" t="s">
        <v>385</v>
      </c>
      <c r="C18183">
        <v>1937</v>
      </c>
      <c r="D18183" s="61" t="s">
        <v>2329</v>
      </c>
    </row>
    <row r="18184" spans="1:4" hidden="1" x14ac:dyDescent="0.25">
      <c r="A18184" s="61" t="s">
        <v>384</v>
      </c>
      <c r="B18184" s="61" t="s">
        <v>385</v>
      </c>
      <c r="C18184">
        <v>1938</v>
      </c>
      <c r="D18184" s="61" t="s">
        <v>2329</v>
      </c>
    </row>
    <row r="18185" spans="1:4" hidden="1" x14ac:dyDescent="0.25">
      <c r="A18185" s="61" t="s">
        <v>384</v>
      </c>
      <c r="B18185" s="61" t="s">
        <v>385</v>
      </c>
      <c r="C18185">
        <v>1939</v>
      </c>
      <c r="D18185" s="61" t="s">
        <v>2329</v>
      </c>
    </row>
    <row r="18186" spans="1:4" hidden="1" x14ac:dyDescent="0.25">
      <c r="A18186" s="61" t="s">
        <v>384</v>
      </c>
      <c r="B18186" s="61" t="s">
        <v>385</v>
      </c>
      <c r="C18186">
        <v>1940</v>
      </c>
      <c r="D18186" s="61" t="s">
        <v>2329</v>
      </c>
    </row>
    <row r="18187" spans="1:4" hidden="1" x14ac:dyDescent="0.25">
      <c r="A18187" s="61" t="s">
        <v>384</v>
      </c>
      <c r="B18187" s="61" t="s">
        <v>385</v>
      </c>
      <c r="C18187">
        <v>1941</v>
      </c>
      <c r="D18187" s="61" t="s">
        <v>2329</v>
      </c>
    </row>
    <row r="18188" spans="1:4" hidden="1" x14ac:dyDescent="0.25">
      <c r="A18188" s="61" t="s">
        <v>384</v>
      </c>
      <c r="B18188" s="61" t="s">
        <v>385</v>
      </c>
      <c r="C18188">
        <v>1942</v>
      </c>
      <c r="D18188" s="61" t="s">
        <v>2329</v>
      </c>
    </row>
    <row r="18189" spans="1:4" hidden="1" x14ac:dyDescent="0.25">
      <c r="A18189" s="61" t="s">
        <v>384</v>
      </c>
      <c r="B18189" s="61" t="s">
        <v>385</v>
      </c>
      <c r="C18189">
        <v>1943</v>
      </c>
      <c r="D18189" s="61" t="s">
        <v>2329</v>
      </c>
    </row>
    <row r="18190" spans="1:4" hidden="1" x14ac:dyDescent="0.25">
      <c r="A18190" s="61" t="s">
        <v>384</v>
      </c>
      <c r="B18190" s="61" t="s">
        <v>385</v>
      </c>
      <c r="C18190">
        <v>1944</v>
      </c>
      <c r="D18190" s="61" t="s">
        <v>2329</v>
      </c>
    </row>
    <row r="18191" spans="1:4" hidden="1" x14ac:dyDescent="0.25">
      <c r="A18191" s="61" t="s">
        <v>384</v>
      </c>
      <c r="B18191" s="61" t="s">
        <v>385</v>
      </c>
      <c r="C18191">
        <v>1945</v>
      </c>
      <c r="D18191" s="61" t="s">
        <v>2329</v>
      </c>
    </row>
    <row r="18192" spans="1:4" hidden="1" x14ac:dyDescent="0.25">
      <c r="A18192" s="61" t="s">
        <v>384</v>
      </c>
      <c r="B18192" s="61" t="s">
        <v>385</v>
      </c>
      <c r="C18192">
        <v>1946</v>
      </c>
      <c r="D18192" s="61" t="s">
        <v>2329</v>
      </c>
    </row>
    <row r="18193" spans="1:4" hidden="1" x14ac:dyDescent="0.25">
      <c r="A18193" s="61" t="s">
        <v>384</v>
      </c>
      <c r="B18193" s="61" t="s">
        <v>385</v>
      </c>
      <c r="C18193">
        <v>1947</v>
      </c>
      <c r="D18193" s="61" t="s">
        <v>2329</v>
      </c>
    </row>
    <row r="18194" spans="1:4" hidden="1" x14ac:dyDescent="0.25">
      <c r="A18194" s="61" t="s">
        <v>384</v>
      </c>
      <c r="B18194" s="61" t="s">
        <v>385</v>
      </c>
      <c r="C18194">
        <v>1948</v>
      </c>
      <c r="D18194" s="61" t="s">
        <v>2329</v>
      </c>
    </row>
    <row r="18195" spans="1:4" hidden="1" x14ac:dyDescent="0.25">
      <c r="A18195" s="61" t="s">
        <v>384</v>
      </c>
      <c r="B18195" s="61" t="s">
        <v>385</v>
      </c>
      <c r="C18195">
        <v>1949</v>
      </c>
      <c r="D18195" s="61" t="s">
        <v>2329</v>
      </c>
    </row>
    <row r="18196" spans="1:4" hidden="1" x14ac:dyDescent="0.25">
      <c r="A18196" s="61" t="s">
        <v>384</v>
      </c>
      <c r="B18196" s="61" t="s">
        <v>385</v>
      </c>
      <c r="C18196">
        <v>1950</v>
      </c>
      <c r="D18196" s="61" t="s">
        <v>2310</v>
      </c>
    </row>
    <row r="18197" spans="1:4" hidden="1" x14ac:dyDescent="0.25">
      <c r="A18197" s="61" t="s">
        <v>384</v>
      </c>
      <c r="B18197" s="61" t="s">
        <v>385</v>
      </c>
      <c r="C18197">
        <v>1951</v>
      </c>
      <c r="D18197" s="61" t="s">
        <v>2310</v>
      </c>
    </row>
    <row r="18198" spans="1:4" hidden="1" x14ac:dyDescent="0.25">
      <c r="A18198" s="61" t="s">
        <v>384</v>
      </c>
      <c r="B18198" s="61" t="s">
        <v>385</v>
      </c>
      <c r="C18198">
        <v>1952</v>
      </c>
      <c r="D18198" s="61" t="s">
        <v>2310</v>
      </c>
    </row>
    <row r="18199" spans="1:4" hidden="1" x14ac:dyDescent="0.25">
      <c r="A18199" s="61" t="s">
        <v>384</v>
      </c>
      <c r="B18199" s="61" t="s">
        <v>385</v>
      </c>
      <c r="C18199">
        <v>1953</v>
      </c>
      <c r="D18199" s="61" t="s">
        <v>2310</v>
      </c>
    </row>
    <row r="18200" spans="1:4" hidden="1" x14ac:dyDescent="0.25">
      <c r="A18200" s="61" t="s">
        <v>384</v>
      </c>
      <c r="B18200" s="61" t="s">
        <v>385</v>
      </c>
      <c r="C18200">
        <v>1954</v>
      </c>
      <c r="D18200" s="61" t="s">
        <v>2310</v>
      </c>
    </row>
    <row r="18201" spans="1:4" hidden="1" x14ac:dyDescent="0.25">
      <c r="A18201" s="61" t="s">
        <v>384</v>
      </c>
      <c r="B18201" s="61" t="s">
        <v>385</v>
      </c>
      <c r="C18201">
        <v>1955</v>
      </c>
      <c r="D18201" s="61" t="s">
        <v>2310</v>
      </c>
    </row>
    <row r="18202" spans="1:4" hidden="1" x14ac:dyDescent="0.25">
      <c r="A18202" s="61" t="s">
        <v>384</v>
      </c>
      <c r="B18202" s="61" t="s">
        <v>385</v>
      </c>
      <c r="C18202">
        <v>1956</v>
      </c>
      <c r="D18202" s="61" t="s">
        <v>2310</v>
      </c>
    </row>
    <row r="18203" spans="1:4" hidden="1" x14ac:dyDescent="0.25">
      <c r="A18203" s="61" t="s">
        <v>384</v>
      </c>
      <c r="B18203" s="61" t="s">
        <v>385</v>
      </c>
      <c r="C18203">
        <v>1957</v>
      </c>
      <c r="D18203" s="61" t="s">
        <v>2310</v>
      </c>
    </row>
    <row r="18204" spans="1:4" hidden="1" x14ac:dyDescent="0.25">
      <c r="A18204" s="61" t="s">
        <v>384</v>
      </c>
      <c r="B18204" s="61" t="s">
        <v>385</v>
      </c>
      <c r="C18204">
        <v>1958</v>
      </c>
      <c r="D18204" s="61" t="s">
        <v>1797</v>
      </c>
    </row>
    <row r="18205" spans="1:4" hidden="1" x14ac:dyDescent="0.25">
      <c r="A18205" s="61" t="s">
        <v>384</v>
      </c>
      <c r="B18205" s="61" t="s">
        <v>385</v>
      </c>
      <c r="C18205">
        <v>1959</v>
      </c>
      <c r="D18205" s="61" t="s">
        <v>1837</v>
      </c>
    </row>
    <row r="18206" spans="1:4" hidden="1" x14ac:dyDescent="0.25">
      <c r="A18206" s="61" t="s">
        <v>384</v>
      </c>
      <c r="B18206" s="61" t="s">
        <v>385</v>
      </c>
      <c r="C18206">
        <v>1960</v>
      </c>
      <c r="D18206" s="61" t="s">
        <v>2162</v>
      </c>
    </row>
    <row r="18207" spans="1:4" hidden="1" x14ac:dyDescent="0.25">
      <c r="A18207" s="61" t="s">
        <v>384</v>
      </c>
      <c r="B18207" s="61" t="s">
        <v>385</v>
      </c>
      <c r="C18207">
        <v>1961</v>
      </c>
      <c r="D18207" s="61" t="s">
        <v>1956</v>
      </c>
    </row>
    <row r="18208" spans="1:4" hidden="1" x14ac:dyDescent="0.25">
      <c r="A18208" s="61" t="s">
        <v>384</v>
      </c>
      <c r="B18208" s="61" t="s">
        <v>385</v>
      </c>
      <c r="C18208">
        <v>1962</v>
      </c>
      <c r="D18208" s="61" t="s">
        <v>1956</v>
      </c>
    </row>
    <row r="18209" spans="1:4" hidden="1" x14ac:dyDescent="0.25">
      <c r="A18209" s="61" t="s">
        <v>384</v>
      </c>
      <c r="B18209" s="61" t="s">
        <v>385</v>
      </c>
      <c r="C18209">
        <v>1963</v>
      </c>
      <c r="D18209" s="61" t="s">
        <v>1956</v>
      </c>
    </row>
    <row r="18210" spans="1:4" hidden="1" x14ac:dyDescent="0.25">
      <c r="A18210" s="61" t="s">
        <v>384</v>
      </c>
      <c r="B18210" s="61" t="s">
        <v>385</v>
      </c>
      <c r="C18210">
        <v>1964</v>
      </c>
      <c r="D18210" s="61" t="s">
        <v>1956</v>
      </c>
    </row>
    <row r="18211" spans="1:4" hidden="1" x14ac:dyDescent="0.25">
      <c r="A18211" s="61" t="s">
        <v>384</v>
      </c>
      <c r="B18211" s="61" t="s">
        <v>385</v>
      </c>
      <c r="C18211">
        <v>1965</v>
      </c>
      <c r="D18211" s="61" t="s">
        <v>1956</v>
      </c>
    </row>
    <row r="18212" spans="1:4" hidden="1" x14ac:dyDescent="0.25">
      <c r="A18212" s="61" t="s">
        <v>384</v>
      </c>
      <c r="B18212" s="61" t="s">
        <v>385</v>
      </c>
      <c r="C18212">
        <v>1966</v>
      </c>
      <c r="D18212" s="61" t="s">
        <v>1956</v>
      </c>
    </row>
    <row r="18213" spans="1:4" hidden="1" x14ac:dyDescent="0.25">
      <c r="A18213" s="61" t="s">
        <v>384</v>
      </c>
      <c r="B18213" s="61" t="s">
        <v>385</v>
      </c>
      <c r="C18213">
        <v>1967</v>
      </c>
      <c r="D18213" s="61" t="s">
        <v>1956</v>
      </c>
    </row>
    <row r="18214" spans="1:4" hidden="1" x14ac:dyDescent="0.25">
      <c r="A18214" s="61" t="s">
        <v>384</v>
      </c>
      <c r="B18214" s="61" t="s">
        <v>385</v>
      </c>
      <c r="C18214">
        <v>1968</v>
      </c>
      <c r="D18214" s="61" t="s">
        <v>1956</v>
      </c>
    </row>
    <row r="18215" spans="1:4" hidden="1" x14ac:dyDescent="0.25">
      <c r="A18215" s="61" t="s">
        <v>384</v>
      </c>
      <c r="B18215" s="61" t="s">
        <v>385</v>
      </c>
      <c r="C18215">
        <v>1969</v>
      </c>
      <c r="D18215" s="61" t="s">
        <v>1956</v>
      </c>
    </row>
    <row r="18216" spans="1:4" hidden="1" x14ac:dyDescent="0.25">
      <c r="A18216" s="61" t="s">
        <v>384</v>
      </c>
      <c r="B18216" s="61" t="s">
        <v>385</v>
      </c>
      <c r="C18216">
        <v>1970</v>
      </c>
      <c r="D18216" s="61" t="s">
        <v>1956</v>
      </c>
    </row>
    <row r="18217" spans="1:4" hidden="1" x14ac:dyDescent="0.25">
      <c r="A18217" s="61" t="s">
        <v>384</v>
      </c>
      <c r="B18217" s="61" t="s">
        <v>385</v>
      </c>
      <c r="C18217">
        <v>1971</v>
      </c>
      <c r="D18217" s="61" t="s">
        <v>1956</v>
      </c>
    </row>
    <row r="18218" spans="1:4" hidden="1" x14ac:dyDescent="0.25">
      <c r="A18218" s="61" t="s">
        <v>384</v>
      </c>
      <c r="B18218" s="61" t="s">
        <v>385</v>
      </c>
      <c r="C18218">
        <v>1972</v>
      </c>
      <c r="D18218" s="61" t="s">
        <v>1956</v>
      </c>
    </row>
    <row r="18219" spans="1:4" hidden="1" x14ac:dyDescent="0.25">
      <c r="A18219" s="61" t="s">
        <v>384</v>
      </c>
      <c r="B18219" s="61" t="s">
        <v>385</v>
      </c>
      <c r="C18219">
        <v>1973</v>
      </c>
      <c r="D18219" s="61" t="s">
        <v>1809</v>
      </c>
    </row>
    <row r="18220" spans="1:4" hidden="1" x14ac:dyDescent="0.25">
      <c r="A18220" s="61" t="s">
        <v>384</v>
      </c>
      <c r="B18220" s="61" t="s">
        <v>385</v>
      </c>
      <c r="C18220">
        <v>1974</v>
      </c>
      <c r="D18220" s="61" t="s">
        <v>1809</v>
      </c>
    </row>
    <row r="18221" spans="1:4" hidden="1" x14ac:dyDescent="0.25">
      <c r="A18221" s="61" t="s">
        <v>384</v>
      </c>
      <c r="B18221" s="61" t="s">
        <v>385</v>
      </c>
      <c r="C18221">
        <v>1975</v>
      </c>
      <c r="D18221" s="61" t="s">
        <v>1809</v>
      </c>
    </row>
    <row r="18222" spans="1:4" hidden="1" x14ac:dyDescent="0.25">
      <c r="A18222" s="61" t="s">
        <v>384</v>
      </c>
      <c r="B18222" s="61" t="s">
        <v>385</v>
      </c>
      <c r="C18222">
        <v>1976</v>
      </c>
      <c r="D18222" s="61" t="s">
        <v>1809</v>
      </c>
    </row>
    <row r="18223" spans="1:4" hidden="1" x14ac:dyDescent="0.25">
      <c r="A18223" s="61" t="s">
        <v>384</v>
      </c>
      <c r="B18223" s="61" t="s">
        <v>385</v>
      </c>
      <c r="C18223">
        <v>1977</v>
      </c>
      <c r="D18223" s="61" t="s">
        <v>1809</v>
      </c>
    </row>
    <row r="18224" spans="1:4" hidden="1" x14ac:dyDescent="0.25">
      <c r="A18224" s="61" t="s">
        <v>384</v>
      </c>
      <c r="B18224" s="61" t="s">
        <v>385</v>
      </c>
      <c r="C18224">
        <v>1978</v>
      </c>
      <c r="D18224" s="61" t="s">
        <v>1501</v>
      </c>
    </row>
    <row r="18225" spans="1:4" hidden="1" x14ac:dyDescent="0.25">
      <c r="A18225" s="61" t="s">
        <v>384</v>
      </c>
      <c r="B18225" s="61" t="s">
        <v>385</v>
      </c>
      <c r="C18225">
        <v>1979</v>
      </c>
      <c r="D18225" s="61" t="s">
        <v>1767</v>
      </c>
    </row>
    <row r="18226" spans="1:4" hidden="1" x14ac:dyDescent="0.25">
      <c r="A18226" s="61" t="s">
        <v>384</v>
      </c>
      <c r="B18226" s="61" t="s">
        <v>385</v>
      </c>
      <c r="C18226">
        <v>1980</v>
      </c>
      <c r="D18226" s="61" t="s">
        <v>1767</v>
      </c>
    </row>
    <row r="18227" spans="1:4" hidden="1" x14ac:dyDescent="0.25">
      <c r="A18227" s="61" t="s">
        <v>384</v>
      </c>
      <c r="B18227" s="61" t="s">
        <v>385</v>
      </c>
      <c r="C18227">
        <v>1981</v>
      </c>
      <c r="D18227" s="61" t="s">
        <v>1856</v>
      </c>
    </row>
    <row r="18228" spans="1:4" hidden="1" x14ac:dyDescent="0.25">
      <c r="A18228" s="61" t="s">
        <v>384</v>
      </c>
      <c r="B18228" s="61" t="s">
        <v>385</v>
      </c>
      <c r="C18228">
        <v>1982</v>
      </c>
      <c r="D18228" s="61" t="s">
        <v>1856</v>
      </c>
    </row>
    <row r="18229" spans="1:4" hidden="1" x14ac:dyDescent="0.25">
      <c r="A18229" s="61" t="s">
        <v>384</v>
      </c>
      <c r="B18229" s="61" t="s">
        <v>385</v>
      </c>
      <c r="C18229">
        <v>1983</v>
      </c>
      <c r="D18229" s="61" t="s">
        <v>1856</v>
      </c>
    </row>
    <row r="18230" spans="1:4" hidden="1" x14ac:dyDescent="0.25">
      <c r="A18230" s="61" t="s">
        <v>384</v>
      </c>
      <c r="B18230" s="61" t="s">
        <v>385</v>
      </c>
      <c r="C18230">
        <v>1984</v>
      </c>
      <c r="D18230" s="61" t="s">
        <v>1856</v>
      </c>
    </row>
    <row r="18231" spans="1:4" hidden="1" x14ac:dyDescent="0.25">
      <c r="A18231" s="61" t="s">
        <v>384</v>
      </c>
      <c r="B18231" s="61" t="s">
        <v>385</v>
      </c>
      <c r="C18231">
        <v>1985</v>
      </c>
      <c r="D18231" s="61" t="s">
        <v>2150</v>
      </c>
    </row>
    <row r="18232" spans="1:4" hidden="1" x14ac:dyDescent="0.25">
      <c r="A18232" s="61" t="s">
        <v>384</v>
      </c>
      <c r="B18232" s="61" t="s">
        <v>385</v>
      </c>
      <c r="C18232">
        <v>1986</v>
      </c>
      <c r="D18232" s="61" t="s">
        <v>2150</v>
      </c>
    </row>
    <row r="18233" spans="1:4" hidden="1" x14ac:dyDescent="0.25">
      <c r="A18233" s="61" t="s">
        <v>384</v>
      </c>
      <c r="B18233" s="61" t="s">
        <v>385</v>
      </c>
      <c r="C18233">
        <v>1987</v>
      </c>
      <c r="D18233" s="61" t="s">
        <v>2150</v>
      </c>
    </row>
    <row r="18234" spans="1:4" hidden="1" x14ac:dyDescent="0.25">
      <c r="A18234" s="61" t="s">
        <v>384</v>
      </c>
      <c r="B18234" s="61" t="s">
        <v>385</v>
      </c>
      <c r="C18234">
        <v>1988</v>
      </c>
      <c r="D18234" s="61" t="s">
        <v>2150</v>
      </c>
    </row>
    <row r="18235" spans="1:4" hidden="1" x14ac:dyDescent="0.25">
      <c r="A18235" s="61" t="s">
        <v>384</v>
      </c>
      <c r="B18235" s="61" t="s">
        <v>385</v>
      </c>
      <c r="C18235">
        <v>1989</v>
      </c>
      <c r="D18235" s="61" t="s">
        <v>2150</v>
      </c>
    </row>
    <row r="18236" spans="1:4" hidden="1" x14ac:dyDescent="0.25">
      <c r="A18236" s="61" t="s">
        <v>384</v>
      </c>
      <c r="B18236" s="61" t="s">
        <v>385</v>
      </c>
      <c r="C18236">
        <v>1990</v>
      </c>
      <c r="D18236" s="61" t="s">
        <v>2150</v>
      </c>
    </row>
    <row r="18237" spans="1:4" hidden="1" x14ac:dyDescent="0.25">
      <c r="A18237" s="61" t="s">
        <v>384</v>
      </c>
      <c r="B18237" s="61" t="s">
        <v>385</v>
      </c>
      <c r="C18237">
        <v>1991</v>
      </c>
      <c r="D18237" s="61" t="s">
        <v>2150</v>
      </c>
    </row>
    <row r="18238" spans="1:4" hidden="1" x14ac:dyDescent="0.25">
      <c r="A18238" s="61" t="s">
        <v>384</v>
      </c>
      <c r="B18238" s="61" t="s">
        <v>385</v>
      </c>
      <c r="C18238">
        <v>1992</v>
      </c>
      <c r="D18238" s="61" t="s">
        <v>1851</v>
      </c>
    </row>
    <row r="18239" spans="1:4" hidden="1" x14ac:dyDescent="0.25">
      <c r="A18239" s="61" t="s">
        <v>384</v>
      </c>
      <c r="B18239" s="61" t="s">
        <v>385</v>
      </c>
      <c r="C18239">
        <v>1993</v>
      </c>
      <c r="D18239" s="61" t="s">
        <v>2559</v>
      </c>
    </row>
    <row r="18240" spans="1:4" hidden="1" x14ac:dyDescent="0.25">
      <c r="A18240" s="61" t="s">
        <v>384</v>
      </c>
      <c r="B18240" s="61" t="s">
        <v>385</v>
      </c>
      <c r="C18240">
        <v>1994</v>
      </c>
      <c r="D18240" s="61" t="s">
        <v>2559</v>
      </c>
    </row>
    <row r="18241" spans="1:4" hidden="1" x14ac:dyDescent="0.25">
      <c r="A18241" s="61" t="s">
        <v>384</v>
      </c>
      <c r="B18241" s="61" t="s">
        <v>385</v>
      </c>
      <c r="C18241">
        <v>1995</v>
      </c>
      <c r="D18241" s="61" t="s">
        <v>2559</v>
      </c>
    </row>
    <row r="18242" spans="1:4" hidden="1" x14ac:dyDescent="0.25">
      <c r="A18242" s="61" t="s">
        <v>384</v>
      </c>
      <c r="B18242" s="61" t="s">
        <v>385</v>
      </c>
      <c r="C18242">
        <v>1996</v>
      </c>
      <c r="D18242" s="61" t="s">
        <v>1525</v>
      </c>
    </row>
    <row r="18243" spans="1:4" hidden="1" x14ac:dyDescent="0.25">
      <c r="A18243" s="61" t="s">
        <v>384</v>
      </c>
      <c r="B18243" s="61" t="s">
        <v>385</v>
      </c>
      <c r="C18243">
        <v>1997</v>
      </c>
      <c r="D18243" s="61" t="s">
        <v>1525</v>
      </c>
    </row>
    <row r="18244" spans="1:4" hidden="1" x14ac:dyDescent="0.25">
      <c r="A18244" s="61" t="s">
        <v>384</v>
      </c>
      <c r="B18244" s="61" t="s">
        <v>385</v>
      </c>
      <c r="C18244">
        <v>1998</v>
      </c>
      <c r="D18244" s="61" t="s">
        <v>1525</v>
      </c>
    </row>
    <row r="18245" spans="1:4" hidden="1" x14ac:dyDescent="0.25">
      <c r="A18245" s="61" t="s">
        <v>384</v>
      </c>
      <c r="B18245" s="61" t="s">
        <v>385</v>
      </c>
      <c r="C18245">
        <v>1999</v>
      </c>
      <c r="D18245" s="61" t="s">
        <v>1525</v>
      </c>
    </row>
    <row r="18246" spans="1:4" hidden="1" x14ac:dyDescent="0.25">
      <c r="A18246" s="61" t="s">
        <v>384</v>
      </c>
      <c r="B18246" s="61" t="s">
        <v>385</v>
      </c>
      <c r="C18246">
        <v>2000</v>
      </c>
      <c r="D18246" s="61" t="s">
        <v>1509</v>
      </c>
    </row>
    <row r="18247" spans="1:4" hidden="1" x14ac:dyDescent="0.25">
      <c r="A18247" s="61" t="s">
        <v>384</v>
      </c>
      <c r="B18247" s="61" t="s">
        <v>385</v>
      </c>
      <c r="C18247">
        <v>2001</v>
      </c>
      <c r="D18247" s="61" t="s">
        <v>1509</v>
      </c>
    </row>
    <row r="18248" spans="1:4" hidden="1" x14ac:dyDescent="0.25">
      <c r="A18248" s="61" t="s">
        <v>384</v>
      </c>
      <c r="B18248" s="61" t="s">
        <v>385</v>
      </c>
      <c r="C18248">
        <v>2002</v>
      </c>
      <c r="D18248" s="61" t="s">
        <v>1534</v>
      </c>
    </row>
    <row r="18249" spans="1:4" hidden="1" x14ac:dyDescent="0.25">
      <c r="A18249" s="61" t="s">
        <v>384</v>
      </c>
      <c r="B18249" s="61" t="s">
        <v>385</v>
      </c>
      <c r="C18249">
        <v>2003</v>
      </c>
      <c r="D18249" s="61" t="s">
        <v>2295</v>
      </c>
    </row>
    <row r="18250" spans="1:4" hidden="1" x14ac:dyDescent="0.25">
      <c r="A18250" s="61" t="s">
        <v>384</v>
      </c>
      <c r="B18250" s="61" t="s">
        <v>385</v>
      </c>
      <c r="C18250">
        <v>2004</v>
      </c>
      <c r="D18250" s="61" t="s">
        <v>2295</v>
      </c>
    </row>
    <row r="18251" spans="1:4" hidden="1" x14ac:dyDescent="0.25">
      <c r="A18251" s="61" t="s">
        <v>384</v>
      </c>
      <c r="B18251" s="61" t="s">
        <v>385</v>
      </c>
      <c r="C18251">
        <v>2005</v>
      </c>
      <c r="D18251" s="61" t="s">
        <v>1526</v>
      </c>
    </row>
    <row r="18252" spans="1:4" hidden="1" x14ac:dyDescent="0.25">
      <c r="A18252" s="61" t="s">
        <v>384</v>
      </c>
      <c r="B18252" s="61" t="s">
        <v>385</v>
      </c>
      <c r="C18252">
        <v>2006</v>
      </c>
      <c r="D18252" s="61" t="s">
        <v>2571</v>
      </c>
    </row>
    <row r="18253" spans="1:4" hidden="1" x14ac:dyDescent="0.25">
      <c r="A18253" s="61" t="s">
        <v>384</v>
      </c>
      <c r="B18253" s="61" t="s">
        <v>385</v>
      </c>
      <c r="C18253">
        <v>2007</v>
      </c>
      <c r="D18253" s="61" t="s">
        <v>2629</v>
      </c>
    </row>
    <row r="18254" spans="1:4" hidden="1" x14ac:dyDescent="0.25">
      <c r="A18254" s="61" t="s">
        <v>384</v>
      </c>
      <c r="B18254" s="61" t="s">
        <v>385</v>
      </c>
      <c r="C18254">
        <v>2008</v>
      </c>
      <c r="D18254" s="61" t="s">
        <v>555</v>
      </c>
    </row>
    <row r="18255" spans="1:4" hidden="1" x14ac:dyDescent="0.25">
      <c r="A18255" s="61" t="s">
        <v>384</v>
      </c>
      <c r="B18255" s="61" t="s">
        <v>385</v>
      </c>
      <c r="C18255">
        <v>2009</v>
      </c>
      <c r="D18255" s="61" t="s">
        <v>2318</v>
      </c>
    </row>
    <row r="18256" spans="1:4" hidden="1" x14ac:dyDescent="0.25">
      <c r="A18256" s="61" t="s">
        <v>384</v>
      </c>
      <c r="B18256" s="61" t="s">
        <v>385</v>
      </c>
      <c r="C18256">
        <v>2010</v>
      </c>
      <c r="D18256" s="61" t="s">
        <v>2318</v>
      </c>
    </row>
    <row r="18257" spans="1:4" hidden="1" x14ac:dyDescent="0.25">
      <c r="A18257" s="61" t="s">
        <v>384</v>
      </c>
      <c r="B18257" s="61" t="s">
        <v>385</v>
      </c>
      <c r="C18257">
        <v>2011</v>
      </c>
      <c r="D18257" s="61" t="s">
        <v>2318</v>
      </c>
    </row>
    <row r="18258" spans="1:4" hidden="1" x14ac:dyDescent="0.25">
      <c r="A18258" s="61" t="s">
        <v>384</v>
      </c>
      <c r="B18258" s="61" t="s">
        <v>385</v>
      </c>
      <c r="C18258">
        <v>2012</v>
      </c>
      <c r="D18258" s="61" t="s">
        <v>2318</v>
      </c>
    </row>
    <row r="18259" spans="1:4" hidden="1" x14ac:dyDescent="0.25">
      <c r="A18259" s="61" t="s">
        <v>384</v>
      </c>
      <c r="B18259" s="61" t="s">
        <v>385</v>
      </c>
      <c r="C18259">
        <v>2013</v>
      </c>
      <c r="D18259" s="61" t="s">
        <v>2176</v>
      </c>
    </row>
    <row r="18260" spans="1:4" hidden="1" x14ac:dyDescent="0.25">
      <c r="A18260" s="61" t="s">
        <v>384</v>
      </c>
      <c r="B18260" s="61" t="s">
        <v>385</v>
      </c>
      <c r="C18260">
        <v>2014</v>
      </c>
      <c r="D18260" s="61" t="s">
        <v>2176</v>
      </c>
    </row>
    <row r="18261" spans="1:4" hidden="1" x14ac:dyDescent="0.25">
      <c r="A18261" s="61" t="s">
        <v>384</v>
      </c>
      <c r="B18261" s="61" t="s">
        <v>385</v>
      </c>
      <c r="C18261">
        <v>2015</v>
      </c>
      <c r="D18261" s="61" t="s">
        <v>2176</v>
      </c>
    </row>
    <row r="18262" spans="1:4" hidden="1" x14ac:dyDescent="0.25">
      <c r="A18262" s="61" t="s">
        <v>384</v>
      </c>
      <c r="B18262" s="61" t="s">
        <v>385</v>
      </c>
      <c r="C18262">
        <v>2016</v>
      </c>
      <c r="D18262" s="61" t="s">
        <v>2176</v>
      </c>
    </row>
    <row r="18263" spans="1:4" hidden="1" x14ac:dyDescent="0.25">
      <c r="A18263" s="61" t="s">
        <v>384</v>
      </c>
      <c r="B18263" s="61" t="s">
        <v>385</v>
      </c>
      <c r="C18263">
        <v>2017</v>
      </c>
      <c r="D18263" s="61" t="s">
        <v>1531</v>
      </c>
    </row>
    <row r="18264" spans="1:4" hidden="1" x14ac:dyDescent="0.25">
      <c r="A18264" s="61" t="s">
        <v>384</v>
      </c>
      <c r="B18264" s="61" t="s">
        <v>385</v>
      </c>
      <c r="C18264">
        <v>2018</v>
      </c>
      <c r="D18264" s="61" t="s">
        <v>1872</v>
      </c>
    </row>
    <row r="18265" spans="1:4" hidden="1" x14ac:dyDescent="0.25">
      <c r="A18265" s="61" t="s">
        <v>384</v>
      </c>
      <c r="B18265" s="61" t="s">
        <v>385</v>
      </c>
      <c r="C18265">
        <v>2019</v>
      </c>
      <c r="D18265" s="61" t="s">
        <v>530</v>
      </c>
    </row>
    <row r="18266" spans="1:4" hidden="1" x14ac:dyDescent="0.25">
      <c r="A18266" s="61" t="s">
        <v>384</v>
      </c>
      <c r="B18266" s="61" t="s">
        <v>385</v>
      </c>
      <c r="C18266">
        <v>2020</v>
      </c>
      <c r="D18266" s="61" t="s">
        <v>568</v>
      </c>
    </row>
    <row r="18267" spans="1:4" hidden="1" x14ac:dyDescent="0.25">
      <c r="A18267" s="61" t="s">
        <v>384</v>
      </c>
      <c r="B18267" s="61" t="s">
        <v>385</v>
      </c>
      <c r="C18267">
        <v>2021</v>
      </c>
      <c r="D18267" s="61" t="s">
        <v>1504</v>
      </c>
    </row>
    <row r="18268" spans="1:4" hidden="1" x14ac:dyDescent="0.25">
      <c r="A18268" s="61" t="s">
        <v>384</v>
      </c>
      <c r="B18268" s="61" t="s">
        <v>385</v>
      </c>
      <c r="C18268">
        <v>2022</v>
      </c>
      <c r="D18268" s="61" t="s">
        <v>1868</v>
      </c>
    </row>
    <row r="18269" spans="1:4" x14ac:dyDescent="0.25">
      <c r="A18269" s="61" t="s">
        <v>384</v>
      </c>
      <c r="B18269" s="61" t="s">
        <v>385</v>
      </c>
      <c r="C18269">
        <v>2023</v>
      </c>
      <c r="D18269" s="61">
        <v>0.26800000000000002</v>
      </c>
    </row>
    <row r="18270" spans="1:4" hidden="1" x14ac:dyDescent="0.25">
      <c r="A18270" s="61" t="s">
        <v>386</v>
      </c>
      <c r="B18270" s="61" t="s">
        <v>387</v>
      </c>
      <c r="C18270">
        <v>1900</v>
      </c>
      <c r="D18270" s="61" t="s">
        <v>2894</v>
      </c>
    </row>
    <row r="18271" spans="1:4" hidden="1" x14ac:dyDescent="0.25">
      <c r="A18271" s="61" t="s">
        <v>386</v>
      </c>
      <c r="B18271" s="61" t="s">
        <v>387</v>
      </c>
      <c r="C18271">
        <v>1901</v>
      </c>
      <c r="D18271" s="61" t="s">
        <v>2894</v>
      </c>
    </row>
    <row r="18272" spans="1:4" hidden="1" x14ac:dyDescent="0.25">
      <c r="A18272" s="61" t="s">
        <v>386</v>
      </c>
      <c r="B18272" s="61" t="s">
        <v>387</v>
      </c>
      <c r="C18272">
        <v>1902</v>
      </c>
      <c r="D18272" s="61" t="s">
        <v>2894</v>
      </c>
    </row>
    <row r="18273" spans="1:4" hidden="1" x14ac:dyDescent="0.25">
      <c r="A18273" s="61" t="s">
        <v>386</v>
      </c>
      <c r="B18273" s="61" t="s">
        <v>387</v>
      </c>
      <c r="C18273">
        <v>1903</v>
      </c>
      <c r="D18273" s="61" t="s">
        <v>2894</v>
      </c>
    </row>
    <row r="18274" spans="1:4" hidden="1" x14ac:dyDescent="0.25">
      <c r="A18274" s="61" t="s">
        <v>386</v>
      </c>
      <c r="B18274" s="61" t="s">
        <v>387</v>
      </c>
      <c r="C18274">
        <v>1904</v>
      </c>
      <c r="D18274" s="61" t="s">
        <v>2894</v>
      </c>
    </row>
    <row r="18275" spans="1:4" hidden="1" x14ac:dyDescent="0.25">
      <c r="A18275" s="61" t="s">
        <v>386</v>
      </c>
      <c r="B18275" s="61" t="s">
        <v>387</v>
      </c>
      <c r="C18275">
        <v>1905</v>
      </c>
      <c r="D18275" s="61" t="s">
        <v>2894</v>
      </c>
    </row>
    <row r="18276" spans="1:4" hidden="1" x14ac:dyDescent="0.25">
      <c r="A18276" s="61" t="s">
        <v>386</v>
      </c>
      <c r="B18276" s="61" t="s">
        <v>387</v>
      </c>
      <c r="C18276">
        <v>1906</v>
      </c>
      <c r="D18276" s="61" t="s">
        <v>2894</v>
      </c>
    </row>
    <row r="18277" spans="1:4" hidden="1" x14ac:dyDescent="0.25">
      <c r="A18277" s="61" t="s">
        <v>386</v>
      </c>
      <c r="B18277" s="61" t="s">
        <v>387</v>
      </c>
      <c r="C18277">
        <v>1907</v>
      </c>
      <c r="D18277" s="61" t="s">
        <v>2894</v>
      </c>
    </row>
    <row r="18278" spans="1:4" hidden="1" x14ac:dyDescent="0.25">
      <c r="A18278" s="61" t="s">
        <v>386</v>
      </c>
      <c r="B18278" s="61" t="s">
        <v>387</v>
      </c>
      <c r="C18278">
        <v>1908</v>
      </c>
      <c r="D18278" s="61" t="s">
        <v>2894</v>
      </c>
    </row>
    <row r="18279" spans="1:4" hidden="1" x14ac:dyDescent="0.25">
      <c r="A18279" s="61" t="s">
        <v>386</v>
      </c>
      <c r="B18279" s="61" t="s">
        <v>387</v>
      </c>
      <c r="C18279">
        <v>1909</v>
      </c>
      <c r="D18279" s="61" t="s">
        <v>2894</v>
      </c>
    </row>
    <row r="18280" spans="1:4" hidden="1" x14ac:dyDescent="0.25">
      <c r="A18280" s="61" t="s">
        <v>386</v>
      </c>
      <c r="B18280" s="61" t="s">
        <v>387</v>
      </c>
      <c r="C18280">
        <v>1910</v>
      </c>
      <c r="D18280" s="61" t="s">
        <v>2894</v>
      </c>
    </row>
    <row r="18281" spans="1:4" hidden="1" x14ac:dyDescent="0.25">
      <c r="A18281" s="61" t="s">
        <v>386</v>
      </c>
      <c r="B18281" s="61" t="s">
        <v>387</v>
      </c>
      <c r="C18281">
        <v>1911</v>
      </c>
      <c r="D18281" s="61" t="s">
        <v>2894</v>
      </c>
    </row>
    <row r="18282" spans="1:4" hidden="1" x14ac:dyDescent="0.25">
      <c r="A18282" s="61" t="s">
        <v>386</v>
      </c>
      <c r="B18282" s="61" t="s">
        <v>387</v>
      </c>
      <c r="C18282">
        <v>1912</v>
      </c>
      <c r="D18282" s="61" t="s">
        <v>2894</v>
      </c>
    </row>
    <row r="18283" spans="1:4" hidden="1" x14ac:dyDescent="0.25">
      <c r="A18283" s="61" t="s">
        <v>386</v>
      </c>
      <c r="B18283" s="61" t="s">
        <v>387</v>
      </c>
      <c r="C18283">
        <v>1913</v>
      </c>
      <c r="D18283" s="61" t="s">
        <v>2894</v>
      </c>
    </row>
    <row r="18284" spans="1:4" hidden="1" x14ac:dyDescent="0.25">
      <c r="A18284" s="61" t="s">
        <v>386</v>
      </c>
      <c r="B18284" s="61" t="s">
        <v>387</v>
      </c>
      <c r="C18284">
        <v>1914</v>
      </c>
      <c r="D18284" s="61" t="s">
        <v>2894</v>
      </c>
    </row>
    <row r="18285" spans="1:4" hidden="1" x14ac:dyDescent="0.25">
      <c r="A18285" s="61" t="s">
        <v>386</v>
      </c>
      <c r="B18285" s="61" t="s">
        <v>387</v>
      </c>
      <c r="C18285">
        <v>1915</v>
      </c>
      <c r="D18285" s="61" t="s">
        <v>2894</v>
      </c>
    </row>
    <row r="18286" spans="1:4" hidden="1" x14ac:dyDescent="0.25">
      <c r="A18286" s="61" t="s">
        <v>386</v>
      </c>
      <c r="B18286" s="61" t="s">
        <v>387</v>
      </c>
      <c r="C18286">
        <v>1916</v>
      </c>
      <c r="D18286" s="61" t="s">
        <v>2894</v>
      </c>
    </row>
    <row r="18287" spans="1:4" hidden="1" x14ac:dyDescent="0.25">
      <c r="A18287" s="61" t="s">
        <v>386</v>
      </c>
      <c r="B18287" s="61" t="s">
        <v>387</v>
      </c>
      <c r="C18287">
        <v>1917</v>
      </c>
      <c r="D18287" s="61" t="s">
        <v>2894</v>
      </c>
    </row>
    <row r="18288" spans="1:4" hidden="1" x14ac:dyDescent="0.25">
      <c r="A18288" s="61" t="s">
        <v>386</v>
      </c>
      <c r="B18288" s="61" t="s">
        <v>387</v>
      </c>
      <c r="C18288">
        <v>1918</v>
      </c>
      <c r="D18288" s="61" t="s">
        <v>2894</v>
      </c>
    </row>
    <row r="18289" spans="1:4" hidden="1" x14ac:dyDescent="0.25">
      <c r="A18289" s="61" t="s">
        <v>386</v>
      </c>
      <c r="B18289" s="61" t="s">
        <v>387</v>
      </c>
      <c r="C18289">
        <v>1919</v>
      </c>
      <c r="D18289" s="61" t="s">
        <v>2894</v>
      </c>
    </row>
    <row r="18290" spans="1:4" hidden="1" x14ac:dyDescent="0.25">
      <c r="A18290" s="61" t="s">
        <v>386</v>
      </c>
      <c r="B18290" s="61" t="s">
        <v>387</v>
      </c>
      <c r="C18290">
        <v>1920</v>
      </c>
      <c r="D18290" s="61" t="s">
        <v>2894</v>
      </c>
    </row>
    <row r="18291" spans="1:4" hidden="1" x14ac:dyDescent="0.25">
      <c r="A18291" s="61" t="s">
        <v>386</v>
      </c>
      <c r="B18291" s="61" t="s">
        <v>387</v>
      </c>
      <c r="C18291">
        <v>1921</v>
      </c>
      <c r="D18291" s="61" t="s">
        <v>2894</v>
      </c>
    </row>
    <row r="18292" spans="1:4" hidden="1" x14ac:dyDescent="0.25">
      <c r="A18292" s="61" t="s">
        <v>386</v>
      </c>
      <c r="B18292" s="61" t="s">
        <v>387</v>
      </c>
      <c r="C18292">
        <v>1922</v>
      </c>
      <c r="D18292" s="61" t="s">
        <v>2894</v>
      </c>
    </row>
    <row r="18293" spans="1:4" hidden="1" x14ac:dyDescent="0.25">
      <c r="A18293" s="61" t="s">
        <v>386</v>
      </c>
      <c r="B18293" s="61" t="s">
        <v>387</v>
      </c>
      <c r="C18293">
        <v>1923</v>
      </c>
      <c r="D18293" s="61" t="s">
        <v>2894</v>
      </c>
    </row>
    <row r="18294" spans="1:4" hidden="1" x14ac:dyDescent="0.25">
      <c r="A18294" s="61" t="s">
        <v>386</v>
      </c>
      <c r="B18294" s="61" t="s">
        <v>387</v>
      </c>
      <c r="C18294">
        <v>1924</v>
      </c>
      <c r="D18294" s="61" t="s">
        <v>2894</v>
      </c>
    </row>
    <row r="18295" spans="1:4" hidden="1" x14ac:dyDescent="0.25">
      <c r="A18295" s="61" t="s">
        <v>386</v>
      </c>
      <c r="B18295" s="61" t="s">
        <v>387</v>
      </c>
      <c r="C18295">
        <v>1925</v>
      </c>
      <c r="D18295" s="61" t="s">
        <v>2894</v>
      </c>
    </row>
    <row r="18296" spans="1:4" hidden="1" x14ac:dyDescent="0.25">
      <c r="A18296" s="61" t="s">
        <v>386</v>
      </c>
      <c r="B18296" s="61" t="s">
        <v>387</v>
      </c>
      <c r="C18296">
        <v>1926</v>
      </c>
      <c r="D18296" s="61" t="s">
        <v>2894</v>
      </c>
    </row>
    <row r="18297" spans="1:4" hidden="1" x14ac:dyDescent="0.25">
      <c r="A18297" s="61" t="s">
        <v>386</v>
      </c>
      <c r="B18297" s="61" t="s">
        <v>387</v>
      </c>
      <c r="C18297">
        <v>1927</v>
      </c>
      <c r="D18297" s="61" t="s">
        <v>2894</v>
      </c>
    </row>
    <row r="18298" spans="1:4" hidden="1" x14ac:dyDescent="0.25">
      <c r="A18298" s="61" t="s">
        <v>386</v>
      </c>
      <c r="B18298" s="61" t="s">
        <v>387</v>
      </c>
      <c r="C18298">
        <v>1928</v>
      </c>
      <c r="D18298" s="61" t="s">
        <v>2894</v>
      </c>
    </row>
    <row r="18299" spans="1:4" hidden="1" x14ac:dyDescent="0.25">
      <c r="A18299" s="61" t="s">
        <v>386</v>
      </c>
      <c r="B18299" s="61" t="s">
        <v>387</v>
      </c>
      <c r="C18299">
        <v>1929</v>
      </c>
      <c r="D18299" s="61" t="s">
        <v>2894</v>
      </c>
    </row>
    <row r="18300" spans="1:4" hidden="1" x14ac:dyDescent="0.25">
      <c r="A18300" s="61" t="s">
        <v>386</v>
      </c>
      <c r="B18300" s="61" t="s">
        <v>387</v>
      </c>
      <c r="C18300">
        <v>1930</v>
      </c>
      <c r="D18300" s="61" t="s">
        <v>2894</v>
      </c>
    </row>
    <row r="18301" spans="1:4" hidden="1" x14ac:dyDescent="0.25">
      <c r="A18301" s="61" t="s">
        <v>386</v>
      </c>
      <c r="B18301" s="61" t="s">
        <v>387</v>
      </c>
      <c r="C18301">
        <v>1931</v>
      </c>
      <c r="D18301" s="61" t="s">
        <v>2894</v>
      </c>
    </row>
    <row r="18302" spans="1:4" hidden="1" x14ac:dyDescent="0.25">
      <c r="A18302" s="61" t="s">
        <v>386</v>
      </c>
      <c r="B18302" s="61" t="s">
        <v>387</v>
      </c>
      <c r="C18302">
        <v>1932</v>
      </c>
      <c r="D18302" s="61" t="s">
        <v>2894</v>
      </c>
    </row>
    <row r="18303" spans="1:4" hidden="1" x14ac:dyDescent="0.25">
      <c r="A18303" s="61" t="s">
        <v>386</v>
      </c>
      <c r="B18303" s="61" t="s">
        <v>387</v>
      </c>
      <c r="C18303">
        <v>1933</v>
      </c>
      <c r="D18303" s="61" t="s">
        <v>2894</v>
      </c>
    </row>
    <row r="18304" spans="1:4" hidden="1" x14ac:dyDescent="0.25">
      <c r="A18304" s="61" t="s">
        <v>386</v>
      </c>
      <c r="B18304" s="61" t="s">
        <v>387</v>
      </c>
      <c r="C18304">
        <v>1934</v>
      </c>
      <c r="D18304" s="61" t="s">
        <v>2894</v>
      </c>
    </row>
    <row r="18305" spans="1:4" hidden="1" x14ac:dyDescent="0.25">
      <c r="A18305" s="61" t="s">
        <v>386</v>
      </c>
      <c r="B18305" s="61" t="s">
        <v>387</v>
      </c>
      <c r="C18305">
        <v>1935</v>
      </c>
      <c r="D18305" s="61" t="s">
        <v>2894</v>
      </c>
    </row>
    <row r="18306" spans="1:4" hidden="1" x14ac:dyDescent="0.25">
      <c r="A18306" s="61" t="s">
        <v>386</v>
      </c>
      <c r="B18306" s="61" t="s">
        <v>387</v>
      </c>
      <c r="C18306">
        <v>1936</v>
      </c>
      <c r="D18306" s="61" t="s">
        <v>2894</v>
      </c>
    </row>
    <row r="18307" spans="1:4" hidden="1" x14ac:dyDescent="0.25">
      <c r="A18307" s="61" t="s">
        <v>386</v>
      </c>
      <c r="B18307" s="61" t="s">
        <v>387</v>
      </c>
      <c r="C18307">
        <v>1937</v>
      </c>
      <c r="D18307" s="61" t="s">
        <v>2894</v>
      </c>
    </row>
    <row r="18308" spans="1:4" hidden="1" x14ac:dyDescent="0.25">
      <c r="A18308" s="61" t="s">
        <v>386</v>
      </c>
      <c r="B18308" s="61" t="s">
        <v>387</v>
      </c>
      <c r="C18308">
        <v>1938</v>
      </c>
      <c r="D18308" s="61" t="s">
        <v>2894</v>
      </c>
    </row>
    <row r="18309" spans="1:4" hidden="1" x14ac:dyDescent="0.25">
      <c r="A18309" s="61" t="s">
        <v>386</v>
      </c>
      <c r="B18309" s="61" t="s">
        <v>387</v>
      </c>
      <c r="C18309">
        <v>1939</v>
      </c>
      <c r="D18309" s="61" t="s">
        <v>2963</v>
      </c>
    </row>
    <row r="18310" spans="1:4" hidden="1" x14ac:dyDescent="0.25">
      <c r="A18310" s="61" t="s">
        <v>386</v>
      </c>
      <c r="B18310" s="61" t="s">
        <v>387</v>
      </c>
      <c r="C18310">
        <v>1940</v>
      </c>
      <c r="D18310" s="61" t="s">
        <v>2276</v>
      </c>
    </row>
    <row r="18311" spans="1:4" hidden="1" x14ac:dyDescent="0.25">
      <c r="A18311" s="61" t="s">
        <v>386</v>
      </c>
      <c r="B18311" s="61" t="s">
        <v>387</v>
      </c>
      <c r="C18311">
        <v>1941</v>
      </c>
      <c r="D18311" s="61" t="s">
        <v>2276</v>
      </c>
    </row>
    <row r="18312" spans="1:4" hidden="1" x14ac:dyDescent="0.25">
      <c r="A18312" s="61" t="s">
        <v>386</v>
      </c>
      <c r="B18312" s="61" t="s">
        <v>387</v>
      </c>
      <c r="C18312">
        <v>1942</v>
      </c>
      <c r="D18312" s="61" t="s">
        <v>2276</v>
      </c>
    </row>
    <row r="18313" spans="1:4" hidden="1" x14ac:dyDescent="0.25">
      <c r="A18313" s="61" t="s">
        <v>386</v>
      </c>
      <c r="B18313" s="61" t="s">
        <v>387</v>
      </c>
      <c r="C18313">
        <v>1943</v>
      </c>
      <c r="D18313" s="61" t="s">
        <v>2267</v>
      </c>
    </row>
    <row r="18314" spans="1:4" hidden="1" x14ac:dyDescent="0.25">
      <c r="A18314" s="61" t="s">
        <v>386</v>
      </c>
      <c r="B18314" s="61" t="s">
        <v>387</v>
      </c>
      <c r="C18314">
        <v>1944</v>
      </c>
      <c r="D18314" s="61" t="s">
        <v>2267</v>
      </c>
    </row>
    <row r="18315" spans="1:4" hidden="1" x14ac:dyDescent="0.25">
      <c r="A18315" s="61" t="s">
        <v>386</v>
      </c>
      <c r="B18315" s="61" t="s">
        <v>387</v>
      </c>
      <c r="C18315">
        <v>1945</v>
      </c>
      <c r="D18315" s="61" t="s">
        <v>2267</v>
      </c>
    </row>
    <row r="18316" spans="1:4" hidden="1" x14ac:dyDescent="0.25">
      <c r="A18316" s="61" t="s">
        <v>386</v>
      </c>
      <c r="B18316" s="61" t="s">
        <v>387</v>
      </c>
      <c r="C18316">
        <v>1946</v>
      </c>
      <c r="D18316" s="61" t="s">
        <v>2267</v>
      </c>
    </row>
    <row r="18317" spans="1:4" hidden="1" x14ac:dyDescent="0.25">
      <c r="A18317" s="61" t="s">
        <v>386</v>
      </c>
      <c r="B18317" s="61" t="s">
        <v>387</v>
      </c>
      <c r="C18317">
        <v>1947</v>
      </c>
      <c r="D18317" s="61" t="s">
        <v>2267</v>
      </c>
    </row>
    <row r="18318" spans="1:4" hidden="1" x14ac:dyDescent="0.25">
      <c r="A18318" s="61" t="s">
        <v>386</v>
      </c>
      <c r="B18318" s="61" t="s">
        <v>387</v>
      </c>
      <c r="C18318">
        <v>1948</v>
      </c>
      <c r="D18318" s="61" t="s">
        <v>2550</v>
      </c>
    </row>
    <row r="18319" spans="1:4" hidden="1" x14ac:dyDescent="0.25">
      <c r="A18319" s="61" t="s">
        <v>386</v>
      </c>
      <c r="B18319" s="61" t="s">
        <v>387</v>
      </c>
      <c r="C18319">
        <v>1949</v>
      </c>
      <c r="D18319" s="61" t="s">
        <v>2284</v>
      </c>
    </row>
    <row r="18320" spans="1:4" hidden="1" x14ac:dyDescent="0.25">
      <c r="A18320" s="61" t="s">
        <v>386</v>
      </c>
      <c r="B18320" s="61" t="s">
        <v>387</v>
      </c>
      <c r="C18320">
        <v>1950</v>
      </c>
      <c r="D18320" s="61" t="s">
        <v>2964</v>
      </c>
    </row>
    <row r="18321" spans="1:4" hidden="1" x14ac:dyDescent="0.25">
      <c r="A18321" s="61" t="s">
        <v>386</v>
      </c>
      <c r="B18321" s="61" t="s">
        <v>387</v>
      </c>
      <c r="C18321">
        <v>1951</v>
      </c>
      <c r="D18321" s="61" t="s">
        <v>2964</v>
      </c>
    </row>
    <row r="18322" spans="1:4" hidden="1" x14ac:dyDescent="0.25">
      <c r="A18322" s="61" t="s">
        <v>386</v>
      </c>
      <c r="B18322" s="61" t="s">
        <v>387</v>
      </c>
      <c r="C18322">
        <v>1952</v>
      </c>
      <c r="D18322" s="61" t="s">
        <v>2964</v>
      </c>
    </row>
    <row r="18323" spans="1:4" hidden="1" x14ac:dyDescent="0.25">
      <c r="A18323" s="61" t="s">
        <v>386</v>
      </c>
      <c r="B18323" s="61" t="s">
        <v>387</v>
      </c>
      <c r="C18323">
        <v>1953</v>
      </c>
      <c r="D18323" s="61" t="s">
        <v>2964</v>
      </c>
    </row>
    <row r="18324" spans="1:4" hidden="1" x14ac:dyDescent="0.25">
      <c r="A18324" s="61" t="s">
        <v>386</v>
      </c>
      <c r="B18324" s="61" t="s">
        <v>387</v>
      </c>
      <c r="C18324">
        <v>1954</v>
      </c>
      <c r="D18324" s="61" t="s">
        <v>2596</v>
      </c>
    </row>
    <row r="18325" spans="1:4" hidden="1" x14ac:dyDescent="0.25">
      <c r="A18325" s="61" t="s">
        <v>386</v>
      </c>
      <c r="B18325" s="61" t="s">
        <v>387</v>
      </c>
      <c r="C18325">
        <v>1955</v>
      </c>
      <c r="D18325" s="61" t="s">
        <v>2596</v>
      </c>
    </row>
    <row r="18326" spans="1:4" hidden="1" x14ac:dyDescent="0.25">
      <c r="A18326" s="61" t="s">
        <v>386</v>
      </c>
      <c r="B18326" s="61" t="s">
        <v>387</v>
      </c>
      <c r="C18326">
        <v>1956</v>
      </c>
      <c r="D18326" s="61" t="s">
        <v>2596</v>
      </c>
    </row>
    <row r="18327" spans="1:4" hidden="1" x14ac:dyDescent="0.25">
      <c r="A18327" s="61" t="s">
        <v>386</v>
      </c>
      <c r="B18327" s="61" t="s">
        <v>387</v>
      </c>
      <c r="C18327">
        <v>1957</v>
      </c>
      <c r="D18327" s="61" t="s">
        <v>2596</v>
      </c>
    </row>
    <row r="18328" spans="1:4" hidden="1" x14ac:dyDescent="0.25">
      <c r="A18328" s="61" t="s">
        <v>386</v>
      </c>
      <c r="B18328" s="61" t="s">
        <v>387</v>
      </c>
      <c r="C18328">
        <v>1958</v>
      </c>
      <c r="D18328" s="61" t="s">
        <v>2596</v>
      </c>
    </row>
    <row r="18329" spans="1:4" hidden="1" x14ac:dyDescent="0.25">
      <c r="A18329" s="61" t="s">
        <v>386</v>
      </c>
      <c r="B18329" s="61" t="s">
        <v>387</v>
      </c>
      <c r="C18329">
        <v>1959</v>
      </c>
      <c r="D18329" s="61" t="s">
        <v>2377</v>
      </c>
    </row>
    <row r="18330" spans="1:4" hidden="1" x14ac:dyDescent="0.25">
      <c r="A18330" s="61" t="s">
        <v>386</v>
      </c>
      <c r="B18330" s="61" t="s">
        <v>387</v>
      </c>
      <c r="C18330">
        <v>1960</v>
      </c>
      <c r="D18330" s="61" t="s">
        <v>2286</v>
      </c>
    </row>
    <row r="18331" spans="1:4" hidden="1" x14ac:dyDescent="0.25">
      <c r="A18331" s="61" t="s">
        <v>386</v>
      </c>
      <c r="B18331" s="61" t="s">
        <v>387</v>
      </c>
      <c r="C18331">
        <v>1961</v>
      </c>
      <c r="D18331" s="61" t="s">
        <v>2286</v>
      </c>
    </row>
    <row r="18332" spans="1:4" hidden="1" x14ac:dyDescent="0.25">
      <c r="A18332" s="61" t="s">
        <v>386</v>
      </c>
      <c r="B18332" s="61" t="s">
        <v>387</v>
      </c>
      <c r="C18332">
        <v>1962</v>
      </c>
      <c r="D18332" s="61" t="s">
        <v>2286</v>
      </c>
    </row>
    <row r="18333" spans="1:4" hidden="1" x14ac:dyDescent="0.25">
      <c r="A18333" s="61" t="s">
        <v>386</v>
      </c>
      <c r="B18333" s="61" t="s">
        <v>387</v>
      </c>
      <c r="C18333">
        <v>1963</v>
      </c>
      <c r="D18333" s="61" t="s">
        <v>2286</v>
      </c>
    </row>
    <row r="18334" spans="1:4" hidden="1" x14ac:dyDescent="0.25">
      <c r="A18334" s="61" t="s">
        <v>386</v>
      </c>
      <c r="B18334" s="61" t="s">
        <v>387</v>
      </c>
      <c r="C18334">
        <v>1964</v>
      </c>
      <c r="D18334" s="61" t="s">
        <v>2286</v>
      </c>
    </row>
    <row r="18335" spans="1:4" hidden="1" x14ac:dyDescent="0.25">
      <c r="A18335" s="61" t="s">
        <v>386</v>
      </c>
      <c r="B18335" s="61" t="s">
        <v>387</v>
      </c>
      <c r="C18335">
        <v>1965</v>
      </c>
      <c r="D18335" s="61" t="s">
        <v>2286</v>
      </c>
    </row>
    <row r="18336" spans="1:4" hidden="1" x14ac:dyDescent="0.25">
      <c r="A18336" s="61" t="s">
        <v>386</v>
      </c>
      <c r="B18336" s="61" t="s">
        <v>387</v>
      </c>
      <c r="C18336">
        <v>1966</v>
      </c>
      <c r="D18336" s="61" t="s">
        <v>2286</v>
      </c>
    </row>
    <row r="18337" spans="1:4" hidden="1" x14ac:dyDescent="0.25">
      <c r="A18337" s="61" t="s">
        <v>386</v>
      </c>
      <c r="B18337" s="61" t="s">
        <v>387</v>
      </c>
      <c r="C18337">
        <v>1967</v>
      </c>
      <c r="D18337" s="61" t="s">
        <v>2286</v>
      </c>
    </row>
    <row r="18338" spans="1:4" hidden="1" x14ac:dyDescent="0.25">
      <c r="A18338" s="61" t="s">
        <v>386</v>
      </c>
      <c r="B18338" s="61" t="s">
        <v>387</v>
      </c>
      <c r="C18338">
        <v>1968</v>
      </c>
      <c r="D18338" s="61" t="s">
        <v>2078</v>
      </c>
    </row>
    <row r="18339" spans="1:4" hidden="1" x14ac:dyDescent="0.25">
      <c r="A18339" s="61" t="s">
        <v>386</v>
      </c>
      <c r="B18339" s="61" t="s">
        <v>387</v>
      </c>
      <c r="C18339">
        <v>1969</v>
      </c>
      <c r="D18339" s="61" t="s">
        <v>2876</v>
      </c>
    </row>
    <row r="18340" spans="1:4" hidden="1" x14ac:dyDescent="0.25">
      <c r="A18340" s="61" t="s">
        <v>386</v>
      </c>
      <c r="B18340" s="61" t="s">
        <v>387</v>
      </c>
      <c r="C18340">
        <v>1970</v>
      </c>
      <c r="D18340" s="61" t="s">
        <v>2912</v>
      </c>
    </row>
    <row r="18341" spans="1:4" hidden="1" x14ac:dyDescent="0.25">
      <c r="A18341" s="61" t="s">
        <v>386</v>
      </c>
      <c r="B18341" s="61" t="s">
        <v>387</v>
      </c>
      <c r="C18341">
        <v>1971</v>
      </c>
      <c r="D18341" s="61" t="s">
        <v>2912</v>
      </c>
    </row>
    <row r="18342" spans="1:4" hidden="1" x14ac:dyDescent="0.25">
      <c r="A18342" s="61" t="s">
        <v>386</v>
      </c>
      <c r="B18342" s="61" t="s">
        <v>387</v>
      </c>
      <c r="C18342">
        <v>1972</v>
      </c>
      <c r="D18342" s="61" t="s">
        <v>2912</v>
      </c>
    </row>
    <row r="18343" spans="1:4" hidden="1" x14ac:dyDescent="0.25">
      <c r="A18343" s="61" t="s">
        <v>386</v>
      </c>
      <c r="B18343" s="61" t="s">
        <v>387</v>
      </c>
      <c r="C18343">
        <v>1973</v>
      </c>
      <c r="D18343" s="61" t="s">
        <v>2912</v>
      </c>
    </row>
    <row r="18344" spans="1:4" hidden="1" x14ac:dyDescent="0.25">
      <c r="A18344" s="61" t="s">
        <v>386</v>
      </c>
      <c r="B18344" s="61" t="s">
        <v>387</v>
      </c>
      <c r="C18344">
        <v>1974</v>
      </c>
      <c r="D18344" s="61" t="s">
        <v>2912</v>
      </c>
    </row>
    <row r="18345" spans="1:4" hidden="1" x14ac:dyDescent="0.25">
      <c r="A18345" s="61" t="s">
        <v>386</v>
      </c>
      <c r="B18345" s="61" t="s">
        <v>387</v>
      </c>
      <c r="C18345">
        <v>1975</v>
      </c>
      <c r="D18345" s="61" t="s">
        <v>2912</v>
      </c>
    </row>
    <row r="18346" spans="1:4" hidden="1" x14ac:dyDescent="0.25">
      <c r="A18346" s="61" t="s">
        <v>386</v>
      </c>
      <c r="B18346" s="61" t="s">
        <v>387</v>
      </c>
      <c r="C18346">
        <v>1976</v>
      </c>
      <c r="D18346" s="61" t="s">
        <v>2159</v>
      </c>
    </row>
    <row r="18347" spans="1:4" hidden="1" x14ac:dyDescent="0.25">
      <c r="A18347" s="61" t="s">
        <v>386</v>
      </c>
      <c r="B18347" s="61" t="s">
        <v>387</v>
      </c>
      <c r="C18347">
        <v>1977</v>
      </c>
      <c r="D18347" s="61" t="s">
        <v>2159</v>
      </c>
    </row>
    <row r="18348" spans="1:4" hidden="1" x14ac:dyDescent="0.25">
      <c r="A18348" s="61" t="s">
        <v>386</v>
      </c>
      <c r="B18348" s="61" t="s">
        <v>387</v>
      </c>
      <c r="C18348">
        <v>1978</v>
      </c>
      <c r="D18348" s="61" t="s">
        <v>2159</v>
      </c>
    </row>
    <row r="18349" spans="1:4" hidden="1" x14ac:dyDescent="0.25">
      <c r="A18349" s="61" t="s">
        <v>386</v>
      </c>
      <c r="B18349" s="61" t="s">
        <v>387</v>
      </c>
      <c r="C18349">
        <v>1979</v>
      </c>
      <c r="D18349" s="61" t="s">
        <v>2159</v>
      </c>
    </row>
    <row r="18350" spans="1:4" hidden="1" x14ac:dyDescent="0.25">
      <c r="A18350" s="61" t="s">
        <v>386</v>
      </c>
      <c r="B18350" s="61" t="s">
        <v>387</v>
      </c>
      <c r="C18350">
        <v>1980</v>
      </c>
      <c r="D18350" s="61" t="s">
        <v>2159</v>
      </c>
    </row>
    <row r="18351" spans="1:4" hidden="1" x14ac:dyDescent="0.25">
      <c r="A18351" s="61" t="s">
        <v>386</v>
      </c>
      <c r="B18351" s="61" t="s">
        <v>387</v>
      </c>
      <c r="C18351">
        <v>1981</v>
      </c>
      <c r="D18351" s="61" t="s">
        <v>2159</v>
      </c>
    </row>
    <row r="18352" spans="1:4" hidden="1" x14ac:dyDescent="0.25">
      <c r="A18352" s="61" t="s">
        <v>386</v>
      </c>
      <c r="B18352" s="61" t="s">
        <v>387</v>
      </c>
      <c r="C18352">
        <v>1982</v>
      </c>
      <c r="D18352" s="61" t="s">
        <v>2159</v>
      </c>
    </row>
    <row r="18353" spans="1:4" hidden="1" x14ac:dyDescent="0.25">
      <c r="A18353" s="61" t="s">
        <v>386</v>
      </c>
      <c r="B18353" s="61" t="s">
        <v>387</v>
      </c>
      <c r="C18353">
        <v>1983</v>
      </c>
      <c r="D18353" s="61" t="s">
        <v>2159</v>
      </c>
    </row>
    <row r="18354" spans="1:4" hidden="1" x14ac:dyDescent="0.25">
      <c r="A18354" s="61" t="s">
        <v>386</v>
      </c>
      <c r="B18354" s="61" t="s">
        <v>387</v>
      </c>
      <c r="C18354">
        <v>1984</v>
      </c>
      <c r="D18354" s="61" t="s">
        <v>2159</v>
      </c>
    </row>
    <row r="18355" spans="1:4" hidden="1" x14ac:dyDescent="0.25">
      <c r="A18355" s="61" t="s">
        <v>386</v>
      </c>
      <c r="B18355" s="61" t="s">
        <v>387</v>
      </c>
      <c r="C18355">
        <v>1985</v>
      </c>
      <c r="D18355" s="61" t="s">
        <v>2159</v>
      </c>
    </row>
    <row r="18356" spans="1:4" hidden="1" x14ac:dyDescent="0.25">
      <c r="A18356" s="61" t="s">
        <v>386</v>
      </c>
      <c r="B18356" s="61" t="s">
        <v>387</v>
      </c>
      <c r="C18356">
        <v>1986</v>
      </c>
      <c r="D18356" s="61" t="s">
        <v>2159</v>
      </c>
    </row>
    <row r="18357" spans="1:4" hidden="1" x14ac:dyDescent="0.25">
      <c r="A18357" s="61" t="s">
        <v>386</v>
      </c>
      <c r="B18357" s="61" t="s">
        <v>387</v>
      </c>
      <c r="C18357">
        <v>1987</v>
      </c>
      <c r="D18357" s="61" t="s">
        <v>2159</v>
      </c>
    </row>
    <row r="18358" spans="1:4" hidden="1" x14ac:dyDescent="0.25">
      <c r="A18358" s="61" t="s">
        <v>386</v>
      </c>
      <c r="B18358" s="61" t="s">
        <v>387</v>
      </c>
      <c r="C18358">
        <v>1988</v>
      </c>
      <c r="D18358" s="61" t="s">
        <v>2159</v>
      </c>
    </row>
    <row r="18359" spans="1:4" hidden="1" x14ac:dyDescent="0.25">
      <c r="A18359" s="61" t="s">
        <v>386</v>
      </c>
      <c r="B18359" s="61" t="s">
        <v>387</v>
      </c>
      <c r="C18359">
        <v>1989</v>
      </c>
      <c r="D18359" s="61" t="s">
        <v>2159</v>
      </c>
    </row>
    <row r="18360" spans="1:4" hidden="1" x14ac:dyDescent="0.25">
      <c r="A18360" s="61" t="s">
        <v>386</v>
      </c>
      <c r="B18360" s="61" t="s">
        <v>387</v>
      </c>
      <c r="C18360">
        <v>1990</v>
      </c>
      <c r="D18360" s="61" t="s">
        <v>2052</v>
      </c>
    </row>
    <row r="18361" spans="1:4" hidden="1" x14ac:dyDescent="0.25">
      <c r="A18361" s="61" t="s">
        <v>386</v>
      </c>
      <c r="B18361" s="61" t="s">
        <v>387</v>
      </c>
      <c r="C18361">
        <v>1991</v>
      </c>
      <c r="D18361" s="61" t="s">
        <v>2052</v>
      </c>
    </row>
    <row r="18362" spans="1:4" hidden="1" x14ac:dyDescent="0.25">
      <c r="A18362" s="61" t="s">
        <v>386</v>
      </c>
      <c r="B18362" s="61" t="s">
        <v>387</v>
      </c>
      <c r="C18362">
        <v>1992</v>
      </c>
      <c r="D18362" s="61" t="s">
        <v>2052</v>
      </c>
    </row>
    <row r="18363" spans="1:4" hidden="1" x14ac:dyDescent="0.25">
      <c r="A18363" s="61" t="s">
        <v>386</v>
      </c>
      <c r="B18363" s="61" t="s">
        <v>387</v>
      </c>
      <c r="C18363">
        <v>1993</v>
      </c>
      <c r="D18363" s="61" t="s">
        <v>2052</v>
      </c>
    </row>
    <row r="18364" spans="1:4" hidden="1" x14ac:dyDescent="0.25">
      <c r="A18364" s="61" t="s">
        <v>386</v>
      </c>
      <c r="B18364" s="61" t="s">
        <v>387</v>
      </c>
      <c r="C18364">
        <v>1994</v>
      </c>
      <c r="D18364" s="61" t="s">
        <v>2052</v>
      </c>
    </row>
    <row r="18365" spans="1:4" hidden="1" x14ac:dyDescent="0.25">
      <c r="A18365" s="61" t="s">
        <v>386</v>
      </c>
      <c r="B18365" s="61" t="s">
        <v>387</v>
      </c>
      <c r="C18365">
        <v>1995</v>
      </c>
      <c r="D18365" s="61" t="s">
        <v>2052</v>
      </c>
    </row>
    <row r="18366" spans="1:4" hidden="1" x14ac:dyDescent="0.25">
      <c r="A18366" s="61" t="s">
        <v>386</v>
      </c>
      <c r="B18366" s="61" t="s">
        <v>387</v>
      </c>
      <c r="C18366">
        <v>1996</v>
      </c>
      <c r="D18366" s="61" t="s">
        <v>2052</v>
      </c>
    </row>
    <row r="18367" spans="1:4" hidden="1" x14ac:dyDescent="0.25">
      <c r="A18367" s="61" t="s">
        <v>386</v>
      </c>
      <c r="B18367" s="61" t="s">
        <v>387</v>
      </c>
      <c r="C18367">
        <v>1997</v>
      </c>
      <c r="D18367" s="61" t="s">
        <v>2052</v>
      </c>
    </row>
    <row r="18368" spans="1:4" hidden="1" x14ac:dyDescent="0.25">
      <c r="A18368" s="61" t="s">
        <v>386</v>
      </c>
      <c r="B18368" s="61" t="s">
        <v>387</v>
      </c>
      <c r="C18368">
        <v>1998</v>
      </c>
      <c r="D18368" s="61" t="s">
        <v>2052</v>
      </c>
    </row>
    <row r="18369" spans="1:4" hidden="1" x14ac:dyDescent="0.25">
      <c r="A18369" s="61" t="s">
        <v>386</v>
      </c>
      <c r="B18369" s="61" t="s">
        <v>387</v>
      </c>
      <c r="C18369">
        <v>1999</v>
      </c>
      <c r="D18369" s="61" t="s">
        <v>2081</v>
      </c>
    </row>
    <row r="18370" spans="1:4" hidden="1" x14ac:dyDescent="0.25">
      <c r="A18370" s="61" t="s">
        <v>386</v>
      </c>
      <c r="B18370" s="61" t="s">
        <v>387</v>
      </c>
      <c r="C18370">
        <v>2000</v>
      </c>
      <c r="D18370" s="61" t="s">
        <v>2235</v>
      </c>
    </row>
    <row r="18371" spans="1:4" hidden="1" x14ac:dyDescent="0.25">
      <c r="A18371" s="61" t="s">
        <v>386</v>
      </c>
      <c r="B18371" s="61" t="s">
        <v>387</v>
      </c>
      <c r="C18371">
        <v>2001</v>
      </c>
      <c r="D18371" s="61" t="s">
        <v>2235</v>
      </c>
    </row>
    <row r="18372" spans="1:4" hidden="1" x14ac:dyDescent="0.25">
      <c r="A18372" s="61" t="s">
        <v>386</v>
      </c>
      <c r="B18372" s="61" t="s">
        <v>387</v>
      </c>
      <c r="C18372">
        <v>2002</v>
      </c>
      <c r="D18372" s="61" t="s">
        <v>2235</v>
      </c>
    </row>
    <row r="18373" spans="1:4" hidden="1" x14ac:dyDescent="0.25">
      <c r="A18373" s="61" t="s">
        <v>386</v>
      </c>
      <c r="B18373" s="61" t="s">
        <v>387</v>
      </c>
      <c r="C18373">
        <v>2003</v>
      </c>
      <c r="D18373" s="61" t="s">
        <v>2235</v>
      </c>
    </row>
    <row r="18374" spans="1:4" hidden="1" x14ac:dyDescent="0.25">
      <c r="A18374" s="61" t="s">
        <v>386</v>
      </c>
      <c r="B18374" s="61" t="s">
        <v>387</v>
      </c>
      <c r="C18374">
        <v>2004</v>
      </c>
      <c r="D18374" s="61" t="s">
        <v>2235</v>
      </c>
    </row>
    <row r="18375" spans="1:4" hidden="1" x14ac:dyDescent="0.25">
      <c r="A18375" s="61" t="s">
        <v>386</v>
      </c>
      <c r="B18375" s="61" t="s">
        <v>387</v>
      </c>
      <c r="C18375">
        <v>2005</v>
      </c>
      <c r="D18375" s="61" t="s">
        <v>2235</v>
      </c>
    </row>
    <row r="18376" spans="1:4" hidden="1" x14ac:dyDescent="0.25">
      <c r="A18376" s="61" t="s">
        <v>386</v>
      </c>
      <c r="B18376" s="61" t="s">
        <v>387</v>
      </c>
      <c r="C18376">
        <v>2006</v>
      </c>
      <c r="D18376" s="61" t="s">
        <v>2235</v>
      </c>
    </row>
    <row r="18377" spans="1:4" hidden="1" x14ac:dyDescent="0.25">
      <c r="A18377" s="61" t="s">
        <v>386</v>
      </c>
      <c r="B18377" s="61" t="s">
        <v>387</v>
      </c>
      <c r="C18377">
        <v>2007</v>
      </c>
      <c r="D18377" s="61" t="s">
        <v>2235</v>
      </c>
    </row>
    <row r="18378" spans="1:4" hidden="1" x14ac:dyDescent="0.25">
      <c r="A18378" s="61" t="s">
        <v>386</v>
      </c>
      <c r="B18378" s="61" t="s">
        <v>387</v>
      </c>
      <c r="C18378">
        <v>2008</v>
      </c>
      <c r="D18378" s="61" t="s">
        <v>2235</v>
      </c>
    </row>
    <row r="18379" spans="1:4" hidden="1" x14ac:dyDescent="0.25">
      <c r="A18379" s="61" t="s">
        <v>386</v>
      </c>
      <c r="B18379" s="61" t="s">
        <v>387</v>
      </c>
      <c r="C18379">
        <v>2009</v>
      </c>
      <c r="D18379" s="61" t="s">
        <v>2235</v>
      </c>
    </row>
    <row r="18380" spans="1:4" hidden="1" x14ac:dyDescent="0.25">
      <c r="A18380" s="61" t="s">
        <v>386</v>
      </c>
      <c r="B18380" s="61" t="s">
        <v>387</v>
      </c>
      <c r="C18380">
        <v>2010</v>
      </c>
      <c r="D18380" s="61" t="s">
        <v>2526</v>
      </c>
    </row>
    <row r="18381" spans="1:4" hidden="1" x14ac:dyDescent="0.25">
      <c r="A18381" s="61" t="s">
        <v>386</v>
      </c>
      <c r="B18381" s="61" t="s">
        <v>387</v>
      </c>
      <c r="C18381">
        <v>2011</v>
      </c>
      <c r="D18381" s="61" t="s">
        <v>2582</v>
      </c>
    </row>
    <row r="18382" spans="1:4" hidden="1" x14ac:dyDescent="0.25">
      <c r="A18382" s="61" t="s">
        <v>386</v>
      </c>
      <c r="B18382" s="61" t="s">
        <v>387</v>
      </c>
      <c r="C18382">
        <v>2012</v>
      </c>
      <c r="D18382" s="61" t="s">
        <v>2582</v>
      </c>
    </row>
    <row r="18383" spans="1:4" hidden="1" x14ac:dyDescent="0.25">
      <c r="A18383" s="61" t="s">
        <v>386</v>
      </c>
      <c r="B18383" s="61" t="s">
        <v>387</v>
      </c>
      <c r="C18383">
        <v>2013</v>
      </c>
      <c r="D18383" s="61" t="s">
        <v>2480</v>
      </c>
    </row>
    <row r="18384" spans="1:4" hidden="1" x14ac:dyDescent="0.25">
      <c r="A18384" s="61" t="s">
        <v>386</v>
      </c>
      <c r="B18384" s="61" t="s">
        <v>387</v>
      </c>
      <c r="C18384">
        <v>2014</v>
      </c>
      <c r="D18384" s="61" t="s">
        <v>2394</v>
      </c>
    </row>
    <row r="18385" spans="1:4" hidden="1" x14ac:dyDescent="0.25">
      <c r="A18385" s="61" t="s">
        <v>386</v>
      </c>
      <c r="B18385" s="61" t="s">
        <v>387</v>
      </c>
      <c r="C18385">
        <v>2015</v>
      </c>
      <c r="D18385" s="61" t="s">
        <v>2364</v>
      </c>
    </row>
    <row r="18386" spans="1:4" hidden="1" x14ac:dyDescent="0.25">
      <c r="A18386" s="61" t="s">
        <v>386</v>
      </c>
      <c r="B18386" s="61" t="s">
        <v>387</v>
      </c>
      <c r="C18386">
        <v>2016</v>
      </c>
      <c r="D18386" s="61" t="s">
        <v>2364</v>
      </c>
    </row>
    <row r="18387" spans="1:4" hidden="1" x14ac:dyDescent="0.25">
      <c r="A18387" s="61" t="s">
        <v>386</v>
      </c>
      <c r="B18387" s="61" t="s">
        <v>387</v>
      </c>
      <c r="C18387">
        <v>2017</v>
      </c>
      <c r="D18387" s="61" t="s">
        <v>2360</v>
      </c>
    </row>
    <row r="18388" spans="1:4" hidden="1" x14ac:dyDescent="0.25">
      <c r="A18388" s="61" t="s">
        <v>386</v>
      </c>
      <c r="B18388" s="61" t="s">
        <v>387</v>
      </c>
      <c r="C18388">
        <v>2018</v>
      </c>
      <c r="D18388" s="61" t="s">
        <v>2420</v>
      </c>
    </row>
    <row r="18389" spans="1:4" hidden="1" x14ac:dyDescent="0.25">
      <c r="A18389" s="61" t="s">
        <v>386</v>
      </c>
      <c r="B18389" s="61" t="s">
        <v>387</v>
      </c>
      <c r="C18389">
        <v>2019</v>
      </c>
      <c r="D18389" s="61" t="s">
        <v>2420</v>
      </c>
    </row>
    <row r="18390" spans="1:4" hidden="1" x14ac:dyDescent="0.25">
      <c r="A18390" s="61" t="s">
        <v>386</v>
      </c>
      <c r="B18390" s="61" t="s">
        <v>387</v>
      </c>
      <c r="C18390">
        <v>2020</v>
      </c>
      <c r="D18390" s="61" t="s">
        <v>2893</v>
      </c>
    </row>
    <row r="18391" spans="1:4" hidden="1" x14ac:dyDescent="0.25">
      <c r="A18391" s="61" t="s">
        <v>386</v>
      </c>
      <c r="B18391" s="61" t="s">
        <v>387</v>
      </c>
      <c r="C18391">
        <v>2021</v>
      </c>
      <c r="D18391" s="61" t="s">
        <v>1738</v>
      </c>
    </row>
    <row r="18392" spans="1:4" hidden="1" x14ac:dyDescent="0.25">
      <c r="A18392" s="61" t="s">
        <v>386</v>
      </c>
      <c r="B18392" s="61" t="s">
        <v>387</v>
      </c>
      <c r="C18392">
        <v>2022</v>
      </c>
      <c r="D18392" s="61" t="s">
        <v>2942</v>
      </c>
    </row>
    <row r="18393" spans="1:4" x14ac:dyDescent="0.25">
      <c r="A18393" s="61" t="s">
        <v>386</v>
      </c>
      <c r="B18393" s="61" t="s">
        <v>387</v>
      </c>
      <c r="C18393">
        <v>2023</v>
      </c>
      <c r="D18393" s="61">
        <v>0.59699999999999998</v>
      </c>
    </row>
    <row r="18394" spans="1:4" hidden="1" x14ac:dyDescent="0.25">
      <c r="A18394" s="61" t="s">
        <v>2965</v>
      </c>
      <c r="B18394" s="61" t="s">
        <v>2966</v>
      </c>
      <c r="C18394">
        <v>1789</v>
      </c>
      <c r="D18394" s="61" t="s">
        <v>2569</v>
      </c>
    </row>
    <row r="18395" spans="1:4" hidden="1" x14ac:dyDescent="0.25">
      <c r="A18395" s="61" t="s">
        <v>2965</v>
      </c>
      <c r="B18395" s="61" t="s">
        <v>2966</v>
      </c>
      <c r="C18395">
        <v>1790</v>
      </c>
      <c r="D18395" s="61" t="s">
        <v>2569</v>
      </c>
    </row>
    <row r="18396" spans="1:4" hidden="1" x14ac:dyDescent="0.25">
      <c r="A18396" s="61" t="s">
        <v>2965</v>
      </c>
      <c r="B18396" s="61" t="s">
        <v>2966</v>
      </c>
      <c r="C18396">
        <v>1791</v>
      </c>
      <c r="D18396" s="61" t="s">
        <v>2569</v>
      </c>
    </row>
    <row r="18397" spans="1:4" hidden="1" x14ac:dyDescent="0.25">
      <c r="A18397" s="61" t="s">
        <v>2965</v>
      </c>
      <c r="B18397" s="61" t="s">
        <v>2966</v>
      </c>
      <c r="C18397">
        <v>1792</v>
      </c>
      <c r="D18397" s="61" t="s">
        <v>2569</v>
      </c>
    </row>
    <row r="18398" spans="1:4" hidden="1" x14ac:dyDescent="0.25">
      <c r="A18398" s="61" t="s">
        <v>2965</v>
      </c>
      <c r="B18398" s="61" t="s">
        <v>2966</v>
      </c>
      <c r="C18398">
        <v>1793</v>
      </c>
      <c r="D18398" s="61" t="s">
        <v>2569</v>
      </c>
    </row>
    <row r="18399" spans="1:4" hidden="1" x14ac:dyDescent="0.25">
      <c r="A18399" s="61" t="s">
        <v>2965</v>
      </c>
      <c r="B18399" s="61" t="s">
        <v>2966</v>
      </c>
      <c r="C18399">
        <v>1794</v>
      </c>
      <c r="D18399" s="61" t="s">
        <v>2569</v>
      </c>
    </row>
    <row r="18400" spans="1:4" hidden="1" x14ac:dyDescent="0.25">
      <c r="A18400" s="61" t="s">
        <v>2965</v>
      </c>
      <c r="B18400" s="61" t="s">
        <v>2966</v>
      </c>
      <c r="C18400">
        <v>1795</v>
      </c>
      <c r="D18400" s="61" t="s">
        <v>2569</v>
      </c>
    </row>
    <row r="18401" spans="1:4" hidden="1" x14ac:dyDescent="0.25">
      <c r="A18401" s="61" t="s">
        <v>2965</v>
      </c>
      <c r="B18401" s="61" t="s">
        <v>2966</v>
      </c>
      <c r="C18401">
        <v>1796</v>
      </c>
      <c r="D18401" s="61" t="s">
        <v>2569</v>
      </c>
    </row>
    <row r="18402" spans="1:4" hidden="1" x14ac:dyDescent="0.25">
      <c r="A18402" s="61" t="s">
        <v>2965</v>
      </c>
      <c r="B18402" s="61" t="s">
        <v>2966</v>
      </c>
      <c r="C18402">
        <v>1797</v>
      </c>
      <c r="D18402" s="61" t="s">
        <v>2569</v>
      </c>
    </row>
    <row r="18403" spans="1:4" hidden="1" x14ac:dyDescent="0.25">
      <c r="A18403" s="61" t="s">
        <v>2965</v>
      </c>
      <c r="B18403" s="61" t="s">
        <v>2966</v>
      </c>
      <c r="C18403">
        <v>1798</v>
      </c>
      <c r="D18403" s="61" t="s">
        <v>2569</v>
      </c>
    </row>
    <row r="18404" spans="1:4" hidden="1" x14ac:dyDescent="0.25">
      <c r="A18404" s="61" t="s">
        <v>2965</v>
      </c>
      <c r="B18404" s="61" t="s">
        <v>2966</v>
      </c>
      <c r="C18404">
        <v>1799</v>
      </c>
      <c r="D18404" s="61" t="s">
        <v>2569</v>
      </c>
    </row>
    <row r="18405" spans="1:4" hidden="1" x14ac:dyDescent="0.25">
      <c r="A18405" s="61" t="s">
        <v>2965</v>
      </c>
      <c r="B18405" s="61" t="s">
        <v>2966</v>
      </c>
      <c r="C18405">
        <v>1800</v>
      </c>
      <c r="D18405" s="61" t="s">
        <v>2569</v>
      </c>
    </row>
    <row r="18406" spans="1:4" hidden="1" x14ac:dyDescent="0.25">
      <c r="A18406" s="61" t="s">
        <v>2965</v>
      </c>
      <c r="B18406" s="61" t="s">
        <v>2966</v>
      </c>
      <c r="C18406">
        <v>1801</v>
      </c>
      <c r="D18406" s="61" t="s">
        <v>2569</v>
      </c>
    </row>
    <row r="18407" spans="1:4" hidden="1" x14ac:dyDescent="0.25">
      <c r="A18407" s="61" t="s">
        <v>2965</v>
      </c>
      <c r="B18407" s="61" t="s">
        <v>2966</v>
      </c>
      <c r="C18407">
        <v>1802</v>
      </c>
      <c r="D18407" s="61" t="s">
        <v>2569</v>
      </c>
    </row>
    <row r="18408" spans="1:4" hidden="1" x14ac:dyDescent="0.25">
      <c r="A18408" s="61" t="s">
        <v>2965</v>
      </c>
      <c r="B18408" s="61" t="s">
        <v>2966</v>
      </c>
      <c r="C18408">
        <v>1803</v>
      </c>
      <c r="D18408" s="61" t="s">
        <v>2569</v>
      </c>
    </row>
    <row r="18409" spans="1:4" hidden="1" x14ac:dyDescent="0.25">
      <c r="A18409" s="61" t="s">
        <v>2965</v>
      </c>
      <c r="B18409" s="61" t="s">
        <v>2966</v>
      </c>
      <c r="C18409">
        <v>1804</v>
      </c>
      <c r="D18409" s="61" t="s">
        <v>2569</v>
      </c>
    </row>
    <row r="18410" spans="1:4" hidden="1" x14ac:dyDescent="0.25">
      <c r="A18410" s="61" t="s">
        <v>2965</v>
      </c>
      <c r="B18410" s="61" t="s">
        <v>2966</v>
      </c>
      <c r="C18410">
        <v>1805</v>
      </c>
      <c r="D18410" s="61" t="s">
        <v>2569</v>
      </c>
    </row>
    <row r="18411" spans="1:4" hidden="1" x14ac:dyDescent="0.25">
      <c r="A18411" s="61" t="s">
        <v>2965</v>
      </c>
      <c r="B18411" s="61" t="s">
        <v>2966</v>
      </c>
      <c r="C18411">
        <v>1806</v>
      </c>
      <c r="D18411" s="61" t="s">
        <v>2569</v>
      </c>
    </row>
    <row r="18412" spans="1:4" hidden="1" x14ac:dyDescent="0.25">
      <c r="A18412" s="61" t="s">
        <v>2965</v>
      </c>
      <c r="B18412" s="61" t="s">
        <v>2966</v>
      </c>
      <c r="C18412">
        <v>1807</v>
      </c>
      <c r="D18412" s="61" t="s">
        <v>2569</v>
      </c>
    </row>
    <row r="18413" spans="1:4" hidden="1" x14ac:dyDescent="0.25">
      <c r="A18413" s="61" t="s">
        <v>2965</v>
      </c>
      <c r="B18413" s="61" t="s">
        <v>2966</v>
      </c>
      <c r="C18413">
        <v>1808</v>
      </c>
      <c r="D18413" s="61" t="s">
        <v>2569</v>
      </c>
    </row>
    <row r="18414" spans="1:4" hidden="1" x14ac:dyDescent="0.25">
      <c r="A18414" s="61" t="s">
        <v>2965</v>
      </c>
      <c r="B18414" s="61" t="s">
        <v>2966</v>
      </c>
      <c r="C18414">
        <v>1809</v>
      </c>
      <c r="D18414" s="61" t="s">
        <v>2569</v>
      </c>
    </row>
    <row r="18415" spans="1:4" hidden="1" x14ac:dyDescent="0.25">
      <c r="A18415" s="61" t="s">
        <v>2965</v>
      </c>
      <c r="B18415" s="61" t="s">
        <v>2966</v>
      </c>
      <c r="C18415">
        <v>1810</v>
      </c>
      <c r="D18415" s="61" t="s">
        <v>2569</v>
      </c>
    </row>
    <row r="18416" spans="1:4" hidden="1" x14ac:dyDescent="0.25">
      <c r="A18416" s="61" t="s">
        <v>2965</v>
      </c>
      <c r="B18416" s="61" t="s">
        <v>2966</v>
      </c>
      <c r="C18416">
        <v>1811</v>
      </c>
      <c r="D18416" s="61" t="s">
        <v>2569</v>
      </c>
    </row>
    <row r="18417" spans="1:4" hidden="1" x14ac:dyDescent="0.25">
      <c r="A18417" s="61" t="s">
        <v>2965</v>
      </c>
      <c r="B18417" s="61" t="s">
        <v>2966</v>
      </c>
      <c r="C18417">
        <v>1812</v>
      </c>
      <c r="D18417" s="61" t="s">
        <v>2569</v>
      </c>
    </row>
    <row r="18418" spans="1:4" hidden="1" x14ac:dyDescent="0.25">
      <c r="A18418" s="61" t="s">
        <v>2965</v>
      </c>
      <c r="B18418" s="61" t="s">
        <v>2966</v>
      </c>
      <c r="C18418">
        <v>1813</v>
      </c>
      <c r="D18418" s="61" t="s">
        <v>2569</v>
      </c>
    </row>
    <row r="18419" spans="1:4" hidden="1" x14ac:dyDescent="0.25">
      <c r="A18419" s="61" t="s">
        <v>2965</v>
      </c>
      <c r="B18419" s="61" t="s">
        <v>2966</v>
      </c>
      <c r="C18419">
        <v>1814</v>
      </c>
      <c r="D18419" s="61" t="s">
        <v>2569</v>
      </c>
    </row>
    <row r="18420" spans="1:4" hidden="1" x14ac:dyDescent="0.25">
      <c r="A18420" s="61" t="s">
        <v>2965</v>
      </c>
      <c r="B18420" s="61" t="s">
        <v>2966</v>
      </c>
      <c r="C18420">
        <v>1815</v>
      </c>
      <c r="D18420" s="61" t="s">
        <v>2090</v>
      </c>
    </row>
    <row r="18421" spans="1:4" hidden="1" x14ac:dyDescent="0.25">
      <c r="A18421" s="61" t="s">
        <v>2965</v>
      </c>
      <c r="B18421" s="61" t="s">
        <v>2966</v>
      </c>
      <c r="C18421">
        <v>1816</v>
      </c>
      <c r="D18421" s="61" t="s">
        <v>2090</v>
      </c>
    </row>
    <row r="18422" spans="1:4" hidden="1" x14ac:dyDescent="0.25">
      <c r="A18422" s="61" t="s">
        <v>2965</v>
      </c>
      <c r="B18422" s="61" t="s">
        <v>2966</v>
      </c>
      <c r="C18422">
        <v>1817</v>
      </c>
      <c r="D18422" s="61" t="s">
        <v>2090</v>
      </c>
    </row>
    <row r="18423" spans="1:4" hidden="1" x14ac:dyDescent="0.25">
      <c r="A18423" s="61" t="s">
        <v>2965</v>
      </c>
      <c r="B18423" s="61" t="s">
        <v>2966</v>
      </c>
      <c r="C18423">
        <v>1818</v>
      </c>
      <c r="D18423" s="61" t="s">
        <v>2532</v>
      </c>
    </row>
    <row r="18424" spans="1:4" hidden="1" x14ac:dyDescent="0.25">
      <c r="A18424" s="61" t="s">
        <v>2965</v>
      </c>
      <c r="B18424" s="61" t="s">
        <v>2966</v>
      </c>
      <c r="C18424">
        <v>1819</v>
      </c>
      <c r="D18424" s="61" t="s">
        <v>2532</v>
      </c>
    </row>
    <row r="18425" spans="1:4" hidden="1" x14ac:dyDescent="0.25">
      <c r="A18425" s="61" t="s">
        <v>2965</v>
      </c>
      <c r="B18425" s="61" t="s">
        <v>2966</v>
      </c>
      <c r="C18425">
        <v>1820</v>
      </c>
      <c r="D18425" s="61" t="s">
        <v>2532</v>
      </c>
    </row>
    <row r="18426" spans="1:4" hidden="1" x14ac:dyDescent="0.25">
      <c r="A18426" s="61" t="s">
        <v>2965</v>
      </c>
      <c r="B18426" s="61" t="s">
        <v>2966</v>
      </c>
      <c r="C18426">
        <v>1821</v>
      </c>
      <c r="D18426" s="61" t="s">
        <v>2532</v>
      </c>
    </row>
    <row r="18427" spans="1:4" hidden="1" x14ac:dyDescent="0.25">
      <c r="A18427" s="61" t="s">
        <v>2965</v>
      </c>
      <c r="B18427" s="61" t="s">
        <v>2966</v>
      </c>
      <c r="C18427">
        <v>1822</v>
      </c>
      <c r="D18427" s="61" t="s">
        <v>2532</v>
      </c>
    </row>
    <row r="18428" spans="1:4" hidden="1" x14ac:dyDescent="0.25">
      <c r="A18428" s="61" t="s">
        <v>2965</v>
      </c>
      <c r="B18428" s="61" t="s">
        <v>2966</v>
      </c>
      <c r="C18428">
        <v>1823</v>
      </c>
      <c r="D18428" s="61" t="s">
        <v>2532</v>
      </c>
    </row>
    <row r="18429" spans="1:4" hidden="1" x14ac:dyDescent="0.25">
      <c r="A18429" s="61" t="s">
        <v>2965</v>
      </c>
      <c r="B18429" s="61" t="s">
        <v>2966</v>
      </c>
      <c r="C18429">
        <v>1824</v>
      </c>
      <c r="D18429" s="61" t="s">
        <v>2532</v>
      </c>
    </row>
    <row r="18430" spans="1:4" hidden="1" x14ac:dyDescent="0.25">
      <c r="A18430" s="61" t="s">
        <v>2965</v>
      </c>
      <c r="B18430" s="61" t="s">
        <v>2966</v>
      </c>
      <c r="C18430">
        <v>1825</v>
      </c>
      <c r="D18430" s="61" t="s">
        <v>2532</v>
      </c>
    </row>
    <row r="18431" spans="1:4" hidden="1" x14ac:dyDescent="0.25">
      <c r="A18431" s="61" t="s">
        <v>2965</v>
      </c>
      <c r="B18431" s="61" t="s">
        <v>2966</v>
      </c>
      <c r="C18431">
        <v>1826</v>
      </c>
      <c r="D18431" s="61" t="s">
        <v>2532</v>
      </c>
    </row>
    <row r="18432" spans="1:4" hidden="1" x14ac:dyDescent="0.25">
      <c r="A18432" s="61" t="s">
        <v>2965</v>
      </c>
      <c r="B18432" s="61" t="s">
        <v>2966</v>
      </c>
      <c r="C18432">
        <v>1827</v>
      </c>
      <c r="D18432" s="61" t="s">
        <v>2532</v>
      </c>
    </row>
    <row r="18433" spans="1:4" hidden="1" x14ac:dyDescent="0.25">
      <c r="A18433" s="61" t="s">
        <v>2965</v>
      </c>
      <c r="B18433" s="61" t="s">
        <v>2966</v>
      </c>
      <c r="C18433">
        <v>1828</v>
      </c>
      <c r="D18433" s="61" t="s">
        <v>2532</v>
      </c>
    </row>
    <row r="18434" spans="1:4" hidden="1" x14ac:dyDescent="0.25">
      <c r="A18434" s="61" t="s">
        <v>2965</v>
      </c>
      <c r="B18434" s="61" t="s">
        <v>2966</v>
      </c>
      <c r="C18434">
        <v>1829</v>
      </c>
      <c r="D18434" s="61" t="s">
        <v>2532</v>
      </c>
    </row>
    <row r="18435" spans="1:4" hidden="1" x14ac:dyDescent="0.25">
      <c r="A18435" s="61" t="s">
        <v>2965</v>
      </c>
      <c r="B18435" s="61" t="s">
        <v>2966</v>
      </c>
      <c r="C18435">
        <v>1830</v>
      </c>
      <c r="D18435" s="61" t="s">
        <v>2532</v>
      </c>
    </row>
    <row r="18436" spans="1:4" hidden="1" x14ac:dyDescent="0.25">
      <c r="A18436" s="61" t="s">
        <v>2965</v>
      </c>
      <c r="B18436" s="61" t="s">
        <v>2966</v>
      </c>
      <c r="C18436">
        <v>1831</v>
      </c>
      <c r="D18436" s="61" t="s">
        <v>2532</v>
      </c>
    </row>
    <row r="18437" spans="1:4" hidden="1" x14ac:dyDescent="0.25">
      <c r="A18437" s="61" t="s">
        <v>2965</v>
      </c>
      <c r="B18437" s="61" t="s">
        <v>2966</v>
      </c>
      <c r="C18437">
        <v>1832</v>
      </c>
      <c r="D18437" s="61" t="s">
        <v>2532</v>
      </c>
    </row>
    <row r="18438" spans="1:4" hidden="1" x14ac:dyDescent="0.25">
      <c r="A18438" s="61" t="s">
        <v>2965</v>
      </c>
      <c r="B18438" s="61" t="s">
        <v>2966</v>
      </c>
      <c r="C18438">
        <v>1833</v>
      </c>
      <c r="D18438" s="61" t="s">
        <v>2532</v>
      </c>
    </row>
    <row r="18439" spans="1:4" hidden="1" x14ac:dyDescent="0.25">
      <c r="A18439" s="61" t="s">
        <v>2965</v>
      </c>
      <c r="B18439" s="61" t="s">
        <v>2966</v>
      </c>
      <c r="C18439">
        <v>1834</v>
      </c>
      <c r="D18439" s="61" t="s">
        <v>2532</v>
      </c>
    </row>
    <row r="18440" spans="1:4" hidden="1" x14ac:dyDescent="0.25">
      <c r="A18440" s="61" t="s">
        <v>2965</v>
      </c>
      <c r="B18440" s="61" t="s">
        <v>2966</v>
      </c>
      <c r="C18440">
        <v>1835</v>
      </c>
      <c r="D18440" s="61" t="s">
        <v>2532</v>
      </c>
    </row>
    <row r="18441" spans="1:4" hidden="1" x14ac:dyDescent="0.25">
      <c r="A18441" s="61" t="s">
        <v>2965</v>
      </c>
      <c r="B18441" s="61" t="s">
        <v>2966</v>
      </c>
      <c r="C18441">
        <v>1836</v>
      </c>
      <c r="D18441" s="61" t="s">
        <v>2532</v>
      </c>
    </row>
    <row r="18442" spans="1:4" hidden="1" x14ac:dyDescent="0.25">
      <c r="A18442" s="61" t="s">
        <v>2965</v>
      </c>
      <c r="B18442" s="61" t="s">
        <v>2966</v>
      </c>
      <c r="C18442">
        <v>1837</v>
      </c>
      <c r="D18442" s="61" t="s">
        <v>2532</v>
      </c>
    </row>
    <row r="18443" spans="1:4" hidden="1" x14ac:dyDescent="0.25">
      <c r="A18443" s="61" t="s">
        <v>2965</v>
      </c>
      <c r="B18443" s="61" t="s">
        <v>2966</v>
      </c>
      <c r="C18443">
        <v>1838</v>
      </c>
      <c r="D18443" s="61" t="s">
        <v>2532</v>
      </c>
    </row>
    <row r="18444" spans="1:4" hidden="1" x14ac:dyDescent="0.25">
      <c r="A18444" s="61" t="s">
        <v>2965</v>
      </c>
      <c r="B18444" s="61" t="s">
        <v>2966</v>
      </c>
      <c r="C18444">
        <v>1839</v>
      </c>
      <c r="D18444" s="61" t="s">
        <v>2532</v>
      </c>
    </row>
    <row r="18445" spans="1:4" hidden="1" x14ac:dyDescent="0.25">
      <c r="A18445" s="61" t="s">
        <v>2965</v>
      </c>
      <c r="B18445" s="61" t="s">
        <v>2966</v>
      </c>
      <c r="C18445">
        <v>1840</v>
      </c>
      <c r="D18445" s="61" t="s">
        <v>2532</v>
      </c>
    </row>
    <row r="18446" spans="1:4" hidden="1" x14ac:dyDescent="0.25">
      <c r="A18446" s="61" t="s">
        <v>2965</v>
      </c>
      <c r="B18446" s="61" t="s">
        <v>2966</v>
      </c>
      <c r="C18446">
        <v>1841</v>
      </c>
      <c r="D18446" s="61" t="s">
        <v>2532</v>
      </c>
    </row>
    <row r="18447" spans="1:4" hidden="1" x14ac:dyDescent="0.25">
      <c r="A18447" s="61" t="s">
        <v>2965</v>
      </c>
      <c r="B18447" s="61" t="s">
        <v>2966</v>
      </c>
      <c r="C18447">
        <v>1842</v>
      </c>
      <c r="D18447" s="61" t="s">
        <v>2532</v>
      </c>
    </row>
    <row r="18448" spans="1:4" hidden="1" x14ac:dyDescent="0.25">
      <c r="A18448" s="61" t="s">
        <v>2965</v>
      </c>
      <c r="B18448" s="61" t="s">
        <v>2966</v>
      </c>
      <c r="C18448">
        <v>1843</v>
      </c>
      <c r="D18448" s="61" t="s">
        <v>2532</v>
      </c>
    </row>
    <row r="18449" spans="1:4" hidden="1" x14ac:dyDescent="0.25">
      <c r="A18449" s="61" t="s">
        <v>2965</v>
      </c>
      <c r="B18449" s="61" t="s">
        <v>2966</v>
      </c>
      <c r="C18449">
        <v>1844</v>
      </c>
      <c r="D18449" s="61" t="s">
        <v>2532</v>
      </c>
    </row>
    <row r="18450" spans="1:4" hidden="1" x14ac:dyDescent="0.25">
      <c r="A18450" s="61" t="s">
        <v>2965</v>
      </c>
      <c r="B18450" s="61" t="s">
        <v>2966</v>
      </c>
      <c r="C18450">
        <v>1845</v>
      </c>
      <c r="D18450" s="61" t="s">
        <v>2532</v>
      </c>
    </row>
    <row r="18451" spans="1:4" hidden="1" x14ac:dyDescent="0.25">
      <c r="A18451" s="61" t="s">
        <v>2965</v>
      </c>
      <c r="B18451" s="61" t="s">
        <v>2966</v>
      </c>
      <c r="C18451">
        <v>1846</v>
      </c>
      <c r="D18451" s="61" t="s">
        <v>2532</v>
      </c>
    </row>
    <row r="18452" spans="1:4" hidden="1" x14ac:dyDescent="0.25">
      <c r="A18452" s="61" t="s">
        <v>2965</v>
      </c>
      <c r="B18452" s="61" t="s">
        <v>2966</v>
      </c>
      <c r="C18452">
        <v>1847</v>
      </c>
      <c r="D18452" s="61" t="s">
        <v>2532</v>
      </c>
    </row>
    <row r="18453" spans="1:4" hidden="1" x14ac:dyDescent="0.25">
      <c r="A18453" s="61" t="s">
        <v>2965</v>
      </c>
      <c r="B18453" s="61" t="s">
        <v>2966</v>
      </c>
      <c r="C18453">
        <v>1848</v>
      </c>
      <c r="D18453" s="61" t="s">
        <v>2532</v>
      </c>
    </row>
    <row r="18454" spans="1:4" hidden="1" x14ac:dyDescent="0.25">
      <c r="A18454" s="61" t="s">
        <v>2965</v>
      </c>
      <c r="B18454" s="61" t="s">
        <v>2966</v>
      </c>
      <c r="C18454">
        <v>1849</v>
      </c>
      <c r="D18454" s="61" t="s">
        <v>2532</v>
      </c>
    </row>
    <row r="18455" spans="1:4" hidden="1" x14ac:dyDescent="0.25">
      <c r="A18455" s="61" t="s">
        <v>2965</v>
      </c>
      <c r="B18455" s="61" t="s">
        <v>2966</v>
      </c>
      <c r="C18455">
        <v>1850</v>
      </c>
      <c r="D18455" s="61" t="s">
        <v>2532</v>
      </c>
    </row>
    <row r="18456" spans="1:4" hidden="1" x14ac:dyDescent="0.25">
      <c r="A18456" s="61" t="s">
        <v>2965</v>
      </c>
      <c r="B18456" s="61" t="s">
        <v>2966</v>
      </c>
      <c r="C18456">
        <v>1851</v>
      </c>
      <c r="D18456" s="61" t="s">
        <v>2532</v>
      </c>
    </row>
    <row r="18457" spans="1:4" hidden="1" x14ac:dyDescent="0.25">
      <c r="A18457" s="61" t="s">
        <v>2965</v>
      </c>
      <c r="B18457" s="61" t="s">
        <v>2966</v>
      </c>
      <c r="C18457">
        <v>1852</v>
      </c>
      <c r="D18457" s="61" t="s">
        <v>2532</v>
      </c>
    </row>
    <row r="18458" spans="1:4" hidden="1" x14ac:dyDescent="0.25">
      <c r="A18458" s="61" t="s">
        <v>2965</v>
      </c>
      <c r="B18458" s="61" t="s">
        <v>2966</v>
      </c>
      <c r="C18458">
        <v>1853</v>
      </c>
      <c r="D18458" s="61" t="s">
        <v>2532</v>
      </c>
    </row>
    <row r="18459" spans="1:4" hidden="1" x14ac:dyDescent="0.25">
      <c r="A18459" s="61" t="s">
        <v>2965</v>
      </c>
      <c r="B18459" s="61" t="s">
        <v>2966</v>
      </c>
      <c r="C18459">
        <v>1854</v>
      </c>
      <c r="D18459" s="61" t="s">
        <v>2532</v>
      </c>
    </row>
    <row r="18460" spans="1:4" hidden="1" x14ac:dyDescent="0.25">
      <c r="A18460" s="61" t="s">
        <v>2965</v>
      </c>
      <c r="B18460" s="61" t="s">
        <v>2966</v>
      </c>
      <c r="C18460">
        <v>1855</v>
      </c>
      <c r="D18460" s="61" t="s">
        <v>2532</v>
      </c>
    </row>
    <row r="18461" spans="1:4" hidden="1" x14ac:dyDescent="0.25">
      <c r="A18461" s="61" t="s">
        <v>2965</v>
      </c>
      <c r="B18461" s="61" t="s">
        <v>2966</v>
      </c>
      <c r="C18461">
        <v>1856</v>
      </c>
      <c r="D18461" s="61" t="s">
        <v>2532</v>
      </c>
    </row>
    <row r="18462" spans="1:4" hidden="1" x14ac:dyDescent="0.25">
      <c r="A18462" s="61" t="s">
        <v>2965</v>
      </c>
      <c r="B18462" s="61" t="s">
        <v>2966</v>
      </c>
      <c r="C18462">
        <v>1857</v>
      </c>
      <c r="D18462" s="61" t="s">
        <v>2532</v>
      </c>
    </row>
    <row r="18463" spans="1:4" hidden="1" x14ac:dyDescent="0.25">
      <c r="A18463" s="61" t="s">
        <v>2965</v>
      </c>
      <c r="B18463" s="61" t="s">
        <v>2966</v>
      </c>
      <c r="C18463">
        <v>1858</v>
      </c>
      <c r="D18463" s="61" t="s">
        <v>2532</v>
      </c>
    </row>
    <row r="18464" spans="1:4" hidden="1" x14ac:dyDescent="0.25">
      <c r="A18464" s="61" t="s">
        <v>2965</v>
      </c>
      <c r="B18464" s="61" t="s">
        <v>2966</v>
      </c>
      <c r="C18464">
        <v>1859</v>
      </c>
      <c r="D18464" s="61" t="s">
        <v>2532</v>
      </c>
    </row>
    <row r="18465" spans="1:4" hidden="1" x14ac:dyDescent="0.25">
      <c r="A18465" s="61" t="s">
        <v>2965</v>
      </c>
      <c r="B18465" s="61" t="s">
        <v>2966</v>
      </c>
      <c r="C18465">
        <v>1860</v>
      </c>
      <c r="D18465" s="61" t="s">
        <v>2532</v>
      </c>
    </row>
    <row r="18466" spans="1:4" hidden="1" x14ac:dyDescent="0.25">
      <c r="A18466" s="61" t="s">
        <v>2965</v>
      </c>
      <c r="B18466" s="61" t="s">
        <v>2966</v>
      </c>
      <c r="C18466">
        <v>1861</v>
      </c>
      <c r="D18466" s="61" t="s">
        <v>2532</v>
      </c>
    </row>
    <row r="18467" spans="1:4" hidden="1" x14ac:dyDescent="0.25">
      <c r="A18467" s="61" t="s">
        <v>2965</v>
      </c>
      <c r="B18467" s="61" t="s">
        <v>2966</v>
      </c>
      <c r="C18467">
        <v>1862</v>
      </c>
      <c r="D18467" s="61" t="s">
        <v>2532</v>
      </c>
    </row>
    <row r="18468" spans="1:4" hidden="1" x14ac:dyDescent="0.25">
      <c r="A18468" s="61" t="s">
        <v>2965</v>
      </c>
      <c r="B18468" s="61" t="s">
        <v>2966</v>
      </c>
      <c r="C18468">
        <v>1863</v>
      </c>
      <c r="D18468" s="61" t="s">
        <v>2532</v>
      </c>
    </row>
    <row r="18469" spans="1:4" hidden="1" x14ac:dyDescent="0.25">
      <c r="A18469" s="61" t="s">
        <v>2965</v>
      </c>
      <c r="B18469" s="61" t="s">
        <v>2966</v>
      </c>
      <c r="C18469">
        <v>1864</v>
      </c>
      <c r="D18469" s="61" t="s">
        <v>2532</v>
      </c>
    </row>
    <row r="18470" spans="1:4" hidden="1" x14ac:dyDescent="0.25">
      <c r="A18470" s="61" t="s">
        <v>2965</v>
      </c>
      <c r="B18470" s="61" t="s">
        <v>2966</v>
      </c>
      <c r="C18470">
        <v>1865</v>
      </c>
      <c r="D18470" s="61" t="s">
        <v>2532</v>
      </c>
    </row>
    <row r="18471" spans="1:4" hidden="1" x14ac:dyDescent="0.25">
      <c r="A18471" s="61" t="s">
        <v>2965</v>
      </c>
      <c r="B18471" s="61" t="s">
        <v>2966</v>
      </c>
      <c r="C18471">
        <v>1866</v>
      </c>
      <c r="D18471" s="61" t="s">
        <v>2532</v>
      </c>
    </row>
    <row r="18472" spans="1:4" hidden="1" x14ac:dyDescent="0.25">
      <c r="A18472" s="61" t="s">
        <v>2965</v>
      </c>
      <c r="B18472" s="61" t="s">
        <v>2966</v>
      </c>
      <c r="C18472">
        <v>1867</v>
      </c>
      <c r="D18472" s="61" t="s">
        <v>2532</v>
      </c>
    </row>
    <row r="18473" spans="1:4" hidden="1" x14ac:dyDescent="0.25">
      <c r="A18473" s="61" t="s">
        <v>160</v>
      </c>
      <c r="B18473" s="61" t="s">
        <v>371</v>
      </c>
      <c r="C18473">
        <v>1789</v>
      </c>
      <c r="D18473" s="61" t="s">
        <v>2179</v>
      </c>
    </row>
    <row r="18474" spans="1:4" hidden="1" x14ac:dyDescent="0.25">
      <c r="A18474" s="61" t="s">
        <v>160</v>
      </c>
      <c r="B18474" s="61" t="s">
        <v>371</v>
      </c>
      <c r="C18474">
        <v>1790</v>
      </c>
      <c r="D18474" s="61" t="s">
        <v>2179</v>
      </c>
    </row>
    <row r="18475" spans="1:4" hidden="1" x14ac:dyDescent="0.25">
      <c r="A18475" s="61" t="s">
        <v>160</v>
      </c>
      <c r="B18475" s="61" t="s">
        <v>371</v>
      </c>
      <c r="C18475">
        <v>1791</v>
      </c>
      <c r="D18475" s="61" t="s">
        <v>2179</v>
      </c>
    </row>
    <row r="18476" spans="1:4" hidden="1" x14ac:dyDescent="0.25">
      <c r="A18476" s="61" t="s">
        <v>160</v>
      </c>
      <c r="B18476" s="61" t="s">
        <v>371</v>
      </c>
      <c r="C18476">
        <v>1792</v>
      </c>
      <c r="D18476" s="61" t="s">
        <v>2179</v>
      </c>
    </row>
    <row r="18477" spans="1:4" hidden="1" x14ac:dyDescent="0.25">
      <c r="A18477" s="61" t="s">
        <v>160</v>
      </c>
      <c r="B18477" s="61" t="s">
        <v>371</v>
      </c>
      <c r="C18477">
        <v>1793</v>
      </c>
      <c r="D18477" s="61" t="s">
        <v>2179</v>
      </c>
    </row>
    <row r="18478" spans="1:4" hidden="1" x14ac:dyDescent="0.25">
      <c r="A18478" s="61" t="s">
        <v>160</v>
      </c>
      <c r="B18478" s="61" t="s">
        <v>371</v>
      </c>
      <c r="C18478">
        <v>1794</v>
      </c>
      <c r="D18478" s="61" t="s">
        <v>2179</v>
      </c>
    </row>
    <row r="18479" spans="1:4" hidden="1" x14ac:dyDescent="0.25">
      <c r="A18479" s="61" t="s">
        <v>160</v>
      </c>
      <c r="B18479" s="61" t="s">
        <v>371</v>
      </c>
      <c r="C18479">
        <v>1795</v>
      </c>
      <c r="D18479" s="61" t="s">
        <v>2179</v>
      </c>
    </row>
    <row r="18480" spans="1:4" hidden="1" x14ac:dyDescent="0.25">
      <c r="A18480" s="61" t="s">
        <v>160</v>
      </c>
      <c r="B18480" s="61" t="s">
        <v>371</v>
      </c>
      <c r="C18480">
        <v>1796</v>
      </c>
      <c r="D18480" s="61" t="s">
        <v>2179</v>
      </c>
    </row>
    <row r="18481" spans="1:4" hidden="1" x14ac:dyDescent="0.25">
      <c r="A18481" s="61" t="s">
        <v>160</v>
      </c>
      <c r="B18481" s="61" t="s">
        <v>371</v>
      </c>
      <c r="C18481">
        <v>1797</v>
      </c>
      <c r="D18481" s="61" t="s">
        <v>2179</v>
      </c>
    </row>
    <row r="18482" spans="1:4" hidden="1" x14ac:dyDescent="0.25">
      <c r="A18482" s="61" t="s">
        <v>160</v>
      </c>
      <c r="B18482" s="61" t="s">
        <v>371</v>
      </c>
      <c r="C18482">
        <v>1798</v>
      </c>
      <c r="D18482" s="61" t="s">
        <v>2179</v>
      </c>
    </row>
    <row r="18483" spans="1:4" hidden="1" x14ac:dyDescent="0.25">
      <c r="A18483" s="61" t="s">
        <v>160</v>
      </c>
      <c r="B18483" s="61" t="s">
        <v>371</v>
      </c>
      <c r="C18483">
        <v>1799</v>
      </c>
      <c r="D18483" s="61" t="s">
        <v>2179</v>
      </c>
    </row>
    <row r="18484" spans="1:4" hidden="1" x14ac:dyDescent="0.25">
      <c r="A18484" s="61" t="s">
        <v>160</v>
      </c>
      <c r="B18484" s="61" t="s">
        <v>371</v>
      </c>
      <c r="C18484">
        <v>1800</v>
      </c>
      <c r="D18484" s="61" t="s">
        <v>2179</v>
      </c>
    </row>
    <row r="18485" spans="1:4" hidden="1" x14ac:dyDescent="0.25">
      <c r="A18485" s="61" t="s">
        <v>160</v>
      </c>
      <c r="B18485" s="61" t="s">
        <v>371</v>
      </c>
      <c r="C18485">
        <v>1801</v>
      </c>
      <c r="D18485" s="61" t="s">
        <v>2179</v>
      </c>
    </row>
    <row r="18486" spans="1:4" hidden="1" x14ac:dyDescent="0.25">
      <c r="A18486" s="61" t="s">
        <v>160</v>
      </c>
      <c r="B18486" s="61" t="s">
        <v>371</v>
      </c>
      <c r="C18486">
        <v>1802</v>
      </c>
      <c r="D18486" s="61" t="s">
        <v>2179</v>
      </c>
    </row>
    <row r="18487" spans="1:4" hidden="1" x14ac:dyDescent="0.25">
      <c r="A18487" s="61" t="s">
        <v>160</v>
      </c>
      <c r="B18487" s="61" t="s">
        <v>371</v>
      </c>
      <c r="C18487">
        <v>1803</v>
      </c>
      <c r="D18487" s="61" t="s">
        <v>2179</v>
      </c>
    </row>
    <row r="18488" spans="1:4" hidden="1" x14ac:dyDescent="0.25">
      <c r="A18488" s="61" t="s">
        <v>160</v>
      </c>
      <c r="B18488" s="61" t="s">
        <v>371</v>
      </c>
      <c r="C18488">
        <v>1804</v>
      </c>
      <c r="D18488" s="61" t="s">
        <v>2179</v>
      </c>
    </row>
    <row r="18489" spans="1:4" hidden="1" x14ac:dyDescent="0.25">
      <c r="A18489" s="61" t="s">
        <v>160</v>
      </c>
      <c r="B18489" s="61" t="s">
        <v>371</v>
      </c>
      <c r="C18489">
        <v>1805</v>
      </c>
      <c r="D18489" s="61" t="s">
        <v>2179</v>
      </c>
    </row>
    <row r="18490" spans="1:4" hidden="1" x14ac:dyDescent="0.25">
      <c r="A18490" s="61" t="s">
        <v>160</v>
      </c>
      <c r="B18490" s="61" t="s">
        <v>371</v>
      </c>
      <c r="C18490">
        <v>1806</v>
      </c>
      <c r="D18490" s="61" t="s">
        <v>2179</v>
      </c>
    </row>
    <row r="18491" spans="1:4" hidden="1" x14ac:dyDescent="0.25">
      <c r="A18491" s="61" t="s">
        <v>160</v>
      </c>
      <c r="B18491" s="61" t="s">
        <v>371</v>
      </c>
      <c r="C18491">
        <v>1807</v>
      </c>
      <c r="D18491" s="61" t="s">
        <v>2179</v>
      </c>
    </row>
    <row r="18492" spans="1:4" hidden="1" x14ac:dyDescent="0.25">
      <c r="A18492" s="61" t="s">
        <v>160</v>
      </c>
      <c r="B18492" s="61" t="s">
        <v>371</v>
      </c>
      <c r="C18492">
        <v>1808</v>
      </c>
      <c r="D18492" s="61" t="s">
        <v>2179</v>
      </c>
    </row>
    <row r="18493" spans="1:4" hidden="1" x14ac:dyDescent="0.25">
      <c r="A18493" s="61" t="s">
        <v>160</v>
      </c>
      <c r="B18493" s="61" t="s">
        <v>371</v>
      </c>
      <c r="C18493">
        <v>1809</v>
      </c>
      <c r="D18493" s="61" t="s">
        <v>2179</v>
      </c>
    </row>
    <row r="18494" spans="1:4" hidden="1" x14ac:dyDescent="0.25">
      <c r="A18494" s="61" t="s">
        <v>160</v>
      </c>
      <c r="B18494" s="61" t="s">
        <v>371</v>
      </c>
      <c r="C18494">
        <v>1810</v>
      </c>
      <c r="D18494" s="61" t="s">
        <v>2179</v>
      </c>
    </row>
    <row r="18495" spans="1:4" hidden="1" x14ac:dyDescent="0.25">
      <c r="A18495" s="61" t="s">
        <v>160</v>
      </c>
      <c r="B18495" s="61" t="s">
        <v>371</v>
      </c>
      <c r="C18495">
        <v>1811</v>
      </c>
      <c r="D18495" s="61" t="s">
        <v>2179</v>
      </c>
    </row>
    <row r="18496" spans="1:4" hidden="1" x14ac:dyDescent="0.25">
      <c r="A18496" s="61" t="s">
        <v>160</v>
      </c>
      <c r="B18496" s="61" t="s">
        <v>371</v>
      </c>
      <c r="C18496">
        <v>1812</v>
      </c>
      <c r="D18496" s="61" t="s">
        <v>530</v>
      </c>
    </row>
    <row r="18497" spans="1:4" hidden="1" x14ac:dyDescent="0.25">
      <c r="A18497" s="61" t="s">
        <v>160</v>
      </c>
      <c r="B18497" s="61" t="s">
        <v>371</v>
      </c>
      <c r="C18497">
        <v>1813</v>
      </c>
      <c r="D18497" s="61" t="s">
        <v>530</v>
      </c>
    </row>
    <row r="18498" spans="1:4" hidden="1" x14ac:dyDescent="0.25">
      <c r="A18498" s="61" t="s">
        <v>160</v>
      </c>
      <c r="B18498" s="61" t="s">
        <v>371</v>
      </c>
      <c r="C18498">
        <v>1814</v>
      </c>
      <c r="D18498" s="61" t="s">
        <v>530</v>
      </c>
    </row>
    <row r="18499" spans="1:4" hidden="1" x14ac:dyDescent="0.25">
      <c r="A18499" s="61" t="s">
        <v>160</v>
      </c>
      <c r="B18499" s="61" t="s">
        <v>371</v>
      </c>
      <c r="C18499">
        <v>1815</v>
      </c>
      <c r="D18499" s="61" t="s">
        <v>530</v>
      </c>
    </row>
    <row r="18500" spans="1:4" hidden="1" x14ac:dyDescent="0.25">
      <c r="A18500" s="61" t="s">
        <v>160</v>
      </c>
      <c r="B18500" s="61" t="s">
        <v>371</v>
      </c>
      <c r="C18500">
        <v>1816</v>
      </c>
      <c r="D18500" s="61" t="s">
        <v>530</v>
      </c>
    </row>
    <row r="18501" spans="1:4" hidden="1" x14ac:dyDescent="0.25">
      <c r="A18501" s="61" t="s">
        <v>160</v>
      </c>
      <c r="B18501" s="61" t="s">
        <v>371</v>
      </c>
      <c r="C18501">
        <v>1817</v>
      </c>
      <c r="D18501" s="61" t="s">
        <v>530</v>
      </c>
    </row>
    <row r="18502" spans="1:4" hidden="1" x14ac:dyDescent="0.25">
      <c r="A18502" s="61" t="s">
        <v>160</v>
      </c>
      <c r="B18502" s="61" t="s">
        <v>371</v>
      </c>
      <c r="C18502">
        <v>1818</v>
      </c>
      <c r="D18502" s="61" t="s">
        <v>530</v>
      </c>
    </row>
    <row r="18503" spans="1:4" hidden="1" x14ac:dyDescent="0.25">
      <c r="A18503" s="61" t="s">
        <v>160</v>
      </c>
      <c r="B18503" s="61" t="s">
        <v>371</v>
      </c>
      <c r="C18503">
        <v>1819</v>
      </c>
      <c r="D18503" s="61" t="s">
        <v>530</v>
      </c>
    </row>
    <row r="18504" spans="1:4" hidden="1" x14ac:dyDescent="0.25">
      <c r="A18504" s="61" t="s">
        <v>160</v>
      </c>
      <c r="B18504" s="61" t="s">
        <v>371</v>
      </c>
      <c r="C18504">
        <v>1820</v>
      </c>
      <c r="D18504" s="61" t="s">
        <v>570</v>
      </c>
    </row>
    <row r="18505" spans="1:4" hidden="1" x14ac:dyDescent="0.25">
      <c r="A18505" s="61" t="s">
        <v>160</v>
      </c>
      <c r="B18505" s="61" t="s">
        <v>371</v>
      </c>
      <c r="C18505">
        <v>1821</v>
      </c>
      <c r="D18505" s="61" t="s">
        <v>1518</v>
      </c>
    </row>
    <row r="18506" spans="1:4" hidden="1" x14ac:dyDescent="0.25">
      <c r="A18506" s="61" t="s">
        <v>160</v>
      </c>
      <c r="B18506" s="61" t="s">
        <v>371</v>
      </c>
      <c r="C18506">
        <v>1822</v>
      </c>
      <c r="D18506" s="61" t="s">
        <v>1486</v>
      </c>
    </row>
    <row r="18507" spans="1:4" hidden="1" x14ac:dyDescent="0.25">
      <c r="A18507" s="61" t="s">
        <v>160</v>
      </c>
      <c r="B18507" s="61" t="s">
        <v>371</v>
      </c>
      <c r="C18507">
        <v>1823</v>
      </c>
      <c r="D18507" s="61" t="s">
        <v>1486</v>
      </c>
    </row>
    <row r="18508" spans="1:4" hidden="1" x14ac:dyDescent="0.25">
      <c r="A18508" s="61" t="s">
        <v>160</v>
      </c>
      <c r="B18508" s="61" t="s">
        <v>371</v>
      </c>
      <c r="C18508">
        <v>1824</v>
      </c>
      <c r="D18508" s="61" t="s">
        <v>2389</v>
      </c>
    </row>
    <row r="18509" spans="1:4" hidden="1" x14ac:dyDescent="0.25">
      <c r="A18509" s="61" t="s">
        <v>160</v>
      </c>
      <c r="B18509" s="61" t="s">
        <v>371</v>
      </c>
      <c r="C18509">
        <v>1825</v>
      </c>
      <c r="D18509" s="61" t="s">
        <v>2389</v>
      </c>
    </row>
    <row r="18510" spans="1:4" hidden="1" x14ac:dyDescent="0.25">
      <c r="A18510" s="61" t="s">
        <v>160</v>
      </c>
      <c r="B18510" s="61" t="s">
        <v>371</v>
      </c>
      <c r="C18510">
        <v>1826</v>
      </c>
      <c r="D18510" s="61" t="s">
        <v>2389</v>
      </c>
    </row>
    <row r="18511" spans="1:4" hidden="1" x14ac:dyDescent="0.25">
      <c r="A18511" s="61" t="s">
        <v>160</v>
      </c>
      <c r="B18511" s="61" t="s">
        <v>371</v>
      </c>
      <c r="C18511">
        <v>1827</v>
      </c>
      <c r="D18511" s="61" t="s">
        <v>2389</v>
      </c>
    </row>
    <row r="18512" spans="1:4" hidden="1" x14ac:dyDescent="0.25">
      <c r="A18512" s="61" t="s">
        <v>160</v>
      </c>
      <c r="B18512" s="61" t="s">
        <v>371</v>
      </c>
      <c r="C18512">
        <v>1828</v>
      </c>
      <c r="D18512" s="61" t="s">
        <v>2389</v>
      </c>
    </row>
    <row r="18513" spans="1:4" hidden="1" x14ac:dyDescent="0.25">
      <c r="A18513" s="61" t="s">
        <v>160</v>
      </c>
      <c r="B18513" s="61" t="s">
        <v>371</v>
      </c>
      <c r="C18513">
        <v>1829</v>
      </c>
      <c r="D18513" s="61" t="s">
        <v>2389</v>
      </c>
    </row>
    <row r="18514" spans="1:4" hidden="1" x14ac:dyDescent="0.25">
      <c r="A18514" s="61" t="s">
        <v>160</v>
      </c>
      <c r="B18514" s="61" t="s">
        <v>371</v>
      </c>
      <c r="C18514">
        <v>1830</v>
      </c>
      <c r="D18514" s="61" t="s">
        <v>2225</v>
      </c>
    </row>
    <row r="18515" spans="1:4" hidden="1" x14ac:dyDescent="0.25">
      <c r="A18515" s="61" t="s">
        <v>160</v>
      </c>
      <c r="B18515" s="61" t="s">
        <v>371</v>
      </c>
      <c r="C18515">
        <v>1831</v>
      </c>
      <c r="D18515" s="61" t="s">
        <v>2225</v>
      </c>
    </row>
    <row r="18516" spans="1:4" hidden="1" x14ac:dyDescent="0.25">
      <c r="A18516" s="61" t="s">
        <v>160</v>
      </c>
      <c r="B18516" s="61" t="s">
        <v>371</v>
      </c>
      <c r="C18516">
        <v>1832</v>
      </c>
      <c r="D18516" s="61" t="s">
        <v>2225</v>
      </c>
    </row>
    <row r="18517" spans="1:4" hidden="1" x14ac:dyDescent="0.25">
      <c r="A18517" s="61" t="s">
        <v>160</v>
      </c>
      <c r="B18517" s="61" t="s">
        <v>371</v>
      </c>
      <c r="C18517">
        <v>1833</v>
      </c>
      <c r="D18517" s="61" t="s">
        <v>2225</v>
      </c>
    </row>
    <row r="18518" spans="1:4" hidden="1" x14ac:dyDescent="0.25">
      <c r="A18518" s="61" t="s">
        <v>160</v>
      </c>
      <c r="B18518" s="61" t="s">
        <v>371</v>
      </c>
      <c r="C18518">
        <v>1834</v>
      </c>
      <c r="D18518" s="61" t="s">
        <v>2225</v>
      </c>
    </row>
    <row r="18519" spans="1:4" hidden="1" x14ac:dyDescent="0.25">
      <c r="A18519" s="61" t="s">
        <v>160</v>
      </c>
      <c r="B18519" s="61" t="s">
        <v>371</v>
      </c>
      <c r="C18519">
        <v>1835</v>
      </c>
      <c r="D18519" s="61" t="s">
        <v>2225</v>
      </c>
    </row>
    <row r="18520" spans="1:4" hidden="1" x14ac:dyDescent="0.25">
      <c r="A18520" s="61" t="s">
        <v>160</v>
      </c>
      <c r="B18520" s="61" t="s">
        <v>371</v>
      </c>
      <c r="C18520">
        <v>1836</v>
      </c>
      <c r="D18520" s="61" t="s">
        <v>2225</v>
      </c>
    </row>
    <row r="18521" spans="1:4" hidden="1" x14ac:dyDescent="0.25">
      <c r="A18521" s="61" t="s">
        <v>160</v>
      </c>
      <c r="B18521" s="61" t="s">
        <v>371</v>
      </c>
      <c r="C18521">
        <v>1837</v>
      </c>
      <c r="D18521" s="61" t="s">
        <v>2225</v>
      </c>
    </row>
    <row r="18522" spans="1:4" hidden="1" x14ac:dyDescent="0.25">
      <c r="A18522" s="61" t="s">
        <v>160</v>
      </c>
      <c r="B18522" s="61" t="s">
        <v>371</v>
      </c>
      <c r="C18522">
        <v>1838</v>
      </c>
      <c r="D18522" s="61" t="s">
        <v>2225</v>
      </c>
    </row>
    <row r="18523" spans="1:4" hidden="1" x14ac:dyDescent="0.25">
      <c r="A18523" s="61" t="s">
        <v>160</v>
      </c>
      <c r="B18523" s="61" t="s">
        <v>371</v>
      </c>
      <c r="C18523">
        <v>1839</v>
      </c>
      <c r="D18523" s="61" t="s">
        <v>2225</v>
      </c>
    </row>
    <row r="18524" spans="1:4" hidden="1" x14ac:dyDescent="0.25">
      <c r="A18524" s="61" t="s">
        <v>160</v>
      </c>
      <c r="B18524" s="61" t="s">
        <v>371</v>
      </c>
      <c r="C18524">
        <v>1840</v>
      </c>
      <c r="D18524" s="61" t="s">
        <v>2355</v>
      </c>
    </row>
    <row r="18525" spans="1:4" hidden="1" x14ac:dyDescent="0.25">
      <c r="A18525" s="61" t="s">
        <v>160</v>
      </c>
      <c r="B18525" s="61" t="s">
        <v>371</v>
      </c>
      <c r="C18525">
        <v>1841</v>
      </c>
      <c r="D18525" s="61" t="s">
        <v>2179</v>
      </c>
    </row>
    <row r="18526" spans="1:4" hidden="1" x14ac:dyDescent="0.25">
      <c r="A18526" s="61" t="s">
        <v>160</v>
      </c>
      <c r="B18526" s="61" t="s">
        <v>371</v>
      </c>
      <c r="C18526">
        <v>1842</v>
      </c>
      <c r="D18526" s="61" t="s">
        <v>2179</v>
      </c>
    </row>
    <row r="18527" spans="1:4" hidden="1" x14ac:dyDescent="0.25">
      <c r="A18527" s="61" t="s">
        <v>160</v>
      </c>
      <c r="B18527" s="61" t="s">
        <v>371</v>
      </c>
      <c r="C18527">
        <v>1843</v>
      </c>
      <c r="D18527" s="61" t="s">
        <v>2621</v>
      </c>
    </row>
    <row r="18528" spans="1:4" hidden="1" x14ac:dyDescent="0.25">
      <c r="A18528" s="61" t="s">
        <v>160</v>
      </c>
      <c r="B18528" s="61" t="s">
        <v>371</v>
      </c>
      <c r="C18528">
        <v>1844</v>
      </c>
      <c r="D18528" s="61" t="s">
        <v>2621</v>
      </c>
    </row>
    <row r="18529" spans="1:4" hidden="1" x14ac:dyDescent="0.25">
      <c r="A18529" s="61" t="s">
        <v>160</v>
      </c>
      <c r="B18529" s="61" t="s">
        <v>371</v>
      </c>
      <c r="C18529">
        <v>1845</v>
      </c>
      <c r="D18529" s="61" t="s">
        <v>2621</v>
      </c>
    </row>
    <row r="18530" spans="1:4" hidden="1" x14ac:dyDescent="0.25">
      <c r="A18530" s="61" t="s">
        <v>160</v>
      </c>
      <c r="B18530" s="61" t="s">
        <v>371</v>
      </c>
      <c r="C18530">
        <v>1846</v>
      </c>
      <c r="D18530" s="61" t="s">
        <v>2181</v>
      </c>
    </row>
    <row r="18531" spans="1:4" hidden="1" x14ac:dyDescent="0.25">
      <c r="A18531" s="61" t="s">
        <v>160</v>
      </c>
      <c r="B18531" s="61" t="s">
        <v>371</v>
      </c>
      <c r="C18531">
        <v>1847</v>
      </c>
      <c r="D18531" s="61" t="s">
        <v>2181</v>
      </c>
    </row>
    <row r="18532" spans="1:4" hidden="1" x14ac:dyDescent="0.25">
      <c r="A18532" s="61" t="s">
        <v>160</v>
      </c>
      <c r="B18532" s="61" t="s">
        <v>371</v>
      </c>
      <c r="C18532">
        <v>1848</v>
      </c>
      <c r="D18532" s="61" t="s">
        <v>2181</v>
      </c>
    </row>
    <row r="18533" spans="1:4" hidden="1" x14ac:dyDescent="0.25">
      <c r="A18533" s="61" t="s">
        <v>160</v>
      </c>
      <c r="B18533" s="61" t="s">
        <v>371</v>
      </c>
      <c r="C18533">
        <v>1849</v>
      </c>
      <c r="D18533" s="61" t="s">
        <v>2181</v>
      </c>
    </row>
    <row r="18534" spans="1:4" hidden="1" x14ac:dyDescent="0.25">
      <c r="A18534" s="61" t="s">
        <v>160</v>
      </c>
      <c r="B18534" s="61" t="s">
        <v>371</v>
      </c>
      <c r="C18534">
        <v>1850</v>
      </c>
      <c r="D18534" s="61" t="s">
        <v>1847</v>
      </c>
    </row>
    <row r="18535" spans="1:4" hidden="1" x14ac:dyDescent="0.25">
      <c r="A18535" s="61" t="s">
        <v>160</v>
      </c>
      <c r="B18535" s="61" t="s">
        <v>371</v>
      </c>
      <c r="C18535">
        <v>1851</v>
      </c>
      <c r="D18535" s="61" t="s">
        <v>1847</v>
      </c>
    </row>
    <row r="18536" spans="1:4" hidden="1" x14ac:dyDescent="0.25">
      <c r="A18536" s="61" t="s">
        <v>160</v>
      </c>
      <c r="B18536" s="61" t="s">
        <v>371</v>
      </c>
      <c r="C18536">
        <v>1852</v>
      </c>
      <c r="D18536" s="61" t="s">
        <v>1847</v>
      </c>
    </row>
    <row r="18537" spans="1:4" hidden="1" x14ac:dyDescent="0.25">
      <c r="A18537" s="61" t="s">
        <v>160</v>
      </c>
      <c r="B18537" s="61" t="s">
        <v>371</v>
      </c>
      <c r="C18537">
        <v>1853</v>
      </c>
      <c r="D18537" s="61" t="s">
        <v>1847</v>
      </c>
    </row>
    <row r="18538" spans="1:4" hidden="1" x14ac:dyDescent="0.25">
      <c r="A18538" s="61" t="s">
        <v>160</v>
      </c>
      <c r="B18538" s="61" t="s">
        <v>371</v>
      </c>
      <c r="C18538">
        <v>1854</v>
      </c>
      <c r="D18538" s="61" t="s">
        <v>2179</v>
      </c>
    </row>
    <row r="18539" spans="1:4" hidden="1" x14ac:dyDescent="0.25">
      <c r="A18539" s="61" t="s">
        <v>160</v>
      </c>
      <c r="B18539" s="61" t="s">
        <v>371</v>
      </c>
      <c r="C18539">
        <v>1855</v>
      </c>
      <c r="D18539" s="61" t="s">
        <v>2179</v>
      </c>
    </row>
    <row r="18540" spans="1:4" hidden="1" x14ac:dyDescent="0.25">
      <c r="A18540" s="61" t="s">
        <v>160</v>
      </c>
      <c r="B18540" s="61" t="s">
        <v>371</v>
      </c>
      <c r="C18540">
        <v>1856</v>
      </c>
      <c r="D18540" s="61" t="s">
        <v>1486</v>
      </c>
    </row>
    <row r="18541" spans="1:4" hidden="1" x14ac:dyDescent="0.25">
      <c r="A18541" s="61" t="s">
        <v>160</v>
      </c>
      <c r="B18541" s="61" t="s">
        <v>371</v>
      </c>
      <c r="C18541">
        <v>1857</v>
      </c>
      <c r="D18541" s="61" t="s">
        <v>2225</v>
      </c>
    </row>
    <row r="18542" spans="1:4" hidden="1" x14ac:dyDescent="0.25">
      <c r="A18542" s="61" t="s">
        <v>160</v>
      </c>
      <c r="B18542" s="61" t="s">
        <v>371</v>
      </c>
      <c r="C18542">
        <v>1858</v>
      </c>
      <c r="D18542" s="61" t="s">
        <v>2225</v>
      </c>
    </row>
    <row r="18543" spans="1:4" hidden="1" x14ac:dyDescent="0.25">
      <c r="A18543" s="61" t="s">
        <v>160</v>
      </c>
      <c r="B18543" s="61" t="s">
        <v>371</v>
      </c>
      <c r="C18543">
        <v>1859</v>
      </c>
      <c r="D18543" s="61" t="s">
        <v>2225</v>
      </c>
    </row>
    <row r="18544" spans="1:4" hidden="1" x14ac:dyDescent="0.25">
      <c r="A18544" s="61" t="s">
        <v>160</v>
      </c>
      <c r="B18544" s="61" t="s">
        <v>371</v>
      </c>
      <c r="C18544">
        <v>1860</v>
      </c>
      <c r="D18544" s="61" t="s">
        <v>2225</v>
      </c>
    </row>
    <row r="18545" spans="1:4" hidden="1" x14ac:dyDescent="0.25">
      <c r="A18545" s="61" t="s">
        <v>160</v>
      </c>
      <c r="B18545" s="61" t="s">
        <v>371</v>
      </c>
      <c r="C18545">
        <v>1861</v>
      </c>
      <c r="D18545" s="61" t="s">
        <v>2225</v>
      </c>
    </row>
    <row r="18546" spans="1:4" hidden="1" x14ac:dyDescent="0.25">
      <c r="A18546" s="61" t="s">
        <v>160</v>
      </c>
      <c r="B18546" s="61" t="s">
        <v>371</v>
      </c>
      <c r="C18546">
        <v>1862</v>
      </c>
      <c r="D18546" s="61" t="s">
        <v>2225</v>
      </c>
    </row>
    <row r="18547" spans="1:4" hidden="1" x14ac:dyDescent="0.25">
      <c r="A18547" s="61" t="s">
        <v>160</v>
      </c>
      <c r="B18547" s="61" t="s">
        <v>371</v>
      </c>
      <c r="C18547">
        <v>1863</v>
      </c>
      <c r="D18547" s="61" t="s">
        <v>2225</v>
      </c>
    </row>
    <row r="18548" spans="1:4" hidden="1" x14ac:dyDescent="0.25">
      <c r="A18548" s="61" t="s">
        <v>160</v>
      </c>
      <c r="B18548" s="61" t="s">
        <v>371</v>
      </c>
      <c r="C18548">
        <v>1864</v>
      </c>
      <c r="D18548" s="61" t="s">
        <v>2225</v>
      </c>
    </row>
    <row r="18549" spans="1:4" hidden="1" x14ac:dyDescent="0.25">
      <c r="A18549" s="61" t="s">
        <v>160</v>
      </c>
      <c r="B18549" s="61" t="s">
        <v>371</v>
      </c>
      <c r="C18549">
        <v>1865</v>
      </c>
      <c r="D18549" s="61" t="s">
        <v>1865</v>
      </c>
    </row>
    <row r="18550" spans="1:4" hidden="1" x14ac:dyDescent="0.25">
      <c r="A18550" s="61" t="s">
        <v>160</v>
      </c>
      <c r="B18550" s="61" t="s">
        <v>371</v>
      </c>
      <c r="C18550">
        <v>1866</v>
      </c>
      <c r="D18550" s="61" t="s">
        <v>1865</v>
      </c>
    </row>
    <row r="18551" spans="1:4" hidden="1" x14ac:dyDescent="0.25">
      <c r="A18551" s="61" t="s">
        <v>160</v>
      </c>
      <c r="B18551" s="61" t="s">
        <v>371</v>
      </c>
      <c r="C18551">
        <v>1867</v>
      </c>
      <c r="D18551" s="61" t="s">
        <v>1865</v>
      </c>
    </row>
    <row r="18552" spans="1:4" hidden="1" x14ac:dyDescent="0.25">
      <c r="A18552" s="61" t="s">
        <v>160</v>
      </c>
      <c r="B18552" s="61" t="s">
        <v>371</v>
      </c>
      <c r="C18552">
        <v>1868</v>
      </c>
      <c r="D18552" s="61" t="s">
        <v>1865</v>
      </c>
    </row>
    <row r="18553" spans="1:4" hidden="1" x14ac:dyDescent="0.25">
      <c r="A18553" s="61" t="s">
        <v>160</v>
      </c>
      <c r="B18553" s="61" t="s">
        <v>371</v>
      </c>
      <c r="C18553">
        <v>1869</v>
      </c>
      <c r="D18553" s="61" t="s">
        <v>1865</v>
      </c>
    </row>
    <row r="18554" spans="1:4" hidden="1" x14ac:dyDescent="0.25">
      <c r="A18554" s="61" t="s">
        <v>160</v>
      </c>
      <c r="B18554" s="61" t="s">
        <v>371</v>
      </c>
      <c r="C18554">
        <v>1870</v>
      </c>
      <c r="D18554" s="61" t="s">
        <v>1871</v>
      </c>
    </row>
    <row r="18555" spans="1:4" hidden="1" x14ac:dyDescent="0.25">
      <c r="A18555" s="61" t="s">
        <v>160</v>
      </c>
      <c r="B18555" s="61" t="s">
        <v>371</v>
      </c>
      <c r="C18555">
        <v>1871</v>
      </c>
      <c r="D18555" s="61" t="s">
        <v>1871</v>
      </c>
    </row>
    <row r="18556" spans="1:4" hidden="1" x14ac:dyDescent="0.25">
      <c r="A18556" s="61" t="s">
        <v>160</v>
      </c>
      <c r="B18556" s="61" t="s">
        <v>371</v>
      </c>
      <c r="C18556">
        <v>1872</v>
      </c>
      <c r="D18556" s="61" t="s">
        <v>1871</v>
      </c>
    </row>
    <row r="18557" spans="1:4" hidden="1" x14ac:dyDescent="0.25">
      <c r="A18557" s="61" t="s">
        <v>160</v>
      </c>
      <c r="B18557" s="61" t="s">
        <v>371</v>
      </c>
      <c r="C18557">
        <v>1873</v>
      </c>
      <c r="D18557" s="61" t="s">
        <v>1871</v>
      </c>
    </row>
    <row r="18558" spans="1:4" hidden="1" x14ac:dyDescent="0.25">
      <c r="A18558" s="61" t="s">
        <v>160</v>
      </c>
      <c r="B18558" s="61" t="s">
        <v>371</v>
      </c>
      <c r="C18558">
        <v>1874</v>
      </c>
      <c r="D18558" s="61" t="s">
        <v>1871</v>
      </c>
    </row>
    <row r="18559" spans="1:4" hidden="1" x14ac:dyDescent="0.25">
      <c r="A18559" s="61" t="s">
        <v>160</v>
      </c>
      <c r="B18559" s="61" t="s">
        <v>371</v>
      </c>
      <c r="C18559">
        <v>1875</v>
      </c>
      <c r="D18559" s="61" t="s">
        <v>1871</v>
      </c>
    </row>
    <row r="18560" spans="1:4" hidden="1" x14ac:dyDescent="0.25">
      <c r="A18560" s="61" t="s">
        <v>160</v>
      </c>
      <c r="B18560" s="61" t="s">
        <v>371</v>
      </c>
      <c r="C18560">
        <v>1876</v>
      </c>
      <c r="D18560" s="61" t="s">
        <v>2317</v>
      </c>
    </row>
    <row r="18561" spans="1:4" hidden="1" x14ac:dyDescent="0.25">
      <c r="A18561" s="61" t="s">
        <v>160</v>
      </c>
      <c r="B18561" s="61" t="s">
        <v>371</v>
      </c>
      <c r="C18561">
        <v>1877</v>
      </c>
      <c r="D18561" s="61" t="s">
        <v>1820</v>
      </c>
    </row>
    <row r="18562" spans="1:4" hidden="1" x14ac:dyDescent="0.25">
      <c r="A18562" s="61" t="s">
        <v>160</v>
      </c>
      <c r="B18562" s="61" t="s">
        <v>371</v>
      </c>
      <c r="C18562">
        <v>1878</v>
      </c>
      <c r="D18562" s="61" t="s">
        <v>1820</v>
      </c>
    </row>
    <row r="18563" spans="1:4" hidden="1" x14ac:dyDescent="0.25">
      <c r="A18563" s="61" t="s">
        <v>160</v>
      </c>
      <c r="B18563" s="61" t="s">
        <v>371</v>
      </c>
      <c r="C18563">
        <v>1879</v>
      </c>
      <c r="D18563" s="61" t="s">
        <v>1820</v>
      </c>
    </row>
    <row r="18564" spans="1:4" hidden="1" x14ac:dyDescent="0.25">
      <c r="A18564" s="61" t="s">
        <v>160</v>
      </c>
      <c r="B18564" s="61" t="s">
        <v>371</v>
      </c>
      <c r="C18564">
        <v>1880</v>
      </c>
      <c r="D18564" s="61" t="s">
        <v>1820</v>
      </c>
    </row>
    <row r="18565" spans="1:4" hidden="1" x14ac:dyDescent="0.25">
      <c r="A18565" s="61" t="s">
        <v>160</v>
      </c>
      <c r="B18565" s="61" t="s">
        <v>371</v>
      </c>
      <c r="C18565">
        <v>1881</v>
      </c>
      <c r="D18565" s="61" t="s">
        <v>1820</v>
      </c>
    </row>
    <row r="18566" spans="1:4" hidden="1" x14ac:dyDescent="0.25">
      <c r="A18566" s="61" t="s">
        <v>160</v>
      </c>
      <c r="B18566" s="61" t="s">
        <v>371</v>
      </c>
      <c r="C18566">
        <v>1882</v>
      </c>
      <c r="D18566" s="61" t="s">
        <v>1820</v>
      </c>
    </row>
    <row r="18567" spans="1:4" hidden="1" x14ac:dyDescent="0.25">
      <c r="A18567" s="61" t="s">
        <v>160</v>
      </c>
      <c r="B18567" s="61" t="s">
        <v>371</v>
      </c>
      <c r="C18567">
        <v>1883</v>
      </c>
      <c r="D18567" s="61" t="s">
        <v>1820</v>
      </c>
    </row>
    <row r="18568" spans="1:4" hidden="1" x14ac:dyDescent="0.25">
      <c r="A18568" s="61" t="s">
        <v>160</v>
      </c>
      <c r="B18568" s="61" t="s">
        <v>371</v>
      </c>
      <c r="C18568">
        <v>1884</v>
      </c>
      <c r="D18568" s="61" t="s">
        <v>1820</v>
      </c>
    </row>
    <row r="18569" spans="1:4" hidden="1" x14ac:dyDescent="0.25">
      <c r="A18569" s="61" t="s">
        <v>160</v>
      </c>
      <c r="B18569" s="61" t="s">
        <v>371</v>
      </c>
      <c r="C18569">
        <v>1885</v>
      </c>
      <c r="D18569" s="61" t="s">
        <v>1820</v>
      </c>
    </row>
    <row r="18570" spans="1:4" hidden="1" x14ac:dyDescent="0.25">
      <c r="A18570" s="61" t="s">
        <v>160</v>
      </c>
      <c r="B18570" s="61" t="s">
        <v>371</v>
      </c>
      <c r="C18570">
        <v>1886</v>
      </c>
      <c r="D18570" s="61" t="s">
        <v>1820</v>
      </c>
    </row>
    <row r="18571" spans="1:4" hidden="1" x14ac:dyDescent="0.25">
      <c r="A18571" s="61" t="s">
        <v>160</v>
      </c>
      <c r="B18571" s="61" t="s">
        <v>371</v>
      </c>
      <c r="C18571">
        <v>1887</v>
      </c>
      <c r="D18571" s="61" t="s">
        <v>1820</v>
      </c>
    </row>
    <row r="18572" spans="1:4" hidden="1" x14ac:dyDescent="0.25">
      <c r="A18572" s="61" t="s">
        <v>160</v>
      </c>
      <c r="B18572" s="61" t="s">
        <v>371</v>
      </c>
      <c r="C18572">
        <v>1888</v>
      </c>
      <c r="D18572" s="61" t="s">
        <v>1820</v>
      </c>
    </row>
    <row r="18573" spans="1:4" hidden="1" x14ac:dyDescent="0.25">
      <c r="A18573" s="61" t="s">
        <v>160</v>
      </c>
      <c r="B18573" s="61" t="s">
        <v>371</v>
      </c>
      <c r="C18573">
        <v>1889</v>
      </c>
      <c r="D18573" s="61" t="s">
        <v>1820</v>
      </c>
    </row>
    <row r="18574" spans="1:4" hidden="1" x14ac:dyDescent="0.25">
      <c r="A18574" s="61" t="s">
        <v>160</v>
      </c>
      <c r="B18574" s="61" t="s">
        <v>371</v>
      </c>
      <c r="C18574">
        <v>1890</v>
      </c>
      <c r="D18574" s="61" t="s">
        <v>1820</v>
      </c>
    </row>
    <row r="18575" spans="1:4" hidden="1" x14ac:dyDescent="0.25">
      <c r="A18575" s="61" t="s">
        <v>160</v>
      </c>
      <c r="B18575" s="61" t="s">
        <v>371</v>
      </c>
      <c r="C18575">
        <v>1891</v>
      </c>
      <c r="D18575" s="61" t="s">
        <v>1820</v>
      </c>
    </row>
    <row r="18576" spans="1:4" hidden="1" x14ac:dyDescent="0.25">
      <c r="A18576" s="61" t="s">
        <v>160</v>
      </c>
      <c r="B18576" s="61" t="s">
        <v>371</v>
      </c>
      <c r="C18576">
        <v>1892</v>
      </c>
      <c r="D18576" s="61" t="s">
        <v>1820</v>
      </c>
    </row>
    <row r="18577" spans="1:4" hidden="1" x14ac:dyDescent="0.25">
      <c r="A18577" s="61" t="s">
        <v>160</v>
      </c>
      <c r="B18577" s="61" t="s">
        <v>371</v>
      </c>
      <c r="C18577">
        <v>1893</v>
      </c>
      <c r="D18577" s="61" t="s">
        <v>1820</v>
      </c>
    </row>
    <row r="18578" spans="1:4" hidden="1" x14ac:dyDescent="0.25">
      <c r="A18578" s="61" t="s">
        <v>160</v>
      </c>
      <c r="B18578" s="61" t="s">
        <v>371</v>
      </c>
      <c r="C18578">
        <v>1894</v>
      </c>
      <c r="D18578" s="61" t="s">
        <v>1820</v>
      </c>
    </row>
    <row r="18579" spans="1:4" hidden="1" x14ac:dyDescent="0.25">
      <c r="A18579" s="61" t="s">
        <v>160</v>
      </c>
      <c r="B18579" s="61" t="s">
        <v>371</v>
      </c>
      <c r="C18579">
        <v>1895</v>
      </c>
      <c r="D18579" s="61" t="s">
        <v>1820</v>
      </c>
    </row>
    <row r="18580" spans="1:4" hidden="1" x14ac:dyDescent="0.25">
      <c r="A18580" s="61" t="s">
        <v>160</v>
      </c>
      <c r="B18580" s="61" t="s">
        <v>371</v>
      </c>
      <c r="C18580">
        <v>1896</v>
      </c>
      <c r="D18580" s="61" t="s">
        <v>1820</v>
      </c>
    </row>
    <row r="18581" spans="1:4" hidden="1" x14ac:dyDescent="0.25">
      <c r="A18581" s="61" t="s">
        <v>160</v>
      </c>
      <c r="B18581" s="61" t="s">
        <v>371</v>
      </c>
      <c r="C18581">
        <v>1897</v>
      </c>
      <c r="D18581" s="61" t="s">
        <v>1820</v>
      </c>
    </row>
    <row r="18582" spans="1:4" hidden="1" x14ac:dyDescent="0.25">
      <c r="A18582" s="61" t="s">
        <v>160</v>
      </c>
      <c r="B18582" s="61" t="s">
        <v>371</v>
      </c>
      <c r="C18582">
        <v>1898</v>
      </c>
      <c r="D18582" s="61" t="s">
        <v>1820</v>
      </c>
    </row>
    <row r="18583" spans="1:4" hidden="1" x14ac:dyDescent="0.25">
      <c r="A18583" s="61" t="s">
        <v>160</v>
      </c>
      <c r="B18583" s="61" t="s">
        <v>371</v>
      </c>
      <c r="C18583">
        <v>1899</v>
      </c>
      <c r="D18583" s="61" t="s">
        <v>1820</v>
      </c>
    </row>
    <row r="18584" spans="1:4" hidden="1" x14ac:dyDescent="0.25">
      <c r="A18584" s="61" t="s">
        <v>160</v>
      </c>
      <c r="B18584" s="61" t="s">
        <v>371</v>
      </c>
      <c r="C18584">
        <v>1900</v>
      </c>
      <c r="D18584" s="61" t="s">
        <v>2446</v>
      </c>
    </row>
    <row r="18585" spans="1:4" hidden="1" x14ac:dyDescent="0.25">
      <c r="A18585" s="61" t="s">
        <v>160</v>
      </c>
      <c r="B18585" s="61" t="s">
        <v>371</v>
      </c>
      <c r="C18585">
        <v>1901</v>
      </c>
      <c r="D18585" s="61" t="s">
        <v>2446</v>
      </c>
    </row>
    <row r="18586" spans="1:4" hidden="1" x14ac:dyDescent="0.25">
      <c r="A18586" s="61" t="s">
        <v>160</v>
      </c>
      <c r="B18586" s="61" t="s">
        <v>371</v>
      </c>
      <c r="C18586">
        <v>1902</v>
      </c>
      <c r="D18586" s="61" t="s">
        <v>2446</v>
      </c>
    </row>
    <row r="18587" spans="1:4" hidden="1" x14ac:dyDescent="0.25">
      <c r="A18587" s="61" t="s">
        <v>160</v>
      </c>
      <c r="B18587" s="61" t="s">
        <v>371</v>
      </c>
      <c r="C18587">
        <v>1903</v>
      </c>
      <c r="D18587" s="61" t="s">
        <v>2446</v>
      </c>
    </row>
    <row r="18588" spans="1:4" hidden="1" x14ac:dyDescent="0.25">
      <c r="A18588" s="61" t="s">
        <v>160</v>
      </c>
      <c r="B18588" s="61" t="s">
        <v>371</v>
      </c>
      <c r="C18588">
        <v>1904</v>
      </c>
      <c r="D18588" s="61" t="s">
        <v>2446</v>
      </c>
    </row>
    <row r="18589" spans="1:4" hidden="1" x14ac:dyDescent="0.25">
      <c r="A18589" s="61" t="s">
        <v>160</v>
      </c>
      <c r="B18589" s="61" t="s">
        <v>371</v>
      </c>
      <c r="C18589">
        <v>1905</v>
      </c>
      <c r="D18589" s="61" t="s">
        <v>2446</v>
      </c>
    </row>
    <row r="18590" spans="1:4" hidden="1" x14ac:dyDescent="0.25">
      <c r="A18590" s="61" t="s">
        <v>160</v>
      </c>
      <c r="B18590" s="61" t="s">
        <v>371</v>
      </c>
      <c r="C18590">
        <v>1906</v>
      </c>
      <c r="D18590" s="61" t="s">
        <v>2446</v>
      </c>
    </row>
    <row r="18591" spans="1:4" hidden="1" x14ac:dyDescent="0.25">
      <c r="A18591" s="61" t="s">
        <v>160</v>
      </c>
      <c r="B18591" s="61" t="s">
        <v>371</v>
      </c>
      <c r="C18591">
        <v>1907</v>
      </c>
      <c r="D18591" s="61" t="s">
        <v>2446</v>
      </c>
    </row>
    <row r="18592" spans="1:4" hidden="1" x14ac:dyDescent="0.25">
      <c r="A18592" s="61" t="s">
        <v>160</v>
      </c>
      <c r="B18592" s="61" t="s">
        <v>371</v>
      </c>
      <c r="C18592">
        <v>1908</v>
      </c>
      <c r="D18592" s="61" t="s">
        <v>2446</v>
      </c>
    </row>
    <row r="18593" spans="1:4" hidden="1" x14ac:dyDescent="0.25">
      <c r="A18593" s="61" t="s">
        <v>160</v>
      </c>
      <c r="B18593" s="61" t="s">
        <v>371</v>
      </c>
      <c r="C18593">
        <v>1909</v>
      </c>
      <c r="D18593" s="61" t="s">
        <v>2446</v>
      </c>
    </row>
    <row r="18594" spans="1:4" hidden="1" x14ac:dyDescent="0.25">
      <c r="A18594" s="61" t="s">
        <v>160</v>
      </c>
      <c r="B18594" s="61" t="s">
        <v>371</v>
      </c>
      <c r="C18594">
        <v>1910</v>
      </c>
      <c r="D18594" s="61" t="s">
        <v>1848</v>
      </c>
    </row>
    <row r="18595" spans="1:4" hidden="1" x14ac:dyDescent="0.25">
      <c r="A18595" s="61" t="s">
        <v>160</v>
      </c>
      <c r="B18595" s="61" t="s">
        <v>371</v>
      </c>
      <c r="C18595">
        <v>1911</v>
      </c>
      <c r="D18595" s="61" t="s">
        <v>566</v>
      </c>
    </row>
    <row r="18596" spans="1:4" hidden="1" x14ac:dyDescent="0.25">
      <c r="A18596" s="61" t="s">
        <v>160</v>
      </c>
      <c r="B18596" s="61" t="s">
        <v>371</v>
      </c>
      <c r="C18596">
        <v>1912</v>
      </c>
      <c r="D18596" s="61" t="s">
        <v>2590</v>
      </c>
    </row>
    <row r="18597" spans="1:4" hidden="1" x14ac:dyDescent="0.25">
      <c r="A18597" s="61" t="s">
        <v>160</v>
      </c>
      <c r="B18597" s="61" t="s">
        <v>371</v>
      </c>
      <c r="C18597">
        <v>1913</v>
      </c>
      <c r="D18597" s="61" t="s">
        <v>1851</v>
      </c>
    </row>
    <row r="18598" spans="1:4" hidden="1" x14ac:dyDescent="0.25">
      <c r="A18598" s="61" t="s">
        <v>160</v>
      </c>
      <c r="B18598" s="61" t="s">
        <v>371</v>
      </c>
      <c r="C18598">
        <v>1914</v>
      </c>
      <c r="D18598" s="61" t="s">
        <v>1851</v>
      </c>
    </row>
    <row r="18599" spans="1:4" hidden="1" x14ac:dyDescent="0.25">
      <c r="A18599" s="61" t="s">
        <v>160</v>
      </c>
      <c r="B18599" s="61" t="s">
        <v>371</v>
      </c>
      <c r="C18599">
        <v>1915</v>
      </c>
      <c r="D18599" s="61" t="s">
        <v>1521</v>
      </c>
    </row>
    <row r="18600" spans="1:4" hidden="1" x14ac:dyDescent="0.25">
      <c r="A18600" s="61" t="s">
        <v>160</v>
      </c>
      <c r="B18600" s="61" t="s">
        <v>371</v>
      </c>
      <c r="C18600">
        <v>1916</v>
      </c>
      <c r="D18600" s="61" t="s">
        <v>1520</v>
      </c>
    </row>
    <row r="18601" spans="1:4" hidden="1" x14ac:dyDescent="0.25">
      <c r="A18601" s="61" t="s">
        <v>160</v>
      </c>
      <c r="B18601" s="61" t="s">
        <v>371</v>
      </c>
      <c r="C18601">
        <v>1917</v>
      </c>
      <c r="D18601" s="61" t="s">
        <v>1757</v>
      </c>
    </row>
    <row r="18602" spans="1:4" hidden="1" x14ac:dyDescent="0.25">
      <c r="A18602" s="61" t="s">
        <v>160</v>
      </c>
      <c r="B18602" s="61" t="s">
        <v>371</v>
      </c>
      <c r="C18602">
        <v>1918</v>
      </c>
      <c r="D18602" s="61" t="s">
        <v>1763</v>
      </c>
    </row>
    <row r="18603" spans="1:4" hidden="1" x14ac:dyDescent="0.25">
      <c r="A18603" s="61" t="s">
        <v>160</v>
      </c>
      <c r="B18603" s="61" t="s">
        <v>371</v>
      </c>
      <c r="C18603">
        <v>1919</v>
      </c>
      <c r="D18603" s="61" t="s">
        <v>1763</v>
      </c>
    </row>
    <row r="18604" spans="1:4" hidden="1" x14ac:dyDescent="0.25">
      <c r="A18604" s="61" t="s">
        <v>160</v>
      </c>
      <c r="B18604" s="61" t="s">
        <v>371</v>
      </c>
      <c r="C18604">
        <v>1920</v>
      </c>
      <c r="D18604" s="61" t="s">
        <v>1755</v>
      </c>
    </row>
    <row r="18605" spans="1:4" hidden="1" x14ac:dyDescent="0.25">
      <c r="A18605" s="61" t="s">
        <v>160</v>
      </c>
      <c r="B18605" s="61" t="s">
        <v>371</v>
      </c>
      <c r="C18605">
        <v>1921</v>
      </c>
      <c r="D18605" s="61" t="s">
        <v>2175</v>
      </c>
    </row>
    <row r="18606" spans="1:4" hidden="1" x14ac:dyDescent="0.25">
      <c r="A18606" s="61" t="s">
        <v>160</v>
      </c>
      <c r="B18606" s="61" t="s">
        <v>371</v>
      </c>
      <c r="C18606">
        <v>1922</v>
      </c>
      <c r="D18606" s="61" t="s">
        <v>2175</v>
      </c>
    </row>
    <row r="18607" spans="1:4" hidden="1" x14ac:dyDescent="0.25">
      <c r="A18607" s="61" t="s">
        <v>160</v>
      </c>
      <c r="B18607" s="61" t="s">
        <v>371</v>
      </c>
      <c r="C18607">
        <v>1923</v>
      </c>
      <c r="D18607" s="61" t="s">
        <v>2175</v>
      </c>
    </row>
    <row r="18608" spans="1:4" hidden="1" x14ac:dyDescent="0.25">
      <c r="A18608" s="61" t="s">
        <v>160</v>
      </c>
      <c r="B18608" s="61" t="s">
        <v>371</v>
      </c>
      <c r="C18608">
        <v>1924</v>
      </c>
      <c r="D18608" s="61" t="s">
        <v>2175</v>
      </c>
    </row>
    <row r="18609" spans="1:4" hidden="1" x14ac:dyDescent="0.25">
      <c r="A18609" s="61" t="s">
        <v>160</v>
      </c>
      <c r="B18609" s="61" t="s">
        <v>371</v>
      </c>
      <c r="C18609">
        <v>1925</v>
      </c>
      <c r="D18609" s="61" t="s">
        <v>2175</v>
      </c>
    </row>
    <row r="18610" spans="1:4" hidden="1" x14ac:dyDescent="0.25">
      <c r="A18610" s="61" t="s">
        <v>160</v>
      </c>
      <c r="B18610" s="61" t="s">
        <v>371</v>
      </c>
      <c r="C18610">
        <v>1926</v>
      </c>
      <c r="D18610" s="61" t="s">
        <v>2175</v>
      </c>
    </row>
    <row r="18611" spans="1:4" hidden="1" x14ac:dyDescent="0.25">
      <c r="A18611" s="61" t="s">
        <v>160</v>
      </c>
      <c r="B18611" s="61" t="s">
        <v>371</v>
      </c>
      <c r="C18611">
        <v>1927</v>
      </c>
      <c r="D18611" s="61" t="s">
        <v>2175</v>
      </c>
    </row>
    <row r="18612" spans="1:4" hidden="1" x14ac:dyDescent="0.25">
      <c r="A18612" s="61" t="s">
        <v>160</v>
      </c>
      <c r="B18612" s="61" t="s">
        <v>371</v>
      </c>
      <c r="C18612">
        <v>1928</v>
      </c>
      <c r="D18612" s="61" t="s">
        <v>1763</v>
      </c>
    </row>
    <row r="18613" spans="1:4" hidden="1" x14ac:dyDescent="0.25">
      <c r="A18613" s="61" t="s">
        <v>160</v>
      </c>
      <c r="B18613" s="61" t="s">
        <v>371</v>
      </c>
      <c r="C18613">
        <v>1929</v>
      </c>
      <c r="D18613" s="61" t="s">
        <v>2298</v>
      </c>
    </row>
    <row r="18614" spans="1:4" hidden="1" x14ac:dyDescent="0.25">
      <c r="A18614" s="61" t="s">
        <v>160</v>
      </c>
      <c r="B18614" s="61" t="s">
        <v>371</v>
      </c>
      <c r="C18614">
        <v>1930</v>
      </c>
      <c r="D18614" s="61" t="s">
        <v>1755</v>
      </c>
    </row>
    <row r="18615" spans="1:4" hidden="1" x14ac:dyDescent="0.25">
      <c r="A18615" s="61" t="s">
        <v>160</v>
      </c>
      <c r="B18615" s="61" t="s">
        <v>371</v>
      </c>
      <c r="C18615">
        <v>1931</v>
      </c>
      <c r="D18615" s="61" t="s">
        <v>1755</v>
      </c>
    </row>
    <row r="18616" spans="1:4" hidden="1" x14ac:dyDescent="0.25">
      <c r="A18616" s="61" t="s">
        <v>160</v>
      </c>
      <c r="B18616" s="61" t="s">
        <v>371</v>
      </c>
      <c r="C18616">
        <v>1932</v>
      </c>
      <c r="D18616" s="61" t="s">
        <v>1758</v>
      </c>
    </row>
    <row r="18617" spans="1:4" hidden="1" x14ac:dyDescent="0.25">
      <c r="A18617" s="61" t="s">
        <v>160</v>
      </c>
      <c r="B18617" s="61" t="s">
        <v>371</v>
      </c>
      <c r="C18617">
        <v>1933</v>
      </c>
      <c r="D18617" s="61" t="s">
        <v>1758</v>
      </c>
    </row>
    <row r="18618" spans="1:4" hidden="1" x14ac:dyDescent="0.25">
      <c r="A18618" s="61" t="s">
        <v>160</v>
      </c>
      <c r="B18618" s="61" t="s">
        <v>371</v>
      </c>
      <c r="C18618">
        <v>1934</v>
      </c>
      <c r="D18618" s="61" t="s">
        <v>1507</v>
      </c>
    </row>
    <row r="18619" spans="1:4" hidden="1" x14ac:dyDescent="0.25">
      <c r="A18619" s="61" t="s">
        <v>160</v>
      </c>
      <c r="B18619" s="61" t="s">
        <v>371</v>
      </c>
      <c r="C18619">
        <v>1935</v>
      </c>
      <c r="D18619" s="61" t="s">
        <v>1507</v>
      </c>
    </row>
    <row r="18620" spans="1:4" hidden="1" x14ac:dyDescent="0.25">
      <c r="A18620" s="61" t="s">
        <v>160</v>
      </c>
      <c r="B18620" s="61" t="s">
        <v>371</v>
      </c>
      <c r="C18620">
        <v>1936</v>
      </c>
      <c r="D18620" s="61" t="s">
        <v>1507</v>
      </c>
    </row>
    <row r="18621" spans="1:4" hidden="1" x14ac:dyDescent="0.25">
      <c r="A18621" s="61" t="s">
        <v>160</v>
      </c>
      <c r="B18621" s="61" t="s">
        <v>371</v>
      </c>
      <c r="C18621">
        <v>1937</v>
      </c>
      <c r="D18621" s="61" t="s">
        <v>568</v>
      </c>
    </row>
    <row r="18622" spans="1:4" hidden="1" x14ac:dyDescent="0.25">
      <c r="A18622" s="61" t="s">
        <v>160</v>
      </c>
      <c r="B18622" s="61" t="s">
        <v>371</v>
      </c>
      <c r="C18622">
        <v>1938</v>
      </c>
      <c r="D18622" s="61" t="s">
        <v>568</v>
      </c>
    </row>
    <row r="18623" spans="1:4" hidden="1" x14ac:dyDescent="0.25">
      <c r="A18623" s="61" t="s">
        <v>160</v>
      </c>
      <c r="B18623" s="61" t="s">
        <v>371</v>
      </c>
      <c r="C18623">
        <v>1939</v>
      </c>
      <c r="D18623" s="61" t="s">
        <v>568</v>
      </c>
    </row>
    <row r="18624" spans="1:4" hidden="1" x14ac:dyDescent="0.25">
      <c r="A18624" s="61" t="s">
        <v>160</v>
      </c>
      <c r="B18624" s="61" t="s">
        <v>371</v>
      </c>
      <c r="C18624">
        <v>1940</v>
      </c>
      <c r="D18624" s="61" t="s">
        <v>568</v>
      </c>
    </row>
    <row r="18625" spans="1:4" hidden="1" x14ac:dyDescent="0.25">
      <c r="A18625" s="61" t="s">
        <v>160</v>
      </c>
      <c r="B18625" s="61" t="s">
        <v>371</v>
      </c>
      <c r="C18625">
        <v>1941</v>
      </c>
      <c r="D18625" s="61" t="s">
        <v>568</v>
      </c>
    </row>
    <row r="18626" spans="1:4" hidden="1" x14ac:dyDescent="0.25">
      <c r="A18626" s="61" t="s">
        <v>160</v>
      </c>
      <c r="B18626" s="61" t="s">
        <v>371</v>
      </c>
      <c r="C18626">
        <v>1942</v>
      </c>
      <c r="D18626" s="61" t="s">
        <v>568</v>
      </c>
    </row>
    <row r="18627" spans="1:4" hidden="1" x14ac:dyDescent="0.25">
      <c r="A18627" s="61" t="s">
        <v>160</v>
      </c>
      <c r="B18627" s="61" t="s">
        <v>371</v>
      </c>
      <c r="C18627">
        <v>1943</v>
      </c>
      <c r="D18627" s="61" t="s">
        <v>1503</v>
      </c>
    </row>
    <row r="18628" spans="1:4" hidden="1" x14ac:dyDescent="0.25">
      <c r="A18628" s="61" t="s">
        <v>160</v>
      </c>
      <c r="B18628" s="61" t="s">
        <v>371</v>
      </c>
      <c r="C18628">
        <v>1944</v>
      </c>
      <c r="D18628" s="61" t="s">
        <v>1503</v>
      </c>
    </row>
    <row r="18629" spans="1:4" hidden="1" x14ac:dyDescent="0.25">
      <c r="A18629" s="61" t="s">
        <v>160</v>
      </c>
      <c r="B18629" s="61" t="s">
        <v>371</v>
      </c>
      <c r="C18629">
        <v>1945</v>
      </c>
      <c r="D18629" s="61" t="s">
        <v>1503</v>
      </c>
    </row>
    <row r="18630" spans="1:4" hidden="1" x14ac:dyDescent="0.25">
      <c r="A18630" s="61" t="s">
        <v>160</v>
      </c>
      <c r="B18630" s="61" t="s">
        <v>371</v>
      </c>
      <c r="C18630">
        <v>1946</v>
      </c>
      <c r="D18630" s="61" t="s">
        <v>1503</v>
      </c>
    </row>
    <row r="18631" spans="1:4" hidden="1" x14ac:dyDescent="0.25">
      <c r="A18631" s="61" t="s">
        <v>160</v>
      </c>
      <c r="B18631" s="61" t="s">
        <v>371</v>
      </c>
      <c r="C18631">
        <v>1947</v>
      </c>
      <c r="D18631" s="61" t="s">
        <v>1503</v>
      </c>
    </row>
    <row r="18632" spans="1:4" hidden="1" x14ac:dyDescent="0.25">
      <c r="A18632" s="61" t="s">
        <v>160</v>
      </c>
      <c r="B18632" s="61" t="s">
        <v>371</v>
      </c>
      <c r="C18632">
        <v>1948</v>
      </c>
      <c r="D18632" s="61" t="s">
        <v>1503</v>
      </c>
    </row>
    <row r="18633" spans="1:4" hidden="1" x14ac:dyDescent="0.25">
      <c r="A18633" s="61" t="s">
        <v>160</v>
      </c>
      <c r="B18633" s="61" t="s">
        <v>371</v>
      </c>
      <c r="C18633">
        <v>1949</v>
      </c>
      <c r="D18633" s="61" t="s">
        <v>1503</v>
      </c>
    </row>
    <row r="18634" spans="1:4" hidden="1" x14ac:dyDescent="0.25">
      <c r="A18634" s="61" t="s">
        <v>160</v>
      </c>
      <c r="B18634" s="61" t="s">
        <v>371</v>
      </c>
      <c r="C18634">
        <v>1950</v>
      </c>
      <c r="D18634" s="61" t="s">
        <v>1503</v>
      </c>
    </row>
    <row r="18635" spans="1:4" hidden="1" x14ac:dyDescent="0.25">
      <c r="A18635" s="61" t="s">
        <v>160</v>
      </c>
      <c r="B18635" s="61" t="s">
        <v>371</v>
      </c>
      <c r="C18635">
        <v>1951</v>
      </c>
      <c r="D18635" s="61" t="s">
        <v>1503</v>
      </c>
    </row>
    <row r="18636" spans="1:4" hidden="1" x14ac:dyDescent="0.25">
      <c r="A18636" s="61" t="s">
        <v>160</v>
      </c>
      <c r="B18636" s="61" t="s">
        <v>371</v>
      </c>
      <c r="C18636">
        <v>1952</v>
      </c>
      <c r="D18636" s="61" t="s">
        <v>1503</v>
      </c>
    </row>
    <row r="18637" spans="1:4" hidden="1" x14ac:dyDescent="0.25">
      <c r="A18637" s="61" t="s">
        <v>160</v>
      </c>
      <c r="B18637" s="61" t="s">
        <v>371</v>
      </c>
      <c r="C18637">
        <v>1953</v>
      </c>
      <c r="D18637" s="61" t="s">
        <v>1503</v>
      </c>
    </row>
    <row r="18638" spans="1:4" hidden="1" x14ac:dyDescent="0.25">
      <c r="A18638" s="61" t="s">
        <v>160</v>
      </c>
      <c r="B18638" s="61" t="s">
        <v>371</v>
      </c>
      <c r="C18638">
        <v>1954</v>
      </c>
      <c r="D18638" s="61" t="s">
        <v>1503</v>
      </c>
    </row>
    <row r="18639" spans="1:4" hidden="1" x14ac:dyDescent="0.25">
      <c r="A18639" s="61" t="s">
        <v>160</v>
      </c>
      <c r="B18639" s="61" t="s">
        <v>371</v>
      </c>
      <c r="C18639">
        <v>1955</v>
      </c>
      <c r="D18639" s="61" t="s">
        <v>1503</v>
      </c>
    </row>
    <row r="18640" spans="1:4" hidden="1" x14ac:dyDescent="0.25">
      <c r="A18640" s="61" t="s">
        <v>160</v>
      </c>
      <c r="B18640" s="61" t="s">
        <v>371</v>
      </c>
      <c r="C18640">
        <v>1956</v>
      </c>
      <c r="D18640" s="61" t="s">
        <v>1503</v>
      </c>
    </row>
    <row r="18641" spans="1:4" hidden="1" x14ac:dyDescent="0.25">
      <c r="A18641" s="61" t="s">
        <v>160</v>
      </c>
      <c r="B18641" s="61" t="s">
        <v>371</v>
      </c>
      <c r="C18641">
        <v>1957</v>
      </c>
      <c r="D18641" s="61" t="s">
        <v>1503</v>
      </c>
    </row>
    <row r="18642" spans="1:4" hidden="1" x14ac:dyDescent="0.25">
      <c r="A18642" s="61" t="s">
        <v>160</v>
      </c>
      <c r="B18642" s="61" t="s">
        <v>371</v>
      </c>
      <c r="C18642">
        <v>1958</v>
      </c>
      <c r="D18642" s="61" t="s">
        <v>1503</v>
      </c>
    </row>
    <row r="18643" spans="1:4" hidden="1" x14ac:dyDescent="0.25">
      <c r="A18643" s="61" t="s">
        <v>160</v>
      </c>
      <c r="B18643" s="61" t="s">
        <v>371</v>
      </c>
      <c r="C18643">
        <v>1959</v>
      </c>
      <c r="D18643" s="61" t="s">
        <v>1503</v>
      </c>
    </row>
    <row r="18644" spans="1:4" hidden="1" x14ac:dyDescent="0.25">
      <c r="A18644" s="61" t="s">
        <v>160</v>
      </c>
      <c r="B18644" s="61" t="s">
        <v>371</v>
      </c>
      <c r="C18644">
        <v>1960</v>
      </c>
      <c r="D18644" s="61" t="s">
        <v>1503</v>
      </c>
    </row>
    <row r="18645" spans="1:4" hidden="1" x14ac:dyDescent="0.25">
      <c r="A18645" s="61" t="s">
        <v>160</v>
      </c>
      <c r="B18645" s="61" t="s">
        <v>371</v>
      </c>
      <c r="C18645">
        <v>1961</v>
      </c>
      <c r="D18645" s="61" t="s">
        <v>1503</v>
      </c>
    </row>
    <row r="18646" spans="1:4" hidden="1" x14ac:dyDescent="0.25">
      <c r="A18646" s="61" t="s">
        <v>160</v>
      </c>
      <c r="B18646" s="61" t="s">
        <v>371</v>
      </c>
      <c r="C18646">
        <v>1962</v>
      </c>
      <c r="D18646" s="61" t="s">
        <v>1503</v>
      </c>
    </row>
    <row r="18647" spans="1:4" hidden="1" x14ac:dyDescent="0.25">
      <c r="A18647" s="61" t="s">
        <v>160</v>
      </c>
      <c r="B18647" s="61" t="s">
        <v>371</v>
      </c>
      <c r="C18647">
        <v>1963</v>
      </c>
      <c r="D18647" s="61" t="s">
        <v>1503</v>
      </c>
    </row>
    <row r="18648" spans="1:4" hidden="1" x14ac:dyDescent="0.25">
      <c r="A18648" s="61" t="s">
        <v>160</v>
      </c>
      <c r="B18648" s="61" t="s">
        <v>371</v>
      </c>
      <c r="C18648">
        <v>1964</v>
      </c>
      <c r="D18648" s="61" t="s">
        <v>1503</v>
      </c>
    </row>
    <row r="18649" spans="1:4" hidden="1" x14ac:dyDescent="0.25">
      <c r="A18649" s="61" t="s">
        <v>160</v>
      </c>
      <c r="B18649" s="61" t="s">
        <v>371</v>
      </c>
      <c r="C18649">
        <v>1965</v>
      </c>
      <c r="D18649" s="61" t="s">
        <v>1503</v>
      </c>
    </row>
    <row r="18650" spans="1:4" hidden="1" x14ac:dyDescent="0.25">
      <c r="A18650" s="61" t="s">
        <v>160</v>
      </c>
      <c r="B18650" s="61" t="s">
        <v>371</v>
      </c>
      <c r="C18650">
        <v>1966</v>
      </c>
      <c r="D18650" s="61" t="s">
        <v>1503</v>
      </c>
    </row>
    <row r="18651" spans="1:4" hidden="1" x14ac:dyDescent="0.25">
      <c r="A18651" s="61" t="s">
        <v>160</v>
      </c>
      <c r="B18651" s="61" t="s">
        <v>371</v>
      </c>
      <c r="C18651">
        <v>1967</v>
      </c>
      <c r="D18651" s="61" t="s">
        <v>1503</v>
      </c>
    </row>
    <row r="18652" spans="1:4" hidden="1" x14ac:dyDescent="0.25">
      <c r="A18652" s="61" t="s">
        <v>160</v>
      </c>
      <c r="B18652" s="61" t="s">
        <v>371</v>
      </c>
      <c r="C18652">
        <v>1968</v>
      </c>
      <c r="D18652" s="61" t="s">
        <v>1503</v>
      </c>
    </row>
    <row r="18653" spans="1:4" hidden="1" x14ac:dyDescent="0.25">
      <c r="A18653" s="61" t="s">
        <v>160</v>
      </c>
      <c r="B18653" s="61" t="s">
        <v>371</v>
      </c>
      <c r="C18653">
        <v>1969</v>
      </c>
      <c r="D18653" s="61" t="s">
        <v>1503</v>
      </c>
    </row>
    <row r="18654" spans="1:4" hidden="1" x14ac:dyDescent="0.25">
      <c r="A18654" s="61" t="s">
        <v>160</v>
      </c>
      <c r="B18654" s="61" t="s">
        <v>371</v>
      </c>
      <c r="C18654">
        <v>1970</v>
      </c>
      <c r="D18654" s="61" t="s">
        <v>1503</v>
      </c>
    </row>
    <row r="18655" spans="1:4" hidden="1" x14ac:dyDescent="0.25">
      <c r="A18655" s="61" t="s">
        <v>160</v>
      </c>
      <c r="B18655" s="61" t="s">
        <v>371</v>
      </c>
      <c r="C18655">
        <v>1971</v>
      </c>
      <c r="D18655" s="61" t="s">
        <v>1503</v>
      </c>
    </row>
    <row r="18656" spans="1:4" hidden="1" x14ac:dyDescent="0.25">
      <c r="A18656" s="61" t="s">
        <v>160</v>
      </c>
      <c r="B18656" s="61" t="s">
        <v>371</v>
      </c>
      <c r="C18656">
        <v>1972</v>
      </c>
      <c r="D18656" s="61" t="s">
        <v>1503</v>
      </c>
    </row>
    <row r="18657" spans="1:4" hidden="1" x14ac:dyDescent="0.25">
      <c r="A18657" s="61" t="s">
        <v>160</v>
      </c>
      <c r="B18657" s="61" t="s">
        <v>371</v>
      </c>
      <c r="C18657">
        <v>1973</v>
      </c>
      <c r="D18657" s="61" t="s">
        <v>1503</v>
      </c>
    </row>
    <row r="18658" spans="1:4" hidden="1" x14ac:dyDescent="0.25">
      <c r="A18658" s="61" t="s">
        <v>160</v>
      </c>
      <c r="B18658" s="61" t="s">
        <v>371</v>
      </c>
      <c r="C18658">
        <v>1974</v>
      </c>
      <c r="D18658" s="61" t="s">
        <v>1503</v>
      </c>
    </row>
    <row r="18659" spans="1:4" hidden="1" x14ac:dyDescent="0.25">
      <c r="A18659" s="61" t="s">
        <v>160</v>
      </c>
      <c r="B18659" s="61" t="s">
        <v>371</v>
      </c>
      <c r="C18659">
        <v>1975</v>
      </c>
      <c r="D18659" s="61" t="s">
        <v>1503</v>
      </c>
    </row>
    <row r="18660" spans="1:4" hidden="1" x14ac:dyDescent="0.25">
      <c r="A18660" s="61" t="s">
        <v>160</v>
      </c>
      <c r="B18660" s="61" t="s">
        <v>371</v>
      </c>
      <c r="C18660">
        <v>1976</v>
      </c>
      <c r="D18660" s="61" t="s">
        <v>1503</v>
      </c>
    </row>
    <row r="18661" spans="1:4" hidden="1" x14ac:dyDescent="0.25">
      <c r="A18661" s="61" t="s">
        <v>160</v>
      </c>
      <c r="B18661" s="61" t="s">
        <v>371</v>
      </c>
      <c r="C18661">
        <v>1977</v>
      </c>
      <c r="D18661" s="61" t="s">
        <v>1751</v>
      </c>
    </row>
    <row r="18662" spans="1:4" hidden="1" x14ac:dyDescent="0.25">
      <c r="A18662" s="61" t="s">
        <v>160</v>
      </c>
      <c r="B18662" s="61" t="s">
        <v>371</v>
      </c>
      <c r="C18662">
        <v>1978</v>
      </c>
      <c r="D18662" s="61" t="s">
        <v>1751</v>
      </c>
    </row>
    <row r="18663" spans="1:4" hidden="1" x14ac:dyDescent="0.25">
      <c r="A18663" s="61" t="s">
        <v>160</v>
      </c>
      <c r="B18663" s="61" t="s">
        <v>371</v>
      </c>
      <c r="C18663">
        <v>1979</v>
      </c>
      <c r="D18663" s="61" t="s">
        <v>1751</v>
      </c>
    </row>
    <row r="18664" spans="1:4" hidden="1" x14ac:dyDescent="0.25">
      <c r="A18664" s="61" t="s">
        <v>160</v>
      </c>
      <c r="B18664" s="61" t="s">
        <v>371</v>
      </c>
      <c r="C18664">
        <v>1980</v>
      </c>
      <c r="D18664" s="61" t="s">
        <v>1751</v>
      </c>
    </row>
    <row r="18665" spans="1:4" hidden="1" x14ac:dyDescent="0.25">
      <c r="A18665" s="61" t="s">
        <v>160</v>
      </c>
      <c r="B18665" s="61" t="s">
        <v>371</v>
      </c>
      <c r="C18665">
        <v>1981</v>
      </c>
      <c r="D18665" s="61" t="s">
        <v>1864</v>
      </c>
    </row>
    <row r="18666" spans="1:4" hidden="1" x14ac:dyDescent="0.25">
      <c r="A18666" s="61" t="s">
        <v>160</v>
      </c>
      <c r="B18666" s="61" t="s">
        <v>371</v>
      </c>
      <c r="C18666">
        <v>1982</v>
      </c>
      <c r="D18666" s="61" t="s">
        <v>2390</v>
      </c>
    </row>
    <row r="18667" spans="1:4" hidden="1" x14ac:dyDescent="0.25">
      <c r="A18667" s="61" t="s">
        <v>160</v>
      </c>
      <c r="B18667" s="61" t="s">
        <v>371</v>
      </c>
      <c r="C18667">
        <v>1983</v>
      </c>
      <c r="D18667" s="61" t="s">
        <v>2890</v>
      </c>
    </row>
    <row r="18668" spans="1:4" hidden="1" x14ac:dyDescent="0.25">
      <c r="A18668" s="61" t="s">
        <v>160</v>
      </c>
      <c r="B18668" s="61" t="s">
        <v>371</v>
      </c>
      <c r="C18668">
        <v>1984</v>
      </c>
      <c r="D18668" s="61" t="s">
        <v>2890</v>
      </c>
    </row>
    <row r="18669" spans="1:4" hidden="1" x14ac:dyDescent="0.25">
      <c r="A18669" s="61" t="s">
        <v>160</v>
      </c>
      <c r="B18669" s="61" t="s">
        <v>371</v>
      </c>
      <c r="C18669">
        <v>1985</v>
      </c>
      <c r="D18669" s="61" t="s">
        <v>2890</v>
      </c>
    </row>
    <row r="18670" spans="1:4" hidden="1" x14ac:dyDescent="0.25">
      <c r="A18670" s="61" t="s">
        <v>160</v>
      </c>
      <c r="B18670" s="61" t="s">
        <v>371</v>
      </c>
      <c r="C18670">
        <v>1986</v>
      </c>
      <c r="D18670" s="61" t="s">
        <v>2890</v>
      </c>
    </row>
    <row r="18671" spans="1:4" hidden="1" x14ac:dyDescent="0.25">
      <c r="A18671" s="61" t="s">
        <v>160</v>
      </c>
      <c r="B18671" s="61" t="s">
        <v>371</v>
      </c>
      <c r="C18671">
        <v>1987</v>
      </c>
      <c r="D18671" s="61" t="s">
        <v>2890</v>
      </c>
    </row>
    <row r="18672" spans="1:4" hidden="1" x14ac:dyDescent="0.25">
      <c r="A18672" s="61" t="s">
        <v>160</v>
      </c>
      <c r="B18672" s="61" t="s">
        <v>371</v>
      </c>
      <c r="C18672">
        <v>1988</v>
      </c>
      <c r="D18672" s="61" t="s">
        <v>529</v>
      </c>
    </row>
    <row r="18673" spans="1:4" hidden="1" x14ac:dyDescent="0.25">
      <c r="A18673" s="61" t="s">
        <v>160</v>
      </c>
      <c r="B18673" s="61" t="s">
        <v>371</v>
      </c>
      <c r="C18673">
        <v>1989</v>
      </c>
      <c r="D18673" s="61" t="s">
        <v>2115</v>
      </c>
    </row>
    <row r="18674" spans="1:4" hidden="1" x14ac:dyDescent="0.25">
      <c r="A18674" s="61" t="s">
        <v>160</v>
      </c>
      <c r="B18674" s="61" t="s">
        <v>371</v>
      </c>
      <c r="C18674">
        <v>1990</v>
      </c>
      <c r="D18674" s="61" t="s">
        <v>1776</v>
      </c>
    </row>
    <row r="18675" spans="1:4" hidden="1" x14ac:dyDescent="0.25">
      <c r="A18675" s="61" t="s">
        <v>160</v>
      </c>
      <c r="B18675" s="61" t="s">
        <v>371</v>
      </c>
      <c r="C18675">
        <v>1991</v>
      </c>
      <c r="D18675" s="61" t="s">
        <v>1776</v>
      </c>
    </row>
    <row r="18676" spans="1:4" hidden="1" x14ac:dyDescent="0.25">
      <c r="A18676" s="61" t="s">
        <v>160</v>
      </c>
      <c r="B18676" s="61" t="s">
        <v>371</v>
      </c>
      <c r="C18676">
        <v>1992</v>
      </c>
      <c r="D18676" s="61" t="s">
        <v>1776</v>
      </c>
    </row>
    <row r="18677" spans="1:4" hidden="1" x14ac:dyDescent="0.25">
      <c r="A18677" s="61" t="s">
        <v>160</v>
      </c>
      <c r="B18677" s="61" t="s">
        <v>371</v>
      </c>
      <c r="C18677">
        <v>1993</v>
      </c>
      <c r="D18677" s="61" t="s">
        <v>1776</v>
      </c>
    </row>
    <row r="18678" spans="1:4" hidden="1" x14ac:dyDescent="0.25">
      <c r="A18678" s="61" t="s">
        <v>160</v>
      </c>
      <c r="B18678" s="61" t="s">
        <v>371</v>
      </c>
      <c r="C18678">
        <v>1994</v>
      </c>
      <c r="D18678" s="61" t="s">
        <v>1996</v>
      </c>
    </row>
    <row r="18679" spans="1:4" hidden="1" x14ac:dyDescent="0.25">
      <c r="A18679" s="61" t="s">
        <v>160</v>
      </c>
      <c r="B18679" s="61" t="s">
        <v>371</v>
      </c>
      <c r="C18679">
        <v>1995</v>
      </c>
      <c r="D18679" s="61" t="s">
        <v>2563</v>
      </c>
    </row>
    <row r="18680" spans="1:4" hidden="1" x14ac:dyDescent="0.25">
      <c r="A18680" s="61" t="s">
        <v>160</v>
      </c>
      <c r="B18680" s="61" t="s">
        <v>371</v>
      </c>
      <c r="C18680">
        <v>1996</v>
      </c>
      <c r="D18680" s="61" t="s">
        <v>2563</v>
      </c>
    </row>
    <row r="18681" spans="1:4" hidden="1" x14ac:dyDescent="0.25">
      <c r="A18681" s="61" t="s">
        <v>160</v>
      </c>
      <c r="B18681" s="61" t="s">
        <v>371</v>
      </c>
      <c r="C18681">
        <v>1997</v>
      </c>
      <c r="D18681" s="61" t="s">
        <v>2386</v>
      </c>
    </row>
    <row r="18682" spans="1:4" hidden="1" x14ac:dyDescent="0.25">
      <c r="A18682" s="61" t="s">
        <v>160</v>
      </c>
      <c r="B18682" s="61" t="s">
        <v>371</v>
      </c>
      <c r="C18682">
        <v>1998</v>
      </c>
      <c r="D18682" s="61" t="s">
        <v>2386</v>
      </c>
    </row>
    <row r="18683" spans="1:4" hidden="1" x14ac:dyDescent="0.25">
      <c r="A18683" s="61" t="s">
        <v>160</v>
      </c>
      <c r="B18683" s="61" t="s">
        <v>371</v>
      </c>
      <c r="C18683">
        <v>1999</v>
      </c>
      <c r="D18683" s="61" t="s">
        <v>2386</v>
      </c>
    </row>
    <row r="18684" spans="1:4" hidden="1" x14ac:dyDescent="0.25">
      <c r="A18684" s="61" t="s">
        <v>160</v>
      </c>
      <c r="B18684" s="61" t="s">
        <v>371</v>
      </c>
      <c r="C18684">
        <v>2000</v>
      </c>
      <c r="D18684" s="61" t="s">
        <v>2941</v>
      </c>
    </row>
    <row r="18685" spans="1:4" hidden="1" x14ac:dyDescent="0.25">
      <c r="A18685" s="61" t="s">
        <v>160</v>
      </c>
      <c r="B18685" s="61" t="s">
        <v>371</v>
      </c>
      <c r="C18685">
        <v>2001</v>
      </c>
      <c r="D18685" s="61" t="s">
        <v>2916</v>
      </c>
    </row>
    <row r="18686" spans="1:4" hidden="1" x14ac:dyDescent="0.25">
      <c r="A18686" s="61" t="s">
        <v>160</v>
      </c>
      <c r="B18686" s="61" t="s">
        <v>371</v>
      </c>
      <c r="C18686">
        <v>2002</v>
      </c>
      <c r="D18686" s="61" t="s">
        <v>2916</v>
      </c>
    </row>
    <row r="18687" spans="1:4" hidden="1" x14ac:dyDescent="0.25">
      <c r="A18687" s="61" t="s">
        <v>160</v>
      </c>
      <c r="B18687" s="61" t="s">
        <v>371</v>
      </c>
      <c r="C18687">
        <v>2003</v>
      </c>
      <c r="D18687" s="61" t="s">
        <v>1798</v>
      </c>
    </row>
    <row r="18688" spans="1:4" hidden="1" x14ac:dyDescent="0.25">
      <c r="A18688" s="61" t="s">
        <v>160</v>
      </c>
      <c r="B18688" s="61" t="s">
        <v>371</v>
      </c>
      <c r="C18688">
        <v>2004</v>
      </c>
      <c r="D18688" s="61" t="s">
        <v>1798</v>
      </c>
    </row>
    <row r="18689" spans="1:4" hidden="1" x14ac:dyDescent="0.25">
      <c r="A18689" s="61" t="s">
        <v>160</v>
      </c>
      <c r="B18689" s="61" t="s">
        <v>371</v>
      </c>
      <c r="C18689">
        <v>2005</v>
      </c>
      <c r="D18689" s="61" t="s">
        <v>1798</v>
      </c>
    </row>
    <row r="18690" spans="1:4" hidden="1" x14ac:dyDescent="0.25">
      <c r="A18690" s="61" t="s">
        <v>160</v>
      </c>
      <c r="B18690" s="61" t="s">
        <v>371</v>
      </c>
      <c r="C18690">
        <v>2006</v>
      </c>
      <c r="D18690" s="61" t="s">
        <v>2576</v>
      </c>
    </row>
    <row r="18691" spans="1:4" hidden="1" x14ac:dyDescent="0.25">
      <c r="A18691" s="61" t="s">
        <v>160</v>
      </c>
      <c r="B18691" s="61" t="s">
        <v>371</v>
      </c>
      <c r="C18691">
        <v>2007</v>
      </c>
      <c r="D18691" s="61" t="s">
        <v>2214</v>
      </c>
    </row>
    <row r="18692" spans="1:4" hidden="1" x14ac:dyDescent="0.25">
      <c r="A18692" s="61" t="s">
        <v>160</v>
      </c>
      <c r="B18692" s="61" t="s">
        <v>371</v>
      </c>
      <c r="C18692">
        <v>2008</v>
      </c>
      <c r="D18692" s="61" t="s">
        <v>1786</v>
      </c>
    </row>
    <row r="18693" spans="1:4" hidden="1" x14ac:dyDescent="0.25">
      <c r="A18693" s="61" t="s">
        <v>160</v>
      </c>
      <c r="B18693" s="61" t="s">
        <v>371</v>
      </c>
      <c r="C18693">
        <v>2009</v>
      </c>
      <c r="D18693" s="61" t="s">
        <v>1786</v>
      </c>
    </row>
    <row r="18694" spans="1:4" hidden="1" x14ac:dyDescent="0.25">
      <c r="A18694" s="61" t="s">
        <v>160</v>
      </c>
      <c r="B18694" s="61" t="s">
        <v>371</v>
      </c>
      <c r="C18694">
        <v>2010</v>
      </c>
      <c r="D18694" s="61" t="s">
        <v>2577</v>
      </c>
    </row>
    <row r="18695" spans="1:4" hidden="1" x14ac:dyDescent="0.25">
      <c r="A18695" s="61" t="s">
        <v>160</v>
      </c>
      <c r="B18695" s="61" t="s">
        <v>371</v>
      </c>
      <c r="C18695">
        <v>2011</v>
      </c>
      <c r="D18695" s="61" t="s">
        <v>2577</v>
      </c>
    </row>
    <row r="18696" spans="1:4" hidden="1" x14ac:dyDescent="0.25">
      <c r="A18696" s="61" t="s">
        <v>160</v>
      </c>
      <c r="B18696" s="61" t="s">
        <v>371</v>
      </c>
      <c r="C18696">
        <v>2012</v>
      </c>
      <c r="D18696" s="61" t="s">
        <v>1785</v>
      </c>
    </row>
    <row r="18697" spans="1:4" hidden="1" x14ac:dyDescent="0.25">
      <c r="A18697" s="61" t="s">
        <v>160</v>
      </c>
      <c r="B18697" s="61" t="s">
        <v>371</v>
      </c>
      <c r="C18697">
        <v>2013</v>
      </c>
      <c r="D18697" s="61" t="s">
        <v>2331</v>
      </c>
    </row>
    <row r="18698" spans="1:4" hidden="1" x14ac:dyDescent="0.25">
      <c r="A18698" s="61" t="s">
        <v>160</v>
      </c>
      <c r="B18698" s="61" t="s">
        <v>371</v>
      </c>
      <c r="C18698">
        <v>2014</v>
      </c>
      <c r="D18698" s="61" t="s">
        <v>2331</v>
      </c>
    </row>
    <row r="18699" spans="1:4" hidden="1" x14ac:dyDescent="0.25">
      <c r="A18699" s="61" t="s">
        <v>160</v>
      </c>
      <c r="B18699" s="61" t="s">
        <v>371</v>
      </c>
      <c r="C18699">
        <v>2015</v>
      </c>
      <c r="D18699" s="61" t="s">
        <v>2387</v>
      </c>
    </row>
    <row r="18700" spans="1:4" hidden="1" x14ac:dyDescent="0.25">
      <c r="A18700" s="61" t="s">
        <v>160</v>
      </c>
      <c r="B18700" s="61" t="s">
        <v>371</v>
      </c>
      <c r="C18700">
        <v>2016</v>
      </c>
      <c r="D18700" s="61" t="s">
        <v>2387</v>
      </c>
    </row>
    <row r="18701" spans="1:4" hidden="1" x14ac:dyDescent="0.25">
      <c r="A18701" s="61" t="s">
        <v>160</v>
      </c>
      <c r="B18701" s="61" t="s">
        <v>371</v>
      </c>
      <c r="C18701">
        <v>2017</v>
      </c>
      <c r="D18701" s="61" t="s">
        <v>2575</v>
      </c>
    </row>
    <row r="18702" spans="1:4" hidden="1" x14ac:dyDescent="0.25">
      <c r="A18702" s="61" t="s">
        <v>160</v>
      </c>
      <c r="B18702" s="61" t="s">
        <v>371</v>
      </c>
      <c r="C18702">
        <v>2018</v>
      </c>
      <c r="D18702" s="61" t="s">
        <v>2652</v>
      </c>
    </row>
    <row r="18703" spans="1:4" hidden="1" x14ac:dyDescent="0.25">
      <c r="A18703" s="61" t="s">
        <v>160</v>
      </c>
      <c r="B18703" s="61" t="s">
        <v>371</v>
      </c>
      <c r="C18703">
        <v>2019</v>
      </c>
      <c r="D18703" s="61" t="s">
        <v>1731</v>
      </c>
    </row>
    <row r="18704" spans="1:4" hidden="1" x14ac:dyDescent="0.25">
      <c r="A18704" s="61" t="s">
        <v>160</v>
      </c>
      <c r="B18704" s="61" t="s">
        <v>371</v>
      </c>
      <c r="C18704">
        <v>2020</v>
      </c>
      <c r="D18704" s="61" t="s">
        <v>1726</v>
      </c>
    </row>
    <row r="18705" spans="1:4" hidden="1" x14ac:dyDescent="0.25">
      <c r="A18705" s="61" t="s">
        <v>160</v>
      </c>
      <c r="B18705" s="61" t="s">
        <v>371</v>
      </c>
      <c r="C18705">
        <v>2021</v>
      </c>
      <c r="D18705" s="61" t="s">
        <v>2575</v>
      </c>
    </row>
    <row r="18706" spans="1:4" hidden="1" x14ac:dyDescent="0.25">
      <c r="A18706" s="61" t="s">
        <v>160</v>
      </c>
      <c r="B18706" s="61" t="s">
        <v>371</v>
      </c>
      <c r="C18706">
        <v>2022</v>
      </c>
      <c r="D18706" s="61" t="s">
        <v>1956</v>
      </c>
    </row>
    <row r="18707" spans="1:4" x14ac:dyDescent="0.25">
      <c r="A18707" s="61" t="s">
        <v>160</v>
      </c>
      <c r="B18707" s="61" t="s">
        <v>371</v>
      </c>
      <c r="C18707">
        <v>2023</v>
      </c>
      <c r="D18707" s="61">
        <v>0.441</v>
      </c>
    </row>
    <row r="18708" spans="1:4" hidden="1" x14ac:dyDescent="0.25">
      <c r="A18708" s="61" t="s">
        <v>2967</v>
      </c>
      <c r="B18708" s="61" t="s">
        <v>2968</v>
      </c>
      <c r="C18708">
        <v>1789</v>
      </c>
      <c r="D18708" s="61" t="s">
        <v>2108</v>
      </c>
    </row>
    <row r="18709" spans="1:4" hidden="1" x14ac:dyDescent="0.25">
      <c r="A18709" s="61" t="s">
        <v>2967</v>
      </c>
      <c r="B18709" s="61" t="s">
        <v>2968</v>
      </c>
      <c r="C18709">
        <v>1790</v>
      </c>
      <c r="D18709" s="61" t="s">
        <v>2108</v>
      </c>
    </row>
    <row r="18710" spans="1:4" hidden="1" x14ac:dyDescent="0.25">
      <c r="A18710" s="61" t="s">
        <v>2967</v>
      </c>
      <c r="B18710" s="61" t="s">
        <v>2968</v>
      </c>
      <c r="C18710">
        <v>1791</v>
      </c>
      <c r="D18710" s="61" t="s">
        <v>2108</v>
      </c>
    </row>
    <row r="18711" spans="1:4" hidden="1" x14ac:dyDescent="0.25">
      <c r="A18711" s="61" t="s">
        <v>2967</v>
      </c>
      <c r="B18711" s="61" t="s">
        <v>2968</v>
      </c>
      <c r="C18711">
        <v>1792</v>
      </c>
      <c r="D18711" s="61" t="s">
        <v>2108</v>
      </c>
    </row>
    <row r="18712" spans="1:4" hidden="1" x14ac:dyDescent="0.25">
      <c r="A18712" s="61" t="s">
        <v>2967</v>
      </c>
      <c r="B18712" s="61" t="s">
        <v>2968</v>
      </c>
      <c r="C18712">
        <v>1793</v>
      </c>
      <c r="D18712" s="61" t="s">
        <v>2108</v>
      </c>
    </row>
    <row r="18713" spans="1:4" hidden="1" x14ac:dyDescent="0.25">
      <c r="A18713" s="61" t="s">
        <v>2967</v>
      </c>
      <c r="B18713" s="61" t="s">
        <v>2968</v>
      </c>
      <c r="C18713">
        <v>1794</v>
      </c>
      <c r="D18713" s="61" t="s">
        <v>2108</v>
      </c>
    </row>
    <row r="18714" spans="1:4" hidden="1" x14ac:dyDescent="0.25">
      <c r="A18714" s="61" t="s">
        <v>2967</v>
      </c>
      <c r="B18714" s="61" t="s">
        <v>2968</v>
      </c>
      <c r="C18714">
        <v>1795</v>
      </c>
      <c r="D18714" s="61" t="s">
        <v>2108</v>
      </c>
    </row>
    <row r="18715" spans="1:4" hidden="1" x14ac:dyDescent="0.25">
      <c r="A18715" s="61" t="s">
        <v>2967</v>
      </c>
      <c r="B18715" s="61" t="s">
        <v>2968</v>
      </c>
      <c r="C18715">
        <v>1796</v>
      </c>
      <c r="D18715" s="61" t="s">
        <v>2108</v>
      </c>
    </row>
    <row r="18716" spans="1:4" hidden="1" x14ac:dyDescent="0.25">
      <c r="A18716" s="61" t="s">
        <v>2967</v>
      </c>
      <c r="B18716" s="61" t="s">
        <v>2968</v>
      </c>
      <c r="C18716">
        <v>1797</v>
      </c>
      <c r="D18716" s="61" t="s">
        <v>2939</v>
      </c>
    </row>
    <row r="18717" spans="1:4" hidden="1" x14ac:dyDescent="0.25">
      <c r="A18717" s="61" t="s">
        <v>2967</v>
      </c>
      <c r="B18717" s="61" t="s">
        <v>2968</v>
      </c>
      <c r="C18717">
        <v>1814</v>
      </c>
      <c r="D18717" s="61" t="s">
        <v>2896</v>
      </c>
    </row>
    <row r="18718" spans="1:4" hidden="1" x14ac:dyDescent="0.25">
      <c r="A18718" s="61" t="s">
        <v>2967</v>
      </c>
      <c r="B18718" s="61" t="s">
        <v>2968</v>
      </c>
      <c r="C18718">
        <v>1815</v>
      </c>
      <c r="D18718" s="61" t="s">
        <v>2896</v>
      </c>
    </row>
    <row r="18719" spans="1:4" hidden="1" x14ac:dyDescent="0.25">
      <c r="A18719" s="61" t="s">
        <v>2967</v>
      </c>
      <c r="B18719" s="61" t="s">
        <v>2968</v>
      </c>
      <c r="C18719">
        <v>1816</v>
      </c>
      <c r="D18719" s="61" t="s">
        <v>2896</v>
      </c>
    </row>
    <row r="18720" spans="1:4" hidden="1" x14ac:dyDescent="0.25">
      <c r="A18720" s="61" t="s">
        <v>2967</v>
      </c>
      <c r="B18720" s="61" t="s">
        <v>2968</v>
      </c>
      <c r="C18720">
        <v>1817</v>
      </c>
      <c r="D18720" s="61" t="s">
        <v>2896</v>
      </c>
    </row>
    <row r="18721" spans="1:4" hidden="1" x14ac:dyDescent="0.25">
      <c r="A18721" s="61" t="s">
        <v>2967</v>
      </c>
      <c r="B18721" s="61" t="s">
        <v>2968</v>
      </c>
      <c r="C18721">
        <v>1818</v>
      </c>
      <c r="D18721" s="61" t="s">
        <v>2896</v>
      </c>
    </row>
    <row r="18722" spans="1:4" hidden="1" x14ac:dyDescent="0.25">
      <c r="A18722" s="61" t="s">
        <v>2967</v>
      </c>
      <c r="B18722" s="61" t="s">
        <v>2968</v>
      </c>
      <c r="C18722">
        <v>1819</v>
      </c>
      <c r="D18722" s="61" t="s">
        <v>2896</v>
      </c>
    </row>
    <row r="18723" spans="1:4" hidden="1" x14ac:dyDescent="0.25">
      <c r="A18723" s="61" t="s">
        <v>2967</v>
      </c>
      <c r="B18723" s="61" t="s">
        <v>2968</v>
      </c>
      <c r="C18723">
        <v>1820</v>
      </c>
      <c r="D18723" s="61" t="s">
        <v>2896</v>
      </c>
    </row>
    <row r="18724" spans="1:4" hidden="1" x14ac:dyDescent="0.25">
      <c r="A18724" s="61" t="s">
        <v>2967</v>
      </c>
      <c r="B18724" s="61" t="s">
        <v>2968</v>
      </c>
      <c r="C18724">
        <v>1821</v>
      </c>
      <c r="D18724" s="61" t="s">
        <v>2896</v>
      </c>
    </row>
    <row r="18725" spans="1:4" hidden="1" x14ac:dyDescent="0.25">
      <c r="A18725" s="61" t="s">
        <v>2967</v>
      </c>
      <c r="B18725" s="61" t="s">
        <v>2968</v>
      </c>
      <c r="C18725">
        <v>1822</v>
      </c>
      <c r="D18725" s="61" t="s">
        <v>2896</v>
      </c>
    </row>
    <row r="18726" spans="1:4" hidden="1" x14ac:dyDescent="0.25">
      <c r="A18726" s="61" t="s">
        <v>2967</v>
      </c>
      <c r="B18726" s="61" t="s">
        <v>2968</v>
      </c>
      <c r="C18726">
        <v>1823</v>
      </c>
      <c r="D18726" s="61" t="s">
        <v>2896</v>
      </c>
    </row>
    <row r="18727" spans="1:4" hidden="1" x14ac:dyDescent="0.25">
      <c r="A18727" s="61" t="s">
        <v>2967</v>
      </c>
      <c r="B18727" s="61" t="s">
        <v>2968</v>
      </c>
      <c r="C18727">
        <v>1824</v>
      </c>
      <c r="D18727" s="61" t="s">
        <v>2896</v>
      </c>
    </row>
    <row r="18728" spans="1:4" hidden="1" x14ac:dyDescent="0.25">
      <c r="A18728" s="61" t="s">
        <v>2967</v>
      </c>
      <c r="B18728" s="61" t="s">
        <v>2968</v>
      </c>
      <c r="C18728">
        <v>1825</v>
      </c>
      <c r="D18728" s="61" t="s">
        <v>2896</v>
      </c>
    </row>
    <row r="18729" spans="1:4" hidden="1" x14ac:dyDescent="0.25">
      <c r="A18729" s="61" t="s">
        <v>2967</v>
      </c>
      <c r="B18729" s="61" t="s">
        <v>2968</v>
      </c>
      <c r="C18729">
        <v>1826</v>
      </c>
      <c r="D18729" s="61" t="s">
        <v>2896</v>
      </c>
    </row>
    <row r="18730" spans="1:4" hidden="1" x14ac:dyDescent="0.25">
      <c r="A18730" s="61" t="s">
        <v>2967</v>
      </c>
      <c r="B18730" s="61" t="s">
        <v>2968</v>
      </c>
      <c r="C18730">
        <v>1827</v>
      </c>
      <c r="D18730" s="61" t="s">
        <v>2896</v>
      </c>
    </row>
    <row r="18731" spans="1:4" hidden="1" x14ac:dyDescent="0.25">
      <c r="A18731" s="61" t="s">
        <v>2967</v>
      </c>
      <c r="B18731" s="61" t="s">
        <v>2968</v>
      </c>
      <c r="C18731">
        <v>1828</v>
      </c>
      <c r="D18731" s="61" t="s">
        <v>2896</v>
      </c>
    </row>
    <row r="18732" spans="1:4" hidden="1" x14ac:dyDescent="0.25">
      <c r="A18732" s="61" t="s">
        <v>2967</v>
      </c>
      <c r="B18732" s="61" t="s">
        <v>2968</v>
      </c>
      <c r="C18732">
        <v>1829</v>
      </c>
      <c r="D18732" s="61" t="s">
        <v>2896</v>
      </c>
    </row>
    <row r="18733" spans="1:4" hidden="1" x14ac:dyDescent="0.25">
      <c r="A18733" s="61" t="s">
        <v>2967</v>
      </c>
      <c r="B18733" s="61" t="s">
        <v>2968</v>
      </c>
      <c r="C18733">
        <v>1830</v>
      </c>
      <c r="D18733" s="61" t="s">
        <v>2896</v>
      </c>
    </row>
    <row r="18734" spans="1:4" hidden="1" x14ac:dyDescent="0.25">
      <c r="A18734" s="61" t="s">
        <v>2967</v>
      </c>
      <c r="B18734" s="61" t="s">
        <v>2968</v>
      </c>
      <c r="C18734">
        <v>1831</v>
      </c>
      <c r="D18734" s="61" t="s">
        <v>2896</v>
      </c>
    </row>
    <row r="18735" spans="1:4" hidden="1" x14ac:dyDescent="0.25">
      <c r="A18735" s="61" t="s">
        <v>2967</v>
      </c>
      <c r="B18735" s="61" t="s">
        <v>2968</v>
      </c>
      <c r="C18735">
        <v>1832</v>
      </c>
      <c r="D18735" s="61" t="s">
        <v>2896</v>
      </c>
    </row>
    <row r="18736" spans="1:4" hidden="1" x14ac:dyDescent="0.25">
      <c r="A18736" s="61" t="s">
        <v>2967</v>
      </c>
      <c r="B18736" s="61" t="s">
        <v>2968</v>
      </c>
      <c r="C18736">
        <v>1833</v>
      </c>
      <c r="D18736" s="61" t="s">
        <v>2896</v>
      </c>
    </row>
    <row r="18737" spans="1:4" hidden="1" x14ac:dyDescent="0.25">
      <c r="A18737" s="61" t="s">
        <v>2967</v>
      </c>
      <c r="B18737" s="61" t="s">
        <v>2968</v>
      </c>
      <c r="C18737">
        <v>1834</v>
      </c>
      <c r="D18737" s="61" t="s">
        <v>2896</v>
      </c>
    </row>
    <row r="18738" spans="1:4" hidden="1" x14ac:dyDescent="0.25">
      <c r="A18738" s="61" t="s">
        <v>2967</v>
      </c>
      <c r="B18738" s="61" t="s">
        <v>2968</v>
      </c>
      <c r="C18738">
        <v>1835</v>
      </c>
      <c r="D18738" s="61" t="s">
        <v>2896</v>
      </c>
    </row>
    <row r="18739" spans="1:4" hidden="1" x14ac:dyDescent="0.25">
      <c r="A18739" s="61" t="s">
        <v>2967</v>
      </c>
      <c r="B18739" s="61" t="s">
        <v>2968</v>
      </c>
      <c r="C18739">
        <v>1836</v>
      </c>
      <c r="D18739" s="61" t="s">
        <v>2896</v>
      </c>
    </row>
    <row r="18740" spans="1:4" hidden="1" x14ac:dyDescent="0.25">
      <c r="A18740" s="61" t="s">
        <v>2967</v>
      </c>
      <c r="B18740" s="61" t="s">
        <v>2968</v>
      </c>
      <c r="C18740">
        <v>1837</v>
      </c>
      <c r="D18740" s="61" t="s">
        <v>2896</v>
      </c>
    </row>
    <row r="18741" spans="1:4" hidden="1" x14ac:dyDescent="0.25">
      <c r="A18741" s="61" t="s">
        <v>2967</v>
      </c>
      <c r="B18741" s="61" t="s">
        <v>2968</v>
      </c>
      <c r="C18741">
        <v>1838</v>
      </c>
      <c r="D18741" s="61" t="s">
        <v>2896</v>
      </c>
    </row>
    <row r="18742" spans="1:4" hidden="1" x14ac:dyDescent="0.25">
      <c r="A18742" s="61" t="s">
        <v>2967</v>
      </c>
      <c r="B18742" s="61" t="s">
        <v>2968</v>
      </c>
      <c r="C18742">
        <v>1839</v>
      </c>
      <c r="D18742" s="61" t="s">
        <v>2896</v>
      </c>
    </row>
    <row r="18743" spans="1:4" hidden="1" x14ac:dyDescent="0.25">
      <c r="A18743" s="61" t="s">
        <v>2967</v>
      </c>
      <c r="B18743" s="61" t="s">
        <v>2968</v>
      </c>
      <c r="C18743">
        <v>1840</v>
      </c>
      <c r="D18743" s="61" t="s">
        <v>2896</v>
      </c>
    </row>
    <row r="18744" spans="1:4" hidden="1" x14ac:dyDescent="0.25">
      <c r="A18744" s="61" t="s">
        <v>2967</v>
      </c>
      <c r="B18744" s="61" t="s">
        <v>2968</v>
      </c>
      <c r="C18744">
        <v>1841</v>
      </c>
      <c r="D18744" s="61" t="s">
        <v>2896</v>
      </c>
    </row>
    <row r="18745" spans="1:4" hidden="1" x14ac:dyDescent="0.25">
      <c r="A18745" s="61" t="s">
        <v>2967</v>
      </c>
      <c r="B18745" s="61" t="s">
        <v>2968</v>
      </c>
      <c r="C18745">
        <v>1842</v>
      </c>
      <c r="D18745" s="61" t="s">
        <v>2896</v>
      </c>
    </row>
    <row r="18746" spans="1:4" hidden="1" x14ac:dyDescent="0.25">
      <c r="A18746" s="61" t="s">
        <v>2967</v>
      </c>
      <c r="B18746" s="61" t="s">
        <v>2968</v>
      </c>
      <c r="C18746">
        <v>1843</v>
      </c>
      <c r="D18746" s="61" t="s">
        <v>2896</v>
      </c>
    </row>
    <row r="18747" spans="1:4" hidden="1" x14ac:dyDescent="0.25">
      <c r="A18747" s="61" t="s">
        <v>2967</v>
      </c>
      <c r="B18747" s="61" t="s">
        <v>2968</v>
      </c>
      <c r="C18747">
        <v>1844</v>
      </c>
      <c r="D18747" s="61" t="s">
        <v>2896</v>
      </c>
    </row>
    <row r="18748" spans="1:4" hidden="1" x14ac:dyDescent="0.25">
      <c r="A18748" s="61" t="s">
        <v>2967</v>
      </c>
      <c r="B18748" s="61" t="s">
        <v>2968</v>
      </c>
      <c r="C18748">
        <v>1845</v>
      </c>
      <c r="D18748" s="61" t="s">
        <v>2896</v>
      </c>
    </row>
    <row r="18749" spans="1:4" hidden="1" x14ac:dyDescent="0.25">
      <c r="A18749" s="61" t="s">
        <v>2967</v>
      </c>
      <c r="B18749" s="61" t="s">
        <v>2968</v>
      </c>
      <c r="C18749">
        <v>1846</v>
      </c>
      <c r="D18749" s="61" t="s">
        <v>2896</v>
      </c>
    </row>
    <row r="18750" spans="1:4" hidden="1" x14ac:dyDescent="0.25">
      <c r="A18750" s="61" t="s">
        <v>2967</v>
      </c>
      <c r="B18750" s="61" t="s">
        <v>2968</v>
      </c>
      <c r="C18750">
        <v>1847</v>
      </c>
      <c r="D18750" s="61" t="s">
        <v>2896</v>
      </c>
    </row>
    <row r="18751" spans="1:4" hidden="1" x14ac:dyDescent="0.25">
      <c r="A18751" s="61" t="s">
        <v>2967</v>
      </c>
      <c r="B18751" s="61" t="s">
        <v>2968</v>
      </c>
      <c r="C18751">
        <v>1848</v>
      </c>
      <c r="D18751" s="61" t="s">
        <v>2896</v>
      </c>
    </row>
    <row r="18752" spans="1:4" hidden="1" x14ac:dyDescent="0.25">
      <c r="A18752" s="61" t="s">
        <v>2967</v>
      </c>
      <c r="B18752" s="61" t="s">
        <v>2968</v>
      </c>
      <c r="C18752">
        <v>1849</v>
      </c>
      <c r="D18752" s="61" t="s">
        <v>2896</v>
      </c>
    </row>
    <row r="18753" spans="1:4" hidden="1" x14ac:dyDescent="0.25">
      <c r="A18753" s="61" t="s">
        <v>2967</v>
      </c>
      <c r="B18753" s="61" t="s">
        <v>2968</v>
      </c>
      <c r="C18753">
        <v>1850</v>
      </c>
      <c r="D18753" s="61" t="s">
        <v>2896</v>
      </c>
    </row>
    <row r="18754" spans="1:4" hidden="1" x14ac:dyDescent="0.25">
      <c r="A18754" s="61" t="s">
        <v>2967</v>
      </c>
      <c r="B18754" s="61" t="s">
        <v>2968</v>
      </c>
      <c r="C18754">
        <v>1851</v>
      </c>
      <c r="D18754" s="61" t="s">
        <v>2896</v>
      </c>
    </row>
    <row r="18755" spans="1:4" hidden="1" x14ac:dyDescent="0.25">
      <c r="A18755" s="61" t="s">
        <v>2967</v>
      </c>
      <c r="B18755" s="61" t="s">
        <v>2968</v>
      </c>
      <c r="C18755">
        <v>1852</v>
      </c>
      <c r="D18755" s="61" t="s">
        <v>2896</v>
      </c>
    </row>
    <row r="18756" spans="1:4" hidden="1" x14ac:dyDescent="0.25">
      <c r="A18756" s="61" t="s">
        <v>2967</v>
      </c>
      <c r="B18756" s="61" t="s">
        <v>2968</v>
      </c>
      <c r="C18756">
        <v>1853</v>
      </c>
      <c r="D18756" s="61" t="s">
        <v>2896</v>
      </c>
    </row>
    <row r="18757" spans="1:4" hidden="1" x14ac:dyDescent="0.25">
      <c r="A18757" s="61" t="s">
        <v>2967</v>
      </c>
      <c r="B18757" s="61" t="s">
        <v>2968</v>
      </c>
      <c r="C18757">
        <v>1854</v>
      </c>
      <c r="D18757" s="61" t="s">
        <v>2896</v>
      </c>
    </row>
    <row r="18758" spans="1:4" hidden="1" x14ac:dyDescent="0.25">
      <c r="A18758" s="61" t="s">
        <v>2967</v>
      </c>
      <c r="B18758" s="61" t="s">
        <v>2968</v>
      </c>
      <c r="C18758">
        <v>1855</v>
      </c>
      <c r="D18758" s="61" t="s">
        <v>2896</v>
      </c>
    </row>
    <row r="18759" spans="1:4" hidden="1" x14ac:dyDescent="0.25">
      <c r="A18759" s="61" t="s">
        <v>2967</v>
      </c>
      <c r="B18759" s="61" t="s">
        <v>2968</v>
      </c>
      <c r="C18759">
        <v>1856</v>
      </c>
      <c r="D18759" s="61" t="s">
        <v>2896</v>
      </c>
    </row>
    <row r="18760" spans="1:4" hidden="1" x14ac:dyDescent="0.25">
      <c r="A18760" s="61" t="s">
        <v>2967</v>
      </c>
      <c r="B18760" s="61" t="s">
        <v>2968</v>
      </c>
      <c r="C18760">
        <v>1857</v>
      </c>
      <c r="D18760" s="61" t="s">
        <v>2896</v>
      </c>
    </row>
    <row r="18761" spans="1:4" hidden="1" x14ac:dyDescent="0.25">
      <c r="A18761" s="61" t="s">
        <v>2967</v>
      </c>
      <c r="B18761" s="61" t="s">
        <v>2968</v>
      </c>
      <c r="C18761">
        <v>1858</v>
      </c>
      <c r="D18761" s="61" t="s">
        <v>2896</v>
      </c>
    </row>
    <row r="18762" spans="1:4" hidden="1" x14ac:dyDescent="0.25">
      <c r="A18762" s="61" t="s">
        <v>2967</v>
      </c>
      <c r="B18762" s="61" t="s">
        <v>2968</v>
      </c>
      <c r="C18762">
        <v>1859</v>
      </c>
      <c r="D18762" s="61" t="s">
        <v>2080</v>
      </c>
    </row>
    <row r="18763" spans="1:4" hidden="1" x14ac:dyDescent="0.25">
      <c r="A18763" s="61" t="s">
        <v>161</v>
      </c>
      <c r="B18763" s="61" t="s">
        <v>366</v>
      </c>
      <c r="C18763">
        <v>1789</v>
      </c>
      <c r="D18763" s="61" t="s">
        <v>2101</v>
      </c>
    </row>
    <row r="18764" spans="1:4" hidden="1" x14ac:dyDescent="0.25">
      <c r="A18764" s="61" t="s">
        <v>161</v>
      </c>
      <c r="B18764" s="61" t="s">
        <v>366</v>
      </c>
      <c r="C18764">
        <v>1790</v>
      </c>
      <c r="D18764" s="61" t="s">
        <v>2101</v>
      </c>
    </row>
    <row r="18765" spans="1:4" hidden="1" x14ac:dyDescent="0.25">
      <c r="A18765" s="61" t="s">
        <v>161</v>
      </c>
      <c r="B18765" s="61" t="s">
        <v>366</v>
      </c>
      <c r="C18765">
        <v>1791</v>
      </c>
      <c r="D18765" s="61" t="s">
        <v>2101</v>
      </c>
    </row>
    <row r="18766" spans="1:4" hidden="1" x14ac:dyDescent="0.25">
      <c r="A18766" s="61" t="s">
        <v>161</v>
      </c>
      <c r="B18766" s="61" t="s">
        <v>366</v>
      </c>
      <c r="C18766">
        <v>1792</v>
      </c>
      <c r="D18766" s="61" t="s">
        <v>2101</v>
      </c>
    </row>
    <row r="18767" spans="1:4" hidden="1" x14ac:dyDescent="0.25">
      <c r="A18767" s="61" t="s">
        <v>161</v>
      </c>
      <c r="B18767" s="61" t="s">
        <v>366</v>
      </c>
      <c r="C18767">
        <v>1793</v>
      </c>
      <c r="D18767" s="61" t="s">
        <v>2101</v>
      </c>
    </row>
    <row r="18768" spans="1:4" hidden="1" x14ac:dyDescent="0.25">
      <c r="A18768" s="61" t="s">
        <v>161</v>
      </c>
      <c r="B18768" s="61" t="s">
        <v>366</v>
      </c>
      <c r="C18768">
        <v>1794</v>
      </c>
      <c r="D18768" s="61" t="s">
        <v>2101</v>
      </c>
    </row>
    <row r="18769" spans="1:4" hidden="1" x14ac:dyDescent="0.25">
      <c r="A18769" s="61" t="s">
        <v>161</v>
      </c>
      <c r="B18769" s="61" t="s">
        <v>366</v>
      </c>
      <c r="C18769">
        <v>1795</v>
      </c>
      <c r="D18769" s="61" t="s">
        <v>2101</v>
      </c>
    </row>
    <row r="18770" spans="1:4" hidden="1" x14ac:dyDescent="0.25">
      <c r="A18770" s="61" t="s">
        <v>161</v>
      </c>
      <c r="B18770" s="61" t="s">
        <v>366</v>
      </c>
      <c r="C18770">
        <v>1796</v>
      </c>
      <c r="D18770" s="61" t="s">
        <v>2101</v>
      </c>
    </row>
    <row r="18771" spans="1:4" hidden="1" x14ac:dyDescent="0.25">
      <c r="A18771" s="61" t="s">
        <v>161</v>
      </c>
      <c r="B18771" s="61" t="s">
        <v>366</v>
      </c>
      <c r="C18771">
        <v>1797</v>
      </c>
      <c r="D18771" s="61" t="s">
        <v>2101</v>
      </c>
    </row>
    <row r="18772" spans="1:4" hidden="1" x14ac:dyDescent="0.25">
      <c r="A18772" s="61" t="s">
        <v>161</v>
      </c>
      <c r="B18772" s="61" t="s">
        <v>366</v>
      </c>
      <c r="C18772">
        <v>1798</v>
      </c>
      <c r="D18772" s="61" t="s">
        <v>2101</v>
      </c>
    </row>
    <row r="18773" spans="1:4" hidden="1" x14ac:dyDescent="0.25">
      <c r="A18773" s="61" t="s">
        <v>161</v>
      </c>
      <c r="B18773" s="61" t="s">
        <v>366</v>
      </c>
      <c r="C18773">
        <v>1799</v>
      </c>
      <c r="D18773" s="61" t="s">
        <v>2101</v>
      </c>
    </row>
    <row r="18774" spans="1:4" hidden="1" x14ac:dyDescent="0.25">
      <c r="A18774" s="61" t="s">
        <v>161</v>
      </c>
      <c r="B18774" s="61" t="s">
        <v>366</v>
      </c>
      <c r="C18774">
        <v>1800</v>
      </c>
      <c r="D18774" s="61" t="s">
        <v>2101</v>
      </c>
    </row>
    <row r="18775" spans="1:4" hidden="1" x14ac:dyDescent="0.25">
      <c r="A18775" s="61" t="s">
        <v>161</v>
      </c>
      <c r="B18775" s="61" t="s">
        <v>366</v>
      </c>
      <c r="C18775">
        <v>1801</v>
      </c>
      <c r="D18775" s="61" t="s">
        <v>2101</v>
      </c>
    </row>
    <row r="18776" spans="1:4" hidden="1" x14ac:dyDescent="0.25">
      <c r="A18776" s="61" t="s">
        <v>161</v>
      </c>
      <c r="B18776" s="61" t="s">
        <v>366</v>
      </c>
      <c r="C18776">
        <v>1802</v>
      </c>
      <c r="D18776" s="61" t="s">
        <v>2101</v>
      </c>
    </row>
    <row r="18777" spans="1:4" hidden="1" x14ac:dyDescent="0.25">
      <c r="A18777" s="61" t="s">
        <v>161</v>
      </c>
      <c r="B18777" s="61" t="s">
        <v>366</v>
      </c>
      <c r="C18777">
        <v>1803</v>
      </c>
      <c r="D18777" s="61" t="s">
        <v>2101</v>
      </c>
    </row>
    <row r="18778" spans="1:4" hidden="1" x14ac:dyDescent="0.25">
      <c r="A18778" s="61" t="s">
        <v>161</v>
      </c>
      <c r="B18778" s="61" t="s">
        <v>366</v>
      </c>
      <c r="C18778">
        <v>1804</v>
      </c>
      <c r="D18778" s="61" t="s">
        <v>2101</v>
      </c>
    </row>
    <row r="18779" spans="1:4" hidden="1" x14ac:dyDescent="0.25">
      <c r="A18779" s="61" t="s">
        <v>161</v>
      </c>
      <c r="B18779" s="61" t="s">
        <v>366</v>
      </c>
      <c r="C18779">
        <v>1805</v>
      </c>
      <c r="D18779" s="61" t="s">
        <v>2101</v>
      </c>
    </row>
    <row r="18780" spans="1:4" hidden="1" x14ac:dyDescent="0.25">
      <c r="A18780" s="61" t="s">
        <v>161</v>
      </c>
      <c r="B18780" s="61" t="s">
        <v>366</v>
      </c>
      <c r="C18780">
        <v>1806</v>
      </c>
      <c r="D18780" s="61" t="s">
        <v>2101</v>
      </c>
    </row>
    <row r="18781" spans="1:4" hidden="1" x14ac:dyDescent="0.25">
      <c r="A18781" s="61" t="s">
        <v>161</v>
      </c>
      <c r="B18781" s="61" t="s">
        <v>366</v>
      </c>
      <c r="C18781">
        <v>1807</v>
      </c>
      <c r="D18781" s="61" t="s">
        <v>2101</v>
      </c>
    </row>
    <row r="18782" spans="1:4" hidden="1" x14ac:dyDescent="0.25">
      <c r="A18782" s="61" t="s">
        <v>161</v>
      </c>
      <c r="B18782" s="61" t="s">
        <v>366</v>
      </c>
      <c r="C18782">
        <v>1808</v>
      </c>
      <c r="D18782" s="61" t="s">
        <v>2101</v>
      </c>
    </row>
    <row r="18783" spans="1:4" hidden="1" x14ac:dyDescent="0.25">
      <c r="A18783" s="61" t="s">
        <v>161</v>
      </c>
      <c r="B18783" s="61" t="s">
        <v>366</v>
      </c>
      <c r="C18783">
        <v>1809</v>
      </c>
      <c r="D18783" s="61" t="s">
        <v>2101</v>
      </c>
    </row>
    <row r="18784" spans="1:4" hidden="1" x14ac:dyDescent="0.25">
      <c r="A18784" s="61" t="s">
        <v>161</v>
      </c>
      <c r="B18784" s="61" t="s">
        <v>366</v>
      </c>
      <c r="C18784">
        <v>1810</v>
      </c>
      <c r="D18784" s="61" t="s">
        <v>2101</v>
      </c>
    </row>
    <row r="18785" spans="1:4" hidden="1" x14ac:dyDescent="0.25">
      <c r="A18785" s="61" t="s">
        <v>161</v>
      </c>
      <c r="B18785" s="61" t="s">
        <v>366</v>
      </c>
      <c r="C18785">
        <v>1811</v>
      </c>
      <c r="D18785" s="61" t="s">
        <v>2101</v>
      </c>
    </row>
    <row r="18786" spans="1:4" hidden="1" x14ac:dyDescent="0.25">
      <c r="A18786" s="61" t="s">
        <v>161</v>
      </c>
      <c r="B18786" s="61" t="s">
        <v>366</v>
      </c>
      <c r="C18786">
        <v>1812</v>
      </c>
      <c r="D18786" s="61" t="s">
        <v>2101</v>
      </c>
    </row>
    <row r="18787" spans="1:4" hidden="1" x14ac:dyDescent="0.25">
      <c r="A18787" s="61" t="s">
        <v>161</v>
      </c>
      <c r="B18787" s="61" t="s">
        <v>366</v>
      </c>
      <c r="C18787">
        <v>1813</v>
      </c>
      <c r="D18787" s="61" t="s">
        <v>2101</v>
      </c>
    </row>
    <row r="18788" spans="1:4" hidden="1" x14ac:dyDescent="0.25">
      <c r="A18788" s="61" t="s">
        <v>161</v>
      </c>
      <c r="B18788" s="61" t="s">
        <v>366</v>
      </c>
      <c r="C18788">
        <v>1814</v>
      </c>
      <c r="D18788" s="61" t="s">
        <v>2101</v>
      </c>
    </row>
    <row r="18789" spans="1:4" hidden="1" x14ac:dyDescent="0.25">
      <c r="A18789" s="61" t="s">
        <v>161</v>
      </c>
      <c r="B18789" s="61" t="s">
        <v>366</v>
      </c>
      <c r="C18789">
        <v>1815</v>
      </c>
      <c r="D18789" s="61" t="s">
        <v>2101</v>
      </c>
    </row>
    <row r="18790" spans="1:4" hidden="1" x14ac:dyDescent="0.25">
      <c r="A18790" s="61" t="s">
        <v>161</v>
      </c>
      <c r="B18790" s="61" t="s">
        <v>366</v>
      </c>
      <c r="C18790">
        <v>1816</v>
      </c>
      <c r="D18790" s="61" t="s">
        <v>2101</v>
      </c>
    </row>
    <row r="18791" spans="1:4" hidden="1" x14ac:dyDescent="0.25">
      <c r="A18791" s="61" t="s">
        <v>161</v>
      </c>
      <c r="B18791" s="61" t="s">
        <v>366</v>
      </c>
      <c r="C18791">
        <v>1817</v>
      </c>
      <c r="D18791" s="61" t="s">
        <v>2101</v>
      </c>
    </row>
    <row r="18792" spans="1:4" hidden="1" x14ac:dyDescent="0.25">
      <c r="A18792" s="61" t="s">
        <v>161</v>
      </c>
      <c r="B18792" s="61" t="s">
        <v>366</v>
      </c>
      <c r="C18792">
        <v>1818</v>
      </c>
      <c r="D18792" s="61" t="s">
        <v>2101</v>
      </c>
    </row>
    <row r="18793" spans="1:4" hidden="1" x14ac:dyDescent="0.25">
      <c r="A18793" s="61" t="s">
        <v>161</v>
      </c>
      <c r="B18793" s="61" t="s">
        <v>366</v>
      </c>
      <c r="C18793">
        <v>1819</v>
      </c>
      <c r="D18793" s="61" t="s">
        <v>2101</v>
      </c>
    </row>
    <row r="18794" spans="1:4" hidden="1" x14ac:dyDescent="0.25">
      <c r="A18794" s="61" t="s">
        <v>161</v>
      </c>
      <c r="B18794" s="61" t="s">
        <v>366</v>
      </c>
      <c r="C18794">
        <v>1820</v>
      </c>
      <c r="D18794" s="61" t="s">
        <v>2101</v>
      </c>
    </row>
    <row r="18795" spans="1:4" hidden="1" x14ac:dyDescent="0.25">
      <c r="A18795" s="61" t="s">
        <v>161</v>
      </c>
      <c r="B18795" s="61" t="s">
        <v>366</v>
      </c>
      <c r="C18795">
        <v>1821</v>
      </c>
      <c r="D18795" s="61" t="s">
        <v>2101</v>
      </c>
    </row>
    <row r="18796" spans="1:4" hidden="1" x14ac:dyDescent="0.25">
      <c r="A18796" s="61" t="s">
        <v>161</v>
      </c>
      <c r="B18796" s="61" t="s">
        <v>366</v>
      </c>
      <c r="C18796">
        <v>1822</v>
      </c>
      <c r="D18796" s="61" t="s">
        <v>2101</v>
      </c>
    </row>
    <row r="18797" spans="1:4" hidden="1" x14ac:dyDescent="0.25">
      <c r="A18797" s="61" t="s">
        <v>161</v>
      </c>
      <c r="B18797" s="61" t="s">
        <v>366</v>
      </c>
      <c r="C18797">
        <v>1823</v>
      </c>
      <c r="D18797" s="61" t="s">
        <v>2101</v>
      </c>
    </row>
    <row r="18798" spans="1:4" hidden="1" x14ac:dyDescent="0.25">
      <c r="A18798" s="61" t="s">
        <v>161</v>
      </c>
      <c r="B18798" s="61" t="s">
        <v>366</v>
      </c>
      <c r="C18798">
        <v>1824</v>
      </c>
      <c r="D18798" s="61" t="s">
        <v>2101</v>
      </c>
    </row>
    <row r="18799" spans="1:4" hidden="1" x14ac:dyDescent="0.25">
      <c r="A18799" s="61" t="s">
        <v>161</v>
      </c>
      <c r="B18799" s="61" t="s">
        <v>366</v>
      </c>
      <c r="C18799">
        <v>1825</v>
      </c>
      <c r="D18799" s="61" t="s">
        <v>2102</v>
      </c>
    </row>
    <row r="18800" spans="1:4" hidden="1" x14ac:dyDescent="0.25">
      <c r="A18800" s="61" t="s">
        <v>161</v>
      </c>
      <c r="B18800" s="61" t="s">
        <v>366</v>
      </c>
      <c r="C18800">
        <v>1826</v>
      </c>
      <c r="D18800" s="61" t="s">
        <v>2102</v>
      </c>
    </row>
    <row r="18801" spans="1:4" hidden="1" x14ac:dyDescent="0.25">
      <c r="A18801" s="61" t="s">
        <v>161</v>
      </c>
      <c r="B18801" s="61" t="s">
        <v>366</v>
      </c>
      <c r="C18801">
        <v>1827</v>
      </c>
      <c r="D18801" s="61" t="s">
        <v>2102</v>
      </c>
    </row>
    <row r="18802" spans="1:4" hidden="1" x14ac:dyDescent="0.25">
      <c r="A18802" s="61" t="s">
        <v>161</v>
      </c>
      <c r="B18802" s="61" t="s">
        <v>366</v>
      </c>
      <c r="C18802">
        <v>1828</v>
      </c>
      <c r="D18802" s="61" t="s">
        <v>2102</v>
      </c>
    </row>
    <row r="18803" spans="1:4" hidden="1" x14ac:dyDescent="0.25">
      <c r="A18803" s="61" t="s">
        <v>161</v>
      </c>
      <c r="B18803" s="61" t="s">
        <v>366</v>
      </c>
      <c r="C18803">
        <v>1829</v>
      </c>
      <c r="D18803" s="61" t="s">
        <v>2102</v>
      </c>
    </row>
    <row r="18804" spans="1:4" hidden="1" x14ac:dyDescent="0.25">
      <c r="A18804" s="61" t="s">
        <v>161</v>
      </c>
      <c r="B18804" s="61" t="s">
        <v>366</v>
      </c>
      <c r="C18804">
        <v>1830</v>
      </c>
      <c r="D18804" s="61" t="s">
        <v>2102</v>
      </c>
    </row>
    <row r="18805" spans="1:4" hidden="1" x14ac:dyDescent="0.25">
      <c r="A18805" s="61" t="s">
        <v>161</v>
      </c>
      <c r="B18805" s="61" t="s">
        <v>366</v>
      </c>
      <c r="C18805">
        <v>1831</v>
      </c>
      <c r="D18805" s="61" t="s">
        <v>2102</v>
      </c>
    </row>
    <row r="18806" spans="1:4" hidden="1" x14ac:dyDescent="0.25">
      <c r="A18806" s="61" t="s">
        <v>161</v>
      </c>
      <c r="B18806" s="61" t="s">
        <v>366</v>
      </c>
      <c r="C18806">
        <v>1832</v>
      </c>
      <c r="D18806" s="61" t="s">
        <v>2102</v>
      </c>
    </row>
    <row r="18807" spans="1:4" hidden="1" x14ac:dyDescent="0.25">
      <c r="A18807" s="61" t="s">
        <v>161</v>
      </c>
      <c r="B18807" s="61" t="s">
        <v>366</v>
      </c>
      <c r="C18807">
        <v>1833</v>
      </c>
      <c r="D18807" s="61" t="s">
        <v>2103</v>
      </c>
    </row>
    <row r="18808" spans="1:4" hidden="1" x14ac:dyDescent="0.25">
      <c r="A18808" s="61" t="s">
        <v>161</v>
      </c>
      <c r="B18808" s="61" t="s">
        <v>366</v>
      </c>
      <c r="C18808">
        <v>1834</v>
      </c>
      <c r="D18808" s="61" t="s">
        <v>2103</v>
      </c>
    </row>
    <row r="18809" spans="1:4" hidden="1" x14ac:dyDescent="0.25">
      <c r="A18809" s="61" t="s">
        <v>161</v>
      </c>
      <c r="B18809" s="61" t="s">
        <v>366</v>
      </c>
      <c r="C18809">
        <v>1835</v>
      </c>
      <c r="D18809" s="61" t="s">
        <v>2103</v>
      </c>
    </row>
    <row r="18810" spans="1:4" hidden="1" x14ac:dyDescent="0.25">
      <c r="A18810" s="61" t="s">
        <v>161</v>
      </c>
      <c r="B18810" s="61" t="s">
        <v>366</v>
      </c>
      <c r="C18810">
        <v>1836</v>
      </c>
      <c r="D18810" s="61" t="s">
        <v>2103</v>
      </c>
    </row>
    <row r="18811" spans="1:4" hidden="1" x14ac:dyDescent="0.25">
      <c r="A18811" s="61" t="s">
        <v>161</v>
      </c>
      <c r="B18811" s="61" t="s">
        <v>366</v>
      </c>
      <c r="C18811">
        <v>1837</v>
      </c>
      <c r="D18811" s="61" t="s">
        <v>2103</v>
      </c>
    </row>
    <row r="18812" spans="1:4" hidden="1" x14ac:dyDescent="0.25">
      <c r="A18812" s="61" t="s">
        <v>161</v>
      </c>
      <c r="B18812" s="61" t="s">
        <v>366</v>
      </c>
      <c r="C18812">
        <v>1838</v>
      </c>
      <c r="D18812" s="61" t="s">
        <v>2103</v>
      </c>
    </row>
    <row r="18813" spans="1:4" hidden="1" x14ac:dyDescent="0.25">
      <c r="A18813" s="61" t="s">
        <v>161</v>
      </c>
      <c r="B18813" s="61" t="s">
        <v>366</v>
      </c>
      <c r="C18813">
        <v>1839</v>
      </c>
      <c r="D18813" s="61" t="s">
        <v>2103</v>
      </c>
    </row>
    <row r="18814" spans="1:4" hidden="1" x14ac:dyDescent="0.25">
      <c r="A18814" s="61" t="s">
        <v>161</v>
      </c>
      <c r="B18814" s="61" t="s">
        <v>366</v>
      </c>
      <c r="C18814">
        <v>1840</v>
      </c>
      <c r="D18814" s="61" t="s">
        <v>2103</v>
      </c>
    </row>
    <row r="18815" spans="1:4" hidden="1" x14ac:dyDescent="0.25">
      <c r="A18815" s="61" t="s">
        <v>161</v>
      </c>
      <c r="B18815" s="61" t="s">
        <v>366</v>
      </c>
      <c r="C18815">
        <v>1841</v>
      </c>
      <c r="D18815" s="61" t="s">
        <v>2103</v>
      </c>
    </row>
    <row r="18816" spans="1:4" hidden="1" x14ac:dyDescent="0.25">
      <c r="A18816" s="61" t="s">
        <v>161</v>
      </c>
      <c r="B18816" s="61" t="s">
        <v>366</v>
      </c>
      <c r="C18816">
        <v>1842</v>
      </c>
      <c r="D18816" s="61" t="s">
        <v>2104</v>
      </c>
    </row>
    <row r="18817" spans="1:4" hidden="1" x14ac:dyDescent="0.25">
      <c r="A18817" s="61" t="s">
        <v>161</v>
      </c>
      <c r="B18817" s="61" t="s">
        <v>366</v>
      </c>
      <c r="C18817">
        <v>1843</v>
      </c>
      <c r="D18817" s="61" t="s">
        <v>2104</v>
      </c>
    </row>
    <row r="18818" spans="1:4" hidden="1" x14ac:dyDescent="0.25">
      <c r="A18818" s="61" t="s">
        <v>161</v>
      </c>
      <c r="B18818" s="61" t="s">
        <v>366</v>
      </c>
      <c r="C18818">
        <v>1844</v>
      </c>
      <c r="D18818" s="61" t="s">
        <v>2104</v>
      </c>
    </row>
    <row r="18819" spans="1:4" hidden="1" x14ac:dyDescent="0.25">
      <c r="A18819" s="61" t="s">
        <v>161</v>
      </c>
      <c r="B18819" s="61" t="s">
        <v>366</v>
      </c>
      <c r="C18819">
        <v>1845</v>
      </c>
      <c r="D18819" s="61" t="s">
        <v>2104</v>
      </c>
    </row>
    <row r="18820" spans="1:4" hidden="1" x14ac:dyDescent="0.25">
      <c r="A18820" s="61" t="s">
        <v>161</v>
      </c>
      <c r="B18820" s="61" t="s">
        <v>366</v>
      </c>
      <c r="C18820">
        <v>1846</v>
      </c>
      <c r="D18820" s="61" t="s">
        <v>2104</v>
      </c>
    </row>
    <row r="18821" spans="1:4" hidden="1" x14ac:dyDescent="0.25">
      <c r="A18821" s="61" t="s">
        <v>161</v>
      </c>
      <c r="B18821" s="61" t="s">
        <v>366</v>
      </c>
      <c r="C18821">
        <v>1847</v>
      </c>
      <c r="D18821" s="61" t="s">
        <v>2104</v>
      </c>
    </row>
    <row r="18822" spans="1:4" hidden="1" x14ac:dyDescent="0.25">
      <c r="A18822" s="61" t="s">
        <v>161</v>
      </c>
      <c r="B18822" s="61" t="s">
        <v>366</v>
      </c>
      <c r="C18822">
        <v>1848</v>
      </c>
      <c r="D18822" s="61" t="s">
        <v>2104</v>
      </c>
    </row>
    <row r="18823" spans="1:4" hidden="1" x14ac:dyDescent="0.25">
      <c r="A18823" s="61" t="s">
        <v>161</v>
      </c>
      <c r="B18823" s="61" t="s">
        <v>366</v>
      </c>
      <c r="C18823">
        <v>1849</v>
      </c>
      <c r="D18823" s="61" t="s">
        <v>2104</v>
      </c>
    </row>
    <row r="18824" spans="1:4" hidden="1" x14ac:dyDescent="0.25">
      <c r="A18824" s="61" t="s">
        <v>161</v>
      </c>
      <c r="B18824" s="61" t="s">
        <v>366</v>
      </c>
      <c r="C18824">
        <v>1850</v>
      </c>
      <c r="D18824" s="61" t="s">
        <v>2104</v>
      </c>
    </row>
    <row r="18825" spans="1:4" hidden="1" x14ac:dyDescent="0.25">
      <c r="A18825" s="61" t="s">
        <v>161</v>
      </c>
      <c r="B18825" s="61" t="s">
        <v>366</v>
      </c>
      <c r="C18825">
        <v>1851</v>
      </c>
      <c r="D18825" s="61" t="s">
        <v>2104</v>
      </c>
    </row>
    <row r="18826" spans="1:4" hidden="1" x14ac:dyDescent="0.25">
      <c r="A18826" s="61" t="s">
        <v>161</v>
      </c>
      <c r="B18826" s="61" t="s">
        <v>366</v>
      </c>
      <c r="C18826">
        <v>1852</v>
      </c>
      <c r="D18826" s="61" t="s">
        <v>2104</v>
      </c>
    </row>
    <row r="18827" spans="1:4" hidden="1" x14ac:dyDescent="0.25">
      <c r="A18827" s="61" t="s">
        <v>161</v>
      </c>
      <c r="B18827" s="61" t="s">
        <v>366</v>
      </c>
      <c r="C18827">
        <v>1853</v>
      </c>
      <c r="D18827" s="61" t="s">
        <v>2104</v>
      </c>
    </row>
    <row r="18828" spans="1:4" hidden="1" x14ac:dyDescent="0.25">
      <c r="A18828" s="61" t="s">
        <v>161</v>
      </c>
      <c r="B18828" s="61" t="s">
        <v>366</v>
      </c>
      <c r="C18828">
        <v>1854</v>
      </c>
      <c r="D18828" s="61" t="s">
        <v>2104</v>
      </c>
    </row>
    <row r="18829" spans="1:4" hidden="1" x14ac:dyDescent="0.25">
      <c r="A18829" s="61" t="s">
        <v>161</v>
      </c>
      <c r="B18829" s="61" t="s">
        <v>366</v>
      </c>
      <c r="C18829">
        <v>1855</v>
      </c>
      <c r="D18829" s="61" t="s">
        <v>1850</v>
      </c>
    </row>
    <row r="18830" spans="1:4" hidden="1" x14ac:dyDescent="0.25">
      <c r="A18830" s="61" t="s">
        <v>161</v>
      </c>
      <c r="B18830" s="61" t="s">
        <v>366</v>
      </c>
      <c r="C18830">
        <v>1856</v>
      </c>
      <c r="D18830" s="61" t="s">
        <v>1850</v>
      </c>
    </row>
    <row r="18831" spans="1:4" hidden="1" x14ac:dyDescent="0.25">
      <c r="A18831" s="61" t="s">
        <v>161</v>
      </c>
      <c r="B18831" s="61" t="s">
        <v>366</v>
      </c>
      <c r="C18831">
        <v>1857</v>
      </c>
      <c r="D18831" s="61" t="s">
        <v>1850</v>
      </c>
    </row>
    <row r="18832" spans="1:4" hidden="1" x14ac:dyDescent="0.25">
      <c r="A18832" s="61" t="s">
        <v>161</v>
      </c>
      <c r="B18832" s="61" t="s">
        <v>366</v>
      </c>
      <c r="C18832">
        <v>1858</v>
      </c>
      <c r="D18832" s="61" t="s">
        <v>1850</v>
      </c>
    </row>
    <row r="18833" spans="1:4" hidden="1" x14ac:dyDescent="0.25">
      <c r="A18833" s="61" t="s">
        <v>161</v>
      </c>
      <c r="B18833" s="61" t="s">
        <v>366</v>
      </c>
      <c r="C18833">
        <v>1859</v>
      </c>
      <c r="D18833" s="61" t="s">
        <v>1850</v>
      </c>
    </row>
    <row r="18834" spans="1:4" hidden="1" x14ac:dyDescent="0.25">
      <c r="A18834" s="61" t="s">
        <v>161</v>
      </c>
      <c r="B18834" s="61" t="s">
        <v>366</v>
      </c>
      <c r="C18834">
        <v>1860</v>
      </c>
      <c r="D18834" s="61" t="s">
        <v>1850</v>
      </c>
    </row>
    <row r="18835" spans="1:4" hidden="1" x14ac:dyDescent="0.25">
      <c r="A18835" s="61" t="s">
        <v>161</v>
      </c>
      <c r="B18835" s="61" t="s">
        <v>366</v>
      </c>
      <c r="C18835">
        <v>1861</v>
      </c>
      <c r="D18835" s="61" t="s">
        <v>2105</v>
      </c>
    </row>
    <row r="18836" spans="1:4" hidden="1" x14ac:dyDescent="0.25">
      <c r="A18836" s="61" t="s">
        <v>161</v>
      </c>
      <c r="B18836" s="61" t="s">
        <v>366</v>
      </c>
      <c r="C18836">
        <v>1862</v>
      </c>
      <c r="D18836" s="61" t="s">
        <v>2105</v>
      </c>
    </row>
    <row r="18837" spans="1:4" hidden="1" x14ac:dyDescent="0.25">
      <c r="A18837" s="61" t="s">
        <v>161</v>
      </c>
      <c r="B18837" s="61" t="s">
        <v>366</v>
      </c>
      <c r="C18837">
        <v>1863</v>
      </c>
      <c r="D18837" s="61" t="s">
        <v>2105</v>
      </c>
    </row>
    <row r="18838" spans="1:4" hidden="1" x14ac:dyDescent="0.25">
      <c r="A18838" s="61" t="s">
        <v>161</v>
      </c>
      <c r="B18838" s="61" t="s">
        <v>366</v>
      </c>
      <c r="C18838">
        <v>1864</v>
      </c>
      <c r="D18838" s="61" t="s">
        <v>1754</v>
      </c>
    </row>
    <row r="18839" spans="1:4" hidden="1" x14ac:dyDescent="0.25">
      <c r="A18839" s="61" t="s">
        <v>161</v>
      </c>
      <c r="B18839" s="61" t="s">
        <v>366</v>
      </c>
      <c r="C18839">
        <v>1865</v>
      </c>
      <c r="D18839" s="61" t="s">
        <v>2106</v>
      </c>
    </row>
    <row r="18840" spans="1:4" hidden="1" x14ac:dyDescent="0.25">
      <c r="A18840" s="61" t="s">
        <v>161</v>
      </c>
      <c r="B18840" s="61" t="s">
        <v>366</v>
      </c>
      <c r="C18840">
        <v>1866</v>
      </c>
      <c r="D18840" s="61" t="s">
        <v>1836</v>
      </c>
    </row>
    <row r="18841" spans="1:4" hidden="1" x14ac:dyDescent="0.25">
      <c r="A18841" s="61" t="s">
        <v>161</v>
      </c>
      <c r="B18841" s="61" t="s">
        <v>366</v>
      </c>
      <c r="C18841">
        <v>1867</v>
      </c>
      <c r="D18841" s="61" t="s">
        <v>1836</v>
      </c>
    </row>
    <row r="18842" spans="1:4" hidden="1" x14ac:dyDescent="0.25">
      <c r="A18842" s="61" t="s">
        <v>161</v>
      </c>
      <c r="B18842" s="61" t="s">
        <v>366</v>
      </c>
      <c r="C18842">
        <v>1868</v>
      </c>
      <c r="D18842" s="61" t="s">
        <v>1728</v>
      </c>
    </row>
    <row r="18843" spans="1:4" hidden="1" x14ac:dyDescent="0.25">
      <c r="A18843" s="61" t="s">
        <v>161</v>
      </c>
      <c r="B18843" s="61" t="s">
        <v>366</v>
      </c>
      <c r="C18843">
        <v>1869</v>
      </c>
      <c r="D18843" s="61" t="s">
        <v>1728</v>
      </c>
    </row>
    <row r="18844" spans="1:4" hidden="1" x14ac:dyDescent="0.25">
      <c r="A18844" s="61" t="s">
        <v>161</v>
      </c>
      <c r="B18844" s="61" t="s">
        <v>366</v>
      </c>
      <c r="C18844">
        <v>1870</v>
      </c>
      <c r="D18844" s="61" t="s">
        <v>2107</v>
      </c>
    </row>
    <row r="18845" spans="1:4" hidden="1" x14ac:dyDescent="0.25">
      <c r="A18845" s="61" t="s">
        <v>161</v>
      </c>
      <c r="B18845" s="61" t="s">
        <v>366</v>
      </c>
      <c r="C18845">
        <v>1871</v>
      </c>
      <c r="D18845" s="61" t="s">
        <v>2107</v>
      </c>
    </row>
    <row r="18846" spans="1:4" hidden="1" x14ac:dyDescent="0.25">
      <c r="A18846" s="61" t="s">
        <v>161</v>
      </c>
      <c r="B18846" s="61" t="s">
        <v>366</v>
      </c>
      <c r="C18846">
        <v>1872</v>
      </c>
      <c r="D18846" s="61" t="s">
        <v>2107</v>
      </c>
    </row>
    <row r="18847" spans="1:4" hidden="1" x14ac:dyDescent="0.25">
      <c r="A18847" s="61" t="s">
        <v>161</v>
      </c>
      <c r="B18847" s="61" t="s">
        <v>366</v>
      </c>
      <c r="C18847">
        <v>1873</v>
      </c>
      <c r="D18847" s="61" t="s">
        <v>2107</v>
      </c>
    </row>
    <row r="18848" spans="1:4" hidden="1" x14ac:dyDescent="0.25">
      <c r="A18848" s="61" t="s">
        <v>161</v>
      </c>
      <c r="B18848" s="61" t="s">
        <v>366</v>
      </c>
      <c r="C18848">
        <v>1874</v>
      </c>
      <c r="D18848" s="61" t="s">
        <v>2108</v>
      </c>
    </row>
    <row r="18849" spans="1:4" hidden="1" x14ac:dyDescent="0.25">
      <c r="A18849" s="61" t="s">
        <v>161</v>
      </c>
      <c r="B18849" s="61" t="s">
        <v>366</v>
      </c>
      <c r="C18849">
        <v>1875</v>
      </c>
      <c r="D18849" s="61" t="s">
        <v>2108</v>
      </c>
    </row>
    <row r="18850" spans="1:4" hidden="1" x14ac:dyDescent="0.25">
      <c r="A18850" s="61" t="s">
        <v>161</v>
      </c>
      <c r="B18850" s="61" t="s">
        <v>366</v>
      </c>
      <c r="C18850">
        <v>1876</v>
      </c>
      <c r="D18850" s="61" t="s">
        <v>2108</v>
      </c>
    </row>
    <row r="18851" spans="1:4" hidden="1" x14ac:dyDescent="0.25">
      <c r="A18851" s="61" t="s">
        <v>161</v>
      </c>
      <c r="B18851" s="61" t="s">
        <v>366</v>
      </c>
      <c r="C18851">
        <v>1877</v>
      </c>
      <c r="D18851" s="61" t="s">
        <v>2108</v>
      </c>
    </row>
    <row r="18852" spans="1:4" hidden="1" x14ac:dyDescent="0.25">
      <c r="A18852" s="61" t="s">
        <v>161</v>
      </c>
      <c r="B18852" s="61" t="s">
        <v>366</v>
      </c>
      <c r="C18852">
        <v>1878</v>
      </c>
      <c r="D18852" s="61" t="s">
        <v>1499</v>
      </c>
    </row>
    <row r="18853" spans="1:4" hidden="1" x14ac:dyDescent="0.25">
      <c r="A18853" s="61" t="s">
        <v>161</v>
      </c>
      <c r="B18853" s="61" t="s">
        <v>366</v>
      </c>
      <c r="C18853">
        <v>1879</v>
      </c>
      <c r="D18853" s="61" t="s">
        <v>1499</v>
      </c>
    </row>
    <row r="18854" spans="1:4" hidden="1" x14ac:dyDescent="0.25">
      <c r="A18854" s="61" t="s">
        <v>161</v>
      </c>
      <c r="B18854" s="61" t="s">
        <v>366</v>
      </c>
      <c r="C18854">
        <v>1880</v>
      </c>
      <c r="D18854" s="61" t="s">
        <v>1499</v>
      </c>
    </row>
    <row r="18855" spans="1:4" hidden="1" x14ac:dyDescent="0.25">
      <c r="A18855" s="61" t="s">
        <v>161</v>
      </c>
      <c r="B18855" s="61" t="s">
        <v>366</v>
      </c>
      <c r="C18855">
        <v>1881</v>
      </c>
      <c r="D18855" s="61" t="s">
        <v>1492</v>
      </c>
    </row>
    <row r="18856" spans="1:4" hidden="1" x14ac:dyDescent="0.25">
      <c r="A18856" s="61" t="s">
        <v>161</v>
      </c>
      <c r="B18856" s="61" t="s">
        <v>366</v>
      </c>
      <c r="C18856">
        <v>1882</v>
      </c>
      <c r="D18856" s="61" t="s">
        <v>1492</v>
      </c>
    </row>
    <row r="18857" spans="1:4" hidden="1" x14ac:dyDescent="0.25">
      <c r="A18857" s="61" t="s">
        <v>161</v>
      </c>
      <c r="B18857" s="61" t="s">
        <v>366</v>
      </c>
      <c r="C18857">
        <v>1883</v>
      </c>
      <c r="D18857" s="61" t="s">
        <v>1492</v>
      </c>
    </row>
    <row r="18858" spans="1:4" hidden="1" x14ac:dyDescent="0.25">
      <c r="A18858" s="61" t="s">
        <v>161</v>
      </c>
      <c r="B18858" s="61" t="s">
        <v>366</v>
      </c>
      <c r="C18858">
        <v>1884</v>
      </c>
      <c r="D18858" s="61" t="s">
        <v>1492</v>
      </c>
    </row>
    <row r="18859" spans="1:4" hidden="1" x14ac:dyDescent="0.25">
      <c r="A18859" s="61" t="s">
        <v>161</v>
      </c>
      <c r="B18859" s="61" t="s">
        <v>366</v>
      </c>
      <c r="C18859">
        <v>1885</v>
      </c>
      <c r="D18859" s="61" t="s">
        <v>2109</v>
      </c>
    </row>
    <row r="18860" spans="1:4" hidden="1" x14ac:dyDescent="0.25">
      <c r="A18860" s="61" t="s">
        <v>161</v>
      </c>
      <c r="B18860" s="61" t="s">
        <v>366</v>
      </c>
      <c r="C18860">
        <v>1886</v>
      </c>
      <c r="D18860" s="61" t="s">
        <v>2109</v>
      </c>
    </row>
    <row r="18861" spans="1:4" hidden="1" x14ac:dyDescent="0.25">
      <c r="A18861" s="61" t="s">
        <v>161</v>
      </c>
      <c r="B18861" s="61" t="s">
        <v>366</v>
      </c>
      <c r="C18861">
        <v>1887</v>
      </c>
      <c r="D18861" s="61" t="s">
        <v>2109</v>
      </c>
    </row>
    <row r="18862" spans="1:4" hidden="1" x14ac:dyDescent="0.25">
      <c r="A18862" s="61" t="s">
        <v>161</v>
      </c>
      <c r="B18862" s="61" t="s">
        <v>366</v>
      </c>
      <c r="C18862">
        <v>1888</v>
      </c>
      <c r="D18862" s="61" t="s">
        <v>2109</v>
      </c>
    </row>
    <row r="18863" spans="1:4" hidden="1" x14ac:dyDescent="0.25">
      <c r="A18863" s="61" t="s">
        <v>161</v>
      </c>
      <c r="B18863" s="61" t="s">
        <v>366</v>
      </c>
      <c r="C18863">
        <v>1889</v>
      </c>
      <c r="D18863" s="61" t="s">
        <v>2109</v>
      </c>
    </row>
    <row r="18864" spans="1:4" hidden="1" x14ac:dyDescent="0.25">
      <c r="A18864" s="61" t="s">
        <v>161</v>
      </c>
      <c r="B18864" s="61" t="s">
        <v>366</v>
      </c>
      <c r="C18864">
        <v>1890</v>
      </c>
      <c r="D18864" s="61" t="s">
        <v>2109</v>
      </c>
    </row>
    <row r="18865" spans="1:4" hidden="1" x14ac:dyDescent="0.25">
      <c r="A18865" s="61" t="s">
        <v>161</v>
      </c>
      <c r="B18865" s="61" t="s">
        <v>366</v>
      </c>
      <c r="C18865">
        <v>1891</v>
      </c>
      <c r="D18865" s="61" t="s">
        <v>2109</v>
      </c>
    </row>
    <row r="18866" spans="1:4" hidden="1" x14ac:dyDescent="0.25">
      <c r="A18866" s="61" t="s">
        <v>161</v>
      </c>
      <c r="B18866" s="61" t="s">
        <v>366</v>
      </c>
      <c r="C18866">
        <v>1892</v>
      </c>
      <c r="D18866" s="61" t="s">
        <v>2109</v>
      </c>
    </row>
    <row r="18867" spans="1:4" hidden="1" x14ac:dyDescent="0.25">
      <c r="A18867" s="61" t="s">
        <v>161</v>
      </c>
      <c r="B18867" s="61" t="s">
        <v>366</v>
      </c>
      <c r="C18867">
        <v>1893</v>
      </c>
      <c r="D18867" s="61" t="s">
        <v>2109</v>
      </c>
    </row>
    <row r="18868" spans="1:4" hidden="1" x14ac:dyDescent="0.25">
      <c r="A18868" s="61" t="s">
        <v>161</v>
      </c>
      <c r="B18868" s="61" t="s">
        <v>366</v>
      </c>
      <c r="C18868">
        <v>1894</v>
      </c>
      <c r="D18868" s="61" t="s">
        <v>2109</v>
      </c>
    </row>
    <row r="18869" spans="1:4" hidden="1" x14ac:dyDescent="0.25">
      <c r="A18869" s="61" t="s">
        <v>161</v>
      </c>
      <c r="B18869" s="61" t="s">
        <v>366</v>
      </c>
      <c r="C18869">
        <v>1895</v>
      </c>
      <c r="D18869" s="61" t="s">
        <v>2109</v>
      </c>
    </row>
    <row r="18870" spans="1:4" hidden="1" x14ac:dyDescent="0.25">
      <c r="A18870" s="61" t="s">
        <v>161</v>
      </c>
      <c r="B18870" s="61" t="s">
        <v>366</v>
      </c>
      <c r="C18870">
        <v>1896</v>
      </c>
      <c r="D18870" s="61" t="s">
        <v>2109</v>
      </c>
    </row>
    <row r="18871" spans="1:4" hidden="1" x14ac:dyDescent="0.25">
      <c r="A18871" s="61" t="s">
        <v>161</v>
      </c>
      <c r="B18871" s="61" t="s">
        <v>366</v>
      </c>
      <c r="C18871">
        <v>1897</v>
      </c>
      <c r="D18871" s="61" t="s">
        <v>2109</v>
      </c>
    </row>
    <row r="18872" spans="1:4" hidden="1" x14ac:dyDescent="0.25">
      <c r="A18872" s="61" t="s">
        <v>161</v>
      </c>
      <c r="B18872" s="61" t="s">
        <v>366</v>
      </c>
      <c r="C18872">
        <v>1898</v>
      </c>
      <c r="D18872" s="61" t="s">
        <v>2109</v>
      </c>
    </row>
    <row r="18873" spans="1:4" hidden="1" x14ac:dyDescent="0.25">
      <c r="A18873" s="61" t="s">
        <v>161</v>
      </c>
      <c r="B18873" s="61" t="s">
        <v>366</v>
      </c>
      <c r="C18873">
        <v>1899</v>
      </c>
      <c r="D18873" s="61" t="s">
        <v>2109</v>
      </c>
    </row>
    <row r="18874" spans="1:4" hidden="1" x14ac:dyDescent="0.25">
      <c r="A18874" s="61" t="s">
        <v>161</v>
      </c>
      <c r="B18874" s="61" t="s">
        <v>366</v>
      </c>
      <c r="C18874">
        <v>1900</v>
      </c>
      <c r="D18874" s="61" t="s">
        <v>2110</v>
      </c>
    </row>
    <row r="18875" spans="1:4" hidden="1" x14ac:dyDescent="0.25">
      <c r="A18875" s="61" t="s">
        <v>161</v>
      </c>
      <c r="B18875" s="61" t="s">
        <v>366</v>
      </c>
      <c r="C18875">
        <v>1901</v>
      </c>
      <c r="D18875" s="61" t="s">
        <v>2111</v>
      </c>
    </row>
    <row r="18876" spans="1:4" hidden="1" x14ac:dyDescent="0.25">
      <c r="A18876" s="61" t="s">
        <v>161</v>
      </c>
      <c r="B18876" s="61" t="s">
        <v>366</v>
      </c>
      <c r="C18876">
        <v>1902</v>
      </c>
      <c r="D18876" s="61" t="s">
        <v>2112</v>
      </c>
    </row>
    <row r="18877" spans="1:4" hidden="1" x14ac:dyDescent="0.25">
      <c r="A18877" s="61" t="s">
        <v>161</v>
      </c>
      <c r="B18877" s="61" t="s">
        <v>366</v>
      </c>
      <c r="C18877">
        <v>1903</v>
      </c>
      <c r="D18877" s="61" t="s">
        <v>2112</v>
      </c>
    </row>
    <row r="18878" spans="1:4" hidden="1" x14ac:dyDescent="0.25">
      <c r="A18878" s="61" t="s">
        <v>161</v>
      </c>
      <c r="B18878" s="61" t="s">
        <v>366</v>
      </c>
      <c r="C18878">
        <v>1904</v>
      </c>
      <c r="D18878" s="61" t="s">
        <v>2110</v>
      </c>
    </row>
    <row r="18879" spans="1:4" hidden="1" x14ac:dyDescent="0.25">
      <c r="A18879" s="61" t="s">
        <v>161</v>
      </c>
      <c r="B18879" s="61" t="s">
        <v>366</v>
      </c>
      <c r="C18879">
        <v>1905</v>
      </c>
      <c r="D18879" s="61" t="s">
        <v>2113</v>
      </c>
    </row>
    <row r="18880" spans="1:4" hidden="1" x14ac:dyDescent="0.25">
      <c r="A18880" s="61" t="s">
        <v>161</v>
      </c>
      <c r="B18880" s="61" t="s">
        <v>366</v>
      </c>
      <c r="C18880">
        <v>1906</v>
      </c>
      <c r="D18880" s="61" t="s">
        <v>2114</v>
      </c>
    </row>
    <row r="18881" spans="1:4" hidden="1" x14ac:dyDescent="0.25">
      <c r="A18881" s="61" t="s">
        <v>161</v>
      </c>
      <c r="B18881" s="61" t="s">
        <v>366</v>
      </c>
      <c r="C18881">
        <v>1907</v>
      </c>
      <c r="D18881" s="61" t="s">
        <v>2115</v>
      </c>
    </row>
    <row r="18882" spans="1:4" hidden="1" x14ac:dyDescent="0.25">
      <c r="A18882" s="61" t="s">
        <v>161</v>
      </c>
      <c r="B18882" s="61" t="s">
        <v>366</v>
      </c>
      <c r="C18882">
        <v>1908</v>
      </c>
      <c r="D18882" s="61" t="s">
        <v>1497</v>
      </c>
    </row>
    <row r="18883" spans="1:4" hidden="1" x14ac:dyDescent="0.25">
      <c r="A18883" s="61" t="s">
        <v>161</v>
      </c>
      <c r="B18883" s="61" t="s">
        <v>366</v>
      </c>
      <c r="C18883">
        <v>1909</v>
      </c>
      <c r="D18883" s="61" t="s">
        <v>1493</v>
      </c>
    </row>
    <row r="18884" spans="1:4" hidden="1" x14ac:dyDescent="0.25">
      <c r="A18884" s="61" t="s">
        <v>161</v>
      </c>
      <c r="B18884" s="61" t="s">
        <v>366</v>
      </c>
      <c r="C18884">
        <v>1910</v>
      </c>
      <c r="D18884" s="61" t="s">
        <v>543</v>
      </c>
    </row>
    <row r="18885" spans="1:4" hidden="1" x14ac:dyDescent="0.25">
      <c r="A18885" s="61" t="s">
        <v>161</v>
      </c>
      <c r="B18885" s="61" t="s">
        <v>366</v>
      </c>
      <c r="C18885">
        <v>1911</v>
      </c>
      <c r="D18885" s="61" t="s">
        <v>543</v>
      </c>
    </row>
    <row r="18886" spans="1:4" hidden="1" x14ac:dyDescent="0.25">
      <c r="A18886" s="61" t="s">
        <v>161</v>
      </c>
      <c r="B18886" s="61" t="s">
        <v>366</v>
      </c>
      <c r="C18886">
        <v>1912</v>
      </c>
      <c r="D18886" s="61" t="s">
        <v>543</v>
      </c>
    </row>
    <row r="18887" spans="1:4" hidden="1" x14ac:dyDescent="0.25">
      <c r="A18887" s="61" t="s">
        <v>161</v>
      </c>
      <c r="B18887" s="61" t="s">
        <v>366</v>
      </c>
      <c r="C18887">
        <v>1913</v>
      </c>
      <c r="D18887" s="61" t="s">
        <v>2116</v>
      </c>
    </row>
    <row r="18888" spans="1:4" hidden="1" x14ac:dyDescent="0.25">
      <c r="A18888" s="61" t="s">
        <v>161</v>
      </c>
      <c r="B18888" s="61" t="s">
        <v>366</v>
      </c>
      <c r="C18888">
        <v>1914</v>
      </c>
      <c r="D18888" s="61" t="s">
        <v>1741</v>
      </c>
    </row>
    <row r="18889" spans="1:4" hidden="1" x14ac:dyDescent="0.25">
      <c r="A18889" s="61" t="s">
        <v>161</v>
      </c>
      <c r="B18889" s="61" t="s">
        <v>366</v>
      </c>
      <c r="C18889">
        <v>1915</v>
      </c>
      <c r="D18889" s="61" t="s">
        <v>2117</v>
      </c>
    </row>
    <row r="18890" spans="1:4" hidden="1" x14ac:dyDescent="0.25">
      <c r="A18890" s="61" t="s">
        <v>161</v>
      </c>
      <c r="B18890" s="61" t="s">
        <v>366</v>
      </c>
      <c r="C18890">
        <v>1916</v>
      </c>
      <c r="D18890" s="61" t="s">
        <v>530</v>
      </c>
    </row>
    <row r="18891" spans="1:4" hidden="1" x14ac:dyDescent="0.25">
      <c r="A18891" s="61" t="s">
        <v>161</v>
      </c>
      <c r="B18891" s="61" t="s">
        <v>366</v>
      </c>
      <c r="C18891">
        <v>1917</v>
      </c>
      <c r="D18891" s="61" t="s">
        <v>2118</v>
      </c>
    </row>
    <row r="18892" spans="1:4" hidden="1" x14ac:dyDescent="0.25">
      <c r="A18892" s="61" t="s">
        <v>161</v>
      </c>
      <c r="B18892" s="61" t="s">
        <v>366</v>
      </c>
      <c r="C18892">
        <v>1918</v>
      </c>
      <c r="D18892" s="61" t="s">
        <v>1521</v>
      </c>
    </row>
    <row r="18893" spans="1:4" hidden="1" x14ac:dyDescent="0.25">
      <c r="A18893" s="61" t="s">
        <v>161</v>
      </c>
      <c r="B18893" s="61" t="s">
        <v>366</v>
      </c>
      <c r="C18893">
        <v>1919</v>
      </c>
      <c r="D18893" s="61" t="s">
        <v>1846</v>
      </c>
    </row>
    <row r="18894" spans="1:4" hidden="1" x14ac:dyDescent="0.25">
      <c r="A18894" s="61" t="s">
        <v>161</v>
      </c>
      <c r="B18894" s="61" t="s">
        <v>366</v>
      </c>
      <c r="C18894">
        <v>1940</v>
      </c>
      <c r="D18894" s="61" t="s">
        <v>1852</v>
      </c>
    </row>
    <row r="18895" spans="1:4" hidden="1" x14ac:dyDescent="0.25">
      <c r="A18895" s="61" t="s">
        <v>161</v>
      </c>
      <c r="B18895" s="61" t="s">
        <v>366</v>
      </c>
      <c r="C18895">
        <v>1941</v>
      </c>
      <c r="D18895" s="61" t="s">
        <v>1848</v>
      </c>
    </row>
    <row r="18896" spans="1:4" hidden="1" x14ac:dyDescent="0.25">
      <c r="A18896" s="61" t="s">
        <v>161</v>
      </c>
      <c r="B18896" s="61" t="s">
        <v>366</v>
      </c>
      <c r="C18896">
        <v>1942</v>
      </c>
      <c r="D18896" s="61" t="s">
        <v>1848</v>
      </c>
    </row>
    <row r="18897" spans="1:4" hidden="1" x14ac:dyDescent="0.25">
      <c r="A18897" s="61" t="s">
        <v>161</v>
      </c>
      <c r="B18897" s="61" t="s">
        <v>366</v>
      </c>
      <c r="C18897">
        <v>1943</v>
      </c>
      <c r="D18897" s="61" t="s">
        <v>1848</v>
      </c>
    </row>
    <row r="18898" spans="1:4" hidden="1" x14ac:dyDescent="0.25">
      <c r="A18898" s="61" t="s">
        <v>161</v>
      </c>
      <c r="B18898" s="61" t="s">
        <v>366</v>
      </c>
      <c r="C18898">
        <v>1944</v>
      </c>
      <c r="D18898" s="61" t="s">
        <v>1848</v>
      </c>
    </row>
    <row r="18899" spans="1:4" hidden="1" x14ac:dyDescent="0.25">
      <c r="A18899" s="61" t="s">
        <v>161</v>
      </c>
      <c r="B18899" s="61" t="s">
        <v>366</v>
      </c>
      <c r="C18899">
        <v>1945</v>
      </c>
      <c r="D18899" s="61" t="s">
        <v>1848</v>
      </c>
    </row>
    <row r="18900" spans="1:4" hidden="1" x14ac:dyDescent="0.25">
      <c r="A18900" s="61" t="s">
        <v>161</v>
      </c>
      <c r="B18900" s="61" t="s">
        <v>366</v>
      </c>
      <c r="C18900">
        <v>1946</v>
      </c>
      <c r="D18900" s="61" t="s">
        <v>1820</v>
      </c>
    </row>
    <row r="18901" spans="1:4" hidden="1" x14ac:dyDescent="0.25">
      <c r="A18901" s="61" t="s">
        <v>161</v>
      </c>
      <c r="B18901" s="61" t="s">
        <v>366</v>
      </c>
      <c r="C18901">
        <v>1947</v>
      </c>
      <c r="D18901" s="61" t="s">
        <v>1820</v>
      </c>
    </row>
    <row r="18902" spans="1:4" hidden="1" x14ac:dyDescent="0.25">
      <c r="A18902" s="61" t="s">
        <v>161</v>
      </c>
      <c r="B18902" s="61" t="s">
        <v>366</v>
      </c>
      <c r="C18902">
        <v>1948</v>
      </c>
      <c r="D18902" s="61" t="s">
        <v>1773</v>
      </c>
    </row>
    <row r="18903" spans="1:4" hidden="1" x14ac:dyDescent="0.25">
      <c r="A18903" s="61" t="s">
        <v>161</v>
      </c>
      <c r="B18903" s="61" t="s">
        <v>366</v>
      </c>
      <c r="C18903">
        <v>1949</v>
      </c>
      <c r="D18903" s="61" t="s">
        <v>1773</v>
      </c>
    </row>
    <row r="18904" spans="1:4" hidden="1" x14ac:dyDescent="0.25">
      <c r="A18904" s="61" t="s">
        <v>161</v>
      </c>
      <c r="B18904" s="61" t="s">
        <v>366</v>
      </c>
      <c r="C18904">
        <v>1950</v>
      </c>
      <c r="D18904" s="61" t="s">
        <v>1513</v>
      </c>
    </row>
    <row r="18905" spans="1:4" hidden="1" x14ac:dyDescent="0.25">
      <c r="A18905" s="61" t="s">
        <v>161</v>
      </c>
      <c r="B18905" s="61" t="s">
        <v>366</v>
      </c>
      <c r="C18905">
        <v>1951</v>
      </c>
      <c r="D18905" s="61" t="s">
        <v>1772</v>
      </c>
    </row>
    <row r="18906" spans="1:4" hidden="1" x14ac:dyDescent="0.25">
      <c r="A18906" s="61" t="s">
        <v>161</v>
      </c>
      <c r="B18906" s="61" t="s">
        <v>366</v>
      </c>
      <c r="C18906">
        <v>1952</v>
      </c>
      <c r="D18906" s="61" t="s">
        <v>1772</v>
      </c>
    </row>
    <row r="18907" spans="1:4" hidden="1" x14ac:dyDescent="0.25">
      <c r="A18907" s="61" t="s">
        <v>161</v>
      </c>
      <c r="B18907" s="61" t="s">
        <v>366</v>
      </c>
      <c r="C18907">
        <v>1953</v>
      </c>
      <c r="D18907" s="61" t="s">
        <v>1848</v>
      </c>
    </row>
    <row r="18908" spans="1:4" hidden="1" x14ac:dyDescent="0.25">
      <c r="A18908" s="61" t="s">
        <v>161</v>
      </c>
      <c r="B18908" s="61" t="s">
        <v>366</v>
      </c>
      <c r="C18908">
        <v>1954</v>
      </c>
      <c r="D18908" s="61" t="s">
        <v>1768</v>
      </c>
    </row>
    <row r="18909" spans="1:4" hidden="1" x14ac:dyDescent="0.25">
      <c r="A18909" s="61" t="s">
        <v>161</v>
      </c>
      <c r="B18909" s="61" t="s">
        <v>366</v>
      </c>
      <c r="C18909">
        <v>1955</v>
      </c>
      <c r="D18909" s="61" t="s">
        <v>1768</v>
      </c>
    </row>
    <row r="18910" spans="1:4" hidden="1" x14ac:dyDescent="0.25">
      <c r="A18910" s="61" t="s">
        <v>161</v>
      </c>
      <c r="B18910" s="61" t="s">
        <v>366</v>
      </c>
      <c r="C18910">
        <v>1956</v>
      </c>
      <c r="D18910" s="61" t="s">
        <v>1853</v>
      </c>
    </row>
    <row r="18911" spans="1:4" hidden="1" x14ac:dyDescent="0.25">
      <c r="A18911" s="61" t="s">
        <v>161</v>
      </c>
      <c r="B18911" s="61" t="s">
        <v>366</v>
      </c>
      <c r="C18911">
        <v>1957</v>
      </c>
      <c r="D18911" s="61" t="s">
        <v>1853</v>
      </c>
    </row>
    <row r="18912" spans="1:4" hidden="1" x14ac:dyDescent="0.25">
      <c r="A18912" s="61" t="s">
        <v>161</v>
      </c>
      <c r="B18912" s="61" t="s">
        <v>366</v>
      </c>
      <c r="C18912">
        <v>1958</v>
      </c>
      <c r="D18912" s="61" t="s">
        <v>1854</v>
      </c>
    </row>
    <row r="18913" spans="1:4" hidden="1" x14ac:dyDescent="0.25">
      <c r="A18913" s="61" t="s">
        <v>161</v>
      </c>
      <c r="B18913" s="61" t="s">
        <v>366</v>
      </c>
      <c r="C18913">
        <v>1959</v>
      </c>
      <c r="D18913" s="61" t="s">
        <v>1854</v>
      </c>
    </row>
    <row r="18914" spans="1:4" hidden="1" x14ac:dyDescent="0.25">
      <c r="A18914" s="61" t="s">
        <v>161</v>
      </c>
      <c r="B18914" s="61" t="s">
        <v>366</v>
      </c>
      <c r="C18914">
        <v>1960</v>
      </c>
      <c r="D18914" s="61" t="s">
        <v>1855</v>
      </c>
    </row>
    <row r="18915" spans="1:4" hidden="1" x14ac:dyDescent="0.25">
      <c r="A18915" s="61" t="s">
        <v>161</v>
      </c>
      <c r="B18915" s="61" t="s">
        <v>366</v>
      </c>
      <c r="C18915">
        <v>1961</v>
      </c>
      <c r="D18915" s="61" t="s">
        <v>1856</v>
      </c>
    </row>
    <row r="18916" spans="1:4" hidden="1" x14ac:dyDescent="0.25">
      <c r="A18916" s="61" t="s">
        <v>161</v>
      </c>
      <c r="B18916" s="61" t="s">
        <v>366</v>
      </c>
      <c r="C18916">
        <v>1962</v>
      </c>
      <c r="D18916" s="61" t="s">
        <v>1856</v>
      </c>
    </row>
    <row r="18917" spans="1:4" hidden="1" x14ac:dyDescent="0.25">
      <c r="A18917" s="61" t="s">
        <v>161</v>
      </c>
      <c r="B18917" s="61" t="s">
        <v>366</v>
      </c>
      <c r="C18917">
        <v>1963</v>
      </c>
      <c r="D18917" s="61" t="s">
        <v>1856</v>
      </c>
    </row>
    <row r="18918" spans="1:4" hidden="1" x14ac:dyDescent="0.25">
      <c r="A18918" s="61" t="s">
        <v>161</v>
      </c>
      <c r="B18918" s="61" t="s">
        <v>366</v>
      </c>
      <c r="C18918">
        <v>1964</v>
      </c>
      <c r="D18918" s="61" t="s">
        <v>1769</v>
      </c>
    </row>
    <row r="18919" spans="1:4" hidden="1" x14ac:dyDescent="0.25">
      <c r="A18919" s="61" t="s">
        <v>161</v>
      </c>
      <c r="B18919" s="61" t="s">
        <v>366</v>
      </c>
      <c r="C18919">
        <v>1965</v>
      </c>
      <c r="D18919" s="61" t="s">
        <v>1769</v>
      </c>
    </row>
    <row r="18920" spans="1:4" hidden="1" x14ac:dyDescent="0.25">
      <c r="A18920" s="61" t="s">
        <v>161</v>
      </c>
      <c r="B18920" s="61" t="s">
        <v>366</v>
      </c>
      <c r="C18920">
        <v>1966</v>
      </c>
      <c r="D18920" s="61" t="s">
        <v>1769</v>
      </c>
    </row>
    <row r="18921" spans="1:4" hidden="1" x14ac:dyDescent="0.25">
      <c r="A18921" s="61" t="s">
        <v>161</v>
      </c>
      <c r="B18921" s="61" t="s">
        <v>366</v>
      </c>
      <c r="C18921">
        <v>1967</v>
      </c>
      <c r="D18921" s="61" t="s">
        <v>1857</v>
      </c>
    </row>
    <row r="18922" spans="1:4" hidden="1" x14ac:dyDescent="0.25">
      <c r="A18922" s="61" t="s">
        <v>161</v>
      </c>
      <c r="B18922" s="61" t="s">
        <v>366</v>
      </c>
      <c r="C18922">
        <v>1968</v>
      </c>
      <c r="D18922" s="61" t="s">
        <v>1769</v>
      </c>
    </row>
    <row r="18923" spans="1:4" hidden="1" x14ac:dyDescent="0.25">
      <c r="A18923" s="61" t="s">
        <v>161</v>
      </c>
      <c r="B18923" s="61" t="s">
        <v>366</v>
      </c>
      <c r="C18923">
        <v>1969</v>
      </c>
      <c r="D18923" s="61" t="s">
        <v>1857</v>
      </c>
    </row>
    <row r="18924" spans="1:4" hidden="1" x14ac:dyDescent="0.25">
      <c r="A18924" s="61" t="s">
        <v>161</v>
      </c>
      <c r="B18924" s="61" t="s">
        <v>366</v>
      </c>
      <c r="C18924">
        <v>1970</v>
      </c>
      <c r="D18924" s="61" t="s">
        <v>566</v>
      </c>
    </row>
    <row r="18925" spans="1:4" hidden="1" x14ac:dyDescent="0.25">
      <c r="A18925" s="61" t="s">
        <v>161</v>
      </c>
      <c r="B18925" s="61" t="s">
        <v>366</v>
      </c>
      <c r="C18925">
        <v>1971</v>
      </c>
      <c r="D18925" s="61" t="s">
        <v>1858</v>
      </c>
    </row>
    <row r="18926" spans="1:4" hidden="1" x14ac:dyDescent="0.25">
      <c r="A18926" s="61" t="s">
        <v>161</v>
      </c>
      <c r="B18926" s="61" t="s">
        <v>366</v>
      </c>
      <c r="C18926">
        <v>1972</v>
      </c>
      <c r="D18926" s="61" t="s">
        <v>1858</v>
      </c>
    </row>
    <row r="18927" spans="1:4" hidden="1" x14ac:dyDescent="0.25">
      <c r="A18927" s="61" t="s">
        <v>161</v>
      </c>
      <c r="B18927" s="61" t="s">
        <v>366</v>
      </c>
      <c r="C18927">
        <v>1973</v>
      </c>
      <c r="D18927" s="61" t="s">
        <v>1858</v>
      </c>
    </row>
    <row r="18928" spans="1:4" hidden="1" x14ac:dyDescent="0.25">
      <c r="A18928" s="61" t="s">
        <v>161</v>
      </c>
      <c r="B18928" s="61" t="s">
        <v>366</v>
      </c>
      <c r="C18928">
        <v>1974</v>
      </c>
      <c r="D18928" s="61" t="s">
        <v>1858</v>
      </c>
    </row>
    <row r="18929" spans="1:4" hidden="1" x14ac:dyDescent="0.25">
      <c r="A18929" s="61" t="s">
        <v>161</v>
      </c>
      <c r="B18929" s="61" t="s">
        <v>366</v>
      </c>
      <c r="C18929">
        <v>1975</v>
      </c>
      <c r="D18929" s="61" t="s">
        <v>1858</v>
      </c>
    </row>
    <row r="18930" spans="1:4" hidden="1" x14ac:dyDescent="0.25">
      <c r="A18930" s="61" t="s">
        <v>161</v>
      </c>
      <c r="B18930" s="61" t="s">
        <v>366</v>
      </c>
      <c r="C18930">
        <v>1976</v>
      </c>
      <c r="D18930" s="61" t="s">
        <v>1858</v>
      </c>
    </row>
    <row r="18931" spans="1:4" hidden="1" x14ac:dyDescent="0.25">
      <c r="A18931" s="61" t="s">
        <v>161</v>
      </c>
      <c r="B18931" s="61" t="s">
        <v>366</v>
      </c>
      <c r="C18931">
        <v>1977</v>
      </c>
      <c r="D18931" s="61" t="s">
        <v>1858</v>
      </c>
    </row>
    <row r="18932" spans="1:4" hidden="1" x14ac:dyDescent="0.25">
      <c r="A18932" s="61" t="s">
        <v>161</v>
      </c>
      <c r="B18932" s="61" t="s">
        <v>366</v>
      </c>
      <c r="C18932">
        <v>1978</v>
      </c>
      <c r="D18932" s="61" t="s">
        <v>1858</v>
      </c>
    </row>
    <row r="18933" spans="1:4" hidden="1" x14ac:dyDescent="0.25">
      <c r="A18933" s="61" t="s">
        <v>161</v>
      </c>
      <c r="B18933" s="61" t="s">
        <v>366</v>
      </c>
      <c r="C18933">
        <v>1979</v>
      </c>
      <c r="D18933" s="61" t="s">
        <v>1858</v>
      </c>
    </row>
    <row r="18934" spans="1:4" hidden="1" x14ac:dyDescent="0.25">
      <c r="A18934" s="61" t="s">
        <v>161</v>
      </c>
      <c r="B18934" s="61" t="s">
        <v>366</v>
      </c>
      <c r="C18934">
        <v>1980</v>
      </c>
      <c r="D18934" s="61" t="s">
        <v>1858</v>
      </c>
    </row>
    <row r="18935" spans="1:4" hidden="1" x14ac:dyDescent="0.25">
      <c r="A18935" s="61" t="s">
        <v>161</v>
      </c>
      <c r="B18935" s="61" t="s">
        <v>366</v>
      </c>
      <c r="C18935">
        <v>1981</v>
      </c>
      <c r="D18935" s="61" t="s">
        <v>1858</v>
      </c>
    </row>
    <row r="18936" spans="1:4" hidden="1" x14ac:dyDescent="0.25">
      <c r="A18936" s="61" t="s">
        <v>161</v>
      </c>
      <c r="B18936" s="61" t="s">
        <v>366</v>
      </c>
      <c r="C18936">
        <v>1982</v>
      </c>
      <c r="D18936" s="61" t="s">
        <v>1518</v>
      </c>
    </row>
    <row r="18937" spans="1:4" hidden="1" x14ac:dyDescent="0.25">
      <c r="A18937" s="61" t="s">
        <v>161</v>
      </c>
      <c r="B18937" s="61" t="s">
        <v>366</v>
      </c>
      <c r="C18937">
        <v>1983</v>
      </c>
      <c r="D18937" s="61" t="s">
        <v>1524</v>
      </c>
    </row>
    <row r="18938" spans="1:4" hidden="1" x14ac:dyDescent="0.25">
      <c r="A18938" s="61" t="s">
        <v>161</v>
      </c>
      <c r="B18938" s="61" t="s">
        <v>366</v>
      </c>
      <c r="C18938">
        <v>1984</v>
      </c>
      <c r="D18938" s="61" t="s">
        <v>1524</v>
      </c>
    </row>
    <row r="18939" spans="1:4" hidden="1" x14ac:dyDescent="0.25">
      <c r="A18939" s="61" t="s">
        <v>161</v>
      </c>
      <c r="B18939" s="61" t="s">
        <v>366</v>
      </c>
      <c r="C18939">
        <v>1985</v>
      </c>
      <c r="D18939" s="61" t="s">
        <v>1857</v>
      </c>
    </row>
    <row r="18940" spans="1:4" hidden="1" x14ac:dyDescent="0.25">
      <c r="A18940" s="61" t="s">
        <v>161</v>
      </c>
      <c r="B18940" s="61" t="s">
        <v>366</v>
      </c>
      <c r="C18940">
        <v>1986</v>
      </c>
      <c r="D18940" s="61" t="s">
        <v>1524</v>
      </c>
    </row>
    <row r="18941" spans="1:4" hidden="1" x14ac:dyDescent="0.25">
      <c r="A18941" s="61" t="s">
        <v>161</v>
      </c>
      <c r="B18941" s="61" t="s">
        <v>366</v>
      </c>
      <c r="C18941">
        <v>1987</v>
      </c>
      <c r="D18941" s="61" t="s">
        <v>1534</v>
      </c>
    </row>
    <row r="18942" spans="1:4" hidden="1" x14ac:dyDescent="0.25">
      <c r="A18942" s="61" t="s">
        <v>161</v>
      </c>
      <c r="B18942" s="61" t="s">
        <v>366</v>
      </c>
      <c r="C18942">
        <v>1988</v>
      </c>
      <c r="D18942" s="61" t="s">
        <v>1854</v>
      </c>
    </row>
    <row r="18943" spans="1:4" hidden="1" x14ac:dyDescent="0.25">
      <c r="A18943" s="61" t="s">
        <v>161</v>
      </c>
      <c r="B18943" s="61" t="s">
        <v>366</v>
      </c>
      <c r="C18943">
        <v>1989</v>
      </c>
      <c r="D18943" s="61" t="s">
        <v>1854</v>
      </c>
    </row>
    <row r="18944" spans="1:4" hidden="1" x14ac:dyDescent="0.25">
      <c r="A18944" s="61" t="s">
        <v>161</v>
      </c>
      <c r="B18944" s="61" t="s">
        <v>366</v>
      </c>
      <c r="C18944">
        <v>1990</v>
      </c>
      <c r="D18944" s="61" t="s">
        <v>1781</v>
      </c>
    </row>
    <row r="18945" spans="1:4" hidden="1" x14ac:dyDescent="0.25">
      <c r="A18945" s="61" t="s">
        <v>161</v>
      </c>
      <c r="B18945" s="61" t="s">
        <v>366</v>
      </c>
      <c r="C18945">
        <v>1991</v>
      </c>
      <c r="D18945" s="61" t="s">
        <v>1708</v>
      </c>
    </row>
    <row r="18946" spans="1:4" hidden="1" x14ac:dyDescent="0.25">
      <c r="A18946" s="61" t="s">
        <v>161</v>
      </c>
      <c r="B18946" s="61" t="s">
        <v>366</v>
      </c>
      <c r="C18946">
        <v>1992</v>
      </c>
      <c r="D18946" s="61" t="s">
        <v>1825</v>
      </c>
    </row>
    <row r="18947" spans="1:4" hidden="1" x14ac:dyDescent="0.25">
      <c r="A18947" s="61" t="s">
        <v>161</v>
      </c>
      <c r="B18947" s="61" t="s">
        <v>366</v>
      </c>
      <c r="C18947">
        <v>1993</v>
      </c>
      <c r="D18947" s="61" t="s">
        <v>1825</v>
      </c>
    </row>
    <row r="18948" spans="1:4" hidden="1" x14ac:dyDescent="0.25">
      <c r="A18948" s="61" t="s">
        <v>161</v>
      </c>
      <c r="B18948" s="61" t="s">
        <v>366</v>
      </c>
      <c r="C18948">
        <v>1994</v>
      </c>
      <c r="D18948" s="61" t="s">
        <v>2311</v>
      </c>
    </row>
    <row r="18949" spans="1:4" hidden="1" x14ac:dyDescent="0.25">
      <c r="A18949" s="61" t="s">
        <v>161</v>
      </c>
      <c r="B18949" s="61" t="s">
        <v>366</v>
      </c>
      <c r="C18949">
        <v>1995</v>
      </c>
      <c r="D18949" s="61" t="s">
        <v>1805</v>
      </c>
    </row>
    <row r="18950" spans="1:4" hidden="1" x14ac:dyDescent="0.25">
      <c r="A18950" s="61" t="s">
        <v>161</v>
      </c>
      <c r="B18950" s="61" t="s">
        <v>366</v>
      </c>
      <c r="C18950">
        <v>1996</v>
      </c>
      <c r="D18950" s="61" t="s">
        <v>1805</v>
      </c>
    </row>
    <row r="18951" spans="1:4" hidden="1" x14ac:dyDescent="0.25">
      <c r="A18951" s="61" t="s">
        <v>161</v>
      </c>
      <c r="B18951" s="61" t="s">
        <v>366</v>
      </c>
      <c r="C18951">
        <v>1997</v>
      </c>
      <c r="D18951" s="61" t="s">
        <v>1805</v>
      </c>
    </row>
    <row r="18952" spans="1:4" hidden="1" x14ac:dyDescent="0.25">
      <c r="A18952" s="61" t="s">
        <v>161</v>
      </c>
      <c r="B18952" s="61" t="s">
        <v>366</v>
      </c>
      <c r="C18952">
        <v>1998</v>
      </c>
      <c r="D18952" s="61" t="s">
        <v>2329</v>
      </c>
    </row>
    <row r="18953" spans="1:4" hidden="1" x14ac:dyDescent="0.25">
      <c r="A18953" s="61" t="s">
        <v>161</v>
      </c>
      <c r="B18953" s="61" t="s">
        <v>366</v>
      </c>
      <c r="C18953">
        <v>1999</v>
      </c>
      <c r="D18953" s="61" t="s">
        <v>2134</v>
      </c>
    </row>
    <row r="18954" spans="1:4" hidden="1" x14ac:dyDescent="0.25">
      <c r="A18954" s="61" t="s">
        <v>161</v>
      </c>
      <c r="B18954" s="61" t="s">
        <v>366</v>
      </c>
      <c r="C18954">
        <v>2000</v>
      </c>
      <c r="D18954" s="61" t="s">
        <v>2171</v>
      </c>
    </row>
    <row r="18955" spans="1:4" hidden="1" x14ac:dyDescent="0.25">
      <c r="A18955" s="61" t="s">
        <v>161</v>
      </c>
      <c r="B18955" s="61" t="s">
        <v>366</v>
      </c>
      <c r="C18955">
        <v>2001</v>
      </c>
      <c r="D18955" s="61" t="s">
        <v>1805</v>
      </c>
    </row>
    <row r="18956" spans="1:4" hidden="1" x14ac:dyDescent="0.25">
      <c r="A18956" s="61" t="s">
        <v>161</v>
      </c>
      <c r="B18956" s="61" t="s">
        <v>366</v>
      </c>
      <c r="C18956">
        <v>2002</v>
      </c>
      <c r="D18956" s="61" t="s">
        <v>2156</v>
      </c>
    </row>
    <row r="18957" spans="1:4" hidden="1" x14ac:dyDescent="0.25">
      <c r="A18957" s="61" t="s">
        <v>161</v>
      </c>
      <c r="B18957" s="61" t="s">
        <v>366</v>
      </c>
      <c r="C18957">
        <v>2003</v>
      </c>
      <c r="D18957" s="61" t="s">
        <v>2156</v>
      </c>
    </row>
    <row r="18958" spans="1:4" hidden="1" x14ac:dyDescent="0.25">
      <c r="A18958" s="61" t="s">
        <v>161</v>
      </c>
      <c r="B18958" s="61" t="s">
        <v>366</v>
      </c>
      <c r="C18958">
        <v>2004</v>
      </c>
      <c r="D18958" s="61" t="s">
        <v>2156</v>
      </c>
    </row>
    <row r="18959" spans="1:4" hidden="1" x14ac:dyDescent="0.25">
      <c r="A18959" s="61" t="s">
        <v>161</v>
      </c>
      <c r="B18959" s="61" t="s">
        <v>366</v>
      </c>
      <c r="C18959">
        <v>2005</v>
      </c>
      <c r="D18959" s="61" t="s">
        <v>1862</v>
      </c>
    </row>
    <row r="18960" spans="1:4" hidden="1" x14ac:dyDescent="0.25">
      <c r="A18960" s="61" t="s">
        <v>161</v>
      </c>
      <c r="B18960" s="61" t="s">
        <v>366</v>
      </c>
      <c r="C18960">
        <v>2006</v>
      </c>
      <c r="D18960" s="61" t="s">
        <v>2409</v>
      </c>
    </row>
    <row r="18961" spans="1:4" hidden="1" x14ac:dyDescent="0.25">
      <c r="A18961" s="61" t="s">
        <v>161</v>
      </c>
      <c r="B18961" s="61" t="s">
        <v>366</v>
      </c>
      <c r="C18961">
        <v>2007</v>
      </c>
      <c r="D18961" s="61" t="s">
        <v>2336</v>
      </c>
    </row>
    <row r="18962" spans="1:4" hidden="1" x14ac:dyDescent="0.25">
      <c r="A18962" s="61" t="s">
        <v>161</v>
      </c>
      <c r="B18962" s="61" t="s">
        <v>366</v>
      </c>
      <c r="C18962">
        <v>2008</v>
      </c>
      <c r="D18962" s="61" t="s">
        <v>1703</v>
      </c>
    </row>
    <row r="18963" spans="1:4" hidden="1" x14ac:dyDescent="0.25">
      <c r="A18963" s="61" t="s">
        <v>161</v>
      </c>
      <c r="B18963" s="61" t="s">
        <v>366</v>
      </c>
      <c r="C18963">
        <v>2009</v>
      </c>
      <c r="D18963" s="61" t="s">
        <v>1699</v>
      </c>
    </row>
    <row r="18964" spans="1:4" hidden="1" x14ac:dyDescent="0.25">
      <c r="A18964" s="61" t="s">
        <v>161</v>
      </c>
      <c r="B18964" s="61" t="s">
        <v>366</v>
      </c>
      <c r="C18964">
        <v>2010</v>
      </c>
      <c r="D18964" s="61" t="s">
        <v>2948</v>
      </c>
    </row>
    <row r="18965" spans="1:4" hidden="1" x14ac:dyDescent="0.25">
      <c r="A18965" s="61" t="s">
        <v>161</v>
      </c>
      <c r="B18965" s="61" t="s">
        <v>366</v>
      </c>
      <c r="C18965">
        <v>2011</v>
      </c>
      <c r="D18965" s="61" t="s">
        <v>2271</v>
      </c>
    </row>
    <row r="18966" spans="1:4" hidden="1" x14ac:dyDescent="0.25">
      <c r="A18966" s="61" t="s">
        <v>161</v>
      </c>
      <c r="B18966" s="61" t="s">
        <v>366</v>
      </c>
      <c r="C18966">
        <v>2012</v>
      </c>
      <c r="D18966" s="61" t="s">
        <v>1739</v>
      </c>
    </row>
    <row r="18967" spans="1:4" hidden="1" x14ac:dyDescent="0.25">
      <c r="A18967" s="61" t="s">
        <v>161</v>
      </c>
      <c r="B18967" s="61" t="s">
        <v>366</v>
      </c>
      <c r="C18967">
        <v>2013</v>
      </c>
      <c r="D18967" s="61" t="s">
        <v>2902</v>
      </c>
    </row>
    <row r="18968" spans="1:4" hidden="1" x14ac:dyDescent="0.25">
      <c r="A18968" s="61" t="s">
        <v>161</v>
      </c>
      <c r="B18968" s="61" t="s">
        <v>366</v>
      </c>
      <c r="C18968">
        <v>2014</v>
      </c>
      <c r="D18968" s="61" t="s">
        <v>2902</v>
      </c>
    </row>
    <row r="18969" spans="1:4" hidden="1" x14ac:dyDescent="0.25">
      <c r="A18969" s="61" t="s">
        <v>161</v>
      </c>
      <c r="B18969" s="61" t="s">
        <v>366</v>
      </c>
      <c r="C18969">
        <v>2015</v>
      </c>
      <c r="D18969" s="61" t="s">
        <v>1731</v>
      </c>
    </row>
    <row r="18970" spans="1:4" hidden="1" x14ac:dyDescent="0.25">
      <c r="A18970" s="61" t="s">
        <v>161</v>
      </c>
      <c r="B18970" s="61" t="s">
        <v>366</v>
      </c>
      <c r="C18970">
        <v>2016</v>
      </c>
      <c r="D18970" s="61" t="s">
        <v>2327</v>
      </c>
    </row>
    <row r="18971" spans="1:4" hidden="1" x14ac:dyDescent="0.25">
      <c r="A18971" s="61" t="s">
        <v>161</v>
      </c>
      <c r="B18971" s="61" t="s">
        <v>366</v>
      </c>
      <c r="C18971">
        <v>2017</v>
      </c>
      <c r="D18971" s="61" t="s">
        <v>1726</v>
      </c>
    </row>
    <row r="18972" spans="1:4" hidden="1" x14ac:dyDescent="0.25">
      <c r="A18972" s="61" t="s">
        <v>161</v>
      </c>
      <c r="B18972" s="61" t="s">
        <v>366</v>
      </c>
      <c r="C18972">
        <v>2018</v>
      </c>
      <c r="D18972" s="61" t="s">
        <v>1719</v>
      </c>
    </row>
    <row r="18973" spans="1:4" hidden="1" x14ac:dyDescent="0.25">
      <c r="A18973" s="61" t="s">
        <v>161</v>
      </c>
      <c r="B18973" s="61" t="s">
        <v>366</v>
      </c>
      <c r="C18973">
        <v>2019</v>
      </c>
      <c r="D18973" s="61" t="s">
        <v>1711</v>
      </c>
    </row>
    <row r="18974" spans="1:4" hidden="1" x14ac:dyDescent="0.25">
      <c r="A18974" s="61" t="s">
        <v>161</v>
      </c>
      <c r="B18974" s="61" t="s">
        <v>366</v>
      </c>
      <c r="C18974">
        <v>2020</v>
      </c>
      <c r="D18974" s="61" t="s">
        <v>2221</v>
      </c>
    </row>
    <row r="18975" spans="1:4" hidden="1" x14ac:dyDescent="0.25">
      <c r="A18975" s="61" t="s">
        <v>161</v>
      </c>
      <c r="B18975" s="61" t="s">
        <v>366</v>
      </c>
      <c r="C18975">
        <v>2021</v>
      </c>
      <c r="D18975" s="61" t="s">
        <v>1792</v>
      </c>
    </row>
    <row r="18976" spans="1:4" hidden="1" x14ac:dyDescent="0.25">
      <c r="A18976" s="61" t="s">
        <v>161</v>
      </c>
      <c r="B18976" s="61" t="s">
        <v>366</v>
      </c>
      <c r="C18976">
        <v>2022</v>
      </c>
      <c r="D18976" s="61" t="s">
        <v>2594</v>
      </c>
    </row>
    <row r="18977" spans="1:4" x14ac:dyDescent="0.25">
      <c r="A18977" s="61" t="s">
        <v>161</v>
      </c>
      <c r="B18977" s="61" t="s">
        <v>366</v>
      </c>
      <c r="C18977">
        <v>2023</v>
      </c>
      <c r="D18977" s="61">
        <v>0.82899999999999996</v>
      </c>
    </row>
    <row r="18978" spans="1:4" hidden="1" x14ac:dyDescent="0.25">
      <c r="A18978" s="61" t="s">
        <v>380</v>
      </c>
      <c r="B18978" s="61" t="s">
        <v>381</v>
      </c>
      <c r="C18978">
        <v>1911</v>
      </c>
      <c r="D18978" s="61" t="s">
        <v>2646</v>
      </c>
    </row>
    <row r="18979" spans="1:4" hidden="1" x14ac:dyDescent="0.25">
      <c r="A18979" s="61" t="s">
        <v>380</v>
      </c>
      <c r="B18979" s="61" t="s">
        <v>381</v>
      </c>
      <c r="C18979">
        <v>1912</v>
      </c>
      <c r="D18979" s="61" t="s">
        <v>2646</v>
      </c>
    </row>
    <row r="18980" spans="1:4" hidden="1" x14ac:dyDescent="0.25">
      <c r="A18980" s="61" t="s">
        <v>380</v>
      </c>
      <c r="B18980" s="61" t="s">
        <v>381</v>
      </c>
      <c r="C18980">
        <v>1913</v>
      </c>
      <c r="D18980" s="61" t="s">
        <v>2646</v>
      </c>
    </row>
    <row r="18981" spans="1:4" hidden="1" x14ac:dyDescent="0.25">
      <c r="A18981" s="61" t="s">
        <v>380</v>
      </c>
      <c r="B18981" s="61" t="s">
        <v>381</v>
      </c>
      <c r="C18981">
        <v>1914</v>
      </c>
      <c r="D18981" s="61" t="s">
        <v>2646</v>
      </c>
    </row>
    <row r="18982" spans="1:4" hidden="1" x14ac:dyDescent="0.25">
      <c r="A18982" s="61" t="s">
        <v>380</v>
      </c>
      <c r="B18982" s="61" t="s">
        <v>381</v>
      </c>
      <c r="C18982">
        <v>1915</v>
      </c>
      <c r="D18982" s="61" t="s">
        <v>2646</v>
      </c>
    </row>
    <row r="18983" spans="1:4" hidden="1" x14ac:dyDescent="0.25">
      <c r="A18983" s="61" t="s">
        <v>380</v>
      </c>
      <c r="B18983" s="61" t="s">
        <v>381</v>
      </c>
      <c r="C18983">
        <v>1916</v>
      </c>
      <c r="D18983" s="61" t="s">
        <v>2646</v>
      </c>
    </row>
    <row r="18984" spans="1:4" hidden="1" x14ac:dyDescent="0.25">
      <c r="A18984" s="61" t="s">
        <v>380</v>
      </c>
      <c r="B18984" s="61" t="s">
        <v>381</v>
      </c>
      <c r="C18984">
        <v>1917</v>
      </c>
      <c r="D18984" s="61" t="s">
        <v>2646</v>
      </c>
    </row>
    <row r="18985" spans="1:4" hidden="1" x14ac:dyDescent="0.25">
      <c r="A18985" s="61" t="s">
        <v>380</v>
      </c>
      <c r="B18985" s="61" t="s">
        <v>381</v>
      </c>
      <c r="C18985">
        <v>1918</v>
      </c>
      <c r="D18985" s="61" t="s">
        <v>2646</v>
      </c>
    </row>
    <row r="18986" spans="1:4" hidden="1" x14ac:dyDescent="0.25">
      <c r="A18986" s="61" t="s">
        <v>380</v>
      </c>
      <c r="B18986" s="61" t="s">
        <v>381</v>
      </c>
      <c r="C18986">
        <v>1919</v>
      </c>
      <c r="D18986" s="61" t="s">
        <v>2646</v>
      </c>
    </row>
    <row r="18987" spans="1:4" hidden="1" x14ac:dyDescent="0.25">
      <c r="A18987" s="61" t="s">
        <v>380</v>
      </c>
      <c r="B18987" s="61" t="s">
        <v>381</v>
      </c>
      <c r="C18987">
        <v>1920</v>
      </c>
      <c r="D18987" s="61" t="s">
        <v>2646</v>
      </c>
    </row>
    <row r="18988" spans="1:4" hidden="1" x14ac:dyDescent="0.25">
      <c r="A18988" s="61" t="s">
        <v>380</v>
      </c>
      <c r="B18988" s="61" t="s">
        <v>381</v>
      </c>
      <c r="C18988">
        <v>1921</v>
      </c>
      <c r="D18988" s="61" t="s">
        <v>2174</v>
      </c>
    </row>
    <row r="18989" spans="1:4" hidden="1" x14ac:dyDescent="0.25">
      <c r="A18989" s="61" t="s">
        <v>380</v>
      </c>
      <c r="B18989" s="61" t="s">
        <v>381</v>
      </c>
      <c r="C18989">
        <v>1922</v>
      </c>
      <c r="D18989" s="61" t="s">
        <v>1871</v>
      </c>
    </row>
    <row r="18990" spans="1:4" hidden="1" x14ac:dyDescent="0.25">
      <c r="A18990" s="61" t="s">
        <v>380</v>
      </c>
      <c r="B18990" s="61" t="s">
        <v>381</v>
      </c>
      <c r="C18990">
        <v>1923</v>
      </c>
      <c r="D18990" s="61" t="s">
        <v>1871</v>
      </c>
    </row>
    <row r="18991" spans="1:4" hidden="1" x14ac:dyDescent="0.25">
      <c r="A18991" s="61" t="s">
        <v>380</v>
      </c>
      <c r="B18991" s="61" t="s">
        <v>381</v>
      </c>
      <c r="C18991">
        <v>1924</v>
      </c>
      <c r="D18991" s="61" t="s">
        <v>2571</v>
      </c>
    </row>
    <row r="18992" spans="1:4" hidden="1" x14ac:dyDescent="0.25">
      <c r="A18992" s="61" t="s">
        <v>380</v>
      </c>
      <c r="B18992" s="61" t="s">
        <v>381</v>
      </c>
      <c r="C18992">
        <v>1925</v>
      </c>
      <c r="D18992" s="61" t="s">
        <v>1490</v>
      </c>
    </row>
    <row r="18993" spans="1:4" hidden="1" x14ac:dyDescent="0.25">
      <c r="A18993" s="61" t="s">
        <v>380</v>
      </c>
      <c r="B18993" s="61" t="s">
        <v>381</v>
      </c>
      <c r="C18993">
        <v>1926</v>
      </c>
      <c r="D18993" s="61" t="s">
        <v>2651</v>
      </c>
    </row>
    <row r="18994" spans="1:4" hidden="1" x14ac:dyDescent="0.25">
      <c r="A18994" s="61" t="s">
        <v>380</v>
      </c>
      <c r="B18994" s="61" t="s">
        <v>381</v>
      </c>
      <c r="C18994">
        <v>1927</v>
      </c>
      <c r="D18994" s="61" t="s">
        <v>2651</v>
      </c>
    </row>
    <row r="18995" spans="1:4" hidden="1" x14ac:dyDescent="0.25">
      <c r="A18995" s="61" t="s">
        <v>380</v>
      </c>
      <c r="B18995" s="61" t="s">
        <v>381</v>
      </c>
      <c r="C18995">
        <v>1928</v>
      </c>
      <c r="D18995" s="61" t="s">
        <v>2651</v>
      </c>
    </row>
    <row r="18996" spans="1:4" hidden="1" x14ac:dyDescent="0.25">
      <c r="A18996" s="61" t="s">
        <v>380</v>
      </c>
      <c r="B18996" s="61" t="s">
        <v>381</v>
      </c>
      <c r="C18996">
        <v>1929</v>
      </c>
      <c r="D18996" s="61" t="s">
        <v>2651</v>
      </c>
    </row>
    <row r="18997" spans="1:4" hidden="1" x14ac:dyDescent="0.25">
      <c r="A18997" s="61" t="s">
        <v>380</v>
      </c>
      <c r="B18997" s="61" t="s">
        <v>381</v>
      </c>
      <c r="C18997">
        <v>1930</v>
      </c>
      <c r="D18997" s="61" t="s">
        <v>2651</v>
      </c>
    </row>
    <row r="18998" spans="1:4" hidden="1" x14ac:dyDescent="0.25">
      <c r="A18998" s="61" t="s">
        <v>380</v>
      </c>
      <c r="B18998" s="61" t="s">
        <v>381</v>
      </c>
      <c r="C18998">
        <v>1931</v>
      </c>
      <c r="D18998" s="61" t="s">
        <v>2651</v>
      </c>
    </row>
    <row r="18999" spans="1:4" hidden="1" x14ac:dyDescent="0.25">
      <c r="A18999" s="61" t="s">
        <v>380</v>
      </c>
      <c r="B18999" s="61" t="s">
        <v>381</v>
      </c>
      <c r="C18999">
        <v>1932</v>
      </c>
      <c r="D18999" s="61" t="s">
        <v>2651</v>
      </c>
    </row>
    <row r="19000" spans="1:4" hidden="1" x14ac:dyDescent="0.25">
      <c r="A19000" s="61" t="s">
        <v>380</v>
      </c>
      <c r="B19000" s="61" t="s">
        <v>381</v>
      </c>
      <c r="C19000">
        <v>1933</v>
      </c>
      <c r="D19000" s="61" t="s">
        <v>2651</v>
      </c>
    </row>
    <row r="19001" spans="1:4" hidden="1" x14ac:dyDescent="0.25">
      <c r="A19001" s="61" t="s">
        <v>380</v>
      </c>
      <c r="B19001" s="61" t="s">
        <v>381</v>
      </c>
      <c r="C19001">
        <v>1934</v>
      </c>
      <c r="D19001" s="61" t="s">
        <v>2651</v>
      </c>
    </row>
    <row r="19002" spans="1:4" hidden="1" x14ac:dyDescent="0.25">
      <c r="A19002" s="61" t="s">
        <v>380</v>
      </c>
      <c r="B19002" s="61" t="s">
        <v>381</v>
      </c>
      <c r="C19002">
        <v>1935</v>
      </c>
      <c r="D19002" s="61" t="s">
        <v>2651</v>
      </c>
    </row>
    <row r="19003" spans="1:4" hidden="1" x14ac:dyDescent="0.25">
      <c r="A19003" s="61" t="s">
        <v>380</v>
      </c>
      <c r="B19003" s="61" t="s">
        <v>381</v>
      </c>
      <c r="C19003">
        <v>1936</v>
      </c>
      <c r="D19003" s="61" t="s">
        <v>543</v>
      </c>
    </row>
    <row r="19004" spans="1:4" hidden="1" x14ac:dyDescent="0.25">
      <c r="A19004" s="61" t="s">
        <v>380</v>
      </c>
      <c r="B19004" s="61" t="s">
        <v>381</v>
      </c>
      <c r="C19004">
        <v>1937</v>
      </c>
      <c r="D19004" s="61" t="s">
        <v>543</v>
      </c>
    </row>
    <row r="19005" spans="1:4" hidden="1" x14ac:dyDescent="0.25">
      <c r="A19005" s="61" t="s">
        <v>380</v>
      </c>
      <c r="B19005" s="61" t="s">
        <v>381</v>
      </c>
      <c r="C19005">
        <v>1938</v>
      </c>
      <c r="D19005" s="61" t="s">
        <v>543</v>
      </c>
    </row>
    <row r="19006" spans="1:4" hidden="1" x14ac:dyDescent="0.25">
      <c r="A19006" s="61" t="s">
        <v>380</v>
      </c>
      <c r="B19006" s="61" t="s">
        <v>381</v>
      </c>
      <c r="C19006">
        <v>1939</v>
      </c>
      <c r="D19006" s="61" t="s">
        <v>543</v>
      </c>
    </row>
    <row r="19007" spans="1:4" hidden="1" x14ac:dyDescent="0.25">
      <c r="A19007" s="61" t="s">
        <v>380</v>
      </c>
      <c r="B19007" s="61" t="s">
        <v>381</v>
      </c>
      <c r="C19007">
        <v>1940</v>
      </c>
      <c r="D19007" s="61" t="s">
        <v>1862</v>
      </c>
    </row>
    <row r="19008" spans="1:4" hidden="1" x14ac:dyDescent="0.25">
      <c r="A19008" s="61" t="s">
        <v>380</v>
      </c>
      <c r="B19008" s="61" t="s">
        <v>381</v>
      </c>
      <c r="C19008">
        <v>1941</v>
      </c>
      <c r="D19008" s="61" t="s">
        <v>2310</v>
      </c>
    </row>
    <row r="19009" spans="1:4" hidden="1" x14ac:dyDescent="0.25">
      <c r="A19009" s="61" t="s">
        <v>380</v>
      </c>
      <c r="B19009" s="61" t="s">
        <v>381</v>
      </c>
      <c r="C19009">
        <v>1942</v>
      </c>
      <c r="D19009" s="61" t="s">
        <v>2310</v>
      </c>
    </row>
    <row r="19010" spans="1:4" hidden="1" x14ac:dyDescent="0.25">
      <c r="A19010" s="61" t="s">
        <v>380</v>
      </c>
      <c r="B19010" s="61" t="s">
        <v>381</v>
      </c>
      <c r="C19010">
        <v>1943</v>
      </c>
      <c r="D19010" s="61" t="s">
        <v>2310</v>
      </c>
    </row>
    <row r="19011" spans="1:4" hidden="1" x14ac:dyDescent="0.25">
      <c r="A19011" s="61" t="s">
        <v>380</v>
      </c>
      <c r="B19011" s="61" t="s">
        <v>381</v>
      </c>
      <c r="C19011">
        <v>1944</v>
      </c>
      <c r="D19011" s="61" t="s">
        <v>2310</v>
      </c>
    </row>
    <row r="19012" spans="1:4" hidden="1" x14ac:dyDescent="0.25">
      <c r="A19012" s="61" t="s">
        <v>380</v>
      </c>
      <c r="B19012" s="61" t="s">
        <v>381</v>
      </c>
      <c r="C19012">
        <v>1945</v>
      </c>
      <c r="D19012" s="61" t="s">
        <v>2310</v>
      </c>
    </row>
    <row r="19013" spans="1:4" hidden="1" x14ac:dyDescent="0.25">
      <c r="A19013" s="61" t="s">
        <v>380</v>
      </c>
      <c r="B19013" s="61" t="s">
        <v>381</v>
      </c>
      <c r="C19013">
        <v>1946</v>
      </c>
      <c r="D19013" s="61" t="s">
        <v>2310</v>
      </c>
    </row>
    <row r="19014" spans="1:4" hidden="1" x14ac:dyDescent="0.25">
      <c r="A19014" s="61" t="s">
        <v>380</v>
      </c>
      <c r="B19014" s="61" t="s">
        <v>381</v>
      </c>
      <c r="C19014">
        <v>1947</v>
      </c>
      <c r="D19014" s="61" t="s">
        <v>2310</v>
      </c>
    </row>
    <row r="19015" spans="1:4" hidden="1" x14ac:dyDescent="0.25">
      <c r="A19015" s="61" t="s">
        <v>380</v>
      </c>
      <c r="B19015" s="61" t="s">
        <v>381</v>
      </c>
      <c r="C19015">
        <v>1948</v>
      </c>
      <c r="D19015" s="61" t="s">
        <v>2310</v>
      </c>
    </row>
    <row r="19016" spans="1:4" hidden="1" x14ac:dyDescent="0.25">
      <c r="A19016" s="61" t="s">
        <v>380</v>
      </c>
      <c r="B19016" s="61" t="s">
        <v>381</v>
      </c>
      <c r="C19016">
        <v>1949</v>
      </c>
      <c r="D19016" s="61" t="s">
        <v>2310</v>
      </c>
    </row>
    <row r="19017" spans="1:4" hidden="1" x14ac:dyDescent="0.25">
      <c r="A19017" s="61" t="s">
        <v>380</v>
      </c>
      <c r="B19017" s="61" t="s">
        <v>381</v>
      </c>
      <c r="C19017">
        <v>1950</v>
      </c>
      <c r="D19017" s="61" t="s">
        <v>1824</v>
      </c>
    </row>
    <row r="19018" spans="1:4" hidden="1" x14ac:dyDescent="0.25">
      <c r="A19018" s="61" t="s">
        <v>380</v>
      </c>
      <c r="B19018" s="61" t="s">
        <v>381</v>
      </c>
      <c r="C19018">
        <v>1951</v>
      </c>
      <c r="D19018" s="61" t="s">
        <v>1824</v>
      </c>
    </row>
    <row r="19019" spans="1:4" hidden="1" x14ac:dyDescent="0.25">
      <c r="A19019" s="61" t="s">
        <v>380</v>
      </c>
      <c r="B19019" s="61" t="s">
        <v>381</v>
      </c>
      <c r="C19019">
        <v>1952</v>
      </c>
      <c r="D19019" s="61" t="s">
        <v>1706</v>
      </c>
    </row>
    <row r="19020" spans="1:4" hidden="1" x14ac:dyDescent="0.25">
      <c r="A19020" s="61" t="s">
        <v>380</v>
      </c>
      <c r="B19020" s="61" t="s">
        <v>381</v>
      </c>
      <c r="C19020">
        <v>1953</v>
      </c>
      <c r="D19020" s="61" t="s">
        <v>1706</v>
      </c>
    </row>
    <row r="19021" spans="1:4" hidden="1" x14ac:dyDescent="0.25">
      <c r="A19021" s="61" t="s">
        <v>380</v>
      </c>
      <c r="B19021" s="61" t="s">
        <v>381</v>
      </c>
      <c r="C19021">
        <v>1954</v>
      </c>
      <c r="D19021" s="61" t="s">
        <v>1706</v>
      </c>
    </row>
    <row r="19022" spans="1:4" hidden="1" x14ac:dyDescent="0.25">
      <c r="A19022" s="61" t="s">
        <v>380</v>
      </c>
      <c r="B19022" s="61" t="s">
        <v>381</v>
      </c>
      <c r="C19022">
        <v>1955</v>
      </c>
      <c r="D19022" s="61" t="s">
        <v>1706</v>
      </c>
    </row>
    <row r="19023" spans="1:4" hidden="1" x14ac:dyDescent="0.25">
      <c r="A19023" s="61" t="s">
        <v>380</v>
      </c>
      <c r="B19023" s="61" t="s">
        <v>381</v>
      </c>
      <c r="C19023">
        <v>1956</v>
      </c>
      <c r="D19023" s="61" t="s">
        <v>1706</v>
      </c>
    </row>
    <row r="19024" spans="1:4" hidden="1" x14ac:dyDescent="0.25">
      <c r="A19024" s="61" t="s">
        <v>380</v>
      </c>
      <c r="B19024" s="61" t="s">
        <v>381</v>
      </c>
      <c r="C19024">
        <v>1957</v>
      </c>
      <c r="D19024" s="61" t="s">
        <v>1706</v>
      </c>
    </row>
    <row r="19025" spans="1:4" hidden="1" x14ac:dyDescent="0.25">
      <c r="A19025" s="61" t="s">
        <v>380</v>
      </c>
      <c r="B19025" s="61" t="s">
        <v>381</v>
      </c>
      <c r="C19025">
        <v>1958</v>
      </c>
      <c r="D19025" s="61" t="s">
        <v>1706</v>
      </c>
    </row>
    <row r="19026" spans="1:4" hidden="1" x14ac:dyDescent="0.25">
      <c r="A19026" s="61" t="s">
        <v>380</v>
      </c>
      <c r="B19026" s="61" t="s">
        <v>381</v>
      </c>
      <c r="C19026">
        <v>1959</v>
      </c>
      <c r="D19026" s="61" t="s">
        <v>1706</v>
      </c>
    </row>
    <row r="19027" spans="1:4" hidden="1" x14ac:dyDescent="0.25">
      <c r="A19027" s="61" t="s">
        <v>380</v>
      </c>
      <c r="B19027" s="61" t="s">
        <v>381</v>
      </c>
      <c r="C19027">
        <v>1960</v>
      </c>
      <c r="D19027" s="61" t="s">
        <v>1742</v>
      </c>
    </row>
    <row r="19028" spans="1:4" hidden="1" x14ac:dyDescent="0.25">
      <c r="A19028" s="61" t="s">
        <v>380</v>
      </c>
      <c r="B19028" s="61" t="s">
        <v>381</v>
      </c>
      <c r="C19028">
        <v>1961</v>
      </c>
      <c r="D19028" s="61" t="s">
        <v>1712</v>
      </c>
    </row>
    <row r="19029" spans="1:4" hidden="1" x14ac:dyDescent="0.25">
      <c r="A19029" s="61" t="s">
        <v>380</v>
      </c>
      <c r="B19029" s="61" t="s">
        <v>381</v>
      </c>
      <c r="C19029">
        <v>1962</v>
      </c>
      <c r="D19029" s="61" t="s">
        <v>1712</v>
      </c>
    </row>
    <row r="19030" spans="1:4" hidden="1" x14ac:dyDescent="0.25">
      <c r="A19030" s="61" t="s">
        <v>380</v>
      </c>
      <c r="B19030" s="61" t="s">
        <v>381</v>
      </c>
      <c r="C19030">
        <v>1963</v>
      </c>
      <c r="D19030" s="61" t="s">
        <v>1712</v>
      </c>
    </row>
    <row r="19031" spans="1:4" hidden="1" x14ac:dyDescent="0.25">
      <c r="A19031" s="61" t="s">
        <v>380</v>
      </c>
      <c r="B19031" s="61" t="s">
        <v>381</v>
      </c>
      <c r="C19031">
        <v>1964</v>
      </c>
      <c r="D19031" s="61" t="s">
        <v>1712</v>
      </c>
    </row>
    <row r="19032" spans="1:4" hidden="1" x14ac:dyDescent="0.25">
      <c r="A19032" s="61" t="s">
        <v>380</v>
      </c>
      <c r="B19032" s="61" t="s">
        <v>381</v>
      </c>
      <c r="C19032">
        <v>1965</v>
      </c>
      <c r="D19032" s="61" t="s">
        <v>1712</v>
      </c>
    </row>
    <row r="19033" spans="1:4" hidden="1" x14ac:dyDescent="0.25">
      <c r="A19033" s="61" t="s">
        <v>380</v>
      </c>
      <c r="B19033" s="61" t="s">
        <v>381</v>
      </c>
      <c r="C19033">
        <v>1966</v>
      </c>
      <c r="D19033" s="61" t="s">
        <v>1712</v>
      </c>
    </row>
    <row r="19034" spans="1:4" hidden="1" x14ac:dyDescent="0.25">
      <c r="A19034" s="61" t="s">
        <v>380</v>
      </c>
      <c r="B19034" s="61" t="s">
        <v>381</v>
      </c>
      <c r="C19034">
        <v>1967</v>
      </c>
      <c r="D19034" s="61" t="s">
        <v>1712</v>
      </c>
    </row>
    <row r="19035" spans="1:4" hidden="1" x14ac:dyDescent="0.25">
      <c r="A19035" s="61" t="s">
        <v>380</v>
      </c>
      <c r="B19035" s="61" t="s">
        <v>381</v>
      </c>
      <c r="C19035">
        <v>1968</v>
      </c>
      <c r="D19035" s="61" t="s">
        <v>1712</v>
      </c>
    </row>
    <row r="19036" spans="1:4" hidden="1" x14ac:dyDescent="0.25">
      <c r="A19036" s="61" t="s">
        <v>380</v>
      </c>
      <c r="B19036" s="61" t="s">
        <v>381</v>
      </c>
      <c r="C19036">
        <v>1969</v>
      </c>
      <c r="D19036" s="61" t="s">
        <v>1712</v>
      </c>
    </row>
    <row r="19037" spans="1:4" hidden="1" x14ac:dyDescent="0.25">
      <c r="A19037" s="61" t="s">
        <v>380</v>
      </c>
      <c r="B19037" s="61" t="s">
        <v>381</v>
      </c>
      <c r="C19037">
        <v>1970</v>
      </c>
      <c r="D19037" s="61" t="s">
        <v>1712</v>
      </c>
    </row>
    <row r="19038" spans="1:4" hidden="1" x14ac:dyDescent="0.25">
      <c r="A19038" s="61" t="s">
        <v>380</v>
      </c>
      <c r="B19038" s="61" t="s">
        <v>381</v>
      </c>
      <c r="C19038">
        <v>1971</v>
      </c>
      <c r="D19038" s="61" t="s">
        <v>1712</v>
      </c>
    </row>
    <row r="19039" spans="1:4" hidden="1" x14ac:dyDescent="0.25">
      <c r="A19039" s="61" t="s">
        <v>380</v>
      </c>
      <c r="B19039" s="61" t="s">
        <v>381</v>
      </c>
      <c r="C19039">
        <v>1972</v>
      </c>
      <c r="D19039" s="61" t="s">
        <v>1712</v>
      </c>
    </row>
    <row r="19040" spans="1:4" hidden="1" x14ac:dyDescent="0.25">
      <c r="A19040" s="61" t="s">
        <v>380</v>
      </c>
      <c r="B19040" s="61" t="s">
        <v>381</v>
      </c>
      <c r="C19040">
        <v>1973</v>
      </c>
      <c r="D19040" s="61" t="s">
        <v>1712</v>
      </c>
    </row>
    <row r="19041" spans="1:4" hidden="1" x14ac:dyDescent="0.25">
      <c r="A19041" s="61" t="s">
        <v>380</v>
      </c>
      <c r="B19041" s="61" t="s">
        <v>381</v>
      </c>
      <c r="C19041">
        <v>1974</v>
      </c>
      <c r="D19041" s="61" t="s">
        <v>1712</v>
      </c>
    </row>
    <row r="19042" spans="1:4" hidden="1" x14ac:dyDescent="0.25">
      <c r="A19042" s="61" t="s">
        <v>380</v>
      </c>
      <c r="B19042" s="61" t="s">
        <v>381</v>
      </c>
      <c r="C19042">
        <v>1975</v>
      </c>
      <c r="D19042" s="61" t="s">
        <v>1712</v>
      </c>
    </row>
    <row r="19043" spans="1:4" hidden="1" x14ac:dyDescent="0.25">
      <c r="A19043" s="61" t="s">
        <v>380</v>
      </c>
      <c r="B19043" s="61" t="s">
        <v>381</v>
      </c>
      <c r="C19043">
        <v>1976</v>
      </c>
      <c r="D19043" s="61" t="s">
        <v>1712</v>
      </c>
    </row>
    <row r="19044" spans="1:4" hidden="1" x14ac:dyDescent="0.25">
      <c r="A19044" s="61" t="s">
        <v>380</v>
      </c>
      <c r="B19044" s="61" t="s">
        <v>381</v>
      </c>
      <c r="C19044">
        <v>1977</v>
      </c>
      <c r="D19044" s="61" t="s">
        <v>1712</v>
      </c>
    </row>
    <row r="19045" spans="1:4" hidden="1" x14ac:dyDescent="0.25">
      <c r="A19045" s="61" t="s">
        <v>380</v>
      </c>
      <c r="B19045" s="61" t="s">
        <v>381</v>
      </c>
      <c r="C19045">
        <v>1978</v>
      </c>
      <c r="D19045" s="61" t="s">
        <v>1712</v>
      </c>
    </row>
    <row r="19046" spans="1:4" hidden="1" x14ac:dyDescent="0.25">
      <c r="A19046" s="61" t="s">
        <v>380</v>
      </c>
      <c r="B19046" s="61" t="s">
        <v>381</v>
      </c>
      <c r="C19046">
        <v>1979</v>
      </c>
      <c r="D19046" s="61" t="s">
        <v>2650</v>
      </c>
    </row>
    <row r="19047" spans="1:4" hidden="1" x14ac:dyDescent="0.25">
      <c r="A19047" s="61" t="s">
        <v>380</v>
      </c>
      <c r="B19047" s="61" t="s">
        <v>381</v>
      </c>
      <c r="C19047">
        <v>1980</v>
      </c>
      <c r="D19047" s="61" t="s">
        <v>2650</v>
      </c>
    </row>
    <row r="19048" spans="1:4" hidden="1" x14ac:dyDescent="0.25">
      <c r="A19048" s="61" t="s">
        <v>380</v>
      </c>
      <c r="B19048" s="61" t="s">
        <v>381</v>
      </c>
      <c r="C19048">
        <v>1981</v>
      </c>
      <c r="D19048" s="61" t="s">
        <v>2650</v>
      </c>
    </row>
    <row r="19049" spans="1:4" hidden="1" x14ac:dyDescent="0.25">
      <c r="A19049" s="61" t="s">
        <v>380</v>
      </c>
      <c r="B19049" s="61" t="s">
        <v>381</v>
      </c>
      <c r="C19049">
        <v>1982</v>
      </c>
      <c r="D19049" s="61" t="s">
        <v>2650</v>
      </c>
    </row>
    <row r="19050" spans="1:4" hidden="1" x14ac:dyDescent="0.25">
      <c r="A19050" s="61" t="s">
        <v>380</v>
      </c>
      <c r="B19050" s="61" t="s">
        <v>381</v>
      </c>
      <c r="C19050">
        <v>1983</v>
      </c>
      <c r="D19050" s="61" t="s">
        <v>2650</v>
      </c>
    </row>
    <row r="19051" spans="1:4" hidden="1" x14ac:dyDescent="0.25">
      <c r="A19051" s="61" t="s">
        <v>380</v>
      </c>
      <c r="B19051" s="61" t="s">
        <v>381</v>
      </c>
      <c r="C19051">
        <v>1984</v>
      </c>
      <c r="D19051" s="61" t="s">
        <v>2650</v>
      </c>
    </row>
    <row r="19052" spans="1:4" hidden="1" x14ac:dyDescent="0.25">
      <c r="A19052" s="61" t="s">
        <v>380</v>
      </c>
      <c r="B19052" s="61" t="s">
        <v>381</v>
      </c>
      <c r="C19052">
        <v>1985</v>
      </c>
      <c r="D19052" s="61" t="s">
        <v>2650</v>
      </c>
    </row>
    <row r="19053" spans="1:4" hidden="1" x14ac:dyDescent="0.25">
      <c r="A19053" s="61" t="s">
        <v>380</v>
      </c>
      <c r="B19053" s="61" t="s">
        <v>381</v>
      </c>
      <c r="C19053">
        <v>1986</v>
      </c>
      <c r="D19053" s="61" t="s">
        <v>2650</v>
      </c>
    </row>
    <row r="19054" spans="1:4" hidden="1" x14ac:dyDescent="0.25">
      <c r="A19054" s="61" t="s">
        <v>380</v>
      </c>
      <c r="B19054" s="61" t="s">
        <v>381</v>
      </c>
      <c r="C19054">
        <v>1987</v>
      </c>
      <c r="D19054" s="61" t="s">
        <v>2650</v>
      </c>
    </row>
    <row r="19055" spans="1:4" hidden="1" x14ac:dyDescent="0.25">
      <c r="A19055" s="61" t="s">
        <v>380</v>
      </c>
      <c r="B19055" s="61" t="s">
        <v>381</v>
      </c>
      <c r="C19055">
        <v>1988</v>
      </c>
      <c r="D19055" s="61" t="s">
        <v>2650</v>
      </c>
    </row>
    <row r="19056" spans="1:4" hidden="1" x14ac:dyDescent="0.25">
      <c r="A19056" s="61" t="s">
        <v>380</v>
      </c>
      <c r="B19056" s="61" t="s">
        <v>381</v>
      </c>
      <c r="C19056">
        <v>1989</v>
      </c>
      <c r="D19056" s="61" t="s">
        <v>2508</v>
      </c>
    </row>
    <row r="19057" spans="1:4" hidden="1" x14ac:dyDescent="0.25">
      <c r="A19057" s="61" t="s">
        <v>380</v>
      </c>
      <c r="B19057" s="61" t="s">
        <v>381</v>
      </c>
      <c r="C19057">
        <v>1990</v>
      </c>
      <c r="D19057" s="61" t="s">
        <v>2875</v>
      </c>
    </row>
    <row r="19058" spans="1:4" hidden="1" x14ac:dyDescent="0.25">
      <c r="A19058" s="61" t="s">
        <v>380</v>
      </c>
      <c r="B19058" s="61" t="s">
        <v>381</v>
      </c>
      <c r="C19058">
        <v>1991</v>
      </c>
      <c r="D19058" s="61" t="s">
        <v>2640</v>
      </c>
    </row>
    <row r="19059" spans="1:4" hidden="1" x14ac:dyDescent="0.25">
      <c r="A19059" s="61" t="s">
        <v>380</v>
      </c>
      <c r="B19059" s="61" t="s">
        <v>381</v>
      </c>
      <c r="C19059">
        <v>1992</v>
      </c>
      <c r="D19059" s="61" t="s">
        <v>2546</v>
      </c>
    </row>
    <row r="19060" spans="1:4" hidden="1" x14ac:dyDescent="0.25">
      <c r="A19060" s="61" t="s">
        <v>380</v>
      </c>
      <c r="B19060" s="61" t="s">
        <v>381</v>
      </c>
      <c r="C19060">
        <v>1993</v>
      </c>
      <c r="D19060" s="61" t="s">
        <v>2547</v>
      </c>
    </row>
    <row r="19061" spans="1:4" hidden="1" x14ac:dyDescent="0.25">
      <c r="A19061" s="61" t="s">
        <v>380</v>
      </c>
      <c r="B19061" s="61" t="s">
        <v>381</v>
      </c>
      <c r="C19061">
        <v>1994</v>
      </c>
      <c r="D19061" s="61" t="s">
        <v>2216</v>
      </c>
    </row>
    <row r="19062" spans="1:4" hidden="1" x14ac:dyDescent="0.25">
      <c r="A19062" s="61" t="s">
        <v>380</v>
      </c>
      <c r="B19062" s="61" t="s">
        <v>381</v>
      </c>
      <c r="C19062">
        <v>1995</v>
      </c>
      <c r="D19062" s="61" t="s">
        <v>2216</v>
      </c>
    </row>
    <row r="19063" spans="1:4" hidden="1" x14ac:dyDescent="0.25">
      <c r="A19063" s="61" t="s">
        <v>380</v>
      </c>
      <c r="B19063" s="61" t="s">
        <v>381</v>
      </c>
      <c r="C19063">
        <v>1996</v>
      </c>
      <c r="D19063" s="61" t="s">
        <v>2159</v>
      </c>
    </row>
    <row r="19064" spans="1:4" hidden="1" x14ac:dyDescent="0.25">
      <c r="A19064" s="61" t="s">
        <v>380</v>
      </c>
      <c r="B19064" s="61" t="s">
        <v>381</v>
      </c>
      <c r="C19064">
        <v>1997</v>
      </c>
      <c r="D19064" s="61" t="s">
        <v>2159</v>
      </c>
    </row>
    <row r="19065" spans="1:4" hidden="1" x14ac:dyDescent="0.25">
      <c r="A19065" s="61" t="s">
        <v>380</v>
      </c>
      <c r="B19065" s="61" t="s">
        <v>381</v>
      </c>
      <c r="C19065">
        <v>1998</v>
      </c>
      <c r="D19065" s="61" t="s">
        <v>2159</v>
      </c>
    </row>
    <row r="19066" spans="1:4" hidden="1" x14ac:dyDescent="0.25">
      <c r="A19066" s="61" t="s">
        <v>380</v>
      </c>
      <c r="B19066" s="61" t="s">
        <v>381</v>
      </c>
      <c r="C19066">
        <v>1999</v>
      </c>
      <c r="D19066" s="61">
        <v>0.76</v>
      </c>
    </row>
    <row r="19067" spans="1:4" hidden="1" x14ac:dyDescent="0.25">
      <c r="A19067" s="61" t="s">
        <v>380</v>
      </c>
      <c r="B19067" s="61" t="s">
        <v>381</v>
      </c>
      <c r="C19067">
        <v>2000</v>
      </c>
      <c r="D19067" s="61">
        <v>0.61399999999999999</v>
      </c>
    </row>
    <row r="19068" spans="1:4" hidden="1" x14ac:dyDescent="0.25">
      <c r="A19068" s="61" t="s">
        <v>380</v>
      </c>
      <c r="B19068" s="61" t="s">
        <v>381</v>
      </c>
      <c r="C19068">
        <v>2001</v>
      </c>
      <c r="D19068" s="61">
        <v>0.61399999999999999</v>
      </c>
    </row>
    <row r="19069" spans="1:4" hidden="1" x14ac:dyDescent="0.25">
      <c r="A19069" s="61" t="s">
        <v>380</v>
      </c>
      <c r="B19069" s="61" t="s">
        <v>381</v>
      </c>
      <c r="C19069">
        <v>2002</v>
      </c>
      <c r="D19069" s="61">
        <v>0.6</v>
      </c>
    </row>
    <row r="19070" spans="1:4" hidden="1" x14ac:dyDescent="0.25">
      <c r="A19070" s="61" t="s">
        <v>380</v>
      </c>
      <c r="B19070" s="61" t="s">
        <v>381</v>
      </c>
      <c r="C19070">
        <v>2003</v>
      </c>
      <c r="D19070" s="61">
        <v>0.61399999999999999</v>
      </c>
    </row>
    <row r="19071" spans="1:4" hidden="1" x14ac:dyDescent="0.25">
      <c r="A19071" s="61" t="s">
        <v>380</v>
      </c>
      <c r="B19071" s="61" t="s">
        <v>381</v>
      </c>
      <c r="C19071">
        <v>2004</v>
      </c>
      <c r="D19071" s="61">
        <v>0.60399999999999998</v>
      </c>
    </row>
    <row r="19072" spans="1:4" hidden="1" x14ac:dyDescent="0.25">
      <c r="A19072" s="61" t="s">
        <v>380</v>
      </c>
      <c r="B19072" s="61" t="s">
        <v>381</v>
      </c>
      <c r="C19072">
        <v>2005</v>
      </c>
      <c r="D19072" s="61">
        <v>0.58499999999999996</v>
      </c>
    </row>
    <row r="19073" spans="1:4" hidden="1" x14ac:dyDescent="0.25">
      <c r="A19073" s="61" t="s">
        <v>380</v>
      </c>
      <c r="B19073" s="61" t="s">
        <v>381</v>
      </c>
      <c r="C19073">
        <v>2006</v>
      </c>
      <c r="D19073" s="61">
        <v>0.58299999999999996</v>
      </c>
    </row>
    <row r="19074" spans="1:4" hidden="1" x14ac:dyDescent="0.25">
      <c r="A19074" s="61" t="s">
        <v>380</v>
      </c>
      <c r="B19074" s="61" t="s">
        <v>381</v>
      </c>
      <c r="C19074">
        <v>2007</v>
      </c>
      <c r="D19074" s="61">
        <v>0.58299999999999996</v>
      </c>
    </row>
    <row r="19075" spans="1:4" hidden="1" x14ac:dyDescent="0.25">
      <c r="A19075" s="61" t="s">
        <v>380</v>
      </c>
      <c r="B19075" s="61" t="s">
        <v>381</v>
      </c>
      <c r="C19075">
        <v>2008</v>
      </c>
      <c r="D19075" s="61">
        <v>0.58299999999999996</v>
      </c>
    </row>
    <row r="19076" spans="1:4" hidden="1" x14ac:dyDescent="0.25">
      <c r="A19076" s="61" t="s">
        <v>380</v>
      </c>
      <c r="B19076" s="61" t="s">
        <v>381</v>
      </c>
      <c r="C19076">
        <v>2009</v>
      </c>
      <c r="D19076" s="61">
        <v>0.58699999999999997</v>
      </c>
    </row>
    <row r="19077" spans="1:4" hidden="1" x14ac:dyDescent="0.25">
      <c r="A19077" s="61" t="s">
        <v>380</v>
      </c>
      <c r="B19077" s="61" t="s">
        <v>381</v>
      </c>
      <c r="C19077">
        <v>2010</v>
      </c>
      <c r="D19077" s="61">
        <v>0.59199999999999997</v>
      </c>
    </row>
    <row r="19078" spans="1:4" hidden="1" x14ac:dyDescent="0.25">
      <c r="A19078" s="61" t="s">
        <v>380</v>
      </c>
      <c r="B19078" s="61" t="s">
        <v>381</v>
      </c>
      <c r="C19078">
        <v>2011</v>
      </c>
      <c r="D19078" s="61">
        <v>0.59099999999999997</v>
      </c>
    </row>
    <row r="19079" spans="1:4" hidden="1" x14ac:dyDescent="0.25">
      <c r="A19079" s="61" t="s">
        <v>380</v>
      </c>
      <c r="B19079" s="61" t="s">
        <v>381</v>
      </c>
      <c r="C19079">
        <v>2012</v>
      </c>
      <c r="D19079" s="61">
        <v>0.58499999999999996</v>
      </c>
    </row>
    <row r="19080" spans="1:4" hidden="1" x14ac:dyDescent="0.25">
      <c r="A19080" s="61" t="s">
        <v>380</v>
      </c>
      <c r="B19080" s="61" t="s">
        <v>381</v>
      </c>
      <c r="C19080">
        <v>2013</v>
      </c>
      <c r="D19080" s="61">
        <v>0.57299999999999995</v>
      </c>
    </row>
    <row r="19081" spans="1:4" hidden="1" x14ac:dyDescent="0.25">
      <c r="A19081" s="61" t="s">
        <v>380</v>
      </c>
      <c r="B19081" s="61" t="s">
        <v>381</v>
      </c>
      <c r="C19081">
        <v>2014</v>
      </c>
      <c r="D19081" s="61">
        <v>0.56499999999999995</v>
      </c>
    </row>
    <row r="19082" spans="1:4" hidden="1" x14ac:dyDescent="0.25">
      <c r="A19082" s="61" t="s">
        <v>380</v>
      </c>
      <c r="B19082" s="61" t="s">
        <v>381</v>
      </c>
      <c r="C19082">
        <v>2015</v>
      </c>
      <c r="D19082" s="61">
        <v>0.57099999999999995</v>
      </c>
    </row>
    <row r="19083" spans="1:4" hidden="1" x14ac:dyDescent="0.25">
      <c r="A19083" s="61" t="s">
        <v>380</v>
      </c>
      <c r="B19083" s="61" t="s">
        <v>381</v>
      </c>
      <c r="C19083">
        <v>2016</v>
      </c>
      <c r="D19083" s="61">
        <v>0.57499999999999996</v>
      </c>
    </row>
    <row r="19084" spans="1:4" hidden="1" x14ac:dyDescent="0.25">
      <c r="A19084" s="61" t="s">
        <v>380</v>
      </c>
      <c r="B19084" s="61" t="s">
        <v>381</v>
      </c>
      <c r="C19084">
        <v>2017</v>
      </c>
      <c r="D19084" s="61">
        <v>0.58299999999999996</v>
      </c>
    </row>
    <row r="19085" spans="1:4" hidden="1" x14ac:dyDescent="0.25">
      <c r="A19085" s="61" t="s">
        <v>380</v>
      </c>
      <c r="B19085" s="61" t="s">
        <v>381</v>
      </c>
      <c r="C19085">
        <v>2018</v>
      </c>
      <c r="D19085" s="61">
        <v>0.57699999999999996</v>
      </c>
    </row>
    <row r="19086" spans="1:4" hidden="1" x14ac:dyDescent="0.25">
      <c r="A19086" s="61" t="s">
        <v>380</v>
      </c>
      <c r="B19086" s="61" t="s">
        <v>381</v>
      </c>
      <c r="C19086">
        <v>2019</v>
      </c>
      <c r="D19086" s="61">
        <v>0.56100000000000005</v>
      </c>
    </row>
    <row r="19087" spans="1:4" hidden="1" x14ac:dyDescent="0.25">
      <c r="A19087" s="61" t="s">
        <v>380</v>
      </c>
      <c r="B19087" s="61" t="s">
        <v>381</v>
      </c>
      <c r="C19087">
        <v>2020</v>
      </c>
      <c r="D19087" s="61">
        <v>0.56499999999999995</v>
      </c>
    </row>
    <row r="19088" spans="1:4" hidden="1" x14ac:dyDescent="0.25">
      <c r="A19088" s="61" t="s">
        <v>380</v>
      </c>
      <c r="B19088" s="61" t="s">
        <v>381</v>
      </c>
      <c r="C19088">
        <v>2021</v>
      </c>
      <c r="D19088" s="61">
        <v>0.53600000000000003</v>
      </c>
    </row>
    <row r="19089" spans="1:4" hidden="1" x14ac:dyDescent="0.25">
      <c r="A19089" s="61" t="s">
        <v>380</v>
      </c>
      <c r="B19089" s="61" t="s">
        <v>381</v>
      </c>
      <c r="C19089">
        <v>2022</v>
      </c>
      <c r="D19089" s="61" t="s">
        <v>1724</v>
      </c>
    </row>
    <row r="19090" spans="1:4" x14ac:dyDescent="0.25">
      <c r="A19090" s="61" t="s">
        <v>380</v>
      </c>
      <c r="B19090" s="61" t="s">
        <v>381</v>
      </c>
      <c r="C19090">
        <v>2023</v>
      </c>
      <c r="D19090" s="61">
        <v>0.48399999999999999</v>
      </c>
    </row>
    <row r="19091" spans="1:4" hidden="1" x14ac:dyDescent="0.25">
      <c r="A19091" s="61" t="s">
        <v>149</v>
      </c>
      <c r="B19091" s="61" t="s">
        <v>379</v>
      </c>
      <c r="C19091">
        <v>1789</v>
      </c>
      <c r="D19091" s="61" t="s">
        <v>2443</v>
      </c>
    </row>
    <row r="19092" spans="1:4" hidden="1" x14ac:dyDescent="0.25">
      <c r="A19092" s="61" t="s">
        <v>149</v>
      </c>
      <c r="B19092" s="61" t="s">
        <v>379</v>
      </c>
      <c r="C19092">
        <v>1790</v>
      </c>
      <c r="D19092" s="61" t="s">
        <v>2443</v>
      </c>
    </row>
    <row r="19093" spans="1:4" hidden="1" x14ac:dyDescent="0.25">
      <c r="A19093" s="61" t="s">
        <v>149</v>
      </c>
      <c r="B19093" s="61" t="s">
        <v>379</v>
      </c>
      <c r="C19093">
        <v>1791</v>
      </c>
      <c r="D19093" s="61" t="s">
        <v>2443</v>
      </c>
    </row>
    <row r="19094" spans="1:4" hidden="1" x14ac:dyDescent="0.25">
      <c r="A19094" s="61" t="s">
        <v>149</v>
      </c>
      <c r="B19094" s="61" t="s">
        <v>379</v>
      </c>
      <c r="C19094">
        <v>1792</v>
      </c>
      <c r="D19094" s="61" t="s">
        <v>2443</v>
      </c>
    </row>
    <row r="19095" spans="1:4" hidden="1" x14ac:dyDescent="0.25">
      <c r="A19095" s="61" t="s">
        <v>149</v>
      </c>
      <c r="B19095" s="61" t="s">
        <v>379</v>
      </c>
      <c r="C19095">
        <v>1793</v>
      </c>
      <c r="D19095" s="61" t="s">
        <v>2443</v>
      </c>
    </row>
    <row r="19096" spans="1:4" hidden="1" x14ac:dyDescent="0.25">
      <c r="A19096" s="61" t="s">
        <v>149</v>
      </c>
      <c r="B19096" s="61" t="s">
        <v>379</v>
      </c>
      <c r="C19096">
        <v>1794</v>
      </c>
      <c r="D19096" s="61" t="s">
        <v>2443</v>
      </c>
    </row>
    <row r="19097" spans="1:4" hidden="1" x14ac:dyDescent="0.25">
      <c r="A19097" s="61" t="s">
        <v>149</v>
      </c>
      <c r="B19097" s="61" t="s">
        <v>379</v>
      </c>
      <c r="C19097">
        <v>1795</v>
      </c>
      <c r="D19097" s="61" t="s">
        <v>2443</v>
      </c>
    </row>
    <row r="19098" spans="1:4" hidden="1" x14ac:dyDescent="0.25">
      <c r="A19098" s="61" t="s">
        <v>149</v>
      </c>
      <c r="B19098" s="61" t="s">
        <v>379</v>
      </c>
      <c r="C19098">
        <v>1796</v>
      </c>
      <c r="D19098" s="61" t="s">
        <v>2443</v>
      </c>
    </row>
    <row r="19099" spans="1:4" hidden="1" x14ac:dyDescent="0.25">
      <c r="A19099" s="61" t="s">
        <v>149</v>
      </c>
      <c r="B19099" s="61" t="s">
        <v>379</v>
      </c>
      <c r="C19099">
        <v>1797</v>
      </c>
      <c r="D19099" s="61" t="s">
        <v>2443</v>
      </c>
    </row>
    <row r="19100" spans="1:4" hidden="1" x14ac:dyDescent="0.25">
      <c r="A19100" s="61" t="s">
        <v>149</v>
      </c>
      <c r="B19100" s="61" t="s">
        <v>379</v>
      </c>
      <c r="C19100">
        <v>1798</v>
      </c>
      <c r="D19100" s="61" t="s">
        <v>2443</v>
      </c>
    </row>
    <row r="19101" spans="1:4" hidden="1" x14ac:dyDescent="0.25">
      <c r="A19101" s="61" t="s">
        <v>149</v>
      </c>
      <c r="B19101" s="61" t="s">
        <v>379</v>
      </c>
      <c r="C19101">
        <v>1799</v>
      </c>
      <c r="D19101" s="61" t="s">
        <v>2443</v>
      </c>
    </row>
    <row r="19102" spans="1:4" hidden="1" x14ac:dyDescent="0.25">
      <c r="A19102" s="61" t="s">
        <v>149</v>
      </c>
      <c r="B19102" s="61" t="s">
        <v>379</v>
      </c>
      <c r="C19102">
        <v>1800</v>
      </c>
      <c r="D19102" s="61" t="s">
        <v>2443</v>
      </c>
    </row>
    <row r="19103" spans="1:4" hidden="1" x14ac:dyDescent="0.25">
      <c r="A19103" s="61" t="s">
        <v>149</v>
      </c>
      <c r="B19103" s="61" t="s">
        <v>379</v>
      </c>
      <c r="C19103">
        <v>1801</v>
      </c>
      <c r="D19103" s="61" t="s">
        <v>2443</v>
      </c>
    </row>
    <row r="19104" spans="1:4" hidden="1" x14ac:dyDescent="0.25">
      <c r="A19104" s="61" t="s">
        <v>149</v>
      </c>
      <c r="B19104" s="61" t="s">
        <v>379</v>
      </c>
      <c r="C19104">
        <v>1802</v>
      </c>
      <c r="D19104" s="61" t="s">
        <v>2443</v>
      </c>
    </row>
    <row r="19105" spans="1:4" hidden="1" x14ac:dyDescent="0.25">
      <c r="A19105" s="61" t="s">
        <v>149</v>
      </c>
      <c r="B19105" s="61" t="s">
        <v>379</v>
      </c>
      <c r="C19105">
        <v>1803</v>
      </c>
      <c r="D19105" s="61" t="s">
        <v>2443</v>
      </c>
    </row>
    <row r="19106" spans="1:4" hidden="1" x14ac:dyDescent="0.25">
      <c r="A19106" s="61" t="s">
        <v>149</v>
      </c>
      <c r="B19106" s="61" t="s">
        <v>379</v>
      </c>
      <c r="C19106">
        <v>1804</v>
      </c>
      <c r="D19106" s="61" t="s">
        <v>2443</v>
      </c>
    </row>
    <row r="19107" spans="1:4" hidden="1" x14ac:dyDescent="0.25">
      <c r="A19107" s="61" t="s">
        <v>149</v>
      </c>
      <c r="B19107" s="61" t="s">
        <v>379</v>
      </c>
      <c r="C19107">
        <v>1805</v>
      </c>
      <c r="D19107" s="61" t="s">
        <v>2443</v>
      </c>
    </row>
    <row r="19108" spans="1:4" hidden="1" x14ac:dyDescent="0.25">
      <c r="A19108" s="61" t="s">
        <v>149</v>
      </c>
      <c r="B19108" s="61" t="s">
        <v>379</v>
      </c>
      <c r="C19108">
        <v>1806</v>
      </c>
      <c r="D19108" s="61" t="s">
        <v>2443</v>
      </c>
    </row>
    <row r="19109" spans="1:4" hidden="1" x14ac:dyDescent="0.25">
      <c r="A19109" s="61" t="s">
        <v>149</v>
      </c>
      <c r="B19109" s="61" t="s">
        <v>379</v>
      </c>
      <c r="C19109">
        <v>1807</v>
      </c>
      <c r="D19109" s="61" t="s">
        <v>2443</v>
      </c>
    </row>
    <row r="19110" spans="1:4" hidden="1" x14ac:dyDescent="0.25">
      <c r="A19110" s="61" t="s">
        <v>149</v>
      </c>
      <c r="B19110" s="61" t="s">
        <v>379</v>
      </c>
      <c r="C19110">
        <v>1808</v>
      </c>
      <c r="D19110" s="61" t="s">
        <v>2443</v>
      </c>
    </row>
    <row r="19111" spans="1:4" hidden="1" x14ac:dyDescent="0.25">
      <c r="A19111" s="61" t="s">
        <v>149</v>
      </c>
      <c r="B19111" s="61" t="s">
        <v>379</v>
      </c>
      <c r="C19111">
        <v>1809</v>
      </c>
      <c r="D19111" s="61" t="s">
        <v>2443</v>
      </c>
    </row>
    <row r="19112" spans="1:4" hidden="1" x14ac:dyDescent="0.25">
      <c r="A19112" s="61" t="s">
        <v>149</v>
      </c>
      <c r="B19112" s="61" t="s">
        <v>379</v>
      </c>
      <c r="C19112">
        <v>1810</v>
      </c>
      <c r="D19112" s="61" t="s">
        <v>2443</v>
      </c>
    </row>
    <row r="19113" spans="1:4" hidden="1" x14ac:dyDescent="0.25">
      <c r="A19113" s="61" t="s">
        <v>149</v>
      </c>
      <c r="B19113" s="61" t="s">
        <v>379</v>
      </c>
      <c r="C19113">
        <v>1811</v>
      </c>
      <c r="D19113" s="61" t="s">
        <v>2443</v>
      </c>
    </row>
    <row r="19114" spans="1:4" hidden="1" x14ac:dyDescent="0.25">
      <c r="A19114" s="61" t="s">
        <v>149</v>
      </c>
      <c r="B19114" s="61" t="s">
        <v>379</v>
      </c>
      <c r="C19114">
        <v>1812</v>
      </c>
      <c r="D19114" s="61" t="s">
        <v>2443</v>
      </c>
    </row>
    <row r="19115" spans="1:4" hidden="1" x14ac:dyDescent="0.25">
      <c r="A19115" s="61" t="s">
        <v>149</v>
      </c>
      <c r="B19115" s="61" t="s">
        <v>379</v>
      </c>
      <c r="C19115">
        <v>1813</v>
      </c>
      <c r="D19115" s="61" t="s">
        <v>2443</v>
      </c>
    </row>
    <row r="19116" spans="1:4" hidden="1" x14ac:dyDescent="0.25">
      <c r="A19116" s="61" t="s">
        <v>149</v>
      </c>
      <c r="B19116" s="61" t="s">
        <v>379</v>
      </c>
      <c r="C19116">
        <v>1814</v>
      </c>
      <c r="D19116" s="61" t="s">
        <v>2443</v>
      </c>
    </row>
    <row r="19117" spans="1:4" hidden="1" x14ac:dyDescent="0.25">
      <c r="A19117" s="61" t="s">
        <v>149</v>
      </c>
      <c r="B19117" s="61" t="s">
        <v>379</v>
      </c>
      <c r="C19117">
        <v>1815</v>
      </c>
      <c r="D19117" s="61" t="s">
        <v>2443</v>
      </c>
    </row>
    <row r="19118" spans="1:4" hidden="1" x14ac:dyDescent="0.25">
      <c r="A19118" s="61" t="s">
        <v>149</v>
      </c>
      <c r="B19118" s="61" t="s">
        <v>379</v>
      </c>
      <c r="C19118">
        <v>1816</v>
      </c>
      <c r="D19118" s="61" t="s">
        <v>2443</v>
      </c>
    </row>
    <row r="19119" spans="1:4" hidden="1" x14ac:dyDescent="0.25">
      <c r="A19119" s="61" t="s">
        <v>149</v>
      </c>
      <c r="B19119" s="61" t="s">
        <v>379</v>
      </c>
      <c r="C19119">
        <v>1817</v>
      </c>
      <c r="D19119" s="61" t="s">
        <v>2443</v>
      </c>
    </row>
    <row r="19120" spans="1:4" hidden="1" x14ac:dyDescent="0.25">
      <c r="A19120" s="61" t="s">
        <v>149</v>
      </c>
      <c r="B19120" s="61" t="s">
        <v>379</v>
      </c>
      <c r="C19120">
        <v>1818</v>
      </c>
      <c r="D19120" s="61" t="s">
        <v>2443</v>
      </c>
    </row>
    <row r="19121" spans="1:4" hidden="1" x14ac:dyDescent="0.25">
      <c r="A19121" s="61" t="s">
        <v>149</v>
      </c>
      <c r="B19121" s="61" t="s">
        <v>379</v>
      </c>
      <c r="C19121">
        <v>1819</v>
      </c>
      <c r="D19121" s="61" t="s">
        <v>2443</v>
      </c>
    </row>
    <row r="19122" spans="1:4" hidden="1" x14ac:dyDescent="0.25">
      <c r="A19122" s="61" t="s">
        <v>149</v>
      </c>
      <c r="B19122" s="61" t="s">
        <v>379</v>
      </c>
      <c r="C19122">
        <v>1820</v>
      </c>
      <c r="D19122" s="61" t="s">
        <v>2443</v>
      </c>
    </row>
    <row r="19123" spans="1:4" hidden="1" x14ac:dyDescent="0.25">
      <c r="A19123" s="61" t="s">
        <v>149</v>
      </c>
      <c r="B19123" s="61" t="s">
        <v>379</v>
      </c>
      <c r="C19123">
        <v>1821</v>
      </c>
      <c r="D19123" s="61" t="s">
        <v>2443</v>
      </c>
    </row>
    <row r="19124" spans="1:4" hidden="1" x14ac:dyDescent="0.25">
      <c r="A19124" s="61" t="s">
        <v>149</v>
      </c>
      <c r="B19124" s="61" t="s">
        <v>379</v>
      </c>
      <c r="C19124">
        <v>1822</v>
      </c>
      <c r="D19124" s="61" t="s">
        <v>1781</v>
      </c>
    </row>
    <row r="19125" spans="1:4" hidden="1" x14ac:dyDescent="0.25">
      <c r="A19125" s="61" t="s">
        <v>149</v>
      </c>
      <c r="B19125" s="61" t="s">
        <v>379</v>
      </c>
      <c r="C19125">
        <v>1823</v>
      </c>
      <c r="D19125" s="61" t="s">
        <v>1781</v>
      </c>
    </row>
    <row r="19126" spans="1:4" hidden="1" x14ac:dyDescent="0.25">
      <c r="A19126" s="61" t="s">
        <v>149</v>
      </c>
      <c r="B19126" s="61" t="s">
        <v>379</v>
      </c>
      <c r="C19126">
        <v>1824</v>
      </c>
      <c r="D19126" s="61" t="s">
        <v>1781</v>
      </c>
    </row>
    <row r="19127" spans="1:4" hidden="1" x14ac:dyDescent="0.25">
      <c r="A19127" s="61" t="s">
        <v>149</v>
      </c>
      <c r="B19127" s="61" t="s">
        <v>379</v>
      </c>
      <c r="C19127">
        <v>1825</v>
      </c>
      <c r="D19127" s="61" t="s">
        <v>1781</v>
      </c>
    </row>
    <row r="19128" spans="1:4" hidden="1" x14ac:dyDescent="0.25">
      <c r="A19128" s="61" t="s">
        <v>149</v>
      </c>
      <c r="B19128" s="61" t="s">
        <v>379</v>
      </c>
      <c r="C19128">
        <v>1826</v>
      </c>
      <c r="D19128" s="61" t="s">
        <v>1781</v>
      </c>
    </row>
    <row r="19129" spans="1:4" hidden="1" x14ac:dyDescent="0.25">
      <c r="A19129" s="61" t="s">
        <v>149</v>
      </c>
      <c r="B19129" s="61" t="s">
        <v>379</v>
      </c>
      <c r="C19129">
        <v>1827</v>
      </c>
      <c r="D19129" s="61" t="s">
        <v>1781</v>
      </c>
    </row>
    <row r="19130" spans="1:4" hidden="1" x14ac:dyDescent="0.25">
      <c r="A19130" s="61" t="s">
        <v>149</v>
      </c>
      <c r="B19130" s="61" t="s">
        <v>379</v>
      </c>
      <c r="C19130">
        <v>1828</v>
      </c>
      <c r="D19130" s="61" t="s">
        <v>1781</v>
      </c>
    </row>
    <row r="19131" spans="1:4" hidden="1" x14ac:dyDescent="0.25">
      <c r="A19131" s="61" t="s">
        <v>149</v>
      </c>
      <c r="B19131" s="61" t="s">
        <v>379</v>
      </c>
      <c r="C19131">
        <v>1829</v>
      </c>
      <c r="D19131" s="61" t="s">
        <v>1781</v>
      </c>
    </row>
    <row r="19132" spans="1:4" hidden="1" x14ac:dyDescent="0.25">
      <c r="A19132" s="61" t="s">
        <v>149</v>
      </c>
      <c r="B19132" s="61" t="s">
        <v>379</v>
      </c>
      <c r="C19132">
        <v>1830</v>
      </c>
      <c r="D19132" s="61" t="s">
        <v>1781</v>
      </c>
    </row>
    <row r="19133" spans="1:4" hidden="1" x14ac:dyDescent="0.25">
      <c r="A19133" s="61" t="s">
        <v>149</v>
      </c>
      <c r="B19133" s="61" t="s">
        <v>379</v>
      </c>
      <c r="C19133">
        <v>1831</v>
      </c>
      <c r="D19133" s="61" t="s">
        <v>1781</v>
      </c>
    </row>
    <row r="19134" spans="1:4" hidden="1" x14ac:dyDescent="0.25">
      <c r="A19134" s="61" t="s">
        <v>149</v>
      </c>
      <c r="B19134" s="61" t="s">
        <v>379</v>
      </c>
      <c r="C19134">
        <v>1832</v>
      </c>
      <c r="D19134" s="61" t="s">
        <v>1781</v>
      </c>
    </row>
    <row r="19135" spans="1:4" hidden="1" x14ac:dyDescent="0.25">
      <c r="A19135" s="61" t="s">
        <v>149</v>
      </c>
      <c r="B19135" s="61" t="s">
        <v>379</v>
      </c>
      <c r="C19135">
        <v>1833</v>
      </c>
      <c r="D19135" s="61" t="s">
        <v>1781</v>
      </c>
    </row>
    <row r="19136" spans="1:4" hidden="1" x14ac:dyDescent="0.25">
      <c r="A19136" s="61" t="s">
        <v>149</v>
      </c>
      <c r="B19136" s="61" t="s">
        <v>379</v>
      </c>
      <c r="C19136">
        <v>1834</v>
      </c>
      <c r="D19136" s="61" t="s">
        <v>1781</v>
      </c>
    </row>
    <row r="19137" spans="1:4" hidden="1" x14ac:dyDescent="0.25">
      <c r="A19137" s="61" t="s">
        <v>149</v>
      </c>
      <c r="B19137" s="61" t="s">
        <v>379</v>
      </c>
      <c r="C19137">
        <v>1835</v>
      </c>
      <c r="D19137" s="61" t="s">
        <v>2134</v>
      </c>
    </row>
    <row r="19138" spans="1:4" hidden="1" x14ac:dyDescent="0.25">
      <c r="A19138" s="61" t="s">
        <v>149</v>
      </c>
      <c r="B19138" s="61" t="s">
        <v>379</v>
      </c>
      <c r="C19138">
        <v>1836</v>
      </c>
      <c r="D19138" s="61" t="s">
        <v>2134</v>
      </c>
    </row>
    <row r="19139" spans="1:4" hidden="1" x14ac:dyDescent="0.25">
      <c r="A19139" s="61" t="s">
        <v>149</v>
      </c>
      <c r="B19139" s="61" t="s">
        <v>379</v>
      </c>
      <c r="C19139">
        <v>1837</v>
      </c>
      <c r="D19139" s="61" t="s">
        <v>2134</v>
      </c>
    </row>
    <row r="19140" spans="1:4" hidden="1" x14ac:dyDescent="0.25">
      <c r="A19140" s="61" t="s">
        <v>149</v>
      </c>
      <c r="B19140" s="61" t="s">
        <v>379</v>
      </c>
      <c r="C19140">
        <v>1838</v>
      </c>
      <c r="D19140" s="61" t="s">
        <v>2134</v>
      </c>
    </row>
    <row r="19141" spans="1:4" hidden="1" x14ac:dyDescent="0.25">
      <c r="A19141" s="61" t="s">
        <v>149</v>
      </c>
      <c r="B19141" s="61" t="s">
        <v>379</v>
      </c>
      <c r="C19141">
        <v>1839</v>
      </c>
      <c r="D19141" s="61" t="s">
        <v>2134</v>
      </c>
    </row>
    <row r="19142" spans="1:4" hidden="1" x14ac:dyDescent="0.25">
      <c r="A19142" s="61" t="s">
        <v>149</v>
      </c>
      <c r="B19142" s="61" t="s">
        <v>379</v>
      </c>
      <c r="C19142">
        <v>1840</v>
      </c>
      <c r="D19142" s="61" t="s">
        <v>2134</v>
      </c>
    </row>
    <row r="19143" spans="1:4" hidden="1" x14ac:dyDescent="0.25">
      <c r="A19143" s="61" t="s">
        <v>149</v>
      </c>
      <c r="B19143" s="61" t="s">
        <v>379</v>
      </c>
      <c r="C19143">
        <v>1841</v>
      </c>
      <c r="D19143" s="61" t="s">
        <v>2134</v>
      </c>
    </row>
    <row r="19144" spans="1:4" hidden="1" x14ac:dyDescent="0.25">
      <c r="A19144" s="61" t="s">
        <v>149</v>
      </c>
      <c r="B19144" s="61" t="s">
        <v>379</v>
      </c>
      <c r="C19144">
        <v>1842</v>
      </c>
      <c r="D19144" s="61" t="s">
        <v>2134</v>
      </c>
    </row>
    <row r="19145" spans="1:4" hidden="1" x14ac:dyDescent="0.25">
      <c r="A19145" s="61" t="s">
        <v>149</v>
      </c>
      <c r="B19145" s="61" t="s">
        <v>379</v>
      </c>
      <c r="C19145">
        <v>1843</v>
      </c>
      <c r="D19145" s="61" t="s">
        <v>2134</v>
      </c>
    </row>
    <row r="19146" spans="1:4" hidden="1" x14ac:dyDescent="0.25">
      <c r="A19146" s="61" t="s">
        <v>149</v>
      </c>
      <c r="B19146" s="61" t="s">
        <v>379</v>
      </c>
      <c r="C19146">
        <v>1844</v>
      </c>
      <c r="D19146" s="61" t="s">
        <v>2134</v>
      </c>
    </row>
    <row r="19147" spans="1:4" hidden="1" x14ac:dyDescent="0.25">
      <c r="A19147" s="61" t="s">
        <v>149</v>
      </c>
      <c r="B19147" s="61" t="s">
        <v>379</v>
      </c>
      <c r="C19147">
        <v>1845</v>
      </c>
      <c r="D19147" s="61" t="s">
        <v>2134</v>
      </c>
    </row>
    <row r="19148" spans="1:4" hidden="1" x14ac:dyDescent="0.25">
      <c r="A19148" s="61" t="s">
        <v>149</v>
      </c>
      <c r="B19148" s="61" t="s">
        <v>379</v>
      </c>
      <c r="C19148">
        <v>1846</v>
      </c>
      <c r="D19148" s="61" t="s">
        <v>2134</v>
      </c>
    </row>
    <row r="19149" spans="1:4" hidden="1" x14ac:dyDescent="0.25">
      <c r="A19149" s="61" t="s">
        <v>149</v>
      </c>
      <c r="B19149" s="61" t="s">
        <v>379</v>
      </c>
      <c r="C19149">
        <v>1847</v>
      </c>
      <c r="D19149" s="61" t="s">
        <v>2134</v>
      </c>
    </row>
    <row r="19150" spans="1:4" hidden="1" x14ac:dyDescent="0.25">
      <c r="A19150" s="61" t="s">
        <v>149</v>
      </c>
      <c r="B19150" s="61" t="s">
        <v>379</v>
      </c>
      <c r="C19150">
        <v>1848</v>
      </c>
      <c r="D19150" s="61" t="s">
        <v>2134</v>
      </c>
    </row>
    <row r="19151" spans="1:4" hidden="1" x14ac:dyDescent="0.25">
      <c r="A19151" s="61" t="s">
        <v>149</v>
      </c>
      <c r="B19151" s="61" t="s">
        <v>379</v>
      </c>
      <c r="C19151">
        <v>1849</v>
      </c>
      <c r="D19151" s="61" t="s">
        <v>2134</v>
      </c>
    </row>
    <row r="19152" spans="1:4" hidden="1" x14ac:dyDescent="0.25">
      <c r="A19152" s="61" t="s">
        <v>149</v>
      </c>
      <c r="B19152" s="61" t="s">
        <v>379</v>
      </c>
      <c r="C19152">
        <v>1850</v>
      </c>
      <c r="D19152" s="61" t="s">
        <v>2134</v>
      </c>
    </row>
    <row r="19153" spans="1:4" hidden="1" x14ac:dyDescent="0.25">
      <c r="A19153" s="61" t="s">
        <v>149</v>
      </c>
      <c r="B19153" s="61" t="s">
        <v>379</v>
      </c>
      <c r="C19153">
        <v>1851</v>
      </c>
      <c r="D19153" s="61" t="s">
        <v>2134</v>
      </c>
    </row>
    <row r="19154" spans="1:4" hidden="1" x14ac:dyDescent="0.25">
      <c r="A19154" s="61" t="s">
        <v>149</v>
      </c>
      <c r="B19154" s="61" t="s">
        <v>379</v>
      </c>
      <c r="C19154">
        <v>1852</v>
      </c>
      <c r="D19154" s="61" t="s">
        <v>2134</v>
      </c>
    </row>
    <row r="19155" spans="1:4" hidden="1" x14ac:dyDescent="0.25">
      <c r="A19155" s="61" t="s">
        <v>149</v>
      </c>
      <c r="B19155" s="61" t="s">
        <v>379</v>
      </c>
      <c r="C19155">
        <v>1853</v>
      </c>
      <c r="D19155" s="61" t="s">
        <v>2134</v>
      </c>
    </row>
    <row r="19156" spans="1:4" hidden="1" x14ac:dyDescent="0.25">
      <c r="A19156" s="61" t="s">
        <v>149</v>
      </c>
      <c r="B19156" s="61" t="s">
        <v>379</v>
      </c>
      <c r="C19156">
        <v>1854</v>
      </c>
      <c r="D19156" s="61" t="s">
        <v>2134</v>
      </c>
    </row>
    <row r="19157" spans="1:4" hidden="1" x14ac:dyDescent="0.25">
      <c r="A19157" s="61" t="s">
        <v>149</v>
      </c>
      <c r="B19157" s="61" t="s">
        <v>379</v>
      </c>
      <c r="C19157">
        <v>1855</v>
      </c>
      <c r="D19157" s="61" t="s">
        <v>1860</v>
      </c>
    </row>
    <row r="19158" spans="1:4" hidden="1" x14ac:dyDescent="0.25">
      <c r="A19158" s="61" t="s">
        <v>149</v>
      </c>
      <c r="B19158" s="61" t="s">
        <v>379</v>
      </c>
      <c r="C19158">
        <v>1856</v>
      </c>
      <c r="D19158" s="61" t="s">
        <v>1860</v>
      </c>
    </row>
    <row r="19159" spans="1:4" hidden="1" x14ac:dyDescent="0.25">
      <c r="A19159" s="61" t="s">
        <v>149</v>
      </c>
      <c r="B19159" s="61" t="s">
        <v>379</v>
      </c>
      <c r="C19159">
        <v>1857</v>
      </c>
      <c r="D19159" s="61" t="s">
        <v>1860</v>
      </c>
    </row>
    <row r="19160" spans="1:4" hidden="1" x14ac:dyDescent="0.25">
      <c r="A19160" s="61" t="s">
        <v>149</v>
      </c>
      <c r="B19160" s="61" t="s">
        <v>379</v>
      </c>
      <c r="C19160">
        <v>1858</v>
      </c>
      <c r="D19160" s="61" t="s">
        <v>1860</v>
      </c>
    </row>
    <row r="19161" spans="1:4" hidden="1" x14ac:dyDescent="0.25">
      <c r="A19161" s="61" t="s">
        <v>149</v>
      </c>
      <c r="B19161" s="61" t="s">
        <v>379</v>
      </c>
      <c r="C19161">
        <v>1859</v>
      </c>
      <c r="D19161" s="61" t="s">
        <v>1860</v>
      </c>
    </row>
    <row r="19162" spans="1:4" hidden="1" x14ac:dyDescent="0.25">
      <c r="A19162" s="61" t="s">
        <v>149</v>
      </c>
      <c r="B19162" s="61" t="s">
        <v>379</v>
      </c>
      <c r="C19162">
        <v>1860</v>
      </c>
      <c r="D19162" s="61" t="s">
        <v>1860</v>
      </c>
    </row>
    <row r="19163" spans="1:4" hidden="1" x14ac:dyDescent="0.25">
      <c r="A19163" s="61" t="s">
        <v>149</v>
      </c>
      <c r="B19163" s="61" t="s">
        <v>379</v>
      </c>
      <c r="C19163">
        <v>1861</v>
      </c>
      <c r="D19163" s="61" t="s">
        <v>1860</v>
      </c>
    </row>
    <row r="19164" spans="1:4" hidden="1" x14ac:dyDescent="0.25">
      <c r="A19164" s="61" t="s">
        <v>149</v>
      </c>
      <c r="B19164" s="61" t="s">
        <v>379</v>
      </c>
      <c r="C19164">
        <v>1862</v>
      </c>
      <c r="D19164" s="61" t="s">
        <v>1860</v>
      </c>
    </row>
    <row r="19165" spans="1:4" hidden="1" x14ac:dyDescent="0.25">
      <c r="A19165" s="61" t="s">
        <v>149</v>
      </c>
      <c r="B19165" s="61" t="s">
        <v>379</v>
      </c>
      <c r="C19165">
        <v>1863</v>
      </c>
      <c r="D19165" s="61" t="s">
        <v>1860</v>
      </c>
    </row>
    <row r="19166" spans="1:4" hidden="1" x14ac:dyDescent="0.25">
      <c r="A19166" s="61" t="s">
        <v>149</v>
      </c>
      <c r="B19166" s="61" t="s">
        <v>379</v>
      </c>
      <c r="C19166">
        <v>1864</v>
      </c>
      <c r="D19166" s="61" t="s">
        <v>1860</v>
      </c>
    </row>
    <row r="19167" spans="1:4" hidden="1" x14ac:dyDescent="0.25">
      <c r="A19167" s="61" t="s">
        <v>149</v>
      </c>
      <c r="B19167" s="61" t="s">
        <v>379</v>
      </c>
      <c r="C19167">
        <v>1865</v>
      </c>
      <c r="D19167" s="61" t="s">
        <v>1860</v>
      </c>
    </row>
    <row r="19168" spans="1:4" hidden="1" x14ac:dyDescent="0.25">
      <c r="A19168" s="61" t="s">
        <v>149</v>
      </c>
      <c r="B19168" s="61" t="s">
        <v>379</v>
      </c>
      <c r="C19168">
        <v>1866</v>
      </c>
      <c r="D19168" s="61" t="s">
        <v>1860</v>
      </c>
    </row>
    <row r="19169" spans="1:4" hidden="1" x14ac:dyDescent="0.25">
      <c r="A19169" s="61" t="s">
        <v>149</v>
      </c>
      <c r="B19169" s="61" t="s">
        <v>379</v>
      </c>
      <c r="C19169">
        <v>1867</v>
      </c>
      <c r="D19169" s="61" t="s">
        <v>1860</v>
      </c>
    </row>
    <row r="19170" spans="1:4" hidden="1" x14ac:dyDescent="0.25">
      <c r="A19170" s="61" t="s">
        <v>149</v>
      </c>
      <c r="B19170" s="61" t="s">
        <v>379</v>
      </c>
      <c r="C19170">
        <v>1868</v>
      </c>
      <c r="D19170" s="61" t="s">
        <v>1860</v>
      </c>
    </row>
    <row r="19171" spans="1:4" hidden="1" x14ac:dyDescent="0.25">
      <c r="A19171" s="61" t="s">
        <v>149</v>
      </c>
      <c r="B19171" s="61" t="s">
        <v>379</v>
      </c>
      <c r="C19171">
        <v>1869</v>
      </c>
      <c r="D19171" s="61" t="s">
        <v>1860</v>
      </c>
    </row>
    <row r="19172" spans="1:4" hidden="1" x14ac:dyDescent="0.25">
      <c r="A19172" s="61" t="s">
        <v>149</v>
      </c>
      <c r="B19172" s="61" t="s">
        <v>379</v>
      </c>
      <c r="C19172">
        <v>1870</v>
      </c>
      <c r="D19172" s="61" t="s">
        <v>1860</v>
      </c>
    </row>
    <row r="19173" spans="1:4" hidden="1" x14ac:dyDescent="0.25">
      <c r="A19173" s="61" t="s">
        <v>149</v>
      </c>
      <c r="B19173" s="61" t="s">
        <v>379</v>
      </c>
      <c r="C19173">
        <v>1871</v>
      </c>
      <c r="D19173" s="61" t="s">
        <v>1860</v>
      </c>
    </row>
    <row r="19174" spans="1:4" hidden="1" x14ac:dyDescent="0.25">
      <c r="A19174" s="61" t="s">
        <v>149</v>
      </c>
      <c r="B19174" s="61" t="s">
        <v>379</v>
      </c>
      <c r="C19174">
        <v>1872</v>
      </c>
      <c r="D19174" s="61" t="s">
        <v>1860</v>
      </c>
    </row>
    <row r="19175" spans="1:4" hidden="1" x14ac:dyDescent="0.25">
      <c r="A19175" s="61" t="s">
        <v>149</v>
      </c>
      <c r="B19175" s="61" t="s">
        <v>379</v>
      </c>
      <c r="C19175">
        <v>1873</v>
      </c>
      <c r="D19175" s="61" t="s">
        <v>1860</v>
      </c>
    </row>
    <row r="19176" spans="1:4" hidden="1" x14ac:dyDescent="0.25">
      <c r="A19176" s="61" t="s">
        <v>149</v>
      </c>
      <c r="B19176" s="61" t="s">
        <v>379</v>
      </c>
      <c r="C19176">
        <v>1874</v>
      </c>
      <c r="D19176" s="61" t="s">
        <v>1860</v>
      </c>
    </row>
    <row r="19177" spans="1:4" hidden="1" x14ac:dyDescent="0.25">
      <c r="A19177" s="61" t="s">
        <v>149</v>
      </c>
      <c r="B19177" s="61" t="s">
        <v>379</v>
      </c>
      <c r="C19177">
        <v>1875</v>
      </c>
      <c r="D19177" s="61" t="s">
        <v>1860</v>
      </c>
    </row>
    <row r="19178" spans="1:4" hidden="1" x14ac:dyDescent="0.25">
      <c r="A19178" s="61" t="s">
        <v>149</v>
      </c>
      <c r="B19178" s="61" t="s">
        <v>379</v>
      </c>
      <c r="C19178">
        <v>1876</v>
      </c>
      <c r="D19178" s="61" t="s">
        <v>1860</v>
      </c>
    </row>
    <row r="19179" spans="1:4" hidden="1" x14ac:dyDescent="0.25">
      <c r="A19179" s="61" t="s">
        <v>149</v>
      </c>
      <c r="B19179" s="61" t="s">
        <v>379</v>
      </c>
      <c r="C19179">
        <v>1877</v>
      </c>
      <c r="D19179" s="61" t="s">
        <v>1860</v>
      </c>
    </row>
    <row r="19180" spans="1:4" hidden="1" x14ac:dyDescent="0.25">
      <c r="A19180" s="61" t="s">
        <v>149</v>
      </c>
      <c r="B19180" s="61" t="s">
        <v>379</v>
      </c>
      <c r="C19180">
        <v>1878</v>
      </c>
      <c r="D19180" s="61" t="s">
        <v>1860</v>
      </c>
    </row>
    <row r="19181" spans="1:4" hidden="1" x14ac:dyDescent="0.25">
      <c r="A19181" s="61" t="s">
        <v>149</v>
      </c>
      <c r="B19181" s="61" t="s">
        <v>379</v>
      </c>
      <c r="C19181">
        <v>1879</v>
      </c>
      <c r="D19181" s="61" t="s">
        <v>2309</v>
      </c>
    </row>
    <row r="19182" spans="1:4" hidden="1" x14ac:dyDescent="0.25">
      <c r="A19182" s="61" t="s">
        <v>149</v>
      </c>
      <c r="B19182" s="61" t="s">
        <v>379</v>
      </c>
      <c r="C19182">
        <v>1880</v>
      </c>
      <c r="D19182" s="61" t="s">
        <v>2309</v>
      </c>
    </row>
    <row r="19183" spans="1:4" hidden="1" x14ac:dyDescent="0.25">
      <c r="A19183" s="61" t="s">
        <v>149</v>
      </c>
      <c r="B19183" s="61" t="s">
        <v>379</v>
      </c>
      <c r="C19183">
        <v>1881</v>
      </c>
      <c r="D19183" s="61" t="s">
        <v>2309</v>
      </c>
    </row>
    <row r="19184" spans="1:4" hidden="1" x14ac:dyDescent="0.25">
      <c r="A19184" s="61" t="s">
        <v>149</v>
      </c>
      <c r="B19184" s="61" t="s">
        <v>379</v>
      </c>
      <c r="C19184">
        <v>1882</v>
      </c>
      <c r="D19184" s="61" t="s">
        <v>2309</v>
      </c>
    </row>
    <row r="19185" spans="1:4" hidden="1" x14ac:dyDescent="0.25">
      <c r="A19185" s="61" t="s">
        <v>149</v>
      </c>
      <c r="B19185" s="61" t="s">
        <v>379</v>
      </c>
      <c r="C19185">
        <v>1883</v>
      </c>
      <c r="D19185" s="61" t="s">
        <v>2309</v>
      </c>
    </row>
    <row r="19186" spans="1:4" hidden="1" x14ac:dyDescent="0.25">
      <c r="A19186" s="61" t="s">
        <v>149</v>
      </c>
      <c r="B19186" s="61" t="s">
        <v>379</v>
      </c>
      <c r="C19186">
        <v>1884</v>
      </c>
      <c r="D19186" s="61" t="s">
        <v>2309</v>
      </c>
    </row>
    <row r="19187" spans="1:4" hidden="1" x14ac:dyDescent="0.25">
      <c r="A19187" s="61" t="s">
        <v>149</v>
      </c>
      <c r="B19187" s="61" t="s">
        <v>379</v>
      </c>
      <c r="C19187">
        <v>1885</v>
      </c>
      <c r="D19187" s="61" t="s">
        <v>2309</v>
      </c>
    </row>
    <row r="19188" spans="1:4" hidden="1" x14ac:dyDescent="0.25">
      <c r="A19188" s="61" t="s">
        <v>149</v>
      </c>
      <c r="B19188" s="61" t="s">
        <v>379</v>
      </c>
      <c r="C19188">
        <v>1886</v>
      </c>
      <c r="D19188" s="61" t="s">
        <v>2309</v>
      </c>
    </row>
    <row r="19189" spans="1:4" hidden="1" x14ac:dyDescent="0.25">
      <c r="A19189" s="61" t="s">
        <v>149</v>
      </c>
      <c r="B19189" s="61" t="s">
        <v>379</v>
      </c>
      <c r="C19189">
        <v>1887</v>
      </c>
      <c r="D19189" s="61" t="s">
        <v>2309</v>
      </c>
    </row>
    <row r="19190" spans="1:4" hidden="1" x14ac:dyDescent="0.25">
      <c r="A19190" s="61" t="s">
        <v>149</v>
      </c>
      <c r="B19190" s="61" t="s">
        <v>379</v>
      </c>
      <c r="C19190">
        <v>1888</v>
      </c>
      <c r="D19190" s="61" t="s">
        <v>2309</v>
      </c>
    </row>
    <row r="19191" spans="1:4" hidden="1" x14ac:dyDescent="0.25">
      <c r="A19191" s="61" t="s">
        <v>149</v>
      </c>
      <c r="B19191" s="61" t="s">
        <v>379</v>
      </c>
      <c r="C19191">
        <v>1889</v>
      </c>
      <c r="D19191" s="61" t="s">
        <v>2309</v>
      </c>
    </row>
    <row r="19192" spans="1:4" hidden="1" x14ac:dyDescent="0.25">
      <c r="A19192" s="61" t="s">
        <v>149</v>
      </c>
      <c r="B19192" s="61" t="s">
        <v>379</v>
      </c>
      <c r="C19192">
        <v>1890</v>
      </c>
      <c r="D19192" s="61" t="s">
        <v>2309</v>
      </c>
    </row>
    <row r="19193" spans="1:4" hidden="1" x14ac:dyDescent="0.25">
      <c r="A19193" s="61" t="s">
        <v>149</v>
      </c>
      <c r="B19193" s="61" t="s">
        <v>379</v>
      </c>
      <c r="C19193">
        <v>1891</v>
      </c>
      <c r="D19193" s="61" t="s">
        <v>2309</v>
      </c>
    </row>
    <row r="19194" spans="1:4" hidden="1" x14ac:dyDescent="0.25">
      <c r="A19194" s="61" t="s">
        <v>149</v>
      </c>
      <c r="B19194" s="61" t="s">
        <v>379</v>
      </c>
      <c r="C19194">
        <v>1892</v>
      </c>
      <c r="D19194" s="61" t="s">
        <v>2309</v>
      </c>
    </row>
    <row r="19195" spans="1:4" hidden="1" x14ac:dyDescent="0.25">
      <c r="A19195" s="61" t="s">
        <v>149</v>
      </c>
      <c r="B19195" s="61" t="s">
        <v>379</v>
      </c>
      <c r="C19195">
        <v>1893</v>
      </c>
      <c r="D19195" s="61" t="s">
        <v>2309</v>
      </c>
    </row>
    <row r="19196" spans="1:4" hidden="1" x14ac:dyDescent="0.25">
      <c r="A19196" s="61" t="s">
        <v>149</v>
      </c>
      <c r="B19196" s="61" t="s">
        <v>379</v>
      </c>
      <c r="C19196">
        <v>1894</v>
      </c>
      <c r="D19196" s="61" t="s">
        <v>2309</v>
      </c>
    </row>
    <row r="19197" spans="1:4" hidden="1" x14ac:dyDescent="0.25">
      <c r="A19197" s="61" t="s">
        <v>149</v>
      </c>
      <c r="B19197" s="61" t="s">
        <v>379</v>
      </c>
      <c r="C19197">
        <v>1895</v>
      </c>
      <c r="D19197" s="61" t="s">
        <v>2309</v>
      </c>
    </row>
    <row r="19198" spans="1:4" hidden="1" x14ac:dyDescent="0.25">
      <c r="A19198" s="61" t="s">
        <v>149</v>
      </c>
      <c r="B19198" s="61" t="s">
        <v>379</v>
      </c>
      <c r="C19198">
        <v>1896</v>
      </c>
      <c r="D19198" s="61" t="s">
        <v>2309</v>
      </c>
    </row>
    <row r="19199" spans="1:4" hidden="1" x14ac:dyDescent="0.25">
      <c r="A19199" s="61" t="s">
        <v>149</v>
      </c>
      <c r="B19199" s="61" t="s">
        <v>379</v>
      </c>
      <c r="C19199">
        <v>1897</v>
      </c>
      <c r="D19199" s="61" t="s">
        <v>2309</v>
      </c>
    </row>
    <row r="19200" spans="1:4" hidden="1" x14ac:dyDescent="0.25">
      <c r="A19200" s="61" t="s">
        <v>149</v>
      </c>
      <c r="B19200" s="61" t="s">
        <v>379</v>
      </c>
      <c r="C19200">
        <v>1898</v>
      </c>
      <c r="D19200" s="61" t="s">
        <v>2309</v>
      </c>
    </row>
    <row r="19201" spans="1:4" hidden="1" x14ac:dyDescent="0.25">
      <c r="A19201" s="61" t="s">
        <v>149</v>
      </c>
      <c r="B19201" s="61" t="s">
        <v>379</v>
      </c>
      <c r="C19201">
        <v>1899</v>
      </c>
      <c r="D19201" s="61" t="s">
        <v>2309</v>
      </c>
    </row>
    <row r="19202" spans="1:4" hidden="1" x14ac:dyDescent="0.25">
      <c r="A19202" s="61" t="s">
        <v>149</v>
      </c>
      <c r="B19202" s="61" t="s">
        <v>379</v>
      </c>
      <c r="C19202">
        <v>1900</v>
      </c>
      <c r="D19202" s="61" t="s">
        <v>2309</v>
      </c>
    </row>
    <row r="19203" spans="1:4" hidden="1" x14ac:dyDescent="0.25">
      <c r="A19203" s="61" t="s">
        <v>149</v>
      </c>
      <c r="B19203" s="61" t="s">
        <v>379</v>
      </c>
      <c r="C19203">
        <v>1901</v>
      </c>
      <c r="D19203" s="61" t="s">
        <v>2309</v>
      </c>
    </row>
    <row r="19204" spans="1:4" hidden="1" x14ac:dyDescent="0.25">
      <c r="A19204" s="61" t="s">
        <v>149</v>
      </c>
      <c r="B19204" s="61" t="s">
        <v>379</v>
      </c>
      <c r="C19204">
        <v>1902</v>
      </c>
      <c r="D19204" s="61" t="s">
        <v>2309</v>
      </c>
    </row>
    <row r="19205" spans="1:4" hidden="1" x14ac:dyDescent="0.25">
      <c r="A19205" s="61" t="s">
        <v>149</v>
      </c>
      <c r="B19205" s="61" t="s">
        <v>379</v>
      </c>
      <c r="C19205">
        <v>1903</v>
      </c>
      <c r="D19205" s="61" t="s">
        <v>1698</v>
      </c>
    </row>
    <row r="19206" spans="1:4" hidden="1" x14ac:dyDescent="0.25">
      <c r="A19206" s="61" t="s">
        <v>149</v>
      </c>
      <c r="B19206" s="61" t="s">
        <v>379</v>
      </c>
      <c r="C19206">
        <v>1904</v>
      </c>
      <c r="D19206" s="61" t="s">
        <v>1698</v>
      </c>
    </row>
    <row r="19207" spans="1:4" hidden="1" x14ac:dyDescent="0.25">
      <c r="A19207" s="61" t="s">
        <v>149</v>
      </c>
      <c r="B19207" s="61" t="s">
        <v>379</v>
      </c>
      <c r="C19207">
        <v>1905</v>
      </c>
      <c r="D19207" s="61" t="s">
        <v>1698</v>
      </c>
    </row>
    <row r="19208" spans="1:4" hidden="1" x14ac:dyDescent="0.25">
      <c r="A19208" s="61" t="s">
        <v>149</v>
      </c>
      <c r="B19208" s="61" t="s">
        <v>379</v>
      </c>
      <c r="C19208">
        <v>1906</v>
      </c>
      <c r="D19208" s="61" t="s">
        <v>2316</v>
      </c>
    </row>
    <row r="19209" spans="1:4" hidden="1" x14ac:dyDescent="0.25">
      <c r="A19209" s="61" t="s">
        <v>149</v>
      </c>
      <c r="B19209" s="61" t="s">
        <v>379</v>
      </c>
      <c r="C19209">
        <v>1907</v>
      </c>
      <c r="D19209" s="61" t="s">
        <v>2316</v>
      </c>
    </row>
    <row r="19210" spans="1:4" hidden="1" x14ac:dyDescent="0.25">
      <c r="A19210" s="61" t="s">
        <v>149</v>
      </c>
      <c r="B19210" s="61" t="s">
        <v>379</v>
      </c>
      <c r="C19210">
        <v>1908</v>
      </c>
      <c r="D19210" s="61" t="s">
        <v>2316</v>
      </c>
    </row>
    <row r="19211" spans="1:4" hidden="1" x14ac:dyDescent="0.25">
      <c r="A19211" s="61" t="s">
        <v>149</v>
      </c>
      <c r="B19211" s="61" t="s">
        <v>379</v>
      </c>
      <c r="C19211">
        <v>1909</v>
      </c>
      <c r="D19211" s="61" t="s">
        <v>2316</v>
      </c>
    </row>
    <row r="19212" spans="1:4" hidden="1" x14ac:dyDescent="0.25">
      <c r="A19212" s="61" t="s">
        <v>149</v>
      </c>
      <c r="B19212" s="61" t="s">
        <v>379</v>
      </c>
      <c r="C19212">
        <v>1910</v>
      </c>
      <c r="D19212" s="61" t="s">
        <v>2316</v>
      </c>
    </row>
    <row r="19213" spans="1:4" hidden="1" x14ac:dyDescent="0.25">
      <c r="A19213" s="61" t="s">
        <v>149</v>
      </c>
      <c r="B19213" s="61" t="s">
        <v>379</v>
      </c>
      <c r="C19213">
        <v>1911</v>
      </c>
      <c r="D19213" s="61" t="s">
        <v>2316</v>
      </c>
    </row>
    <row r="19214" spans="1:4" hidden="1" x14ac:dyDescent="0.25">
      <c r="A19214" s="61" t="s">
        <v>149</v>
      </c>
      <c r="B19214" s="61" t="s">
        <v>379</v>
      </c>
      <c r="C19214">
        <v>1912</v>
      </c>
      <c r="D19214" s="61" t="s">
        <v>2316</v>
      </c>
    </row>
    <row r="19215" spans="1:4" hidden="1" x14ac:dyDescent="0.25">
      <c r="A19215" s="61" t="s">
        <v>149</v>
      </c>
      <c r="B19215" s="61" t="s">
        <v>379</v>
      </c>
      <c r="C19215">
        <v>1913</v>
      </c>
      <c r="D19215" s="61" t="s">
        <v>2316</v>
      </c>
    </row>
    <row r="19216" spans="1:4" hidden="1" x14ac:dyDescent="0.25">
      <c r="A19216" s="61" t="s">
        <v>149</v>
      </c>
      <c r="B19216" s="61" t="s">
        <v>379</v>
      </c>
      <c r="C19216">
        <v>1914</v>
      </c>
      <c r="D19216" s="61" t="s">
        <v>2330</v>
      </c>
    </row>
    <row r="19217" spans="1:4" hidden="1" x14ac:dyDescent="0.25">
      <c r="A19217" s="61" t="s">
        <v>149</v>
      </c>
      <c r="B19217" s="61" t="s">
        <v>379</v>
      </c>
      <c r="C19217">
        <v>1915</v>
      </c>
      <c r="D19217" s="61" t="s">
        <v>2330</v>
      </c>
    </row>
    <row r="19218" spans="1:4" hidden="1" x14ac:dyDescent="0.25">
      <c r="A19218" s="61" t="s">
        <v>149</v>
      </c>
      <c r="B19218" s="61" t="s">
        <v>379</v>
      </c>
      <c r="C19218">
        <v>1916</v>
      </c>
      <c r="D19218" s="61" t="s">
        <v>2171</v>
      </c>
    </row>
    <row r="19219" spans="1:4" hidden="1" x14ac:dyDescent="0.25">
      <c r="A19219" s="61" t="s">
        <v>149</v>
      </c>
      <c r="B19219" s="61" t="s">
        <v>379</v>
      </c>
      <c r="C19219">
        <v>1917</v>
      </c>
      <c r="D19219" s="61" t="s">
        <v>1861</v>
      </c>
    </row>
    <row r="19220" spans="1:4" hidden="1" x14ac:dyDescent="0.25">
      <c r="A19220" s="61" t="s">
        <v>149</v>
      </c>
      <c r="B19220" s="61" t="s">
        <v>379</v>
      </c>
      <c r="C19220">
        <v>1918</v>
      </c>
      <c r="D19220" s="61" t="s">
        <v>1713</v>
      </c>
    </row>
    <row r="19221" spans="1:4" hidden="1" x14ac:dyDescent="0.25">
      <c r="A19221" s="61" t="s">
        <v>149</v>
      </c>
      <c r="B19221" s="61" t="s">
        <v>379</v>
      </c>
      <c r="C19221">
        <v>1998</v>
      </c>
      <c r="D19221" s="61" t="s">
        <v>1842</v>
      </c>
    </row>
    <row r="19222" spans="1:4" hidden="1" x14ac:dyDescent="0.25">
      <c r="A19222" s="61" t="s">
        <v>149</v>
      </c>
      <c r="B19222" s="61" t="s">
        <v>379</v>
      </c>
      <c r="C19222">
        <v>1999</v>
      </c>
      <c r="D19222" s="61" t="s">
        <v>1842</v>
      </c>
    </row>
    <row r="19223" spans="1:4" hidden="1" x14ac:dyDescent="0.25">
      <c r="A19223" s="61" t="s">
        <v>149</v>
      </c>
      <c r="B19223" s="61" t="s">
        <v>379</v>
      </c>
      <c r="C19223">
        <v>2000</v>
      </c>
      <c r="D19223" s="61" t="s">
        <v>1842</v>
      </c>
    </row>
    <row r="19224" spans="1:4" hidden="1" x14ac:dyDescent="0.25">
      <c r="A19224" s="61" t="s">
        <v>149</v>
      </c>
      <c r="B19224" s="61" t="s">
        <v>379</v>
      </c>
      <c r="C19224">
        <v>2001</v>
      </c>
      <c r="D19224" s="61" t="s">
        <v>2941</v>
      </c>
    </row>
    <row r="19225" spans="1:4" hidden="1" x14ac:dyDescent="0.25">
      <c r="A19225" s="61" t="s">
        <v>149</v>
      </c>
      <c r="B19225" s="61" t="s">
        <v>379</v>
      </c>
      <c r="C19225">
        <v>2002</v>
      </c>
      <c r="D19225" s="61" t="s">
        <v>2941</v>
      </c>
    </row>
    <row r="19226" spans="1:4" hidden="1" x14ac:dyDescent="0.25">
      <c r="A19226" s="61" t="s">
        <v>149</v>
      </c>
      <c r="B19226" s="61" t="s">
        <v>379</v>
      </c>
      <c r="C19226">
        <v>2003</v>
      </c>
      <c r="D19226" s="61" t="s">
        <v>2941</v>
      </c>
    </row>
    <row r="19227" spans="1:4" hidden="1" x14ac:dyDescent="0.25">
      <c r="A19227" s="61" t="s">
        <v>149</v>
      </c>
      <c r="B19227" s="61" t="s">
        <v>379</v>
      </c>
      <c r="C19227">
        <v>2004</v>
      </c>
      <c r="D19227" s="61" t="s">
        <v>2941</v>
      </c>
    </row>
    <row r="19228" spans="1:4" hidden="1" x14ac:dyDescent="0.25">
      <c r="A19228" s="61" t="s">
        <v>149</v>
      </c>
      <c r="B19228" s="61" t="s">
        <v>379</v>
      </c>
      <c r="C19228">
        <v>2005</v>
      </c>
      <c r="D19228" s="61" t="s">
        <v>2941</v>
      </c>
    </row>
    <row r="19229" spans="1:4" hidden="1" x14ac:dyDescent="0.25">
      <c r="A19229" s="61" t="s">
        <v>149</v>
      </c>
      <c r="B19229" s="61" t="s">
        <v>379</v>
      </c>
      <c r="C19229">
        <v>2006</v>
      </c>
      <c r="D19229" s="61" t="s">
        <v>2137</v>
      </c>
    </row>
    <row r="19230" spans="1:4" hidden="1" x14ac:dyDescent="0.25">
      <c r="A19230" s="61" t="s">
        <v>149</v>
      </c>
      <c r="B19230" s="61" t="s">
        <v>379</v>
      </c>
      <c r="C19230">
        <v>2007</v>
      </c>
      <c r="D19230" s="61" t="s">
        <v>2405</v>
      </c>
    </row>
    <row r="19231" spans="1:4" hidden="1" x14ac:dyDescent="0.25">
      <c r="A19231" s="61" t="s">
        <v>149</v>
      </c>
      <c r="B19231" s="61" t="s">
        <v>379</v>
      </c>
      <c r="C19231">
        <v>2008</v>
      </c>
      <c r="D19231" s="61" t="s">
        <v>1815</v>
      </c>
    </row>
    <row r="19232" spans="1:4" hidden="1" x14ac:dyDescent="0.25">
      <c r="A19232" s="61" t="s">
        <v>149</v>
      </c>
      <c r="B19232" s="61" t="s">
        <v>379</v>
      </c>
      <c r="C19232">
        <v>2009</v>
      </c>
      <c r="D19232" s="61" t="s">
        <v>1839</v>
      </c>
    </row>
    <row r="19233" spans="1:4" hidden="1" x14ac:dyDescent="0.25">
      <c r="A19233" s="61" t="s">
        <v>149</v>
      </c>
      <c r="B19233" s="61" t="s">
        <v>379</v>
      </c>
      <c r="C19233">
        <v>2010</v>
      </c>
      <c r="D19233" s="61" t="s">
        <v>1839</v>
      </c>
    </row>
    <row r="19234" spans="1:4" hidden="1" x14ac:dyDescent="0.25">
      <c r="A19234" s="61" t="s">
        <v>149</v>
      </c>
      <c r="B19234" s="61" t="s">
        <v>379</v>
      </c>
      <c r="C19234">
        <v>2011</v>
      </c>
      <c r="D19234" s="61" t="s">
        <v>2403</v>
      </c>
    </row>
    <row r="19235" spans="1:4" hidden="1" x14ac:dyDescent="0.25">
      <c r="A19235" s="61" t="s">
        <v>149</v>
      </c>
      <c r="B19235" s="61" t="s">
        <v>379</v>
      </c>
      <c r="C19235">
        <v>2012</v>
      </c>
      <c r="D19235" s="61" t="s">
        <v>2403</v>
      </c>
    </row>
    <row r="19236" spans="1:4" hidden="1" x14ac:dyDescent="0.25">
      <c r="A19236" s="61" t="s">
        <v>149</v>
      </c>
      <c r="B19236" s="61" t="s">
        <v>379</v>
      </c>
      <c r="C19236">
        <v>2013</v>
      </c>
      <c r="D19236" s="61" t="s">
        <v>2601</v>
      </c>
    </row>
    <row r="19237" spans="1:4" hidden="1" x14ac:dyDescent="0.25">
      <c r="A19237" s="61" t="s">
        <v>149</v>
      </c>
      <c r="B19237" s="61" t="s">
        <v>379</v>
      </c>
      <c r="C19237">
        <v>2014</v>
      </c>
      <c r="D19237" s="61" t="s">
        <v>2601</v>
      </c>
    </row>
    <row r="19238" spans="1:4" hidden="1" x14ac:dyDescent="0.25">
      <c r="A19238" s="61" t="s">
        <v>149</v>
      </c>
      <c r="B19238" s="61" t="s">
        <v>379</v>
      </c>
      <c r="C19238">
        <v>2015</v>
      </c>
      <c r="D19238" s="61" t="s">
        <v>2601</v>
      </c>
    </row>
    <row r="19239" spans="1:4" hidden="1" x14ac:dyDescent="0.25">
      <c r="A19239" s="61" t="s">
        <v>149</v>
      </c>
      <c r="B19239" s="61" t="s">
        <v>379</v>
      </c>
      <c r="C19239">
        <v>2016</v>
      </c>
      <c r="D19239" s="61" t="s">
        <v>2601</v>
      </c>
    </row>
    <row r="19240" spans="1:4" hidden="1" x14ac:dyDescent="0.25">
      <c r="A19240" s="61" t="s">
        <v>149</v>
      </c>
      <c r="B19240" s="61" t="s">
        <v>379</v>
      </c>
      <c r="C19240">
        <v>2017</v>
      </c>
      <c r="D19240" s="61" t="s">
        <v>2515</v>
      </c>
    </row>
    <row r="19241" spans="1:4" hidden="1" x14ac:dyDescent="0.25">
      <c r="A19241" s="61" t="s">
        <v>149</v>
      </c>
      <c r="B19241" s="61" t="s">
        <v>379</v>
      </c>
      <c r="C19241">
        <v>2018</v>
      </c>
      <c r="D19241" s="61" t="s">
        <v>2069</v>
      </c>
    </row>
    <row r="19242" spans="1:4" hidden="1" x14ac:dyDescent="0.25">
      <c r="A19242" s="61" t="s">
        <v>149</v>
      </c>
      <c r="B19242" s="61" t="s">
        <v>379</v>
      </c>
      <c r="C19242">
        <v>2019</v>
      </c>
      <c r="D19242" s="61" t="s">
        <v>2969</v>
      </c>
    </row>
    <row r="19243" spans="1:4" hidden="1" x14ac:dyDescent="0.25">
      <c r="A19243" s="61" t="s">
        <v>149</v>
      </c>
      <c r="B19243" s="61" t="s">
        <v>379</v>
      </c>
      <c r="C19243">
        <v>2020</v>
      </c>
      <c r="D19243" s="61" t="s">
        <v>2358</v>
      </c>
    </row>
    <row r="19244" spans="1:4" hidden="1" x14ac:dyDescent="0.25">
      <c r="A19244" s="61" t="s">
        <v>149</v>
      </c>
      <c r="B19244" s="61" t="s">
        <v>379</v>
      </c>
      <c r="C19244">
        <v>2021</v>
      </c>
      <c r="D19244" s="61" t="s">
        <v>2364</v>
      </c>
    </row>
    <row r="19245" spans="1:4" hidden="1" x14ac:dyDescent="0.25">
      <c r="A19245" s="61" t="s">
        <v>149</v>
      </c>
      <c r="B19245" s="61" t="s">
        <v>379</v>
      </c>
      <c r="C19245">
        <v>2022</v>
      </c>
      <c r="D19245" s="61" t="s">
        <v>1875</v>
      </c>
    </row>
    <row r="19246" spans="1:4" x14ac:dyDescent="0.25">
      <c r="A19246" s="61" t="s">
        <v>149</v>
      </c>
      <c r="B19246" s="61" t="s">
        <v>379</v>
      </c>
      <c r="C19246">
        <v>2023</v>
      </c>
      <c r="D19246" s="61">
        <v>0.74299999999999999</v>
      </c>
    </row>
    <row r="19247" spans="1:4" hidden="1" x14ac:dyDescent="0.25">
      <c r="A19247" s="61" t="s">
        <v>364</v>
      </c>
      <c r="B19247" s="61" t="s">
        <v>365</v>
      </c>
      <c r="C19247">
        <v>1789</v>
      </c>
      <c r="D19247" s="61" t="s">
        <v>1846</v>
      </c>
    </row>
    <row r="19248" spans="1:4" hidden="1" x14ac:dyDescent="0.25">
      <c r="A19248" s="61" t="s">
        <v>364</v>
      </c>
      <c r="B19248" s="61" t="s">
        <v>365</v>
      </c>
      <c r="C19248">
        <v>1790</v>
      </c>
      <c r="D19248" s="61" t="s">
        <v>1846</v>
      </c>
    </row>
    <row r="19249" spans="1:4" hidden="1" x14ac:dyDescent="0.25">
      <c r="A19249" s="61" t="s">
        <v>364</v>
      </c>
      <c r="B19249" s="61" t="s">
        <v>365</v>
      </c>
      <c r="C19249">
        <v>1791</v>
      </c>
      <c r="D19249" s="61" t="s">
        <v>1846</v>
      </c>
    </row>
    <row r="19250" spans="1:4" hidden="1" x14ac:dyDescent="0.25">
      <c r="A19250" s="61" t="s">
        <v>364</v>
      </c>
      <c r="B19250" s="61" t="s">
        <v>365</v>
      </c>
      <c r="C19250">
        <v>1792</v>
      </c>
      <c r="D19250" s="61" t="s">
        <v>1846</v>
      </c>
    </row>
    <row r="19251" spans="1:4" hidden="1" x14ac:dyDescent="0.25">
      <c r="A19251" s="61" t="s">
        <v>364</v>
      </c>
      <c r="B19251" s="61" t="s">
        <v>365</v>
      </c>
      <c r="C19251">
        <v>1793</v>
      </c>
      <c r="D19251" s="61" t="s">
        <v>1846</v>
      </c>
    </row>
    <row r="19252" spans="1:4" hidden="1" x14ac:dyDescent="0.25">
      <c r="A19252" s="61" t="s">
        <v>364</v>
      </c>
      <c r="B19252" s="61" t="s">
        <v>365</v>
      </c>
      <c r="C19252">
        <v>1794</v>
      </c>
      <c r="D19252" s="61" t="s">
        <v>1846</v>
      </c>
    </row>
    <row r="19253" spans="1:4" hidden="1" x14ac:dyDescent="0.25">
      <c r="A19253" s="61" t="s">
        <v>364</v>
      </c>
      <c r="B19253" s="61" t="s">
        <v>365</v>
      </c>
      <c r="C19253">
        <v>1795</v>
      </c>
      <c r="D19253" s="61" t="s">
        <v>1846</v>
      </c>
    </row>
    <row r="19254" spans="1:4" hidden="1" x14ac:dyDescent="0.25">
      <c r="A19254" s="61" t="s">
        <v>364</v>
      </c>
      <c r="B19254" s="61" t="s">
        <v>365</v>
      </c>
      <c r="C19254">
        <v>1796</v>
      </c>
      <c r="D19254" s="61" t="s">
        <v>1846</v>
      </c>
    </row>
    <row r="19255" spans="1:4" hidden="1" x14ac:dyDescent="0.25">
      <c r="A19255" s="61" t="s">
        <v>364</v>
      </c>
      <c r="B19255" s="61" t="s">
        <v>365</v>
      </c>
      <c r="C19255">
        <v>1797</v>
      </c>
      <c r="D19255" s="61" t="s">
        <v>1846</v>
      </c>
    </row>
    <row r="19256" spans="1:4" hidden="1" x14ac:dyDescent="0.25">
      <c r="A19256" s="61" t="s">
        <v>364</v>
      </c>
      <c r="B19256" s="61" t="s">
        <v>365</v>
      </c>
      <c r="C19256">
        <v>1798</v>
      </c>
      <c r="D19256" s="61" t="s">
        <v>1846</v>
      </c>
    </row>
    <row r="19257" spans="1:4" hidden="1" x14ac:dyDescent="0.25">
      <c r="A19257" s="61" t="s">
        <v>364</v>
      </c>
      <c r="B19257" s="61" t="s">
        <v>365</v>
      </c>
      <c r="C19257">
        <v>1799</v>
      </c>
      <c r="D19257" s="61" t="s">
        <v>1846</v>
      </c>
    </row>
    <row r="19258" spans="1:4" hidden="1" x14ac:dyDescent="0.25">
      <c r="A19258" s="61" t="s">
        <v>364</v>
      </c>
      <c r="B19258" s="61" t="s">
        <v>365</v>
      </c>
      <c r="C19258">
        <v>1800</v>
      </c>
      <c r="D19258" s="61" t="s">
        <v>1846</v>
      </c>
    </row>
    <row r="19259" spans="1:4" hidden="1" x14ac:dyDescent="0.25">
      <c r="A19259" s="61" t="s">
        <v>364</v>
      </c>
      <c r="B19259" s="61" t="s">
        <v>365</v>
      </c>
      <c r="C19259">
        <v>1801</v>
      </c>
      <c r="D19259" s="61" t="s">
        <v>1846</v>
      </c>
    </row>
    <row r="19260" spans="1:4" hidden="1" x14ac:dyDescent="0.25">
      <c r="A19260" s="61" t="s">
        <v>364</v>
      </c>
      <c r="B19260" s="61" t="s">
        <v>365</v>
      </c>
      <c r="C19260">
        <v>1802</v>
      </c>
      <c r="D19260" s="61" t="s">
        <v>1846</v>
      </c>
    </row>
    <row r="19261" spans="1:4" hidden="1" x14ac:dyDescent="0.25">
      <c r="A19261" s="61" t="s">
        <v>364</v>
      </c>
      <c r="B19261" s="61" t="s">
        <v>365</v>
      </c>
      <c r="C19261">
        <v>1803</v>
      </c>
      <c r="D19261" s="61" t="s">
        <v>1846</v>
      </c>
    </row>
    <row r="19262" spans="1:4" hidden="1" x14ac:dyDescent="0.25">
      <c r="A19262" s="61" t="s">
        <v>364</v>
      </c>
      <c r="B19262" s="61" t="s">
        <v>365</v>
      </c>
      <c r="C19262">
        <v>1804</v>
      </c>
      <c r="D19262" s="61" t="s">
        <v>1846</v>
      </c>
    </row>
    <row r="19263" spans="1:4" hidden="1" x14ac:dyDescent="0.25">
      <c r="A19263" s="61" t="s">
        <v>364</v>
      </c>
      <c r="B19263" s="61" t="s">
        <v>365</v>
      </c>
      <c r="C19263">
        <v>1805</v>
      </c>
      <c r="D19263" s="61" t="s">
        <v>1846</v>
      </c>
    </row>
    <row r="19264" spans="1:4" hidden="1" x14ac:dyDescent="0.25">
      <c r="A19264" s="61" t="s">
        <v>364</v>
      </c>
      <c r="B19264" s="61" t="s">
        <v>365</v>
      </c>
      <c r="C19264">
        <v>1806</v>
      </c>
      <c r="D19264" s="61" t="s">
        <v>1846</v>
      </c>
    </row>
    <row r="19265" spans="1:4" hidden="1" x14ac:dyDescent="0.25">
      <c r="A19265" s="61" t="s">
        <v>364</v>
      </c>
      <c r="B19265" s="61" t="s">
        <v>365</v>
      </c>
      <c r="C19265">
        <v>1807</v>
      </c>
      <c r="D19265" s="61" t="s">
        <v>1846</v>
      </c>
    </row>
    <row r="19266" spans="1:4" hidden="1" x14ac:dyDescent="0.25">
      <c r="A19266" s="61" t="s">
        <v>364</v>
      </c>
      <c r="B19266" s="61" t="s">
        <v>365</v>
      </c>
      <c r="C19266">
        <v>1808</v>
      </c>
      <c r="D19266" s="61" t="s">
        <v>1846</v>
      </c>
    </row>
    <row r="19267" spans="1:4" hidden="1" x14ac:dyDescent="0.25">
      <c r="A19267" s="61" t="s">
        <v>364</v>
      </c>
      <c r="B19267" s="61" t="s">
        <v>365</v>
      </c>
      <c r="C19267">
        <v>1809</v>
      </c>
      <c r="D19267" s="61" t="s">
        <v>1846</v>
      </c>
    </row>
    <row r="19268" spans="1:4" hidden="1" x14ac:dyDescent="0.25">
      <c r="A19268" s="61" t="s">
        <v>364</v>
      </c>
      <c r="B19268" s="61" t="s">
        <v>365</v>
      </c>
      <c r="C19268">
        <v>1810</v>
      </c>
      <c r="D19268" s="61" t="s">
        <v>1846</v>
      </c>
    </row>
    <row r="19269" spans="1:4" hidden="1" x14ac:dyDescent="0.25">
      <c r="A19269" s="61" t="s">
        <v>364</v>
      </c>
      <c r="B19269" s="61" t="s">
        <v>365</v>
      </c>
      <c r="C19269">
        <v>1811</v>
      </c>
      <c r="D19269" s="61" t="s">
        <v>1846</v>
      </c>
    </row>
    <row r="19270" spans="1:4" hidden="1" x14ac:dyDescent="0.25">
      <c r="A19270" s="61" t="s">
        <v>364</v>
      </c>
      <c r="B19270" s="61" t="s">
        <v>365</v>
      </c>
      <c r="C19270">
        <v>1812</v>
      </c>
      <c r="D19270" s="61" t="s">
        <v>1846</v>
      </c>
    </row>
    <row r="19271" spans="1:4" hidden="1" x14ac:dyDescent="0.25">
      <c r="A19271" s="61" t="s">
        <v>364</v>
      </c>
      <c r="B19271" s="61" t="s">
        <v>365</v>
      </c>
      <c r="C19271">
        <v>1813</v>
      </c>
      <c r="D19271" s="61" t="s">
        <v>1846</v>
      </c>
    </row>
    <row r="19272" spans="1:4" hidden="1" x14ac:dyDescent="0.25">
      <c r="A19272" s="61" t="s">
        <v>364</v>
      </c>
      <c r="B19272" s="61" t="s">
        <v>365</v>
      </c>
      <c r="C19272">
        <v>1814</v>
      </c>
      <c r="D19272" s="61" t="s">
        <v>1846</v>
      </c>
    </row>
    <row r="19273" spans="1:4" hidden="1" x14ac:dyDescent="0.25">
      <c r="A19273" s="61" t="s">
        <v>364</v>
      </c>
      <c r="B19273" s="61" t="s">
        <v>365</v>
      </c>
      <c r="C19273">
        <v>1815</v>
      </c>
      <c r="D19273" s="61" t="s">
        <v>1846</v>
      </c>
    </row>
    <row r="19274" spans="1:4" hidden="1" x14ac:dyDescent="0.25">
      <c r="A19274" s="61" t="s">
        <v>364</v>
      </c>
      <c r="B19274" s="61" t="s">
        <v>365</v>
      </c>
      <c r="C19274">
        <v>1816</v>
      </c>
      <c r="D19274" s="61" t="s">
        <v>1846</v>
      </c>
    </row>
    <row r="19275" spans="1:4" hidden="1" x14ac:dyDescent="0.25">
      <c r="A19275" s="61" t="s">
        <v>364</v>
      </c>
      <c r="B19275" s="61" t="s">
        <v>365</v>
      </c>
      <c r="C19275">
        <v>1817</v>
      </c>
      <c r="D19275" s="61" t="s">
        <v>1846</v>
      </c>
    </row>
    <row r="19276" spans="1:4" hidden="1" x14ac:dyDescent="0.25">
      <c r="A19276" s="61" t="s">
        <v>364</v>
      </c>
      <c r="B19276" s="61" t="s">
        <v>365</v>
      </c>
      <c r="C19276">
        <v>1818</v>
      </c>
      <c r="D19276" s="61" t="s">
        <v>1846</v>
      </c>
    </row>
    <row r="19277" spans="1:4" hidden="1" x14ac:dyDescent="0.25">
      <c r="A19277" s="61" t="s">
        <v>364</v>
      </c>
      <c r="B19277" s="61" t="s">
        <v>365</v>
      </c>
      <c r="C19277">
        <v>1819</v>
      </c>
      <c r="D19277" s="61" t="s">
        <v>1846</v>
      </c>
    </row>
    <row r="19278" spans="1:4" hidden="1" x14ac:dyDescent="0.25">
      <c r="A19278" s="61" t="s">
        <v>364</v>
      </c>
      <c r="B19278" s="61" t="s">
        <v>365</v>
      </c>
      <c r="C19278">
        <v>1820</v>
      </c>
      <c r="D19278" s="61" t="s">
        <v>1846</v>
      </c>
    </row>
    <row r="19279" spans="1:4" hidden="1" x14ac:dyDescent="0.25">
      <c r="A19279" s="61" t="s">
        <v>364</v>
      </c>
      <c r="B19279" s="61" t="s">
        <v>365</v>
      </c>
      <c r="C19279">
        <v>1821</v>
      </c>
      <c r="D19279" s="61" t="s">
        <v>1846</v>
      </c>
    </row>
    <row r="19280" spans="1:4" hidden="1" x14ac:dyDescent="0.25">
      <c r="A19280" s="61" t="s">
        <v>364</v>
      </c>
      <c r="B19280" s="61" t="s">
        <v>365</v>
      </c>
      <c r="C19280">
        <v>1822</v>
      </c>
      <c r="D19280" s="61" t="s">
        <v>1846</v>
      </c>
    </row>
    <row r="19281" spans="1:4" hidden="1" x14ac:dyDescent="0.25">
      <c r="A19281" s="61" t="s">
        <v>364</v>
      </c>
      <c r="B19281" s="61" t="s">
        <v>365</v>
      </c>
      <c r="C19281">
        <v>1823</v>
      </c>
      <c r="D19281" s="61" t="s">
        <v>1846</v>
      </c>
    </row>
    <row r="19282" spans="1:4" hidden="1" x14ac:dyDescent="0.25">
      <c r="A19282" s="61" t="s">
        <v>364</v>
      </c>
      <c r="B19282" s="61" t="s">
        <v>365</v>
      </c>
      <c r="C19282">
        <v>1824</v>
      </c>
      <c r="D19282" s="61" t="s">
        <v>1846</v>
      </c>
    </row>
    <row r="19283" spans="1:4" hidden="1" x14ac:dyDescent="0.25">
      <c r="A19283" s="61" t="s">
        <v>364</v>
      </c>
      <c r="B19283" s="61" t="s">
        <v>365</v>
      </c>
      <c r="C19283">
        <v>1825</v>
      </c>
      <c r="D19283" s="61" t="s">
        <v>1846</v>
      </c>
    </row>
    <row r="19284" spans="1:4" hidden="1" x14ac:dyDescent="0.25">
      <c r="A19284" s="61" t="s">
        <v>364</v>
      </c>
      <c r="B19284" s="61" t="s">
        <v>365</v>
      </c>
      <c r="C19284">
        <v>1826</v>
      </c>
      <c r="D19284" s="61" t="s">
        <v>1846</v>
      </c>
    </row>
    <row r="19285" spans="1:4" hidden="1" x14ac:dyDescent="0.25">
      <c r="A19285" s="61" t="s">
        <v>364</v>
      </c>
      <c r="B19285" s="61" t="s">
        <v>365</v>
      </c>
      <c r="C19285">
        <v>1827</v>
      </c>
      <c r="D19285" s="61" t="s">
        <v>1846</v>
      </c>
    </row>
    <row r="19286" spans="1:4" hidden="1" x14ac:dyDescent="0.25">
      <c r="A19286" s="61" t="s">
        <v>364</v>
      </c>
      <c r="B19286" s="61" t="s">
        <v>365</v>
      </c>
      <c r="C19286">
        <v>1828</v>
      </c>
      <c r="D19286" s="61" t="s">
        <v>1846</v>
      </c>
    </row>
    <row r="19287" spans="1:4" hidden="1" x14ac:dyDescent="0.25">
      <c r="A19287" s="61" t="s">
        <v>364</v>
      </c>
      <c r="B19287" s="61" t="s">
        <v>365</v>
      </c>
      <c r="C19287">
        <v>1829</v>
      </c>
      <c r="D19287" s="61" t="s">
        <v>1846</v>
      </c>
    </row>
    <row r="19288" spans="1:4" hidden="1" x14ac:dyDescent="0.25">
      <c r="A19288" s="61" t="s">
        <v>364</v>
      </c>
      <c r="B19288" s="61" t="s">
        <v>365</v>
      </c>
      <c r="C19288">
        <v>1830</v>
      </c>
      <c r="D19288" s="61" t="s">
        <v>1846</v>
      </c>
    </row>
    <row r="19289" spans="1:4" hidden="1" x14ac:dyDescent="0.25">
      <c r="A19289" s="61" t="s">
        <v>364</v>
      </c>
      <c r="B19289" s="61" t="s">
        <v>365</v>
      </c>
      <c r="C19289">
        <v>1831</v>
      </c>
      <c r="D19289" s="61" t="s">
        <v>1846</v>
      </c>
    </row>
    <row r="19290" spans="1:4" hidden="1" x14ac:dyDescent="0.25">
      <c r="A19290" s="61" t="s">
        <v>364</v>
      </c>
      <c r="B19290" s="61" t="s">
        <v>365</v>
      </c>
      <c r="C19290">
        <v>1832</v>
      </c>
      <c r="D19290" s="61" t="s">
        <v>1846</v>
      </c>
    </row>
    <row r="19291" spans="1:4" hidden="1" x14ac:dyDescent="0.25">
      <c r="A19291" s="61" t="s">
        <v>364</v>
      </c>
      <c r="B19291" s="61" t="s">
        <v>365</v>
      </c>
      <c r="C19291">
        <v>1833</v>
      </c>
      <c r="D19291" s="61" t="s">
        <v>1846</v>
      </c>
    </row>
    <row r="19292" spans="1:4" hidden="1" x14ac:dyDescent="0.25">
      <c r="A19292" s="61" t="s">
        <v>364</v>
      </c>
      <c r="B19292" s="61" t="s">
        <v>365</v>
      </c>
      <c r="C19292">
        <v>1834</v>
      </c>
      <c r="D19292" s="61" t="s">
        <v>1846</v>
      </c>
    </row>
    <row r="19293" spans="1:4" hidden="1" x14ac:dyDescent="0.25">
      <c r="A19293" s="61" t="s">
        <v>364</v>
      </c>
      <c r="B19293" s="61" t="s">
        <v>365</v>
      </c>
      <c r="C19293">
        <v>1835</v>
      </c>
      <c r="D19293" s="61" t="s">
        <v>1846</v>
      </c>
    </row>
    <row r="19294" spans="1:4" hidden="1" x14ac:dyDescent="0.25">
      <c r="A19294" s="61" t="s">
        <v>364</v>
      </c>
      <c r="B19294" s="61" t="s">
        <v>365</v>
      </c>
      <c r="C19294">
        <v>1836</v>
      </c>
      <c r="D19294" s="61" t="s">
        <v>1846</v>
      </c>
    </row>
    <row r="19295" spans="1:4" hidden="1" x14ac:dyDescent="0.25">
      <c r="A19295" s="61" t="s">
        <v>364</v>
      </c>
      <c r="B19295" s="61" t="s">
        <v>365</v>
      </c>
      <c r="C19295">
        <v>1837</v>
      </c>
      <c r="D19295" s="61" t="s">
        <v>1846</v>
      </c>
    </row>
    <row r="19296" spans="1:4" hidden="1" x14ac:dyDescent="0.25">
      <c r="A19296" s="61" t="s">
        <v>364</v>
      </c>
      <c r="B19296" s="61" t="s">
        <v>365</v>
      </c>
      <c r="C19296">
        <v>1838</v>
      </c>
      <c r="D19296" s="61" t="s">
        <v>1846</v>
      </c>
    </row>
    <row r="19297" spans="1:4" hidden="1" x14ac:dyDescent="0.25">
      <c r="A19297" s="61" t="s">
        <v>364</v>
      </c>
      <c r="B19297" s="61" t="s">
        <v>365</v>
      </c>
      <c r="C19297">
        <v>1839</v>
      </c>
      <c r="D19297" s="61" t="s">
        <v>1846</v>
      </c>
    </row>
    <row r="19298" spans="1:4" hidden="1" x14ac:dyDescent="0.25">
      <c r="A19298" s="61" t="s">
        <v>364</v>
      </c>
      <c r="B19298" s="61" t="s">
        <v>365</v>
      </c>
      <c r="C19298">
        <v>1840</v>
      </c>
      <c r="D19298" s="61" t="s">
        <v>1846</v>
      </c>
    </row>
    <row r="19299" spans="1:4" hidden="1" x14ac:dyDescent="0.25">
      <c r="A19299" s="61" t="s">
        <v>364</v>
      </c>
      <c r="B19299" s="61" t="s">
        <v>365</v>
      </c>
      <c r="C19299">
        <v>1841</v>
      </c>
      <c r="D19299" s="61" t="s">
        <v>1846</v>
      </c>
    </row>
    <row r="19300" spans="1:4" hidden="1" x14ac:dyDescent="0.25">
      <c r="A19300" s="61" t="s">
        <v>364</v>
      </c>
      <c r="B19300" s="61" t="s">
        <v>365</v>
      </c>
      <c r="C19300">
        <v>1842</v>
      </c>
      <c r="D19300" s="61" t="s">
        <v>1846</v>
      </c>
    </row>
    <row r="19301" spans="1:4" hidden="1" x14ac:dyDescent="0.25">
      <c r="A19301" s="61" t="s">
        <v>364</v>
      </c>
      <c r="B19301" s="61" t="s">
        <v>365</v>
      </c>
      <c r="C19301">
        <v>1843</v>
      </c>
      <c r="D19301" s="61" t="s">
        <v>1846</v>
      </c>
    </row>
    <row r="19302" spans="1:4" hidden="1" x14ac:dyDescent="0.25">
      <c r="A19302" s="61" t="s">
        <v>364</v>
      </c>
      <c r="B19302" s="61" t="s">
        <v>365</v>
      </c>
      <c r="C19302">
        <v>1844</v>
      </c>
      <c r="D19302" s="61" t="s">
        <v>1846</v>
      </c>
    </row>
    <row r="19303" spans="1:4" hidden="1" x14ac:dyDescent="0.25">
      <c r="A19303" s="61" t="s">
        <v>364</v>
      </c>
      <c r="B19303" s="61" t="s">
        <v>365</v>
      </c>
      <c r="C19303">
        <v>1845</v>
      </c>
      <c r="D19303" s="61" t="s">
        <v>1846</v>
      </c>
    </row>
    <row r="19304" spans="1:4" hidden="1" x14ac:dyDescent="0.25">
      <c r="A19304" s="61" t="s">
        <v>364</v>
      </c>
      <c r="B19304" s="61" t="s">
        <v>365</v>
      </c>
      <c r="C19304">
        <v>1846</v>
      </c>
      <c r="D19304" s="61" t="s">
        <v>1846</v>
      </c>
    </row>
    <row r="19305" spans="1:4" hidden="1" x14ac:dyDescent="0.25">
      <c r="A19305" s="61" t="s">
        <v>364</v>
      </c>
      <c r="B19305" s="61" t="s">
        <v>365</v>
      </c>
      <c r="C19305">
        <v>1847</v>
      </c>
      <c r="D19305" s="61" t="s">
        <v>1846</v>
      </c>
    </row>
    <row r="19306" spans="1:4" hidden="1" x14ac:dyDescent="0.25">
      <c r="A19306" s="61" t="s">
        <v>364</v>
      </c>
      <c r="B19306" s="61" t="s">
        <v>365</v>
      </c>
      <c r="C19306">
        <v>1848</v>
      </c>
      <c r="D19306" s="61" t="s">
        <v>1846</v>
      </c>
    </row>
    <row r="19307" spans="1:4" hidden="1" x14ac:dyDescent="0.25">
      <c r="A19307" s="61" t="s">
        <v>364</v>
      </c>
      <c r="B19307" s="61" t="s">
        <v>365</v>
      </c>
      <c r="C19307">
        <v>1849</v>
      </c>
      <c r="D19307" s="61" t="s">
        <v>1846</v>
      </c>
    </row>
    <row r="19308" spans="1:4" hidden="1" x14ac:dyDescent="0.25">
      <c r="A19308" s="61" t="s">
        <v>364</v>
      </c>
      <c r="B19308" s="61" t="s">
        <v>365</v>
      </c>
      <c r="C19308">
        <v>1850</v>
      </c>
      <c r="D19308" s="61" t="s">
        <v>1846</v>
      </c>
    </row>
    <row r="19309" spans="1:4" hidden="1" x14ac:dyDescent="0.25">
      <c r="A19309" s="61" t="s">
        <v>364</v>
      </c>
      <c r="B19309" s="61" t="s">
        <v>365</v>
      </c>
      <c r="C19309">
        <v>1851</v>
      </c>
      <c r="D19309" s="61" t="s">
        <v>1846</v>
      </c>
    </row>
    <row r="19310" spans="1:4" hidden="1" x14ac:dyDescent="0.25">
      <c r="A19310" s="61" t="s">
        <v>364</v>
      </c>
      <c r="B19310" s="61" t="s">
        <v>365</v>
      </c>
      <c r="C19310">
        <v>1852</v>
      </c>
      <c r="D19310" s="61" t="s">
        <v>1846</v>
      </c>
    </row>
    <row r="19311" spans="1:4" hidden="1" x14ac:dyDescent="0.25">
      <c r="A19311" s="61" t="s">
        <v>364</v>
      </c>
      <c r="B19311" s="61" t="s">
        <v>365</v>
      </c>
      <c r="C19311">
        <v>1853</v>
      </c>
      <c r="D19311" s="61" t="s">
        <v>1846</v>
      </c>
    </row>
    <row r="19312" spans="1:4" hidden="1" x14ac:dyDescent="0.25">
      <c r="A19312" s="61" t="s">
        <v>364</v>
      </c>
      <c r="B19312" s="61" t="s">
        <v>365</v>
      </c>
      <c r="C19312">
        <v>1854</v>
      </c>
      <c r="D19312" s="61" t="s">
        <v>1846</v>
      </c>
    </row>
    <row r="19313" spans="1:4" hidden="1" x14ac:dyDescent="0.25">
      <c r="A19313" s="61" t="s">
        <v>364</v>
      </c>
      <c r="B19313" s="61" t="s">
        <v>365</v>
      </c>
      <c r="C19313">
        <v>1855</v>
      </c>
      <c r="D19313" s="61" t="s">
        <v>1846</v>
      </c>
    </row>
    <row r="19314" spans="1:4" hidden="1" x14ac:dyDescent="0.25">
      <c r="A19314" s="61" t="s">
        <v>364</v>
      </c>
      <c r="B19314" s="61" t="s">
        <v>365</v>
      </c>
      <c r="C19314">
        <v>1856</v>
      </c>
      <c r="D19314" s="61" t="s">
        <v>1846</v>
      </c>
    </row>
    <row r="19315" spans="1:4" hidden="1" x14ac:dyDescent="0.25">
      <c r="A19315" s="61" t="s">
        <v>364</v>
      </c>
      <c r="B19315" s="61" t="s">
        <v>365</v>
      </c>
      <c r="C19315">
        <v>1857</v>
      </c>
      <c r="D19315" s="61" t="s">
        <v>1846</v>
      </c>
    </row>
    <row r="19316" spans="1:4" hidden="1" x14ac:dyDescent="0.25">
      <c r="A19316" s="61" t="s">
        <v>364</v>
      </c>
      <c r="B19316" s="61" t="s">
        <v>365</v>
      </c>
      <c r="C19316">
        <v>1858</v>
      </c>
      <c r="D19316" s="61" t="s">
        <v>1846</v>
      </c>
    </row>
    <row r="19317" spans="1:4" hidden="1" x14ac:dyDescent="0.25">
      <c r="A19317" s="61" t="s">
        <v>364</v>
      </c>
      <c r="B19317" s="61" t="s">
        <v>365</v>
      </c>
      <c r="C19317">
        <v>1859</v>
      </c>
      <c r="D19317" s="61" t="s">
        <v>1846</v>
      </c>
    </row>
    <row r="19318" spans="1:4" hidden="1" x14ac:dyDescent="0.25">
      <c r="A19318" s="61" t="s">
        <v>364</v>
      </c>
      <c r="B19318" s="61" t="s">
        <v>365</v>
      </c>
      <c r="C19318">
        <v>1860</v>
      </c>
      <c r="D19318" s="61" t="s">
        <v>1846</v>
      </c>
    </row>
    <row r="19319" spans="1:4" hidden="1" x14ac:dyDescent="0.25">
      <c r="A19319" s="61" t="s">
        <v>364</v>
      </c>
      <c r="B19319" s="61" t="s">
        <v>365</v>
      </c>
      <c r="C19319">
        <v>1861</v>
      </c>
      <c r="D19319" s="61" t="s">
        <v>1846</v>
      </c>
    </row>
    <row r="19320" spans="1:4" hidden="1" x14ac:dyDescent="0.25">
      <c r="A19320" s="61" t="s">
        <v>364</v>
      </c>
      <c r="B19320" s="61" t="s">
        <v>365</v>
      </c>
      <c r="C19320">
        <v>1862</v>
      </c>
      <c r="D19320" s="61" t="s">
        <v>1846</v>
      </c>
    </row>
    <row r="19321" spans="1:4" hidden="1" x14ac:dyDescent="0.25">
      <c r="A19321" s="61" t="s">
        <v>364</v>
      </c>
      <c r="B19321" s="61" t="s">
        <v>365</v>
      </c>
      <c r="C19321">
        <v>1863</v>
      </c>
      <c r="D19321" s="61" t="s">
        <v>1846</v>
      </c>
    </row>
    <row r="19322" spans="1:4" hidden="1" x14ac:dyDescent="0.25">
      <c r="A19322" s="61" t="s">
        <v>364</v>
      </c>
      <c r="B19322" s="61" t="s">
        <v>365</v>
      </c>
      <c r="C19322">
        <v>1864</v>
      </c>
      <c r="D19322" s="61" t="s">
        <v>1846</v>
      </c>
    </row>
    <row r="19323" spans="1:4" hidden="1" x14ac:dyDescent="0.25">
      <c r="A19323" s="61" t="s">
        <v>364</v>
      </c>
      <c r="B19323" s="61" t="s">
        <v>365</v>
      </c>
      <c r="C19323">
        <v>1865</v>
      </c>
      <c r="D19323" s="61" t="s">
        <v>1846</v>
      </c>
    </row>
    <row r="19324" spans="1:4" hidden="1" x14ac:dyDescent="0.25">
      <c r="A19324" s="61" t="s">
        <v>364</v>
      </c>
      <c r="B19324" s="61" t="s">
        <v>365</v>
      </c>
      <c r="C19324">
        <v>1866</v>
      </c>
      <c r="D19324" s="61" t="s">
        <v>1846</v>
      </c>
    </row>
    <row r="19325" spans="1:4" hidden="1" x14ac:dyDescent="0.25">
      <c r="A19325" s="61" t="s">
        <v>364</v>
      </c>
      <c r="B19325" s="61" t="s">
        <v>365</v>
      </c>
      <c r="C19325">
        <v>1867</v>
      </c>
      <c r="D19325" s="61" t="s">
        <v>1846</v>
      </c>
    </row>
    <row r="19326" spans="1:4" hidden="1" x14ac:dyDescent="0.25">
      <c r="A19326" s="61" t="s">
        <v>364</v>
      </c>
      <c r="B19326" s="61" t="s">
        <v>365</v>
      </c>
      <c r="C19326">
        <v>1868</v>
      </c>
      <c r="D19326" s="61" t="s">
        <v>1846</v>
      </c>
    </row>
    <row r="19327" spans="1:4" hidden="1" x14ac:dyDescent="0.25">
      <c r="A19327" s="61" t="s">
        <v>364</v>
      </c>
      <c r="B19327" s="61" t="s">
        <v>365</v>
      </c>
      <c r="C19327">
        <v>1869</v>
      </c>
      <c r="D19327" s="61" t="s">
        <v>1846</v>
      </c>
    </row>
    <row r="19328" spans="1:4" hidden="1" x14ac:dyDescent="0.25">
      <c r="A19328" s="61" t="s">
        <v>364</v>
      </c>
      <c r="B19328" s="61" t="s">
        <v>365</v>
      </c>
      <c r="C19328">
        <v>1870</v>
      </c>
      <c r="D19328" s="61" t="s">
        <v>1846</v>
      </c>
    </row>
    <row r="19329" spans="1:4" hidden="1" x14ac:dyDescent="0.25">
      <c r="A19329" s="61" t="s">
        <v>364</v>
      </c>
      <c r="B19329" s="61" t="s">
        <v>365</v>
      </c>
      <c r="C19329">
        <v>1871</v>
      </c>
      <c r="D19329" s="61" t="s">
        <v>1846</v>
      </c>
    </row>
    <row r="19330" spans="1:4" hidden="1" x14ac:dyDescent="0.25">
      <c r="A19330" s="61" t="s">
        <v>364</v>
      </c>
      <c r="B19330" s="61" t="s">
        <v>365</v>
      </c>
      <c r="C19330">
        <v>1872</v>
      </c>
      <c r="D19330" s="61" t="s">
        <v>1846</v>
      </c>
    </row>
    <row r="19331" spans="1:4" hidden="1" x14ac:dyDescent="0.25">
      <c r="A19331" s="61" t="s">
        <v>364</v>
      </c>
      <c r="B19331" s="61" t="s">
        <v>365</v>
      </c>
      <c r="C19331">
        <v>1873</v>
      </c>
      <c r="D19331" s="61" t="s">
        <v>1846</v>
      </c>
    </row>
    <row r="19332" spans="1:4" hidden="1" x14ac:dyDescent="0.25">
      <c r="A19332" s="61" t="s">
        <v>364</v>
      </c>
      <c r="B19332" s="61" t="s">
        <v>365</v>
      </c>
      <c r="C19332">
        <v>1874</v>
      </c>
      <c r="D19332" s="61" t="s">
        <v>1846</v>
      </c>
    </row>
    <row r="19333" spans="1:4" hidden="1" x14ac:dyDescent="0.25">
      <c r="A19333" s="61" t="s">
        <v>364</v>
      </c>
      <c r="B19333" s="61" t="s">
        <v>365</v>
      </c>
      <c r="C19333">
        <v>1875</v>
      </c>
      <c r="D19333" s="61" t="s">
        <v>1849</v>
      </c>
    </row>
    <row r="19334" spans="1:4" hidden="1" x14ac:dyDescent="0.25">
      <c r="A19334" s="61" t="s">
        <v>364</v>
      </c>
      <c r="B19334" s="61" t="s">
        <v>365</v>
      </c>
      <c r="C19334">
        <v>1876</v>
      </c>
      <c r="D19334" s="61" t="s">
        <v>1849</v>
      </c>
    </row>
    <row r="19335" spans="1:4" hidden="1" x14ac:dyDescent="0.25">
      <c r="A19335" s="61" t="s">
        <v>364</v>
      </c>
      <c r="B19335" s="61" t="s">
        <v>365</v>
      </c>
      <c r="C19335">
        <v>1877</v>
      </c>
      <c r="D19335" s="61" t="s">
        <v>1849</v>
      </c>
    </row>
    <row r="19336" spans="1:4" hidden="1" x14ac:dyDescent="0.25">
      <c r="A19336" s="61" t="s">
        <v>364</v>
      </c>
      <c r="B19336" s="61" t="s">
        <v>365</v>
      </c>
      <c r="C19336">
        <v>1878</v>
      </c>
      <c r="D19336" s="61" t="s">
        <v>1849</v>
      </c>
    </row>
    <row r="19337" spans="1:4" hidden="1" x14ac:dyDescent="0.25">
      <c r="A19337" s="61" t="s">
        <v>364</v>
      </c>
      <c r="B19337" s="61" t="s">
        <v>365</v>
      </c>
      <c r="C19337">
        <v>1879</v>
      </c>
      <c r="D19337" s="61" t="s">
        <v>1849</v>
      </c>
    </row>
    <row r="19338" spans="1:4" hidden="1" x14ac:dyDescent="0.25">
      <c r="A19338" s="61" t="s">
        <v>364</v>
      </c>
      <c r="B19338" s="61" t="s">
        <v>365</v>
      </c>
      <c r="C19338">
        <v>1880</v>
      </c>
      <c r="D19338" s="61" t="s">
        <v>1849</v>
      </c>
    </row>
    <row r="19339" spans="1:4" hidden="1" x14ac:dyDescent="0.25">
      <c r="A19339" s="61" t="s">
        <v>364</v>
      </c>
      <c r="B19339" s="61" t="s">
        <v>365</v>
      </c>
      <c r="C19339">
        <v>1881</v>
      </c>
      <c r="D19339" s="61" t="s">
        <v>1849</v>
      </c>
    </row>
    <row r="19340" spans="1:4" hidden="1" x14ac:dyDescent="0.25">
      <c r="A19340" s="61" t="s">
        <v>364</v>
      </c>
      <c r="B19340" s="61" t="s">
        <v>365</v>
      </c>
      <c r="C19340">
        <v>1882</v>
      </c>
      <c r="D19340" s="61" t="s">
        <v>1849</v>
      </c>
    </row>
    <row r="19341" spans="1:4" hidden="1" x14ac:dyDescent="0.25">
      <c r="A19341" s="61" t="s">
        <v>364</v>
      </c>
      <c r="B19341" s="61" t="s">
        <v>365</v>
      </c>
      <c r="C19341">
        <v>1883</v>
      </c>
      <c r="D19341" s="61" t="s">
        <v>1849</v>
      </c>
    </row>
    <row r="19342" spans="1:4" hidden="1" x14ac:dyDescent="0.25">
      <c r="A19342" s="61" t="s">
        <v>364</v>
      </c>
      <c r="B19342" s="61" t="s">
        <v>365</v>
      </c>
      <c r="C19342">
        <v>1884</v>
      </c>
      <c r="D19342" s="61" t="s">
        <v>1849</v>
      </c>
    </row>
    <row r="19343" spans="1:4" hidden="1" x14ac:dyDescent="0.25">
      <c r="A19343" s="61" t="s">
        <v>364</v>
      </c>
      <c r="B19343" s="61" t="s">
        <v>365</v>
      </c>
      <c r="C19343">
        <v>1885</v>
      </c>
      <c r="D19343" s="61" t="s">
        <v>1849</v>
      </c>
    </row>
    <row r="19344" spans="1:4" hidden="1" x14ac:dyDescent="0.25">
      <c r="A19344" s="61" t="s">
        <v>364</v>
      </c>
      <c r="B19344" s="61" t="s">
        <v>365</v>
      </c>
      <c r="C19344">
        <v>1886</v>
      </c>
      <c r="D19344" s="61" t="s">
        <v>1849</v>
      </c>
    </row>
    <row r="19345" spans="1:4" hidden="1" x14ac:dyDescent="0.25">
      <c r="A19345" s="61" t="s">
        <v>364</v>
      </c>
      <c r="B19345" s="61" t="s">
        <v>365</v>
      </c>
      <c r="C19345">
        <v>1887</v>
      </c>
      <c r="D19345" s="61" t="s">
        <v>1849</v>
      </c>
    </row>
    <row r="19346" spans="1:4" hidden="1" x14ac:dyDescent="0.25">
      <c r="A19346" s="61" t="s">
        <v>364</v>
      </c>
      <c r="B19346" s="61" t="s">
        <v>365</v>
      </c>
      <c r="C19346">
        <v>1888</v>
      </c>
      <c r="D19346" s="61" t="s">
        <v>1849</v>
      </c>
    </row>
    <row r="19347" spans="1:4" hidden="1" x14ac:dyDescent="0.25">
      <c r="A19347" s="61" t="s">
        <v>364</v>
      </c>
      <c r="B19347" s="61" t="s">
        <v>365</v>
      </c>
      <c r="C19347">
        <v>1889</v>
      </c>
      <c r="D19347" s="61" t="s">
        <v>1849</v>
      </c>
    </row>
    <row r="19348" spans="1:4" hidden="1" x14ac:dyDescent="0.25">
      <c r="A19348" s="61" t="s">
        <v>364</v>
      </c>
      <c r="B19348" s="61" t="s">
        <v>365</v>
      </c>
      <c r="C19348">
        <v>1890</v>
      </c>
      <c r="D19348" s="61" t="s">
        <v>1849</v>
      </c>
    </row>
    <row r="19349" spans="1:4" hidden="1" x14ac:dyDescent="0.25">
      <c r="A19349" s="61" t="s">
        <v>364</v>
      </c>
      <c r="B19349" s="61" t="s">
        <v>365</v>
      </c>
      <c r="C19349">
        <v>1891</v>
      </c>
      <c r="D19349" s="61" t="s">
        <v>1849</v>
      </c>
    </row>
    <row r="19350" spans="1:4" hidden="1" x14ac:dyDescent="0.25">
      <c r="A19350" s="61" t="s">
        <v>364</v>
      </c>
      <c r="B19350" s="61" t="s">
        <v>365</v>
      </c>
      <c r="C19350">
        <v>1892</v>
      </c>
      <c r="D19350" s="61" t="s">
        <v>1849</v>
      </c>
    </row>
    <row r="19351" spans="1:4" hidden="1" x14ac:dyDescent="0.25">
      <c r="A19351" s="61" t="s">
        <v>364</v>
      </c>
      <c r="B19351" s="61" t="s">
        <v>365</v>
      </c>
      <c r="C19351">
        <v>1893</v>
      </c>
      <c r="D19351" s="61" t="s">
        <v>1849</v>
      </c>
    </row>
    <row r="19352" spans="1:4" hidden="1" x14ac:dyDescent="0.25">
      <c r="A19352" s="61" t="s">
        <v>364</v>
      </c>
      <c r="B19352" s="61" t="s">
        <v>365</v>
      </c>
      <c r="C19352">
        <v>1894</v>
      </c>
      <c r="D19352" s="61" t="s">
        <v>1849</v>
      </c>
    </row>
    <row r="19353" spans="1:4" hidden="1" x14ac:dyDescent="0.25">
      <c r="A19353" s="61" t="s">
        <v>364</v>
      </c>
      <c r="B19353" s="61" t="s">
        <v>365</v>
      </c>
      <c r="C19353">
        <v>1895</v>
      </c>
      <c r="D19353" s="61" t="s">
        <v>1849</v>
      </c>
    </row>
    <row r="19354" spans="1:4" hidden="1" x14ac:dyDescent="0.25">
      <c r="A19354" s="61" t="s">
        <v>364</v>
      </c>
      <c r="B19354" s="61" t="s">
        <v>365</v>
      </c>
      <c r="C19354">
        <v>1896</v>
      </c>
      <c r="D19354" s="61" t="s">
        <v>1849</v>
      </c>
    </row>
    <row r="19355" spans="1:4" hidden="1" x14ac:dyDescent="0.25">
      <c r="A19355" s="61" t="s">
        <v>364</v>
      </c>
      <c r="B19355" s="61" t="s">
        <v>365</v>
      </c>
      <c r="C19355">
        <v>1897</v>
      </c>
      <c r="D19355" s="61" t="s">
        <v>1849</v>
      </c>
    </row>
    <row r="19356" spans="1:4" hidden="1" x14ac:dyDescent="0.25">
      <c r="A19356" s="61" t="s">
        <v>364</v>
      </c>
      <c r="B19356" s="61" t="s">
        <v>365</v>
      </c>
      <c r="C19356">
        <v>1898</v>
      </c>
      <c r="D19356" s="61" t="s">
        <v>1849</v>
      </c>
    </row>
    <row r="19357" spans="1:4" hidden="1" x14ac:dyDescent="0.25">
      <c r="A19357" s="61" t="s">
        <v>364</v>
      </c>
      <c r="B19357" s="61" t="s">
        <v>365</v>
      </c>
      <c r="C19357">
        <v>1899</v>
      </c>
      <c r="D19357" s="61" t="s">
        <v>1849</v>
      </c>
    </row>
    <row r="19358" spans="1:4" hidden="1" x14ac:dyDescent="0.25">
      <c r="A19358" s="61" t="s">
        <v>364</v>
      </c>
      <c r="B19358" s="61" t="s">
        <v>365</v>
      </c>
      <c r="C19358">
        <v>1900</v>
      </c>
      <c r="D19358" s="61" t="s">
        <v>1849</v>
      </c>
    </row>
    <row r="19359" spans="1:4" hidden="1" x14ac:dyDescent="0.25">
      <c r="A19359" s="61" t="s">
        <v>364</v>
      </c>
      <c r="B19359" s="61" t="s">
        <v>365</v>
      </c>
      <c r="C19359">
        <v>1901</v>
      </c>
      <c r="D19359" s="61" t="s">
        <v>1849</v>
      </c>
    </row>
    <row r="19360" spans="1:4" hidden="1" x14ac:dyDescent="0.25">
      <c r="A19360" s="61" t="s">
        <v>364</v>
      </c>
      <c r="B19360" s="61" t="s">
        <v>365</v>
      </c>
      <c r="C19360">
        <v>1902</v>
      </c>
      <c r="D19360" s="61" t="s">
        <v>1849</v>
      </c>
    </row>
    <row r="19361" spans="1:4" hidden="1" x14ac:dyDescent="0.25">
      <c r="A19361" s="61" t="s">
        <v>364</v>
      </c>
      <c r="B19361" s="61" t="s">
        <v>365</v>
      </c>
      <c r="C19361">
        <v>1903</v>
      </c>
      <c r="D19361" s="61" t="s">
        <v>1849</v>
      </c>
    </row>
    <row r="19362" spans="1:4" hidden="1" x14ac:dyDescent="0.25">
      <c r="A19362" s="61" t="s">
        <v>364</v>
      </c>
      <c r="B19362" s="61" t="s">
        <v>365</v>
      </c>
      <c r="C19362">
        <v>1904</v>
      </c>
      <c r="D19362" s="61" t="s">
        <v>1849</v>
      </c>
    </row>
    <row r="19363" spans="1:4" hidden="1" x14ac:dyDescent="0.25">
      <c r="A19363" s="61" t="s">
        <v>364</v>
      </c>
      <c r="B19363" s="61" t="s">
        <v>365</v>
      </c>
      <c r="C19363">
        <v>1905</v>
      </c>
      <c r="D19363" s="61" t="s">
        <v>1849</v>
      </c>
    </row>
    <row r="19364" spans="1:4" hidden="1" x14ac:dyDescent="0.25">
      <c r="A19364" s="61" t="s">
        <v>364</v>
      </c>
      <c r="B19364" s="61" t="s">
        <v>365</v>
      </c>
      <c r="C19364">
        <v>1906</v>
      </c>
      <c r="D19364" s="61" t="s">
        <v>1849</v>
      </c>
    </row>
    <row r="19365" spans="1:4" hidden="1" x14ac:dyDescent="0.25">
      <c r="A19365" s="61" t="s">
        <v>364</v>
      </c>
      <c r="B19365" s="61" t="s">
        <v>365</v>
      </c>
      <c r="C19365">
        <v>1907</v>
      </c>
      <c r="D19365" s="61" t="s">
        <v>1849</v>
      </c>
    </row>
    <row r="19366" spans="1:4" hidden="1" x14ac:dyDescent="0.25">
      <c r="A19366" s="61" t="s">
        <v>364</v>
      </c>
      <c r="B19366" s="61" t="s">
        <v>365</v>
      </c>
      <c r="C19366">
        <v>1908</v>
      </c>
      <c r="D19366" s="61" t="s">
        <v>1849</v>
      </c>
    </row>
    <row r="19367" spans="1:4" hidden="1" x14ac:dyDescent="0.25">
      <c r="A19367" s="61" t="s">
        <v>364</v>
      </c>
      <c r="B19367" s="61" t="s">
        <v>365</v>
      </c>
      <c r="C19367">
        <v>1909</v>
      </c>
      <c r="D19367" s="61" t="s">
        <v>1849</v>
      </c>
    </row>
    <row r="19368" spans="1:4" hidden="1" x14ac:dyDescent="0.25">
      <c r="A19368" s="61" t="s">
        <v>364</v>
      </c>
      <c r="B19368" s="61" t="s">
        <v>365</v>
      </c>
      <c r="C19368">
        <v>1910</v>
      </c>
      <c r="D19368" s="61" t="s">
        <v>1515</v>
      </c>
    </row>
    <row r="19369" spans="1:4" hidden="1" x14ac:dyDescent="0.25">
      <c r="A19369" s="61" t="s">
        <v>364</v>
      </c>
      <c r="B19369" s="61" t="s">
        <v>365</v>
      </c>
      <c r="C19369">
        <v>1911</v>
      </c>
      <c r="D19369" s="61" t="s">
        <v>1515</v>
      </c>
    </row>
    <row r="19370" spans="1:4" hidden="1" x14ac:dyDescent="0.25">
      <c r="A19370" s="61" t="s">
        <v>364</v>
      </c>
      <c r="B19370" s="61" t="s">
        <v>365</v>
      </c>
      <c r="C19370">
        <v>1912</v>
      </c>
      <c r="D19370" s="61" t="s">
        <v>1519</v>
      </c>
    </row>
    <row r="19371" spans="1:4" hidden="1" x14ac:dyDescent="0.25">
      <c r="A19371" s="61" t="s">
        <v>364</v>
      </c>
      <c r="B19371" s="61" t="s">
        <v>365</v>
      </c>
      <c r="C19371">
        <v>1913</v>
      </c>
      <c r="D19371" s="61" t="s">
        <v>2456</v>
      </c>
    </row>
    <row r="19372" spans="1:4" hidden="1" x14ac:dyDescent="0.25">
      <c r="A19372" s="61" t="s">
        <v>364</v>
      </c>
      <c r="B19372" s="61" t="s">
        <v>365</v>
      </c>
      <c r="C19372">
        <v>1914</v>
      </c>
      <c r="D19372" s="61" t="s">
        <v>2456</v>
      </c>
    </row>
    <row r="19373" spans="1:4" hidden="1" x14ac:dyDescent="0.25">
      <c r="A19373" s="61" t="s">
        <v>364</v>
      </c>
      <c r="B19373" s="61" t="s">
        <v>365</v>
      </c>
      <c r="C19373">
        <v>1915</v>
      </c>
      <c r="D19373" s="61" t="s">
        <v>2351</v>
      </c>
    </row>
    <row r="19374" spans="1:4" hidden="1" x14ac:dyDescent="0.25">
      <c r="A19374" s="61" t="s">
        <v>364</v>
      </c>
      <c r="B19374" s="61" t="s">
        <v>365</v>
      </c>
      <c r="C19374">
        <v>1916</v>
      </c>
      <c r="D19374" s="61" t="s">
        <v>1532</v>
      </c>
    </row>
    <row r="19375" spans="1:4" hidden="1" x14ac:dyDescent="0.25">
      <c r="A19375" s="61" t="s">
        <v>364</v>
      </c>
      <c r="B19375" s="61" t="s">
        <v>365</v>
      </c>
      <c r="C19375">
        <v>1917</v>
      </c>
      <c r="D19375" s="61" t="s">
        <v>1532</v>
      </c>
    </row>
    <row r="19376" spans="1:4" hidden="1" x14ac:dyDescent="0.25">
      <c r="A19376" s="61" t="s">
        <v>364</v>
      </c>
      <c r="B19376" s="61" t="s">
        <v>365</v>
      </c>
      <c r="C19376">
        <v>1918</v>
      </c>
      <c r="D19376" s="61" t="s">
        <v>1532</v>
      </c>
    </row>
    <row r="19377" spans="1:4" hidden="1" x14ac:dyDescent="0.25">
      <c r="A19377" s="61" t="s">
        <v>364</v>
      </c>
      <c r="B19377" s="61" t="s">
        <v>365</v>
      </c>
      <c r="C19377">
        <v>1919</v>
      </c>
      <c r="D19377" s="61" t="s">
        <v>1532</v>
      </c>
    </row>
    <row r="19378" spans="1:4" hidden="1" x14ac:dyDescent="0.25">
      <c r="A19378" s="61" t="s">
        <v>364</v>
      </c>
      <c r="B19378" s="61" t="s">
        <v>365</v>
      </c>
      <c r="C19378">
        <v>1920</v>
      </c>
      <c r="D19378" s="61" t="s">
        <v>570</v>
      </c>
    </row>
    <row r="19379" spans="1:4" hidden="1" x14ac:dyDescent="0.25">
      <c r="A19379" s="61" t="s">
        <v>364</v>
      </c>
      <c r="B19379" s="61" t="s">
        <v>365</v>
      </c>
      <c r="C19379">
        <v>1921</v>
      </c>
      <c r="D19379" s="61" t="s">
        <v>570</v>
      </c>
    </row>
    <row r="19380" spans="1:4" hidden="1" x14ac:dyDescent="0.25">
      <c r="A19380" s="61" t="s">
        <v>364</v>
      </c>
      <c r="B19380" s="61" t="s">
        <v>365</v>
      </c>
      <c r="C19380">
        <v>1922</v>
      </c>
      <c r="D19380" s="61" t="s">
        <v>570</v>
      </c>
    </row>
    <row r="19381" spans="1:4" hidden="1" x14ac:dyDescent="0.25">
      <c r="A19381" s="61" t="s">
        <v>364</v>
      </c>
      <c r="B19381" s="61" t="s">
        <v>365</v>
      </c>
      <c r="C19381">
        <v>1923</v>
      </c>
      <c r="D19381" s="61" t="s">
        <v>570</v>
      </c>
    </row>
    <row r="19382" spans="1:4" hidden="1" x14ac:dyDescent="0.25">
      <c r="A19382" s="61" t="s">
        <v>364</v>
      </c>
      <c r="B19382" s="61" t="s">
        <v>365</v>
      </c>
      <c r="C19382">
        <v>1924</v>
      </c>
      <c r="D19382" s="61" t="s">
        <v>570</v>
      </c>
    </row>
    <row r="19383" spans="1:4" hidden="1" x14ac:dyDescent="0.25">
      <c r="A19383" s="61" t="s">
        <v>364</v>
      </c>
      <c r="B19383" s="61" t="s">
        <v>365</v>
      </c>
      <c r="C19383">
        <v>1925</v>
      </c>
      <c r="D19383" s="61" t="s">
        <v>570</v>
      </c>
    </row>
    <row r="19384" spans="1:4" hidden="1" x14ac:dyDescent="0.25">
      <c r="A19384" s="61" t="s">
        <v>364</v>
      </c>
      <c r="B19384" s="61" t="s">
        <v>365</v>
      </c>
      <c r="C19384">
        <v>1926</v>
      </c>
      <c r="D19384" s="61" t="s">
        <v>570</v>
      </c>
    </row>
    <row r="19385" spans="1:4" hidden="1" x14ac:dyDescent="0.25">
      <c r="A19385" s="61" t="s">
        <v>364</v>
      </c>
      <c r="B19385" s="61" t="s">
        <v>365</v>
      </c>
      <c r="C19385">
        <v>1927</v>
      </c>
      <c r="D19385" s="61" t="s">
        <v>570</v>
      </c>
    </row>
    <row r="19386" spans="1:4" hidden="1" x14ac:dyDescent="0.25">
      <c r="A19386" s="61" t="s">
        <v>364</v>
      </c>
      <c r="B19386" s="61" t="s">
        <v>365</v>
      </c>
      <c r="C19386">
        <v>1928</v>
      </c>
      <c r="D19386" s="61" t="s">
        <v>570</v>
      </c>
    </row>
    <row r="19387" spans="1:4" hidden="1" x14ac:dyDescent="0.25">
      <c r="A19387" s="61" t="s">
        <v>364</v>
      </c>
      <c r="B19387" s="61" t="s">
        <v>365</v>
      </c>
      <c r="C19387">
        <v>1929</v>
      </c>
      <c r="D19387" s="61" t="s">
        <v>570</v>
      </c>
    </row>
    <row r="19388" spans="1:4" hidden="1" x14ac:dyDescent="0.25">
      <c r="A19388" s="61" t="s">
        <v>364</v>
      </c>
      <c r="B19388" s="61" t="s">
        <v>365</v>
      </c>
      <c r="C19388">
        <v>1930</v>
      </c>
      <c r="D19388" s="61" t="s">
        <v>570</v>
      </c>
    </row>
    <row r="19389" spans="1:4" hidden="1" x14ac:dyDescent="0.25">
      <c r="A19389" s="61" t="s">
        <v>364</v>
      </c>
      <c r="B19389" s="61" t="s">
        <v>365</v>
      </c>
      <c r="C19389">
        <v>1931</v>
      </c>
      <c r="D19389" s="61" t="s">
        <v>570</v>
      </c>
    </row>
    <row r="19390" spans="1:4" hidden="1" x14ac:dyDescent="0.25">
      <c r="A19390" s="61" t="s">
        <v>364</v>
      </c>
      <c r="B19390" s="61" t="s">
        <v>365</v>
      </c>
      <c r="C19390">
        <v>1932</v>
      </c>
      <c r="D19390" s="61" t="s">
        <v>570</v>
      </c>
    </row>
    <row r="19391" spans="1:4" hidden="1" x14ac:dyDescent="0.25">
      <c r="A19391" s="61" t="s">
        <v>364</v>
      </c>
      <c r="B19391" s="61" t="s">
        <v>365</v>
      </c>
      <c r="C19391">
        <v>1933</v>
      </c>
      <c r="D19391" s="61" t="s">
        <v>570</v>
      </c>
    </row>
    <row r="19392" spans="1:4" hidden="1" x14ac:dyDescent="0.25">
      <c r="A19392" s="61" t="s">
        <v>364</v>
      </c>
      <c r="B19392" s="61" t="s">
        <v>365</v>
      </c>
      <c r="C19392">
        <v>1934</v>
      </c>
      <c r="D19392" s="61" t="s">
        <v>570</v>
      </c>
    </row>
    <row r="19393" spans="1:4" hidden="1" x14ac:dyDescent="0.25">
      <c r="A19393" s="61" t="s">
        <v>364</v>
      </c>
      <c r="B19393" s="61" t="s">
        <v>365</v>
      </c>
      <c r="C19393">
        <v>1935</v>
      </c>
      <c r="D19393" s="61" t="s">
        <v>570</v>
      </c>
    </row>
    <row r="19394" spans="1:4" hidden="1" x14ac:dyDescent="0.25">
      <c r="A19394" s="61" t="s">
        <v>364</v>
      </c>
      <c r="B19394" s="61" t="s">
        <v>365</v>
      </c>
      <c r="C19394">
        <v>1936</v>
      </c>
      <c r="D19394" s="61" t="s">
        <v>570</v>
      </c>
    </row>
    <row r="19395" spans="1:4" hidden="1" x14ac:dyDescent="0.25">
      <c r="A19395" s="61" t="s">
        <v>364</v>
      </c>
      <c r="B19395" s="61" t="s">
        <v>365</v>
      </c>
      <c r="C19395">
        <v>1937</v>
      </c>
      <c r="D19395" s="61" t="s">
        <v>570</v>
      </c>
    </row>
    <row r="19396" spans="1:4" hidden="1" x14ac:dyDescent="0.25">
      <c r="A19396" s="61" t="s">
        <v>364</v>
      </c>
      <c r="B19396" s="61" t="s">
        <v>365</v>
      </c>
      <c r="C19396">
        <v>1938</v>
      </c>
      <c r="D19396" s="61" t="s">
        <v>570</v>
      </c>
    </row>
    <row r="19397" spans="1:4" hidden="1" x14ac:dyDescent="0.25">
      <c r="A19397" s="61" t="s">
        <v>364</v>
      </c>
      <c r="B19397" s="61" t="s">
        <v>365</v>
      </c>
      <c r="C19397">
        <v>1939</v>
      </c>
      <c r="D19397" s="61" t="s">
        <v>570</v>
      </c>
    </row>
    <row r="19398" spans="1:4" hidden="1" x14ac:dyDescent="0.25">
      <c r="A19398" s="61" t="s">
        <v>364</v>
      </c>
      <c r="B19398" s="61" t="s">
        <v>365</v>
      </c>
      <c r="C19398">
        <v>1940</v>
      </c>
      <c r="D19398" s="61" t="s">
        <v>570</v>
      </c>
    </row>
    <row r="19399" spans="1:4" hidden="1" x14ac:dyDescent="0.25">
      <c r="A19399" s="61" t="s">
        <v>364</v>
      </c>
      <c r="B19399" s="61" t="s">
        <v>365</v>
      </c>
      <c r="C19399">
        <v>1941</v>
      </c>
      <c r="D19399" s="61" t="s">
        <v>570</v>
      </c>
    </row>
    <row r="19400" spans="1:4" hidden="1" x14ac:dyDescent="0.25">
      <c r="A19400" s="61" t="s">
        <v>364</v>
      </c>
      <c r="B19400" s="61" t="s">
        <v>365</v>
      </c>
      <c r="C19400">
        <v>1942</v>
      </c>
      <c r="D19400" s="61" t="s">
        <v>570</v>
      </c>
    </row>
    <row r="19401" spans="1:4" hidden="1" x14ac:dyDescent="0.25">
      <c r="A19401" s="61" t="s">
        <v>364</v>
      </c>
      <c r="B19401" s="61" t="s">
        <v>365</v>
      </c>
      <c r="C19401">
        <v>1943</v>
      </c>
      <c r="D19401" s="61" t="s">
        <v>570</v>
      </c>
    </row>
    <row r="19402" spans="1:4" hidden="1" x14ac:dyDescent="0.25">
      <c r="A19402" s="61" t="s">
        <v>364</v>
      </c>
      <c r="B19402" s="61" t="s">
        <v>365</v>
      </c>
      <c r="C19402">
        <v>1944</v>
      </c>
      <c r="D19402" s="61" t="s">
        <v>570</v>
      </c>
    </row>
    <row r="19403" spans="1:4" hidden="1" x14ac:dyDescent="0.25">
      <c r="A19403" s="61" t="s">
        <v>364</v>
      </c>
      <c r="B19403" s="61" t="s">
        <v>365</v>
      </c>
      <c r="C19403">
        <v>1945</v>
      </c>
      <c r="D19403" s="61" t="s">
        <v>570</v>
      </c>
    </row>
    <row r="19404" spans="1:4" hidden="1" x14ac:dyDescent="0.25">
      <c r="A19404" s="61" t="s">
        <v>364</v>
      </c>
      <c r="B19404" s="61" t="s">
        <v>365</v>
      </c>
      <c r="C19404">
        <v>1946</v>
      </c>
      <c r="D19404" s="61" t="s">
        <v>570</v>
      </c>
    </row>
    <row r="19405" spans="1:4" hidden="1" x14ac:dyDescent="0.25">
      <c r="A19405" s="61" t="s">
        <v>364</v>
      </c>
      <c r="B19405" s="61" t="s">
        <v>365</v>
      </c>
      <c r="C19405">
        <v>1947</v>
      </c>
      <c r="D19405" s="61" t="s">
        <v>570</v>
      </c>
    </row>
    <row r="19406" spans="1:4" hidden="1" x14ac:dyDescent="0.25">
      <c r="A19406" s="61" t="s">
        <v>364</v>
      </c>
      <c r="B19406" s="61" t="s">
        <v>365</v>
      </c>
      <c r="C19406">
        <v>1948</v>
      </c>
      <c r="D19406" s="61" t="s">
        <v>570</v>
      </c>
    </row>
    <row r="19407" spans="1:4" hidden="1" x14ac:dyDescent="0.25">
      <c r="A19407" s="61" t="s">
        <v>364</v>
      </c>
      <c r="B19407" s="61" t="s">
        <v>365</v>
      </c>
      <c r="C19407">
        <v>1949</v>
      </c>
      <c r="D19407" s="61" t="s">
        <v>570</v>
      </c>
    </row>
    <row r="19408" spans="1:4" hidden="1" x14ac:dyDescent="0.25">
      <c r="A19408" s="61" t="s">
        <v>364</v>
      </c>
      <c r="B19408" s="61" t="s">
        <v>365</v>
      </c>
      <c r="C19408">
        <v>1950</v>
      </c>
      <c r="D19408" s="61" t="s">
        <v>570</v>
      </c>
    </row>
    <row r="19409" spans="1:4" hidden="1" x14ac:dyDescent="0.25">
      <c r="A19409" s="61" t="s">
        <v>364</v>
      </c>
      <c r="B19409" s="61" t="s">
        <v>365</v>
      </c>
      <c r="C19409">
        <v>1951</v>
      </c>
      <c r="D19409" s="61" t="s">
        <v>570</v>
      </c>
    </row>
    <row r="19410" spans="1:4" hidden="1" x14ac:dyDescent="0.25">
      <c r="A19410" s="61" t="s">
        <v>364</v>
      </c>
      <c r="B19410" s="61" t="s">
        <v>365</v>
      </c>
      <c r="C19410">
        <v>1952</v>
      </c>
      <c r="D19410" s="61" t="s">
        <v>570</v>
      </c>
    </row>
    <row r="19411" spans="1:4" hidden="1" x14ac:dyDescent="0.25">
      <c r="A19411" s="61" t="s">
        <v>364</v>
      </c>
      <c r="B19411" s="61" t="s">
        <v>365</v>
      </c>
      <c r="C19411">
        <v>1953</v>
      </c>
      <c r="D19411" s="61" t="s">
        <v>570</v>
      </c>
    </row>
    <row r="19412" spans="1:4" hidden="1" x14ac:dyDescent="0.25">
      <c r="A19412" s="61" t="s">
        <v>364</v>
      </c>
      <c r="B19412" s="61" t="s">
        <v>365</v>
      </c>
      <c r="C19412">
        <v>1954</v>
      </c>
      <c r="D19412" s="61" t="s">
        <v>570</v>
      </c>
    </row>
    <row r="19413" spans="1:4" hidden="1" x14ac:dyDescent="0.25">
      <c r="A19413" s="61" t="s">
        <v>364</v>
      </c>
      <c r="B19413" s="61" t="s">
        <v>365</v>
      </c>
      <c r="C19413">
        <v>1955</v>
      </c>
      <c r="D19413" s="61" t="s">
        <v>2177</v>
      </c>
    </row>
    <row r="19414" spans="1:4" hidden="1" x14ac:dyDescent="0.25">
      <c r="A19414" s="61" t="s">
        <v>364</v>
      </c>
      <c r="B19414" s="61" t="s">
        <v>365</v>
      </c>
      <c r="C19414">
        <v>1956</v>
      </c>
      <c r="D19414" s="61" t="s">
        <v>1865</v>
      </c>
    </row>
    <row r="19415" spans="1:4" hidden="1" x14ac:dyDescent="0.25">
      <c r="A19415" s="61" t="s">
        <v>364</v>
      </c>
      <c r="B19415" s="61" t="s">
        <v>365</v>
      </c>
      <c r="C19415">
        <v>1957</v>
      </c>
      <c r="D19415" s="61" t="s">
        <v>568</v>
      </c>
    </row>
    <row r="19416" spans="1:4" hidden="1" x14ac:dyDescent="0.25">
      <c r="A19416" s="61" t="s">
        <v>364</v>
      </c>
      <c r="B19416" s="61" t="s">
        <v>365</v>
      </c>
      <c r="C19416">
        <v>1958</v>
      </c>
      <c r="D19416" s="61" t="s">
        <v>568</v>
      </c>
    </row>
    <row r="19417" spans="1:4" hidden="1" x14ac:dyDescent="0.25">
      <c r="A19417" s="61" t="s">
        <v>364</v>
      </c>
      <c r="B19417" s="61" t="s">
        <v>365</v>
      </c>
      <c r="C19417">
        <v>1959</v>
      </c>
      <c r="D19417" s="61" t="s">
        <v>568</v>
      </c>
    </row>
    <row r="19418" spans="1:4" hidden="1" x14ac:dyDescent="0.25">
      <c r="A19418" s="61" t="s">
        <v>364</v>
      </c>
      <c r="B19418" s="61" t="s">
        <v>365</v>
      </c>
      <c r="C19418">
        <v>1960</v>
      </c>
      <c r="D19418" s="61" t="s">
        <v>568</v>
      </c>
    </row>
    <row r="19419" spans="1:4" hidden="1" x14ac:dyDescent="0.25">
      <c r="A19419" s="61" t="s">
        <v>364</v>
      </c>
      <c r="B19419" s="61" t="s">
        <v>365</v>
      </c>
      <c r="C19419">
        <v>1961</v>
      </c>
      <c r="D19419" s="61" t="s">
        <v>1486</v>
      </c>
    </row>
    <row r="19420" spans="1:4" hidden="1" x14ac:dyDescent="0.25">
      <c r="A19420" s="61" t="s">
        <v>364</v>
      </c>
      <c r="B19420" s="61" t="s">
        <v>365</v>
      </c>
      <c r="C19420">
        <v>1962</v>
      </c>
      <c r="D19420" s="61" t="s">
        <v>1741</v>
      </c>
    </row>
    <row r="19421" spans="1:4" hidden="1" x14ac:dyDescent="0.25">
      <c r="A19421" s="61" t="s">
        <v>364</v>
      </c>
      <c r="B19421" s="61" t="s">
        <v>365</v>
      </c>
      <c r="C19421">
        <v>1963</v>
      </c>
      <c r="D19421" s="61" t="s">
        <v>2659</v>
      </c>
    </row>
    <row r="19422" spans="1:4" hidden="1" x14ac:dyDescent="0.25">
      <c r="A19422" s="61" t="s">
        <v>364</v>
      </c>
      <c r="B19422" s="61" t="s">
        <v>365</v>
      </c>
      <c r="C19422">
        <v>1964</v>
      </c>
      <c r="D19422" s="61" t="s">
        <v>2154</v>
      </c>
    </row>
    <row r="19423" spans="1:4" hidden="1" x14ac:dyDescent="0.25">
      <c r="A19423" s="61" t="s">
        <v>364</v>
      </c>
      <c r="B19423" s="61" t="s">
        <v>365</v>
      </c>
      <c r="C19423">
        <v>1965</v>
      </c>
      <c r="D19423" s="61" t="s">
        <v>2154</v>
      </c>
    </row>
    <row r="19424" spans="1:4" hidden="1" x14ac:dyDescent="0.25">
      <c r="A19424" s="61" t="s">
        <v>364</v>
      </c>
      <c r="B19424" s="61" t="s">
        <v>365</v>
      </c>
      <c r="C19424">
        <v>1966</v>
      </c>
      <c r="D19424" s="61" t="s">
        <v>2154</v>
      </c>
    </row>
    <row r="19425" spans="1:4" hidden="1" x14ac:dyDescent="0.25">
      <c r="A19425" s="61" t="s">
        <v>364</v>
      </c>
      <c r="B19425" s="61" t="s">
        <v>365</v>
      </c>
      <c r="C19425">
        <v>1967</v>
      </c>
      <c r="D19425" s="61" t="s">
        <v>2154</v>
      </c>
    </row>
    <row r="19426" spans="1:4" hidden="1" x14ac:dyDescent="0.25">
      <c r="A19426" s="61" t="s">
        <v>364</v>
      </c>
      <c r="B19426" s="61" t="s">
        <v>365</v>
      </c>
      <c r="C19426">
        <v>1968</v>
      </c>
      <c r="D19426" s="61" t="s">
        <v>2154</v>
      </c>
    </row>
    <row r="19427" spans="1:4" hidden="1" x14ac:dyDescent="0.25">
      <c r="A19427" s="61" t="s">
        <v>364</v>
      </c>
      <c r="B19427" s="61" t="s">
        <v>365</v>
      </c>
      <c r="C19427">
        <v>1969</v>
      </c>
      <c r="D19427" s="61" t="s">
        <v>2112</v>
      </c>
    </row>
    <row r="19428" spans="1:4" hidden="1" x14ac:dyDescent="0.25">
      <c r="A19428" s="61" t="s">
        <v>364</v>
      </c>
      <c r="B19428" s="61" t="s">
        <v>365</v>
      </c>
      <c r="C19428">
        <v>1970</v>
      </c>
      <c r="D19428" s="61" t="s">
        <v>2112</v>
      </c>
    </row>
    <row r="19429" spans="1:4" hidden="1" x14ac:dyDescent="0.25">
      <c r="A19429" s="61" t="s">
        <v>364</v>
      </c>
      <c r="B19429" s="61" t="s">
        <v>365</v>
      </c>
      <c r="C19429">
        <v>1971</v>
      </c>
      <c r="D19429" s="61" t="s">
        <v>2112</v>
      </c>
    </row>
    <row r="19430" spans="1:4" hidden="1" x14ac:dyDescent="0.25">
      <c r="A19430" s="61" t="s">
        <v>364</v>
      </c>
      <c r="B19430" s="61" t="s">
        <v>365</v>
      </c>
      <c r="C19430">
        <v>1972</v>
      </c>
      <c r="D19430" s="61" t="s">
        <v>2112</v>
      </c>
    </row>
    <row r="19431" spans="1:4" hidden="1" x14ac:dyDescent="0.25">
      <c r="A19431" s="61" t="s">
        <v>364</v>
      </c>
      <c r="B19431" s="61" t="s">
        <v>365</v>
      </c>
      <c r="C19431">
        <v>1973</v>
      </c>
      <c r="D19431" s="61" t="s">
        <v>2112</v>
      </c>
    </row>
    <row r="19432" spans="1:4" hidden="1" x14ac:dyDescent="0.25">
      <c r="A19432" s="61" t="s">
        <v>364</v>
      </c>
      <c r="B19432" s="61" t="s">
        <v>365</v>
      </c>
      <c r="C19432">
        <v>1974</v>
      </c>
      <c r="D19432" s="61" t="s">
        <v>2112</v>
      </c>
    </row>
    <row r="19433" spans="1:4" hidden="1" x14ac:dyDescent="0.25">
      <c r="A19433" s="61" t="s">
        <v>364</v>
      </c>
      <c r="B19433" s="61" t="s">
        <v>365</v>
      </c>
      <c r="C19433">
        <v>1975</v>
      </c>
      <c r="D19433" s="61" t="s">
        <v>2112</v>
      </c>
    </row>
    <row r="19434" spans="1:4" hidden="1" x14ac:dyDescent="0.25">
      <c r="A19434" s="61" t="s">
        <v>364</v>
      </c>
      <c r="B19434" s="61" t="s">
        <v>365</v>
      </c>
      <c r="C19434">
        <v>1976</v>
      </c>
      <c r="D19434" s="61" t="s">
        <v>2112</v>
      </c>
    </row>
    <row r="19435" spans="1:4" hidden="1" x14ac:dyDescent="0.25">
      <c r="A19435" s="61" t="s">
        <v>364</v>
      </c>
      <c r="B19435" s="61" t="s">
        <v>365</v>
      </c>
      <c r="C19435">
        <v>1977</v>
      </c>
      <c r="D19435" s="61" t="s">
        <v>2112</v>
      </c>
    </row>
    <row r="19436" spans="1:4" hidden="1" x14ac:dyDescent="0.25">
      <c r="A19436" s="61" t="s">
        <v>364</v>
      </c>
      <c r="B19436" s="61" t="s">
        <v>365</v>
      </c>
      <c r="C19436">
        <v>1978</v>
      </c>
      <c r="D19436" s="61" t="s">
        <v>2112</v>
      </c>
    </row>
    <row r="19437" spans="1:4" hidden="1" x14ac:dyDescent="0.25">
      <c r="A19437" s="61" t="s">
        <v>364</v>
      </c>
      <c r="B19437" s="61" t="s">
        <v>365</v>
      </c>
      <c r="C19437">
        <v>1979</v>
      </c>
      <c r="D19437" s="61" t="s">
        <v>2112</v>
      </c>
    </row>
    <row r="19438" spans="1:4" hidden="1" x14ac:dyDescent="0.25">
      <c r="A19438" s="61" t="s">
        <v>364</v>
      </c>
      <c r="B19438" s="61" t="s">
        <v>365</v>
      </c>
      <c r="C19438">
        <v>1980</v>
      </c>
      <c r="D19438" s="61" t="s">
        <v>555</v>
      </c>
    </row>
    <row r="19439" spans="1:4" hidden="1" x14ac:dyDescent="0.25">
      <c r="A19439" s="61" t="s">
        <v>364</v>
      </c>
      <c r="B19439" s="61" t="s">
        <v>365</v>
      </c>
      <c r="C19439">
        <v>1981</v>
      </c>
      <c r="D19439" s="61" t="s">
        <v>555</v>
      </c>
    </row>
    <row r="19440" spans="1:4" hidden="1" x14ac:dyDescent="0.25">
      <c r="A19440" s="61" t="s">
        <v>364</v>
      </c>
      <c r="B19440" s="61" t="s">
        <v>365</v>
      </c>
      <c r="C19440">
        <v>1982</v>
      </c>
      <c r="D19440" s="61" t="s">
        <v>555</v>
      </c>
    </row>
    <row r="19441" spans="1:4" hidden="1" x14ac:dyDescent="0.25">
      <c r="A19441" s="61" t="s">
        <v>364</v>
      </c>
      <c r="B19441" s="61" t="s">
        <v>365</v>
      </c>
      <c r="C19441">
        <v>1983</v>
      </c>
      <c r="D19441" s="61" t="s">
        <v>555</v>
      </c>
    </row>
    <row r="19442" spans="1:4" hidden="1" x14ac:dyDescent="0.25">
      <c r="A19442" s="61" t="s">
        <v>364</v>
      </c>
      <c r="B19442" s="61" t="s">
        <v>365</v>
      </c>
      <c r="C19442">
        <v>1984</v>
      </c>
      <c r="D19442" s="61" t="s">
        <v>555</v>
      </c>
    </row>
    <row r="19443" spans="1:4" hidden="1" x14ac:dyDescent="0.25">
      <c r="A19443" s="61" t="s">
        <v>364</v>
      </c>
      <c r="B19443" s="61" t="s">
        <v>365</v>
      </c>
      <c r="C19443">
        <v>1985</v>
      </c>
      <c r="D19443" s="61" t="s">
        <v>555</v>
      </c>
    </row>
    <row r="19444" spans="1:4" hidden="1" x14ac:dyDescent="0.25">
      <c r="A19444" s="61" t="s">
        <v>364</v>
      </c>
      <c r="B19444" s="61" t="s">
        <v>365</v>
      </c>
      <c r="C19444">
        <v>1986</v>
      </c>
      <c r="D19444" s="61" t="s">
        <v>555</v>
      </c>
    </row>
    <row r="19445" spans="1:4" hidden="1" x14ac:dyDescent="0.25">
      <c r="A19445" s="61" t="s">
        <v>364</v>
      </c>
      <c r="B19445" s="61" t="s">
        <v>365</v>
      </c>
      <c r="C19445">
        <v>1987</v>
      </c>
      <c r="D19445" s="61" t="s">
        <v>555</v>
      </c>
    </row>
    <row r="19446" spans="1:4" hidden="1" x14ac:dyDescent="0.25">
      <c r="A19446" s="61" t="s">
        <v>364</v>
      </c>
      <c r="B19446" s="61" t="s">
        <v>365</v>
      </c>
      <c r="C19446">
        <v>1988</v>
      </c>
      <c r="D19446" s="61" t="s">
        <v>555</v>
      </c>
    </row>
    <row r="19447" spans="1:4" hidden="1" x14ac:dyDescent="0.25">
      <c r="A19447" s="61" t="s">
        <v>364</v>
      </c>
      <c r="B19447" s="61" t="s">
        <v>365</v>
      </c>
      <c r="C19447">
        <v>1989</v>
      </c>
      <c r="D19447" s="61" t="s">
        <v>555</v>
      </c>
    </row>
    <row r="19448" spans="1:4" hidden="1" x14ac:dyDescent="0.25">
      <c r="A19448" s="61" t="s">
        <v>364</v>
      </c>
      <c r="B19448" s="61" t="s">
        <v>365</v>
      </c>
      <c r="C19448">
        <v>1990</v>
      </c>
      <c r="D19448" s="61" t="s">
        <v>1806</v>
      </c>
    </row>
    <row r="19449" spans="1:4" hidden="1" x14ac:dyDescent="0.25">
      <c r="A19449" s="61" t="s">
        <v>364</v>
      </c>
      <c r="B19449" s="61" t="s">
        <v>365</v>
      </c>
      <c r="C19449">
        <v>1991</v>
      </c>
      <c r="D19449" s="61" t="s">
        <v>2444</v>
      </c>
    </row>
    <row r="19450" spans="1:4" hidden="1" x14ac:dyDescent="0.25">
      <c r="A19450" s="61" t="s">
        <v>364</v>
      </c>
      <c r="B19450" s="61" t="s">
        <v>365</v>
      </c>
      <c r="C19450">
        <v>1992</v>
      </c>
      <c r="D19450" s="61" t="s">
        <v>1744</v>
      </c>
    </row>
    <row r="19451" spans="1:4" hidden="1" x14ac:dyDescent="0.25">
      <c r="A19451" s="61" t="s">
        <v>364</v>
      </c>
      <c r="B19451" s="61" t="s">
        <v>365</v>
      </c>
      <c r="C19451">
        <v>1993</v>
      </c>
      <c r="D19451" s="61" t="s">
        <v>2424</v>
      </c>
    </row>
    <row r="19452" spans="1:4" hidden="1" x14ac:dyDescent="0.25">
      <c r="A19452" s="61" t="s">
        <v>364</v>
      </c>
      <c r="B19452" s="61" t="s">
        <v>365</v>
      </c>
      <c r="C19452">
        <v>1994</v>
      </c>
      <c r="D19452" s="61" t="s">
        <v>2305</v>
      </c>
    </row>
    <row r="19453" spans="1:4" hidden="1" x14ac:dyDescent="0.25">
      <c r="A19453" s="61" t="s">
        <v>364</v>
      </c>
      <c r="B19453" s="61" t="s">
        <v>365</v>
      </c>
      <c r="C19453">
        <v>1995</v>
      </c>
      <c r="D19453" s="61" t="s">
        <v>2305</v>
      </c>
    </row>
    <row r="19454" spans="1:4" hidden="1" x14ac:dyDescent="0.25">
      <c r="A19454" s="61" t="s">
        <v>364</v>
      </c>
      <c r="B19454" s="61" t="s">
        <v>365</v>
      </c>
      <c r="C19454">
        <v>1996</v>
      </c>
      <c r="D19454" s="61" t="s">
        <v>2305</v>
      </c>
    </row>
    <row r="19455" spans="1:4" hidden="1" x14ac:dyDescent="0.25">
      <c r="A19455" s="61" t="s">
        <v>364</v>
      </c>
      <c r="B19455" s="61" t="s">
        <v>365</v>
      </c>
      <c r="C19455">
        <v>1997</v>
      </c>
      <c r="D19455" s="61" t="s">
        <v>1945</v>
      </c>
    </row>
    <row r="19456" spans="1:4" hidden="1" x14ac:dyDescent="0.25">
      <c r="A19456" s="61" t="s">
        <v>364</v>
      </c>
      <c r="B19456" s="61" t="s">
        <v>365</v>
      </c>
      <c r="C19456">
        <v>1998</v>
      </c>
      <c r="D19456" s="61" t="s">
        <v>2602</v>
      </c>
    </row>
    <row r="19457" spans="1:4" hidden="1" x14ac:dyDescent="0.25">
      <c r="A19457" s="61" t="s">
        <v>364</v>
      </c>
      <c r="B19457" s="61" t="s">
        <v>365</v>
      </c>
      <c r="C19457">
        <v>1999</v>
      </c>
      <c r="D19457" s="61" t="s">
        <v>2602</v>
      </c>
    </row>
    <row r="19458" spans="1:4" hidden="1" x14ac:dyDescent="0.25">
      <c r="A19458" s="61" t="s">
        <v>364</v>
      </c>
      <c r="B19458" s="61" t="s">
        <v>365</v>
      </c>
      <c r="C19458">
        <v>2000</v>
      </c>
      <c r="D19458" s="61" t="s">
        <v>1747</v>
      </c>
    </row>
    <row r="19459" spans="1:4" hidden="1" x14ac:dyDescent="0.25">
      <c r="A19459" s="61" t="s">
        <v>364</v>
      </c>
      <c r="B19459" s="61" t="s">
        <v>365</v>
      </c>
      <c r="C19459">
        <v>2001</v>
      </c>
      <c r="D19459" s="61" t="s">
        <v>1747</v>
      </c>
    </row>
    <row r="19460" spans="1:4" hidden="1" x14ac:dyDescent="0.25">
      <c r="A19460" s="61" t="s">
        <v>364</v>
      </c>
      <c r="B19460" s="61" t="s">
        <v>365</v>
      </c>
      <c r="C19460">
        <v>2002</v>
      </c>
      <c r="D19460" s="61" t="s">
        <v>1747</v>
      </c>
    </row>
    <row r="19461" spans="1:4" hidden="1" x14ac:dyDescent="0.25">
      <c r="A19461" s="61" t="s">
        <v>364</v>
      </c>
      <c r="B19461" s="61" t="s">
        <v>365</v>
      </c>
      <c r="C19461">
        <v>2003</v>
      </c>
      <c r="D19461" s="61" t="s">
        <v>2323</v>
      </c>
    </row>
    <row r="19462" spans="1:4" hidden="1" x14ac:dyDescent="0.25">
      <c r="A19462" s="61" t="s">
        <v>364</v>
      </c>
      <c r="B19462" s="61" t="s">
        <v>365</v>
      </c>
      <c r="C19462">
        <v>2004</v>
      </c>
      <c r="D19462" s="61" t="s">
        <v>2323</v>
      </c>
    </row>
    <row r="19463" spans="1:4" hidden="1" x14ac:dyDescent="0.25">
      <c r="A19463" s="61" t="s">
        <v>364</v>
      </c>
      <c r="B19463" s="61" t="s">
        <v>365</v>
      </c>
      <c r="C19463">
        <v>2005</v>
      </c>
      <c r="D19463" s="61" t="s">
        <v>1956</v>
      </c>
    </row>
    <row r="19464" spans="1:4" hidden="1" x14ac:dyDescent="0.25">
      <c r="A19464" s="61" t="s">
        <v>364</v>
      </c>
      <c r="B19464" s="61" t="s">
        <v>365</v>
      </c>
      <c r="C19464">
        <v>2006</v>
      </c>
      <c r="D19464" s="61" t="s">
        <v>1956</v>
      </c>
    </row>
    <row r="19465" spans="1:4" hidden="1" x14ac:dyDescent="0.25">
      <c r="A19465" s="61" t="s">
        <v>364</v>
      </c>
      <c r="B19465" s="61" t="s">
        <v>365</v>
      </c>
      <c r="C19465">
        <v>2007</v>
      </c>
      <c r="D19465" s="61" t="s">
        <v>1956</v>
      </c>
    </row>
    <row r="19466" spans="1:4" hidden="1" x14ac:dyDescent="0.25">
      <c r="A19466" s="61" t="s">
        <v>364</v>
      </c>
      <c r="B19466" s="61" t="s">
        <v>365</v>
      </c>
      <c r="C19466">
        <v>2008</v>
      </c>
      <c r="D19466" s="61" t="s">
        <v>1956</v>
      </c>
    </row>
    <row r="19467" spans="1:4" hidden="1" x14ac:dyDescent="0.25">
      <c r="A19467" s="61" t="s">
        <v>364</v>
      </c>
      <c r="B19467" s="61" t="s">
        <v>365</v>
      </c>
      <c r="C19467">
        <v>2009</v>
      </c>
      <c r="D19467" s="61" t="s">
        <v>1956</v>
      </c>
    </row>
    <row r="19468" spans="1:4" hidden="1" x14ac:dyDescent="0.25">
      <c r="A19468" s="61" t="s">
        <v>364</v>
      </c>
      <c r="B19468" s="61" t="s">
        <v>365</v>
      </c>
      <c r="C19468">
        <v>2010</v>
      </c>
      <c r="D19468" s="61" t="s">
        <v>1722</v>
      </c>
    </row>
    <row r="19469" spans="1:4" hidden="1" x14ac:dyDescent="0.25">
      <c r="A19469" s="61" t="s">
        <v>364</v>
      </c>
      <c r="B19469" s="61" t="s">
        <v>365</v>
      </c>
      <c r="C19469">
        <v>2011</v>
      </c>
      <c r="D19469" s="61" t="s">
        <v>1805</v>
      </c>
    </row>
    <row r="19470" spans="1:4" hidden="1" x14ac:dyDescent="0.25">
      <c r="A19470" s="61" t="s">
        <v>364</v>
      </c>
      <c r="B19470" s="61" t="s">
        <v>365</v>
      </c>
      <c r="C19470">
        <v>2012</v>
      </c>
      <c r="D19470" s="61" t="s">
        <v>1805</v>
      </c>
    </row>
    <row r="19471" spans="1:4" hidden="1" x14ac:dyDescent="0.25">
      <c r="A19471" s="61" t="s">
        <v>364</v>
      </c>
      <c r="B19471" s="61" t="s">
        <v>365</v>
      </c>
      <c r="C19471">
        <v>2013</v>
      </c>
      <c r="D19471" s="61" t="s">
        <v>1721</v>
      </c>
    </row>
    <row r="19472" spans="1:4" hidden="1" x14ac:dyDescent="0.25">
      <c r="A19472" s="61" t="s">
        <v>364</v>
      </c>
      <c r="B19472" s="61" t="s">
        <v>365</v>
      </c>
      <c r="C19472">
        <v>2014</v>
      </c>
      <c r="D19472" s="61" t="s">
        <v>2328</v>
      </c>
    </row>
    <row r="19473" spans="1:4" hidden="1" x14ac:dyDescent="0.25">
      <c r="A19473" s="61" t="s">
        <v>364</v>
      </c>
      <c r="B19473" s="61" t="s">
        <v>365</v>
      </c>
      <c r="C19473">
        <v>2015</v>
      </c>
      <c r="D19473" s="61" t="s">
        <v>2337</v>
      </c>
    </row>
    <row r="19474" spans="1:4" hidden="1" x14ac:dyDescent="0.25">
      <c r="A19474" s="61" t="s">
        <v>364</v>
      </c>
      <c r="B19474" s="61" t="s">
        <v>365</v>
      </c>
      <c r="C19474">
        <v>2016</v>
      </c>
      <c r="D19474" s="61" t="s">
        <v>1716</v>
      </c>
    </row>
    <row r="19475" spans="1:4" hidden="1" x14ac:dyDescent="0.25">
      <c r="A19475" s="61" t="s">
        <v>364</v>
      </c>
      <c r="B19475" s="61" t="s">
        <v>365</v>
      </c>
      <c r="C19475">
        <v>2017</v>
      </c>
      <c r="D19475" s="61" t="s">
        <v>2575</v>
      </c>
    </row>
    <row r="19476" spans="1:4" hidden="1" x14ac:dyDescent="0.25">
      <c r="A19476" s="61" t="s">
        <v>364</v>
      </c>
      <c r="B19476" s="61" t="s">
        <v>365</v>
      </c>
      <c r="C19476">
        <v>2018</v>
      </c>
      <c r="D19476" s="61" t="s">
        <v>2958</v>
      </c>
    </row>
    <row r="19477" spans="1:4" hidden="1" x14ac:dyDescent="0.25">
      <c r="A19477" s="61" t="s">
        <v>364</v>
      </c>
      <c r="B19477" s="61" t="s">
        <v>365</v>
      </c>
      <c r="C19477">
        <v>2019</v>
      </c>
      <c r="D19477" s="61" t="s">
        <v>2958</v>
      </c>
    </row>
    <row r="19478" spans="1:4" hidden="1" x14ac:dyDescent="0.25">
      <c r="A19478" s="61" t="s">
        <v>364</v>
      </c>
      <c r="B19478" s="61" t="s">
        <v>365</v>
      </c>
      <c r="C19478">
        <v>2020</v>
      </c>
      <c r="D19478" s="61" t="s">
        <v>2885</v>
      </c>
    </row>
    <row r="19479" spans="1:4" hidden="1" x14ac:dyDescent="0.25">
      <c r="A19479" s="61" t="s">
        <v>364</v>
      </c>
      <c r="B19479" s="61" t="s">
        <v>365</v>
      </c>
      <c r="C19479">
        <v>2021</v>
      </c>
      <c r="D19479" s="61" t="s">
        <v>2885</v>
      </c>
    </row>
    <row r="19480" spans="1:4" hidden="1" x14ac:dyDescent="0.25">
      <c r="A19480" s="61" t="s">
        <v>364</v>
      </c>
      <c r="B19480" s="61" t="s">
        <v>365</v>
      </c>
      <c r="C19480">
        <v>2022</v>
      </c>
      <c r="D19480" s="61" t="s">
        <v>2557</v>
      </c>
    </row>
    <row r="19481" spans="1:4" x14ac:dyDescent="0.25">
      <c r="A19481" s="61" t="s">
        <v>364</v>
      </c>
      <c r="B19481" s="61" t="s">
        <v>365</v>
      </c>
      <c r="C19481">
        <v>2023</v>
      </c>
      <c r="D19481" s="61">
        <v>0.54200000000000004</v>
      </c>
    </row>
    <row r="19482" spans="1:4" hidden="1" x14ac:dyDescent="0.25">
      <c r="A19482" s="61" t="s">
        <v>382</v>
      </c>
      <c r="B19482" s="61" t="s">
        <v>383</v>
      </c>
      <c r="C19482">
        <v>1900</v>
      </c>
      <c r="D19482" s="61" t="s">
        <v>1499</v>
      </c>
    </row>
    <row r="19483" spans="1:4" hidden="1" x14ac:dyDescent="0.25">
      <c r="A19483" s="61" t="s">
        <v>382</v>
      </c>
      <c r="B19483" s="61" t="s">
        <v>383</v>
      </c>
      <c r="C19483">
        <v>1901</v>
      </c>
      <c r="D19483" s="61" t="s">
        <v>1499</v>
      </c>
    </row>
    <row r="19484" spans="1:4" hidden="1" x14ac:dyDescent="0.25">
      <c r="A19484" s="61" t="s">
        <v>382</v>
      </c>
      <c r="B19484" s="61" t="s">
        <v>383</v>
      </c>
      <c r="C19484">
        <v>1902</v>
      </c>
      <c r="D19484" s="61" t="s">
        <v>1499</v>
      </c>
    </row>
    <row r="19485" spans="1:4" hidden="1" x14ac:dyDescent="0.25">
      <c r="A19485" s="61" t="s">
        <v>382</v>
      </c>
      <c r="B19485" s="61" t="s">
        <v>383</v>
      </c>
      <c r="C19485">
        <v>1903</v>
      </c>
      <c r="D19485" s="61" t="s">
        <v>1499</v>
      </c>
    </row>
    <row r="19486" spans="1:4" hidden="1" x14ac:dyDescent="0.25">
      <c r="A19486" s="61" t="s">
        <v>382</v>
      </c>
      <c r="B19486" s="61" t="s">
        <v>383</v>
      </c>
      <c r="C19486">
        <v>1904</v>
      </c>
      <c r="D19486" s="61" t="s">
        <v>1499</v>
      </c>
    </row>
    <row r="19487" spans="1:4" hidden="1" x14ac:dyDescent="0.25">
      <c r="A19487" s="61" t="s">
        <v>382</v>
      </c>
      <c r="B19487" s="61" t="s">
        <v>383</v>
      </c>
      <c r="C19487">
        <v>1905</v>
      </c>
      <c r="D19487" s="61" t="s">
        <v>1499</v>
      </c>
    </row>
    <row r="19488" spans="1:4" hidden="1" x14ac:dyDescent="0.25">
      <c r="A19488" s="61" t="s">
        <v>382</v>
      </c>
      <c r="B19488" s="61" t="s">
        <v>383</v>
      </c>
      <c r="C19488">
        <v>1906</v>
      </c>
      <c r="D19488" s="61" t="s">
        <v>1499</v>
      </c>
    </row>
    <row r="19489" spans="1:4" hidden="1" x14ac:dyDescent="0.25">
      <c r="A19489" s="61" t="s">
        <v>382</v>
      </c>
      <c r="B19489" s="61" t="s">
        <v>383</v>
      </c>
      <c r="C19489">
        <v>1907</v>
      </c>
      <c r="D19489" s="61" t="s">
        <v>1499</v>
      </c>
    </row>
    <row r="19490" spans="1:4" hidden="1" x14ac:dyDescent="0.25">
      <c r="A19490" s="61" t="s">
        <v>382</v>
      </c>
      <c r="B19490" s="61" t="s">
        <v>383</v>
      </c>
      <c r="C19490">
        <v>1908</v>
      </c>
      <c r="D19490" s="61" t="s">
        <v>1499</v>
      </c>
    </row>
    <row r="19491" spans="1:4" hidden="1" x14ac:dyDescent="0.25">
      <c r="A19491" s="61" t="s">
        <v>382</v>
      </c>
      <c r="B19491" s="61" t="s">
        <v>383</v>
      </c>
      <c r="C19491">
        <v>1909</v>
      </c>
      <c r="D19491" s="61" t="s">
        <v>1499</v>
      </c>
    </row>
    <row r="19492" spans="1:4" hidden="1" x14ac:dyDescent="0.25">
      <c r="A19492" s="61" t="s">
        <v>382</v>
      </c>
      <c r="B19492" s="61" t="s">
        <v>383</v>
      </c>
      <c r="C19492">
        <v>1910</v>
      </c>
      <c r="D19492" s="61" t="s">
        <v>1499</v>
      </c>
    </row>
    <row r="19493" spans="1:4" hidden="1" x14ac:dyDescent="0.25">
      <c r="A19493" s="61" t="s">
        <v>382</v>
      </c>
      <c r="B19493" s="61" t="s">
        <v>383</v>
      </c>
      <c r="C19493">
        <v>1911</v>
      </c>
      <c r="D19493" s="61" t="s">
        <v>1499</v>
      </c>
    </row>
    <row r="19494" spans="1:4" hidden="1" x14ac:dyDescent="0.25">
      <c r="A19494" s="61" t="s">
        <v>382</v>
      </c>
      <c r="B19494" s="61" t="s">
        <v>383</v>
      </c>
      <c r="C19494">
        <v>1912</v>
      </c>
      <c r="D19494" s="61" t="s">
        <v>1499</v>
      </c>
    </row>
    <row r="19495" spans="1:4" hidden="1" x14ac:dyDescent="0.25">
      <c r="A19495" s="61" t="s">
        <v>382</v>
      </c>
      <c r="B19495" s="61" t="s">
        <v>383</v>
      </c>
      <c r="C19495">
        <v>1913</v>
      </c>
      <c r="D19495" s="61" t="s">
        <v>1499</v>
      </c>
    </row>
    <row r="19496" spans="1:4" hidden="1" x14ac:dyDescent="0.25">
      <c r="A19496" s="61" t="s">
        <v>382</v>
      </c>
      <c r="B19496" s="61" t="s">
        <v>383</v>
      </c>
      <c r="C19496">
        <v>1914</v>
      </c>
      <c r="D19496" s="61" t="s">
        <v>1499</v>
      </c>
    </row>
    <row r="19497" spans="1:4" hidden="1" x14ac:dyDescent="0.25">
      <c r="A19497" s="61" t="s">
        <v>382</v>
      </c>
      <c r="B19497" s="61" t="s">
        <v>383</v>
      </c>
      <c r="C19497">
        <v>1915</v>
      </c>
      <c r="D19497" s="61" t="s">
        <v>1499</v>
      </c>
    </row>
    <row r="19498" spans="1:4" hidden="1" x14ac:dyDescent="0.25">
      <c r="A19498" s="61" t="s">
        <v>382</v>
      </c>
      <c r="B19498" s="61" t="s">
        <v>383</v>
      </c>
      <c r="C19498">
        <v>1916</v>
      </c>
      <c r="D19498" s="61" t="s">
        <v>1499</v>
      </c>
    </row>
    <row r="19499" spans="1:4" hidden="1" x14ac:dyDescent="0.25">
      <c r="A19499" s="61" t="s">
        <v>382</v>
      </c>
      <c r="B19499" s="61" t="s">
        <v>383</v>
      </c>
      <c r="C19499">
        <v>1917</v>
      </c>
      <c r="D19499" s="61" t="s">
        <v>1499</v>
      </c>
    </row>
    <row r="19500" spans="1:4" hidden="1" x14ac:dyDescent="0.25">
      <c r="A19500" s="61" t="s">
        <v>382</v>
      </c>
      <c r="B19500" s="61" t="s">
        <v>383</v>
      </c>
      <c r="C19500">
        <v>1918</v>
      </c>
      <c r="D19500" s="61" t="s">
        <v>1499</v>
      </c>
    </row>
    <row r="19501" spans="1:4" hidden="1" x14ac:dyDescent="0.25">
      <c r="A19501" s="61" t="s">
        <v>382</v>
      </c>
      <c r="B19501" s="61" t="s">
        <v>383</v>
      </c>
      <c r="C19501">
        <v>1919</v>
      </c>
      <c r="D19501" s="61" t="s">
        <v>1499</v>
      </c>
    </row>
    <row r="19502" spans="1:4" hidden="1" x14ac:dyDescent="0.25">
      <c r="A19502" s="61" t="s">
        <v>382</v>
      </c>
      <c r="B19502" s="61" t="s">
        <v>383</v>
      </c>
      <c r="C19502">
        <v>1920</v>
      </c>
      <c r="D19502" s="61" t="s">
        <v>1499</v>
      </c>
    </row>
    <row r="19503" spans="1:4" hidden="1" x14ac:dyDescent="0.25">
      <c r="A19503" s="61" t="s">
        <v>382</v>
      </c>
      <c r="B19503" s="61" t="s">
        <v>383</v>
      </c>
      <c r="C19503">
        <v>1921</v>
      </c>
      <c r="D19503" s="61" t="s">
        <v>1499</v>
      </c>
    </row>
    <row r="19504" spans="1:4" hidden="1" x14ac:dyDescent="0.25">
      <c r="A19504" s="61" t="s">
        <v>382</v>
      </c>
      <c r="B19504" s="61" t="s">
        <v>383</v>
      </c>
      <c r="C19504">
        <v>1922</v>
      </c>
      <c r="D19504" s="61" t="s">
        <v>1499</v>
      </c>
    </row>
    <row r="19505" spans="1:4" hidden="1" x14ac:dyDescent="0.25">
      <c r="A19505" s="61" t="s">
        <v>382</v>
      </c>
      <c r="B19505" s="61" t="s">
        <v>383</v>
      </c>
      <c r="C19505">
        <v>1923</v>
      </c>
      <c r="D19505" s="61" t="s">
        <v>1499</v>
      </c>
    </row>
    <row r="19506" spans="1:4" hidden="1" x14ac:dyDescent="0.25">
      <c r="A19506" s="61" t="s">
        <v>382</v>
      </c>
      <c r="B19506" s="61" t="s">
        <v>383</v>
      </c>
      <c r="C19506">
        <v>1924</v>
      </c>
      <c r="D19506" s="61" t="s">
        <v>1499</v>
      </c>
    </row>
    <row r="19507" spans="1:4" hidden="1" x14ac:dyDescent="0.25">
      <c r="A19507" s="61" t="s">
        <v>382</v>
      </c>
      <c r="B19507" s="61" t="s">
        <v>383</v>
      </c>
      <c r="C19507">
        <v>1925</v>
      </c>
      <c r="D19507" s="61" t="s">
        <v>1499</v>
      </c>
    </row>
    <row r="19508" spans="1:4" hidden="1" x14ac:dyDescent="0.25">
      <c r="A19508" s="61" t="s">
        <v>382</v>
      </c>
      <c r="B19508" s="61" t="s">
        <v>383</v>
      </c>
      <c r="C19508">
        <v>1926</v>
      </c>
      <c r="D19508" s="61" t="s">
        <v>1499</v>
      </c>
    </row>
    <row r="19509" spans="1:4" hidden="1" x14ac:dyDescent="0.25">
      <c r="A19509" s="61" t="s">
        <v>382</v>
      </c>
      <c r="B19509" s="61" t="s">
        <v>383</v>
      </c>
      <c r="C19509">
        <v>1927</v>
      </c>
      <c r="D19509" s="61" t="s">
        <v>1499</v>
      </c>
    </row>
    <row r="19510" spans="1:4" hidden="1" x14ac:dyDescent="0.25">
      <c r="A19510" s="61" t="s">
        <v>382</v>
      </c>
      <c r="B19510" s="61" t="s">
        <v>383</v>
      </c>
      <c r="C19510">
        <v>1928</v>
      </c>
      <c r="D19510" s="61" t="s">
        <v>1499</v>
      </c>
    </row>
    <row r="19511" spans="1:4" hidden="1" x14ac:dyDescent="0.25">
      <c r="A19511" s="61" t="s">
        <v>382</v>
      </c>
      <c r="B19511" s="61" t="s">
        <v>383</v>
      </c>
      <c r="C19511">
        <v>1929</v>
      </c>
      <c r="D19511" s="61" t="s">
        <v>1499</v>
      </c>
    </row>
    <row r="19512" spans="1:4" hidden="1" x14ac:dyDescent="0.25">
      <c r="A19512" s="61" t="s">
        <v>382</v>
      </c>
      <c r="B19512" s="61" t="s">
        <v>383</v>
      </c>
      <c r="C19512">
        <v>1930</v>
      </c>
      <c r="D19512" s="61" t="s">
        <v>2325</v>
      </c>
    </row>
    <row r="19513" spans="1:4" hidden="1" x14ac:dyDescent="0.25">
      <c r="A19513" s="61" t="s">
        <v>382</v>
      </c>
      <c r="B19513" s="61" t="s">
        <v>383</v>
      </c>
      <c r="C19513">
        <v>1931</v>
      </c>
      <c r="D19513" s="61" t="s">
        <v>2325</v>
      </c>
    </row>
    <row r="19514" spans="1:4" hidden="1" x14ac:dyDescent="0.25">
      <c r="A19514" s="61" t="s">
        <v>382</v>
      </c>
      <c r="B19514" s="61" t="s">
        <v>383</v>
      </c>
      <c r="C19514">
        <v>1932</v>
      </c>
      <c r="D19514" s="61" t="s">
        <v>2325</v>
      </c>
    </row>
    <row r="19515" spans="1:4" hidden="1" x14ac:dyDescent="0.25">
      <c r="A19515" s="61" t="s">
        <v>382</v>
      </c>
      <c r="B19515" s="61" t="s">
        <v>383</v>
      </c>
      <c r="C19515">
        <v>1933</v>
      </c>
      <c r="D19515" s="61" t="s">
        <v>2325</v>
      </c>
    </row>
    <row r="19516" spans="1:4" hidden="1" x14ac:dyDescent="0.25">
      <c r="A19516" s="61" t="s">
        <v>382</v>
      </c>
      <c r="B19516" s="61" t="s">
        <v>383</v>
      </c>
      <c r="C19516">
        <v>1934</v>
      </c>
      <c r="D19516" s="61" t="s">
        <v>2325</v>
      </c>
    </row>
    <row r="19517" spans="1:4" hidden="1" x14ac:dyDescent="0.25">
      <c r="A19517" s="61" t="s">
        <v>382</v>
      </c>
      <c r="B19517" s="61" t="s">
        <v>383</v>
      </c>
      <c r="C19517">
        <v>1935</v>
      </c>
      <c r="D19517" s="61" t="s">
        <v>2325</v>
      </c>
    </row>
    <row r="19518" spans="1:4" hidden="1" x14ac:dyDescent="0.25">
      <c r="A19518" s="61" t="s">
        <v>382</v>
      </c>
      <c r="B19518" s="61" t="s">
        <v>383</v>
      </c>
      <c r="C19518">
        <v>1936</v>
      </c>
      <c r="D19518" s="61" t="s">
        <v>2325</v>
      </c>
    </row>
    <row r="19519" spans="1:4" hidden="1" x14ac:dyDescent="0.25">
      <c r="A19519" s="61" t="s">
        <v>382</v>
      </c>
      <c r="B19519" s="61" t="s">
        <v>383</v>
      </c>
      <c r="C19519">
        <v>1937</v>
      </c>
      <c r="D19519" s="61" t="s">
        <v>2325</v>
      </c>
    </row>
    <row r="19520" spans="1:4" hidden="1" x14ac:dyDescent="0.25">
      <c r="A19520" s="61" t="s">
        <v>382</v>
      </c>
      <c r="B19520" s="61" t="s">
        <v>383</v>
      </c>
      <c r="C19520">
        <v>1938</v>
      </c>
      <c r="D19520" s="61" t="s">
        <v>2325</v>
      </c>
    </row>
    <row r="19521" spans="1:4" hidden="1" x14ac:dyDescent="0.25">
      <c r="A19521" s="61" t="s">
        <v>382</v>
      </c>
      <c r="B19521" s="61" t="s">
        <v>383</v>
      </c>
      <c r="C19521">
        <v>1939</v>
      </c>
      <c r="D19521" s="61" t="s">
        <v>2325</v>
      </c>
    </row>
    <row r="19522" spans="1:4" hidden="1" x14ac:dyDescent="0.25">
      <c r="A19522" s="61" t="s">
        <v>382</v>
      </c>
      <c r="B19522" s="61" t="s">
        <v>383</v>
      </c>
      <c r="C19522">
        <v>1940</v>
      </c>
      <c r="D19522" s="61" t="s">
        <v>2325</v>
      </c>
    </row>
    <row r="19523" spans="1:4" hidden="1" x14ac:dyDescent="0.25">
      <c r="A19523" s="61" t="s">
        <v>382</v>
      </c>
      <c r="B19523" s="61" t="s">
        <v>383</v>
      </c>
      <c r="C19523">
        <v>1941</v>
      </c>
      <c r="D19523" s="61" t="s">
        <v>2325</v>
      </c>
    </row>
    <row r="19524" spans="1:4" hidden="1" x14ac:dyDescent="0.25">
      <c r="A19524" s="61" t="s">
        <v>382</v>
      </c>
      <c r="B19524" s="61" t="s">
        <v>383</v>
      </c>
      <c r="C19524">
        <v>1942</v>
      </c>
      <c r="D19524" s="61" t="s">
        <v>2325</v>
      </c>
    </row>
    <row r="19525" spans="1:4" hidden="1" x14ac:dyDescent="0.25">
      <c r="A19525" s="61" t="s">
        <v>382</v>
      </c>
      <c r="B19525" s="61" t="s">
        <v>383</v>
      </c>
      <c r="C19525">
        <v>1943</v>
      </c>
      <c r="D19525" s="61" t="s">
        <v>2325</v>
      </c>
    </row>
    <row r="19526" spans="1:4" hidden="1" x14ac:dyDescent="0.25">
      <c r="A19526" s="61" t="s">
        <v>382</v>
      </c>
      <c r="B19526" s="61" t="s">
        <v>383</v>
      </c>
      <c r="C19526">
        <v>1944</v>
      </c>
      <c r="D19526" s="61" t="s">
        <v>2325</v>
      </c>
    </row>
    <row r="19527" spans="1:4" hidden="1" x14ac:dyDescent="0.25">
      <c r="A19527" s="61" t="s">
        <v>382</v>
      </c>
      <c r="B19527" s="61" t="s">
        <v>383</v>
      </c>
      <c r="C19527">
        <v>1945</v>
      </c>
      <c r="D19527" s="61" t="s">
        <v>2325</v>
      </c>
    </row>
    <row r="19528" spans="1:4" hidden="1" x14ac:dyDescent="0.25">
      <c r="A19528" s="61" t="s">
        <v>382</v>
      </c>
      <c r="B19528" s="61" t="s">
        <v>383</v>
      </c>
      <c r="C19528">
        <v>1946</v>
      </c>
      <c r="D19528" s="61" t="s">
        <v>2325</v>
      </c>
    </row>
    <row r="19529" spans="1:4" hidden="1" x14ac:dyDescent="0.25">
      <c r="A19529" s="61" t="s">
        <v>382</v>
      </c>
      <c r="B19529" s="61" t="s">
        <v>383</v>
      </c>
      <c r="C19529">
        <v>1947</v>
      </c>
      <c r="D19529" s="61" t="s">
        <v>2325</v>
      </c>
    </row>
    <row r="19530" spans="1:4" hidden="1" x14ac:dyDescent="0.25">
      <c r="A19530" s="61" t="s">
        <v>382</v>
      </c>
      <c r="B19530" s="61" t="s">
        <v>383</v>
      </c>
      <c r="C19530">
        <v>1948</v>
      </c>
      <c r="D19530" s="61" t="s">
        <v>2325</v>
      </c>
    </row>
    <row r="19531" spans="1:4" hidden="1" x14ac:dyDescent="0.25">
      <c r="A19531" s="61" t="s">
        <v>382</v>
      </c>
      <c r="B19531" s="61" t="s">
        <v>383</v>
      </c>
      <c r="C19531">
        <v>1949</v>
      </c>
      <c r="D19531" s="61" t="s">
        <v>2325</v>
      </c>
    </row>
    <row r="19532" spans="1:4" hidden="1" x14ac:dyDescent="0.25">
      <c r="A19532" s="61" t="s">
        <v>382</v>
      </c>
      <c r="B19532" s="61" t="s">
        <v>383</v>
      </c>
      <c r="C19532">
        <v>1950</v>
      </c>
      <c r="D19532" s="61" t="s">
        <v>2325</v>
      </c>
    </row>
    <row r="19533" spans="1:4" hidden="1" x14ac:dyDescent="0.25">
      <c r="A19533" s="61" t="s">
        <v>382</v>
      </c>
      <c r="B19533" s="61" t="s">
        <v>383</v>
      </c>
      <c r="C19533">
        <v>1951</v>
      </c>
      <c r="D19533" s="61" t="s">
        <v>2325</v>
      </c>
    </row>
    <row r="19534" spans="1:4" hidden="1" x14ac:dyDescent="0.25">
      <c r="A19534" s="61" t="s">
        <v>382</v>
      </c>
      <c r="B19534" s="61" t="s">
        <v>383</v>
      </c>
      <c r="C19534">
        <v>1952</v>
      </c>
      <c r="D19534" s="61" t="s">
        <v>2325</v>
      </c>
    </row>
    <row r="19535" spans="1:4" hidden="1" x14ac:dyDescent="0.25">
      <c r="A19535" s="61" t="s">
        <v>382</v>
      </c>
      <c r="B19535" s="61" t="s">
        <v>383</v>
      </c>
      <c r="C19535">
        <v>1953</v>
      </c>
      <c r="D19535" s="61" t="s">
        <v>2325</v>
      </c>
    </row>
    <row r="19536" spans="1:4" hidden="1" x14ac:dyDescent="0.25">
      <c r="A19536" s="61" t="s">
        <v>382</v>
      </c>
      <c r="B19536" s="61" t="s">
        <v>383</v>
      </c>
      <c r="C19536">
        <v>1954</v>
      </c>
      <c r="D19536" s="61" t="s">
        <v>2325</v>
      </c>
    </row>
    <row r="19537" spans="1:4" hidden="1" x14ac:dyDescent="0.25">
      <c r="A19537" s="61" t="s">
        <v>382</v>
      </c>
      <c r="B19537" s="61" t="s">
        <v>383</v>
      </c>
      <c r="C19537">
        <v>1955</v>
      </c>
      <c r="D19537" s="61" t="s">
        <v>2325</v>
      </c>
    </row>
    <row r="19538" spans="1:4" hidden="1" x14ac:dyDescent="0.25">
      <c r="A19538" s="61" t="s">
        <v>382</v>
      </c>
      <c r="B19538" s="61" t="s">
        <v>383</v>
      </c>
      <c r="C19538">
        <v>1956</v>
      </c>
      <c r="D19538" s="61" t="s">
        <v>2325</v>
      </c>
    </row>
    <row r="19539" spans="1:4" hidden="1" x14ac:dyDescent="0.25">
      <c r="A19539" s="61" t="s">
        <v>382</v>
      </c>
      <c r="B19539" s="61" t="s">
        <v>383</v>
      </c>
      <c r="C19539">
        <v>1957</v>
      </c>
      <c r="D19539" s="61" t="s">
        <v>2325</v>
      </c>
    </row>
    <row r="19540" spans="1:4" hidden="1" x14ac:dyDescent="0.25">
      <c r="A19540" s="61" t="s">
        <v>382</v>
      </c>
      <c r="B19540" s="61" t="s">
        <v>383</v>
      </c>
      <c r="C19540">
        <v>1958</v>
      </c>
      <c r="D19540" s="61" t="s">
        <v>2325</v>
      </c>
    </row>
    <row r="19541" spans="1:4" hidden="1" x14ac:dyDescent="0.25">
      <c r="A19541" s="61" t="s">
        <v>382</v>
      </c>
      <c r="B19541" s="61" t="s">
        <v>383</v>
      </c>
      <c r="C19541">
        <v>1959</v>
      </c>
      <c r="D19541" s="61" t="s">
        <v>2325</v>
      </c>
    </row>
    <row r="19542" spans="1:4" hidden="1" x14ac:dyDescent="0.25">
      <c r="A19542" s="61" t="s">
        <v>382</v>
      </c>
      <c r="B19542" s="61" t="s">
        <v>383</v>
      </c>
      <c r="C19542">
        <v>1960</v>
      </c>
      <c r="D19542" s="61" t="s">
        <v>536</v>
      </c>
    </row>
    <row r="19543" spans="1:4" hidden="1" x14ac:dyDescent="0.25">
      <c r="A19543" s="61" t="s">
        <v>382</v>
      </c>
      <c r="B19543" s="61" t="s">
        <v>383</v>
      </c>
      <c r="C19543">
        <v>1961</v>
      </c>
      <c r="D19543" s="61" t="s">
        <v>2970</v>
      </c>
    </row>
    <row r="19544" spans="1:4" hidden="1" x14ac:dyDescent="0.25">
      <c r="A19544" s="61" t="s">
        <v>382</v>
      </c>
      <c r="B19544" s="61" t="s">
        <v>383</v>
      </c>
      <c r="C19544">
        <v>1962</v>
      </c>
      <c r="D19544" s="61" t="s">
        <v>2970</v>
      </c>
    </row>
    <row r="19545" spans="1:4" hidden="1" x14ac:dyDescent="0.25">
      <c r="A19545" s="61" t="s">
        <v>382</v>
      </c>
      <c r="B19545" s="61" t="s">
        <v>383</v>
      </c>
      <c r="C19545">
        <v>1963</v>
      </c>
      <c r="D19545" s="61" t="s">
        <v>2970</v>
      </c>
    </row>
    <row r="19546" spans="1:4" hidden="1" x14ac:dyDescent="0.25">
      <c r="A19546" s="61" t="s">
        <v>382</v>
      </c>
      <c r="B19546" s="61" t="s">
        <v>383</v>
      </c>
      <c r="C19546">
        <v>1964</v>
      </c>
      <c r="D19546" s="61" t="s">
        <v>2970</v>
      </c>
    </row>
    <row r="19547" spans="1:4" hidden="1" x14ac:dyDescent="0.25">
      <c r="A19547" s="61" t="s">
        <v>382</v>
      </c>
      <c r="B19547" s="61" t="s">
        <v>383</v>
      </c>
      <c r="C19547">
        <v>1965</v>
      </c>
      <c r="D19547" s="61" t="s">
        <v>2970</v>
      </c>
    </row>
    <row r="19548" spans="1:4" hidden="1" x14ac:dyDescent="0.25">
      <c r="A19548" s="61" t="s">
        <v>382</v>
      </c>
      <c r="B19548" s="61" t="s">
        <v>383</v>
      </c>
      <c r="C19548">
        <v>1966</v>
      </c>
      <c r="D19548" s="61" t="s">
        <v>2970</v>
      </c>
    </row>
    <row r="19549" spans="1:4" hidden="1" x14ac:dyDescent="0.25">
      <c r="A19549" s="61" t="s">
        <v>382</v>
      </c>
      <c r="B19549" s="61" t="s">
        <v>383</v>
      </c>
      <c r="C19549">
        <v>1967</v>
      </c>
      <c r="D19549" s="61" t="s">
        <v>2970</v>
      </c>
    </row>
    <row r="19550" spans="1:4" hidden="1" x14ac:dyDescent="0.25">
      <c r="A19550" s="61" t="s">
        <v>382</v>
      </c>
      <c r="B19550" s="61" t="s">
        <v>383</v>
      </c>
      <c r="C19550">
        <v>1968</v>
      </c>
      <c r="D19550" s="61" t="s">
        <v>2970</v>
      </c>
    </row>
    <row r="19551" spans="1:4" hidden="1" x14ac:dyDescent="0.25">
      <c r="A19551" s="61" t="s">
        <v>382</v>
      </c>
      <c r="B19551" s="61" t="s">
        <v>383</v>
      </c>
      <c r="C19551">
        <v>1969</v>
      </c>
      <c r="D19551" s="61" t="s">
        <v>2970</v>
      </c>
    </row>
    <row r="19552" spans="1:4" hidden="1" x14ac:dyDescent="0.25">
      <c r="A19552" s="61" t="s">
        <v>382</v>
      </c>
      <c r="B19552" s="61" t="s">
        <v>383</v>
      </c>
      <c r="C19552">
        <v>1970</v>
      </c>
      <c r="D19552" s="61" t="s">
        <v>2970</v>
      </c>
    </row>
    <row r="19553" spans="1:4" hidden="1" x14ac:dyDescent="0.25">
      <c r="A19553" s="61" t="s">
        <v>382</v>
      </c>
      <c r="B19553" s="61" t="s">
        <v>383</v>
      </c>
      <c r="C19553">
        <v>1971</v>
      </c>
      <c r="D19553" s="61" t="s">
        <v>2649</v>
      </c>
    </row>
    <row r="19554" spans="1:4" hidden="1" x14ac:dyDescent="0.25">
      <c r="A19554" s="61" t="s">
        <v>382</v>
      </c>
      <c r="B19554" s="61" t="s">
        <v>383</v>
      </c>
      <c r="C19554">
        <v>1972</v>
      </c>
      <c r="D19554" s="61" t="s">
        <v>2312</v>
      </c>
    </row>
    <row r="19555" spans="1:4" hidden="1" x14ac:dyDescent="0.25">
      <c r="A19555" s="61" t="s">
        <v>382</v>
      </c>
      <c r="B19555" s="61" t="s">
        <v>383</v>
      </c>
      <c r="C19555">
        <v>1973</v>
      </c>
      <c r="D19555" s="61" t="s">
        <v>2312</v>
      </c>
    </row>
    <row r="19556" spans="1:4" hidden="1" x14ac:dyDescent="0.25">
      <c r="A19556" s="61" t="s">
        <v>382</v>
      </c>
      <c r="B19556" s="61" t="s">
        <v>383</v>
      </c>
      <c r="C19556">
        <v>1974</v>
      </c>
      <c r="D19556" s="61" t="s">
        <v>592</v>
      </c>
    </row>
    <row r="19557" spans="1:4" hidden="1" x14ac:dyDescent="0.25">
      <c r="A19557" s="61" t="s">
        <v>382</v>
      </c>
      <c r="B19557" s="61" t="s">
        <v>383</v>
      </c>
      <c r="C19557">
        <v>1975</v>
      </c>
      <c r="D19557" s="61" t="s">
        <v>2443</v>
      </c>
    </row>
    <row r="19558" spans="1:4" hidden="1" x14ac:dyDescent="0.25">
      <c r="A19558" s="61" t="s">
        <v>382</v>
      </c>
      <c r="B19558" s="61" t="s">
        <v>383</v>
      </c>
      <c r="C19558">
        <v>1976</v>
      </c>
      <c r="D19558" s="61" t="s">
        <v>2574</v>
      </c>
    </row>
    <row r="19559" spans="1:4" hidden="1" x14ac:dyDescent="0.25">
      <c r="A19559" s="61" t="s">
        <v>382</v>
      </c>
      <c r="B19559" s="61" t="s">
        <v>383</v>
      </c>
      <c r="C19559">
        <v>1977</v>
      </c>
      <c r="D19559" s="61" t="s">
        <v>2574</v>
      </c>
    </row>
    <row r="19560" spans="1:4" hidden="1" x14ac:dyDescent="0.25">
      <c r="A19560" s="61" t="s">
        <v>382</v>
      </c>
      <c r="B19560" s="61" t="s">
        <v>383</v>
      </c>
      <c r="C19560">
        <v>1978</v>
      </c>
      <c r="D19560" s="61" t="s">
        <v>2574</v>
      </c>
    </row>
    <row r="19561" spans="1:4" hidden="1" x14ac:dyDescent="0.25">
      <c r="A19561" s="61" t="s">
        <v>382</v>
      </c>
      <c r="B19561" s="61" t="s">
        <v>383</v>
      </c>
      <c r="C19561">
        <v>1979</v>
      </c>
      <c r="D19561" s="61" t="s">
        <v>2574</v>
      </c>
    </row>
    <row r="19562" spans="1:4" hidden="1" x14ac:dyDescent="0.25">
      <c r="A19562" s="61" t="s">
        <v>382</v>
      </c>
      <c r="B19562" s="61" t="s">
        <v>383</v>
      </c>
      <c r="C19562">
        <v>1980</v>
      </c>
      <c r="D19562" s="61" t="s">
        <v>1707</v>
      </c>
    </row>
    <row r="19563" spans="1:4" hidden="1" x14ac:dyDescent="0.25">
      <c r="A19563" s="61" t="s">
        <v>382</v>
      </c>
      <c r="B19563" s="61" t="s">
        <v>383</v>
      </c>
      <c r="C19563">
        <v>1981</v>
      </c>
      <c r="D19563" s="61" t="s">
        <v>1707</v>
      </c>
    </row>
    <row r="19564" spans="1:4" hidden="1" x14ac:dyDescent="0.25">
      <c r="A19564" s="61" t="s">
        <v>382</v>
      </c>
      <c r="B19564" s="61" t="s">
        <v>383</v>
      </c>
      <c r="C19564">
        <v>1982</v>
      </c>
      <c r="D19564" s="61" t="s">
        <v>1707</v>
      </c>
    </row>
    <row r="19565" spans="1:4" hidden="1" x14ac:dyDescent="0.25">
      <c r="A19565" s="61" t="s">
        <v>382</v>
      </c>
      <c r="B19565" s="61" t="s">
        <v>383</v>
      </c>
      <c r="C19565">
        <v>1983</v>
      </c>
      <c r="D19565" s="61" t="s">
        <v>1707</v>
      </c>
    </row>
    <row r="19566" spans="1:4" hidden="1" x14ac:dyDescent="0.25">
      <c r="A19566" s="61" t="s">
        <v>382</v>
      </c>
      <c r="B19566" s="61" t="s">
        <v>383</v>
      </c>
      <c r="C19566">
        <v>1984</v>
      </c>
      <c r="D19566" s="61" t="s">
        <v>1707</v>
      </c>
    </row>
    <row r="19567" spans="1:4" hidden="1" x14ac:dyDescent="0.25">
      <c r="A19567" s="61" t="s">
        <v>382</v>
      </c>
      <c r="B19567" s="61" t="s">
        <v>383</v>
      </c>
      <c r="C19567">
        <v>1985</v>
      </c>
      <c r="D19567" s="61" t="s">
        <v>1707</v>
      </c>
    </row>
    <row r="19568" spans="1:4" hidden="1" x14ac:dyDescent="0.25">
      <c r="A19568" s="61" t="s">
        <v>382</v>
      </c>
      <c r="B19568" s="61" t="s">
        <v>383</v>
      </c>
      <c r="C19568">
        <v>1986</v>
      </c>
      <c r="D19568" s="61" t="s">
        <v>1707</v>
      </c>
    </row>
    <row r="19569" spans="1:4" hidden="1" x14ac:dyDescent="0.25">
      <c r="A19569" s="61" t="s">
        <v>382</v>
      </c>
      <c r="B19569" s="61" t="s">
        <v>383</v>
      </c>
      <c r="C19569">
        <v>1987</v>
      </c>
      <c r="D19569" s="61" t="s">
        <v>1709</v>
      </c>
    </row>
    <row r="19570" spans="1:4" hidden="1" x14ac:dyDescent="0.25">
      <c r="A19570" s="61" t="s">
        <v>382</v>
      </c>
      <c r="B19570" s="61" t="s">
        <v>383</v>
      </c>
      <c r="C19570">
        <v>1988</v>
      </c>
      <c r="D19570" s="61" t="s">
        <v>1709</v>
      </c>
    </row>
    <row r="19571" spans="1:4" hidden="1" x14ac:dyDescent="0.25">
      <c r="A19571" s="61" t="s">
        <v>382</v>
      </c>
      <c r="B19571" s="61" t="s">
        <v>383</v>
      </c>
      <c r="C19571">
        <v>1989</v>
      </c>
      <c r="D19571" s="61" t="s">
        <v>1709</v>
      </c>
    </row>
    <row r="19572" spans="1:4" hidden="1" x14ac:dyDescent="0.25">
      <c r="A19572" s="61" t="s">
        <v>382</v>
      </c>
      <c r="B19572" s="61" t="s">
        <v>383</v>
      </c>
      <c r="C19572">
        <v>1990</v>
      </c>
      <c r="D19572" s="61" t="s">
        <v>2508</v>
      </c>
    </row>
    <row r="19573" spans="1:4" hidden="1" x14ac:dyDescent="0.25">
      <c r="A19573" s="61" t="s">
        <v>382</v>
      </c>
      <c r="B19573" s="61" t="s">
        <v>383</v>
      </c>
      <c r="C19573">
        <v>1991</v>
      </c>
      <c r="D19573" s="61" t="s">
        <v>2557</v>
      </c>
    </row>
    <row r="19574" spans="1:4" hidden="1" x14ac:dyDescent="0.25">
      <c r="A19574" s="61" t="s">
        <v>382</v>
      </c>
      <c r="B19574" s="61" t="s">
        <v>383</v>
      </c>
      <c r="C19574">
        <v>1992</v>
      </c>
      <c r="D19574" s="61" t="s">
        <v>2557</v>
      </c>
    </row>
    <row r="19575" spans="1:4" hidden="1" x14ac:dyDescent="0.25">
      <c r="A19575" s="61" t="s">
        <v>382</v>
      </c>
      <c r="B19575" s="61" t="s">
        <v>383</v>
      </c>
      <c r="C19575">
        <v>1993</v>
      </c>
      <c r="D19575" s="61" t="s">
        <v>2542</v>
      </c>
    </row>
    <row r="19576" spans="1:4" hidden="1" x14ac:dyDescent="0.25">
      <c r="A19576" s="61" t="s">
        <v>382</v>
      </c>
      <c r="B19576" s="61" t="s">
        <v>383</v>
      </c>
      <c r="C19576">
        <v>1994</v>
      </c>
      <c r="D19576" s="61" t="s">
        <v>1712</v>
      </c>
    </row>
    <row r="19577" spans="1:4" hidden="1" x14ac:dyDescent="0.25">
      <c r="A19577" s="61" t="s">
        <v>382</v>
      </c>
      <c r="B19577" s="61" t="s">
        <v>383</v>
      </c>
      <c r="C19577">
        <v>1995</v>
      </c>
      <c r="D19577" s="61" t="s">
        <v>2509</v>
      </c>
    </row>
    <row r="19578" spans="1:4" hidden="1" x14ac:dyDescent="0.25">
      <c r="A19578" s="61" t="s">
        <v>382</v>
      </c>
      <c r="B19578" s="61" t="s">
        <v>383</v>
      </c>
      <c r="C19578">
        <v>1996</v>
      </c>
      <c r="D19578" s="61" t="s">
        <v>2509</v>
      </c>
    </row>
    <row r="19579" spans="1:4" hidden="1" x14ac:dyDescent="0.25">
      <c r="A19579" s="61" t="s">
        <v>382</v>
      </c>
      <c r="B19579" s="61" t="s">
        <v>383</v>
      </c>
      <c r="C19579">
        <v>1997</v>
      </c>
      <c r="D19579" s="61" t="s">
        <v>2310</v>
      </c>
    </row>
    <row r="19580" spans="1:4" hidden="1" x14ac:dyDescent="0.25">
      <c r="A19580" s="61" t="s">
        <v>382</v>
      </c>
      <c r="B19580" s="61" t="s">
        <v>383</v>
      </c>
      <c r="C19580">
        <v>1998</v>
      </c>
      <c r="D19580" s="61" t="s">
        <v>2310</v>
      </c>
    </row>
    <row r="19581" spans="1:4" hidden="1" x14ac:dyDescent="0.25">
      <c r="A19581" s="61" t="s">
        <v>382</v>
      </c>
      <c r="B19581" s="61" t="s">
        <v>383</v>
      </c>
      <c r="C19581">
        <v>1999</v>
      </c>
      <c r="D19581" s="61" t="s">
        <v>2310</v>
      </c>
    </row>
    <row r="19582" spans="1:4" hidden="1" x14ac:dyDescent="0.25">
      <c r="A19582" s="61" t="s">
        <v>382</v>
      </c>
      <c r="B19582" s="61" t="s">
        <v>383</v>
      </c>
      <c r="C19582">
        <v>2000</v>
      </c>
      <c r="D19582" s="61" t="s">
        <v>1825</v>
      </c>
    </row>
    <row r="19583" spans="1:4" hidden="1" x14ac:dyDescent="0.25">
      <c r="A19583" s="61" t="s">
        <v>382</v>
      </c>
      <c r="B19583" s="61" t="s">
        <v>383</v>
      </c>
      <c r="C19583">
        <v>2001</v>
      </c>
      <c r="D19583" s="61" t="s">
        <v>1825</v>
      </c>
    </row>
    <row r="19584" spans="1:4" hidden="1" x14ac:dyDescent="0.25">
      <c r="A19584" s="61" t="s">
        <v>382</v>
      </c>
      <c r="B19584" s="61" t="s">
        <v>383</v>
      </c>
      <c r="C19584">
        <v>2002</v>
      </c>
      <c r="D19584" s="61" t="s">
        <v>2575</v>
      </c>
    </row>
    <row r="19585" spans="1:4" hidden="1" x14ac:dyDescent="0.25">
      <c r="A19585" s="61" t="s">
        <v>382</v>
      </c>
      <c r="B19585" s="61" t="s">
        <v>383</v>
      </c>
      <c r="C19585">
        <v>2003</v>
      </c>
      <c r="D19585" s="61" t="s">
        <v>2332</v>
      </c>
    </row>
    <row r="19586" spans="1:4" hidden="1" x14ac:dyDescent="0.25">
      <c r="A19586" s="61" t="s">
        <v>382</v>
      </c>
      <c r="B19586" s="61" t="s">
        <v>383</v>
      </c>
      <c r="C19586">
        <v>2004</v>
      </c>
      <c r="D19586" s="61" t="s">
        <v>2508</v>
      </c>
    </row>
    <row r="19587" spans="1:4" hidden="1" x14ac:dyDescent="0.25">
      <c r="A19587" s="61" t="s">
        <v>382</v>
      </c>
      <c r="B19587" s="61" t="s">
        <v>383</v>
      </c>
      <c r="C19587">
        <v>2005</v>
      </c>
      <c r="D19587" s="61" t="s">
        <v>2652</v>
      </c>
    </row>
    <row r="19588" spans="1:4" hidden="1" x14ac:dyDescent="0.25">
      <c r="A19588" s="61" t="s">
        <v>382</v>
      </c>
      <c r="B19588" s="61" t="s">
        <v>383</v>
      </c>
      <c r="C19588">
        <v>2006</v>
      </c>
      <c r="D19588" s="61" t="s">
        <v>2652</v>
      </c>
    </row>
    <row r="19589" spans="1:4" hidden="1" x14ac:dyDescent="0.25">
      <c r="A19589" s="61" t="s">
        <v>382</v>
      </c>
      <c r="B19589" s="61" t="s">
        <v>383</v>
      </c>
      <c r="C19589">
        <v>2007</v>
      </c>
      <c r="D19589" s="61" t="s">
        <v>2652</v>
      </c>
    </row>
    <row r="19590" spans="1:4" hidden="1" x14ac:dyDescent="0.25">
      <c r="A19590" s="61" t="s">
        <v>382</v>
      </c>
      <c r="B19590" s="61" t="s">
        <v>383</v>
      </c>
      <c r="C19590">
        <v>2008</v>
      </c>
      <c r="D19590" s="61" t="s">
        <v>1706</v>
      </c>
    </row>
    <row r="19591" spans="1:4" hidden="1" x14ac:dyDescent="0.25">
      <c r="A19591" s="61" t="s">
        <v>382</v>
      </c>
      <c r="B19591" s="61" t="s">
        <v>383</v>
      </c>
      <c r="C19591">
        <v>2009</v>
      </c>
      <c r="D19591" s="61" t="s">
        <v>2170</v>
      </c>
    </row>
    <row r="19592" spans="1:4" hidden="1" x14ac:dyDescent="0.25">
      <c r="A19592" s="61" t="s">
        <v>382</v>
      </c>
      <c r="B19592" s="61" t="s">
        <v>383</v>
      </c>
      <c r="C19592">
        <v>2010</v>
      </c>
      <c r="D19592" s="61" t="s">
        <v>2652</v>
      </c>
    </row>
    <row r="19593" spans="1:4" hidden="1" x14ac:dyDescent="0.25">
      <c r="A19593" s="61" t="s">
        <v>382</v>
      </c>
      <c r="B19593" s="61" t="s">
        <v>383</v>
      </c>
      <c r="C19593">
        <v>2011</v>
      </c>
      <c r="D19593" s="61" t="s">
        <v>2652</v>
      </c>
    </row>
    <row r="19594" spans="1:4" hidden="1" x14ac:dyDescent="0.25">
      <c r="A19594" s="61" t="s">
        <v>382</v>
      </c>
      <c r="B19594" s="61" t="s">
        <v>383</v>
      </c>
      <c r="C19594">
        <v>2012</v>
      </c>
      <c r="D19594" s="61" t="s">
        <v>2652</v>
      </c>
    </row>
    <row r="19595" spans="1:4" hidden="1" x14ac:dyDescent="0.25">
      <c r="A19595" s="61" t="s">
        <v>382</v>
      </c>
      <c r="B19595" s="61" t="s">
        <v>383</v>
      </c>
      <c r="C19595">
        <v>2013</v>
      </c>
      <c r="D19595" s="61" t="s">
        <v>1712</v>
      </c>
    </row>
    <row r="19596" spans="1:4" hidden="1" x14ac:dyDescent="0.25">
      <c r="A19596" s="61" t="s">
        <v>382</v>
      </c>
      <c r="B19596" s="61" t="s">
        <v>383</v>
      </c>
      <c r="C19596">
        <v>2014</v>
      </c>
      <c r="D19596" s="61" t="s">
        <v>1712</v>
      </c>
    </row>
    <row r="19597" spans="1:4" hidden="1" x14ac:dyDescent="0.25">
      <c r="A19597" s="61" t="s">
        <v>382</v>
      </c>
      <c r="B19597" s="61" t="s">
        <v>383</v>
      </c>
      <c r="C19597">
        <v>2015</v>
      </c>
      <c r="D19597" s="61" t="s">
        <v>1824</v>
      </c>
    </row>
    <row r="19598" spans="1:4" hidden="1" x14ac:dyDescent="0.25">
      <c r="A19598" s="61" t="s">
        <v>382</v>
      </c>
      <c r="B19598" s="61" t="s">
        <v>383</v>
      </c>
      <c r="C19598">
        <v>2016</v>
      </c>
      <c r="D19598" s="61" t="s">
        <v>2652</v>
      </c>
    </row>
    <row r="19599" spans="1:4" hidden="1" x14ac:dyDescent="0.25">
      <c r="A19599" s="61" t="s">
        <v>382</v>
      </c>
      <c r="B19599" s="61" t="s">
        <v>383</v>
      </c>
      <c r="C19599">
        <v>2017</v>
      </c>
      <c r="D19599" s="61" t="s">
        <v>2169</v>
      </c>
    </row>
    <row r="19600" spans="1:4" hidden="1" x14ac:dyDescent="0.25">
      <c r="A19600" s="61" t="s">
        <v>382</v>
      </c>
      <c r="B19600" s="61" t="s">
        <v>383</v>
      </c>
      <c r="C19600">
        <v>2018</v>
      </c>
      <c r="D19600" s="61" t="s">
        <v>2426</v>
      </c>
    </row>
    <row r="19601" spans="1:4" hidden="1" x14ac:dyDescent="0.25">
      <c r="A19601" s="61" t="s">
        <v>382</v>
      </c>
      <c r="B19601" s="61" t="s">
        <v>383</v>
      </c>
      <c r="C19601">
        <v>2019</v>
      </c>
      <c r="D19601" s="61" t="s">
        <v>1587</v>
      </c>
    </row>
    <row r="19602" spans="1:4" hidden="1" x14ac:dyDescent="0.25">
      <c r="A19602" s="61" t="s">
        <v>382</v>
      </c>
      <c r="B19602" s="61" t="s">
        <v>383</v>
      </c>
      <c r="C19602">
        <v>2020</v>
      </c>
      <c r="D19602" s="61" t="s">
        <v>1743</v>
      </c>
    </row>
    <row r="19603" spans="1:4" hidden="1" x14ac:dyDescent="0.25">
      <c r="A19603" s="61" t="s">
        <v>382</v>
      </c>
      <c r="B19603" s="61" t="s">
        <v>383</v>
      </c>
      <c r="C19603">
        <v>2021</v>
      </c>
      <c r="D19603" s="61" t="s">
        <v>536</v>
      </c>
    </row>
    <row r="19604" spans="1:4" hidden="1" x14ac:dyDescent="0.25">
      <c r="A19604" s="61" t="s">
        <v>382</v>
      </c>
      <c r="B19604" s="61" t="s">
        <v>383</v>
      </c>
      <c r="C19604">
        <v>2022</v>
      </c>
      <c r="D19604" s="61" t="s">
        <v>2946</v>
      </c>
    </row>
    <row r="19605" spans="1:4" x14ac:dyDescent="0.25">
      <c r="A19605" s="61" t="s">
        <v>382</v>
      </c>
      <c r="B19605" s="61" t="s">
        <v>383</v>
      </c>
      <c r="C19605">
        <v>2023</v>
      </c>
      <c r="D19605" s="61">
        <v>0.35299999999999998</v>
      </c>
    </row>
    <row r="19606" spans="1:4" hidden="1" x14ac:dyDescent="0.25">
      <c r="A19606" s="61" t="s">
        <v>377</v>
      </c>
      <c r="B19606" s="61" t="s">
        <v>378</v>
      </c>
      <c r="C19606">
        <v>1789</v>
      </c>
      <c r="D19606" s="61" t="s">
        <v>1553</v>
      </c>
    </row>
    <row r="19607" spans="1:4" hidden="1" x14ac:dyDescent="0.25">
      <c r="A19607" s="61" t="s">
        <v>377</v>
      </c>
      <c r="B19607" s="61" t="s">
        <v>378</v>
      </c>
      <c r="C19607">
        <v>1790</v>
      </c>
      <c r="D19607" s="61" t="s">
        <v>1553</v>
      </c>
    </row>
    <row r="19608" spans="1:4" hidden="1" x14ac:dyDescent="0.25">
      <c r="A19608" s="61" t="s">
        <v>377</v>
      </c>
      <c r="B19608" s="61" t="s">
        <v>378</v>
      </c>
      <c r="C19608">
        <v>1791</v>
      </c>
      <c r="D19608" s="61" t="s">
        <v>1553</v>
      </c>
    </row>
    <row r="19609" spans="1:4" hidden="1" x14ac:dyDescent="0.25">
      <c r="A19609" s="61" t="s">
        <v>377</v>
      </c>
      <c r="B19609" s="61" t="s">
        <v>378</v>
      </c>
      <c r="C19609">
        <v>1792</v>
      </c>
      <c r="D19609" s="61" t="s">
        <v>1553</v>
      </c>
    </row>
    <row r="19610" spans="1:4" hidden="1" x14ac:dyDescent="0.25">
      <c r="A19610" s="61" t="s">
        <v>377</v>
      </c>
      <c r="B19610" s="61" t="s">
        <v>378</v>
      </c>
      <c r="C19610">
        <v>1793</v>
      </c>
      <c r="D19610" s="61" t="s">
        <v>1553</v>
      </c>
    </row>
    <row r="19611" spans="1:4" hidden="1" x14ac:dyDescent="0.25">
      <c r="A19611" s="61" t="s">
        <v>377</v>
      </c>
      <c r="B19611" s="61" t="s">
        <v>378</v>
      </c>
      <c r="C19611">
        <v>1794</v>
      </c>
      <c r="D19611" s="61" t="s">
        <v>1553</v>
      </c>
    </row>
    <row r="19612" spans="1:4" hidden="1" x14ac:dyDescent="0.25">
      <c r="A19612" s="61" t="s">
        <v>377</v>
      </c>
      <c r="B19612" s="61" t="s">
        <v>378</v>
      </c>
      <c r="C19612">
        <v>1795</v>
      </c>
      <c r="D19612" s="61" t="s">
        <v>1553</v>
      </c>
    </row>
    <row r="19613" spans="1:4" hidden="1" x14ac:dyDescent="0.25">
      <c r="A19613" s="61" t="s">
        <v>377</v>
      </c>
      <c r="B19613" s="61" t="s">
        <v>378</v>
      </c>
      <c r="C19613">
        <v>1796</v>
      </c>
      <c r="D19613" s="61" t="s">
        <v>1553</v>
      </c>
    </row>
    <row r="19614" spans="1:4" hidden="1" x14ac:dyDescent="0.25">
      <c r="A19614" s="61" t="s">
        <v>377</v>
      </c>
      <c r="B19614" s="61" t="s">
        <v>378</v>
      </c>
      <c r="C19614">
        <v>1797</v>
      </c>
      <c r="D19614" s="61" t="s">
        <v>1553</v>
      </c>
    </row>
    <row r="19615" spans="1:4" hidden="1" x14ac:dyDescent="0.25">
      <c r="A19615" s="61" t="s">
        <v>377</v>
      </c>
      <c r="B19615" s="61" t="s">
        <v>378</v>
      </c>
      <c r="C19615">
        <v>1798</v>
      </c>
      <c r="D19615" s="61" t="s">
        <v>1553</v>
      </c>
    </row>
    <row r="19616" spans="1:4" hidden="1" x14ac:dyDescent="0.25">
      <c r="A19616" s="61" t="s">
        <v>377</v>
      </c>
      <c r="B19616" s="61" t="s">
        <v>378</v>
      </c>
      <c r="C19616">
        <v>1799</v>
      </c>
      <c r="D19616" s="61" t="s">
        <v>1553</v>
      </c>
    </row>
    <row r="19617" spans="1:4" hidden="1" x14ac:dyDescent="0.25">
      <c r="A19617" s="61" t="s">
        <v>377</v>
      </c>
      <c r="B19617" s="61" t="s">
        <v>378</v>
      </c>
      <c r="C19617">
        <v>1800</v>
      </c>
      <c r="D19617" s="61" t="s">
        <v>1553</v>
      </c>
    </row>
    <row r="19618" spans="1:4" hidden="1" x14ac:dyDescent="0.25">
      <c r="A19618" s="61" t="s">
        <v>377</v>
      </c>
      <c r="B19618" s="61" t="s">
        <v>378</v>
      </c>
      <c r="C19618">
        <v>1801</v>
      </c>
      <c r="D19618" s="61" t="s">
        <v>1553</v>
      </c>
    </row>
    <row r="19619" spans="1:4" hidden="1" x14ac:dyDescent="0.25">
      <c r="A19619" s="61" t="s">
        <v>377</v>
      </c>
      <c r="B19619" s="61" t="s">
        <v>378</v>
      </c>
      <c r="C19619">
        <v>1802</v>
      </c>
      <c r="D19619" s="61" t="s">
        <v>1553</v>
      </c>
    </row>
    <row r="19620" spans="1:4" hidden="1" x14ac:dyDescent="0.25">
      <c r="A19620" s="61" t="s">
        <v>377</v>
      </c>
      <c r="B19620" s="61" t="s">
        <v>378</v>
      </c>
      <c r="C19620">
        <v>1803</v>
      </c>
      <c r="D19620" s="61" t="s">
        <v>1553</v>
      </c>
    </row>
    <row r="19621" spans="1:4" hidden="1" x14ac:dyDescent="0.25">
      <c r="A19621" s="61" t="s">
        <v>377</v>
      </c>
      <c r="B19621" s="61" t="s">
        <v>378</v>
      </c>
      <c r="C19621">
        <v>1804</v>
      </c>
      <c r="D19621" s="61" t="s">
        <v>1553</v>
      </c>
    </row>
    <row r="19622" spans="1:4" hidden="1" x14ac:dyDescent="0.25">
      <c r="A19622" s="61" t="s">
        <v>377</v>
      </c>
      <c r="B19622" s="61" t="s">
        <v>378</v>
      </c>
      <c r="C19622">
        <v>1805</v>
      </c>
      <c r="D19622" s="61" t="s">
        <v>1553</v>
      </c>
    </row>
    <row r="19623" spans="1:4" hidden="1" x14ac:dyDescent="0.25">
      <c r="A19623" s="61" t="s">
        <v>377</v>
      </c>
      <c r="B19623" s="61" t="s">
        <v>378</v>
      </c>
      <c r="C19623">
        <v>1806</v>
      </c>
      <c r="D19623" s="61" t="s">
        <v>1553</v>
      </c>
    </row>
    <row r="19624" spans="1:4" hidden="1" x14ac:dyDescent="0.25">
      <c r="A19624" s="61" t="s">
        <v>377</v>
      </c>
      <c r="B19624" s="61" t="s">
        <v>378</v>
      </c>
      <c r="C19624">
        <v>1807</v>
      </c>
      <c r="D19624" s="61" t="s">
        <v>1553</v>
      </c>
    </row>
    <row r="19625" spans="1:4" hidden="1" x14ac:dyDescent="0.25">
      <c r="A19625" s="61" t="s">
        <v>377</v>
      </c>
      <c r="B19625" s="61" t="s">
        <v>378</v>
      </c>
      <c r="C19625">
        <v>1808</v>
      </c>
      <c r="D19625" s="61" t="s">
        <v>1553</v>
      </c>
    </row>
    <row r="19626" spans="1:4" hidden="1" x14ac:dyDescent="0.25">
      <c r="A19626" s="61" t="s">
        <v>377</v>
      </c>
      <c r="B19626" s="61" t="s">
        <v>378</v>
      </c>
      <c r="C19626">
        <v>1809</v>
      </c>
      <c r="D19626" s="61" t="s">
        <v>1553</v>
      </c>
    </row>
    <row r="19627" spans="1:4" hidden="1" x14ac:dyDescent="0.25">
      <c r="A19627" s="61" t="s">
        <v>377</v>
      </c>
      <c r="B19627" s="61" t="s">
        <v>378</v>
      </c>
      <c r="C19627">
        <v>1810</v>
      </c>
      <c r="D19627" s="61" t="s">
        <v>1553</v>
      </c>
    </row>
    <row r="19628" spans="1:4" hidden="1" x14ac:dyDescent="0.25">
      <c r="A19628" s="61" t="s">
        <v>377</v>
      </c>
      <c r="B19628" s="61" t="s">
        <v>378</v>
      </c>
      <c r="C19628">
        <v>1811</v>
      </c>
      <c r="D19628" s="61" t="s">
        <v>1553</v>
      </c>
    </row>
    <row r="19629" spans="1:4" hidden="1" x14ac:dyDescent="0.25">
      <c r="A19629" s="61" t="s">
        <v>377</v>
      </c>
      <c r="B19629" s="61" t="s">
        <v>378</v>
      </c>
      <c r="C19629">
        <v>1812</v>
      </c>
      <c r="D19629" s="61" t="s">
        <v>1553</v>
      </c>
    </row>
    <row r="19630" spans="1:4" hidden="1" x14ac:dyDescent="0.25">
      <c r="A19630" s="61" t="s">
        <v>377</v>
      </c>
      <c r="B19630" s="61" t="s">
        <v>378</v>
      </c>
      <c r="C19630">
        <v>1813</v>
      </c>
      <c r="D19630" s="61" t="s">
        <v>1553</v>
      </c>
    </row>
    <row r="19631" spans="1:4" hidden="1" x14ac:dyDescent="0.25">
      <c r="A19631" s="61" t="s">
        <v>377</v>
      </c>
      <c r="B19631" s="61" t="s">
        <v>378</v>
      </c>
      <c r="C19631">
        <v>1814</v>
      </c>
      <c r="D19631" s="61" t="s">
        <v>1553</v>
      </c>
    </row>
    <row r="19632" spans="1:4" hidden="1" x14ac:dyDescent="0.25">
      <c r="A19632" s="61" t="s">
        <v>377</v>
      </c>
      <c r="B19632" s="61" t="s">
        <v>378</v>
      </c>
      <c r="C19632">
        <v>1815</v>
      </c>
      <c r="D19632" s="61" t="s">
        <v>1553</v>
      </c>
    </row>
    <row r="19633" spans="1:4" hidden="1" x14ac:dyDescent="0.25">
      <c r="A19633" s="61" t="s">
        <v>377</v>
      </c>
      <c r="B19633" s="61" t="s">
        <v>378</v>
      </c>
      <c r="C19633">
        <v>1816</v>
      </c>
      <c r="D19633" s="61" t="s">
        <v>1553</v>
      </c>
    </row>
    <row r="19634" spans="1:4" hidden="1" x14ac:dyDescent="0.25">
      <c r="A19634" s="61" t="s">
        <v>377</v>
      </c>
      <c r="B19634" s="61" t="s">
        <v>378</v>
      </c>
      <c r="C19634">
        <v>1817</v>
      </c>
      <c r="D19634" s="61" t="s">
        <v>1553</v>
      </c>
    </row>
    <row r="19635" spans="1:4" hidden="1" x14ac:dyDescent="0.25">
      <c r="A19635" s="61" t="s">
        <v>377</v>
      </c>
      <c r="B19635" s="61" t="s">
        <v>378</v>
      </c>
      <c r="C19635">
        <v>1818</v>
      </c>
      <c r="D19635" s="61" t="s">
        <v>1553</v>
      </c>
    </row>
    <row r="19636" spans="1:4" hidden="1" x14ac:dyDescent="0.25">
      <c r="A19636" s="61" t="s">
        <v>377</v>
      </c>
      <c r="B19636" s="61" t="s">
        <v>378</v>
      </c>
      <c r="C19636">
        <v>1819</v>
      </c>
      <c r="D19636" s="61" t="s">
        <v>1553</v>
      </c>
    </row>
    <row r="19637" spans="1:4" hidden="1" x14ac:dyDescent="0.25">
      <c r="A19637" s="61" t="s">
        <v>377</v>
      </c>
      <c r="B19637" s="61" t="s">
        <v>378</v>
      </c>
      <c r="C19637">
        <v>1820</v>
      </c>
      <c r="D19637" s="61" t="s">
        <v>1553</v>
      </c>
    </row>
    <row r="19638" spans="1:4" hidden="1" x14ac:dyDescent="0.25">
      <c r="A19638" s="61" t="s">
        <v>377</v>
      </c>
      <c r="B19638" s="61" t="s">
        <v>378</v>
      </c>
      <c r="C19638">
        <v>1821</v>
      </c>
      <c r="D19638" s="61" t="s">
        <v>1553</v>
      </c>
    </row>
    <row r="19639" spans="1:4" hidden="1" x14ac:dyDescent="0.25">
      <c r="A19639" s="61" t="s">
        <v>377</v>
      </c>
      <c r="B19639" s="61" t="s">
        <v>378</v>
      </c>
      <c r="C19639">
        <v>1822</v>
      </c>
      <c r="D19639" s="61" t="s">
        <v>1553</v>
      </c>
    </row>
    <row r="19640" spans="1:4" hidden="1" x14ac:dyDescent="0.25">
      <c r="A19640" s="61" t="s">
        <v>377</v>
      </c>
      <c r="B19640" s="61" t="s">
        <v>378</v>
      </c>
      <c r="C19640">
        <v>1823</v>
      </c>
      <c r="D19640" s="61" t="s">
        <v>1553</v>
      </c>
    </row>
    <row r="19641" spans="1:4" hidden="1" x14ac:dyDescent="0.25">
      <c r="A19641" s="61" t="s">
        <v>377</v>
      </c>
      <c r="B19641" s="61" t="s">
        <v>378</v>
      </c>
      <c r="C19641">
        <v>1824</v>
      </c>
      <c r="D19641" s="61" t="s">
        <v>1553</v>
      </c>
    </row>
    <row r="19642" spans="1:4" hidden="1" x14ac:dyDescent="0.25">
      <c r="A19642" s="61" t="s">
        <v>377</v>
      </c>
      <c r="B19642" s="61" t="s">
        <v>378</v>
      </c>
      <c r="C19642">
        <v>1825</v>
      </c>
      <c r="D19642" s="61" t="s">
        <v>1553</v>
      </c>
    </row>
    <row r="19643" spans="1:4" hidden="1" x14ac:dyDescent="0.25">
      <c r="A19643" s="61" t="s">
        <v>377</v>
      </c>
      <c r="B19643" s="61" t="s">
        <v>378</v>
      </c>
      <c r="C19643">
        <v>1826</v>
      </c>
      <c r="D19643" s="61" t="s">
        <v>1553</v>
      </c>
    </row>
    <row r="19644" spans="1:4" hidden="1" x14ac:dyDescent="0.25">
      <c r="A19644" s="61" t="s">
        <v>377</v>
      </c>
      <c r="B19644" s="61" t="s">
        <v>378</v>
      </c>
      <c r="C19644">
        <v>1827</v>
      </c>
      <c r="D19644" s="61" t="s">
        <v>1553</v>
      </c>
    </row>
    <row r="19645" spans="1:4" hidden="1" x14ac:dyDescent="0.25">
      <c r="A19645" s="61" t="s">
        <v>377</v>
      </c>
      <c r="B19645" s="61" t="s">
        <v>378</v>
      </c>
      <c r="C19645">
        <v>1828</v>
      </c>
      <c r="D19645" s="61" t="s">
        <v>1553</v>
      </c>
    </row>
    <row r="19646" spans="1:4" hidden="1" x14ac:dyDescent="0.25">
      <c r="A19646" s="61" t="s">
        <v>377</v>
      </c>
      <c r="B19646" s="61" t="s">
        <v>378</v>
      </c>
      <c r="C19646">
        <v>1829</v>
      </c>
      <c r="D19646" s="61" t="s">
        <v>1553</v>
      </c>
    </row>
    <row r="19647" spans="1:4" hidden="1" x14ac:dyDescent="0.25">
      <c r="A19647" s="61" t="s">
        <v>377</v>
      </c>
      <c r="B19647" s="61" t="s">
        <v>378</v>
      </c>
      <c r="C19647">
        <v>1830</v>
      </c>
      <c r="D19647" s="61" t="s">
        <v>1553</v>
      </c>
    </row>
    <row r="19648" spans="1:4" hidden="1" x14ac:dyDescent="0.25">
      <c r="A19648" s="61" t="s">
        <v>377</v>
      </c>
      <c r="B19648" s="61" t="s">
        <v>378</v>
      </c>
      <c r="C19648">
        <v>1831</v>
      </c>
      <c r="D19648" s="61" t="s">
        <v>1553</v>
      </c>
    </row>
    <row r="19649" spans="1:4" hidden="1" x14ac:dyDescent="0.25">
      <c r="A19649" s="61" t="s">
        <v>377</v>
      </c>
      <c r="B19649" s="61" t="s">
        <v>378</v>
      </c>
      <c r="C19649">
        <v>1832</v>
      </c>
      <c r="D19649" s="61" t="s">
        <v>1553</v>
      </c>
    </row>
    <row r="19650" spans="1:4" hidden="1" x14ac:dyDescent="0.25">
      <c r="A19650" s="61" t="s">
        <v>377</v>
      </c>
      <c r="B19650" s="61" t="s">
        <v>378</v>
      </c>
      <c r="C19650">
        <v>1833</v>
      </c>
      <c r="D19650" s="61" t="s">
        <v>1553</v>
      </c>
    </row>
    <row r="19651" spans="1:4" hidden="1" x14ac:dyDescent="0.25">
      <c r="A19651" s="61" t="s">
        <v>377</v>
      </c>
      <c r="B19651" s="61" t="s">
        <v>378</v>
      </c>
      <c r="C19651">
        <v>1834</v>
      </c>
      <c r="D19651" s="61" t="s">
        <v>1553</v>
      </c>
    </row>
    <row r="19652" spans="1:4" hidden="1" x14ac:dyDescent="0.25">
      <c r="A19652" s="61" t="s">
        <v>377</v>
      </c>
      <c r="B19652" s="61" t="s">
        <v>378</v>
      </c>
      <c r="C19652">
        <v>1835</v>
      </c>
      <c r="D19652" s="61" t="s">
        <v>1553</v>
      </c>
    </row>
    <row r="19653" spans="1:4" hidden="1" x14ac:dyDescent="0.25">
      <c r="A19653" s="61" t="s">
        <v>377</v>
      </c>
      <c r="B19653" s="61" t="s">
        <v>378</v>
      </c>
      <c r="C19653">
        <v>1836</v>
      </c>
      <c r="D19653" s="61" t="s">
        <v>1553</v>
      </c>
    </row>
    <row r="19654" spans="1:4" hidden="1" x14ac:dyDescent="0.25">
      <c r="A19654" s="61" t="s">
        <v>377</v>
      </c>
      <c r="B19654" s="61" t="s">
        <v>378</v>
      </c>
      <c r="C19654">
        <v>1837</v>
      </c>
      <c r="D19654" s="61" t="s">
        <v>1553</v>
      </c>
    </row>
    <row r="19655" spans="1:4" hidden="1" x14ac:dyDescent="0.25">
      <c r="A19655" s="61" t="s">
        <v>377</v>
      </c>
      <c r="B19655" s="61" t="s">
        <v>378</v>
      </c>
      <c r="C19655">
        <v>1838</v>
      </c>
      <c r="D19655" s="61" t="s">
        <v>1553</v>
      </c>
    </row>
    <row r="19656" spans="1:4" hidden="1" x14ac:dyDescent="0.25">
      <c r="A19656" s="61" t="s">
        <v>377</v>
      </c>
      <c r="B19656" s="61" t="s">
        <v>378</v>
      </c>
      <c r="C19656">
        <v>1839</v>
      </c>
      <c r="D19656" s="61" t="s">
        <v>1553</v>
      </c>
    </row>
    <row r="19657" spans="1:4" hidden="1" x14ac:dyDescent="0.25">
      <c r="A19657" s="61" t="s">
        <v>377</v>
      </c>
      <c r="B19657" s="61" t="s">
        <v>378</v>
      </c>
      <c r="C19657">
        <v>1840</v>
      </c>
      <c r="D19657" s="61" t="s">
        <v>1553</v>
      </c>
    </row>
    <row r="19658" spans="1:4" hidden="1" x14ac:dyDescent="0.25">
      <c r="A19658" s="61" t="s">
        <v>377</v>
      </c>
      <c r="B19658" s="61" t="s">
        <v>378</v>
      </c>
      <c r="C19658">
        <v>1841</v>
      </c>
      <c r="D19658" s="61" t="s">
        <v>1553</v>
      </c>
    </row>
    <row r="19659" spans="1:4" hidden="1" x14ac:dyDescent="0.25">
      <c r="A19659" s="61" t="s">
        <v>377</v>
      </c>
      <c r="B19659" s="61" t="s">
        <v>378</v>
      </c>
      <c r="C19659">
        <v>1842</v>
      </c>
      <c r="D19659" s="61" t="s">
        <v>1553</v>
      </c>
    </row>
    <row r="19660" spans="1:4" hidden="1" x14ac:dyDescent="0.25">
      <c r="A19660" s="61" t="s">
        <v>377</v>
      </c>
      <c r="B19660" s="61" t="s">
        <v>378</v>
      </c>
      <c r="C19660">
        <v>1843</v>
      </c>
      <c r="D19660" s="61" t="s">
        <v>1553</v>
      </c>
    </row>
    <row r="19661" spans="1:4" hidden="1" x14ac:dyDescent="0.25">
      <c r="A19661" s="61" t="s">
        <v>377</v>
      </c>
      <c r="B19661" s="61" t="s">
        <v>378</v>
      </c>
      <c r="C19661">
        <v>1844</v>
      </c>
      <c r="D19661" s="61" t="s">
        <v>1553</v>
      </c>
    </row>
    <row r="19662" spans="1:4" hidden="1" x14ac:dyDescent="0.25">
      <c r="A19662" s="61" t="s">
        <v>377</v>
      </c>
      <c r="B19662" s="61" t="s">
        <v>378</v>
      </c>
      <c r="C19662">
        <v>1845</v>
      </c>
      <c r="D19662" s="61" t="s">
        <v>1553</v>
      </c>
    </row>
    <row r="19663" spans="1:4" hidden="1" x14ac:dyDescent="0.25">
      <c r="A19663" s="61" t="s">
        <v>377</v>
      </c>
      <c r="B19663" s="61" t="s">
        <v>378</v>
      </c>
      <c r="C19663">
        <v>1846</v>
      </c>
      <c r="D19663" s="61" t="s">
        <v>1553</v>
      </c>
    </row>
    <row r="19664" spans="1:4" hidden="1" x14ac:dyDescent="0.25">
      <c r="A19664" s="61" t="s">
        <v>377</v>
      </c>
      <c r="B19664" s="61" t="s">
        <v>378</v>
      </c>
      <c r="C19664">
        <v>1847</v>
      </c>
      <c r="D19664" s="61" t="s">
        <v>1553</v>
      </c>
    </row>
    <row r="19665" spans="1:4" hidden="1" x14ac:dyDescent="0.25">
      <c r="A19665" s="61" t="s">
        <v>377</v>
      </c>
      <c r="B19665" s="61" t="s">
        <v>378</v>
      </c>
      <c r="C19665">
        <v>1848</v>
      </c>
      <c r="D19665" s="61" t="s">
        <v>1553</v>
      </c>
    </row>
    <row r="19666" spans="1:4" hidden="1" x14ac:dyDescent="0.25">
      <c r="A19666" s="61" t="s">
        <v>377</v>
      </c>
      <c r="B19666" s="61" t="s">
        <v>378</v>
      </c>
      <c r="C19666">
        <v>1849</v>
      </c>
      <c r="D19666" s="61" t="s">
        <v>1553</v>
      </c>
    </row>
    <row r="19667" spans="1:4" hidden="1" x14ac:dyDescent="0.25">
      <c r="A19667" s="61" t="s">
        <v>377</v>
      </c>
      <c r="B19667" s="61" t="s">
        <v>378</v>
      </c>
      <c r="C19667">
        <v>1850</v>
      </c>
      <c r="D19667" s="61" t="s">
        <v>1553</v>
      </c>
    </row>
    <row r="19668" spans="1:4" hidden="1" x14ac:dyDescent="0.25">
      <c r="A19668" s="61" t="s">
        <v>377</v>
      </c>
      <c r="B19668" s="61" t="s">
        <v>378</v>
      </c>
      <c r="C19668">
        <v>1851</v>
      </c>
      <c r="D19668" s="61" t="s">
        <v>1553</v>
      </c>
    </row>
    <row r="19669" spans="1:4" hidden="1" x14ac:dyDescent="0.25">
      <c r="A19669" s="61" t="s">
        <v>377</v>
      </c>
      <c r="B19669" s="61" t="s">
        <v>378</v>
      </c>
      <c r="C19669">
        <v>1852</v>
      </c>
      <c r="D19669" s="61" t="s">
        <v>1553</v>
      </c>
    </row>
    <row r="19670" spans="1:4" hidden="1" x14ac:dyDescent="0.25">
      <c r="A19670" s="61" t="s">
        <v>377</v>
      </c>
      <c r="B19670" s="61" t="s">
        <v>378</v>
      </c>
      <c r="C19670">
        <v>1853</v>
      </c>
      <c r="D19670" s="61" t="s">
        <v>1553</v>
      </c>
    </row>
    <row r="19671" spans="1:4" hidden="1" x14ac:dyDescent="0.25">
      <c r="A19671" s="61" t="s">
        <v>377</v>
      </c>
      <c r="B19671" s="61" t="s">
        <v>378</v>
      </c>
      <c r="C19671">
        <v>1854</v>
      </c>
      <c r="D19671" s="61" t="s">
        <v>1553</v>
      </c>
    </row>
    <row r="19672" spans="1:4" hidden="1" x14ac:dyDescent="0.25">
      <c r="A19672" s="61" t="s">
        <v>377</v>
      </c>
      <c r="B19672" s="61" t="s">
        <v>378</v>
      </c>
      <c r="C19672">
        <v>1855</v>
      </c>
      <c r="D19672" s="61" t="s">
        <v>1553</v>
      </c>
    </row>
    <row r="19673" spans="1:4" hidden="1" x14ac:dyDescent="0.25">
      <c r="A19673" s="61" t="s">
        <v>377</v>
      </c>
      <c r="B19673" s="61" t="s">
        <v>378</v>
      </c>
      <c r="C19673">
        <v>1856</v>
      </c>
      <c r="D19673" s="61" t="s">
        <v>1553</v>
      </c>
    </row>
    <row r="19674" spans="1:4" hidden="1" x14ac:dyDescent="0.25">
      <c r="A19674" s="61" t="s">
        <v>377</v>
      </c>
      <c r="B19674" s="61" t="s">
        <v>378</v>
      </c>
      <c r="C19674">
        <v>1857</v>
      </c>
      <c r="D19674" s="61" t="s">
        <v>1553</v>
      </c>
    </row>
    <row r="19675" spans="1:4" hidden="1" x14ac:dyDescent="0.25">
      <c r="A19675" s="61" t="s">
        <v>377</v>
      </c>
      <c r="B19675" s="61" t="s">
        <v>378</v>
      </c>
      <c r="C19675">
        <v>1858</v>
      </c>
      <c r="D19675" s="61" t="s">
        <v>1553</v>
      </c>
    </row>
    <row r="19676" spans="1:4" hidden="1" x14ac:dyDescent="0.25">
      <c r="A19676" s="61" t="s">
        <v>377</v>
      </c>
      <c r="B19676" s="61" t="s">
        <v>378</v>
      </c>
      <c r="C19676">
        <v>1859</v>
      </c>
      <c r="D19676" s="61" t="s">
        <v>1553</v>
      </c>
    </row>
    <row r="19677" spans="1:4" hidden="1" x14ac:dyDescent="0.25">
      <c r="A19677" s="61" t="s">
        <v>377</v>
      </c>
      <c r="B19677" s="61" t="s">
        <v>378</v>
      </c>
      <c r="C19677">
        <v>1860</v>
      </c>
      <c r="D19677" s="61" t="s">
        <v>1553</v>
      </c>
    </row>
    <row r="19678" spans="1:4" hidden="1" x14ac:dyDescent="0.25">
      <c r="A19678" s="61" t="s">
        <v>377</v>
      </c>
      <c r="B19678" s="61" t="s">
        <v>378</v>
      </c>
      <c r="C19678">
        <v>1861</v>
      </c>
      <c r="D19678" s="61" t="s">
        <v>1553</v>
      </c>
    </row>
    <row r="19679" spans="1:4" hidden="1" x14ac:dyDescent="0.25">
      <c r="A19679" s="61" t="s">
        <v>377</v>
      </c>
      <c r="B19679" s="61" t="s">
        <v>378</v>
      </c>
      <c r="C19679">
        <v>1862</v>
      </c>
      <c r="D19679" s="61" t="s">
        <v>1553</v>
      </c>
    </row>
    <row r="19680" spans="1:4" hidden="1" x14ac:dyDescent="0.25">
      <c r="A19680" s="61" t="s">
        <v>377</v>
      </c>
      <c r="B19680" s="61" t="s">
        <v>378</v>
      </c>
      <c r="C19680">
        <v>1863</v>
      </c>
      <c r="D19680" s="61" t="s">
        <v>1553</v>
      </c>
    </row>
    <row r="19681" spans="1:4" hidden="1" x14ac:dyDescent="0.25">
      <c r="A19681" s="61" t="s">
        <v>377</v>
      </c>
      <c r="B19681" s="61" t="s">
        <v>378</v>
      </c>
      <c r="C19681">
        <v>1864</v>
      </c>
      <c r="D19681" s="61" t="s">
        <v>1553</v>
      </c>
    </row>
    <row r="19682" spans="1:4" hidden="1" x14ac:dyDescent="0.25">
      <c r="A19682" s="61" t="s">
        <v>377</v>
      </c>
      <c r="B19682" s="61" t="s">
        <v>378</v>
      </c>
      <c r="C19682">
        <v>1865</v>
      </c>
      <c r="D19682" s="61" t="s">
        <v>1553</v>
      </c>
    </row>
    <row r="19683" spans="1:4" hidden="1" x14ac:dyDescent="0.25">
      <c r="A19683" s="61" t="s">
        <v>377</v>
      </c>
      <c r="B19683" s="61" t="s">
        <v>378</v>
      </c>
      <c r="C19683">
        <v>1866</v>
      </c>
      <c r="D19683" s="61" t="s">
        <v>2570</v>
      </c>
    </row>
    <row r="19684" spans="1:4" hidden="1" x14ac:dyDescent="0.25">
      <c r="A19684" s="61" t="s">
        <v>377</v>
      </c>
      <c r="B19684" s="61" t="s">
        <v>378</v>
      </c>
      <c r="C19684">
        <v>1867</v>
      </c>
      <c r="D19684" s="61" t="s">
        <v>2570</v>
      </c>
    </row>
    <row r="19685" spans="1:4" hidden="1" x14ac:dyDescent="0.25">
      <c r="A19685" s="61" t="s">
        <v>377</v>
      </c>
      <c r="B19685" s="61" t="s">
        <v>378</v>
      </c>
      <c r="C19685">
        <v>1868</v>
      </c>
      <c r="D19685" s="61" t="s">
        <v>2570</v>
      </c>
    </row>
    <row r="19686" spans="1:4" hidden="1" x14ac:dyDescent="0.25">
      <c r="A19686" s="61" t="s">
        <v>377</v>
      </c>
      <c r="B19686" s="61" t="s">
        <v>378</v>
      </c>
      <c r="C19686">
        <v>1869</v>
      </c>
      <c r="D19686" s="61" t="s">
        <v>2570</v>
      </c>
    </row>
    <row r="19687" spans="1:4" hidden="1" x14ac:dyDescent="0.25">
      <c r="A19687" s="61" t="s">
        <v>377</v>
      </c>
      <c r="B19687" s="61" t="s">
        <v>378</v>
      </c>
      <c r="C19687">
        <v>1870</v>
      </c>
      <c r="D19687" s="61" t="s">
        <v>2570</v>
      </c>
    </row>
    <row r="19688" spans="1:4" hidden="1" x14ac:dyDescent="0.25">
      <c r="A19688" s="61" t="s">
        <v>377</v>
      </c>
      <c r="B19688" s="61" t="s">
        <v>378</v>
      </c>
      <c r="C19688">
        <v>1871</v>
      </c>
      <c r="D19688" s="61" t="s">
        <v>2570</v>
      </c>
    </row>
    <row r="19689" spans="1:4" hidden="1" x14ac:dyDescent="0.25">
      <c r="A19689" s="61" t="s">
        <v>377</v>
      </c>
      <c r="B19689" s="61" t="s">
        <v>378</v>
      </c>
      <c r="C19689">
        <v>1872</v>
      </c>
      <c r="D19689" s="61" t="s">
        <v>2570</v>
      </c>
    </row>
    <row r="19690" spans="1:4" hidden="1" x14ac:dyDescent="0.25">
      <c r="A19690" s="61" t="s">
        <v>377</v>
      </c>
      <c r="B19690" s="61" t="s">
        <v>378</v>
      </c>
      <c r="C19690">
        <v>1873</v>
      </c>
      <c r="D19690" s="61" t="s">
        <v>2570</v>
      </c>
    </row>
    <row r="19691" spans="1:4" hidden="1" x14ac:dyDescent="0.25">
      <c r="A19691" s="61" t="s">
        <v>377</v>
      </c>
      <c r="B19691" s="61" t="s">
        <v>378</v>
      </c>
      <c r="C19691">
        <v>1874</v>
      </c>
      <c r="D19691" s="61" t="s">
        <v>2570</v>
      </c>
    </row>
    <row r="19692" spans="1:4" hidden="1" x14ac:dyDescent="0.25">
      <c r="A19692" s="61" t="s">
        <v>377</v>
      </c>
      <c r="B19692" s="61" t="s">
        <v>378</v>
      </c>
      <c r="C19692">
        <v>1875</v>
      </c>
      <c r="D19692" s="61" t="s">
        <v>2570</v>
      </c>
    </row>
    <row r="19693" spans="1:4" hidden="1" x14ac:dyDescent="0.25">
      <c r="A19693" s="61" t="s">
        <v>377</v>
      </c>
      <c r="B19693" s="61" t="s">
        <v>378</v>
      </c>
      <c r="C19693">
        <v>1876</v>
      </c>
      <c r="D19693" s="61" t="s">
        <v>2570</v>
      </c>
    </row>
    <row r="19694" spans="1:4" hidden="1" x14ac:dyDescent="0.25">
      <c r="A19694" s="61" t="s">
        <v>377</v>
      </c>
      <c r="B19694" s="61" t="s">
        <v>378</v>
      </c>
      <c r="C19694">
        <v>1877</v>
      </c>
      <c r="D19694" s="61" t="s">
        <v>2570</v>
      </c>
    </row>
    <row r="19695" spans="1:4" hidden="1" x14ac:dyDescent="0.25">
      <c r="A19695" s="61" t="s">
        <v>377</v>
      </c>
      <c r="B19695" s="61" t="s">
        <v>378</v>
      </c>
      <c r="C19695">
        <v>1878</v>
      </c>
      <c r="D19695" s="61" t="s">
        <v>2570</v>
      </c>
    </row>
    <row r="19696" spans="1:4" hidden="1" x14ac:dyDescent="0.25">
      <c r="A19696" s="61" t="s">
        <v>377</v>
      </c>
      <c r="B19696" s="61" t="s">
        <v>378</v>
      </c>
      <c r="C19696">
        <v>1879</v>
      </c>
      <c r="D19696" s="61" t="s">
        <v>2570</v>
      </c>
    </row>
    <row r="19697" spans="1:4" hidden="1" x14ac:dyDescent="0.25">
      <c r="A19697" s="61" t="s">
        <v>377</v>
      </c>
      <c r="B19697" s="61" t="s">
        <v>378</v>
      </c>
      <c r="C19697">
        <v>1880</v>
      </c>
      <c r="D19697" s="61" t="s">
        <v>2570</v>
      </c>
    </row>
    <row r="19698" spans="1:4" hidden="1" x14ac:dyDescent="0.25">
      <c r="A19698" s="61" t="s">
        <v>377</v>
      </c>
      <c r="B19698" s="61" t="s">
        <v>378</v>
      </c>
      <c r="C19698">
        <v>1881</v>
      </c>
      <c r="D19698" s="61" t="s">
        <v>2570</v>
      </c>
    </row>
    <row r="19699" spans="1:4" hidden="1" x14ac:dyDescent="0.25">
      <c r="A19699" s="61" t="s">
        <v>377</v>
      </c>
      <c r="B19699" s="61" t="s">
        <v>378</v>
      </c>
      <c r="C19699">
        <v>1882</v>
      </c>
      <c r="D19699" s="61" t="s">
        <v>2570</v>
      </c>
    </row>
    <row r="19700" spans="1:4" hidden="1" x14ac:dyDescent="0.25">
      <c r="A19700" s="61" t="s">
        <v>377</v>
      </c>
      <c r="B19700" s="61" t="s">
        <v>378</v>
      </c>
      <c r="C19700">
        <v>1883</v>
      </c>
      <c r="D19700" s="61" t="s">
        <v>2570</v>
      </c>
    </row>
    <row r="19701" spans="1:4" hidden="1" x14ac:dyDescent="0.25">
      <c r="A19701" s="61" t="s">
        <v>377</v>
      </c>
      <c r="B19701" s="61" t="s">
        <v>378</v>
      </c>
      <c r="C19701">
        <v>1884</v>
      </c>
      <c r="D19701" s="61" t="s">
        <v>2570</v>
      </c>
    </row>
    <row r="19702" spans="1:4" hidden="1" x14ac:dyDescent="0.25">
      <c r="A19702" s="61" t="s">
        <v>377</v>
      </c>
      <c r="B19702" s="61" t="s">
        <v>378</v>
      </c>
      <c r="C19702">
        <v>1885</v>
      </c>
      <c r="D19702" s="61" t="s">
        <v>2389</v>
      </c>
    </row>
    <row r="19703" spans="1:4" hidden="1" x14ac:dyDescent="0.25">
      <c r="A19703" s="61" t="s">
        <v>377</v>
      </c>
      <c r="B19703" s="61" t="s">
        <v>378</v>
      </c>
      <c r="C19703">
        <v>1886</v>
      </c>
      <c r="D19703" s="61" t="s">
        <v>2575</v>
      </c>
    </row>
    <row r="19704" spans="1:4" hidden="1" x14ac:dyDescent="0.25">
      <c r="A19704" s="61" t="s">
        <v>377</v>
      </c>
      <c r="B19704" s="61" t="s">
        <v>378</v>
      </c>
      <c r="C19704">
        <v>1887</v>
      </c>
      <c r="D19704" s="61" t="s">
        <v>2575</v>
      </c>
    </row>
    <row r="19705" spans="1:4" hidden="1" x14ac:dyDescent="0.25">
      <c r="A19705" s="61" t="s">
        <v>377</v>
      </c>
      <c r="B19705" s="61" t="s">
        <v>378</v>
      </c>
      <c r="C19705">
        <v>1888</v>
      </c>
      <c r="D19705" s="61" t="s">
        <v>2575</v>
      </c>
    </row>
    <row r="19706" spans="1:4" hidden="1" x14ac:dyDescent="0.25">
      <c r="A19706" s="61" t="s">
        <v>377</v>
      </c>
      <c r="B19706" s="61" t="s">
        <v>378</v>
      </c>
      <c r="C19706">
        <v>1889</v>
      </c>
      <c r="D19706" s="61" t="s">
        <v>2575</v>
      </c>
    </row>
    <row r="19707" spans="1:4" hidden="1" x14ac:dyDescent="0.25">
      <c r="A19707" s="61" t="s">
        <v>377</v>
      </c>
      <c r="B19707" s="61" t="s">
        <v>378</v>
      </c>
      <c r="C19707">
        <v>1890</v>
      </c>
      <c r="D19707" s="61" t="s">
        <v>2575</v>
      </c>
    </row>
    <row r="19708" spans="1:4" hidden="1" x14ac:dyDescent="0.25">
      <c r="A19708" s="61" t="s">
        <v>377</v>
      </c>
      <c r="B19708" s="61" t="s">
        <v>378</v>
      </c>
      <c r="C19708">
        <v>1891</v>
      </c>
      <c r="D19708" s="61" t="s">
        <v>2922</v>
      </c>
    </row>
    <row r="19709" spans="1:4" hidden="1" x14ac:dyDescent="0.25">
      <c r="A19709" s="61" t="s">
        <v>377</v>
      </c>
      <c r="B19709" s="61" t="s">
        <v>378</v>
      </c>
      <c r="C19709">
        <v>1892</v>
      </c>
      <c r="D19709" s="61" t="s">
        <v>2922</v>
      </c>
    </row>
    <row r="19710" spans="1:4" hidden="1" x14ac:dyDescent="0.25">
      <c r="A19710" s="61" t="s">
        <v>377</v>
      </c>
      <c r="B19710" s="61" t="s">
        <v>378</v>
      </c>
      <c r="C19710">
        <v>1893</v>
      </c>
      <c r="D19710" s="61" t="s">
        <v>2922</v>
      </c>
    </row>
    <row r="19711" spans="1:4" hidden="1" x14ac:dyDescent="0.25">
      <c r="A19711" s="61" t="s">
        <v>377</v>
      </c>
      <c r="B19711" s="61" t="s">
        <v>378</v>
      </c>
      <c r="C19711">
        <v>1894</v>
      </c>
      <c r="D19711" s="61" t="s">
        <v>2922</v>
      </c>
    </row>
    <row r="19712" spans="1:4" hidden="1" x14ac:dyDescent="0.25">
      <c r="A19712" s="61" t="s">
        <v>377</v>
      </c>
      <c r="B19712" s="61" t="s">
        <v>378</v>
      </c>
      <c r="C19712">
        <v>1895</v>
      </c>
      <c r="D19712" s="61" t="s">
        <v>2922</v>
      </c>
    </row>
    <row r="19713" spans="1:4" hidden="1" x14ac:dyDescent="0.25">
      <c r="A19713" s="61" t="s">
        <v>377</v>
      </c>
      <c r="B19713" s="61" t="s">
        <v>378</v>
      </c>
      <c r="C19713">
        <v>1896</v>
      </c>
      <c r="D19713" s="61" t="s">
        <v>2922</v>
      </c>
    </row>
    <row r="19714" spans="1:4" hidden="1" x14ac:dyDescent="0.25">
      <c r="A19714" s="61" t="s">
        <v>377</v>
      </c>
      <c r="B19714" s="61" t="s">
        <v>378</v>
      </c>
      <c r="C19714">
        <v>1897</v>
      </c>
      <c r="D19714" s="61" t="s">
        <v>1738</v>
      </c>
    </row>
    <row r="19715" spans="1:4" hidden="1" x14ac:dyDescent="0.25">
      <c r="A19715" s="61" t="s">
        <v>377</v>
      </c>
      <c r="B19715" s="61" t="s">
        <v>378</v>
      </c>
      <c r="C19715">
        <v>1898</v>
      </c>
      <c r="D19715" s="61" t="s">
        <v>1738</v>
      </c>
    </row>
    <row r="19716" spans="1:4" hidden="1" x14ac:dyDescent="0.25">
      <c r="A19716" s="61" t="s">
        <v>377</v>
      </c>
      <c r="B19716" s="61" t="s">
        <v>378</v>
      </c>
      <c r="C19716">
        <v>1899</v>
      </c>
      <c r="D19716" s="61" t="s">
        <v>1738</v>
      </c>
    </row>
    <row r="19717" spans="1:4" hidden="1" x14ac:dyDescent="0.25">
      <c r="A19717" s="61" t="s">
        <v>377</v>
      </c>
      <c r="B19717" s="61" t="s">
        <v>378</v>
      </c>
      <c r="C19717">
        <v>1900</v>
      </c>
      <c r="D19717" s="61" t="s">
        <v>2270</v>
      </c>
    </row>
    <row r="19718" spans="1:4" hidden="1" x14ac:dyDescent="0.25">
      <c r="A19718" s="61" t="s">
        <v>377</v>
      </c>
      <c r="B19718" s="61" t="s">
        <v>378</v>
      </c>
      <c r="C19718">
        <v>1901</v>
      </c>
      <c r="D19718" s="61" t="s">
        <v>2270</v>
      </c>
    </row>
    <row r="19719" spans="1:4" hidden="1" x14ac:dyDescent="0.25">
      <c r="A19719" s="61" t="s">
        <v>377</v>
      </c>
      <c r="B19719" s="61" t="s">
        <v>378</v>
      </c>
      <c r="C19719">
        <v>1902</v>
      </c>
      <c r="D19719" s="61" t="s">
        <v>2270</v>
      </c>
    </row>
    <row r="19720" spans="1:4" hidden="1" x14ac:dyDescent="0.25">
      <c r="A19720" s="61" t="s">
        <v>377</v>
      </c>
      <c r="B19720" s="61" t="s">
        <v>378</v>
      </c>
      <c r="C19720">
        <v>1903</v>
      </c>
      <c r="D19720" s="61" t="s">
        <v>2270</v>
      </c>
    </row>
    <row r="19721" spans="1:4" hidden="1" x14ac:dyDescent="0.25">
      <c r="A19721" s="61" t="s">
        <v>377</v>
      </c>
      <c r="B19721" s="61" t="s">
        <v>378</v>
      </c>
      <c r="C19721">
        <v>1904</v>
      </c>
      <c r="D19721" s="61" t="s">
        <v>2270</v>
      </c>
    </row>
    <row r="19722" spans="1:4" hidden="1" x14ac:dyDescent="0.25">
      <c r="A19722" s="61" t="s">
        <v>377</v>
      </c>
      <c r="B19722" s="61" t="s">
        <v>378</v>
      </c>
      <c r="C19722">
        <v>1905</v>
      </c>
      <c r="D19722" s="61" t="s">
        <v>2270</v>
      </c>
    </row>
    <row r="19723" spans="1:4" hidden="1" x14ac:dyDescent="0.25">
      <c r="A19723" s="61" t="s">
        <v>377</v>
      </c>
      <c r="B19723" s="61" t="s">
        <v>378</v>
      </c>
      <c r="C19723">
        <v>1906</v>
      </c>
      <c r="D19723" s="61" t="s">
        <v>2270</v>
      </c>
    </row>
    <row r="19724" spans="1:4" hidden="1" x14ac:dyDescent="0.25">
      <c r="A19724" s="61" t="s">
        <v>377</v>
      </c>
      <c r="B19724" s="61" t="s">
        <v>378</v>
      </c>
      <c r="C19724">
        <v>1907</v>
      </c>
      <c r="D19724" s="61" t="s">
        <v>2270</v>
      </c>
    </row>
    <row r="19725" spans="1:4" hidden="1" x14ac:dyDescent="0.25">
      <c r="A19725" s="61" t="s">
        <v>377</v>
      </c>
      <c r="B19725" s="61" t="s">
        <v>378</v>
      </c>
      <c r="C19725">
        <v>1908</v>
      </c>
      <c r="D19725" s="61" t="s">
        <v>2270</v>
      </c>
    </row>
    <row r="19726" spans="1:4" hidden="1" x14ac:dyDescent="0.25">
      <c r="A19726" s="61" t="s">
        <v>377</v>
      </c>
      <c r="B19726" s="61" t="s">
        <v>378</v>
      </c>
      <c r="C19726">
        <v>1909</v>
      </c>
      <c r="D19726" s="61" t="s">
        <v>2270</v>
      </c>
    </row>
    <row r="19727" spans="1:4" hidden="1" x14ac:dyDescent="0.25">
      <c r="A19727" s="61" t="s">
        <v>377</v>
      </c>
      <c r="B19727" s="61" t="s">
        <v>378</v>
      </c>
      <c r="C19727">
        <v>1910</v>
      </c>
      <c r="D19727" s="61" t="s">
        <v>2270</v>
      </c>
    </row>
    <row r="19728" spans="1:4" hidden="1" x14ac:dyDescent="0.25">
      <c r="A19728" s="61" t="s">
        <v>377</v>
      </c>
      <c r="B19728" s="61" t="s">
        <v>378</v>
      </c>
      <c r="C19728">
        <v>1911</v>
      </c>
      <c r="D19728" s="61" t="s">
        <v>2270</v>
      </c>
    </row>
    <row r="19729" spans="1:4" hidden="1" x14ac:dyDescent="0.25">
      <c r="A19729" s="61" t="s">
        <v>377</v>
      </c>
      <c r="B19729" s="61" t="s">
        <v>378</v>
      </c>
      <c r="C19729">
        <v>1912</v>
      </c>
      <c r="D19729" s="61" t="s">
        <v>2270</v>
      </c>
    </row>
    <row r="19730" spans="1:4" hidden="1" x14ac:dyDescent="0.25">
      <c r="A19730" s="61" t="s">
        <v>377</v>
      </c>
      <c r="B19730" s="61" t="s">
        <v>378</v>
      </c>
      <c r="C19730">
        <v>1913</v>
      </c>
      <c r="D19730" s="61" t="s">
        <v>2270</v>
      </c>
    </row>
    <row r="19731" spans="1:4" hidden="1" x14ac:dyDescent="0.25">
      <c r="A19731" s="61" t="s">
        <v>377</v>
      </c>
      <c r="B19731" s="61" t="s">
        <v>378</v>
      </c>
      <c r="C19731">
        <v>1914</v>
      </c>
      <c r="D19731" s="61" t="s">
        <v>2270</v>
      </c>
    </row>
    <row r="19732" spans="1:4" hidden="1" x14ac:dyDescent="0.25">
      <c r="A19732" s="61" t="s">
        <v>377</v>
      </c>
      <c r="B19732" s="61" t="s">
        <v>378</v>
      </c>
      <c r="C19732">
        <v>1915</v>
      </c>
      <c r="D19732" s="61" t="s">
        <v>2270</v>
      </c>
    </row>
    <row r="19733" spans="1:4" hidden="1" x14ac:dyDescent="0.25">
      <c r="A19733" s="61" t="s">
        <v>377</v>
      </c>
      <c r="B19733" s="61" t="s">
        <v>378</v>
      </c>
      <c r="C19733">
        <v>1916</v>
      </c>
      <c r="D19733" s="61" t="s">
        <v>2270</v>
      </c>
    </row>
    <row r="19734" spans="1:4" hidden="1" x14ac:dyDescent="0.25">
      <c r="A19734" s="61" t="s">
        <v>377</v>
      </c>
      <c r="B19734" s="61" t="s">
        <v>378</v>
      </c>
      <c r="C19734">
        <v>1917</v>
      </c>
      <c r="D19734" s="61" t="s">
        <v>2270</v>
      </c>
    </row>
    <row r="19735" spans="1:4" hidden="1" x14ac:dyDescent="0.25">
      <c r="A19735" s="61" t="s">
        <v>377</v>
      </c>
      <c r="B19735" s="61" t="s">
        <v>378</v>
      </c>
      <c r="C19735">
        <v>1918</v>
      </c>
      <c r="D19735" s="61" t="s">
        <v>2270</v>
      </c>
    </row>
    <row r="19736" spans="1:4" hidden="1" x14ac:dyDescent="0.25">
      <c r="A19736" s="61" t="s">
        <v>377</v>
      </c>
      <c r="B19736" s="61" t="s">
        <v>378</v>
      </c>
      <c r="C19736">
        <v>1919</v>
      </c>
      <c r="D19736" s="61" t="s">
        <v>2270</v>
      </c>
    </row>
    <row r="19737" spans="1:4" hidden="1" x14ac:dyDescent="0.25">
      <c r="A19737" s="61" t="s">
        <v>377</v>
      </c>
      <c r="B19737" s="61" t="s">
        <v>378</v>
      </c>
      <c r="C19737">
        <v>1920</v>
      </c>
      <c r="D19737" s="61" t="s">
        <v>2270</v>
      </c>
    </row>
    <row r="19738" spans="1:4" hidden="1" x14ac:dyDescent="0.25">
      <c r="A19738" s="61" t="s">
        <v>377</v>
      </c>
      <c r="B19738" s="61" t="s">
        <v>378</v>
      </c>
      <c r="C19738">
        <v>1921</v>
      </c>
      <c r="D19738" s="61" t="s">
        <v>2270</v>
      </c>
    </row>
    <row r="19739" spans="1:4" hidden="1" x14ac:dyDescent="0.25">
      <c r="A19739" s="61" t="s">
        <v>377</v>
      </c>
      <c r="B19739" s="61" t="s">
        <v>378</v>
      </c>
      <c r="C19739">
        <v>1922</v>
      </c>
      <c r="D19739" s="61" t="s">
        <v>2917</v>
      </c>
    </row>
    <row r="19740" spans="1:4" hidden="1" x14ac:dyDescent="0.25">
      <c r="A19740" s="61" t="s">
        <v>377</v>
      </c>
      <c r="B19740" s="61" t="s">
        <v>378</v>
      </c>
      <c r="C19740">
        <v>1923</v>
      </c>
      <c r="D19740" s="61" t="s">
        <v>2917</v>
      </c>
    </row>
    <row r="19741" spans="1:4" hidden="1" x14ac:dyDescent="0.25">
      <c r="A19741" s="61" t="s">
        <v>377</v>
      </c>
      <c r="B19741" s="61" t="s">
        <v>378</v>
      </c>
      <c r="C19741">
        <v>1924</v>
      </c>
      <c r="D19741" s="61" t="s">
        <v>2917</v>
      </c>
    </row>
    <row r="19742" spans="1:4" hidden="1" x14ac:dyDescent="0.25">
      <c r="A19742" s="61" t="s">
        <v>377</v>
      </c>
      <c r="B19742" s="61" t="s">
        <v>378</v>
      </c>
      <c r="C19742">
        <v>1925</v>
      </c>
      <c r="D19742" s="61" t="s">
        <v>2917</v>
      </c>
    </row>
    <row r="19743" spans="1:4" hidden="1" x14ac:dyDescent="0.25">
      <c r="A19743" s="61" t="s">
        <v>377</v>
      </c>
      <c r="B19743" s="61" t="s">
        <v>378</v>
      </c>
      <c r="C19743">
        <v>1926</v>
      </c>
      <c r="D19743" s="61" t="s">
        <v>2917</v>
      </c>
    </row>
    <row r="19744" spans="1:4" hidden="1" x14ac:dyDescent="0.25">
      <c r="A19744" s="61" t="s">
        <v>377</v>
      </c>
      <c r="B19744" s="61" t="s">
        <v>378</v>
      </c>
      <c r="C19744">
        <v>1927</v>
      </c>
      <c r="D19744" s="61" t="s">
        <v>2917</v>
      </c>
    </row>
    <row r="19745" spans="1:4" hidden="1" x14ac:dyDescent="0.25">
      <c r="A19745" s="61" t="s">
        <v>377</v>
      </c>
      <c r="B19745" s="61" t="s">
        <v>378</v>
      </c>
      <c r="C19745">
        <v>1928</v>
      </c>
      <c r="D19745" s="61" t="s">
        <v>2917</v>
      </c>
    </row>
    <row r="19746" spans="1:4" hidden="1" x14ac:dyDescent="0.25">
      <c r="A19746" s="61" t="s">
        <v>377</v>
      </c>
      <c r="B19746" s="61" t="s">
        <v>378</v>
      </c>
      <c r="C19746">
        <v>1929</v>
      </c>
      <c r="D19746" s="61" t="s">
        <v>2917</v>
      </c>
    </row>
    <row r="19747" spans="1:4" hidden="1" x14ac:dyDescent="0.25">
      <c r="A19747" s="61" t="s">
        <v>377</v>
      </c>
      <c r="B19747" s="61" t="s">
        <v>378</v>
      </c>
      <c r="C19747">
        <v>1930</v>
      </c>
      <c r="D19747" s="61" t="s">
        <v>2917</v>
      </c>
    </row>
    <row r="19748" spans="1:4" hidden="1" x14ac:dyDescent="0.25">
      <c r="A19748" s="61" t="s">
        <v>377</v>
      </c>
      <c r="B19748" s="61" t="s">
        <v>378</v>
      </c>
      <c r="C19748">
        <v>1931</v>
      </c>
      <c r="D19748" s="61" t="s">
        <v>2917</v>
      </c>
    </row>
    <row r="19749" spans="1:4" hidden="1" x14ac:dyDescent="0.25">
      <c r="A19749" s="61" t="s">
        <v>377</v>
      </c>
      <c r="B19749" s="61" t="s">
        <v>378</v>
      </c>
      <c r="C19749">
        <v>1932</v>
      </c>
      <c r="D19749" s="61" t="s">
        <v>2917</v>
      </c>
    </row>
    <row r="19750" spans="1:4" hidden="1" x14ac:dyDescent="0.25">
      <c r="A19750" s="61" t="s">
        <v>377</v>
      </c>
      <c r="B19750" s="61" t="s">
        <v>378</v>
      </c>
      <c r="C19750">
        <v>1933</v>
      </c>
      <c r="D19750" s="61" t="s">
        <v>2917</v>
      </c>
    </row>
    <row r="19751" spans="1:4" hidden="1" x14ac:dyDescent="0.25">
      <c r="A19751" s="61" t="s">
        <v>377</v>
      </c>
      <c r="B19751" s="61" t="s">
        <v>378</v>
      </c>
      <c r="C19751">
        <v>1934</v>
      </c>
      <c r="D19751" s="61" t="s">
        <v>2917</v>
      </c>
    </row>
    <row r="19752" spans="1:4" hidden="1" x14ac:dyDescent="0.25">
      <c r="A19752" s="61" t="s">
        <v>377</v>
      </c>
      <c r="B19752" s="61" t="s">
        <v>378</v>
      </c>
      <c r="C19752">
        <v>1935</v>
      </c>
      <c r="D19752" s="61" t="s">
        <v>2917</v>
      </c>
    </row>
    <row r="19753" spans="1:4" hidden="1" x14ac:dyDescent="0.25">
      <c r="A19753" s="61" t="s">
        <v>377</v>
      </c>
      <c r="B19753" s="61" t="s">
        <v>378</v>
      </c>
      <c r="C19753">
        <v>1936</v>
      </c>
      <c r="D19753" s="61" t="s">
        <v>2917</v>
      </c>
    </row>
    <row r="19754" spans="1:4" hidden="1" x14ac:dyDescent="0.25">
      <c r="A19754" s="61" t="s">
        <v>377</v>
      </c>
      <c r="B19754" s="61" t="s">
        <v>378</v>
      </c>
      <c r="C19754">
        <v>1937</v>
      </c>
      <c r="D19754" s="61" t="s">
        <v>2917</v>
      </c>
    </row>
    <row r="19755" spans="1:4" hidden="1" x14ac:dyDescent="0.25">
      <c r="A19755" s="61" t="s">
        <v>377</v>
      </c>
      <c r="B19755" s="61" t="s">
        <v>378</v>
      </c>
      <c r="C19755">
        <v>1938</v>
      </c>
      <c r="D19755" s="61" t="s">
        <v>2917</v>
      </c>
    </row>
    <row r="19756" spans="1:4" hidden="1" x14ac:dyDescent="0.25">
      <c r="A19756" s="61" t="s">
        <v>377</v>
      </c>
      <c r="B19756" s="61" t="s">
        <v>378</v>
      </c>
      <c r="C19756">
        <v>1939</v>
      </c>
      <c r="D19756" s="61" t="s">
        <v>2917</v>
      </c>
    </row>
    <row r="19757" spans="1:4" hidden="1" x14ac:dyDescent="0.25">
      <c r="A19757" s="61" t="s">
        <v>377</v>
      </c>
      <c r="B19757" s="61" t="s">
        <v>378</v>
      </c>
      <c r="C19757">
        <v>1940</v>
      </c>
      <c r="D19757" s="61" t="s">
        <v>2917</v>
      </c>
    </row>
    <row r="19758" spans="1:4" hidden="1" x14ac:dyDescent="0.25">
      <c r="A19758" s="61" t="s">
        <v>377</v>
      </c>
      <c r="B19758" s="61" t="s">
        <v>378</v>
      </c>
      <c r="C19758">
        <v>1941</v>
      </c>
      <c r="D19758" s="61" t="s">
        <v>2917</v>
      </c>
    </row>
    <row r="19759" spans="1:4" hidden="1" x14ac:dyDescent="0.25">
      <c r="A19759" s="61" t="s">
        <v>377</v>
      </c>
      <c r="B19759" s="61" t="s">
        <v>378</v>
      </c>
      <c r="C19759">
        <v>1942</v>
      </c>
      <c r="D19759" s="61" t="s">
        <v>1729</v>
      </c>
    </row>
    <row r="19760" spans="1:4" hidden="1" x14ac:dyDescent="0.25">
      <c r="A19760" s="61" t="s">
        <v>377</v>
      </c>
      <c r="B19760" s="61" t="s">
        <v>378</v>
      </c>
      <c r="C19760">
        <v>1943</v>
      </c>
      <c r="D19760" s="61" t="s">
        <v>2316</v>
      </c>
    </row>
    <row r="19761" spans="1:4" hidden="1" x14ac:dyDescent="0.25">
      <c r="A19761" s="61" t="s">
        <v>377</v>
      </c>
      <c r="B19761" s="61" t="s">
        <v>378</v>
      </c>
      <c r="C19761">
        <v>1944</v>
      </c>
      <c r="D19761" s="61" t="s">
        <v>2316</v>
      </c>
    </row>
    <row r="19762" spans="1:4" hidden="1" x14ac:dyDescent="0.25">
      <c r="A19762" s="61" t="s">
        <v>377</v>
      </c>
      <c r="B19762" s="61" t="s">
        <v>378</v>
      </c>
      <c r="C19762">
        <v>1945</v>
      </c>
      <c r="D19762" s="61" t="s">
        <v>1732</v>
      </c>
    </row>
    <row r="19763" spans="1:4" hidden="1" x14ac:dyDescent="0.25">
      <c r="A19763" s="61" t="s">
        <v>377</v>
      </c>
      <c r="B19763" s="61" t="s">
        <v>378</v>
      </c>
      <c r="C19763">
        <v>1946</v>
      </c>
      <c r="D19763" s="61" t="s">
        <v>2948</v>
      </c>
    </row>
    <row r="19764" spans="1:4" hidden="1" x14ac:dyDescent="0.25">
      <c r="A19764" s="61" t="s">
        <v>377</v>
      </c>
      <c r="B19764" s="61" t="s">
        <v>378</v>
      </c>
      <c r="C19764">
        <v>1947</v>
      </c>
      <c r="D19764" s="61" t="s">
        <v>2950</v>
      </c>
    </row>
    <row r="19765" spans="1:4" hidden="1" x14ac:dyDescent="0.25">
      <c r="A19765" s="61" t="s">
        <v>377</v>
      </c>
      <c r="B19765" s="61" t="s">
        <v>378</v>
      </c>
      <c r="C19765">
        <v>1948</v>
      </c>
      <c r="D19765" s="61" t="s">
        <v>2215</v>
      </c>
    </row>
    <row r="19766" spans="1:4" hidden="1" x14ac:dyDescent="0.25">
      <c r="A19766" s="61" t="s">
        <v>377</v>
      </c>
      <c r="B19766" s="61" t="s">
        <v>378</v>
      </c>
      <c r="C19766">
        <v>1949</v>
      </c>
      <c r="D19766" s="61" t="s">
        <v>2215</v>
      </c>
    </row>
    <row r="19767" spans="1:4" hidden="1" x14ac:dyDescent="0.25">
      <c r="A19767" s="61" t="s">
        <v>377</v>
      </c>
      <c r="B19767" s="61" t="s">
        <v>378</v>
      </c>
      <c r="C19767">
        <v>1950</v>
      </c>
      <c r="D19767" s="61" t="s">
        <v>2215</v>
      </c>
    </row>
    <row r="19768" spans="1:4" hidden="1" x14ac:dyDescent="0.25">
      <c r="A19768" s="61" t="s">
        <v>377</v>
      </c>
      <c r="B19768" s="61" t="s">
        <v>378</v>
      </c>
      <c r="C19768">
        <v>1951</v>
      </c>
      <c r="D19768" s="61" t="s">
        <v>2215</v>
      </c>
    </row>
    <row r="19769" spans="1:4" hidden="1" x14ac:dyDescent="0.25">
      <c r="A19769" s="61" t="s">
        <v>377</v>
      </c>
      <c r="B19769" s="61" t="s">
        <v>378</v>
      </c>
      <c r="C19769">
        <v>1952</v>
      </c>
      <c r="D19769" s="61" t="s">
        <v>2215</v>
      </c>
    </row>
    <row r="19770" spans="1:4" hidden="1" x14ac:dyDescent="0.25">
      <c r="A19770" s="61" t="s">
        <v>377</v>
      </c>
      <c r="B19770" s="61" t="s">
        <v>378</v>
      </c>
      <c r="C19770">
        <v>1953</v>
      </c>
      <c r="D19770" s="61" t="s">
        <v>2215</v>
      </c>
    </row>
    <row r="19771" spans="1:4" hidden="1" x14ac:dyDescent="0.25">
      <c r="A19771" s="61" t="s">
        <v>377</v>
      </c>
      <c r="B19771" s="61" t="s">
        <v>378</v>
      </c>
      <c r="C19771">
        <v>1954</v>
      </c>
      <c r="D19771" s="61" t="s">
        <v>2215</v>
      </c>
    </row>
    <row r="19772" spans="1:4" hidden="1" x14ac:dyDescent="0.25">
      <c r="A19772" s="61" t="s">
        <v>377</v>
      </c>
      <c r="B19772" s="61" t="s">
        <v>378</v>
      </c>
      <c r="C19772">
        <v>1955</v>
      </c>
      <c r="D19772" s="61" t="s">
        <v>2215</v>
      </c>
    </row>
    <row r="19773" spans="1:4" hidden="1" x14ac:dyDescent="0.25">
      <c r="A19773" s="61" t="s">
        <v>377</v>
      </c>
      <c r="B19773" s="61" t="s">
        <v>378</v>
      </c>
      <c r="C19773">
        <v>1956</v>
      </c>
      <c r="D19773" s="61" t="s">
        <v>2215</v>
      </c>
    </row>
    <row r="19774" spans="1:4" hidden="1" x14ac:dyDescent="0.25">
      <c r="A19774" s="61" t="s">
        <v>377</v>
      </c>
      <c r="B19774" s="61" t="s">
        <v>378</v>
      </c>
      <c r="C19774">
        <v>1957</v>
      </c>
      <c r="D19774" s="61" t="s">
        <v>2215</v>
      </c>
    </row>
    <row r="19775" spans="1:4" hidden="1" x14ac:dyDescent="0.25">
      <c r="A19775" s="61" t="s">
        <v>377</v>
      </c>
      <c r="B19775" s="61" t="s">
        <v>378</v>
      </c>
      <c r="C19775">
        <v>1958</v>
      </c>
      <c r="D19775" s="61" t="s">
        <v>2370</v>
      </c>
    </row>
    <row r="19776" spans="1:4" hidden="1" x14ac:dyDescent="0.25">
      <c r="A19776" s="61" t="s">
        <v>377</v>
      </c>
      <c r="B19776" s="61" t="s">
        <v>378</v>
      </c>
      <c r="C19776">
        <v>1959</v>
      </c>
      <c r="D19776" s="61" t="s">
        <v>2412</v>
      </c>
    </row>
    <row r="19777" spans="1:4" hidden="1" x14ac:dyDescent="0.25">
      <c r="A19777" s="61" t="s">
        <v>377</v>
      </c>
      <c r="B19777" s="61" t="s">
        <v>378</v>
      </c>
      <c r="C19777">
        <v>1960</v>
      </c>
      <c r="D19777" s="61" t="s">
        <v>2874</v>
      </c>
    </row>
    <row r="19778" spans="1:4" hidden="1" x14ac:dyDescent="0.25">
      <c r="A19778" s="61" t="s">
        <v>377</v>
      </c>
      <c r="B19778" s="61" t="s">
        <v>378</v>
      </c>
      <c r="C19778">
        <v>1961</v>
      </c>
      <c r="D19778" s="61" t="s">
        <v>1841</v>
      </c>
    </row>
    <row r="19779" spans="1:4" hidden="1" x14ac:dyDescent="0.25">
      <c r="A19779" s="61" t="s">
        <v>377</v>
      </c>
      <c r="B19779" s="61" t="s">
        <v>378</v>
      </c>
      <c r="C19779">
        <v>1962</v>
      </c>
      <c r="D19779" s="61" t="s">
        <v>1761</v>
      </c>
    </row>
    <row r="19780" spans="1:4" hidden="1" x14ac:dyDescent="0.25">
      <c r="A19780" s="61" t="s">
        <v>377</v>
      </c>
      <c r="B19780" s="61" t="s">
        <v>378</v>
      </c>
      <c r="C19780">
        <v>1963</v>
      </c>
      <c r="D19780" s="61" t="s">
        <v>2612</v>
      </c>
    </row>
    <row r="19781" spans="1:4" hidden="1" x14ac:dyDescent="0.25">
      <c r="A19781" s="61" t="s">
        <v>377</v>
      </c>
      <c r="B19781" s="61" t="s">
        <v>378</v>
      </c>
      <c r="C19781">
        <v>1964</v>
      </c>
      <c r="D19781" s="61" t="s">
        <v>2104</v>
      </c>
    </row>
    <row r="19782" spans="1:4" hidden="1" x14ac:dyDescent="0.25">
      <c r="A19782" s="61" t="s">
        <v>377</v>
      </c>
      <c r="B19782" s="61" t="s">
        <v>378</v>
      </c>
      <c r="C19782">
        <v>1965</v>
      </c>
      <c r="D19782" s="61" t="s">
        <v>2104</v>
      </c>
    </row>
    <row r="19783" spans="1:4" hidden="1" x14ac:dyDescent="0.25">
      <c r="A19783" s="61" t="s">
        <v>377</v>
      </c>
      <c r="B19783" s="61" t="s">
        <v>378</v>
      </c>
      <c r="C19783">
        <v>1966</v>
      </c>
      <c r="D19783" s="61" t="s">
        <v>2101</v>
      </c>
    </row>
    <row r="19784" spans="1:4" hidden="1" x14ac:dyDescent="0.25">
      <c r="A19784" s="61" t="s">
        <v>377</v>
      </c>
      <c r="B19784" s="61" t="s">
        <v>378</v>
      </c>
      <c r="C19784">
        <v>1967</v>
      </c>
      <c r="D19784" s="61" t="s">
        <v>2101</v>
      </c>
    </row>
    <row r="19785" spans="1:4" hidden="1" x14ac:dyDescent="0.25">
      <c r="A19785" s="61" t="s">
        <v>377</v>
      </c>
      <c r="B19785" s="61" t="s">
        <v>378</v>
      </c>
      <c r="C19785">
        <v>1968</v>
      </c>
      <c r="D19785" s="61" t="s">
        <v>2101</v>
      </c>
    </row>
    <row r="19786" spans="1:4" hidden="1" x14ac:dyDescent="0.25">
      <c r="A19786" s="61" t="s">
        <v>377</v>
      </c>
      <c r="B19786" s="61" t="s">
        <v>378</v>
      </c>
      <c r="C19786">
        <v>1969</v>
      </c>
      <c r="D19786" s="61" t="s">
        <v>2101</v>
      </c>
    </row>
    <row r="19787" spans="1:4" hidden="1" x14ac:dyDescent="0.25">
      <c r="A19787" s="61" t="s">
        <v>377</v>
      </c>
      <c r="B19787" s="61" t="s">
        <v>378</v>
      </c>
      <c r="C19787">
        <v>1970</v>
      </c>
      <c r="D19787" s="61" t="s">
        <v>2101</v>
      </c>
    </row>
    <row r="19788" spans="1:4" hidden="1" x14ac:dyDescent="0.25">
      <c r="A19788" s="61" t="s">
        <v>377</v>
      </c>
      <c r="B19788" s="61" t="s">
        <v>378</v>
      </c>
      <c r="C19788">
        <v>1971</v>
      </c>
      <c r="D19788" s="61" t="s">
        <v>2101</v>
      </c>
    </row>
    <row r="19789" spans="1:4" hidden="1" x14ac:dyDescent="0.25">
      <c r="A19789" s="61" t="s">
        <v>377</v>
      </c>
      <c r="B19789" s="61" t="s">
        <v>378</v>
      </c>
      <c r="C19789">
        <v>1972</v>
      </c>
      <c r="D19789" s="61" t="s">
        <v>2101</v>
      </c>
    </row>
    <row r="19790" spans="1:4" hidden="1" x14ac:dyDescent="0.25">
      <c r="A19790" s="61" t="s">
        <v>377</v>
      </c>
      <c r="B19790" s="61" t="s">
        <v>378</v>
      </c>
      <c r="C19790">
        <v>1973</v>
      </c>
      <c r="D19790" s="61" t="s">
        <v>2101</v>
      </c>
    </row>
    <row r="19791" spans="1:4" hidden="1" x14ac:dyDescent="0.25">
      <c r="A19791" s="61" t="s">
        <v>377</v>
      </c>
      <c r="B19791" s="61" t="s">
        <v>378</v>
      </c>
      <c r="C19791">
        <v>1974</v>
      </c>
      <c r="D19791" s="61" t="s">
        <v>2439</v>
      </c>
    </row>
    <row r="19792" spans="1:4" hidden="1" x14ac:dyDescent="0.25">
      <c r="A19792" s="61" t="s">
        <v>377</v>
      </c>
      <c r="B19792" s="61" t="s">
        <v>378</v>
      </c>
      <c r="C19792">
        <v>1975</v>
      </c>
      <c r="D19792" s="61" t="s">
        <v>2439</v>
      </c>
    </row>
    <row r="19793" spans="1:4" hidden="1" x14ac:dyDescent="0.25">
      <c r="A19793" s="61" t="s">
        <v>377</v>
      </c>
      <c r="B19793" s="61" t="s">
        <v>378</v>
      </c>
      <c r="C19793">
        <v>1976</v>
      </c>
      <c r="D19793" s="61" t="s">
        <v>2439</v>
      </c>
    </row>
    <row r="19794" spans="1:4" hidden="1" x14ac:dyDescent="0.25">
      <c r="A19794" s="61" t="s">
        <v>377</v>
      </c>
      <c r="B19794" s="61" t="s">
        <v>378</v>
      </c>
      <c r="C19794">
        <v>1977</v>
      </c>
      <c r="D19794" s="61" t="s">
        <v>2439</v>
      </c>
    </row>
    <row r="19795" spans="1:4" hidden="1" x14ac:dyDescent="0.25">
      <c r="A19795" s="61" t="s">
        <v>377</v>
      </c>
      <c r="B19795" s="61" t="s">
        <v>378</v>
      </c>
      <c r="C19795">
        <v>1978</v>
      </c>
      <c r="D19795" s="61" t="s">
        <v>2439</v>
      </c>
    </row>
    <row r="19796" spans="1:4" hidden="1" x14ac:dyDescent="0.25">
      <c r="A19796" s="61" t="s">
        <v>377</v>
      </c>
      <c r="B19796" s="61" t="s">
        <v>378</v>
      </c>
      <c r="C19796">
        <v>1979</v>
      </c>
      <c r="D19796" s="61" t="s">
        <v>2439</v>
      </c>
    </row>
    <row r="19797" spans="1:4" hidden="1" x14ac:dyDescent="0.25">
      <c r="A19797" s="61" t="s">
        <v>377</v>
      </c>
      <c r="B19797" s="61" t="s">
        <v>378</v>
      </c>
      <c r="C19797">
        <v>1980</v>
      </c>
      <c r="D19797" s="61" t="s">
        <v>2439</v>
      </c>
    </row>
    <row r="19798" spans="1:4" hidden="1" x14ac:dyDescent="0.25">
      <c r="A19798" s="61" t="s">
        <v>377</v>
      </c>
      <c r="B19798" s="61" t="s">
        <v>378</v>
      </c>
      <c r="C19798">
        <v>1981</v>
      </c>
      <c r="D19798" s="61" t="s">
        <v>2439</v>
      </c>
    </row>
    <row r="19799" spans="1:4" hidden="1" x14ac:dyDescent="0.25">
      <c r="A19799" s="61" t="s">
        <v>377</v>
      </c>
      <c r="B19799" s="61" t="s">
        <v>378</v>
      </c>
      <c r="C19799">
        <v>1982</v>
      </c>
      <c r="D19799" s="61" t="s">
        <v>2439</v>
      </c>
    </row>
    <row r="19800" spans="1:4" hidden="1" x14ac:dyDescent="0.25">
      <c r="A19800" s="61" t="s">
        <v>377</v>
      </c>
      <c r="B19800" s="61" t="s">
        <v>378</v>
      </c>
      <c r="C19800">
        <v>1983</v>
      </c>
      <c r="D19800" s="61" t="s">
        <v>2439</v>
      </c>
    </row>
    <row r="19801" spans="1:4" hidden="1" x14ac:dyDescent="0.25">
      <c r="A19801" s="61" t="s">
        <v>377</v>
      </c>
      <c r="B19801" s="61" t="s">
        <v>378</v>
      </c>
      <c r="C19801">
        <v>1984</v>
      </c>
      <c r="D19801" s="61" t="s">
        <v>2439</v>
      </c>
    </row>
    <row r="19802" spans="1:4" hidden="1" x14ac:dyDescent="0.25">
      <c r="A19802" s="61" t="s">
        <v>377</v>
      </c>
      <c r="B19802" s="61" t="s">
        <v>378</v>
      </c>
      <c r="C19802">
        <v>1985</v>
      </c>
      <c r="D19802" s="61" t="s">
        <v>2439</v>
      </c>
    </row>
    <row r="19803" spans="1:4" hidden="1" x14ac:dyDescent="0.25">
      <c r="A19803" s="61" t="s">
        <v>377</v>
      </c>
      <c r="B19803" s="61" t="s">
        <v>378</v>
      </c>
      <c r="C19803">
        <v>1986</v>
      </c>
      <c r="D19803" s="61" t="s">
        <v>2439</v>
      </c>
    </row>
    <row r="19804" spans="1:4" hidden="1" x14ac:dyDescent="0.25">
      <c r="A19804" s="61" t="s">
        <v>377</v>
      </c>
      <c r="B19804" s="61" t="s">
        <v>378</v>
      </c>
      <c r="C19804">
        <v>1987</v>
      </c>
      <c r="D19804" s="61" t="s">
        <v>2439</v>
      </c>
    </row>
    <row r="19805" spans="1:4" hidden="1" x14ac:dyDescent="0.25">
      <c r="A19805" s="61" t="s">
        <v>377</v>
      </c>
      <c r="B19805" s="61" t="s">
        <v>378</v>
      </c>
      <c r="C19805">
        <v>1988</v>
      </c>
      <c r="D19805" s="61" t="s">
        <v>2131</v>
      </c>
    </row>
    <row r="19806" spans="1:4" hidden="1" x14ac:dyDescent="0.25">
      <c r="A19806" s="61" t="s">
        <v>377</v>
      </c>
      <c r="B19806" s="61" t="s">
        <v>378</v>
      </c>
      <c r="C19806">
        <v>1989</v>
      </c>
      <c r="D19806" s="61" t="s">
        <v>2124</v>
      </c>
    </row>
    <row r="19807" spans="1:4" hidden="1" x14ac:dyDescent="0.25">
      <c r="A19807" s="61" t="s">
        <v>377</v>
      </c>
      <c r="B19807" s="61" t="s">
        <v>378</v>
      </c>
      <c r="C19807">
        <v>1990</v>
      </c>
      <c r="D19807" s="61" t="s">
        <v>2122</v>
      </c>
    </row>
    <row r="19808" spans="1:4" hidden="1" x14ac:dyDescent="0.25">
      <c r="A19808" s="61" t="s">
        <v>377</v>
      </c>
      <c r="B19808" s="61" t="s">
        <v>378</v>
      </c>
      <c r="C19808">
        <v>1991</v>
      </c>
      <c r="D19808" s="61" t="s">
        <v>2122</v>
      </c>
    </row>
    <row r="19809" spans="1:4" hidden="1" x14ac:dyDescent="0.25">
      <c r="A19809" s="61" t="s">
        <v>377</v>
      </c>
      <c r="B19809" s="61" t="s">
        <v>378</v>
      </c>
      <c r="C19809">
        <v>1992</v>
      </c>
      <c r="D19809" s="61" t="s">
        <v>2122</v>
      </c>
    </row>
    <row r="19810" spans="1:4" hidden="1" x14ac:dyDescent="0.25">
      <c r="A19810" s="61" t="s">
        <v>377</v>
      </c>
      <c r="B19810" s="61" t="s">
        <v>378</v>
      </c>
      <c r="C19810">
        <v>1993</v>
      </c>
      <c r="D19810" s="61" t="s">
        <v>2122</v>
      </c>
    </row>
    <row r="19811" spans="1:4" hidden="1" x14ac:dyDescent="0.25">
      <c r="A19811" s="61" t="s">
        <v>377</v>
      </c>
      <c r="B19811" s="61" t="s">
        <v>378</v>
      </c>
      <c r="C19811">
        <v>1994</v>
      </c>
      <c r="D19811" s="61" t="s">
        <v>2122</v>
      </c>
    </row>
    <row r="19812" spans="1:4" hidden="1" x14ac:dyDescent="0.25">
      <c r="A19812" s="61" t="s">
        <v>377</v>
      </c>
      <c r="B19812" s="61" t="s">
        <v>378</v>
      </c>
      <c r="C19812">
        <v>1995</v>
      </c>
      <c r="D19812" s="61" t="s">
        <v>2122</v>
      </c>
    </row>
    <row r="19813" spans="1:4" hidden="1" x14ac:dyDescent="0.25">
      <c r="A19813" s="61" t="s">
        <v>377</v>
      </c>
      <c r="B19813" s="61" t="s">
        <v>378</v>
      </c>
      <c r="C19813">
        <v>1996</v>
      </c>
      <c r="D19813" s="61" t="s">
        <v>2122</v>
      </c>
    </row>
    <row r="19814" spans="1:4" hidden="1" x14ac:dyDescent="0.25">
      <c r="A19814" s="61" t="s">
        <v>377</v>
      </c>
      <c r="B19814" s="61" t="s">
        <v>378</v>
      </c>
      <c r="C19814">
        <v>1997</v>
      </c>
      <c r="D19814" s="61" t="s">
        <v>2122</v>
      </c>
    </row>
    <row r="19815" spans="1:4" hidden="1" x14ac:dyDescent="0.25">
      <c r="A19815" s="61" t="s">
        <v>377</v>
      </c>
      <c r="B19815" s="61" t="s">
        <v>378</v>
      </c>
      <c r="C19815">
        <v>1998</v>
      </c>
      <c r="D19815" s="61" t="s">
        <v>2122</v>
      </c>
    </row>
    <row r="19816" spans="1:4" hidden="1" x14ac:dyDescent="0.25">
      <c r="A19816" s="61" t="s">
        <v>377</v>
      </c>
      <c r="B19816" s="61" t="s">
        <v>378</v>
      </c>
      <c r="C19816">
        <v>1999</v>
      </c>
      <c r="D19816" s="61" t="s">
        <v>2122</v>
      </c>
    </row>
    <row r="19817" spans="1:4" hidden="1" x14ac:dyDescent="0.25">
      <c r="A19817" s="61" t="s">
        <v>377</v>
      </c>
      <c r="B19817" s="61" t="s">
        <v>378</v>
      </c>
      <c r="C19817">
        <v>2000</v>
      </c>
      <c r="D19817" s="61" t="s">
        <v>2102</v>
      </c>
    </row>
    <row r="19818" spans="1:4" hidden="1" x14ac:dyDescent="0.25">
      <c r="A19818" s="61" t="s">
        <v>377</v>
      </c>
      <c r="B19818" s="61" t="s">
        <v>378</v>
      </c>
      <c r="C19818">
        <v>2001</v>
      </c>
      <c r="D19818" s="61" t="s">
        <v>2102</v>
      </c>
    </row>
    <row r="19819" spans="1:4" hidden="1" x14ac:dyDescent="0.25">
      <c r="A19819" s="61" t="s">
        <v>377</v>
      </c>
      <c r="B19819" s="61" t="s">
        <v>378</v>
      </c>
      <c r="C19819">
        <v>2002</v>
      </c>
      <c r="D19819" s="61" t="s">
        <v>2102</v>
      </c>
    </row>
    <row r="19820" spans="1:4" hidden="1" x14ac:dyDescent="0.25">
      <c r="A19820" s="61" t="s">
        <v>377</v>
      </c>
      <c r="B19820" s="61" t="s">
        <v>378</v>
      </c>
      <c r="C19820">
        <v>2003</v>
      </c>
      <c r="D19820" s="61" t="s">
        <v>2102</v>
      </c>
    </row>
    <row r="19821" spans="1:4" hidden="1" x14ac:dyDescent="0.25">
      <c r="A19821" s="61" t="s">
        <v>377</v>
      </c>
      <c r="B19821" s="61" t="s">
        <v>378</v>
      </c>
      <c r="C19821">
        <v>2004</v>
      </c>
      <c r="D19821" s="61" t="s">
        <v>2102</v>
      </c>
    </row>
    <row r="19822" spans="1:4" hidden="1" x14ac:dyDescent="0.25">
      <c r="A19822" s="61" t="s">
        <v>377</v>
      </c>
      <c r="B19822" s="61" t="s">
        <v>378</v>
      </c>
      <c r="C19822">
        <v>2005</v>
      </c>
      <c r="D19822" s="61" t="s">
        <v>2102</v>
      </c>
    </row>
    <row r="19823" spans="1:4" hidden="1" x14ac:dyDescent="0.25">
      <c r="A19823" s="61" t="s">
        <v>377</v>
      </c>
      <c r="B19823" s="61" t="s">
        <v>378</v>
      </c>
      <c r="C19823">
        <v>2006</v>
      </c>
      <c r="D19823" s="61" t="s">
        <v>2102</v>
      </c>
    </row>
    <row r="19824" spans="1:4" hidden="1" x14ac:dyDescent="0.25">
      <c r="A19824" s="61" t="s">
        <v>377</v>
      </c>
      <c r="B19824" s="61" t="s">
        <v>378</v>
      </c>
      <c r="C19824">
        <v>2007</v>
      </c>
      <c r="D19824" s="61" t="s">
        <v>2102</v>
      </c>
    </row>
    <row r="19825" spans="1:4" hidden="1" x14ac:dyDescent="0.25">
      <c r="A19825" s="61" t="s">
        <v>377</v>
      </c>
      <c r="B19825" s="61" t="s">
        <v>378</v>
      </c>
      <c r="C19825">
        <v>2008</v>
      </c>
      <c r="D19825" s="61" t="s">
        <v>2102</v>
      </c>
    </row>
    <row r="19826" spans="1:4" hidden="1" x14ac:dyDescent="0.25">
      <c r="A19826" s="61" t="s">
        <v>377</v>
      </c>
      <c r="B19826" s="61" t="s">
        <v>378</v>
      </c>
      <c r="C19826">
        <v>2009</v>
      </c>
      <c r="D19826" s="61" t="s">
        <v>2500</v>
      </c>
    </row>
    <row r="19827" spans="1:4" hidden="1" x14ac:dyDescent="0.25">
      <c r="A19827" s="61" t="s">
        <v>377</v>
      </c>
      <c r="B19827" s="61" t="s">
        <v>378</v>
      </c>
      <c r="C19827">
        <v>2010</v>
      </c>
      <c r="D19827" s="61" t="s">
        <v>2448</v>
      </c>
    </row>
    <row r="19828" spans="1:4" hidden="1" x14ac:dyDescent="0.25">
      <c r="A19828" s="61" t="s">
        <v>377</v>
      </c>
      <c r="B19828" s="61" t="s">
        <v>378</v>
      </c>
      <c r="C19828">
        <v>2011</v>
      </c>
      <c r="D19828" s="61" t="s">
        <v>1506</v>
      </c>
    </row>
    <row r="19829" spans="1:4" hidden="1" x14ac:dyDescent="0.25">
      <c r="A19829" s="61" t="s">
        <v>377</v>
      </c>
      <c r="B19829" s="61" t="s">
        <v>378</v>
      </c>
      <c r="C19829">
        <v>2012</v>
      </c>
      <c r="D19829" s="61" t="s">
        <v>2909</v>
      </c>
    </row>
    <row r="19830" spans="1:4" hidden="1" x14ac:dyDescent="0.25">
      <c r="A19830" s="61" t="s">
        <v>377</v>
      </c>
      <c r="B19830" s="61" t="s">
        <v>378</v>
      </c>
      <c r="C19830">
        <v>2013</v>
      </c>
      <c r="D19830" s="61" t="s">
        <v>2053</v>
      </c>
    </row>
    <row r="19831" spans="1:4" hidden="1" x14ac:dyDescent="0.25">
      <c r="A19831" s="61" t="s">
        <v>377</v>
      </c>
      <c r="B19831" s="61" t="s">
        <v>378</v>
      </c>
      <c r="C19831">
        <v>2014</v>
      </c>
      <c r="D19831" s="61" t="s">
        <v>2651</v>
      </c>
    </row>
    <row r="19832" spans="1:4" hidden="1" x14ac:dyDescent="0.25">
      <c r="A19832" s="61" t="s">
        <v>377</v>
      </c>
      <c r="B19832" s="61" t="s">
        <v>378</v>
      </c>
      <c r="C19832">
        <v>2015</v>
      </c>
      <c r="D19832" s="61" t="s">
        <v>1809</v>
      </c>
    </row>
    <row r="19833" spans="1:4" hidden="1" x14ac:dyDescent="0.25">
      <c r="A19833" s="61" t="s">
        <v>377</v>
      </c>
      <c r="B19833" s="61" t="s">
        <v>378</v>
      </c>
      <c r="C19833">
        <v>2016</v>
      </c>
      <c r="D19833" s="61" t="s">
        <v>1827</v>
      </c>
    </row>
    <row r="19834" spans="1:4" hidden="1" x14ac:dyDescent="0.25">
      <c r="A19834" s="61" t="s">
        <v>377</v>
      </c>
      <c r="B19834" s="61" t="s">
        <v>378</v>
      </c>
      <c r="C19834">
        <v>2017</v>
      </c>
      <c r="D19834" s="61" t="s">
        <v>2384</v>
      </c>
    </row>
    <row r="19835" spans="1:4" hidden="1" x14ac:dyDescent="0.25">
      <c r="A19835" s="61" t="s">
        <v>377</v>
      </c>
      <c r="B19835" s="61" t="s">
        <v>378</v>
      </c>
      <c r="C19835">
        <v>2018</v>
      </c>
      <c r="D19835" s="61" t="s">
        <v>2213</v>
      </c>
    </row>
    <row r="19836" spans="1:4" hidden="1" x14ac:dyDescent="0.25">
      <c r="A19836" s="61" t="s">
        <v>377</v>
      </c>
      <c r="B19836" s="61" t="s">
        <v>378</v>
      </c>
      <c r="C19836">
        <v>2019</v>
      </c>
      <c r="D19836" s="61" t="s">
        <v>2257</v>
      </c>
    </row>
    <row r="19837" spans="1:4" hidden="1" x14ac:dyDescent="0.25">
      <c r="A19837" s="61" t="s">
        <v>377</v>
      </c>
      <c r="B19837" s="61" t="s">
        <v>378</v>
      </c>
      <c r="C19837">
        <v>2020</v>
      </c>
      <c r="D19837" s="61" t="s">
        <v>2902</v>
      </c>
    </row>
    <row r="19838" spans="1:4" hidden="1" x14ac:dyDescent="0.25">
      <c r="A19838" s="61" t="s">
        <v>377</v>
      </c>
      <c r="B19838" s="61" t="s">
        <v>378</v>
      </c>
      <c r="C19838">
        <v>2021</v>
      </c>
      <c r="D19838" s="61" t="s">
        <v>2435</v>
      </c>
    </row>
    <row r="19839" spans="1:4" hidden="1" x14ac:dyDescent="0.25">
      <c r="A19839" s="61" t="s">
        <v>377</v>
      </c>
      <c r="B19839" s="61" t="s">
        <v>378</v>
      </c>
      <c r="C19839">
        <v>2022</v>
      </c>
      <c r="D19839" s="61" t="s">
        <v>2603</v>
      </c>
    </row>
    <row r="19840" spans="1:4" x14ac:dyDescent="0.25">
      <c r="A19840" s="61" t="s">
        <v>377</v>
      </c>
      <c r="B19840" s="61" t="s">
        <v>378</v>
      </c>
      <c r="C19840">
        <v>2023</v>
      </c>
      <c r="D19840" s="61">
        <v>0.09</v>
      </c>
    </row>
    <row r="19841" spans="1:4" hidden="1" x14ac:dyDescent="0.25">
      <c r="A19841" s="61" t="s">
        <v>393</v>
      </c>
      <c r="B19841" s="61" t="s">
        <v>394</v>
      </c>
      <c r="C19841">
        <v>1900</v>
      </c>
      <c r="D19841" s="61" t="s">
        <v>2442</v>
      </c>
    </row>
    <row r="19842" spans="1:4" hidden="1" x14ac:dyDescent="0.25">
      <c r="A19842" s="61" t="s">
        <v>393</v>
      </c>
      <c r="B19842" s="61" t="s">
        <v>394</v>
      </c>
      <c r="C19842">
        <v>1901</v>
      </c>
      <c r="D19842" s="61" t="s">
        <v>2442</v>
      </c>
    </row>
    <row r="19843" spans="1:4" hidden="1" x14ac:dyDescent="0.25">
      <c r="A19843" s="61" t="s">
        <v>393</v>
      </c>
      <c r="B19843" s="61" t="s">
        <v>394</v>
      </c>
      <c r="C19843">
        <v>1902</v>
      </c>
      <c r="D19843" s="61" t="s">
        <v>2442</v>
      </c>
    </row>
    <row r="19844" spans="1:4" hidden="1" x14ac:dyDescent="0.25">
      <c r="A19844" s="61" t="s">
        <v>393</v>
      </c>
      <c r="B19844" s="61" t="s">
        <v>394</v>
      </c>
      <c r="C19844">
        <v>1903</v>
      </c>
      <c r="D19844" s="61" t="s">
        <v>2536</v>
      </c>
    </row>
    <row r="19845" spans="1:4" hidden="1" x14ac:dyDescent="0.25">
      <c r="A19845" s="61" t="s">
        <v>393</v>
      </c>
      <c r="B19845" s="61" t="s">
        <v>394</v>
      </c>
      <c r="C19845">
        <v>1904</v>
      </c>
      <c r="D19845" s="61" t="s">
        <v>555</v>
      </c>
    </row>
    <row r="19846" spans="1:4" hidden="1" x14ac:dyDescent="0.25">
      <c r="A19846" s="61" t="s">
        <v>393</v>
      </c>
      <c r="B19846" s="61" t="s">
        <v>394</v>
      </c>
      <c r="C19846">
        <v>1905</v>
      </c>
      <c r="D19846" s="61" t="s">
        <v>555</v>
      </c>
    </row>
    <row r="19847" spans="1:4" hidden="1" x14ac:dyDescent="0.25">
      <c r="A19847" s="61" t="s">
        <v>393</v>
      </c>
      <c r="B19847" s="61" t="s">
        <v>394</v>
      </c>
      <c r="C19847">
        <v>1906</v>
      </c>
      <c r="D19847" s="61" t="s">
        <v>555</v>
      </c>
    </row>
    <row r="19848" spans="1:4" hidden="1" x14ac:dyDescent="0.25">
      <c r="A19848" s="61" t="s">
        <v>393</v>
      </c>
      <c r="B19848" s="61" t="s">
        <v>394</v>
      </c>
      <c r="C19848">
        <v>1907</v>
      </c>
      <c r="D19848" s="61" t="s">
        <v>555</v>
      </c>
    </row>
    <row r="19849" spans="1:4" hidden="1" x14ac:dyDescent="0.25">
      <c r="A19849" s="61" t="s">
        <v>393</v>
      </c>
      <c r="B19849" s="61" t="s">
        <v>394</v>
      </c>
      <c r="C19849">
        <v>1908</v>
      </c>
      <c r="D19849" s="61" t="s">
        <v>2116</v>
      </c>
    </row>
    <row r="19850" spans="1:4" hidden="1" x14ac:dyDescent="0.25">
      <c r="A19850" s="61" t="s">
        <v>393</v>
      </c>
      <c r="B19850" s="61" t="s">
        <v>394</v>
      </c>
      <c r="C19850">
        <v>1909</v>
      </c>
      <c r="D19850" s="61" t="s">
        <v>543</v>
      </c>
    </row>
    <row r="19851" spans="1:4" hidden="1" x14ac:dyDescent="0.25">
      <c r="A19851" s="61" t="s">
        <v>393</v>
      </c>
      <c r="B19851" s="61" t="s">
        <v>394</v>
      </c>
      <c r="C19851">
        <v>1910</v>
      </c>
      <c r="D19851" s="61" t="s">
        <v>543</v>
      </c>
    </row>
    <row r="19852" spans="1:4" hidden="1" x14ac:dyDescent="0.25">
      <c r="A19852" s="61" t="s">
        <v>393</v>
      </c>
      <c r="B19852" s="61" t="s">
        <v>394</v>
      </c>
      <c r="C19852">
        <v>1911</v>
      </c>
      <c r="D19852" s="61" t="s">
        <v>543</v>
      </c>
    </row>
    <row r="19853" spans="1:4" hidden="1" x14ac:dyDescent="0.25">
      <c r="A19853" s="61" t="s">
        <v>393</v>
      </c>
      <c r="B19853" s="61" t="s">
        <v>394</v>
      </c>
      <c r="C19853">
        <v>1912</v>
      </c>
      <c r="D19853" s="61" t="s">
        <v>543</v>
      </c>
    </row>
    <row r="19854" spans="1:4" hidden="1" x14ac:dyDescent="0.25">
      <c r="A19854" s="61" t="s">
        <v>393</v>
      </c>
      <c r="B19854" s="61" t="s">
        <v>394</v>
      </c>
      <c r="C19854">
        <v>1913</v>
      </c>
      <c r="D19854" s="61" t="s">
        <v>543</v>
      </c>
    </row>
    <row r="19855" spans="1:4" hidden="1" x14ac:dyDescent="0.25">
      <c r="A19855" s="61" t="s">
        <v>393</v>
      </c>
      <c r="B19855" s="61" t="s">
        <v>394</v>
      </c>
      <c r="C19855">
        <v>1914</v>
      </c>
      <c r="D19855" s="61" t="s">
        <v>543</v>
      </c>
    </row>
    <row r="19856" spans="1:4" hidden="1" x14ac:dyDescent="0.25">
      <c r="A19856" s="61" t="s">
        <v>393</v>
      </c>
      <c r="B19856" s="61" t="s">
        <v>394</v>
      </c>
      <c r="C19856">
        <v>1915</v>
      </c>
      <c r="D19856" s="61" t="s">
        <v>1498</v>
      </c>
    </row>
    <row r="19857" spans="1:4" hidden="1" x14ac:dyDescent="0.25">
      <c r="A19857" s="61" t="s">
        <v>393</v>
      </c>
      <c r="B19857" s="61" t="s">
        <v>394</v>
      </c>
      <c r="C19857">
        <v>1916</v>
      </c>
      <c r="D19857" s="61" t="s">
        <v>1489</v>
      </c>
    </row>
    <row r="19858" spans="1:4" hidden="1" x14ac:dyDescent="0.25">
      <c r="A19858" s="61" t="s">
        <v>393</v>
      </c>
      <c r="B19858" s="61" t="s">
        <v>394</v>
      </c>
      <c r="C19858">
        <v>1917</v>
      </c>
      <c r="D19858" s="61" t="s">
        <v>1489</v>
      </c>
    </row>
    <row r="19859" spans="1:4" hidden="1" x14ac:dyDescent="0.25">
      <c r="A19859" s="61" t="s">
        <v>393</v>
      </c>
      <c r="B19859" s="61" t="s">
        <v>394</v>
      </c>
      <c r="C19859">
        <v>1918</v>
      </c>
      <c r="D19859" s="61" t="s">
        <v>1489</v>
      </c>
    </row>
    <row r="19860" spans="1:4" hidden="1" x14ac:dyDescent="0.25">
      <c r="A19860" s="61" t="s">
        <v>393</v>
      </c>
      <c r="B19860" s="61" t="s">
        <v>394</v>
      </c>
      <c r="C19860">
        <v>1919</v>
      </c>
      <c r="D19860" s="61" t="s">
        <v>1489</v>
      </c>
    </row>
    <row r="19861" spans="1:4" hidden="1" x14ac:dyDescent="0.25">
      <c r="A19861" s="61" t="s">
        <v>393</v>
      </c>
      <c r="B19861" s="61" t="s">
        <v>394</v>
      </c>
      <c r="C19861">
        <v>1920</v>
      </c>
      <c r="D19861" s="61" t="s">
        <v>1491</v>
      </c>
    </row>
    <row r="19862" spans="1:4" hidden="1" x14ac:dyDescent="0.25">
      <c r="A19862" s="61" t="s">
        <v>393</v>
      </c>
      <c r="B19862" s="61" t="s">
        <v>394</v>
      </c>
      <c r="C19862">
        <v>1921</v>
      </c>
      <c r="D19862" s="61" t="s">
        <v>1491</v>
      </c>
    </row>
    <row r="19863" spans="1:4" hidden="1" x14ac:dyDescent="0.25">
      <c r="A19863" s="61" t="s">
        <v>393</v>
      </c>
      <c r="B19863" s="61" t="s">
        <v>394</v>
      </c>
      <c r="C19863">
        <v>1922</v>
      </c>
      <c r="D19863" s="61" t="s">
        <v>1491</v>
      </c>
    </row>
    <row r="19864" spans="1:4" hidden="1" x14ac:dyDescent="0.25">
      <c r="A19864" s="61" t="s">
        <v>393</v>
      </c>
      <c r="B19864" s="61" t="s">
        <v>394</v>
      </c>
      <c r="C19864">
        <v>1923</v>
      </c>
      <c r="D19864" s="61" t="s">
        <v>1491</v>
      </c>
    </row>
    <row r="19865" spans="1:4" hidden="1" x14ac:dyDescent="0.25">
      <c r="A19865" s="61" t="s">
        <v>393</v>
      </c>
      <c r="B19865" s="61" t="s">
        <v>394</v>
      </c>
      <c r="C19865">
        <v>1924</v>
      </c>
      <c r="D19865" s="61" t="s">
        <v>1491</v>
      </c>
    </row>
    <row r="19866" spans="1:4" hidden="1" x14ac:dyDescent="0.25">
      <c r="A19866" s="61" t="s">
        <v>393</v>
      </c>
      <c r="B19866" s="61" t="s">
        <v>394</v>
      </c>
      <c r="C19866">
        <v>1925</v>
      </c>
      <c r="D19866" s="61" t="s">
        <v>1491</v>
      </c>
    </row>
    <row r="19867" spans="1:4" hidden="1" x14ac:dyDescent="0.25">
      <c r="A19867" s="61" t="s">
        <v>393</v>
      </c>
      <c r="B19867" s="61" t="s">
        <v>394</v>
      </c>
      <c r="C19867">
        <v>1926</v>
      </c>
      <c r="D19867" s="61" t="s">
        <v>1491</v>
      </c>
    </row>
    <row r="19868" spans="1:4" hidden="1" x14ac:dyDescent="0.25">
      <c r="A19868" s="61" t="s">
        <v>393</v>
      </c>
      <c r="B19868" s="61" t="s">
        <v>394</v>
      </c>
      <c r="C19868">
        <v>1927</v>
      </c>
      <c r="D19868" s="61" t="s">
        <v>1491</v>
      </c>
    </row>
    <row r="19869" spans="1:4" hidden="1" x14ac:dyDescent="0.25">
      <c r="A19869" s="61" t="s">
        <v>393</v>
      </c>
      <c r="B19869" s="61" t="s">
        <v>394</v>
      </c>
      <c r="C19869">
        <v>1928</v>
      </c>
      <c r="D19869" s="61" t="s">
        <v>1491</v>
      </c>
    </row>
    <row r="19870" spans="1:4" hidden="1" x14ac:dyDescent="0.25">
      <c r="A19870" s="61" t="s">
        <v>393</v>
      </c>
      <c r="B19870" s="61" t="s">
        <v>394</v>
      </c>
      <c r="C19870">
        <v>1929</v>
      </c>
      <c r="D19870" s="61" t="s">
        <v>1491</v>
      </c>
    </row>
    <row r="19871" spans="1:4" hidden="1" x14ac:dyDescent="0.25">
      <c r="A19871" s="61" t="s">
        <v>393</v>
      </c>
      <c r="B19871" s="61" t="s">
        <v>394</v>
      </c>
      <c r="C19871">
        <v>1930</v>
      </c>
      <c r="D19871" s="61" t="s">
        <v>1491</v>
      </c>
    </row>
    <row r="19872" spans="1:4" hidden="1" x14ac:dyDescent="0.25">
      <c r="A19872" s="61" t="s">
        <v>393</v>
      </c>
      <c r="B19872" s="61" t="s">
        <v>394</v>
      </c>
      <c r="C19872">
        <v>1931</v>
      </c>
      <c r="D19872" s="61" t="s">
        <v>1491</v>
      </c>
    </row>
    <row r="19873" spans="1:4" hidden="1" x14ac:dyDescent="0.25">
      <c r="A19873" s="61" t="s">
        <v>393</v>
      </c>
      <c r="B19873" s="61" t="s">
        <v>394</v>
      </c>
      <c r="C19873">
        <v>1932</v>
      </c>
      <c r="D19873" s="61" t="s">
        <v>1491</v>
      </c>
    </row>
    <row r="19874" spans="1:4" hidden="1" x14ac:dyDescent="0.25">
      <c r="A19874" s="61" t="s">
        <v>393</v>
      </c>
      <c r="B19874" s="61" t="s">
        <v>394</v>
      </c>
      <c r="C19874">
        <v>1933</v>
      </c>
      <c r="D19874" s="61" t="s">
        <v>1491</v>
      </c>
    </row>
    <row r="19875" spans="1:4" hidden="1" x14ac:dyDescent="0.25">
      <c r="A19875" s="61" t="s">
        <v>393</v>
      </c>
      <c r="B19875" s="61" t="s">
        <v>394</v>
      </c>
      <c r="C19875">
        <v>1934</v>
      </c>
      <c r="D19875" s="61" t="s">
        <v>1491</v>
      </c>
    </row>
    <row r="19876" spans="1:4" hidden="1" x14ac:dyDescent="0.25">
      <c r="A19876" s="61" t="s">
        <v>393</v>
      </c>
      <c r="B19876" s="61" t="s">
        <v>394</v>
      </c>
      <c r="C19876">
        <v>1935</v>
      </c>
      <c r="D19876" s="61" t="s">
        <v>1491</v>
      </c>
    </row>
    <row r="19877" spans="1:4" hidden="1" x14ac:dyDescent="0.25">
      <c r="A19877" s="61" t="s">
        <v>393</v>
      </c>
      <c r="B19877" s="61" t="s">
        <v>394</v>
      </c>
      <c r="C19877">
        <v>1936</v>
      </c>
      <c r="D19877" s="61" t="s">
        <v>1491</v>
      </c>
    </row>
    <row r="19878" spans="1:4" hidden="1" x14ac:dyDescent="0.25">
      <c r="A19878" s="61" t="s">
        <v>393</v>
      </c>
      <c r="B19878" s="61" t="s">
        <v>394</v>
      </c>
      <c r="C19878">
        <v>1937</v>
      </c>
      <c r="D19878" s="61" t="s">
        <v>1491</v>
      </c>
    </row>
    <row r="19879" spans="1:4" hidden="1" x14ac:dyDescent="0.25">
      <c r="A19879" s="61" t="s">
        <v>393</v>
      </c>
      <c r="B19879" s="61" t="s">
        <v>394</v>
      </c>
      <c r="C19879">
        <v>1938</v>
      </c>
      <c r="D19879" s="61" t="s">
        <v>1491</v>
      </c>
    </row>
    <row r="19880" spans="1:4" hidden="1" x14ac:dyDescent="0.25">
      <c r="A19880" s="61" t="s">
        <v>393</v>
      </c>
      <c r="B19880" s="61" t="s">
        <v>394</v>
      </c>
      <c r="C19880">
        <v>1939</v>
      </c>
      <c r="D19880" s="61" t="s">
        <v>1491</v>
      </c>
    </row>
    <row r="19881" spans="1:4" hidden="1" x14ac:dyDescent="0.25">
      <c r="A19881" s="61" t="s">
        <v>393</v>
      </c>
      <c r="B19881" s="61" t="s">
        <v>394</v>
      </c>
      <c r="C19881">
        <v>1940</v>
      </c>
      <c r="D19881" s="61" t="s">
        <v>1491</v>
      </c>
    </row>
    <row r="19882" spans="1:4" hidden="1" x14ac:dyDescent="0.25">
      <c r="A19882" s="61" t="s">
        <v>393</v>
      </c>
      <c r="B19882" s="61" t="s">
        <v>394</v>
      </c>
      <c r="C19882">
        <v>1941</v>
      </c>
      <c r="D19882" s="61" t="s">
        <v>1491</v>
      </c>
    </row>
    <row r="19883" spans="1:4" hidden="1" x14ac:dyDescent="0.25">
      <c r="A19883" s="61" t="s">
        <v>393</v>
      </c>
      <c r="B19883" s="61" t="s">
        <v>394</v>
      </c>
      <c r="C19883">
        <v>1942</v>
      </c>
      <c r="D19883" s="61" t="s">
        <v>1491</v>
      </c>
    </row>
    <row r="19884" spans="1:4" hidden="1" x14ac:dyDescent="0.25">
      <c r="A19884" s="61" t="s">
        <v>393</v>
      </c>
      <c r="B19884" s="61" t="s">
        <v>394</v>
      </c>
      <c r="C19884">
        <v>1943</v>
      </c>
      <c r="D19884" s="61" t="s">
        <v>1491</v>
      </c>
    </row>
    <row r="19885" spans="1:4" hidden="1" x14ac:dyDescent="0.25">
      <c r="A19885" s="61" t="s">
        <v>393</v>
      </c>
      <c r="B19885" s="61" t="s">
        <v>394</v>
      </c>
      <c r="C19885">
        <v>1944</v>
      </c>
      <c r="D19885" s="61" t="s">
        <v>1491</v>
      </c>
    </row>
    <row r="19886" spans="1:4" hidden="1" x14ac:dyDescent="0.25">
      <c r="A19886" s="61" t="s">
        <v>393</v>
      </c>
      <c r="B19886" s="61" t="s">
        <v>394</v>
      </c>
      <c r="C19886">
        <v>1945</v>
      </c>
      <c r="D19886" s="61" t="s">
        <v>1491</v>
      </c>
    </row>
    <row r="19887" spans="1:4" hidden="1" x14ac:dyDescent="0.25">
      <c r="A19887" s="61" t="s">
        <v>393</v>
      </c>
      <c r="B19887" s="61" t="s">
        <v>394</v>
      </c>
      <c r="C19887">
        <v>1946</v>
      </c>
      <c r="D19887" s="61" t="s">
        <v>1491</v>
      </c>
    </row>
    <row r="19888" spans="1:4" hidden="1" x14ac:dyDescent="0.25">
      <c r="A19888" s="61" t="s">
        <v>393</v>
      </c>
      <c r="B19888" s="61" t="s">
        <v>394</v>
      </c>
      <c r="C19888">
        <v>1947</v>
      </c>
      <c r="D19888" s="61" t="s">
        <v>1491</v>
      </c>
    </row>
    <row r="19889" spans="1:4" hidden="1" x14ac:dyDescent="0.25">
      <c r="A19889" s="61" t="s">
        <v>393</v>
      </c>
      <c r="B19889" s="61" t="s">
        <v>394</v>
      </c>
      <c r="C19889">
        <v>1948</v>
      </c>
      <c r="D19889" s="61" t="s">
        <v>1491</v>
      </c>
    </row>
    <row r="19890" spans="1:4" hidden="1" x14ac:dyDescent="0.25">
      <c r="A19890" s="61" t="s">
        <v>393</v>
      </c>
      <c r="B19890" s="61" t="s">
        <v>394</v>
      </c>
      <c r="C19890">
        <v>1949</v>
      </c>
      <c r="D19890" s="61" t="s">
        <v>1491</v>
      </c>
    </row>
    <row r="19891" spans="1:4" hidden="1" x14ac:dyDescent="0.25">
      <c r="A19891" s="61" t="s">
        <v>393</v>
      </c>
      <c r="B19891" s="61" t="s">
        <v>394</v>
      </c>
      <c r="C19891">
        <v>1950</v>
      </c>
      <c r="D19891" s="61" t="s">
        <v>1491</v>
      </c>
    </row>
    <row r="19892" spans="1:4" hidden="1" x14ac:dyDescent="0.25">
      <c r="A19892" s="61" t="s">
        <v>393</v>
      </c>
      <c r="B19892" s="61" t="s">
        <v>394</v>
      </c>
      <c r="C19892">
        <v>1951</v>
      </c>
      <c r="D19892" s="61" t="s">
        <v>1491</v>
      </c>
    </row>
    <row r="19893" spans="1:4" hidden="1" x14ac:dyDescent="0.25">
      <c r="A19893" s="61" t="s">
        <v>393</v>
      </c>
      <c r="B19893" s="61" t="s">
        <v>394</v>
      </c>
      <c r="C19893">
        <v>1952</v>
      </c>
      <c r="D19893" s="61" t="s">
        <v>1491</v>
      </c>
    </row>
    <row r="19894" spans="1:4" hidden="1" x14ac:dyDescent="0.25">
      <c r="A19894" s="61" t="s">
        <v>393</v>
      </c>
      <c r="B19894" s="61" t="s">
        <v>394</v>
      </c>
      <c r="C19894">
        <v>1953</v>
      </c>
      <c r="D19894" s="61" t="s">
        <v>1491</v>
      </c>
    </row>
    <row r="19895" spans="1:4" hidden="1" x14ac:dyDescent="0.25">
      <c r="A19895" s="61" t="s">
        <v>393</v>
      </c>
      <c r="B19895" s="61" t="s">
        <v>394</v>
      </c>
      <c r="C19895">
        <v>1954</v>
      </c>
      <c r="D19895" s="61" t="s">
        <v>1491</v>
      </c>
    </row>
    <row r="19896" spans="1:4" hidden="1" x14ac:dyDescent="0.25">
      <c r="A19896" s="61" t="s">
        <v>393</v>
      </c>
      <c r="B19896" s="61" t="s">
        <v>394</v>
      </c>
      <c r="C19896">
        <v>1955</v>
      </c>
      <c r="D19896" s="61" t="s">
        <v>1491</v>
      </c>
    </row>
    <row r="19897" spans="1:4" hidden="1" x14ac:dyDescent="0.25">
      <c r="A19897" s="61" t="s">
        <v>393</v>
      </c>
      <c r="B19897" s="61" t="s">
        <v>394</v>
      </c>
      <c r="C19897">
        <v>1956</v>
      </c>
      <c r="D19897" s="61" t="s">
        <v>1491</v>
      </c>
    </row>
    <row r="19898" spans="1:4" hidden="1" x14ac:dyDescent="0.25">
      <c r="A19898" s="61" t="s">
        <v>393</v>
      </c>
      <c r="B19898" s="61" t="s">
        <v>394</v>
      </c>
      <c r="C19898">
        <v>1957</v>
      </c>
      <c r="D19898" s="61" t="s">
        <v>1491</v>
      </c>
    </row>
    <row r="19899" spans="1:4" hidden="1" x14ac:dyDescent="0.25">
      <c r="A19899" s="61" t="s">
        <v>393</v>
      </c>
      <c r="B19899" s="61" t="s">
        <v>394</v>
      </c>
      <c r="C19899">
        <v>1958</v>
      </c>
      <c r="D19899" s="61" t="s">
        <v>1491</v>
      </c>
    </row>
    <row r="19900" spans="1:4" hidden="1" x14ac:dyDescent="0.25">
      <c r="A19900" s="61" t="s">
        <v>393</v>
      </c>
      <c r="B19900" s="61" t="s">
        <v>394</v>
      </c>
      <c r="C19900">
        <v>1959</v>
      </c>
      <c r="D19900" s="61" t="s">
        <v>1491</v>
      </c>
    </row>
    <row r="19901" spans="1:4" hidden="1" x14ac:dyDescent="0.25">
      <c r="A19901" s="61" t="s">
        <v>393</v>
      </c>
      <c r="B19901" s="61" t="s">
        <v>394</v>
      </c>
      <c r="C19901">
        <v>1960</v>
      </c>
      <c r="D19901" s="61" t="s">
        <v>1491</v>
      </c>
    </row>
    <row r="19902" spans="1:4" hidden="1" x14ac:dyDescent="0.25">
      <c r="A19902" s="61" t="s">
        <v>393</v>
      </c>
      <c r="B19902" s="61" t="s">
        <v>394</v>
      </c>
      <c r="C19902">
        <v>1961</v>
      </c>
      <c r="D19902" s="61" t="s">
        <v>1491</v>
      </c>
    </row>
    <row r="19903" spans="1:4" hidden="1" x14ac:dyDescent="0.25">
      <c r="A19903" s="61" t="s">
        <v>393</v>
      </c>
      <c r="B19903" s="61" t="s">
        <v>394</v>
      </c>
      <c r="C19903">
        <v>1962</v>
      </c>
      <c r="D19903" s="61" t="s">
        <v>1491</v>
      </c>
    </row>
    <row r="19904" spans="1:4" hidden="1" x14ac:dyDescent="0.25">
      <c r="A19904" s="61" t="s">
        <v>393</v>
      </c>
      <c r="B19904" s="61" t="s">
        <v>394</v>
      </c>
      <c r="C19904">
        <v>1963</v>
      </c>
      <c r="D19904" s="61" t="s">
        <v>1491</v>
      </c>
    </row>
    <row r="19905" spans="1:4" hidden="1" x14ac:dyDescent="0.25">
      <c r="A19905" s="61" t="s">
        <v>393</v>
      </c>
      <c r="B19905" s="61" t="s">
        <v>394</v>
      </c>
      <c r="C19905">
        <v>1964</v>
      </c>
      <c r="D19905" s="61" t="s">
        <v>1491</v>
      </c>
    </row>
    <row r="19906" spans="1:4" hidden="1" x14ac:dyDescent="0.25">
      <c r="A19906" s="61" t="s">
        <v>393</v>
      </c>
      <c r="B19906" s="61" t="s">
        <v>394</v>
      </c>
      <c r="C19906">
        <v>1965</v>
      </c>
      <c r="D19906" s="61" t="s">
        <v>1491</v>
      </c>
    </row>
    <row r="19907" spans="1:4" hidden="1" x14ac:dyDescent="0.25">
      <c r="A19907" s="61" t="s">
        <v>393</v>
      </c>
      <c r="B19907" s="61" t="s">
        <v>394</v>
      </c>
      <c r="C19907">
        <v>1966</v>
      </c>
      <c r="D19907" s="61" t="s">
        <v>1491</v>
      </c>
    </row>
    <row r="19908" spans="1:4" hidden="1" x14ac:dyDescent="0.25">
      <c r="A19908" s="61" t="s">
        <v>393</v>
      </c>
      <c r="B19908" s="61" t="s">
        <v>394</v>
      </c>
      <c r="C19908">
        <v>1967</v>
      </c>
      <c r="D19908" s="61" t="s">
        <v>1491</v>
      </c>
    </row>
    <row r="19909" spans="1:4" hidden="1" x14ac:dyDescent="0.25">
      <c r="A19909" s="61" t="s">
        <v>393</v>
      </c>
      <c r="B19909" s="61" t="s">
        <v>394</v>
      </c>
      <c r="C19909">
        <v>1968</v>
      </c>
      <c r="D19909" s="61" t="s">
        <v>1491</v>
      </c>
    </row>
    <row r="19910" spans="1:4" hidden="1" x14ac:dyDescent="0.25">
      <c r="A19910" s="61" t="s">
        <v>393</v>
      </c>
      <c r="B19910" s="61" t="s">
        <v>394</v>
      </c>
      <c r="C19910">
        <v>1969</v>
      </c>
      <c r="D19910" s="61" t="s">
        <v>1491</v>
      </c>
    </row>
    <row r="19911" spans="1:4" hidden="1" x14ac:dyDescent="0.25">
      <c r="A19911" s="61" t="s">
        <v>393</v>
      </c>
      <c r="B19911" s="61" t="s">
        <v>394</v>
      </c>
      <c r="C19911">
        <v>1970</v>
      </c>
      <c r="D19911" s="61" t="s">
        <v>1491</v>
      </c>
    </row>
    <row r="19912" spans="1:4" hidden="1" x14ac:dyDescent="0.25">
      <c r="A19912" s="61" t="s">
        <v>393</v>
      </c>
      <c r="B19912" s="61" t="s">
        <v>394</v>
      </c>
      <c r="C19912">
        <v>1971</v>
      </c>
      <c r="D19912" s="61" t="s">
        <v>1491</v>
      </c>
    </row>
    <row r="19913" spans="1:4" hidden="1" x14ac:dyDescent="0.25">
      <c r="A19913" s="61" t="s">
        <v>393</v>
      </c>
      <c r="B19913" s="61" t="s">
        <v>394</v>
      </c>
      <c r="C19913">
        <v>1972</v>
      </c>
      <c r="D19913" s="61" t="s">
        <v>1491</v>
      </c>
    </row>
    <row r="19914" spans="1:4" hidden="1" x14ac:dyDescent="0.25">
      <c r="A19914" s="61" t="s">
        <v>393</v>
      </c>
      <c r="B19914" s="61" t="s">
        <v>394</v>
      </c>
      <c r="C19914">
        <v>1973</v>
      </c>
      <c r="D19914" s="61" t="s">
        <v>1491</v>
      </c>
    </row>
    <row r="19915" spans="1:4" hidden="1" x14ac:dyDescent="0.25">
      <c r="A19915" s="61" t="s">
        <v>393</v>
      </c>
      <c r="B19915" s="61" t="s">
        <v>394</v>
      </c>
      <c r="C19915">
        <v>1974</v>
      </c>
      <c r="D19915" s="61" t="s">
        <v>1491</v>
      </c>
    </row>
    <row r="19916" spans="1:4" hidden="1" x14ac:dyDescent="0.25">
      <c r="A19916" s="61" t="s">
        <v>393</v>
      </c>
      <c r="B19916" s="61" t="s">
        <v>394</v>
      </c>
      <c r="C19916">
        <v>1975</v>
      </c>
      <c r="D19916" s="61" t="s">
        <v>1491</v>
      </c>
    </row>
    <row r="19917" spans="1:4" hidden="1" x14ac:dyDescent="0.25">
      <c r="A19917" s="61" t="s">
        <v>393</v>
      </c>
      <c r="B19917" s="61" t="s">
        <v>394</v>
      </c>
      <c r="C19917">
        <v>1976</v>
      </c>
      <c r="D19917" s="61" t="s">
        <v>1491</v>
      </c>
    </row>
    <row r="19918" spans="1:4" hidden="1" x14ac:dyDescent="0.25">
      <c r="A19918" s="61" t="s">
        <v>393</v>
      </c>
      <c r="B19918" s="61" t="s">
        <v>394</v>
      </c>
      <c r="C19918">
        <v>1977</v>
      </c>
      <c r="D19918" s="61" t="s">
        <v>1491</v>
      </c>
    </row>
    <row r="19919" spans="1:4" hidden="1" x14ac:dyDescent="0.25">
      <c r="A19919" s="61" t="s">
        <v>393</v>
      </c>
      <c r="B19919" s="61" t="s">
        <v>394</v>
      </c>
      <c r="C19919">
        <v>1978</v>
      </c>
      <c r="D19919" s="61" t="s">
        <v>1491</v>
      </c>
    </row>
    <row r="19920" spans="1:4" hidden="1" x14ac:dyDescent="0.25">
      <c r="A19920" s="61" t="s">
        <v>393</v>
      </c>
      <c r="B19920" s="61" t="s">
        <v>394</v>
      </c>
      <c r="C19920">
        <v>1979</v>
      </c>
      <c r="D19920" s="61" t="s">
        <v>1491</v>
      </c>
    </row>
    <row r="19921" spans="1:4" hidden="1" x14ac:dyDescent="0.25">
      <c r="A19921" s="61" t="s">
        <v>393</v>
      </c>
      <c r="B19921" s="61" t="s">
        <v>394</v>
      </c>
      <c r="C19921">
        <v>1980</v>
      </c>
      <c r="D19921" s="61" t="s">
        <v>2589</v>
      </c>
    </row>
    <row r="19922" spans="1:4" hidden="1" x14ac:dyDescent="0.25">
      <c r="A19922" s="61" t="s">
        <v>393</v>
      </c>
      <c r="B19922" s="61" t="s">
        <v>394</v>
      </c>
      <c r="C19922">
        <v>1981</v>
      </c>
      <c r="D19922" s="61" t="s">
        <v>2589</v>
      </c>
    </row>
    <row r="19923" spans="1:4" hidden="1" x14ac:dyDescent="0.25">
      <c r="A19923" s="61" t="s">
        <v>393</v>
      </c>
      <c r="B19923" s="61" t="s">
        <v>394</v>
      </c>
      <c r="C19923">
        <v>1982</v>
      </c>
      <c r="D19923" s="61" t="s">
        <v>2589</v>
      </c>
    </row>
    <row r="19924" spans="1:4" hidden="1" x14ac:dyDescent="0.25">
      <c r="A19924" s="61" t="s">
        <v>393</v>
      </c>
      <c r="B19924" s="61" t="s">
        <v>394</v>
      </c>
      <c r="C19924">
        <v>1983</v>
      </c>
      <c r="D19924" s="61" t="s">
        <v>2589</v>
      </c>
    </row>
    <row r="19925" spans="1:4" hidden="1" x14ac:dyDescent="0.25">
      <c r="A19925" s="61" t="s">
        <v>393</v>
      </c>
      <c r="B19925" s="61" t="s">
        <v>394</v>
      </c>
      <c r="C19925">
        <v>1984</v>
      </c>
      <c r="D19925" s="61" t="s">
        <v>2589</v>
      </c>
    </row>
    <row r="19926" spans="1:4" hidden="1" x14ac:dyDescent="0.25">
      <c r="A19926" s="61" t="s">
        <v>393</v>
      </c>
      <c r="B19926" s="61" t="s">
        <v>394</v>
      </c>
      <c r="C19926">
        <v>1985</v>
      </c>
      <c r="D19926" s="61" t="s">
        <v>1747</v>
      </c>
    </row>
    <row r="19927" spans="1:4" hidden="1" x14ac:dyDescent="0.25">
      <c r="A19927" s="61" t="s">
        <v>393</v>
      </c>
      <c r="B19927" s="61" t="s">
        <v>394</v>
      </c>
      <c r="C19927">
        <v>1986</v>
      </c>
      <c r="D19927" s="61" t="s">
        <v>2326</v>
      </c>
    </row>
    <row r="19928" spans="1:4" hidden="1" x14ac:dyDescent="0.25">
      <c r="A19928" s="61" t="s">
        <v>393</v>
      </c>
      <c r="B19928" s="61" t="s">
        <v>394</v>
      </c>
      <c r="C19928">
        <v>1987</v>
      </c>
      <c r="D19928" s="61" t="s">
        <v>2326</v>
      </c>
    </row>
    <row r="19929" spans="1:4" hidden="1" x14ac:dyDescent="0.25">
      <c r="A19929" s="61" t="s">
        <v>393</v>
      </c>
      <c r="B19929" s="61" t="s">
        <v>394</v>
      </c>
      <c r="C19929">
        <v>1988</v>
      </c>
      <c r="D19929" s="61" t="s">
        <v>2959</v>
      </c>
    </row>
    <row r="19930" spans="1:4" hidden="1" x14ac:dyDescent="0.25">
      <c r="A19930" s="61" t="s">
        <v>393</v>
      </c>
      <c r="B19930" s="61" t="s">
        <v>394</v>
      </c>
      <c r="C19930">
        <v>1989</v>
      </c>
      <c r="D19930" s="61" t="s">
        <v>2381</v>
      </c>
    </row>
    <row r="19931" spans="1:4" hidden="1" x14ac:dyDescent="0.25">
      <c r="A19931" s="61" t="s">
        <v>393</v>
      </c>
      <c r="B19931" s="61" t="s">
        <v>394</v>
      </c>
      <c r="C19931">
        <v>1990</v>
      </c>
      <c r="D19931" s="61" t="s">
        <v>2284</v>
      </c>
    </row>
    <row r="19932" spans="1:4" hidden="1" x14ac:dyDescent="0.25">
      <c r="A19932" s="61" t="s">
        <v>393</v>
      </c>
      <c r="B19932" s="61" t="s">
        <v>394</v>
      </c>
      <c r="C19932">
        <v>1991</v>
      </c>
      <c r="D19932" s="61" t="s">
        <v>2142</v>
      </c>
    </row>
    <row r="19933" spans="1:4" hidden="1" x14ac:dyDescent="0.25">
      <c r="A19933" s="61" t="s">
        <v>393</v>
      </c>
      <c r="B19933" s="61" t="s">
        <v>394</v>
      </c>
      <c r="C19933">
        <v>1992</v>
      </c>
      <c r="D19933" s="61" t="s">
        <v>2142</v>
      </c>
    </row>
    <row r="19934" spans="1:4" hidden="1" x14ac:dyDescent="0.25">
      <c r="A19934" s="61" t="s">
        <v>393</v>
      </c>
      <c r="B19934" s="61" t="s">
        <v>394</v>
      </c>
      <c r="C19934">
        <v>1993</v>
      </c>
      <c r="D19934" s="61" t="s">
        <v>2142</v>
      </c>
    </row>
    <row r="19935" spans="1:4" hidden="1" x14ac:dyDescent="0.25">
      <c r="A19935" s="61" t="s">
        <v>393</v>
      </c>
      <c r="B19935" s="61" t="s">
        <v>394</v>
      </c>
      <c r="C19935">
        <v>1994</v>
      </c>
      <c r="D19935" s="61" t="s">
        <v>2142</v>
      </c>
    </row>
    <row r="19936" spans="1:4" hidden="1" x14ac:dyDescent="0.25">
      <c r="A19936" s="61" t="s">
        <v>393</v>
      </c>
      <c r="B19936" s="61" t="s">
        <v>394</v>
      </c>
      <c r="C19936">
        <v>1995</v>
      </c>
      <c r="D19936" s="61" t="s">
        <v>2142</v>
      </c>
    </row>
    <row r="19937" spans="1:4" hidden="1" x14ac:dyDescent="0.25">
      <c r="A19937" s="61" t="s">
        <v>393</v>
      </c>
      <c r="B19937" s="61" t="s">
        <v>394</v>
      </c>
      <c r="C19937">
        <v>1996</v>
      </c>
      <c r="D19937" s="61" t="s">
        <v>2142</v>
      </c>
    </row>
    <row r="19938" spans="1:4" hidden="1" x14ac:dyDescent="0.25">
      <c r="A19938" s="61" t="s">
        <v>393</v>
      </c>
      <c r="B19938" s="61" t="s">
        <v>394</v>
      </c>
      <c r="C19938">
        <v>1997</v>
      </c>
      <c r="D19938" s="61" t="s">
        <v>2142</v>
      </c>
    </row>
    <row r="19939" spans="1:4" hidden="1" x14ac:dyDescent="0.25">
      <c r="A19939" s="61" t="s">
        <v>393</v>
      </c>
      <c r="B19939" s="61" t="s">
        <v>394</v>
      </c>
      <c r="C19939">
        <v>1998</v>
      </c>
      <c r="D19939" s="61" t="s">
        <v>2142</v>
      </c>
    </row>
    <row r="19940" spans="1:4" hidden="1" x14ac:dyDescent="0.25">
      <c r="A19940" s="61" t="s">
        <v>393</v>
      </c>
      <c r="B19940" s="61" t="s">
        <v>394</v>
      </c>
      <c r="C19940">
        <v>1999</v>
      </c>
      <c r="D19940" s="61" t="s">
        <v>2142</v>
      </c>
    </row>
    <row r="19941" spans="1:4" hidden="1" x14ac:dyDescent="0.25">
      <c r="A19941" s="61" t="s">
        <v>393</v>
      </c>
      <c r="B19941" s="61" t="s">
        <v>394</v>
      </c>
      <c r="C19941">
        <v>2000</v>
      </c>
      <c r="D19941" s="61" t="s">
        <v>2142</v>
      </c>
    </row>
    <row r="19942" spans="1:4" hidden="1" x14ac:dyDescent="0.25">
      <c r="A19942" s="61" t="s">
        <v>393</v>
      </c>
      <c r="B19942" s="61" t="s">
        <v>394</v>
      </c>
      <c r="C19942">
        <v>2001</v>
      </c>
      <c r="D19942" s="61" t="s">
        <v>2142</v>
      </c>
    </row>
    <row r="19943" spans="1:4" hidden="1" x14ac:dyDescent="0.25">
      <c r="A19943" s="61" t="s">
        <v>393</v>
      </c>
      <c r="B19943" s="61" t="s">
        <v>394</v>
      </c>
      <c r="C19943">
        <v>2002</v>
      </c>
      <c r="D19943" s="61" t="s">
        <v>1814</v>
      </c>
    </row>
    <row r="19944" spans="1:4" hidden="1" x14ac:dyDescent="0.25">
      <c r="A19944" s="61" t="s">
        <v>393</v>
      </c>
      <c r="B19944" s="61" t="s">
        <v>394</v>
      </c>
      <c r="C19944">
        <v>2003</v>
      </c>
      <c r="D19944" s="61" t="s">
        <v>2599</v>
      </c>
    </row>
    <row r="19945" spans="1:4" hidden="1" x14ac:dyDescent="0.25">
      <c r="A19945" s="61" t="s">
        <v>393</v>
      </c>
      <c r="B19945" s="61" t="s">
        <v>394</v>
      </c>
      <c r="C19945">
        <v>2004</v>
      </c>
      <c r="D19945" s="61" t="s">
        <v>2584</v>
      </c>
    </row>
    <row r="19946" spans="1:4" hidden="1" x14ac:dyDescent="0.25">
      <c r="A19946" s="61" t="s">
        <v>393</v>
      </c>
      <c r="B19946" s="61" t="s">
        <v>394</v>
      </c>
      <c r="C19946">
        <v>2005</v>
      </c>
      <c r="D19946" s="61" t="s">
        <v>1244</v>
      </c>
    </row>
    <row r="19947" spans="1:4" hidden="1" x14ac:dyDescent="0.25">
      <c r="A19947" s="61" t="s">
        <v>393</v>
      </c>
      <c r="B19947" s="61" t="s">
        <v>394</v>
      </c>
      <c r="C19947">
        <v>2006</v>
      </c>
      <c r="D19947" s="61" t="s">
        <v>1244</v>
      </c>
    </row>
    <row r="19948" spans="1:4" hidden="1" x14ac:dyDescent="0.25">
      <c r="A19948" s="61" t="s">
        <v>393</v>
      </c>
      <c r="B19948" s="61" t="s">
        <v>394</v>
      </c>
      <c r="C19948">
        <v>2007</v>
      </c>
      <c r="D19948" s="61" t="s">
        <v>1244</v>
      </c>
    </row>
    <row r="19949" spans="1:4" hidden="1" x14ac:dyDescent="0.25">
      <c r="A19949" s="61" t="s">
        <v>393</v>
      </c>
      <c r="B19949" s="61" t="s">
        <v>394</v>
      </c>
      <c r="C19949">
        <v>2008</v>
      </c>
      <c r="D19949" s="61" t="s">
        <v>1244</v>
      </c>
    </row>
    <row r="19950" spans="1:4" hidden="1" x14ac:dyDescent="0.25">
      <c r="A19950" s="61" t="s">
        <v>393</v>
      </c>
      <c r="B19950" s="61" t="s">
        <v>394</v>
      </c>
      <c r="C19950">
        <v>2009</v>
      </c>
      <c r="D19950" s="61" t="s">
        <v>1244</v>
      </c>
    </row>
    <row r="19951" spans="1:4" hidden="1" x14ac:dyDescent="0.25">
      <c r="A19951" s="61" t="s">
        <v>393</v>
      </c>
      <c r="B19951" s="61" t="s">
        <v>394</v>
      </c>
      <c r="C19951">
        <v>2010</v>
      </c>
      <c r="D19951" s="61" t="s">
        <v>2482</v>
      </c>
    </row>
    <row r="19952" spans="1:4" hidden="1" x14ac:dyDescent="0.25">
      <c r="A19952" s="61" t="s">
        <v>393</v>
      </c>
      <c r="B19952" s="61" t="s">
        <v>394</v>
      </c>
      <c r="C19952">
        <v>2011</v>
      </c>
      <c r="D19952" s="61" t="s">
        <v>1244</v>
      </c>
    </row>
    <row r="19953" spans="1:4" hidden="1" x14ac:dyDescent="0.25">
      <c r="A19953" s="61" t="s">
        <v>393</v>
      </c>
      <c r="B19953" s="61" t="s">
        <v>394</v>
      </c>
      <c r="C19953">
        <v>2012</v>
      </c>
      <c r="D19953" s="61" t="s">
        <v>2195</v>
      </c>
    </row>
    <row r="19954" spans="1:4" hidden="1" x14ac:dyDescent="0.25">
      <c r="A19954" s="61" t="s">
        <v>393</v>
      </c>
      <c r="B19954" s="61" t="s">
        <v>394</v>
      </c>
      <c r="C19954">
        <v>2013</v>
      </c>
      <c r="D19954" s="61" t="s">
        <v>1244</v>
      </c>
    </row>
    <row r="19955" spans="1:4" hidden="1" x14ac:dyDescent="0.25">
      <c r="A19955" s="61" t="s">
        <v>393</v>
      </c>
      <c r="B19955" s="61" t="s">
        <v>394</v>
      </c>
      <c r="C19955">
        <v>2014</v>
      </c>
      <c r="D19955" s="61" t="s">
        <v>1244</v>
      </c>
    </row>
    <row r="19956" spans="1:4" hidden="1" x14ac:dyDescent="0.25">
      <c r="A19956" s="61" t="s">
        <v>393</v>
      </c>
      <c r="B19956" s="61" t="s">
        <v>394</v>
      </c>
      <c r="C19956">
        <v>2015</v>
      </c>
      <c r="D19956" s="61" t="s">
        <v>2194</v>
      </c>
    </row>
    <row r="19957" spans="1:4" hidden="1" x14ac:dyDescent="0.25">
      <c r="A19957" s="61" t="s">
        <v>393</v>
      </c>
      <c r="B19957" s="61" t="s">
        <v>394</v>
      </c>
      <c r="C19957">
        <v>2016</v>
      </c>
      <c r="D19957" s="61" t="s">
        <v>2194</v>
      </c>
    </row>
    <row r="19958" spans="1:4" hidden="1" x14ac:dyDescent="0.25">
      <c r="A19958" s="61" t="s">
        <v>393</v>
      </c>
      <c r="B19958" s="61" t="s">
        <v>394</v>
      </c>
      <c r="C19958">
        <v>2017</v>
      </c>
      <c r="D19958" s="61" t="s">
        <v>2340</v>
      </c>
    </row>
    <row r="19959" spans="1:4" hidden="1" x14ac:dyDescent="0.25">
      <c r="A19959" s="61" t="s">
        <v>393</v>
      </c>
      <c r="B19959" s="61" t="s">
        <v>394</v>
      </c>
      <c r="C19959">
        <v>2018</v>
      </c>
      <c r="D19959" s="61" t="s">
        <v>2140</v>
      </c>
    </row>
    <row r="19960" spans="1:4" hidden="1" x14ac:dyDescent="0.25">
      <c r="A19960" s="61" t="s">
        <v>393</v>
      </c>
      <c r="B19960" s="61" t="s">
        <v>394</v>
      </c>
      <c r="C19960">
        <v>2019</v>
      </c>
      <c r="D19960" s="61" t="s">
        <v>2263</v>
      </c>
    </row>
    <row r="19961" spans="1:4" hidden="1" x14ac:dyDescent="0.25">
      <c r="A19961" s="61" t="s">
        <v>393</v>
      </c>
      <c r="B19961" s="61" t="s">
        <v>394</v>
      </c>
      <c r="C19961">
        <v>2020</v>
      </c>
      <c r="D19961" s="61" t="s">
        <v>1813</v>
      </c>
    </row>
    <row r="19962" spans="1:4" hidden="1" x14ac:dyDescent="0.25">
      <c r="A19962" s="61" t="s">
        <v>393</v>
      </c>
      <c r="B19962" s="61" t="s">
        <v>394</v>
      </c>
      <c r="C19962">
        <v>2021</v>
      </c>
      <c r="D19962" s="61" t="s">
        <v>1792</v>
      </c>
    </row>
    <row r="19963" spans="1:4" hidden="1" x14ac:dyDescent="0.25">
      <c r="A19963" s="61" t="s">
        <v>393</v>
      </c>
      <c r="B19963" s="61" t="s">
        <v>394</v>
      </c>
      <c r="C19963">
        <v>2022</v>
      </c>
      <c r="D19963" s="61" t="s">
        <v>2267</v>
      </c>
    </row>
    <row r="19964" spans="1:4" x14ac:dyDescent="0.25">
      <c r="A19964" s="61" t="s">
        <v>393</v>
      </c>
      <c r="B19964" s="61" t="s">
        <v>394</v>
      </c>
      <c r="C19964">
        <v>2023</v>
      </c>
      <c r="D19964" s="61">
        <v>0.78200000000000003</v>
      </c>
    </row>
    <row r="19965" spans="1:4" hidden="1" x14ac:dyDescent="0.25">
      <c r="A19965" s="61" t="s">
        <v>403</v>
      </c>
      <c r="B19965" s="61" t="s">
        <v>404</v>
      </c>
      <c r="C19965">
        <v>1789</v>
      </c>
      <c r="D19965" s="61" t="s">
        <v>2502</v>
      </c>
    </row>
    <row r="19966" spans="1:4" hidden="1" x14ac:dyDescent="0.25">
      <c r="A19966" s="61" t="s">
        <v>403</v>
      </c>
      <c r="B19966" s="61" t="s">
        <v>404</v>
      </c>
      <c r="C19966">
        <v>1790</v>
      </c>
      <c r="D19966" s="61" t="s">
        <v>2502</v>
      </c>
    </row>
    <row r="19967" spans="1:4" hidden="1" x14ac:dyDescent="0.25">
      <c r="A19967" s="61" t="s">
        <v>403</v>
      </c>
      <c r="B19967" s="61" t="s">
        <v>404</v>
      </c>
      <c r="C19967">
        <v>1791</v>
      </c>
      <c r="D19967" s="61" t="s">
        <v>2502</v>
      </c>
    </row>
    <row r="19968" spans="1:4" hidden="1" x14ac:dyDescent="0.25">
      <c r="A19968" s="61" t="s">
        <v>403</v>
      </c>
      <c r="B19968" s="61" t="s">
        <v>404</v>
      </c>
      <c r="C19968">
        <v>1792</v>
      </c>
      <c r="D19968" s="61" t="s">
        <v>2502</v>
      </c>
    </row>
    <row r="19969" spans="1:4" hidden="1" x14ac:dyDescent="0.25">
      <c r="A19969" s="61" t="s">
        <v>403</v>
      </c>
      <c r="B19969" s="61" t="s">
        <v>404</v>
      </c>
      <c r="C19969">
        <v>1793</v>
      </c>
      <c r="D19969" s="61" t="s">
        <v>2502</v>
      </c>
    </row>
    <row r="19970" spans="1:4" hidden="1" x14ac:dyDescent="0.25">
      <c r="A19970" s="61" t="s">
        <v>403</v>
      </c>
      <c r="B19970" s="61" t="s">
        <v>404</v>
      </c>
      <c r="C19970">
        <v>1794</v>
      </c>
      <c r="D19970" s="61" t="s">
        <v>2502</v>
      </c>
    </row>
    <row r="19971" spans="1:4" hidden="1" x14ac:dyDescent="0.25">
      <c r="A19971" s="61" t="s">
        <v>403</v>
      </c>
      <c r="B19971" s="61" t="s">
        <v>404</v>
      </c>
      <c r="C19971">
        <v>1795</v>
      </c>
      <c r="D19971" s="61" t="s">
        <v>2502</v>
      </c>
    </row>
    <row r="19972" spans="1:4" hidden="1" x14ac:dyDescent="0.25">
      <c r="A19972" s="61" t="s">
        <v>403</v>
      </c>
      <c r="B19972" s="61" t="s">
        <v>404</v>
      </c>
      <c r="C19972">
        <v>1796</v>
      </c>
      <c r="D19972" s="61" t="s">
        <v>2502</v>
      </c>
    </row>
    <row r="19973" spans="1:4" hidden="1" x14ac:dyDescent="0.25">
      <c r="A19973" s="61" t="s">
        <v>403</v>
      </c>
      <c r="B19973" s="61" t="s">
        <v>404</v>
      </c>
      <c r="C19973">
        <v>1797</v>
      </c>
      <c r="D19973" s="61" t="s">
        <v>2502</v>
      </c>
    </row>
    <row r="19974" spans="1:4" hidden="1" x14ac:dyDescent="0.25">
      <c r="A19974" s="61" t="s">
        <v>403</v>
      </c>
      <c r="B19974" s="61" t="s">
        <v>404</v>
      </c>
      <c r="C19974">
        <v>1798</v>
      </c>
      <c r="D19974" s="61" t="s">
        <v>2502</v>
      </c>
    </row>
    <row r="19975" spans="1:4" hidden="1" x14ac:dyDescent="0.25">
      <c r="A19975" s="61" t="s">
        <v>403</v>
      </c>
      <c r="B19975" s="61" t="s">
        <v>404</v>
      </c>
      <c r="C19975">
        <v>1799</v>
      </c>
      <c r="D19975" s="61" t="s">
        <v>2502</v>
      </c>
    </row>
    <row r="19976" spans="1:4" hidden="1" x14ac:dyDescent="0.25">
      <c r="A19976" s="61" t="s">
        <v>403</v>
      </c>
      <c r="B19976" s="61" t="s">
        <v>404</v>
      </c>
      <c r="C19976">
        <v>1800</v>
      </c>
      <c r="D19976" s="61" t="s">
        <v>2502</v>
      </c>
    </row>
    <row r="19977" spans="1:4" hidden="1" x14ac:dyDescent="0.25">
      <c r="A19977" s="61" t="s">
        <v>403</v>
      </c>
      <c r="B19977" s="61" t="s">
        <v>404</v>
      </c>
      <c r="C19977">
        <v>1801</v>
      </c>
      <c r="D19977" s="61" t="s">
        <v>2502</v>
      </c>
    </row>
    <row r="19978" spans="1:4" hidden="1" x14ac:dyDescent="0.25">
      <c r="A19978" s="61" t="s">
        <v>403</v>
      </c>
      <c r="B19978" s="61" t="s">
        <v>404</v>
      </c>
      <c r="C19978">
        <v>1802</v>
      </c>
      <c r="D19978" s="61" t="s">
        <v>2502</v>
      </c>
    </row>
    <row r="19979" spans="1:4" hidden="1" x14ac:dyDescent="0.25">
      <c r="A19979" s="61" t="s">
        <v>403</v>
      </c>
      <c r="B19979" s="61" t="s">
        <v>404</v>
      </c>
      <c r="C19979">
        <v>1803</v>
      </c>
      <c r="D19979" s="61" t="s">
        <v>2502</v>
      </c>
    </row>
    <row r="19980" spans="1:4" hidden="1" x14ac:dyDescent="0.25">
      <c r="A19980" s="61" t="s">
        <v>403</v>
      </c>
      <c r="B19980" s="61" t="s">
        <v>404</v>
      </c>
      <c r="C19980">
        <v>1804</v>
      </c>
      <c r="D19980" s="61" t="s">
        <v>2502</v>
      </c>
    </row>
    <row r="19981" spans="1:4" hidden="1" x14ac:dyDescent="0.25">
      <c r="A19981" s="61" t="s">
        <v>403</v>
      </c>
      <c r="B19981" s="61" t="s">
        <v>404</v>
      </c>
      <c r="C19981">
        <v>1805</v>
      </c>
      <c r="D19981" s="61" t="s">
        <v>2502</v>
      </c>
    </row>
    <row r="19982" spans="1:4" hidden="1" x14ac:dyDescent="0.25">
      <c r="A19982" s="61" t="s">
        <v>403</v>
      </c>
      <c r="B19982" s="61" t="s">
        <v>404</v>
      </c>
      <c r="C19982">
        <v>1806</v>
      </c>
      <c r="D19982" s="61" t="s">
        <v>2502</v>
      </c>
    </row>
    <row r="19983" spans="1:4" hidden="1" x14ac:dyDescent="0.25">
      <c r="A19983" s="61" t="s">
        <v>403</v>
      </c>
      <c r="B19983" s="61" t="s">
        <v>404</v>
      </c>
      <c r="C19983">
        <v>1807</v>
      </c>
      <c r="D19983" s="61" t="s">
        <v>2502</v>
      </c>
    </row>
    <row r="19984" spans="1:4" hidden="1" x14ac:dyDescent="0.25">
      <c r="A19984" s="61" t="s">
        <v>403</v>
      </c>
      <c r="B19984" s="61" t="s">
        <v>404</v>
      </c>
      <c r="C19984">
        <v>1808</v>
      </c>
      <c r="D19984" s="61" t="s">
        <v>2502</v>
      </c>
    </row>
    <row r="19985" spans="1:4" hidden="1" x14ac:dyDescent="0.25">
      <c r="A19985" s="61" t="s">
        <v>403</v>
      </c>
      <c r="B19985" s="61" t="s">
        <v>404</v>
      </c>
      <c r="C19985">
        <v>1809</v>
      </c>
      <c r="D19985" s="61" t="s">
        <v>2502</v>
      </c>
    </row>
    <row r="19986" spans="1:4" hidden="1" x14ac:dyDescent="0.25">
      <c r="A19986" s="61" t="s">
        <v>403</v>
      </c>
      <c r="B19986" s="61" t="s">
        <v>404</v>
      </c>
      <c r="C19986">
        <v>1810</v>
      </c>
      <c r="D19986" s="61" t="s">
        <v>2502</v>
      </c>
    </row>
    <row r="19987" spans="1:4" hidden="1" x14ac:dyDescent="0.25">
      <c r="A19987" s="61" t="s">
        <v>403</v>
      </c>
      <c r="B19987" s="61" t="s">
        <v>404</v>
      </c>
      <c r="C19987">
        <v>1811</v>
      </c>
      <c r="D19987" s="61" t="s">
        <v>2502</v>
      </c>
    </row>
    <row r="19988" spans="1:4" hidden="1" x14ac:dyDescent="0.25">
      <c r="A19988" s="61" t="s">
        <v>403</v>
      </c>
      <c r="B19988" s="61" t="s">
        <v>404</v>
      </c>
      <c r="C19988">
        <v>1812</v>
      </c>
      <c r="D19988" s="61" t="s">
        <v>2502</v>
      </c>
    </row>
    <row r="19989" spans="1:4" hidden="1" x14ac:dyDescent="0.25">
      <c r="A19989" s="61" t="s">
        <v>403</v>
      </c>
      <c r="B19989" s="61" t="s">
        <v>404</v>
      </c>
      <c r="C19989">
        <v>1813</v>
      </c>
      <c r="D19989" s="61" t="s">
        <v>2502</v>
      </c>
    </row>
    <row r="19990" spans="1:4" hidden="1" x14ac:dyDescent="0.25">
      <c r="A19990" s="61" t="s">
        <v>403</v>
      </c>
      <c r="B19990" s="61" t="s">
        <v>404</v>
      </c>
      <c r="C19990">
        <v>1814</v>
      </c>
      <c r="D19990" s="61" t="s">
        <v>2502</v>
      </c>
    </row>
    <row r="19991" spans="1:4" hidden="1" x14ac:dyDescent="0.25">
      <c r="A19991" s="61" t="s">
        <v>403</v>
      </c>
      <c r="B19991" s="61" t="s">
        <v>404</v>
      </c>
      <c r="C19991">
        <v>1815</v>
      </c>
      <c r="D19991" s="61" t="s">
        <v>2502</v>
      </c>
    </row>
    <row r="19992" spans="1:4" hidden="1" x14ac:dyDescent="0.25">
      <c r="A19992" s="61" t="s">
        <v>403</v>
      </c>
      <c r="B19992" s="61" t="s">
        <v>404</v>
      </c>
      <c r="C19992">
        <v>1816</v>
      </c>
      <c r="D19992" s="61" t="s">
        <v>2502</v>
      </c>
    </row>
    <row r="19993" spans="1:4" hidden="1" x14ac:dyDescent="0.25">
      <c r="A19993" s="61" t="s">
        <v>403</v>
      </c>
      <c r="B19993" s="61" t="s">
        <v>404</v>
      </c>
      <c r="C19993">
        <v>1817</v>
      </c>
      <c r="D19993" s="61" t="s">
        <v>2502</v>
      </c>
    </row>
    <row r="19994" spans="1:4" hidden="1" x14ac:dyDescent="0.25">
      <c r="A19994" s="61" t="s">
        <v>403</v>
      </c>
      <c r="B19994" s="61" t="s">
        <v>404</v>
      </c>
      <c r="C19994">
        <v>1818</v>
      </c>
      <c r="D19994" s="61" t="s">
        <v>2502</v>
      </c>
    </row>
    <row r="19995" spans="1:4" hidden="1" x14ac:dyDescent="0.25">
      <c r="A19995" s="61" t="s">
        <v>403</v>
      </c>
      <c r="B19995" s="61" t="s">
        <v>404</v>
      </c>
      <c r="C19995">
        <v>1819</v>
      </c>
      <c r="D19995" s="61" t="s">
        <v>2502</v>
      </c>
    </row>
    <row r="19996" spans="1:4" hidden="1" x14ac:dyDescent="0.25">
      <c r="A19996" s="61" t="s">
        <v>403</v>
      </c>
      <c r="B19996" s="61" t="s">
        <v>404</v>
      </c>
      <c r="C19996">
        <v>1820</v>
      </c>
      <c r="D19996" s="61" t="s">
        <v>2502</v>
      </c>
    </row>
    <row r="19997" spans="1:4" hidden="1" x14ac:dyDescent="0.25">
      <c r="A19997" s="61" t="s">
        <v>403</v>
      </c>
      <c r="B19997" s="61" t="s">
        <v>404</v>
      </c>
      <c r="C19997">
        <v>1821</v>
      </c>
      <c r="D19997" s="61" t="s">
        <v>2502</v>
      </c>
    </row>
    <row r="19998" spans="1:4" hidden="1" x14ac:dyDescent="0.25">
      <c r="A19998" s="61" t="s">
        <v>403</v>
      </c>
      <c r="B19998" s="61" t="s">
        <v>404</v>
      </c>
      <c r="C19998">
        <v>1822</v>
      </c>
      <c r="D19998" s="61" t="s">
        <v>2502</v>
      </c>
    </row>
    <row r="19999" spans="1:4" hidden="1" x14ac:dyDescent="0.25">
      <c r="A19999" s="61" t="s">
        <v>403</v>
      </c>
      <c r="B19999" s="61" t="s">
        <v>404</v>
      </c>
      <c r="C19999">
        <v>1823</v>
      </c>
      <c r="D19999" s="61" t="s">
        <v>2502</v>
      </c>
    </row>
    <row r="20000" spans="1:4" hidden="1" x14ac:dyDescent="0.25">
      <c r="A20000" s="61" t="s">
        <v>403</v>
      </c>
      <c r="B20000" s="61" t="s">
        <v>404</v>
      </c>
      <c r="C20000">
        <v>1824</v>
      </c>
      <c r="D20000" s="61" t="s">
        <v>2502</v>
      </c>
    </row>
    <row r="20001" spans="1:4" hidden="1" x14ac:dyDescent="0.25">
      <c r="A20001" s="61" t="s">
        <v>403</v>
      </c>
      <c r="B20001" s="61" t="s">
        <v>404</v>
      </c>
      <c r="C20001">
        <v>1825</v>
      </c>
      <c r="D20001" s="61" t="s">
        <v>2502</v>
      </c>
    </row>
    <row r="20002" spans="1:4" hidden="1" x14ac:dyDescent="0.25">
      <c r="A20002" s="61" t="s">
        <v>403</v>
      </c>
      <c r="B20002" s="61" t="s">
        <v>404</v>
      </c>
      <c r="C20002">
        <v>1826</v>
      </c>
      <c r="D20002" s="61" t="s">
        <v>2502</v>
      </c>
    </row>
    <row r="20003" spans="1:4" hidden="1" x14ac:dyDescent="0.25">
      <c r="A20003" s="61" t="s">
        <v>403</v>
      </c>
      <c r="B20003" s="61" t="s">
        <v>404</v>
      </c>
      <c r="C20003">
        <v>1827</v>
      </c>
      <c r="D20003" s="61" t="s">
        <v>2502</v>
      </c>
    </row>
    <row r="20004" spans="1:4" hidden="1" x14ac:dyDescent="0.25">
      <c r="A20004" s="61" t="s">
        <v>403</v>
      </c>
      <c r="B20004" s="61" t="s">
        <v>404</v>
      </c>
      <c r="C20004">
        <v>1828</v>
      </c>
      <c r="D20004" s="61" t="s">
        <v>2502</v>
      </c>
    </row>
    <row r="20005" spans="1:4" hidden="1" x14ac:dyDescent="0.25">
      <c r="A20005" s="61" t="s">
        <v>403</v>
      </c>
      <c r="B20005" s="61" t="s">
        <v>404</v>
      </c>
      <c r="C20005">
        <v>1829</v>
      </c>
      <c r="D20005" s="61" t="s">
        <v>2502</v>
      </c>
    </row>
    <row r="20006" spans="1:4" hidden="1" x14ac:dyDescent="0.25">
      <c r="A20006" s="61" t="s">
        <v>403</v>
      </c>
      <c r="B20006" s="61" t="s">
        <v>404</v>
      </c>
      <c r="C20006">
        <v>1830</v>
      </c>
      <c r="D20006" s="61" t="s">
        <v>2502</v>
      </c>
    </row>
    <row r="20007" spans="1:4" hidden="1" x14ac:dyDescent="0.25">
      <c r="A20007" s="61" t="s">
        <v>403</v>
      </c>
      <c r="B20007" s="61" t="s">
        <v>404</v>
      </c>
      <c r="C20007">
        <v>1831</v>
      </c>
      <c r="D20007" s="61" t="s">
        <v>2502</v>
      </c>
    </row>
    <row r="20008" spans="1:4" hidden="1" x14ac:dyDescent="0.25">
      <c r="A20008" s="61" t="s">
        <v>403</v>
      </c>
      <c r="B20008" s="61" t="s">
        <v>404</v>
      </c>
      <c r="C20008">
        <v>1832</v>
      </c>
      <c r="D20008" s="61" t="s">
        <v>2502</v>
      </c>
    </row>
    <row r="20009" spans="1:4" hidden="1" x14ac:dyDescent="0.25">
      <c r="A20009" s="61" t="s">
        <v>403</v>
      </c>
      <c r="B20009" s="61" t="s">
        <v>404</v>
      </c>
      <c r="C20009">
        <v>1833</v>
      </c>
      <c r="D20009" s="61" t="s">
        <v>2502</v>
      </c>
    </row>
    <row r="20010" spans="1:4" hidden="1" x14ac:dyDescent="0.25">
      <c r="A20010" s="61" t="s">
        <v>403</v>
      </c>
      <c r="B20010" s="61" t="s">
        <v>404</v>
      </c>
      <c r="C20010">
        <v>1834</v>
      </c>
      <c r="D20010" s="61" t="s">
        <v>2502</v>
      </c>
    </row>
    <row r="20011" spans="1:4" hidden="1" x14ac:dyDescent="0.25">
      <c r="A20011" s="61" t="s">
        <v>403</v>
      </c>
      <c r="B20011" s="61" t="s">
        <v>404</v>
      </c>
      <c r="C20011">
        <v>1835</v>
      </c>
      <c r="D20011" s="61" t="s">
        <v>2502</v>
      </c>
    </row>
    <row r="20012" spans="1:4" hidden="1" x14ac:dyDescent="0.25">
      <c r="A20012" s="61" t="s">
        <v>403</v>
      </c>
      <c r="B20012" s="61" t="s">
        <v>404</v>
      </c>
      <c r="C20012">
        <v>1836</v>
      </c>
      <c r="D20012" s="61" t="s">
        <v>2502</v>
      </c>
    </row>
    <row r="20013" spans="1:4" hidden="1" x14ac:dyDescent="0.25">
      <c r="A20013" s="61" t="s">
        <v>403</v>
      </c>
      <c r="B20013" s="61" t="s">
        <v>404</v>
      </c>
      <c r="C20013">
        <v>1837</v>
      </c>
      <c r="D20013" s="61" t="s">
        <v>2502</v>
      </c>
    </row>
    <row r="20014" spans="1:4" hidden="1" x14ac:dyDescent="0.25">
      <c r="A20014" s="61" t="s">
        <v>403</v>
      </c>
      <c r="B20014" s="61" t="s">
        <v>404</v>
      </c>
      <c r="C20014">
        <v>1838</v>
      </c>
      <c r="D20014" s="61" t="s">
        <v>2502</v>
      </c>
    </row>
    <row r="20015" spans="1:4" hidden="1" x14ac:dyDescent="0.25">
      <c r="A20015" s="61" t="s">
        <v>403</v>
      </c>
      <c r="B20015" s="61" t="s">
        <v>404</v>
      </c>
      <c r="C20015">
        <v>1839</v>
      </c>
      <c r="D20015" s="61" t="s">
        <v>2502</v>
      </c>
    </row>
    <row r="20016" spans="1:4" hidden="1" x14ac:dyDescent="0.25">
      <c r="A20016" s="61" t="s">
        <v>403</v>
      </c>
      <c r="B20016" s="61" t="s">
        <v>404</v>
      </c>
      <c r="C20016">
        <v>1840</v>
      </c>
      <c r="D20016" s="61" t="s">
        <v>2502</v>
      </c>
    </row>
    <row r="20017" spans="1:4" hidden="1" x14ac:dyDescent="0.25">
      <c r="A20017" s="61" t="s">
        <v>403</v>
      </c>
      <c r="B20017" s="61" t="s">
        <v>404</v>
      </c>
      <c r="C20017">
        <v>1841</v>
      </c>
      <c r="D20017" s="61" t="s">
        <v>2502</v>
      </c>
    </row>
    <row r="20018" spans="1:4" hidden="1" x14ac:dyDescent="0.25">
      <c r="A20018" s="61" t="s">
        <v>403</v>
      </c>
      <c r="B20018" s="61" t="s">
        <v>404</v>
      </c>
      <c r="C20018">
        <v>1842</v>
      </c>
      <c r="D20018" s="61" t="s">
        <v>2502</v>
      </c>
    </row>
    <row r="20019" spans="1:4" hidden="1" x14ac:dyDescent="0.25">
      <c r="A20019" s="61" t="s">
        <v>403</v>
      </c>
      <c r="B20019" s="61" t="s">
        <v>404</v>
      </c>
      <c r="C20019">
        <v>1843</v>
      </c>
      <c r="D20019" s="61" t="s">
        <v>2502</v>
      </c>
    </row>
    <row r="20020" spans="1:4" hidden="1" x14ac:dyDescent="0.25">
      <c r="A20020" s="61" t="s">
        <v>403</v>
      </c>
      <c r="B20020" s="61" t="s">
        <v>404</v>
      </c>
      <c r="C20020">
        <v>1844</v>
      </c>
      <c r="D20020" s="61" t="s">
        <v>2502</v>
      </c>
    </row>
    <row r="20021" spans="1:4" hidden="1" x14ac:dyDescent="0.25">
      <c r="A20021" s="61" t="s">
        <v>403</v>
      </c>
      <c r="B20021" s="61" t="s">
        <v>404</v>
      </c>
      <c r="C20021">
        <v>1845</v>
      </c>
      <c r="D20021" s="61" t="s">
        <v>2502</v>
      </c>
    </row>
    <row r="20022" spans="1:4" hidden="1" x14ac:dyDescent="0.25">
      <c r="A20022" s="61" t="s">
        <v>403</v>
      </c>
      <c r="B20022" s="61" t="s">
        <v>404</v>
      </c>
      <c r="C20022">
        <v>1846</v>
      </c>
      <c r="D20022" s="61" t="s">
        <v>2129</v>
      </c>
    </row>
    <row r="20023" spans="1:4" hidden="1" x14ac:dyDescent="0.25">
      <c r="A20023" s="61" t="s">
        <v>403</v>
      </c>
      <c r="B20023" s="61" t="s">
        <v>404</v>
      </c>
      <c r="C20023">
        <v>1847</v>
      </c>
      <c r="D20023" s="61" t="s">
        <v>2129</v>
      </c>
    </row>
    <row r="20024" spans="1:4" hidden="1" x14ac:dyDescent="0.25">
      <c r="A20024" s="61" t="s">
        <v>403</v>
      </c>
      <c r="B20024" s="61" t="s">
        <v>404</v>
      </c>
      <c r="C20024">
        <v>1848</v>
      </c>
      <c r="D20024" s="61" t="s">
        <v>2129</v>
      </c>
    </row>
    <row r="20025" spans="1:4" hidden="1" x14ac:dyDescent="0.25">
      <c r="A20025" s="61" t="s">
        <v>403</v>
      </c>
      <c r="B20025" s="61" t="s">
        <v>404</v>
      </c>
      <c r="C20025">
        <v>1849</v>
      </c>
      <c r="D20025" s="61" t="s">
        <v>2129</v>
      </c>
    </row>
    <row r="20026" spans="1:4" hidden="1" x14ac:dyDescent="0.25">
      <c r="A20026" s="61" t="s">
        <v>403</v>
      </c>
      <c r="B20026" s="61" t="s">
        <v>404</v>
      </c>
      <c r="C20026">
        <v>1850</v>
      </c>
      <c r="D20026" s="61" t="s">
        <v>2129</v>
      </c>
    </row>
    <row r="20027" spans="1:4" hidden="1" x14ac:dyDescent="0.25">
      <c r="A20027" s="61" t="s">
        <v>403</v>
      </c>
      <c r="B20027" s="61" t="s">
        <v>404</v>
      </c>
      <c r="C20027">
        <v>1851</v>
      </c>
      <c r="D20027" s="61" t="s">
        <v>2129</v>
      </c>
    </row>
    <row r="20028" spans="1:4" hidden="1" x14ac:dyDescent="0.25">
      <c r="A20028" s="61" t="s">
        <v>403</v>
      </c>
      <c r="B20028" s="61" t="s">
        <v>404</v>
      </c>
      <c r="C20028">
        <v>1852</v>
      </c>
      <c r="D20028" s="61" t="s">
        <v>2129</v>
      </c>
    </row>
    <row r="20029" spans="1:4" hidden="1" x14ac:dyDescent="0.25">
      <c r="A20029" s="61" t="s">
        <v>403</v>
      </c>
      <c r="B20029" s="61" t="s">
        <v>404</v>
      </c>
      <c r="C20029">
        <v>1853</v>
      </c>
      <c r="D20029" s="61" t="s">
        <v>2437</v>
      </c>
    </row>
    <row r="20030" spans="1:4" hidden="1" x14ac:dyDescent="0.25">
      <c r="A20030" s="61" t="s">
        <v>403</v>
      </c>
      <c r="B20030" s="61" t="s">
        <v>404</v>
      </c>
      <c r="C20030">
        <v>1854</v>
      </c>
      <c r="D20030" s="61" t="s">
        <v>2437</v>
      </c>
    </row>
    <row r="20031" spans="1:4" hidden="1" x14ac:dyDescent="0.25">
      <c r="A20031" s="61" t="s">
        <v>403</v>
      </c>
      <c r="B20031" s="61" t="s">
        <v>404</v>
      </c>
      <c r="C20031">
        <v>1855</v>
      </c>
      <c r="D20031" s="61" t="s">
        <v>2437</v>
      </c>
    </row>
    <row r="20032" spans="1:4" hidden="1" x14ac:dyDescent="0.25">
      <c r="A20032" s="61" t="s">
        <v>403</v>
      </c>
      <c r="B20032" s="61" t="s">
        <v>404</v>
      </c>
      <c r="C20032">
        <v>1856</v>
      </c>
      <c r="D20032" s="61" t="s">
        <v>2437</v>
      </c>
    </row>
    <row r="20033" spans="1:4" hidden="1" x14ac:dyDescent="0.25">
      <c r="A20033" s="61" t="s">
        <v>403</v>
      </c>
      <c r="B20033" s="61" t="s">
        <v>404</v>
      </c>
      <c r="C20033">
        <v>1857</v>
      </c>
      <c r="D20033" s="61" t="s">
        <v>2437</v>
      </c>
    </row>
    <row r="20034" spans="1:4" hidden="1" x14ac:dyDescent="0.25">
      <c r="A20034" s="61" t="s">
        <v>403</v>
      </c>
      <c r="B20034" s="61" t="s">
        <v>404</v>
      </c>
      <c r="C20034">
        <v>1858</v>
      </c>
      <c r="D20034" s="61" t="s">
        <v>2437</v>
      </c>
    </row>
    <row r="20035" spans="1:4" hidden="1" x14ac:dyDescent="0.25">
      <c r="A20035" s="61" t="s">
        <v>403</v>
      </c>
      <c r="B20035" s="61" t="s">
        <v>404</v>
      </c>
      <c r="C20035">
        <v>1859</v>
      </c>
      <c r="D20035" s="61" t="s">
        <v>2437</v>
      </c>
    </row>
    <row r="20036" spans="1:4" hidden="1" x14ac:dyDescent="0.25">
      <c r="A20036" s="61" t="s">
        <v>403</v>
      </c>
      <c r="B20036" s="61" t="s">
        <v>404</v>
      </c>
      <c r="C20036">
        <v>1860</v>
      </c>
      <c r="D20036" s="61" t="s">
        <v>2437</v>
      </c>
    </row>
    <row r="20037" spans="1:4" hidden="1" x14ac:dyDescent="0.25">
      <c r="A20037" s="61" t="s">
        <v>403</v>
      </c>
      <c r="B20037" s="61" t="s">
        <v>404</v>
      </c>
      <c r="C20037">
        <v>1861</v>
      </c>
      <c r="D20037" s="61" t="s">
        <v>2437</v>
      </c>
    </row>
    <row r="20038" spans="1:4" hidden="1" x14ac:dyDescent="0.25">
      <c r="A20038" s="61" t="s">
        <v>403</v>
      </c>
      <c r="B20038" s="61" t="s">
        <v>404</v>
      </c>
      <c r="C20038">
        <v>1862</v>
      </c>
      <c r="D20038" s="61" t="s">
        <v>2437</v>
      </c>
    </row>
    <row r="20039" spans="1:4" hidden="1" x14ac:dyDescent="0.25">
      <c r="A20039" s="61" t="s">
        <v>403</v>
      </c>
      <c r="B20039" s="61" t="s">
        <v>404</v>
      </c>
      <c r="C20039">
        <v>1863</v>
      </c>
      <c r="D20039" s="61" t="s">
        <v>2437</v>
      </c>
    </row>
    <row r="20040" spans="1:4" hidden="1" x14ac:dyDescent="0.25">
      <c r="A20040" s="61" t="s">
        <v>403</v>
      </c>
      <c r="B20040" s="61" t="s">
        <v>404</v>
      </c>
      <c r="C20040">
        <v>1864</v>
      </c>
      <c r="D20040" s="61" t="s">
        <v>2437</v>
      </c>
    </row>
    <row r="20041" spans="1:4" hidden="1" x14ac:dyDescent="0.25">
      <c r="A20041" s="61" t="s">
        <v>403</v>
      </c>
      <c r="B20041" s="61" t="s">
        <v>404</v>
      </c>
      <c r="C20041">
        <v>1865</v>
      </c>
      <c r="D20041" s="61" t="s">
        <v>2437</v>
      </c>
    </row>
    <row r="20042" spans="1:4" hidden="1" x14ac:dyDescent="0.25">
      <c r="A20042" s="61" t="s">
        <v>403</v>
      </c>
      <c r="B20042" s="61" t="s">
        <v>404</v>
      </c>
      <c r="C20042">
        <v>1866</v>
      </c>
      <c r="D20042" s="61" t="s">
        <v>2437</v>
      </c>
    </row>
    <row r="20043" spans="1:4" hidden="1" x14ac:dyDescent="0.25">
      <c r="A20043" s="61" t="s">
        <v>403</v>
      </c>
      <c r="B20043" s="61" t="s">
        <v>404</v>
      </c>
      <c r="C20043">
        <v>1867</v>
      </c>
      <c r="D20043" s="61" t="s">
        <v>2437</v>
      </c>
    </row>
    <row r="20044" spans="1:4" hidden="1" x14ac:dyDescent="0.25">
      <c r="A20044" s="61" t="s">
        <v>403</v>
      </c>
      <c r="B20044" s="61" t="s">
        <v>404</v>
      </c>
      <c r="C20044">
        <v>1868</v>
      </c>
      <c r="D20044" s="61" t="s">
        <v>2437</v>
      </c>
    </row>
    <row r="20045" spans="1:4" hidden="1" x14ac:dyDescent="0.25">
      <c r="A20045" s="61" t="s">
        <v>403</v>
      </c>
      <c r="B20045" s="61" t="s">
        <v>404</v>
      </c>
      <c r="C20045">
        <v>1869</v>
      </c>
      <c r="D20045" s="61" t="s">
        <v>2437</v>
      </c>
    </row>
    <row r="20046" spans="1:4" hidden="1" x14ac:dyDescent="0.25">
      <c r="A20046" s="61" t="s">
        <v>403</v>
      </c>
      <c r="B20046" s="61" t="s">
        <v>404</v>
      </c>
      <c r="C20046">
        <v>1870</v>
      </c>
      <c r="D20046" s="61" t="s">
        <v>2437</v>
      </c>
    </row>
    <row r="20047" spans="1:4" hidden="1" x14ac:dyDescent="0.25">
      <c r="A20047" s="61" t="s">
        <v>403</v>
      </c>
      <c r="B20047" s="61" t="s">
        <v>404</v>
      </c>
      <c r="C20047">
        <v>1871</v>
      </c>
      <c r="D20047" s="61" t="s">
        <v>2437</v>
      </c>
    </row>
    <row r="20048" spans="1:4" hidden="1" x14ac:dyDescent="0.25">
      <c r="A20048" s="61" t="s">
        <v>403</v>
      </c>
      <c r="B20048" s="61" t="s">
        <v>404</v>
      </c>
      <c r="C20048">
        <v>1872</v>
      </c>
      <c r="D20048" s="61" t="s">
        <v>2437</v>
      </c>
    </row>
    <row r="20049" spans="1:4" hidden="1" x14ac:dyDescent="0.25">
      <c r="A20049" s="61" t="s">
        <v>403</v>
      </c>
      <c r="B20049" s="61" t="s">
        <v>404</v>
      </c>
      <c r="C20049">
        <v>1873</v>
      </c>
      <c r="D20049" s="61" t="s">
        <v>2437</v>
      </c>
    </row>
    <row r="20050" spans="1:4" hidden="1" x14ac:dyDescent="0.25">
      <c r="A20050" s="61" t="s">
        <v>403</v>
      </c>
      <c r="B20050" s="61" t="s">
        <v>404</v>
      </c>
      <c r="C20050">
        <v>1874</v>
      </c>
      <c r="D20050" s="61" t="s">
        <v>2437</v>
      </c>
    </row>
    <row r="20051" spans="1:4" hidden="1" x14ac:dyDescent="0.25">
      <c r="A20051" s="61" t="s">
        <v>403</v>
      </c>
      <c r="B20051" s="61" t="s">
        <v>404</v>
      </c>
      <c r="C20051">
        <v>1875</v>
      </c>
      <c r="D20051" s="61" t="s">
        <v>2437</v>
      </c>
    </row>
    <row r="20052" spans="1:4" hidden="1" x14ac:dyDescent="0.25">
      <c r="A20052" s="61" t="s">
        <v>403</v>
      </c>
      <c r="B20052" s="61" t="s">
        <v>404</v>
      </c>
      <c r="C20052">
        <v>1876</v>
      </c>
      <c r="D20052" s="61" t="s">
        <v>2437</v>
      </c>
    </row>
    <row r="20053" spans="1:4" hidden="1" x14ac:dyDescent="0.25">
      <c r="A20053" s="61" t="s">
        <v>403</v>
      </c>
      <c r="B20053" s="61" t="s">
        <v>404</v>
      </c>
      <c r="C20053">
        <v>1877</v>
      </c>
      <c r="D20053" s="61" t="s">
        <v>2437</v>
      </c>
    </row>
    <row r="20054" spans="1:4" hidden="1" x14ac:dyDescent="0.25">
      <c r="A20054" s="61" t="s">
        <v>403</v>
      </c>
      <c r="B20054" s="61" t="s">
        <v>404</v>
      </c>
      <c r="C20054">
        <v>1878</v>
      </c>
      <c r="D20054" s="61" t="s">
        <v>2437</v>
      </c>
    </row>
    <row r="20055" spans="1:4" hidden="1" x14ac:dyDescent="0.25">
      <c r="A20055" s="61" t="s">
        <v>403</v>
      </c>
      <c r="B20055" s="61" t="s">
        <v>404</v>
      </c>
      <c r="C20055">
        <v>1879</v>
      </c>
      <c r="D20055" s="61" t="s">
        <v>2437</v>
      </c>
    </row>
    <row r="20056" spans="1:4" hidden="1" x14ac:dyDescent="0.25">
      <c r="A20056" s="61" t="s">
        <v>403</v>
      </c>
      <c r="B20056" s="61" t="s">
        <v>404</v>
      </c>
      <c r="C20056">
        <v>1880</v>
      </c>
      <c r="D20056" s="61" t="s">
        <v>2437</v>
      </c>
    </row>
    <row r="20057" spans="1:4" hidden="1" x14ac:dyDescent="0.25">
      <c r="A20057" s="61" t="s">
        <v>403</v>
      </c>
      <c r="B20057" s="61" t="s">
        <v>404</v>
      </c>
      <c r="C20057">
        <v>1881</v>
      </c>
      <c r="D20057" s="61" t="s">
        <v>2437</v>
      </c>
    </row>
    <row r="20058" spans="1:4" hidden="1" x14ac:dyDescent="0.25">
      <c r="A20058" s="61" t="s">
        <v>403</v>
      </c>
      <c r="B20058" s="61" t="s">
        <v>404</v>
      </c>
      <c r="C20058">
        <v>1882</v>
      </c>
      <c r="D20058" s="61" t="s">
        <v>2437</v>
      </c>
    </row>
    <row r="20059" spans="1:4" hidden="1" x14ac:dyDescent="0.25">
      <c r="A20059" s="61" t="s">
        <v>403</v>
      </c>
      <c r="B20059" s="61" t="s">
        <v>404</v>
      </c>
      <c r="C20059">
        <v>1883</v>
      </c>
      <c r="D20059" s="61" t="s">
        <v>2971</v>
      </c>
    </row>
    <row r="20060" spans="1:4" hidden="1" x14ac:dyDescent="0.25">
      <c r="A20060" s="61" t="s">
        <v>403</v>
      </c>
      <c r="B20060" s="61" t="s">
        <v>404</v>
      </c>
      <c r="C20060">
        <v>1884</v>
      </c>
      <c r="D20060" s="61" t="s">
        <v>2971</v>
      </c>
    </row>
    <row r="20061" spans="1:4" hidden="1" x14ac:dyDescent="0.25">
      <c r="A20061" s="61" t="s">
        <v>403</v>
      </c>
      <c r="B20061" s="61" t="s">
        <v>404</v>
      </c>
      <c r="C20061">
        <v>1885</v>
      </c>
      <c r="D20061" s="61" t="s">
        <v>2971</v>
      </c>
    </row>
    <row r="20062" spans="1:4" hidden="1" x14ac:dyDescent="0.25">
      <c r="A20062" s="61" t="s">
        <v>403</v>
      </c>
      <c r="B20062" s="61" t="s">
        <v>404</v>
      </c>
      <c r="C20062">
        <v>1886</v>
      </c>
      <c r="D20062" s="61" t="s">
        <v>2971</v>
      </c>
    </row>
    <row r="20063" spans="1:4" hidden="1" x14ac:dyDescent="0.25">
      <c r="A20063" s="61" t="s">
        <v>403</v>
      </c>
      <c r="B20063" s="61" t="s">
        <v>404</v>
      </c>
      <c r="C20063">
        <v>1887</v>
      </c>
      <c r="D20063" s="61" t="s">
        <v>2971</v>
      </c>
    </row>
    <row r="20064" spans="1:4" hidden="1" x14ac:dyDescent="0.25">
      <c r="A20064" s="61" t="s">
        <v>403</v>
      </c>
      <c r="B20064" s="61" t="s">
        <v>404</v>
      </c>
      <c r="C20064">
        <v>1888</v>
      </c>
      <c r="D20064" s="61" t="s">
        <v>2971</v>
      </c>
    </row>
    <row r="20065" spans="1:4" hidden="1" x14ac:dyDescent="0.25">
      <c r="A20065" s="61" t="s">
        <v>403</v>
      </c>
      <c r="B20065" s="61" t="s">
        <v>404</v>
      </c>
      <c r="C20065">
        <v>1889</v>
      </c>
      <c r="D20065" s="61" t="s">
        <v>2971</v>
      </c>
    </row>
    <row r="20066" spans="1:4" hidden="1" x14ac:dyDescent="0.25">
      <c r="A20066" s="61" t="s">
        <v>403</v>
      </c>
      <c r="B20066" s="61" t="s">
        <v>404</v>
      </c>
      <c r="C20066">
        <v>1890</v>
      </c>
      <c r="D20066" s="61" t="s">
        <v>2971</v>
      </c>
    </row>
    <row r="20067" spans="1:4" hidden="1" x14ac:dyDescent="0.25">
      <c r="A20067" s="61" t="s">
        <v>403</v>
      </c>
      <c r="B20067" s="61" t="s">
        <v>404</v>
      </c>
      <c r="C20067">
        <v>1891</v>
      </c>
      <c r="D20067" s="61" t="s">
        <v>2971</v>
      </c>
    </row>
    <row r="20068" spans="1:4" hidden="1" x14ac:dyDescent="0.25">
      <c r="A20068" s="61" t="s">
        <v>403</v>
      </c>
      <c r="B20068" s="61" t="s">
        <v>404</v>
      </c>
      <c r="C20068">
        <v>1892</v>
      </c>
      <c r="D20068" s="61" t="s">
        <v>2971</v>
      </c>
    </row>
    <row r="20069" spans="1:4" hidden="1" x14ac:dyDescent="0.25">
      <c r="A20069" s="61" t="s">
        <v>403</v>
      </c>
      <c r="B20069" s="61" t="s">
        <v>404</v>
      </c>
      <c r="C20069">
        <v>1893</v>
      </c>
      <c r="D20069" s="61" t="s">
        <v>2971</v>
      </c>
    </row>
    <row r="20070" spans="1:4" hidden="1" x14ac:dyDescent="0.25">
      <c r="A20070" s="61" t="s">
        <v>403</v>
      </c>
      <c r="B20070" s="61" t="s">
        <v>404</v>
      </c>
      <c r="C20070">
        <v>1894</v>
      </c>
      <c r="D20070" s="61" t="s">
        <v>2971</v>
      </c>
    </row>
    <row r="20071" spans="1:4" hidden="1" x14ac:dyDescent="0.25">
      <c r="A20071" s="61" t="s">
        <v>403</v>
      </c>
      <c r="B20071" s="61" t="s">
        <v>404</v>
      </c>
      <c r="C20071">
        <v>1895</v>
      </c>
      <c r="D20071" s="61" t="s">
        <v>2971</v>
      </c>
    </row>
    <row r="20072" spans="1:4" hidden="1" x14ac:dyDescent="0.25">
      <c r="A20072" s="61" t="s">
        <v>403</v>
      </c>
      <c r="B20072" s="61" t="s">
        <v>404</v>
      </c>
      <c r="C20072">
        <v>1896</v>
      </c>
      <c r="D20072" s="61" t="s">
        <v>2971</v>
      </c>
    </row>
    <row r="20073" spans="1:4" hidden="1" x14ac:dyDescent="0.25">
      <c r="A20073" s="61" t="s">
        <v>403</v>
      </c>
      <c r="B20073" s="61" t="s">
        <v>404</v>
      </c>
      <c r="C20073">
        <v>1897</v>
      </c>
      <c r="D20073" s="61" t="s">
        <v>2971</v>
      </c>
    </row>
    <row r="20074" spans="1:4" hidden="1" x14ac:dyDescent="0.25">
      <c r="A20074" s="61" t="s">
        <v>403</v>
      </c>
      <c r="B20074" s="61" t="s">
        <v>404</v>
      </c>
      <c r="C20074">
        <v>1898</v>
      </c>
      <c r="D20074" s="61" t="s">
        <v>2971</v>
      </c>
    </row>
    <row r="20075" spans="1:4" hidden="1" x14ac:dyDescent="0.25">
      <c r="A20075" s="61" t="s">
        <v>403</v>
      </c>
      <c r="B20075" s="61" t="s">
        <v>404</v>
      </c>
      <c r="C20075">
        <v>1899</v>
      </c>
      <c r="D20075" s="61" t="s">
        <v>2971</v>
      </c>
    </row>
    <row r="20076" spans="1:4" hidden="1" x14ac:dyDescent="0.25">
      <c r="A20076" s="61" t="s">
        <v>403</v>
      </c>
      <c r="B20076" s="61" t="s">
        <v>404</v>
      </c>
      <c r="C20076">
        <v>1900</v>
      </c>
      <c r="D20076" s="61" t="s">
        <v>2455</v>
      </c>
    </row>
    <row r="20077" spans="1:4" hidden="1" x14ac:dyDescent="0.25">
      <c r="A20077" s="61" t="s">
        <v>403</v>
      </c>
      <c r="B20077" s="61" t="s">
        <v>404</v>
      </c>
      <c r="C20077">
        <v>1901</v>
      </c>
      <c r="D20077" s="61" t="s">
        <v>2455</v>
      </c>
    </row>
    <row r="20078" spans="1:4" hidden="1" x14ac:dyDescent="0.25">
      <c r="A20078" s="61" t="s">
        <v>403</v>
      </c>
      <c r="B20078" s="61" t="s">
        <v>404</v>
      </c>
      <c r="C20078">
        <v>1902</v>
      </c>
      <c r="D20078" s="61" t="s">
        <v>2455</v>
      </c>
    </row>
    <row r="20079" spans="1:4" hidden="1" x14ac:dyDescent="0.25">
      <c r="A20079" s="61" t="s">
        <v>403</v>
      </c>
      <c r="B20079" s="61" t="s">
        <v>404</v>
      </c>
      <c r="C20079">
        <v>1903</v>
      </c>
      <c r="D20079" s="61" t="s">
        <v>2455</v>
      </c>
    </row>
    <row r="20080" spans="1:4" hidden="1" x14ac:dyDescent="0.25">
      <c r="A20080" s="61" t="s">
        <v>403</v>
      </c>
      <c r="B20080" s="61" t="s">
        <v>404</v>
      </c>
      <c r="C20080">
        <v>1904</v>
      </c>
      <c r="D20080" s="61" t="s">
        <v>2455</v>
      </c>
    </row>
    <row r="20081" spans="1:4" hidden="1" x14ac:dyDescent="0.25">
      <c r="A20081" s="61" t="s">
        <v>403</v>
      </c>
      <c r="B20081" s="61" t="s">
        <v>404</v>
      </c>
      <c r="C20081">
        <v>1905</v>
      </c>
      <c r="D20081" s="61" t="s">
        <v>2455</v>
      </c>
    </row>
    <row r="20082" spans="1:4" hidden="1" x14ac:dyDescent="0.25">
      <c r="A20082" s="61" t="s">
        <v>403</v>
      </c>
      <c r="B20082" s="61" t="s">
        <v>404</v>
      </c>
      <c r="C20082">
        <v>1906</v>
      </c>
      <c r="D20082" s="61" t="s">
        <v>2455</v>
      </c>
    </row>
    <row r="20083" spans="1:4" hidden="1" x14ac:dyDescent="0.25">
      <c r="A20083" s="61" t="s">
        <v>403</v>
      </c>
      <c r="B20083" s="61" t="s">
        <v>404</v>
      </c>
      <c r="C20083">
        <v>1907</v>
      </c>
      <c r="D20083" s="61" t="s">
        <v>2455</v>
      </c>
    </row>
    <row r="20084" spans="1:4" hidden="1" x14ac:dyDescent="0.25">
      <c r="A20084" s="61" t="s">
        <v>403</v>
      </c>
      <c r="B20084" s="61" t="s">
        <v>404</v>
      </c>
      <c r="C20084">
        <v>1908</v>
      </c>
      <c r="D20084" s="61" t="s">
        <v>2455</v>
      </c>
    </row>
    <row r="20085" spans="1:4" hidden="1" x14ac:dyDescent="0.25">
      <c r="A20085" s="61" t="s">
        <v>403</v>
      </c>
      <c r="B20085" s="61" t="s">
        <v>404</v>
      </c>
      <c r="C20085">
        <v>1909</v>
      </c>
      <c r="D20085" s="61" t="s">
        <v>2455</v>
      </c>
    </row>
    <row r="20086" spans="1:4" hidden="1" x14ac:dyDescent="0.25">
      <c r="A20086" s="61" t="s">
        <v>403</v>
      </c>
      <c r="B20086" s="61" t="s">
        <v>404</v>
      </c>
      <c r="C20086">
        <v>1910</v>
      </c>
      <c r="D20086" s="61" t="s">
        <v>2455</v>
      </c>
    </row>
    <row r="20087" spans="1:4" hidden="1" x14ac:dyDescent="0.25">
      <c r="A20087" s="61" t="s">
        <v>403</v>
      </c>
      <c r="B20087" s="61" t="s">
        <v>404</v>
      </c>
      <c r="C20087">
        <v>1911</v>
      </c>
      <c r="D20087" s="61" t="s">
        <v>2455</v>
      </c>
    </row>
    <row r="20088" spans="1:4" hidden="1" x14ac:dyDescent="0.25">
      <c r="A20088" s="61" t="s">
        <v>403</v>
      </c>
      <c r="B20088" s="61" t="s">
        <v>404</v>
      </c>
      <c r="C20088">
        <v>1912</v>
      </c>
      <c r="D20088" s="61" t="s">
        <v>2455</v>
      </c>
    </row>
    <row r="20089" spans="1:4" hidden="1" x14ac:dyDescent="0.25">
      <c r="A20089" s="61" t="s">
        <v>403</v>
      </c>
      <c r="B20089" s="61" t="s">
        <v>404</v>
      </c>
      <c r="C20089">
        <v>1913</v>
      </c>
      <c r="D20089" s="61" t="s">
        <v>2455</v>
      </c>
    </row>
    <row r="20090" spans="1:4" hidden="1" x14ac:dyDescent="0.25">
      <c r="A20090" s="61" t="s">
        <v>403</v>
      </c>
      <c r="B20090" s="61" t="s">
        <v>404</v>
      </c>
      <c r="C20090">
        <v>1914</v>
      </c>
      <c r="D20090" s="61" t="s">
        <v>2455</v>
      </c>
    </row>
    <row r="20091" spans="1:4" hidden="1" x14ac:dyDescent="0.25">
      <c r="A20091" s="61" t="s">
        <v>403</v>
      </c>
      <c r="B20091" s="61" t="s">
        <v>404</v>
      </c>
      <c r="C20091">
        <v>1915</v>
      </c>
      <c r="D20091" s="61" t="s">
        <v>2455</v>
      </c>
    </row>
    <row r="20092" spans="1:4" hidden="1" x14ac:dyDescent="0.25">
      <c r="A20092" s="61" t="s">
        <v>403</v>
      </c>
      <c r="B20092" s="61" t="s">
        <v>404</v>
      </c>
      <c r="C20092">
        <v>1916</v>
      </c>
      <c r="D20092" s="61" t="s">
        <v>2455</v>
      </c>
    </row>
    <row r="20093" spans="1:4" hidden="1" x14ac:dyDescent="0.25">
      <c r="A20093" s="61" t="s">
        <v>403</v>
      </c>
      <c r="B20093" s="61" t="s">
        <v>404</v>
      </c>
      <c r="C20093">
        <v>1917</v>
      </c>
      <c r="D20093" s="61" t="s">
        <v>2455</v>
      </c>
    </row>
    <row r="20094" spans="1:4" hidden="1" x14ac:dyDescent="0.25">
      <c r="A20094" s="61" t="s">
        <v>403</v>
      </c>
      <c r="B20094" s="61" t="s">
        <v>404</v>
      </c>
      <c r="C20094">
        <v>1918</v>
      </c>
      <c r="D20094" s="61" t="s">
        <v>2455</v>
      </c>
    </row>
    <row r="20095" spans="1:4" hidden="1" x14ac:dyDescent="0.25">
      <c r="A20095" s="61" t="s">
        <v>403</v>
      </c>
      <c r="B20095" s="61" t="s">
        <v>404</v>
      </c>
      <c r="C20095">
        <v>1919</v>
      </c>
      <c r="D20095" s="61" t="s">
        <v>2455</v>
      </c>
    </row>
    <row r="20096" spans="1:4" hidden="1" x14ac:dyDescent="0.25">
      <c r="A20096" s="61" t="s">
        <v>403</v>
      </c>
      <c r="B20096" s="61" t="s">
        <v>404</v>
      </c>
      <c r="C20096">
        <v>1920</v>
      </c>
      <c r="D20096" s="61" t="s">
        <v>2455</v>
      </c>
    </row>
    <row r="20097" spans="1:4" hidden="1" x14ac:dyDescent="0.25">
      <c r="A20097" s="61" t="s">
        <v>403</v>
      </c>
      <c r="B20097" s="61" t="s">
        <v>404</v>
      </c>
      <c r="C20097">
        <v>1921</v>
      </c>
      <c r="D20097" s="61" t="s">
        <v>2455</v>
      </c>
    </row>
    <row r="20098" spans="1:4" hidden="1" x14ac:dyDescent="0.25">
      <c r="A20098" s="61" t="s">
        <v>403</v>
      </c>
      <c r="B20098" s="61" t="s">
        <v>404</v>
      </c>
      <c r="C20098">
        <v>1922</v>
      </c>
      <c r="D20098" s="61" t="s">
        <v>2455</v>
      </c>
    </row>
    <row r="20099" spans="1:4" hidden="1" x14ac:dyDescent="0.25">
      <c r="A20099" s="61" t="s">
        <v>403</v>
      </c>
      <c r="B20099" s="61" t="s">
        <v>404</v>
      </c>
      <c r="C20099">
        <v>1923</v>
      </c>
      <c r="D20099" s="61" t="s">
        <v>2455</v>
      </c>
    </row>
    <row r="20100" spans="1:4" hidden="1" x14ac:dyDescent="0.25">
      <c r="A20100" s="61" t="s">
        <v>403</v>
      </c>
      <c r="B20100" s="61" t="s">
        <v>404</v>
      </c>
      <c r="C20100">
        <v>1924</v>
      </c>
      <c r="D20100" s="61" t="s">
        <v>2455</v>
      </c>
    </row>
    <row r="20101" spans="1:4" hidden="1" x14ac:dyDescent="0.25">
      <c r="A20101" s="61" t="s">
        <v>403</v>
      </c>
      <c r="B20101" s="61" t="s">
        <v>404</v>
      </c>
      <c r="C20101">
        <v>1925</v>
      </c>
      <c r="D20101" s="61" t="s">
        <v>2455</v>
      </c>
    </row>
    <row r="20102" spans="1:4" hidden="1" x14ac:dyDescent="0.25">
      <c r="A20102" s="61" t="s">
        <v>403</v>
      </c>
      <c r="B20102" s="61" t="s">
        <v>404</v>
      </c>
      <c r="C20102">
        <v>1926</v>
      </c>
      <c r="D20102" s="61" t="s">
        <v>2455</v>
      </c>
    </row>
    <row r="20103" spans="1:4" hidden="1" x14ac:dyDescent="0.25">
      <c r="A20103" s="61" t="s">
        <v>403</v>
      </c>
      <c r="B20103" s="61" t="s">
        <v>404</v>
      </c>
      <c r="C20103">
        <v>1927</v>
      </c>
      <c r="D20103" s="61" t="s">
        <v>2455</v>
      </c>
    </row>
    <row r="20104" spans="1:4" hidden="1" x14ac:dyDescent="0.25">
      <c r="A20104" s="61" t="s">
        <v>403</v>
      </c>
      <c r="B20104" s="61" t="s">
        <v>404</v>
      </c>
      <c r="C20104">
        <v>1928</v>
      </c>
      <c r="D20104" s="61" t="s">
        <v>2455</v>
      </c>
    </row>
    <row r="20105" spans="1:4" hidden="1" x14ac:dyDescent="0.25">
      <c r="A20105" s="61" t="s">
        <v>403</v>
      </c>
      <c r="B20105" s="61" t="s">
        <v>404</v>
      </c>
      <c r="C20105">
        <v>1929</v>
      </c>
      <c r="D20105" s="61" t="s">
        <v>2455</v>
      </c>
    </row>
    <row r="20106" spans="1:4" hidden="1" x14ac:dyDescent="0.25">
      <c r="A20106" s="61" t="s">
        <v>403</v>
      </c>
      <c r="B20106" s="61" t="s">
        <v>404</v>
      </c>
      <c r="C20106">
        <v>1930</v>
      </c>
      <c r="D20106" s="61" t="s">
        <v>2455</v>
      </c>
    </row>
    <row r="20107" spans="1:4" hidden="1" x14ac:dyDescent="0.25">
      <c r="A20107" s="61" t="s">
        <v>403</v>
      </c>
      <c r="B20107" s="61" t="s">
        <v>404</v>
      </c>
      <c r="C20107">
        <v>1931</v>
      </c>
      <c r="D20107" s="61" t="s">
        <v>2455</v>
      </c>
    </row>
    <row r="20108" spans="1:4" hidden="1" x14ac:dyDescent="0.25">
      <c r="A20108" s="61" t="s">
        <v>403</v>
      </c>
      <c r="B20108" s="61" t="s">
        <v>404</v>
      </c>
      <c r="C20108">
        <v>1932</v>
      </c>
      <c r="D20108" s="61" t="s">
        <v>2455</v>
      </c>
    </row>
    <row r="20109" spans="1:4" hidden="1" x14ac:dyDescent="0.25">
      <c r="A20109" s="61" t="s">
        <v>403</v>
      </c>
      <c r="B20109" s="61" t="s">
        <v>404</v>
      </c>
      <c r="C20109">
        <v>1933</v>
      </c>
      <c r="D20109" s="61" t="s">
        <v>2499</v>
      </c>
    </row>
    <row r="20110" spans="1:4" hidden="1" x14ac:dyDescent="0.25">
      <c r="A20110" s="61" t="s">
        <v>403</v>
      </c>
      <c r="B20110" s="61" t="s">
        <v>404</v>
      </c>
      <c r="C20110">
        <v>1934</v>
      </c>
      <c r="D20110" s="61" t="s">
        <v>2499</v>
      </c>
    </row>
    <row r="20111" spans="1:4" hidden="1" x14ac:dyDescent="0.25">
      <c r="A20111" s="61" t="s">
        <v>403</v>
      </c>
      <c r="B20111" s="61" t="s">
        <v>404</v>
      </c>
      <c r="C20111">
        <v>1935</v>
      </c>
      <c r="D20111" s="61" t="s">
        <v>2499</v>
      </c>
    </row>
    <row r="20112" spans="1:4" hidden="1" x14ac:dyDescent="0.25">
      <c r="A20112" s="61" t="s">
        <v>403</v>
      </c>
      <c r="B20112" s="61" t="s">
        <v>404</v>
      </c>
      <c r="C20112">
        <v>1936</v>
      </c>
      <c r="D20112" s="61" t="s">
        <v>2499</v>
      </c>
    </row>
    <row r="20113" spans="1:4" hidden="1" x14ac:dyDescent="0.25">
      <c r="A20113" s="61" t="s">
        <v>403</v>
      </c>
      <c r="B20113" s="61" t="s">
        <v>404</v>
      </c>
      <c r="C20113">
        <v>1937</v>
      </c>
      <c r="D20113" s="61" t="s">
        <v>2499</v>
      </c>
    </row>
    <row r="20114" spans="1:4" hidden="1" x14ac:dyDescent="0.25">
      <c r="A20114" s="61" t="s">
        <v>403</v>
      </c>
      <c r="B20114" s="61" t="s">
        <v>404</v>
      </c>
      <c r="C20114">
        <v>1938</v>
      </c>
      <c r="D20114" s="61" t="s">
        <v>2499</v>
      </c>
    </row>
    <row r="20115" spans="1:4" hidden="1" x14ac:dyDescent="0.25">
      <c r="A20115" s="61" t="s">
        <v>403</v>
      </c>
      <c r="B20115" s="61" t="s">
        <v>404</v>
      </c>
      <c r="C20115">
        <v>1939</v>
      </c>
      <c r="D20115" s="61" t="s">
        <v>2499</v>
      </c>
    </row>
    <row r="20116" spans="1:4" hidden="1" x14ac:dyDescent="0.25">
      <c r="A20116" s="61" t="s">
        <v>403</v>
      </c>
      <c r="B20116" s="61" t="s">
        <v>404</v>
      </c>
      <c r="C20116">
        <v>1940</v>
      </c>
      <c r="D20116" s="61" t="s">
        <v>2499</v>
      </c>
    </row>
    <row r="20117" spans="1:4" hidden="1" x14ac:dyDescent="0.25">
      <c r="A20117" s="61" t="s">
        <v>403</v>
      </c>
      <c r="B20117" s="61" t="s">
        <v>404</v>
      </c>
      <c r="C20117">
        <v>1941</v>
      </c>
      <c r="D20117" s="61" t="s">
        <v>2499</v>
      </c>
    </row>
    <row r="20118" spans="1:4" hidden="1" x14ac:dyDescent="0.25">
      <c r="A20118" s="61" t="s">
        <v>403</v>
      </c>
      <c r="B20118" s="61" t="s">
        <v>404</v>
      </c>
      <c r="C20118">
        <v>1942</v>
      </c>
      <c r="D20118" s="61" t="s">
        <v>2499</v>
      </c>
    </row>
    <row r="20119" spans="1:4" hidden="1" x14ac:dyDescent="0.25">
      <c r="A20119" s="61" t="s">
        <v>403</v>
      </c>
      <c r="B20119" s="61" t="s">
        <v>404</v>
      </c>
      <c r="C20119">
        <v>1943</v>
      </c>
      <c r="D20119" s="61" t="s">
        <v>2499</v>
      </c>
    </row>
    <row r="20120" spans="1:4" hidden="1" x14ac:dyDescent="0.25">
      <c r="A20120" s="61" t="s">
        <v>403</v>
      </c>
      <c r="B20120" s="61" t="s">
        <v>404</v>
      </c>
      <c r="C20120">
        <v>1944</v>
      </c>
      <c r="D20120" s="61" t="s">
        <v>2499</v>
      </c>
    </row>
    <row r="20121" spans="1:4" hidden="1" x14ac:dyDescent="0.25">
      <c r="A20121" s="61" t="s">
        <v>403</v>
      </c>
      <c r="B20121" s="61" t="s">
        <v>404</v>
      </c>
      <c r="C20121">
        <v>1945</v>
      </c>
      <c r="D20121" s="61" t="s">
        <v>2499</v>
      </c>
    </row>
    <row r="20122" spans="1:4" hidden="1" x14ac:dyDescent="0.25">
      <c r="A20122" s="61" t="s">
        <v>403</v>
      </c>
      <c r="B20122" s="61" t="s">
        <v>404</v>
      </c>
      <c r="C20122">
        <v>1946</v>
      </c>
      <c r="D20122" s="61" t="s">
        <v>2499</v>
      </c>
    </row>
    <row r="20123" spans="1:4" hidden="1" x14ac:dyDescent="0.25">
      <c r="A20123" s="61" t="s">
        <v>403</v>
      </c>
      <c r="B20123" s="61" t="s">
        <v>404</v>
      </c>
      <c r="C20123">
        <v>1947</v>
      </c>
      <c r="D20123" s="61" t="s">
        <v>2956</v>
      </c>
    </row>
    <row r="20124" spans="1:4" hidden="1" x14ac:dyDescent="0.25">
      <c r="A20124" s="61" t="s">
        <v>403</v>
      </c>
      <c r="B20124" s="61" t="s">
        <v>404</v>
      </c>
      <c r="C20124">
        <v>1948</v>
      </c>
      <c r="D20124" s="61" t="s">
        <v>2956</v>
      </c>
    </row>
    <row r="20125" spans="1:4" hidden="1" x14ac:dyDescent="0.25">
      <c r="A20125" s="61" t="s">
        <v>403</v>
      </c>
      <c r="B20125" s="61" t="s">
        <v>404</v>
      </c>
      <c r="C20125">
        <v>1949</v>
      </c>
      <c r="D20125" s="61" t="s">
        <v>2956</v>
      </c>
    </row>
    <row r="20126" spans="1:4" hidden="1" x14ac:dyDescent="0.25">
      <c r="A20126" s="61" t="s">
        <v>403</v>
      </c>
      <c r="B20126" s="61" t="s">
        <v>404</v>
      </c>
      <c r="C20126">
        <v>1950</v>
      </c>
      <c r="D20126" s="61" t="s">
        <v>2231</v>
      </c>
    </row>
    <row r="20127" spans="1:4" hidden="1" x14ac:dyDescent="0.25">
      <c r="A20127" s="61" t="s">
        <v>403</v>
      </c>
      <c r="B20127" s="61" t="s">
        <v>404</v>
      </c>
      <c r="C20127">
        <v>1951</v>
      </c>
      <c r="D20127" s="61" t="s">
        <v>1856</v>
      </c>
    </row>
    <row r="20128" spans="1:4" hidden="1" x14ac:dyDescent="0.25">
      <c r="A20128" s="61" t="s">
        <v>403</v>
      </c>
      <c r="B20128" s="61" t="s">
        <v>404</v>
      </c>
      <c r="C20128">
        <v>1952</v>
      </c>
      <c r="D20128" s="61" t="s">
        <v>2293</v>
      </c>
    </row>
    <row r="20129" spans="1:4" hidden="1" x14ac:dyDescent="0.25">
      <c r="A20129" s="61" t="s">
        <v>403</v>
      </c>
      <c r="B20129" s="61" t="s">
        <v>404</v>
      </c>
      <c r="C20129">
        <v>1953</v>
      </c>
      <c r="D20129" s="61" t="s">
        <v>1868</v>
      </c>
    </row>
    <row r="20130" spans="1:4" hidden="1" x14ac:dyDescent="0.25">
      <c r="A20130" s="61" t="s">
        <v>403</v>
      </c>
      <c r="B20130" s="61" t="s">
        <v>404</v>
      </c>
      <c r="C20130">
        <v>1954</v>
      </c>
      <c r="D20130" s="61" t="s">
        <v>1868</v>
      </c>
    </row>
    <row r="20131" spans="1:4" hidden="1" x14ac:dyDescent="0.25">
      <c r="A20131" s="61" t="s">
        <v>403</v>
      </c>
      <c r="B20131" s="61" t="s">
        <v>404</v>
      </c>
      <c r="C20131">
        <v>1955</v>
      </c>
      <c r="D20131" s="61" t="s">
        <v>1868</v>
      </c>
    </row>
    <row r="20132" spans="1:4" hidden="1" x14ac:dyDescent="0.25">
      <c r="A20132" s="61" t="s">
        <v>403</v>
      </c>
      <c r="B20132" s="61" t="s">
        <v>404</v>
      </c>
      <c r="C20132">
        <v>1956</v>
      </c>
      <c r="D20132" s="61" t="s">
        <v>2174</v>
      </c>
    </row>
    <row r="20133" spans="1:4" hidden="1" x14ac:dyDescent="0.25">
      <c r="A20133" s="61" t="s">
        <v>403</v>
      </c>
      <c r="B20133" s="61" t="s">
        <v>404</v>
      </c>
      <c r="C20133">
        <v>1957</v>
      </c>
      <c r="D20133" s="61" t="s">
        <v>1868</v>
      </c>
    </row>
    <row r="20134" spans="1:4" hidden="1" x14ac:dyDescent="0.25">
      <c r="A20134" s="61" t="s">
        <v>403</v>
      </c>
      <c r="B20134" s="61" t="s">
        <v>404</v>
      </c>
      <c r="C20134">
        <v>1958</v>
      </c>
      <c r="D20134" s="61" t="s">
        <v>1868</v>
      </c>
    </row>
    <row r="20135" spans="1:4" hidden="1" x14ac:dyDescent="0.25">
      <c r="A20135" s="61" t="s">
        <v>403</v>
      </c>
      <c r="B20135" s="61" t="s">
        <v>404</v>
      </c>
      <c r="C20135">
        <v>1959</v>
      </c>
      <c r="D20135" s="61" t="s">
        <v>1868</v>
      </c>
    </row>
    <row r="20136" spans="1:4" hidden="1" x14ac:dyDescent="0.25">
      <c r="A20136" s="61" t="s">
        <v>403</v>
      </c>
      <c r="B20136" s="61" t="s">
        <v>404</v>
      </c>
      <c r="C20136">
        <v>1960</v>
      </c>
      <c r="D20136" s="61" t="s">
        <v>1530</v>
      </c>
    </row>
    <row r="20137" spans="1:4" hidden="1" x14ac:dyDescent="0.25">
      <c r="A20137" s="61" t="s">
        <v>403</v>
      </c>
      <c r="B20137" s="61" t="s">
        <v>404</v>
      </c>
      <c r="C20137">
        <v>1961</v>
      </c>
      <c r="D20137" s="61" t="s">
        <v>1534</v>
      </c>
    </row>
    <row r="20138" spans="1:4" hidden="1" x14ac:dyDescent="0.25">
      <c r="A20138" s="61" t="s">
        <v>403</v>
      </c>
      <c r="B20138" s="61" t="s">
        <v>404</v>
      </c>
      <c r="C20138">
        <v>1962</v>
      </c>
      <c r="D20138" s="61" t="s">
        <v>1525</v>
      </c>
    </row>
    <row r="20139" spans="1:4" hidden="1" x14ac:dyDescent="0.25">
      <c r="A20139" s="61" t="s">
        <v>403</v>
      </c>
      <c r="B20139" s="61" t="s">
        <v>404</v>
      </c>
      <c r="C20139">
        <v>1963</v>
      </c>
      <c r="D20139" s="61" t="s">
        <v>1768</v>
      </c>
    </row>
    <row r="20140" spans="1:4" hidden="1" x14ac:dyDescent="0.25">
      <c r="A20140" s="61" t="s">
        <v>403</v>
      </c>
      <c r="B20140" s="61" t="s">
        <v>404</v>
      </c>
      <c r="C20140">
        <v>1964</v>
      </c>
      <c r="D20140" s="61" t="s">
        <v>1532</v>
      </c>
    </row>
    <row r="20141" spans="1:4" hidden="1" x14ac:dyDescent="0.25">
      <c r="A20141" s="61" t="s">
        <v>403</v>
      </c>
      <c r="B20141" s="61" t="s">
        <v>404</v>
      </c>
      <c r="C20141">
        <v>1965</v>
      </c>
      <c r="D20141" s="61" t="s">
        <v>1532</v>
      </c>
    </row>
    <row r="20142" spans="1:4" hidden="1" x14ac:dyDescent="0.25">
      <c r="A20142" s="61" t="s">
        <v>403</v>
      </c>
      <c r="B20142" s="61" t="s">
        <v>404</v>
      </c>
      <c r="C20142">
        <v>1966</v>
      </c>
      <c r="D20142" s="61" t="s">
        <v>1532</v>
      </c>
    </row>
    <row r="20143" spans="1:4" hidden="1" x14ac:dyDescent="0.25">
      <c r="A20143" s="61" t="s">
        <v>403</v>
      </c>
      <c r="B20143" s="61" t="s">
        <v>404</v>
      </c>
      <c r="C20143">
        <v>1967</v>
      </c>
      <c r="D20143" s="61" t="s">
        <v>1532</v>
      </c>
    </row>
    <row r="20144" spans="1:4" hidden="1" x14ac:dyDescent="0.25">
      <c r="A20144" s="61" t="s">
        <v>403</v>
      </c>
      <c r="B20144" s="61" t="s">
        <v>404</v>
      </c>
      <c r="C20144">
        <v>1968</v>
      </c>
      <c r="D20144" s="61" t="s">
        <v>1532</v>
      </c>
    </row>
    <row r="20145" spans="1:4" hidden="1" x14ac:dyDescent="0.25">
      <c r="A20145" s="61" t="s">
        <v>403</v>
      </c>
      <c r="B20145" s="61" t="s">
        <v>404</v>
      </c>
      <c r="C20145">
        <v>1969</v>
      </c>
      <c r="D20145" s="61" t="s">
        <v>1532</v>
      </c>
    </row>
    <row r="20146" spans="1:4" hidden="1" x14ac:dyDescent="0.25">
      <c r="A20146" s="61" t="s">
        <v>403</v>
      </c>
      <c r="B20146" s="61" t="s">
        <v>404</v>
      </c>
      <c r="C20146">
        <v>1970</v>
      </c>
      <c r="D20146" s="61" t="s">
        <v>1553</v>
      </c>
    </row>
    <row r="20147" spans="1:4" hidden="1" x14ac:dyDescent="0.25">
      <c r="A20147" s="61" t="s">
        <v>403</v>
      </c>
      <c r="B20147" s="61" t="s">
        <v>404</v>
      </c>
      <c r="C20147">
        <v>1971</v>
      </c>
      <c r="D20147" s="61" t="s">
        <v>1866</v>
      </c>
    </row>
    <row r="20148" spans="1:4" hidden="1" x14ac:dyDescent="0.25">
      <c r="A20148" s="61" t="s">
        <v>403</v>
      </c>
      <c r="B20148" s="61" t="s">
        <v>404</v>
      </c>
      <c r="C20148">
        <v>1972</v>
      </c>
      <c r="D20148" s="61" t="s">
        <v>1766</v>
      </c>
    </row>
    <row r="20149" spans="1:4" hidden="1" x14ac:dyDescent="0.25">
      <c r="A20149" s="61" t="s">
        <v>403</v>
      </c>
      <c r="B20149" s="61" t="s">
        <v>404</v>
      </c>
      <c r="C20149">
        <v>1973</v>
      </c>
      <c r="D20149" s="61" t="s">
        <v>1766</v>
      </c>
    </row>
    <row r="20150" spans="1:4" hidden="1" x14ac:dyDescent="0.25">
      <c r="A20150" s="61" t="s">
        <v>403</v>
      </c>
      <c r="B20150" s="61" t="s">
        <v>404</v>
      </c>
      <c r="C20150">
        <v>1974</v>
      </c>
      <c r="D20150" s="61" t="s">
        <v>1766</v>
      </c>
    </row>
    <row r="20151" spans="1:4" hidden="1" x14ac:dyDescent="0.25">
      <c r="A20151" s="61" t="s">
        <v>403</v>
      </c>
      <c r="B20151" s="61" t="s">
        <v>404</v>
      </c>
      <c r="C20151">
        <v>1975</v>
      </c>
      <c r="D20151" s="61" t="s">
        <v>1766</v>
      </c>
    </row>
    <row r="20152" spans="1:4" hidden="1" x14ac:dyDescent="0.25">
      <c r="A20152" s="61" t="s">
        <v>403</v>
      </c>
      <c r="B20152" s="61" t="s">
        <v>404</v>
      </c>
      <c r="C20152">
        <v>1976</v>
      </c>
      <c r="D20152" s="61" t="s">
        <v>1766</v>
      </c>
    </row>
    <row r="20153" spans="1:4" hidden="1" x14ac:dyDescent="0.25">
      <c r="A20153" s="61" t="s">
        <v>403</v>
      </c>
      <c r="B20153" s="61" t="s">
        <v>404</v>
      </c>
      <c r="C20153">
        <v>1977</v>
      </c>
      <c r="D20153" s="61" t="s">
        <v>1766</v>
      </c>
    </row>
    <row r="20154" spans="1:4" hidden="1" x14ac:dyDescent="0.25">
      <c r="A20154" s="61" t="s">
        <v>403</v>
      </c>
      <c r="B20154" s="61" t="s">
        <v>404</v>
      </c>
      <c r="C20154">
        <v>1978</v>
      </c>
      <c r="D20154" s="61" t="s">
        <v>1766</v>
      </c>
    </row>
    <row r="20155" spans="1:4" hidden="1" x14ac:dyDescent="0.25">
      <c r="A20155" s="61" t="s">
        <v>403</v>
      </c>
      <c r="B20155" s="61" t="s">
        <v>404</v>
      </c>
      <c r="C20155">
        <v>1979</v>
      </c>
      <c r="D20155" s="61" t="s">
        <v>1766</v>
      </c>
    </row>
    <row r="20156" spans="1:4" hidden="1" x14ac:dyDescent="0.25">
      <c r="A20156" s="61" t="s">
        <v>403</v>
      </c>
      <c r="B20156" s="61" t="s">
        <v>404</v>
      </c>
      <c r="C20156">
        <v>1980</v>
      </c>
      <c r="D20156" s="61" t="s">
        <v>1869</v>
      </c>
    </row>
    <row r="20157" spans="1:4" hidden="1" x14ac:dyDescent="0.25">
      <c r="A20157" s="61" t="s">
        <v>403</v>
      </c>
      <c r="B20157" s="61" t="s">
        <v>404</v>
      </c>
      <c r="C20157">
        <v>1981</v>
      </c>
      <c r="D20157" s="61" t="s">
        <v>2174</v>
      </c>
    </row>
    <row r="20158" spans="1:4" hidden="1" x14ac:dyDescent="0.25">
      <c r="A20158" s="61" t="s">
        <v>403</v>
      </c>
      <c r="B20158" s="61" t="s">
        <v>404</v>
      </c>
      <c r="C20158">
        <v>1982</v>
      </c>
      <c r="D20158" s="61" t="s">
        <v>2174</v>
      </c>
    </row>
    <row r="20159" spans="1:4" hidden="1" x14ac:dyDescent="0.25">
      <c r="A20159" s="61" t="s">
        <v>403</v>
      </c>
      <c r="B20159" s="61" t="s">
        <v>404</v>
      </c>
      <c r="C20159">
        <v>1983</v>
      </c>
      <c r="D20159" s="61" t="s">
        <v>2174</v>
      </c>
    </row>
    <row r="20160" spans="1:4" hidden="1" x14ac:dyDescent="0.25">
      <c r="A20160" s="61" t="s">
        <v>403</v>
      </c>
      <c r="B20160" s="61" t="s">
        <v>404</v>
      </c>
      <c r="C20160">
        <v>1984</v>
      </c>
      <c r="D20160" s="61" t="s">
        <v>2174</v>
      </c>
    </row>
    <row r="20161" spans="1:4" hidden="1" x14ac:dyDescent="0.25">
      <c r="A20161" s="61" t="s">
        <v>403</v>
      </c>
      <c r="B20161" s="61" t="s">
        <v>404</v>
      </c>
      <c r="C20161">
        <v>1985</v>
      </c>
      <c r="D20161" s="61" t="s">
        <v>2174</v>
      </c>
    </row>
    <row r="20162" spans="1:4" hidden="1" x14ac:dyDescent="0.25">
      <c r="A20162" s="61" t="s">
        <v>403</v>
      </c>
      <c r="B20162" s="61" t="s">
        <v>404</v>
      </c>
      <c r="C20162">
        <v>1986</v>
      </c>
      <c r="D20162" s="61" t="s">
        <v>2174</v>
      </c>
    </row>
    <row r="20163" spans="1:4" hidden="1" x14ac:dyDescent="0.25">
      <c r="A20163" s="61" t="s">
        <v>403</v>
      </c>
      <c r="B20163" s="61" t="s">
        <v>404</v>
      </c>
      <c r="C20163">
        <v>1987</v>
      </c>
      <c r="D20163" s="61" t="s">
        <v>2174</v>
      </c>
    </row>
    <row r="20164" spans="1:4" hidden="1" x14ac:dyDescent="0.25">
      <c r="A20164" s="61" t="s">
        <v>403</v>
      </c>
      <c r="B20164" s="61" t="s">
        <v>404</v>
      </c>
      <c r="C20164">
        <v>1988</v>
      </c>
      <c r="D20164" s="61" t="s">
        <v>2174</v>
      </c>
    </row>
    <row r="20165" spans="1:4" hidden="1" x14ac:dyDescent="0.25">
      <c r="A20165" s="61" t="s">
        <v>403</v>
      </c>
      <c r="B20165" s="61" t="s">
        <v>404</v>
      </c>
      <c r="C20165">
        <v>1989</v>
      </c>
      <c r="D20165" s="61" t="s">
        <v>2174</v>
      </c>
    </row>
    <row r="20166" spans="1:4" hidden="1" x14ac:dyDescent="0.25">
      <c r="A20166" s="61" t="s">
        <v>403</v>
      </c>
      <c r="B20166" s="61" t="s">
        <v>404</v>
      </c>
      <c r="C20166">
        <v>1990</v>
      </c>
      <c r="D20166" s="61" t="s">
        <v>2251</v>
      </c>
    </row>
    <row r="20167" spans="1:4" hidden="1" x14ac:dyDescent="0.25">
      <c r="A20167" s="61" t="s">
        <v>403</v>
      </c>
      <c r="B20167" s="61" t="s">
        <v>404</v>
      </c>
      <c r="C20167">
        <v>1991</v>
      </c>
      <c r="D20167" s="61" t="s">
        <v>2387</v>
      </c>
    </row>
    <row r="20168" spans="1:4" hidden="1" x14ac:dyDescent="0.25">
      <c r="A20168" s="61" t="s">
        <v>403</v>
      </c>
      <c r="B20168" s="61" t="s">
        <v>404</v>
      </c>
      <c r="C20168">
        <v>1992</v>
      </c>
      <c r="D20168" s="61" t="s">
        <v>1719</v>
      </c>
    </row>
    <row r="20169" spans="1:4" hidden="1" x14ac:dyDescent="0.25">
      <c r="A20169" s="61" t="s">
        <v>403</v>
      </c>
      <c r="B20169" s="61" t="s">
        <v>404</v>
      </c>
      <c r="C20169">
        <v>1993</v>
      </c>
      <c r="D20169" s="61" t="s">
        <v>1725</v>
      </c>
    </row>
    <row r="20170" spans="1:4" hidden="1" x14ac:dyDescent="0.25">
      <c r="A20170" s="61" t="s">
        <v>403</v>
      </c>
      <c r="B20170" s="61" t="s">
        <v>404</v>
      </c>
      <c r="C20170">
        <v>1994</v>
      </c>
      <c r="D20170" s="61" t="s">
        <v>1725</v>
      </c>
    </row>
    <row r="20171" spans="1:4" hidden="1" x14ac:dyDescent="0.25">
      <c r="A20171" s="61" t="s">
        <v>403</v>
      </c>
      <c r="B20171" s="61" t="s">
        <v>404</v>
      </c>
      <c r="C20171">
        <v>1995</v>
      </c>
      <c r="D20171" s="61" t="s">
        <v>2958</v>
      </c>
    </row>
    <row r="20172" spans="1:4" hidden="1" x14ac:dyDescent="0.25">
      <c r="A20172" s="61" t="s">
        <v>403</v>
      </c>
      <c r="B20172" s="61" t="s">
        <v>404</v>
      </c>
      <c r="C20172">
        <v>1996</v>
      </c>
      <c r="D20172" s="61" t="s">
        <v>2650</v>
      </c>
    </row>
    <row r="20173" spans="1:4" hidden="1" x14ac:dyDescent="0.25">
      <c r="A20173" s="61" t="s">
        <v>403</v>
      </c>
      <c r="B20173" s="61" t="s">
        <v>404</v>
      </c>
      <c r="C20173">
        <v>1997</v>
      </c>
      <c r="D20173" s="61" t="s">
        <v>1707</v>
      </c>
    </row>
    <row r="20174" spans="1:4" hidden="1" x14ac:dyDescent="0.25">
      <c r="A20174" s="61" t="s">
        <v>403</v>
      </c>
      <c r="B20174" s="61" t="s">
        <v>404</v>
      </c>
      <c r="C20174">
        <v>1998</v>
      </c>
      <c r="D20174" s="61" t="s">
        <v>1707</v>
      </c>
    </row>
    <row r="20175" spans="1:4" hidden="1" x14ac:dyDescent="0.25">
      <c r="A20175" s="61" t="s">
        <v>403</v>
      </c>
      <c r="B20175" s="61" t="s">
        <v>404</v>
      </c>
      <c r="C20175">
        <v>1999</v>
      </c>
      <c r="D20175" s="61" t="s">
        <v>2171</v>
      </c>
    </row>
    <row r="20176" spans="1:4" hidden="1" x14ac:dyDescent="0.25">
      <c r="A20176" s="61" t="s">
        <v>403</v>
      </c>
      <c r="B20176" s="61" t="s">
        <v>404</v>
      </c>
      <c r="C20176">
        <v>2000</v>
      </c>
      <c r="D20176" s="61" t="s">
        <v>1712</v>
      </c>
    </row>
    <row r="20177" spans="1:4" hidden="1" x14ac:dyDescent="0.25">
      <c r="A20177" s="61" t="s">
        <v>403</v>
      </c>
      <c r="B20177" s="61" t="s">
        <v>404</v>
      </c>
      <c r="C20177">
        <v>2001</v>
      </c>
      <c r="D20177" s="61" t="s">
        <v>2311</v>
      </c>
    </row>
    <row r="20178" spans="1:4" hidden="1" x14ac:dyDescent="0.25">
      <c r="A20178" s="61" t="s">
        <v>403</v>
      </c>
      <c r="B20178" s="61" t="s">
        <v>404</v>
      </c>
      <c r="C20178">
        <v>2002</v>
      </c>
      <c r="D20178" s="61" t="s">
        <v>2573</v>
      </c>
    </row>
    <row r="20179" spans="1:4" hidden="1" x14ac:dyDescent="0.25">
      <c r="A20179" s="61" t="s">
        <v>403</v>
      </c>
      <c r="B20179" s="61" t="s">
        <v>404</v>
      </c>
      <c r="C20179">
        <v>2003</v>
      </c>
      <c r="D20179" s="61" t="s">
        <v>2573</v>
      </c>
    </row>
    <row r="20180" spans="1:4" hidden="1" x14ac:dyDescent="0.25">
      <c r="A20180" s="61" t="s">
        <v>403</v>
      </c>
      <c r="B20180" s="61" t="s">
        <v>404</v>
      </c>
      <c r="C20180">
        <v>2004</v>
      </c>
      <c r="D20180" s="61" t="s">
        <v>2573</v>
      </c>
    </row>
    <row r="20181" spans="1:4" hidden="1" x14ac:dyDescent="0.25">
      <c r="A20181" s="61" t="s">
        <v>403</v>
      </c>
      <c r="B20181" s="61" t="s">
        <v>404</v>
      </c>
      <c r="C20181">
        <v>2005</v>
      </c>
      <c r="D20181" s="61" t="s">
        <v>2410</v>
      </c>
    </row>
    <row r="20182" spans="1:4" hidden="1" x14ac:dyDescent="0.25">
      <c r="A20182" s="61" t="s">
        <v>403</v>
      </c>
      <c r="B20182" s="61" t="s">
        <v>404</v>
      </c>
      <c r="C20182">
        <v>2006</v>
      </c>
      <c r="D20182" s="61" t="s">
        <v>2650</v>
      </c>
    </row>
    <row r="20183" spans="1:4" hidden="1" x14ac:dyDescent="0.25">
      <c r="A20183" s="61" t="s">
        <v>403</v>
      </c>
      <c r="B20183" s="61" t="s">
        <v>404</v>
      </c>
      <c r="C20183">
        <v>2007</v>
      </c>
      <c r="D20183" s="61" t="s">
        <v>2419</v>
      </c>
    </row>
    <row r="20184" spans="1:4" hidden="1" x14ac:dyDescent="0.25">
      <c r="A20184" s="61" t="s">
        <v>403</v>
      </c>
      <c r="B20184" s="61" t="s">
        <v>404</v>
      </c>
      <c r="C20184">
        <v>2008</v>
      </c>
      <c r="D20184" s="61" t="s">
        <v>2906</v>
      </c>
    </row>
    <row r="20185" spans="1:4" hidden="1" x14ac:dyDescent="0.25">
      <c r="A20185" s="61" t="s">
        <v>403</v>
      </c>
      <c r="B20185" s="61" t="s">
        <v>404</v>
      </c>
      <c r="C20185">
        <v>2009</v>
      </c>
      <c r="D20185" s="61" t="s">
        <v>2943</v>
      </c>
    </row>
    <row r="20186" spans="1:4" hidden="1" x14ac:dyDescent="0.25">
      <c r="A20186" s="61" t="s">
        <v>403</v>
      </c>
      <c r="B20186" s="61" t="s">
        <v>404</v>
      </c>
      <c r="C20186">
        <v>2010</v>
      </c>
      <c r="D20186" s="61" t="s">
        <v>1740</v>
      </c>
    </row>
    <row r="20187" spans="1:4" hidden="1" x14ac:dyDescent="0.25">
      <c r="A20187" s="61" t="s">
        <v>403</v>
      </c>
      <c r="B20187" s="61" t="s">
        <v>404</v>
      </c>
      <c r="C20187">
        <v>2011</v>
      </c>
      <c r="D20187" s="61" t="s">
        <v>2136</v>
      </c>
    </row>
    <row r="20188" spans="1:4" hidden="1" x14ac:dyDescent="0.25">
      <c r="A20188" s="61" t="s">
        <v>403</v>
      </c>
      <c r="B20188" s="61" t="s">
        <v>404</v>
      </c>
      <c r="C20188">
        <v>2012</v>
      </c>
      <c r="D20188" s="61" t="s">
        <v>2512</v>
      </c>
    </row>
    <row r="20189" spans="1:4" hidden="1" x14ac:dyDescent="0.25">
      <c r="A20189" s="61" t="s">
        <v>403</v>
      </c>
      <c r="B20189" s="61" t="s">
        <v>404</v>
      </c>
      <c r="C20189">
        <v>2013</v>
      </c>
      <c r="D20189" s="61" t="s">
        <v>2415</v>
      </c>
    </row>
    <row r="20190" spans="1:4" hidden="1" x14ac:dyDescent="0.25">
      <c r="A20190" s="61" t="s">
        <v>403</v>
      </c>
      <c r="B20190" s="61" t="s">
        <v>404</v>
      </c>
      <c r="C20190">
        <v>2014</v>
      </c>
      <c r="D20190" s="61" t="s">
        <v>2418</v>
      </c>
    </row>
    <row r="20191" spans="1:4" hidden="1" x14ac:dyDescent="0.25">
      <c r="A20191" s="61" t="s">
        <v>403</v>
      </c>
      <c r="B20191" s="61" t="s">
        <v>404</v>
      </c>
      <c r="C20191">
        <v>2015</v>
      </c>
      <c r="D20191" s="61" t="s">
        <v>2270</v>
      </c>
    </row>
    <row r="20192" spans="1:4" hidden="1" x14ac:dyDescent="0.25">
      <c r="A20192" s="61" t="s">
        <v>403</v>
      </c>
      <c r="B20192" s="61" t="s">
        <v>404</v>
      </c>
      <c r="C20192">
        <v>2016</v>
      </c>
      <c r="D20192" s="61" t="s">
        <v>2947</v>
      </c>
    </row>
    <row r="20193" spans="1:4" hidden="1" x14ac:dyDescent="0.25">
      <c r="A20193" s="61" t="s">
        <v>403</v>
      </c>
      <c r="B20193" s="61" t="s">
        <v>404</v>
      </c>
      <c r="C20193">
        <v>2017</v>
      </c>
      <c r="D20193" s="61" t="s">
        <v>2917</v>
      </c>
    </row>
    <row r="20194" spans="1:4" hidden="1" x14ac:dyDescent="0.25">
      <c r="A20194" s="61" t="s">
        <v>403</v>
      </c>
      <c r="B20194" s="61" t="s">
        <v>404</v>
      </c>
      <c r="C20194">
        <v>2018</v>
      </c>
      <c r="D20194" s="61" t="s">
        <v>1843</v>
      </c>
    </row>
    <row r="20195" spans="1:4" hidden="1" x14ac:dyDescent="0.25">
      <c r="A20195" s="61" t="s">
        <v>403</v>
      </c>
      <c r="B20195" s="61" t="s">
        <v>404</v>
      </c>
      <c r="C20195">
        <v>2019</v>
      </c>
      <c r="D20195" s="61" t="s">
        <v>2165</v>
      </c>
    </row>
    <row r="20196" spans="1:4" hidden="1" x14ac:dyDescent="0.25">
      <c r="A20196" s="61" t="s">
        <v>403</v>
      </c>
      <c r="B20196" s="61" t="s">
        <v>404</v>
      </c>
      <c r="C20196">
        <v>2020</v>
      </c>
      <c r="D20196" s="61" t="s">
        <v>1784</v>
      </c>
    </row>
    <row r="20197" spans="1:4" hidden="1" x14ac:dyDescent="0.25">
      <c r="A20197" s="61" t="s">
        <v>403</v>
      </c>
      <c r="B20197" s="61" t="s">
        <v>404</v>
      </c>
      <c r="C20197">
        <v>2021</v>
      </c>
      <c r="D20197" s="61" t="s">
        <v>2555</v>
      </c>
    </row>
    <row r="20198" spans="1:4" hidden="1" x14ac:dyDescent="0.25">
      <c r="A20198" s="61" t="s">
        <v>403</v>
      </c>
      <c r="B20198" s="61" t="s">
        <v>404</v>
      </c>
      <c r="C20198">
        <v>2022</v>
      </c>
      <c r="D20198" s="61" t="s">
        <v>2940</v>
      </c>
    </row>
    <row r="20199" spans="1:4" x14ac:dyDescent="0.25">
      <c r="A20199" s="61" t="s">
        <v>403</v>
      </c>
      <c r="B20199" s="61" t="s">
        <v>404</v>
      </c>
      <c r="C20199">
        <v>2023</v>
      </c>
      <c r="D20199" s="61">
        <v>0.626</v>
      </c>
    </row>
    <row r="20200" spans="1:4" hidden="1" x14ac:dyDescent="0.25">
      <c r="A20200" s="61" t="s">
        <v>66</v>
      </c>
      <c r="B20200" s="61" t="s">
        <v>401</v>
      </c>
      <c r="C20200">
        <v>1789</v>
      </c>
      <c r="D20200" s="61" t="s">
        <v>2156</v>
      </c>
    </row>
    <row r="20201" spans="1:4" hidden="1" x14ac:dyDescent="0.25">
      <c r="A20201" s="61" t="s">
        <v>66</v>
      </c>
      <c r="B20201" s="61" t="s">
        <v>401</v>
      </c>
      <c r="C20201">
        <v>1790</v>
      </c>
      <c r="D20201" s="61" t="s">
        <v>2156</v>
      </c>
    </row>
    <row r="20202" spans="1:4" hidden="1" x14ac:dyDescent="0.25">
      <c r="A20202" s="61" t="s">
        <v>66</v>
      </c>
      <c r="B20202" s="61" t="s">
        <v>401</v>
      </c>
      <c r="C20202">
        <v>1791</v>
      </c>
      <c r="D20202" s="61" t="s">
        <v>2156</v>
      </c>
    </row>
    <row r="20203" spans="1:4" hidden="1" x14ac:dyDescent="0.25">
      <c r="A20203" s="61" t="s">
        <v>66</v>
      </c>
      <c r="B20203" s="61" t="s">
        <v>401</v>
      </c>
      <c r="C20203">
        <v>1792</v>
      </c>
      <c r="D20203" s="61" t="s">
        <v>2156</v>
      </c>
    </row>
    <row r="20204" spans="1:4" hidden="1" x14ac:dyDescent="0.25">
      <c r="A20204" s="61" t="s">
        <v>66</v>
      </c>
      <c r="B20204" s="61" t="s">
        <v>401</v>
      </c>
      <c r="C20204">
        <v>1793</v>
      </c>
      <c r="D20204" s="61" t="s">
        <v>2156</v>
      </c>
    </row>
    <row r="20205" spans="1:4" hidden="1" x14ac:dyDescent="0.25">
      <c r="A20205" s="61" t="s">
        <v>66</v>
      </c>
      <c r="B20205" s="61" t="s">
        <v>401</v>
      </c>
      <c r="C20205">
        <v>1794</v>
      </c>
      <c r="D20205" s="61" t="s">
        <v>2156</v>
      </c>
    </row>
    <row r="20206" spans="1:4" hidden="1" x14ac:dyDescent="0.25">
      <c r="A20206" s="61" t="s">
        <v>66</v>
      </c>
      <c r="B20206" s="61" t="s">
        <v>401</v>
      </c>
      <c r="C20206">
        <v>1795</v>
      </c>
      <c r="D20206" s="61" t="s">
        <v>1762</v>
      </c>
    </row>
    <row r="20207" spans="1:4" hidden="1" x14ac:dyDescent="0.25">
      <c r="A20207" s="61" t="s">
        <v>66</v>
      </c>
      <c r="B20207" s="61" t="s">
        <v>401</v>
      </c>
      <c r="C20207">
        <v>1796</v>
      </c>
      <c r="D20207" s="61" t="s">
        <v>2537</v>
      </c>
    </row>
    <row r="20208" spans="1:4" hidden="1" x14ac:dyDescent="0.25">
      <c r="A20208" s="61" t="s">
        <v>66</v>
      </c>
      <c r="B20208" s="61" t="s">
        <v>401</v>
      </c>
      <c r="C20208">
        <v>1797</v>
      </c>
      <c r="D20208" s="61" t="s">
        <v>2537</v>
      </c>
    </row>
    <row r="20209" spans="1:4" hidden="1" x14ac:dyDescent="0.25">
      <c r="A20209" s="61" t="s">
        <v>66</v>
      </c>
      <c r="B20209" s="61" t="s">
        <v>401</v>
      </c>
      <c r="C20209">
        <v>1798</v>
      </c>
      <c r="D20209" s="61" t="s">
        <v>2227</v>
      </c>
    </row>
    <row r="20210" spans="1:4" hidden="1" x14ac:dyDescent="0.25">
      <c r="A20210" s="61" t="s">
        <v>66</v>
      </c>
      <c r="B20210" s="61" t="s">
        <v>401</v>
      </c>
      <c r="C20210">
        <v>1799</v>
      </c>
      <c r="D20210" s="61" t="s">
        <v>2227</v>
      </c>
    </row>
    <row r="20211" spans="1:4" hidden="1" x14ac:dyDescent="0.25">
      <c r="A20211" s="61" t="s">
        <v>66</v>
      </c>
      <c r="B20211" s="61" t="s">
        <v>401</v>
      </c>
      <c r="C20211">
        <v>1800</v>
      </c>
      <c r="D20211" s="61" t="s">
        <v>2227</v>
      </c>
    </row>
    <row r="20212" spans="1:4" hidden="1" x14ac:dyDescent="0.25">
      <c r="A20212" s="61" t="s">
        <v>66</v>
      </c>
      <c r="B20212" s="61" t="s">
        <v>401</v>
      </c>
      <c r="C20212">
        <v>1801</v>
      </c>
      <c r="D20212" s="61" t="s">
        <v>1487</v>
      </c>
    </row>
    <row r="20213" spans="1:4" hidden="1" x14ac:dyDescent="0.25">
      <c r="A20213" s="61" t="s">
        <v>66</v>
      </c>
      <c r="B20213" s="61" t="s">
        <v>401</v>
      </c>
      <c r="C20213">
        <v>1802</v>
      </c>
      <c r="D20213" s="61" t="s">
        <v>1487</v>
      </c>
    </row>
    <row r="20214" spans="1:4" hidden="1" x14ac:dyDescent="0.25">
      <c r="A20214" s="61" t="s">
        <v>66</v>
      </c>
      <c r="B20214" s="61" t="s">
        <v>401</v>
      </c>
      <c r="C20214">
        <v>1803</v>
      </c>
      <c r="D20214" s="61" t="s">
        <v>1487</v>
      </c>
    </row>
    <row r="20215" spans="1:4" hidden="1" x14ac:dyDescent="0.25">
      <c r="A20215" s="61" t="s">
        <v>66</v>
      </c>
      <c r="B20215" s="61" t="s">
        <v>401</v>
      </c>
      <c r="C20215">
        <v>1804</v>
      </c>
      <c r="D20215" s="61" t="s">
        <v>1487</v>
      </c>
    </row>
    <row r="20216" spans="1:4" hidden="1" x14ac:dyDescent="0.25">
      <c r="A20216" s="61" t="s">
        <v>66</v>
      </c>
      <c r="B20216" s="61" t="s">
        <v>401</v>
      </c>
      <c r="C20216">
        <v>1805</v>
      </c>
      <c r="D20216" s="61" t="s">
        <v>1487</v>
      </c>
    </row>
    <row r="20217" spans="1:4" hidden="1" x14ac:dyDescent="0.25">
      <c r="A20217" s="61" t="s">
        <v>66</v>
      </c>
      <c r="B20217" s="61" t="s">
        <v>401</v>
      </c>
      <c r="C20217">
        <v>1806</v>
      </c>
      <c r="D20217" s="61" t="s">
        <v>1487</v>
      </c>
    </row>
    <row r="20218" spans="1:4" hidden="1" x14ac:dyDescent="0.25">
      <c r="A20218" s="61" t="s">
        <v>66</v>
      </c>
      <c r="B20218" s="61" t="s">
        <v>401</v>
      </c>
      <c r="C20218">
        <v>1807</v>
      </c>
      <c r="D20218" s="61" t="s">
        <v>1487</v>
      </c>
    </row>
    <row r="20219" spans="1:4" hidden="1" x14ac:dyDescent="0.25">
      <c r="A20219" s="61" t="s">
        <v>66</v>
      </c>
      <c r="B20219" s="61" t="s">
        <v>401</v>
      </c>
      <c r="C20219">
        <v>1808</v>
      </c>
      <c r="D20219" s="61" t="s">
        <v>1487</v>
      </c>
    </row>
    <row r="20220" spans="1:4" hidden="1" x14ac:dyDescent="0.25">
      <c r="A20220" s="61" t="s">
        <v>66</v>
      </c>
      <c r="B20220" s="61" t="s">
        <v>401</v>
      </c>
      <c r="C20220">
        <v>1809</v>
      </c>
      <c r="D20220" s="61" t="s">
        <v>1487</v>
      </c>
    </row>
    <row r="20221" spans="1:4" hidden="1" x14ac:dyDescent="0.25">
      <c r="A20221" s="61" t="s">
        <v>66</v>
      </c>
      <c r="B20221" s="61" t="s">
        <v>401</v>
      </c>
      <c r="C20221">
        <v>1810</v>
      </c>
      <c r="D20221" s="61" t="s">
        <v>1487</v>
      </c>
    </row>
    <row r="20222" spans="1:4" hidden="1" x14ac:dyDescent="0.25">
      <c r="A20222" s="61" t="s">
        <v>66</v>
      </c>
      <c r="B20222" s="61" t="s">
        <v>401</v>
      </c>
      <c r="C20222">
        <v>1811</v>
      </c>
      <c r="D20222" s="61" t="s">
        <v>2237</v>
      </c>
    </row>
    <row r="20223" spans="1:4" hidden="1" x14ac:dyDescent="0.25">
      <c r="A20223" s="61" t="s">
        <v>66</v>
      </c>
      <c r="B20223" s="61" t="s">
        <v>401</v>
      </c>
      <c r="C20223">
        <v>1812</v>
      </c>
      <c r="D20223" s="61" t="s">
        <v>2237</v>
      </c>
    </row>
    <row r="20224" spans="1:4" hidden="1" x14ac:dyDescent="0.25">
      <c r="A20224" s="61" t="s">
        <v>66</v>
      </c>
      <c r="B20224" s="61" t="s">
        <v>401</v>
      </c>
      <c r="C20224">
        <v>1813</v>
      </c>
      <c r="D20224" s="61" t="s">
        <v>2116</v>
      </c>
    </row>
    <row r="20225" spans="1:4" hidden="1" x14ac:dyDescent="0.25">
      <c r="A20225" s="61" t="s">
        <v>66</v>
      </c>
      <c r="B20225" s="61" t="s">
        <v>401</v>
      </c>
      <c r="C20225">
        <v>1814</v>
      </c>
      <c r="D20225" s="61" t="s">
        <v>2116</v>
      </c>
    </row>
    <row r="20226" spans="1:4" hidden="1" x14ac:dyDescent="0.25">
      <c r="A20226" s="61" t="s">
        <v>66</v>
      </c>
      <c r="B20226" s="61" t="s">
        <v>401</v>
      </c>
      <c r="C20226">
        <v>1815</v>
      </c>
      <c r="D20226" s="61" t="s">
        <v>2238</v>
      </c>
    </row>
    <row r="20227" spans="1:4" hidden="1" x14ac:dyDescent="0.25">
      <c r="A20227" s="61" t="s">
        <v>66</v>
      </c>
      <c r="B20227" s="61" t="s">
        <v>401</v>
      </c>
      <c r="C20227">
        <v>1816</v>
      </c>
      <c r="D20227" s="61" t="s">
        <v>2238</v>
      </c>
    </row>
    <row r="20228" spans="1:4" hidden="1" x14ac:dyDescent="0.25">
      <c r="A20228" s="61" t="s">
        <v>66</v>
      </c>
      <c r="B20228" s="61" t="s">
        <v>401</v>
      </c>
      <c r="C20228">
        <v>1817</v>
      </c>
      <c r="D20228" s="61" t="s">
        <v>2238</v>
      </c>
    </row>
    <row r="20229" spans="1:4" hidden="1" x14ac:dyDescent="0.25">
      <c r="A20229" s="61" t="s">
        <v>66</v>
      </c>
      <c r="B20229" s="61" t="s">
        <v>401</v>
      </c>
      <c r="C20229">
        <v>1818</v>
      </c>
      <c r="D20229" s="61" t="s">
        <v>2238</v>
      </c>
    </row>
    <row r="20230" spans="1:4" hidden="1" x14ac:dyDescent="0.25">
      <c r="A20230" s="61" t="s">
        <v>66</v>
      </c>
      <c r="B20230" s="61" t="s">
        <v>401</v>
      </c>
      <c r="C20230">
        <v>1819</v>
      </c>
      <c r="D20230" s="61" t="s">
        <v>2238</v>
      </c>
    </row>
    <row r="20231" spans="1:4" hidden="1" x14ac:dyDescent="0.25">
      <c r="A20231" s="61" t="s">
        <v>66</v>
      </c>
      <c r="B20231" s="61" t="s">
        <v>401</v>
      </c>
      <c r="C20231">
        <v>1820</v>
      </c>
      <c r="D20231" s="61" t="s">
        <v>2238</v>
      </c>
    </row>
    <row r="20232" spans="1:4" hidden="1" x14ac:dyDescent="0.25">
      <c r="A20232" s="61" t="s">
        <v>66</v>
      </c>
      <c r="B20232" s="61" t="s">
        <v>401</v>
      </c>
      <c r="C20232">
        <v>1821</v>
      </c>
      <c r="D20232" s="61" t="s">
        <v>2238</v>
      </c>
    </row>
    <row r="20233" spans="1:4" hidden="1" x14ac:dyDescent="0.25">
      <c r="A20233" s="61" t="s">
        <v>66</v>
      </c>
      <c r="B20233" s="61" t="s">
        <v>401</v>
      </c>
      <c r="C20233">
        <v>1822</v>
      </c>
      <c r="D20233" s="61" t="s">
        <v>2238</v>
      </c>
    </row>
    <row r="20234" spans="1:4" hidden="1" x14ac:dyDescent="0.25">
      <c r="A20234" s="61" t="s">
        <v>66</v>
      </c>
      <c r="B20234" s="61" t="s">
        <v>401</v>
      </c>
      <c r="C20234">
        <v>1823</v>
      </c>
      <c r="D20234" s="61" t="s">
        <v>2238</v>
      </c>
    </row>
    <row r="20235" spans="1:4" hidden="1" x14ac:dyDescent="0.25">
      <c r="A20235" s="61" t="s">
        <v>66</v>
      </c>
      <c r="B20235" s="61" t="s">
        <v>401</v>
      </c>
      <c r="C20235">
        <v>1824</v>
      </c>
      <c r="D20235" s="61" t="s">
        <v>2238</v>
      </c>
    </row>
    <row r="20236" spans="1:4" hidden="1" x14ac:dyDescent="0.25">
      <c r="A20236" s="61" t="s">
        <v>66</v>
      </c>
      <c r="B20236" s="61" t="s">
        <v>401</v>
      </c>
      <c r="C20236">
        <v>1825</v>
      </c>
      <c r="D20236" s="61" t="s">
        <v>2238</v>
      </c>
    </row>
    <row r="20237" spans="1:4" hidden="1" x14ac:dyDescent="0.25">
      <c r="A20237" s="61" t="s">
        <v>66</v>
      </c>
      <c r="B20237" s="61" t="s">
        <v>401</v>
      </c>
      <c r="C20237">
        <v>1826</v>
      </c>
      <c r="D20237" s="61" t="s">
        <v>2238</v>
      </c>
    </row>
    <row r="20238" spans="1:4" hidden="1" x14ac:dyDescent="0.25">
      <c r="A20238" s="61" t="s">
        <v>66</v>
      </c>
      <c r="B20238" s="61" t="s">
        <v>401</v>
      </c>
      <c r="C20238">
        <v>1827</v>
      </c>
      <c r="D20238" s="61" t="s">
        <v>2238</v>
      </c>
    </row>
    <row r="20239" spans="1:4" hidden="1" x14ac:dyDescent="0.25">
      <c r="A20239" s="61" t="s">
        <v>66</v>
      </c>
      <c r="B20239" s="61" t="s">
        <v>401</v>
      </c>
      <c r="C20239">
        <v>1828</v>
      </c>
      <c r="D20239" s="61" t="s">
        <v>2238</v>
      </c>
    </row>
    <row r="20240" spans="1:4" hidden="1" x14ac:dyDescent="0.25">
      <c r="A20240" s="61" t="s">
        <v>66</v>
      </c>
      <c r="B20240" s="61" t="s">
        <v>401</v>
      </c>
      <c r="C20240">
        <v>1829</v>
      </c>
      <c r="D20240" s="61" t="s">
        <v>2238</v>
      </c>
    </row>
    <row r="20241" spans="1:4" hidden="1" x14ac:dyDescent="0.25">
      <c r="A20241" s="61" t="s">
        <v>66</v>
      </c>
      <c r="B20241" s="61" t="s">
        <v>401</v>
      </c>
      <c r="C20241">
        <v>1830</v>
      </c>
      <c r="D20241" s="61" t="s">
        <v>2371</v>
      </c>
    </row>
    <row r="20242" spans="1:4" hidden="1" x14ac:dyDescent="0.25">
      <c r="A20242" s="61" t="s">
        <v>66</v>
      </c>
      <c r="B20242" s="61" t="s">
        <v>401</v>
      </c>
      <c r="C20242">
        <v>1831</v>
      </c>
      <c r="D20242" s="61" t="s">
        <v>2371</v>
      </c>
    </row>
    <row r="20243" spans="1:4" hidden="1" x14ac:dyDescent="0.25">
      <c r="A20243" s="61" t="s">
        <v>66</v>
      </c>
      <c r="B20243" s="61" t="s">
        <v>401</v>
      </c>
      <c r="C20243">
        <v>1832</v>
      </c>
      <c r="D20243" s="61" t="s">
        <v>2371</v>
      </c>
    </row>
    <row r="20244" spans="1:4" hidden="1" x14ac:dyDescent="0.25">
      <c r="A20244" s="61" t="s">
        <v>66</v>
      </c>
      <c r="B20244" s="61" t="s">
        <v>401</v>
      </c>
      <c r="C20244">
        <v>1833</v>
      </c>
      <c r="D20244" s="61" t="s">
        <v>2371</v>
      </c>
    </row>
    <row r="20245" spans="1:4" hidden="1" x14ac:dyDescent="0.25">
      <c r="A20245" s="61" t="s">
        <v>66</v>
      </c>
      <c r="B20245" s="61" t="s">
        <v>401</v>
      </c>
      <c r="C20245">
        <v>1834</v>
      </c>
      <c r="D20245" s="61" t="s">
        <v>2371</v>
      </c>
    </row>
    <row r="20246" spans="1:4" hidden="1" x14ac:dyDescent="0.25">
      <c r="A20246" s="61" t="s">
        <v>66</v>
      </c>
      <c r="B20246" s="61" t="s">
        <v>401</v>
      </c>
      <c r="C20246">
        <v>1835</v>
      </c>
      <c r="D20246" s="61" t="s">
        <v>2371</v>
      </c>
    </row>
    <row r="20247" spans="1:4" hidden="1" x14ac:dyDescent="0.25">
      <c r="A20247" s="61" t="s">
        <v>66</v>
      </c>
      <c r="B20247" s="61" t="s">
        <v>401</v>
      </c>
      <c r="C20247">
        <v>1836</v>
      </c>
      <c r="D20247" s="61" t="s">
        <v>2371</v>
      </c>
    </row>
    <row r="20248" spans="1:4" hidden="1" x14ac:dyDescent="0.25">
      <c r="A20248" s="61" t="s">
        <v>66</v>
      </c>
      <c r="B20248" s="61" t="s">
        <v>401</v>
      </c>
      <c r="C20248">
        <v>1837</v>
      </c>
      <c r="D20248" s="61" t="s">
        <v>2371</v>
      </c>
    </row>
    <row r="20249" spans="1:4" hidden="1" x14ac:dyDescent="0.25">
      <c r="A20249" s="61" t="s">
        <v>66</v>
      </c>
      <c r="B20249" s="61" t="s">
        <v>401</v>
      </c>
      <c r="C20249">
        <v>1838</v>
      </c>
      <c r="D20249" s="61" t="s">
        <v>2069</v>
      </c>
    </row>
    <row r="20250" spans="1:4" hidden="1" x14ac:dyDescent="0.25">
      <c r="A20250" s="61" t="s">
        <v>66</v>
      </c>
      <c r="B20250" s="61" t="s">
        <v>401</v>
      </c>
      <c r="C20250">
        <v>1839</v>
      </c>
      <c r="D20250" s="61" t="s">
        <v>2069</v>
      </c>
    </row>
    <row r="20251" spans="1:4" hidden="1" x14ac:dyDescent="0.25">
      <c r="A20251" s="61" t="s">
        <v>66</v>
      </c>
      <c r="B20251" s="61" t="s">
        <v>401</v>
      </c>
      <c r="C20251">
        <v>1840</v>
      </c>
      <c r="D20251" s="61" t="s">
        <v>2067</v>
      </c>
    </row>
    <row r="20252" spans="1:4" hidden="1" x14ac:dyDescent="0.25">
      <c r="A20252" s="61" t="s">
        <v>66</v>
      </c>
      <c r="B20252" s="61" t="s">
        <v>401</v>
      </c>
      <c r="C20252">
        <v>1841</v>
      </c>
      <c r="D20252" s="61" t="s">
        <v>2067</v>
      </c>
    </row>
    <row r="20253" spans="1:4" hidden="1" x14ac:dyDescent="0.25">
      <c r="A20253" s="61" t="s">
        <v>66</v>
      </c>
      <c r="B20253" s="61" t="s">
        <v>401</v>
      </c>
      <c r="C20253">
        <v>1842</v>
      </c>
      <c r="D20253" s="61" t="s">
        <v>2067</v>
      </c>
    </row>
    <row r="20254" spans="1:4" hidden="1" x14ac:dyDescent="0.25">
      <c r="A20254" s="61" t="s">
        <v>66</v>
      </c>
      <c r="B20254" s="61" t="s">
        <v>401</v>
      </c>
      <c r="C20254">
        <v>1843</v>
      </c>
      <c r="D20254" s="61" t="s">
        <v>2067</v>
      </c>
    </row>
    <row r="20255" spans="1:4" hidden="1" x14ac:dyDescent="0.25">
      <c r="A20255" s="61" t="s">
        <v>66</v>
      </c>
      <c r="B20255" s="61" t="s">
        <v>401</v>
      </c>
      <c r="C20255">
        <v>1844</v>
      </c>
      <c r="D20255" s="61" t="s">
        <v>2067</v>
      </c>
    </row>
    <row r="20256" spans="1:4" hidden="1" x14ac:dyDescent="0.25">
      <c r="A20256" s="61" t="s">
        <v>66</v>
      </c>
      <c r="B20256" s="61" t="s">
        <v>401</v>
      </c>
      <c r="C20256">
        <v>1845</v>
      </c>
      <c r="D20256" s="61" t="s">
        <v>2067</v>
      </c>
    </row>
    <row r="20257" spans="1:4" hidden="1" x14ac:dyDescent="0.25">
      <c r="A20257" s="61" t="s">
        <v>66</v>
      </c>
      <c r="B20257" s="61" t="s">
        <v>401</v>
      </c>
      <c r="C20257">
        <v>1846</v>
      </c>
      <c r="D20257" s="61" t="s">
        <v>2067</v>
      </c>
    </row>
    <row r="20258" spans="1:4" hidden="1" x14ac:dyDescent="0.25">
      <c r="A20258" s="61" t="s">
        <v>66</v>
      </c>
      <c r="B20258" s="61" t="s">
        <v>401</v>
      </c>
      <c r="C20258">
        <v>1847</v>
      </c>
      <c r="D20258" s="61" t="s">
        <v>2067</v>
      </c>
    </row>
    <row r="20259" spans="1:4" hidden="1" x14ac:dyDescent="0.25">
      <c r="A20259" s="61" t="s">
        <v>66</v>
      </c>
      <c r="B20259" s="61" t="s">
        <v>401</v>
      </c>
      <c r="C20259">
        <v>1848</v>
      </c>
      <c r="D20259" s="61" t="s">
        <v>2933</v>
      </c>
    </row>
    <row r="20260" spans="1:4" hidden="1" x14ac:dyDescent="0.25">
      <c r="A20260" s="61" t="s">
        <v>66</v>
      </c>
      <c r="B20260" s="61" t="s">
        <v>401</v>
      </c>
      <c r="C20260">
        <v>1849</v>
      </c>
      <c r="D20260" s="61" t="s">
        <v>2095</v>
      </c>
    </row>
    <row r="20261" spans="1:4" hidden="1" x14ac:dyDescent="0.25">
      <c r="A20261" s="61" t="s">
        <v>66</v>
      </c>
      <c r="B20261" s="61" t="s">
        <v>401</v>
      </c>
      <c r="C20261">
        <v>1850</v>
      </c>
      <c r="D20261" s="61" t="s">
        <v>2095</v>
      </c>
    </row>
    <row r="20262" spans="1:4" hidden="1" x14ac:dyDescent="0.25">
      <c r="A20262" s="61" t="s">
        <v>66</v>
      </c>
      <c r="B20262" s="61" t="s">
        <v>401</v>
      </c>
      <c r="C20262">
        <v>1851</v>
      </c>
      <c r="D20262" s="61" t="s">
        <v>2095</v>
      </c>
    </row>
    <row r="20263" spans="1:4" hidden="1" x14ac:dyDescent="0.25">
      <c r="A20263" s="61" t="s">
        <v>66</v>
      </c>
      <c r="B20263" s="61" t="s">
        <v>401</v>
      </c>
      <c r="C20263">
        <v>1852</v>
      </c>
      <c r="D20263" s="61" t="s">
        <v>2095</v>
      </c>
    </row>
    <row r="20264" spans="1:4" hidden="1" x14ac:dyDescent="0.25">
      <c r="A20264" s="61" t="s">
        <v>66</v>
      </c>
      <c r="B20264" s="61" t="s">
        <v>401</v>
      </c>
      <c r="C20264">
        <v>1853</v>
      </c>
      <c r="D20264" s="61" t="s">
        <v>2095</v>
      </c>
    </row>
    <row r="20265" spans="1:4" hidden="1" x14ac:dyDescent="0.25">
      <c r="A20265" s="61" t="s">
        <v>66</v>
      </c>
      <c r="B20265" s="61" t="s">
        <v>401</v>
      </c>
      <c r="C20265">
        <v>1854</v>
      </c>
      <c r="D20265" s="61" t="s">
        <v>2095</v>
      </c>
    </row>
    <row r="20266" spans="1:4" hidden="1" x14ac:dyDescent="0.25">
      <c r="A20266" s="61" t="s">
        <v>66</v>
      </c>
      <c r="B20266" s="61" t="s">
        <v>401</v>
      </c>
      <c r="C20266">
        <v>1855</v>
      </c>
      <c r="D20266" s="61" t="s">
        <v>2095</v>
      </c>
    </row>
    <row r="20267" spans="1:4" hidden="1" x14ac:dyDescent="0.25">
      <c r="A20267" s="61" t="s">
        <v>66</v>
      </c>
      <c r="B20267" s="61" t="s">
        <v>401</v>
      </c>
      <c r="C20267">
        <v>1856</v>
      </c>
      <c r="D20267" s="61" t="s">
        <v>2095</v>
      </c>
    </row>
    <row r="20268" spans="1:4" hidden="1" x14ac:dyDescent="0.25">
      <c r="A20268" s="61" t="s">
        <v>66</v>
      </c>
      <c r="B20268" s="61" t="s">
        <v>401</v>
      </c>
      <c r="C20268">
        <v>1857</v>
      </c>
      <c r="D20268" s="61" t="s">
        <v>2095</v>
      </c>
    </row>
    <row r="20269" spans="1:4" hidden="1" x14ac:dyDescent="0.25">
      <c r="A20269" s="61" t="s">
        <v>66</v>
      </c>
      <c r="B20269" s="61" t="s">
        <v>401</v>
      </c>
      <c r="C20269">
        <v>1858</v>
      </c>
      <c r="D20269" s="61" t="s">
        <v>2095</v>
      </c>
    </row>
    <row r="20270" spans="1:4" hidden="1" x14ac:dyDescent="0.25">
      <c r="A20270" s="61" t="s">
        <v>66</v>
      </c>
      <c r="B20270" s="61" t="s">
        <v>401</v>
      </c>
      <c r="C20270">
        <v>1859</v>
      </c>
      <c r="D20270" s="61" t="s">
        <v>2095</v>
      </c>
    </row>
    <row r="20271" spans="1:4" hidden="1" x14ac:dyDescent="0.25">
      <c r="A20271" s="61" t="s">
        <v>66</v>
      </c>
      <c r="B20271" s="61" t="s">
        <v>401</v>
      </c>
      <c r="C20271">
        <v>1860</v>
      </c>
      <c r="D20271" s="61" t="s">
        <v>2095</v>
      </c>
    </row>
    <row r="20272" spans="1:4" hidden="1" x14ac:dyDescent="0.25">
      <c r="A20272" s="61" t="s">
        <v>66</v>
      </c>
      <c r="B20272" s="61" t="s">
        <v>401</v>
      </c>
      <c r="C20272">
        <v>1861</v>
      </c>
      <c r="D20272" s="61" t="s">
        <v>2095</v>
      </c>
    </row>
    <row r="20273" spans="1:4" hidden="1" x14ac:dyDescent="0.25">
      <c r="A20273" s="61" t="s">
        <v>66</v>
      </c>
      <c r="B20273" s="61" t="s">
        <v>401</v>
      </c>
      <c r="C20273">
        <v>1862</v>
      </c>
      <c r="D20273" s="61" t="s">
        <v>2095</v>
      </c>
    </row>
    <row r="20274" spans="1:4" hidden="1" x14ac:dyDescent="0.25">
      <c r="A20274" s="61" t="s">
        <v>66</v>
      </c>
      <c r="B20274" s="61" t="s">
        <v>401</v>
      </c>
      <c r="C20274">
        <v>1863</v>
      </c>
      <c r="D20274" s="61" t="s">
        <v>2095</v>
      </c>
    </row>
    <row r="20275" spans="1:4" hidden="1" x14ac:dyDescent="0.25">
      <c r="A20275" s="61" t="s">
        <v>66</v>
      </c>
      <c r="B20275" s="61" t="s">
        <v>401</v>
      </c>
      <c r="C20275">
        <v>1864</v>
      </c>
      <c r="D20275" s="61" t="s">
        <v>2095</v>
      </c>
    </row>
    <row r="20276" spans="1:4" hidden="1" x14ac:dyDescent="0.25">
      <c r="A20276" s="61" t="s">
        <v>66</v>
      </c>
      <c r="B20276" s="61" t="s">
        <v>401</v>
      </c>
      <c r="C20276">
        <v>1865</v>
      </c>
      <c r="D20276" s="61" t="s">
        <v>2095</v>
      </c>
    </row>
    <row r="20277" spans="1:4" hidden="1" x14ac:dyDescent="0.25">
      <c r="A20277" s="61" t="s">
        <v>66</v>
      </c>
      <c r="B20277" s="61" t="s">
        <v>401</v>
      </c>
      <c r="C20277">
        <v>1866</v>
      </c>
      <c r="D20277" s="61" t="s">
        <v>2095</v>
      </c>
    </row>
    <row r="20278" spans="1:4" hidden="1" x14ac:dyDescent="0.25">
      <c r="A20278" s="61" t="s">
        <v>66</v>
      </c>
      <c r="B20278" s="61" t="s">
        <v>401</v>
      </c>
      <c r="C20278">
        <v>1867</v>
      </c>
      <c r="D20278" s="61" t="s">
        <v>2095</v>
      </c>
    </row>
    <row r="20279" spans="1:4" hidden="1" x14ac:dyDescent="0.25">
      <c r="A20279" s="61" t="s">
        <v>66</v>
      </c>
      <c r="B20279" s="61" t="s">
        <v>401</v>
      </c>
      <c r="C20279">
        <v>1868</v>
      </c>
      <c r="D20279" s="61" t="s">
        <v>2095</v>
      </c>
    </row>
    <row r="20280" spans="1:4" hidden="1" x14ac:dyDescent="0.25">
      <c r="A20280" s="61" t="s">
        <v>66</v>
      </c>
      <c r="B20280" s="61" t="s">
        <v>401</v>
      </c>
      <c r="C20280">
        <v>1869</v>
      </c>
      <c r="D20280" s="61" t="s">
        <v>2095</v>
      </c>
    </row>
    <row r="20281" spans="1:4" hidden="1" x14ac:dyDescent="0.25">
      <c r="A20281" s="61" t="s">
        <v>66</v>
      </c>
      <c r="B20281" s="61" t="s">
        <v>401</v>
      </c>
      <c r="C20281">
        <v>1870</v>
      </c>
      <c r="D20281" s="61" t="s">
        <v>2095</v>
      </c>
    </row>
    <row r="20282" spans="1:4" hidden="1" x14ac:dyDescent="0.25">
      <c r="A20282" s="61" t="s">
        <v>66</v>
      </c>
      <c r="B20282" s="61" t="s">
        <v>401</v>
      </c>
      <c r="C20282">
        <v>1871</v>
      </c>
      <c r="D20282" s="61" t="s">
        <v>2095</v>
      </c>
    </row>
    <row r="20283" spans="1:4" hidden="1" x14ac:dyDescent="0.25">
      <c r="A20283" s="61" t="s">
        <v>66</v>
      </c>
      <c r="B20283" s="61" t="s">
        <v>401</v>
      </c>
      <c r="C20283">
        <v>1872</v>
      </c>
      <c r="D20283" s="61" t="s">
        <v>2095</v>
      </c>
    </row>
    <row r="20284" spans="1:4" hidden="1" x14ac:dyDescent="0.25">
      <c r="A20284" s="61" t="s">
        <v>66</v>
      </c>
      <c r="B20284" s="61" t="s">
        <v>401</v>
      </c>
      <c r="C20284">
        <v>1873</v>
      </c>
      <c r="D20284" s="61" t="s">
        <v>2095</v>
      </c>
    </row>
    <row r="20285" spans="1:4" hidden="1" x14ac:dyDescent="0.25">
      <c r="A20285" s="61" t="s">
        <v>66</v>
      </c>
      <c r="B20285" s="61" t="s">
        <v>401</v>
      </c>
      <c r="C20285">
        <v>1874</v>
      </c>
      <c r="D20285" s="61" t="s">
        <v>2095</v>
      </c>
    </row>
    <row r="20286" spans="1:4" hidden="1" x14ac:dyDescent="0.25">
      <c r="A20286" s="61" t="s">
        <v>66</v>
      </c>
      <c r="B20286" s="61" t="s">
        <v>401</v>
      </c>
      <c r="C20286">
        <v>1875</v>
      </c>
      <c r="D20286" s="61" t="s">
        <v>2095</v>
      </c>
    </row>
    <row r="20287" spans="1:4" hidden="1" x14ac:dyDescent="0.25">
      <c r="A20287" s="61" t="s">
        <v>66</v>
      </c>
      <c r="B20287" s="61" t="s">
        <v>401</v>
      </c>
      <c r="C20287">
        <v>1876</v>
      </c>
      <c r="D20287" s="61" t="s">
        <v>2095</v>
      </c>
    </row>
    <row r="20288" spans="1:4" hidden="1" x14ac:dyDescent="0.25">
      <c r="A20288" s="61" t="s">
        <v>66</v>
      </c>
      <c r="B20288" s="61" t="s">
        <v>401</v>
      </c>
      <c r="C20288">
        <v>1877</v>
      </c>
      <c r="D20288" s="61" t="s">
        <v>2095</v>
      </c>
    </row>
    <row r="20289" spans="1:4" hidden="1" x14ac:dyDescent="0.25">
      <c r="A20289" s="61" t="s">
        <v>66</v>
      </c>
      <c r="B20289" s="61" t="s">
        <v>401</v>
      </c>
      <c r="C20289">
        <v>1878</v>
      </c>
      <c r="D20289" s="61" t="s">
        <v>2095</v>
      </c>
    </row>
    <row r="20290" spans="1:4" hidden="1" x14ac:dyDescent="0.25">
      <c r="A20290" s="61" t="s">
        <v>66</v>
      </c>
      <c r="B20290" s="61" t="s">
        <v>401</v>
      </c>
      <c r="C20290">
        <v>1879</v>
      </c>
      <c r="D20290" s="61" t="s">
        <v>2095</v>
      </c>
    </row>
    <row r="20291" spans="1:4" hidden="1" x14ac:dyDescent="0.25">
      <c r="A20291" s="61" t="s">
        <v>66</v>
      </c>
      <c r="B20291" s="61" t="s">
        <v>401</v>
      </c>
      <c r="C20291">
        <v>1880</v>
      </c>
      <c r="D20291" s="61" t="s">
        <v>2095</v>
      </c>
    </row>
    <row r="20292" spans="1:4" hidden="1" x14ac:dyDescent="0.25">
      <c r="A20292" s="61" t="s">
        <v>66</v>
      </c>
      <c r="B20292" s="61" t="s">
        <v>401</v>
      </c>
      <c r="C20292">
        <v>1881</v>
      </c>
      <c r="D20292" s="61" t="s">
        <v>2095</v>
      </c>
    </row>
    <row r="20293" spans="1:4" hidden="1" x14ac:dyDescent="0.25">
      <c r="A20293" s="61" t="s">
        <v>66</v>
      </c>
      <c r="B20293" s="61" t="s">
        <v>401</v>
      </c>
      <c r="C20293">
        <v>1882</v>
      </c>
      <c r="D20293" s="61" t="s">
        <v>2095</v>
      </c>
    </row>
    <row r="20294" spans="1:4" hidden="1" x14ac:dyDescent="0.25">
      <c r="A20294" s="61" t="s">
        <v>66</v>
      </c>
      <c r="B20294" s="61" t="s">
        <v>401</v>
      </c>
      <c r="C20294">
        <v>1883</v>
      </c>
      <c r="D20294" s="61" t="s">
        <v>2095</v>
      </c>
    </row>
    <row r="20295" spans="1:4" hidden="1" x14ac:dyDescent="0.25">
      <c r="A20295" s="61" t="s">
        <v>66</v>
      </c>
      <c r="B20295" s="61" t="s">
        <v>401</v>
      </c>
      <c r="C20295">
        <v>1884</v>
      </c>
      <c r="D20295" s="61" t="s">
        <v>2095</v>
      </c>
    </row>
    <row r="20296" spans="1:4" hidden="1" x14ac:dyDescent="0.25">
      <c r="A20296" s="61" t="s">
        <v>66</v>
      </c>
      <c r="B20296" s="61" t="s">
        <v>401</v>
      </c>
      <c r="C20296">
        <v>1885</v>
      </c>
      <c r="D20296" s="61" t="s">
        <v>2095</v>
      </c>
    </row>
    <row r="20297" spans="1:4" hidden="1" x14ac:dyDescent="0.25">
      <c r="A20297" s="61" t="s">
        <v>66</v>
      </c>
      <c r="B20297" s="61" t="s">
        <v>401</v>
      </c>
      <c r="C20297">
        <v>1886</v>
      </c>
      <c r="D20297" s="61" t="s">
        <v>2095</v>
      </c>
    </row>
    <row r="20298" spans="1:4" hidden="1" x14ac:dyDescent="0.25">
      <c r="A20298" s="61" t="s">
        <v>66</v>
      </c>
      <c r="B20298" s="61" t="s">
        <v>401</v>
      </c>
      <c r="C20298">
        <v>1887</v>
      </c>
      <c r="D20298" s="61" t="s">
        <v>2095</v>
      </c>
    </row>
    <row r="20299" spans="1:4" hidden="1" x14ac:dyDescent="0.25">
      <c r="A20299" s="61" t="s">
        <v>66</v>
      </c>
      <c r="B20299" s="61" t="s">
        <v>401</v>
      </c>
      <c r="C20299">
        <v>1888</v>
      </c>
      <c r="D20299" s="61" t="s">
        <v>2095</v>
      </c>
    </row>
    <row r="20300" spans="1:4" hidden="1" x14ac:dyDescent="0.25">
      <c r="A20300" s="61" t="s">
        <v>66</v>
      </c>
      <c r="B20300" s="61" t="s">
        <v>401</v>
      </c>
      <c r="C20300">
        <v>1889</v>
      </c>
      <c r="D20300" s="61" t="s">
        <v>2095</v>
      </c>
    </row>
    <row r="20301" spans="1:4" hidden="1" x14ac:dyDescent="0.25">
      <c r="A20301" s="61" t="s">
        <v>66</v>
      </c>
      <c r="B20301" s="61" t="s">
        <v>401</v>
      </c>
      <c r="C20301">
        <v>1890</v>
      </c>
      <c r="D20301" s="61" t="s">
        <v>2095</v>
      </c>
    </row>
    <row r="20302" spans="1:4" hidden="1" x14ac:dyDescent="0.25">
      <c r="A20302" s="61" t="s">
        <v>66</v>
      </c>
      <c r="B20302" s="61" t="s">
        <v>401</v>
      </c>
      <c r="C20302">
        <v>1891</v>
      </c>
      <c r="D20302" s="61" t="s">
        <v>2095</v>
      </c>
    </row>
    <row r="20303" spans="1:4" hidden="1" x14ac:dyDescent="0.25">
      <c r="A20303" s="61" t="s">
        <v>66</v>
      </c>
      <c r="B20303" s="61" t="s">
        <v>401</v>
      </c>
      <c r="C20303">
        <v>1892</v>
      </c>
      <c r="D20303" s="61" t="s">
        <v>2095</v>
      </c>
    </row>
    <row r="20304" spans="1:4" hidden="1" x14ac:dyDescent="0.25">
      <c r="A20304" s="61" t="s">
        <v>66</v>
      </c>
      <c r="B20304" s="61" t="s">
        <v>401</v>
      </c>
      <c r="C20304">
        <v>1893</v>
      </c>
      <c r="D20304" s="61" t="s">
        <v>2095</v>
      </c>
    </row>
    <row r="20305" spans="1:4" hidden="1" x14ac:dyDescent="0.25">
      <c r="A20305" s="61" t="s">
        <v>66</v>
      </c>
      <c r="B20305" s="61" t="s">
        <v>401</v>
      </c>
      <c r="C20305">
        <v>1894</v>
      </c>
      <c r="D20305" s="61" t="s">
        <v>2095</v>
      </c>
    </row>
    <row r="20306" spans="1:4" hidden="1" x14ac:dyDescent="0.25">
      <c r="A20306" s="61" t="s">
        <v>66</v>
      </c>
      <c r="B20306" s="61" t="s">
        <v>401</v>
      </c>
      <c r="C20306">
        <v>1895</v>
      </c>
      <c r="D20306" s="61" t="s">
        <v>2095</v>
      </c>
    </row>
    <row r="20307" spans="1:4" hidden="1" x14ac:dyDescent="0.25">
      <c r="A20307" s="61" t="s">
        <v>66</v>
      </c>
      <c r="B20307" s="61" t="s">
        <v>401</v>
      </c>
      <c r="C20307">
        <v>1896</v>
      </c>
      <c r="D20307" s="61" t="s">
        <v>2095</v>
      </c>
    </row>
    <row r="20308" spans="1:4" hidden="1" x14ac:dyDescent="0.25">
      <c r="A20308" s="61" t="s">
        <v>66</v>
      </c>
      <c r="B20308" s="61" t="s">
        <v>401</v>
      </c>
      <c r="C20308">
        <v>1897</v>
      </c>
      <c r="D20308" s="61" t="s">
        <v>2095</v>
      </c>
    </row>
    <row r="20309" spans="1:4" hidden="1" x14ac:dyDescent="0.25">
      <c r="A20309" s="61" t="s">
        <v>66</v>
      </c>
      <c r="B20309" s="61" t="s">
        <v>401</v>
      </c>
      <c r="C20309">
        <v>1898</v>
      </c>
      <c r="D20309" s="61" t="s">
        <v>2095</v>
      </c>
    </row>
    <row r="20310" spans="1:4" hidden="1" x14ac:dyDescent="0.25">
      <c r="A20310" s="61" t="s">
        <v>66</v>
      </c>
      <c r="B20310" s="61" t="s">
        <v>401</v>
      </c>
      <c r="C20310">
        <v>1899</v>
      </c>
      <c r="D20310" s="61" t="s">
        <v>2095</v>
      </c>
    </row>
    <row r="20311" spans="1:4" hidden="1" x14ac:dyDescent="0.25">
      <c r="A20311" s="61" t="s">
        <v>66</v>
      </c>
      <c r="B20311" s="61" t="s">
        <v>401</v>
      </c>
      <c r="C20311">
        <v>1900</v>
      </c>
      <c r="D20311" s="61" t="s">
        <v>2095</v>
      </c>
    </row>
    <row r="20312" spans="1:4" hidden="1" x14ac:dyDescent="0.25">
      <c r="A20312" s="61" t="s">
        <v>66</v>
      </c>
      <c r="B20312" s="61" t="s">
        <v>401</v>
      </c>
      <c r="C20312">
        <v>1901</v>
      </c>
      <c r="D20312" s="61" t="s">
        <v>2095</v>
      </c>
    </row>
    <row r="20313" spans="1:4" hidden="1" x14ac:dyDescent="0.25">
      <c r="A20313" s="61" t="s">
        <v>66</v>
      </c>
      <c r="B20313" s="61" t="s">
        <v>401</v>
      </c>
      <c r="C20313">
        <v>1902</v>
      </c>
      <c r="D20313" s="61" t="s">
        <v>2095</v>
      </c>
    </row>
    <row r="20314" spans="1:4" hidden="1" x14ac:dyDescent="0.25">
      <c r="A20314" s="61" t="s">
        <v>66</v>
      </c>
      <c r="B20314" s="61" t="s">
        <v>401</v>
      </c>
      <c r="C20314">
        <v>1903</v>
      </c>
      <c r="D20314" s="61" t="s">
        <v>2095</v>
      </c>
    </row>
    <row r="20315" spans="1:4" hidden="1" x14ac:dyDescent="0.25">
      <c r="A20315" s="61" t="s">
        <v>66</v>
      </c>
      <c r="B20315" s="61" t="s">
        <v>401</v>
      </c>
      <c r="C20315">
        <v>1904</v>
      </c>
      <c r="D20315" s="61" t="s">
        <v>2095</v>
      </c>
    </row>
    <row r="20316" spans="1:4" hidden="1" x14ac:dyDescent="0.25">
      <c r="A20316" s="61" t="s">
        <v>66</v>
      </c>
      <c r="B20316" s="61" t="s">
        <v>401</v>
      </c>
      <c r="C20316">
        <v>1905</v>
      </c>
      <c r="D20316" s="61" t="s">
        <v>2095</v>
      </c>
    </row>
    <row r="20317" spans="1:4" hidden="1" x14ac:dyDescent="0.25">
      <c r="A20317" s="61" t="s">
        <v>66</v>
      </c>
      <c r="B20317" s="61" t="s">
        <v>401</v>
      </c>
      <c r="C20317">
        <v>1906</v>
      </c>
      <c r="D20317" s="61" t="s">
        <v>2095</v>
      </c>
    </row>
    <row r="20318" spans="1:4" hidden="1" x14ac:dyDescent="0.25">
      <c r="A20318" s="61" t="s">
        <v>66</v>
      </c>
      <c r="B20318" s="61" t="s">
        <v>401</v>
      </c>
      <c r="C20318">
        <v>1907</v>
      </c>
      <c r="D20318" s="61" t="s">
        <v>2095</v>
      </c>
    </row>
    <row r="20319" spans="1:4" hidden="1" x14ac:dyDescent="0.25">
      <c r="A20319" s="61" t="s">
        <v>66</v>
      </c>
      <c r="B20319" s="61" t="s">
        <v>401</v>
      </c>
      <c r="C20319">
        <v>1908</v>
      </c>
      <c r="D20319" s="61" t="s">
        <v>2095</v>
      </c>
    </row>
    <row r="20320" spans="1:4" hidden="1" x14ac:dyDescent="0.25">
      <c r="A20320" s="61" t="s">
        <v>66</v>
      </c>
      <c r="B20320" s="61" t="s">
        <v>401</v>
      </c>
      <c r="C20320">
        <v>1909</v>
      </c>
      <c r="D20320" s="61" t="s">
        <v>2095</v>
      </c>
    </row>
    <row r="20321" spans="1:4" hidden="1" x14ac:dyDescent="0.25">
      <c r="A20321" s="61" t="s">
        <v>66</v>
      </c>
      <c r="B20321" s="61" t="s">
        <v>401</v>
      </c>
      <c r="C20321">
        <v>1910</v>
      </c>
      <c r="D20321" s="61" t="s">
        <v>2095</v>
      </c>
    </row>
    <row r="20322" spans="1:4" hidden="1" x14ac:dyDescent="0.25">
      <c r="A20322" s="61" t="s">
        <v>66</v>
      </c>
      <c r="B20322" s="61" t="s">
        <v>401</v>
      </c>
      <c r="C20322">
        <v>1911</v>
      </c>
      <c r="D20322" s="61" t="s">
        <v>2095</v>
      </c>
    </row>
    <row r="20323" spans="1:4" hidden="1" x14ac:dyDescent="0.25">
      <c r="A20323" s="61" t="s">
        <v>66</v>
      </c>
      <c r="B20323" s="61" t="s">
        <v>401</v>
      </c>
      <c r="C20323">
        <v>1912</v>
      </c>
      <c r="D20323" s="61" t="s">
        <v>2095</v>
      </c>
    </row>
    <row r="20324" spans="1:4" hidden="1" x14ac:dyDescent="0.25">
      <c r="A20324" s="61" t="s">
        <v>66</v>
      </c>
      <c r="B20324" s="61" t="s">
        <v>401</v>
      </c>
      <c r="C20324">
        <v>1913</v>
      </c>
      <c r="D20324" s="61" t="s">
        <v>2095</v>
      </c>
    </row>
    <row r="20325" spans="1:4" hidden="1" x14ac:dyDescent="0.25">
      <c r="A20325" s="61" t="s">
        <v>66</v>
      </c>
      <c r="B20325" s="61" t="s">
        <v>401</v>
      </c>
      <c r="C20325">
        <v>1914</v>
      </c>
      <c r="D20325" s="61" t="s">
        <v>2095</v>
      </c>
    </row>
    <row r="20326" spans="1:4" hidden="1" x14ac:dyDescent="0.25">
      <c r="A20326" s="61" t="s">
        <v>66</v>
      </c>
      <c r="B20326" s="61" t="s">
        <v>401</v>
      </c>
      <c r="C20326">
        <v>1915</v>
      </c>
      <c r="D20326" s="61" t="s">
        <v>2095</v>
      </c>
    </row>
    <row r="20327" spans="1:4" hidden="1" x14ac:dyDescent="0.25">
      <c r="A20327" s="61" t="s">
        <v>66</v>
      </c>
      <c r="B20327" s="61" t="s">
        <v>401</v>
      </c>
      <c r="C20327">
        <v>1916</v>
      </c>
      <c r="D20327" s="61" t="s">
        <v>2095</v>
      </c>
    </row>
    <row r="20328" spans="1:4" hidden="1" x14ac:dyDescent="0.25">
      <c r="A20328" s="61" t="s">
        <v>66</v>
      </c>
      <c r="B20328" s="61" t="s">
        <v>401</v>
      </c>
      <c r="C20328">
        <v>1917</v>
      </c>
      <c r="D20328" s="61" t="s">
        <v>2095</v>
      </c>
    </row>
    <row r="20329" spans="1:4" hidden="1" x14ac:dyDescent="0.25">
      <c r="A20329" s="61" t="s">
        <v>66</v>
      </c>
      <c r="B20329" s="61" t="s">
        <v>401</v>
      </c>
      <c r="C20329">
        <v>1918</v>
      </c>
      <c r="D20329" s="61" t="s">
        <v>2095</v>
      </c>
    </row>
    <row r="20330" spans="1:4" hidden="1" x14ac:dyDescent="0.25">
      <c r="A20330" s="61" t="s">
        <v>66</v>
      </c>
      <c r="B20330" s="61" t="s">
        <v>401</v>
      </c>
      <c r="C20330">
        <v>1919</v>
      </c>
      <c r="D20330" s="61" t="s">
        <v>2095</v>
      </c>
    </row>
    <row r="20331" spans="1:4" hidden="1" x14ac:dyDescent="0.25">
      <c r="A20331" s="61" t="s">
        <v>66</v>
      </c>
      <c r="B20331" s="61" t="s">
        <v>401</v>
      </c>
      <c r="C20331">
        <v>1920</v>
      </c>
      <c r="D20331" s="61" t="s">
        <v>2095</v>
      </c>
    </row>
    <row r="20332" spans="1:4" hidden="1" x14ac:dyDescent="0.25">
      <c r="A20332" s="61" t="s">
        <v>66</v>
      </c>
      <c r="B20332" s="61" t="s">
        <v>401</v>
      </c>
      <c r="C20332">
        <v>1921</v>
      </c>
      <c r="D20332" s="61" t="s">
        <v>2095</v>
      </c>
    </row>
    <row r="20333" spans="1:4" hidden="1" x14ac:dyDescent="0.25">
      <c r="A20333" s="61" t="s">
        <v>66</v>
      </c>
      <c r="B20333" s="61" t="s">
        <v>401</v>
      </c>
      <c r="C20333">
        <v>1922</v>
      </c>
      <c r="D20333" s="61" t="s">
        <v>2095</v>
      </c>
    </row>
    <row r="20334" spans="1:4" hidden="1" x14ac:dyDescent="0.25">
      <c r="A20334" s="61" t="s">
        <v>66</v>
      </c>
      <c r="B20334" s="61" t="s">
        <v>401</v>
      </c>
      <c r="C20334">
        <v>1923</v>
      </c>
      <c r="D20334" s="61" t="s">
        <v>2095</v>
      </c>
    </row>
    <row r="20335" spans="1:4" hidden="1" x14ac:dyDescent="0.25">
      <c r="A20335" s="61" t="s">
        <v>66</v>
      </c>
      <c r="B20335" s="61" t="s">
        <v>401</v>
      </c>
      <c r="C20335">
        <v>1924</v>
      </c>
      <c r="D20335" s="61" t="s">
        <v>2095</v>
      </c>
    </row>
    <row r="20336" spans="1:4" hidden="1" x14ac:dyDescent="0.25">
      <c r="A20336" s="61" t="s">
        <v>66</v>
      </c>
      <c r="B20336" s="61" t="s">
        <v>401</v>
      </c>
      <c r="C20336">
        <v>1925</v>
      </c>
      <c r="D20336" s="61" t="s">
        <v>2095</v>
      </c>
    </row>
    <row r="20337" spans="1:4" hidden="1" x14ac:dyDescent="0.25">
      <c r="A20337" s="61" t="s">
        <v>66</v>
      </c>
      <c r="B20337" s="61" t="s">
        <v>401</v>
      </c>
      <c r="C20337">
        <v>1926</v>
      </c>
      <c r="D20337" s="61" t="s">
        <v>2095</v>
      </c>
    </row>
    <row r="20338" spans="1:4" hidden="1" x14ac:dyDescent="0.25">
      <c r="A20338" s="61" t="s">
        <v>66</v>
      </c>
      <c r="B20338" s="61" t="s">
        <v>401</v>
      </c>
      <c r="C20338">
        <v>1927</v>
      </c>
      <c r="D20338" s="61" t="s">
        <v>2095</v>
      </c>
    </row>
    <row r="20339" spans="1:4" hidden="1" x14ac:dyDescent="0.25">
      <c r="A20339" s="61" t="s">
        <v>66</v>
      </c>
      <c r="B20339" s="61" t="s">
        <v>401</v>
      </c>
      <c r="C20339">
        <v>1928</v>
      </c>
      <c r="D20339" s="61" t="s">
        <v>2095</v>
      </c>
    </row>
    <row r="20340" spans="1:4" hidden="1" x14ac:dyDescent="0.25">
      <c r="A20340" s="61" t="s">
        <v>66</v>
      </c>
      <c r="B20340" s="61" t="s">
        <v>401</v>
      </c>
      <c r="C20340">
        <v>1929</v>
      </c>
      <c r="D20340" s="61" t="s">
        <v>2095</v>
      </c>
    </row>
    <row r="20341" spans="1:4" hidden="1" x14ac:dyDescent="0.25">
      <c r="A20341" s="61" t="s">
        <v>66</v>
      </c>
      <c r="B20341" s="61" t="s">
        <v>401</v>
      </c>
      <c r="C20341">
        <v>1930</v>
      </c>
      <c r="D20341" s="61" t="s">
        <v>2095</v>
      </c>
    </row>
    <row r="20342" spans="1:4" hidden="1" x14ac:dyDescent="0.25">
      <c r="A20342" s="61" t="s">
        <v>66</v>
      </c>
      <c r="B20342" s="61" t="s">
        <v>401</v>
      </c>
      <c r="C20342">
        <v>1931</v>
      </c>
      <c r="D20342" s="61" t="s">
        <v>2095</v>
      </c>
    </row>
    <row r="20343" spans="1:4" hidden="1" x14ac:dyDescent="0.25">
      <c r="A20343" s="61" t="s">
        <v>66</v>
      </c>
      <c r="B20343" s="61" t="s">
        <v>401</v>
      </c>
      <c r="C20343">
        <v>1932</v>
      </c>
      <c r="D20343" s="61" t="s">
        <v>2095</v>
      </c>
    </row>
    <row r="20344" spans="1:4" hidden="1" x14ac:dyDescent="0.25">
      <c r="A20344" s="61" t="s">
        <v>66</v>
      </c>
      <c r="B20344" s="61" t="s">
        <v>401</v>
      </c>
      <c r="C20344">
        <v>1933</v>
      </c>
      <c r="D20344" s="61" t="s">
        <v>2095</v>
      </c>
    </row>
    <row r="20345" spans="1:4" hidden="1" x14ac:dyDescent="0.25">
      <c r="A20345" s="61" t="s">
        <v>66</v>
      </c>
      <c r="B20345" s="61" t="s">
        <v>401</v>
      </c>
      <c r="C20345">
        <v>1934</v>
      </c>
      <c r="D20345" s="61" t="s">
        <v>2095</v>
      </c>
    </row>
    <row r="20346" spans="1:4" hidden="1" x14ac:dyDescent="0.25">
      <c r="A20346" s="61" t="s">
        <v>66</v>
      </c>
      <c r="B20346" s="61" t="s">
        <v>401</v>
      </c>
      <c r="C20346">
        <v>1935</v>
      </c>
      <c r="D20346" s="61" t="s">
        <v>2095</v>
      </c>
    </row>
    <row r="20347" spans="1:4" hidden="1" x14ac:dyDescent="0.25">
      <c r="A20347" s="61" t="s">
        <v>66</v>
      </c>
      <c r="B20347" s="61" t="s">
        <v>401</v>
      </c>
      <c r="C20347">
        <v>1936</v>
      </c>
      <c r="D20347" s="61" t="s">
        <v>2095</v>
      </c>
    </row>
    <row r="20348" spans="1:4" hidden="1" x14ac:dyDescent="0.25">
      <c r="A20348" s="61" t="s">
        <v>66</v>
      </c>
      <c r="B20348" s="61" t="s">
        <v>401</v>
      </c>
      <c r="C20348">
        <v>1937</v>
      </c>
      <c r="D20348" s="61" t="s">
        <v>2095</v>
      </c>
    </row>
    <row r="20349" spans="1:4" hidden="1" x14ac:dyDescent="0.25">
      <c r="A20349" s="61" t="s">
        <v>66</v>
      </c>
      <c r="B20349" s="61" t="s">
        <v>401</v>
      </c>
      <c r="C20349">
        <v>1938</v>
      </c>
      <c r="D20349" s="61" t="s">
        <v>2095</v>
      </c>
    </row>
    <row r="20350" spans="1:4" hidden="1" x14ac:dyDescent="0.25">
      <c r="A20350" s="61" t="s">
        <v>66</v>
      </c>
      <c r="B20350" s="61" t="s">
        <v>401</v>
      </c>
      <c r="C20350">
        <v>1939</v>
      </c>
      <c r="D20350" s="61" t="s">
        <v>2095</v>
      </c>
    </row>
    <row r="20351" spans="1:4" hidden="1" x14ac:dyDescent="0.25">
      <c r="A20351" s="61" t="s">
        <v>66</v>
      </c>
      <c r="B20351" s="61" t="s">
        <v>401</v>
      </c>
      <c r="C20351">
        <v>1940</v>
      </c>
      <c r="D20351" s="61" t="s">
        <v>2202</v>
      </c>
    </row>
    <row r="20352" spans="1:4" hidden="1" x14ac:dyDescent="0.25">
      <c r="A20352" s="61" t="s">
        <v>66</v>
      </c>
      <c r="B20352" s="61" t="s">
        <v>401</v>
      </c>
      <c r="C20352">
        <v>1941</v>
      </c>
      <c r="D20352" s="61" t="s">
        <v>2204</v>
      </c>
    </row>
    <row r="20353" spans="1:4" hidden="1" x14ac:dyDescent="0.25">
      <c r="A20353" s="61" t="s">
        <v>66</v>
      </c>
      <c r="B20353" s="61" t="s">
        <v>401</v>
      </c>
      <c r="C20353">
        <v>1942</v>
      </c>
      <c r="D20353" s="61" t="s">
        <v>2204</v>
      </c>
    </row>
    <row r="20354" spans="1:4" hidden="1" x14ac:dyDescent="0.25">
      <c r="A20354" s="61" t="s">
        <v>66</v>
      </c>
      <c r="B20354" s="61" t="s">
        <v>401</v>
      </c>
      <c r="C20354">
        <v>1943</v>
      </c>
      <c r="D20354" s="61" t="s">
        <v>2204</v>
      </c>
    </row>
    <row r="20355" spans="1:4" hidden="1" x14ac:dyDescent="0.25">
      <c r="A20355" s="61" t="s">
        <v>66</v>
      </c>
      <c r="B20355" s="61" t="s">
        <v>401</v>
      </c>
      <c r="C20355">
        <v>1944</v>
      </c>
      <c r="D20355" s="61" t="s">
        <v>2204</v>
      </c>
    </row>
    <row r="20356" spans="1:4" hidden="1" x14ac:dyDescent="0.25">
      <c r="A20356" s="61" t="s">
        <v>66</v>
      </c>
      <c r="B20356" s="61" t="s">
        <v>401</v>
      </c>
      <c r="C20356">
        <v>1945</v>
      </c>
      <c r="D20356" s="61" t="s">
        <v>2098</v>
      </c>
    </row>
    <row r="20357" spans="1:4" hidden="1" x14ac:dyDescent="0.25">
      <c r="A20357" s="61" t="s">
        <v>66</v>
      </c>
      <c r="B20357" s="61" t="s">
        <v>401</v>
      </c>
      <c r="C20357">
        <v>1946</v>
      </c>
      <c r="D20357" s="61" t="s">
        <v>2474</v>
      </c>
    </row>
    <row r="20358" spans="1:4" hidden="1" x14ac:dyDescent="0.25">
      <c r="A20358" s="61" t="s">
        <v>66</v>
      </c>
      <c r="B20358" s="61" t="s">
        <v>401</v>
      </c>
      <c r="C20358">
        <v>1947</v>
      </c>
      <c r="D20358" s="61" t="s">
        <v>2474</v>
      </c>
    </row>
    <row r="20359" spans="1:4" hidden="1" x14ac:dyDescent="0.25">
      <c r="A20359" s="61" t="s">
        <v>66</v>
      </c>
      <c r="B20359" s="61" t="s">
        <v>401</v>
      </c>
      <c r="C20359">
        <v>1948</v>
      </c>
      <c r="D20359" s="61" t="s">
        <v>2476</v>
      </c>
    </row>
    <row r="20360" spans="1:4" hidden="1" x14ac:dyDescent="0.25">
      <c r="A20360" s="61" t="s">
        <v>66</v>
      </c>
      <c r="B20360" s="61" t="s">
        <v>401</v>
      </c>
      <c r="C20360">
        <v>1949</v>
      </c>
      <c r="D20360" s="61" t="s">
        <v>2476</v>
      </c>
    </row>
    <row r="20361" spans="1:4" hidden="1" x14ac:dyDescent="0.25">
      <c r="A20361" s="61" t="s">
        <v>66</v>
      </c>
      <c r="B20361" s="61" t="s">
        <v>401</v>
      </c>
      <c r="C20361">
        <v>1950</v>
      </c>
      <c r="D20361" s="61" t="s">
        <v>2476</v>
      </c>
    </row>
    <row r="20362" spans="1:4" hidden="1" x14ac:dyDescent="0.25">
      <c r="A20362" s="61" t="s">
        <v>66</v>
      </c>
      <c r="B20362" s="61" t="s">
        <v>401</v>
      </c>
      <c r="C20362">
        <v>1951</v>
      </c>
      <c r="D20362" s="61" t="s">
        <v>2476</v>
      </c>
    </row>
    <row r="20363" spans="1:4" hidden="1" x14ac:dyDescent="0.25">
      <c r="A20363" s="61" t="s">
        <v>66</v>
      </c>
      <c r="B20363" s="61" t="s">
        <v>401</v>
      </c>
      <c r="C20363">
        <v>1952</v>
      </c>
      <c r="D20363" s="61" t="s">
        <v>2476</v>
      </c>
    </row>
    <row r="20364" spans="1:4" hidden="1" x14ac:dyDescent="0.25">
      <c r="A20364" s="61" t="s">
        <v>66</v>
      </c>
      <c r="B20364" s="61" t="s">
        <v>401</v>
      </c>
      <c r="C20364">
        <v>1953</v>
      </c>
      <c r="D20364" s="61" t="s">
        <v>2476</v>
      </c>
    </row>
    <row r="20365" spans="1:4" hidden="1" x14ac:dyDescent="0.25">
      <c r="A20365" s="61" t="s">
        <v>66</v>
      </c>
      <c r="B20365" s="61" t="s">
        <v>401</v>
      </c>
      <c r="C20365">
        <v>1954</v>
      </c>
      <c r="D20365" s="61" t="s">
        <v>2476</v>
      </c>
    </row>
    <row r="20366" spans="1:4" hidden="1" x14ac:dyDescent="0.25">
      <c r="A20366" s="61" t="s">
        <v>66</v>
      </c>
      <c r="B20366" s="61" t="s">
        <v>401</v>
      </c>
      <c r="C20366">
        <v>1955</v>
      </c>
      <c r="D20366" s="61" t="s">
        <v>2476</v>
      </c>
    </row>
    <row r="20367" spans="1:4" hidden="1" x14ac:dyDescent="0.25">
      <c r="A20367" s="61" t="s">
        <v>66</v>
      </c>
      <c r="B20367" s="61" t="s">
        <v>401</v>
      </c>
      <c r="C20367">
        <v>1956</v>
      </c>
      <c r="D20367" s="61" t="s">
        <v>2476</v>
      </c>
    </row>
    <row r="20368" spans="1:4" hidden="1" x14ac:dyDescent="0.25">
      <c r="A20368" s="61" t="s">
        <v>66</v>
      </c>
      <c r="B20368" s="61" t="s">
        <v>401</v>
      </c>
      <c r="C20368">
        <v>1957</v>
      </c>
      <c r="D20368" s="61" t="s">
        <v>2476</v>
      </c>
    </row>
    <row r="20369" spans="1:4" hidden="1" x14ac:dyDescent="0.25">
      <c r="A20369" s="61" t="s">
        <v>66</v>
      </c>
      <c r="B20369" s="61" t="s">
        <v>401</v>
      </c>
      <c r="C20369">
        <v>1958</v>
      </c>
      <c r="D20369" s="61" t="s">
        <v>2476</v>
      </c>
    </row>
    <row r="20370" spans="1:4" hidden="1" x14ac:dyDescent="0.25">
      <c r="A20370" s="61" t="s">
        <v>66</v>
      </c>
      <c r="B20370" s="61" t="s">
        <v>401</v>
      </c>
      <c r="C20370">
        <v>1959</v>
      </c>
      <c r="D20370" s="61" t="s">
        <v>2478</v>
      </c>
    </row>
    <row r="20371" spans="1:4" hidden="1" x14ac:dyDescent="0.25">
      <c r="A20371" s="61" t="s">
        <v>66</v>
      </c>
      <c r="B20371" s="61" t="s">
        <v>401</v>
      </c>
      <c r="C20371">
        <v>1960</v>
      </c>
      <c r="D20371" s="61" t="s">
        <v>2477</v>
      </c>
    </row>
    <row r="20372" spans="1:4" hidden="1" x14ac:dyDescent="0.25">
      <c r="A20372" s="61" t="s">
        <v>66</v>
      </c>
      <c r="B20372" s="61" t="s">
        <v>401</v>
      </c>
      <c r="C20372">
        <v>1961</v>
      </c>
      <c r="D20372" s="61" t="s">
        <v>2477</v>
      </c>
    </row>
    <row r="20373" spans="1:4" hidden="1" x14ac:dyDescent="0.25">
      <c r="A20373" s="61" t="s">
        <v>66</v>
      </c>
      <c r="B20373" s="61" t="s">
        <v>401</v>
      </c>
      <c r="C20373">
        <v>1962</v>
      </c>
      <c r="D20373" s="61" t="s">
        <v>2477</v>
      </c>
    </row>
    <row r="20374" spans="1:4" hidden="1" x14ac:dyDescent="0.25">
      <c r="A20374" s="61" t="s">
        <v>66</v>
      </c>
      <c r="B20374" s="61" t="s">
        <v>401</v>
      </c>
      <c r="C20374">
        <v>1963</v>
      </c>
      <c r="D20374" s="61" t="s">
        <v>2477</v>
      </c>
    </row>
    <row r="20375" spans="1:4" hidden="1" x14ac:dyDescent="0.25">
      <c r="A20375" s="61" t="s">
        <v>66</v>
      </c>
      <c r="B20375" s="61" t="s">
        <v>401</v>
      </c>
      <c r="C20375">
        <v>1964</v>
      </c>
      <c r="D20375" s="61" t="s">
        <v>2477</v>
      </c>
    </row>
    <row r="20376" spans="1:4" hidden="1" x14ac:dyDescent="0.25">
      <c r="A20376" s="61" t="s">
        <v>66</v>
      </c>
      <c r="B20376" s="61" t="s">
        <v>401</v>
      </c>
      <c r="C20376">
        <v>1965</v>
      </c>
      <c r="D20376" s="61" t="s">
        <v>2477</v>
      </c>
    </row>
    <row r="20377" spans="1:4" hidden="1" x14ac:dyDescent="0.25">
      <c r="A20377" s="61" t="s">
        <v>66</v>
      </c>
      <c r="B20377" s="61" t="s">
        <v>401</v>
      </c>
      <c r="C20377">
        <v>1966</v>
      </c>
      <c r="D20377" s="61" t="s">
        <v>2477</v>
      </c>
    </row>
    <row r="20378" spans="1:4" hidden="1" x14ac:dyDescent="0.25">
      <c r="A20378" s="61" t="s">
        <v>66</v>
      </c>
      <c r="B20378" s="61" t="s">
        <v>401</v>
      </c>
      <c r="C20378">
        <v>1967</v>
      </c>
      <c r="D20378" s="61" t="s">
        <v>2477</v>
      </c>
    </row>
    <row r="20379" spans="1:4" hidden="1" x14ac:dyDescent="0.25">
      <c r="A20379" s="61" t="s">
        <v>66</v>
      </c>
      <c r="B20379" s="61" t="s">
        <v>401</v>
      </c>
      <c r="C20379">
        <v>1968</v>
      </c>
      <c r="D20379" s="61" t="s">
        <v>2477</v>
      </c>
    </row>
    <row r="20380" spans="1:4" hidden="1" x14ac:dyDescent="0.25">
      <c r="A20380" s="61" t="s">
        <v>66</v>
      </c>
      <c r="B20380" s="61" t="s">
        <v>401</v>
      </c>
      <c r="C20380">
        <v>1969</v>
      </c>
      <c r="D20380" s="61" t="s">
        <v>2477</v>
      </c>
    </row>
    <row r="20381" spans="1:4" hidden="1" x14ac:dyDescent="0.25">
      <c r="A20381" s="61" t="s">
        <v>66</v>
      </c>
      <c r="B20381" s="61" t="s">
        <v>401</v>
      </c>
      <c r="C20381">
        <v>1970</v>
      </c>
      <c r="D20381" s="61" t="s">
        <v>2477</v>
      </c>
    </row>
    <row r="20382" spans="1:4" hidden="1" x14ac:dyDescent="0.25">
      <c r="A20382" s="61" t="s">
        <v>66</v>
      </c>
      <c r="B20382" s="61" t="s">
        <v>401</v>
      </c>
      <c r="C20382">
        <v>1971</v>
      </c>
      <c r="D20382" s="61" t="s">
        <v>2477</v>
      </c>
    </row>
    <row r="20383" spans="1:4" hidden="1" x14ac:dyDescent="0.25">
      <c r="A20383" s="61" t="s">
        <v>66</v>
      </c>
      <c r="B20383" s="61" t="s">
        <v>401</v>
      </c>
      <c r="C20383">
        <v>1972</v>
      </c>
      <c r="D20383" s="61" t="s">
        <v>2477</v>
      </c>
    </row>
    <row r="20384" spans="1:4" hidden="1" x14ac:dyDescent="0.25">
      <c r="A20384" s="61" t="s">
        <v>66</v>
      </c>
      <c r="B20384" s="61" t="s">
        <v>401</v>
      </c>
      <c r="C20384">
        <v>1973</v>
      </c>
      <c r="D20384" s="61" t="s">
        <v>2475</v>
      </c>
    </row>
    <row r="20385" spans="1:4" hidden="1" x14ac:dyDescent="0.25">
      <c r="A20385" s="61" t="s">
        <v>66</v>
      </c>
      <c r="B20385" s="61" t="s">
        <v>401</v>
      </c>
      <c r="C20385">
        <v>1974</v>
      </c>
      <c r="D20385" s="61" t="s">
        <v>2477</v>
      </c>
    </row>
    <row r="20386" spans="1:4" hidden="1" x14ac:dyDescent="0.25">
      <c r="A20386" s="61" t="s">
        <v>66</v>
      </c>
      <c r="B20386" s="61" t="s">
        <v>401</v>
      </c>
      <c r="C20386">
        <v>1975</v>
      </c>
      <c r="D20386" s="61" t="s">
        <v>2477</v>
      </c>
    </row>
    <row r="20387" spans="1:4" hidden="1" x14ac:dyDescent="0.25">
      <c r="A20387" s="61" t="s">
        <v>66</v>
      </c>
      <c r="B20387" s="61" t="s">
        <v>401</v>
      </c>
      <c r="C20387">
        <v>1976</v>
      </c>
      <c r="D20387" s="61" t="s">
        <v>2477</v>
      </c>
    </row>
    <row r="20388" spans="1:4" hidden="1" x14ac:dyDescent="0.25">
      <c r="A20388" s="61" t="s">
        <v>66</v>
      </c>
      <c r="B20388" s="61" t="s">
        <v>401</v>
      </c>
      <c r="C20388">
        <v>1977</v>
      </c>
      <c r="D20388" s="61" t="s">
        <v>2477</v>
      </c>
    </row>
    <row r="20389" spans="1:4" hidden="1" x14ac:dyDescent="0.25">
      <c r="A20389" s="61" t="s">
        <v>66</v>
      </c>
      <c r="B20389" s="61" t="s">
        <v>401</v>
      </c>
      <c r="C20389">
        <v>1978</v>
      </c>
      <c r="D20389" s="61" t="s">
        <v>2477</v>
      </c>
    </row>
    <row r="20390" spans="1:4" hidden="1" x14ac:dyDescent="0.25">
      <c r="A20390" s="61" t="s">
        <v>66</v>
      </c>
      <c r="B20390" s="61" t="s">
        <v>401</v>
      </c>
      <c r="C20390">
        <v>1979</v>
      </c>
      <c r="D20390" s="61" t="s">
        <v>2477</v>
      </c>
    </row>
    <row r="20391" spans="1:4" hidden="1" x14ac:dyDescent="0.25">
      <c r="A20391" s="61" t="s">
        <v>66</v>
      </c>
      <c r="B20391" s="61" t="s">
        <v>401</v>
      </c>
      <c r="C20391">
        <v>1980</v>
      </c>
      <c r="D20391" s="61" t="s">
        <v>2476</v>
      </c>
    </row>
    <row r="20392" spans="1:4" hidden="1" x14ac:dyDescent="0.25">
      <c r="A20392" s="61" t="s">
        <v>66</v>
      </c>
      <c r="B20392" s="61" t="s">
        <v>401</v>
      </c>
      <c r="C20392">
        <v>1981</v>
      </c>
      <c r="D20392" s="61" t="s">
        <v>2476</v>
      </c>
    </row>
    <row r="20393" spans="1:4" hidden="1" x14ac:dyDescent="0.25">
      <c r="A20393" s="61" t="s">
        <v>66</v>
      </c>
      <c r="B20393" s="61" t="s">
        <v>401</v>
      </c>
      <c r="C20393">
        <v>1982</v>
      </c>
      <c r="D20393" s="61" t="s">
        <v>2476</v>
      </c>
    </row>
    <row r="20394" spans="1:4" hidden="1" x14ac:dyDescent="0.25">
      <c r="A20394" s="61" t="s">
        <v>66</v>
      </c>
      <c r="B20394" s="61" t="s">
        <v>401</v>
      </c>
      <c r="C20394">
        <v>1983</v>
      </c>
      <c r="D20394" s="61" t="s">
        <v>2476</v>
      </c>
    </row>
    <row r="20395" spans="1:4" hidden="1" x14ac:dyDescent="0.25">
      <c r="A20395" s="61" t="s">
        <v>66</v>
      </c>
      <c r="B20395" s="61" t="s">
        <v>401</v>
      </c>
      <c r="C20395">
        <v>1984</v>
      </c>
      <c r="D20395" s="61" t="s">
        <v>2476</v>
      </c>
    </row>
    <row r="20396" spans="1:4" hidden="1" x14ac:dyDescent="0.25">
      <c r="A20396" s="61" t="s">
        <v>66</v>
      </c>
      <c r="B20396" s="61" t="s">
        <v>401</v>
      </c>
      <c r="C20396">
        <v>1985</v>
      </c>
      <c r="D20396" s="61" t="s">
        <v>2476</v>
      </c>
    </row>
    <row r="20397" spans="1:4" hidden="1" x14ac:dyDescent="0.25">
      <c r="A20397" s="61" t="s">
        <v>66</v>
      </c>
      <c r="B20397" s="61" t="s">
        <v>401</v>
      </c>
      <c r="C20397">
        <v>1986</v>
      </c>
      <c r="D20397" s="61" t="s">
        <v>2476</v>
      </c>
    </row>
    <row r="20398" spans="1:4" hidden="1" x14ac:dyDescent="0.25">
      <c r="A20398" s="61" t="s">
        <v>66</v>
      </c>
      <c r="B20398" s="61" t="s">
        <v>401</v>
      </c>
      <c r="C20398">
        <v>1987</v>
      </c>
      <c r="D20398" s="61" t="s">
        <v>2476</v>
      </c>
    </row>
    <row r="20399" spans="1:4" hidden="1" x14ac:dyDescent="0.25">
      <c r="A20399" s="61" t="s">
        <v>66</v>
      </c>
      <c r="B20399" s="61" t="s">
        <v>401</v>
      </c>
      <c r="C20399">
        <v>1988</v>
      </c>
      <c r="D20399" s="61" t="s">
        <v>2476</v>
      </c>
    </row>
    <row r="20400" spans="1:4" hidden="1" x14ac:dyDescent="0.25">
      <c r="A20400" s="61" t="s">
        <v>66</v>
      </c>
      <c r="B20400" s="61" t="s">
        <v>401</v>
      </c>
      <c r="C20400">
        <v>1989</v>
      </c>
      <c r="D20400" s="61" t="s">
        <v>2476</v>
      </c>
    </row>
    <row r="20401" spans="1:4" hidden="1" x14ac:dyDescent="0.25">
      <c r="A20401" s="61" t="s">
        <v>66</v>
      </c>
      <c r="B20401" s="61" t="s">
        <v>401</v>
      </c>
      <c r="C20401">
        <v>1990</v>
      </c>
      <c r="D20401" s="61" t="s">
        <v>2476</v>
      </c>
    </row>
    <row r="20402" spans="1:4" hidden="1" x14ac:dyDescent="0.25">
      <c r="A20402" s="61" t="s">
        <v>66</v>
      </c>
      <c r="B20402" s="61" t="s">
        <v>401</v>
      </c>
      <c r="C20402">
        <v>1991</v>
      </c>
      <c r="D20402" s="61" t="s">
        <v>2476</v>
      </c>
    </row>
    <row r="20403" spans="1:4" hidden="1" x14ac:dyDescent="0.25">
      <c r="A20403" s="61" t="s">
        <v>66</v>
      </c>
      <c r="B20403" s="61" t="s">
        <v>401</v>
      </c>
      <c r="C20403">
        <v>1992</v>
      </c>
      <c r="D20403" s="61" t="s">
        <v>2476</v>
      </c>
    </row>
    <row r="20404" spans="1:4" hidden="1" x14ac:dyDescent="0.25">
      <c r="A20404" s="61" t="s">
        <v>66</v>
      </c>
      <c r="B20404" s="61" t="s">
        <v>401</v>
      </c>
      <c r="C20404">
        <v>1993</v>
      </c>
      <c r="D20404" s="61" t="s">
        <v>2476</v>
      </c>
    </row>
    <row r="20405" spans="1:4" hidden="1" x14ac:dyDescent="0.25">
      <c r="A20405" s="61" t="s">
        <v>66</v>
      </c>
      <c r="B20405" s="61" t="s">
        <v>401</v>
      </c>
      <c r="C20405">
        <v>1994</v>
      </c>
      <c r="D20405" s="61" t="s">
        <v>2476</v>
      </c>
    </row>
    <row r="20406" spans="1:4" hidden="1" x14ac:dyDescent="0.25">
      <c r="A20406" s="61" t="s">
        <v>66</v>
      </c>
      <c r="B20406" s="61" t="s">
        <v>401</v>
      </c>
      <c r="C20406">
        <v>1995</v>
      </c>
      <c r="D20406" s="61" t="s">
        <v>2476</v>
      </c>
    </row>
    <row r="20407" spans="1:4" hidden="1" x14ac:dyDescent="0.25">
      <c r="A20407" s="61" t="s">
        <v>66</v>
      </c>
      <c r="B20407" s="61" t="s">
        <v>401</v>
      </c>
      <c r="C20407">
        <v>1996</v>
      </c>
      <c r="D20407" s="61" t="s">
        <v>2476</v>
      </c>
    </row>
    <row r="20408" spans="1:4" hidden="1" x14ac:dyDescent="0.25">
      <c r="A20408" s="61" t="s">
        <v>66</v>
      </c>
      <c r="B20408" s="61" t="s">
        <v>401</v>
      </c>
      <c r="C20408">
        <v>1997</v>
      </c>
      <c r="D20408" s="61" t="s">
        <v>2476</v>
      </c>
    </row>
    <row r="20409" spans="1:4" hidden="1" x14ac:dyDescent="0.25">
      <c r="A20409" s="61" t="s">
        <v>66</v>
      </c>
      <c r="B20409" s="61" t="s">
        <v>401</v>
      </c>
      <c r="C20409">
        <v>1998</v>
      </c>
      <c r="D20409" s="61" t="s">
        <v>2476</v>
      </c>
    </row>
    <row r="20410" spans="1:4" hidden="1" x14ac:dyDescent="0.25">
      <c r="A20410" s="61" t="s">
        <v>66</v>
      </c>
      <c r="B20410" s="61" t="s">
        <v>401</v>
      </c>
      <c r="C20410">
        <v>1999</v>
      </c>
      <c r="D20410" s="61" t="s">
        <v>2476</v>
      </c>
    </row>
    <row r="20411" spans="1:4" hidden="1" x14ac:dyDescent="0.25">
      <c r="A20411" s="61" t="s">
        <v>66</v>
      </c>
      <c r="B20411" s="61" t="s">
        <v>401</v>
      </c>
      <c r="C20411">
        <v>2000</v>
      </c>
      <c r="D20411" s="61" t="s">
        <v>2476</v>
      </c>
    </row>
    <row r="20412" spans="1:4" hidden="1" x14ac:dyDescent="0.25">
      <c r="A20412" s="61" t="s">
        <v>66</v>
      </c>
      <c r="B20412" s="61" t="s">
        <v>401</v>
      </c>
      <c r="C20412">
        <v>2001</v>
      </c>
      <c r="D20412" s="61" t="s">
        <v>2476</v>
      </c>
    </row>
    <row r="20413" spans="1:4" hidden="1" x14ac:dyDescent="0.25">
      <c r="A20413" s="61" t="s">
        <v>66</v>
      </c>
      <c r="B20413" s="61" t="s">
        <v>401</v>
      </c>
      <c r="C20413">
        <v>2002</v>
      </c>
      <c r="D20413" s="61" t="s">
        <v>2474</v>
      </c>
    </row>
    <row r="20414" spans="1:4" hidden="1" x14ac:dyDescent="0.25">
      <c r="A20414" s="61" t="s">
        <v>66</v>
      </c>
      <c r="B20414" s="61" t="s">
        <v>401</v>
      </c>
      <c r="C20414">
        <v>2003</v>
      </c>
      <c r="D20414" s="61" t="s">
        <v>2972</v>
      </c>
    </row>
    <row r="20415" spans="1:4" hidden="1" x14ac:dyDescent="0.25">
      <c r="A20415" s="61" t="s">
        <v>66</v>
      </c>
      <c r="B20415" s="61" t="s">
        <v>401</v>
      </c>
      <c r="C20415">
        <v>2004</v>
      </c>
      <c r="D20415" s="61" t="s">
        <v>2972</v>
      </c>
    </row>
    <row r="20416" spans="1:4" hidden="1" x14ac:dyDescent="0.25">
      <c r="A20416" s="61" t="s">
        <v>66</v>
      </c>
      <c r="B20416" s="61" t="s">
        <v>401</v>
      </c>
      <c r="C20416">
        <v>2005</v>
      </c>
      <c r="D20416" s="61" t="s">
        <v>2972</v>
      </c>
    </row>
    <row r="20417" spans="1:4" hidden="1" x14ac:dyDescent="0.25">
      <c r="A20417" s="61" t="s">
        <v>66</v>
      </c>
      <c r="B20417" s="61" t="s">
        <v>401</v>
      </c>
      <c r="C20417">
        <v>2006</v>
      </c>
      <c r="D20417" s="61" t="s">
        <v>2972</v>
      </c>
    </row>
    <row r="20418" spans="1:4" hidden="1" x14ac:dyDescent="0.25">
      <c r="A20418" s="61" t="s">
        <v>66</v>
      </c>
      <c r="B20418" s="61" t="s">
        <v>401</v>
      </c>
      <c r="C20418">
        <v>2007</v>
      </c>
      <c r="D20418" s="61" t="s">
        <v>2972</v>
      </c>
    </row>
    <row r="20419" spans="1:4" hidden="1" x14ac:dyDescent="0.25">
      <c r="A20419" s="61" t="s">
        <v>66</v>
      </c>
      <c r="B20419" s="61" t="s">
        <v>401</v>
      </c>
      <c r="C20419">
        <v>2008</v>
      </c>
      <c r="D20419" s="61" t="s">
        <v>2972</v>
      </c>
    </row>
    <row r="20420" spans="1:4" hidden="1" x14ac:dyDescent="0.25">
      <c r="A20420" s="61" t="s">
        <v>66</v>
      </c>
      <c r="B20420" s="61" t="s">
        <v>401</v>
      </c>
      <c r="C20420">
        <v>2009</v>
      </c>
      <c r="D20420" s="61" t="s">
        <v>2972</v>
      </c>
    </row>
    <row r="20421" spans="1:4" hidden="1" x14ac:dyDescent="0.25">
      <c r="A20421" s="61" t="s">
        <v>66</v>
      </c>
      <c r="B20421" s="61" t="s">
        <v>401</v>
      </c>
      <c r="C20421">
        <v>2010</v>
      </c>
      <c r="D20421" s="61" t="s">
        <v>2972</v>
      </c>
    </row>
    <row r="20422" spans="1:4" hidden="1" x14ac:dyDescent="0.25">
      <c r="A20422" s="61" t="s">
        <v>66</v>
      </c>
      <c r="B20422" s="61" t="s">
        <v>401</v>
      </c>
      <c r="C20422">
        <v>2011</v>
      </c>
      <c r="D20422" s="61" t="s">
        <v>2972</v>
      </c>
    </row>
    <row r="20423" spans="1:4" hidden="1" x14ac:dyDescent="0.25">
      <c r="A20423" s="61" t="s">
        <v>66</v>
      </c>
      <c r="B20423" s="61" t="s">
        <v>401</v>
      </c>
      <c r="C20423">
        <v>2012</v>
      </c>
      <c r="D20423" s="61" t="s">
        <v>2972</v>
      </c>
    </row>
    <row r="20424" spans="1:4" hidden="1" x14ac:dyDescent="0.25">
      <c r="A20424" s="61" t="s">
        <v>66</v>
      </c>
      <c r="B20424" s="61" t="s">
        <v>401</v>
      </c>
      <c r="C20424">
        <v>2013</v>
      </c>
      <c r="D20424" s="61" t="s">
        <v>2474</v>
      </c>
    </row>
    <row r="20425" spans="1:4" hidden="1" x14ac:dyDescent="0.25">
      <c r="A20425" s="61" t="s">
        <v>66</v>
      </c>
      <c r="B20425" s="61" t="s">
        <v>401</v>
      </c>
      <c r="C20425">
        <v>2014</v>
      </c>
      <c r="D20425" s="61" t="s">
        <v>2474</v>
      </c>
    </row>
    <row r="20426" spans="1:4" hidden="1" x14ac:dyDescent="0.25">
      <c r="A20426" s="61" t="s">
        <v>66</v>
      </c>
      <c r="B20426" s="61" t="s">
        <v>401</v>
      </c>
      <c r="C20426">
        <v>2015</v>
      </c>
      <c r="D20426" s="61" t="s">
        <v>2475</v>
      </c>
    </row>
    <row r="20427" spans="1:4" hidden="1" x14ac:dyDescent="0.25">
      <c r="A20427" s="61" t="s">
        <v>66</v>
      </c>
      <c r="B20427" s="61" t="s">
        <v>401</v>
      </c>
      <c r="C20427">
        <v>2016</v>
      </c>
      <c r="D20427" s="61" t="s">
        <v>2475</v>
      </c>
    </row>
    <row r="20428" spans="1:4" hidden="1" x14ac:dyDescent="0.25">
      <c r="A20428" s="61" t="s">
        <v>66</v>
      </c>
      <c r="B20428" s="61" t="s">
        <v>401</v>
      </c>
      <c r="C20428">
        <v>2017</v>
      </c>
      <c r="D20428" s="61" t="s">
        <v>2476</v>
      </c>
    </row>
    <row r="20429" spans="1:4" hidden="1" x14ac:dyDescent="0.25">
      <c r="A20429" s="61" t="s">
        <v>66</v>
      </c>
      <c r="B20429" s="61" t="s">
        <v>401</v>
      </c>
      <c r="C20429">
        <v>2018</v>
      </c>
      <c r="D20429" s="61" t="s">
        <v>2474</v>
      </c>
    </row>
    <row r="20430" spans="1:4" hidden="1" x14ac:dyDescent="0.25">
      <c r="A20430" s="61" t="s">
        <v>66</v>
      </c>
      <c r="B20430" s="61" t="s">
        <v>401</v>
      </c>
      <c r="C20430">
        <v>2019</v>
      </c>
      <c r="D20430" s="61" t="s">
        <v>2878</v>
      </c>
    </row>
    <row r="20431" spans="1:4" hidden="1" x14ac:dyDescent="0.25">
      <c r="A20431" s="61" t="s">
        <v>66</v>
      </c>
      <c r="B20431" s="61" t="s">
        <v>401</v>
      </c>
      <c r="C20431">
        <v>2020</v>
      </c>
      <c r="D20431" s="61" t="s">
        <v>2477</v>
      </c>
    </row>
    <row r="20432" spans="1:4" hidden="1" x14ac:dyDescent="0.25">
      <c r="A20432" s="61" t="s">
        <v>66</v>
      </c>
      <c r="B20432" s="61" t="s">
        <v>401</v>
      </c>
      <c r="C20432">
        <v>2021</v>
      </c>
      <c r="D20432" s="61" t="s">
        <v>2474</v>
      </c>
    </row>
    <row r="20433" spans="1:4" hidden="1" x14ac:dyDescent="0.25">
      <c r="A20433" s="61" t="s">
        <v>66</v>
      </c>
      <c r="B20433" s="61" t="s">
        <v>401</v>
      </c>
      <c r="C20433">
        <v>2022</v>
      </c>
      <c r="D20433" s="61" t="s">
        <v>2060</v>
      </c>
    </row>
    <row r="20434" spans="1:4" x14ac:dyDescent="0.25">
      <c r="A20434" s="61" t="s">
        <v>66</v>
      </c>
      <c r="B20434" s="61" t="s">
        <v>401</v>
      </c>
      <c r="C20434">
        <v>2023</v>
      </c>
      <c r="D20434" s="61">
        <v>0.97799999999999998</v>
      </c>
    </row>
    <row r="20435" spans="1:4" hidden="1" x14ac:dyDescent="0.25">
      <c r="A20435" s="61" t="s">
        <v>110</v>
      </c>
      <c r="B20435" s="61" t="s">
        <v>406</v>
      </c>
      <c r="C20435">
        <v>1841</v>
      </c>
      <c r="D20435" s="61" t="s">
        <v>2073</v>
      </c>
    </row>
    <row r="20436" spans="1:4" hidden="1" x14ac:dyDescent="0.25">
      <c r="A20436" s="61" t="s">
        <v>110</v>
      </c>
      <c r="B20436" s="61" t="s">
        <v>406</v>
      </c>
      <c r="C20436">
        <v>1842</v>
      </c>
      <c r="D20436" s="61" t="s">
        <v>2073</v>
      </c>
    </row>
    <row r="20437" spans="1:4" hidden="1" x14ac:dyDescent="0.25">
      <c r="A20437" s="61" t="s">
        <v>110</v>
      </c>
      <c r="B20437" s="61" t="s">
        <v>406</v>
      </c>
      <c r="C20437">
        <v>1843</v>
      </c>
      <c r="D20437" s="61" t="s">
        <v>2073</v>
      </c>
    </row>
    <row r="20438" spans="1:4" hidden="1" x14ac:dyDescent="0.25">
      <c r="A20438" s="61" t="s">
        <v>110</v>
      </c>
      <c r="B20438" s="61" t="s">
        <v>406</v>
      </c>
      <c r="C20438">
        <v>1844</v>
      </c>
      <c r="D20438" s="61" t="s">
        <v>2073</v>
      </c>
    </row>
    <row r="20439" spans="1:4" hidden="1" x14ac:dyDescent="0.25">
      <c r="A20439" s="61" t="s">
        <v>110</v>
      </c>
      <c r="B20439" s="61" t="s">
        <v>406</v>
      </c>
      <c r="C20439">
        <v>1845</v>
      </c>
      <c r="D20439" s="61" t="s">
        <v>2073</v>
      </c>
    </row>
    <row r="20440" spans="1:4" hidden="1" x14ac:dyDescent="0.25">
      <c r="A20440" s="61" t="s">
        <v>110</v>
      </c>
      <c r="B20440" s="61" t="s">
        <v>406</v>
      </c>
      <c r="C20440">
        <v>1846</v>
      </c>
      <c r="D20440" s="61" t="s">
        <v>2073</v>
      </c>
    </row>
    <row r="20441" spans="1:4" hidden="1" x14ac:dyDescent="0.25">
      <c r="A20441" s="61" t="s">
        <v>110</v>
      </c>
      <c r="B20441" s="61" t="s">
        <v>406</v>
      </c>
      <c r="C20441">
        <v>1847</v>
      </c>
      <c r="D20441" s="61" t="s">
        <v>2073</v>
      </c>
    </row>
    <row r="20442" spans="1:4" hidden="1" x14ac:dyDescent="0.25">
      <c r="A20442" s="61" t="s">
        <v>110</v>
      </c>
      <c r="B20442" s="61" t="s">
        <v>406</v>
      </c>
      <c r="C20442">
        <v>1848</v>
      </c>
      <c r="D20442" s="61" t="s">
        <v>2073</v>
      </c>
    </row>
    <row r="20443" spans="1:4" hidden="1" x14ac:dyDescent="0.25">
      <c r="A20443" s="61" t="s">
        <v>110</v>
      </c>
      <c r="B20443" s="61" t="s">
        <v>406</v>
      </c>
      <c r="C20443">
        <v>1849</v>
      </c>
      <c r="D20443" s="61" t="s">
        <v>2073</v>
      </c>
    </row>
    <row r="20444" spans="1:4" hidden="1" x14ac:dyDescent="0.25">
      <c r="A20444" s="61" t="s">
        <v>110</v>
      </c>
      <c r="B20444" s="61" t="s">
        <v>406</v>
      </c>
      <c r="C20444">
        <v>1850</v>
      </c>
      <c r="D20444" s="61" t="s">
        <v>2073</v>
      </c>
    </row>
    <row r="20445" spans="1:4" hidden="1" x14ac:dyDescent="0.25">
      <c r="A20445" s="61" t="s">
        <v>110</v>
      </c>
      <c r="B20445" s="61" t="s">
        <v>406</v>
      </c>
      <c r="C20445">
        <v>1851</v>
      </c>
      <c r="D20445" s="61" t="s">
        <v>2073</v>
      </c>
    </row>
    <row r="20446" spans="1:4" hidden="1" x14ac:dyDescent="0.25">
      <c r="A20446" s="61" t="s">
        <v>110</v>
      </c>
      <c r="B20446" s="61" t="s">
        <v>406</v>
      </c>
      <c r="C20446">
        <v>1852</v>
      </c>
      <c r="D20446" s="61" t="s">
        <v>2073</v>
      </c>
    </row>
    <row r="20447" spans="1:4" hidden="1" x14ac:dyDescent="0.25">
      <c r="A20447" s="61" t="s">
        <v>110</v>
      </c>
      <c r="B20447" s="61" t="s">
        <v>406</v>
      </c>
      <c r="C20447">
        <v>1853</v>
      </c>
      <c r="D20447" s="61" t="s">
        <v>2243</v>
      </c>
    </row>
    <row r="20448" spans="1:4" hidden="1" x14ac:dyDescent="0.25">
      <c r="A20448" s="61" t="s">
        <v>110</v>
      </c>
      <c r="B20448" s="61" t="s">
        <v>406</v>
      </c>
      <c r="C20448">
        <v>1854</v>
      </c>
      <c r="D20448" s="61" t="s">
        <v>2243</v>
      </c>
    </row>
    <row r="20449" spans="1:4" hidden="1" x14ac:dyDescent="0.25">
      <c r="A20449" s="61" t="s">
        <v>110</v>
      </c>
      <c r="B20449" s="61" t="s">
        <v>406</v>
      </c>
      <c r="C20449">
        <v>1855</v>
      </c>
      <c r="D20449" s="61" t="s">
        <v>2243</v>
      </c>
    </row>
    <row r="20450" spans="1:4" hidden="1" x14ac:dyDescent="0.25">
      <c r="A20450" s="61" t="s">
        <v>110</v>
      </c>
      <c r="B20450" s="61" t="s">
        <v>406</v>
      </c>
      <c r="C20450">
        <v>1856</v>
      </c>
      <c r="D20450" s="61" t="s">
        <v>2243</v>
      </c>
    </row>
    <row r="20451" spans="1:4" hidden="1" x14ac:dyDescent="0.25">
      <c r="A20451" s="61" t="s">
        <v>110</v>
      </c>
      <c r="B20451" s="61" t="s">
        <v>406</v>
      </c>
      <c r="C20451">
        <v>1857</v>
      </c>
      <c r="D20451" s="61" t="s">
        <v>2243</v>
      </c>
    </row>
    <row r="20452" spans="1:4" hidden="1" x14ac:dyDescent="0.25">
      <c r="A20452" s="61" t="s">
        <v>110</v>
      </c>
      <c r="B20452" s="61" t="s">
        <v>406</v>
      </c>
      <c r="C20452">
        <v>1858</v>
      </c>
      <c r="D20452" s="61" t="s">
        <v>2243</v>
      </c>
    </row>
    <row r="20453" spans="1:4" hidden="1" x14ac:dyDescent="0.25">
      <c r="A20453" s="61" t="s">
        <v>110</v>
      </c>
      <c r="B20453" s="61" t="s">
        <v>406</v>
      </c>
      <c r="C20453">
        <v>1859</v>
      </c>
      <c r="D20453" s="61" t="s">
        <v>2243</v>
      </c>
    </row>
    <row r="20454" spans="1:4" hidden="1" x14ac:dyDescent="0.25">
      <c r="A20454" s="61" t="s">
        <v>110</v>
      </c>
      <c r="B20454" s="61" t="s">
        <v>406</v>
      </c>
      <c r="C20454">
        <v>1860</v>
      </c>
      <c r="D20454" s="61" t="s">
        <v>2243</v>
      </c>
    </row>
    <row r="20455" spans="1:4" hidden="1" x14ac:dyDescent="0.25">
      <c r="A20455" s="61" t="s">
        <v>110</v>
      </c>
      <c r="B20455" s="61" t="s">
        <v>406</v>
      </c>
      <c r="C20455">
        <v>1861</v>
      </c>
      <c r="D20455" s="61" t="s">
        <v>2243</v>
      </c>
    </row>
    <row r="20456" spans="1:4" hidden="1" x14ac:dyDescent="0.25">
      <c r="A20456" s="61" t="s">
        <v>110</v>
      </c>
      <c r="B20456" s="61" t="s">
        <v>406</v>
      </c>
      <c r="C20456">
        <v>1862</v>
      </c>
      <c r="D20456" s="61" t="s">
        <v>2243</v>
      </c>
    </row>
    <row r="20457" spans="1:4" hidden="1" x14ac:dyDescent="0.25">
      <c r="A20457" s="61" t="s">
        <v>110</v>
      </c>
      <c r="B20457" s="61" t="s">
        <v>406</v>
      </c>
      <c r="C20457">
        <v>1863</v>
      </c>
      <c r="D20457" s="61" t="s">
        <v>2243</v>
      </c>
    </row>
    <row r="20458" spans="1:4" hidden="1" x14ac:dyDescent="0.25">
      <c r="A20458" s="61" t="s">
        <v>110</v>
      </c>
      <c r="B20458" s="61" t="s">
        <v>406</v>
      </c>
      <c r="C20458">
        <v>1864</v>
      </c>
      <c r="D20458" s="61" t="s">
        <v>2243</v>
      </c>
    </row>
    <row r="20459" spans="1:4" hidden="1" x14ac:dyDescent="0.25">
      <c r="A20459" s="61" t="s">
        <v>110</v>
      </c>
      <c r="B20459" s="61" t="s">
        <v>406</v>
      </c>
      <c r="C20459">
        <v>1865</v>
      </c>
      <c r="D20459" s="61" t="s">
        <v>2243</v>
      </c>
    </row>
    <row r="20460" spans="1:4" hidden="1" x14ac:dyDescent="0.25">
      <c r="A20460" s="61" t="s">
        <v>110</v>
      </c>
      <c r="B20460" s="61" t="s">
        <v>406</v>
      </c>
      <c r="C20460">
        <v>1866</v>
      </c>
      <c r="D20460" s="61" t="s">
        <v>2243</v>
      </c>
    </row>
    <row r="20461" spans="1:4" hidden="1" x14ac:dyDescent="0.25">
      <c r="A20461" s="61" t="s">
        <v>110</v>
      </c>
      <c r="B20461" s="61" t="s">
        <v>406</v>
      </c>
      <c r="C20461">
        <v>1867</v>
      </c>
      <c r="D20461" s="61" t="s">
        <v>2243</v>
      </c>
    </row>
    <row r="20462" spans="1:4" hidden="1" x14ac:dyDescent="0.25">
      <c r="A20462" s="61" t="s">
        <v>110</v>
      </c>
      <c r="B20462" s="61" t="s">
        <v>406</v>
      </c>
      <c r="C20462">
        <v>1868</v>
      </c>
      <c r="D20462" s="61" t="s">
        <v>2243</v>
      </c>
    </row>
    <row r="20463" spans="1:4" hidden="1" x14ac:dyDescent="0.25">
      <c r="A20463" s="61" t="s">
        <v>110</v>
      </c>
      <c r="B20463" s="61" t="s">
        <v>406</v>
      </c>
      <c r="C20463">
        <v>1869</v>
      </c>
      <c r="D20463" s="61" t="s">
        <v>2243</v>
      </c>
    </row>
    <row r="20464" spans="1:4" hidden="1" x14ac:dyDescent="0.25">
      <c r="A20464" s="61" t="s">
        <v>110</v>
      </c>
      <c r="B20464" s="61" t="s">
        <v>406</v>
      </c>
      <c r="C20464">
        <v>1870</v>
      </c>
      <c r="D20464" s="61" t="s">
        <v>2243</v>
      </c>
    </row>
    <row r="20465" spans="1:4" hidden="1" x14ac:dyDescent="0.25">
      <c r="A20465" s="61" t="s">
        <v>110</v>
      </c>
      <c r="B20465" s="61" t="s">
        <v>406</v>
      </c>
      <c r="C20465">
        <v>1871</v>
      </c>
      <c r="D20465" s="61" t="s">
        <v>2243</v>
      </c>
    </row>
    <row r="20466" spans="1:4" hidden="1" x14ac:dyDescent="0.25">
      <c r="A20466" s="61" t="s">
        <v>110</v>
      </c>
      <c r="B20466" s="61" t="s">
        <v>406</v>
      </c>
      <c r="C20466">
        <v>1872</v>
      </c>
      <c r="D20466" s="61" t="s">
        <v>2243</v>
      </c>
    </row>
    <row r="20467" spans="1:4" hidden="1" x14ac:dyDescent="0.25">
      <c r="A20467" s="61" t="s">
        <v>110</v>
      </c>
      <c r="B20467" s="61" t="s">
        <v>406</v>
      </c>
      <c r="C20467">
        <v>1873</v>
      </c>
      <c r="D20467" s="61" t="s">
        <v>2243</v>
      </c>
    </row>
    <row r="20468" spans="1:4" hidden="1" x14ac:dyDescent="0.25">
      <c r="A20468" s="61" t="s">
        <v>110</v>
      </c>
      <c r="B20468" s="61" t="s">
        <v>406</v>
      </c>
      <c r="C20468">
        <v>1874</v>
      </c>
      <c r="D20468" s="61" t="s">
        <v>2243</v>
      </c>
    </row>
    <row r="20469" spans="1:4" hidden="1" x14ac:dyDescent="0.25">
      <c r="A20469" s="61" t="s">
        <v>110</v>
      </c>
      <c r="B20469" s="61" t="s">
        <v>406</v>
      </c>
      <c r="C20469">
        <v>1875</v>
      </c>
      <c r="D20469" s="61" t="s">
        <v>2243</v>
      </c>
    </row>
    <row r="20470" spans="1:4" hidden="1" x14ac:dyDescent="0.25">
      <c r="A20470" s="61" t="s">
        <v>110</v>
      </c>
      <c r="B20470" s="61" t="s">
        <v>406</v>
      </c>
      <c r="C20470">
        <v>1876</v>
      </c>
      <c r="D20470" s="61" t="s">
        <v>2243</v>
      </c>
    </row>
    <row r="20471" spans="1:4" hidden="1" x14ac:dyDescent="0.25">
      <c r="A20471" s="61" t="s">
        <v>110</v>
      </c>
      <c r="B20471" s="61" t="s">
        <v>406</v>
      </c>
      <c r="C20471">
        <v>1877</v>
      </c>
      <c r="D20471" s="61" t="s">
        <v>2243</v>
      </c>
    </row>
    <row r="20472" spans="1:4" hidden="1" x14ac:dyDescent="0.25">
      <c r="A20472" s="61" t="s">
        <v>110</v>
      </c>
      <c r="B20472" s="61" t="s">
        <v>406</v>
      </c>
      <c r="C20472">
        <v>1878</v>
      </c>
      <c r="D20472" s="61" t="s">
        <v>2243</v>
      </c>
    </row>
    <row r="20473" spans="1:4" hidden="1" x14ac:dyDescent="0.25">
      <c r="A20473" s="61" t="s">
        <v>110</v>
      </c>
      <c r="B20473" s="61" t="s">
        <v>406</v>
      </c>
      <c r="C20473">
        <v>1879</v>
      </c>
      <c r="D20473" s="61" t="s">
        <v>2243</v>
      </c>
    </row>
    <row r="20474" spans="1:4" hidden="1" x14ac:dyDescent="0.25">
      <c r="A20474" s="61" t="s">
        <v>110</v>
      </c>
      <c r="B20474" s="61" t="s">
        <v>406</v>
      </c>
      <c r="C20474">
        <v>1880</v>
      </c>
      <c r="D20474" s="61" t="s">
        <v>2243</v>
      </c>
    </row>
    <row r="20475" spans="1:4" hidden="1" x14ac:dyDescent="0.25">
      <c r="A20475" s="61" t="s">
        <v>110</v>
      </c>
      <c r="B20475" s="61" t="s">
        <v>406</v>
      </c>
      <c r="C20475">
        <v>1881</v>
      </c>
      <c r="D20475" s="61" t="s">
        <v>2243</v>
      </c>
    </row>
    <row r="20476" spans="1:4" hidden="1" x14ac:dyDescent="0.25">
      <c r="A20476" s="61" t="s">
        <v>110</v>
      </c>
      <c r="B20476" s="61" t="s">
        <v>406</v>
      </c>
      <c r="C20476">
        <v>1882</v>
      </c>
      <c r="D20476" s="61" t="s">
        <v>2243</v>
      </c>
    </row>
    <row r="20477" spans="1:4" hidden="1" x14ac:dyDescent="0.25">
      <c r="A20477" s="61" t="s">
        <v>110</v>
      </c>
      <c r="B20477" s="61" t="s">
        <v>406</v>
      </c>
      <c r="C20477">
        <v>1883</v>
      </c>
      <c r="D20477" s="61" t="s">
        <v>2243</v>
      </c>
    </row>
    <row r="20478" spans="1:4" hidden="1" x14ac:dyDescent="0.25">
      <c r="A20478" s="61" t="s">
        <v>110</v>
      </c>
      <c r="B20478" s="61" t="s">
        <v>406</v>
      </c>
      <c r="C20478">
        <v>1884</v>
      </c>
      <c r="D20478" s="61" t="s">
        <v>2243</v>
      </c>
    </row>
    <row r="20479" spans="1:4" hidden="1" x14ac:dyDescent="0.25">
      <c r="A20479" s="61" t="s">
        <v>110</v>
      </c>
      <c r="B20479" s="61" t="s">
        <v>406</v>
      </c>
      <c r="C20479">
        <v>1885</v>
      </c>
      <c r="D20479" s="61" t="s">
        <v>2243</v>
      </c>
    </row>
    <row r="20480" spans="1:4" hidden="1" x14ac:dyDescent="0.25">
      <c r="A20480" s="61" t="s">
        <v>110</v>
      </c>
      <c r="B20480" s="61" t="s">
        <v>406</v>
      </c>
      <c r="C20480">
        <v>1886</v>
      </c>
      <c r="D20480" s="61" t="s">
        <v>2243</v>
      </c>
    </row>
    <row r="20481" spans="1:4" hidden="1" x14ac:dyDescent="0.25">
      <c r="A20481" s="61" t="s">
        <v>110</v>
      </c>
      <c r="B20481" s="61" t="s">
        <v>406</v>
      </c>
      <c r="C20481">
        <v>1887</v>
      </c>
      <c r="D20481" s="61" t="s">
        <v>2243</v>
      </c>
    </row>
    <row r="20482" spans="1:4" hidden="1" x14ac:dyDescent="0.25">
      <c r="A20482" s="61" t="s">
        <v>110</v>
      </c>
      <c r="B20482" s="61" t="s">
        <v>406</v>
      </c>
      <c r="C20482">
        <v>1888</v>
      </c>
      <c r="D20482" s="61" t="s">
        <v>2243</v>
      </c>
    </row>
    <row r="20483" spans="1:4" hidden="1" x14ac:dyDescent="0.25">
      <c r="A20483" s="61" t="s">
        <v>110</v>
      </c>
      <c r="B20483" s="61" t="s">
        <v>406</v>
      </c>
      <c r="C20483">
        <v>1889</v>
      </c>
      <c r="D20483" s="61" t="s">
        <v>2243</v>
      </c>
    </row>
    <row r="20484" spans="1:4" hidden="1" x14ac:dyDescent="0.25">
      <c r="A20484" s="61" t="s">
        <v>110</v>
      </c>
      <c r="B20484" s="61" t="s">
        <v>406</v>
      </c>
      <c r="C20484">
        <v>1890</v>
      </c>
      <c r="D20484" s="61" t="s">
        <v>2243</v>
      </c>
    </row>
    <row r="20485" spans="1:4" hidden="1" x14ac:dyDescent="0.25">
      <c r="A20485" s="61" t="s">
        <v>110</v>
      </c>
      <c r="B20485" s="61" t="s">
        <v>406</v>
      </c>
      <c r="C20485">
        <v>1891</v>
      </c>
      <c r="D20485" s="61" t="s">
        <v>2243</v>
      </c>
    </row>
    <row r="20486" spans="1:4" hidden="1" x14ac:dyDescent="0.25">
      <c r="A20486" s="61" t="s">
        <v>110</v>
      </c>
      <c r="B20486" s="61" t="s">
        <v>406</v>
      </c>
      <c r="C20486">
        <v>1892</v>
      </c>
      <c r="D20486" s="61" t="s">
        <v>2243</v>
      </c>
    </row>
    <row r="20487" spans="1:4" hidden="1" x14ac:dyDescent="0.25">
      <c r="A20487" s="61" t="s">
        <v>110</v>
      </c>
      <c r="B20487" s="61" t="s">
        <v>406</v>
      </c>
      <c r="C20487">
        <v>1893</v>
      </c>
      <c r="D20487" s="61" t="s">
        <v>2243</v>
      </c>
    </row>
    <row r="20488" spans="1:4" hidden="1" x14ac:dyDescent="0.25">
      <c r="A20488" s="61" t="s">
        <v>110</v>
      </c>
      <c r="B20488" s="61" t="s">
        <v>406</v>
      </c>
      <c r="C20488">
        <v>1894</v>
      </c>
      <c r="D20488" s="61" t="s">
        <v>2243</v>
      </c>
    </row>
    <row r="20489" spans="1:4" hidden="1" x14ac:dyDescent="0.25">
      <c r="A20489" s="61" t="s">
        <v>110</v>
      </c>
      <c r="B20489" s="61" t="s">
        <v>406</v>
      </c>
      <c r="C20489">
        <v>1895</v>
      </c>
      <c r="D20489" s="61" t="s">
        <v>2243</v>
      </c>
    </row>
    <row r="20490" spans="1:4" hidden="1" x14ac:dyDescent="0.25">
      <c r="A20490" s="61" t="s">
        <v>110</v>
      </c>
      <c r="B20490" s="61" t="s">
        <v>406</v>
      </c>
      <c r="C20490">
        <v>1896</v>
      </c>
      <c r="D20490" s="61" t="s">
        <v>2243</v>
      </c>
    </row>
    <row r="20491" spans="1:4" hidden="1" x14ac:dyDescent="0.25">
      <c r="A20491" s="61" t="s">
        <v>110</v>
      </c>
      <c r="B20491" s="61" t="s">
        <v>406</v>
      </c>
      <c r="C20491">
        <v>1897</v>
      </c>
      <c r="D20491" s="61" t="s">
        <v>2243</v>
      </c>
    </row>
    <row r="20492" spans="1:4" hidden="1" x14ac:dyDescent="0.25">
      <c r="A20492" s="61" t="s">
        <v>110</v>
      </c>
      <c r="B20492" s="61" t="s">
        <v>406</v>
      </c>
      <c r="C20492">
        <v>1898</v>
      </c>
      <c r="D20492" s="61" t="s">
        <v>2243</v>
      </c>
    </row>
    <row r="20493" spans="1:4" hidden="1" x14ac:dyDescent="0.25">
      <c r="A20493" s="61" t="s">
        <v>110</v>
      </c>
      <c r="B20493" s="61" t="s">
        <v>406</v>
      </c>
      <c r="C20493">
        <v>1899</v>
      </c>
      <c r="D20493" s="61" t="s">
        <v>2243</v>
      </c>
    </row>
    <row r="20494" spans="1:4" hidden="1" x14ac:dyDescent="0.25">
      <c r="A20494" s="61" t="s">
        <v>110</v>
      </c>
      <c r="B20494" s="61" t="s">
        <v>406</v>
      </c>
      <c r="C20494">
        <v>1900</v>
      </c>
      <c r="D20494" s="61" t="s">
        <v>2243</v>
      </c>
    </row>
    <row r="20495" spans="1:4" hidden="1" x14ac:dyDescent="0.25">
      <c r="A20495" s="61" t="s">
        <v>110</v>
      </c>
      <c r="B20495" s="61" t="s">
        <v>406</v>
      </c>
      <c r="C20495">
        <v>1901</v>
      </c>
      <c r="D20495" s="61" t="s">
        <v>2243</v>
      </c>
    </row>
    <row r="20496" spans="1:4" hidden="1" x14ac:dyDescent="0.25">
      <c r="A20496" s="61" t="s">
        <v>110</v>
      </c>
      <c r="B20496" s="61" t="s">
        <v>406</v>
      </c>
      <c r="C20496">
        <v>1902</v>
      </c>
      <c r="D20496" s="61" t="s">
        <v>2243</v>
      </c>
    </row>
    <row r="20497" spans="1:4" hidden="1" x14ac:dyDescent="0.25">
      <c r="A20497" s="61" t="s">
        <v>110</v>
      </c>
      <c r="B20497" s="61" t="s">
        <v>406</v>
      </c>
      <c r="C20497">
        <v>1903</v>
      </c>
      <c r="D20497" s="61" t="s">
        <v>2243</v>
      </c>
    </row>
    <row r="20498" spans="1:4" hidden="1" x14ac:dyDescent="0.25">
      <c r="A20498" s="61" t="s">
        <v>110</v>
      </c>
      <c r="B20498" s="61" t="s">
        <v>406</v>
      </c>
      <c r="C20498">
        <v>1904</v>
      </c>
      <c r="D20498" s="61" t="s">
        <v>2243</v>
      </c>
    </row>
    <row r="20499" spans="1:4" hidden="1" x14ac:dyDescent="0.25">
      <c r="A20499" s="61" t="s">
        <v>110</v>
      </c>
      <c r="B20499" s="61" t="s">
        <v>406</v>
      </c>
      <c r="C20499">
        <v>1905</v>
      </c>
      <c r="D20499" s="61" t="s">
        <v>2243</v>
      </c>
    </row>
    <row r="20500" spans="1:4" hidden="1" x14ac:dyDescent="0.25">
      <c r="A20500" s="61" t="s">
        <v>110</v>
      </c>
      <c r="B20500" s="61" t="s">
        <v>406</v>
      </c>
      <c r="C20500">
        <v>1906</v>
      </c>
      <c r="D20500" s="61" t="s">
        <v>2243</v>
      </c>
    </row>
    <row r="20501" spans="1:4" hidden="1" x14ac:dyDescent="0.25">
      <c r="A20501" s="61" t="s">
        <v>110</v>
      </c>
      <c r="B20501" s="61" t="s">
        <v>406</v>
      </c>
      <c r="C20501">
        <v>1907</v>
      </c>
      <c r="D20501" s="61" t="s">
        <v>2243</v>
      </c>
    </row>
    <row r="20502" spans="1:4" hidden="1" x14ac:dyDescent="0.25">
      <c r="A20502" s="61" t="s">
        <v>110</v>
      </c>
      <c r="B20502" s="61" t="s">
        <v>406</v>
      </c>
      <c r="C20502">
        <v>1908</v>
      </c>
      <c r="D20502" s="61" t="s">
        <v>2243</v>
      </c>
    </row>
    <row r="20503" spans="1:4" hidden="1" x14ac:dyDescent="0.25">
      <c r="A20503" s="61" t="s">
        <v>110</v>
      </c>
      <c r="B20503" s="61" t="s">
        <v>406</v>
      </c>
      <c r="C20503">
        <v>1909</v>
      </c>
      <c r="D20503" s="61" t="s">
        <v>2243</v>
      </c>
    </row>
    <row r="20504" spans="1:4" hidden="1" x14ac:dyDescent="0.25">
      <c r="A20504" s="61" t="s">
        <v>110</v>
      </c>
      <c r="B20504" s="61" t="s">
        <v>406</v>
      </c>
      <c r="C20504">
        <v>1910</v>
      </c>
      <c r="D20504" s="61" t="s">
        <v>2243</v>
      </c>
    </row>
    <row r="20505" spans="1:4" hidden="1" x14ac:dyDescent="0.25">
      <c r="A20505" s="61" t="s">
        <v>110</v>
      </c>
      <c r="B20505" s="61" t="s">
        <v>406</v>
      </c>
      <c r="C20505">
        <v>1911</v>
      </c>
      <c r="D20505" s="61" t="s">
        <v>2243</v>
      </c>
    </row>
    <row r="20506" spans="1:4" hidden="1" x14ac:dyDescent="0.25">
      <c r="A20506" s="61" t="s">
        <v>110</v>
      </c>
      <c r="B20506" s="61" t="s">
        <v>406</v>
      </c>
      <c r="C20506">
        <v>1912</v>
      </c>
      <c r="D20506" s="61" t="s">
        <v>2249</v>
      </c>
    </row>
    <row r="20507" spans="1:4" hidden="1" x14ac:dyDescent="0.25">
      <c r="A20507" s="61" t="s">
        <v>110</v>
      </c>
      <c r="B20507" s="61" t="s">
        <v>406</v>
      </c>
      <c r="C20507">
        <v>1913</v>
      </c>
      <c r="D20507" s="61" t="s">
        <v>2475</v>
      </c>
    </row>
    <row r="20508" spans="1:4" hidden="1" x14ac:dyDescent="0.25">
      <c r="A20508" s="61" t="s">
        <v>110</v>
      </c>
      <c r="B20508" s="61" t="s">
        <v>406</v>
      </c>
      <c r="C20508">
        <v>1914</v>
      </c>
      <c r="D20508" s="61" t="s">
        <v>2475</v>
      </c>
    </row>
    <row r="20509" spans="1:4" hidden="1" x14ac:dyDescent="0.25">
      <c r="A20509" s="61" t="s">
        <v>110</v>
      </c>
      <c r="B20509" s="61" t="s">
        <v>406</v>
      </c>
      <c r="C20509">
        <v>1915</v>
      </c>
      <c r="D20509" s="61" t="s">
        <v>2475</v>
      </c>
    </row>
    <row r="20510" spans="1:4" hidden="1" x14ac:dyDescent="0.25">
      <c r="A20510" s="61" t="s">
        <v>110</v>
      </c>
      <c r="B20510" s="61" t="s">
        <v>406</v>
      </c>
      <c r="C20510">
        <v>1916</v>
      </c>
      <c r="D20510" s="61" t="s">
        <v>2475</v>
      </c>
    </row>
    <row r="20511" spans="1:4" hidden="1" x14ac:dyDescent="0.25">
      <c r="A20511" s="61" t="s">
        <v>110</v>
      </c>
      <c r="B20511" s="61" t="s">
        <v>406</v>
      </c>
      <c r="C20511">
        <v>1917</v>
      </c>
      <c r="D20511" s="61" t="s">
        <v>2475</v>
      </c>
    </row>
    <row r="20512" spans="1:4" hidden="1" x14ac:dyDescent="0.25">
      <c r="A20512" s="61" t="s">
        <v>110</v>
      </c>
      <c r="B20512" s="61" t="s">
        <v>406</v>
      </c>
      <c r="C20512">
        <v>1918</v>
      </c>
      <c r="D20512" s="61" t="s">
        <v>2475</v>
      </c>
    </row>
    <row r="20513" spans="1:4" hidden="1" x14ac:dyDescent="0.25">
      <c r="A20513" s="61" t="s">
        <v>110</v>
      </c>
      <c r="B20513" s="61" t="s">
        <v>406</v>
      </c>
      <c r="C20513">
        <v>1919</v>
      </c>
      <c r="D20513" s="61" t="s">
        <v>2475</v>
      </c>
    </row>
    <row r="20514" spans="1:4" hidden="1" x14ac:dyDescent="0.25">
      <c r="A20514" s="61" t="s">
        <v>110</v>
      </c>
      <c r="B20514" s="61" t="s">
        <v>406</v>
      </c>
      <c r="C20514">
        <v>1920</v>
      </c>
      <c r="D20514" s="61" t="s">
        <v>2475</v>
      </c>
    </row>
    <row r="20515" spans="1:4" hidden="1" x14ac:dyDescent="0.25">
      <c r="A20515" s="61" t="s">
        <v>110</v>
      </c>
      <c r="B20515" s="61" t="s">
        <v>406</v>
      </c>
      <c r="C20515">
        <v>1921</v>
      </c>
      <c r="D20515" s="61" t="s">
        <v>2475</v>
      </c>
    </row>
    <row r="20516" spans="1:4" hidden="1" x14ac:dyDescent="0.25">
      <c r="A20516" s="61" t="s">
        <v>110</v>
      </c>
      <c r="B20516" s="61" t="s">
        <v>406</v>
      </c>
      <c r="C20516">
        <v>1922</v>
      </c>
      <c r="D20516" s="61" t="s">
        <v>2475</v>
      </c>
    </row>
    <row r="20517" spans="1:4" hidden="1" x14ac:dyDescent="0.25">
      <c r="A20517" s="61" t="s">
        <v>110</v>
      </c>
      <c r="B20517" s="61" t="s">
        <v>406</v>
      </c>
      <c r="C20517">
        <v>1923</v>
      </c>
      <c r="D20517" s="61" t="s">
        <v>2475</v>
      </c>
    </row>
    <row r="20518" spans="1:4" hidden="1" x14ac:dyDescent="0.25">
      <c r="A20518" s="61" t="s">
        <v>110</v>
      </c>
      <c r="B20518" s="61" t="s">
        <v>406</v>
      </c>
      <c r="C20518">
        <v>1924</v>
      </c>
      <c r="D20518" s="61" t="s">
        <v>2475</v>
      </c>
    </row>
    <row r="20519" spans="1:4" hidden="1" x14ac:dyDescent="0.25">
      <c r="A20519" s="61" t="s">
        <v>110</v>
      </c>
      <c r="B20519" s="61" t="s">
        <v>406</v>
      </c>
      <c r="C20519">
        <v>1925</v>
      </c>
      <c r="D20519" s="61" t="s">
        <v>2475</v>
      </c>
    </row>
    <row r="20520" spans="1:4" hidden="1" x14ac:dyDescent="0.25">
      <c r="A20520" s="61" t="s">
        <v>110</v>
      </c>
      <c r="B20520" s="61" t="s">
        <v>406</v>
      </c>
      <c r="C20520">
        <v>1926</v>
      </c>
      <c r="D20520" s="61" t="s">
        <v>2475</v>
      </c>
    </row>
    <row r="20521" spans="1:4" hidden="1" x14ac:dyDescent="0.25">
      <c r="A20521" s="61" t="s">
        <v>110</v>
      </c>
      <c r="B20521" s="61" t="s">
        <v>406</v>
      </c>
      <c r="C20521">
        <v>1927</v>
      </c>
      <c r="D20521" s="61" t="s">
        <v>2475</v>
      </c>
    </row>
    <row r="20522" spans="1:4" hidden="1" x14ac:dyDescent="0.25">
      <c r="A20522" s="61" t="s">
        <v>110</v>
      </c>
      <c r="B20522" s="61" t="s">
        <v>406</v>
      </c>
      <c r="C20522">
        <v>1928</v>
      </c>
      <c r="D20522" s="61" t="s">
        <v>2475</v>
      </c>
    </row>
    <row r="20523" spans="1:4" hidden="1" x14ac:dyDescent="0.25">
      <c r="A20523" s="61" t="s">
        <v>110</v>
      </c>
      <c r="B20523" s="61" t="s">
        <v>406</v>
      </c>
      <c r="C20523">
        <v>1929</v>
      </c>
      <c r="D20523" s="61" t="s">
        <v>2475</v>
      </c>
    </row>
    <row r="20524" spans="1:4" hidden="1" x14ac:dyDescent="0.25">
      <c r="A20524" s="61" t="s">
        <v>110</v>
      </c>
      <c r="B20524" s="61" t="s">
        <v>406</v>
      </c>
      <c r="C20524">
        <v>1930</v>
      </c>
      <c r="D20524" s="61" t="s">
        <v>2475</v>
      </c>
    </row>
    <row r="20525" spans="1:4" hidden="1" x14ac:dyDescent="0.25">
      <c r="A20525" s="61" t="s">
        <v>110</v>
      </c>
      <c r="B20525" s="61" t="s">
        <v>406</v>
      </c>
      <c r="C20525">
        <v>1931</v>
      </c>
      <c r="D20525" s="61" t="s">
        <v>2475</v>
      </c>
    </row>
    <row r="20526" spans="1:4" hidden="1" x14ac:dyDescent="0.25">
      <c r="A20526" s="61" t="s">
        <v>110</v>
      </c>
      <c r="B20526" s="61" t="s">
        <v>406</v>
      </c>
      <c r="C20526">
        <v>1932</v>
      </c>
      <c r="D20526" s="61" t="s">
        <v>2475</v>
      </c>
    </row>
    <row r="20527" spans="1:4" hidden="1" x14ac:dyDescent="0.25">
      <c r="A20527" s="61" t="s">
        <v>110</v>
      </c>
      <c r="B20527" s="61" t="s">
        <v>406</v>
      </c>
      <c r="C20527">
        <v>1933</v>
      </c>
      <c r="D20527" s="61" t="s">
        <v>2475</v>
      </c>
    </row>
    <row r="20528" spans="1:4" hidden="1" x14ac:dyDescent="0.25">
      <c r="A20528" s="61" t="s">
        <v>110</v>
      </c>
      <c r="B20528" s="61" t="s">
        <v>406</v>
      </c>
      <c r="C20528">
        <v>1934</v>
      </c>
      <c r="D20528" s="61" t="s">
        <v>2475</v>
      </c>
    </row>
    <row r="20529" spans="1:4" hidden="1" x14ac:dyDescent="0.25">
      <c r="A20529" s="61" t="s">
        <v>110</v>
      </c>
      <c r="B20529" s="61" t="s">
        <v>406</v>
      </c>
      <c r="C20529">
        <v>1935</v>
      </c>
      <c r="D20529" s="61" t="s">
        <v>2475</v>
      </c>
    </row>
    <row r="20530" spans="1:4" hidden="1" x14ac:dyDescent="0.25">
      <c r="A20530" s="61" t="s">
        <v>110</v>
      </c>
      <c r="B20530" s="61" t="s">
        <v>406</v>
      </c>
      <c r="C20530">
        <v>1936</v>
      </c>
      <c r="D20530" s="61" t="s">
        <v>2475</v>
      </c>
    </row>
    <row r="20531" spans="1:4" hidden="1" x14ac:dyDescent="0.25">
      <c r="A20531" s="61" t="s">
        <v>110</v>
      </c>
      <c r="B20531" s="61" t="s">
        <v>406</v>
      </c>
      <c r="C20531">
        <v>1937</v>
      </c>
      <c r="D20531" s="61" t="s">
        <v>2475</v>
      </c>
    </row>
    <row r="20532" spans="1:4" hidden="1" x14ac:dyDescent="0.25">
      <c r="A20532" s="61" t="s">
        <v>110</v>
      </c>
      <c r="B20532" s="61" t="s">
        <v>406</v>
      </c>
      <c r="C20532">
        <v>1938</v>
      </c>
      <c r="D20532" s="61" t="s">
        <v>2475</v>
      </c>
    </row>
    <row r="20533" spans="1:4" hidden="1" x14ac:dyDescent="0.25">
      <c r="A20533" s="61" t="s">
        <v>110</v>
      </c>
      <c r="B20533" s="61" t="s">
        <v>406</v>
      </c>
      <c r="C20533">
        <v>1939</v>
      </c>
      <c r="D20533" s="61" t="s">
        <v>2475</v>
      </c>
    </row>
    <row r="20534" spans="1:4" hidden="1" x14ac:dyDescent="0.25">
      <c r="A20534" s="61" t="s">
        <v>110</v>
      </c>
      <c r="B20534" s="61" t="s">
        <v>406</v>
      </c>
      <c r="C20534">
        <v>1940</v>
      </c>
      <c r="D20534" s="61" t="s">
        <v>2475</v>
      </c>
    </row>
    <row r="20535" spans="1:4" hidden="1" x14ac:dyDescent="0.25">
      <c r="A20535" s="61" t="s">
        <v>110</v>
      </c>
      <c r="B20535" s="61" t="s">
        <v>406</v>
      </c>
      <c r="C20535">
        <v>1941</v>
      </c>
      <c r="D20535" s="61" t="s">
        <v>2475</v>
      </c>
    </row>
    <row r="20536" spans="1:4" hidden="1" x14ac:dyDescent="0.25">
      <c r="A20536" s="61" t="s">
        <v>110</v>
      </c>
      <c r="B20536" s="61" t="s">
        <v>406</v>
      </c>
      <c r="C20536">
        <v>1942</v>
      </c>
      <c r="D20536" s="61" t="s">
        <v>2475</v>
      </c>
    </row>
    <row r="20537" spans="1:4" hidden="1" x14ac:dyDescent="0.25">
      <c r="A20537" s="61" t="s">
        <v>110</v>
      </c>
      <c r="B20537" s="61" t="s">
        <v>406</v>
      </c>
      <c r="C20537">
        <v>1943</v>
      </c>
      <c r="D20537" s="61" t="s">
        <v>2475</v>
      </c>
    </row>
    <row r="20538" spans="1:4" hidden="1" x14ac:dyDescent="0.25">
      <c r="A20538" s="61" t="s">
        <v>110</v>
      </c>
      <c r="B20538" s="61" t="s">
        <v>406</v>
      </c>
      <c r="C20538">
        <v>1944</v>
      </c>
      <c r="D20538" s="61" t="s">
        <v>2475</v>
      </c>
    </row>
    <row r="20539" spans="1:4" hidden="1" x14ac:dyDescent="0.25">
      <c r="A20539" s="61" t="s">
        <v>110</v>
      </c>
      <c r="B20539" s="61" t="s">
        <v>406</v>
      </c>
      <c r="C20539">
        <v>1945</v>
      </c>
      <c r="D20539" s="61" t="s">
        <v>2475</v>
      </c>
    </row>
    <row r="20540" spans="1:4" hidden="1" x14ac:dyDescent="0.25">
      <c r="A20540" s="61" t="s">
        <v>110</v>
      </c>
      <c r="B20540" s="61" t="s">
        <v>406</v>
      </c>
      <c r="C20540">
        <v>1946</v>
      </c>
      <c r="D20540" s="61" t="s">
        <v>2475</v>
      </c>
    </row>
    <row r="20541" spans="1:4" hidden="1" x14ac:dyDescent="0.25">
      <c r="A20541" s="61" t="s">
        <v>110</v>
      </c>
      <c r="B20541" s="61" t="s">
        <v>406</v>
      </c>
      <c r="C20541">
        <v>1947</v>
      </c>
      <c r="D20541" s="61" t="s">
        <v>2475</v>
      </c>
    </row>
    <row r="20542" spans="1:4" hidden="1" x14ac:dyDescent="0.25">
      <c r="A20542" s="61" t="s">
        <v>110</v>
      </c>
      <c r="B20542" s="61" t="s">
        <v>406</v>
      </c>
      <c r="C20542">
        <v>1948</v>
      </c>
      <c r="D20542" s="61" t="s">
        <v>2475</v>
      </c>
    </row>
    <row r="20543" spans="1:4" hidden="1" x14ac:dyDescent="0.25">
      <c r="A20543" s="61" t="s">
        <v>110</v>
      </c>
      <c r="B20543" s="61" t="s">
        <v>406</v>
      </c>
      <c r="C20543">
        <v>1949</v>
      </c>
      <c r="D20543" s="61" t="s">
        <v>2475</v>
      </c>
    </row>
    <row r="20544" spans="1:4" hidden="1" x14ac:dyDescent="0.25">
      <c r="A20544" s="61" t="s">
        <v>110</v>
      </c>
      <c r="B20544" s="61" t="s">
        <v>406</v>
      </c>
      <c r="C20544">
        <v>1950</v>
      </c>
      <c r="D20544" s="61" t="s">
        <v>2475</v>
      </c>
    </row>
    <row r="20545" spans="1:4" hidden="1" x14ac:dyDescent="0.25">
      <c r="A20545" s="61" t="s">
        <v>110</v>
      </c>
      <c r="B20545" s="61" t="s">
        <v>406</v>
      </c>
      <c r="C20545">
        <v>1951</v>
      </c>
      <c r="D20545" s="61" t="s">
        <v>2475</v>
      </c>
    </row>
    <row r="20546" spans="1:4" hidden="1" x14ac:dyDescent="0.25">
      <c r="A20546" s="61" t="s">
        <v>110</v>
      </c>
      <c r="B20546" s="61" t="s">
        <v>406</v>
      </c>
      <c r="C20546">
        <v>1952</v>
      </c>
      <c r="D20546" s="61" t="s">
        <v>2475</v>
      </c>
    </row>
    <row r="20547" spans="1:4" hidden="1" x14ac:dyDescent="0.25">
      <c r="A20547" s="61" t="s">
        <v>110</v>
      </c>
      <c r="B20547" s="61" t="s">
        <v>406</v>
      </c>
      <c r="C20547">
        <v>1953</v>
      </c>
      <c r="D20547" s="61" t="s">
        <v>2475</v>
      </c>
    </row>
    <row r="20548" spans="1:4" hidden="1" x14ac:dyDescent="0.25">
      <c r="A20548" s="61" t="s">
        <v>110</v>
      </c>
      <c r="B20548" s="61" t="s">
        <v>406</v>
      </c>
      <c r="C20548">
        <v>1954</v>
      </c>
      <c r="D20548" s="61" t="s">
        <v>2475</v>
      </c>
    </row>
    <row r="20549" spans="1:4" hidden="1" x14ac:dyDescent="0.25">
      <c r="A20549" s="61" t="s">
        <v>110</v>
      </c>
      <c r="B20549" s="61" t="s">
        <v>406</v>
      </c>
      <c r="C20549">
        <v>1955</v>
      </c>
      <c r="D20549" s="61" t="s">
        <v>2475</v>
      </c>
    </row>
    <row r="20550" spans="1:4" hidden="1" x14ac:dyDescent="0.25">
      <c r="A20550" s="61" t="s">
        <v>110</v>
      </c>
      <c r="B20550" s="61" t="s">
        <v>406</v>
      </c>
      <c r="C20550">
        <v>1956</v>
      </c>
      <c r="D20550" s="61" t="s">
        <v>2475</v>
      </c>
    </row>
    <row r="20551" spans="1:4" hidden="1" x14ac:dyDescent="0.25">
      <c r="A20551" s="61" t="s">
        <v>110</v>
      </c>
      <c r="B20551" s="61" t="s">
        <v>406</v>
      </c>
      <c r="C20551">
        <v>1957</v>
      </c>
      <c r="D20551" s="61" t="s">
        <v>2475</v>
      </c>
    </row>
    <row r="20552" spans="1:4" hidden="1" x14ac:dyDescent="0.25">
      <c r="A20552" s="61" t="s">
        <v>110</v>
      </c>
      <c r="B20552" s="61" t="s">
        <v>406</v>
      </c>
      <c r="C20552">
        <v>1958</v>
      </c>
      <c r="D20552" s="61" t="s">
        <v>2475</v>
      </c>
    </row>
    <row r="20553" spans="1:4" hidden="1" x14ac:dyDescent="0.25">
      <c r="A20553" s="61" t="s">
        <v>110</v>
      </c>
      <c r="B20553" s="61" t="s">
        <v>406</v>
      </c>
      <c r="C20553">
        <v>1959</v>
      </c>
      <c r="D20553" s="61" t="s">
        <v>2475</v>
      </c>
    </row>
    <row r="20554" spans="1:4" hidden="1" x14ac:dyDescent="0.25">
      <c r="A20554" s="61" t="s">
        <v>110</v>
      </c>
      <c r="B20554" s="61" t="s">
        <v>406</v>
      </c>
      <c r="C20554">
        <v>1960</v>
      </c>
      <c r="D20554" s="61" t="s">
        <v>2477</v>
      </c>
    </row>
    <row r="20555" spans="1:4" hidden="1" x14ac:dyDescent="0.25">
      <c r="A20555" s="61" t="s">
        <v>110</v>
      </c>
      <c r="B20555" s="61" t="s">
        <v>406</v>
      </c>
      <c r="C20555">
        <v>1961</v>
      </c>
      <c r="D20555" s="61" t="s">
        <v>2477</v>
      </c>
    </row>
    <row r="20556" spans="1:4" hidden="1" x14ac:dyDescent="0.25">
      <c r="A20556" s="61" t="s">
        <v>110</v>
      </c>
      <c r="B20556" s="61" t="s">
        <v>406</v>
      </c>
      <c r="C20556">
        <v>1962</v>
      </c>
      <c r="D20556" s="61" t="s">
        <v>2477</v>
      </c>
    </row>
    <row r="20557" spans="1:4" hidden="1" x14ac:dyDescent="0.25">
      <c r="A20557" s="61" t="s">
        <v>110</v>
      </c>
      <c r="B20557" s="61" t="s">
        <v>406</v>
      </c>
      <c r="C20557">
        <v>1963</v>
      </c>
      <c r="D20557" s="61" t="s">
        <v>2477</v>
      </c>
    </row>
    <row r="20558" spans="1:4" hidden="1" x14ac:dyDescent="0.25">
      <c r="A20558" s="61" t="s">
        <v>110</v>
      </c>
      <c r="B20558" s="61" t="s">
        <v>406</v>
      </c>
      <c r="C20558">
        <v>1964</v>
      </c>
      <c r="D20558" s="61" t="s">
        <v>2477</v>
      </c>
    </row>
    <row r="20559" spans="1:4" hidden="1" x14ac:dyDescent="0.25">
      <c r="A20559" s="61" t="s">
        <v>110</v>
      </c>
      <c r="B20559" s="61" t="s">
        <v>406</v>
      </c>
      <c r="C20559">
        <v>1965</v>
      </c>
      <c r="D20559" s="61" t="s">
        <v>2477</v>
      </c>
    </row>
    <row r="20560" spans="1:4" hidden="1" x14ac:dyDescent="0.25">
      <c r="A20560" s="61" t="s">
        <v>110</v>
      </c>
      <c r="B20560" s="61" t="s">
        <v>406</v>
      </c>
      <c r="C20560">
        <v>1966</v>
      </c>
      <c r="D20560" s="61" t="s">
        <v>2477</v>
      </c>
    </row>
    <row r="20561" spans="1:4" hidden="1" x14ac:dyDescent="0.25">
      <c r="A20561" s="61" t="s">
        <v>110</v>
      </c>
      <c r="B20561" s="61" t="s">
        <v>406</v>
      </c>
      <c r="C20561">
        <v>1967</v>
      </c>
      <c r="D20561" s="61" t="s">
        <v>2477</v>
      </c>
    </row>
    <row r="20562" spans="1:4" hidden="1" x14ac:dyDescent="0.25">
      <c r="A20562" s="61" t="s">
        <v>110</v>
      </c>
      <c r="B20562" s="61" t="s">
        <v>406</v>
      </c>
      <c r="C20562">
        <v>1968</v>
      </c>
      <c r="D20562" s="61" t="s">
        <v>2477</v>
      </c>
    </row>
    <row r="20563" spans="1:4" hidden="1" x14ac:dyDescent="0.25">
      <c r="A20563" s="61" t="s">
        <v>110</v>
      </c>
      <c r="B20563" s="61" t="s">
        <v>406</v>
      </c>
      <c r="C20563">
        <v>1969</v>
      </c>
      <c r="D20563" s="61" t="s">
        <v>2477</v>
      </c>
    </row>
    <row r="20564" spans="1:4" hidden="1" x14ac:dyDescent="0.25">
      <c r="A20564" s="61" t="s">
        <v>110</v>
      </c>
      <c r="B20564" s="61" t="s">
        <v>406</v>
      </c>
      <c r="C20564">
        <v>1970</v>
      </c>
      <c r="D20564" s="61" t="s">
        <v>2477</v>
      </c>
    </row>
    <row r="20565" spans="1:4" hidden="1" x14ac:dyDescent="0.25">
      <c r="A20565" s="61" t="s">
        <v>110</v>
      </c>
      <c r="B20565" s="61" t="s">
        <v>406</v>
      </c>
      <c r="C20565">
        <v>1971</v>
      </c>
      <c r="D20565" s="61" t="s">
        <v>2477</v>
      </c>
    </row>
    <row r="20566" spans="1:4" hidden="1" x14ac:dyDescent="0.25">
      <c r="A20566" s="61" t="s">
        <v>110</v>
      </c>
      <c r="B20566" s="61" t="s">
        <v>406</v>
      </c>
      <c r="C20566">
        <v>1972</v>
      </c>
      <c r="D20566" s="61" t="s">
        <v>2477</v>
      </c>
    </row>
    <row r="20567" spans="1:4" hidden="1" x14ac:dyDescent="0.25">
      <c r="A20567" s="61" t="s">
        <v>110</v>
      </c>
      <c r="B20567" s="61" t="s">
        <v>406</v>
      </c>
      <c r="C20567">
        <v>1973</v>
      </c>
      <c r="D20567" s="61" t="s">
        <v>2477</v>
      </c>
    </row>
    <row r="20568" spans="1:4" hidden="1" x14ac:dyDescent="0.25">
      <c r="A20568" s="61" t="s">
        <v>110</v>
      </c>
      <c r="B20568" s="61" t="s">
        <v>406</v>
      </c>
      <c r="C20568">
        <v>1974</v>
      </c>
      <c r="D20568" s="61" t="s">
        <v>2477</v>
      </c>
    </row>
    <row r="20569" spans="1:4" hidden="1" x14ac:dyDescent="0.25">
      <c r="A20569" s="61" t="s">
        <v>110</v>
      </c>
      <c r="B20569" s="61" t="s">
        <v>406</v>
      </c>
      <c r="C20569">
        <v>1975</v>
      </c>
      <c r="D20569" s="61" t="s">
        <v>2477</v>
      </c>
    </row>
    <row r="20570" spans="1:4" hidden="1" x14ac:dyDescent="0.25">
      <c r="A20570" s="61" t="s">
        <v>110</v>
      </c>
      <c r="B20570" s="61" t="s">
        <v>406</v>
      </c>
      <c r="C20570">
        <v>1976</v>
      </c>
      <c r="D20570" s="61" t="s">
        <v>2972</v>
      </c>
    </row>
    <row r="20571" spans="1:4" hidden="1" x14ac:dyDescent="0.25">
      <c r="A20571" s="61" t="s">
        <v>110</v>
      </c>
      <c r="B20571" s="61" t="s">
        <v>406</v>
      </c>
      <c r="C20571">
        <v>1977</v>
      </c>
      <c r="D20571" s="61" t="s">
        <v>2972</v>
      </c>
    </row>
    <row r="20572" spans="1:4" hidden="1" x14ac:dyDescent="0.25">
      <c r="A20572" s="61" t="s">
        <v>110</v>
      </c>
      <c r="B20572" s="61" t="s">
        <v>406</v>
      </c>
      <c r="C20572">
        <v>1978</v>
      </c>
      <c r="D20572" s="61" t="s">
        <v>2972</v>
      </c>
    </row>
    <row r="20573" spans="1:4" hidden="1" x14ac:dyDescent="0.25">
      <c r="A20573" s="61" t="s">
        <v>110</v>
      </c>
      <c r="B20573" s="61" t="s">
        <v>406</v>
      </c>
      <c r="C20573">
        <v>1979</v>
      </c>
      <c r="D20573" s="61" t="s">
        <v>2972</v>
      </c>
    </row>
    <row r="20574" spans="1:4" hidden="1" x14ac:dyDescent="0.25">
      <c r="A20574" s="61" t="s">
        <v>110</v>
      </c>
      <c r="B20574" s="61" t="s">
        <v>406</v>
      </c>
      <c r="C20574">
        <v>1980</v>
      </c>
      <c r="D20574" s="61" t="s">
        <v>550</v>
      </c>
    </row>
    <row r="20575" spans="1:4" hidden="1" x14ac:dyDescent="0.25">
      <c r="A20575" s="61" t="s">
        <v>110</v>
      </c>
      <c r="B20575" s="61" t="s">
        <v>406</v>
      </c>
      <c r="C20575">
        <v>1981</v>
      </c>
      <c r="D20575" s="61" t="s">
        <v>550</v>
      </c>
    </row>
    <row r="20576" spans="1:4" hidden="1" x14ac:dyDescent="0.25">
      <c r="A20576" s="61" t="s">
        <v>110</v>
      </c>
      <c r="B20576" s="61" t="s">
        <v>406</v>
      </c>
      <c r="C20576">
        <v>1982</v>
      </c>
      <c r="D20576" s="61" t="s">
        <v>550</v>
      </c>
    </row>
    <row r="20577" spans="1:4" hidden="1" x14ac:dyDescent="0.25">
      <c r="A20577" s="61" t="s">
        <v>110</v>
      </c>
      <c r="B20577" s="61" t="s">
        <v>406</v>
      </c>
      <c r="C20577">
        <v>1983</v>
      </c>
      <c r="D20577" s="61" t="s">
        <v>550</v>
      </c>
    </row>
    <row r="20578" spans="1:4" hidden="1" x14ac:dyDescent="0.25">
      <c r="A20578" s="61" t="s">
        <v>110</v>
      </c>
      <c r="B20578" s="61" t="s">
        <v>406</v>
      </c>
      <c r="C20578">
        <v>1984</v>
      </c>
      <c r="D20578" s="61" t="s">
        <v>550</v>
      </c>
    </row>
    <row r="20579" spans="1:4" hidden="1" x14ac:dyDescent="0.25">
      <c r="A20579" s="61" t="s">
        <v>110</v>
      </c>
      <c r="B20579" s="61" t="s">
        <v>406</v>
      </c>
      <c r="C20579">
        <v>1985</v>
      </c>
      <c r="D20579" s="61" t="s">
        <v>2064</v>
      </c>
    </row>
    <row r="20580" spans="1:4" hidden="1" x14ac:dyDescent="0.25">
      <c r="A20580" s="61" t="s">
        <v>110</v>
      </c>
      <c r="B20580" s="61" t="s">
        <v>406</v>
      </c>
      <c r="C20580">
        <v>1986</v>
      </c>
      <c r="D20580" s="61" t="s">
        <v>2061</v>
      </c>
    </row>
    <row r="20581" spans="1:4" hidden="1" x14ac:dyDescent="0.25">
      <c r="A20581" s="61" t="s">
        <v>110</v>
      </c>
      <c r="B20581" s="61" t="s">
        <v>406</v>
      </c>
      <c r="C20581">
        <v>1987</v>
      </c>
      <c r="D20581" s="61" t="s">
        <v>2061</v>
      </c>
    </row>
    <row r="20582" spans="1:4" hidden="1" x14ac:dyDescent="0.25">
      <c r="A20582" s="61" t="s">
        <v>110</v>
      </c>
      <c r="B20582" s="61" t="s">
        <v>406</v>
      </c>
      <c r="C20582">
        <v>1988</v>
      </c>
      <c r="D20582" s="61" t="s">
        <v>2061</v>
      </c>
    </row>
    <row r="20583" spans="1:4" hidden="1" x14ac:dyDescent="0.25">
      <c r="A20583" s="61" t="s">
        <v>110</v>
      </c>
      <c r="B20583" s="61" t="s">
        <v>406</v>
      </c>
      <c r="C20583">
        <v>1989</v>
      </c>
      <c r="D20583" s="61" t="s">
        <v>2061</v>
      </c>
    </row>
    <row r="20584" spans="1:4" hidden="1" x14ac:dyDescent="0.25">
      <c r="A20584" s="61" t="s">
        <v>110</v>
      </c>
      <c r="B20584" s="61" t="s">
        <v>406</v>
      </c>
      <c r="C20584">
        <v>1990</v>
      </c>
      <c r="D20584" s="61" t="s">
        <v>2061</v>
      </c>
    </row>
    <row r="20585" spans="1:4" hidden="1" x14ac:dyDescent="0.25">
      <c r="A20585" s="61" t="s">
        <v>110</v>
      </c>
      <c r="B20585" s="61" t="s">
        <v>406</v>
      </c>
      <c r="C20585">
        <v>1991</v>
      </c>
      <c r="D20585" s="61" t="s">
        <v>2061</v>
      </c>
    </row>
    <row r="20586" spans="1:4" hidden="1" x14ac:dyDescent="0.25">
      <c r="A20586" s="61" t="s">
        <v>110</v>
      </c>
      <c r="B20586" s="61" t="s">
        <v>406</v>
      </c>
      <c r="C20586">
        <v>1992</v>
      </c>
      <c r="D20586" s="61" t="s">
        <v>2061</v>
      </c>
    </row>
    <row r="20587" spans="1:4" hidden="1" x14ac:dyDescent="0.25">
      <c r="A20587" s="61" t="s">
        <v>110</v>
      </c>
      <c r="B20587" s="61" t="s">
        <v>406</v>
      </c>
      <c r="C20587">
        <v>1993</v>
      </c>
      <c r="D20587" s="61" t="s">
        <v>2061</v>
      </c>
    </row>
    <row r="20588" spans="1:4" hidden="1" x14ac:dyDescent="0.25">
      <c r="A20588" s="61" t="s">
        <v>110</v>
      </c>
      <c r="B20588" s="61" t="s">
        <v>406</v>
      </c>
      <c r="C20588">
        <v>1994</v>
      </c>
      <c r="D20588" s="61" t="s">
        <v>2061</v>
      </c>
    </row>
    <row r="20589" spans="1:4" hidden="1" x14ac:dyDescent="0.25">
      <c r="A20589" s="61" t="s">
        <v>110</v>
      </c>
      <c r="B20589" s="61" t="s">
        <v>406</v>
      </c>
      <c r="C20589">
        <v>1995</v>
      </c>
      <c r="D20589" s="61" t="s">
        <v>2061</v>
      </c>
    </row>
    <row r="20590" spans="1:4" hidden="1" x14ac:dyDescent="0.25">
      <c r="A20590" s="61" t="s">
        <v>110</v>
      </c>
      <c r="B20590" s="61" t="s">
        <v>406</v>
      </c>
      <c r="C20590">
        <v>1996</v>
      </c>
      <c r="D20590" s="61" t="s">
        <v>2061</v>
      </c>
    </row>
    <row r="20591" spans="1:4" hidden="1" x14ac:dyDescent="0.25">
      <c r="A20591" s="61" t="s">
        <v>110</v>
      </c>
      <c r="B20591" s="61" t="s">
        <v>406</v>
      </c>
      <c r="C20591">
        <v>1997</v>
      </c>
      <c r="D20591" s="61" t="s">
        <v>2061</v>
      </c>
    </row>
    <row r="20592" spans="1:4" hidden="1" x14ac:dyDescent="0.25">
      <c r="A20592" s="61" t="s">
        <v>110</v>
      </c>
      <c r="B20592" s="61" t="s">
        <v>406</v>
      </c>
      <c r="C20592">
        <v>1998</v>
      </c>
      <c r="D20592" s="61" t="s">
        <v>2061</v>
      </c>
    </row>
    <row r="20593" spans="1:4" hidden="1" x14ac:dyDescent="0.25">
      <c r="A20593" s="61" t="s">
        <v>110</v>
      </c>
      <c r="B20593" s="61" t="s">
        <v>406</v>
      </c>
      <c r="C20593">
        <v>1999</v>
      </c>
      <c r="D20593" s="61" t="s">
        <v>2061</v>
      </c>
    </row>
    <row r="20594" spans="1:4" hidden="1" x14ac:dyDescent="0.25">
      <c r="A20594" s="61" t="s">
        <v>110</v>
      </c>
      <c r="B20594" s="61" t="s">
        <v>406</v>
      </c>
      <c r="C20594">
        <v>2000</v>
      </c>
      <c r="D20594" s="61" t="s">
        <v>2061</v>
      </c>
    </row>
    <row r="20595" spans="1:4" hidden="1" x14ac:dyDescent="0.25">
      <c r="A20595" s="61" t="s">
        <v>110</v>
      </c>
      <c r="B20595" s="61" t="s">
        <v>406</v>
      </c>
      <c r="C20595">
        <v>2001</v>
      </c>
      <c r="D20595" s="61" t="s">
        <v>2061</v>
      </c>
    </row>
    <row r="20596" spans="1:4" hidden="1" x14ac:dyDescent="0.25">
      <c r="A20596" s="61" t="s">
        <v>110</v>
      </c>
      <c r="B20596" s="61" t="s">
        <v>406</v>
      </c>
      <c r="C20596">
        <v>2002</v>
      </c>
      <c r="D20596" s="61" t="s">
        <v>2061</v>
      </c>
    </row>
    <row r="20597" spans="1:4" hidden="1" x14ac:dyDescent="0.25">
      <c r="A20597" s="61" t="s">
        <v>110</v>
      </c>
      <c r="B20597" s="61" t="s">
        <v>406</v>
      </c>
      <c r="C20597">
        <v>2003</v>
      </c>
      <c r="D20597" s="61" t="s">
        <v>2061</v>
      </c>
    </row>
    <row r="20598" spans="1:4" hidden="1" x14ac:dyDescent="0.25">
      <c r="A20598" s="61" t="s">
        <v>110</v>
      </c>
      <c r="B20598" s="61" t="s">
        <v>406</v>
      </c>
      <c r="C20598">
        <v>2004</v>
      </c>
      <c r="D20598" s="61" t="s">
        <v>2061</v>
      </c>
    </row>
    <row r="20599" spans="1:4" hidden="1" x14ac:dyDescent="0.25">
      <c r="A20599" s="61" t="s">
        <v>110</v>
      </c>
      <c r="B20599" s="61" t="s">
        <v>406</v>
      </c>
      <c r="C20599">
        <v>2005</v>
      </c>
      <c r="D20599" s="61" t="s">
        <v>2061</v>
      </c>
    </row>
    <row r="20600" spans="1:4" hidden="1" x14ac:dyDescent="0.25">
      <c r="A20600" s="61" t="s">
        <v>110</v>
      </c>
      <c r="B20600" s="61" t="s">
        <v>406</v>
      </c>
      <c r="C20600">
        <v>2006</v>
      </c>
      <c r="D20600" s="61" t="s">
        <v>2061</v>
      </c>
    </row>
    <row r="20601" spans="1:4" hidden="1" x14ac:dyDescent="0.25">
      <c r="A20601" s="61" t="s">
        <v>110</v>
      </c>
      <c r="B20601" s="61" t="s">
        <v>406</v>
      </c>
      <c r="C20601">
        <v>2007</v>
      </c>
      <c r="D20601" s="61" t="s">
        <v>2061</v>
      </c>
    </row>
    <row r="20602" spans="1:4" hidden="1" x14ac:dyDescent="0.25">
      <c r="A20602" s="61" t="s">
        <v>110</v>
      </c>
      <c r="B20602" s="61" t="s">
        <v>406</v>
      </c>
      <c r="C20602">
        <v>2008</v>
      </c>
      <c r="D20602" s="61" t="s">
        <v>2061</v>
      </c>
    </row>
    <row r="20603" spans="1:4" hidden="1" x14ac:dyDescent="0.25">
      <c r="A20603" s="61" t="s">
        <v>110</v>
      </c>
      <c r="B20603" s="61" t="s">
        <v>406</v>
      </c>
      <c r="C20603">
        <v>2009</v>
      </c>
      <c r="D20603" s="61" t="s">
        <v>2061</v>
      </c>
    </row>
    <row r="20604" spans="1:4" hidden="1" x14ac:dyDescent="0.25">
      <c r="A20604" s="61" t="s">
        <v>110</v>
      </c>
      <c r="B20604" s="61" t="s">
        <v>406</v>
      </c>
      <c r="C20604">
        <v>2010</v>
      </c>
      <c r="D20604" s="61" t="s">
        <v>2061</v>
      </c>
    </row>
    <row r="20605" spans="1:4" hidden="1" x14ac:dyDescent="0.25">
      <c r="A20605" s="61" t="s">
        <v>110</v>
      </c>
      <c r="B20605" s="61" t="s">
        <v>406</v>
      </c>
      <c r="C20605">
        <v>2011</v>
      </c>
      <c r="D20605" s="61" t="s">
        <v>2061</v>
      </c>
    </row>
    <row r="20606" spans="1:4" hidden="1" x14ac:dyDescent="0.25">
      <c r="A20606" s="61" t="s">
        <v>110</v>
      </c>
      <c r="B20606" s="61" t="s">
        <v>406</v>
      </c>
      <c r="C20606">
        <v>2012</v>
      </c>
      <c r="D20606" s="61" t="s">
        <v>2061</v>
      </c>
    </row>
    <row r="20607" spans="1:4" hidden="1" x14ac:dyDescent="0.25">
      <c r="A20607" s="61" t="s">
        <v>110</v>
      </c>
      <c r="B20607" s="61" t="s">
        <v>406</v>
      </c>
      <c r="C20607">
        <v>2013</v>
      </c>
      <c r="D20607" s="61" t="s">
        <v>2061</v>
      </c>
    </row>
    <row r="20608" spans="1:4" hidden="1" x14ac:dyDescent="0.25">
      <c r="A20608" s="61" t="s">
        <v>110</v>
      </c>
      <c r="B20608" s="61" t="s">
        <v>406</v>
      </c>
      <c r="C20608">
        <v>2014</v>
      </c>
      <c r="D20608" s="61" t="s">
        <v>2061</v>
      </c>
    </row>
    <row r="20609" spans="1:4" hidden="1" x14ac:dyDescent="0.25">
      <c r="A20609" s="61" t="s">
        <v>110</v>
      </c>
      <c r="B20609" s="61" t="s">
        <v>406</v>
      </c>
      <c r="C20609">
        <v>2015</v>
      </c>
      <c r="D20609" s="61" t="s">
        <v>2061</v>
      </c>
    </row>
    <row r="20610" spans="1:4" hidden="1" x14ac:dyDescent="0.25">
      <c r="A20610" s="61" t="s">
        <v>110</v>
      </c>
      <c r="B20610" s="61" t="s">
        <v>406</v>
      </c>
      <c r="C20610">
        <v>2016</v>
      </c>
      <c r="D20610" s="61" t="s">
        <v>2061</v>
      </c>
    </row>
    <row r="20611" spans="1:4" hidden="1" x14ac:dyDescent="0.25">
      <c r="A20611" s="61" t="s">
        <v>110</v>
      </c>
      <c r="B20611" s="61" t="s">
        <v>406</v>
      </c>
      <c r="C20611">
        <v>2017</v>
      </c>
      <c r="D20611" s="61" t="s">
        <v>2061</v>
      </c>
    </row>
    <row r="20612" spans="1:4" hidden="1" x14ac:dyDescent="0.25">
      <c r="A20612" s="61" t="s">
        <v>110</v>
      </c>
      <c r="B20612" s="61" t="s">
        <v>406</v>
      </c>
      <c r="C20612">
        <v>2018</v>
      </c>
      <c r="D20612" s="61" t="s">
        <v>2061</v>
      </c>
    </row>
    <row r="20613" spans="1:4" hidden="1" x14ac:dyDescent="0.25">
      <c r="A20613" s="61" t="s">
        <v>110</v>
      </c>
      <c r="B20613" s="61" t="s">
        <v>406</v>
      </c>
      <c r="C20613">
        <v>2019</v>
      </c>
      <c r="D20613" s="61" t="s">
        <v>2061</v>
      </c>
    </row>
    <row r="20614" spans="1:4" hidden="1" x14ac:dyDescent="0.25">
      <c r="A20614" s="61" t="s">
        <v>110</v>
      </c>
      <c r="B20614" s="61" t="s">
        <v>406</v>
      </c>
      <c r="C20614">
        <v>2020</v>
      </c>
      <c r="D20614" s="61" t="s">
        <v>2065</v>
      </c>
    </row>
    <row r="20615" spans="1:4" hidden="1" x14ac:dyDescent="0.25">
      <c r="A20615" s="61" t="s">
        <v>110</v>
      </c>
      <c r="B20615" s="61" t="s">
        <v>406</v>
      </c>
      <c r="C20615">
        <v>2021</v>
      </c>
      <c r="D20615" s="61" t="s">
        <v>2064</v>
      </c>
    </row>
    <row r="20616" spans="1:4" hidden="1" x14ac:dyDescent="0.25">
      <c r="A20616" s="61" t="s">
        <v>110</v>
      </c>
      <c r="B20616" s="61" t="s">
        <v>406</v>
      </c>
      <c r="C20616">
        <v>2022</v>
      </c>
      <c r="D20616" s="61" t="s">
        <v>2064</v>
      </c>
    </row>
    <row r="20617" spans="1:4" x14ac:dyDescent="0.25">
      <c r="A20617" s="61" t="s">
        <v>110</v>
      </c>
      <c r="B20617" s="61" t="s">
        <v>406</v>
      </c>
      <c r="C20617">
        <v>2023</v>
      </c>
      <c r="D20617" s="61">
        <v>0.99</v>
      </c>
    </row>
    <row r="20618" spans="1:4" hidden="1" x14ac:dyDescent="0.25">
      <c r="A20618" s="61" t="s">
        <v>399</v>
      </c>
      <c r="B20618" s="61" t="s">
        <v>400</v>
      </c>
      <c r="C20618">
        <v>1838</v>
      </c>
      <c r="D20618" s="61" t="s">
        <v>2129</v>
      </c>
    </row>
    <row r="20619" spans="1:4" hidden="1" x14ac:dyDescent="0.25">
      <c r="A20619" s="61" t="s">
        <v>399</v>
      </c>
      <c r="B20619" s="61" t="s">
        <v>400</v>
      </c>
      <c r="C20619">
        <v>1839</v>
      </c>
      <c r="D20619" s="61" t="s">
        <v>2129</v>
      </c>
    </row>
    <row r="20620" spans="1:4" hidden="1" x14ac:dyDescent="0.25">
      <c r="A20620" s="61" t="s">
        <v>399</v>
      </c>
      <c r="B20620" s="61" t="s">
        <v>400</v>
      </c>
      <c r="C20620">
        <v>1840</v>
      </c>
      <c r="D20620" s="61" t="s">
        <v>2129</v>
      </c>
    </row>
    <row r="20621" spans="1:4" hidden="1" x14ac:dyDescent="0.25">
      <c r="A20621" s="61" t="s">
        <v>399</v>
      </c>
      <c r="B20621" s="61" t="s">
        <v>400</v>
      </c>
      <c r="C20621">
        <v>1841</v>
      </c>
      <c r="D20621" s="61" t="s">
        <v>2129</v>
      </c>
    </row>
    <row r="20622" spans="1:4" hidden="1" x14ac:dyDescent="0.25">
      <c r="A20622" s="61" t="s">
        <v>399</v>
      </c>
      <c r="B20622" s="61" t="s">
        <v>400</v>
      </c>
      <c r="C20622">
        <v>1842</v>
      </c>
      <c r="D20622" s="61" t="s">
        <v>2129</v>
      </c>
    </row>
    <row r="20623" spans="1:4" hidden="1" x14ac:dyDescent="0.25">
      <c r="A20623" s="61" t="s">
        <v>399</v>
      </c>
      <c r="B20623" s="61" t="s">
        <v>400</v>
      </c>
      <c r="C20623">
        <v>1843</v>
      </c>
      <c r="D20623" s="61" t="s">
        <v>2129</v>
      </c>
    </row>
    <row r="20624" spans="1:4" hidden="1" x14ac:dyDescent="0.25">
      <c r="A20624" s="61" t="s">
        <v>399</v>
      </c>
      <c r="B20624" s="61" t="s">
        <v>400</v>
      </c>
      <c r="C20624">
        <v>1844</v>
      </c>
      <c r="D20624" s="61" t="s">
        <v>2129</v>
      </c>
    </row>
    <row r="20625" spans="1:4" hidden="1" x14ac:dyDescent="0.25">
      <c r="A20625" s="61" t="s">
        <v>399</v>
      </c>
      <c r="B20625" s="61" t="s">
        <v>400</v>
      </c>
      <c r="C20625">
        <v>1845</v>
      </c>
      <c r="D20625" s="61" t="s">
        <v>2129</v>
      </c>
    </row>
    <row r="20626" spans="1:4" hidden="1" x14ac:dyDescent="0.25">
      <c r="A20626" s="61" t="s">
        <v>399</v>
      </c>
      <c r="B20626" s="61" t="s">
        <v>400</v>
      </c>
      <c r="C20626">
        <v>1846</v>
      </c>
      <c r="D20626" s="61" t="s">
        <v>2129</v>
      </c>
    </row>
    <row r="20627" spans="1:4" hidden="1" x14ac:dyDescent="0.25">
      <c r="A20627" s="61" t="s">
        <v>399</v>
      </c>
      <c r="B20627" s="61" t="s">
        <v>400</v>
      </c>
      <c r="C20627">
        <v>1847</v>
      </c>
      <c r="D20627" s="61" t="s">
        <v>2129</v>
      </c>
    </row>
    <row r="20628" spans="1:4" hidden="1" x14ac:dyDescent="0.25">
      <c r="A20628" s="61" t="s">
        <v>399</v>
      </c>
      <c r="B20628" s="61" t="s">
        <v>400</v>
      </c>
      <c r="C20628">
        <v>1848</v>
      </c>
      <c r="D20628" s="61" t="s">
        <v>2129</v>
      </c>
    </row>
    <row r="20629" spans="1:4" hidden="1" x14ac:dyDescent="0.25">
      <c r="A20629" s="61" t="s">
        <v>399</v>
      </c>
      <c r="B20629" s="61" t="s">
        <v>400</v>
      </c>
      <c r="C20629">
        <v>1849</v>
      </c>
      <c r="D20629" s="61" t="s">
        <v>2129</v>
      </c>
    </row>
    <row r="20630" spans="1:4" hidden="1" x14ac:dyDescent="0.25">
      <c r="A20630" s="61" t="s">
        <v>399</v>
      </c>
      <c r="B20630" s="61" t="s">
        <v>400</v>
      </c>
      <c r="C20630">
        <v>1850</v>
      </c>
      <c r="D20630" s="61" t="s">
        <v>2129</v>
      </c>
    </row>
    <row r="20631" spans="1:4" hidden="1" x14ac:dyDescent="0.25">
      <c r="A20631" s="61" t="s">
        <v>399</v>
      </c>
      <c r="B20631" s="61" t="s">
        <v>400</v>
      </c>
      <c r="C20631">
        <v>1851</v>
      </c>
      <c r="D20631" s="61" t="s">
        <v>2129</v>
      </c>
    </row>
    <row r="20632" spans="1:4" hidden="1" x14ac:dyDescent="0.25">
      <c r="A20632" s="61" t="s">
        <v>399</v>
      </c>
      <c r="B20632" s="61" t="s">
        <v>400</v>
      </c>
      <c r="C20632">
        <v>1852</v>
      </c>
      <c r="D20632" s="61" t="s">
        <v>2129</v>
      </c>
    </row>
    <row r="20633" spans="1:4" hidden="1" x14ac:dyDescent="0.25">
      <c r="A20633" s="61" t="s">
        <v>399</v>
      </c>
      <c r="B20633" s="61" t="s">
        <v>400</v>
      </c>
      <c r="C20633">
        <v>1853</v>
      </c>
      <c r="D20633" s="61" t="s">
        <v>2129</v>
      </c>
    </row>
    <row r="20634" spans="1:4" hidden="1" x14ac:dyDescent="0.25">
      <c r="A20634" s="61" t="s">
        <v>399</v>
      </c>
      <c r="B20634" s="61" t="s">
        <v>400</v>
      </c>
      <c r="C20634">
        <v>1854</v>
      </c>
      <c r="D20634" s="61" t="s">
        <v>2129</v>
      </c>
    </row>
    <row r="20635" spans="1:4" hidden="1" x14ac:dyDescent="0.25">
      <c r="A20635" s="61" t="s">
        <v>399</v>
      </c>
      <c r="B20635" s="61" t="s">
        <v>400</v>
      </c>
      <c r="C20635">
        <v>1855</v>
      </c>
      <c r="D20635" s="61" t="s">
        <v>2129</v>
      </c>
    </row>
    <row r="20636" spans="1:4" hidden="1" x14ac:dyDescent="0.25">
      <c r="A20636" s="61" t="s">
        <v>399</v>
      </c>
      <c r="B20636" s="61" t="s">
        <v>400</v>
      </c>
      <c r="C20636">
        <v>1856</v>
      </c>
      <c r="D20636" s="61" t="s">
        <v>2129</v>
      </c>
    </row>
    <row r="20637" spans="1:4" hidden="1" x14ac:dyDescent="0.25">
      <c r="A20637" s="61" t="s">
        <v>399</v>
      </c>
      <c r="B20637" s="61" t="s">
        <v>400</v>
      </c>
      <c r="C20637">
        <v>1857</v>
      </c>
      <c r="D20637" s="61" t="s">
        <v>2129</v>
      </c>
    </row>
    <row r="20638" spans="1:4" hidden="1" x14ac:dyDescent="0.25">
      <c r="A20638" s="61" t="s">
        <v>399</v>
      </c>
      <c r="B20638" s="61" t="s">
        <v>400</v>
      </c>
      <c r="C20638">
        <v>1858</v>
      </c>
      <c r="D20638" s="61" t="s">
        <v>2647</v>
      </c>
    </row>
    <row r="20639" spans="1:4" hidden="1" x14ac:dyDescent="0.25">
      <c r="A20639" s="61" t="s">
        <v>399</v>
      </c>
      <c r="B20639" s="61" t="s">
        <v>400</v>
      </c>
      <c r="C20639">
        <v>1859</v>
      </c>
      <c r="D20639" s="61" t="s">
        <v>2647</v>
      </c>
    </row>
    <row r="20640" spans="1:4" hidden="1" x14ac:dyDescent="0.25">
      <c r="A20640" s="61" t="s">
        <v>399</v>
      </c>
      <c r="B20640" s="61" t="s">
        <v>400</v>
      </c>
      <c r="C20640">
        <v>1860</v>
      </c>
      <c r="D20640" s="61" t="s">
        <v>2647</v>
      </c>
    </row>
    <row r="20641" spans="1:4" hidden="1" x14ac:dyDescent="0.25">
      <c r="A20641" s="61" t="s">
        <v>399</v>
      </c>
      <c r="B20641" s="61" t="s">
        <v>400</v>
      </c>
      <c r="C20641">
        <v>1861</v>
      </c>
      <c r="D20641" s="61" t="s">
        <v>2647</v>
      </c>
    </row>
    <row r="20642" spans="1:4" hidden="1" x14ac:dyDescent="0.25">
      <c r="A20642" s="61" t="s">
        <v>399</v>
      </c>
      <c r="B20642" s="61" t="s">
        <v>400</v>
      </c>
      <c r="C20642">
        <v>1862</v>
      </c>
      <c r="D20642" s="61" t="s">
        <v>1488</v>
      </c>
    </row>
    <row r="20643" spans="1:4" hidden="1" x14ac:dyDescent="0.25">
      <c r="A20643" s="61" t="s">
        <v>399</v>
      </c>
      <c r="B20643" s="61" t="s">
        <v>400</v>
      </c>
      <c r="C20643">
        <v>1863</v>
      </c>
      <c r="D20643" s="61" t="s">
        <v>1488</v>
      </c>
    </row>
    <row r="20644" spans="1:4" hidden="1" x14ac:dyDescent="0.25">
      <c r="A20644" s="61" t="s">
        <v>399</v>
      </c>
      <c r="B20644" s="61" t="s">
        <v>400</v>
      </c>
      <c r="C20644">
        <v>1864</v>
      </c>
      <c r="D20644" s="61" t="s">
        <v>1488</v>
      </c>
    </row>
    <row r="20645" spans="1:4" hidden="1" x14ac:dyDescent="0.25">
      <c r="A20645" s="61" t="s">
        <v>399</v>
      </c>
      <c r="B20645" s="61" t="s">
        <v>400</v>
      </c>
      <c r="C20645">
        <v>1865</v>
      </c>
      <c r="D20645" s="61" t="s">
        <v>1488</v>
      </c>
    </row>
    <row r="20646" spans="1:4" hidden="1" x14ac:dyDescent="0.25">
      <c r="A20646" s="61" t="s">
        <v>399</v>
      </c>
      <c r="B20646" s="61" t="s">
        <v>400</v>
      </c>
      <c r="C20646">
        <v>1866</v>
      </c>
      <c r="D20646" s="61" t="s">
        <v>1488</v>
      </c>
    </row>
    <row r="20647" spans="1:4" hidden="1" x14ac:dyDescent="0.25">
      <c r="A20647" s="61" t="s">
        <v>399</v>
      </c>
      <c r="B20647" s="61" t="s">
        <v>400</v>
      </c>
      <c r="C20647">
        <v>1867</v>
      </c>
      <c r="D20647" s="61" t="s">
        <v>1488</v>
      </c>
    </row>
    <row r="20648" spans="1:4" hidden="1" x14ac:dyDescent="0.25">
      <c r="A20648" s="61" t="s">
        <v>399</v>
      </c>
      <c r="B20648" s="61" t="s">
        <v>400</v>
      </c>
      <c r="C20648">
        <v>1868</v>
      </c>
      <c r="D20648" s="61" t="s">
        <v>1488</v>
      </c>
    </row>
    <row r="20649" spans="1:4" hidden="1" x14ac:dyDescent="0.25">
      <c r="A20649" s="61" t="s">
        <v>399</v>
      </c>
      <c r="B20649" s="61" t="s">
        <v>400</v>
      </c>
      <c r="C20649">
        <v>1869</v>
      </c>
      <c r="D20649" s="61" t="s">
        <v>1488</v>
      </c>
    </row>
    <row r="20650" spans="1:4" hidden="1" x14ac:dyDescent="0.25">
      <c r="A20650" s="61" t="s">
        <v>399</v>
      </c>
      <c r="B20650" s="61" t="s">
        <v>400</v>
      </c>
      <c r="C20650">
        <v>1870</v>
      </c>
      <c r="D20650" s="61" t="s">
        <v>1488</v>
      </c>
    </row>
    <row r="20651" spans="1:4" hidden="1" x14ac:dyDescent="0.25">
      <c r="A20651" s="61" t="s">
        <v>399</v>
      </c>
      <c r="B20651" s="61" t="s">
        <v>400</v>
      </c>
      <c r="C20651">
        <v>1871</v>
      </c>
      <c r="D20651" s="61" t="s">
        <v>1488</v>
      </c>
    </row>
    <row r="20652" spans="1:4" hidden="1" x14ac:dyDescent="0.25">
      <c r="A20652" s="61" t="s">
        <v>399</v>
      </c>
      <c r="B20652" s="61" t="s">
        <v>400</v>
      </c>
      <c r="C20652">
        <v>1872</v>
      </c>
      <c r="D20652" s="61" t="s">
        <v>1488</v>
      </c>
    </row>
    <row r="20653" spans="1:4" hidden="1" x14ac:dyDescent="0.25">
      <c r="A20653" s="61" t="s">
        <v>399</v>
      </c>
      <c r="B20653" s="61" t="s">
        <v>400</v>
      </c>
      <c r="C20653">
        <v>1873</v>
      </c>
      <c r="D20653" s="61" t="s">
        <v>1488</v>
      </c>
    </row>
    <row r="20654" spans="1:4" hidden="1" x14ac:dyDescent="0.25">
      <c r="A20654" s="61" t="s">
        <v>399</v>
      </c>
      <c r="B20654" s="61" t="s">
        <v>400</v>
      </c>
      <c r="C20654">
        <v>1874</v>
      </c>
      <c r="D20654" s="61" t="s">
        <v>1488</v>
      </c>
    </row>
    <row r="20655" spans="1:4" hidden="1" x14ac:dyDescent="0.25">
      <c r="A20655" s="61" t="s">
        <v>399</v>
      </c>
      <c r="B20655" s="61" t="s">
        <v>400</v>
      </c>
      <c r="C20655">
        <v>1875</v>
      </c>
      <c r="D20655" s="61" t="s">
        <v>1488</v>
      </c>
    </row>
    <row r="20656" spans="1:4" hidden="1" x14ac:dyDescent="0.25">
      <c r="A20656" s="61" t="s">
        <v>399</v>
      </c>
      <c r="B20656" s="61" t="s">
        <v>400</v>
      </c>
      <c r="C20656">
        <v>1876</v>
      </c>
      <c r="D20656" s="61" t="s">
        <v>1488</v>
      </c>
    </row>
    <row r="20657" spans="1:4" hidden="1" x14ac:dyDescent="0.25">
      <c r="A20657" s="61" t="s">
        <v>399</v>
      </c>
      <c r="B20657" s="61" t="s">
        <v>400</v>
      </c>
      <c r="C20657">
        <v>1877</v>
      </c>
      <c r="D20657" s="61" t="s">
        <v>1488</v>
      </c>
    </row>
    <row r="20658" spans="1:4" hidden="1" x14ac:dyDescent="0.25">
      <c r="A20658" s="61" t="s">
        <v>399</v>
      </c>
      <c r="B20658" s="61" t="s">
        <v>400</v>
      </c>
      <c r="C20658">
        <v>1878</v>
      </c>
      <c r="D20658" s="61" t="s">
        <v>1488</v>
      </c>
    </row>
    <row r="20659" spans="1:4" hidden="1" x14ac:dyDescent="0.25">
      <c r="A20659" s="61" t="s">
        <v>399</v>
      </c>
      <c r="B20659" s="61" t="s">
        <v>400</v>
      </c>
      <c r="C20659">
        <v>1879</v>
      </c>
      <c r="D20659" s="61" t="s">
        <v>1488</v>
      </c>
    </row>
    <row r="20660" spans="1:4" hidden="1" x14ac:dyDescent="0.25">
      <c r="A20660" s="61" t="s">
        <v>399</v>
      </c>
      <c r="B20660" s="61" t="s">
        <v>400</v>
      </c>
      <c r="C20660">
        <v>1880</v>
      </c>
      <c r="D20660" s="61" t="s">
        <v>1488</v>
      </c>
    </row>
    <row r="20661" spans="1:4" hidden="1" x14ac:dyDescent="0.25">
      <c r="A20661" s="61" t="s">
        <v>399</v>
      </c>
      <c r="B20661" s="61" t="s">
        <v>400</v>
      </c>
      <c r="C20661">
        <v>1881</v>
      </c>
      <c r="D20661" s="61" t="s">
        <v>1488</v>
      </c>
    </row>
    <row r="20662" spans="1:4" hidden="1" x14ac:dyDescent="0.25">
      <c r="A20662" s="61" t="s">
        <v>399</v>
      </c>
      <c r="B20662" s="61" t="s">
        <v>400</v>
      </c>
      <c r="C20662">
        <v>1882</v>
      </c>
      <c r="D20662" s="61" t="s">
        <v>1488</v>
      </c>
    </row>
    <row r="20663" spans="1:4" hidden="1" x14ac:dyDescent="0.25">
      <c r="A20663" s="61" t="s">
        <v>399</v>
      </c>
      <c r="B20663" s="61" t="s">
        <v>400</v>
      </c>
      <c r="C20663">
        <v>1883</v>
      </c>
      <c r="D20663" s="61" t="s">
        <v>1488</v>
      </c>
    </row>
    <row r="20664" spans="1:4" hidden="1" x14ac:dyDescent="0.25">
      <c r="A20664" s="61" t="s">
        <v>399</v>
      </c>
      <c r="B20664" s="61" t="s">
        <v>400</v>
      </c>
      <c r="C20664">
        <v>1884</v>
      </c>
      <c r="D20664" s="61" t="s">
        <v>1488</v>
      </c>
    </row>
    <row r="20665" spans="1:4" hidden="1" x14ac:dyDescent="0.25">
      <c r="A20665" s="61" t="s">
        <v>399</v>
      </c>
      <c r="B20665" s="61" t="s">
        <v>400</v>
      </c>
      <c r="C20665">
        <v>1885</v>
      </c>
      <c r="D20665" s="61" t="s">
        <v>1488</v>
      </c>
    </row>
    <row r="20666" spans="1:4" hidden="1" x14ac:dyDescent="0.25">
      <c r="A20666" s="61" t="s">
        <v>399</v>
      </c>
      <c r="B20666" s="61" t="s">
        <v>400</v>
      </c>
      <c r="C20666">
        <v>1886</v>
      </c>
      <c r="D20666" s="61" t="s">
        <v>1488</v>
      </c>
    </row>
    <row r="20667" spans="1:4" hidden="1" x14ac:dyDescent="0.25">
      <c r="A20667" s="61" t="s">
        <v>399</v>
      </c>
      <c r="B20667" s="61" t="s">
        <v>400</v>
      </c>
      <c r="C20667">
        <v>1887</v>
      </c>
      <c r="D20667" s="61" t="s">
        <v>1488</v>
      </c>
    </row>
    <row r="20668" spans="1:4" hidden="1" x14ac:dyDescent="0.25">
      <c r="A20668" s="61" t="s">
        <v>399</v>
      </c>
      <c r="B20668" s="61" t="s">
        <v>400</v>
      </c>
      <c r="C20668">
        <v>1888</v>
      </c>
      <c r="D20668" s="61" t="s">
        <v>1488</v>
      </c>
    </row>
    <row r="20669" spans="1:4" hidden="1" x14ac:dyDescent="0.25">
      <c r="A20669" s="61" t="s">
        <v>399</v>
      </c>
      <c r="B20669" s="61" t="s">
        <v>400</v>
      </c>
      <c r="C20669">
        <v>1889</v>
      </c>
      <c r="D20669" s="61" t="s">
        <v>1488</v>
      </c>
    </row>
    <row r="20670" spans="1:4" hidden="1" x14ac:dyDescent="0.25">
      <c r="A20670" s="61" t="s">
        <v>399</v>
      </c>
      <c r="B20670" s="61" t="s">
        <v>400</v>
      </c>
      <c r="C20670">
        <v>1890</v>
      </c>
      <c r="D20670" s="61" t="s">
        <v>1514</v>
      </c>
    </row>
    <row r="20671" spans="1:4" hidden="1" x14ac:dyDescent="0.25">
      <c r="A20671" s="61" t="s">
        <v>399</v>
      </c>
      <c r="B20671" s="61" t="s">
        <v>400</v>
      </c>
      <c r="C20671">
        <v>1891</v>
      </c>
      <c r="D20671" s="61" t="s">
        <v>1514</v>
      </c>
    </row>
    <row r="20672" spans="1:4" hidden="1" x14ac:dyDescent="0.25">
      <c r="A20672" s="61" t="s">
        <v>399</v>
      </c>
      <c r="B20672" s="61" t="s">
        <v>400</v>
      </c>
      <c r="C20672">
        <v>1892</v>
      </c>
      <c r="D20672" s="61" t="s">
        <v>1514</v>
      </c>
    </row>
    <row r="20673" spans="1:4" hidden="1" x14ac:dyDescent="0.25">
      <c r="A20673" s="61" t="s">
        <v>399</v>
      </c>
      <c r="B20673" s="61" t="s">
        <v>400</v>
      </c>
      <c r="C20673">
        <v>1893</v>
      </c>
      <c r="D20673" s="61" t="s">
        <v>1510</v>
      </c>
    </row>
    <row r="20674" spans="1:4" hidden="1" x14ac:dyDescent="0.25">
      <c r="A20674" s="61" t="s">
        <v>399</v>
      </c>
      <c r="B20674" s="61" t="s">
        <v>400</v>
      </c>
      <c r="C20674">
        <v>1894</v>
      </c>
      <c r="D20674" s="61" t="s">
        <v>1510</v>
      </c>
    </row>
    <row r="20675" spans="1:4" hidden="1" x14ac:dyDescent="0.25">
      <c r="A20675" s="61" t="s">
        <v>399</v>
      </c>
      <c r="B20675" s="61" t="s">
        <v>400</v>
      </c>
      <c r="C20675">
        <v>1895</v>
      </c>
      <c r="D20675" s="61" t="s">
        <v>1510</v>
      </c>
    </row>
    <row r="20676" spans="1:4" hidden="1" x14ac:dyDescent="0.25">
      <c r="A20676" s="61" t="s">
        <v>399</v>
      </c>
      <c r="B20676" s="61" t="s">
        <v>400</v>
      </c>
      <c r="C20676">
        <v>1896</v>
      </c>
      <c r="D20676" s="61" t="s">
        <v>1510</v>
      </c>
    </row>
    <row r="20677" spans="1:4" hidden="1" x14ac:dyDescent="0.25">
      <c r="A20677" s="61" t="s">
        <v>399</v>
      </c>
      <c r="B20677" s="61" t="s">
        <v>400</v>
      </c>
      <c r="C20677">
        <v>1897</v>
      </c>
      <c r="D20677" s="61" t="s">
        <v>1510</v>
      </c>
    </row>
    <row r="20678" spans="1:4" hidden="1" x14ac:dyDescent="0.25">
      <c r="A20678" s="61" t="s">
        <v>399</v>
      </c>
      <c r="B20678" s="61" t="s">
        <v>400</v>
      </c>
      <c r="C20678">
        <v>1898</v>
      </c>
      <c r="D20678" s="61" t="s">
        <v>1510</v>
      </c>
    </row>
    <row r="20679" spans="1:4" hidden="1" x14ac:dyDescent="0.25">
      <c r="A20679" s="61" t="s">
        <v>399</v>
      </c>
      <c r="B20679" s="61" t="s">
        <v>400</v>
      </c>
      <c r="C20679">
        <v>1899</v>
      </c>
      <c r="D20679" s="61" t="s">
        <v>1510</v>
      </c>
    </row>
    <row r="20680" spans="1:4" hidden="1" x14ac:dyDescent="0.25">
      <c r="A20680" s="61" t="s">
        <v>399</v>
      </c>
      <c r="B20680" s="61" t="s">
        <v>400</v>
      </c>
      <c r="C20680">
        <v>1900</v>
      </c>
      <c r="D20680" s="61" t="s">
        <v>1510</v>
      </c>
    </row>
    <row r="20681" spans="1:4" hidden="1" x14ac:dyDescent="0.25">
      <c r="A20681" s="61" t="s">
        <v>399</v>
      </c>
      <c r="B20681" s="61" t="s">
        <v>400</v>
      </c>
      <c r="C20681">
        <v>1901</v>
      </c>
      <c r="D20681" s="61" t="s">
        <v>1510</v>
      </c>
    </row>
    <row r="20682" spans="1:4" hidden="1" x14ac:dyDescent="0.25">
      <c r="A20682" s="61" t="s">
        <v>399</v>
      </c>
      <c r="B20682" s="61" t="s">
        <v>400</v>
      </c>
      <c r="C20682">
        <v>1902</v>
      </c>
      <c r="D20682" s="61" t="s">
        <v>1510</v>
      </c>
    </row>
    <row r="20683" spans="1:4" hidden="1" x14ac:dyDescent="0.25">
      <c r="A20683" s="61" t="s">
        <v>399</v>
      </c>
      <c r="B20683" s="61" t="s">
        <v>400</v>
      </c>
      <c r="C20683">
        <v>1903</v>
      </c>
      <c r="D20683" s="61" t="s">
        <v>1510</v>
      </c>
    </row>
    <row r="20684" spans="1:4" hidden="1" x14ac:dyDescent="0.25">
      <c r="A20684" s="61" t="s">
        <v>399</v>
      </c>
      <c r="B20684" s="61" t="s">
        <v>400</v>
      </c>
      <c r="C20684">
        <v>1904</v>
      </c>
      <c r="D20684" s="61" t="s">
        <v>1510</v>
      </c>
    </row>
    <row r="20685" spans="1:4" hidden="1" x14ac:dyDescent="0.25">
      <c r="A20685" s="61" t="s">
        <v>399</v>
      </c>
      <c r="B20685" s="61" t="s">
        <v>400</v>
      </c>
      <c r="C20685">
        <v>1905</v>
      </c>
      <c r="D20685" s="61" t="s">
        <v>1510</v>
      </c>
    </row>
    <row r="20686" spans="1:4" hidden="1" x14ac:dyDescent="0.25">
      <c r="A20686" s="61" t="s">
        <v>399</v>
      </c>
      <c r="B20686" s="61" t="s">
        <v>400</v>
      </c>
      <c r="C20686">
        <v>1906</v>
      </c>
      <c r="D20686" s="61" t="s">
        <v>1510</v>
      </c>
    </row>
    <row r="20687" spans="1:4" hidden="1" x14ac:dyDescent="0.25">
      <c r="A20687" s="61" t="s">
        <v>399</v>
      </c>
      <c r="B20687" s="61" t="s">
        <v>400</v>
      </c>
      <c r="C20687">
        <v>1907</v>
      </c>
      <c r="D20687" s="61" t="s">
        <v>1510</v>
      </c>
    </row>
    <row r="20688" spans="1:4" hidden="1" x14ac:dyDescent="0.25">
      <c r="A20688" s="61" t="s">
        <v>399</v>
      </c>
      <c r="B20688" s="61" t="s">
        <v>400</v>
      </c>
      <c r="C20688">
        <v>1908</v>
      </c>
      <c r="D20688" s="61" t="s">
        <v>1510</v>
      </c>
    </row>
    <row r="20689" spans="1:4" hidden="1" x14ac:dyDescent="0.25">
      <c r="A20689" s="61" t="s">
        <v>399</v>
      </c>
      <c r="B20689" s="61" t="s">
        <v>400</v>
      </c>
      <c r="C20689">
        <v>1909</v>
      </c>
      <c r="D20689" s="61" t="s">
        <v>2461</v>
      </c>
    </row>
    <row r="20690" spans="1:4" hidden="1" x14ac:dyDescent="0.25">
      <c r="A20690" s="61" t="s">
        <v>399</v>
      </c>
      <c r="B20690" s="61" t="s">
        <v>400</v>
      </c>
      <c r="C20690">
        <v>1910</v>
      </c>
      <c r="D20690" s="61" t="s">
        <v>2493</v>
      </c>
    </row>
    <row r="20691" spans="1:4" hidden="1" x14ac:dyDescent="0.25">
      <c r="A20691" s="61" t="s">
        <v>399</v>
      </c>
      <c r="B20691" s="61" t="s">
        <v>400</v>
      </c>
      <c r="C20691">
        <v>1911</v>
      </c>
      <c r="D20691" s="61" t="s">
        <v>2191</v>
      </c>
    </row>
    <row r="20692" spans="1:4" hidden="1" x14ac:dyDescent="0.25">
      <c r="A20692" s="61" t="s">
        <v>399</v>
      </c>
      <c r="B20692" s="61" t="s">
        <v>400</v>
      </c>
      <c r="C20692">
        <v>1912</v>
      </c>
      <c r="D20692" s="61" t="s">
        <v>2467</v>
      </c>
    </row>
    <row r="20693" spans="1:4" hidden="1" x14ac:dyDescent="0.25">
      <c r="A20693" s="61" t="s">
        <v>399</v>
      </c>
      <c r="B20693" s="61" t="s">
        <v>400</v>
      </c>
      <c r="C20693">
        <v>1913</v>
      </c>
      <c r="D20693" s="61" t="s">
        <v>2436</v>
      </c>
    </row>
    <row r="20694" spans="1:4" hidden="1" x14ac:dyDescent="0.25">
      <c r="A20694" s="61" t="s">
        <v>399</v>
      </c>
      <c r="B20694" s="61" t="s">
        <v>400</v>
      </c>
      <c r="C20694">
        <v>1914</v>
      </c>
      <c r="D20694" s="61" t="s">
        <v>2436</v>
      </c>
    </row>
    <row r="20695" spans="1:4" hidden="1" x14ac:dyDescent="0.25">
      <c r="A20695" s="61" t="s">
        <v>399</v>
      </c>
      <c r="B20695" s="61" t="s">
        <v>400</v>
      </c>
      <c r="C20695">
        <v>1915</v>
      </c>
      <c r="D20695" s="61" t="s">
        <v>2436</v>
      </c>
    </row>
    <row r="20696" spans="1:4" hidden="1" x14ac:dyDescent="0.25">
      <c r="A20696" s="61" t="s">
        <v>399</v>
      </c>
      <c r="B20696" s="61" t="s">
        <v>400</v>
      </c>
      <c r="C20696">
        <v>1916</v>
      </c>
      <c r="D20696" s="61" t="s">
        <v>2436</v>
      </c>
    </row>
    <row r="20697" spans="1:4" hidden="1" x14ac:dyDescent="0.25">
      <c r="A20697" s="61" t="s">
        <v>399</v>
      </c>
      <c r="B20697" s="61" t="s">
        <v>400</v>
      </c>
      <c r="C20697">
        <v>1917</v>
      </c>
      <c r="D20697" s="61" t="s">
        <v>2436</v>
      </c>
    </row>
    <row r="20698" spans="1:4" hidden="1" x14ac:dyDescent="0.25">
      <c r="A20698" s="61" t="s">
        <v>399</v>
      </c>
      <c r="B20698" s="61" t="s">
        <v>400</v>
      </c>
      <c r="C20698">
        <v>1918</v>
      </c>
      <c r="D20698" s="61" t="s">
        <v>2436</v>
      </c>
    </row>
    <row r="20699" spans="1:4" hidden="1" x14ac:dyDescent="0.25">
      <c r="A20699" s="61" t="s">
        <v>399</v>
      </c>
      <c r="B20699" s="61" t="s">
        <v>400</v>
      </c>
      <c r="C20699">
        <v>1919</v>
      </c>
      <c r="D20699" s="61" t="s">
        <v>2436</v>
      </c>
    </row>
    <row r="20700" spans="1:4" hidden="1" x14ac:dyDescent="0.25">
      <c r="A20700" s="61" t="s">
        <v>399</v>
      </c>
      <c r="B20700" s="61" t="s">
        <v>400</v>
      </c>
      <c r="C20700">
        <v>1920</v>
      </c>
      <c r="D20700" s="61" t="s">
        <v>2440</v>
      </c>
    </row>
    <row r="20701" spans="1:4" hidden="1" x14ac:dyDescent="0.25">
      <c r="A20701" s="61" t="s">
        <v>399</v>
      </c>
      <c r="B20701" s="61" t="s">
        <v>400</v>
      </c>
      <c r="C20701">
        <v>1921</v>
      </c>
      <c r="D20701" s="61" t="s">
        <v>2440</v>
      </c>
    </row>
    <row r="20702" spans="1:4" hidden="1" x14ac:dyDescent="0.25">
      <c r="A20702" s="61" t="s">
        <v>399</v>
      </c>
      <c r="B20702" s="61" t="s">
        <v>400</v>
      </c>
      <c r="C20702">
        <v>1922</v>
      </c>
      <c r="D20702" s="61" t="s">
        <v>2440</v>
      </c>
    </row>
    <row r="20703" spans="1:4" hidden="1" x14ac:dyDescent="0.25">
      <c r="A20703" s="61" t="s">
        <v>399</v>
      </c>
      <c r="B20703" s="61" t="s">
        <v>400</v>
      </c>
      <c r="C20703">
        <v>1923</v>
      </c>
      <c r="D20703" s="61" t="s">
        <v>2440</v>
      </c>
    </row>
    <row r="20704" spans="1:4" hidden="1" x14ac:dyDescent="0.25">
      <c r="A20704" s="61" t="s">
        <v>399</v>
      </c>
      <c r="B20704" s="61" t="s">
        <v>400</v>
      </c>
      <c r="C20704">
        <v>1924</v>
      </c>
      <c r="D20704" s="61" t="s">
        <v>2440</v>
      </c>
    </row>
    <row r="20705" spans="1:4" hidden="1" x14ac:dyDescent="0.25">
      <c r="A20705" s="61" t="s">
        <v>399</v>
      </c>
      <c r="B20705" s="61" t="s">
        <v>400</v>
      </c>
      <c r="C20705">
        <v>1925</v>
      </c>
      <c r="D20705" s="61" t="s">
        <v>2440</v>
      </c>
    </row>
    <row r="20706" spans="1:4" hidden="1" x14ac:dyDescent="0.25">
      <c r="A20706" s="61" t="s">
        <v>399</v>
      </c>
      <c r="B20706" s="61" t="s">
        <v>400</v>
      </c>
      <c r="C20706">
        <v>1926</v>
      </c>
      <c r="D20706" s="61" t="s">
        <v>2440</v>
      </c>
    </row>
    <row r="20707" spans="1:4" hidden="1" x14ac:dyDescent="0.25">
      <c r="A20707" s="61" t="s">
        <v>399</v>
      </c>
      <c r="B20707" s="61" t="s">
        <v>400</v>
      </c>
      <c r="C20707">
        <v>1927</v>
      </c>
      <c r="D20707" s="61" t="s">
        <v>2440</v>
      </c>
    </row>
    <row r="20708" spans="1:4" hidden="1" x14ac:dyDescent="0.25">
      <c r="A20708" s="61" t="s">
        <v>399</v>
      </c>
      <c r="B20708" s="61" t="s">
        <v>400</v>
      </c>
      <c r="C20708">
        <v>1928</v>
      </c>
      <c r="D20708" s="61" t="s">
        <v>2646</v>
      </c>
    </row>
    <row r="20709" spans="1:4" hidden="1" x14ac:dyDescent="0.25">
      <c r="A20709" s="61" t="s">
        <v>399</v>
      </c>
      <c r="B20709" s="61" t="s">
        <v>400</v>
      </c>
      <c r="C20709">
        <v>1929</v>
      </c>
      <c r="D20709" s="61" t="s">
        <v>2646</v>
      </c>
    </row>
    <row r="20710" spans="1:4" hidden="1" x14ac:dyDescent="0.25">
      <c r="A20710" s="61" t="s">
        <v>399</v>
      </c>
      <c r="B20710" s="61" t="s">
        <v>400</v>
      </c>
      <c r="C20710">
        <v>1930</v>
      </c>
      <c r="D20710" s="61" t="s">
        <v>2646</v>
      </c>
    </row>
    <row r="20711" spans="1:4" hidden="1" x14ac:dyDescent="0.25">
      <c r="A20711" s="61" t="s">
        <v>399</v>
      </c>
      <c r="B20711" s="61" t="s">
        <v>400</v>
      </c>
      <c r="C20711">
        <v>1931</v>
      </c>
      <c r="D20711" s="61" t="s">
        <v>2646</v>
      </c>
    </row>
    <row r="20712" spans="1:4" hidden="1" x14ac:dyDescent="0.25">
      <c r="A20712" s="61" t="s">
        <v>399</v>
      </c>
      <c r="B20712" s="61" t="s">
        <v>400</v>
      </c>
      <c r="C20712">
        <v>1932</v>
      </c>
      <c r="D20712" s="61" t="s">
        <v>2646</v>
      </c>
    </row>
    <row r="20713" spans="1:4" hidden="1" x14ac:dyDescent="0.25">
      <c r="A20713" s="61" t="s">
        <v>399</v>
      </c>
      <c r="B20713" s="61" t="s">
        <v>400</v>
      </c>
      <c r="C20713">
        <v>1933</v>
      </c>
      <c r="D20713" s="61" t="s">
        <v>2438</v>
      </c>
    </row>
    <row r="20714" spans="1:4" hidden="1" x14ac:dyDescent="0.25">
      <c r="A20714" s="61" t="s">
        <v>399</v>
      </c>
      <c r="B20714" s="61" t="s">
        <v>400</v>
      </c>
      <c r="C20714">
        <v>1934</v>
      </c>
      <c r="D20714" s="61" t="s">
        <v>2122</v>
      </c>
    </row>
    <row r="20715" spans="1:4" hidden="1" x14ac:dyDescent="0.25">
      <c r="A20715" s="61" t="s">
        <v>399</v>
      </c>
      <c r="B20715" s="61" t="s">
        <v>400</v>
      </c>
      <c r="C20715">
        <v>1935</v>
      </c>
      <c r="D20715" s="61" t="s">
        <v>2122</v>
      </c>
    </row>
    <row r="20716" spans="1:4" hidden="1" x14ac:dyDescent="0.25">
      <c r="A20716" s="61" t="s">
        <v>399</v>
      </c>
      <c r="B20716" s="61" t="s">
        <v>400</v>
      </c>
      <c r="C20716">
        <v>1936</v>
      </c>
      <c r="D20716" s="61" t="s">
        <v>2578</v>
      </c>
    </row>
    <row r="20717" spans="1:4" hidden="1" x14ac:dyDescent="0.25">
      <c r="A20717" s="61" t="s">
        <v>399</v>
      </c>
      <c r="B20717" s="61" t="s">
        <v>400</v>
      </c>
      <c r="C20717">
        <v>1937</v>
      </c>
      <c r="D20717" s="61" t="s">
        <v>2973</v>
      </c>
    </row>
    <row r="20718" spans="1:4" hidden="1" x14ac:dyDescent="0.25">
      <c r="A20718" s="61" t="s">
        <v>399</v>
      </c>
      <c r="B20718" s="61" t="s">
        <v>400</v>
      </c>
      <c r="C20718">
        <v>1938</v>
      </c>
      <c r="D20718" s="61" t="s">
        <v>2973</v>
      </c>
    </row>
    <row r="20719" spans="1:4" hidden="1" x14ac:dyDescent="0.25">
      <c r="A20719" s="61" t="s">
        <v>399</v>
      </c>
      <c r="B20719" s="61" t="s">
        <v>400</v>
      </c>
      <c r="C20719">
        <v>1939</v>
      </c>
      <c r="D20719" s="61" t="s">
        <v>2973</v>
      </c>
    </row>
    <row r="20720" spans="1:4" hidden="1" x14ac:dyDescent="0.25">
      <c r="A20720" s="61" t="s">
        <v>399</v>
      </c>
      <c r="B20720" s="61" t="s">
        <v>400</v>
      </c>
      <c r="C20720">
        <v>1940</v>
      </c>
      <c r="D20720" s="61" t="s">
        <v>2973</v>
      </c>
    </row>
    <row r="20721" spans="1:4" hidden="1" x14ac:dyDescent="0.25">
      <c r="A20721" s="61" t="s">
        <v>399</v>
      </c>
      <c r="B20721" s="61" t="s">
        <v>400</v>
      </c>
      <c r="C20721">
        <v>1941</v>
      </c>
      <c r="D20721" s="61" t="s">
        <v>2973</v>
      </c>
    </row>
    <row r="20722" spans="1:4" hidden="1" x14ac:dyDescent="0.25">
      <c r="A20722" s="61" t="s">
        <v>399</v>
      </c>
      <c r="B20722" s="61" t="s">
        <v>400</v>
      </c>
      <c r="C20722">
        <v>1942</v>
      </c>
      <c r="D20722" s="61" t="s">
        <v>2973</v>
      </c>
    </row>
    <row r="20723" spans="1:4" hidden="1" x14ac:dyDescent="0.25">
      <c r="A20723" s="61" t="s">
        <v>399</v>
      </c>
      <c r="B20723" s="61" t="s">
        <v>400</v>
      </c>
      <c r="C20723">
        <v>1943</v>
      </c>
      <c r="D20723" s="61" t="s">
        <v>2973</v>
      </c>
    </row>
    <row r="20724" spans="1:4" hidden="1" x14ac:dyDescent="0.25">
      <c r="A20724" s="61" t="s">
        <v>399</v>
      </c>
      <c r="B20724" s="61" t="s">
        <v>400</v>
      </c>
      <c r="C20724">
        <v>1944</v>
      </c>
      <c r="D20724" s="61" t="s">
        <v>2973</v>
      </c>
    </row>
    <row r="20725" spans="1:4" hidden="1" x14ac:dyDescent="0.25">
      <c r="A20725" s="61" t="s">
        <v>399</v>
      </c>
      <c r="B20725" s="61" t="s">
        <v>400</v>
      </c>
      <c r="C20725">
        <v>1945</v>
      </c>
      <c r="D20725" s="61" t="s">
        <v>2973</v>
      </c>
    </row>
    <row r="20726" spans="1:4" hidden="1" x14ac:dyDescent="0.25">
      <c r="A20726" s="61" t="s">
        <v>399</v>
      </c>
      <c r="B20726" s="61" t="s">
        <v>400</v>
      </c>
      <c r="C20726">
        <v>1946</v>
      </c>
      <c r="D20726" s="61" t="s">
        <v>2973</v>
      </c>
    </row>
    <row r="20727" spans="1:4" hidden="1" x14ac:dyDescent="0.25">
      <c r="A20727" s="61" t="s">
        <v>399</v>
      </c>
      <c r="B20727" s="61" t="s">
        <v>400</v>
      </c>
      <c r="C20727">
        <v>1947</v>
      </c>
      <c r="D20727" s="61" t="s">
        <v>2973</v>
      </c>
    </row>
    <row r="20728" spans="1:4" hidden="1" x14ac:dyDescent="0.25">
      <c r="A20728" s="61" t="s">
        <v>399</v>
      </c>
      <c r="B20728" s="61" t="s">
        <v>400</v>
      </c>
      <c r="C20728">
        <v>1948</v>
      </c>
      <c r="D20728" s="61" t="s">
        <v>2973</v>
      </c>
    </row>
    <row r="20729" spans="1:4" hidden="1" x14ac:dyDescent="0.25">
      <c r="A20729" s="61" t="s">
        <v>399</v>
      </c>
      <c r="B20729" s="61" t="s">
        <v>400</v>
      </c>
      <c r="C20729">
        <v>1949</v>
      </c>
      <c r="D20729" s="61" t="s">
        <v>2973</v>
      </c>
    </row>
    <row r="20730" spans="1:4" hidden="1" x14ac:dyDescent="0.25">
      <c r="A20730" s="61" t="s">
        <v>399</v>
      </c>
      <c r="B20730" s="61" t="s">
        <v>400</v>
      </c>
      <c r="C20730">
        <v>1950</v>
      </c>
      <c r="D20730" s="61" t="s">
        <v>2973</v>
      </c>
    </row>
    <row r="20731" spans="1:4" hidden="1" x14ac:dyDescent="0.25">
      <c r="A20731" s="61" t="s">
        <v>399</v>
      </c>
      <c r="B20731" s="61" t="s">
        <v>400</v>
      </c>
      <c r="C20731">
        <v>1951</v>
      </c>
      <c r="D20731" s="61" t="s">
        <v>2973</v>
      </c>
    </row>
    <row r="20732" spans="1:4" hidden="1" x14ac:dyDescent="0.25">
      <c r="A20732" s="61" t="s">
        <v>399</v>
      </c>
      <c r="B20732" s="61" t="s">
        <v>400</v>
      </c>
      <c r="C20732">
        <v>1952</v>
      </c>
      <c r="D20732" s="61" t="s">
        <v>2973</v>
      </c>
    </row>
    <row r="20733" spans="1:4" hidden="1" x14ac:dyDescent="0.25">
      <c r="A20733" s="61" t="s">
        <v>399</v>
      </c>
      <c r="B20733" s="61" t="s">
        <v>400</v>
      </c>
      <c r="C20733">
        <v>1953</v>
      </c>
      <c r="D20733" s="61" t="s">
        <v>2973</v>
      </c>
    </row>
    <row r="20734" spans="1:4" hidden="1" x14ac:dyDescent="0.25">
      <c r="A20734" s="61" t="s">
        <v>399</v>
      </c>
      <c r="B20734" s="61" t="s">
        <v>400</v>
      </c>
      <c r="C20734">
        <v>1954</v>
      </c>
      <c r="D20734" s="61" t="s">
        <v>2973</v>
      </c>
    </row>
    <row r="20735" spans="1:4" hidden="1" x14ac:dyDescent="0.25">
      <c r="A20735" s="61" t="s">
        <v>399</v>
      </c>
      <c r="B20735" s="61" t="s">
        <v>400</v>
      </c>
      <c r="C20735">
        <v>1955</v>
      </c>
      <c r="D20735" s="61" t="s">
        <v>2578</v>
      </c>
    </row>
    <row r="20736" spans="1:4" hidden="1" x14ac:dyDescent="0.25">
      <c r="A20736" s="61" t="s">
        <v>399</v>
      </c>
      <c r="B20736" s="61" t="s">
        <v>400</v>
      </c>
      <c r="C20736">
        <v>1956</v>
      </c>
      <c r="D20736" s="61" t="s">
        <v>2578</v>
      </c>
    </row>
    <row r="20737" spans="1:4" hidden="1" x14ac:dyDescent="0.25">
      <c r="A20737" s="61" t="s">
        <v>399</v>
      </c>
      <c r="B20737" s="61" t="s">
        <v>400</v>
      </c>
      <c r="C20737">
        <v>1957</v>
      </c>
      <c r="D20737" s="61" t="s">
        <v>2578</v>
      </c>
    </row>
    <row r="20738" spans="1:4" hidden="1" x14ac:dyDescent="0.25">
      <c r="A20738" s="61" t="s">
        <v>399</v>
      </c>
      <c r="B20738" s="61" t="s">
        <v>400</v>
      </c>
      <c r="C20738">
        <v>1958</v>
      </c>
      <c r="D20738" s="61" t="s">
        <v>2578</v>
      </c>
    </row>
    <row r="20739" spans="1:4" hidden="1" x14ac:dyDescent="0.25">
      <c r="A20739" s="61" t="s">
        <v>399</v>
      </c>
      <c r="B20739" s="61" t="s">
        <v>400</v>
      </c>
      <c r="C20739">
        <v>1959</v>
      </c>
      <c r="D20739" s="61" t="s">
        <v>2578</v>
      </c>
    </row>
    <row r="20740" spans="1:4" hidden="1" x14ac:dyDescent="0.25">
      <c r="A20740" s="61" t="s">
        <v>399</v>
      </c>
      <c r="B20740" s="61" t="s">
        <v>400</v>
      </c>
      <c r="C20740">
        <v>1960</v>
      </c>
      <c r="D20740" s="61" t="s">
        <v>2578</v>
      </c>
    </row>
    <row r="20741" spans="1:4" hidden="1" x14ac:dyDescent="0.25">
      <c r="A20741" s="61" t="s">
        <v>399</v>
      </c>
      <c r="B20741" s="61" t="s">
        <v>400</v>
      </c>
      <c r="C20741">
        <v>1961</v>
      </c>
      <c r="D20741" s="61" t="s">
        <v>2578</v>
      </c>
    </row>
    <row r="20742" spans="1:4" hidden="1" x14ac:dyDescent="0.25">
      <c r="A20742" s="61" t="s">
        <v>399</v>
      </c>
      <c r="B20742" s="61" t="s">
        <v>400</v>
      </c>
      <c r="C20742">
        <v>1962</v>
      </c>
      <c r="D20742" s="61" t="s">
        <v>2578</v>
      </c>
    </row>
    <row r="20743" spans="1:4" hidden="1" x14ac:dyDescent="0.25">
      <c r="A20743" s="61" t="s">
        <v>399</v>
      </c>
      <c r="B20743" s="61" t="s">
        <v>400</v>
      </c>
      <c r="C20743">
        <v>1963</v>
      </c>
      <c r="D20743" s="61" t="s">
        <v>2578</v>
      </c>
    </row>
    <row r="20744" spans="1:4" hidden="1" x14ac:dyDescent="0.25">
      <c r="A20744" s="61" t="s">
        <v>399</v>
      </c>
      <c r="B20744" s="61" t="s">
        <v>400</v>
      </c>
      <c r="C20744">
        <v>1964</v>
      </c>
      <c r="D20744" s="61" t="s">
        <v>2578</v>
      </c>
    </row>
    <row r="20745" spans="1:4" hidden="1" x14ac:dyDescent="0.25">
      <c r="A20745" s="61" t="s">
        <v>399</v>
      </c>
      <c r="B20745" s="61" t="s">
        <v>400</v>
      </c>
      <c r="C20745">
        <v>1965</v>
      </c>
      <c r="D20745" s="61" t="s">
        <v>2578</v>
      </c>
    </row>
    <row r="20746" spans="1:4" hidden="1" x14ac:dyDescent="0.25">
      <c r="A20746" s="61" t="s">
        <v>399</v>
      </c>
      <c r="B20746" s="61" t="s">
        <v>400</v>
      </c>
      <c r="C20746">
        <v>1966</v>
      </c>
      <c r="D20746" s="61" t="s">
        <v>2578</v>
      </c>
    </row>
    <row r="20747" spans="1:4" hidden="1" x14ac:dyDescent="0.25">
      <c r="A20747" s="61" t="s">
        <v>399</v>
      </c>
      <c r="B20747" s="61" t="s">
        <v>400</v>
      </c>
      <c r="C20747">
        <v>1967</v>
      </c>
      <c r="D20747" s="61" t="s">
        <v>2578</v>
      </c>
    </row>
    <row r="20748" spans="1:4" hidden="1" x14ac:dyDescent="0.25">
      <c r="A20748" s="61" t="s">
        <v>399</v>
      </c>
      <c r="B20748" s="61" t="s">
        <v>400</v>
      </c>
      <c r="C20748">
        <v>1968</v>
      </c>
      <c r="D20748" s="61" t="s">
        <v>2578</v>
      </c>
    </row>
    <row r="20749" spans="1:4" hidden="1" x14ac:dyDescent="0.25">
      <c r="A20749" s="61" t="s">
        <v>399</v>
      </c>
      <c r="B20749" s="61" t="s">
        <v>400</v>
      </c>
      <c r="C20749">
        <v>1969</v>
      </c>
      <c r="D20749" s="61" t="s">
        <v>2578</v>
      </c>
    </row>
    <row r="20750" spans="1:4" hidden="1" x14ac:dyDescent="0.25">
      <c r="A20750" s="61" t="s">
        <v>399</v>
      </c>
      <c r="B20750" s="61" t="s">
        <v>400</v>
      </c>
      <c r="C20750">
        <v>1970</v>
      </c>
      <c r="D20750" s="61" t="s">
        <v>2578</v>
      </c>
    </row>
    <row r="20751" spans="1:4" hidden="1" x14ac:dyDescent="0.25">
      <c r="A20751" s="61" t="s">
        <v>399</v>
      </c>
      <c r="B20751" s="61" t="s">
        <v>400</v>
      </c>
      <c r="C20751">
        <v>1971</v>
      </c>
      <c r="D20751" s="61" t="s">
        <v>2578</v>
      </c>
    </row>
    <row r="20752" spans="1:4" hidden="1" x14ac:dyDescent="0.25">
      <c r="A20752" s="61" t="s">
        <v>399</v>
      </c>
      <c r="B20752" s="61" t="s">
        <v>400</v>
      </c>
      <c r="C20752">
        <v>1972</v>
      </c>
      <c r="D20752" s="61" t="s">
        <v>2578</v>
      </c>
    </row>
    <row r="20753" spans="1:4" hidden="1" x14ac:dyDescent="0.25">
      <c r="A20753" s="61" t="s">
        <v>399</v>
      </c>
      <c r="B20753" s="61" t="s">
        <v>400</v>
      </c>
      <c r="C20753">
        <v>1973</v>
      </c>
      <c r="D20753" s="61" t="s">
        <v>2578</v>
      </c>
    </row>
    <row r="20754" spans="1:4" hidden="1" x14ac:dyDescent="0.25">
      <c r="A20754" s="61" t="s">
        <v>399</v>
      </c>
      <c r="B20754" s="61" t="s">
        <v>400</v>
      </c>
      <c r="C20754">
        <v>1974</v>
      </c>
      <c r="D20754" s="61" t="s">
        <v>2578</v>
      </c>
    </row>
    <row r="20755" spans="1:4" hidden="1" x14ac:dyDescent="0.25">
      <c r="A20755" s="61" t="s">
        <v>399</v>
      </c>
      <c r="B20755" s="61" t="s">
        <v>400</v>
      </c>
      <c r="C20755">
        <v>1975</v>
      </c>
      <c r="D20755" s="61" t="s">
        <v>2578</v>
      </c>
    </row>
    <row r="20756" spans="1:4" hidden="1" x14ac:dyDescent="0.25">
      <c r="A20756" s="61" t="s">
        <v>399</v>
      </c>
      <c r="B20756" s="61" t="s">
        <v>400</v>
      </c>
      <c r="C20756">
        <v>1976</v>
      </c>
      <c r="D20756" s="61" t="s">
        <v>2578</v>
      </c>
    </row>
    <row r="20757" spans="1:4" hidden="1" x14ac:dyDescent="0.25">
      <c r="A20757" s="61" t="s">
        <v>399</v>
      </c>
      <c r="B20757" s="61" t="s">
        <v>400</v>
      </c>
      <c r="C20757">
        <v>1977</v>
      </c>
      <c r="D20757" s="61" t="s">
        <v>2578</v>
      </c>
    </row>
    <row r="20758" spans="1:4" hidden="1" x14ac:dyDescent="0.25">
      <c r="A20758" s="61" t="s">
        <v>399</v>
      </c>
      <c r="B20758" s="61" t="s">
        <v>400</v>
      </c>
      <c r="C20758">
        <v>1978</v>
      </c>
      <c r="D20758" s="61" t="s">
        <v>2578</v>
      </c>
    </row>
    <row r="20759" spans="1:4" hidden="1" x14ac:dyDescent="0.25">
      <c r="A20759" s="61" t="s">
        <v>399</v>
      </c>
      <c r="B20759" s="61" t="s">
        <v>400</v>
      </c>
      <c r="C20759">
        <v>1979</v>
      </c>
      <c r="D20759" s="61" t="s">
        <v>2101</v>
      </c>
    </row>
    <row r="20760" spans="1:4" hidden="1" x14ac:dyDescent="0.25">
      <c r="A20760" s="61" t="s">
        <v>399</v>
      </c>
      <c r="B20760" s="61" t="s">
        <v>400</v>
      </c>
      <c r="C20760">
        <v>1980</v>
      </c>
      <c r="D20760" s="61" t="s">
        <v>1491</v>
      </c>
    </row>
    <row r="20761" spans="1:4" hidden="1" x14ac:dyDescent="0.25">
      <c r="A20761" s="61" t="s">
        <v>399</v>
      </c>
      <c r="B20761" s="61" t="s">
        <v>400</v>
      </c>
      <c r="C20761">
        <v>1981</v>
      </c>
      <c r="D20761" s="61" t="s">
        <v>1491</v>
      </c>
    </row>
    <row r="20762" spans="1:4" hidden="1" x14ac:dyDescent="0.25">
      <c r="A20762" s="61" t="s">
        <v>399</v>
      </c>
      <c r="B20762" s="61" t="s">
        <v>400</v>
      </c>
      <c r="C20762">
        <v>1982</v>
      </c>
      <c r="D20762" s="61" t="s">
        <v>592</v>
      </c>
    </row>
    <row r="20763" spans="1:4" hidden="1" x14ac:dyDescent="0.25">
      <c r="A20763" s="61" t="s">
        <v>399</v>
      </c>
      <c r="B20763" s="61" t="s">
        <v>400</v>
      </c>
      <c r="C20763">
        <v>1983</v>
      </c>
      <c r="D20763" s="61" t="s">
        <v>592</v>
      </c>
    </row>
    <row r="20764" spans="1:4" hidden="1" x14ac:dyDescent="0.25">
      <c r="A20764" s="61" t="s">
        <v>399</v>
      </c>
      <c r="B20764" s="61" t="s">
        <v>400</v>
      </c>
      <c r="C20764">
        <v>1984</v>
      </c>
      <c r="D20764" s="61" t="s">
        <v>1587</v>
      </c>
    </row>
    <row r="20765" spans="1:4" hidden="1" x14ac:dyDescent="0.25">
      <c r="A20765" s="61" t="s">
        <v>399</v>
      </c>
      <c r="B20765" s="61" t="s">
        <v>400</v>
      </c>
      <c r="C20765">
        <v>1985</v>
      </c>
      <c r="D20765" s="61" t="s">
        <v>2322</v>
      </c>
    </row>
    <row r="20766" spans="1:4" hidden="1" x14ac:dyDescent="0.25">
      <c r="A20766" s="61" t="s">
        <v>399</v>
      </c>
      <c r="B20766" s="61" t="s">
        <v>400</v>
      </c>
      <c r="C20766">
        <v>1986</v>
      </c>
      <c r="D20766" s="61" t="s">
        <v>2322</v>
      </c>
    </row>
    <row r="20767" spans="1:4" hidden="1" x14ac:dyDescent="0.25">
      <c r="A20767" s="61" t="s">
        <v>399</v>
      </c>
      <c r="B20767" s="61" t="s">
        <v>400</v>
      </c>
      <c r="C20767">
        <v>1987</v>
      </c>
      <c r="D20767" s="61" t="s">
        <v>2505</v>
      </c>
    </row>
    <row r="20768" spans="1:4" hidden="1" x14ac:dyDescent="0.25">
      <c r="A20768" s="61" t="s">
        <v>399</v>
      </c>
      <c r="B20768" s="61" t="s">
        <v>400</v>
      </c>
      <c r="C20768">
        <v>1988</v>
      </c>
      <c r="D20768" s="61" t="s">
        <v>2535</v>
      </c>
    </row>
    <row r="20769" spans="1:4" hidden="1" x14ac:dyDescent="0.25">
      <c r="A20769" s="61" t="s">
        <v>399</v>
      </c>
      <c r="B20769" s="61" t="s">
        <v>400</v>
      </c>
      <c r="C20769">
        <v>1989</v>
      </c>
      <c r="D20769" s="61" t="s">
        <v>2535</v>
      </c>
    </row>
    <row r="20770" spans="1:4" hidden="1" x14ac:dyDescent="0.25">
      <c r="A20770" s="61" t="s">
        <v>399</v>
      </c>
      <c r="B20770" s="61" t="s">
        <v>400</v>
      </c>
      <c r="C20770">
        <v>1990</v>
      </c>
      <c r="D20770" s="61" t="s">
        <v>1706</v>
      </c>
    </row>
    <row r="20771" spans="1:4" hidden="1" x14ac:dyDescent="0.25">
      <c r="A20771" s="61" t="s">
        <v>399</v>
      </c>
      <c r="B20771" s="61" t="s">
        <v>400</v>
      </c>
      <c r="C20771">
        <v>1991</v>
      </c>
      <c r="D20771" s="61" t="s">
        <v>2557</v>
      </c>
    </row>
    <row r="20772" spans="1:4" hidden="1" x14ac:dyDescent="0.25">
      <c r="A20772" s="61" t="s">
        <v>399</v>
      </c>
      <c r="B20772" s="61" t="s">
        <v>400</v>
      </c>
      <c r="C20772">
        <v>1992</v>
      </c>
      <c r="D20772" s="61" t="s">
        <v>2383</v>
      </c>
    </row>
    <row r="20773" spans="1:4" hidden="1" x14ac:dyDescent="0.25">
      <c r="A20773" s="61" t="s">
        <v>399</v>
      </c>
      <c r="B20773" s="61" t="s">
        <v>400</v>
      </c>
      <c r="C20773">
        <v>1993</v>
      </c>
      <c r="D20773" s="61" t="s">
        <v>1784</v>
      </c>
    </row>
    <row r="20774" spans="1:4" hidden="1" x14ac:dyDescent="0.25">
      <c r="A20774" s="61" t="s">
        <v>399</v>
      </c>
      <c r="B20774" s="61" t="s">
        <v>400</v>
      </c>
      <c r="C20774">
        <v>1994</v>
      </c>
      <c r="D20774" s="61" t="s">
        <v>1784</v>
      </c>
    </row>
    <row r="20775" spans="1:4" hidden="1" x14ac:dyDescent="0.25">
      <c r="A20775" s="61" t="s">
        <v>399</v>
      </c>
      <c r="B20775" s="61" t="s">
        <v>400</v>
      </c>
      <c r="C20775">
        <v>1995</v>
      </c>
      <c r="D20775" s="61" t="s">
        <v>1784</v>
      </c>
    </row>
    <row r="20776" spans="1:4" hidden="1" x14ac:dyDescent="0.25">
      <c r="A20776" s="61" t="s">
        <v>399</v>
      </c>
      <c r="B20776" s="61" t="s">
        <v>400</v>
      </c>
      <c r="C20776">
        <v>1996</v>
      </c>
      <c r="D20776" s="61" t="s">
        <v>2970</v>
      </c>
    </row>
    <row r="20777" spans="1:4" hidden="1" x14ac:dyDescent="0.25">
      <c r="A20777" s="61" t="s">
        <v>399</v>
      </c>
      <c r="B20777" s="61" t="s">
        <v>400</v>
      </c>
      <c r="C20777">
        <v>1997</v>
      </c>
      <c r="D20777" s="61" t="s">
        <v>2660</v>
      </c>
    </row>
    <row r="20778" spans="1:4" hidden="1" x14ac:dyDescent="0.25">
      <c r="A20778" s="61" t="s">
        <v>399</v>
      </c>
      <c r="B20778" s="61" t="s">
        <v>400</v>
      </c>
      <c r="C20778">
        <v>1998</v>
      </c>
      <c r="D20778" s="61" t="s">
        <v>2660</v>
      </c>
    </row>
    <row r="20779" spans="1:4" hidden="1" x14ac:dyDescent="0.25">
      <c r="A20779" s="61" t="s">
        <v>399</v>
      </c>
      <c r="B20779" s="61" t="s">
        <v>400</v>
      </c>
      <c r="C20779">
        <v>1999</v>
      </c>
      <c r="D20779" s="61" t="s">
        <v>2175</v>
      </c>
    </row>
    <row r="20780" spans="1:4" hidden="1" x14ac:dyDescent="0.25">
      <c r="A20780" s="61" t="s">
        <v>399</v>
      </c>
      <c r="B20780" s="61" t="s">
        <v>400</v>
      </c>
      <c r="C20780">
        <v>2000</v>
      </c>
      <c r="D20780" s="61" t="s">
        <v>1864</v>
      </c>
    </row>
    <row r="20781" spans="1:4" hidden="1" x14ac:dyDescent="0.25">
      <c r="A20781" s="61" t="s">
        <v>399</v>
      </c>
      <c r="B20781" s="61" t="s">
        <v>400</v>
      </c>
      <c r="C20781">
        <v>2001</v>
      </c>
      <c r="D20781" s="61" t="s">
        <v>2118</v>
      </c>
    </row>
    <row r="20782" spans="1:4" hidden="1" x14ac:dyDescent="0.25">
      <c r="A20782" s="61" t="s">
        <v>399</v>
      </c>
      <c r="B20782" s="61" t="s">
        <v>400</v>
      </c>
      <c r="C20782">
        <v>2002</v>
      </c>
      <c r="D20782" s="61" t="s">
        <v>2117</v>
      </c>
    </row>
    <row r="20783" spans="1:4" hidden="1" x14ac:dyDescent="0.25">
      <c r="A20783" s="61" t="s">
        <v>399</v>
      </c>
      <c r="B20783" s="61" t="s">
        <v>400</v>
      </c>
      <c r="C20783">
        <v>2003</v>
      </c>
      <c r="D20783" s="61" t="s">
        <v>2117</v>
      </c>
    </row>
    <row r="20784" spans="1:4" hidden="1" x14ac:dyDescent="0.25">
      <c r="A20784" s="61" t="s">
        <v>399</v>
      </c>
      <c r="B20784" s="61" t="s">
        <v>400</v>
      </c>
      <c r="C20784">
        <v>2004</v>
      </c>
      <c r="D20784" s="61" t="s">
        <v>2117</v>
      </c>
    </row>
    <row r="20785" spans="1:4" hidden="1" x14ac:dyDescent="0.25">
      <c r="A20785" s="61" t="s">
        <v>399</v>
      </c>
      <c r="B20785" s="61" t="s">
        <v>400</v>
      </c>
      <c r="C20785">
        <v>2005</v>
      </c>
      <c r="D20785" s="61" t="s">
        <v>2117</v>
      </c>
    </row>
    <row r="20786" spans="1:4" hidden="1" x14ac:dyDescent="0.25">
      <c r="A20786" s="61" t="s">
        <v>399</v>
      </c>
      <c r="B20786" s="61" t="s">
        <v>400</v>
      </c>
      <c r="C20786">
        <v>2006</v>
      </c>
      <c r="D20786" s="61" t="s">
        <v>1868</v>
      </c>
    </row>
    <row r="20787" spans="1:4" hidden="1" x14ac:dyDescent="0.25">
      <c r="A20787" s="61" t="s">
        <v>399</v>
      </c>
      <c r="B20787" s="61" t="s">
        <v>400</v>
      </c>
      <c r="C20787">
        <v>2007</v>
      </c>
      <c r="D20787" s="61" t="s">
        <v>1515</v>
      </c>
    </row>
    <row r="20788" spans="1:4" hidden="1" x14ac:dyDescent="0.25">
      <c r="A20788" s="61" t="s">
        <v>399</v>
      </c>
      <c r="B20788" s="61" t="s">
        <v>400</v>
      </c>
      <c r="C20788">
        <v>2008</v>
      </c>
      <c r="D20788" s="61" t="s">
        <v>2604</v>
      </c>
    </row>
    <row r="20789" spans="1:4" hidden="1" x14ac:dyDescent="0.25">
      <c r="A20789" s="61" t="s">
        <v>399</v>
      </c>
      <c r="B20789" s="61" t="s">
        <v>400</v>
      </c>
      <c r="C20789">
        <v>2009</v>
      </c>
      <c r="D20789" s="61" t="s">
        <v>2184</v>
      </c>
    </row>
    <row r="20790" spans="1:4" hidden="1" x14ac:dyDescent="0.25">
      <c r="A20790" s="61" t="s">
        <v>399</v>
      </c>
      <c r="B20790" s="61" t="s">
        <v>400</v>
      </c>
      <c r="C20790">
        <v>2010</v>
      </c>
      <c r="D20790" s="61" t="s">
        <v>2469</v>
      </c>
    </row>
    <row r="20791" spans="1:4" hidden="1" x14ac:dyDescent="0.25">
      <c r="A20791" s="61" t="s">
        <v>399</v>
      </c>
      <c r="B20791" s="61" t="s">
        <v>400</v>
      </c>
      <c r="C20791">
        <v>2011</v>
      </c>
      <c r="D20791" s="61" t="s">
        <v>2469</v>
      </c>
    </row>
    <row r="20792" spans="1:4" hidden="1" x14ac:dyDescent="0.25">
      <c r="A20792" s="61" t="s">
        <v>399</v>
      </c>
      <c r="B20792" s="61" t="s">
        <v>400</v>
      </c>
      <c r="C20792">
        <v>2012</v>
      </c>
      <c r="D20792" s="61" t="s">
        <v>2460</v>
      </c>
    </row>
    <row r="20793" spans="1:4" hidden="1" x14ac:dyDescent="0.25">
      <c r="A20793" s="61" t="s">
        <v>399</v>
      </c>
      <c r="B20793" s="61" t="s">
        <v>400</v>
      </c>
      <c r="C20793">
        <v>2013</v>
      </c>
      <c r="D20793" s="61" t="s">
        <v>552</v>
      </c>
    </row>
    <row r="20794" spans="1:4" hidden="1" x14ac:dyDescent="0.25">
      <c r="A20794" s="61" t="s">
        <v>399</v>
      </c>
      <c r="B20794" s="61" t="s">
        <v>400</v>
      </c>
      <c r="C20794">
        <v>2014</v>
      </c>
      <c r="D20794" s="61" t="s">
        <v>2231</v>
      </c>
    </row>
    <row r="20795" spans="1:4" hidden="1" x14ac:dyDescent="0.25">
      <c r="A20795" s="61" t="s">
        <v>399</v>
      </c>
      <c r="B20795" s="61" t="s">
        <v>400</v>
      </c>
      <c r="C20795">
        <v>2015</v>
      </c>
      <c r="D20795" s="61" t="s">
        <v>2231</v>
      </c>
    </row>
    <row r="20796" spans="1:4" hidden="1" x14ac:dyDescent="0.25">
      <c r="A20796" s="61" t="s">
        <v>399</v>
      </c>
      <c r="B20796" s="61" t="s">
        <v>400</v>
      </c>
      <c r="C20796">
        <v>2016</v>
      </c>
      <c r="D20796" s="61" t="s">
        <v>2449</v>
      </c>
    </row>
    <row r="20797" spans="1:4" hidden="1" x14ac:dyDescent="0.25">
      <c r="A20797" s="61" t="s">
        <v>399</v>
      </c>
      <c r="B20797" s="61" t="s">
        <v>400</v>
      </c>
      <c r="C20797">
        <v>2017</v>
      </c>
      <c r="D20797" s="61" t="s">
        <v>2465</v>
      </c>
    </row>
    <row r="20798" spans="1:4" hidden="1" x14ac:dyDescent="0.25">
      <c r="A20798" s="61" t="s">
        <v>399</v>
      </c>
      <c r="B20798" s="61" t="s">
        <v>400</v>
      </c>
      <c r="C20798">
        <v>2018</v>
      </c>
      <c r="D20798" s="61" t="s">
        <v>2611</v>
      </c>
    </row>
    <row r="20799" spans="1:4" hidden="1" x14ac:dyDescent="0.25">
      <c r="A20799" s="61" t="s">
        <v>399</v>
      </c>
      <c r="B20799" s="61" t="s">
        <v>400</v>
      </c>
      <c r="C20799">
        <v>2019</v>
      </c>
      <c r="D20799" s="61" t="s">
        <v>2126</v>
      </c>
    </row>
    <row r="20800" spans="1:4" hidden="1" x14ac:dyDescent="0.25">
      <c r="A20800" s="61" t="s">
        <v>399</v>
      </c>
      <c r="B20800" s="61" t="s">
        <v>400</v>
      </c>
      <c r="C20800">
        <v>2020</v>
      </c>
      <c r="D20800" s="61" t="s">
        <v>2973</v>
      </c>
    </row>
    <row r="20801" spans="1:4" hidden="1" x14ac:dyDescent="0.25">
      <c r="A20801" s="61" t="s">
        <v>399</v>
      </c>
      <c r="B20801" s="61" t="s">
        <v>400</v>
      </c>
      <c r="C20801">
        <v>2021</v>
      </c>
      <c r="D20801" s="61" t="s">
        <v>574</v>
      </c>
    </row>
    <row r="20802" spans="1:4" hidden="1" x14ac:dyDescent="0.25">
      <c r="A20802" s="61" t="s">
        <v>399</v>
      </c>
      <c r="B20802" s="61" t="s">
        <v>400</v>
      </c>
      <c r="C20802">
        <v>2022</v>
      </c>
      <c r="D20802" s="61" t="s">
        <v>2974</v>
      </c>
    </row>
    <row r="20803" spans="1:4" x14ac:dyDescent="0.25">
      <c r="A20803" s="61" t="s">
        <v>399</v>
      </c>
      <c r="B20803" s="61" t="s">
        <v>400</v>
      </c>
      <c r="C20803">
        <v>2023</v>
      </c>
      <c r="D20803" s="61">
        <v>1.7000000000000001E-2</v>
      </c>
    </row>
    <row r="20804" spans="1:4" hidden="1" x14ac:dyDescent="0.25">
      <c r="A20804" s="61" t="s">
        <v>396</v>
      </c>
      <c r="B20804" s="61" t="s">
        <v>397</v>
      </c>
      <c r="C20804">
        <v>1922</v>
      </c>
      <c r="D20804" s="61" t="s">
        <v>2413</v>
      </c>
    </row>
    <row r="20805" spans="1:4" hidden="1" x14ac:dyDescent="0.25">
      <c r="A20805" s="61" t="s">
        <v>396</v>
      </c>
      <c r="B20805" s="61" t="s">
        <v>397</v>
      </c>
      <c r="C20805">
        <v>1923</v>
      </c>
      <c r="D20805" s="61" t="s">
        <v>2413</v>
      </c>
    </row>
    <row r="20806" spans="1:4" hidden="1" x14ac:dyDescent="0.25">
      <c r="A20806" s="61" t="s">
        <v>396</v>
      </c>
      <c r="B20806" s="61" t="s">
        <v>397</v>
      </c>
      <c r="C20806">
        <v>1924</v>
      </c>
      <c r="D20806" s="61" t="s">
        <v>2413</v>
      </c>
    </row>
    <row r="20807" spans="1:4" hidden="1" x14ac:dyDescent="0.25">
      <c r="A20807" s="61" t="s">
        <v>396</v>
      </c>
      <c r="B20807" s="61" t="s">
        <v>397</v>
      </c>
      <c r="C20807">
        <v>1925</v>
      </c>
      <c r="D20807" s="61" t="s">
        <v>2413</v>
      </c>
    </row>
    <row r="20808" spans="1:4" hidden="1" x14ac:dyDescent="0.25">
      <c r="A20808" s="61" t="s">
        <v>396</v>
      </c>
      <c r="B20808" s="61" t="s">
        <v>397</v>
      </c>
      <c r="C20808">
        <v>1926</v>
      </c>
      <c r="D20808" s="61" t="s">
        <v>2413</v>
      </c>
    </row>
    <row r="20809" spans="1:4" hidden="1" x14ac:dyDescent="0.25">
      <c r="A20809" s="61" t="s">
        <v>396</v>
      </c>
      <c r="B20809" s="61" t="s">
        <v>397</v>
      </c>
      <c r="C20809">
        <v>1927</v>
      </c>
      <c r="D20809" s="61" t="s">
        <v>2413</v>
      </c>
    </row>
    <row r="20810" spans="1:4" hidden="1" x14ac:dyDescent="0.25">
      <c r="A20810" s="61" t="s">
        <v>396</v>
      </c>
      <c r="B20810" s="61" t="s">
        <v>397</v>
      </c>
      <c r="C20810">
        <v>1928</v>
      </c>
      <c r="D20810" s="61" t="s">
        <v>2413</v>
      </c>
    </row>
    <row r="20811" spans="1:4" hidden="1" x14ac:dyDescent="0.25">
      <c r="A20811" s="61" t="s">
        <v>396</v>
      </c>
      <c r="B20811" s="61" t="s">
        <v>397</v>
      </c>
      <c r="C20811">
        <v>1929</v>
      </c>
      <c r="D20811" s="61" t="s">
        <v>2413</v>
      </c>
    </row>
    <row r="20812" spans="1:4" hidden="1" x14ac:dyDescent="0.25">
      <c r="A20812" s="61" t="s">
        <v>396</v>
      </c>
      <c r="B20812" s="61" t="s">
        <v>397</v>
      </c>
      <c r="C20812">
        <v>1930</v>
      </c>
      <c r="D20812" s="61" t="s">
        <v>1808</v>
      </c>
    </row>
    <row r="20813" spans="1:4" hidden="1" x14ac:dyDescent="0.25">
      <c r="A20813" s="61" t="s">
        <v>396</v>
      </c>
      <c r="B20813" s="61" t="s">
        <v>397</v>
      </c>
      <c r="C20813">
        <v>1931</v>
      </c>
      <c r="D20813" s="61" t="s">
        <v>1808</v>
      </c>
    </row>
    <row r="20814" spans="1:4" hidden="1" x14ac:dyDescent="0.25">
      <c r="A20814" s="61" t="s">
        <v>396</v>
      </c>
      <c r="B20814" s="61" t="s">
        <v>397</v>
      </c>
      <c r="C20814">
        <v>1932</v>
      </c>
      <c r="D20814" s="61" t="s">
        <v>1808</v>
      </c>
    </row>
    <row r="20815" spans="1:4" hidden="1" x14ac:dyDescent="0.25">
      <c r="A20815" s="61" t="s">
        <v>396</v>
      </c>
      <c r="B20815" s="61" t="s">
        <v>397</v>
      </c>
      <c r="C20815">
        <v>1933</v>
      </c>
      <c r="D20815" s="61" t="s">
        <v>1808</v>
      </c>
    </row>
    <row r="20816" spans="1:4" hidden="1" x14ac:dyDescent="0.25">
      <c r="A20816" s="61" t="s">
        <v>396</v>
      </c>
      <c r="B20816" s="61" t="s">
        <v>397</v>
      </c>
      <c r="C20816">
        <v>1934</v>
      </c>
      <c r="D20816" s="61" t="s">
        <v>1808</v>
      </c>
    </row>
    <row r="20817" spans="1:4" hidden="1" x14ac:dyDescent="0.25">
      <c r="A20817" s="61" t="s">
        <v>396</v>
      </c>
      <c r="B20817" s="61" t="s">
        <v>397</v>
      </c>
      <c r="C20817">
        <v>1935</v>
      </c>
      <c r="D20817" s="61" t="s">
        <v>1808</v>
      </c>
    </row>
    <row r="20818" spans="1:4" hidden="1" x14ac:dyDescent="0.25">
      <c r="A20818" s="61" t="s">
        <v>396</v>
      </c>
      <c r="B20818" s="61" t="s">
        <v>397</v>
      </c>
      <c r="C20818">
        <v>1936</v>
      </c>
      <c r="D20818" s="61" t="s">
        <v>1808</v>
      </c>
    </row>
    <row r="20819" spans="1:4" hidden="1" x14ac:dyDescent="0.25">
      <c r="A20819" s="61" t="s">
        <v>396</v>
      </c>
      <c r="B20819" s="61" t="s">
        <v>397</v>
      </c>
      <c r="C20819">
        <v>1937</v>
      </c>
      <c r="D20819" s="61" t="s">
        <v>1808</v>
      </c>
    </row>
    <row r="20820" spans="1:4" hidden="1" x14ac:dyDescent="0.25">
      <c r="A20820" s="61" t="s">
        <v>396</v>
      </c>
      <c r="B20820" s="61" t="s">
        <v>397</v>
      </c>
      <c r="C20820">
        <v>1938</v>
      </c>
      <c r="D20820" s="61" t="s">
        <v>1808</v>
      </c>
    </row>
    <row r="20821" spans="1:4" hidden="1" x14ac:dyDescent="0.25">
      <c r="A20821" s="61" t="s">
        <v>396</v>
      </c>
      <c r="B20821" s="61" t="s">
        <v>397</v>
      </c>
      <c r="C20821">
        <v>1939</v>
      </c>
      <c r="D20821" s="61" t="s">
        <v>1808</v>
      </c>
    </row>
    <row r="20822" spans="1:4" hidden="1" x14ac:dyDescent="0.25">
      <c r="A20822" s="61" t="s">
        <v>396</v>
      </c>
      <c r="B20822" s="61" t="s">
        <v>397</v>
      </c>
      <c r="C20822">
        <v>1940</v>
      </c>
      <c r="D20822" s="61" t="s">
        <v>2975</v>
      </c>
    </row>
    <row r="20823" spans="1:4" hidden="1" x14ac:dyDescent="0.25">
      <c r="A20823" s="61" t="s">
        <v>396</v>
      </c>
      <c r="B20823" s="61" t="s">
        <v>397</v>
      </c>
      <c r="C20823">
        <v>1941</v>
      </c>
      <c r="D20823" s="61" t="s">
        <v>2975</v>
      </c>
    </row>
    <row r="20824" spans="1:4" hidden="1" x14ac:dyDescent="0.25">
      <c r="A20824" s="61" t="s">
        <v>396</v>
      </c>
      <c r="B20824" s="61" t="s">
        <v>397</v>
      </c>
      <c r="C20824">
        <v>1942</v>
      </c>
      <c r="D20824" s="61" t="s">
        <v>2975</v>
      </c>
    </row>
    <row r="20825" spans="1:4" hidden="1" x14ac:dyDescent="0.25">
      <c r="A20825" s="61" t="s">
        <v>396</v>
      </c>
      <c r="B20825" s="61" t="s">
        <v>397</v>
      </c>
      <c r="C20825">
        <v>1943</v>
      </c>
      <c r="D20825" s="61" t="s">
        <v>2975</v>
      </c>
    </row>
    <row r="20826" spans="1:4" hidden="1" x14ac:dyDescent="0.25">
      <c r="A20826" s="61" t="s">
        <v>396</v>
      </c>
      <c r="B20826" s="61" t="s">
        <v>397</v>
      </c>
      <c r="C20826">
        <v>1944</v>
      </c>
      <c r="D20826" s="61" t="s">
        <v>2975</v>
      </c>
    </row>
    <row r="20827" spans="1:4" hidden="1" x14ac:dyDescent="0.25">
      <c r="A20827" s="61" t="s">
        <v>396</v>
      </c>
      <c r="B20827" s="61" t="s">
        <v>397</v>
      </c>
      <c r="C20827">
        <v>1945</v>
      </c>
      <c r="D20827" s="61" t="s">
        <v>2975</v>
      </c>
    </row>
    <row r="20828" spans="1:4" hidden="1" x14ac:dyDescent="0.25">
      <c r="A20828" s="61" t="s">
        <v>396</v>
      </c>
      <c r="B20828" s="61" t="s">
        <v>397</v>
      </c>
      <c r="C20828">
        <v>1946</v>
      </c>
      <c r="D20828" s="61" t="s">
        <v>2335</v>
      </c>
    </row>
    <row r="20829" spans="1:4" hidden="1" x14ac:dyDescent="0.25">
      <c r="A20829" s="61" t="s">
        <v>396</v>
      </c>
      <c r="B20829" s="61" t="s">
        <v>397</v>
      </c>
      <c r="C20829">
        <v>1947</v>
      </c>
      <c r="D20829" s="61" t="s">
        <v>2335</v>
      </c>
    </row>
    <row r="20830" spans="1:4" hidden="1" x14ac:dyDescent="0.25">
      <c r="A20830" s="61" t="s">
        <v>396</v>
      </c>
      <c r="B20830" s="61" t="s">
        <v>397</v>
      </c>
      <c r="C20830">
        <v>1948</v>
      </c>
      <c r="D20830" s="61" t="s">
        <v>2335</v>
      </c>
    </row>
    <row r="20831" spans="1:4" hidden="1" x14ac:dyDescent="0.25">
      <c r="A20831" s="61" t="s">
        <v>396</v>
      </c>
      <c r="B20831" s="61" t="s">
        <v>397</v>
      </c>
      <c r="C20831">
        <v>1949</v>
      </c>
      <c r="D20831" s="61" t="s">
        <v>2335</v>
      </c>
    </row>
    <row r="20832" spans="1:4" hidden="1" x14ac:dyDescent="0.25">
      <c r="A20832" s="61" t="s">
        <v>396</v>
      </c>
      <c r="B20832" s="61" t="s">
        <v>397</v>
      </c>
      <c r="C20832">
        <v>1950</v>
      </c>
      <c r="D20832" s="61" t="s">
        <v>2335</v>
      </c>
    </row>
    <row r="20833" spans="1:4" hidden="1" x14ac:dyDescent="0.25">
      <c r="A20833" s="61" t="s">
        <v>396</v>
      </c>
      <c r="B20833" s="61" t="s">
        <v>397</v>
      </c>
      <c r="C20833">
        <v>1951</v>
      </c>
      <c r="D20833" s="61" t="s">
        <v>2959</v>
      </c>
    </row>
    <row r="20834" spans="1:4" hidden="1" x14ac:dyDescent="0.25">
      <c r="A20834" s="61" t="s">
        <v>396</v>
      </c>
      <c r="B20834" s="61" t="s">
        <v>397</v>
      </c>
      <c r="C20834">
        <v>1952</v>
      </c>
      <c r="D20834" s="61" t="s">
        <v>2959</v>
      </c>
    </row>
    <row r="20835" spans="1:4" hidden="1" x14ac:dyDescent="0.25">
      <c r="A20835" s="61" t="s">
        <v>396</v>
      </c>
      <c r="B20835" s="61" t="s">
        <v>397</v>
      </c>
      <c r="C20835">
        <v>1953</v>
      </c>
      <c r="D20835" s="61" t="s">
        <v>2959</v>
      </c>
    </row>
    <row r="20836" spans="1:4" hidden="1" x14ac:dyDescent="0.25">
      <c r="A20836" s="61" t="s">
        <v>396</v>
      </c>
      <c r="B20836" s="61" t="s">
        <v>397</v>
      </c>
      <c r="C20836">
        <v>1954</v>
      </c>
      <c r="D20836" s="61" t="s">
        <v>2959</v>
      </c>
    </row>
    <row r="20837" spans="1:4" hidden="1" x14ac:dyDescent="0.25">
      <c r="A20837" s="61" t="s">
        <v>396</v>
      </c>
      <c r="B20837" s="61" t="s">
        <v>397</v>
      </c>
      <c r="C20837">
        <v>1955</v>
      </c>
      <c r="D20837" s="61" t="s">
        <v>2959</v>
      </c>
    </row>
    <row r="20838" spans="1:4" hidden="1" x14ac:dyDescent="0.25">
      <c r="A20838" s="61" t="s">
        <v>396</v>
      </c>
      <c r="B20838" s="61" t="s">
        <v>397</v>
      </c>
      <c r="C20838">
        <v>1956</v>
      </c>
      <c r="D20838" s="61" t="s">
        <v>2959</v>
      </c>
    </row>
    <row r="20839" spans="1:4" hidden="1" x14ac:dyDescent="0.25">
      <c r="A20839" s="61" t="s">
        <v>396</v>
      </c>
      <c r="B20839" s="61" t="s">
        <v>397</v>
      </c>
      <c r="C20839">
        <v>1957</v>
      </c>
      <c r="D20839" s="61" t="s">
        <v>2959</v>
      </c>
    </row>
    <row r="20840" spans="1:4" hidden="1" x14ac:dyDescent="0.25">
      <c r="A20840" s="61" t="s">
        <v>396</v>
      </c>
      <c r="B20840" s="61" t="s">
        <v>397</v>
      </c>
      <c r="C20840">
        <v>1958</v>
      </c>
      <c r="D20840" s="61" t="s">
        <v>1592</v>
      </c>
    </row>
    <row r="20841" spans="1:4" hidden="1" x14ac:dyDescent="0.25">
      <c r="A20841" s="61" t="s">
        <v>396</v>
      </c>
      <c r="B20841" s="61" t="s">
        <v>397</v>
      </c>
      <c r="C20841">
        <v>1959</v>
      </c>
      <c r="D20841" s="61" t="s">
        <v>1743</v>
      </c>
    </row>
    <row r="20842" spans="1:4" hidden="1" x14ac:dyDescent="0.25">
      <c r="A20842" s="61" t="s">
        <v>396</v>
      </c>
      <c r="B20842" s="61" t="s">
        <v>397</v>
      </c>
      <c r="C20842">
        <v>1960</v>
      </c>
      <c r="D20842" s="61" t="s">
        <v>1996</v>
      </c>
    </row>
    <row r="20843" spans="1:4" hidden="1" x14ac:dyDescent="0.25">
      <c r="A20843" s="61" t="s">
        <v>396</v>
      </c>
      <c r="B20843" s="61" t="s">
        <v>397</v>
      </c>
      <c r="C20843">
        <v>1961</v>
      </c>
      <c r="D20843" s="61" t="s">
        <v>1996</v>
      </c>
    </row>
    <row r="20844" spans="1:4" hidden="1" x14ac:dyDescent="0.25">
      <c r="A20844" s="61" t="s">
        <v>396</v>
      </c>
      <c r="B20844" s="61" t="s">
        <v>397</v>
      </c>
      <c r="C20844">
        <v>1962</v>
      </c>
      <c r="D20844" s="61" t="s">
        <v>1996</v>
      </c>
    </row>
    <row r="20845" spans="1:4" hidden="1" x14ac:dyDescent="0.25">
      <c r="A20845" s="61" t="s">
        <v>396</v>
      </c>
      <c r="B20845" s="61" t="s">
        <v>397</v>
      </c>
      <c r="C20845">
        <v>1963</v>
      </c>
      <c r="D20845" s="61" t="s">
        <v>1996</v>
      </c>
    </row>
    <row r="20846" spans="1:4" hidden="1" x14ac:dyDescent="0.25">
      <c r="A20846" s="61" t="s">
        <v>396</v>
      </c>
      <c r="B20846" s="61" t="s">
        <v>397</v>
      </c>
      <c r="C20846">
        <v>1964</v>
      </c>
      <c r="D20846" s="61" t="s">
        <v>1996</v>
      </c>
    </row>
    <row r="20847" spans="1:4" hidden="1" x14ac:dyDescent="0.25">
      <c r="A20847" s="61" t="s">
        <v>396</v>
      </c>
      <c r="B20847" s="61" t="s">
        <v>397</v>
      </c>
      <c r="C20847">
        <v>1965</v>
      </c>
      <c r="D20847" s="61" t="s">
        <v>1996</v>
      </c>
    </row>
    <row r="20848" spans="1:4" hidden="1" x14ac:dyDescent="0.25">
      <c r="A20848" s="61" t="s">
        <v>396</v>
      </c>
      <c r="B20848" s="61" t="s">
        <v>397</v>
      </c>
      <c r="C20848">
        <v>1966</v>
      </c>
      <c r="D20848" s="61" t="s">
        <v>1996</v>
      </c>
    </row>
    <row r="20849" spans="1:4" hidden="1" x14ac:dyDescent="0.25">
      <c r="A20849" s="61" t="s">
        <v>396</v>
      </c>
      <c r="B20849" s="61" t="s">
        <v>397</v>
      </c>
      <c r="C20849">
        <v>1967</v>
      </c>
      <c r="D20849" s="61" t="s">
        <v>1996</v>
      </c>
    </row>
    <row r="20850" spans="1:4" hidden="1" x14ac:dyDescent="0.25">
      <c r="A20850" s="61" t="s">
        <v>396</v>
      </c>
      <c r="B20850" s="61" t="s">
        <v>397</v>
      </c>
      <c r="C20850">
        <v>1968</v>
      </c>
      <c r="D20850" s="61" t="s">
        <v>1996</v>
      </c>
    </row>
    <row r="20851" spans="1:4" hidden="1" x14ac:dyDescent="0.25">
      <c r="A20851" s="61" t="s">
        <v>396</v>
      </c>
      <c r="B20851" s="61" t="s">
        <v>397</v>
      </c>
      <c r="C20851">
        <v>1969</v>
      </c>
      <c r="D20851" s="61" t="s">
        <v>1996</v>
      </c>
    </row>
    <row r="20852" spans="1:4" hidden="1" x14ac:dyDescent="0.25">
      <c r="A20852" s="61" t="s">
        <v>396</v>
      </c>
      <c r="B20852" s="61" t="s">
        <v>397</v>
      </c>
      <c r="C20852">
        <v>1970</v>
      </c>
      <c r="D20852" s="61" t="s">
        <v>2310</v>
      </c>
    </row>
    <row r="20853" spans="1:4" hidden="1" x14ac:dyDescent="0.25">
      <c r="A20853" s="61" t="s">
        <v>396</v>
      </c>
      <c r="B20853" s="61" t="s">
        <v>397</v>
      </c>
      <c r="C20853">
        <v>1971</v>
      </c>
      <c r="D20853" s="61" t="s">
        <v>2310</v>
      </c>
    </row>
    <row r="20854" spans="1:4" hidden="1" x14ac:dyDescent="0.25">
      <c r="A20854" s="61" t="s">
        <v>396</v>
      </c>
      <c r="B20854" s="61" t="s">
        <v>397</v>
      </c>
      <c r="C20854">
        <v>1972</v>
      </c>
      <c r="D20854" s="61" t="s">
        <v>2310</v>
      </c>
    </row>
    <row r="20855" spans="1:4" hidden="1" x14ac:dyDescent="0.25">
      <c r="A20855" s="61" t="s">
        <v>396</v>
      </c>
      <c r="B20855" s="61" t="s">
        <v>397</v>
      </c>
      <c r="C20855">
        <v>1973</v>
      </c>
      <c r="D20855" s="61" t="s">
        <v>2310</v>
      </c>
    </row>
    <row r="20856" spans="1:4" hidden="1" x14ac:dyDescent="0.25">
      <c r="A20856" s="61" t="s">
        <v>396</v>
      </c>
      <c r="B20856" s="61" t="s">
        <v>397</v>
      </c>
      <c r="C20856">
        <v>1974</v>
      </c>
      <c r="D20856" s="61" t="s">
        <v>2952</v>
      </c>
    </row>
    <row r="20857" spans="1:4" hidden="1" x14ac:dyDescent="0.25">
      <c r="A20857" s="61" t="s">
        <v>396</v>
      </c>
      <c r="B20857" s="61" t="s">
        <v>397</v>
      </c>
      <c r="C20857">
        <v>1975</v>
      </c>
      <c r="D20857" s="61" t="s">
        <v>2544</v>
      </c>
    </row>
    <row r="20858" spans="1:4" hidden="1" x14ac:dyDescent="0.25">
      <c r="A20858" s="61" t="s">
        <v>396</v>
      </c>
      <c r="B20858" s="61" t="s">
        <v>397</v>
      </c>
      <c r="C20858">
        <v>1976</v>
      </c>
      <c r="D20858" s="61" t="s">
        <v>2544</v>
      </c>
    </row>
    <row r="20859" spans="1:4" hidden="1" x14ac:dyDescent="0.25">
      <c r="A20859" s="61" t="s">
        <v>396</v>
      </c>
      <c r="B20859" s="61" t="s">
        <v>397</v>
      </c>
      <c r="C20859">
        <v>1977</v>
      </c>
      <c r="D20859" s="61" t="s">
        <v>2544</v>
      </c>
    </row>
    <row r="20860" spans="1:4" hidden="1" x14ac:dyDescent="0.25">
      <c r="A20860" s="61" t="s">
        <v>396</v>
      </c>
      <c r="B20860" s="61" t="s">
        <v>397</v>
      </c>
      <c r="C20860">
        <v>1978</v>
      </c>
      <c r="D20860" s="61" t="s">
        <v>2544</v>
      </c>
    </row>
    <row r="20861" spans="1:4" hidden="1" x14ac:dyDescent="0.25">
      <c r="A20861" s="61" t="s">
        <v>396</v>
      </c>
      <c r="B20861" s="61" t="s">
        <v>397</v>
      </c>
      <c r="C20861">
        <v>1979</v>
      </c>
      <c r="D20861" s="61" t="s">
        <v>2544</v>
      </c>
    </row>
    <row r="20862" spans="1:4" hidden="1" x14ac:dyDescent="0.25">
      <c r="A20862" s="61" t="s">
        <v>396</v>
      </c>
      <c r="B20862" s="61" t="s">
        <v>397</v>
      </c>
      <c r="C20862">
        <v>1980</v>
      </c>
      <c r="D20862" s="61" t="s">
        <v>1812</v>
      </c>
    </row>
    <row r="20863" spans="1:4" hidden="1" x14ac:dyDescent="0.25">
      <c r="A20863" s="61" t="s">
        <v>396</v>
      </c>
      <c r="B20863" s="61" t="s">
        <v>397</v>
      </c>
      <c r="C20863">
        <v>1981</v>
      </c>
      <c r="D20863" s="61" t="s">
        <v>1812</v>
      </c>
    </row>
    <row r="20864" spans="1:4" hidden="1" x14ac:dyDescent="0.25">
      <c r="A20864" s="61" t="s">
        <v>396</v>
      </c>
      <c r="B20864" s="61" t="s">
        <v>397</v>
      </c>
      <c r="C20864">
        <v>1982</v>
      </c>
      <c r="D20864" s="61" t="s">
        <v>1812</v>
      </c>
    </row>
    <row r="20865" spans="1:4" hidden="1" x14ac:dyDescent="0.25">
      <c r="A20865" s="61" t="s">
        <v>396</v>
      </c>
      <c r="B20865" s="61" t="s">
        <v>397</v>
      </c>
      <c r="C20865">
        <v>1983</v>
      </c>
      <c r="D20865" s="61" t="s">
        <v>1812</v>
      </c>
    </row>
    <row r="20866" spans="1:4" hidden="1" x14ac:dyDescent="0.25">
      <c r="A20866" s="61" t="s">
        <v>396</v>
      </c>
      <c r="B20866" s="61" t="s">
        <v>397</v>
      </c>
      <c r="C20866">
        <v>1984</v>
      </c>
      <c r="D20866" s="61" t="s">
        <v>1812</v>
      </c>
    </row>
    <row r="20867" spans="1:4" hidden="1" x14ac:dyDescent="0.25">
      <c r="A20867" s="61" t="s">
        <v>396</v>
      </c>
      <c r="B20867" s="61" t="s">
        <v>397</v>
      </c>
      <c r="C20867">
        <v>1985</v>
      </c>
      <c r="D20867" s="61" t="s">
        <v>1812</v>
      </c>
    </row>
    <row r="20868" spans="1:4" hidden="1" x14ac:dyDescent="0.25">
      <c r="A20868" s="61" t="s">
        <v>396</v>
      </c>
      <c r="B20868" s="61" t="s">
        <v>397</v>
      </c>
      <c r="C20868">
        <v>1986</v>
      </c>
      <c r="D20868" s="61" t="s">
        <v>1812</v>
      </c>
    </row>
    <row r="20869" spans="1:4" hidden="1" x14ac:dyDescent="0.25">
      <c r="A20869" s="61" t="s">
        <v>396</v>
      </c>
      <c r="B20869" s="61" t="s">
        <v>397</v>
      </c>
      <c r="C20869">
        <v>1987</v>
      </c>
      <c r="D20869" s="61" t="s">
        <v>1726</v>
      </c>
    </row>
    <row r="20870" spans="1:4" hidden="1" x14ac:dyDescent="0.25">
      <c r="A20870" s="61" t="s">
        <v>396</v>
      </c>
      <c r="B20870" s="61" t="s">
        <v>397</v>
      </c>
      <c r="C20870">
        <v>1988</v>
      </c>
      <c r="D20870" s="61" t="s">
        <v>2410</v>
      </c>
    </row>
    <row r="20871" spans="1:4" hidden="1" x14ac:dyDescent="0.25">
      <c r="A20871" s="61" t="s">
        <v>396</v>
      </c>
      <c r="B20871" s="61" t="s">
        <v>397</v>
      </c>
      <c r="C20871">
        <v>1989</v>
      </c>
      <c r="D20871" s="61" t="s">
        <v>1720</v>
      </c>
    </row>
    <row r="20872" spans="1:4" hidden="1" x14ac:dyDescent="0.25">
      <c r="A20872" s="61" t="s">
        <v>396</v>
      </c>
      <c r="B20872" s="61" t="s">
        <v>397</v>
      </c>
      <c r="C20872">
        <v>1990</v>
      </c>
      <c r="D20872" s="61" t="s">
        <v>2557</v>
      </c>
    </row>
    <row r="20873" spans="1:4" hidden="1" x14ac:dyDescent="0.25">
      <c r="A20873" s="61" t="s">
        <v>396</v>
      </c>
      <c r="B20873" s="61" t="s">
        <v>397</v>
      </c>
      <c r="C20873">
        <v>1991</v>
      </c>
      <c r="D20873" s="61" t="s">
        <v>2221</v>
      </c>
    </row>
    <row r="20874" spans="1:4" hidden="1" x14ac:dyDescent="0.25">
      <c r="A20874" s="61" t="s">
        <v>396</v>
      </c>
      <c r="B20874" s="61" t="s">
        <v>397</v>
      </c>
      <c r="C20874">
        <v>1992</v>
      </c>
      <c r="D20874" s="61" t="s">
        <v>2939</v>
      </c>
    </row>
    <row r="20875" spans="1:4" hidden="1" x14ac:dyDescent="0.25">
      <c r="A20875" s="61" t="s">
        <v>396</v>
      </c>
      <c r="B20875" s="61" t="s">
        <v>397</v>
      </c>
      <c r="C20875">
        <v>1993</v>
      </c>
      <c r="D20875" s="61" t="s">
        <v>2916</v>
      </c>
    </row>
    <row r="20876" spans="1:4" hidden="1" x14ac:dyDescent="0.25">
      <c r="A20876" s="61" t="s">
        <v>396</v>
      </c>
      <c r="B20876" s="61" t="s">
        <v>397</v>
      </c>
      <c r="C20876">
        <v>1994</v>
      </c>
      <c r="D20876" s="61" t="s">
        <v>2916</v>
      </c>
    </row>
    <row r="20877" spans="1:4" hidden="1" x14ac:dyDescent="0.25">
      <c r="A20877" s="61" t="s">
        <v>396</v>
      </c>
      <c r="B20877" s="61" t="s">
        <v>397</v>
      </c>
      <c r="C20877">
        <v>1995</v>
      </c>
      <c r="D20877" s="61" t="s">
        <v>2916</v>
      </c>
    </row>
    <row r="20878" spans="1:4" hidden="1" x14ac:dyDescent="0.25">
      <c r="A20878" s="61" t="s">
        <v>396</v>
      </c>
      <c r="B20878" s="61" t="s">
        <v>397</v>
      </c>
      <c r="C20878">
        <v>1996</v>
      </c>
      <c r="D20878" s="61" t="s">
        <v>2558</v>
      </c>
    </row>
    <row r="20879" spans="1:4" hidden="1" x14ac:dyDescent="0.25">
      <c r="A20879" s="61" t="s">
        <v>396</v>
      </c>
      <c r="B20879" s="61" t="s">
        <v>397</v>
      </c>
      <c r="C20879">
        <v>1997</v>
      </c>
      <c r="D20879" s="61" t="s">
        <v>1827</v>
      </c>
    </row>
    <row r="20880" spans="1:4" hidden="1" x14ac:dyDescent="0.25">
      <c r="A20880" s="61" t="s">
        <v>396</v>
      </c>
      <c r="B20880" s="61" t="s">
        <v>397</v>
      </c>
      <c r="C20880">
        <v>1998</v>
      </c>
      <c r="D20880" s="61" t="s">
        <v>1827</v>
      </c>
    </row>
    <row r="20881" spans="1:4" hidden="1" x14ac:dyDescent="0.25">
      <c r="A20881" s="61" t="s">
        <v>396</v>
      </c>
      <c r="B20881" s="61" t="s">
        <v>397</v>
      </c>
      <c r="C20881">
        <v>1999</v>
      </c>
      <c r="D20881" s="61" t="s">
        <v>2107</v>
      </c>
    </row>
    <row r="20882" spans="1:4" hidden="1" x14ac:dyDescent="0.25">
      <c r="A20882" s="61" t="s">
        <v>396</v>
      </c>
      <c r="B20882" s="61" t="s">
        <v>397</v>
      </c>
      <c r="C20882">
        <v>2000</v>
      </c>
      <c r="D20882" s="61" t="s">
        <v>1801</v>
      </c>
    </row>
    <row r="20883" spans="1:4" hidden="1" x14ac:dyDescent="0.25">
      <c r="A20883" s="61" t="s">
        <v>396</v>
      </c>
      <c r="B20883" s="61" t="s">
        <v>397</v>
      </c>
      <c r="C20883">
        <v>2001</v>
      </c>
      <c r="D20883" s="61" t="s">
        <v>1801</v>
      </c>
    </row>
    <row r="20884" spans="1:4" hidden="1" x14ac:dyDescent="0.25">
      <c r="A20884" s="61" t="s">
        <v>396</v>
      </c>
      <c r="B20884" s="61" t="s">
        <v>397</v>
      </c>
      <c r="C20884">
        <v>2002</v>
      </c>
      <c r="D20884" s="61" t="s">
        <v>1801</v>
      </c>
    </row>
    <row r="20885" spans="1:4" hidden="1" x14ac:dyDescent="0.25">
      <c r="A20885" s="61" t="s">
        <v>396</v>
      </c>
      <c r="B20885" s="61" t="s">
        <v>397</v>
      </c>
      <c r="C20885">
        <v>2003</v>
      </c>
      <c r="D20885" s="61" t="s">
        <v>1801</v>
      </c>
    </row>
    <row r="20886" spans="1:4" hidden="1" x14ac:dyDescent="0.25">
      <c r="A20886" s="61" t="s">
        <v>396</v>
      </c>
      <c r="B20886" s="61" t="s">
        <v>397</v>
      </c>
      <c r="C20886">
        <v>2004</v>
      </c>
      <c r="D20886" s="61" t="s">
        <v>1801</v>
      </c>
    </row>
    <row r="20887" spans="1:4" hidden="1" x14ac:dyDescent="0.25">
      <c r="A20887" s="61" t="s">
        <v>396</v>
      </c>
      <c r="B20887" s="61" t="s">
        <v>397</v>
      </c>
      <c r="C20887">
        <v>2005</v>
      </c>
      <c r="D20887" s="61" t="s">
        <v>1801</v>
      </c>
    </row>
    <row r="20888" spans="1:4" hidden="1" x14ac:dyDescent="0.25">
      <c r="A20888" s="61" t="s">
        <v>396</v>
      </c>
      <c r="B20888" s="61" t="s">
        <v>397</v>
      </c>
      <c r="C20888">
        <v>2006</v>
      </c>
      <c r="D20888" s="61" t="s">
        <v>1801</v>
      </c>
    </row>
    <row r="20889" spans="1:4" hidden="1" x14ac:dyDescent="0.25">
      <c r="A20889" s="61" t="s">
        <v>396</v>
      </c>
      <c r="B20889" s="61" t="s">
        <v>397</v>
      </c>
      <c r="C20889">
        <v>2007</v>
      </c>
      <c r="D20889" s="61" t="s">
        <v>1740</v>
      </c>
    </row>
    <row r="20890" spans="1:4" hidden="1" x14ac:dyDescent="0.25">
      <c r="A20890" s="61" t="s">
        <v>396</v>
      </c>
      <c r="B20890" s="61" t="s">
        <v>397</v>
      </c>
      <c r="C20890">
        <v>2008</v>
      </c>
      <c r="D20890" s="61" t="s">
        <v>1740</v>
      </c>
    </row>
    <row r="20891" spans="1:4" hidden="1" x14ac:dyDescent="0.25">
      <c r="A20891" s="61" t="s">
        <v>396</v>
      </c>
      <c r="B20891" s="61" t="s">
        <v>397</v>
      </c>
      <c r="C20891">
        <v>2009</v>
      </c>
      <c r="D20891" s="61" t="s">
        <v>1828</v>
      </c>
    </row>
    <row r="20892" spans="1:4" hidden="1" x14ac:dyDescent="0.25">
      <c r="A20892" s="61" t="s">
        <v>396</v>
      </c>
      <c r="B20892" s="61" t="s">
        <v>397</v>
      </c>
      <c r="C20892">
        <v>2010</v>
      </c>
      <c r="D20892" s="61" t="s">
        <v>1841</v>
      </c>
    </row>
    <row r="20893" spans="1:4" hidden="1" x14ac:dyDescent="0.25">
      <c r="A20893" s="61" t="s">
        <v>396</v>
      </c>
      <c r="B20893" s="61" t="s">
        <v>397</v>
      </c>
      <c r="C20893">
        <v>2011</v>
      </c>
      <c r="D20893" s="61" t="s">
        <v>2638</v>
      </c>
    </row>
    <row r="20894" spans="1:4" hidden="1" x14ac:dyDescent="0.25">
      <c r="A20894" s="61" t="s">
        <v>396</v>
      </c>
      <c r="B20894" s="61" t="s">
        <v>397</v>
      </c>
      <c r="C20894">
        <v>2012</v>
      </c>
      <c r="D20894" s="61" t="s">
        <v>2405</v>
      </c>
    </row>
    <row r="20895" spans="1:4" hidden="1" x14ac:dyDescent="0.25">
      <c r="A20895" s="61" t="s">
        <v>396</v>
      </c>
      <c r="B20895" s="61" t="s">
        <v>397</v>
      </c>
      <c r="C20895">
        <v>2013</v>
      </c>
      <c r="D20895" s="61" t="s">
        <v>1845</v>
      </c>
    </row>
    <row r="20896" spans="1:4" hidden="1" x14ac:dyDescent="0.25">
      <c r="A20896" s="61" t="s">
        <v>396</v>
      </c>
      <c r="B20896" s="61" t="s">
        <v>397</v>
      </c>
      <c r="C20896">
        <v>2014</v>
      </c>
      <c r="D20896" s="61" t="s">
        <v>1845</v>
      </c>
    </row>
    <row r="20897" spans="1:4" hidden="1" x14ac:dyDescent="0.25">
      <c r="A20897" s="61" t="s">
        <v>396</v>
      </c>
      <c r="B20897" s="61" t="s">
        <v>397</v>
      </c>
      <c r="C20897">
        <v>2015</v>
      </c>
      <c r="D20897" s="61" t="s">
        <v>2161</v>
      </c>
    </row>
    <row r="20898" spans="1:4" hidden="1" x14ac:dyDescent="0.25">
      <c r="A20898" s="61" t="s">
        <v>396</v>
      </c>
      <c r="B20898" s="61" t="s">
        <v>397</v>
      </c>
      <c r="C20898">
        <v>2016</v>
      </c>
      <c r="D20898" s="61" t="s">
        <v>2161</v>
      </c>
    </row>
    <row r="20899" spans="1:4" hidden="1" x14ac:dyDescent="0.25">
      <c r="A20899" s="61" t="s">
        <v>396</v>
      </c>
      <c r="B20899" s="61" t="s">
        <v>397</v>
      </c>
      <c r="C20899">
        <v>2017</v>
      </c>
      <c r="D20899" s="61" t="s">
        <v>2356</v>
      </c>
    </row>
    <row r="20900" spans="1:4" hidden="1" x14ac:dyDescent="0.25">
      <c r="A20900" s="61" t="s">
        <v>396</v>
      </c>
      <c r="B20900" s="61" t="s">
        <v>397</v>
      </c>
      <c r="C20900">
        <v>2018</v>
      </c>
      <c r="D20900" s="61" t="s">
        <v>2512</v>
      </c>
    </row>
    <row r="20901" spans="1:4" hidden="1" x14ac:dyDescent="0.25">
      <c r="A20901" s="61" t="s">
        <v>396</v>
      </c>
      <c r="B20901" s="61" t="s">
        <v>397</v>
      </c>
      <c r="C20901">
        <v>2019</v>
      </c>
      <c r="D20901" s="61" t="s">
        <v>2592</v>
      </c>
    </row>
    <row r="20902" spans="1:4" hidden="1" x14ac:dyDescent="0.25">
      <c r="A20902" s="61" t="s">
        <v>396</v>
      </c>
      <c r="B20902" s="61" t="s">
        <v>397</v>
      </c>
      <c r="C20902">
        <v>2020</v>
      </c>
      <c r="D20902" s="61" t="s">
        <v>1828</v>
      </c>
    </row>
    <row r="20903" spans="1:4" hidden="1" x14ac:dyDescent="0.25">
      <c r="A20903" s="61" t="s">
        <v>396</v>
      </c>
      <c r="B20903" s="61" t="s">
        <v>397</v>
      </c>
      <c r="C20903">
        <v>2021</v>
      </c>
      <c r="D20903" s="61" t="s">
        <v>2356</v>
      </c>
    </row>
    <row r="20904" spans="1:4" hidden="1" x14ac:dyDescent="0.25">
      <c r="A20904" s="61" t="s">
        <v>396</v>
      </c>
      <c r="B20904" s="61" t="s">
        <v>397</v>
      </c>
      <c r="C20904">
        <v>2022</v>
      </c>
      <c r="D20904" s="61" t="s">
        <v>1859</v>
      </c>
    </row>
    <row r="20905" spans="1:4" x14ac:dyDescent="0.25">
      <c r="A20905" s="61" t="s">
        <v>396</v>
      </c>
      <c r="B20905" s="61" t="s">
        <v>397</v>
      </c>
      <c r="C20905">
        <v>2023</v>
      </c>
      <c r="D20905" s="61">
        <v>0.60899999999999999</v>
      </c>
    </row>
    <row r="20906" spans="1:4" hidden="1" x14ac:dyDescent="0.25">
      <c r="A20906" s="61" t="s">
        <v>178</v>
      </c>
      <c r="B20906" s="61" t="s">
        <v>398</v>
      </c>
      <c r="C20906">
        <v>1914</v>
      </c>
      <c r="D20906" s="61" t="s">
        <v>1771</v>
      </c>
    </row>
    <row r="20907" spans="1:4" hidden="1" x14ac:dyDescent="0.25">
      <c r="A20907" s="61" t="s">
        <v>178</v>
      </c>
      <c r="B20907" s="61" t="s">
        <v>398</v>
      </c>
      <c r="C20907">
        <v>1915</v>
      </c>
      <c r="D20907" s="61" t="s">
        <v>1771</v>
      </c>
    </row>
    <row r="20908" spans="1:4" hidden="1" x14ac:dyDescent="0.25">
      <c r="A20908" s="61" t="s">
        <v>178</v>
      </c>
      <c r="B20908" s="61" t="s">
        <v>398</v>
      </c>
      <c r="C20908">
        <v>1916</v>
      </c>
      <c r="D20908" s="61" t="s">
        <v>1771</v>
      </c>
    </row>
    <row r="20909" spans="1:4" hidden="1" x14ac:dyDescent="0.25">
      <c r="A20909" s="61" t="s">
        <v>178</v>
      </c>
      <c r="B20909" s="61" t="s">
        <v>398</v>
      </c>
      <c r="C20909">
        <v>1917</v>
      </c>
      <c r="D20909" s="61" t="s">
        <v>1771</v>
      </c>
    </row>
    <row r="20910" spans="1:4" hidden="1" x14ac:dyDescent="0.25">
      <c r="A20910" s="61" t="s">
        <v>178</v>
      </c>
      <c r="B20910" s="61" t="s">
        <v>398</v>
      </c>
      <c r="C20910">
        <v>1918</v>
      </c>
      <c r="D20910" s="61" t="s">
        <v>1771</v>
      </c>
    </row>
    <row r="20911" spans="1:4" hidden="1" x14ac:dyDescent="0.25">
      <c r="A20911" s="61" t="s">
        <v>178</v>
      </c>
      <c r="B20911" s="61" t="s">
        <v>398</v>
      </c>
      <c r="C20911">
        <v>1919</v>
      </c>
      <c r="D20911" s="61" t="s">
        <v>1771</v>
      </c>
    </row>
    <row r="20912" spans="1:4" hidden="1" x14ac:dyDescent="0.25">
      <c r="A20912" s="61" t="s">
        <v>178</v>
      </c>
      <c r="B20912" s="61" t="s">
        <v>398</v>
      </c>
      <c r="C20912">
        <v>1920</v>
      </c>
      <c r="D20912" s="61" t="s">
        <v>1771</v>
      </c>
    </row>
    <row r="20913" spans="1:4" hidden="1" x14ac:dyDescent="0.25">
      <c r="A20913" s="61" t="s">
        <v>178</v>
      </c>
      <c r="B20913" s="61" t="s">
        <v>398</v>
      </c>
      <c r="C20913">
        <v>1921</v>
      </c>
      <c r="D20913" s="61" t="s">
        <v>1771</v>
      </c>
    </row>
    <row r="20914" spans="1:4" hidden="1" x14ac:dyDescent="0.25">
      <c r="A20914" s="61" t="s">
        <v>178</v>
      </c>
      <c r="B20914" s="61" t="s">
        <v>398</v>
      </c>
      <c r="C20914">
        <v>1922</v>
      </c>
      <c r="D20914" s="61" t="s">
        <v>1771</v>
      </c>
    </row>
    <row r="20915" spans="1:4" hidden="1" x14ac:dyDescent="0.25">
      <c r="A20915" s="61" t="s">
        <v>178</v>
      </c>
      <c r="B20915" s="61" t="s">
        <v>398</v>
      </c>
      <c r="C20915">
        <v>1923</v>
      </c>
      <c r="D20915" s="61" t="s">
        <v>1771</v>
      </c>
    </row>
    <row r="20916" spans="1:4" hidden="1" x14ac:dyDescent="0.25">
      <c r="A20916" s="61" t="s">
        <v>178</v>
      </c>
      <c r="B20916" s="61" t="s">
        <v>398</v>
      </c>
      <c r="C20916">
        <v>1924</v>
      </c>
      <c r="D20916" s="61" t="s">
        <v>1771</v>
      </c>
    </row>
    <row r="20917" spans="1:4" hidden="1" x14ac:dyDescent="0.25">
      <c r="A20917" s="61" t="s">
        <v>178</v>
      </c>
      <c r="B20917" s="61" t="s">
        <v>398</v>
      </c>
      <c r="C20917">
        <v>1925</v>
      </c>
      <c r="D20917" s="61" t="s">
        <v>1771</v>
      </c>
    </row>
    <row r="20918" spans="1:4" hidden="1" x14ac:dyDescent="0.25">
      <c r="A20918" s="61" t="s">
        <v>178</v>
      </c>
      <c r="B20918" s="61" t="s">
        <v>398</v>
      </c>
      <c r="C20918">
        <v>1926</v>
      </c>
      <c r="D20918" s="61" t="s">
        <v>1771</v>
      </c>
    </row>
    <row r="20919" spans="1:4" hidden="1" x14ac:dyDescent="0.25">
      <c r="A20919" s="61" t="s">
        <v>178</v>
      </c>
      <c r="B20919" s="61" t="s">
        <v>398</v>
      </c>
      <c r="C20919">
        <v>1927</v>
      </c>
      <c r="D20919" s="61" t="s">
        <v>1771</v>
      </c>
    </row>
    <row r="20920" spans="1:4" hidden="1" x14ac:dyDescent="0.25">
      <c r="A20920" s="61" t="s">
        <v>178</v>
      </c>
      <c r="B20920" s="61" t="s">
        <v>398</v>
      </c>
      <c r="C20920">
        <v>1928</v>
      </c>
      <c r="D20920" s="61" t="s">
        <v>1771</v>
      </c>
    </row>
    <row r="20921" spans="1:4" hidden="1" x14ac:dyDescent="0.25">
      <c r="A20921" s="61" t="s">
        <v>178</v>
      </c>
      <c r="B20921" s="61" t="s">
        <v>398</v>
      </c>
      <c r="C20921">
        <v>1929</v>
      </c>
      <c r="D20921" s="61" t="s">
        <v>1771</v>
      </c>
    </row>
    <row r="20922" spans="1:4" hidden="1" x14ac:dyDescent="0.25">
      <c r="A20922" s="61" t="s">
        <v>178</v>
      </c>
      <c r="B20922" s="61" t="s">
        <v>398</v>
      </c>
      <c r="C20922">
        <v>1930</v>
      </c>
      <c r="D20922" s="61" t="s">
        <v>1771</v>
      </c>
    </row>
    <row r="20923" spans="1:4" hidden="1" x14ac:dyDescent="0.25">
      <c r="A20923" s="61" t="s">
        <v>178</v>
      </c>
      <c r="B20923" s="61" t="s">
        <v>398</v>
      </c>
      <c r="C20923">
        <v>1931</v>
      </c>
      <c r="D20923" s="61" t="s">
        <v>1771</v>
      </c>
    </row>
    <row r="20924" spans="1:4" hidden="1" x14ac:dyDescent="0.25">
      <c r="A20924" s="61" t="s">
        <v>178</v>
      </c>
      <c r="B20924" s="61" t="s">
        <v>398</v>
      </c>
      <c r="C20924">
        <v>1932</v>
      </c>
      <c r="D20924" s="61" t="s">
        <v>1771</v>
      </c>
    </row>
    <row r="20925" spans="1:4" hidden="1" x14ac:dyDescent="0.25">
      <c r="A20925" s="61" t="s">
        <v>178</v>
      </c>
      <c r="B20925" s="61" t="s">
        <v>398</v>
      </c>
      <c r="C20925">
        <v>1933</v>
      </c>
      <c r="D20925" s="61" t="s">
        <v>1771</v>
      </c>
    </row>
    <row r="20926" spans="1:4" hidden="1" x14ac:dyDescent="0.25">
      <c r="A20926" s="61" t="s">
        <v>178</v>
      </c>
      <c r="B20926" s="61" t="s">
        <v>398</v>
      </c>
      <c r="C20926">
        <v>1934</v>
      </c>
      <c r="D20926" s="61" t="s">
        <v>1771</v>
      </c>
    </row>
    <row r="20927" spans="1:4" hidden="1" x14ac:dyDescent="0.25">
      <c r="A20927" s="61" t="s">
        <v>178</v>
      </c>
      <c r="B20927" s="61" t="s">
        <v>398</v>
      </c>
      <c r="C20927">
        <v>1935</v>
      </c>
      <c r="D20927" s="61" t="s">
        <v>1771</v>
      </c>
    </row>
    <row r="20928" spans="1:4" hidden="1" x14ac:dyDescent="0.25">
      <c r="A20928" s="61" t="s">
        <v>178</v>
      </c>
      <c r="B20928" s="61" t="s">
        <v>398</v>
      </c>
      <c r="C20928">
        <v>1936</v>
      </c>
      <c r="D20928" s="61" t="s">
        <v>1771</v>
      </c>
    </row>
    <row r="20929" spans="1:4" hidden="1" x14ac:dyDescent="0.25">
      <c r="A20929" s="61" t="s">
        <v>178</v>
      </c>
      <c r="B20929" s="61" t="s">
        <v>398</v>
      </c>
      <c r="C20929">
        <v>1937</v>
      </c>
      <c r="D20929" s="61" t="s">
        <v>1771</v>
      </c>
    </row>
    <row r="20930" spans="1:4" hidden="1" x14ac:dyDescent="0.25">
      <c r="A20930" s="61" t="s">
        <v>178</v>
      </c>
      <c r="B20930" s="61" t="s">
        <v>398</v>
      </c>
      <c r="C20930">
        <v>1938</v>
      </c>
      <c r="D20930" s="61" t="s">
        <v>1771</v>
      </c>
    </row>
    <row r="20931" spans="1:4" hidden="1" x14ac:dyDescent="0.25">
      <c r="A20931" s="61" t="s">
        <v>178</v>
      </c>
      <c r="B20931" s="61" t="s">
        <v>398</v>
      </c>
      <c r="C20931">
        <v>1939</v>
      </c>
      <c r="D20931" s="61" t="s">
        <v>1771</v>
      </c>
    </row>
    <row r="20932" spans="1:4" hidden="1" x14ac:dyDescent="0.25">
      <c r="A20932" s="61" t="s">
        <v>178</v>
      </c>
      <c r="B20932" s="61" t="s">
        <v>398</v>
      </c>
      <c r="C20932">
        <v>1940</v>
      </c>
      <c r="D20932" s="61" t="s">
        <v>1771</v>
      </c>
    </row>
    <row r="20933" spans="1:4" hidden="1" x14ac:dyDescent="0.25">
      <c r="A20933" s="61" t="s">
        <v>178</v>
      </c>
      <c r="B20933" s="61" t="s">
        <v>398</v>
      </c>
      <c r="C20933">
        <v>1941</v>
      </c>
      <c r="D20933" s="61" t="s">
        <v>1771</v>
      </c>
    </row>
    <row r="20934" spans="1:4" hidden="1" x14ac:dyDescent="0.25">
      <c r="A20934" s="61" t="s">
        <v>178</v>
      </c>
      <c r="B20934" s="61" t="s">
        <v>398</v>
      </c>
      <c r="C20934">
        <v>1942</v>
      </c>
      <c r="D20934" s="61" t="s">
        <v>1771</v>
      </c>
    </row>
    <row r="20935" spans="1:4" hidden="1" x14ac:dyDescent="0.25">
      <c r="A20935" s="61" t="s">
        <v>178</v>
      </c>
      <c r="B20935" s="61" t="s">
        <v>398</v>
      </c>
      <c r="C20935">
        <v>1943</v>
      </c>
      <c r="D20935" s="61" t="s">
        <v>1771</v>
      </c>
    </row>
    <row r="20936" spans="1:4" hidden="1" x14ac:dyDescent="0.25">
      <c r="A20936" s="61" t="s">
        <v>178</v>
      </c>
      <c r="B20936" s="61" t="s">
        <v>398</v>
      </c>
      <c r="C20936">
        <v>1944</v>
      </c>
      <c r="D20936" s="61" t="s">
        <v>1771</v>
      </c>
    </row>
    <row r="20937" spans="1:4" hidden="1" x14ac:dyDescent="0.25">
      <c r="A20937" s="61" t="s">
        <v>178</v>
      </c>
      <c r="B20937" s="61" t="s">
        <v>398</v>
      </c>
      <c r="C20937">
        <v>1945</v>
      </c>
      <c r="D20937" s="61" t="s">
        <v>2320</v>
      </c>
    </row>
    <row r="20938" spans="1:4" hidden="1" x14ac:dyDescent="0.25">
      <c r="A20938" s="61" t="s">
        <v>178</v>
      </c>
      <c r="B20938" s="61" t="s">
        <v>398</v>
      </c>
      <c r="C20938">
        <v>1946</v>
      </c>
      <c r="D20938" s="61" t="s">
        <v>2320</v>
      </c>
    </row>
    <row r="20939" spans="1:4" hidden="1" x14ac:dyDescent="0.25">
      <c r="A20939" s="61" t="s">
        <v>178</v>
      </c>
      <c r="B20939" s="61" t="s">
        <v>398</v>
      </c>
      <c r="C20939">
        <v>1947</v>
      </c>
      <c r="D20939" s="61" t="s">
        <v>2320</v>
      </c>
    </row>
    <row r="20940" spans="1:4" hidden="1" x14ac:dyDescent="0.25">
      <c r="A20940" s="61" t="s">
        <v>178</v>
      </c>
      <c r="B20940" s="61" t="s">
        <v>398</v>
      </c>
      <c r="C20940">
        <v>1948</v>
      </c>
      <c r="D20940" s="61" t="s">
        <v>2320</v>
      </c>
    </row>
    <row r="20941" spans="1:4" hidden="1" x14ac:dyDescent="0.25">
      <c r="A20941" s="61" t="s">
        <v>178</v>
      </c>
      <c r="B20941" s="61" t="s">
        <v>398</v>
      </c>
      <c r="C20941">
        <v>1949</v>
      </c>
      <c r="D20941" s="61" t="s">
        <v>2320</v>
      </c>
    </row>
    <row r="20942" spans="1:4" hidden="1" x14ac:dyDescent="0.25">
      <c r="A20942" s="61" t="s">
        <v>178</v>
      </c>
      <c r="B20942" s="61" t="s">
        <v>398</v>
      </c>
      <c r="C20942">
        <v>1950</v>
      </c>
      <c r="D20942" s="61" t="s">
        <v>2320</v>
      </c>
    </row>
    <row r="20943" spans="1:4" hidden="1" x14ac:dyDescent="0.25">
      <c r="A20943" s="61" t="s">
        <v>178</v>
      </c>
      <c r="B20943" s="61" t="s">
        <v>398</v>
      </c>
      <c r="C20943">
        <v>1951</v>
      </c>
      <c r="D20943" s="61" t="s">
        <v>2320</v>
      </c>
    </row>
    <row r="20944" spans="1:4" hidden="1" x14ac:dyDescent="0.25">
      <c r="A20944" s="61" t="s">
        <v>178</v>
      </c>
      <c r="B20944" s="61" t="s">
        <v>398</v>
      </c>
      <c r="C20944">
        <v>1952</v>
      </c>
      <c r="D20944" s="61" t="s">
        <v>2320</v>
      </c>
    </row>
    <row r="20945" spans="1:4" hidden="1" x14ac:dyDescent="0.25">
      <c r="A20945" s="61" t="s">
        <v>178</v>
      </c>
      <c r="B20945" s="61" t="s">
        <v>398</v>
      </c>
      <c r="C20945">
        <v>1953</v>
      </c>
      <c r="D20945" s="61" t="s">
        <v>2320</v>
      </c>
    </row>
    <row r="20946" spans="1:4" hidden="1" x14ac:dyDescent="0.25">
      <c r="A20946" s="61" t="s">
        <v>178</v>
      </c>
      <c r="B20946" s="61" t="s">
        <v>398</v>
      </c>
      <c r="C20946">
        <v>1954</v>
      </c>
      <c r="D20946" s="61" t="s">
        <v>2320</v>
      </c>
    </row>
    <row r="20947" spans="1:4" hidden="1" x14ac:dyDescent="0.25">
      <c r="A20947" s="61" t="s">
        <v>178</v>
      </c>
      <c r="B20947" s="61" t="s">
        <v>398</v>
      </c>
      <c r="C20947">
        <v>1955</v>
      </c>
      <c r="D20947" s="61" t="s">
        <v>1857</v>
      </c>
    </row>
    <row r="20948" spans="1:4" hidden="1" x14ac:dyDescent="0.25">
      <c r="A20948" s="61" t="s">
        <v>178</v>
      </c>
      <c r="B20948" s="61" t="s">
        <v>398</v>
      </c>
      <c r="C20948">
        <v>1956</v>
      </c>
      <c r="D20948" s="61" t="s">
        <v>1857</v>
      </c>
    </row>
    <row r="20949" spans="1:4" hidden="1" x14ac:dyDescent="0.25">
      <c r="A20949" s="61" t="s">
        <v>178</v>
      </c>
      <c r="B20949" s="61" t="s">
        <v>398</v>
      </c>
      <c r="C20949">
        <v>1957</v>
      </c>
      <c r="D20949" s="61" t="s">
        <v>1857</v>
      </c>
    </row>
    <row r="20950" spans="1:4" hidden="1" x14ac:dyDescent="0.25">
      <c r="A20950" s="61" t="s">
        <v>178</v>
      </c>
      <c r="B20950" s="61" t="s">
        <v>398</v>
      </c>
      <c r="C20950">
        <v>1958</v>
      </c>
      <c r="D20950" s="61" t="s">
        <v>1857</v>
      </c>
    </row>
    <row r="20951" spans="1:4" hidden="1" x14ac:dyDescent="0.25">
      <c r="A20951" s="61" t="s">
        <v>178</v>
      </c>
      <c r="B20951" s="61" t="s">
        <v>398</v>
      </c>
      <c r="C20951">
        <v>1959</v>
      </c>
      <c r="D20951" s="61" t="s">
        <v>1854</v>
      </c>
    </row>
    <row r="20952" spans="1:4" hidden="1" x14ac:dyDescent="0.25">
      <c r="A20952" s="61" t="s">
        <v>178</v>
      </c>
      <c r="B20952" s="61" t="s">
        <v>398</v>
      </c>
      <c r="C20952">
        <v>1960</v>
      </c>
      <c r="D20952" s="61" t="s">
        <v>569</v>
      </c>
    </row>
    <row r="20953" spans="1:4" hidden="1" x14ac:dyDescent="0.25">
      <c r="A20953" s="61" t="s">
        <v>178</v>
      </c>
      <c r="B20953" s="61" t="s">
        <v>398</v>
      </c>
      <c r="C20953">
        <v>1961</v>
      </c>
      <c r="D20953" s="61" t="s">
        <v>569</v>
      </c>
    </row>
    <row r="20954" spans="1:4" hidden="1" x14ac:dyDescent="0.25">
      <c r="A20954" s="61" t="s">
        <v>178</v>
      </c>
      <c r="B20954" s="61" t="s">
        <v>398</v>
      </c>
      <c r="C20954">
        <v>1962</v>
      </c>
      <c r="D20954" s="61" t="s">
        <v>569</v>
      </c>
    </row>
    <row r="20955" spans="1:4" hidden="1" x14ac:dyDescent="0.25">
      <c r="A20955" s="61" t="s">
        <v>178</v>
      </c>
      <c r="B20955" s="61" t="s">
        <v>398</v>
      </c>
      <c r="C20955">
        <v>1963</v>
      </c>
      <c r="D20955" s="61" t="s">
        <v>569</v>
      </c>
    </row>
    <row r="20956" spans="1:4" hidden="1" x14ac:dyDescent="0.25">
      <c r="A20956" s="61" t="s">
        <v>178</v>
      </c>
      <c r="B20956" s="61" t="s">
        <v>398</v>
      </c>
      <c r="C20956">
        <v>1964</v>
      </c>
      <c r="D20956" s="61" t="s">
        <v>1505</v>
      </c>
    </row>
    <row r="20957" spans="1:4" hidden="1" x14ac:dyDescent="0.25">
      <c r="A20957" s="61" t="s">
        <v>178</v>
      </c>
      <c r="B20957" s="61" t="s">
        <v>398</v>
      </c>
      <c r="C20957">
        <v>1965</v>
      </c>
      <c r="D20957" s="61" t="s">
        <v>1505</v>
      </c>
    </row>
    <row r="20958" spans="1:4" hidden="1" x14ac:dyDescent="0.25">
      <c r="A20958" s="61" t="s">
        <v>178</v>
      </c>
      <c r="B20958" s="61" t="s">
        <v>398</v>
      </c>
      <c r="C20958">
        <v>1966</v>
      </c>
      <c r="D20958" s="61" t="s">
        <v>1553</v>
      </c>
    </row>
    <row r="20959" spans="1:4" hidden="1" x14ac:dyDescent="0.25">
      <c r="A20959" s="61" t="s">
        <v>178</v>
      </c>
      <c r="B20959" s="61" t="s">
        <v>398</v>
      </c>
      <c r="C20959">
        <v>1967</v>
      </c>
      <c r="D20959" s="61" t="s">
        <v>542</v>
      </c>
    </row>
    <row r="20960" spans="1:4" hidden="1" x14ac:dyDescent="0.25">
      <c r="A20960" s="61" t="s">
        <v>178</v>
      </c>
      <c r="B20960" s="61" t="s">
        <v>398</v>
      </c>
      <c r="C20960">
        <v>1968</v>
      </c>
      <c r="D20960" s="61" t="s">
        <v>2459</v>
      </c>
    </row>
    <row r="20961" spans="1:4" hidden="1" x14ac:dyDescent="0.25">
      <c r="A20961" s="61" t="s">
        <v>178</v>
      </c>
      <c r="B20961" s="61" t="s">
        <v>398</v>
      </c>
      <c r="C20961">
        <v>1969</v>
      </c>
      <c r="D20961" s="61" t="s">
        <v>2459</v>
      </c>
    </row>
    <row r="20962" spans="1:4" hidden="1" x14ac:dyDescent="0.25">
      <c r="A20962" s="61" t="s">
        <v>178</v>
      </c>
      <c r="B20962" s="61" t="s">
        <v>398</v>
      </c>
      <c r="C20962">
        <v>1970</v>
      </c>
      <c r="D20962" s="61" t="s">
        <v>2459</v>
      </c>
    </row>
    <row r="20963" spans="1:4" hidden="1" x14ac:dyDescent="0.25">
      <c r="A20963" s="61" t="s">
        <v>178</v>
      </c>
      <c r="B20963" s="61" t="s">
        <v>398</v>
      </c>
      <c r="C20963">
        <v>1971</v>
      </c>
      <c r="D20963" s="61" t="s">
        <v>1771</v>
      </c>
    </row>
    <row r="20964" spans="1:4" hidden="1" x14ac:dyDescent="0.25">
      <c r="A20964" s="61" t="s">
        <v>178</v>
      </c>
      <c r="B20964" s="61" t="s">
        <v>398</v>
      </c>
      <c r="C20964">
        <v>1972</v>
      </c>
      <c r="D20964" s="61" t="s">
        <v>1524</v>
      </c>
    </row>
    <row r="20965" spans="1:4" hidden="1" x14ac:dyDescent="0.25">
      <c r="A20965" s="61" t="s">
        <v>178</v>
      </c>
      <c r="B20965" s="61" t="s">
        <v>398</v>
      </c>
      <c r="C20965">
        <v>1973</v>
      </c>
      <c r="D20965" s="61" t="s">
        <v>1524</v>
      </c>
    </row>
    <row r="20966" spans="1:4" hidden="1" x14ac:dyDescent="0.25">
      <c r="A20966" s="61" t="s">
        <v>178</v>
      </c>
      <c r="B20966" s="61" t="s">
        <v>398</v>
      </c>
      <c r="C20966">
        <v>1974</v>
      </c>
      <c r="D20966" s="61" t="s">
        <v>1524</v>
      </c>
    </row>
    <row r="20967" spans="1:4" hidden="1" x14ac:dyDescent="0.25">
      <c r="A20967" s="61" t="s">
        <v>178</v>
      </c>
      <c r="B20967" s="61" t="s">
        <v>398</v>
      </c>
      <c r="C20967">
        <v>1975</v>
      </c>
      <c r="D20967" s="61" t="s">
        <v>2105</v>
      </c>
    </row>
    <row r="20968" spans="1:4" hidden="1" x14ac:dyDescent="0.25">
      <c r="A20968" s="61" t="s">
        <v>178</v>
      </c>
      <c r="B20968" s="61" t="s">
        <v>398</v>
      </c>
      <c r="C20968">
        <v>1976</v>
      </c>
      <c r="D20968" s="61" t="s">
        <v>2120</v>
      </c>
    </row>
    <row r="20969" spans="1:4" hidden="1" x14ac:dyDescent="0.25">
      <c r="A20969" s="61" t="s">
        <v>178</v>
      </c>
      <c r="B20969" s="61" t="s">
        <v>398</v>
      </c>
      <c r="C20969">
        <v>1977</v>
      </c>
      <c r="D20969" s="61" t="s">
        <v>2120</v>
      </c>
    </row>
    <row r="20970" spans="1:4" hidden="1" x14ac:dyDescent="0.25">
      <c r="A20970" s="61" t="s">
        <v>178</v>
      </c>
      <c r="B20970" s="61" t="s">
        <v>398</v>
      </c>
      <c r="C20970">
        <v>1978</v>
      </c>
      <c r="D20970" s="61" t="s">
        <v>2643</v>
      </c>
    </row>
    <row r="20971" spans="1:4" hidden="1" x14ac:dyDescent="0.25">
      <c r="A20971" s="61" t="s">
        <v>178</v>
      </c>
      <c r="B20971" s="61" t="s">
        <v>398</v>
      </c>
      <c r="C20971">
        <v>1979</v>
      </c>
      <c r="D20971" s="61" t="s">
        <v>2295</v>
      </c>
    </row>
    <row r="20972" spans="1:4" hidden="1" x14ac:dyDescent="0.25">
      <c r="A20972" s="61" t="s">
        <v>178</v>
      </c>
      <c r="B20972" s="61" t="s">
        <v>398</v>
      </c>
      <c r="C20972">
        <v>1980</v>
      </c>
      <c r="D20972" s="61" t="s">
        <v>2456</v>
      </c>
    </row>
    <row r="20973" spans="1:4" hidden="1" x14ac:dyDescent="0.25">
      <c r="A20973" s="61" t="s">
        <v>178</v>
      </c>
      <c r="B20973" s="61" t="s">
        <v>398</v>
      </c>
      <c r="C20973">
        <v>1981</v>
      </c>
      <c r="D20973" s="61" t="s">
        <v>2456</v>
      </c>
    </row>
    <row r="20974" spans="1:4" hidden="1" x14ac:dyDescent="0.25">
      <c r="A20974" s="61" t="s">
        <v>178</v>
      </c>
      <c r="B20974" s="61" t="s">
        <v>398</v>
      </c>
      <c r="C20974">
        <v>1982</v>
      </c>
      <c r="D20974" s="61" t="s">
        <v>2456</v>
      </c>
    </row>
    <row r="20975" spans="1:4" hidden="1" x14ac:dyDescent="0.25">
      <c r="A20975" s="61" t="s">
        <v>178</v>
      </c>
      <c r="B20975" s="61" t="s">
        <v>398</v>
      </c>
      <c r="C20975">
        <v>1983</v>
      </c>
      <c r="D20975" s="61" t="s">
        <v>2456</v>
      </c>
    </row>
    <row r="20976" spans="1:4" hidden="1" x14ac:dyDescent="0.25">
      <c r="A20976" s="61" t="s">
        <v>178</v>
      </c>
      <c r="B20976" s="61" t="s">
        <v>398</v>
      </c>
      <c r="C20976">
        <v>1984</v>
      </c>
      <c r="D20976" s="61" t="s">
        <v>1857</v>
      </c>
    </row>
    <row r="20977" spans="1:4" hidden="1" x14ac:dyDescent="0.25">
      <c r="A20977" s="61" t="s">
        <v>178</v>
      </c>
      <c r="B20977" s="61" t="s">
        <v>398</v>
      </c>
      <c r="C20977">
        <v>1985</v>
      </c>
      <c r="D20977" s="61" t="s">
        <v>1857</v>
      </c>
    </row>
    <row r="20978" spans="1:4" hidden="1" x14ac:dyDescent="0.25">
      <c r="A20978" s="61" t="s">
        <v>178</v>
      </c>
      <c r="B20978" s="61" t="s">
        <v>398</v>
      </c>
      <c r="C20978">
        <v>1986</v>
      </c>
      <c r="D20978" s="61" t="s">
        <v>1522</v>
      </c>
    </row>
    <row r="20979" spans="1:4" hidden="1" x14ac:dyDescent="0.25">
      <c r="A20979" s="61" t="s">
        <v>178</v>
      </c>
      <c r="B20979" s="61" t="s">
        <v>398</v>
      </c>
      <c r="C20979">
        <v>1987</v>
      </c>
      <c r="D20979" s="61" t="s">
        <v>1522</v>
      </c>
    </row>
    <row r="20980" spans="1:4" hidden="1" x14ac:dyDescent="0.25">
      <c r="A20980" s="61" t="s">
        <v>178</v>
      </c>
      <c r="B20980" s="61" t="s">
        <v>398</v>
      </c>
      <c r="C20980">
        <v>1988</v>
      </c>
      <c r="D20980" s="61" t="s">
        <v>1522</v>
      </c>
    </row>
    <row r="20981" spans="1:4" hidden="1" x14ac:dyDescent="0.25">
      <c r="A20981" s="61" t="s">
        <v>178</v>
      </c>
      <c r="B20981" s="61" t="s">
        <v>398</v>
      </c>
      <c r="C20981">
        <v>1989</v>
      </c>
      <c r="D20981" s="61" t="s">
        <v>1522</v>
      </c>
    </row>
    <row r="20982" spans="1:4" hidden="1" x14ac:dyDescent="0.25">
      <c r="A20982" s="61" t="s">
        <v>178</v>
      </c>
      <c r="B20982" s="61" t="s">
        <v>398</v>
      </c>
      <c r="C20982">
        <v>1990</v>
      </c>
      <c r="D20982" s="61" t="s">
        <v>1522</v>
      </c>
    </row>
    <row r="20983" spans="1:4" hidden="1" x14ac:dyDescent="0.25">
      <c r="A20983" s="61" t="s">
        <v>178</v>
      </c>
      <c r="B20983" s="61" t="s">
        <v>398</v>
      </c>
      <c r="C20983">
        <v>1991</v>
      </c>
      <c r="D20983" s="61" t="s">
        <v>1522</v>
      </c>
    </row>
    <row r="20984" spans="1:4" hidden="1" x14ac:dyDescent="0.25">
      <c r="A20984" s="61" t="s">
        <v>178</v>
      </c>
      <c r="B20984" s="61" t="s">
        <v>398</v>
      </c>
      <c r="C20984">
        <v>1992</v>
      </c>
      <c r="D20984" s="61" t="s">
        <v>1522</v>
      </c>
    </row>
    <row r="20985" spans="1:4" hidden="1" x14ac:dyDescent="0.25">
      <c r="A20985" s="61" t="s">
        <v>178</v>
      </c>
      <c r="B20985" s="61" t="s">
        <v>398</v>
      </c>
      <c r="C20985">
        <v>1993</v>
      </c>
      <c r="D20985" s="61" t="s">
        <v>1522</v>
      </c>
    </row>
    <row r="20986" spans="1:4" hidden="1" x14ac:dyDescent="0.25">
      <c r="A20986" s="61" t="s">
        <v>178</v>
      </c>
      <c r="B20986" s="61" t="s">
        <v>398</v>
      </c>
      <c r="C20986">
        <v>1994</v>
      </c>
      <c r="D20986" s="61" t="s">
        <v>1850</v>
      </c>
    </row>
    <row r="20987" spans="1:4" hidden="1" x14ac:dyDescent="0.25">
      <c r="A20987" s="61" t="s">
        <v>178</v>
      </c>
      <c r="B20987" s="61" t="s">
        <v>398</v>
      </c>
      <c r="C20987">
        <v>1995</v>
      </c>
      <c r="D20987" s="61" t="s">
        <v>1521</v>
      </c>
    </row>
    <row r="20988" spans="1:4" hidden="1" x14ac:dyDescent="0.25">
      <c r="A20988" s="61" t="s">
        <v>178</v>
      </c>
      <c r="B20988" s="61" t="s">
        <v>398</v>
      </c>
      <c r="C20988">
        <v>1996</v>
      </c>
      <c r="D20988" s="61" t="s">
        <v>1521</v>
      </c>
    </row>
    <row r="20989" spans="1:4" hidden="1" x14ac:dyDescent="0.25">
      <c r="A20989" s="61" t="s">
        <v>178</v>
      </c>
      <c r="B20989" s="61" t="s">
        <v>398</v>
      </c>
      <c r="C20989">
        <v>1997</v>
      </c>
      <c r="D20989" s="61" t="s">
        <v>1521</v>
      </c>
    </row>
    <row r="20990" spans="1:4" hidden="1" x14ac:dyDescent="0.25">
      <c r="A20990" s="61" t="s">
        <v>178</v>
      </c>
      <c r="B20990" s="61" t="s">
        <v>398</v>
      </c>
      <c r="C20990">
        <v>1998</v>
      </c>
      <c r="D20990" s="61" t="s">
        <v>1524</v>
      </c>
    </row>
    <row r="20991" spans="1:4" hidden="1" x14ac:dyDescent="0.25">
      <c r="A20991" s="61" t="s">
        <v>178</v>
      </c>
      <c r="B20991" s="61" t="s">
        <v>398</v>
      </c>
      <c r="C20991">
        <v>1999</v>
      </c>
      <c r="D20991" s="61" t="s">
        <v>1504</v>
      </c>
    </row>
    <row r="20992" spans="1:4" hidden="1" x14ac:dyDescent="0.25">
      <c r="A20992" s="61" t="s">
        <v>178</v>
      </c>
      <c r="B20992" s="61" t="s">
        <v>398</v>
      </c>
      <c r="C20992">
        <v>2000</v>
      </c>
      <c r="D20992" s="61" t="s">
        <v>1504</v>
      </c>
    </row>
    <row r="20993" spans="1:4" hidden="1" x14ac:dyDescent="0.25">
      <c r="A20993" s="61" t="s">
        <v>178</v>
      </c>
      <c r="B20993" s="61" t="s">
        <v>398</v>
      </c>
      <c r="C20993">
        <v>2001</v>
      </c>
      <c r="D20993" s="61" t="s">
        <v>1504</v>
      </c>
    </row>
    <row r="20994" spans="1:4" hidden="1" x14ac:dyDescent="0.25">
      <c r="A20994" s="61" t="s">
        <v>178</v>
      </c>
      <c r="B20994" s="61" t="s">
        <v>398</v>
      </c>
      <c r="C20994">
        <v>2002</v>
      </c>
      <c r="D20994" s="61" t="s">
        <v>1504</v>
      </c>
    </row>
    <row r="20995" spans="1:4" hidden="1" x14ac:dyDescent="0.25">
      <c r="A20995" s="61" t="s">
        <v>178</v>
      </c>
      <c r="B20995" s="61" t="s">
        <v>398</v>
      </c>
      <c r="C20995">
        <v>2003</v>
      </c>
      <c r="D20995" s="61" t="s">
        <v>1504</v>
      </c>
    </row>
    <row r="20996" spans="1:4" hidden="1" x14ac:dyDescent="0.25">
      <c r="A20996" s="61" t="s">
        <v>178</v>
      </c>
      <c r="B20996" s="61" t="s">
        <v>398</v>
      </c>
      <c r="C20996">
        <v>2004</v>
      </c>
      <c r="D20996" s="61" t="s">
        <v>1504</v>
      </c>
    </row>
    <row r="20997" spans="1:4" hidden="1" x14ac:dyDescent="0.25">
      <c r="A20997" s="61" t="s">
        <v>178</v>
      </c>
      <c r="B20997" s="61" t="s">
        <v>398</v>
      </c>
      <c r="C20997">
        <v>2005</v>
      </c>
      <c r="D20997" s="61" t="s">
        <v>1504</v>
      </c>
    </row>
    <row r="20998" spans="1:4" hidden="1" x14ac:dyDescent="0.25">
      <c r="A20998" s="61" t="s">
        <v>178</v>
      </c>
      <c r="B20998" s="61" t="s">
        <v>398</v>
      </c>
      <c r="C20998">
        <v>2006</v>
      </c>
      <c r="D20998" s="61" t="s">
        <v>1504</v>
      </c>
    </row>
    <row r="20999" spans="1:4" hidden="1" x14ac:dyDescent="0.25">
      <c r="A20999" s="61" t="s">
        <v>178</v>
      </c>
      <c r="B20999" s="61" t="s">
        <v>398</v>
      </c>
      <c r="C20999">
        <v>2007</v>
      </c>
      <c r="D20999" s="61" t="s">
        <v>1758</v>
      </c>
    </row>
    <row r="21000" spans="1:4" hidden="1" x14ac:dyDescent="0.25">
      <c r="A21000" s="61" t="s">
        <v>178</v>
      </c>
      <c r="B21000" s="61" t="s">
        <v>398</v>
      </c>
      <c r="C21000">
        <v>2008</v>
      </c>
      <c r="D21000" s="61" t="s">
        <v>2909</v>
      </c>
    </row>
    <row r="21001" spans="1:4" hidden="1" x14ac:dyDescent="0.25">
      <c r="A21001" s="61" t="s">
        <v>178</v>
      </c>
      <c r="B21001" s="61" t="s">
        <v>398</v>
      </c>
      <c r="C21001">
        <v>2009</v>
      </c>
      <c r="D21001" s="61" t="s">
        <v>2909</v>
      </c>
    </row>
    <row r="21002" spans="1:4" hidden="1" x14ac:dyDescent="0.25">
      <c r="A21002" s="61" t="s">
        <v>178</v>
      </c>
      <c r="B21002" s="61" t="s">
        <v>398</v>
      </c>
      <c r="C21002">
        <v>2010</v>
      </c>
      <c r="D21002" s="61" t="s">
        <v>1870</v>
      </c>
    </row>
    <row r="21003" spans="1:4" hidden="1" x14ac:dyDescent="0.25">
      <c r="A21003" s="61" t="s">
        <v>178</v>
      </c>
      <c r="B21003" s="61" t="s">
        <v>398</v>
      </c>
      <c r="C21003">
        <v>2011</v>
      </c>
      <c r="D21003" s="61" t="s">
        <v>1870</v>
      </c>
    </row>
    <row r="21004" spans="1:4" hidden="1" x14ac:dyDescent="0.25">
      <c r="A21004" s="61" t="s">
        <v>178</v>
      </c>
      <c r="B21004" s="61" t="s">
        <v>398</v>
      </c>
      <c r="C21004">
        <v>2012</v>
      </c>
      <c r="D21004" s="61" t="s">
        <v>1870</v>
      </c>
    </row>
    <row r="21005" spans="1:4" hidden="1" x14ac:dyDescent="0.25">
      <c r="A21005" s="61" t="s">
        <v>178</v>
      </c>
      <c r="B21005" s="61" t="s">
        <v>398</v>
      </c>
      <c r="C21005">
        <v>2013</v>
      </c>
      <c r="D21005" s="61" t="s">
        <v>1872</v>
      </c>
    </row>
    <row r="21006" spans="1:4" hidden="1" x14ac:dyDescent="0.25">
      <c r="A21006" s="61" t="s">
        <v>178</v>
      </c>
      <c r="B21006" s="61" t="s">
        <v>398</v>
      </c>
      <c r="C21006">
        <v>2014</v>
      </c>
      <c r="D21006" s="61" t="s">
        <v>2660</v>
      </c>
    </row>
    <row r="21007" spans="1:4" hidden="1" x14ac:dyDescent="0.25">
      <c r="A21007" s="61" t="s">
        <v>178</v>
      </c>
      <c r="B21007" s="61" t="s">
        <v>398</v>
      </c>
      <c r="C21007">
        <v>2015</v>
      </c>
      <c r="D21007" s="61" t="s">
        <v>2333</v>
      </c>
    </row>
    <row r="21008" spans="1:4" hidden="1" x14ac:dyDescent="0.25">
      <c r="A21008" s="61" t="s">
        <v>178</v>
      </c>
      <c r="B21008" s="61" t="s">
        <v>398</v>
      </c>
      <c r="C21008">
        <v>2016</v>
      </c>
      <c r="D21008" s="61" t="s">
        <v>2389</v>
      </c>
    </row>
    <row r="21009" spans="1:4" hidden="1" x14ac:dyDescent="0.25">
      <c r="A21009" s="61" t="s">
        <v>178</v>
      </c>
      <c r="B21009" s="61" t="s">
        <v>398</v>
      </c>
      <c r="C21009">
        <v>2017</v>
      </c>
      <c r="D21009" s="61" t="s">
        <v>1923</v>
      </c>
    </row>
    <row r="21010" spans="1:4" hidden="1" x14ac:dyDescent="0.25">
      <c r="A21010" s="61" t="s">
        <v>178</v>
      </c>
      <c r="B21010" s="61" t="s">
        <v>398</v>
      </c>
      <c r="C21010">
        <v>2018</v>
      </c>
      <c r="D21010" s="61" t="s">
        <v>2226</v>
      </c>
    </row>
    <row r="21011" spans="1:4" hidden="1" x14ac:dyDescent="0.25">
      <c r="A21011" s="61" t="s">
        <v>178</v>
      </c>
      <c r="B21011" s="61" t="s">
        <v>398</v>
      </c>
      <c r="C21011">
        <v>2019</v>
      </c>
      <c r="D21011" s="61" t="s">
        <v>2391</v>
      </c>
    </row>
    <row r="21012" spans="1:4" hidden="1" x14ac:dyDescent="0.25">
      <c r="A21012" s="61" t="s">
        <v>178</v>
      </c>
      <c r="B21012" s="61" t="s">
        <v>398</v>
      </c>
      <c r="C21012">
        <v>2020</v>
      </c>
      <c r="D21012" s="61" t="s">
        <v>2294</v>
      </c>
    </row>
    <row r="21013" spans="1:4" hidden="1" x14ac:dyDescent="0.25">
      <c r="A21013" s="61" t="s">
        <v>178</v>
      </c>
      <c r="B21013" s="61" t="s">
        <v>398</v>
      </c>
      <c r="C21013">
        <v>2021</v>
      </c>
      <c r="D21013" s="61" t="s">
        <v>1755</v>
      </c>
    </row>
    <row r="21014" spans="1:4" hidden="1" x14ac:dyDescent="0.25">
      <c r="A21014" s="61" t="s">
        <v>178</v>
      </c>
      <c r="B21014" s="61" t="s">
        <v>398</v>
      </c>
      <c r="C21014">
        <v>2022</v>
      </c>
      <c r="D21014" s="61" t="s">
        <v>1758</v>
      </c>
    </row>
    <row r="21015" spans="1:4" x14ac:dyDescent="0.25">
      <c r="A21015" s="61" t="s">
        <v>178</v>
      </c>
      <c r="B21015" s="61" t="s">
        <v>398</v>
      </c>
      <c r="C21015">
        <v>2023</v>
      </c>
      <c r="D21015" s="61">
        <v>0.249</v>
      </c>
    </row>
    <row r="21016" spans="1:4" hidden="1" x14ac:dyDescent="0.25">
      <c r="A21016" s="61" t="s">
        <v>392</v>
      </c>
      <c r="B21016" s="61" t="s">
        <v>594</v>
      </c>
      <c r="C21016">
        <v>1789</v>
      </c>
      <c r="D21016" s="61" t="s">
        <v>2976</v>
      </c>
    </row>
    <row r="21017" spans="1:4" hidden="1" x14ac:dyDescent="0.25">
      <c r="A21017" s="61" t="s">
        <v>392</v>
      </c>
      <c r="B21017" s="61" t="s">
        <v>594</v>
      </c>
      <c r="C21017">
        <v>1790</v>
      </c>
      <c r="D21017" s="61" t="s">
        <v>2977</v>
      </c>
    </row>
    <row r="21018" spans="1:4" hidden="1" x14ac:dyDescent="0.25">
      <c r="A21018" s="61" t="s">
        <v>392</v>
      </c>
      <c r="B21018" s="61" t="s">
        <v>594</v>
      </c>
      <c r="C21018">
        <v>1791</v>
      </c>
      <c r="D21018" s="61" t="s">
        <v>2977</v>
      </c>
    </row>
    <row r="21019" spans="1:4" hidden="1" x14ac:dyDescent="0.25">
      <c r="A21019" s="61" t="s">
        <v>392</v>
      </c>
      <c r="B21019" s="61" t="s">
        <v>594</v>
      </c>
      <c r="C21019">
        <v>1792</v>
      </c>
      <c r="D21019" s="61" t="s">
        <v>2978</v>
      </c>
    </row>
    <row r="21020" spans="1:4" hidden="1" x14ac:dyDescent="0.25">
      <c r="A21020" s="61" t="s">
        <v>392</v>
      </c>
      <c r="B21020" s="61" t="s">
        <v>594</v>
      </c>
      <c r="C21020">
        <v>1793</v>
      </c>
      <c r="D21020" s="61" t="s">
        <v>2978</v>
      </c>
    </row>
    <row r="21021" spans="1:4" hidden="1" x14ac:dyDescent="0.25">
      <c r="A21021" s="61" t="s">
        <v>392</v>
      </c>
      <c r="B21021" s="61" t="s">
        <v>594</v>
      </c>
      <c r="C21021">
        <v>1794</v>
      </c>
      <c r="D21021" s="61" t="s">
        <v>2978</v>
      </c>
    </row>
    <row r="21022" spans="1:4" hidden="1" x14ac:dyDescent="0.25">
      <c r="A21022" s="61" t="s">
        <v>392</v>
      </c>
      <c r="B21022" s="61" t="s">
        <v>594</v>
      </c>
      <c r="C21022">
        <v>1795</v>
      </c>
      <c r="D21022" s="61" t="s">
        <v>2978</v>
      </c>
    </row>
    <row r="21023" spans="1:4" hidden="1" x14ac:dyDescent="0.25">
      <c r="A21023" s="61" t="s">
        <v>392</v>
      </c>
      <c r="B21023" s="61" t="s">
        <v>594</v>
      </c>
      <c r="C21023">
        <v>1796</v>
      </c>
      <c r="D21023" s="61" t="s">
        <v>2979</v>
      </c>
    </row>
    <row r="21024" spans="1:4" hidden="1" x14ac:dyDescent="0.25">
      <c r="A21024" s="61" t="s">
        <v>392</v>
      </c>
      <c r="B21024" s="61" t="s">
        <v>594</v>
      </c>
      <c r="C21024">
        <v>1797</v>
      </c>
      <c r="D21024" s="61" t="s">
        <v>2979</v>
      </c>
    </row>
    <row r="21025" spans="1:4" hidden="1" x14ac:dyDescent="0.25">
      <c r="A21025" s="61" t="s">
        <v>392</v>
      </c>
      <c r="B21025" s="61" t="s">
        <v>594</v>
      </c>
      <c r="C21025">
        <v>1798</v>
      </c>
      <c r="D21025" s="61" t="s">
        <v>2980</v>
      </c>
    </row>
    <row r="21026" spans="1:4" hidden="1" x14ac:dyDescent="0.25">
      <c r="A21026" s="61" t="s">
        <v>392</v>
      </c>
      <c r="B21026" s="61" t="s">
        <v>594</v>
      </c>
      <c r="C21026">
        <v>1799</v>
      </c>
      <c r="D21026" s="61" t="s">
        <v>2981</v>
      </c>
    </row>
    <row r="21027" spans="1:4" hidden="1" x14ac:dyDescent="0.25">
      <c r="A21027" s="61" t="s">
        <v>392</v>
      </c>
      <c r="B21027" s="61" t="s">
        <v>594</v>
      </c>
      <c r="C21027">
        <v>1800</v>
      </c>
      <c r="D21027" s="61" t="s">
        <v>2982</v>
      </c>
    </row>
    <row r="21028" spans="1:4" hidden="1" x14ac:dyDescent="0.25">
      <c r="A21028" s="61" t="s">
        <v>392</v>
      </c>
      <c r="B21028" s="61" t="s">
        <v>594</v>
      </c>
      <c r="C21028">
        <v>1801</v>
      </c>
      <c r="D21028" s="61" t="s">
        <v>2982</v>
      </c>
    </row>
    <row r="21029" spans="1:4" hidden="1" x14ac:dyDescent="0.25">
      <c r="A21029" s="61" t="s">
        <v>392</v>
      </c>
      <c r="B21029" s="61" t="s">
        <v>594</v>
      </c>
      <c r="C21029">
        <v>1802</v>
      </c>
      <c r="D21029" s="61" t="s">
        <v>2983</v>
      </c>
    </row>
    <row r="21030" spans="1:4" hidden="1" x14ac:dyDescent="0.25">
      <c r="A21030" s="61" t="s">
        <v>392</v>
      </c>
      <c r="B21030" s="61" t="s">
        <v>594</v>
      </c>
      <c r="C21030">
        <v>1803</v>
      </c>
      <c r="D21030" s="61" t="s">
        <v>2984</v>
      </c>
    </row>
    <row r="21031" spans="1:4" hidden="1" x14ac:dyDescent="0.25">
      <c r="A21031" s="61" t="s">
        <v>392</v>
      </c>
      <c r="B21031" s="61" t="s">
        <v>594</v>
      </c>
      <c r="C21031">
        <v>1804</v>
      </c>
      <c r="D21031" s="61" t="s">
        <v>2984</v>
      </c>
    </row>
    <row r="21032" spans="1:4" hidden="1" x14ac:dyDescent="0.25">
      <c r="A21032" s="61" t="s">
        <v>392</v>
      </c>
      <c r="B21032" s="61" t="s">
        <v>594</v>
      </c>
      <c r="C21032">
        <v>1805</v>
      </c>
      <c r="D21032" s="61" t="s">
        <v>2985</v>
      </c>
    </row>
    <row r="21033" spans="1:4" hidden="1" x14ac:dyDescent="0.25">
      <c r="A21033" s="61" t="s">
        <v>392</v>
      </c>
      <c r="B21033" s="61" t="s">
        <v>594</v>
      </c>
      <c r="C21033">
        <v>1806</v>
      </c>
      <c r="D21033" s="61" t="s">
        <v>2985</v>
      </c>
    </row>
    <row r="21034" spans="1:4" hidden="1" x14ac:dyDescent="0.25">
      <c r="A21034" s="61" t="s">
        <v>392</v>
      </c>
      <c r="B21034" s="61" t="s">
        <v>594</v>
      </c>
      <c r="C21034">
        <v>1807</v>
      </c>
      <c r="D21034" s="61" t="s">
        <v>2985</v>
      </c>
    </row>
    <row r="21035" spans="1:4" hidden="1" x14ac:dyDescent="0.25">
      <c r="A21035" s="61" t="s">
        <v>392</v>
      </c>
      <c r="B21035" s="61" t="s">
        <v>594</v>
      </c>
      <c r="C21035">
        <v>1808</v>
      </c>
      <c r="D21035" s="61" t="s">
        <v>2986</v>
      </c>
    </row>
    <row r="21036" spans="1:4" hidden="1" x14ac:dyDescent="0.25">
      <c r="A21036" s="61" t="s">
        <v>392</v>
      </c>
      <c r="B21036" s="61" t="s">
        <v>594</v>
      </c>
      <c r="C21036">
        <v>1809</v>
      </c>
      <c r="D21036" s="61" t="s">
        <v>2979</v>
      </c>
    </row>
    <row r="21037" spans="1:4" hidden="1" x14ac:dyDescent="0.25">
      <c r="A21037" s="61" t="s">
        <v>392</v>
      </c>
      <c r="B21037" s="61" t="s">
        <v>594</v>
      </c>
      <c r="C21037">
        <v>1810</v>
      </c>
      <c r="D21037" s="61" t="s">
        <v>2979</v>
      </c>
    </row>
    <row r="21038" spans="1:4" hidden="1" x14ac:dyDescent="0.25">
      <c r="A21038" s="61" t="s">
        <v>392</v>
      </c>
      <c r="B21038" s="61" t="s">
        <v>594</v>
      </c>
      <c r="C21038">
        <v>1811</v>
      </c>
      <c r="D21038" s="61" t="s">
        <v>2979</v>
      </c>
    </row>
    <row r="21039" spans="1:4" hidden="1" x14ac:dyDescent="0.25">
      <c r="A21039" s="61" t="s">
        <v>392</v>
      </c>
      <c r="B21039" s="61" t="s">
        <v>594</v>
      </c>
      <c r="C21039">
        <v>1812</v>
      </c>
      <c r="D21039" s="61" t="s">
        <v>2987</v>
      </c>
    </row>
    <row r="21040" spans="1:4" hidden="1" x14ac:dyDescent="0.25">
      <c r="A21040" s="61" t="s">
        <v>392</v>
      </c>
      <c r="B21040" s="61" t="s">
        <v>594</v>
      </c>
      <c r="C21040">
        <v>1813</v>
      </c>
      <c r="D21040" s="61" t="s">
        <v>2987</v>
      </c>
    </row>
    <row r="21041" spans="1:4" hidden="1" x14ac:dyDescent="0.25">
      <c r="A21041" s="61" t="s">
        <v>392</v>
      </c>
      <c r="B21041" s="61" t="s">
        <v>594</v>
      </c>
      <c r="C21041">
        <v>1814</v>
      </c>
      <c r="D21041" s="61" t="s">
        <v>2987</v>
      </c>
    </row>
    <row r="21042" spans="1:4" hidden="1" x14ac:dyDescent="0.25">
      <c r="A21042" s="61" t="s">
        <v>392</v>
      </c>
      <c r="B21042" s="61" t="s">
        <v>594</v>
      </c>
      <c r="C21042">
        <v>1815</v>
      </c>
      <c r="D21042" s="61" t="s">
        <v>2987</v>
      </c>
    </row>
    <row r="21043" spans="1:4" hidden="1" x14ac:dyDescent="0.25">
      <c r="A21043" s="61" t="s">
        <v>392</v>
      </c>
      <c r="B21043" s="61" t="s">
        <v>594</v>
      </c>
      <c r="C21043">
        <v>1816</v>
      </c>
      <c r="D21043" s="61" t="s">
        <v>2988</v>
      </c>
    </row>
    <row r="21044" spans="1:4" hidden="1" x14ac:dyDescent="0.25">
      <c r="A21044" s="61" t="s">
        <v>392</v>
      </c>
      <c r="B21044" s="61" t="s">
        <v>594</v>
      </c>
      <c r="C21044">
        <v>1817</v>
      </c>
      <c r="D21044" s="61" t="s">
        <v>2988</v>
      </c>
    </row>
    <row r="21045" spans="1:4" hidden="1" x14ac:dyDescent="0.25">
      <c r="A21045" s="61" t="s">
        <v>392</v>
      </c>
      <c r="B21045" s="61" t="s">
        <v>594</v>
      </c>
      <c r="C21045">
        <v>1818</v>
      </c>
      <c r="D21045" s="61" t="s">
        <v>2988</v>
      </c>
    </row>
    <row r="21046" spans="1:4" hidden="1" x14ac:dyDescent="0.25">
      <c r="A21046" s="61" t="s">
        <v>392</v>
      </c>
      <c r="B21046" s="61" t="s">
        <v>594</v>
      </c>
      <c r="C21046">
        <v>1819</v>
      </c>
      <c r="D21046" s="61" t="s">
        <v>2988</v>
      </c>
    </row>
    <row r="21047" spans="1:4" hidden="1" x14ac:dyDescent="0.25">
      <c r="A21047" s="61" t="s">
        <v>392</v>
      </c>
      <c r="B21047" s="61" t="s">
        <v>594</v>
      </c>
      <c r="C21047">
        <v>1820</v>
      </c>
      <c r="D21047" s="61" t="s">
        <v>2989</v>
      </c>
    </row>
    <row r="21048" spans="1:4" hidden="1" x14ac:dyDescent="0.25">
      <c r="A21048" s="61" t="s">
        <v>392</v>
      </c>
      <c r="B21048" s="61" t="s">
        <v>594</v>
      </c>
      <c r="C21048">
        <v>1821</v>
      </c>
      <c r="D21048" s="61" t="s">
        <v>2990</v>
      </c>
    </row>
    <row r="21049" spans="1:4" hidden="1" x14ac:dyDescent="0.25">
      <c r="A21049" s="61" t="s">
        <v>392</v>
      </c>
      <c r="B21049" s="61" t="s">
        <v>594</v>
      </c>
      <c r="C21049">
        <v>1822</v>
      </c>
      <c r="D21049" s="61" t="s">
        <v>2991</v>
      </c>
    </row>
    <row r="21050" spans="1:4" hidden="1" x14ac:dyDescent="0.25">
      <c r="A21050" s="61" t="s">
        <v>392</v>
      </c>
      <c r="B21050" s="61" t="s">
        <v>594</v>
      </c>
      <c r="C21050">
        <v>1823</v>
      </c>
      <c r="D21050" s="61" t="s">
        <v>2992</v>
      </c>
    </row>
    <row r="21051" spans="1:4" hidden="1" x14ac:dyDescent="0.25">
      <c r="A21051" s="61" t="s">
        <v>392</v>
      </c>
      <c r="B21051" s="61" t="s">
        <v>594</v>
      </c>
      <c r="C21051">
        <v>1824</v>
      </c>
      <c r="D21051" s="61" t="s">
        <v>2993</v>
      </c>
    </row>
    <row r="21052" spans="1:4" hidden="1" x14ac:dyDescent="0.25">
      <c r="A21052" s="61" t="s">
        <v>392</v>
      </c>
      <c r="B21052" s="61" t="s">
        <v>594</v>
      </c>
      <c r="C21052">
        <v>1825</v>
      </c>
      <c r="D21052" s="61" t="s">
        <v>2993</v>
      </c>
    </row>
    <row r="21053" spans="1:4" hidden="1" x14ac:dyDescent="0.25">
      <c r="A21053" s="61" t="s">
        <v>392</v>
      </c>
      <c r="B21053" s="61" t="s">
        <v>594</v>
      </c>
      <c r="C21053">
        <v>1826</v>
      </c>
      <c r="D21053" s="61" t="s">
        <v>2993</v>
      </c>
    </row>
    <row r="21054" spans="1:4" hidden="1" x14ac:dyDescent="0.25">
      <c r="A21054" s="61" t="s">
        <v>392</v>
      </c>
      <c r="B21054" s="61" t="s">
        <v>594</v>
      </c>
      <c r="C21054">
        <v>1827</v>
      </c>
      <c r="D21054" s="61" t="s">
        <v>2993</v>
      </c>
    </row>
    <row r="21055" spans="1:4" hidden="1" x14ac:dyDescent="0.25">
      <c r="A21055" s="61" t="s">
        <v>392</v>
      </c>
      <c r="B21055" s="61" t="s">
        <v>594</v>
      </c>
      <c r="C21055">
        <v>1828</v>
      </c>
      <c r="D21055" s="61" t="s">
        <v>2993</v>
      </c>
    </row>
    <row r="21056" spans="1:4" hidden="1" x14ac:dyDescent="0.25">
      <c r="A21056" s="61" t="s">
        <v>392</v>
      </c>
      <c r="B21056" s="61" t="s">
        <v>594</v>
      </c>
      <c r="C21056">
        <v>1829</v>
      </c>
      <c r="D21056" s="61" t="s">
        <v>2993</v>
      </c>
    </row>
    <row r="21057" spans="1:4" hidden="1" x14ac:dyDescent="0.25">
      <c r="A21057" s="61" t="s">
        <v>392</v>
      </c>
      <c r="B21057" s="61" t="s">
        <v>594</v>
      </c>
      <c r="C21057">
        <v>1830</v>
      </c>
      <c r="D21057" s="61" t="s">
        <v>2994</v>
      </c>
    </row>
    <row r="21058" spans="1:4" hidden="1" x14ac:dyDescent="0.25">
      <c r="A21058" s="61" t="s">
        <v>392</v>
      </c>
      <c r="B21058" s="61" t="s">
        <v>594</v>
      </c>
      <c r="C21058">
        <v>1831</v>
      </c>
      <c r="D21058" s="61" t="s">
        <v>2994</v>
      </c>
    </row>
    <row r="21059" spans="1:4" hidden="1" x14ac:dyDescent="0.25">
      <c r="A21059" s="61" t="s">
        <v>392</v>
      </c>
      <c r="B21059" s="61" t="s">
        <v>594</v>
      </c>
      <c r="C21059">
        <v>1832</v>
      </c>
      <c r="D21059" s="61" t="s">
        <v>2994</v>
      </c>
    </row>
    <row r="21060" spans="1:4" hidden="1" x14ac:dyDescent="0.25">
      <c r="A21060" s="61" t="s">
        <v>392</v>
      </c>
      <c r="B21060" s="61" t="s">
        <v>594</v>
      </c>
      <c r="C21060">
        <v>1833</v>
      </c>
      <c r="D21060" s="61" t="s">
        <v>2994</v>
      </c>
    </row>
    <row r="21061" spans="1:4" hidden="1" x14ac:dyDescent="0.25">
      <c r="A21061" s="61" t="s">
        <v>392</v>
      </c>
      <c r="B21061" s="61" t="s">
        <v>594</v>
      </c>
      <c r="C21061">
        <v>1834</v>
      </c>
      <c r="D21061" s="61" t="s">
        <v>2994</v>
      </c>
    </row>
    <row r="21062" spans="1:4" hidden="1" x14ac:dyDescent="0.25">
      <c r="A21062" s="61" t="s">
        <v>392</v>
      </c>
      <c r="B21062" s="61" t="s">
        <v>594</v>
      </c>
      <c r="C21062">
        <v>1835</v>
      </c>
      <c r="D21062" s="61" t="s">
        <v>2995</v>
      </c>
    </row>
    <row r="21063" spans="1:4" hidden="1" x14ac:dyDescent="0.25">
      <c r="A21063" s="61" t="s">
        <v>392</v>
      </c>
      <c r="B21063" s="61" t="s">
        <v>594</v>
      </c>
      <c r="C21063">
        <v>1836</v>
      </c>
      <c r="D21063" s="61" t="s">
        <v>2995</v>
      </c>
    </row>
    <row r="21064" spans="1:4" hidden="1" x14ac:dyDescent="0.25">
      <c r="A21064" s="61" t="s">
        <v>392</v>
      </c>
      <c r="B21064" s="61" t="s">
        <v>594</v>
      </c>
      <c r="C21064">
        <v>1837</v>
      </c>
      <c r="D21064" s="61" t="s">
        <v>2995</v>
      </c>
    </row>
    <row r="21065" spans="1:4" hidden="1" x14ac:dyDescent="0.25">
      <c r="A21065" s="61" t="s">
        <v>392</v>
      </c>
      <c r="B21065" s="61" t="s">
        <v>594</v>
      </c>
      <c r="C21065">
        <v>1838</v>
      </c>
      <c r="D21065" s="61" t="s">
        <v>2996</v>
      </c>
    </row>
    <row r="21066" spans="1:4" hidden="1" x14ac:dyDescent="0.25">
      <c r="A21066" s="61" t="s">
        <v>392</v>
      </c>
      <c r="B21066" s="61" t="s">
        <v>594</v>
      </c>
      <c r="C21066">
        <v>1839</v>
      </c>
      <c r="D21066" s="61" t="s">
        <v>2996</v>
      </c>
    </row>
    <row r="21067" spans="1:4" hidden="1" x14ac:dyDescent="0.25">
      <c r="A21067" s="61" t="s">
        <v>392</v>
      </c>
      <c r="B21067" s="61" t="s">
        <v>594</v>
      </c>
      <c r="C21067">
        <v>1840</v>
      </c>
      <c r="D21067" s="61" t="s">
        <v>2997</v>
      </c>
    </row>
    <row r="21068" spans="1:4" hidden="1" x14ac:dyDescent="0.25">
      <c r="A21068" s="61" t="s">
        <v>392</v>
      </c>
      <c r="B21068" s="61" t="s">
        <v>594</v>
      </c>
      <c r="C21068">
        <v>1841</v>
      </c>
      <c r="D21068" s="61" t="s">
        <v>2998</v>
      </c>
    </row>
    <row r="21069" spans="1:4" hidden="1" x14ac:dyDescent="0.25">
      <c r="A21069" s="61" t="s">
        <v>392</v>
      </c>
      <c r="B21069" s="61" t="s">
        <v>594</v>
      </c>
      <c r="C21069">
        <v>1842</v>
      </c>
      <c r="D21069" s="61" t="s">
        <v>2999</v>
      </c>
    </row>
    <row r="21070" spans="1:4" hidden="1" x14ac:dyDescent="0.25">
      <c r="A21070" s="61" t="s">
        <v>392</v>
      </c>
      <c r="B21070" s="61" t="s">
        <v>594</v>
      </c>
      <c r="C21070">
        <v>1843</v>
      </c>
      <c r="D21070" s="61" t="s">
        <v>1700</v>
      </c>
    </row>
    <row r="21071" spans="1:4" hidden="1" x14ac:dyDescent="0.25">
      <c r="A21071" s="61" t="s">
        <v>392</v>
      </c>
      <c r="B21071" s="61" t="s">
        <v>594</v>
      </c>
      <c r="C21071">
        <v>1844</v>
      </c>
      <c r="D21071" s="61" t="s">
        <v>3000</v>
      </c>
    </row>
    <row r="21072" spans="1:4" hidden="1" x14ac:dyDescent="0.25">
      <c r="A21072" s="61" t="s">
        <v>392</v>
      </c>
      <c r="B21072" s="61" t="s">
        <v>594</v>
      </c>
      <c r="C21072">
        <v>1845</v>
      </c>
      <c r="D21072" s="61" t="s">
        <v>3000</v>
      </c>
    </row>
    <row r="21073" spans="1:4" hidden="1" x14ac:dyDescent="0.25">
      <c r="A21073" s="61" t="s">
        <v>392</v>
      </c>
      <c r="B21073" s="61" t="s">
        <v>594</v>
      </c>
      <c r="C21073">
        <v>1846</v>
      </c>
      <c r="D21073" s="61" t="s">
        <v>3001</v>
      </c>
    </row>
    <row r="21074" spans="1:4" hidden="1" x14ac:dyDescent="0.25">
      <c r="A21074" s="61" t="s">
        <v>392</v>
      </c>
      <c r="B21074" s="61" t="s">
        <v>594</v>
      </c>
      <c r="C21074">
        <v>1847</v>
      </c>
      <c r="D21074" s="61" t="s">
        <v>3002</v>
      </c>
    </row>
    <row r="21075" spans="1:4" hidden="1" x14ac:dyDescent="0.25">
      <c r="A21075" s="61" t="s">
        <v>392</v>
      </c>
      <c r="B21075" s="61" t="s">
        <v>594</v>
      </c>
      <c r="C21075">
        <v>1848</v>
      </c>
      <c r="D21075" s="61" t="s">
        <v>3003</v>
      </c>
    </row>
    <row r="21076" spans="1:4" hidden="1" x14ac:dyDescent="0.25">
      <c r="A21076" s="61" t="s">
        <v>392</v>
      </c>
      <c r="B21076" s="61" t="s">
        <v>594</v>
      </c>
      <c r="C21076">
        <v>1849</v>
      </c>
      <c r="D21076" s="61" t="s">
        <v>3004</v>
      </c>
    </row>
    <row r="21077" spans="1:4" hidden="1" x14ac:dyDescent="0.25">
      <c r="A21077" s="61" t="s">
        <v>392</v>
      </c>
      <c r="B21077" s="61" t="s">
        <v>594</v>
      </c>
      <c r="C21077">
        <v>1850</v>
      </c>
      <c r="D21077" s="61" t="s">
        <v>3005</v>
      </c>
    </row>
    <row r="21078" spans="1:4" hidden="1" x14ac:dyDescent="0.25">
      <c r="A21078" s="61" t="s">
        <v>392</v>
      </c>
      <c r="B21078" s="61" t="s">
        <v>594</v>
      </c>
      <c r="C21078">
        <v>1851</v>
      </c>
      <c r="D21078" s="61" t="s">
        <v>3005</v>
      </c>
    </row>
    <row r="21079" spans="1:4" hidden="1" x14ac:dyDescent="0.25">
      <c r="A21079" s="61" t="s">
        <v>392</v>
      </c>
      <c r="B21079" s="61" t="s">
        <v>594</v>
      </c>
      <c r="C21079">
        <v>1852</v>
      </c>
      <c r="D21079" s="61" t="s">
        <v>3005</v>
      </c>
    </row>
    <row r="21080" spans="1:4" hidden="1" x14ac:dyDescent="0.25">
      <c r="A21080" s="61" t="s">
        <v>392</v>
      </c>
      <c r="B21080" s="61" t="s">
        <v>594</v>
      </c>
      <c r="C21080">
        <v>1853</v>
      </c>
      <c r="D21080" s="61" t="s">
        <v>3005</v>
      </c>
    </row>
    <row r="21081" spans="1:4" hidden="1" x14ac:dyDescent="0.25">
      <c r="A21081" s="61" t="s">
        <v>392</v>
      </c>
      <c r="B21081" s="61" t="s">
        <v>594</v>
      </c>
      <c r="C21081">
        <v>1854</v>
      </c>
      <c r="D21081" s="61" t="s">
        <v>3006</v>
      </c>
    </row>
    <row r="21082" spans="1:4" hidden="1" x14ac:dyDescent="0.25">
      <c r="A21082" s="61" t="s">
        <v>392</v>
      </c>
      <c r="B21082" s="61" t="s">
        <v>594</v>
      </c>
      <c r="C21082">
        <v>1855</v>
      </c>
      <c r="D21082" s="61" t="s">
        <v>3006</v>
      </c>
    </row>
    <row r="21083" spans="1:4" hidden="1" x14ac:dyDescent="0.25">
      <c r="A21083" s="61" t="s">
        <v>392</v>
      </c>
      <c r="B21083" s="61" t="s">
        <v>594</v>
      </c>
      <c r="C21083">
        <v>1856</v>
      </c>
      <c r="D21083" s="61" t="s">
        <v>3007</v>
      </c>
    </row>
    <row r="21084" spans="1:4" hidden="1" x14ac:dyDescent="0.25">
      <c r="A21084" s="61" t="s">
        <v>392</v>
      </c>
      <c r="B21084" s="61" t="s">
        <v>594</v>
      </c>
      <c r="C21084">
        <v>1857</v>
      </c>
      <c r="D21084" s="61" t="s">
        <v>3008</v>
      </c>
    </row>
    <row r="21085" spans="1:4" hidden="1" x14ac:dyDescent="0.25">
      <c r="A21085" s="61" t="s">
        <v>392</v>
      </c>
      <c r="B21085" s="61" t="s">
        <v>594</v>
      </c>
      <c r="C21085">
        <v>1858</v>
      </c>
      <c r="D21085" s="61" t="s">
        <v>3009</v>
      </c>
    </row>
    <row r="21086" spans="1:4" hidden="1" x14ac:dyDescent="0.25">
      <c r="A21086" s="61" t="s">
        <v>392</v>
      </c>
      <c r="B21086" s="61" t="s">
        <v>594</v>
      </c>
      <c r="C21086">
        <v>1859</v>
      </c>
      <c r="D21086" s="61" t="s">
        <v>3009</v>
      </c>
    </row>
    <row r="21087" spans="1:4" hidden="1" x14ac:dyDescent="0.25">
      <c r="A21087" s="61" t="s">
        <v>392</v>
      </c>
      <c r="B21087" s="61" t="s">
        <v>594</v>
      </c>
      <c r="C21087">
        <v>1860</v>
      </c>
      <c r="D21087" s="61" t="s">
        <v>3010</v>
      </c>
    </row>
    <row r="21088" spans="1:4" hidden="1" x14ac:dyDescent="0.25">
      <c r="A21088" s="61" t="s">
        <v>392</v>
      </c>
      <c r="B21088" s="61" t="s">
        <v>594</v>
      </c>
      <c r="C21088">
        <v>1861</v>
      </c>
      <c r="D21088" s="61" t="s">
        <v>2628</v>
      </c>
    </row>
    <row r="21089" spans="1:4" hidden="1" x14ac:dyDescent="0.25">
      <c r="A21089" s="61" t="s">
        <v>392</v>
      </c>
      <c r="B21089" s="61" t="s">
        <v>594</v>
      </c>
      <c r="C21089">
        <v>1862</v>
      </c>
      <c r="D21089" s="61" t="s">
        <v>3011</v>
      </c>
    </row>
    <row r="21090" spans="1:4" hidden="1" x14ac:dyDescent="0.25">
      <c r="A21090" s="61" t="s">
        <v>392</v>
      </c>
      <c r="B21090" s="61" t="s">
        <v>594</v>
      </c>
      <c r="C21090">
        <v>1863</v>
      </c>
      <c r="D21090" s="61" t="s">
        <v>3011</v>
      </c>
    </row>
    <row r="21091" spans="1:4" hidden="1" x14ac:dyDescent="0.25">
      <c r="A21091" s="61" t="s">
        <v>392</v>
      </c>
      <c r="B21091" s="61" t="s">
        <v>594</v>
      </c>
      <c r="C21091">
        <v>1864</v>
      </c>
      <c r="D21091" s="61" t="s">
        <v>3011</v>
      </c>
    </row>
    <row r="21092" spans="1:4" hidden="1" x14ac:dyDescent="0.25">
      <c r="A21092" s="61" t="s">
        <v>392</v>
      </c>
      <c r="B21092" s="61" t="s">
        <v>594</v>
      </c>
      <c r="C21092">
        <v>1865</v>
      </c>
      <c r="D21092" s="61" t="s">
        <v>3012</v>
      </c>
    </row>
    <row r="21093" spans="1:4" hidden="1" x14ac:dyDescent="0.25">
      <c r="A21093" s="61" t="s">
        <v>392</v>
      </c>
      <c r="B21093" s="61" t="s">
        <v>594</v>
      </c>
      <c r="C21093">
        <v>1866</v>
      </c>
      <c r="D21093" s="61" t="s">
        <v>3013</v>
      </c>
    </row>
    <row r="21094" spans="1:4" hidden="1" x14ac:dyDescent="0.25">
      <c r="A21094" s="61" t="s">
        <v>392</v>
      </c>
      <c r="B21094" s="61" t="s">
        <v>594</v>
      </c>
      <c r="C21094">
        <v>1867</v>
      </c>
      <c r="D21094" s="61" t="s">
        <v>3013</v>
      </c>
    </row>
    <row r="21095" spans="1:4" hidden="1" x14ac:dyDescent="0.25">
      <c r="A21095" s="61" t="s">
        <v>392</v>
      </c>
      <c r="B21095" s="61" t="s">
        <v>594</v>
      </c>
      <c r="C21095">
        <v>1868</v>
      </c>
      <c r="D21095" s="61" t="s">
        <v>3014</v>
      </c>
    </row>
    <row r="21096" spans="1:4" hidden="1" x14ac:dyDescent="0.25">
      <c r="A21096" s="61" t="s">
        <v>392</v>
      </c>
      <c r="B21096" s="61" t="s">
        <v>594</v>
      </c>
      <c r="C21096">
        <v>1869</v>
      </c>
      <c r="D21096" s="61" t="s">
        <v>3015</v>
      </c>
    </row>
    <row r="21097" spans="1:4" hidden="1" x14ac:dyDescent="0.25">
      <c r="A21097" s="61" t="s">
        <v>392</v>
      </c>
      <c r="B21097" s="61" t="s">
        <v>594</v>
      </c>
      <c r="C21097">
        <v>1870</v>
      </c>
      <c r="D21097" s="61" t="s">
        <v>3016</v>
      </c>
    </row>
    <row r="21098" spans="1:4" hidden="1" x14ac:dyDescent="0.25">
      <c r="A21098" s="61" t="s">
        <v>392</v>
      </c>
      <c r="B21098" s="61" t="s">
        <v>594</v>
      </c>
      <c r="C21098">
        <v>1871</v>
      </c>
      <c r="D21098" s="61" t="s">
        <v>3017</v>
      </c>
    </row>
    <row r="21099" spans="1:4" hidden="1" x14ac:dyDescent="0.25">
      <c r="A21099" s="61" t="s">
        <v>392</v>
      </c>
      <c r="B21099" s="61" t="s">
        <v>594</v>
      </c>
      <c r="C21099">
        <v>1872</v>
      </c>
      <c r="D21099" s="61" t="s">
        <v>3018</v>
      </c>
    </row>
    <row r="21100" spans="1:4" hidden="1" x14ac:dyDescent="0.25">
      <c r="A21100" s="61" t="s">
        <v>392</v>
      </c>
      <c r="B21100" s="61" t="s">
        <v>594</v>
      </c>
      <c r="C21100">
        <v>1873</v>
      </c>
      <c r="D21100" s="61" t="s">
        <v>3018</v>
      </c>
    </row>
    <row r="21101" spans="1:4" hidden="1" x14ac:dyDescent="0.25">
      <c r="A21101" s="61" t="s">
        <v>392</v>
      </c>
      <c r="B21101" s="61" t="s">
        <v>594</v>
      </c>
      <c r="C21101">
        <v>1874</v>
      </c>
      <c r="D21101" s="61" t="s">
        <v>3018</v>
      </c>
    </row>
    <row r="21102" spans="1:4" hidden="1" x14ac:dyDescent="0.25">
      <c r="A21102" s="61" t="s">
        <v>392</v>
      </c>
      <c r="B21102" s="61" t="s">
        <v>594</v>
      </c>
      <c r="C21102">
        <v>1875</v>
      </c>
      <c r="D21102" s="61" t="s">
        <v>3019</v>
      </c>
    </row>
    <row r="21103" spans="1:4" hidden="1" x14ac:dyDescent="0.25">
      <c r="A21103" s="61" t="s">
        <v>392</v>
      </c>
      <c r="B21103" s="61" t="s">
        <v>594</v>
      </c>
      <c r="C21103">
        <v>1876</v>
      </c>
      <c r="D21103" s="61" t="s">
        <v>1484</v>
      </c>
    </row>
    <row r="21104" spans="1:4" hidden="1" x14ac:dyDescent="0.25">
      <c r="A21104" s="61" t="s">
        <v>392</v>
      </c>
      <c r="B21104" s="61" t="s">
        <v>594</v>
      </c>
      <c r="C21104">
        <v>1877</v>
      </c>
      <c r="D21104" s="61" t="s">
        <v>3020</v>
      </c>
    </row>
    <row r="21105" spans="1:4" hidden="1" x14ac:dyDescent="0.25">
      <c r="A21105" s="61" t="s">
        <v>392</v>
      </c>
      <c r="B21105" s="61" t="s">
        <v>594</v>
      </c>
      <c r="C21105">
        <v>1878</v>
      </c>
      <c r="D21105" s="61" t="s">
        <v>3021</v>
      </c>
    </row>
    <row r="21106" spans="1:4" hidden="1" x14ac:dyDescent="0.25">
      <c r="A21106" s="61" t="s">
        <v>392</v>
      </c>
      <c r="B21106" s="61" t="s">
        <v>594</v>
      </c>
      <c r="C21106">
        <v>1879</v>
      </c>
      <c r="D21106" s="61" t="s">
        <v>3022</v>
      </c>
    </row>
    <row r="21107" spans="1:4" hidden="1" x14ac:dyDescent="0.25">
      <c r="A21107" s="61" t="s">
        <v>392</v>
      </c>
      <c r="B21107" s="61" t="s">
        <v>594</v>
      </c>
      <c r="C21107">
        <v>1880</v>
      </c>
      <c r="D21107" s="61" t="s">
        <v>3022</v>
      </c>
    </row>
    <row r="21108" spans="1:4" hidden="1" x14ac:dyDescent="0.25">
      <c r="A21108" s="61" t="s">
        <v>392</v>
      </c>
      <c r="B21108" s="61" t="s">
        <v>594</v>
      </c>
      <c r="C21108">
        <v>1881</v>
      </c>
      <c r="D21108" s="61" t="s">
        <v>3022</v>
      </c>
    </row>
    <row r="21109" spans="1:4" hidden="1" x14ac:dyDescent="0.25">
      <c r="A21109" s="61" t="s">
        <v>392</v>
      </c>
      <c r="B21109" s="61" t="s">
        <v>594</v>
      </c>
      <c r="C21109">
        <v>1882</v>
      </c>
      <c r="D21109" s="61" t="s">
        <v>3023</v>
      </c>
    </row>
    <row r="21110" spans="1:4" hidden="1" x14ac:dyDescent="0.25">
      <c r="A21110" s="61" t="s">
        <v>392</v>
      </c>
      <c r="B21110" s="61" t="s">
        <v>594</v>
      </c>
      <c r="C21110">
        <v>1883</v>
      </c>
      <c r="D21110" s="61" t="s">
        <v>3023</v>
      </c>
    </row>
    <row r="21111" spans="1:4" hidden="1" x14ac:dyDescent="0.25">
      <c r="A21111" s="61" t="s">
        <v>392</v>
      </c>
      <c r="B21111" s="61" t="s">
        <v>594</v>
      </c>
      <c r="C21111">
        <v>1884</v>
      </c>
      <c r="D21111" s="61" t="s">
        <v>3024</v>
      </c>
    </row>
    <row r="21112" spans="1:4" hidden="1" x14ac:dyDescent="0.25">
      <c r="A21112" s="61" t="s">
        <v>392</v>
      </c>
      <c r="B21112" s="61" t="s">
        <v>594</v>
      </c>
      <c r="C21112">
        <v>1885</v>
      </c>
      <c r="D21112" s="61" t="s">
        <v>3024</v>
      </c>
    </row>
    <row r="21113" spans="1:4" hidden="1" x14ac:dyDescent="0.25">
      <c r="A21113" s="61" t="s">
        <v>392</v>
      </c>
      <c r="B21113" s="61" t="s">
        <v>594</v>
      </c>
      <c r="C21113">
        <v>1886</v>
      </c>
      <c r="D21113" s="61" t="s">
        <v>3025</v>
      </c>
    </row>
    <row r="21114" spans="1:4" hidden="1" x14ac:dyDescent="0.25">
      <c r="A21114" s="61" t="s">
        <v>392</v>
      </c>
      <c r="B21114" s="61" t="s">
        <v>594</v>
      </c>
      <c r="C21114">
        <v>1887</v>
      </c>
      <c r="D21114" s="61" t="s">
        <v>3026</v>
      </c>
    </row>
    <row r="21115" spans="1:4" hidden="1" x14ac:dyDescent="0.25">
      <c r="A21115" s="61" t="s">
        <v>392</v>
      </c>
      <c r="B21115" s="61" t="s">
        <v>594</v>
      </c>
      <c r="C21115">
        <v>1888</v>
      </c>
      <c r="D21115" s="61" t="s">
        <v>3027</v>
      </c>
    </row>
    <row r="21116" spans="1:4" hidden="1" x14ac:dyDescent="0.25">
      <c r="A21116" s="61" t="s">
        <v>392</v>
      </c>
      <c r="B21116" s="61" t="s">
        <v>594</v>
      </c>
      <c r="C21116">
        <v>1889</v>
      </c>
      <c r="D21116" s="61" t="s">
        <v>3027</v>
      </c>
    </row>
    <row r="21117" spans="1:4" hidden="1" x14ac:dyDescent="0.25">
      <c r="A21117" s="61" t="s">
        <v>392</v>
      </c>
      <c r="B21117" s="61" t="s">
        <v>594</v>
      </c>
      <c r="C21117">
        <v>1890</v>
      </c>
      <c r="D21117" s="61" t="s">
        <v>3028</v>
      </c>
    </row>
    <row r="21118" spans="1:4" hidden="1" x14ac:dyDescent="0.25">
      <c r="A21118" s="61" t="s">
        <v>392</v>
      </c>
      <c r="B21118" s="61" t="s">
        <v>594</v>
      </c>
      <c r="C21118">
        <v>1891</v>
      </c>
      <c r="D21118" s="61" t="s">
        <v>3028</v>
      </c>
    </row>
    <row r="21119" spans="1:4" hidden="1" x14ac:dyDescent="0.25">
      <c r="A21119" s="61" t="s">
        <v>392</v>
      </c>
      <c r="B21119" s="61" t="s">
        <v>594</v>
      </c>
      <c r="C21119">
        <v>1892</v>
      </c>
      <c r="D21119" s="61" t="s">
        <v>555</v>
      </c>
    </row>
    <row r="21120" spans="1:4" hidden="1" x14ac:dyDescent="0.25">
      <c r="A21120" s="61" t="s">
        <v>392</v>
      </c>
      <c r="B21120" s="61" t="s">
        <v>594</v>
      </c>
      <c r="C21120">
        <v>1893</v>
      </c>
      <c r="D21120" s="61" t="s">
        <v>3029</v>
      </c>
    </row>
    <row r="21121" spans="1:4" hidden="1" x14ac:dyDescent="0.25">
      <c r="A21121" s="61" t="s">
        <v>392</v>
      </c>
      <c r="B21121" s="61" t="s">
        <v>594</v>
      </c>
      <c r="C21121">
        <v>1894</v>
      </c>
      <c r="D21121" s="61" t="s">
        <v>3029</v>
      </c>
    </row>
    <row r="21122" spans="1:4" hidden="1" x14ac:dyDescent="0.25">
      <c r="A21122" s="61" t="s">
        <v>392</v>
      </c>
      <c r="B21122" s="61" t="s">
        <v>594</v>
      </c>
      <c r="C21122">
        <v>1895</v>
      </c>
      <c r="D21122" s="61" t="s">
        <v>3029</v>
      </c>
    </row>
    <row r="21123" spans="1:4" hidden="1" x14ac:dyDescent="0.25">
      <c r="A21123" s="61" t="s">
        <v>392</v>
      </c>
      <c r="B21123" s="61" t="s">
        <v>594</v>
      </c>
      <c r="C21123">
        <v>1896</v>
      </c>
      <c r="D21123" s="61" t="s">
        <v>3029</v>
      </c>
    </row>
    <row r="21124" spans="1:4" hidden="1" x14ac:dyDescent="0.25">
      <c r="A21124" s="61" t="s">
        <v>392</v>
      </c>
      <c r="B21124" s="61" t="s">
        <v>594</v>
      </c>
      <c r="C21124">
        <v>1897</v>
      </c>
      <c r="D21124" s="61" t="s">
        <v>3029</v>
      </c>
    </row>
    <row r="21125" spans="1:4" hidden="1" x14ac:dyDescent="0.25">
      <c r="A21125" s="61" t="s">
        <v>392</v>
      </c>
      <c r="B21125" s="61" t="s">
        <v>594</v>
      </c>
      <c r="C21125">
        <v>1898</v>
      </c>
      <c r="D21125" s="61" t="s">
        <v>3030</v>
      </c>
    </row>
    <row r="21126" spans="1:4" hidden="1" x14ac:dyDescent="0.25">
      <c r="A21126" s="61" t="s">
        <v>392</v>
      </c>
      <c r="B21126" s="61" t="s">
        <v>594</v>
      </c>
      <c r="C21126">
        <v>1899</v>
      </c>
      <c r="D21126" s="61" t="s">
        <v>3031</v>
      </c>
    </row>
    <row r="21127" spans="1:4" hidden="1" x14ac:dyDescent="0.25">
      <c r="A21127" s="61" t="s">
        <v>392</v>
      </c>
      <c r="B21127" s="61" t="s">
        <v>594</v>
      </c>
      <c r="C21127">
        <v>1900</v>
      </c>
      <c r="D21127" s="61" t="s">
        <v>3032</v>
      </c>
    </row>
    <row r="21128" spans="1:4" hidden="1" x14ac:dyDescent="0.25">
      <c r="A21128" s="61" t="s">
        <v>392</v>
      </c>
      <c r="B21128" s="61" t="s">
        <v>594</v>
      </c>
      <c r="C21128">
        <v>1901</v>
      </c>
      <c r="D21128" s="61" t="s">
        <v>3032</v>
      </c>
    </row>
    <row r="21129" spans="1:4" hidden="1" x14ac:dyDescent="0.25">
      <c r="A21129" s="61" t="s">
        <v>392</v>
      </c>
      <c r="B21129" s="61" t="s">
        <v>594</v>
      </c>
      <c r="C21129">
        <v>1902</v>
      </c>
      <c r="D21129" s="61" t="s">
        <v>3033</v>
      </c>
    </row>
    <row r="21130" spans="1:4" hidden="1" x14ac:dyDescent="0.25">
      <c r="A21130" s="61" t="s">
        <v>392</v>
      </c>
      <c r="B21130" s="61" t="s">
        <v>594</v>
      </c>
      <c r="C21130">
        <v>1903</v>
      </c>
      <c r="D21130" s="61" t="s">
        <v>1704</v>
      </c>
    </row>
    <row r="21131" spans="1:4" hidden="1" x14ac:dyDescent="0.25">
      <c r="A21131" s="61" t="s">
        <v>392</v>
      </c>
      <c r="B21131" s="61" t="s">
        <v>594</v>
      </c>
      <c r="C21131">
        <v>1904</v>
      </c>
      <c r="D21131" s="61" t="s">
        <v>3034</v>
      </c>
    </row>
    <row r="21132" spans="1:4" hidden="1" x14ac:dyDescent="0.25">
      <c r="A21132" s="61" t="s">
        <v>392</v>
      </c>
      <c r="B21132" s="61" t="s">
        <v>594</v>
      </c>
      <c r="C21132">
        <v>1905</v>
      </c>
      <c r="D21132" s="61" t="s">
        <v>3034</v>
      </c>
    </row>
    <row r="21133" spans="1:4" hidden="1" x14ac:dyDescent="0.25">
      <c r="A21133" s="61" t="s">
        <v>392</v>
      </c>
      <c r="B21133" s="61" t="s">
        <v>594</v>
      </c>
      <c r="C21133">
        <v>1906</v>
      </c>
      <c r="D21133" s="61" t="s">
        <v>3035</v>
      </c>
    </row>
    <row r="21134" spans="1:4" hidden="1" x14ac:dyDescent="0.25">
      <c r="A21134" s="61" t="s">
        <v>392</v>
      </c>
      <c r="B21134" s="61" t="s">
        <v>594</v>
      </c>
      <c r="C21134">
        <v>1907</v>
      </c>
      <c r="D21134" s="61" t="s">
        <v>3036</v>
      </c>
    </row>
    <row r="21135" spans="1:4" hidden="1" x14ac:dyDescent="0.25">
      <c r="A21135" s="61" t="s">
        <v>392</v>
      </c>
      <c r="B21135" s="61" t="s">
        <v>594</v>
      </c>
      <c r="C21135">
        <v>1908</v>
      </c>
      <c r="D21135" s="61" t="s">
        <v>3037</v>
      </c>
    </row>
    <row r="21136" spans="1:4" hidden="1" x14ac:dyDescent="0.25">
      <c r="A21136" s="61" t="s">
        <v>392</v>
      </c>
      <c r="B21136" s="61" t="s">
        <v>594</v>
      </c>
      <c r="C21136">
        <v>1909</v>
      </c>
      <c r="D21136" s="61" t="s">
        <v>3038</v>
      </c>
    </row>
    <row r="21137" spans="1:4" hidden="1" x14ac:dyDescent="0.25">
      <c r="A21137" s="61" t="s">
        <v>392</v>
      </c>
      <c r="B21137" s="61" t="s">
        <v>594</v>
      </c>
      <c r="C21137">
        <v>1910</v>
      </c>
      <c r="D21137" s="61" t="s">
        <v>3039</v>
      </c>
    </row>
    <row r="21138" spans="1:4" hidden="1" x14ac:dyDescent="0.25">
      <c r="A21138" s="61" t="s">
        <v>392</v>
      </c>
      <c r="B21138" s="61" t="s">
        <v>594</v>
      </c>
      <c r="C21138">
        <v>1911</v>
      </c>
      <c r="D21138" s="61" t="s">
        <v>2252</v>
      </c>
    </row>
    <row r="21139" spans="1:4" hidden="1" x14ac:dyDescent="0.25">
      <c r="A21139" s="61" t="s">
        <v>392</v>
      </c>
      <c r="B21139" s="61" t="s">
        <v>594</v>
      </c>
      <c r="C21139">
        <v>1912</v>
      </c>
      <c r="D21139" s="61" t="s">
        <v>3040</v>
      </c>
    </row>
    <row r="21140" spans="1:4" hidden="1" x14ac:dyDescent="0.25">
      <c r="A21140" s="61" t="s">
        <v>392</v>
      </c>
      <c r="B21140" s="61" t="s">
        <v>594</v>
      </c>
      <c r="C21140">
        <v>1913</v>
      </c>
      <c r="D21140" s="61" t="s">
        <v>3041</v>
      </c>
    </row>
    <row r="21141" spans="1:4" hidden="1" x14ac:dyDescent="0.25">
      <c r="A21141" s="61" t="s">
        <v>392</v>
      </c>
      <c r="B21141" s="61" t="s">
        <v>594</v>
      </c>
      <c r="C21141">
        <v>1914</v>
      </c>
      <c r="D21141" s="61" t="s">
        <v>3042</v>
      </c>
    </row>
    <row r="21142" spans="1:4" hidden="1" x14ac:dyDescent="0.25">
      <c r="A21142" s="61" t="s">
        <v>392</v>
      </c>
      <c r="B21142" s="61" t="s">
        <v>594</v>
      </c>
      <c r="C21142">
        <v>1915</v>
      </c>
      <c r="D21142" s="61" t="s">
        <v>2156</v>
      </c>
    </row>
    <row r="21143" spans="1:4" hidden="1" x14ac:dyDescent="0.25">
      <c r="A21143" s="61" t="s">
        <v>392</v>
      </c>
      <c r="B21143" s="61" t="s">
        <v>594</v>
      </c>
      <c r="C21143">
        <v>1916</v>
      </c>
      <c r="D21143" s="61" t="s">
        <v>3043</v>
      </c>
    </row>
    <row r="21144" spans="1:4" hidden="1" x14ac:dyDescent="0.25">
      <c r="A21144" s="61" t="s">
        <v>392</v>
      </c>
      <c r="B21144" s="61" t="s">
        <v>594</v>
      </c>
      <c r="C21144">
        <v>1917</v>
      </c>
      <c r="D21144" s="61" t="s">
        <v>3044</v>
      </c>
    </row>
    <row r="21145" spans="1:4" hidden="1" x14ac:dyDescent="0.25">
      <c r="A21145" s="61" t="s">
        <v>392</v>
      </c>
      <c r="B21145" s="61" t="s">
        <v>594</v>
      </c>
      <c r="C21145">
        <v>1918</v>
      </c>
      <c r="D21145" s="61" t="s">
        <v>3045</v>
      </c>
    </row>
    <row r="21146" spans="1:4" hidden="1" x14ac:dyDescent="0.25">
      <c r="A21146" s="61" t="s">
        <v>392</v>
      </c>
      <c r="B21146" s="61" t="s">
        <v>594</v>
      </c>
      <c r="C21146">
        <v>1919</v>
      </c>
      <c r="D21146" s="61" t="s">
        <v>3046</v>
      </c>
    </row>
    <row r="21147" spans="1:4" hidden="1" x14ac:dyDescent="0.25">
      <c r="A21147" s="61" t="s">
        <v>392</v>
      </c>
      <c r="B21147" s="61" t="s">
        <v>594</v>
      </c>
      <c r="C21147">
        <v>1920</v>
      </c>
      <c r="D21147" s="61" t="s">
        <v>3047</v>
      </c>
    </row>
    <row r="21148" spans="1:4" hidden="1" x14ac:dyDescent="0.25">
      <c r="A21148" s="61" t="s">
        <v>392</v>
      </c>
      <c r="B21148" s="61" t="s">
        <v>594</v>
      </c>
      <c r="C21148">
        <v>1921</v>
      </c>
      <c r="D21148" s="61" t="s">
        <v>3048</v>
      </c>
    </row>
    <row r="21149" spans="1:4" hidden="1" x14ac:dyDescent="0.25">
      <c r="A21149" s="61" t="s">
        <v>392</v>
      </c>
      <c r="B21149" s="61" t="s">
        <v>594</v>
      </c>
      <c r="C21149">
        <v>1922</v>
      </c>
      <c r="D21149" s="61" t="s">
        <v>3049</v>
      </c>
    </row>
    <row r="21150" spans="1:4" hidden="1" x14ac:dyDescent="0.25">
      <c r="A21150" s="61" t="s">
        <v>392</v>
      </c>
      <c r="B21150" s="61" t="s">
        <v>594</v>
      </c>
      <c r="C21150">
        <v>1923</v>
      </c>
      <c r="D21150" s="61" t="s">
        <v>3050</v>
      </c>
    </row>
    <row r="21151" spans="1:4" hidden="1" x14ac:dyDescent="0.25">
      <c r="A21151" s="61" t="s">
        <v>392</v>
      </c>
      <c r="B21151" s="61" t="s">
        <v>594</v>
      </c>
      <c r="C21151">
        <v>1924</v>
      </c>
      <c r="D21151" s="61" t="s">
        <v>2338</v>
      </c>
    </row>
    <row r="21152" spans="1:4" hidden="1" x14ac:dyDescent="0.25">
      <c r="A21152" s="61" t="s">
        <v>392</v>
      </c>
      <c r="B21152" s="61" t="s">
        <v>594</v>
      </c>
      <c r="C21152">
        <v>1925</v>
      </c>
      <c r="D21152" s="61" t="s">
        <v>3051</v>
      </c>
    </row>
    <row r="21153" spans="1:4" hidden="1" x14ac:dyDescent="0.25">
      <c r="A21153" s="61" t="s">
        <v>392</v>
      </c>
      <c r="B21153" s="61" t="s">
        <v>594</v>
      </c>
      <c r="C21153">
        <v>1926</v>
      </c>
      <c r="D21153" s="61" t="s">
        <v>3051</v>
      </c>
    </row>
    <row r="21154" spans="1:4" hidden="1" x14ac:dyDescent="0.25">
      <c r="A21154" s="61" t="s">
        <v>392</v>
      </c>
      <c r="B21154" s="61" t="s">
        <v>594</v>
      </c>
      <c r="C21154">
        <v>1927</v>
      </c>
      <c r="D21154" s="61" t="s">
        <v>3052</v>
      </c>
    </row>
    <row r="21155" spans="1:4" hidden="1" x14ac:dyDescent="0.25">
      <c r="A21155" s="61" t="s">
        <v>392</v>
      </c>
      <c r="B21155" s="61" t="s">
        <v>594</v>
      </c>
      <c r="C21155">
        <v>1928</v>
      </c>
      <c r="D21155" s="61" t="s">
        <v>3053</v>
      </c>
    </row>
    <row r="21156" spans="1:4" hidden="1" x14ac:dyDescent="0.25">
      <c r="A21156" s="61" t="s">
        <v>392</v>
      </c>
      <c r="B21156" s="61" t="s">
        <v>594</v>
      </c>
      <c r="C21156">
        <v>1929</v>
      </c>
      <c r="D21156" s="61" t="s">
        <v>3054</v>
      </c>
    </row>
    <row r="21157" spans="1:4" hidden="1" x14ac:dyDescent="0.25">
      <c r="A21157" s="61" t="s">
        <v>392</v>
      </c>
      <c r="B21157" s="61" t="s">
        <v>594</v>
      </c>
      <c r="C21157">
        <v>1930</v>
      </c>
      <c r="D21157" s="61" t="s">
        <v>3055</v>
      </c>
    </row>
    <row r="21158" spans="1:4" hidden="1" x14ac:dyDescent="0.25">
      <c r="A21158" s="61" t="s">
        <v>392</v>
      </c>
      <c r="B21158" s="61" t="s">
        <v>594</v>
      </c>
      <c r="C21158">
        <v>1931</v>
      </c>
      <c r="D21158" s="61" t="s">
        <v>3056</v>
      </c>
    </row>
    <row r="21159" spans="1:4" hidden="1" x14ac:dyDescent="0.25">
      <c r="A21159" s="61" t="s">
        <v>392</v>
      </c>
      <c r="B21159" s="61" t="s">
        <v>594</v>
      </c>
      <c r="C21159">
        <v>1932</v>
      </c>
      <c r="D21159" s="61" t="s">
        <v>3057</v>
      </c>
    </row>
    <row r="21160" spans="1:4" hidden="1" x14ac:dyDescent="0.25">
      <c r="A21160" s="61" t="s">
        <v>392</v>
      </c>
      <c r="B21160" s="61" t="s">
        <v>594</v>
      </c>
      <c r="C21160">
        <v>1933</v>
      </c>
      <c r="D21160" s="61" t="s">
        <v>3058</v>
      </c>
    </row>
    <row r="21161" spans="1:4" hidden="1" x14ac:dyDescent="0.25">
      <c r="A21161" s="61" t="s">
        <v>392</v>
      </c>
      <c r="B21161" s="61" t="s">
        <v>594</v>
      </c>
      <c r="C21161">
        <v>1934</v>
      </c>
      <c r="D21161" s="61" t="s">
        <v>3056</v>
      </c>
    </row>
    <row r="21162" spans="1:4" hidden="1" x14ac:dyDescent="0.25">
      <c r="A21162" s="61" t="s">
        <v>392</v>
      </c>
      <c r="B21162" s="61" t="s">
        <v>594</v>
      </c>
      <c r="C21162">
        <v>1935</v>
      </c>
      <c r="D21162" s="61" t="s">
        <v>3059</v>
      </c>
    </row>
    <row r="21163" spans="1:4" hidden="1" x14ac:dyDescent="0.25">
      <c r="A21163" s="61" t="s">
        <v>392</v>
      </c>
      <c r="B21163" s="61" t="s">
        <v>594</v>
      </c>
      <c r="C21163">
        <v>1936</v>
      </c>
      <c r="D21163" s="61" t="s">
        <v>3060</v>
      </c>
    </row>
    <row r="21164" spans="1:4" hidden="1" x14ac:dyDescent="0.25">
      <c r="A21164" s="61" t="s">
        <v>392</v>
      </c>
      <c r="B21164" s="61" t="s">
        <v>594</v>
      </c>
      <c r="C21164">
        <v>1937</v>
      </c>
      <c r="D21164" s="61" t="s">
        <v>3061</v>
      </c>
    </row>
    <row r="21165" spans="1:4" hidden="1" x14ac:dyDescent="0.25">
      <c r="A21165" s="61" t="s">
        <v>392</v>
      </c>
      <c r="B21165" s="61" t="s">
        <v>594</v>
      </c>
      <c r="C21165">
        <v>1938</v>
      </c>
      <c r="D21165" s="61" t="s">
        <v>3061</v>
      </c>
    </row>
    <row r="21166" spans="1:4" hidden="1" x14ac:dyDescent="0.25">
      <c r="A21166" s="61" t="s">
        <v>392</v>
      </c>
      <c r="B21166" s="61" t="s">
        <v>594</v>
      </c>
      <c r="C21166">
        <v>1939</v>
      </c>
      <c r="D21166" s="61" t="s">
        <v>2156</v>
      </c>
    </row>
    <row r="21167" spans="1:4" hidden="1" x14ac:dyDescent="0.25">
      <c r="A21167" s="61" t="s">
        <v>392</v>
      </c>
      <c r="B21167" s="61" t="s">
        <v>594</v>
      </c>
      <c r="C21167">
        <v>1940</v>
      </c>
      <c r="D21167" s="61" t="s">
        <v>3062</v>
      </c>
    </row>
    <row r="21168" spans="1:4" hidden="1" x14ac:dyDescent="0.25">
      <c r="A21168" s="61" t="s">
        <v>392</v>
      </c>
      <c r="B21168" s="61" t="s">
        <v>594</v>
      </c>
      <c r="C21168">
        <v>1941</v>
      </c>
      <c r="D21168" s="61" t="s">
        <v>3063</v>
      </c>
    </row>
    <row r="21169" spans="1:4" hidden="1" x14ac:dyDescent="0.25">
      <c r="A21169" s="61" t="s">
        <v>392</v>
      </c>
      <c r="B21169" s="61" t="s">
        <v>594</v>
      </c>
      <c r="C21169">
        <v>1942</v>
      </c>
      <c r="D21169" s="61" t="s">
        <v>3064</v>
      </c>
    </row>
    <row r="21170" spans="1:4" hidden="1" x14ac:dyDescent="0.25">
      <c r="A21170" s="61" t="s">
        <v>392</v>
      </c>
      <c r="B21170" s="61" t="s">
        <v>594</v>
      </c>
      <c r="C21170">
        <v>1943</v>
      </c>
      <c r="D21170" s="61" t="s">
        <v>3065</v>
      </c>
    </row>
    <row r="21171" spans="1:4" hidden="1" x14ac:dyDescent="0.25">
      <c r="A21171" s="61" t="s">
        <v>392</v>
      </c>
      <c r="B21171" s="61" t="s">
        <v>594</v>
      </c>
      <c r="C21171">
        <v>1944</v>
      </c>
      <c r="D21171" s="61" t="s">
        <v>3055</v>
      </c>
    </row>
    <row r="21172" spans="1:4" hidden="1" x14ac:dyDescent="0.25">
      <c r="A21172" s="61" t="s">
        <v>392</v>
      </c>
      <c r="B21172" s="61" t="s">
        <v>594</v>
      </c>
      <c r="C21172">
        <v>1945</v>
      </c>
      <c r="D21172" s="61" t="s">
        <v>3066</v>
      </c>
    </row>
    <row r="21173" spans="1:4" hidden="1" x14ac:dyDescent="0.25">
      <c r="A21173" s="61" t="s">
        <v>392</v>
      </c>
      <c r="B21173" s="61" t="s">
        <v>594</v>
      </c>
      <c r="C21173">
        <v>1946</v>
      </c>
      <c r="D21173" s="61" t="s">
        <v>3067</v>
      </c>
    </row>
    <row r="21174" spans="1:4" hidden="1" x14ac:dyDescent="0.25">
      <c r="A21174" s="61" t="s">
        <v>392</v>
      </c>
      <c r="B21174" s="61" t="s">
        <v>594</v>
      </c>
      <c r="C21174">
        <v>1947</v>
      </c>
      <c r="D21174" s="61" t="s">
        <v>3068</v>
      </c>
    </row>
    <row r="21175" spans="1:4" hidden="1" x14ac:dyDescent="0.25">
      <c r="A21175" s="61" t="s">
        <v>392</v>
      </c>
      <c r="B21175" s="61" t="s">
        <v>594</v>
      </c>
      <c r="C21175">
        <v>1948</v>
      </c>
      <c r="D21175" s="61" t="s">
        <v>3069</v>
      </c>
    </row>
    <row r="21176" spans="1:4" hidden="1" x14ac:dyDescent="0.25">
      <c r="A21176" s="61" t="s">
        <v>392</v>
      </c>
      <c r="B21176" s="61" t="s">
        <v>594</v>
      </c>
      <c r="C21176">
        <v>1949</v>
      </c>
      <c r="D21176" s="61" t="s">
        <v>3070</v>
      </c>
    </row>
    <row r="21177" spans="1:4" hidden="1" x14ac:dyDescent="0.25">
      <c r="A21177" s="61" t="s">
        <v>392</v>
      </c>
      <c r="B21177" s="61" t="s">
        <v>594</v>
      </c>
      <c r="C21177">
        <v>1950</v>
      </c>
      <c r="D21177" s="61" t="s">
        <v>3071</v>
      </c>
    </row>
    <row r="21178" spans="1:4" hidden="1" x14ac:dyDescent="0.25">
      <c r="A21178" s="61" t="s">
        <v>392</v>
      </c>
      <c r="B21178" s="61" t="s">
        <v>594</v>
      </c>
      <c r="C21178">
        <v>1951</v>
      </c>
      <c r="D21178" s="61" t="s">
        <v>3072</v>
      </c>
    </row>
    <row r="21179" spans="1:4" hidden="1" x14ac:dyDescent="0.25">
      <c r="A21179" s="61" t="s">
        <v>392</v>
      </c>
      <c r="B21179" s="61" t="s">
        <v>594</v>
      </c>
      <c r="C21179">
        <v>1952</v>
      </c>
      <c r="D21179" s="61" t="s">
        <v>3073</v>
      </c>
    </row>
    <row r="21180" spans="1:4" hidden="1" x14ac:dyDescent="0.25">
      <c r="A21180" s="61" t="s">
        <v>392</v>
      </c>
      <c r="B21180" s="61" t="s">
        <v>594</v>
      </c>
      <c r="C21180">
        <v>1953</v>
      </c>
      <c r="D21180" s="61" t="s">
        <v>3074</v>
      </c>
    </row>
    <row r="21181" spans="1:4" hidden="1" x14ac:dyDescent="0.25">
      <c r="A21181" s="61" t="s">
        <v>392</v>
      </c>
      <c r="B21181" s="61" t="s">
        <v>594</v>
      </c>
      <c r="C21181">
        <v>1954</v>
      </c>
      <c r="D21181" s="61" t="s">
        <v>3075</v>
      </c>
    </row>
    <row r="21182" spans="1:4" hidden="1" x14ac:dyDescent="0.25">
      <c r="A21182" s="61" t="s">
        <v>392</v>
      </c>
      <c r="B21182" s="61" t="s">
        <v>594</v>
      </c>
      <c r="C21182">
        <v>1955</v>
      </c>
      <c r="D21182" s="61" t="s">
        <v>3076</v>
      </c>
    </row>
    <row r="21183" spans="1:4" hidden="1" x14ac:dyDescent="0.25">
      <c r="A21183" s="61" t="s">
        <v>392</v>
      </c>
      <c r="B21183" s="61" t="s">
        <v>594</v>
      </c>
      <c r="C21183">
        <v>1956</v>
      </c>
      <c r="D21183" s="61" t="s">
        <v>3077</v>
      </c>
    </row>
    <row r="21184" spans="1:4" hidden="1" x14ac:dyDescent="0.25">
      <c r="A21184" s="61" t="s">
        <v>392</v>
      </c>
      <c r="B21184" s="61" t="s">
        <v>594</v>
      </c>
      <c r="C21184">
        <v>1957</v>
      </c>
      <c r="D21184" s="61" t="s">
        <v>3078</v>
      </c>
    </row>
    <row r="21185" spans="1:4" hidden="1" x14ac:dyDescent="0.25">
      <c r="A21185" s="61" t="s">
        <v>392</v>
      </c>
      <c r="B21185" s="61" t="s">
        <v>594</v>
      </c>
      <c r="C21185">
        <v>1958</v>
      </c>
      <c r="D21185" s="61" t="s">
        <v>3079</v>
      </c>
    </row>
    <row r="21186" spans="1:4" hidden="1" x14ac:dyDescent="0.25">
      <c r="A21186" s="61" t="s">
        <v>392</v>
      </c>
      <c r="B21186" s="61" t="s">
        <v>594</v>
      </c>
      <c r="C21186">
        <v>1959</v>
      </c>
      <c r="D21186" s="61" t="s">
        <v>3080</v>
      </c>
    </row>
    <row r="21187" spans="1:4" hidden="1" x14ac:dyDescent="0.25">
      <c r="A21187" s="61" t="s">
        <v>392</v>
      </c>
      <c r="B21187" s="61" t="s">
        <v>594</v>
      </c>
      <c r="C21187">
        <v>1960</v>
      </c>
      <c r="D21187" s="61" t="s">
        <v>3081</v>
      </c>
    </row>
    <row r="21188" spans="1:4" hidden="1" x14ac:dyDescent="0.25">
      <c r="A21188" s="61" t="s">
        <v>392</v>
      </c>
      <c r="B21188" s="61" t="s">
        <v>594</v>
      </c>
      <c r="C21188">
        <v>1961</v>
      </c>
      <c r="D21188" s="61" t="s">
        <v>3055</v>
      </c>
    </row>
    <row r="21189" spans="1:4" hidden="1" x14ac:dyDescent="0.25">
      <c r="A21189" s="61" t="s">
        <v>392</v>
      </c>
      <c r="B21189" s="61" t="s">
        <v>594</v>
      </c>
      <c r="C21189">
        <v>1962</v>
      </c>
      <c r="D21189" s="61" t="s">
        <v>3082</v>
      </c>
    </row>
    <row r="21190" spans="1:4" hidden="1" x14ac:dyDescent="0.25">
      <c r="A21190" s="61" t="s">
        <v>392</v>
      </c>
      <c r="B21190" s="61" t="s">
        <v>594</v>
      </c>
      <c r="C21190">
        <v>1963</v>
      </c>
      <c r="D21190" s="61" t="s">
        <v>3083</v>
      </c>
    </row>
    <row r="21191" spans="1:4" hidden="1" x14ac:dyDescent="0.25">
      <c r="A21191" s="61" t="s">
        <v>392</v>
      </c>
      <c r="B21191" s="61" t="s">
        <v>594</v>
      </c>
      <c r="C21191">
        <v>1964</v>
      </c>
      <c r="D21191" s="61" t="s">
        <v>3084</v>
      </c>
    </row>
    <row r="21192" spans="1:4" hidden="1" x14ac:dyDescent="0.25">
      <c r="A21192" s="61" t="s">
        <v>392</v>
      </c>
      <c r="B21192" s="61" t="s">
        <v>594</v>
      </c>
      <c r="C21192">
        <v>1965</v>
      </c>
      <c r="D21192" s="61" t="s">
        <v>3084</v>
      </c>
    </row>
    <row r="21193" spans="1:4" hidden="1" x14ac:dyDescent="0.25">
      <c r="A21193" s="61" t="s">
        <v>392</v>
      </c>
      <c r="B21193" s="61" t="s">
        <v>594</v>
      </c>
      <c r="C21193">
        <v>1966</v>
      </c>
      <c r="D21193" s="61" t="s">
        <v>3085</v>
      </c>
    </row>
    <row r="21194" spans="1:4" hidden="1" x14ac:dyDescent="0.25">
      <c r="A21194" s="61" t="s">
        <v>392</v>
      </c>
      <c r="B21194" s="61" t="s">
        <v>594</v>
      </c>
      <c r="C21194">
        <v>1967</v>
      </c>
      <c r="D21194" s="61" t="s">
        <v>3077</v>
      </c>
    </row>
    <row r="21195" spans="1:4" hidden="1" x14ac:dyDescent="0.25">
      <c r="A21195" s="61" t="s">
        <v>392</v>
      </c>
      <c r="B21195" s="61" t="s">
        <v>594</v>
      </c>
      <c r="C21195">
        <v>1968</v>
      </c>
      <c r="D21195" s="61" t="s">
        <v>3055</v>
      </c>
    </row>
    <row r="21196" spans="1:4" hidden="1" x14ac:dyDescent="0.25">
      <c r="A21196" s="61" t="s">
        <v>392</v>
      </c>
      <c r="B21196" s="61" t="s">
        <v>594</v>
      </c>
      <c r="C21196">
        <v>1969</v>
      </c>
      <c r="D21196" s="61" t="s">
        <v>3086</v>
      </c>
    </row>
    <row r="21197" spans="1:4" hidden="1" x14ac:dyDescent="0.25">
      <c r="A21197" s="61" t="s">
        <v>392</v>
      </c>
      <c r="B21197" s="61" t="s">
        <v>594</v>
      </c>
      <c r="C21197">
        <v>1970</v>
      </c>
      <c r="D21197" s="61" t="s">
        <v>3087</v>
      </c>
    </row>
    <row r="21198" spans="1:4" hidden="1" x14ac:dyDescent="0.25">
      <c r="A21198" s="61" t="s">
        <v>392</v>
      </c>
      <c r="B21198" s="61" t="s">
        <v>594</v>
      </c>
      <c r="C21198">
        <v>1971</v>
      </c>
      <c r="D21198" s="61" t="s">
        <v>3088</v>
      </c>
    </row>
    <row r="21199" spans="1:4" hidden="1" x14ac:dyDescent="0.25">
      <c r="A21199" s="61" t="s">
        <v>392</v>
      </c>
      <c r="B21199" s="61" t="s">
        <v>594</v>
      </c>
      <c r="C21199">
        <v>1972</v>
      </c>
      <c r="D21199" s="61" t="s">
        <v>3089</v>
      </c>
    </row>
    <row r="21200" spans="1:4" hidden="1" x14ac:dyDescent="0.25">
      <c r="A21200" s="61" t="s">
        <v>392</v>
      </c>
      <c r="B21200" s="61" t="s">
        <v>594</v>
      </c>
      <c r="C21200">
        <v>1973</v>
      </c>
      <c r="D21200" s="61" t="s">
        <v>3090</v>
      </c>
    </row>
    <row r="21201" spans="1:4" hidden="1" x14ac:dyDescent="0.25">
      <c r="A21201" s="61" t="s">
        <v>392</v>
      </c>
      <c r="B21201" s="61" t="s">
        <v>594</v>
      </c>
      <c r="C21201">
        <v>1974</v>
      </c>
      <c r="D21201" s="61" t="s">
        <v>3091</v>
      </c>
    </row>
    <row r="21202" spans="1:4" hidden="1" x14ac:dyDescent="0.25">
      <c r="A21202" s="61" t="s">
        <v>392</v>
      </c>
      <c r="B21202" s="61" t="s">
        <v>594</v>
      </c>
      <c r="C21202">
        <v>1975</v>
      </c>
      <c r="D21202" s="61" t="s">
        <v>3092</v>
      </c>
    </row>
    <row r="21203" spans="1:4" hidden="1" x14ac:dyDescent="0.25">
      <c r="A21203" s="61" t="s">
        <v>392</v>
      </c>
      <c r="B21203" s="61" t="s">
        <v>594</v>
      </c>
      <c r="C21203">
        <v>1976</v>
      </c>
      <c r="D21203" s="61" t="s">
        <v>3093</v>
      </c>
    </row>
    <row r="21204" spans="1:4" hidden="1" x14ac:dyDescent="0.25">
      <c r="A21204" s="61" t="s">
        <v>392</v>
      </c>
      <c r="B21204" s="61" t="s">
        <v>594</v>
      </c>
      <c r="C21204">
        <v>1977</v>
      </c>
      <c r="D21204" s="61" t="s">
        <v>3094</v>
      </c>
    </row>
    <row r="21205" spans="1:4" hidden="1" x14ac:dyDescent="0.25">
      <c r="A21205" s="61" t="s">
        <v>392</v>
      </c>
      <c r="B21205" s="61" t="s">
        <v>594</v>
      </c>
      <c r="C21205">
        <v>1978</v>
      </c>
      <c r="D21205" s="61" t="s">
        <v>3095</v>
      </c>
    </row>
    <row r="21206" spans="1:4" hidden="1" x14ac:dyDescent="0.25">
      <c r="A21206" s="61" t="s">
        <v>392</v>
      </c>
      <c r="B21206" s="61" t="s">
        <v>594</v>
      </c>
      <c r="C21206">
        <v>1979</v>
      </c>
      <c r="D21206" s="61" t="s">
        <v>3096</v>
      </c>
    </row>
    <row r="21207" spans="1:4" hidden="1" x14ac:dyDescent="0.25">
      <c r="A21207" s="61" t="s">
        <v>392</v>
      </c>
      <c r="B21207" s="61" t="s">
        <v>594</v>
      </c>
      <c r="C21207">
        <v>1980</v>
      </c>
      <c r="D21207" s="61" t="s">
        <v>3097</v>
      </c>
    </row>
    <row r="21208" spans="1:4" hidden="1" x14ac:dyDescent="0.25">
      <c r="A21208" s="61" t="s">
        <v>392</v>
      </c>
      <c r="B21208" s="61" t="s">
        <v>594</v>
      </c>
      <c r="C21208">
        <v>1981</v>
      </c>
      <c r="D21208" s="61" t="s">
        <v>3098</v>
      </c>
    </row>
    <row r="21209" spans="1:4" hidden="1" x14ac:dyDescent="0.25">
      <c r="A21209" s="61" t="s">
        <v>392</v>
      </c>
      <c r="B21209" s="61" t="s">
        <v>594</v>
      </c>
      <c r="C21209">
        <v>1982</v>
      </c>
      <c r="D21209" s="61" t="s">
        <v>3099</v>
      </c>
    </row>
    <row r="21210" spans="1:4" hidden="1" x14ac:dyDescent="0.25">
      <c r="A21210" s="61" t="s">
        <v>392</v>
      </c>
      <c r="B21210" s="61" t="s">
        <v>594</v>
      </c>
      <c r="C21210">
        <v>1983</v>
      </c>
      <c r="D21210" s="61" t="s">
        <v>3100</v>
      </c>
    </row>
    <row r="21211" spans="1:4" hidden="1" x14ac:dyDescent="0.25">
      <c r="A21211" s="61" t="s">
        <v>392</v>
      </c>
      <c r="B21211" s="61" t="s">
        <v>594</v>
      </c>
      <c r="C21211">
        <v>1984</v>
      </c>
      <c r="D21211" s="61" t="s">
        <v>3101</v>
      </c>
    </row>
    <row r="21212" spans="1:4" hidden="1" x14ac:dyDescent="0.25">
      <c r="A21212" s="61" t="s">
        <v>392</v>
      </c>
      <c r="B21212" s="61" t="s">
        <v>594</v>
      </c>
      <c r="C21212">
        <v>1985</v>
      </c>
      <c r="D21212" s="61" t="s">
        <v>3102</v>
      </c>
    </row>
    <row r="21213" spans="1:4" hidden="1" x14ac:dyDescent="0.25">
      <c r="A21213" s="61" t="s">
        <v>392</v>
      </c>
      <c r="B21213" s="61" t="s">
        <v>594</v>
      </c>
      <c r="C21213">
        <v>1986</v>
      </c>
      <c r="D21213" s="61" t="s">
        <v>3101</v>
      </c>
    </row>
    <row r="21214" spans="1:4" hidden="1" x14ac:dyDescent="0.25">
      <c r="A21214" s="61" t="s">
        <v>392</v>
      </c>
      <c r="B21214" s="61" t="s">
        <v>594</v>
      </c>
      <c r="C21214">
        <v>1987</v>
      </c>
      <c r="D21214" s="61" t="s">
        <v>3103</v>
      </c>
    </row>
    <row r="21215" spans="1:4" hidden="1" x14ac:dyDescent="0.25">
      <c r="A21215" s="61" t="s">
        <v>392</v>
      </c>
      <c r="B21215" s="61" t="s">
        <v>594</v>
      </c>
      <c r="C21215">
        <v>1988</v>
      </c>
      <c r="D21215" s="61" t="s">
        <v>3104</v>
      </c>
    </row>
    <row r="21216" spans="1:4" hidden="1" x14ac:dyDescent="0.25">
      <c r="A21216" s="61" t="s">
        <v>392</v>
      </c>
      <c r="B21216" s="61" t="s">
        <v>594</v>
      </c>
      <c r="C21216">
        <v>1989</v>
      </c>
      <c r="D21216" s="61" t="s">
        <v>3105</v>
      </c>
    </row>
    <row r="21217" spans="1:4" hidden="1" x14ac:dyDescent="0.25">
      <c r="A21217" s="61" t="s">
        <v>392</v>
      </c>
      <c r="B21217" s="61" t="s">
        <v>594</v>
      </c>
      <c r="C21217">
        <v>1990</v>
      </c>
      <c r="D21217" s="61" t="s">
        <v>3106</v>
      </c>
    </row>
    <row r="21218" spans="1:4" hidden="1" x14ac:dyDescent="0.25">
      <c r="A21218" s="61" t="s">
        <v>392</v>
      </c>
      <c r="B21218" s="61" t="s">
        <v>594</v>
      </c>
      <c r="C21218">
        <v>1991</v>
      </c>
      <c r="D21218" s="61" t="s">
        <v>3107</v>
      </c>
    </row>
    <row r="21219" spans="1:4" hidden="1" x14ac:dyDescent="0.25">
      <c r="A21219" s="61" t="s">
        <v>392</v>
      </c>
      <c r="B21219" s="61" t="s">
        <v>594</v>
      </c>
      <c r="C21219">
        <v>1992</v>
      </c>
      <c r="D21219" s="61" t="s">
        <v>3108</v>
      </c>
    </row>
    <row r="21220" spans="1:4" hidden="1" x14ac:dyDescent="0.25">
      <c r="A21220" s="61" t="s">
        <v>392</v>
      </c>
      <c r="B21220" s="61" t="s">
        <v>594</v>
      </c>
      <c r="C21220">
        <v>1993</v>
      </c>
      <c r="D21220" s="61" t="s">
        <v>3109</v>
      </c>
    </row>
    <row r="21221" spans="1:4" hidden="1" x14ac:dyDescent="0.25">
      <c r="A21221" s="61" t="s">
        <v>392</v>
      </c>
      <c r="B21221" s="61" t="s">
        <v>594</v>
      </c>
      <c r="C21221">
        <v>1994</v>
      </c>
      <c r="D21221" s="61" t="s">
        <v>3110</v>
      </c>
    </row>
    <row r="21222" spans="1:4" hidden="1" x14ac:dyDescent="0.25">
      <c r="A21222" s="61" t="s">
        <v>392</v>
      </c>
      <c r="B21222" s="61" t="s">
        <v>594</v>
      </c>
      <c r="C21222">
        <v>1995</v>
      </c>
      <c r="D21222" s="61" t="s">
        <v>3111</v>
      </c>
    </row>
    <row r="21223" spans="1:4" hidden="1" x14ac:dyDescent="0.25">
      <c r="A21223" s="61" t="s">
        <v>392</v>
      </c>
      <c r="B21223" s="61" t="s">
        <v>594</v>
      </c>
      <c r="C21223">
        <v>1996</v>
      </c>
      <c r="D21223" s="61" t="s">
        <v>3112</v>
      </c>
    </row>
    <row r="21224" spans="1:4" hidden="1" x14ac:dyDescent="0.25">
      <c r="A21224" s="61" t="s">
        <v>392</v>
      </c>
      <c r="B21224" s="61" t="s">
        <v>594</v>
      </c>
      <c r="C21224">
        <v>1997</v>
      </c>
      <c r="D21224" s="61" t="s">
        <v>3113</v>
      </c>
    </row>
    <row r="21225" spans="1:4" hidden="1" x14ac:dyDescent="0.25">
      <c r="A21225" s="61" t="s">
        <v>392</v>
      </c>
      <c r="B21225" s="61" t="s">
        <v>594</v>
      </c>
      <c r="C21225">
        <v>1998</v>
      </c>
      <c r="D21225" s="61" t="s">
        <v>3114</v>
      </c>
    </row>
    <row r="21226" spans="1:4" hidden="1" x14ac:dyDescent="0.25">
      <c r="A21226" s="61" t="s">
        <v>392</v>
      </c>
      <c r="B21226" s="61" t="s">
        <v>594</v>
      </c>
      <c r="C21226">
        <v>1999</v>
      </c>
      <c r="D21226" s="61" t="s">
        <v>3115</v>
      </c>
    </row>
    <row r="21227" spans="1:4" hidden="1" x14ac:dyDescent="0.25">
      <c r="A21227" s="61" t="s">
        <v>392</v>
      </c>
      <c r="B21227" s="61" t="s">
        <v>594</v>
      </c>
      <c r="C21227">
        <v>2000</v>
      </c>
      <c r="D21227" s="61" t="s">
        <v>3116</v>
      </c>
    </row>
    <row r="21228" spans="1:4" hidden="1" x14ac:dyDescent="0.25">
      <c r="A21228" s="61" t="s">
        <v>392</v>
      </c>
      <c r="B21228" s="61" t="s">
        <v>594</v>
      </c>
      <c r="C21228">
        <v>2001</v>
      </c>
      <c r="D21228" s="61" t="s">
        <v>3117</v>
      </c>
    </row>
    <row r="21229" spans="1:4" hidden="1" x14ac:dyDescent="0.25">
      <c r="A21229" s="61" t="s">
        <v>392</v>
      </c>
      <c r="B21229" s="61" t="s">
        <v>594</v>
      </c>
      <c r="C21229">
        <v>2002</v>
      </c>
      <c r="D21229" s="61" t="s">
        <v>3118</v>
      </c>
    </row>
    <row r="21230" spans="1:4" hidden="1" x14ac:dyDescent="0.25">
      <c r="A21230" s="61" t="s">
        <v>392</v>
      </c>
      <c r="B21230" s="61" t="s">
        <v>594</v>
      </c>
      <c r="C21230">
        <v>2003</v>
      </c>
      <c r="D21230" s="61" t="s">
        <v>3119</v>
      </c>
    </row>
    <row r="21231" spans="1:4" hidden="1" x14ac:dyDescent="0.25">
      <c r="A21231" s="61" t="s">
        <v>392</v>
      </c>
      <c r="B21231" s="61" t="s">
        <v>594</v>
      </c>
      <c r="C21231">
        <v>2004</v>
      </c>
      <c r="D21231" s="61" t="s">
        <v>2418</v>
      </c>
    </row>
    <row r="21232" spans="1:4" hidden="1" x14ac:dyDescent="0.25">
      <c r="A21232" s="61" t="s">
        <v>392</v>
      </c>
      <c r="B21232" s="61" t="s">
        <v>594</v>
      </c>
      <c r="C21232">
        <v>2005</v>
      </c>
      <c r="D21232" s="61" t="s">
        <v>3120</v>
      </c>
    </row>
    <row r="21233" spans="1:4" hidden="1" x14ac:dyDescent="0.25">
      <c r="A21233" s="61" t="s">
        <v>392</v>
      </c>
      <c r="B21233" s="61" t="s">
        <v>594</v>
      </c>
      <c r="C21233">
        <v>2006</v>
      </c>
      <c r="D21233" s="61" t="s">
        <v>3121</v>
      </c>
    </row>
    <row r="21234" spans="1:4" hidden="1" x14ac:dyDescent="0.25">
      <c r="A21234" s="61" t="s">
        <v>392</v>
      </c>
      <c r="B21234" s="61" t="s">
        <v>594</v>
      </c>
      <c r="C21234">
        <v>2007</v>
      </c>
      <c r="D21234" s="61" t="s">
        <v>3122</v>
      </c>
    </row>
    <row r="21235" spans="1:4" hidden="1" x14ac:dyDescent="0.25">
      <c r="A21235" s="61" t="s">
        <v>392</v>
      </c>
      <c r="B21235" s="61" t="s">
        <v>594</v>
      </c>
      <c r="C21235">
        <v>2008</v>
      </c>
      <c r="D21235" s="61" t="s">
        <v>3123</v>
      </c>
    </row>
    <row r="21236" spans="1:4" hidden="1" x14ac:dyDescent="0.25">
      <c r="A21236" s="61" t="s">
        <v>392</v>
      </c>
      <c r="B21236" s="61" t="s">
        <v>594</v>
      </c>
      <c r="C21236">
        <v>2009</v>
      </c>
      <c r="D21236" s="61" t="s">
        <v>3124</v>
      </c>
    </row>
    <row r="21237" spans="1:4" hidden="1" x14ac:dyDescent="0.25">
      <c r="A21237" s="61" t="s">
        <v>392</v>
      </c>
      <c r="B21237" s="61" t="s">
        <v>594</v>
      </c>
      <c r="C21237">
        <v>2010</v>
      </c>
      <c r="D21237" s="61" t="s">
        <v>3125</v>
      </c>
    </row>
    <row r="21238" spans="1:4" hidden="1" x14ac:dyDescent="0.25">
      <c r="A21238" s="61" t="s">
        <v>392</v>
      </c>
      <c r="B21238" s="61" t="s">
        <v>594</v>
      </c>
      <c r="C21238">
        <v>2011</v>
      </c>
      <c r="D21238" s="61" t="s">
        <v>3126</v>
      </c>
    </row>
    <row r="21239" spans="1:4" hidden="1" x14ac:dyDescent="0.25">
      <c r="A21239" s="61" t="s">
        <v>392</v>
      </c>
      <c r="B21239" s="61" t="s">
        <v>594</v>
      </c>
      <c r="C21239">
        <v>2012</v>
      </c>
      <c r="D21239" s="61" t="s">
        <v>3127</v>
      </c>
    </row>
    <row r="21240" spans="1:4" hidden="1" x14ac:dyDescent="0.25">
      <c r="A21240" s="61" t="s">
        <v>392</v>
      </c>
      <c r="B21240" s="61" t="s">
        <v>594</v>
      </c>
      <c r="C21240">
        <v>2013</v>
      </c>
      <c r="D21240" s="61" t="s">
        <v>3128</v>
      </c>
    </row>
    <row r="21241" spans="1:4" hidden="1" x14ac:dyDescent="0.25">
      <c r="A21241" s="61" t="s">
        <v>392</v>
      </c>
      <c r="B21241" s="61" t="s">
        <v>594</v>
      </c>
      <c r="C21241">
        <v>2014</v>
      </c>
      <c r="D21241" s="61" t="s">
        <v>3129</v>
      </c>
    </row>
    <row r="21242" spans="1:4" hidden="1" x14ac:dyDescent="0.25">
      <c r="A21242" s="61" t="s">
        <v>392</v>
      </c>
      <c r="B21242" s="61" t="s">
        <v>594</v>
      </c>
      <c r="C21242">
        <v>2015</v>
      </c>
      <c r="D21242" s="61" t="s">
        <v>3130</v>
      </c>
    </row>
    <row r="21243" spans="1:4" hidden="1" x14ac:dyDescent="0.25">
      <c r="A21243" s="61" t="s">
        <v>392</v>
      </c>
      <c r="B21243" s="61" t="s">
        <v>594</v>
      </c>
      <c r="C21243">
        <v>2016</v>
      </c>
      <c r="D21243" s="61" t="s">
        <v>3131</v>
      </c>
    </row>
    <row r="21244" spans="1:4" hidden="1" x14ac:dyDescent="0.25">
      <c r="A21244" s="61" t="s">
        <v>392</v>
      </c>
      <c r="B21244" s="61" t="s">
        <v>594</v>
      </c>
      <c r="C21244">
        <v>2017</v>
      </c>
      <c r="D21244" s="61" t="s">
        <v>3132</v>
      </c>
    </row>
    <row r="21245" spans="1:4" hidden="1" x14ac:dyDescent="0.25">
      <c r="A21245" s="61" t="s">
        <v>392</v>
      </c>
      <c r="B21245" s="61" t="s">
        <v>594</v>
      </c>
      <c r="C21245">
        <v>2018</v>
      </c>
      <c r="D21245" s="61" t="s">
        <v>3133</v>
      </c>
    </row>
    <row r="21246" spans="1:4" hidden="1" x14ac:dyDescent="0.25">
      <c r="A21246" s="61" t="s">
        <v>392</v>
      </c>
      <c r="B21246" s="61" t="s">
        <v>594</v>
      </c>
      <c r="C21246">
        <v>2019</v>
      </c>
      <c r="D21246" s="61" t="s">
        <v>3134</v>
      </c>
    </row>
    <row r="21247" spans="1:4" hidden="1" x14ac:dyDescent="0.25">
      <c r="A21247" s="61" t="s">
        <v>392</v>
      </c>
      <c r="B21247" s="61" t="s">
        <v>594</v>
      </c>
      <c r="C21247">
        <v>2020</v>
      </c>
      <c r="D21247" s="61" t="s">
        <v>3135</v>
      </c>
    </row>
    <row r="21248" spans="1:4" hidden="1" x14ac:dyDescent="0.25">
      <c r="A21248" s="61" t="s">
        <v>392</v>
      </c>
      <c r="B21248" s="61" t="s">
        <v>594</v>
      </c>
      <c r="C21248">
        <v>2021</v>
      </c>
      <c r="D21248" s="61" t="s">
        <v>3136</v>
      </c>
    </row>
    <row r="21249" spans="1:4" hidden="1" x14ac:dyDescent="0.25">
      <c r="A21249" s="61" t="s">
        <v>392</v>
      </c>
      <c r="B21249" s="61" t="s">
        <v>594</v>
      </c>
      <c r="C21249">
        <v>2022</v>
      </c>
      <c r="D21249" s="61" t="s">
        <v>3137</v>
      </c>
    </row>
    <row r="21250" spans="1:4" x14ac:dyDescent="0.25">
      <c r="A21250" s="61" t="s">
        <v>392</v>
      </c>
      <c r="B21250" s="61" t="s">
        <v>594</v>
      </c>
      <c r="C21250">
        <v>2023</v>
      </c>
      <c r="D21250" s="61">
        <v>0.5571334</v>
      </c>
    </row>
    <row r="21251" spans="1:4" hidden="1" x14ac:dyDescent="0.25">
      <c r="A21251" s="61" t="s">
        <v>526</v>
      </c>
      <c r="B21251" s="61" t="s">
        <v>419</v>
      </c>
      <c r="C21251">
        <v>1789</v>
      </c>
      <c r="D21251" s="61" t="s">
        <v>2909</v>
      </c>
    </row>
    <row r="21252" spans="1:4" hidden="1" x14ac:dyDescent="0.25">
      <c r="A21252" s="61" t="s">
        <v>526</v>
      </c>
      <c r="B21252" s="61" t="s">
        <v>419</v>
      </c>
      <c r="C21252">
        <v>1790</v>
      </c>
      <c r="D21252" s="61" t="s">
        <v>2909</v>
      </c>
    </row>
    <row r="21253" spans="1:4" hidden="1" x14ac:dyDescent="0.25">
      <c r="A21253" s="61" t="s">
        <v>526</v>
      </c>
      <c r="B21253" s="61" t="s">
        <v>419</v>
      </c>
      <c r="C21253">
        <v>1791</v>
      </c>
      <c r="D21253" s="61" t="s">
        <v>2909</v>
      </c>
    </row>
    <row r="21254" spans="1:4" hidden="1" x14ac:dyDescent="0.25">
      <c r="A21254" s="61" t="s">
        <v>526</v>
      </c>
      <c r="B21254" s="61" t="s">
        <v>419</v>
      </c>
      <c r="C21254">
        <v>1792</v>
      </c>
      <c r="D21254" s="61" t="s">
        <v>2909</v>
      </c>
    </row>
    <row r="21255" spans="1:4" hidden="1" x14ac:dyDescent="0.25">
      <c r="A21255" s="61" t="s">
        <v>526</v>
      </c>
      <c r="B21255" s="61" t="s">
        <v>419</v>
      </c>
      <c r="C21255">
        <v>1793</v>
      </c>
      <c r="D21255" s="61" t="s">
        <v>2909</v>
      </c>
    </row>
    <row r="21256" spans="1:4" hidden="1" x14ac:dyDescent="0.25">
      <c r="A21256" s="61" t="s">
        <v>526</v>
      </c>
      <c r="B21256" s="61" t="s">
        <v>419</v>
      </c>
      <c r="C21256">
        <v>1794</v>
      </c>
      <c r="D21256" s="61" t="s">
        <v>2909</v>
      </c>
    </row>
    <row r="21257" spans="1:4" hidden="1" x14ac:dyDescent="0.25">
      <c r="A21257" s="61" t="s">
        <v>526</v>
      </c>
      <c r="B21257" s="61" t="s">
        <v>419</v>
      </c>
      <c r="C21257">
        <v>1795</v>
      </c>
      <c r="D21257" s="61" t="s">
        <v>2909</v>
      </c>
    </row>
    <row r="21258" spans="1:4" hidden="1" x14ac:dyDescent="0.25">
      <c r="A21258" s="61" t="s">
        <v>526</v>
      </c>
      <c r="B21258" s="61" t="s">
        <v>419</v>
      </c>
      <c r="C21258">
        <v>1796</v>
      </c>
      <c r="D21258" s="61" t="s">
        <v>2909</v>
      </c>
    </row>
    <row r="21259" spans="1:4" hidden="1" x14ac:dyDescent="0.25">
      <c r="A21259" s="61" t="s">
        <v>526</v>
      </c>
      <c r="B21259" s="61" t="s">
        <v>419</v>
      </c>
      <c r="C21259">
        <v>1797</v>
      </c>
      <c r="D21259" s="61" t="s">
        <v>2909</v>
      </c>
    </row>
    <row r="21260" spans="1:4" hidden="1" x14ac:dyDescent="0.25">
      <c r="A21260" s="61" t="s">
        <v>526</v>
      </c>
      <c r="B21260" s="61" t="s">
        <v>419</v>
      </c>
      <c r="C21260">
        <v>1798</v>
      </c>
      <c r="D21260" s="61" t="s">
        <v>2909</v>
      </c>
    </row>
    <row r="21261" spans="1:4" hidden="1" x14ac:dyDescent="0.25">
      <c r="A21261" s="61" t="s">
        <v>526</v>
      </c>
      <c r="B21261" s="61" t="s">
        <v>419</v>
      </c>
      <c r="C21261">
        <v>1799</v>
      </c>
      <c r="D21261" s="61" t="s">
        <v>2909</v>
      </c>
    </row>
    <row r="21262" spans="1:4" hidden="1" x14ac:dyDescent="0.25">
      <c r="A21262" s="61" t="s">
        <v>526</v>
      </c>
      <c r="B21262" s="61" t="s">
        <v>419</v>
      </c>
      <c r="C21262">
        <v>1800</v>
      </c>
      <c r="D21262" s="61" t="s">
        <v>2120</v>
      </c>
    </row>
    <row r="21263" spans="1:4" hidden="1" x14ac:dyDescent="0.25">
      <c r="A21263" s="61" t="s">
        <v>526</v>
      </c>
      <c r="B21263" s="61" t="s">
        <v>419</v>
      </c>
      <c r="C21263">
        <v>1801</v>
      </c>
      <c r="D21263" s="61" t="s">
        <v>2120</v>
      </c>
    </row>
    <row r="21264" spans="1:4" hidden="1" x14ac:dyDescent="0.25">
      <c r="A21264" s="61" t="s">
        <v>526</v>
      </c>
      <c r="B21264" s="61" t="s">
        <v>419</v>
      </c>
      <c r="C21264">
        <v>1802</v>
      </c>
      <c r="D21264" s="61" t="s">
        <v>2120</v>
      </c>
    </row>
    <row r="21265" spans="1:4" hidden="1" x14ac:dyDescent="0.25">
      <c r="A21265" s="61" t="s">
        <v>526</v>
      </c>
      <c r="B21265" s="61" t="s">
        <v>419</v>
      </c>
      <c r="C21265">
        <v>1803</v>
      </c>
      <c r="D21265" s="61" t="s">
        <v>2120</v>
      </c>
    </row>
    <row r="21266" spans="1:4" hidden="1" x14ac:dyDescent="0.25">
      <c r="A21266" s="61" t="s">
        <v>526</v>
      </c>
      <c r="B21266" s="61" t="s">
        <v>419</v>
      </c>
      <c r="C21266">
        <v>1804</v>
      </c>
      <c r="D21266" s="61" t="s">
        <v>2120</v>
      </c>
    </row>
    <row r="21267" spans="1:4" hidden="1" x14ac:dyDescent="0.25">
      <c r="A21267" s="61" t="s">
        <v>526</v>
      </c>
      <c r="B21267" s="61" t="s">
        <v>419</v>
      </c>
      <c r="C21267">
        <v>1805</v>
      </c>
      <c r="D21267" s="61" t="s">
        <v>2120</v>
      </c>
    </row>
    <row r="21268" spans="1:4" hidden="1" x14ac:dyDescent="0.25">
      <c r="A21268" s="61" t="s">
        <v>526</v>
      </c>
      <c r="B21268" s="61" t="s">
        <v>419</v>
      </c>
      <c r="C21268">
        <v>1806</v>
      </c>
      <c r="D21268" s="61" t="s">
        <v>2120</v>
      </c>
    </row>
    <row r="21269" spans="1:4" hidden="1" x14ac:dyDescent="0.25">
      <c r="A21269" s="61" t="s">
        <v>526</v>
      </c>
      <c r="B21269" s="61" t="s">
        <v>419</v>
      </c>
      <c r="C21269">
        <v>1807</v>
      </c>
      <c r="D21269" s="61" t="s">
        <v>2120</v>
      </c>
    </row>
    <row r="21270" spans="1:4" hidden="1" x14ac:dyDescent="0.25">
      <c r="A21270" s="61" t="s">
        <v>526</v>
      </c>
      <c r="B21270" s="61" t="s">
        <v>419</v>
      </c>
      <c r="C21270">
        <v>1808</v>
      </c>
      <c r="D21270" s="61" t="s">
        <v>2120</v>
      </c>
    </row>
    <row r="21271" spans="1:4" hidden="1" x14ac:dyDescent="0.25">
      <c r="A21271" s="61" t="s">
        <v>526</v>
      </c>
      <c r="B21271" s="61" t="s">
        <v>419</v>
      </c>
      <c r="C21271">
        <v>1809</v>
      </c>
      <c r="D21271" s="61" t="s">
        <v>2120</v>
      </c>
    </row>
    <row r="21272" spans="1:4" hidden="1" x14ac:dyDescent="0.25">
      <c r="A21272" s="61" t="s">
        <v>526</v>
      </c>
      <c r="B21272" s="61" t="s">
        <v>419</v>
      </c>
      <c r="C21272">
        <v>1810</v>
      </c>
      <c r="D21272" s="61" t="s">
        <v>2120</v>
      </c>
    </row>
    <row r="21273" spans="1:4" hidden="1" x14ac:dyDescent="0.25">
      <c r="A21273" s="61" t="s">
        <v>526</v>
      </c>
      <c r="B21273" s="61" t="s">
        <v>419</v>
      </c>
      <c r="C21273">
        <v>1811</v>
      </c>
      <c r="D21273" s="61" t="s">
        <v>2120</v>
      </c>
    </row>
    <row r="21274" spans="1:4" hidden="1" x14ac:dyDescent="0.25">
      <c r="A21274" s="61" t="s">
        <v>526</v>
      </c>
      <c r="B21274" s="61" t="s">
        <v>419</v>
      </c>
      <c r="C21274">
        <v>1812</v>
      </c>
      <c r="D21274" s="61" t="s">
        <v>2120</v>
      </c>
    </row>
    <row r="21275" spans="1:4" hidden="1" x14ac:dyDescent="0.25">
      <c r="A21275" s="61" t="s">
        <v>526</v>
      </c>
      <c r="B21275" s="61" t="s">
        <v>419</v>
      </c>
      <c r="C21275">
        <v>1813</v>
      </c>
      <c r="D21275" s="61" t="s">
        <v>2120</v>
      </c>
    </row>
    <row r="21276" spans="1:4" hidden="1" x14ac:dyDescent="0.25">
      <c r="A21276" s="61" t="s">
        <v>526</v>
      </c>
      <c r="B21276" s="61" t="s">
        <v>419</v>
      </c>
      <c r="C21276">
        <v>1814</v>
      </c>
      <c r="D21276" s="61" t="s">
        <v>2120</v>
      </c>
    </row>
    <row r="21277" spans="1:4" hidden="1" x14ac:dyDescent="0.25">
      <c r="A21277" s="61" t="s">
        <v>526</v>
      </c>
      <c r="B21277" s="61" t="s">
        <v>419</v>
      </c>
      <c r="C21277">
        <v>1815</v>
      </c>
      <c r="D21277" s="61" t="s">
        <v>2120</v>
      </c>
    </row>
    <row r="21278" spans="1:4" hidden="1" x14ac:dyDescent="0.25">
      <c r="A21278" s="61" t="s">
        <v>526</v>
      </c>
      <c r="B21278" s="61" t="s">
        <v>419</v>
      </c>
      <c r="C21278">
        <v>1816</v>
      </c>
      <c r="D21278" s="61" t="s">
        <v>2120</v>
      </c>
    </row>
    <row r="21279" spans="1:4" hidden="1" x14ac:dyDescent="0.25">
      <c r="A21279" s="61" t="s">
        <v>526</v>
      </c>
      <c r="B21279" s="61" t="s">
        <v>419</v>
      </c>
      <c r="C21279">
        <v>1817</v>
      </c>
      <c r="D21279" s="61" t="s">
        <v>2120</v>
      </c>
    </row>
    <row r="21280" spans="1:4" hidden="1" x14ac:dyDescent="0.25">
      <c r="A21280" s="61" t="s">
        <v>526</v>
      </c>
      <c r="B21280" s="61" t="s">
        <v>419</v>
      </c>
      <c r="C21280">
        <v>1818</v>
      </c>
      <c r="D21280" s="61" t="s">
        <v>2120</v>
      </c>
    </row>
    <row r="21281" spans="1:4" hidden="1" x14ac:dyDescent="0.25">
      <c r="A21281" s="61" t="s">
        <v>526</v>
      </c>
      <c r="B21281" s="61" t="s">
        <v>419</v>
      </c>
      <c r="C21281">
        <v>1819</v>
      </c>
      <c r="D21281" s="61" t="s">
        <v>2120</v>
      </c>
    </row>
    <row r="21282" spans="1:4" hidden="1" x14ac:dyDescent="0.25">
      <c r="A21282" s="61" t="s">
        <v>526</v>
      </c>
      <c r="B21282" s="61" t="s">
        <v>419</v>
      </c>
      <c r="C21282">
        <v>1820</v>
      </c>
      <c r="D21282" s="61" t="s">
        <v>2120</v>
      </c>
    </row>
    <row r="21283" spans="1:4" hidden="1" x14ac:dyDescent="0.25">
      <c r="A21283" s="61" t="s">
        <v>526</v>
      </c>
      <c r="B21283" s="61" t="s">
        <v>419</v>
      </c>
      <c r="C21283">
        <v>1821</v>
      </c>
      <c r="D21283" s="61" t="s">
        <v>2120</v>
      </c>
    </row>
    <row r="21284" spans="1:4" hidden="1" x14ac:dyDescent="0.25">
      <c r="A21284" s="61" t="s">
        <v>526</v>
      </c>
      <c r="B21284" s="61" t="s">
        <v>419</v>
      </c>
      <c r="C21284">
        <v>1822</v>
      </c>
      <c r="D21284" s="61" t="s">
        <v>2120</v>
      </c>
    </row>
    <row r="21285" spans="1:4" hidden="1" x14ac:dyDescent="0.25">
      <c r="A21285" s="61" t="s">
        <v>526</v>
      </c>
      <c r="B21285" s="61" t="s">
        <v>419</v>
      </c>
      <c r="C21285">
        <v>1823</v>
      </c>
      <c r="D21285" s="61" t="s">
        <v>2120</v>
      </c>
    </row>
    <row r="21286" spans="1:4" hidden="1" x14ac:dyDescent="0.25">
      <c r="A21286" s="61" t="s">
        <v>526</v>
      </c>
      <c r="B21286" s="61" t="s">
        <v>419</v>
      </c>
      <c r="C21286">
        <v>1824</v>
      </c>
      <c r="D21286" s="61" t="s">
        <v>2120</v>
      </c>
    </row>
    <row r="21287" spans="1:4" hidden="1" x14ac:dyDescent="0.25">
      <c r="A21287" s="61" t="s">
        <v>526</v>
      </c>
      <c r="B21287" s="61" t="s">
        <v>419</v>
      </c>
      <c r="C21287">
        <v>1825</v>
      </c>
      <c r="D21287" s="61" t="s">
        <v>2120</v>
      </c>
    </row>
    <row r="21288" spans="1:4" hidden="1" x14ac:dyDescent="0.25">
      <c r="A21288" s="61" t="s">
        <v>526</v>
      </c>
      <c r="B21288" s="61" t="s">
        <v>419</v>
      </c>
      <c r="C21288">
        <v>1826</v>
      </c>
      <c r="D21288" s="61" t="s">
        <v>2120</v>
      </c>
    </row>
    <row r="21289" spans="1:4" hidden="1" x14ac:dyDescent="0.25">
      <c r="A21289" s="61" t="s">
        <v>526</v>
      </c>
      <c r="B21289" s="61" t="s">
        <v>419</v>
      </c>
      <c r="C21289">
        <v>1827</v>
      </c>
      <c r="D21289" s="61" t="s">
        <v>2120</v>
      </c>
    </row>
    <row r="21290" spans="1:4" hidden="1" x14ac:dyDescent="0.25">
      <c r="A21290" s="61" t="s">
        <v>526</v>
      </c>
      <c r="B21290" s="61" t="s">
        <v>419</v>
      </c>
      <c r="C21290">
        <v>1828</v>
      </c>
      <c r="D21290" s="61" t="s">
        <v>2120</v>
      </c>
    </row>
    <row r="21291" spans="1:4" hidden="1" x14ac:dyDescent="0.25">
      <c r="A21291" s="61" t="s">
        <v>526</v>
      </c>
      <c r="B21291" s="61" t="s">
        <v>419</v>
      </c>
      <c r="C21291">
        <v>1829</v>
      </c>
      <c r="D21291" s="61" t="s">
        <v>2120</v>
      </c>
    </row>
    <row r="21292" spans="1:4" hidden="1" x14ac:dyDescent="0.25">
      <c r="A21292" s="61" t="s">
        <v>526</v>
      </c>
      <c r="B21292" s="61" t="s">
        <v>419</v>
      </c>
      <c r="C21292">
        <v>1830</v>
      </c>
      <c r="D21292" s="61" t="s">
        <v>2120</v>
      </c>
    </row>
    <row r="21293" spans="1:4" hidden="1" x14ac:dyDescent="0.25">
      <c r="A21293" s="61" t="s">
        <v>526</v>
      </c>
      <c r="B21293" s="61" t="s">
        <v>419</v>
      </c>
      <c r="C21293">
        <v>1831</v>
      </c>
      <c r="D21293" s="61" t="s">
        <v>2120</v>
      </c>
    </row>
    <row r="21294" spans="1:4" hidden="1" x14ac:dyDescent="0.25">
      <c r="A21294" s="61" t="s">
        <v>526</v>
      </c>
      <c r="B21294" s="61" t="s">
        <v>419</v>
      </c>
      <c r="C21294">
        <v>1832</v>
      </c>
      <c r="D21294" s="61" t="s">
        <v>2120</v>
      </c>
    </row>
    <row r="21295" spans="1:4" hidden="1" x14ac:dyDescent="0.25">
      <c r="A21295" s="61" t="s">
        <v>526</v>
      </c>
      <c r="B21295" s="61" t="s">
        <v>419</v>
      </c>
      <c r="C21295">
        <v>1833</v>
      </c>
      <c r="D21295" s="61" t="s">
        <v>2120</v>
      </c>
    </row>
    <row r="21296" spans="1:4" hidden="1" x14ac:dyDescent="0.25">
      <c r="A21296" s="61" t="s">
        <v>526</v>
      </c>
      <c r="B21296" s="61" t="s">
        <v>419</v>
      </c>
      <c r="C21296">
        <v>1834</v>
      </c>
      <c r="D21296" s="61" t="s">
        <v>2120</v>
      </c>
    </row>
    <row r="21297" spans="1:4" hidden="1" x14ac:dyDescent="0.25">
      <c r="A21297" s="61" t="s">
        <v>526</v>
      </c>
      <c r="B21297" s="61" t="s">
        <v>419</v>
      </c>
      <c r="C21297">
        <v>1835</v>
      </c>
      <c r="D21297" s="61" t="s">
        <v>2120</v>
      </c>
    </row>
    <row r="21298" spans="1:4" hidden="1" x14ac:dyDescent="0.25">
      <c r="A21298" s="61" t="s">
        <v>526</v>
      </c>
      <c r="B21298" s="61" t="s">
        <v>419</v>
      </c>
      <c r="C21298">
        <v>1836</v>
      </c>
      <c r="D21298" s="61" t="s">
        <v>2120</v>
      </c>
    </row>
    <row r="21299" spans="1:4" hidden="1" x14ac:dyDescent="0.25">
      <c r="A21299" s="61" t="s">
        <v>526</v>
      </c>
      <c r="B21299" s="61" t="s">
        <v>419</v>
      </c>
      <c r="C21299">
        <v>1837</v>
      </c>
      <c r="D21299" s="61" t="s">
        <v>2120</v>
      </c>
    </row>
    <row r="21300" spans="1:4" hidden="1" x14ac:dyDescent="0.25">
      <c r="A21300" s="61" t="s">
        <v>526</v>
      </c>
      <c r="B21300" s="61" t="s">
        <v>419</v>
      </c>
      <c r="C21300">
        <v>1838</v>
      </c>
      <c r="D21300" s="61" t="s">
        <v>2120</v>
      </c>
    </row>
    <row r="21301" spans="1:4" hidden="1" x14ac:dyDescent="0.25">
      <c r="A21301" s="61" t="s">
        <v>526</v>
      </c>
      <c r="B21301" s="61" t="s">
        <v>419</v>
      </c>
      <c r="C21301">
        <v>1839</v>
      </c>
      <c r="D21301" s="61" t="s">
        <v>2120</v>
      </c>
    </row>
    <row r="21302" spans="1:4" hidden="1" x14ac:dyDescent="0.25">
      <c r="A21302" s="61" t="s">
        <v>526</v>
      </c>
      <c r="B21302" s="61" t="s">
        <v>419</v>
      </c>
      <c r="C21302">
        <v>1840</v>
      </c>
      <c r="D21302" s="61" t="s">
        <v>2590</v>
      </c>
    </row>
    <row r="21303" spans="1:4" hidden="1" x14ac:dyDescent="0.25">
      <c r="A21303" s="61" t="s">
        <v>526</v>
      </c>
      <c r="B21303" s="61" t="s">
        <v>419</v>
      </c>
      <c r="C21303">
        <v>1841</v>
      </c>
      <c r="D21303" s="61" t="s">
        <v>2590</v>
      </c>
    </row>
    <row r="21304" spans="1:4" hidden="1" x14ac:dyDescent="0.25">
      <c r="A21304" s="61" t="s">
        <v>526</v>
      </c>
      <c r="B21304" s="61" t="s">
        <v>419</v>
      </c>
      <c r="C21304">
        <v>1842</v>
      </c>
      <c r="D21304" s="61" t="s">
        <v>2590</v>
      </c>
    </row>
    <row r="21305" spans="1:4" hidden="1" x14ac:dyDescent="0.25">
      <c r="A21305" s="61" t="s">
        <v>526</v>
      </c>
      <c r="B21305" s="61" t="s">
        <v>419</v>
      </c>
      <c r="C21305">
        <v>1843</v>
      </c>
      <c r="D21305" s="61" t="s">
        <v>2590</v>
      </c>
    </row>
    <row r="21306" spans="1:4" hidden="1" x14ac:dyDescent="0.25">
      <c r="A21306" s="61" t="s">
        <v>526</v>
      </c>
      <c r="B21306" s="61" t="s">
        <v>419</v>
      </c>
      <c r="C21306">
        <v>1844</v>
      </c>
      <c r="D21306" s="61" t="s">
        <v>2590</v>
      </c>
    </row>
    <row r="21307" spans="1:4" hidden="1" x14ac:dyDescent="0.25">
      <c r="A21307" s="61" t="s">
        <v>526</v>
      </c>
      <c r="B21307" s="61" t="s">
        <v>419</v>
      </c>
      <c r="C21307">
        <v>1845</v>
      </c>
      <c r="D21307" s="61" t="s">
        <v>2590</v>
      </c>
    </row>
    <row r="21308" spans="1:4" hidden="1" x14ac:dyDescent="0.25">
      <c r="A21308" s="61" t="s">
        <v>526</v>
      </c>
      <c r="B21308" s="61" t="s">
        <v>419</v>
      </c>
      <c r="C21308">
        <v>1846</v>
      </c>
      <c r="D21308" s="61" t="s">
        <v>2590</v>
      </c>
    </row>
    <row r="21309" spans="1:4" hidden="1" x14ac:dyDescent="0.25">
      <c r="A21309" s="61" t="s">
        <v>526</v>
      </c>
      <c r="B21309" s="61" t="s">
        <v>419</v>
      </c>
      <c r="C21309">
        <v>1847</v>
      </c>
      <c r="D21309" s="61" t="s">
        <v>2590</v>
      </c>
    </row>
    <row r="21310" spans="1:4" hidden="1" x14ac:dyDescent="0.25">
      <c r="A21310" s="61" t="s">
        <v>526</v>
      </c>
      <c r="B21310" s="61" t="s">
        <v>419</v>
      </c>
      <c r="C21310">
        <v>1848</v>
      </c>
      <c r="D21310" s="61" t="s">
        <v>2590</v>
      </c>
    </row>
    <row r="21311" spans="1:4" hidden="1" x14ac:dyDescent="0.25">
      <c r="A21311" s="61" t="s">
        <v>526</v>
      </c>
      <c r="B21311" s="61" t="s">
        <v>419</v>
      </c>
      <c r="C21311">
        <v>1849</v>
      </c>
      <c r="D21311" s="61" t="s">
        <v>2648</v>
      </c>
    </row>
    <row r="21312" spans="1:4" hidden="1" x14ac:dyDescent="0.25">
      <c r="A21312" s="61" t="s">
        <v>526</v>
      </c>
      <c r="B21312" s="61" t="s">
        <v>419</v>
      </c>
      <c r="C21312">
        <v>1850</v>
      </c>
      <c r="D21312" s="61" t="s">
        <v>2648</v>
      </c>
    </row>
    <row r="21313" spans="1:4" hidden="1" x14ac:dyDescent="0.25">
      <c r="A21313" s="61" t="s">
        <v>526</v>
      </c>
      <c r="B21313" s="61" t="s">
        <v>419</v>
      </c>
      <c r="C21313">
        <v>1851</v>
      </c>
      <c r="D21313" s="61" t="s">
        <v>2648</v>
      </c>
    </row>
    <row r="21314" spans="1:4" hidden="1" x14ac:dyDescent="0.25">
      <c r="A21314" s="61" t="s">
        <v>526</v>
      </c>
      <c r="B21314" s="61" t="s">
        <v>419</v>
      </c>
      <c r="C21314">
        <v>1852</v>
      </c>
      <c r="D21314" s="61" t="s">
        <v>2648</v>
      </c>
    </row>
    <row r="21315" spans="1:4" hidden="1" x14ac:dyDescent="0.25">
      <c r="A21315" s="61" t="s">
        <v>526</v>
      </c>
      <c r="B21315" s="61" t="s">
        <v>419</v>
      </c>
      <c r="C21315">
        <v>1853</v>
      </c>
      <c r="D21315" s="61" t="s">
        <v>2648</v>
      </c>
    </row>
    <row r="21316" spans="1:4" hidden="1" x14ac:dyDescent="0.25">
      <c r="A21316" s="61" t="s">
        <v>526</v>
      </c>
      <c r="B21316" s="61" t="s">
        <v>419</v>
      </c>
      <c r="C21316">
        <v>1854</v>
      </c>
      <c r="D21316" s="61" t="s">
        <v>2648</v>
      </c>
    </row>
    <row r="21317" spans="1:4" hidden="1" x14ac:dyDescent="0.25">
      <c r="A21317" s="61" t="s">
        <v>526</v>
      </c>
      <c r="B21317" s="61" t="s">
        <v>419</v>
      </c>
      <c r="C21317">
        <v>1855</v>
      </c>
      <c r="D21317" s="61" t="s">
        <v>2648</v>
      </c>
    </row>
    <row r="21318" spans="1:4" hidden="1" x14ac:dyDescent="0.25">
      <c r="A21318" s="61" t="s">
        <v>526</v>
      </c>
      <c r="B21318" s="61" t="s">
        <v>419</v>
      </c>
      <c r="C21318">
        <v>1856</v>
      </c>
      <c r="D21318" s="61" t="s">
        <v>2648</v>
      </c>
    </row>
    <row r="21319" spans="1:4" hidden="1" x14ac:dyDescent="0.25">
      <c r="A21319" s="61" t="s">
        <v>526</v>
      </c>
      <c r="B21319" s="61" t="s">
        <v>419</v>
      </c>
      <c r="C21319">
        <v>1857</v>
      </c>
      <c r="D21319" s="61" t="s">
        <v>2648</v>
      </c>
    </row>
    <row r="21320" spans="1:4" hidden="1" x14ac:dyDescent="0.25">
      <c r="A21320" s="61" t="s">
        <v>526</v>
      </c>
      <c r="B21320" s="61" t="s">
        <v>419</v>
      </c>
      <c r="C21320">
        <v>1858</v>
      </c>
      <c r="D21320" s="61" t="s">
        <v>2648</v>
      </c>
    </row>
    <row r="21321" spans="1:4" hidden="1" x14ac:dyDescent="0.25">
      <c r="A21321" s="61" t="s">
        <v>526</v>
      </c>
      <c r="B21321" s="61" t="s">
        <v>419</v>
      </c>
      <c r="C21321">
        <v>1859</v>
      </c>
      <c r="D21321" s="61" t="s">
        <v>2648</v>
      </c>
    </row>
    <row r="21322" spans="1:4" hidden="1" x14ac:dyDescent="0.25">
      <c r="A21322" s="61" t="s">
        <v>526</v>
      </c>
      <c r="B21322" s="61" t="s">
        <v>419</v>
      </c>
      <c r="C21322">
        <v>1860</v>
      </c>
      <c r="D21322" s="61" t="s">
        <v>2648</v>
      </c>
    </row>
    <row r="21323" spans="1:4" hidden="1" x14ac:dyDescent="0.25">
      <c r="A21323" s="61" t="s">
        <v>526</v>
      </c>
      <c r="B21323" s="61" t="s">
        <v>419</v>
      </c>
      <c r="C21323">
        <v>1861</v>
      </c>
      <c r="D21323" s="61" t="s">
        <v>2648</v>
      </c>
    </row>
    <row r="21324" spans="1:4" hidden="1" x14ac:dyDescent="0.25">
      <c r="A21324" s="61" t="s">
        <v>526</v>
      </c>
      <c r="B21324" s="61" t="s">
        <v>419</v>
      </c>
      <c r="C21324">
        <v>1862</v>
      </c>
      <c r="D21324" s="61" t="s">
        <v>2648</v>
      </c>
    </row>
    <row r="21325" spans="1:4" hidden="1" x14ac:dyDescent="0.25">
      <c r="A21325" s="61" t="s">
        <v>526</v>
      </c>
      <c r="B21325" s="61" t="s">
        <v>419</v>
      </c>
      <c r="C21325">
        <v>1863</v>
      </c>
      <c r="D21325" s="61" t="s">
        <v>2648</v>
      </c>
    </row>
    <row r="21326" spans="1:4" hidden="1" x14ac:dyDescent="0.25">
      <c r="A21326" s="61" t="s">
        <v>526</v>
      </c>
      <c r="B21326" s="61" t="s">
        <v>419</v>
      </c>
      <c r="C21326">
        <v>1864</v>
      </c>
      <c r="D21326" s="61" t="s">
        <v>1504</v>
      </c>
    </row>
    <row r="21327" spans="1:4" hidden="1" x14ac:dyDescent="0.25">
      <c r="A21327" s="61" t="s">
        <v>526</v>
      </c>
      <c r="B21327" s="61" t="s">
        <v>419</v>
      </c>
      <c r="C21327">
        <v>1865</v>
      </c>
      <c r="D21327" s="61" t="s">
        <v>1504</v>
      </c>
    </row>
    <row r="21328" spans="1:4" hidden="1" x14ac:dyDescent="0.25">
      <c r="A21328" s="61" t="s">
        <v>526</v>
      </c>
      <c r="B21328" s="61" t="s">
        <v>419</v>
      </c>
      <c r="C21328">
        <v>1866</v>
      </c>
      <c r="D21328" s="61" t="s">
        <v>1504</v>
      </c>
    </row>
    <row r="21329" spans="1:4" hidden="1" x14ac:dyDescent="0.25">
      <c r="A21329" s="61" t="s">
        <v>526</v>
      </c>
      <c r="B21329" s="61" t="s">
        <v>419</v>
      </c>
      <c r="C21329">
        <v>1867</v>
      </c>
      <c r="D21329" s="61" t="s">
        <v>1504</v>
      </c>
    </row>
    <row r="21330" spans="1:4" hidden="1" x14ac:dyDescent="0.25">
      <c r="A21330" s="61" t="s">
        <v>526</v>
      </c>
      <c r="B21330" s="61" t="s">
        <v>419</v>
      </c>
      <c r="C21330">
        <v>1868</v>
      </c>
      <c r="D21330" s="61" t="s">
        <v>1504</v>
      </c>
    </row>
    <row r="21331" spans="1:4" hidden="1" x14ac:dyDescent="0.25">
      <c r="A21331" s="61" t="s">
        <v>526</v>
      </c>
      <c r="B21331" s="61" t="s">
        <v>419</v>
      </c>
      <c r="C21331">
        <v>1869</v>
      </c>
      <c r="D21331" s="61" t="s">
        <v>1504</v>
      </c>
    </row>
    <row r="21332" spans="1:4" hidden="1" x14ac:dyDescent="0.25">
      <c r="A21332" s="61" t="s">
        <v>526</v>
      </c>
      <c r="B21332" s="61" t="s">
        <v>419</v>
      </c>
      <c r="C21332">
        <v>1870</v>
      </c>
      <c r="D21332" s="61" t="s">
        <v>1504</v>
      </c>
    </row>
    <row r="21333" spans="1:4" hidden="1" x14ac:dyDescent="0.25">
      <c r="A21333" s="61" t="s">
        <v>526</v>
      </c>
      <c r="B21333" s="61" t="s">
        <v>419</v>
      </c>
      <c r="C21333">
        <v>1871</v>
      </c>
      <c r="D21333" s="61" t="s">
        <v>1504</v>
      </c>
    </row>
    <row r="21334" spans="1:4" hidden="1" x14ac:dyDescent="0.25">
      <c r="A21334" s="61" t="s">
        <v>526</v>
      </c>
      <c r="B21334" s="61" t="s">
        <v>419</v>
      </c>
      <c r="C21334">
        <v>1872</v>
      </c>
      <c r="D21334" s="61" t="s">
        <v>1504</v>
      </c>
    </row>
    <row r="21335" spans="1:4" hidden="1" x14ac:dyDescent="0.25">
      <c r="A21335" s="61" t="s">
        <v>526</v>
      </c>
      <c r="B21335" s="61" t="s">
        <v>419</v>
      </c>
      <c r="C21335">
        <v>1873</v>
      </c>
      <c r="D21335" s="61" t="s">
        <v>1504</v>
      </c>
    </row>
    <row r="21336" spans="1:4" hidden="1" x14ac:dyDescent="0.25">
      <c r="A21336" s="61" t="s">
        <v>526</v>
      </c>
      <c r="B21336" s="61" t="s">
        <v>419</v>
      </c>
      <c r="C21336">
        <v>1874</v>
      </c>
      <c r="D21336" s="61" t="s">
        <v>2457</v>
      </c>
    </row>
    <row r="21337" spans="1:4" hidden="1" x14ac:dyDescent="0.25">
      <c r="A21337" s="61" t="s">
        <v>526</v>
      </c>
      <c r="B21337" s="61" t="s">
        <v>419</v>
      </c>
      <c r="C21337">
        <v>1875</v>
      </c>
      <c r="D21337" s="61" t="s">
        <v>2457</v>
      </c>
    </row>
    <row r="21338" spans="1:4" hidden="1" x14ac:dyDescent="0.25">
      <c r="A21338" s="61" t="s">
        <v>526</v>
      </c>
      <c r="B21338" s="61" t="s">
        <v>419</v>
      </c>
      <c r="C21338">
        <v>1876</v>
      </c>
      <c r="D21338" s="61" t="s">
        <v>2457</v>
      </c>
    </row>
    <row r="21339" spans="1:4" hidden="1" x14ac:dyDescent="0.25">
      <c r="A21339" s="61" t="s">
        <v>526</v>
      </c>
      <c r="B21339" s="61" t="s">
        <v>419</v>
      </c>
      <c r="C21339">
        <v>1877</v>
      </c>
      <c r="D21339" s="61" t="s">
        <v>2457</v>
      </c>
    </row>
    <row r="21340" spans="1:4" hidden="1" x14ac:dyDescent="0.25">
      <c r="A21340" s="61" t="s">
        <v>526</v>
      </c>
      <c r="B21340" s="61" t="s">
        <v>419</v>
      </c>
      <c r="C21340">
        <v>1878</v>
      </c>
      <c r="D21340" s="61" t="s">
        <v>2457</v>
      </c>
    </row>
    <row r="21341" spans="1:4" hidden="1" x14ac:dyDescent="0.25">
      <c r="A21341" s="61" t="s">
        <v>526</v>
      </c>
      <c r="B21341" s="61" t="s">
        <v>419</v>
      </c>
      <c r="C21341">
        <v>1879</v>
      </c>
      <c r="D21341" s="61" t="s">
        <v>2457</v>
      </c>
    </row>
    <row r="21342" spans="1:4" hidden="1" x14ac:dyDescent="0.25">
      <c r="A21342" s="61" t="s">
        <v>526</v>
      </c>
      <c r="B21342" s="61" t="s">
        <v>419</v>
      </c>
      <c r="C21342">
        <v>1880</v>
      </c>
      <c r="D21342" s="61" t="s">
        <v>2534</v>
      </c>
    </row>
    <row r="21343" spans="1:4" hidden="1" x14ac:dyDescent="0.25">
      <c r="A21343" s="61" t="s">
        <v>526</v>
      </c>
      <c r="B21343" s="61" t="s">
        <v>419</v>
      </c>
      <c r="C21343">
        <v>1881</v>
      </c>
      <c r="D21343" s="61" t="s">
        <v>2534</v>
      </c>
    </row>
    <row r="21344" spans="1:4" hidden="1" x14ac:dyDescent="0.25">
      <c r="A21344" s="61" t="s">
        <v>526</v>
      </c>
      <c r="B21344" s="61" t="s">
        <v>419</v>
      </c>
      <c r="C21344">
        <v>1882</v>
      </c>
      <c r="D21344" s="61" t="s">
        <v>2534</v>
      </c>
    </row>
    <row r="21345" spans="1:4" hidden="1" x14ac:dyDescent="0.25">
      <c r="A21345" s="61" t="s">
        <v>526</v>
      </c>
      <c r="B21345" s="61" t="s">
        <v>419</v>
      </c>
      <c r="C21345">
        <v>1883</v>
      </c>
      <c r="D21345" s="61" t="s">
        <v>2534</v>
      </c>
    </row>
    <row r="21346" spans="1:4" hidden="1" x14ac:dyDescent="0.25">
      <c r="A21346" s="61" t="s">
        <v>526</v>
      </c>
      <c r="B21346" s="61" t="s">
        <v>419</v>
      </c>
      <c r="C21346">
        <v>1884</v>
      </c>
      <c r="D21346" s="61" t="s">
        <v>2534</v>
      </c>
    </row>
    <row r="21347" spans="1:4" hidden="1" x14ac:dyDescent="0.25">
      <c r="A21347" s="61" t="s">
        <v>526</v>
      </c>
      <c r="B21347" s="61" t="s">
        <v>419</v>
      </c>
      <c r="C21347">
        <v>1885</v>
      </c>
      <c r="D21347" s="61" t="s">
        <v>2534</v>
      </c>
    </row>
    <row r="21348" spans="1:4" hidden="1" x14ac:dyDescent="0.25">
      <c r="A21348" s="61" t="s">
        <v>526</v>
      </c>
      <c r="B21348" s="61" t="s">
        <v>419</v>
      </c>
      <c r="C21348">
        <v>1886</v>
      </c>
      <c r="D21348" s="61" t="s">
        <v>2534</v>
      </c>
    </row>
    <row r="21349" spans="1:4" hidden="1" x14ac:dyDescent="0.25">
      <c r="A21349" s="61" t="s">
        <v>526</v>
      </c>
      <c r="B21349" s="61" t="s">
        <v>419</v>
      </c>
      <c r="C21349">
        <v>1887</v>
      </c>
      <c r="D21349" s="61" t="s">
        <v>2534</v>
      </c>
    </row>
    <row r="21350" spans="1:4" hidden="1" x14ac:dyDescent="0.25">
      <c r="A21350" s="61" t="s">
        <v>526</v>
      </c>
      <c r="B21350" s="61" t="s">
        <v>419</v>
      </c>
      <c r="C21350">
        <v>1888</v>
      </c>
      <c r="D21350" s="61" t="s">
        <v>2534</v>
      </c>
    </row>
    <row r="21351" spans="1:4" hidden="1" x14ac:dyDescent="0.25">
      <c r="A21351" s="61" t="s">
        <v>526</v>
      </c>
      <c r="B21351" s="61" t="s">
        <v>419</v>
      </c>
      <c r="C21351">
        <v>1889</v>
      </c>
      <c r="D21351" s="61" t="s">
        <v>2534</v>
      </c>
    </row>
    <row r="21352" spans="1:4" hidden="1" x14ac:dyDescent="0.25">
      <c r="A21352" s="61" t="s">
        <v>526</v>
      </c>
      <c r="B21352" s="61" t="s">
        <v>419</v>
      </c>
      <c r="C21352">
        <v>1890</v>
      </c>
      <c r="D21352" s="61" t="s">
        <v>2534</v>
      </c>
    </row>
    <row r="21353" spans="1:4" hidden="1" x14ac:dyDescent="0.25">
      <c r="A21353" s="61" t="s">
        <v>526</v>
      </c>
      <c r="B21353" s="61" t="s">
        <v>419</v>
      </c>
      <c r="C21353">
        <v>1891</v>
      </c>
      <c r="D21353" s="61" t="s">
        <v>2534</v>
      </c>
    </row>
    <row r="21354" spans="1:4" hidden="1" x14ac:dyDescent="0.25">
      <c r="A21354" s="61" t="s">
        <v>526</v>
      </c>
      <c r="B21354" s="61" t="s">
        <v>419</v>
      </c>
      <c r="C21354">
        <v>1892</v>
      </c>
      <c r="D21354" s="61" t="s">
        <v>2534</v>
      </c>
    </row>
    <row r="21355" spans="1:4" hidden="1" x14ac:dyDescent="0.25">
      <c r="A21355" s="61" t="s">
        <v>526</v>
      </c>
      <c r="B21355" s="61" t="s">
        <v>419</v>
      </c>
      <c r="C21355">
        <v>1893</v>
      </c>
      <c r="D21355" s="61" t="s">
        <v>2534</v>
      </c>
    </row>
    <row r="21356" spans="1:4" hidden="1" x14ac:dyDescent="0.25">
      <c r="A21356" s="61" t="s">
        <v>526</v>
      </c>
      <c r="B21356" s="61" t="s">
        <v>419</v>
      </c>
      <c r="C21356">
        <v>1894</v>
      </c>
      <c r="D21356" s="61" t="s">
        <v>2149</v>
      </c>
    </row>
    <row r="21357" spans="1:4" hidden="1" x14ac:dyDescent="0.25">
      <c r="A21357" s="61" t="s">
        <v>526</v>
      </c>
      <c r="B21357" s="61" t="s">
        <v>419</v>
      </c>
      <c r="C21357">
        <v>1895</v>
      </c>
      <c r="D21357" s="61" t="s">
        <v>1847</v>
      </c>
    </row>
    <row r="21358" spans="1:4" hidden="1" x14ac:dyDescent="0.25">
      <c r="A21358" s="61" t="s">
        <v>526</v>
      </c>
      <c r="B21358" s="61" t="s">
        <v>419</v>
      </c>
      <c r="C21358">
        <v>1896</v>
      </c>
      <c r="D21358" s="61" t="s">
        <v>1847</v>
      </c>
    </row>
    <row r="21359" spans="1:4" hidden="1" x14ac:dyDescent="0.25">
      <c r="A21359" s="61" t="s">
        <v>526</v>
      </c>
      <c r="B21359" s="61" t="s">
        <v>419</v>
      </c>
      <c r="C21359">
        <v>1897</v>
      </c>
      <c r="D21359" s="61" t="s">
        <v>1526</v>
      </c>
    </row>
    <row r="21360" spans="1:4" hidden="1" x14ac:dyDescent="0.25">
      <c r="A21360" s="61" t="s">
        <v>526</v>
      </c>
      <c r="B21360" s="61" t="s">
        <v>419</v>
      </c>
      <c r="C21360">
        <v>1898</v>
      </c>
      <c r="D21360" s="61" t="s">
        <v>1526</v>
      </c>
    </row>
    <row r="21361" spans="1:4" hidden="1" x14ac:dyDescent="0.25">
      <c r="A21361" s="61" t="s">
        <v>526</v>
      </c>
      <c r="B21361" s="61" t="s">
        <v>419</v>
      </c>
      <c r="C21361">
        <v>1899</v>
      </c>
      <c r="D21361" s="61" t="s">
        <v>1526</v>
      </c>
    </row>
    <row r="21362" spans="1:4" hidden="1" x14ac:dyDescent="0.25">
      <c r="A21362" s="61" t="s">
        <v>526</v>
      </c>
      <c r="B21362" s="61" t="s">
        <v>419</v>
      </c>
      <c r="C21362">
        <v>1900</v>
      </c>
      <c r="D21362" s="61" t="s">
        <v>1853</v>
      </c>
    </row>
    <row r="21363" spans="1:4" hidden="1" x14ac:dyDescent="0.25">
      <c r="A21363" s="61" t="s">
        <v>526</v>
      </c>
      <c r="B21363" s="61" t="s">
        <v>419</v>
      </c>
      <c r="C21363">
        <v>1901</v>
      </c>
      <c r="D21363" s="61" t="s">
        <v>1853</v>
      </c>
    </row>
    <row r="21364" spans="1:4" hidden="1" x14ac:dyDescent="0.25">
      <c r="A21364" s="61" t="s">
        <v>526</v>
      </c>
      <c r="B21364" s="61" t="s">
        <v>419</v>
      </c>
      <c r="C21364">
        <v>1902</v>
      </c>
      <c r="D21364" s="61" t="s">
        <v>1853</v>
      </c>
    </row>
    <row r="21365" spans="1:4" hidden="1" x14ac:dyDescent="0.25">
      <c r="A21365" s="61" t="s">
        <v>526</v>
      </c>
      <c r="B21365" s="61" t="s">
        <v>419</v>
      </c>
      <c r="C21365">
        <v>1903</v>
      </c>
      <c r="D21365" s="61" t="s">
        <v>1853</v>
      </c>
    </row>
    <row r="21366" spans="1:4" hidden="1" x14ac:dyDescent="0.25">
      <c r="A21366" s="61" t="s">
        <v>526</v>
      </c>
      <c r="B21366" s="61" t="s">
        <v>419</v>
      </c>
      <c r="C21366">
        <v>1904</v>
      </c>
      <c r="D21366" s="61" t="s">
        <v>1767</v>
      </c>
    </row>
    <row r="21367" spans="1:4" hidden="1" x14ac:dyDescent="0.25">
      <c r="A21367" s="61" t="s">
        <v>526</v>
      </c>
      <c r="B21367" s="61" t="s">
        <v>419</v>
      </c>
      <c r="C21367">
        <v>1905</v>
      </c>
      <c r="D21367" s="61" t="s">
        <v>1767</v>
      </c>
    </row>
    <row r="21368" spans="1:4" hidden="1" x14ac:dyDescent="0.25">
      <c r="A21368" s="61" t="s">
        <v>526</v>
      </c>
      <c r="B21368" s="61" t="s">
        <v>419</v>
      </c>
      <c r="C21368">
        <v>1906</v>
      </c>
      <c r="D21368" s="61" t="s">
        <v>1767</v>
      </c>
    </row>
    <row r="21369" spans="1:4" hidden="1" x14ac:dyDescent="0.25">
      <c r="A21369" s="61" t="s">
        <v>526</v>
      </c>
      <c r="B21369" s="61" t="s">
        <v>419</v>
      </c>
      <c r="C21369">
        <v>1907</v>
      </c>
      <c r="D21369" s="61" t="s">
        <v>1767</v>
      </c>
    </row>
    <row r="21370" spans="1:4" hidden="1" x14ac:dyDescent="0.25">
      <c r="A21370" s="61" t="s">
        <v>526</v>
      </c>
      <c r="B21370" s="61" t="s">
        <v>419</v>
      </c>
      <c r="C21370">
        <v>1908</v>
      </c>
      <c r="D21370" s="61" t="s">
        <v>1767</v>
      </c>
    </row>
    <row r="21371" spans="1:4" hidden="1" x14ac:dyDescent="0.25">
      <c r="A21371" s="61" t="s">
        <v>526</v>
      </c>
      <c r="B21371" s="61" t="s">
        <v>419</v>
      </c>
      <c r="C21371">
        <v>1909</v>
      </c>
      <c r="D21371" s="61" t="s">
        <v>1767</v>
      </c>
    </row>
    <row r="21372" spans="1:4" hidden="1" x14ac:dyDescent="0.25">
      <c r="A21372" s="61" t="s">
        <v>526</v>
      </c>
      <c r="B21372" s="61" t="s">
        <v>419</v>
      </c>
      <c r="C21372">
        <v>1910</v>
      </c>
      <c r="D21372" s="61" t="s">
        <v>1771</v>
      </c>
    </row>
    <row r="21373" spans="1:4" hidden="1" x14ac:dyDescent="0.25">
      <c r="A21373" s="61" t="s">
        <v>526</v>
      </c>
      <c r="B21373" s="61" t="s">
        <v>419</v>
      </c>
      <c r="C21373">
        <v>1945</v>
      </c>
      <c r="D21373" s="61" t="s">
        <v>2177</v>
      </c>
    </row>
    <row r="21374" spans="1:4" hidden="1" x14ac:dyDescent="0.25">
      <c r="A21374" s="61" t="s">
        <v>526</v>
      </c>
      <c r="B21374" s="61" t="s">
        <v>419</v>
      </c>
      <c r="C21374">
        <v>1946</v>
      </c>
      <c r="D21374" s="61" t="s">
        <v>2493</v>
      </c>
    </row>
    <row r="21375" spans="1:4" hidden="1" x14ac:dyDescent="0.25">
      <c r="A21375" s="61" t="s">
        <v>526</v>
      </c>
      <c r="B21375" s="61" t="s">
        <v>419</v>
      </c>
      <c r="C21375">
        <v>1947</v>
      </c>
      <c r="D21375" s="61" t="s">
        <v>2466</v>
      </c>
    </row>
    <row r="21376" spans="1:4" hidden="1" x14ac:dyDescent="0.25">
      <c r="A21376" s="61" t="s">
        <v>526</v>
      </c>
      <c r="B21376" s="61" t="s">
        <v>419</v>
      </c>
      <c r="C21376">
        <v>1948</v>
      </c>
      <c r="D21376" s="61" t="s">
        <v>2498</v>
      </c>
    </row>
    <row r="21377" spans="1:4" hidden="1" x14ac:dyDescent="0.25">
      <c r="A21377" s="61" t="s">
        <v>526</v>
      </c>
      <c r="B21377" s="61" t="s">
        <v>419</v>
      </c>
      <c r="C21377">
        <v>1949</v>
      </c>
      <c r="D21377" s="61" t="s">
        <v>1512</v>
      </c>
    </row>
    <row r="21378" spans="1:4" hidden="1" x14ac:dyDescent="0.25">
      <c r="A21378" s="61" t="s">
        <v>526</v>
      </c>
      <c r="B21378" s="61" t="s">
        <v>419</v>
      </c>
      <c r="C21378">
        <v>1950</v>
      </c>
      <c r="D21378" s="61" t="s">
        <v>1512</v>
      </c>
    </row>
    <row r="21379" spans="1:4" hidden="1" x14ac:dyDescent="0.25">
      <c r="A21379" s="61" t="s">
        <v>526</v>
      </c>
      <c r="B21379" s="61" t="s">
        <v>419</v>
      </c>
      <c r="C21379">
        <v>1951</v>
      </c>
      <c r="D21379" s="61" t="s">
        <v>1512</v>
      </c>
    </row>
    <row r="21380" spans="1:4" hidden="1" x14ac:dyDescent="0.25">
      <c r="A21380" s="61" t="s">
        <v>526</v>
      </c>
      <c r="B21380" s="61" t="s">
        <v>419</v>
      </c>
      <c r="C21380">
        <v>1952</v>
      </c>
      <c r="D21380" s="61" t="s">
        <v>1512</v>
      </c>
    </row>
    <row r="21381" spans="1:4" hidden="1" x14ac:dyDescent="0.25">
      <c r="A21381" s="61" t="s">
        <v>526</v>
      </c>
      <c r="B21381" s="61" t="s">
        <v>419</v>
      </c>
      <c r="C21381">
        <v>1953</v>
      </c>
      <c r="D21381" s="61" t="s">
        <v>1512</v>
      </c>
    </row>
    <row r="21382" spans="1:4" hidden="1" x14ac:dyDescent="0.25">
      <c r="A21382" s="61" t="s">
        <v>526</v>
      </c>
      <c r="B21382" s="61" t="s">
        <v>419</v>
      </c>
      <c r="C21382">
        <v>1954</v>
      </c>
      <c r="D21382" s="61" t="s">
        <v>2101</v>
      </c>
    </row>
    <row r="21383" spans="1:4" hidden="1" x14ac:dyDescent="0.25">
      <c r="A21383" s="61" t="s">
        <v>526</v>
      </c>
      <c r="B21383" s="61" t="s">
        <v>419</v>
      </c>
      <c r="C21383">
        <v>1955</v>
      </c>
      <c r="D21383" s="61" t="s">
        <v>2101</v>
      </c>
    </row>
    <row r="21384" spans="1:4" hidden="1" x14ac:dyDescent="0.25">
      <c r="A21384" s="61" t="s">
        <v>526</v>
      </c>
      <c r="B21384" s="61" t="s">
        <v>419</v>
      </c>
      <c r="C21384">
        <v>1956</v>
      </c>
      <c r="D21384" s="61" t="s">
        <v>2498</v>
      </c>
    </row>
    <row r="21385" spans="1:4" hidden="1" x14ac:dyDescent="0.25">
      <c r="A21385" s="61" t="s">
        <v>526</v>
      </c>
      <c r="B21385" s="61" t="s">
        <v>419</v>
      </c>
      <c r="C21385">
        <v>1957</v>
      </c>
      <c r="D21385" s="61" t="s">
        <v>2498</v>
      </c>
    </row>
    <row r="21386" spans="1:4" hidden="1" x14ac:dyDescent="0.25">
      <c r="A21386" s="61" t="s">
        <v>526</v>
      </c>
      <c r="B21386" s="61" t="s">
        <v>419</v>
      </c>
      <c r="C21386">
        <v>1958</v>
      </c>
      <c r="D21386" s="61" t="s">
        <v>2498</v>
      </c>
    </row>
    <row r="21387" spans="1:4" hidden="1" x14ac:dyDescent="0.25">
      <c r="A21387" s="61" t="s">
        <v>526</v>
      </c>
      <c r="B21387" s="61" t="s">
        <v>419</v>
      </c>
      <c r="C21387">
        <v>1959</v>
      </c>
      <c r="D21387" s="61" t="s">
        <v>2498</v>
      </c>
    </row>
    <row r="21388" spans="1:4" hidden="1" x14ac:dyDescent="0.25">
      <c r="A21388" s="61" t="s">
        <v>526</v>
      </c>
      <c r="B21388" s="61" t="s">
        <v>419</v>
      </c>
      <c r="C21388">
        <v>1960</v>
      </c>
      <c r="D21388" s="61" t="s">
        <v>2301</v>
      </c>
    </row>
    <row r="21389" spans="1:4" hidden="1" x14ac:dyDescent="0.25">
      <c r="A21389" s="61" t="s">
        <v>526</v>
      </c>
      <c r="B21389" s="61" t="s">
        <v>419</v>
      </c>
      <c r="C21389">
        <v>1961</v>
      </c>
      <c r="D21389" s="61" t="s">
        <v>2301</v>
      </c>
    </row>
    <row r="21390" spans="1:4" hidden="1" x14ac:dyDescent="0.25">
      <c r="A21390" s="61" t="s">
        <v>526</v>
      </c>
      <c r="B21390" s="61" t="s">
        <v>419</v>
      </c>
      <c r="C21390">
        <v>1962</v>
      </c>
      <c r="D21390" s="61" t="s">
        <v>2301</v>
      </c>
    </row>
    <row r="21391" spans="1:4" hidden="1" x14ac:dyDescent="0.25">
      <c r="A21391" s="61" t="s">
        <v>526</v>
      </c>
      <c r="B21391" s="61" t="s">
        <v>419</v>
      </c>
      <c r="C21391">
        <v>1963</v>
      </c>
      <c r="D21391" s="61" t="s">
        <v>2301</v>
      </c>
    </row>
    <row r="21392" spans="1:4" hidden="1" x14ac:dyDescent="0.25">
      <c r="A21392" s="61" t="s">
        <v>526</v>
      </c>
      <c r="B21392" s="61" t="s">
        <v>419</v>
      </c>
      <c r="C21392">
        <v>1964</v>
      </c>
      <c r="D21392" s="61" t="s">
        <v>2301</v>
      </c>
    </row>
    <row r="21393" spans="1:4" hidden="1" x14ac:dyDescent="0.25">
      <c r="A21393" s="61" t="s">
        <v>526</v>
      </c>
      <c r="B21393" s="61" t="s">
        <v>419</v>
      </c>
      <c r="C21393">
        <v>1965</v>
      </c>
      <c r="D21393" s="61" t="s">
        <v>2301</v>
      </c>
    </row>
    <row r="21394" spans="1:4" hidden="1" x14ac:dyDescent="0.25">
      <c r="A21394" s="61" t="s">
        <v>526</v>
      </c>
      <c r="B21394" s="61" t="s">
        <v>419</v>
      </c>
      <c r="C21394">
        <v>1966</v>
      </c>
      <c r="D21394" s="61" t="s">
        <v>2301</v>
      </c>
    </row>
    <row r="21395" spans="1:4" hidden="1" x14ac:dyDescent="0.25">
      <c r="A21395" s="61" t="s">
        <v>526</v>
      </c>
      <c r="B21395" s="61" t="s">
        <v>419</v>
      </c>
      <c r="C21395">
        <v>1967</v>
      </c>
      <c r="D21395" s="61" t="s">
        <v>2301</v>
      </c>
    </row>
    <row r="21396" spans="1:4" hidden="1" x14ac:dyDescent="0.25">
      <c r="A21396" s="61" t="s">
        <v>526</v>
      </c>
      <c r="B21396" s="61" t="s">
        <v>419</v>
      </c>
      <c r="C21396">
        <v>1968</v>
      </c>
      <c r="D21396" s="61" t="s">
        <v>2499</v>
      </c>
    </row>
    <row r="21397" spans="1:4" hidden="1" x14ac:dyDescent="0.25">
      <c r="A21397" s="61" t="s">
        <v>526</v>
      </c>
      <c r="B21397" s="61" t="s">
        <v>419</v>
      </c>
      <c r="C21397">
        <v>1969</v>
      </c>
      <c r="D21397" s="61" t="s">
        <v>2499</v>
      </c>
    </row>
    <row r="21398" spans="1:4" hidden="1" x14ac:dyDescent="0.25">
      <c r="A21398" s="61" t="s">
        <v>526</v>
      </c>
      <c r="B21398" s="61" t="s">
        <v>419</v>
      </c>
      <c r="C21398">
        <v>1970</v>
      </c>
      <c r="D21398" s="61" t="s">
        <v>2499</v>
      </c>
    </row>
    <row r="21399" spans="1:4" hidden="1" x14ac:dyDescent="0.25">
      <c r="A21399" s="61" t="s">
        <v>526</v>
      </c>
      <c r="B21399" s="61" t="s">
        <v>419</v>
      </c>
      <c r="C21399">
        <v>1971</v>
      </c>
      <c r="D21399" s="61" t="s">
        <v>2499</v>
      </c>
    </row>
    <row r="21400" spans="1:4" hidden="1" x14ac:dyDescent="0.25">
      <c r="A21400" s="61" t="s">
        <v>526</v>
      </c>
      <c r="B21400" s="61" t="s">
        <v>419</v>
      </c>
      <c r="C21400">
        <v>1972</v>
      </c>
      <c r="D21400" s="61" t="s">
        <v>1512</v>
      </c>
    </row>
    <row r="21401" spans="1:4" hidden="1" x14ac:dyDescent="0.25">
      <c r="A21401" s="61" t="s">
        <v>526</v>
      </c>
      <c r="B21401" s="61" t="s">
        <v>419</v>
      </c>
      <c r="C21401">
        <v>1973</v>
      </c>
      <c r="D21401" s="61" t="s">
        <v>2438</v>
      </c>
    </row>
    <row r="21402" spans="1:4" hidden="1" x14ac:dyDescent="0.25">
      <c r="A21402" s="61" t="s">
        <v>526</v>
      </c>
      <c r="B21402" s="61" t="s">
        <v>419</v>
      </c>
      <c r="C21402">
        <v>1974</v>
      </c>
      <c r="D21402" s="61" t="s">
        <v>2438</v>
      </c>
    </row>
    <row r="21403" spans="1:4" hidden="1" x14ac:dyDescent="0.25">
      <c r="A21403" s="61" t="s">
        <v>526</v>
      </c>
      <c r="B21403" s="61" t="s">
        <v>419</v>
      </c>
      <c r="C21403">
        <v>1975</v>
      </c>
      <c r="D21403" s="61" t="s">
        <v>2438</v>
      </c>
    </row>
    <row r="21404" spans="1:4" hidden="1" x14ac:dyDescent="0.25">
      <c r="A21404" s="61" t="s">
        <v>526</v>
      </c>
      <c r="B21404" s="61" t="s">
        <v>419</v>
      </c>
      <c r="C21404">
        <v>1976</v>
      </c>
      <c r="D21404" s="61" t="s">
        <v>2438</v>
      </c>
    </row>
    <row r="21405" spans="1:4" hidden="1" x14ac:dyDescent="0.25">
      <c r="A21405" s="61" t="s">
        <v>526</v>
      </c>
      <c r="B21405" s="61" t="s">
        <v>419</v>
      </c>
      <c r="C21405">
        <v>1977</v>
      </c>
      <c r="D21405" s="61" t="s">
        <v>2438</v>
      </c>
    </row>
    <row r="21406" spans="1:4" hidden="1" x14ac:dyDescent="0.25">
      <c r="A21406" s="61" t="s">
        <v>526</v>
      </c>
      <c r="B21406" s="61" t="s">
        <v>419</v>
      </c>
      <c r="C21406">
        <v>1978</v>
      </c>
      <c r="D21406" s="61" t="s">
        <v>2438</v>
      </c>
    </row>
    <row r="21407" spans="1:4" hidden="1" x14ac:dyDescent="0.25">
      <c r="A21407" s="61" t="s">
        <v>526</v>
      </c>
      <c r="B21407" s="61" t="s">
        <v>419</v>
      </c>
      <c r="C21407">
        <v>1979</v>
      </c>
      <c r="D21407" s="61" t="s">
        <v>2438</v>
      </c>
    </row>
    <row r="21408" spans="1:4" hidden="1" x14ac:dyDescent="0.25">
      <c r="A21408" s="61" t="s">
        <v>526</v>
      </c>
      <c r="B21408" s="61" t="s">
        <v>419</v>
      </c>
      <c r="C21408">
        <v>1980</v>
      </c>
      <c r="D21408" s="61" t="s">
        <v>2438</v>
      </c>
    </row>
    <row r="21409" spans="1:4" hidden="1" x14ac:dyDescent="0.25">
      <c r="A21409" s="61" t="s">
        <v>526</v>
      </c>
      <c r="B21409" s="61" t="s">
        <v>419</v>
      </c>
      <c r="C21409">
        <v>1981</v>
      </c>
      <c r="D21409" s="61" t="s">
        <v>2438</v>
      </c>
    </row>
    <row r="21410" spans="1:4" hidden="1" x14ac:dyDescent="0.25">
      <c r="A21410" s="61" t="s">
        <v>526</v>
      </c>
      <c r="B21410" s="61" t="s">
        <v>419</v>
      </c>
      <c r="C21410">
        <v>1982</v>
      </c>
      <c r="D21410" s="61" t="s">
        <v>2438</v>
      </c>
    </row>
    <row r="21411" spans="1:4" hidden="1" x14ac:dyDescent="0.25">
      <c r="A21411" s="61" t="s">
        <v>526</v>
      </c>
      <c r="B21411" s="61" t="s">
        <v>419</v>
      </c>
      <c r="C21411">
        <v>1983</v>
      </c>
      <c r="D21411" s="61" t="s">
        <v>2438</v>
      </c>
    </row>
    <row r="21412" spans="1:4" hidden="1" x14ac:dyDescent="0.25">
      <c r="A21412" s="61" t="s">
        <v>526</v>
      </c>
      <c r="B21412" s="61" t="s">
        <v>419</v>
      </c>
      <c r="C21412">
        <v>1984</v>
      </c>
      <c r="D21412" s="61" t="s">
        <v>2438</v>
      </c>
    </row>
    <row r="21413" spans="1:4" hidden="1" x14ac:dyDescent="0.25">
      <c r="A21413" s="61" t="s">
        <v>526</v>
      </c>
      <c r="B21413" s="61" t="s">
        <v>419</v>
      </c>
      <c r="C21413">
        <v>1985</v>
      </c>
      <c r="D21413" s="61" t="s">
        <v>2438</v>
      </c>
    </row>
    <row r="21414" spans="1:4" hidden="1" x14ac:dyDescent="0.25">
      <c r="A21414" s="61" t="s">
        <v>526</v>
      </c>
      <c r="B21414" s="61" t="s">
        <v>419</v>
      </c>
      <c r="C21414">
        <v>1986</v>
      </c>
      <c r="D21414" s="61" t="s">
        <v>2438</v>
      </c>
    </row>
    <row r="21415" spans="1:4" hidden="1" x14ac:dyDescent="0.25">
      <c r="A21415" s="61" t="s">
        <v>526</v>
      </c>
      <c r="B21415" s="61" t="s">
        <v>419</v>
      </c>
      <c r="C21415">
        <v>1987</v>
      </c>
      <c r="D21415" s="61" t="s">
        <v>2438</v>
      </c>
    </row>
    <row r="21416" spans="1:4" hidden="1" x14ac:dyDescent="0.25">
      <c r="A21416" s="61" t="s">
        <v>526</v>
      </c>
      <c r="B21416" s="61" t="s">
        <v>419</v>
      </c>
      <c r="C21416">
        <v>1988</v>
      </c>
      <c r="D21416" s="61" t="s">
        <v>2437</v>
      </c>
    </row>
    <row r="21417" spans="1:4" hidden="1" x14ac:dyDescent="0.25">
      <c r="A21417" s="61" t="s">
        <v>526</v>
      </c>
      <c r="B21417" s="61" t="s">
        <v>419</v>
      </c>
      <c r="C21417">
        <v>1989</v>
      </c>
      <c r="D21417" s="61" t="s">
        <v>2437</v>
      </c>
    </row>
    <row r="21418" spans="1:4" hidden="1" x14ac:dyDescent="0.25">
      <c r="A21418" s="61" t="s">
        <v>526</v>
      </c>
      <c r="B21418" s="61" t="s">
        <v>419</v>
      </c>
      <c r="C21418">
        <v>1990</v>
      </c>
      <c r="D21418" s="61" t="s">
        <v>2124</v>
      </c>
    </row>
    <row r="21419" spans="1:4" hidden="1" x14ac:dyDescent="0.25">
      <c r="A21419" s="61" t="s">
        <v>526</v>
      </c>
      <c r="B21419" s="61" t="s">
        <v>419</v>
      </c>
      <c r="C21419">
        <v>1991</v>
      </c>
      <c r="D21419" s="61" t="s">
        <v>2124</v>
      </c>
    </row>
    <row r="21420" spans="1:4" hidden="1" x14ac:dyDescent="0.25">
      <c r="A21420" s="61" t="s">
        <v>526</v>
      </c>
      <c r="B21420" s="61" t="s">
        <v>419</v>
      </c>
      <c r="C21420">
        <v>1992</v>
      </c>
      <c r="D21420" s="61" t="s">
        <v>2124</v>
      </c>
    </row>
    <row r="21421" spans="1:4" hidden="1" x14ac:dyDescent="0.25">
      <c r="A21421" s="61" t="s">
        <v>526</v>
      </c>
      <c r="B21421" s="61" t="s">
        <v>419</v>
      </c>
      <c r="C21421">
        <v>1993</v>
      </c>
      <c r="D21421" s="61" t="s">
        <v>2124</v>
      </c>
    </row>
    <row r="21422" spans="1:4" hidden="1" x14ac:dyDescent="0.25">
      <c r="A21422" s="61" t="s">
        <v>526</v>
      </c>
      <c r="B21422" s="61" t="s">
        <v>419</v>
      </c>
      <c r="C21422">
        <v>1994</v>
      </c>
      <c r="D21422" s="61" t="s">
        <v>2127</v>
      </c>
    </row>
    <row r="21423" spans="1:4" hidden="1" x14ac:dyDescent="0.25">
      <c r="A21423" s="61" t="s">
        <v>526</v>
      </c>
      <c r="B21423" s="61" t="s">
        <v>419</v>
      </c>
      <c r="C21423">
        <v>1995</v>
      </c>
      <c r="D21423" s="61" t="s">
        <v>3138</v>
      </c>
    </row>
    <row r="21424" spans="1:4" hidden="1" x14ac:dyDescent="0.25">
      <c r="A21424" s="61" t="s">
        <v>526</v>
      </c>
      <c r="B21424" s="61" t="s">
        <v>419</v>
      </c>
      <c r="C21424">
        <v>1996</v>
      </c>
      <c r="D21424" s="61" t="s">
        <v>3138</v>
      </c>
    </row>
    <row r="21425" spans="1:4" hidden="1" x14ac:dyDescent="0.25">
      <c r="A21425" s="61" t="s">
        <v>526</v>
      </c>
      <c r="B21425" s="61" t="s">
        <v>419</v>
      </c>
      <c r="C21425">
        <v>1997</v>
      </c>
      <c r="D21425" s="61" t="s">
        <v>3138</v>
      </c>
    </row>
    <row r="21426" spans="1:4" hidden="1" x14ac:dyDescent="0.25">
      <c r="A21426" s="61" t="s">
        <v>526</v>
      </c>
      <c r="B21426" s="61" t="s">
        <v>419</v>
      </c>
      <c r="C21426">
        <v>1998</v>
      </c>
      <c r="D21426" s="61" t="s">
        <v>3138</v>
      </c>
    </row>
    <row r="21427" spans="1:4" hidden="1" x14ac:dyDescent="0.25">
      <c r="A21427" s="61" t="s">
        <v>526</v>
      </c>
      <c r="B21427" s="61" t="s">
        <v>419</v>
      </c>
      <c r="C21427">
        <v>1999</v>
      </c>
      <c r="D21427" s="61" t="s">
        <v>3138</v>
      </c>
    </row>
    <row r="21428" spans="1:4" hidden="1" x14ac:dyDescent="0.25">
      <c r="A21428" s="61" t="s">
        <v>526</v>
      </c>
      <c r="B21428" s="61" t="s">
        <v>419</v>
      </c>
      <c r="C21428">
        <v>2000</v>
      </c>
      <c r="D21428" s="61" t="s">
        <v>559</v>
      </c>
    </row>
    <row r="21429" spans="1:4" hidden="1" x14ac:dyDescent="0.25">
      <c r="A21429" s="61" t="s">
        <v>526</v>
      </c>
      <c r="B21429" s="61" t="s">
        <v>419</v>
      </c>
      <c r="C21429">
        <v>2001</v>
      </c>
      <c r="D21429" s="61" t="s">
        <v>559</v>
      </c>
    </row>
    <row r="21430" spans="1:4" hidden="1" x14ac:dyDescent="0.25">
      <c r="A21430" s="61" t="s">
        <v>526</v>
      </c>
      <c r="B21430" s="61" t="s">
        <v>419</v>
      </c>
      <c r="C21430">
        <v>2002</v>
      </c>
      <c r="D21430" s="61" t="s">
        <v>559</v>
      </c>
    </row>
    <row r="21431" spans="1:4" hidden="1" x14ac:dyDescent="0.25">
      <c r="A21431" s="61" t="s">
        <v>526</v>
      </c>
      <c r="B21431" s="61" t="s">
        <v>419</v>
      </c>
      <c r="C21431">
        <v>2003</v>
      </c>
      <c r="D21431" s="61" t="s">
        <v>559</v>
      </c>
    </row>
    <row r="21432" spans="1:4" hidden="1" x14ac:dyDescent="0.25">
      <c r="A21432" s="61" t="s">
        <v>526</v>
      </c>
      <c r="B21432" s="61" t="s">
        <v>419</v>
      </c>
      <c r="C21432">
        <v>2004</v>
      </c>
      <c r="D21432" s="61" t="s">
        <v>559</v>
      </c>
    </row>
    <row r="21433" spans="1:4" hidden="1" x14ac:dyDescent="0.25">
      <c r="A21433" s="61" t="s">
        <v>526</v>
      </c>
      <c r="B21433" s="61" t="s">
        <v>419</v>
      </c>
      <c r="C21433">
        <v>2005</v>
      </c>
      <c r="D21433" s="61" t="s">
        <v>559</v>
      </c>
    </row>
    <row r="21434" spans="1:4" hidden="1" x14ac:dyDescent="0.25">
      <c r="A21434" s="61" t="s">
        <v>526</v>
      </c>
      <c r="B21434" s="61" t="s">
        <v>419</v>
      </c>
      <c r="C21434">
        <v>2006</v>
      </c>
      <c r="D21434" s="61" t="s">
        <v>559</v>
      </c>
    </row>
    <row r="21435" spans="1:4" hidden="1" x14ac:dyDescent="0.25">
      <c r="A21435" s="61" t="s">
        <v>526</v>
      </c>
      <c r="B21435" s="61" t="s">
        <v>419</v>
      </c>
      <c r="C21435">
        <v>2007</v>
      </c>
      <c r="D21435" s="61" t="s">
        <v>559</v>
      </c>
    </row>
    <row r="21436" spans="1:4" hidden="1" x14ac:dyDescent="0.25">
      <c r="A21436" s="61" t="s">
        <v>526</v>
      </c>
      <c r="B21436" s="61" t="s">
        <v>419</v>
      </c>
      <c r="C21436">
        <v>2008</v>
      </c>
      <c r="D21436" s="61" t="s">
        <v>559</v>
      </c>
    </row>
    <row r="21437" spans="1:4" hidden="1" x14ac:dyDescent="0.25">
      <c r="A21437" s="61" t="s">
        <v>526</v>
      </c>
      <c r="B21437" s="61" t="s">
        <v>419</v>
      </c>
      <c r="C21437">
        <v>2009</v>
      </c>
      <c r="D21437" s="61" t="s">
        <v>559</v>
      </c>
    </row>
    <row r="21438" spans="1:4" hidden="1" x14ac:dyDescent="0.25">
      <c r="A21438" s="61" t="s">
        <v>526</v>
      </c>
      <c r="B21438" s="61" t="s">
        <v>419</v>
      </c>
      <c r="C21438">
        <v>2010</v>
      </c>
      <c r="D21438" s="61" t="s">
        <v>559</v>
      </c>
    </row>
    <row r="21439" spans="1:4" hidden="1" x14ac:dyDescent="0.25">
      <c r="A21439" s="61" t="s">
        <v>526</v>
      </c>
      <c r="B21439" s="61" t="s">
        <v>419</v>
      </c>
      <c r="C21439">
        <v>2011</v>
      </c>
      <c r="D21439" s="61" t="s">
        <v>559</v>
      </c>
    </row>
    <row r="21440" spans="1:4" hidden="1" x14ac:dyDescent="0.25">
      <c r="A21440" s="61" t="s">
        <v>526</v>
      </c>
      <c r="B21440" s="61" t="s">
        <v>419</v>
      </c>
      <c r="C21440">
        <v>2012</v>
      </c>
      <c r="D21440" s="61" t="s">
        <v>3139</v>
      </c>
    </row>
    <row r="21441" spans="1:4" hidden="1" x14ac:dyDescent="0.25">
      <c r="A21441" s="61" t="s">
        <v>526</v>
      </c>
      <c r="B21441" s="61" t="s">
        <v>419</v>
      </c>
      <c r="C21441">
        <v>2013</v>
      </c>
      <c r="D21441" s="61" t="s">
        <v>3139</v>
      </c>
    </row>
    <row r="21442" spans="1:4" hidden="1" x14ac:dyDescent="0.25">
      <c r="A21442" s="61" t="s">
        <v>526</v>
      </c>
      <c r="B21442" s="61" t="s">
        <v>419</v>
      </c>
      <c r="C21442">
        <v>2014</v>
      </c>
      <c r="D21442" s="61" t="s">
        <v>3139</v>
      </c>
    </row>
    <row r="21443" spans="1:4" hidden="1" x14ac:dyDescent="0.25">
      <c r="A21443" s="61" t="s">
        <v>526</v>
      </c>
      <c r="B21443" s="61" t="s">
        <v>419</v>
      </c>
      <c r="C21443">
        <v>2015</v>
      </c>
      <c r="D21443" s="61" t="s">
        <v>3139</v>
      </c>
    </row>
    <row r="21444" spans="1:4" hidden="1" x14ac:dyDescent="0.25">
      <c r="A21444" s="61" t="s">
        <v>526</v>
      </c>
      <c r="B21444" s="61" t="s">
        <v>419</v>
      </c>
      <c r="C21444">
        <v>2016</v>
      </c>
      <c r="D21444" s="61" t="s">
        <v>2503</v>
      </c>
    </row>
    <row r="21445" spans="1:4" hidden="1" x14ac:dyDescent="0.25">
      <c r="A21445" s="61" t="s">
        <v>526</v>
      </c>
      <c r="B21445" s="61" t="s">
        <v>419</v>
      </c>
      <c r="C21445">
        <v>2017</v>
      </c>
      <c r="D21445" s="61" t="s">
        <v>2503</v>
      </c>
    </row>
    <row r="21446" spans="1:4" hidden="1" x14ac:dyDescent="0.25">
      <c r="A21446" s="61" t="s">
        <v>526</v>
      </c>
      <c r="B21446" s="61" t="s">
        <v>419</v>
      </c>
      <c r="C21446">
        <v>2018</v>
      </c>
      <c r="D21446" s="61" t="s">
        <v>3139</v>
      </c>
    </row>
    <row r="21447" spans="1:4" hidden="1" x14ac:dyDescent="0.25">
      <c r="A21447" s="61" t="s">
        <v>526</v>
      </c>
      <c r="B21447" s="61" t="s">
        <v>419</v>
      </c>
      <c r="C21447">
        <v>2019</v>
      </c>
      <c r="D21447" s="61" t="s">
        <v>2126</v>
      </c>
    </row>
    <row r="21448" spans="1:4" hidden="1" x14ac:dyDescent="0.25">
      <c r="A21448" s="61" t="s">
        <v>526</v>
      </c>
      <c r="B21448" s="61" t="s">
        <v>419</v>
      </c>
      <c r="C21448">
        <v>2020</v>
      </c>
      <c r="D21448" s="61" t="s">
        <v>2126</v>
      </c>
    </row>
    <row r="21449" spans="1:4" hidden="1" x14ac:dyDescent="0.25">
      <c r="A21449" s="61" t="s">
        <v>526</v>
      </c>
      <c r="B21449" s="61" t="s">
        <v>419</v>
      </c>
      <c r="C21449">
        <v>2021</v>
      </c>
      <c r="D21449" s="61" t="s">
        <v>2128</v>
      </c>
    </row>
    <row r="21450" spans="1:4" hidden="1" x14ac:dyDescent="0.25">
      <c r="A21450" s="61" t="s">
        <v>526</v>
      </c>
      <c r="B21450" s="61" t="s">
        <v>419</v>
      </c>
      <c r="C21450">
        <v>2022</v>
      </c>
      <c r="D21450" s="61" t="s">
        <v>2642</v>
      </c>
    </row>
    <row r="21451" spans="1:4" x14ac:dyDescent="0.25">
      <c r="A21451" s="61" t="s">
        <v>526</v>
      </c>
      <c r="B21451" s="61" t="s">
        <v>419</v>
      </c>
      <c r="C21451">
        <v>2023</v>
      </c>
      <c r="D21451" s="61">
        <v>0.03</v>
      </c>
    </row>
    <row r="21452" spans="1:4" hidden="1" x14ac:dyDescent="0.25">
      <c r="A21452" s="61" t="s">
        <v>153</v>
      </c>
      <c r="B21452" s="61" t="s">
        <v>372</v>
      </c>
      <c r="C21452">
        <v>1789</v>
      </c>
      <c r="D21452" s="61" t="s">
        <v>1508</v>
      </c>
    </row>
    <row r="21453" spans="1:4" hidden="1" x14ac:dyDescent="0.25">
      <c r="A21453" s="61" t="s">
        <v>153</v>
      </c>
      <c r="B21453" s="61" t="s">
        <v>372</v>
      </c>
      <c r="C21453">
        <v>1790</v>
      </c>
      <c r="D21453" s="61" t="s">
        <v>1508</v>
      </c>
    </row>
    <row r="21454" spans="1:4" hidden="1" x14ac:dyDescent="0.25">
      <c r="A21454" s="61" t="s">
        <v>153</v>
      </c>
      <c r="B21454" s="61" t="s">
        <v>372</v>
      </c>
      <c r="C21454">
        <v>1791</v>
      </c>
      <c r="D21454" s="61" t="s">
        <v>1508</v>
      </c>
    </row>
    <row r="21455" spans="1:4" hidden="1" x14ac:dyDescent="0.25">
      <c r="A21455" s="61" t="s">
        <v>153</v>
      </c>
      <c r="B21455" s="61" t="s">
        <v>372</v>
      </c>
      <c r="C21455">
        <v>1792</v>
      </c>
      <c r="D21455" s="61" t="s">
        <v>1508</v>
      </c>
    </row>
    <row r="21456" spans="1:4" hidden="1" x14ac:dyDescent="0.25">
      <c r="A21456" s="61" t="s">
        <v>153</v>
      </c>
      <c r="B21456" s="61" t="s">
        <v>372</v>
      </c>
      <c r="C21456">
        <v>1793</v>
      </c>
      <c r="D21456" s="61" t="s">
        <v>1508</v>
      </c>
    </row>
    <row r="21457" spans="1:4" hidden="1" x14ac:dyDescent="0.25">
      <c r="A21457" s="61" t="s">
        <v>153</v>
      </c>
      <c r="B21457" s="61" t="s">
        <v>372</v>
      </c>
      <c r="C21457">
        <v>1794</v>
      </c>
      <c r="D21457" s="61" t="s">
        <v>1508</v>
      </c>
    </row>
    <row r="21458" spans="1:4" hidden="1" x14ac:dyDescent="0.25">
      <c r="A21458" s="61" t="s">
        <v>153</v>
      </c>
      <c r="B21458" s="61" t="s">
        <v>372</v>
      </c>
      <c r="C21458">
        <v>1795</v>
      </c>
      <c r="D21458" s="61" t="s">
        <v>1508</v>
      </c>
    </row>
    <row r="21459" spans="1:4" hidden="1" x14ac:dyDescent="0.25">
      <c r="A21459" s="61" t="s">
        <v>153</v>
      </c>
      <c r="B21459" s="61" t="s">
        <v>372</v>
      </c>
      <c r="C21459">
        <v>1796</v>
      </c>
      <c r="D21459" s="61" t="s">
        <v>1508</v>
      </c>
    </row>
    <row r="21460" spans="1:4" hidden="1" x14ac:dyDescent="0.25">
      <c r="A21460" s="61" t="s">
        <v>153</v>
      </c>
      <c r="B21460" s="61" t="s">
        <v>372</v>
      </c>
      <c r="C21460">
        <v>1797</v>
      </c>
      <c r="D21460" s="61" t="s">
        <v>1508</v>
      </c>
    </row>
    <row r="21461" spans="1:4" hidden="1" x14ac:dyDescent="0.25">
      <c r="A21461" s="61" t="s">
        <v>153</v>
      </c>
      <c r="B21461" s="61" t="s">
        <v>372</v>
      </c>
      <c r="C21461">
        <v>1798</v>
      </c>
      <c r="D21461" s="61" t="s">
        <v>1508</v>
      </c>
    </row>
    <row r="21462" spans="1:4" hidden="1" x14ac:dyDescent="0.25">
      <c r="A21462" s="61" t="s">
        <v>153</v>
      </c>
      <c r="B21462" s="61" t="s">
        <v>372</v>
      </c>
      <c r="C21462">
        <v>1799</v>
      </c>
      <c r="D21462" s="61" t="s">
        <v>1508</v>
      </c>
    </row>
    <row r="21463" spans="1:4" hidden="1" x14ac:dyDescent="0.25">
      <c r="A21463" s="61" t="s">
        <v>153</v>
      </c>
      <c r="B21463" s="61" t="s">
        <v>372</v>
      </c>
      <c r="C21463">
        <v>1800</v>
      </c>
      <c r="D21463" s="61" t="s">
        <v>1508</v>
      </c>
    </row>
    <row r="21464" spans="1:4" hidden="1" x14ac:dyDescent="0.25">
      <c r="A21464" s="61" t="s">
        <v>153</v>
      </c>
      <c r="B21464" s="61" t="s">
        <v>372</v>
      </c>
      <c r="C21464">
        <v>1801</v>
      </c>
      <c r="D21464" s="61" t="s">
        <v>1508</v>
      </c>
    </row>
    <row r="21465" spans="1:4" hidden="1" x14ac:dyDescent="0.25">
      <c r="A21465" s="61" t="s">
        <v>153</v>
      </c>
      <c r="B21465" s="61" t="s">
        <v>372</v>
      </c>
      <c r="C21465">
        <v>1802</v>
      </c>
      <c r="D21465" s="61" t="s">
        <v>1508</v>
      </c>
    </row>
    <row r="21466" spans="1:4" hidden="1" x14ac:dyDescent="0.25">
      <c r="A21466" s="61" t="s">
        <v>153</v>
      </c>
      <c r="B21466" s="61" t="s">
        <v>372</v>
      </c>
      <c r="C21466">
        <v>1803</v>
      </c>
      <c r="D21466" s="61" t="s">
        <v>1508</v>
      </c>
    </row>
    <row r="21467" spans="1:4" hidden="1" x14ac:dyDescent="0.25">
      <c r="A21467" s="61" t="s">
        <v>153</v>
      </c>
      <c r="B21467" s="61" t="s">
        <v>372</v>
      </c>
      <c r="C21467">
        <v>1804</v>
      </c>
      <c r="D21467" s="61" t="s">
        <v>1508</v>
      </c>
    </row>
    <row r="21468" spans="1:4" hidden="1" x14ac:dyDescent="0.25">
      <c r="A21468" s="61" t="s">
        <v>153</v>
      </c>
      <c r="B21468" s="61" t="s">
        <v>372</v>
      </c>
      <c r="C21468">
        <v>1805</v>
      </c>
      <c r="D21468" s="61" t="s">
        <v>1508</v>
      </c>
    </row>
    <row r="21469" spans="1:4" hidden="1" x14ac:dyDescent="0.25">
      <c r="A21469" s="61" t="s">
        <v>153</v>
      </c>
      <c r="B21469" s="61" t="s">
        <v>372</v>
      </c>
      <c r="C21469">
        <v>1806</v>
      </c>
      <c r="D21469" s="61" t="s">
        <v>1508</v>
      </c>
    </row>
    <row r="21470" spans="1:4" hidden="1" x14ac:dyDescent="0.25">
      <c r="A21470" s="61" t="s">
        <v>153</v>
      </c>
      <c r="B21470" s="61" t="s">
        <v>372</v>
      </c>
      <c r="C21470">
        <v>1807</v>
      </c>
      <c r="D21470" s="61" t="s">
        <v>1508</v>
      </c>
    </row>
    <row r="21471" spans="1:4" hidden="1" x14ac:dyDescent="0.25">
      <c r="A21471" s="61" t="s">
        <v>153</v>
      </c>
      <c r="B21471" s="61" t="s">
        <v>372</v>
      </c>
      <c r="C21471">
        <v>1808</v>
      </c>
      <c r="D21471" s="61" t="s">
        <v>1529</v>
      </c>
    </row>
    <row r="21472" spans="1:4" hidden="1" x14ac:dyDescent="0.25">
      <c r="A21472" s="61" t="s">
        <v>153</v>
      </c>
      <c r="B21472" s="61" t="s">
        <v>372</v>
      </c>
      <c r="C21472">
        <v>1809</v>
      </c>
      <c r="D21472" s="61" t="s">
        <v>570</v>
      </c>
    </row>
    <row r="21473" spans="1:4" hidden="1" x14ac:dyDescent="0.25">
      <c r="A21473" s="61" t="s">
        <v>153</v>
      </c>
      <c r="B21473" s="61" t="s">
        <v>372</v>
      </c>
      <c r="C21473">
        <v>1810</v>
      </c>
      <c r="D21473" s="61" t="s">
        <v>570</v>
      </c>
    </row>
    <row r="21474" spans="1:4" hidden="1" x14ac:dyDescent="0.25">
      <c r="A21474" s="61" t="s">
        <v>153</v>
      </c>
      <c r="B21474" s="61" t="s">
        <v>372</v>
      </c>
      <c r="C21474">
        <v>1811</v>
      </c>
      <c r="D21474" s="61" t="s">
        <v>570</v>
      </c>
    </row>
    <row r="21475" spans="1:4" hidden="1" x14ac:dyDescent="0.25">
      <c r="A21475" s="61" t="s">
        <v>153</v>
      </c>
      <c r="B21475" s="61" t="s">
        <v>372</v>
      </c>
      <c r="C21475">
        <v>1812</v>
      </c>
      <c r="D21475" s="61" t="s">
        <v>570</v>
      </c>
    </row>
    <row r="21476" spans="1:4" hidden="1" x14ac:dyDescent="0.25">
      <c r="A21476" s="61" t="s">
        <v>153</v>
      </c>
      <c r="B21476" s="61" t="s">
        <v>372</v>
      </c>
      <c r="C21476">
        <v>1813</v>
      </c>
      <c r="D21476" s="61" t="s">
        <v>570</v>
      </c>
    </row>
    <row r="21477" spans="1:4" hidden="1" x14ac:dyDescent="0.25">
      <c r="A21477" s="61" t="s">
        <v>153</v>
      </c>
      <c r="B21477" s="61" t="s">
        <v>372</v>
      </c>
      <c r="C21477">
        <v>1814</v>
      </c>
      <c r="D21477" s="61" t="s">
        <v>570</v>
      </c>
    </row>
    <row r="21478" spans="1:4" hidden="1" x14ac:dyDescent="0.25">
      <c r="A21478" s="61" t="s">
        <v>153</v>
      </c>
      <c r="B21478" s="61" t="s">
        <v>372</v>
      </c>
      <c r="C21478">
        <v>1815</v>
      </c>
      <c r="D21478" s="61" t="s">
        <v>570</v>
      </c>
    </row>
    <row r="21479" spans="1:4" hidden="1" x14ac:dyDescent="0.25">
      <c r="A21479" s="61" t="s">
        <v>153</v>
      </c>
      <c r="B21479" s="61" t="s">
        <v>372</v>
      </c>
      <c r="C21479">
        <v>1816</v>
      </c>
      <c r="D21479" s="61" t="s">
        <v>570</v>
      </c>
    </row>
    <row r="21480" spans="1:4" hidden="1" x14ac:dyDescent="0.25">
      <c r="A21480" s="61" t="s">
        <v>153</v>
      </c>
      <c r="B21480" s="61" t="s">
        <v>372</v>
      </c>
      <c r="C21480">
        <v>1817</v>
      </c>
      <c r="D21480" s="61" t="s">
        <v>570</v>
      </c>
    </row>
    <row r="21481" spans="1:4" hidden="1" x14ac:dyDescent="0.25">
      <c r="A21481" s="61" t="s">
        <v>153</v>
      </c>
      <c r="B21481" s="61" t="s">
        <v>372</v>
      </c>
      <c r="C21481">
        <v>1818</v>
      </c>
      <c r="D21481" s="61" t="s">
        <v>570</v>
      </c>
    </row>
    <row r="21482" spans="1:4" hidden="1" x14ac:dyDescent="0.25">
      <c r="A21482" s="61" t="s">
        <v>153</v>
      </c>
      <c r="B21482" s="61" t="s">
        <v>372</v>
      </c>
      <c r="C21482">
        <v>1819</v>
      </c>
      <c r="D21482" s="61" t="s">
        <v>570</v>
      </c>
    </row>
    <row r="21483" spans="1:4" hidden="1" x14ac:dyDescent="0.25">
      <c r="A21483" s="61" t="s">
        <v>153</v>
      </c>
      <c r="B21483" s="61" t="s">
        <v>372</v>
      </c>
      <c r="C21483">
        <v>1820</v>
      </c>
      <c r="D21483" s="61" t="s">
        <v>570</v>
      </c>
    </row>
    <row r="21484" spans="1:4" hidden="1" x14ac:dyDescent="0.25">
      <c r="A21484" s="61" t="s">
        <v>153</v>
      </c>
      <c r="B21484" s="61" t="s">
        <v>372</v>
      </c>
      <c r="C21484">
        <v>1821</v>
      </c>
      <c r="D21484" s="61" t="s">
        <v>570</v>
      </c>
    </row>
    <row r="21485" spans="1:4" hidden="1" x14ac:dyDescent="0.25">
      <c r="A21485" s="61" t="s">
        <v>153</v>
      </c>
      <c r="B21485" s="61" t="s">
        <v>372</v>
      </c>
      <c r="C21485">
        <v>1822</v>
      </c>
      <c r="D21485" s="61" t="s">
        <v>570</v>
      </c>
    </row>
    <row r="21486" spans="1:4" hidden="1" x14ac:dyDescent="0.25">
      <c r="A21486" s="61" t="s">
        <v>153</v>
      </c>
      <c r="B21486" s="61" t="s">
        <v>372</v>
      </c>
      <c r="C21486">
        <v>1823</v>
      </c>
      <c r="D21486" s="61" t="s">
        <v>570</v>
      </c>
    </row>
    <row r="21487" spans="1:4" hidden="1" x14ac:dyDescent="0.25">
      <c r="A21487" s="61" t="s">
        <v>153</v>
      </c>
      <c r="B21487" s="61" t="s">
        <v>372</v>
      </c>
      <c r="C21487">
        <v>1824</v>
      </c>
      <c r="D21487" s="61" t="s">
        <v>570</v>
      </c>
    </row>
    <row r="21488" spans="1:4" hidden="1" x14ac:dyDescent="0.25">
      <c r="A21488" s="61" t="s">
        <v>153</v>
      </c>
      <c r="B21488" s="61" t="s">
        <v>372</v>
      </c>
      <c r="C21488">
        <v>1825</v>
      </c>
      <c r="D21488" s="61" t="s">
        <v>570</v>
      </c>
    </row>
    <row r="21489" spans="1:4" hidden="1" x14ac:dyDescent="0.25">
      <c r="A21489" s="61" t="s">
        <v>153</v>
      </c>
      <c r="B21489" s="61" t="s">
        <v>372</v>
      </c>
      <c r="C21489">
        <v>1826</v>
      </c>
      <c r="D21489" s="61" t="s">
        <v>570</v>
      </c>
    </row>
    <row r="21490" spans="1:4" hidden="1" x14ac:dyDescent="0.25">
      <c r="A21490" s="61" t="s">
        <v>153</v>
      </c>
      <c r="B21490" s="61" t="s">
        <v>372</v>
      </c>
      <c r="C21490">
        <v>1827</v>
      </c>
      <c r="D21490" s="61" t="s">
        <v>570</v>
      </c>
    </row>
    <row r="21491" spans="1:4" hidden="1" x14ac:dyDescent="0.25">
      <c r="A21491" s="61" t="s">
        <v>153</v>
      </c>
      <c r="B21491" s="61" t="s">
        <v>372</v>
      </c>
      <c r="C21491">
        <v>1828</v>
      </c>
      <c r="D21491" s="61" t="s">
        <v>570</v>
      </c>
    </row>
    <row r="21492" spans="1:4" hidden="1" x14ac:dyDescent="0.25">
      <c r="A21492" s="61" t="s">
        <v>153</v>
      </c>
      <c r="B21492" s="61" t="s">
        <v>372</v>
      </c>
      <c r="C21492">
        <v>1829</v>
      </c>
      <c r="D21492" s="61" t="s">
        <v>570</v>
      </c>
    </row>
    <row r="21493" spans="1:4" hidden="1" x14ac:dyDescent="0.25">
      <c r="A21493" s="61" t="s">
        <v>153</v>
      </c>
      <c r="B21493" s="61" t="s">
        <v>372</v>
      </c>
      <c r="C21493">
        <v>1830</v>
      </c>
      <c r="D21493" s="61" t="s">
        <v>570</v>
      </c>
    </row>
    <row r="21494" spans="1:4" hidden="1" x14ac:dyDescent="0.25">
      <c r="A21494" s="61" t="s">
        <v>153</v>
      </c>
      <c r="B21494" s="61" t="s">
        <v>372</v>
      </c>
      <c r="C21494">
        <v>1831</v>
      </c>
      <c r="D21494" s="61" t="s">
        <v>570</v>
      </c>
    </row>
    <row r="21495" spans="1:4" hidden="1" x14ac:dyDescent="0.25">
      <c r="A21495" s="61" t="s">
        <v>153</v>
      </c>
      <c r="B21495" s="61" t="s">
        <v>372</v>
      </c>
      <c r="C21495">
        <v>1832</v>
      </c>
      <c r="D21495" s="61" t="s">
        <v>570</v>
      </c>
    </row>
    <row r="21496" spans="1:4" hidden="1" x14ac:dyDescent="0.25">
      <c r="A21496" s="61" t="s">
        <v>153</v>
      </c>
      <c r="B21496" s="61" t="s">
        <v>372</v>
      </c>
      <c r="C21496">
        <v>1833</v>
      </c>
      <c r="D21496" s="61" t="s">
        <v>570</v>
      </c>
    </row>
    <row r="21497" spans="1:4" hidden="1" x14ac:dyDescent="0.25">
      <c r="A21497" s="61" t="s">
        <v>153</v>
      </c>
      <c r="B21497" s="61" t="s">
        <v>372</v>
      </c>
      <c r="C21497">
        <v>1834</v>
      </c>
      <c r="D21497" s="61" t="s">
        <v>570</v>
      </c>
    </row>
    <row r="21498" spans="1:4" hidden="1" x14ac:dyDescent="0.25">
      <c r="A21498" s="61" t="s">
        <v>153</v>
      </c>
      <c r="B21498" s="61" t="s">
        <v>372</v>
      </c>
      <c r="C21498">
        <v>1835</v>
      </c>
      <c r="D21498" s="61" t="s">
        <v>570</v>
      </c>
    </row>
    <row r="21499" spans="1:4" hidden="1" x14ac:dyDescent="0.25">
      <c r="A21499" s="61" t="s">
        <v>153</v>
      </c>
      <c r="B21499" s="61" t="s">
        <v>372</v>
      </c>
      <c r="C21499">
        <v>1836</v>
      </c>
      <c r="D21499" s="61" t="s">
        <v>570</v>
      </c>
    </row>
    <row r="21500" spans="1:4" hidden="1" x14ac:dyDescent="0.25">
      <c r="A21500" s="61" t="s">
        <v>153</v>
      </c>
      <c r="B21500" s="61" t="s">
        <v>372</v>
      </c>
      <c r="C21500">
        <v>1837</v>
      </c>
      <c r="D21500" s="61" t="s">
        <v>570</v>
      </c>
    </row>
    <row r="21501" spans="1:4" hidden="1" x14ac:dyDescent="0.25">
      <c r="A21501" s="61" t="s">
        <v>153</v>
      </c>
      <c r="B21501" s="61" t="s">
        <v>372</v>
      </c>
      <c r="C21501">
        <v>1838</v>
      </c>
      <c r="D21501" s="61" t="s">
        <v>570</v>
      </c>
    </row>
    <row r="21502" spans="1:4" hidden="1" x14ac:dyDescent="0.25">
      <c r="A21502" s="61" t="s">
        <v>153</v>
      </c>
      <c r="B21502" s="61" t="s">
        <v>372</v>
      </c>
      <c r="C21502">
        <v>1839</v>
      </c>
      <c r="D21502" s="61" t="s">
        <v>1516</v>
      </c>
    </row>
    <row r="21503" spans="1:4" hidden="1" x14ac:dyDescent="0.25">
      <c r="A21503" s="61" t="s">
        <v>153</v>
      </c>
      <c r="B21503" s="61" t="s">
        <v>372</v>
      </c>
      <c r="C21503">
        <v>1840</v>
      </c>
      <c r="D21503" s="61" t="s">
        <v>2293</v>
      </c>
    </row>
    <row r="21504" spans="1:4" hidden="1" x14ac:dyDescent="0.25">
      <c r="A21504" s="61" t="s">
        <v>153</v>
      </c>
      <c r="B21504" s="61" t="s">
        <v>372</v>
      </c>
      <c r="C21504">
        <v>1841</v>
      </c>
      <c r="D21504" s="61" t="s">
        <v>2293</v>
      </c>
    </row>
    <row r="21505" spans="1:4" hidden="1" x14ac:dyDescent="0.25">
      <c r="A21505" s="61" t="s">
        <v>153</v>
      </c>
      <c r="B21505" s="61" t="s">
        <v>372</v>
      </c>
      <c r="C21505">
        <v>1842</v>
      </c>
      <c r="D21505" s="61" t="s">
        <v>2293</v>
      </c>
    </row>
    <row r="21506" spans="1:4" hidden="1" x14ac:dyDescent="0.25">
      <c r="A21506" s="61" t="s">
        <v>153</v>
      </c>
      <c r="B21506" s="61" t="s">
        <v>372</v>
      </c>
      <c r="C21506">
        <v>1843</v>
      </c>
      <c r="D21506" s="61" t="s">
        <v>2293</v>
      </c>
    </row>
    <row r="21507" spans="1:4" hidden="1" x14ac:dyDescent="0.25">
      <c r="A21507" s="61" t="s">
        <v>153</v>
      </c>
      <c r="B21507" s="61" t="s">
        <v>372</v>
      </c>
      <c r="C21507">
        <v>1844</v>
      </c>
      <c r="D21507" s="61" t="s">
        <v>2293</v>
      </c>
    </row>
    <row r="21508" spans="1:4" hidden="1" x14ac:dyDescent="0.25">
      <c r="A21508" s="61" t="s">
        <v>153</v>
      </c>
      <c r="B21508" s="61" t="s">
        <v>372</v>
      </c>
      <c r="C21508">
        <v>1845</v>
      </c>
      <c r="D21508" s="61" t="s">
        <v>2293</v>
      </c>
    </row>
    <row r="21509" spans="1:4" hidden="1" x14ac:dyDescent="0.25">
      <c r="A21509" s="61" t="s">
        <v>153</v>
      </c>
      <c r="B21509" s="61" t="s">
        <v>372</v>
      </c>
      <c r="C21509">
        <v>1846</v>
      </c>
      <c r="D21509" s="61" t="s">
        <v>2293</v>
      </c>
    </row>
    <row r="21510" spans="1:4" hidden="1" x14ac:dyDescent="0.25">
      <c r="A21510" s="61" t="s">
        <v>153</v>
      </c>
      <c r="B21510" s="61" t="s">
        <v>372</v>
      </c>
      <c r="C21510">
        <v>1847</v>
      </c>
      <c r="D21510" s="61" t="s">
        <v>2293</v>
      </c>
    </row>
    <row r="21511" spans="1:4" hidden="1" x14ac:dyDescent="0.25">
      <c r="A21511" s="61" t="s">
        <v>153</v>
      </c>
      <c r="B21511" s="61" t="s">
        <v>372</v>
      </c>
      <c r="C21511">
        <v>1848</v>
      </c>
      <c r="D21511" s="61" t="s">
        <v>2293</v>
      </c>
    </row>
    <row r="21512" spans="1:4" hidden="1" x14ac:dyDescent="0.25">
      <c r="A21512" s="61" t="s">
        <v>153</v>
      </c>
      <c r="B21512" s="61" t="s">
        <v>372</v>
      </c>
      <c r="C21512">
        <v>1849</v>
      </c>
      <c r="D21512" s="61" t="s">
        <v>2293</v>
      </c>
    </row>
    <row r="21513" spans="1:4" hidden="1" x14ac:dyDescent="0.25">
      <c r="A21513" s="61" t="s">
        <v>153</v>
      </c>
      <c r="B21513" s="61" t="s">
        <v>372</v>
      </c>
      <c r="C21513">
        <v>1850</v>
      </c>
      <c r="D21513" s="61" t="s">
        <v>2293</v>
      </c>
    </row>
    <row r="21514" spans="1:4" hidden="1" x14ac:dyDescent="0.25">
      <c r="A21514" s="61" t="s">
        <v>153</v>
      </c>
      <c r="B21514" s="61" t="s">
        <v>372</v>
      </c>
      <c r="C21514">
        <v>1851</v>
      </c>
      <c r="D21514" s="61" t="s">
        <v>2293</v>
      </c>
    </row>
    <row r="21515" spans="1:4" hidden="1" x14ac:dyDescent="0.25">
      <c r="A21515" s="61" t="s">
        <v>153</v>
      </c>
      <c r="B21515" s="61" t="s">
        <v>372</v>
      </c>
      <c r="C21515">
        <v>1852</v>
      </c>
      <c r="D21515" s="61" t="s">
        <v>2293</v>
      </c>
    </row>
    <row r="21516" spans="1:4" hidden="1" x14ac:dyDescent="0.25">
      <c r="A21516" s="61" t="s">
        <v>153</v>
      </c>
      <c r="B21516" s="61" t="s">
        <v>372</v>
      </c>
      <c r="C21516">
        <v>1853</v>
      </c>
      <c r="D21516" s="61" t="s">
        <v>2293</v>
      </c>
    </row>
    <row r="21517" spans="1:4" hidden="1" x14ac:dyDescent="0.25">
      <c r="A21517" s="61" t="s">
        <v>153</v>
      </c>
      <c r="B21517" s="61" t="s">
        <v>372</v>
      </c>
      <c r="C21517">
        <v>1854</v>
      </c>
      <c r="D21517" s="61" t="s">
        <v>2293</v>
      </c>
    </row>
    <row r="21518" spans="1:4" hidden="1" x14ac:dyDescent="0.25">
      <c r="A21518" s="61" t="s">
        <v>153</v>
      </c>
      <c r="B21518" s="61" t="s">
        <v>372</v>
      </c>
      <c r="C21518">
        <v>1855</v>
      </c>
      <c r="D21518" s="61" t="s">
        <v>2293</v>
      </c>
    </row>
    <row r="21519" spans="1:4" hidden="1" x14ac:dyDescent="0.25">
      <c r="A21519" s="61" t="s">
        <v>153</v>
      </c>
      <c r="B21519" s="61" t="s">
        <v>372</v>
      </c>
      <c r="C21519">
        <v>1856</v>
      </c>
      <c r="D21519" s="61" t="s">
        <v>2293</v>
      </c>
    </row>
    <row r="21520" spans="1:4" hidden="1" x14ac:dyDescent="0.25">
      <c r="A21520" s="61" t="s">
        <v>153</v>
      </c>
      <c r="B21520" s="61" t="s">
        <v>372</v>
      </c>
      <c r="C21520">
        <v>1857</v>
      </c>
      <c r="D21520" s="61" t="s">
        <v>1867</v>
      </c>
    </row>
    <row r="21521" spans="1:4" hidden="1" x14ac:dyDescent="0.25">
      <c r="A21521" s="61" t="s">
        <v>153</v>
      </c>
      <c r="B21521" s="61" t="s">
        <v>372</v>
      </c>
      <c r="C21521">
        <v>1858</v>
      </c>
      <c r="D21521" s="61" t="s">
        <v>1867</v>
      </c>
    </row>
    <row r="21522" spans="1:4" hidden="1" x14ac:dyDescent="0.25">
      <c r="A21522" s="61" t="s">
        <v>153</v>
      </c>
      <c r="B21522" s="61" t="s">
        <v>372</v>
      </c>
      <c r="C21522">
        <v>1859</v>
      </c>
      <c r="D21522" s="61" t="s">
        <v>1867</v>
      </c>
    </row>
    <row r="21523" spans="1:4" hidden="1" x14ac:dyDescent="0.25">
      <c r="A21523" s="61" t="s">
        <v>153</v>
      </c>
      <c r="B21523" s="61" t="s">
        <v>372</v>
      </c>
      <c r="C21523">
        <v>1860</v>
      </c>
      <c r="D21523" s="61" t="s">
        <v>1867</v>
      </c>
    </row>
    <row r="21524" spans="1:4" hidden="1" x14ac:dyDescent="0.25">
      <c r="A21524" s="61" t="s">
        <v>153</v>
      </c>
      <c r="B21524" s="61" t="s">
        <v>372</v>
      </c>
      <c r="C21524">
        <v>1861</v>
      </c>
      <c r="D21524" s="61" t="s">
        <v>1867</v>
      </c>
    </row>
    <row r="21525" spans="1:4" hidden="1" x14ac:dyDescent="0.25">
      <c r="A21525" s="61" t="s">
        <v>153</v>
      </c>
      <c r="B21525" s="61" t="s">
        <v>372</v>
      </c>
      <c r="C21525">
        <v>1862</v>
      </c>
      <c r="D21525" s="61" t="s">
        <v>1867</v>
      </c>
    </row>
    <row r="21526" spans="1:4" hidden="1" x14ac:dyDescent="0.25">
      <c r="A21526" s="61" t="s">
        <v>153</v>
      </c>
      <c r="B21526" s="61" t="s">
        <v>372</v>
      </c>
      <c r="C21526">
        <v>1863</v>
      </c>
      <c r="D21526" s="61" t="s">
        <v>1867</v>
      </c>
    </row>
    <row r="21527" spans="1:4" hidden="1" x14ac:dyDescent="0.25">
      <c r="A21527" s="61" t="s">
        <v>153</v>
      </c>
      <c r="B21527" s="61" t="s">
        <v>372</v>
      </c>
      <c r="C21527">
        <v>1864</v>
      </c>
      <c r="D21527" s="61" t="s">
        <v>1867</v>
      </c>
    </row>
    <row r="21528" spans="1:4" hidden="1" x14ac:dyDescent="0.25">
      <c r="A21528" s="61" t="s">
        <v>153</v>
      </c>
      <c r="B21528" s="61" t="s">
        <v>372</v>
      </c>
      <c r="C21528">
        <v>1865</v>
      </c>
      <c r="D21528" s="61" t="s">
        <v>1867</v>
      </c>
    </row>
    <row r="21529" spans="1:4" hidden="1" x14ac:dyDescent="0.25">
      <c r="A21529" s="61" t="s">
        <v>153</v>
      </c>
      <c r="B21529" s="61" t="s">
        <v>372</v>
      </c>
      <c r="C21529">
        <v>1866</v>
      </c>
      <c r="D21529" s="61" t="s">
        <v>1867</v>
      </c>
    </row>
    <row r="21530" spans="1:4" hidden="1" x14ac:dyDescent="0.25">
      <c r="A21530" s="61" t="s">
        <v>153</v>
      </c>
      <c r="B21530" s="61" t="s">
        <v>372</v>
      </c>
      <c r="C21530">
        <v>1867</v>
      </c>
      <c r="D21530" s="61" t="s">
        <v>1867</v>
      </c>
    </row>
    <row r="21531" spans="1:4" hidden="1" x14ac:dyDescent="0.25">
      <c r="A21531" s="61" t="s">
        <v>153</v>
      </c>
      <c r="B21531" s="61" t="s">
        <v>372</v>
      </c>
      <c r="C21531">
        <v>1868</v>
      </c>
      <c r="D21531" s="61" t="s">
        <v>1756</v>
      </c>
    </row>
    <row r="21532" spans="1:4" hidden="1" x14ac:dyDescent="0.25">
      <c r="A21532" s="61" t="s">
        <v>153</v>
      </c>
      <c r="B21532" s="61" t="s">
        <v>372</v>
      </c>
      <c r="C21532">
        <v>1869</v>
      </c>
      <c r="D21532" s="61" t="s">
        <v>1756</v>
      </c>
    </row>
    <row r="21533" spans="1:4" hidden="1" x14ac:dyDescent="0.25">
      <c r="A21533" s="61" t="s">
        <v>153</v>
      </c>
      <c r="B21533" s="61" t="s">
        <v>372</v>
      </c>
      <c r="C21533">
        <v>1870</v>
      </c>
      <c r="D21533" s="61" t="s">
        <v>1756</v>
      </c>
    </row>
    <row r="21534" spans="1:4" hidden="1" x14ac:dyDescent="0.25">
      <c r="A21534" s="61" t="s">
        <v>153</v>
      </c>
      <c r="B21534" s="61" t="s">
        <v>372</v>
      </c>
      <c r="C21534">
        <v>1871</v>
      </c>
      <c r="D21534" s="61" t="s">
        <v>1756</v>
      </c>
    </row>
    <row r="21535" spans="1:4" hidden="1" x14ac:dyDescent="0.25">
      <c r="A21535" s="61" t="s">
        <v>153</v>
      </c>
      <c r="B21535" s="61" t="s">
        <v>372</v>
      </c>
      <c r="C21535">
        <v>1872</v>
      </c>
      <c r="D21535" s="61" t="s">
        <v>1756</v>
      </c>
    </row>
    <row r="21536" spans="1:4" hidden="1" x14ac:dyDescent="0.25">
      <c r="A21536" s="61" t="s">
        <v>153</v>
      </c>
      <c r="B21536" s="61" t="s">
        <v>372</v>
      </c>
      <c r="C21536">
        <v>1873</v>
      </c>
      <c r="D21536" s="61" t="s">
        <v>1756</v>
      </c>
    </row>
    <row r="21537" spans="1:4" hidden="1" x14ac:dyDescent="0.25">
      <c r="A21537" s="61" t="s">
        <v>153</v>
      </c>
      <c r="B21537" s="61" t="s">
        <v>372</v>
      </c>
      <c r="C21537">
        <v>1874</v>
      </c>
      <c r="D21537" s="61" t="s">
        <v>1756</v>
      </c>
    </row>
    <row r="21538" spans="1:4" hidden="1" x14ac:dyDescent="0.25">
      <c r="A21538" s="61" t="s">
        <v>153</v>
      </c>
      <c r="B21538" s="61" t="s">
        <v>372</v>
      </c>
      <c r="C21538">
        <v>1875</v>
      </c>
      <c r="D21538" s="61" t="s">
        <v>1756</v>
      </c>
    </row>
    <row r="21539" spans="1:4" hidden="1" x14ac:dyDescent="0.25">
      <c r="A21539" s="61" t="s">
        <v>153</v>
      </c>
      <c r="B21539" s="61" t="s">
        <v>372</v>
      </c>
      <c r="C21539">
        <v>1876</v>
      </c>
      <c r="D21539" s="61" t="s">
        <v>1756</v>
      </c>
    </row>
    <row r="21540" spans="1:4" hidden="1" x14ac:dyDescent="0.25">
      <c r="A21540" s="61" t="s">
        <v>153</v>
      </c>
      <c r="B21540" s="61" t="s">
        <v>372</v>
      </c>
      <c r="C21540">
        <v>1877</v>
      </c>
      <c r="D21540" s="61" t="s">
        <v>2317</v>
      </c>
    </row>
    <row r="21541" spans="1:4" hidden="1" x14ac:dyDescent="0.25">
      <c r="A21541" s="61" t="s">
        <v>153</v>
      </c>
      <c r="B21541" s="61" t="s">
        <v>372</v>
      </c>
      <c r="C21541">
        <v>1878</v>
      </c>
      <c r="D21541" s="61" t="s">
        <v>2295</v>
      </c>
    </row>
    <row r="21542" spans="1:4" hidden="1" x14ac:dyDescent="0.25">
      <c r="A21542" s="61" t="s">
        <v>153</v>
      </c>
      <c r="B21542" s="61" t="s">
        <v>372</v>
      </c>
      <c r="C21542">
        <v>1879</v>
      </c>
      <c r="D21542" s="61" t="s">
        <v>2295</v>
      </c>
    </row>
    <row r="21543" spans="1:4" hidden="1" x14ac:dyDescent="0.25">
      <c r="A21543" s="61" t="s">
        <v>153</v>
      </c>
      <c r="B21543" s="61" t="s">
        <v>372</v>
      </c>
      <c r="C21543">
        <v>1880</v>
      </c>
      <c r="D21543" s="61" t="s">
        <v>1518</v>
      </c>
    </row>
    <row r="21544" spans="1:4" hidden="1" x14ac:dyDescent="0.25">
      <c r="A21544" s="61" t="s">
        <v>153</v>
      </c>
      <c r="B21544" s="61" t="s">
        <v>372</v>
      </c>
      <c r="C21544">
        <v>1881</v>
      </c>
      <c r="D21544" s="61" t="s">
        <v>1518</v>
      </c>
    </row>
    <row r="21545" spans="1:4" hidden="1" x14ac:dyDescent="0.25">
      <c r="A21545" s="61" t="s">
        <v>153</v>
      </c>
      <c r="B21545" s="61" t="s">
        <v>372</v>
      </c>
      <c r="C21545">
        <v>1882</v>
      </c>
      <c r="D21545" s="61" t="s">
        <v>1518</v>
      </c>
    </row>
    <row r="21546" spans="1:4" hidden="1" x14ac:dyDescent="0.25">
      <c r="A21546" s="61" t="s">
        <v>153</v>
      </c>
      <c r="B21546" s="61" t="s">
        <v>372</v>
      </c>
      <c r="C21546">
        <v>1883</v>
      </c>
      <c r="D21546" s="61" t="s">
        <v>1518</v>
      </c>
    </row>
    <row r="21547" spans="1:4" hidden="1" x14ac:dyDescent="0.25">
      <c r="A21547" s="61" t="s">
        <v>153</v>
      </c>
      <c r="B21547" s="61" t="s">
        <v>372</v>
      </c>
      <c r="C21547">
        <v>1884</v>
      </c>
      <c r="D21547" s="61" t="s">
        <v>1518</v>
      </c>
    </row>
    <row r="21548" spans="1:4" hidden="1" x14ac:dyDescent="0.25">
      <c r="A21548" s="61" t="s">
        <v>153</v>
      </c>
      <c r="B21548" s="61" t="s">
        <v>372</v>
      </c>
      <c r="C21548">
        <v>1885</v>
      </c>
      <c r="D21548" s="61" t="s">
        <v>1518</v>
      </c>
    </row>
    <row r="21549" spans="1:4" hidden="1" x14ac:dyDescent="0.25">
      <c r="A21549" s="61" t="s">
        <v>153</v>
      </c>
      <c r="B21549" s="61" t="s">
        <v>372</v>
      </c>
      <c r="C21549">
        <v>1886</v>
      </c>
      <c r="D21549" s="61" t="s">
        <v>1518</v>
      </c>
    </row>
    <row r="21550" spans="1:4" hidden="1" x14ac:dyDescent="0.25">
      <c r="A21550" s="61" t="s">
        <v>153</v>
      </c>
      <c r="B21550" s="61" t="s">
        <v>372</v>
      </c>
      <c r="C21550">
        <v>1887</v>
      </c>
      <c r="D21550" s="61" t="s">
        <v>1518</v>
      </c>
    </row>
    <row r="21551" spans="1:4" hidden="1" x14ac:dyDescent="0.25">
      <c r="A21551" s="61" t="s">
        <v>153</v>
      </c>
      <c r="B21551" s="61" t="s">
        <v>372</v>
      </c>
      <c r="C21551">
        <v>1888</v>
      </c>
      <c r="D21551" s="61" t="s">
        <v>1518</v>
      </c>
    </row>
    <row r="21552" spans="1:4" hidden="1" x14ac:dyDescent="0.25">
      <c r="A21552" s="61" t="s">
        <v>153</v>
      </c>
      <c r="B21552" s="61" t="s">
        <v>372</v>
      </c>
      <c r="C21552">
        <v>1889</v>
      </c>
      <c r="D21552" s="61" t="s">
        <v>1518</v>
      </c>
    </row>
    <row r="21553" spans="1:4" hidden="1" x14ac:dyDescent="0.25">
      <c r="A21553" s="61" t="s">
        <v>153</v>
      </c>
      <c r="B21553" s="61" t="s">
        <v>372</v>
      </c>
      <c r="C21553">
        <v>1890</v>
      </c>
      <c r="D21553" s="61" t="s">
        <v>1518</v>
      </c>
    </row>
    <row r="21554" spans="1:4" hidden="1" x14ac:dyDescent="0.25">
      <c r="A21554" s="61" t="s">
        <v>153</v>
      </c>
      <c r="B21554" s="61" t="s">
        <v>372</v>
      </c>
      <c r="C21554">
        <v>1891</v>
      </c>
      <c r="D21554" s="61" t="s">
        <v>1518</v>
      </c>
    </row>
    <row r="21555" spans="1:4" hidden="1" x14ac:dyDescent="0.25">
      <c r="A21555" s="61" t="s">
        <v>153</v>
      </c>
      <c r="B21555" s="61" t="s">
        <v>372</v>
      </c>
      <c r="C21555">
        <v>1892</v>
      </c>
      <c r="D21555" s="61" t="s">
        <v>1518</v>
      </c>
    </row>
    <row r="21556" spans="1:4" hidden="1" x14ac:dyDescent="0.25">
      <c r="A21556" s="61" t="s">
        <v>153</v>
      </c>
      <c r="B21556" s="61" t="s">
        <v>372</v>
      </c>
      <c r="C21556">
        <v>1893</v>
      </c>
      <c r="D21556" s="61" t="s">
        <v>1518</v>
      </c>
    </row>
    <row r="21557" spans="1:4" hidden="1" x14ac:dyDescent="0.25">
      <c r="A21557" s="61" t="s">
        <v>153</v>
      </c>
      <c r="B21557" s="61" t="s">
        <v>372</v>
      </c>
      <c r="C21557">
        <v>1894</v>
      </c>
      <c r="D21557" s="61" t="s">
        <v>1518</v>
      </c>
    </row>
    <row r="21558" spans="1:4" hidden="1" x14ac:dyDescent="0.25">
      <c r="A21558" s="61" t="s">
        <v>153</v>
      </c>
      <c r="B21558" s="61" t="s">
        <v>372</v>
      </c>
      <c r="C21558">
        <v>1895</v>
      </c>
      <c r="D21558" s="61" t="s">
        <v>1518</v>
      </c>
    </row>
    <row r="21559" spans="1:4" hidden="1" x14ac:dyDescent="0.25">
      <c r="A21559" s="61" t="s">
        <v>153</v>
      </c>
      <c r="B21559" s="61" t="s">
        <v>372</v>
      </c>
      <c r="C21559">
        <v>1896</v>
      </c>
      <c r="D21559" s="61" t="s">
        <v>1518</v>
      </c>
    </row>
    <row r="21560" spans="1:4" hidden="1" x14ac:dyDescent="0.25">
      <c r="A21560" s="61" t="s">
        <v>153</v>
      </c>
      <c r="B21560" s="61" t="s">
        <v>372</v>
      </c>
      <c r="C21560">
        <v>1897</v>
      </c>
      <c r="D21560" s="61" t="s">
        <v>1518</v>
      </c>
    </row>
    <row r="21561" spans="1:4" hidden="1" x14ac:dyDescent="0.25">
      <c r="A21561" s="61" t="s">
        <v>153</v>
      </c>
      <c r="B21561" s="61" t="s">
        <v>372</v>
      </c>
      <c r="C21561">
        <v>1898</v>
      </c>
      <c r="D21561" s="61" t="s">
        <v>1518</v>
      </c>
    </row>
    <row r="21562" spans="1:4" hidden="1" x14ac:dyDescent="0.25">
      <c r="A21562" s="61" t="s">
        <v>153</v>
      </c>
      <c r="B21562" s="61" t="s">
        <v>372</v>
      </c>
      <c r="C21562">
        <v>1899</v>
      </c>
      <c r="D21562" s="61" t="s">
        <v>1518</v>
      </c>
    </row>
    <row r="21563" spans="1:4" hidden="1" x14ac:dyDescent="0.25">
      <c r="A21563" s="61" t="s">
        <v>153</v>
      </c>
      <c r="B21563" s="61" t="s">
        <v>372</v>
      </c>
      <c r="C21563">
        <v>1900</v>
      </c>
      <c r="D21563" s="61" t="s">
        <v>1518</v>
      </c>
    </row>
    <row r="21564" spans="1:4" hidden="1" x14ac:dyDescent="0.25">
      <c r="A21564" s="61" t="s">
        <v>153</v>
      </c>
      <c r="B21564" s="61" t="s">
        <v>372</v>
      </c>
      <c r="C21564">
        <v>1901</v>
      </c>
      <c r="D21564" s="61" t="s">
        <v>1518</v>
      </c>
    </row>
    <row r="21565" spans="1:4" hidden="1" x14ac:dyDescent="0.25">
      <c r="A21565" s="61" t="s">
        <v>153</v>
      </c>
      <c r="B21565" s="61" t="s">
        <v>372</v>
      </c>
      <c r="C21565">
        <v>1902</v>
      </c>
      <c r="D21565" s="61" t="s">
        <v>1518</v>
      </c>
    </row>
    <row r="21566" spans="1:4" hidden="1" x14ac:dyDescent="0.25">
      <c r="A21566" s="61" t="s">
        <v>153</v>
      </c>
      <c r="B21566" s="61" t="s">
        <v>372</v>
      </c>
      <c r="C21566">
        <v>1903</v>
      </c>
      <c r="D21566" s="61" t="s">
        <v>1518</v>
      </c>
    </row>
    <row r="21567" spans="1:4" hidden="1" x14ac:dyDescent="0.25">
      <c r="A21567" s="61" t="s">
        <v>153</v>
      </c>
      <c r="B21567" s="61" t="s">
        <v>372</v>
      </c>
      <c r="C21567">
        <v>1904</v>
      </c>
      <c r="D21567" s="61" t="s">
        <v>1518</v>
      </c>
    </row>
    <row r="21568" spans="1:4" hidden="1" x14ac:dyDescent="0.25">
      <c r="A21568" s="61" t="s">
        <v>153</v>
      </c>
      <c r="B21568" s="61" t="s">
        <v>372</v>
      </c>
      <c r="C21568">
        <v>1905</v>
      </c>
      <c r="D21568" s="61" t="s">
        <v>1518</v>
      </c>
    </row>
    <row r="21569" spans="1:4" hidden="1" x14ac:dyDescent="0.25">
      <c r="A21569" s="61" t="s">
        <v>153</v>
      </c>
      <c r="B21569" s="61" t="s">
        <v>372</v>
      </c>
      <c r="C21569">
        <v>1906</v>
      </c>
      <c r="D21569" s="61" t="s">
        <v>1518</v>
      </c>
    </row>
    <row r="21570" spans="1:4" hidden="1" x14ac:dyDescent="0.25">
      <c r="A21570" s="61" t="s">
        <v>153</v>
      </c>
      <c r="B21570" s="61" t="s">
        <v>372</v>
      </c>
      <c r="C21570">
        <v>1907</v>
      </c>
      <c r="D21570" s="61" t="s">
        <v>2457</v>
      </c>
    </row>
    <row r="21571" spans="1:4" hidden="1" x14ac:dyDescent="0.25">
      <c r="A21571" s="61" t="s">
        <v>153</v>
      </c>
      <c r="B21571" s="61" t="s">
        <v>372</v>
      </c>
      <c r="C21571">
        <v>1908</v>
      </c>
      <c r="D21571" s="61" t="s">
        <v>592</v>
      </c>
    </row>
    <row r="21572" spans="1:4" hidden="1" x14ac:dyDescent="0.25">
      <c r="A21572" s="61" t="s">
        <v>153</v>
      </c>
      <c r="B21572" s="61" t="s">
        <v>372</v>
      </c>
      <c r="C21572">
        <v>1909</v>
      </c>
      <c r="D21572" s="61" t="s">
        <v>1625</v>
      </c>
    </row>
    <row r="21573" spans="1:4" hidden="1" x14ac:dyDescent="0.25">
      <c r="A21573" s="61" t="s">
        <v>153</v>
      </c>
      <c r="B21573" s="61" t="s">
        <v>372</v>
      </c>
      <c r="C21573">
        <v>1910</v>
      </c>
      <c r="D21573" s="61" t="s">
        <v>1625</v>
      </c>
    </row>
    <row r="21574" spans="1:4" hidden="1" x14ac:dyDescent="0.25">
      <c r="A21574" s="61" t="s">
        <v>153</v>
      </c>
      <c r="B21574" s="61" t="s">
        <v>372</v>
      </c>
      <c r="C21574">
        <v>1911</v>
      </c>
      <c r="D21574" s="61" t="s">
        <v>1587</v>
      </c>
    </row>
    <row r="21575" spans="1:4" hidden="1" x14ac:dyDescent="0.25">
      <c r="A21575" s="61" t="s">
        <v>153</v>
      </c>
      <c r="B21575" s="61" t="s">
        <v>372</v>
      </c>
      <c r="C21575">
        <v>1912</v>
      </c>
      <c r="D21575" s="61" t="s">
        <v>1587</v>
      </c>
    </row>
    <row r="21576" spans="1:4" hidden="1" x14ac:dyDescent="0.25">
      <c r="A21576" s="61" t="s">
        <v>153</v>
      </c>
      <c r="B21576" s="61" t="s">
        <v>372</v>
      </c>
      <c r="C21576">
        <v>1913</v>
      </c>
      <c r="D21576" s="61" t="s">
        <v>2334</v>
      </c>
    </row>
    <row r="21577" spans="1:4" hidden="1" x14ac:dyDescent="0.25">
      <c r="A21577" s="61" t="s">
        <v>153</v>
      </c>
      <c r="B21577" s="61" t="s">
        <v>372</v>
      </c>
      <c r="C21577">
        <v>1914</v>
      </c>
      <c r="D21577" s="61" t="s">
        <v>1741</v>
      </c>
    </row>
    <row r="21578" spans="1:4" hidden="1" x14ac:dyDescent="0.25">
      <c r="A21578" s="61" t="s">
        <v>153</v>
      </c>
      <c r="B21578" s="61" t="s">
        <v>372</v>
      </c>
      <c r="C21578">
        <v>1915</v>
      </c>
      <c r="D21578" s="61" t="s">
        <v>1754</v>
      </c>
    </row>
    <row r="21579" spans="1:4" hidden="1" x14ac:dyDescent="0.25">
      <c r="A21579" s="61" t="s">
        <v>153</v>
      </c>
      <c r="B21579" s="61" t="s">
        <v>372</v>
      </c>
      <c r="C21579">
        <v>1916</v>
      </c>
      <c r="D21579" s="61" t="s">
        <v>2388</v>
      </c>
    </row>
    <row r="21580" spans="1:4" hidden="1" x14ac:dyDescent="0.25">
      <c r="A21580" s="61" t="s">
        <v>153</v>
      </c>
      <c r="B21580" s="61" t="s">
        <v>372</v>
      </c>
      <c r="C21580">
        <v>1917</v>
      </c>
      <c r="D21580" s="61" t="s">
        <v>2388</v>
      </c>
    </row>
    <row r="21581" spans="1:4" hidden="1" x14ac:dyDescent="0.25">
      <c r="A21581" s="61" t="s">
        <v>153</v>
      </c>
      <c r="B21581" s="61" t="s">
        <v>372</v>
      </c>
      <c r="C21581">
        <v>1918</v>
      </c>
      <c r="D21581" s="61" t="s">
        <v>2227</v>
      </c>
    </row>
    <row r="21582" spans="1:4" hidden="1" x14ac:dyDescent="0.25">
      <c r="A21582" s="61" t="s">
        <v>153</v>
      </c>
      <c r="B21582" s="61" t="s">
        <v>372</v>
      </c>
      <c r="C21582">
        <v>1919</v>
      </c>
      <c r="D21582" s="61" t="s">
        <v>2154</v>
      </c>
    </row>
    <row r="21583" spans="1:4" hidden="1" x14ac:dyDescent="0.25">
      <c r="A21583" s="61" t="s">
        <v>153</v>
      </c>
      <c r="B21583" s="61" t="s">
        <v>372</v>
      </c>
      <c r="C21583">
        <v>1920</v>
      </c>
      <c r="D21583" s="61" t="s">
        <v>2154</v>
      </c>
    </row>
    <row r="21584" spans="1:4" hidden="1" x14ac:dyDescent="0.25">
      <c r="A21584" s="61" t="s">
        <v>153</v>
      </c>
      <c r="B21584" s="61" t="s">
        <v>372</v>
      </c>
      <c r="C21584">
        <v>1921</v>
      </c>
      <c r="D21584" s="61" t="s">
        <v>2318</v>
      </c>
    </row>
    <row r="21585" spans="1:4" hidden="1" x14ac:dyDescent="0.25">
      <c r="A21585" s="61" t="s">
        <v>153</v>
      </c>
      <c r="B21585" s="61" t="s">
        <v>372</v>
      </c>
      <c r="C21585">
        <v>1922</v>
      </c>
      <c r="D21585" s="61" t="s">
        <v>1487</v>
      </c>
    </row>
    <row r="21586" spans="1:4" hidden="1" x14ac:dyDescent="0.25">
      <c r="A21586" s="61" t="s">
        <v>153</v>
      </c>
      <c r="B21586" s="61" t="s">
        <v>372</v>
      </c>
      <c r="C21586">
        <v>1923</v>
      </c>
      <c r="D21586" s="61" t="s">
        <v>1502</v>
      </c>
    </row>
    <row r="21587" spans="1:4" hidden="1" x14ac:dyDescent="0.25">
      <c r="A21587" s="61" t="s">
        <v>153</v>
      </c>
      <c r="B21587" s="61" t="s">
        <v>372</v>
      </c>
      <c r="C21587">
        <v>1924</v>
      </c>
      <c r="D21587" s="61" t="s">
        <v>1502</v>
      </c>
    </row>
    <row r="21588" spans="1:4" hidden="1" x14ac:dyDescent="0.25">
      <c r="A21588" s="61" t="s">
        <v>153</v>
      </c>
      <c r="B21588" s="61" t="s">
        <v>372</v>
      </c>
      <c r="C21588">
        <v>1925</v>
      </c>
      <c r="D21588" s="61" t="s">
        <v>1502</v>
      </c>
    </row>
    <row r="21589" spans="1:4" hidden="1" x14ac:dyDescent="0.25">
      <c r="A21589" s="61" t="s">
        <v>153</v>
      </c>
      <c r="B21589" s="61" t="s">
        <v>372</v>
      </c>
      <c r="C21589">
        <v>1926</v>
      </c>
      <c r="D21589" s="61" t="s">
        <v>1502</v>
      </c>
    </row>
    <row r="21590" spans="1:4" hidden="1" x14ac:dyDescent="0.25">
      <c r="A21590" s="61" t="s">
        <v>153</v>
      </c>
      <c r="B21590" s="61" t="s">
        <v>372</v>
      </c>
      <c r="C21590">
        <v>1927</v>
      </c>
      <c r="D21590" s="61" t="s">
        <v>1502</v>
      </c>
    </row>
    <row r="21591" spans="1:4" hidden="1" x14ac:dyDescent="0.25">
      <c r="A21591" s="61" t="s">
        <v>153</v>
      </c>
      <c r="B21591" s="61" t="s">
        <v>372</v>
      </c>
      <c r="C21591">
        <v>1928</v>
      </c>
      <c r="D21591" s="61" t="s">
        <v>1923</v>
      </c>
    </row>
    <row r="21592" spans="1:4" hidden="1" x14ac:dyDescent="0.25">
      <c r="A21592" s="61" t="s">
        <v>153</v>
      </c>
      <c r="B21592" s="61" t="s">
        <v>372</v>
      </c>
      <c r="C21592">
        <v>1929</v>
      </c>
      <c r="D21592" s="61" t="s">
        <v>2319</v>
      </c>
    </row>
    <row r="21593" spans="1:4" hidden="1" x14ac:dyDescent="0.25">
      <c r="A21593" s="61" t="s">
        <v>153</v>
      </c>
      <c r="B21593" s="61" t="s">
        <v>372</v>
      </c>
      <c r="C21593">
        <v>1930</v>
      </c>
      <c r="D21593" s="61" t="s">
        <v>2223</v>
      </c>
    </row>
    <row r="21594" spans="1:4" hidden="1" x14ac:dyDescent="0.25">
      <c r="A21594" s="61" t="s">
        <v>153</v>
      </c>
      <c r="B21594" s="61" t="s">
        <v>372</v>
      </c>
      <c r="C21594">
        <v>1931</v>
      </c>
      <c r="D21594" s="61" t="s">
        <v>2223</v>
      </c>
    </row>
    <row r="21595" spans="1:4" hidden="1" x14ac:dyDescent="0.25">
      <c r="A21595" s="61" t="s">
        <v>153</v>
      </c>
      <c r="B21595" s="61" t="s">
        <v>372</v>
      </c>
      <c r="C21595">
        <v>1932</v>
      </c>
      <c r="D21595" s="61" t="s">
        <v>2179</v>
      </c>
    </row>
    <row r="21596" spans="1:4" hidden="1" x14ac:dyDescent="0.25">
      <c r="A21596" s="61" t="s">
        <v>153</v>
      </c>
      <c r="B21596" s="61" t="s">
        <v>372</v>
      </c>
      <c r="C21596">
        <v>1933</v>
      </c>
      <c r="D21596" s="61" t="s">
        <v>2179</v>
      </c>
    </row>
    <row r="21597" spans="1:4" hidden="1" x14ac:dyDescent="0.25">
      <c r="A21597" s="61" t="s">
        <v>153</v>
      </c>
      <c r="B21597" s="61" t="s">
        <v>372</v>
      </c>
      <c r="C21597">
        <v>1934</v>
      </c>
      <c r="D21597" s="61" t="s">
        <v>2179</v>
      </c>
    </row>
    <row r="21598" spans="1:4" hidden="1" x14ac:dyDescent="0.25">
      <c r="A21598" s="61" t="s">
        <v>153</v>
      </c>
      <c r="B21598" s="61" t="s">
        <v>372</v>
      </c>
      <c r="C21598">
        <v>1935</v>
      </c>
      <c r="D21598" s="61" t="s">
        <v>2179</v>
      </c>
    </row>
    <row r="21599" spans="1:4" hidden="1" x14ac:dyDescent="0.25">
      <c r="A21599" s="61" t="s">
        <v>153</v>
      </c>
      <c r="B21599" s="61" t="s">
        <v>372</v>
      </c>
      <c r="C21599">
        <v>1936</v>
      </c>
      <c r="D21599" s="61" t="s">
        <v>2179</v>
      </c>
    </row>
    <row r="21600" spans="1:4" hidden="1" x14ac:dyDescent="0.25">
      <c r="A21600" s="61" t="s">
        <v>153</v>
      </c>
      <c r="B21600" s="61" t="s">
        <v>372</v>
      </c>
      <c r="C21600">
        <v>1937</v>
      </c>
      <c r="D21600" s="61" t="s">
        <v>2179</v>
      </c>
    </row>
    <row r="21601" spans="1:4" hidden="1" x14ac:dyDescent="0.25">
      <c r="A21601" s="61" t="s">
        <v>153</v>
      </c>
      <c r="B21601" s="61" t="s">
        <v>372</v>
      </c>
      <c r="C21601">
        <v>1938</v>
      </c>
      <c r="D21601" s="61" t="s">
        <v>2179</v>
      </c>
    </row>
    <row r="21602" spans="1:4" hidden="1" x14ac:dyDescent="0.25">
      <c r="A21602" s="61" t="s">
        <v>153</v>
      </c>
      <c r="B21602" s="61" t="s">
        <v>372</v>
      </c>
      <c r="C21602">
        <v>1939</v>
      </c>
      <c r="D21602" s="61" t="s">
        <v>2179</v>
      </c>
    </row>
    <row r="21603" spans="1:4" hidden="1" x14ac:dyDescent="0.25">
      <c r="A21603" s="61" t="s">
        <v>153</v>
      </c>
      <c r="B21603" s="61" t="s">
        <v>372</v>
      </c>
      <c r="C21603">
        <v>1940</v>
      </c>
      <c r="D21603" s="61" t="s">
        <v>1762</v>
      </c>
    </row>
    <row r="21604" spans="1:4" hidden="1" x14ac:dyDescent="0.25">
      <c r="A21604" s="61" t="s">
        <v>153</v>
      </c>
      <c r="B21604" s="61" t="s">
        <v>372</v>
      </c>
      <c r="C21604">
        <v>1941</v>
      </c>
      <c r="D21604" s="61" t="s">
        <v>1520</v>
      </c>
    </row>
    <row r="21605" spans="1:4" hidden="1" x14ac:dyDescent="0.25">
      <c r="A21605" s="61" t="s">
        <v>153</v>
      </c>
      <c r="B21605" s="61" t="s">
        <v>372</v>
      </c>
      <c r="C21605">
        <v>1942</v>
      </c>
      <c r="D21605" s="61" t="s">
        <v>1520</v>
      </c>
    </row>
    <row r="21606" spans="1:4" hidden="1" x14ac:dyDescent="0.25">
      <c r="A21606" s="61" t="s">
        <v>153</v>
      </c>
      <c r="B21606" s="61" t="s">
        <v>372</v>
      </c>
      <c r="C21606">
        <v>1943</v>
      </c>
      <c r="D21606" s="61" t="s">
        <v>2320</v>
      </c>
    </row>
    <row r="21607" spans="1:4" hidden="1" x14ac:dyDescent="0.25">
      <c r="A21607" s="61" t="s">
        <v>153</v>
      </c>
      <c r="B21607" s="61" t="s">
        <v>372</v>
      </c>
      <c r="C21607">
        <v>1944</v>
      </c>
      <c r="D21607" s="61" t="s">
        <v>2321</v>
      </c>
    </row>
    <row r="21608" spans="1:4" hidden="1" x14ac:dyDescent="0.25">
      <c r="A21608" s="61" t="s">
        <v>153</v>
      </c>
      <c r="B21608" s="61" t="s">
        <v>372</v>
      </c>
      <c r="C21608">
        <v>1945</v>
      </c>
      <c r="D21608" s="61" t="s">
        <v>2118</v>
      </c>
    </row>
    <row r="21609" spans="1:4" hidden="1" x14ac:dyDescent="0.25">
      <c r="A21609" s="61" t="s">
        <v>153</v>
      </c>
      <c r="B21609" s="61" t="s">
        <v>372</v>
      </c>
      <c r="C21609">
        <v>1946</v>
      </c>
      <c r="D21609" s="61" t="s">
        <v>2109</v>
      </c>
    </row>
    <row r="21610" spans="1:4" hidden="1" x14ac:dyDescent="0.25">
      <c r="A21610" s="61" t="s">
        <v>153</v>
      </c>
      <c r="B21610" s="61" t="s">
        <v>372</v>
      </c>
      <c r="C21610">
        <v>1947</v>
      </c>
      <c r="D21610" s="61" t="s">
        <v>1496</v>
      </c>
    </row>
    <row r="21611" spans="1:4" hidden="1" x14ac:dyDescent="0.25">
      <c r="A21611" s="61" t="s">
        <v>153</v>
      </c>
      <c r="B21611" s="61" t="s">
        <v>372</v>
      </c>
      <c r="C21611">
        <v>1948</v>
      </c>
      <c r="D21611" s="61" t="s">
        <v>1496</v>
      </c>
    </row>
    <row r="21612" spans="1:4" hidden="1" x14ac:dyDescent="0.25">
      <c r="A21612" s="61" t="s">
        <v>153</v>
      </c>
      <c r="B21612" s="61" t="s">
        <v>372</v>
      </c>
      <c r="C21612">
        <v>1949</v>
      </c>
      <c r="D21612" s="61" t="s">
        <v>2322</v>
      </c>
    </row>
    <row r="21613" spans="1:4" hidden="1" x14ac:dyDescent="0.25">
      <c r="A21613" s="61" t="s">
        <v>153</v>
      </c>
      <c r="B21613" s="61" t="s">
        <v>372</v>
      </c>
      <c r="C21613">
        <v>1950</v>
      </c>
      <c r="D21613" s="61" t="s">
        <v>2323</v>
      </c>
    </row>
    <row r="21614" spans="1:4" hidden="1" x14ac:dyDescent="0.25">
      <c r="A21614" s="61" t="s">
        <v>153</v>
      </c>
      <c r="B21614" s="61" t="s">
        <v>372</v>
      </c>
      <c r="C21614">
        <v>1951</v>
      </c>
      <c r="D21614" s="61" t="s">
        <v>2324</v>
      </c>
    </row>
    <row r="21615" spans="1:4" hidden="1" x14ac:dyDescent="0.25">
      <c r="A21615" s="61" t="s">
        <v>153</v>
      </c>
      <c r="B21615" s="61" t="s">
        <v>372</v>
      </c>
      <c r="C21615">
        <v>1952</v>
      </c>
      <c r="D21615" s="61" t="s">
        <v>2324</v>
      </c>
    </row>
    <row r="21616" spans="1:4" hidden="1" x14ac:dyDescent="0.25">
      <c r="A21616" s="61" t="s">
        <v>153</v>
      </c>
      <c r="B21616" s="61" t="s">
        <v>372</v>
      </c>
      <c r="C21616">
        <v>1953</v>
      </c>
      <c r="D21616" s="61" t="s">
        <v>2325</v>
      </c>
    </row>
    <row r="21617" spans="1:4" hidden="1" x14ac:dyDescent="0.25">
      <c r="A21617" s="61" t="s">
        <v>153</v>
      </c>
      <c r="B21617" s="61" t="s">
        <v>372</v>
      </c>
      <c r="C21617">
        <v>1954</v>
      </c>
      <c r="D21617" s="61" t="s">
        <v>2325</v>
      </c>
    </row>
    <row r="21618" spans="1:4" hidden="1" x14ac:dyDescent="0.25">
      <c r="A21618" s="61" t="s">
        <v>153</v>
      </c>
      <c r="B21618" s="61" t="s">
        <v>372</v>
      </c>
      <c r="C21618">
        <v>1955</v>
      </c>
      <c r="D21618" s="61" t="s">
        <v>2326</v>
      </c>
    </row>
    <row r="21619" spans="1:4" hidden="1" x14ac:dyDescent="0.25">
      <c r="A21619" s="61" t="s">
        <v>153</v>
      </c>
      <c r="B21619" s="61" t="s">
        <v>372</v>
      </c>
      <c r="C21619">
        <v>1956</v>
      </c>
      <c r="D21619" s="61" t="s">
        <v>2326</v>
      </c>
    </row>
    <row r="21620" spans="1:4" hidden="1" x14ac:dyDescent="0.25">
      <c r="A21620" s="61" t="s">
        <v>153</v>
      </c>
      <c r="B21620" s="61" t="s">
        <v>372</v>
      </c>
      <c r="C21620">
        <v>1957</v>
      </c>
      <c r="D21620" s="61" t="s">
        <v>2326</v>
      </c>
    </row>
    <row r="21621" spans="1:4" hidden="1" x14ac:dyDescent="0.25">
      <c r="A21621" s="61" t="s">
        <v>153</v>
      </c>
      <c r="B21621" s="61" t="s">
        <v>372</v>
      </c>
      <c r="C21621">
        <v>1958</v>
      </c>
      <c r="D21621" s="61" t="s">
        <v>2326</v>
      </c>
    </row>
    <row r="21622" spans="1:4" hidden="1" x14ac:dyDescent="0.25">
      <c r="A21622" s="61" t="s">
        <v>153</v>
      </c>
      <c r="B21622" s="61" t="s">
        <v>372</v>
      </c>
      <c r="C21622">
        <v>1959</v>
      </c>
      <c r="D21622" s="61" t="s">
        <v>2324</v>
      </c>
    </row>
    <row r="21623" spans="1:4" hidden="1" x14ac:dyDescent="0.25">
      <c r="A21623" s="61" t="s">
        <v>153</v>
      </c>
      <c r="B21623" s="61" t="s">
        <v>372</v>
      </c>
      <c r="C21623">
        <v>1960</v>
      </c>
      <c r="D21623" s="61" t="s">
        <v>2324</v>
      </c>
    </row>
    <row r="21624" spans="1:4" hidden="1" x14ac:dyDescent="0.25">
      <c r="A21624" s="61" t="s">
        <v>153</v>
      </c>
      <c r="B21624" s="61" t="s">
        <v>372</v>
      </c>
      <c r="C21624">
        <v>1961</v>
      </c>
      <c r="D21624" s="61" t="s">
        <v>2324</v>
      </c>
    </row>
    <row r="21625" spans="1:4" hidden="1" x14ac:dyDescent="0.25">
      <c r="A21625" s="61" t="s">
        <v>153</v>
      </c>
      <c r="B21625" s="61" t="s">
        <v>372</v>
      </c>
      <c r="C21625">
        <v>1962</v>
      </c>
      <c r="D21625" s="61" t="s">
        <v>2324</v>
      </c>
    </row>
    <row r="21626" spans="1:4" hidden="1" x14ac:dyDescent="0.25">
      <c r="A21626" s="61" t="s">
        <v>153</v>
      </c>
      <c r="B21626" s="61" t="s">
        <v>372</v>
      </c>
      <c r="C21626">
        <v>1963</v>
      </c>
      <c r="D21626" s="61" t="s">
        <v>2327</v>
      </c>
    </row>
    <row r="21627" spans="1:4" hidden="1" x14ac:dyDescent="0.25">
      <c r="A21627" s="61" t="s">
        <v>153</v>
      </c>
      <c r="B21627" s="61" t="s">
        <v>372</v>
      </c>
      <c r="C21627">
        <v>1964</v>
      </c>
      <c r="D21627" s="61" t="s">
        <v>2327</v>
      </c>
    </row>
    <row r="21628" spans="1:4" hidden="1" x14ac:dyDescent="0.25">
      <c r="A21628" s="61" t="s">
        <v>153</v>
      </c>
      <c r="B21628" s="61" t="s">
        <v>372</v>
      </c>
      <c r="C21628">
        <v>1965</v>
      </c>
      <c r="D21628" s="61" t="s">
        <v>2328</v>
      </c>
    </row>
    <row r="21629" spans="1:4" hidden="1" x14ac:dyDescent="0.25">
      <c r="A21629" s="61" t="s">
        <v>153</v>
      </c>
      <c r="B21629" s="61" t="s">
        <v>372</v>
      </c>
      <c r="C21629">
        <v>1966</v>
      </c>
      <c r="D21629" s="61" t="s">
        <v>2328</v>
      </c>
    </row>
    <row r="21630" spans="1:4" hidden="1" x14ac:dyDescent="0.25">
      <c r="A21630" s="61" t="s">
        <v>153</v>
      </c>
      <c r="B21630" s="61" t="s">
        <v>372</v>
      </c>
      <c r="C21630">
        <v>1967</v>
      </c>
      <c r="D21630" s="61" t="s">
        <v>1699</v>
      </c>
    </row>
    <row r="21631" spans="1:4" hidden="1" x14ac:dyDescent="0.25">
      <c r="A21631" s="61" t="s">
        <v>153</v>
      </c>
      <c r="B21631" s="61" t="s">
        <v>372</v>
      </c>
      <c r="C21631">
        <v>1968</v>
      </c>
      <c r="D21631" s="61" t="s">
        <v>1699</v>
      </c>
    </row>
    <row r="21632" spans="1:4" hidden="1" x14ac:dyDescent="0.25">
      <c r="A21632" s="61" t="s">
        <v>153</v>
      </c>
      <c r="B21632" s="61" t="s">
        <v>372</v>
      </c>
      <c r="C21632">
        <v>1969</v>
      </c>
      <c r="D21632" s="61" t="s">
        <v>1699</v>
      </c>
    </row>
    <row r="21633" spans="1:4" hidden="1" x14ac:dyDescent="0.25">
      <c r="A21633" s="61" t="s">
        <v>153</v>
      </c>
      <c r="B21633" s="61" t="s">
        <v>372</v>
      </c>
      <c r="C21633">
        <v>1970</v>
      </c>
      <c r="D21633" s="61" t="s">
        <v>1805</v>
      </c>
    </row>
    <row r="21634" spans="1:4" hidden="1" x14ac:dyDescent="0.25">
      <c r="A21634" s="61" t="s">
        <v>153</v>
      </c>
      <c r="B21634" s="61" t="s">
        <v>372</v>
      </c>
      <c r="C21634">
        <v>1971</v>
      </c>
      <c r="D21634" s="61" t="s">
        <v>1805</v>
      </c>
    </row>
    <row r="21635" spans="1:4" hidden="1" x14ac:dyDescent="0.25">
      <c r="A21635" s="61" t="s">
        <v>153</v>
      </c>
      <c r="B21635" s="61" t="s">
        <v>372</v>
      </c>
      <c r="C21635">
        <v>1972</v>
      </c>
      <c r="D21635" s="61" t="s">
        <v>1805</v>
      </c>
    </row>
    <row r="21636" spans="1:4" hidden="1" x14ac:dyDescent="0.25">
      <c r="A21636" s="61" t="s">
        <v>153</v>
      </c>
      <c r="B21636" s="61" t="s">
        <v>372</v>
      </c>
      <c r="C21636">
        <v>1973</v>
      </c>
      <c r="D21636" s="61" t="s">
        <v>1805</v>
      </c>
    </row>
    <row r="21637" spans="1:4" hidden="1" x14ac:dyDescent="0.25">
      <c r="A21637" s="61" t="s">
        <v>153</v>
      </c>
      <c r="B21637" s="61" t="s">
        <v>372</v>
      </c>
      <c r="C21637">
        <v>1974</v>
      </c>
      <c r="D21637" s="61" t="s">
        <v>2329</v>
      </c>
    </row>
    <row r="21638" spans="1:4" hidden="1" x14ac:dyDescent="0.25">
      <c r="A21638" s="61" t="s">
        <v>153</v>
      </c>
      <c r="B21638" s="61" t="s">
        <v>372</v>
      </c>
      <c r="C21638">
        <v>1975</v>
      </c>
      <c r="D21638" s="61" t="s">
        <v>2329</v>
      </c>
    </row>
    <row r="21639" spans="1:4" hidden="1" x14ac:dyDescent="0.25">
      <c r="A21639" s="61" t="s">
        <v>153</v>
      </c>
      <c r="B21639" s="61" t="s">
        <v>372</v>
      </c>
      <c r="C21639">
        <v>1976</v>
      </c>
      <c r="D21639" s="61" t="s">
        <v>2329</v>
      </c>
    </row>
    <row r="21640" spans="1:4" hidden="1" x14ac:dyDescent="0.25">
      <c r="A21640" s="61" t="s">
        <v>153</v>
      </c>
      <c r="B21640" s="61" t="s">
        <v>372</v>
      </c>
      <c r="C21640">
        <v>1977</v>
      </c>
      <c r="D21640" s="61" t="s">
        <v>2329</v>
      </c>
    </row>
    <row r="21641" spans="1:4" hidden="1" x14ac:dyDescent="0.25">
      <c r="A21641" s="61" t="s">
        <v>153</v>
      </c>
      <c r="B21641" s="61" t="s">
        <v>372</v>
      </c>
      <c r="C21641">
        <v>1978</v>
      </c>
      <c r="D21641" s="61" t="s">
        <v>2329</v>
      </c>
    </row>
    <row r="21642" spans="1:4" hidden="1" x14ac:dyDescent="0.25">
      <c r="A21642" s="61" t="s">
        <v>153</v>
      </c>
      <c r="B21642" s="61" t="s">
        <v>372</v>
      </c>
      <c r="C21642">
        <v>1979</v>
      </c>
      <c r="D21642" s="61" t="s">
        <v>2330</v>
      </c>
    </row>
    <row r="21643" spans="1:4" hidden="1" x14ac:dyDescent="0.25">
      <c r="A21643" s="61" t="s">
        <v>153</v>
      </c>
      <c r="B21643" s="61" t="s">
        <v>372</v>
      </c>
      <c r="C21643">
        <v>1980</v>
      </c>
      <c r="D21643" s="61" t="s">
        <v>1723</v>
      </c>
    </row>
    <row r="21644" spans="1:4" hidden="1" x14ac:dyDescent="0.25">
      <c r="A21644" s="61" t="s">
        <v>153</v>
      </c>
      <c r="B21644" s="61" t="s">
        <v>372</v>
      </c>
      <c r="C21644">
        <v>1981</v>
      </c>
      <c r="D21644" s="61" t="s">
        <v>2331</v>
      </c>
    </row>
    <row r="21645" spans="1:4" hidden="1" x14ac:dyDescent="0.25">
      <c r="A21645" s="61" t="s">
        <v>153</v>
      </c>
      <c r="B21645" s="61" t="s">
        <v>372</v>
      </c>
      <c r="C21645">
        <v>1982</v>
      </c>
      <c r="D21645" s="61" t="s">
        <v>2332</v>
      </c>
    </row>
    <row r="21646" spans="1:4" hidden="1" x14ac:dyDescent="0.25">
      <c r="A21646" s="61" t="s">
        <v>153</v>
      </c>
      <c r="B21646" s="61" t="s">
        <v>372</v>
      </c>
      <c r="C21646">
        <v>1983</v>
      </c>
      <c r="D21646" s="61" t="s">
        <v>2332</v>
      </c>
    </row>
    <row r="21647" spans="1:4" hidden="1" x14ac:dyDescent="0.25">
      <c r="A21647" s="61" t="s">
        <v>153</v>
      </c>
      <c r="B21647" s="61" t="s">
        <v>372</v>
      </c>
      <c r="C21647">
        <v>1984</v>
      </c>
      <c r="D21647" s="61" t="s">
        <v>2332</v>
      </c>
    </row>
    <row r="21648" spans="1:4" hidden="1" x14ac:dyDescent="0.25">
      <c r="A21648" s="61" t="s">
        <v>153</v>
      </c>
      <c r="B21648" s="61" t="s">
        <v>372</v>
      </c>
      <c r="C21648">
        <v>1985</v>
      </c>
      <c r="D21648" s="61" t="s">
        <v>2332</v>
      </c>
    </row>
    <row r="21649" spans="1:4" hidden="1" x14ac:dyDescent="0.25">
      <c r="A21649" s="61" t="s">
        <v>153</v>
      </c>
      <c r="B21649" s="61" t="s">
        <v>372</v>
      </c>
      <c r="C21649">
        <v>1986</v>
      </c>
      <c r="D21649" s="61" t="s">
        <v>2332</v>
      </c>
    </row>
    <row r="21650" spans="1:4" hidden="1" x14ac:dyDescent="0.25">
      <c r="A21650" s="61" t="s">
        <v>153</v>
      </c>
      <c r="B21650" s="61" t="s">
        <v>372</v>
      </c>
      <c r="C21650">
        <v>1987</v>
      </c>
      <c r="D21650" s="61" t="s">
        <v>2332</v>
      </c>
    </row>
    <row r="21651" spans="1:4" hidden="1" x14ac:dyDescent="0.25">
      <c r="A21651" s="61" t="s">
        <v>153</v>
      </c>
      <c r="B21651" s="61" t="s">
        <v>372</v>
      </c>
      <c r="C21651">
        <v>1988</v>
      </c>
      <c r="D21651" s="61" t="s">
        <v>2332</v>
      </c>
    </row>
    <row r="21652" spans="1:4" hidden="1" x14ac:dyDescent="0.25">
      <c r="A21652" s="61" t="s">
        <v>153</v>
      </c>
      <c r="B21652" s="61" t="s">
        <v>372</v>
      </c>
      <c r="C21652">
        <v>1989</v>
      </c>
      <c r="D21652" s="61" t="s">
        <v>1702</v>
      </c>
    </row>
    <row r="21653" spans="1:4" hidden="1" x14ac:dyDescent="0.25">
      <c r="A21653" s="61" t="s">
        <v>153</v>
      </c>
      <c r="B21653" s="61" t="s">
        <v>372</v>
      </c>
      <c r="C21653">
        <v>1990</v>
      </c>
      <c r="D21653" s="61" t="s">
        <v>1762</v>
      </c>
    </row>
    <row r="21654" spans="1:4" hidden="1" x14ac:dyDescent="0.25">
      <c r="A21654" s="61" t="s">
        <v>153</v>
      </c>
      <c r="B21654" s="61" t="s">
        <v>372</v>
      </c>
      <c r="C21654">
        <v>1991</v>
      </c>
      <c r="D21654" s="61" t="s">
        <v>2370</v>
      </c>
    </row>
    <row r="21655" spans="1:4" hidden="1" x14ac:dyDescent="0.25">
      <c r="A21655" s="61" t="s">
        <v>153</v>
      </c>
      <c r="B21655" s="61" t="s">
        <v>372</v>
      </c>
      <c r="C21655">
        <v>1992</v>
      </c>
      <c r="D21655" s="61" t="s">
        <v>2370</v>
      </c>
    </row>
    <row r="21656" spans="1:4" hidden="1" x14ac:dyDescent="0.25">
      <c r="A21656" s="61" t="s">
        <v>153</v>
      </c>
      <c r="B21656" s="61" t="s">
        <v>372</v>
      </c>
      <c r="C21656">
        <v>1993</v>
      </c>
      <c r="D21656" s="61" t="s">
        <v>2917</v>
      </c>
    </row>
    <row r="21657" spans="1:4" hidden="1" x14ac:dyDescent="0.25">
      <c r="A21657" s="61" t="s">
        <v>153</v>
      </c>
      <c r="B21657" s="61" t="s">
        <v>372</v>
      </c>
      <c r="C21657">
        <v>1994</v>
      </c>
      <c r="D21657" s="61" t="s">
        <v>2917</v>
      </c>
    </row>
    <row r="21658" spans="1:4" hidden="1" x14ac:dyDescent="0.25">
      <c r="A21658" s="61" t="s">
        <v>153</v>
      </c>
      <c r="B21658" s="61" t="s">
        <v>372</v>
      </c>
      <c r="C21658">
        <v>1995</v>
      </c>
      <c r="D21658" s="61" t="s">
        <v>2939</v>
      </c>
    </row>
    <row r="21659" spans="1:4" hidden="1" x14ac:dyDescent="0.25">
      <c r="A21659" s="61" t="s">
        <v>153</v>
      </c>
      <c r="B21659" s="61" t="s">
        <v>372</v>
      </c>
      <c r="C21659">
        <v>1996</v>
      </c>
      <c r="D21659" s="61" t="s">
        <v>2957</v>
      </c>
    </row>
    <row r="21660" spans="1:4" hidden="1" x14ac:dyDescent="0.25">
      <c r="A21660" s="61" t="s">
        <v>153</v>
      </c>
      <c r="B21660" s="61" t="s">
        <v>372</v>
      </c>
      <c r="C21660">
        <v>1997</v>
      </c>
      <c r="D21660" s="61" t="s">
        <v>2576</v>
      </c>
    </row>
    <row r="21661" spans="1:4" hidden="1" x14ac:dyDescent="0.25">
      <c r="A21661" s="61" t="s">
        <v>153</v>
      </c>
      <c r="B21661" s="61" t="s">
        <v>372</v>
      </c>
      <c r="C21661">
        <v>1998</v>
      </c>
      <c r="D21661" s="61" t="s">
        <v>2261</v>
      </c>
    </row>
    <row r="21662" spans="1:4" hidden="1" x14ac:dyDescent="0.25">
      <c r="A21662" s="61" t="s">
        <v>153</v>
      </c>
      <c r="B21662" s="61" t="s">
        <v>372</v>
      </c>
      <c r="C21662">
        <v>1999</v>
      </c>
      <c r="D21662" s="61" t="s">
        <v>2269</v>
      </c>
    </row>
    <row r="21663" spans="1:4" hidden="1" x14ac:dyDescent="0.25">
      <c r="A21663" s="61" t="s">
        <v>153</v>
      </c>
      <c r="B21663" s="61" t="s">
        <v>372</v>
      </c>
      <c r="C21663">
        <v>2000</v>
      </c>
      <c r="D21663" s="61" t="s">
        <v>2430</v>
      </c>
    </row>
    <row r="21664" spans="1:4" hidden="1" x14ac:dyDescent="0.25">
      <c r="A21664" s="61" t="s">
        <v>153</v>
      </c>
      <c r="B21664" s="61" t="s">
        <v>372</v>
      </c>
      <c r="C21664">
        <v>2001</v>
      </c>
      <c r="D21664" s="61" t="s">
        <v>1828</v>
      </c>
    </row>
    <row r="21665" spans="1:4" hidden="1" x14ac:dyDescent="0.25">
      <c r="A21665" s="61" t="s">
        <v>153</v>
      </c>
      <c r="B21665" s="61" t="s">
        <v>372</v>
      </c>
      <c r="C21665">
        <v>2002</v>
      </c>
      <c r="D21665" s="61" t="s">
        <v>2902</v>
      </c>
    </row>
    <row r="21666" spans="1:4" hidden="1" x14ac:dyDescent="0.25">
      <c r="A21666" s="61" t="s">
        <v>153</v>
      </c>
      <c r="B21666" s="61" t="s">
        <v>372</v>
      </c>
      <c r="C21666">
        <v>2003</v>
      </c>
      <c r="D21666" s="61" t="s">
        <v>2944</v>
      </c>
    </row>
    <row r="21667" spans="1:4" hidden="1" x14ac:dyDescent="0.25">
      <c r="A21667" s="61" t="s">
        <v>153</v>
      </c>
      <c r="B21667" s="61" t="s">
        <v>372</v>
      </c>
      <c r="C21667">
        <v>2004</v>
      </c>
      <c r="D21667" s="61" t="s">
        <v>2162</v>
      </c>
    </row>
    <row r="21668" spans="1:4" hidden="1" x14ac:dyDescent="0.25">
      <c r="A21668" s="61" t="s">
        <v>153</v>
      </c>
      <c r="B21668" s="61" t="s">
        <v>372</v>
      </c>
      <c r="C21668">
        <v>2005</v>
      </c>
      <c r="D21668" s="61" t="s">
        <v>2957</v>
      </c>
    </row>
    <row r="21669" spans="1:4" hidden="1" x14ac:dyDescent="0.25">
      <c r="A21669" s="61" t="s">
        <v>153</v>
      </c>
      <c r="B21669" s="61" t="s">
        <v>372</v>
      </c>
      <c r="C21669">
        <v>2006</v>
      </c>
      <c r="D21669" s="61" t="s">
        <v>2947</v>
      </c>
    </row>
    <row r="21670" spans="1:4" hidden="1" x14ac:dyDescent="0.25">
      <c r="A21670" s="61" t="s">
        <v>153</v>
      </c>
      <c r="B21670" s="61" t="s">
        <v>372</v>
      </c>
      <c r="C21670">
        <v>2007</v>
      </c>
      <c r="D21670" s="61" t="s">
        <v>2214</v>
      </c>
    </row>
    <row r="21671" spans="1:4" hidden="1" x14ac:dyDescent="0.25">
      <c r="A21671" s="61" t="s">
        <v>153</v>
      </c>
      <c r="B21671" s="61" t="s">
        <v>372</v>
      </c>
      <c r="C21671">
        <v>2008</v>
      </c>
      <c r="D21671" s="61" t="s">
        <v>1733</v>
      </c>
    </row>
    <row r="21672" spans="1:4" hidden="1" x14ac:dyDescent="0.25">
      <c r="A21672" s="61" t="s">
        <v>153</v>
      </c>
      <c r="B21672" s="61" t="s">
        <v>372</v>
      </c>
      <c r="C21672">
        <v>2009</v>
      </c>
      <c r="D21672" s="61" t="s">
        <v>2510</v>
      </c>
    </row>
    <row r="21673" spans="1:4" hidden="1" x14ac:dyDescent="0.25">
      <c r="A21673" s="61" t="s">
        <v>153</v>
      </c>
      <c r="B21673" s="61" t="s">
        <v>372</v>
      </c>
      <c r="C21673">
        <v>2010</v>
      </c>
      <c r="D21673" s="61" t="s">
        <v>2958</v>
      </c>
    </row>
    <row r="21674" spans="1:4" hidden="1" x14ac:dyDescent="0.25">
      <c r="A21674" s="61" t="s">
        <v>153</v>
      </c>
      <c r="B21674" s="61" t="s">
        <v>372</v>
      </c>
      <c r="C21674">
        <v>2011</v>
      </c>
      <c r="D21674" s="61" t="s">
        <v>2409</v>
      </c>
    </row>
    <row r="21675" spans="1:4" hidden="1" x14ac:dyDescent="0.25">
      <c r="A21675" s="61" t="s">
        <v>153</v>
      </c>
      <c r="B21675" s="61" t="s">
        <v>372</v>
      </c>
      <c r="C21675">
        <v>2012</v>
      </c>
      <c r="D21675" s="61" t="s">
        <v>1587</v>
      </c>
    </row>
    <row r="21676" spans="1:4" hidden="1" x14ac:dyDescent="0.25">
      <c r="A21676" s="61" t="s">
        <v>153</v>
      </c>
      <c r="B21676" s="61" t="s">
        <v>372</v>
      </c>
      <c r="C21676">
        <v>2013</v>
      </c>
      <c r="D21676" s="61" t="s">
        <v>2495</v>
      </c>
    </row>
    <row r="21677" spans="1:4" hidden="1" x14ac:dyDescent="0.25">
      <c r="A21677" s="61" t="s">
        <v>153</v>
      </c>
      <c r="B21677" s="61" t="s">
        <v>372</v>
      </c>
      <c r="C21677">
        <v>2014</v>
      </c>
      <c r="D21677" s="61" t="s">
        <v>1497</v>
      </c>
    </row>
    <row r="21678" spans="1:4" hidden="1" x14ac:dyDescent="0.25">
      <c r="A21678" s="61" t="s">
        <v>153</v>
      </c>
      <c r="B21678" s="61" t="s">
        <v>372</v>
      </c>
      <c r="C21678">
        <v>2015</v>
      </c>
      <c r="D21678" s="61" t="s">
        <v>1749</v>
      </c>
    </row>
    <row r="21679" spans="1:4" hidden="1" x14ac:dyDescent="0.25">
      <c r="A21679" s="61" t="s">
        <v>153</v>
      </c>
      <c r="B21679" s="61" t="s">
        <v>372</v>
      </c>
      <c r="C21679">
        <v>2016</v>
      </c>
      <c r="D21679" s="61" t="s">
        <v>1495</v>
      </c>
    </row>
    <row r="21680" spans="1:4" hidden="1" x14ac:dyDescent="0.25">
      <c r="A21680" s="61" t="s">
        <v>153</v>
      </c>
      <c r="B21680" s="61" t="s">
        <v>372</v>
      </c>
      <c r="C21680">
        <v>2017</v>
      </c>
      <c r="D21680" s="61" t="s">
        <v>1781</v>
      </c>
    </row>
    <row r="21681" spans="1:4" hidden="1" x14ac:dyDescent="0.25">
      <c r="A21681" s="61" t="s">
        <v>153</v>
      </c>
      <c r="B21681" s="61" t="s">
        <v>372</v>
      </c>
      <c r="C21681">
        <v>2018</v>
      </c>
      <c r="D21681" s="61" t="s">
        <v>1862</v>
      </c>
    </row>
    <row r="21682" spans="1:4" hidden="1" x14ac:dyDescent="0.25">
      <c r="A21682" s="61" t="s">
        <v>153</v>
      </c>
      <c r="B21682" s="61" t="s">
        <v>372</v>
      </c>
      <c r="C21682">
        <v>2019</v>
      </c>
      <c r="D21682" s="61" t="s">
        <v>1703</v>
      </c>
    </row>
    <row r="21683" spans="1:4" hidden="1" x14ac:dyDescent="0.25">
      <c r="A21683" s="61" t="s">
        <v>153</v>
      </c>
      <c r="B21683" s="61" t="s">
        <v>372</v>
      </c>
      <c r="C21683">
        <v>2020</v>
      </c>
      <c r="D21683" s="61" t="s">
        <v>2573</v>
      </c>
    </row>
    <row r="21684" spans="1:4" hidden="1" x14ac:dyDescent="0.25">
      <c r="A21684" s="61" t="s">
        <v>153</v>
      </c>
      <c r="B21684" s="61" t="s">
        <v>372</v>
      </c>
      <c r="C21684">
        <v>2021</v>
      </c>
      <c r="D21684" s="61" t="s">
        <v>2168</v>
      </c>
    </row>
    <row r="21685" spans="1:4" hidden="1" x14ac:dyDescent="0.25">
      <c r="A21685" s="61" t="s">
        <v>153</v>
      </c>
      <c r="B21685" s="61" t="s">
        <v>372</v>
      </c>
      <c r="C21685">
        <v>2022</v>
      </c>
      <c r="D21685" s="61" t="s">
        <v>1746</v>
      </c>
    </row>
    <row r="21686" spans="1:4" x14ac:dyDescent="0.25">
      <c r="A21686" s="61" t="s">
        <v>153</v>
      </c>
      <c r="B21686" s="61" t="s">
        <v>372</v>
      </c>
      <c r="C21686">
        <v>2023</v>
      </c>
      <c r="D21686" s="61">
        <v>0.35499999999999998</v>
      </c>
    </row>
    <row r="21687" spans="1:4" hidden="1" x14ac:dyDescent="0.25">
      <c r="A21687" s="61" t="s">
        <v>48</v>
      </c>
      <c r="B21687" s="61" t="s">
        <v>402</v>
      </c>
      <c r="C21687">
        <v>1789</v>
      </c>
      <c r="D21687" s="61" t="s">
        <v>2358</v>
      </c>
    </row>
    <row r="21688" spans="1:4" hidden="1" x14ac:dyDescent="0.25">
      <c r="A21688" s="61" t="s">
        <v>48</v>
      </c>
      <c r="B21688" s="61" t="s">
        <v>402</v>
      </c>
      <c r="C21688">
        <v>1790</v>
      </c>
      <c r="D21688" s="61" t="s">
        <v>2358</v>
      </c>
    </row>
    <row r="21689" spans="1:4" hidden="1" x14ac:dyDescent="0.25">
      <c r="A21689" s="61" t="s">
        <v>48</v>
      </c>
      <c r="B21689" s="61" t="s">
        <v>402</v>
      </c>
      <c r="C21689">
        <v>1791</v>
      </c>
      <c r="D21689" s="61" t="s">
        <v>2358</v>
      </c>
    </row>
    <row r="21690" spans="1:4" hidden="1" x14ac:dyDescent="0.25">
      <c r="A21690" s="61" t="s">
        <v>48</v>
      </c>
      <c r="B21690" s="61" t="s">
        <v>402</v>
      </c>
      <c r="C21690">
        <v>1792</v>
      </c>
      <c r="D21690" s="61" t="s">
        <v>2358</v>
      </c>
    </row>
    <row r="21691" spans="1:4" hidden="1" x14ac:dyDescent="0.25">
      <c r="A21691" s="61" t="s">
        <v>48</v>
      </c>
      <c r="B21691" s="61" t="s">
        <v>402</v>
      </c>
      <c r="C21691">
        <v>1793</v>
      </c>
      <c r="D21691" s="61" t="s">
        <v>2358</v>
      </c>
    </row>
    <row r="21692" spans="1:4" hidden="1" x14ac:dyDescent="0.25">
      <c r="A21692" s="61" t="s">
        <v>48</v>
      </c>
      <c r="B21692" s="61" t="s">
        <v>402</v>
      </c>
      <c r="C21692">
        <v>1794</v>
      </c>
      <c r="D21692" s="61" t="s">
        <v>2358</v>
      </c>
    </row>
    <row r="21693" spans="1:4" hidden="1" x14ac:dyDescent="0.25">
      <c r="A21693" s="61" t="s">
        <v>48</v>
      </c>
      <c r="B21693" s="61" t="s">
        <v>402</v>
      </c>
      <c r="C21693">
        <v>1795</v>
      </c>
      <c r="D21693" s="61" t="s">
        <v>2358</v>
      </c>
    </row>
    <row r="21694" spans="1:4" hidden="1" x14ac:dyDescent="0.25">
      <c r="A21694" s="61" t="s">
        <v>48</v>
      </c>
      <c r="B21694" s="61" t="s">
        <v>402</v>
      </c>
      <c r="C21694">
        <v>1796</v>
      </c>
      <c r="D21694" s="61" t="s">
        <v>2358</v>
      </c>
    </row>
    <row r="21695" spans="1:4" hidden="1" x14ac:dyDescent="0.25">
      <c r="A21695" s="61" t="s">
        <v>48</v>
      </c>
      <c r="B21695" s="61" t="s">
        <v>402</v>
      </c>
      <c r="C21695">
        <v>1797</v>
      </c>
      <c r="D21695" s="61" t="s">
        <v>2358</v>
      </c>
    </row>
    <row r="21696" spans="1:4" hidden="1" x14ac:dyDescent="0.25">
      <c r="A21696" s="61" t="s">
        <v>48</v>
      </c>
      <c r="B21696" s="61" t="s">
        <v>402</v>
      </c>
      <c r="C21696">
        <v>1798</v>
      </c>
      <c r="D21696" s="61" t="s">
        <v>2358</v>
      </c>
    </row>
    <row r="21697" spans="1:4" hidden="1" x14ac:dyDescent="0.25">
      <c r="A21697" s="61" t="s">
        <v>48</v>
      </c>
      <c r="B21697" s="61" t="s">
        <v>402</v>
      </c>
      <c r="C21697">
        <v>1799</v>
      </c>
      <c r="D21697" s="61" t="s">
        <v>2358</v>
      </c>
    </row>
    <row r="21698" spans="1:4" hidden="1" x14ac:dyDescent="0.25">
      <c r="A21698" s="61" t="s">
        <v>48</v>
      </c>
      <c r="B21698" s="61" t="s">
        <v>402</v>
      </c>
      <c r="C21698">
        <v>1800</v>
      </c>
      <c r="D21698" s="61" t="s">
        <v>2358</v>
      </c>
    </row>
    <row r="21699" spans="1:4" hidden="1" x14ac:dyDescent="0.25">
      <c r="A21699" s="61" t="s">
        <v>48</v>
      </c>
      <c r="B21699" s="61" t="s">
        <v>402</v>
      </c>
      <c r="C21699">
        <v>1801</v>
      </c>
      <c r="D21699" s="61" t="s">
        <v>2358</v>
      </c>
    </row>
    <row r="21700" spans="1:4" hidden="1" x14ac:dyDescent="0.25">
      <c r="A21700" s="61" t="s">
        <v>48</v>
      </c>
      <c r="B21700" s="61" t="s">
        <v>402</v>
      </c>
      <c r="C21700">
        <v>1802</v>
      </c>
      <c r="D21700" s="61" t="s">
        <v>2358</v>
      </c>
    </row>
    <row r="21701" spans="1:4" hidden="1" x14ac:dyDescent="0.25">
      <c r="A21701" s="61" t="s">
        <v>48</v>
      </c>
      <c r="B21701" s="61" t="s">
        <v>402</v>
      </c>
      <c r="C21701">
        <v>1803</v>
      </c>
      <c r="D21701" s="61" t="s">
        <v>2358</v>
      </c>
    </row>
    <row r="21702" spans="1:4" hidden="1" x14ac:dyDescent="0.25">
      <c r="A21702" s="61" t="s">
        <v>48</v>
      </c>
      <c r="B21702" s="61" t="s">
        <v>402</v>
      </c>
      <c r="C21702">
        <v>1804</v>
      </c>
      <c r="D21702" s="61" t="s">
        <v>2358</v>
      </c>
    </row>
    <row r="21703" spans="1:4" hidden="1" x14ac:dyDescent="0.25">
      <c r="A21703" s="61" t="s">
        <v>48</v>
      </c>
      <c r="B21703" s="61" t="s">
        <v>402</v>
      </c>
      <c r="C21703">
        <v>1805</v>
      </c>
      <c r="D21703" s="61" t="s">
        <v>2358</v>
      </c>
    </row>
    <row r="21704" spans="1:4" hidden="1" x14ac:dyDescent="0.25">
      <c r="A21704" s="61" t="s">
        <v>48</v>
      </c>
      <c r="B21704" s="61" t="s">
        <v>402</v>
      </c>
      <c r="C21704">
        <v>1806</v>
      </c>
      <c r="D21704" s="61" t="s">
        <v>2358</v>
      </c>
    </row>
    <row r="21705" spans="1:4" hidden="1" x14ac:dyDescent="0.25">
      <c r="A21705" s="61" t="s">
        <v>48</v>
      </c>
      <c r="B21705" s="61" t="s">
        <v>402</v>
      </c>
      <c r="C21705">
        <v>1807</v>
      </c>
      <c r="D21705" s="61" t="s">
        <v>2358</v>
      </c>
    </row>
    <row r="21706" spans="1:4" hidden="1" x14ac:dyDescent="0.25">
      <c r="A21706" s="61" t="s">
        <v>48</v>
      </c>
      <c r="B21706" s="61" t="s">
        <v>402</v>
      </c>
      <c r="C21706">
        <v>1808</v>
      </c>
      <c r="D21706" s="61" t="s">
        <v>2358</v>
      </c>
    </row>
    <row r="21707" spans="1:4" hidden="1" x14ac:dyDescent="0.25">
      <c r="A21707" s="61" t="s">
        <v>48</v>
      </c>
      <c r="B21707" s="61" t="s">
        <v>402</v>
      </c>
      <c r="C21707">
        <v>1809</v>
      </c>
      <c r="D21707" s="61" t="s">
        <v>2358</v>
      </c>
    </row>
    <row r="21708" spans="1:4" hidden="1" x14ac:dyDescent="0.25">
      <c r="A21708" s="61" t="s">
        <v>48</v>
      </c>
      <c r="B21708" s="61" t="s">
        <v>402</v>
      </c>
      <c r="C21708">
        <v>1810</v>
      </c>
      <c r="D21708" s="61" t="s">
        <v>2358</v>
      </c>
    </row>
    <row r="21709" spans="1:4" hidden="1" x14ac:dyDescent="0.25">
      <c r="A21709" s="61" t="s">
        <v>48</v>
      </c>
      <c r="B21709" s="61" t="s">
        <v>402</v>
      </c>
      <c r="C21709">
        <v>1811</v>
      </c>
      <c r="D21709" s="61" t="s">
        <v>2358</v>
      </c>
    </row>
    <row r="21710" spans="1:4" hidden="1" x14ac:dyDescent="0.25">
      <c r="A21710" s="61" t="s">
        <v>48</v>
      </c>
      <c r="B21710" s="61" t="s">
        <v>402</v>
      </c>
      <c r="C21710">
        <v>1812</v>
      </c>
      <c r="D21710" s="61" t="s">
        <v>2358</v>
      </c>
    </row>
    <row r="21711" spans="1:4" hidden="1" x14ac:dyDescent="0.25">
      <c r="A21711" s="61" t="s">
        <v>48</v>
      </c>
      <c r="B21711" s="61" t="s">
        <v>402</v>
      </c>
      <c r="C21711">
        <v>1813</v>
      </c>
      <c r="D21711" s="61" t="s">
        <v>2358</v>
      </c>
    </row>
    <row r="21712" spans="1:4" hidden="1" x14ac:dyDescent="0.25">
      <c r="A21712" s="61" t="s">
        <v>48</v>
      </c>
      <c r="B21712" s="61" t="s">
        <v>402</v>
      </c>
      <c r="C21712">
        <v>1814</v>
      </c>
      <c r="D21712" s="61" t="s">
        <v>2264</v>
      </c>
    </row>
    <row r="21713" spans="1:4" hidden="1" x14ac:dyDescent="0.25">
      <c r="A21713" s="61" t="s">
        <v>48</v>
      </c>
      <c r="B21713" s="61" t="s">
        <v>402</v>
      </c>
      <c r="C21713">
        <v>1815</v>
      </c>
      <c r="D21713" s="61" t="s">
        <v>2096</v>
      </c>
    </row>
    <row r="21714" spans="1:4" hidden="1" x14ac:dyDescent="0.25">
      <c r="A21714" s="61" t="s">
        <v>48</v>
      </c>
      <c r="B21714" s="61" t="s">
        <v>402</v>
      </c>
      <c r="C21714">
        <v>1816</v>
      </c>
      <c r="D21714" s="61" t="s">
        <v>2096</v>
      </c>
    </row>
    <row r="21715" spans="1:4" hidden="1" x14ac:dyDescent="0.25">
      <c r="A21715" s="61" t="s">
        <v>48</v>
      </c>
      <c r="B21715" s="61" t="s">
        <v>402</v>
      </c>
      <c r="C21715">
        <v>1817</v>
      </c>
      <c r="D21715" s="61" t="s">
        <v>2096</v>
      </c>
    </row>
    <row r="21716" spans="1:4" hidden="1" x14ac:dyDescent="0.25">
      <c r="A21716" s="61" t="s">
        <v>48</v>
      </c>
      <c r="B21716" s="61" t="s">
        <v>402</v>
      </c>
      <c r="C21716">
        <v>1818</v>
      </c>
      <c r="D21716" s="61" t="s">
        <v>2096</v>
      </c>
    </row>
    <row r="21717" spans="1:4" hidden="1" x14ac:dyDescent="0.25">
      <c r="A21717" s="61" t="s">
        <v>48</v>
      </c>
      <c r="B21717" s="61" t="s">
        <v>402</v>
      </c>
      <c r="C21717">
        <v>1819</v>
      </c>
      <c r="D21717" s="61" t="s">
        <v>2096</v>
      </c>
    </row>
    <row r="21718" spans="1:4" hidden="1" x14ac:dyDescent="0.25">
      <c r="A21718" s="61" t="s">
        <v>48</v>
      </c>
      <c r="B21718" s="61" t="s">
        <v>402</v>
      </c>
      <c r="C21718">
        <v>1820</v>
      </c>
      <c r="D21718" s="61" t="s">
        <v>2096</v>
      </c>
    </row>
    <row r="21719" spans="1:4" hidden="1" x14ac:dyDescent="0.25">
      <c r="A21719" s="61" t="s">
        <v>48</v>
      </c>
      <c r="B21719" s="61" t="s">
        <v>402</v>
      </c>
      <c r="C21719">
        <v>1821</v>
      </c>
      <c r="D21719" s="61" t="s">
        <v>2096</v>
      </c>
    </row>
    <row r="21720" spans="1:4" hidden="1" x14ac:dyDescent="0.25">
      <c r="A21720" s="61" t="s">
        <v>48</v>
      </c>
      <c r="B21720" s="61" t="s">
        <v>402</v>
      </c>
      <c r="C21720">
        <v>1822</v>
      </c>
      <c r="D21720" s="61" t="s">
        <v>2096</v>
      </c>
    </row>
    <row r="21721" spans="1:4" hidden="1" x14ac:dyDescent="0.25">
      <c r="A21721" s="61" t="s">
        <v>48</v>
      </c>
      <c r="B21721" s="61" t="s">
        <v>402</v>
      </c>
      <c r="C21721">
        <v>1823</v>
      </c>
      <c r="D21721" s="61" t="s">
        <v>2096</v>
      </c>
    </row>
    <row r="21722" spans="1:4" hidden="1" x14ac:dyDescent="0.25">
      <c r="A21722" s="61" t="s">
        <v>48</v>
      </c>
      <c r="B21722" s="61" t="s">
        <v>402</v>
      </c>
      <c r="C21722">
        <v>1824</v>
      </c>
      <c r="D21722" s="61" t="s">
        <v>2096</v>
      </c>
    </row>
    <row r="21723" spans="1:4" hidden="1" x14ac:dyDescent="0.25">
      <c r="A21723" s="61" t="s">
        <v>48</v>
      </c>
      <c r="B21723" s="61" t="s">
        <v>402</v>
      </c>
      <c r="C21723">
        <v>1825</v>
      </c>
      <c r="D21723" s="61" t="s">
        <v>2096</v>
      </c>
    </row>
    <row r="21724" spans="1:4" hidden="1" x14ac:dyDescent="0.25">
      <c r="A21724" s="61" t="s">
        <v>48</v>
      </c>
      <c r="B21724" s="61" t="s">
        <v>402</v>
      </c>
      <c r="C21724">
        <v>1826</v>
      </c>
      <c r="D21724" s="61" t="s">
        <v>2096</v>
      </c>
    </row>
    <row r="21725" spans="1:4" hidden="1" x14ac:dyDescent="0.25">
      <c r="A21725" s="61" t="s">
        <v>48</v>
      </c>
      <c r="B21725" s="61" t="s">
        <v>402</v>
      </c>
      <c r="C21725">
        <v>1827</v>
      </c>
      <c r="D21725" s="61" t="s">
        <v>2096</v>
      </c>
    </row>
    <row r="21726" spans="1:4" hidden="1" x14ac:dyDescent="0.25">
      <c r="A21726" s="61" t="s">
        <v>48</v>
      </c>
      <c r="B21726" s="61" t="s">
        <v>402</v>
      </c>
      <c r="C21726">
        <v>1828</v>
      </c>
      <c r="D21726" s="61" t="s">
        <v>2096</v>
      </c>
    </row>
    <row r="21727" spans="1:4" hidden="1" x14ac:dyDescent="0.25">
      <c r="A21727" s="61" t="s">
        <v>48</v>
      </c>
      <c r="B21727" s="61" t="s">
        <v>402</v>
      </c>
      <c r="C21727">
        <v>1829</v>
      </c>
      <c r="D21727" s="61" t="s">
        <v>2096</v>
      </c>
    </row>
    <row r="21728" spans="1:4" hidden="1" x14ac:dyDescent="0.25">
      <c r="A21728" s="61" t="s">
        <v>48</v>
      </c>
      <c r="B21728" s="61" t="s">
        <v>402</v>
      </c>
      <c r="C21728">
        <v>1830</v>
      </c>
      <c r="D21728" s="61" t="s">
        <v>2096</v>
      </c>
    </row>
    <row r="21729" spans="1:4" hidden="1" x14ac:dyDescent="0.25">
      <c r="A21729" s="61" t="s">
        <v>48</v>
      </c>
      <c r="B21729" s="61" t="s">
        <v>402</v>
      </c>
      <c r="C21729">
        <v>1831</v>
      </c>
      <c r="D21729" s="61" t="s">
        <v>2096</v>
      </c>
    </row>
    <row r="21730" spans="1:4" hidden="1" x14ac:dyDescent="0.25">
      <c r="A21730" s="61" t="s">
        <v>48</v>
      </c>
      <c r="B21730" s="61" t="s">
        <v>402</v>
      </c>
      <c r="C21730">
        <v>1832</v>
      </c>
      <c r="D21730" s="61" t="s">
        <v>2096</v>
      </c>
    </row>
    <row r="21731" spans="1:4" hidden="1" x14ac:dyDescent="0.25">
      <c r="A21731" s="61" t="s">
        <v>48</v>
      </c>
      <c r="B21731" s="61" t="s">
        <v>402</v>
      </c>
      <c r="C21731">
        <v>1833</v>
      </c>
      <c r="D21731" s="61" t="s">
        <v>2096</v>
      </c>
    </row>
    <row r="21732" spans="1:4" hidden="1" x14ac:dyDescent="0.25">
      <c r="A21732" s="61" t="s">
        <v>48</v>
      </c>
      <c r="B21732" s="61" t="s">
        <v>402</v>
      </c>
      <c r="C21732">
        <v>1834</v>
      </c>
      <c r="D21732" s="61" t="s">
        <v>2096</v>
      </c>
    </row>
    <row r="21733" spans="1:4" hidden="1" x14ac:dyDescent="0.25">
      <c r="A21733" s="61" t="s">
        <v>48</v>
      </c>
      <c r="B21733" s="61" t="s">
        <v>402</v>
      </c>
      <c r="C21733">
        <v>1835</v>
      </c>
      <c r="D21733" s="61" t="s">
        <v>2096</v>
      </c>
    </row>
    <row r="21734" spans="1:4" hidden="1" x14ac:dyDescent="0.25">
      <c r="A21734" s="61" t="s">
        <v>48</v>
      </c>
      <c r="B21734" s="61" t="s">
        <v>402</v>
      </c>
      <c r="C21734">
        <v>1836</v>
      </c>
      <c r="D21734" s="61" t="s">
        <v>2096</v>
      </c>
    </row>
    <row r="21735" spans="1:4" hidden="1" x14ac:dyDescent="0.25">
      <c r="A21735" s="61" t="s">
        <v>48</v>
      </c>
      <c r="B21735" s="61" t="s">
        <v>402</v>
      </c>
      <c r="C21735">
        <v>1837</v>
      </c>
      <c r="D21735" s="61" t="s">
        <v>2096</v>
      </c>
    </row>
    <row r="21736" spans="1:4" hidden="1" x14ac:dyDescent="0.25">
      <c r="A21736" s="61" t="s">
        <v>48</v>
      </c>
      <c r="B21736" s="61" t="s">
        <v>402</v>
      </c>
      <c r="C21736">
        <v>1838</v>
      </c>
      <c r="D21736" s="61" t="s">
        <v>2096</v>
      </c>
    </row>
    <row r="21737" spans="1:4" hidden="1" x14ac:dyDescent="0.25">
      <c r="A21737" s="61" t="s">
        <v>48</v>
      </c>
      <c r="B21737" s="61" t="s">
        <v>402</v>
      </c>
      <c r="C21737">
        <v>1839</v>
      </c>
      <c r="D21737" s="61" t="s">
        <v>2096</v>
      </c>
    </row>
    <row r="21738" spans="1:4" hidden="1" x14ac:dyDescent="0.25">
      <c r="A21738" s="61" t="s">
        <v>48</v>
      </c>
      <c r="B21738" s="61" t="s">
        <v>402</v>
      </c>
      <c r="C21738">
        <v>1840</v>
      </c>
      <c r="D21738" s="61" t="s">
        <v>2096</v>
      </c>
    </row>
    <row r="21739" spans="1:4" hidden="1" x14ac:dyDescent="0.25">
      <c r="A21739" s="61" t="s">
        <v>48</v>
      </c>
      <c r="B21739" s="61" t="s">
        <v>402</v>
      </c>
      <c r="C21739">
        <v>1841</v>
      </c>
      <c r="D21739" s="61" t="s">
        <v>2096</v>
      </c>
    </row>
    <row r="21740" spans="1:4" hidden="1" x14ac:dyDescent="0.25">
      <c r="A21740" s="61" t="s">
        <v>48</v>
      </c>
      <c r="B21740" s="61" t="s">
        <v>402</v>
      </c>
      <c r="C21740">
        <v>1842</v>
      </c>
      <c r="D21740" s="61" t="s">
        <v>2096</v>
      </c>
    </row>
    <row r="21741" spans="1:4" hidden="1" x14ac:dyDescent="0.25">
      <c r="A21741" s="61" t="s">
        <v>48</v>
      </c>
      <c r="B21741" s="61" t="s">
        <v>402</v>
      </c>
      <c r="C21741">
        <v>1843</v>
      </c>
      <c r="D21741" s="61" t="s">
        <v>2096</v>
      </c>
    </row>
    <row r="21742" spans="1:4" hidden="1" x14ac:dyDescent="0.25">
      <c r="A21742" s="61" t="s">
        <v>48</v>
      </c>
      <c r="B21742" s="61" t="s">
        <v>402</v>
      </c>
      <c r="C21742">
        <v>1844</v>
      </c>
      <c r="D21742" s="61" t="s">
        <v>2096</v>
      </c>
    </row>
    <row r="21743" spans="1:4" hidden="1" x14ac:dyDescent="0.25">
      <c r="A21743" s="61" t="s">
        <v>48</v>
      </c>
      <c r="B21743" s="61" t="s">
        <v>402</v>
      </c>
      <c r="C21743">
        <v>1845</v>
      </c>
      <c r="D21743" s="61" t="s">
        <v>2096</v>
      </c>
    </row>
    <row r="21744" spans="1:4" hidden="1" x14ac:dyDescent="0.25">
      <c r="A21744" s="61" t="s">
        <v>48</v>
      </c>
      <c r="B21744" s="61" t="s">
        <v>402</v>
      </c>
      <c r="C21744">
        <v>1846</v>
      </c>
      <c r="D21744" s="61" t="s">
        <v>2096</v>
      </c>
    </row>
    <row r="21745" spans="1:4" hidden="1" x14ac:dyDescent="0.25">
      <c r="A21745" s="61" t="s">
        <v>48</v>
      </c>
      <c r="B21745" s="61" t="s">
        <v>402</v>
      </c>
      <c r="C21745">
        <v>1847</v>
      </c>
      <c r="D21745" s="61" t="s">
        <v>2096</v>
      </c>
    </row>
    <row r="21746" spans="1:4" hidden="1" x14ac:dyDescent="0.25">
      <c r="A21746" s="61" t="s">
        <v>48</v>
      </c>
      <c r="B21746" s="61" t="s">
        <v>402</v>
      </c>
      <c r="C21746">
        <v>1848</v>
      </c>
      <c r="D21746" s="61" t="s">
        <v>2096</v>
      </c>
    </row>
    <row r="21747" spans="1:4" hidden="1" x14ac:dyDescent="0.25">
      <c r="A21747" s="61" t="s">
        <v>48</v>
      </c>
      <c r="B21747" s="61" t="s">
        <v>402</v>
      </c>
      <c r="C21747">
        <v>1849</v>
      </c>
      <c r="D21747" s="61" t="s">
        <v>2096</v>
      </c>
    </row>
    <row r="21748" spans="1:4" hidden="1" x14ac:dyDescent="0.25">
      <c r="A21748" s="61" t="s">
        <v>48</v>
      </c>
      <c r="B21748" s="61" t="s">
        <v>402</v>
      </c>
      <c r="C21748">
        <v>1850</v>
      </c>
      <c r="D21748" s="61" t="s">
        <v>2096</v>
      </c>
    </row>
    <row r="21749" spans="1:4" hidden="1" x14ac:dyDescent="0.25">
      <c r="A21749" s="61" t="s">
        <v>48</v>
      </c>
      <c r="B21749" s="61" t="s">
        <v>402</v>
      </c>
      <c r="C21749">
        <v>1851</v>
      </c>
      <c r="D21749" s="61" t="s">
        <v>2096</v>
      </c>
    </row>
    <row r="21750" spans="1:4" hidden="1" x14ac:dyDescent="0.25">
      <c r="A21750" s="61" t="s">
        <v>48</v>
      </c>
      <c r="B21750" s="61" t="s">
        <v>402</v>
      </c>
      <c r="C21750">
        <v>1852</v>
      </c>
      <c r="D21750" s="61" t="s">
        <v>2096</v>
      </c>
    </row>
    <row r="21751" spans="1:4" hidden="1" x14ac:dyDescent="0.25">
      <c r="A21751" s="61" t="s">
        <v>48</v>
      </c>
      <c r="B21751" s="61" t="s">
        <v>402</v>
      </c>
      <c r="C21751">
        <v>1853</v>
      </c>
      <c r="D21751" s="61" t="s">
        <v>2096</v>
      </c>
    </row>
    <row r="21752" spans="1:4" hidden="1" x14ac:dyDescent="0.25">
      <c r="A21752" s="61" t="s">
        <v>48</v>
      </c>
      <c r="B21752" s="61" t="s">
        <v>402</v>
      </c>
      <c r="C21752">
        <v>1854</v>
      </c>
      <c r="D21752" s="61" t="s">
        <v>2096</v>
      </c>
    </row>
    <row r="21753" spans="1:4" hidden="1" x14ac:dyDescent="0.25">
      <c r="A21753" s="61" t="s">
        <v>48</v>
      </c>
      <c r="B21753" s="61" t="s">
        <v>402</v>
      </c>
      <c r="C21753">
        <v>1855</v>
      </c>
      <c r="D21753" s="61" t="s">
        <v>2096</v>
      </c>
    </row>
    <row r="21754" spans="1:4" hidden="1" x14ac:dyDescent="0.25">
      <c r="A21754" s="61" t="s">
        <v>48</v>
      </c>
      <c r="B21754" s="61" t="s">
        <v>402</v>
      </c>
      <c r="C21754">
        <v>1856</v>
      </c>
      <c r="D21754" s="61" t="s">
        <v>2096</v>
      </c>
    </row>
    <row r="21755" spans="1:4" hidden="1" x14ac:dyDescent="0.25">
      <c r="A21755" s="61" t="s">
        <v>48</v>
      </c>
      <c r="B21755" s="61" t="s">
        <v>402</v>
      </c>
      <c r="C21755">
        <v>1857</v>
      </c>
      <c r="D21755" s="61" t="s">
        <v>2096</v>
      </c>
    </row>
    <row r="21756" spans="1:4" hidden="1" x14ac:dyDescent="0.25">
      <c r="A21756" s="61" t="s">
        <v>48</v>
      </c>
      <c r="B21756" s="61" t="s">
        <v>402</v>
      </c>
      <c r="C21756">
        <v>1858</v>
      </c>
      <c r="D21756" s="61" t="s">
        <v>2096</v>
      </c>
    </row>
    <row r="21757" spans="1:4" hidden="1" x14ac:dyDescent="0.25">
      <c r="A21757" s="61" t="s">
        <v>48</v>
      </c>
      <c r="B21757" s="61" t="s">
        <v>402</v>
      </c>
      <c r="C21757">
        <v>1859</v>
      </c>
      <c r="D21757" s="61" t="s">
        <v>2096</v>
      </c>
    </row>
    <row r="21758" spans="1:4" hidden="1" x14ac:dyDescent="0.25">
      <c r="A21758" s="61" t="s">
        <v>48</v>
      </c>
      <c r="B21758" s="61" t="s">
        <v>402</v>
      </c>
      <c r="C21758">
        <v>1860</v>
      </c>
      <c r="D21758" s="61" t="s">
        <v>2096</v>
      </c>
    </row>
    <row r="21759" spans="1:4" hidden="1" x14ac:dyDescent="0.25">
      <c r="A21759" s="61" t="s">
        <v>48</v>
      </c>
      <c r="B21759" s="61" t="s">
        <v>402</v>
      </c>
      <c r="C21759">
        <v>1861</v>
      </c>
      <c r="D21759" s="61" t="s">
        <v>2096</v>
      </c>
    </row>
    <row r="21760" spans="1:4" hidden="1" x14ac:dyDescent="0.25">
      <c r="A21760" s="61" t="s">
        <v>48</v>
      </c>
      <c r="B21760" s="61" t="s">
        <v>402</v>
      </c>
      <c r="C21760">
        <v>1862</v>
      </c>
      <c r="D21760" s="61" t="s">
        <v>2096</v>
      </c>
    </row>
    <row r="21761" spans="1:4" hidden="1" x14ac:dyDescent="0.25">
      <c r="A21761" s="61" t="s">
        <v>48</v>
      </c>
      <c r="B21761" s="61" t="s">
        <v>402</v>
      </c>
      <c r="C21761">
        <v>1863</v>
      </c>
      <c r="D21761" s="61" t="s">
        <v>2096</v>
      </c>
    </row>
    <row r="21762" spans="1:4" hidden="1" x14ac:dyDescent="0.25">
      <c r="A21762" s="61" t="s">
        <v>48</v>
      </c>
      <c r="B21762" s="61" t="s">
        <v>402</v>
      </c>
      <c r="C21762">
        <v>1864</v>
      </c>
      <c r="D21762" s="61" t="s">
        <v>2096</v>
      </c>
    </row>
    <row r="21763" spans="1:4" hidden="1" x14ac:dyDescent="0.25">
      <c r="A21763" s="61" t="s">
        <v>48</v>
      </c>
      <c r="B21763" s="61" t="s">
        <v>402</v>
      </c>
      <c r="C21763">
        <v>1865</v>
      </c>
      <c r="D21763" s="61" t="s">
        <v>2096</v>
      </c>
    </row>
    <row r="21764" spans="1:4" hidden="1" x14ac:dyDescent="0.25">
      <c r="A21764" s="61" t="s">
        <v>48</v>
      </c>
      <c r="B21764" s="61" t="s">
        <v>402</v>
      </c>
      <c r="C21764">
        <v>1866</v>
      </c>
      <c r="D21764" s="61" t="s">
        <v>2096</v>
      </c>
    </row>
    <row r="21765" spans="1:4" hidden="1" x14ac:dyDescent="0.25">
      <c r="A21765" s="61" t="s">
        <v>48</v>
      </c>
      <c r="B21765" s="61" t="s">
        <v>402</v>
      </c>
      <c r="C21765">
        <v>1867</v>
      </c>
      <c r="D21765" s="61" t="s">
        <v>2096</v>
      </c>
    </row>
    <row r="21766" spans="1:4" hidden="1" x14ac:dyDescent="0.25">
      <c r="A21766" s="61" t="s">
        <v>48</v>
      </c>
      <c r="B21766" s="61" t="s">
        <v>402</v>
      </c>
      <c r="C21766">
        <v>1868</v>
      </c>
      <c r="D21766" s="61" t="s">
        <v>2096</v>
      </c>
    </row>
    <row r="21767" spans="1:4" hidden="1" x14ac:dyDescent="0.25">
      <c r="A21767" s="61" t="s">
        <v>48</v>
      </c>
      <c r="B21767" s="61" t="s">
        <v>402</v>
      </c>
      <c r="C21767">
        <v>1869</v>
      </c>
      <c r="D21767" s="61" t="s">
        <v>2096</v>
      </c>
    </row>
    <row r="21768" spans="1:4" hidden="1" x14ac:dyDescent="0.25">
      <c r="A21768" s="61" t="s">
        <v>48</v>
      </c>
      <c r="B21768" s="61" t="s">
        <v>402</v>
      </c>
      <c r="C21768">
        <v>1870</v>
      </c>
      <c r="D21768" s="61" t="s">
        <v>2096</v>
      </c>
    </row>
    <row r="21769" spans="1:4" hidden="1" x14ac:dyDescent="0.25">
      <c r="A21769" s="61" t="s">
        <v>48</v>
      </c>
      <c r="B21769" s="61" t="s">
        <v>402</v>
      </c>
      <c r="C21769">
        <v>1871</v>
      </c>
      <c r="D21769" s="61" t="s">
        <v>2096</v>
      </c>
    </row>
    <row r="21770" spans="1:4" hidden="1" x14ac:dyDescent="0.25">
      <c r="A21770" s="61" t="s">
        <v>48</v>
      </c>
      <c r="B21770" s="61" t="s">
        <v>402</v>
      </c>
      <c r="C21770">
        <v>1872</v>
      </c>
      <c r="D21770" s="61" t="s">
        <v>2096</v>
      </c>
    </row>
    <row r="21771" spans="1:4" hidden="1" x14ac:dyDescent="0.25">
      <c r="A21771" s="61" t="s">
        <v>48</v>
      </c>
      <c r="B21771" s="61" t="s">
        <v>402</v>
      </c>
      <c r="C21771">
        <v>1873</v>
      </c>
      <c r="D21771" s="61" t="s">
        <v>2096</v>
      </c>
    </row>
    <row r="21772" spans="1:4" hidden="1" x14ac:dyDescent="0.25">
      <c r="A21772" s="61" t="s">
        <v>48</v>
      </c>
      <c r="B21772" s="61" t="s">
        <v>402</v>
      </c>
      <c r="C21772">
        <v>1874</v>
      </c>
      <c r="D21772" s="61" t="s">
        <v>2096</v>
      </c>
    </row>
    <row r="21773" spans="1:4" hidden="1" x14ac:dyDescent="0.25">
      <c r="A21773" s="61" t="s">
        <v>48</v>
      </c>
      <c r="B21773" s="61" t="s">
        <v>402</v>
      </c>
      <c r="C21773">
        <v>1875</v>
      </c>
      <c r="D21773" s="61" t="s">
        <v>2096</v>
      </c>
    </row>
    <row r="21774" spans="1:4" hidden="1" x14ac:dyDescent="0.25">
      <c r="A21774" s="61" t="s">
        <v>48</v>
      </c>
      <c r="B21774" s="61" t="s">
        <v>402</v>
      </c>
      <c r="C21774">
        <v>1876</v>
      </c>
      <c r="D21774" s="61" t="s">
        <v>2096</v>
      </c>
    </row>
    <row r="21775" spans="1:4" hidden="1" x14ac:dyDescent="0.25">
      <c r="A21775" s="61" t="s">
        <v>48</v>
      </c>
      <c r="B21775" s="61" t="s">
        <v>402</v>
      </c>
      <c r="C21775">
        <v>1877</v>
      </c>
      <c r="D21775" s="61" t="s">
        <v>2096</v>
      </c>
    </row>
    <row r="21776" spans="1:4" hidden="1" x14ac:dyDescent="0.25">
      <c r="A21776" s="61" t="s">
        <v>48</v>
      </c>
      <c r="B21776" s="61" t="s">
        <v>402</v>
      </c>
      <c r="C21776">
        <v>1878</v>
      </c>
      <c r="D21776" s="61" t="s">
        <v>2096</v>
      </c>
    </row>
    <row r="21777" spans="1:4" hidden="1" x14ac:dyDescent="0.25">
      <c r="A21777" s="61" t="s">
        <v>48</v>
      </c>
      <c r="B21777" s="61" t="s">
        <v>402</v>
      </c>
      <c r="C21777">
        <v>1879</v>
      </c>
      <c r="D21777" s="61" t="s">
        <v>2096</v>
      </c>
    </row>
    <row r="21778" spans="1:4" hidden="1" x14ac:dyDescent="0.25">
      <c r="A21778" s="61" t="s">
        <v>48</v>
      </c>
      <c r="B21778" s="61" t="s">
        <v>402</v>
      </c>
      <c r="C21778">
        <v>1880</v>
      </c>
      <c r="D21778" s="61" t="s">
        <v>2096</v>
      </c>
    </row>
    <row r="21779" spans="1:4" hidden="1" x14ac:dyDescent="0.25">
      <c r="A21779" s="61" t="s">
        <v>48</v>
      </c>
      <c r="B21779" s="61" t="s">
        <v>402</v>
      </c>
      <c r="C21779">
        <v>1881</v>
      </c>
      <c r="D21779" s="61" t="s">
        <v>2096</v>
      </c>
    </row>
    <row r="21780" spans="1:4" hidden="1" x14ac:dyDescent="0.25">
      <c r="A21780" s="61" t="s">
        <v>48</v>
      </c>
      <c r="B21780" s="61" t="s">
        <v>402</v>
      </c>
      <c r="C21780">
        <v>1882</v>
      </c>
      <c r="D21780" s="61" t="s">
        <v>2096</v>
      </c>
    </row>
    <row r="21781" spans="1:4" hidden="1" x14ac:dyDescent="0.25">
      <c r="A21781" s="61" t="s">
        <v>48</v>
      </c>
      <c r="B21781" s="61" t="s">
        <v>402</v>
      </c>
      <c r="C21781">
        <v>1883</v>
      </c>
      <c r="D21781" s="61" t="s">
        <v>2096</v>
      </c>
    </row>
    <row r="21782" spans="1:4" hidden="1" x14ac:dyDescent="0.25">
      <c r="A21782" s="61" t="s">
        <v>48</v>
      </c>
      <c r="B21782" s="61" t="s">
        <v>402</v>
      </c>
      <c r="C21782">
        <v>1884</v>
      </c>
      <c r="D21782" s="61" t="s">
        <v>2096</v>
      </c>
    </row>
    <row r="21783" spans="1:4" hidden="1" x14ac:dyDescent="0.25">
      <c r="A21783" s="61" t="s">
        <v>48</v>
      </c>
      <c r="B21783" s="61" t="s">
        <v>402</v>
      </c>
      <c r="C21783">
        <v>1885</v>
      </c>
      <c r="D21783" s="61" t="s">
        <v>2096</v>
      </c>
    </row>
    <row r="21784" spans="1:4" hidden="1" x14ac:dyDescent="0.25">
      <c r="A21784" s="61" t="s">
        <v>48</v>
      </c>
      <c r="B21784" s="61" t="s">
        <v>402</v>
      </c>
      <c r="C21784">
        <v>1886</v>
      </c>
      <c r="D21784" s="61" t="s">
        <v>2096</v>
      </c>
    </row>
    <row r="21785" spans="1:4" hidden="1" x14ac:dyDescent="0.25">
      <c r="A21785" s="61" t="s">
        <v>48</v>
      </c>
      <c r="B21785" s="61" t="s">
        <v>402</v>
      </c>
      <c r="C21785">
        <v>1887</v>
      </c>
      <c r="D21785" s="61" t="s">
        <v>2096</v>
      </c>
    </row>
    <row r="21786" spans="1:4" hidden="1" x14ac:dyDescent="0.25">
      <c r="A21786" s="61" t="s">
        <v>48</v>
      </c>
      <c r="B21786" s="61" t="s">
        <v>402</v>
      </c>
      <c r="C21786">
        <v>1888</v>
      </c>
      <c r="D21786" s="61" t="s">
        <v>2083</v>
      </c>
    </row>
    <row r="21787" spans="1:4" hidden="1" x14ac:dyDescent="0.25">
      <c r="A21787" s="61" t="s">
        <v>48</v>
      </c>
      <c r="B21787" s="61" t="s">
        <v>402</v>
      </c>
      <c r="C21787">
        <v>1889</v>
      </c>
      <c r="D21787" s="61" t="s">
        <v>2083</v>
      </c>
    </row>
    <row r="21788" spans="1:4" hidden="1" x14ac:dyDescent="0.25">
      <c r="A21788" s="61" t="s">
        <v>48</v>
      </c>
      <c r="B21788" s="61" t="s">
        <v>402</v>
      </c>
      <c r="C21788">
        <v>1890</v>
      </c>
      <c r="D21788" s="61" t="s">
        <v>2083</v>
      </c>
    </row>
    <row r="21789" spans="1:4" hidden="1" x14ac:dyDescent="0.25">
      <c r="A21789" s="61" t="s">
        <v>48</v>
      </c>
      <c r="B21789" s="61" t="s">
        <v>402</v>
      </c>
      <c r="C21789">
        <v>1891</v>
      </c>
      <c r="D21789" s="61" t="s">
        <v>2083</v>
      </c>
    </row>
    <row r="21790" spans="1:4" hidden="1" x14ac:dyDescent="0.25">
      <c r="A21790" s="61" t="s">
        <v>48</v>
      </c>
      <c r="B21790" s="61" t="s">
        <v>402</v>
      </c>
      <c r="C21790">
        <v>1892</v>
      </c>
      <c r="D21790" s="61" t="s">
        <v>2083</v>
      </c>
    </row>
    <row r="21791" spans="1:4" hidden="1" x14ac:dyDescent="0.25">
      <c r="A21791" s="61" t="s">
        <v>48</v>
      </c>
      <c r="B21791" s="61" t="s">
        <v>402</v>
      </c>
      <c r="C21791">
        <v>1893</v>
      </c>
      <c r="D21791" s="61" t="s">
        <v>2083</v>
      </c>
    </row>
    <row r="21792" spans="1:4" hidden="1" x14ac:dyDescent="0.25">
      <c r="A21792" s="61" t="s">
        <v>48</v>
      </c>
      <c r="B21792" s="61" t="s">
        <v>402</v>
      </c>
      <c r="C21792">
        <v>1894</v>
      </c>
      <c r="D21792" s="61" t="s">
        <v>2083</v>
      </c>
    </row>
    <row r="21793" spans="1:4" hidden="1" x14ac:dyDescent="0.25">
      <c r="A21793" s="61" t="s">
        <v>48</v>
      </c>
      <c r="B21793" s="61" t="s">
        <v>402</v>
      </c>
      <c r="C21793">
        <v>1895</v>
      </c>
      <c r="D21793" s="61" t="s">
        <v>2083</v>
      </c>
    </row>
    <row r="21794" spans="1:4" hidden="1" x14ac:dyDescent="0.25">
      <c r="A21794" s="61" t="s">
        <v>48</v>
      </c>
      <c r="B21794" s="61" t="s">
        <v>402</v>
      </c>
      <c r="C21794">
        <v>1896</v>
      </c>
      <c r="D21794" s="61" t="s">
        <v>2083</v>
      </c>
    </row>
    <row r="21795" spans="1:4" hidden="1" x14ac:dyDescent="0.25">
      <c r="A21795" s="61" t="s">
        <v>48</v>
      </c>
      <c r="B21795" s="61" t="s">
        <v>402</v>
      </c>
      <c r="C21795">
        <v>1897</v>
      </c>
      <c r="D21795" s="61" t="s">
        <v>2083</v>
      </c>
    </row>
    <row r="21796" spans="1:4" hidden="1" x14ac:dyDescent="0.25">
      <c r="A21796" s="61" t="s">
        <v>48</v>
      </c>
      <c r="B21796" s="61" t="s">
        <v>402</v>
      </c>
      <c r="C21796">
        <v>1898</v>
      </c>
      <c r="D21796" s="61" t="s">
        <v>2083</v>
      </c>
    </row>
    <row r="21797" spans="1:4" hidden="1" x14ac:dyDescent="0.25">
      <c r="A21797" s="61" t="s">
        <v>48</v>
      </c>
      <c r="B21797" s="61" t="s">
        <v>402</v>
      </c>
      <c r="C21797">
        <v>1899</v>
      </c>
      <c r="D21797" s="61" t="s">
        <v>2083</v>
      </c>
    </row>
    <row r="21798" spans="1:4" hidden="1" x14ac:dyDescent="0.25">
      <c r="A21798" s="61" t="s">
        <v>48</v>
      </c>
      <c r="B21798" s="61" t="s">
        <v>402</v>
      </c>
      <c r="C21798">
        <v>1900</v>
      </c>
      <c r="D21798" s="61" t="s">
        <v>2083</v>
      </c>
    </row>
    <row r="21799" spans="1:4" hidden="1" x14ac:dyDescent="0.25">
      <c r="A21799" s="61" t="s">
        <v>48</v>
      </c>
      <c r="B21799" s="61" t="s">
        <v>402</v>
      </c>
      <c r="C21799">
        <v>1901</v>
      </c>
      <c r="D21799" s="61" t="s">
        <v>2083</v>
      </c>
    </row>
    <row r="21800" spans="1:4" hidden="1" x14ac:dyDescent="0.25">
      <c r="A21800" s="61" t="s">
        <v>48</v>
      </c>
      <c r="B21800" s="61" t="s">
        <v>402</v>
      </c>
      <c r="C21800">
        <v>1902</v>
      </c>
      <c r="D21800" s="61" t="s">
        <v>2083</v>
      </c>
    </row>
    <row r="21801" spans="1:4" hidden="1" x14ac:dyDescent="0.25">
      <c r="A21801" s="61" t="s">
        <v>48</v>
      </c>
      <c r="B21801" s="61" t="s">
        <v>402</v>
      </c>
      <c r="C21801">
        <v>1903</v>
      </c>
      <c r="D21801" s="61" t="s">
        <v>2083</v>
      </c>
    </row>
    <row r="21802" spans="1:4" hidden="1" x14ac:dyDescent="0.25">
      <c r="A21802" s="61" t="s">
        <v>48</v>
      </c>
      <c r="B21802" s="61" t="s">
        <v>402</v>
      </c>
      <c r="C21802">
        <v>1904</v>
      </c>
      <c r="D21802" s="61" t="s">
        <v>2083</v>
      </c>
    </row>
    <row r="21803" spans="1:4" hidden="1" x14ac:dyDescent="0.25">
      <c r="A21803" s="61" t="s">
        <v>48</v>
      </c>
      <c r="B21803" s="61" t="s">
        <v>402</v>
      </c>
      <c r="C21803">
        <v>1905</v>
      </c>
      <c r="D21803" s="61" t="s">
        <v>2083</v>
      </c>
    </row>
    <row r="21804" spans="1:4" hidden="1" x14ac:dyDescent="0.25">
      <c r="A21804" s="61" t="s">
        <v>48</v>
      </c>
      <c r="B21804" s="61" t="s">
        <v>402</v>
      </c>
      <c r="C21804">
        <v>1906</v>
      </c>
      <c r="D21804" s="61" t="s">
        <v>2083</v>
      </c>
    </row>
    <row r="21805" spans="1:4" hidden="1" x14ac:dyDescent="0.25">
      <c r="A21805" s="61" t="s">
        <v>48</v>
      </c>
      <c r="B21805" s="61" t="s">
        <v>402</v>
      </c>
      <c r="C21805">
        <v>1907</v>
      </c>
      <c r="D21805" s="61" t="s">
        <v>2083</v>
      </c>
    </row>
    <row r="21806" spans="1:4" hidden="1" x14ac:dyDescent="0.25">
      <c r="A21806" s="61" t="s">
        <v>48</v>
      </c>
      <c r="B21806" s="61" t="s">
        <v>402</v>
      </c>
      <c r="C21806">
        <v>1908</v>
      </c>
      <c r="D21806" s="61" t="s">
        <v>2083</v>
      </c>
    </row>
    <row r="21807" spans="1:4" hidden="1" x14ac:dyDescent="0.25">
      <c r="A21807" s="61" t="s">
        <v>48</v>
      </c>
      <c r="B21807" s="61" t="s">
        <v>402</v>
      </c>
      <c r="C21807">
        <v>1909</v>
      </c>
      <c r="D21807" s="61" t="s">
        <v>2083</v>
      </c>
    </row>
    <row r="21808" spans="1:4" hidden="1" x14ac:dyDescent="0.25">
      <c r="A21808" s="61" t="s">
        <v>48</v>
      </c>
      <c r="B21808" s="61" t="s">
        <v>402</v>
      </c>
      <c r="C21808">
        <v>1910</v>
      </c>
      <c r="D21808" s="61" t="s">
        <v>2083</v>
      </c>
    </row>
    <row r="21809" spans="1:4" hidden="1" x14ac:dyDescent="0.25">
      <c r="A21809" s="61" t="s">
        <v>48</v>
      </c>
      <c r="B21809" s="61" t="s">
        <v>402</v>
      </c>
      <c r="C21809">
        <v>1911</v>
      </c>
      <c r="D21809" s="61" t="s">
        <v>2083</v>
      </c>
    </row>
    <row r="21810" spans="1:4" hidden="1" x14ac:dyDescent="0.25">
      <c r="A21810" s="61" t="s">
        <v>48</v>
      </c>
      <c r="B21810" s="61" t="s">
        <v>402</v>
      </c>
      <c r="C21810">
        <v>1912</v>
      </c>
      <c r="D21810" s="61" t="s">
        <v>2083</v>
      </c>
    </row>
    <row r="21811" spans="1:4" hidden="1" x14ac:dyDescent="0.25">
      <c r="A21811" s="61" t="s">
        <v>48</v>
      </c>
      <c r="B21811" s="61" t="s">
        <v>402</v>
      </c>
      <c r="C21811">
        <v>1913</v>
      </c>
      <c r="D21811" s="61" t="s">
        <v>2083</v>
      </c>
    </row>
    <row r="21812" spans="1:4" hidden="1" x14ac:dyDescent="0.25">
      <c r="A21812" s="61" t="s">
        <v>48</v>
      </c>
      <c r="B21812" s="61" t="s">
        <v>402</v>
      </c>
      <c r="C21812">
        <v>1914</v>
      </c>
      <c r="D21812" s="61" t="s">
        <v>2083</v>
      </c>
    </row>
    <row r="21813" spans="1:4" hidden="1" x14ac:dyDescent="0.25">
      <c r="A21813" s="61" t="s">
        <v>48</v>
      </c>
      <c r="B21813" s="61" t="s">
        <v>402</v>
      </c>
      <c r="C21813">
        <v>1915</v>
      </c>
      <c r="D21813" s="61" t="s">
        <v>2083</v>
      </c>
    </row>
    <row r="21814" spans="1:4" hidden="1" x14ac:dyDescent="0.25">
      <c r="A21814" s="61" t="s">
        <v>48</v>
      </c>
      <c r="B21814" s="61" t="s">
        <v>402</v>
      </c>
      <c r="C21814">
        <v>1916</v>
      </c>
      <c r="D21814" s="61" t="s">
        <v>2083</v>
      </c>
    </row>
    <row r="21815" spans="1:4" hidden="1" x14ac:dyDescent="0.25">
      <c r="A21815" s="61" t="s">
        <v>48</v>
      </c>
      <c r="B21815" s="61" t="s">
        <v>402</v>
      </c>
      <c r="C21815">
        <v>1917</v>
      </c>
      <c r="D21815" s="61" t="s">
        <v>2083</v>
      </c>
    </row>
    <row r="21816" spans="1:4" hidden="1" x14ac:dyDescent="0.25">
      <c r="A21816" s="61" t="s">
        <v>48</v>
      </c>
      <c r="B21816" s="61" t="s">
        <v>402</v>
      </c>
      <c r="C21816">
        <v>1918</v>
      </c>
      <c r="D21816" s="61" t="s">
        <v>2083</v>
      </c>
    </row>
    <row r="21817" spans="1:4" hidden="1" x14ac:dyDescent="0.25">
      <c r="A21817" s="61" t="s">
        <v>48</v>
      </c>
      <c r="B21817" s="61" t="s">
        <v>402</v>
      </c>
      <c r="C21817">
        <v>1919</v>
      </c>
      <c r="D21817" s="61" t="s">
        <v>2083</v>
      </c>
    </row>
    <row r="21818" spans="1:4" hidden="1" x14ac:dyDescent="0.25">
      <c r="A21818" s="61" t="s">
        <v>48</v>
      </c>
      <c r="B21818" s="61" t="s">
        <v>402</v>
      </c>
      <c r="C21818">
        <v>1920</v>
      </c>
      <c r="D21818" s="61" t="s">
        <v>2083</v>
      </c>
    </row>
    <row r="21819" spans="1:4" hidden="1" x14ac:dyDescent="0.25">
      <c r="A21819" s="61" t="s">
        <v>48</v>
      </c>
      <c r="B21819" s="61" t="s">
        <v>402</v>
      </c>
      <c r="C21819">
        <v>1921</v>
      </c>
      <c r="D21819" s="61" t="s">
        <v>2083</v>
      </c>
    </row>
    <row r="21820" spans="1:4" hidden="1" x14ac:dyDescent="0.25">
      <c r="A21820" s="61" t="s">
        <v>48</v>
      </c>
      <c r="B21820" s="61" t="s">
        <v>402</v>
      </c>
      <c r="C21820">
        <v>1922</v>
      </c>
      <c r="D21820" s="61" t="s">
        <v>2083</v>
      </c>
    </row>
    <row r="21821" spans="1:4" hidden="1" x14ac:dyDescent="0.25">
      <c r="A21821" s="61" t="s">
        <v>48</v>
      </c>
      <c r="B21821" s="61" t="s">
        <v>402</v>
      </c>
      <c r="C21821">
        <v>1923</v>
      </c>
      <c r="D21821" s="61" t="s">
        <v>2083</v>
      </c>
    </row>
    <row r="21822" spans="1:4" hidden="1" x14ac:dyDescent="0.25">
      <c r="A21822" s="61" t="s">
        <v>48</v>
      </c>
      <c r="B21822" s="61" t="s">
        <v>402</v>
      </c>
      <c r="C21822">
        <v>1924</v>
      </c>
      <c r="D21822" s="61" t="s">
        <v>2083</v>
      </c>
    </row>
    <row r="21823" spans="1:4" hidden="1" x14ac:dyDescent="0.25">
      <c r="A21823" s="61" t="s">
        <v>48</v>
      </c>
      <c r="B21823" s="61" t="s">
        <v>402</v>
      </c>
      <c r="C21823">
        <v>1925</v>
      </c>
      <c r="D21823" s="61" t="s">
        <v>2083</v>
      </c>
    </row>
    <row r="21824" spans="1:4" hidden="1" x14ac:dyDescent="0.25">
      <c r="A21824" s="61" t="s">
        <v>48</v>
      </c>
      <c r="B21824" s="61" t="s">
        <v>402</v>
      </c>
      <c r="C21824">
        <v>1926</v>
      </c>
      <c r="D21824" s="61" t="s">
        <v>2473</v>
      </c>
    </row>
    <row r="21825" spans="1:4" hidden="1" x14ac:dyDescent="0.25">
      <c r="A21825" s="61" t="s">
        <v>48</v>
      </c>
      <c r="B21825" s="61" t="s">
        <v>402</v>
      </c>
      <c r="C21825">
        <v>1927</v>
      </c>
      <c r="D21825" s="61" t="s">
        <v>2473</v>
      </c>
    </row>
    <row r="21826" spans="1:4" hidden="1" x14ac:dyDescent="0.25">
      <c r="A21826" s="61" t="s">
        <v>48</v>
      </c>
      <c r="B21826" s="61" t="s">
        <v>402</v>
      </c>
      <c r="C21826">
        <v>1928</v>
      </c>
      <c r="D21826" s="61" t="s">
        <v>2473</v>
      </c>
    </row>
    <row r="21827" spans="1:4" hidden="1" x14ac:dyDescent="0.25">
      <c r="A21827" s="61" t="s">
        <v>48</v>
      </c>
      <c r="B21827" s="61" t="s">
        <v>402</v>
      </c>
      <c r="C21827">
        <v>1929</v>
      </c>
      <c r="D21827" s="61" t="s">
        <v>2473</v>
      </c>
    </row>
    <row r="21828" spans="1:4" hidden="1" x14ac:dyDescent="0.25">
      <c r="A21828" s="61" t="s">
        <v>48</v>
      </c>
      <c r="B21828" s="61" t="s">
        <v>402</v>
      </c>
      <c r="C21828">
        <v>1930</v>
      </c>
      <c r="D21828" s="61" t="s">
        <v>2473</v>
      </c>
    </row>
    <row r="21829" spans="1:4" hidden="1" x14ac:dyDescent="0.25">
      <c r="A21829" s="61" t="s">
        <v>48</v>
      </c>
      <c r="B21829" s="61" t="s">
        <v>402</v>
      </c>
      <c r="C21829">
        <v>1931</v>
      </c>
      <c r="D21829" s="61" t="s">
        <v>2473</v>
      </c>
    </row>
    <row r="21830" spans="1:4" hidden="1" x14ac:dyDescent="0.25">
      <c r="A21830" s="61" t="s">
        <v>48</v>
      </c>
      <c r="B21830" s="61" t="s">
        <v>402</v>
      </c>
      <c r="C21830">
        <v>1932</v>
      </c>
      <c r="D21830" s="61" t="s">
        <v>2473</v>
      </c>
    </row>
    <row r="21831" spans="1:4" hidden="1" x14ac:dyDescent="0.25">
      <c r="A21831" s="61" t="s">
        <v>48</v>
      </c>
      <c r="B21831" s="61" t="s">
        <v>402</v>
      </c>
      <c r="C21831">
        <v>1933</v>
      </c>
      <c r="D21831" s="61" t="s">
        <v>2473</v>
      </c>
    </row>
    <row r="21832" spans="1:4" hidden="1" x14ac:dyDescent="0.25">
      <c r="A21832" s="61" t="s">
        <v>48</v>
      </c>
      <c r="B21832" s="61" t="s">
        <v>402</v>
      </c>
      <c r="C21832">
        <v>1934</v>
      </c>
      <c r="D21832" s="61" t="s">
        <v>2473</v>
      </c>
    </row>
    <row r="21833" spans="1:4" hidden="1" x14ac:dyDescent="0.25">
      <c r="A21833" s="61" t="s">
        <v>48</v>
      </c>
      <c r="B21833" s="61" t="s">
        <v>402</v>
      </c>
      <c r="C21833">
        <v>1935</v>
      </c>
      <c r="D21833" s="61" t="s">
        <v>2473</v>
      </c>
    </row>
    <row r="21834" spans="1:4" hidden="1" x14ac:dyDescent="0.25">
      <c r="A21834" s="61" t="s">
        <v>48</v>
      </c>
      <c r="B21834" s="61" t="s">
        <v>402</v>
      </c>
      <c r="C21834">
        <v>1936</v>
      </c>
      <c r="D21834" s="61" t="s">
        <v>2473</v>
      </c>
    </row>
    <row r="21835" spans="1:4" hidden="1" x14ac:dyDescent="0.25">
      <c r="A21835" s="61" t="s">
        <v>48</v>
      </c>
      <c r="B21835" s="61" t="s">
        <v>402</v>
      </c>
      <c r="C21835">
        <v>1937</v>
      </c>
      <c r="D21835" s="61" t="s">
        <v>2473</v>
      </c>
    </row>
    <row r="21836" spans="1:4" hidden="1" x14ac:dyDescent="0.25">
      <c r="A21836" s="61" t="s">
        <v>48</v>
      </c>
      <c r="B21836" s="61" t="s">
        <v>402</v>
      </c>
      <c r="C21836">
        <v>1938</v>
      </c>
      <c r="D21836" s="61" t="s">
        <v>2473</v>
      </c>
    </row>
    <row r="21837" spans="1:4" hidden="1" x14ac:dyDescent="0.25">
      <c r="A21837" s="61" t="s">
        <v>48</v>
      </c>
      <c r="B21837" s="61" t="s">
        <v>402</v>
      </c>
      <c r="C21837">
        <v>1939</v>
      </c>
      <c r="D21837" s="61" t="s">
        <v>2473</v>
      </c>
    </row>
    <row r="21838" spans="1:4" hidden="1" x14ac:dyDescent="0.25">
      <c r="A21838" s="61" t="s">
        <v>48</v>
      </c>
      <c r="B21838" s="61" t="s">
        <v>402</v>
      </c>
      <c r="C21838">
        <v>1940</v>
      </c>
      <c r="D21838" s="61" t="s">
        <v>2600</v>
      </c>
    </row>
    <row r="21839" spans="1:4" hidden="1" x14ac:dyDescent="0.25">
      <c r="A21839" s="61" t="s">
        <v>48</v>
      </c>
      <c r="B21839" s="61" t="s">
        <v>402</v>
      </c>
      <c r="C21839">
        <v>1941</v>
      </c>
      <c r="D21839" s="61" t="s">
        <v>2886</v>
      </c>
    </row>
    <row r="21840" spans="1:4" hidden="1" x14ac:dyDescent="0.25">
      <c r="A21840" s="61" t="s">
        <v>48</v>
      </c>
      <c r="B21840" s="61" t="s">
        <v>402</v>
      </c>
      <c r="C21840">
        <v>1942</v>
      </c>
      <c r="D21840" s="61" t="s">
        <v>2886</v>
      </c>
    </row>
    <row r="21841" spans="1:4" hidden="1" x14ac:dyDescent="0.25">
      <c r="A21841" s="61" t="s">
        <v>48</v>
      </c>
      <c r="B21841" s="61" t="s">
        <v>402</v>
      </c>
      <c r="C21841">
        <v>1943</v>
      </c>
      <c r="D21841" s="61" t="s">
        <v>2886</v>
      </c>
    </row>
    <row r="21842" spans="1:4" hidden="1" x14ac:dyDescent="0.25">
      <c r="A21842" s="61" t="s">
        <v>48</v>
      </c>
      <c r="B21842" s="61" t="s">
        <v>402</v>
      </c>
      <c r="C21842">
        <v>1944</v>
      </c>
      <c r="D21842" s="61" t="s">
        <v>2886</v>
      </c>
    </row>
    <row r="21843" spans="1:4" hidden="1" x14ac:dyDescent="0.25">
      <c r="A21843" s="61" t="s">
        <v>48</v>
      </c>
      <c r="B21843" s="61" t="s">
        <v>402</v>
      </c>
      <c r="C21843">
        <v>1945</v>
      </c>
      <c r="D21843" s="61" t="s">
        <v>2606</v>
      </c>
    </row>
    <row r="21844" spans="1:4" hidden="1" x14ac:dyDescent="0.25">
      <c r="A21844" s="61" t="s">
        <v>48</v>
      </c>
      <c r="B21844" s="61" t="s">
        <v>402</v>
      </c>
      <c r="C21844">
        <v>1946</v>
      </c>
      <c r="D21844" s="61" t="s">
        <v>2478</v>
      </c>
    </row>
    <row r="21845" spans="1:4" hidden="1" x14ac:dyDescent="0.25">
      <c r="A21845" s="61" t="s">
        <v>48</v>
      </c>
      <c r="B21845" s="61" t="s">
        <v>402</v>
      </c>
      <c r="C21845">
        <v>1947</v>
      </c>
      <c r="D21845" s="61" t="s">
        <v>2478</v>
      </c>
    </row>
    <row r="21846" spans="1:4" hidden="1" x14ac:dyDescent="0.25">
      <c r="A21846" s="61" t="s">
        <v>48</v>
      </c>
      <c r="B21846" s="61" t="s">
        <v>402</v>
      </c>
      <c r="C21846">
        <v>1948</v>
      </c>
      <c r="D21846" s="61" t="s">
        <v>2478</v>
      </c>
    </row>
    <row r="21847" spans="1:4" hidden="1" x14ac:dyDescent="0.25">
      <c r="A21847" s="61" t="s">
        <v>48</v>
      </c>
      <c r="B21847" s="61" t="s">
        <v>402</v>
      </c>
      <c r="C21847">
        <v>1949</v>
      </c>
      <c r="D21847" s="61" t="s">
        <v>2478</v>
      </c>
    </row>
    <row r="21848" spans="1:4" hidden="1" x14ac:dyDescent="0.25">
      <c r="A21848" s="61" t="s">
        <v>48</v>
      </c>
      <c r="B21848" s="61" t="s">
        <v>402</v>
      </c>
      <c r="C21848">
        <v>1950</v>
      </c>
      <c r="D21848" s="61" t="s">
        <v>2476</v>
      </c>
    </row>
    <row r="21849" spans="1:4" hidden="1" x14ac:dyDescent="0.25">
      <c r="A21849" s="61" t="s">
        <v>48</v>
      </c>
      <c r="B21849" s="61" t="s">
        <v>402</v>
      </c>
      <c r="C21849">
        <v>1951</v>
      </c>
      <c r="D21849" s="61" t="s">
        <v>2476</v>
      </c>
    </row>
    <row r="21850" spans="1:4" hidden="1" x14ac:dyDescent="0.25">
      <c r="A21850" s="61" t="s">
        <v>48</v>
      </c>
      <c r="B21850" s="61" t="s">
        <v>402</v>
      </c>
      <c r="C21850">
        <v>1952</v>
      </c>
      <c r="D21850" s="61" t="s">
        <v>2476</v>
      </c>
    </row>
    <row r="21851" spans="1:4" hidden="1" x14ac:dyDescent="0.25">
      <c r="A21851" s="61" t="s">
        <v>48</v>
      </c>
      <c r="B21851" s="61" t="s">
        <v>402</v>
      </c>
      <c r="C21851">
        <v>1953</v>
      </c>
      <c r="D21851" s="61" t="s">
        <v>2878</v>
      </c>
    </row>
    <row r="21852" spans="1:4" hidden="1" x14ac:dyDescent="0.25">
      <c r="A21852" s="61" t="s">
        <v>48</v>
      </c>
      <c r="B21852" s="61" t="s">
        <v>402</v>
      </c>
      <c r="C21852">
        <v>1954</v>
      </c>
      <c r="D21852" s="61" t="s">
        <v>2064</v>
      </c>
    </row>
    <row r="21853" spans="1:4" hidden="1" x14ac:dyDescent="0.25">
      <c r="A21853" s="61" t="s">
        <v>48</v>
      </c>
      <c r="B21853" s="61" t="s">
        <v>402</v>
      </c>
      <c r="C21853">
        <v>1955</v>
      </c>
      <c r="D21853" s="61" t="s">
        <v>2064</v>
      </c>
    </row>
    <row r="21854" spans="1:4" hidden="1" x14ac:dyDescent="0.25">
      <c r="A21854" s="61" t="s">
        <v>48</v>
      </c>
      <c r="B21854" s="61" t="s">
        <v>402</v>
      </c>
      <c r="C21854">
        <v>1956</v>
      </c>
      <c r="D21854" s="61" t="s">
        <v>2063</v>
      </c>
    </row>
    <row r="21855" spans="1:4" hidden="1" x14ac:dyDescent="0.25">
      <c r="A21855" s="61" t="s">
        <v>48</v>
      </c>
      <c r="B21855" s="61" t="s">
        <v>402</v>
      </c>
      <c r="C21855">
        <v>1957</v>
      </c>
      <c r="D21855" s="61" t="s">
        <v>2615</v>
      </c>
    </row>
    <row r="21856" spans="1:4" hidden="1" x14ac:dyDescent="0.25">
      <c r="A21856" s="61" t="s">
        <v>48</v>
      </c>
      <c r="B21856" s="61" t="s">
        <v>402</v>
      </c>
      <c r="C21856">
        <v>1958</v>
      </c>
      <c r="D21856" s="61" t="s">
        <v>2615</v>
      </c>
    </row>
    <row r="21857" spans="1:4" hidden="1" x14ac:dyDescent="0.25">
      <c r="A21857" s="61" t="s">
        <v>48</v>
      </c>
      <c r="B21857" s="61" t="s">
        <v>402</v>
      </c>
      <c r="C21857">
        <v>1959</v>
      </c>
      <c r="D21857" s="61" t="s">
        <v>2615</v>
      </c>
    </row>
    <row r="21858" spans="1:4" hidden="1" x14ac:dyDescent="0.25">
      <c r="A21858" s="61" t="s">
        <v>48</v>
      </c>
      <c r="B21858" s="61" t="s">
        <v>402</v>
      </c>
      <c r="C21858">
        <v>1960</v>
      </c>
      <c r="D21858" s="61" t="s">
        <v>2615</v>
      </c>
    </row>
    <row r="21859" spans="1:4" hidden="1" x14ac:dyDescent="0.25">
      <c r="A21859" s="61" t="s">
        <v>48</v>
      </c>
      <c r="B21859" s="61" t="s">
        <v>402</v>
      </c>
      <c r="C21859">
        <v>1961</v>
      </c>
      <c r="D21859" s="61" t="s">
        <v>2615</v>
      </c>
    </row>
    <row r="21860" spans="1:4" hidden="1" x14ac:dyDescent="0.25">
      <c r="A21860" s="61" t="s">
        <v>48</v>
      </c>
      <c r="B21860" s="61" t="s">
        <v>402</v>
      </c>
      <c r="C21860">
        <v>1962</v>
      </c>
      <c r="D21860" s="61" t="s">
        <v>2615</v>
      </c>
    </row>
    <row r="21861" spans="1:4" hidden="1" x14ac:dyDescent="0.25">
      <c r="A21861" s="61" t="s">
        <v>48</v>
      </c>
      <c r="B21861" s="61" t="s">
        <v>402</v>
      </c>
      <c r="C21861">
        <v>1963</v>
      </c>
      <c r="D21861" s="61" t="s">
        <v>2615</v>
      </c>
    </row>
    <row r="21862" spans="1:4" hidden="1" x14ac:dyDescent="0.25">
      <c r="A21862" s="61" t="s">
        <v>48</v>
      </c>
      <c r="B21862" s="61" t="s">
        <v>402</v>
      </c>
      <c r="C21862">
        <v>1964</v>
      </c>
      <c r="D21862" s="61" t="s">
        <v>2062</v>
      </c>
    </row>
    <row r="21863" spans="1:4" hidden="1" x14ac:dyDescent="0.25">
      <c r="A21863" s="61" t="s">
        <v>48</v>
      </c>
      <c r="B21863" s="61" t="s">
        <v>402</v>
      </c>
      <c r="C21863">
        <v>1965</v>
      </c>
      <c r="D21863" s="61" t="s">
        <v>2062</v>
      </c>
    </row>
    <row r="21864" spans="1:4" hidden="1" x14ac:dyDescent="0.25">
      <c r="A21864" s="61" t="s">
        <v>48</v>
      </c>
      <c r="B21864" s="61" t="s">
        <v>402</v>
      </c>
      <c r="C21864">
        <v>1966</v>
      </c>
      <c r="D21864" s="61" t="s">
        <v>2062</v>
      </c>
    </row>
    <row r="21865" spans="1:4" hidden="1" x14ac:dyDescent="0.25">
      <c r="A21865" s="61" t="s">
        <v>48</v>
      </c>
      <c r="B21865" s="61" t="s">
        <v>402</v>
      </c>
      <c r="C21865">
        <v>1967</v>
      </c>
      <c r="D21865" s="61" t="s">
        <v>2062</v>
      </c>
    </row>
    <row r="21866" spans="1:4" hidden="1" x14ac:dyDescent="0.25">
      <c r="A21866" s="61" t="s">
        <v>48</v>
      </c>
      <c r="B21866" s="61" t="s">
        <v>402</v>
      </c>
      <c r="C21866">
        <v>1968</v>
      </c>
      <c r="D21866" s="61" t="s">
        <v>2062</v>
      </c>
    </row>
    <row r="21867" spans="1:4" hidden="1" x14ac:dyDescent="0.25">
      <c r="A21867" s="61" t="s">
        <v>48</v>
      </c>
      <c r="B21867" s="61" t="s">
        <v>402</v>
      </c>
      <c r="C21867">
        <v>1969</v>
      </c>
      <c r="D21867" s="61" t="s">
        <v>2062</v>
      </c>
    </row>
    <row r="21868" spans="1:4" hidden="1" x14ac:dyDescent="0.25">
      <c r="A21868" s="61" t="s">
        <v>48</v>
      </c>
      <c r="B21868" s="61" t="s">
        <v>402</v>
      </c>
      <c r="C21868">
        <v>1970</v>
      </c>
      <c r="D21868" s="61" t="s">
        <v>2062</v>
      </c>
    </row>
    <row r="21869" spans="1:4" hidden="1" x14ac:dyDescent="0.25">
      <c r="A21869" s="61" t="s">
        <v>48</v>
      </c>
      <c r="B21869" s="61" t="s">
        <v>402</v>
      </c>
      <c r="C21869">
        <v>1971</v>
      </c>
      <c r="D21869" s="61" t="s">
        <v>2062</v>
      </c>
    </row>
    <row r="21870" spans="1:4" hidden="1" x14ac:dyDescent="0.25">
      <c r="A21870" s="61" t="s">
        <v>48</v>
      </c>
      <c r="B21870" s="61" t="s">
        <v>402</v>
      </c>
      <c r="C21870">
        <v>1972</v>
      </c>
      <c r="D21870" s="61" t="s">
        <v>2062</v>
      </c>
    </row>
    <row r="21871" spans="1:4" hidden="1" x14ac:dyDescent="0.25">
      <c r="A21871" s="61" t="s">
        <v>48</v>
      </c>
      <c r="B21871" s="61" t="s">
        <v>402</v>
      </c>
      <c r="C21871">
        <v>1973</v>
      </c>
      <c r="D21871" s="61" t="s">
        <v>2062</v>
      </c>
    </row>
    <row r="21872" spans="1:4" hidden="1" x14ac:dyDescent="0.25">
      <c r="A21872" s="61" t="s">
        <v>48</v>
      </c>
      <c r="B21872" s="61" t="s">
        <v>402</v>
      </c>
      <c r="C21872">
        <v>1974</v>
      </c>
      <c r="D21872" s="61" t="s">
        <v>2062</v>
      </c>
    </row>
    <row r="21873" spans="1:4" hidden="1" x14ac:dyDescent="0.25">
      <c r="A21873" s="61" t="s">
        <v>48</v>
      </c>
      <c r="B21873" s="61" t="s">
        <v>402</v>
      </c>
      <c r="C21873">
        <v>1975</v>
      </c>
      <c r="D21873" s="61" t="s">
        <v>2062</v>
      </c>
    </row>
    <row r="21874" spans="1:4" hidden="1" x14ac:dyDescent="0.25">
      <c r="A21874" s="61" t="s">
        <v>48</v>
      </c>
      <c r="B21874" s="61" t="s">
        <v>402</v>
      </c>
      <c r="C21874">
        <v>1976</v>
      </c>
      <c r="D21874" s="61" t="s">
        <v>2062</v>
      </c>
    </row>
    <row r="21875" spans="1:4" hidden="1" x14ac:dyDescent="0.25">
      <c r="A21875" s="61" t="s">
        <v>48</v>
      </c>
      <c r="B21875" s="61" t="s">
        <v>402</v>
      </c>
      <c r="C21875">
        <v>1977</v>
      </c>
      <c r="D21875" s="61" t="s">
        <v>2062</v>
      </c>
    </row>
    <row r="21876" spans="1:4" hidden="1" x14ac:dyDescent="0.25">
      <c r="A21876" s="61" t="s">
        <v>48</v>
      </c>
      <c r="B21876" s="61" t="s">
        <v>402</v>
      </c>
      <c r="C21876">
        <v>1978</v>
      </c>
      <c r="D21876" s="61" t="s">
        <v>2062</v>
      </c>
    </row>
    <row r="21877" spans="1:4" hidden="1" x14ac:dyDescent="0.25">
      <c r="A21877" s="61" t="s">
        <v>48</v>
      </c>
      <c r="B21877" s="61" t="s">
        <v>402</v>
      </c>
      <c r="C21877">
        <v>1979</v>
      </c>
      <c r="D21877" s="61" t="s">
        <v>2062</v>
      </c>
    </row>
    <row r="21878" spans="1:4" hidden="1" x14ac:dyDescent="0.25">
      <c r="A21878" s="61" t="s">
        <v>48</v>
      </c>
      <c r="B21878" s="61" t="s">
        <v>402</v>
      </c>
      <c r="C21878">
        <v>1980</v>
      </c>
      <c r="D21878" s="61" t="s">
        <v>2616</v>
      </c>
    </row>
    <row r="21879" spans="1:4" hidden="1" x14ac:dyDescent="0.25">
      <c r="A21879" s="61" t="s">
        <v>48</v>
      </c>
      <c r="B21879" s="61" t="s">
        <v>402</v>
      </c>
      <c r="C21879">
        <v>1981</v>
      </c>
      <c r="D21879" s="61" t="s">
        <v>2616</v>
      </c>
    </row>
    <row r="21880" spans="1:4" hidden="1" x14ac:dyDescent="0.25">
      <c r="A21880" s="61" t="s">
        <v>48</v>
      </c>
      <c r="B21880" s="61" t="s">
        <v>402</v>
      </c>
      <c r="C21880">
        <v>1982</v>
      </c>
      <c r="D21880" s="61" t="s">
        <v>2616</v>
      </c>
    </row>
    <row r="21881" spans="1:4" hidden="1" x14ac:dyDescent="0.25">
      <c r="A21881" s="61" t="s">
        <v>48</v>
      </c>
      <c r="B21881" s="61" t="s">
        <v>402</v>
      </c>
      <c r="C21881">
        <v>1983</v>
      </c>
      <c r="D21881" s="61" t="s">
        <v>2616</v>
      </c>
    </row>
    <row r="21882" spans="1:4" hidden="1" x14ac:dyDescent="0.25">
      <c r="A21882" s="61" t="s">
        <v>48</v>
      </c>
      <c r="B21882" s="61" t="s">
        <v>402</v>
      </c>
      <c r="C21882">
        <v>1984</v>
      </c>
      <c r="D21882" s="61" t="s">
        <v>2616</v>
      </c>
    </row>
    <row r="21883" spans="1:4" hidden="1" x14ac:dyDescent="0.25">
      <c r="A21883" s="61" t="s">
        <v>48</v>
      </c>
      <c r="B21883" s="61" t="s">
        <v>402</v>
      </c>
      <c r="C21883">
        <v>1985</v>
      </c>
      <c r="D21883" s="61" t="s">
        <v>2616</v>
      </c>
    </row>
    <row r="21884" spans="1:4" hidden="1" x14ac:dyDescent="0.25">
      <c r="A21884" s="61" t="s">
        <v>48</v>
      </c>
      <c r="B21884" s="61" t="s">
        <v>402</v>
      </c>
      <c r="C21884">
        <v>1986</v>
      </c>
      <c r="D21884" s="61" t="s">
        <v>2616</v>
      </c>
    </row>
    <row r="21885" spans="1:4" hidden="1" x14ac:dyDescent="0.25">
      <c r="A21885" s="61" t="s">
        <v>48</v>
      </c>
      <c r="B21885" s="61" t="s">
        <v>402</v>
      </c>
      <c r="C21885">
        <v>1987</v>
      </c>
      <c r="D21885" s="61" t="s">
        <v>2616</v>
      </c>
    </row>
    <row r="21886" spans="1:4" hidden="1" x14ac:dyDescent="0.25">
      <c r="A21886" s="61" t="s">
        <v>48</v>
      </c>
      <c r="B21886" s="61" t="s">
        <v>402</v>
      </c>
      <c r="C21886">
        <v>1988</v>
      </c>
      <c r="D21886" s="61" t="s">
        <v>2616</v>
      </c>
    </row>
    <row r="21887" spans="1:4" hidden="1" x14ac:dyDescent="0.25">
      <c r="A21887" s="61" t="s">
        <v>48</v>
      </c>
      <c r="B21887" s="61" t="s">
        <v>402</v>
      </c>
      <c r="C21887">
        <v>1989</v>
      </c>
      <c r="D21887" s="61" t="s">
        <v>2616</v>
      </c>
    </row>
    <row r="21888" spans="1:4" hidden="1" x14ac:dyDescent="0.25">
      <c r="A21888" s="61" t="s">
        <v>48</v>
      </c>
      <c r="B21888" s="61" t="s">
        <v>402</v>
      </c>
      <c r="C21888">
        <v>1990</v>
      </c>
      <c r="D21888" s="61" t="s">
        <v>2616</v>
      </c>
    </row>
    <row r="21889" spans="1:4" hidden="1" x14ac:dyDescent="0.25">
      <c r="A21889" s="61" t="s">
        <v>48</v>
      </c>
      <c r="B21889" s="61" t="s">
        <v>402</v>
      </c>
      <c r="C21889">
        <v>1991</v>
      </c>
      <c r="D21889" s="61" t="s">
        <v>2616</v>
      </c>
    </row>
    <row r="21890" spans="1:4" hidden="1" x14ac:dyDescent="0.25">
      <c r="A21890" s="61" t="s">
        <v>48</v>
      </c>
      <c r="B21890" s="61" t="s">
        <v>402</v>
      </c>
      <c r="C21890">
        <v>1992</v>
      </c>
      <c r="D21890" s="61" t="s">
        <v>2616</v>
      </c>
    </row>
    <row r="21891" spans="1:4" hidden="1" x14ac:dyDescent="0.25">
      <c r="A21891" s="61" t="s">
        <v>48</v>
      </c>
      <c r="B21891" s="61" t="s">
        <v>402</v>
      </c>
      <c r="C21891">
        <v>1993</v>
      </c>
      <c r="D21891" s="61" t="s">
        <v>2616</v>
      </c>
    </row>
    <row r="21892" spans="1:4" hidden="1" x14ac:dyDescent="0.25">
      <c r="A21892" s="61" t="s">
        <v>48</v>
      </c>
      <c r="B21892" s="61" t="s">
        <v>402</v>
      </c>
      <c r="C21892">
        <v>1994</v>
      </c>
      <c r="D21892" s="61" t="s">
        <v>2616</v>
      </c>
    </row>
    <row r="21893" spans="1:4" hidden="1" x14ac:dyDescent="0.25">
      <c r="A21893" s="61" t="s">
        <v>48</v>
      </c>
      <c r="B21893" s="61" t="s">
        <v>402</v>
      </c>
      <c r="C21893">
        <v>1995</v>
      </c>
      <c r="D21893" s="61" t="s">
        <v>2616</v>
      </c>
    </row>
    <row r="21894" spans="1:4" hidden="1" x14ac:dyDescent="0.25">
      <c r="A21894" s="61" t="s">
        <v>48</v>
      </c>
      <c r="B21894" s="61" t="s">
        <v>402</v>
      </c>
      <c r="C21894">
        <v>1996</v>
      </c>
      <c r="D21894" s="61" t="s">
        <v>2616</v>
      </c>
    </row>
    <row r="21895" spans="1:4" hidden="1" x14ac:dyDescent="0.25">
      <c r="A21895" s="61" t="s">
        <v>48</v>
      </c>
      <c r="B21895" s="61" t="s">
        <v>402</v>
      </c>
      <c r="C21895">
        <v>1997</v>
      </c>
      <c r="D21895" s="61" t="s">
        <v>2616</v>
      </c>
    </row>
    <row r="21896" spans="1:4" hidden="1" x14ac:dyDescent="0.25">
      <c r="A21896" s="61" t="s">
        <v>48</v>
      </c>
      <c r="B21896" s="61" t="s">
        <v>402</v>
      </c>
      <c r="C21896">
        <v>1998</v>
      </c>
      <c r="D21896" s="61" t="s">
        <v>2616</v>
      </c>
    </row>
    <row r="21897" spans="1:4" hidden="1" x14ac:dyDescent="0.25">
      <c r="A21897" s="61" t="s">
        <v>48</v>
      </c>
      <c r="B21897" s="61" t="s">
        <v>402</v>
      </c>
      <c r="C21897">
        <v>1999</v>
      </c>
      <c r="D21897" s="61" t="s">
        <v>2616</v>
      </c>
    </row>
    <row r="21898" spans="1:4" hidden="1" x14ac:dyDescent="0.25">
      <c r="A21898" s="61" t="s">
        <v>48</v>
      </c>
      <c r="B21898" s="61" t="s">
        <v>402</v>
      </c>
      <c r="C21898">
        <v>2000</v>
      </c>
      <c r="D21898" s="61" t="s">
        <v>2616</v>
      </c>
    </row>
    <row r="21899" spans="1:4" hidden="1" x14ac:dyDescent="0.25">
      <c r="A21899" s="61" t="s">
        <v>48</v>
      </c>
      <c r="B21899" s="61" t="s">
        <v>402</v>
      </c>
      <c r="C21899">
        <v>2001</v>
      </c>
      <c r="D21899" s="61" t="s">
        <v>2616</v>
      </c>
    </row>
    <row r="21900" spans="1:4" hidden="1" x14ac:dyDescent="0.25">
      <c r="A21900" s="61" t="s">
        <v>48</v>
      </c>
      <c r="B21900" s="61" t="s">
        <v>402</v>
      </c>
      <c r="C21900">
        <v>2002</v>
      </c>
      <c r="D21900" s="61" t="s">
        <v>2616</v>
      </c>
    </row>
    <row r="21901" spans="1:4" hidden="1" x14ac:dyDescent="0.25">
      <c r="A21901" s="61" t="s">
        <v>48</v>
      </c>
      <c r="B21901" s="61" t="s">
        <v>402</v>
      </c>
      <c r="C21901">
        <v>2003</v>
      </c>
      <c r="D21901" s="61" t="s">
        <v>2616</v>
      </c>
    </row>
    <row r="21902" spans="1:4" hidden="1" x14ac:dyDescent="0.25">
      <c r="A21902" s="61" t="s">
        <v>48</v>
      </c>
      <c r="B21902" s="61" t="s">
        <v>402</v>
      </c>
      <c r="C21902">
        <v>2004</v>
      </c>
      <c r="D21902" s="61" t="s">
        <v>2616</v>
      </c>
    </row>
    <row r="21903" spans="1:4" hidden="1" x14ac:dyDescent="0.25">
      <c r="A21903" s="61" t="s">
        <v>48</v>
      </c>
      <c r="B21903" s="61" t="s">
        <v>402</v>
      </c>
      <c r="C21903">
        <v>2005</v>
      </c>
      <c r="D21903" s="61" t="s">
        <v>2616</v>
      </c>
    </row>
    <row r="21904" spans="1:4" hidden="1" x14ac:dyDescent="0.25">
      <c r="A21904" s="61" t="s">
        <v>48</v>
      </c>
      <c r="B21904" s="61" t="s">
        <v>402</v>
      </c>
      <c r="C21904">
        <v>2006</v>
      </c>
      <c r="D21904" s="61" t="s">
        <v>2616</v>
      </c>
    </row>
    <row r="21905" spans="1:4" hidden="1" x14ac:dyDescent="0.25">
      <c r="A21905" s="61" t="s">
        <v>48</v>
      </c>
      <c r="B21905" s="61" t="s">
        <v>402</v>
      </c>
      <c r="C21905">
        <v>2007</v>
      </c>
      <c r="D21905" s="61" t="s">
        <v>2616</v>
      </c>
    </row>
    <row r="21906" spans="1:4" hidden="1" x14ac:dyDescent="0.25">
      <c r="A21906" s="61" t="s">
        <v>48</v>
      </c>
      <c r="B21906" s="61" t="s">
        <v>402</v>
      </c>
      <c r="C21906">
        <v>2008</v>
      </c>
      <c r="D21906" s="61" t="s">
        <v>2616</v>
      </c>
    </row>
    <row r="21907" spans="1:4" hidden="1" x14ac:dyDescent="0.25">
      <c r="A21907" s="61" t="s">
        <v>48</v>
      </c>
      <c r="B21907" s="61" t="s">
        <v>402</v>
      </c>
      <c r="C21907">
        <v>2009</v>
      </c>
      <c r="D21907" s="61" t="s">
        <v>2616</v>
      </c>
    </row>
    <row r="21908" spans="1:4" hidden="1" x14ac:dyDescent="0.25">
      <c r="A21908" s="61" t="s">
        <v>48</v>
      </c>
      <c r="B21908" s="61" t="s">
        <v>402</v>
      </c>
      <c r="C21908">
        <v>2010</v>
      </c>
      <c r="D21908" s="61" t="s">
        <v>2616</v>
      </c>
    </row>
    <row r="21909" spans="1:4" hidden="1" x14ac:dyDescent="0.25">
      <c r="A21909" s="61" t="s">
        <v>48</v>
      </c>
      <c r="B21909" s="61" t="s">
        <v>402</v>
      </c>
      <c r="C21909">
        <v>2011</v>
      </c>
      <c r="D21909" s="61" t="s">
        <v>2616</v>
      </c>
    </row>
    <row r="21910" spans="1:4" hidden="1" x14ac:dyDescent="0.25">
      <c r="A21910" s="61" t="s">
        <v>48</v>
      </c>
      <c r="B21910" s="61" t="s">
        <v>402</v>
      </c>
      <c r="C21910">
        <v>2012</v>
      </c>
      <c r="D21910" s="61" t="s">
        <v>2616</v>
      </c>
    </row>
    <row r="21911" spans="1:4" hidden="1" x14ac:dyDescent="0.25">
      <c r="A21911" s="61" t="s">
        <v>48</v>
      </c>
      <c r="B21911" s="61" t="s">
        <v>402</v>
      </c>
      <c r="C21911">
        <v>2013</v>
      </c>
      <c r="D21911" s="61" t="s">
        <v>2616</v>
      </c>
    </row>
    <row r="21912" spans="1:4" hidden="1" x14ac:dyDescent="0.25">
      <c r="A21912" s="61" t="s">
        <v>48</v>
      </c>
      <c r="B21912" s="61" t="s">
        <v>402</v>
      </c>
      <c r="C21912">
        <v>2014</v>
      </c>
      <c r="D21912" s="61" t="s">
        <v>2616</v>
      </c>
    </row>
    <row r="21913" spans="1:4" hidden="1" x14ac:dyDescent="0.25">
      <c r="A21913" s="61" t="s">
        <v>48</v>
      </c>
      <c r="B21913" s="61" t="s">
        <v>402</v>
      </c>
      <c r="C21913">
        <v>2015</v>
      </c>
      <c r="D21913" s="61" t="s">
        <v>2616</v>
      </c>
    </row>
    <row r="21914" spans="1:4" hidden="1" x14ac:dyDescent="0.25">
      <c r="A21914" s="61" t="s">
        <v>48</v>
      </c>
      <c r="B21914" s="61" t="s">
        <v>402</v>
      </c>
      <c r="C21914">
        <v>2016</v>
      </c>
      <c r="D21914" s="61" t="s">
        <v>2616</v>
      </c>
    </row>
    <row r="21915" spans="1:4" hidden="1" x14ac:dyDescent="0.25">
      <c r="A21915" s="61" t="s">
        <v>48</v>
      </c>
      <c r="B21915" s="61" t="s">
        <v>402</v>
      </c>
      <c r="C21915">
        <v>2017</v>
      </c>
      <c r="D21915" s="61" t="s">
        <v>2062</v>
      </c>
    </row>
    <row r="21916" spans="1:4" hidden="1" x14ac:dyDescent="0.25">
      <c r="A21916" s="61" t="s">
        <v>48</v>
      </c>
      <c r="B21916" s="61" t="s">
        <v>402</v>
      </c>
      <c r="C21916">
        <v>2018</v>
      </c>
      <c r="D21916" s="61" t="s">
        <v>2615</v>
      </c>
    </row>
    <row r="21917" spans="1:4" hidden="1" x14ac:dyDescent="0.25">
      <c r="A21917" s="61" t="s">
        <v>48</v>
      </c>
      <c r="B21917" s="61" t="s">
        <v>402</v>
      </c>
      <c r="C21917">
        <v>2019</v>
      </c>
      <c r="D21917" s="61" t="s">
        <v>2061</v>
      </c>
    </row>
    <row r="21918" spans="1:4" hidden="1" x14ac:dyDescent="0.25">
      <c r="A21918" s="61" t="s">
        <v>48</v>
      </c>
      <c r="B21918" s="61" t="s">
        <v>402</v>
      </c>
      <c r="C21918">
        <v>2020</v>
      </c>
      <c r="D21918" s="61" t="s">
        <v>2972</v>
      </c>
    </row>
    <row r="21919" spans="1:4" hidden="1" x14ac:dyDescent="0.25">
      <c r="A21919" s="61" t="s">
        <v>48</v>
      </c>
      <c r="B21919" s="61" t="s">
        <v>402</v>
      </c>
      <c r="C21919">
        <v>2021</v>
      </c>
      <c r="D21919" s="61" t="s">
        <v>2972</v>
      </c>
    </row>
    <row r="21920" spans="1:4" hidden="1" x14ac:dyDescent="0.25">
      <c r="A21920" s="61" t="s">
        <v>48</v>
      </c>
      <c r="B21920" s="61" t="s">
        <v>402</v>
      </c>
      <c r="C21920">
        <v>2022</v>
      </c>
      <c r="D21920" s="61" t="s">
        <v>2475</v>
      </c>
    </row>
    <row r="21921" spans="1:4" x14ac:dyDescent="0.25">
      <c r="A21921" s="61" t="s">
        <v>48</v>
      </c>
      <c r="B21921" s="61" t="s">
        <v>402</v>
      </c>
      <c r="C21921">
        <v>2023</v>
      </c>
      <c r="D21921" s="61">
        <v>0.98299999999999998</v>
      </c>
    </row>
    <row r="21922" spans="1:4" hidden="1" x14ac:dyDescent="0.25">
      <c r="A21922" s="61" t="s">
        <v>1255</v>
      </c>
      <c r="B21922" s="61" t="s">
        <v>594</v>
      </c>
      <c r="C21922">
        <v>1789</v>
      </c>
      <c r="D21922" s="61" t="s">
        <v>2052</v>
      </c>
    </row>
    <row r="21923" spans="1:4" hidden="1" x14ac:dyDescent="0.25">
      <c r="A21923" s="61" t="s">
        <v>1255</v>
      </c>
      <c r="B21923" s="61" t="s">
        <v>594</v>
      </c>
      <c r="C21923">
        <v>1790</v>
      </c>
      <c r="D21923" s="61" t="s">
        <v>2052</v>
      </c>
    </row>
    <row r="21924" spans="1:4" hidden="1" x14ac:dyDescent="0.25">
      <c r="A21924" s="61" t="s">
        <v>1255</v>
      </c>
      <c r="B21924" s="61" t="s">
        <v>594</v>
      </c>
      <c r="C21924">
        <v>1791</v>
      </c>
      <c r="D21924" s="61" t="s">
        <v>2052</v>
      </c>
    </row>
    <row r="21925" spans="1:4" hidden="1" x14ac:dyDescent="0.25">
      <c r="A21925" s="61" t="s">
        <v>1255</v>
      </c>
      <c r="B21925" s="61" t="s">
        <v>594</v>
      </c>
      <c r="C21925">
        <v>1792</v>
      </c>
      <c r="D21925" s="61" t="s">
        <v>2052</v>
      </c>
    </row>
    <row r="21926" spans="1:4" hidden="1" x14ac:dyDescent="0.25">
      <c r="A21926" s="61" t="s">
        <v>1255</v>
      </c>
      <c r="B21926" s="61" t="s">
        <v>594</v>
      </c>
      <c r="C21926">
        <v>1793</v>
      </c>
      <c r="D21926" s="61" t="s">
        <v>2053</v>
      </c>
    </row>
    <row r="21927" spans="1:4" hidden="1" x14ac:dyDescent="0.25">
      <c r="A21927" s="61" t="s">
        <v>1255</v>
      </c>
      <c r="B21927" s="61" t="s">
        <v>594</v>
      </c>
      <c r="C21927">
        <v>1794</v>
      </c>
      <c r="D21927" s="61" t="s">
        <v>2053</v>
      </c>
    </row>
    <row r="21928" spans="1:4" hidden="1" x14ac:dyDescent="0.25">
      <c r="A21928" s="61" t="s">
        <v>1255</v>
      </c>
      <c r="B21928" s="61" t="s">
        <v>594</v>
      </c>
      <c r="C21928">
        <v>1795</v>
      </c>
      <c r="D21928" s="61" t="s">
        <v>2053</v>
      </c>
    </row>
    <row r="21929" spans="1:4" hidden="1" x14ac:dyDescent="0.25">
      <c r="A21929" s="61" t="s">
        <v>1255</v>
      </c>
      <c r="B21929" s="61" t="s">
        <v>594</v>
      </c>
      <c r="C21929">
        <v>1796</v>
      </c>
      <c r="D21929" s="61" t="s">
        <v>2053</v>
      </c>
    </row>
    <row r="21930" spans="1:4" hidden="1" x14ac:dyDescent="0.25">
      <c r="A21930" s="61" t="s">
        <v>1255</v>
      </c>
      <c r="B21930" s="61" t="s">
        <v>594</v>
      </c>
      <c r="C21930">
        <v>1797</v>
      </c>
      <c r="D21930" s="61" t="s">
        <v>2053</v>
      </c>
    </row>
    <row r="21931" spans="1:4" hidden="1" x14ac:dyDescent="0.25">
      <c r="A21931" s="61" t="s">
        <v>1255</v>
      </c>
      <c r="B21931" s="61" t="s">
        <v>594</v>
      </c>
      <c r="C21931">
        <v>1798</v>
      </c>
      <c r="D21931" s="61" t="s">
        <v>2053</v>
      </c>
    </row>
    <row r="21932" spans="1:4" hidden="1" x14ac:dyDescent="0.25">
      <c r="A21932" s="61" t="s">
        <v>1255</v>
      </c>
      <c r="B21932" s="61" t="s">
        <v>594</v>
      </c>
      <c r="C21932">
        <v>1799</v>
      </c>
      <c r="D21932" s="61" t="s">
        <v>2053</v>
      </c>
    </row>
    <row r="21933" spans="1:4" hidden="1" x14ac:dyDescent="0.25">
      <c r="A21933" s="61" t="s">
        <v>1255</v>
      </c>
      <c r="B21933" s="61" t="s">
        <v>594</v>
      </c>
      <c r="C21933">
        <v>1800</v>
      </c>
      <c r="D21933" s="61" t="s">
        <v>2053</v>
      </c>
    </row>
    <row r="21934" spans="1:4" hidden="1" x14ac:dyDescent="0.25">
      <c r="A21934" s="61" t="s">
        <v>1255</v>
      </c>
      <c r="B21934" s="61" t="s">
        <v>594</v>
      </c>
      <c r="C21934">
        <v>1801</v>
      </c>
      <c r="D21934" s="61" t="s">
        <v>2053</v>
      </c>
    </row>
    <row r="21935" spans="1:4" hidden="1" x14ac:dyDescent="0.25">
      <c r="A21935" s="61" t="s">
        <v>1255</v>
      </c>
      <c r="B21935" s="61" t="s">
        <v>594</v>
      </c>
      <c r="C21935">
        <v>1802</v>
      </c>
      <c r="D21935" s="61" t="s">
        <v>2053</v>
      </c>
    </row>
    <row r="21936" spans="1:4" hidden="1" x14ac:dyDescent="0.25">
      <c r="A21936" s="61" t="s">
        <v>1255</v>
      </c>
      <c r="B21936" s="61" t="s">
        <v>594</v>
      </c>
      <c r="C21936">
        <v>1803</v>
      </c>
      <c r="D21936" s="61" t="s">
        <v>2053</v>
      </c>
    </row>
    <row r="21937" spans="1:4" hidden="1" x14ac:dyDescent="0.25">
      <c r="A21937" s="61" t="s">
        <v>1255</v>
      </c>
      <c r="B21937" s="61" t="s">
        <v>594</v>
      </c>
      <c r="C21937">
        <v>1804</v>
      </c>
      <c r="D21937" s="61" t="s">
        <v>2053</v>
      </c>
    </row>
    <row r="21938" spans="1:4" hidden="1" x14ac:dyDescent="0.25">
      <c r="A21938" s="61" t="s">
        <v>1255</v>
      </c>
      <c r="B21938" s="61" t="s">
        <v>594</v>
      </c>
      <c r="C21938">
        <v>1805</v>
      </c>
      <c r="D21938" s="61" t="s">
        <v>2053</v>
      </c>
    </row>
    <row r="21939" spans="1:4" hidden="1" x14ac:dyDescent="0.25">
      <c r="A21939" s="61" t="s">
        <v>1255</v>
      </c>
      <c r="B21939" s="61" t="s">
        <v>594</v>
      </c>
      <c r="C21939">
        <v>1806</v>
      </c>
      <c r="D21939" s="61" t="s">
        <v>2053</v>
      </c>
    </row>
    <row r="21940" spans="1:4" hidden="1" x14ac:dyDescent="0.25">
      <c r="A21940" s="61" t="s">
        <v>1255</v>
      </c>
      <c r="B21940" s="61" t="s">
        <v>594</v>
      </c>
      <c r="C21940">
        <v>1807</v>
      </c>
      <c r="D21940" s="61" t="s">
        <v>2053</v>
      </c>
    </row>
    <row r="21941" spans="1:4" hidden="1" x14ac:dyDescent="0.25">
      <c r="A21941" s="61" t="s">
        <v>1255</v>
      </c>
      <c r="B21941" s="61" t="s">
        <v>594</v>
      </c>
      <c r="C21941">
        <v>1808</v>
      </c>
      <c r="D21941" s="61" t="s">
        <v>2053</v>
      </c>
    </row>
    <row r="21942" spans="1:4" hidden="1" x14ac:dyDescent="0.25">
      <c r="A21942" s="61" t="s">
        <v>1255</v>
      </c>
      <c r="B21942" s="61" t="s">
        <v>594</v>
      </c>
      <c r="C21942">
        <v>1809</v>
      </c>
      <c r="D21942" s="61" t="s">
        <v>2053</v>
      </c>
    </row>
    <row r="21943" spans="1:4" hidden="1" x14ac:dyDescent="0.25">
      <c r="A21943" s="61" t="s">
        <v>1255</v>
      </c>
      <c r="B21943" s="61" t="s">
        <v>594</v>
      </c>
      <c r="C21943">
        <v>1810</v>
      </c>
      <c r="D21943" s="61" t="s">
        <v>2054</v>
      </c>
    </row>
    <row r="21944" spans="1:4" hidden="1" x14ac:dyDescent="0.25">
      <c r="A21944" s="61" t="s">
        <v>1255</v>
      </c>
      <c r="B21944" s="61" t="s">
        <v>594</v>
      </c>
      <c r="C21944">
        <v>1811</v>
      </c>
      <c r="D21944" s="61" t="s">
        <v>2054</v>
      </c>
    </row>
    <row r="21945" spans="1:4" hidden="1" x14ac:dyDescent="0.25">
      <c r="A21945" s="61" t="s">
        <v>1255</v>
      </c>
      <c r="B21945" s="61" t="s">
        <v>594</v>
      </c>
      <c r="C21945">
        <v>1812</v>
      </c>
      <c r="D21945" s="61" t="s">
        <v>2054</v>
      </c>
    </row>
    <row r="21946" spans="1:4" hidden="1" x14ac:dyDescent="0.25">
      <c r="A21946" s="61" t="s">
        <v>1255</v>
      </c>
      <c r="B21946" s="61" t="s">
        <v>594</v>
      </c>
      <c r="C21946">
        <v>1813</v>
      </c>
      <c r="D21946" s="61" t="s">
        <v>2054</v>
      </c>
    </row>
    <row r="21947" spans="1:4" hidden="1" x14ac:dyDescent="0.25">
      <c r="A21947" s="61" t="s">
        <v>1255</v>
      </c>
      <c r="B21947" s="61" t="s">
        <v>594</v>
      </c>
      <c r="C21947">
        <v>1814</v>
      </c>
      <c r="D21947" s="61" t="s">
        <v>2054</v>
      </c>
    </row>
    <row r="21948" spans="1:4" hidden="1" x14ac:dyDescent="0.25">
      <c r="A21948" s="61" t="s">
        <v>1255</v>
      </c>
      <c r="B21948" s="61" t="s">
        <v>594</v>
      </c>
      <c r="C21948">
        <v>1815</v>
      </c>
      <c r="D21948" s="61" t="s">
        <v>2054</v>
      </c>
    </row>
    <row r="21949" spans="1:4" hidden="1" x14ac:dyDescent="0.25">
      <c r="A21949" s="61" t="s">
        <v>1255</v>
      </c>
      <c r="B21949" s="61" t="s">
        <v>594</v>
      </c>
      <c r="C21949">
        <v>1816</v>
      </c>
      <c r="D21949" s="61" t="s">
        <v>2054</v>
      </c>
    </row>
    <row r="21950" spans="1:4" hidden="1" x14ac:dyDescent="0.25">
      <c r="A21950" s="61" t="s">
        <v>1255</v>
      </c>
      <c r="B21950" s="61" t="s">
        <v>594</v>
      </c>
      <c r="C21950">
        <v>1817</v>
      </c>
      <c r="D21950" s="61" t="s">
        <v>2054</v>
      </c>
    </row>
    <row r="21951" spans="1:4" hidden="1" x14ac:dyDescent="0.25">
      <c r="A21951" s="61" t="s">
        <v>1255</v>
      </c>
      <c r="B21951" s="61" t="s">
        <v>594</v>
      </c>
      <c r="C21951">
        <v>1818</v>
      </c>
      <c r="D21951" s="61" t="s">
        <v>2054</v>
      </c>
    </row>
    <row r="21952" spans="1:4" hidden="1" x14ac:dyDescent="0.25">
      <c r="A21952" s="61" t="s">
        <v>1255</v>
      </c>
      <c r="B21952" s="61" t="s">
        <v>594</v>
      </c>
      <c r="C21952">
        <v>1819</v>
      </c>
      <c r="D21952" s="61" t="s">
        <v>2054</v>
      </c>
    </row>
    <row r="21953" spans="1:4" hidden="1" x14ac:dyDescent="0.25">
      <c r="A21953" s="61" t="s">
        <v>1255</v>
      </c>
      <c r="B21953" s="61" t="s">
        <v>594</v>
      </c>
      <c r="C21953">
        <v>1820</v>
      </c>
      <c r="D21953" s="61" t="s">
        <v>2054</v>
      </c>
    </row>
    <row r="21954" spans="1:4" hidden="1" x14ac:dyDescent="0.25">
      <c r="A21954" s="61" t="s">
        <v>1255</v>
      </c>
      <c r="B21954" s="61" t="s">
        <v>594</v>
      </c>
      <c r="C21954">
        <v>1821</v>
      </c>
      <c r="D21954" s="61" t="s">
        <v>2054</v>
      </c>
    </row>
    <row r="21955" spans="1:4" hidden="1" x14ac:dyDescent="0.25">
      <c r="A21955" s="61" t="s">
        <v>1255</v>
      </c>
      <c r="B21955" s="61" t="s">
        <v>594</v>
      </c>
      <c r="C21955">
        <v>1822</v>
      </c>
      <c r="D21955" s="61" t="s">
        <v>2054</v>
      </c>
    </row>
    <row r="21956" spans="1:4" hidden="1" x14ac:dyDescent="0.25">
      <c r="A21956" s="61" t="s">
        <v>1255</v>
      </c>
      <c r="B21956" s="61" t="s">
        <v>594</v>
      </c>
      <c r="C21956">
        <v>1823</v>
      </c>
      <c r="D21956" s="61" t="s">
        <v>2055</v>
      </c>
    </row>
    <row r="21957" spans="1:4" hidden="1" x14ac:dyDescent="0.25">
      <c r="A21957" s="61" t="s">
        <v>1255</v>
      </c>
      <c r="B21957" s="61" t="s">
        <v>594</v>
      </c>
      <c r="C21957">
        <v>1824</v>
      </c>
      <c r="D21957" s="61" t="s">
        <v>2055</v>
      </c>
    </row>
    <row r="21958" spans="1:4" hidden="1" x14ac:dyDescent="0.25">
      <c r="A21958" s="61" t="s">
        <v>1255</v>
      </c>
      <c r="B21958" s="61" t="s">
        <v>594</v>
      </c>
      <c r="C21958">
        <v>1825</v>
      </c>
      <c r="D21958" s="61" t="s">
        <v>2055</v>
      </c>
    </row>
    <row r="21959" spans="1:4" hidden="1" x14ac:dyDescent="0.25">
      <c r="A21959" s="61" t="s">
        <v>1255</v>
      </c>
      <c r="B21959" s="61" t="s">
        <v>594</v>
      </c>
      <c r="C21959">
        <v>1826</v>
      </c>
      <c r="D21959" s="61" t="s">
        <v>2055</v>
      </c>
    </row>
    <row r="21960" spans="1:4" hidden="1" x14ac:dyDescent="0.25">
      <c r="A21960" s="61" t="s">
        <v>1255</v>
      </c>
      <c r="B21960" s="61" t="s">
        <v>594</v>
      </c>
      <c r="C21960">
        <v>1827</v>
      </c>
      <c r="D21960" s="61" t="s">
        <v>2055</v>
      </c>
    </row>
    <row r="21961" spans="1:4" hidden="1" x14ac:dyDescent="0.25">
      <c r="A21961" s="61" t="s">
        <v>1255</v>
      </c>
      <c r="B21961" s="61" t="s">
        <v>594</v>
      </c>
      <c r="C21961">
        <v>1828</v>
      </c>
      <c r="D21961" s="61" t="s">
        <v>2055</v>
      </c>
    </row>
    <row r="21962" spans="1:4" hidden="1" x14ac:dyDescent="0.25">
      <c r="A21962" s="61" t="s">
        <v>1255</v>
      </c>
      <c r="B21962" s="61" t="s">
        <v>594</v>
      </c>
      <c r="C21962">
        <v>1829</v>
      </c>
      <c r="D21962" s="61" t="s">
        <v>2055</v>
      </c>
    </row>
    <row r="21963" spans="1:4" hidden="1" x14ac:dyDescent="0.25">
      <c r="A21963" s="61" t="s">
        <v>1255</v>
      </c>
      <c r="B21963" s="61" t="s">
        <v>594</v>
      </c>
      <c r="C21963">
        <v>1830</v>
      </c>
      <c r="D21963" s="61" t="s">
        <v>2055</v>
      </c>
    </row>
    <row r="21964" spans="1:4" hidden="1" x14ac:dyDescent="0.25">
      <c r="A21964" s="61" t="s">
        <v>1255</v>
      </c>
      <c r="B21964" s="61" t="s">
        <v>594</v>
      </c>
      <c r="C21964">
        <v>1831</v>
      </c>
      <c r="D21964" s="61" t="s">
        <v>2055</v>
      </c>
    </row>
    <row r="21965" spans="1:4" hidden="1" x14ac:dyDescent="0.25">
      <c r="A21965" s="61" t="s">
        <v>1255</v>
      </c>
      <c r="B21965" s="61" t="s">
        <v>594</v>
      </c>
      <c r="C21965">
        <v>1832</v>
      </c>
      <c r="D21965" s="61" t="s">
        <v>2055</v>
      </c>
    </row>
    <row r="21966" spans="1:4" hidden="1" x14ac:dyDescent="0.25">
      <c r="A21966" s="61" t="s">
        <v>1255</v>
      </c>
      <c r="B21966" s="61" t="s">
        <v>594</v>
      </c>
      <c r="C21966">
        <v>1833</v>
      </c>
      <c r="D21966" s="61" t="s">
        <v>2055</v>
      </c>
    </row>
    <row r="21967" spans="1:4" hidden="1" x14ac:dyDescent="0.25">
      <c r="A21967" s="61" t="s">
        <v>1255</v>
      </c>
      <c r="B21967" s="61" t="s">
        <v>594</v>
      </c>
      <c r="C21967">
        <v>1834</v>
      </c>
      <c r="D21967" s="61" t="s">
        <v>2055</v>
      </c>
    </row>
    <row r="21968" spans="1:4" hidden="1" x14ac:dyDescent="0.25">
      <c r="A21968" s="61" t="s">
        <v>1255</v>
      </c>
      <c r="B21968" s="61" t="s">
        <v>594</v>
      </c>
      <c r="C21968">
        <v>1835</v>
      </c>
      <c r="D21968" s="61" t="s">
        <v>2055</v>
      </c>
    </row>
    <row r="21969" spans="1:4" hidden="1" x14ac:dyDescent="0.25">
      <c r="A21969" s="61" t="s">
        <v>1255</v>
      </c>
      <c r="B21969" s="61" t="s">
        <v>594</v>
      </c>
      <c r="C21969">
        <v>1836</v>
      </c>
      <c r="D21969" s="61" t="s">
        <v>2055</v>
      </c>
    </row>
    <row r="21970" spans="1:4" hidden="1" x14ac:dyDescent="0.25">
      <c r="A21970" s="61" t="s">
        <v>1255</v>
      </c>
      <c r="B21970" s="61" t="s">
        <v>594</v>
      </c>
      <c r="C21970">
        <v>1837</v>
      </c>
      <c r="D21970" s="61" t="s">
        <v>2055</v>
      </c>
    </row>
    <row r="21971" spans="1:4" hidden="1" x14ac:dyDescent="0.25">
      <c r="A21971" s="61" t="s">
        <v>1255</v>
      </c>
      <c r="B21971" s="61" t="s">
        <v>594</v>
      </c>
      <c r="C21971">
        <v>1838</v>
      </c>
      <c r="D21971" s="61" t="s">
        <v>2055</v>
      </c>
    </row>
    <row r="21972" spans="1:4" hidden="1" x14ac:dyDescent="0.25">
      <c r="A21972" s="61" t="s">
        <v>1255</v>
      </c>
      <c r="B21972" s="61" t="s">
        <v>594</v>
      </c>
      <c r="C21972">
        <v>1839</v>
      </c>
      <c r="D21972" s="61" t="s">
        <v>2055</v>
      </c>
    </row>
    <row r="21973" spans="1:4" hidden="1" x14ac:dyDescent="0.25">
      <c r="A21973" s="61" t="s">
        <v>1255</v>
      </c>
      <c r="B21973" s="61" t="s">
        <v>594</v>
      </c>
      <c r="C21973">
        <v>1840</v>
      </c>
      <c r="D21973" s="61" t="s">
        <v>2055</v>
      </c>
    </row>
    <row r="21974" spans="1:4" hidden="1" x14ac:dyDescent="0.25">
      <c r="A21974" s="61" t="s">
        <v>1255</v>
      </c>
      <c r="B21974" s="61" t="s">
        <v>594</v>
      </c>
      <c r="C21974">
        <v>1841</v>
      </c>
      <c r="D21974" s="61" t="s">
        <v>2200</v>
      </c>
    </row>
    <row r="21975" spans="1:4" hidden="1" x14ac:dyDescent="0.25">
      <c r="A21975" s="61" t="s">
        <v>1255</v>
      </c>
      <c r="B21975" s="61" t="s">
        <v>594</v>
      </c>
      <c r="C21975">
        <v>1842</v>
      </c>
      <c r="D21975" s="61" t="s">
        <v>2200</v>
      </c>
    </row>
    <row r="21976" spans="1:4" hidden="1" x14ac:dyDescent="0.25">
      <c r="A21976" s="61" t="s">
        <v>1255</v>
      </c>
      <c r="B21976" s="61" t="s">
        <v>594</v>
      </c>
      <c r="C21976">
        <v>1843</v>
      </c>
      <c r="D21976" s="61" t="s">
        <v>2200</v>
      </c>
    </row>
    <row r="21977" spans="1:4" hidden="1" x14ac:dyDescent="0.25">
      <c r="A21977" s="61" t="s">
        <v>1255</v>
      </c>
      <c r="B21977" s="61" t="s">
        <v>594</v>
      </c>
      <c r="C21977">
        <v>1844</v>
      </c>
      <c r="D21977" s="61" t="s">
        <v>2200</v>
      </c>
    </row>
    <row r="21978" spans="1:4" hidden="1" x14ac:dyDescent="0.25">
      <c r="A21978" s="61" t="s">
        <v>1255</v>
      </c>
      <c r="B21978" s="61" t="s">
        <v>594</v>
      </c>
      <c r="C21978">
        <v>1845</v>
      </c>
      <c r="D21978" s="61" t="s">
        <v>2200</v>
      </c>
    </row>
    <row r="21979" spans="1:4" hidden="1" x14ac:dyDescent="0.25">
      <c r="A21979" s="61" t="s">
        <v>1255</v>
      </c>
      <c r="B21979" s="61" t="s">
        <v>594</v>
      </c>
      <c r="C21979">
        <v>1846</v>
      </c>
      <c r="D21979" s="61" t="s">
        <v>2200</v>
      </c>
    </row>
    <row r="21980" spans="1:4" hidden="1" x14ac:dyDescent="0.25">
      <c r="A21980" s="61" t="s">
        <v>1255</v>
      </c>
      <c r="B21980" s="61" t="s">
        <v>594</v>
      </c>
      <c r="C21980">
        <v>1847</v>
      </c>
      <c r="D21980" s="61" t="s">
        <v>2200</v>
      </c>
    </row>
    <row r="21981" spans="1:4" hidden="1" x14ac:dyDescent="0.25">
      <c r="A21981" s="61" t="s">
        <v>1255</v>
      </c>
      <c r="B21981" s="61" t="s">
        <v>594</v>
      </c>
      <c r="C21981">
        <v>1848</v>
      </c>
      <c r="D21981" s="61" t="s">
        <v>2200</v>
      </c>
    </row>
    <row r="21982" spans="1:4" hidden="1" x14ac:dyDescent="0.25">
      <c r="A21982" s="61" t="s">
        <v>1255</v>
      </c>
      <c r="B21982" s="61" t="s">
        <v>594</v>
      </c>
      <c r="C21982">
        <v>1849</v>
      </c>
      <c r="D21982" s="61" t="s">
        <v>2200</v>
      </c>
    </row>
    <row r="21983" spans="1:4" hidden="1" x14ac:dyDescent="0.25">
      <c r="A21983" s="61" t="s">
        <v>1255</v>
      </c>
      <c r="B21983" s="61" t="s">
        <v>594</v>
      </c>
      <c r="C21983">
        <v>1850</v>
      </c>
      <c r="D21983" s="61" t="s">
        <v>2200</v>
      </c>
    </row>
    <row r="21984" spans="1:4" hidden="1" x14ac:dyDescent="0.25">
      <c r="A21984" s="61" t="s">
        <v>1255</v>
      </c>
      <c r="B21984" s="61" t="s">
        <v>594</v>
      </c>
      <c r="C21984">
        <v>1851</v>
      </c>
      <c r="D21984" s="61" t="s">
        <v>2200</v>
      </c>
    </row>
    <row r="21985" spans="1:4" hidden="1" x14ac:dyDescent="0.25">
      <c r="A21985" s="61" t="s">
        <v>1255</v>
      </c>
      <c r="B21985" s="61" t="s">
        <v>594</v>
      </c>
      <c r="C21985">
        <v>1852</v>
      </c>
      <c r="D21985" s="61" t="s">
        <v>2200</v>
      </c>
    </row>
    <row r="21986" spans="1:4" hidden="1" x14ac:dyDescent="0.25">
      <c r="A21986" s="61" t="s">
        <v>1255</v>
      </c>
      <c r="B21986" s="61" t="s">
        <v>594</v>
      </c>
      <c r="C21986">
        <v>1853</v>
      </c>
      <c r="D21986" s="61" t="s">
        <v>3140</v>
      </c>
    </row>
    <row r="21987" spans="1:4" hidden="1" x14ac:dyDescent="0.25">
      <c r="A21987" s="61" t="s">
        <v>1255</v>
      </c>
      <c r="B21987" s="61" t="s">
        <v>594</v>
      </c>
      <c r="C21987">
        <v>1854</v>
      </c>
      <c r="D21987" s="61" t="s">
        <v>3140</v>
      </c>
    </row>
    <row r="21988" spans="1:4" hidden="1" x14ac:dyDescent="0.25">
      <c r="A21988" s="61" t="s">
        <v>1255</v>
      </c>
      <c r="B21988" s="61" t="s">
        <v>594</v>
      </c>
      <c r="C21988">
        <v>1855</v>
      </c>
      <c r="D21988" s="61" t="s">
        <v>3140</v>
      </c>
    </row>
    <row r="21989" spans="1:4" hidden="1" x14ac:dyDescent="0.25">
      <c r="A21989" s="61" t="s">
        <v>1255</v>
      </c>
      <c r="B21989" s="61" t="s">
        <v>594</v>
      </c>
      <c r="C21989">
        <v>1856</v>
      </c>
      <c r="D21989" s="61" t="s">
        <v>3141</v>
      </c>
    </row>
    <row r="21990" spans="1:4" hidden="1" x14ac:dyDescent="0.25">
      <c r="A21990" s="61" t="s">
        <v>1255</v>
      </c>
      <c r="B21990" s="61" t="s">
        <v>594</v>
      </c>
      <c r="C21990">
        <v>1857</v>
      </c>
      <c r="D21990" s="61" t="s">
        <v>3141</v>
      </c>
    </row>
    <row r="21991" spans="1:4" hidden="1" x14ac:dyDescent="0.25">
      <c r="A21991" s="61" t="s">
        <v>1255</v>
      </c>
      <c r="B21991" s="61" t="s">
        <v>594</v>
      </c>
      <c r="C21991">
        <v>1858</v>
      </c>
      <c r="D21991" s="61" t="s">
        <v>3141</v>
      </c>
    </row>
    <row r="21992" spans="1:4" hidden="1" x14ac:dyDescent="0.25">
      <c r="A21992" s="61" t="s">
        <v>1255</v>
      </c>
      <c r="B21992" s="61" t="s">
        <v>594</v>
      </c>
      <c r="C21992">
        <v>1859</v>
      </c>
      <c r="D21992" s="61" t="s">
        <v>3141</v>
      </c>
    </row>
    <row r="21993" spans="1:4" hidden="1" x14ac:dyDescent="0.25">
      <c r="A21993" s="61" t="s">
        <v>1255</v>
      </c>
      <c r="B21993" s="61" t="s">
        <v>594</v>
      </c>
      <c r="C21993">
        <v>1860</v>
      </c>
      <c r="D21993" s="61" t="s">
        <v>3141</v>
      </c>
    </row>
    <row r="21994" spans="1:4" hidden="1" x14ac:dyDescent="0.25">
      <c r="A21994" s="61" t="s">
        <v>1255</v>
      </c>
      <c r="B21994" s="61" t="s">
        <v>594</v>
      </c>
      <c r="C21994">
        <v>1861</v>
      </c>
      <c r="D21994" s="61" t="s">
        <v>3141</v>
      </c>
    </row>
    <row r="21995" spans="1:4" hidden="1" x14ac:dyDescent="0.25">
      <c r="A21995" s="61" t="s">
        <v>1255</v>
      </c>
      <c r="B21995" s="61" t="s">
        <v>594</v>
      </c>
      <c r="C21995">
        <v>1862</v>
      </c>
      <c r="D21995" s="61" t="s">
        <v>3141</v>
      </c>
    </row>
    <row r="21996" spans="1:4" hidden="1" x14ac:dyDescent="0.25">
      <c r="A21996" s="61" t="s">
        <v>1255</v>
      </c>
      <c r="B21996" s="61" t="s">
        <v>594</v>
      </c>
      <c r="C21996">
        <v>1863</v>
      </c>
      <c r="D21996" s="61" t="s">
        <v>3141</v>
      </c>
    </row>
    <row r="21997" spans="1:4" hidden="1" x14ac:dyDescent="0.25">
      <c r="A21997" s="61" t="s">
        <v>1255</v>
      </c>
      <c r="B21997" s="61" t="s">
        <v>594</v>
      </c>
      <c r="C21997">
        <v>1864</v>
      </c>
      <c r="D21997" s="61" t="s">
        <v>3141</v>
      </c>
    </row>
    <row r="21998" spans="1:4" hidden="1" x14ac:dyDescent="0.25">
      <c r="A21998" s="61" t="s">
        <v>1255</v>
      </c>
      <c r="B21998" s="61" t="s">
        <v>594</v>
      </c>
      <c r="C21998">
        <v>1865</v>
      </c>
      <c r="D21998" s="61" t="s">
        <v>3141</v>
      </c>
    </row>
    <row r="21999" spans="1:4" hidden="1" x14ac:dyDescent="0.25">
      <c r="A21999" s="61" t="s">
        <v>1255</v>
      </c>
      <c r="B21999" s="61" t="s">
        <v>594</v>
      </c>
      <c r="C21999">
        <v>1866</v>
      </c>
      <c r="D21999" s="61" t="s">
        <v>3141</v>
      </c>
    </row>
    <row r="22000" spans="1:4" hidden="1" x14ac:dyDescent="0.25">
      <c r="A22000" s="61" t="s">
        <v>1255</v>
      </c>
      <c r="B22000" s="61" t="s">
        <v>594</v>
      </c>
      <c r="C22000">
        <v>1867</v>
      </c>
      <c r="D22000" s="61" t="s">
        <v>3141</v>
      </c>
    </row>
    <row r="22001" spans="1:4" hidden="1" x14ac:dyDescent="0.25">
      <c r="A22001" s="61" t="s">
        <v>1255</v>
      </c>
      <c r="B22001" s="61" t="s">
        <v>594</v>
      </c>
      <c r="C22001">
        <v>1868</v>
      </c>
      <c r="D22001" s="61" t="s">
        <v>3141</v>
      </c>
    </row>
    <row r="22002" spans="1:4" hidden="1" x14ac:dyDescent="0.25">
      <c r="A22002" s="61" t="s">
        <v>1255</v>
      </c>
      <c r="B22002" s="61" t="s">
        <v>594</v>
      </c>
      <c r="C22002">
        <v>1869</v>
      </c>
      <c r="D22002" s="61" t="s">
        <v>3141</v>
      </c>
    </row>
    <row r="22003" spans="1:4" hidden="1" x14ac:dyDescent="0.25">
      <c r="A22003" s="61" t="s">
        <v>1255</v>
      </c>
      <c r="B22003" s="61" t="s">
        <v>594</v>
      </c>
      <c r="C22003">
        <v>1870</v>
      </c>
      <c r="D22003" s="61" t="s">
        <v>3141</v>
      </c>
    </row>
    <row r="22004" spans="1:4" hidden="1" x14ac:dyDescent="0.25">
      <c r="A22004" s="61" t="s">
        <v>1255</v>
      </c>
      <c r="B22004" s="61" t="s">
        <v>594</v>
      </c>
      <c r="C22004">
        <v>1871</v>
      </c>
      <c r="D22004" s="61" t="s">
        <v>3141</v>
      </c>
    </row>
    <row r="22005" spans="1:4" hidden="1" x14ac:dyDescent="0.25">
      <c r="A22005" s="61" t="s">
        <v>1255</v>
      </c>
      <c r="B22005" s="61" t="s">
        <v>594</v>
      </c>
      <c r="C22005">
        <v>1872</v>
      </c>
      <c r="D22005" s="61" t="s">
        <v>3141</v>
      </c>
    </row>
    <row r="22006" spans="1:4" hidden="1" x14ac:dyDescent="0.25">
      <c r="A22006" s="61" t="s">
        <v>1255</v>
      </c>
      <c r="B22006" s="61" t="s">
        <v>594</v>
      </c>
      <c r="C22006">
        <v>1873</v>
      </c>
      <c r="D22006" s="61" t="s">
        <v>3141</v>
      </c>
    </row>
    <row r="22007" spans="1:4" hidden="1" x14ac:dyDescent="0.25">
      <c r="A22007" s="61" t="s">
        <v>1255</v>
      </c>
      <c r="B22007" s="61" t="s">
        <v>594</v>
      </c>
      <c r="C22007">
        <v>1874</v>
      </c>
      <c r="D22007" s="61" t="s">
        <v>3141</v>
      </c>
    </row>
    <row r="22008" spans="1:4" hidden="1" x14ac:dyDescent="0.25">
      <c r="A22008" s="61" t="s">
        <v>1255</v>
      </c>
      <c r="B22008" s="61" t="s">
        <v>594</v>
      </c>
      <c r="C22008">
        <v>1875</v>
      </c>
      <c r="D22008" s="61" t="s">
        <v>3141</v>
      </c>
    </row>
    <row r="22009" spans="1:4" hidden="1" x14ac:dyDescent="0.25">
      <c r="A22009" s="61" t="s">
        <v>1255</v>
      </c>
      <c r="B22009" s="61" t="s">
        <v>594</v>
      </c>
      <c r="C22009">
        <v>1876</v>
      </c>
      <c r="D22009" s="61" t="s">
        <v>3141</v>
      </c>
    </row>
    <row r="22010" spans="1:4" hidden="1" x14ac:dyDescent="0.25">
      <c r="A22010" s="61" t="s">
        <v>1255</v>
      </c>
      <c r="B22010" s="61" t="s">
        <v>594</v>
      </c>
      <c r="C22010">
        <v>1877</v>
      </c>
      <c r="D22010" s="61" t="s">
        <v>3141</v>
      </c>
    </row>
    <row r="22011" spans="1:4" hidden="1" x14ac:dyDescent="0.25">
      <c r="A22011" s="61" t="s">
        <v>1255</v>
      </c>
      <c r="B22011" s="61" t="s">
        <v>594</v>
      </c>
      <c r="C22011">
        <v>1878</v>
      </c>
      <c r="D22011" s="61" t="s">
        <v>3141</v>
      </c>
    </row>
    <row r="22012" spans="1:4" hidden="1" x14ac:dyDescent="0.25">
      <c r="A22012" s="61" t="s">
        <v>1255</v>
      </c>
      <c r="B22012" s="61" t="s">
        <v>594</v>
      </c>
      <c r="C22012">
        <v>1879</v>
      </c>
      <c r="D22012" s="61" t="s">
        <v>3141</v>
      </c>
    </row>
    <row r="22013" spans="1:4" hidden="1" x14ac:dyDescent="0.25">
      <c r="A22013" s="61" t="s">
        <v>1255</v>
      </c>
      <c r="B22013" s="61" t="s">
        <v>594</v>
      </c>
      <c r="C22013">
        <v>1880</v>
      </c>
      <c r="D22013" s="61" t="s">
        <v>3141</v>
      </c>
    </row>
    <row r="22014" spans="1:4" hidden="1" x14ac:dyDescent="0.25">
      <c r="A22014" s="61" t="s">
        <v>1255</v>
      </c>
      <c r="B22014" s="61" t="s">
        <v>594</v>
      </c>
      <c r="C22014">
        <v>1881</v>
      </c>
      <c r="D22014" s="61" t="s">
        <v>3141</v>
      </c>
    </row>
    <row r="22015" spans="1:4" hidden="1" x14ac:dyDescent="0.25">
      <c r="A22015" s="61" t="s">
        <v>1255</v>
      </c>
      <c r="B22015" s="61" t="s">
        <v>594</v>
      </c>
      <c r="C22015">
        <v>1882</v>
      </c>
      <c r="D22015" s="61" t="s">
        <v>3141</v>
      </c>
    </row>
    <row r="22016" spans="1:4" hidden="1" x14ac:dyDescent="0.25">
      <c r="A22016" s="61" t="s">
        <v>1255</v>
      </c>
      <c r="B22016" s="61" t="s">
        <v>594</v>
      </c>
      <c r="C22016">
        <v>1883</v>
      </c>
      <c r="D22016" s="61" t="s">
        <v>3141</v>
      </c>
    </row>
    <row r="22017" spans="1:4" hidden="1" x14ac:dyDescent="0.25">
      <c r="A22017" s="61" t="s">
        <v>1255</v>
      </c>
      <c r="B22017" s="61" t="s">
        <v>594</v>
      </c>
      <c r="C22017">
        <v>1884</v>
      </c>
      <c r="D22017" s="61" t="s">
        <v>3141</v>
      </c>
    </row>
    <row r="22018" spans="1:4" hidden="1" x14ac:dyDescent="0.25">
      <c r="A22018" s="61" t="s">
        <v>1255</v>
      </c>
      <c r="B22018" s="61" t="s">
        <v>594</v>
      </c>
      <c r="C22018">
        <v>1885</v>
      </c>
      <c r="D22018" s="61" t="s">
        <v>3141</v>
      </c>
    </row>
    <row r="22019" spans="1:4" hidden="1" x14ac:dyDescent="0.25">
      <c r="A22019" s="61" t="s">
        <v>1255</v>
      </c>
      <c r="B22019" s="61" t="s">
        <v>594</v>
      </c>
      <c r="C22019">
        <v>1886</v>
      </c>
      <c r="D22019" s="61" t="s">
        <v>3141</v>
      </c>
    </row>
    <row r="22020" spans="1:4" hidden="1" x14ac:dyDescent="0.25">
      <c r="A22020" s="61" t="s">
        <v>1255</v>
      </c>
      <c r="B22020" s="61" t="s">
        <v>594</v>
      </c>
      <c r="C22020">
        <v>1887</v>
      </c>
      <c r="D22020" s="61" t="s">
        <v>3141</v>
      </c>
    </row>
    <row r="22021" spans="1:4" hidden="1" x14ac:dyDescent="0.25">
      <c r="A22021" s="61" t="s">
        <v>1255</v>
      </c>
      <c r="B22021" s="61" t="s">
        <v>594</v>
      </c>
      <c r="C22021">
        <v>1888</v>
      </c>
      <c r="D22021" s="61" t="s">
        <v>3141</v>
      </c>
    </row>
    <row r="22022" spans="1:4" hidden="1" x14ac:dyDescent="0.25">
      <c r="A22022" s="61" t="s">
        <v>1255</v>
      </c>
      <c r="B22022" s="61" t="s">
        <v>594</v>
      </c>
      <c r="C22022">
        <v>1889</v>
      </c>
      <c r="D22022" s="61" t="s">
        <v>3141</v>
      </c>
    </row>
    <row r="22023" spans="1:4" hidden="1" x14ac:dyDescent="0.25">
      <c r="A22023" s="61" t="s">
        <v>1255</v>
      </c>
      <c r="B22023" s="61" t="s">
        <v>594</v>
      </c>
      <c r="C22023">
        <v>1890</v>
      </c>
      <c r="D22023" s="61" t="s">
        <v>3141</v>
      </c>
    </row>
    <row r="22024" spans="1:4" hidden="1" x14ac:dyDescent="0.25">
      <c r="A22024" s="61" t="s">
        <v>1255</v>
      </c>
      <c r="B22024" s="61" t="s">
        <v>594</v>
      </c>
      <c r="C22024">
        <v>1891</v>
      </c>
      <c r="D22024" s="61" t="s">
        <v>3141</v>
      </c>
    </row>
    <row r="22025" spans="1:4" hidden="1" x14ac:dyDescent="0.25">
      <c r="A22025" s="61" t="s">
        <v>1255</v>
      </c>
      <c r="B22025" s="61" t="s">
        <v>594</v>
      </c>
      <c r="C22025">
        <v>1892</v>
      </c>
      <c r="D22025" s="61" t="s">
        <v>3141</v>
      </c>
    </row>
    <row r="22026" spans="1:4" hidden="1" x14ac:dyDescent="0.25">
      <c r="A22026" s="61" t="s">
        <v>1255</v>
      </c>
      <c r="B22026" s="61" t="s">
        <v>594</v>
      </c>
      <c r="C22026">
        <v>1893</v>
      </c>
      <c r="D22026" s="61" t="s">
        <v>3141</v>
      </c>
    </row>
    <row r="22027" spans="1:4" hidden="1" x14ac:dyDescent="0.25">
      <c r="A22027" s="61" t="s">
        <v>1255</v>
      </c>
      <c r="B22027" s="61" t="s">
        <v>594</v>
      </c>
      <c r="C22027">
        <v>1894</v>
      </c>
      <c r="D22027" s="61" t="s">
        <v>3141</v>
      </c>
    </row>
    <row r="22028" spans="1:4" hidden="1" x14ac:dyDescent="0.25">
      <c r="A22028" s="61" t="s">
        <v>1255</v>
      </c>
      <c r="B22028" s="61" t="s">
        <v>594</v>
      </c>
      <c r="C22028">
        <v>1895</v>
      </c>
      <c r="D22028" s="61" t="s">
        <v>3141</v>
      </c>
    </row>
    <row r="22029" spans="1:4" hidden="1" x14ac:dyDescent="0.25">
      <c r="A22029" s="61" t="s">
        <v>1255</v>
      </c>
      <c r="B22029" s="61" t="s">
        <v>594</v>
      </c>
      <c r="C22029">
        <v>1896</v>
      </c>
      <c r="D22029" s="61" t="s">
        <v>3141</v>
      </c>
    </row>
    <row r="22030" spans="1:4" hidden="1" x14ac:dyDescent="0.25">
      <c r="A22030" s="61" t="s">
        <v>1255</v>
      </c>
      <c r="B22030" s="61" t="s">
        <v>594</v>
      </c>
      <c r="C22030">
        <v>1897</v>
      </c>
      <c r="D22030" s="61" t="s">
        <v>3141</v>
      </c>
    </row>
    <row r="22031" spans="1:4" hidden="1" x14ac:dyDescent="0.25">
      <c r="A22031" s="61" t="s">
        <v>1255</v>
      </c>
      <c r="B22031" s="61" t="s">
        <v>594</v>
      </c>
      <c r="C22031">
        <v>1898</v>
      </c>
      <c r="D22031" s="61" t="s">
        <v>3141</v>
      </c>
    </row>
    <row r="22032" spans="1:4" hidden="1" x14ac:dyDescent="0.25">
      <c r="A22032" s="61" t="s">
        <v>1255</v>
      </c>
      <c r="B22032" s="61" t="s">
        <v>594</v>
      </c>
      <c r="C22032">
        <v>1899</v>
      </c>
      <c r="D22032" s="61" t="s">
        <v>3141</v>
      </c>
    </row>
    <row r="22033" spans="1:4" hidden="1" x14ac:dyDescent="0.25">
      <c r="A22033" s="61" t="s">
        <v>1255</v>
      </c>
      <c r="B22033" s="61" t="s">
        <v>594</v>
      </c>
      <c r="C22033">
        <v>1900</v>
      </c>
      <c r="D22033" s="61" t="s">
        <v>3142</v>
      </c>
    </row>
    <row r="22034" spans="1:4" hidden="1" x14ac:dyDescent="0.25">
      <c r="A22034" s="61" t="s">
        <v>1255</v>
      </c>
      <c r="B22034" s="61" t="s">
        <v>594</v>
      </c>
      <c r="C22034">
        <v>1901</v>
      </c>
      <c r="D22034" s="61" t="s">
        <v>3142</v>
      </c>
    </row>
    <row r="22035" spans="1:4" hidden="1" x14ac:dyDescent="0.25">
      <c r="A22035" s="61" t="s">
        <v>1255</v>
      </c>
      <c r="B22035" s="61" t="s">
        <v>594</v>
      </c>
      <c r="C22035">
        <v>1902</v>
      </c>
      <c r="D22035" s="61" t="s">
        <v>3142</v>
      </c>
    </row>
    <row r="22036" spans="1:4" hidden="1" x14ac:dyDescent="0.25">
      <c r="A22036" s="61" t="s">
        <v>1255</v>
      </c>
      <c r="B22036" s="61" t="s">
        <v>594</v>
      </c>
      <c r="C22036">
        <v>1903</v>
      </c>
      <c r="D22036" s="61" t="s">
        <v>3143</v>
      </c>
    </row>
    <row r="22037" spans="1:4" hidden="1" x14ac:dyDescent="0.25">
      <c r="A22037" s="61" t="s">
        <v>1255</v>
      </c>
      <c r="B22037" s="61" t="s">
        <v>594</v>
      </c>
      <c r="C22037">
        <v>1904</v>
      </c>
      <c r="D22037" s="61" t="s">
        <v>3143</v>
      </c>
    </row>
    <row r="22038" spans="1:4" hidden="1" x14ac:dyDescent="0.25">
      <c r="A22038" s="61" t="s">
        <v>1255</v>
      </c>
      <c r="B22038" s="61" t="s">
        <v>594</v>
      </c>
      <c r="C22038">
        <v>1905</v>
      </c>
      <c r="D22038" s="61" t="s">
        <v>3143</v>
      </c>
    </row>
    <row r="22039" spans="1:4" hidden="1" x14ac:dyDescent="0.25">
      <c r="A22039" s="61" t="s">
        <v>1255</v>
      </c>
      <c r="B22039" s="61" t="s">
        <v>594</v>
      </c>
      <c r="C22039">
        <v>1906</v>
      </c>
      <c r="D22039" s="61" t="s">
        <v>2394</v>
      </c>
    </row>
    <row r="22040" spans="1:4" hidden="1" x14ac:dyDescent="0.25">
      <c r="A22040" s="61" t="s">
        <v>1255</v>
      </c>
      <c r="B22040" s="61" t="s">
        <v>594</v>
      </c>
      <c r="C22040">
        <v>1907</v>
      </c>
      <c r="D22040" s="61" t="s">
        <v>2394</v>
      </c>
    </row>
    <row r="22041" spans="1:4" hidden="1" x14ac:dyDescent="0.25">
      <c r="A22041" s="61" t="s">
        <v>1255</v>
      </c>
      <c r="B22041" s="61" t="s">
        <v>594</v>
      </c>
      <c r="C22041">
        <v>1908</v>
      </c>
      <c r="D22041" s="61" t="s">
        <v>2394</v>
      </c>
    </row>
    <row r="22042" spans="1:4" hidden="1" x14ac:dyDescent="0.25">
      <c r="A22042" s="61" t="s">
        <v>1255</v>
      </c>
      <c r="B22042" s="61" t="s">
        <v>594</v>
      </c>
      <c r="C22042">
        <v>1909</v>
      </c>
      <c r="D22042" s="61" t="s">
        <v>2394</v>
      </c>
    </row>
    <row r="22043" spans="1:4" hidden="1" x14ac:dyDescent="0.25">
      <c r="A22043" s="61" t="s">
        <v>1255</v>
      </c>
      <c r="B22043" s="61" t="s">
        <v>594</v>
      </c>
      <c r="C22043">
        <v>1910</v>
      </c>
      <c r="D22043" s="61" t="s">
        <v>3144</v>
      </c>
    </row>
    <row r="22044" spans="1:4" hidden="1" x14ac:dyDescent="0.25">
      <c r="A22044" s="61" t="s">
        <v>1255</v>
      </c>
      <c r="B22044" s="61" t="s">
        <v>594</v>
      </c>
      <c r="C22044">
        <v>1911</v>
      </c>
      <c r="D22044" s="61" t="s">
        <v>3144</v>
      </c>
    </row>
    <row r="22045" spans="1:4" hidden="1" x14ac:dyDescent="0.25">
      <c r="A22045" s="61" t="s">
        <v>1255</v>
      </c>
      <c r="B22045" s="61" t="s">
        <v>594</v>
      </c>
      <c r="C22045">
        <v>1912</v>
      </c>
      <c r="D22045" s="61" t="s">
        <v>2963</v>
      </c>
    </row>
    <row r="22046" spans="1:4" hidden="1" x14ac:dyDescent="0.25">
      <c r="A22046" s="61" t="s">
        <v>1255</v>
      </c>
      <c r="B22046" s="61" t="s">
        <v>594</v>
      </c>
      <c r="C22046">
        <v>1913</v>
      </c>
      <c r="D22046" s="61" t="s">
        <v>2394</v>
      </c>
    </row>
    <row r="22047" spans="1:4" hidden="1" x14ac:dyDescent="0.25">
      <c r="A22047" s="61" t="s">
        <v>1255</v>
      </c>
      <c r="B22047" s="61" t="s">
        <v>594</v>
      </c>
      <c r="C22047">
        <v>1914</v>
      </c>
      <c r="D22047" s="61" t="s">
        <v>2552</v>
      </c>
    </row>
    <row r="22048" spans="1:4" hidden="1" x14ac:dyDescent="0.25">
      <c r="A22048" s="61" t="s">
        <v>1255</v>
      </c>
      <c r="B22048" s="61" t="s">
        <v>594</v>
      </c>
      <c r="C22048">
        <v>1915</v>
      </c>
      <c r="D22048" s="61" t="s">
        <v>2552</v>
      </c>
    </row>
    <row r="22049" spans="1:4" hidden="1" x14ac:dyDescent="0.25">
      <c r="A22049" s="61" t="s">
        <v>1255</v>
      </c>
      <c r="B22049" s="61" t="s">
        <v>594</v>
      </c>
      <c r="C22049">
        <v>1916</v>
      </c>
      <c r="D22049" s="61" t="s">
        <v>3145</v>
      </c>
    </row>
    <row r="22050" spans="1:4" hidden="1" x14ac:dyDescent="0.25">
      <c r="A22050" s="61" t="s">
        <v>1255</v>
      </c>
      <c r="B22050" s="61" t="s">
        <v>594</v>
      </c>
      <c r="C22050">
        <v>1917</v>
      </c>
      <c r="D22050" s="61" t="s">
        <v>3145</v>
      </c>
    </row>
    <row r="22051" spans="1:4" hidden="1" x14ac:dyDescent="0.25">
      <c r="A22051" s="61" t="s">
        <v>1255</v>
      </c>
      <c r="B22051" s="61" t="s">
        <v>594</v>
      </c>
      <c r="C22051">
        <v>1918</v>
      </c>
      <c r="D22051" s="61" t="s">
        <v>3146</v>
      </c>
    </row>
    <row r="22052" spans="1:4" hidden="1" x14ac:dyDescent="0.25">
      <c r="A22052" s="61" t="s">
        <v>1255</v>
      </c>
      <c r="B22052" s="61" t="s">
        <v>594</v>
      </c>
      <c r="C22052">
        <v>1919</v>
      </c>
      <c r="D22052" s="61" t="s">
        <v>3146</v>
      </c>
    </row>
    <row r="22053" spans="1:4" hidden="1" x14ac:dyDescent="0.25">
      <c r="A22053" s="61" t="s">
        <v>1255</v>
      </c>
      <c r="B22053" s="61" t="s">
        <v>594</v>
      </c>
      <c r="C22053">
        <v>1920</v>
      </c>
      <c r="D22053" s="61" t="s">
        <v>3147</v>
      </c>
    </row>
    <row r="22054" spans="1:4" hidden="1" x14ac:dyDescent="0.25">
      <c r="A22054" s="61" t="s">
        <v>1255</v>
      </c>
      <c r="B22054" s="61" t="s">
        <v>594</v>
      </c>
      <c r="C22054">
        <v>1921</v>
      </c>
      <c r="D22054" s="61" t="s">
        <v>3148</v>
      </c>
    </row>
    <row r="22055" spans="1:4" hidden="1" x14ac:dyDescent="0.25">
      <c r="A22055" s="61" t="s">
        <v>1255</v>
      </c>
      <c r="B22055" s="61" t="s">
        <v>594</v>
      </c>
      <c r="C22055">
        <v>1922</v>
      </c>
      <c r="D22055" s="61" t="s">
        <v>3148</v>
      </c>
    </row>
    <row r="22056" spans="1:4" hidden="1" x14ac:dyDescent="0.25">
      <c r="A22056" s="61" t="s">
        <v>1255</v>
      </c>
      <c r="B22056" s="61" t="s">
        <v>594</v>
      </c>
      <c r="C22056">
        <v>1923</v>
      </c>
      <c r="D22056" s="61" t="s">
        <v>3148</v>
      </c>
    </row>
    <row r="22057" spans="1:4" hidden="1" x14ac:dyDescent="0.25">
      <c r="A22057" s="61" t="s">
        <v>1255</v>
      </c>
      <c r="B22057" s="61" t="s">
        <v>594</v>
      </c>
      <c r="C22057">
        <v>1924</v>
      </c>
      <c r="D22057" s="61" t="s">
        <v>3148</v>
      </c>
    </row>
    <row r="22058" spans="1:4" hidden="1" x14ac:dyDescent="0.25">
      <c r="A22058" s="61" t="s">
        <v>1255</v>
      </c>
      <c r="B22058" s="61" t="s">
        <v>594</v>
      </c>
      <c r="C22058">
        <v>1925</v>
      </c>
      <c r="D22058" s="61" t="s">
        <v>3148</v>
      </c>
    </row>
    <row r="22059" spans="1:4" hidden="1" x14ac:dyDescent="0.25">
      <c r="A22059" s="61" t="s">
        <v>1255</v>
      </c>
      <c r="B22059" s="61" t="s">
        <v>594</v>
      </c>
      <c r="C22059">
        <v>1926</v>
      </c>
      <c r="D22059" s="61" t="s">
        <v>3149</v>
      </c>
    </row>
    <row r="22060" spans="1:4" hidden="1" x14ac:dyDescent="0.25">
      <c r="A22060" s="61" t="s">
        <v>1255</v>
      </c>
      <c r="B22060" s="61" t="s">
        <v>594</v>
      </c>
      <c r="C22060">
        <v>1927</v>
      </c>
      <c r="D22060" s="61" t="s">
        <v>3149</v>
      </c>
    </row>
    <row r="22061" spans="1:4" hidden="1" x14ac:dyDescent="0.25">
      <c r="A22061" s="61" t="s">
        <v>1255</v>
      </c>
      <c r="B22061" s="61" t="s">
        <v>594</v>
      </c>
      <c r="C22061">
        <v>1928</v>
      </c>
      <c r="D22061" s="61" t="s">
        <v>3149</v>
      </c>
    </row>
    <row r="22062" spans="1:4" hidden="1" x14ac:dyDescent="0.25">
      <c r="A22062" s="61" t="s">
        <v>1255</v>
      </c>
      <c r="B22062" s="61" t="s">
        <v>594</v>
      </c>
      <c r="C22062">
        <v>1929</v>
      </c>
      <c r="D22062" s="61" t="s">
        <v>3149</v>
      </c>
    </row>
    <row r="22063" spans="1:4" hidden="1" x14ac:dyDescent="0.25">
      <c r="A22063" s="61" t="s">
        <v>1255</v>
      </c>
      <c r="B22063" s="61" t="s">
        <v>594</v>
      </c>
      <c r="C22063">
        <v>1930</v>
      </c>
      <c r="D22063" s="61" t="s">
        <v>3148</v>
      </c>
    </row>
    <row r="22064" spans="1:4" hidden="1" x14ac:dyDescent="0.25">
      <c r="A22064" s="61" t="s">
        <v>1255</v>
      </c>
      <c r="B22064" s="61" t="s">
        <v>594</v>
      </c>
      <c r="C22064">
        <v>1931</v>
      </c>
      <c r="D22064" s="61" t="s">
        <v>3148</v>
      </c>
    </row>
    <row r="22065" spans="1:4" hidden="1" x14ac:dyDescent="0.25">
      <c r="A22065" s="61" t="s">
        <v>1255</v>
      </c>
      <c r="B22065" s="61" t="s">
        <v>594</v>
      </c>
      <c r="C22065">
        <v>1932</v>
      </c>
      <c r="D22065" s="61" t="s">
        <v>3150</v>
      </c>
    </row>
    <row r="22066" spans="1:4" hidden="1" x14ac:dyDescent="0.25">
      <c r="A22066" s="61" t="s">
        <v>1255</v>
      </c>
      <c r="B22066" s="61" t="s">
        <v>594</v>
      </c>
      <c r="C22066">
        <v>1933</v>
      </c>
      <c r="D22066" s="61" t="s">
        <v>3150</v>
      </c>
    </row>
    <row r="22067" spans="1:4" hidden="1" x14ac:dyDescent="0.25">
      <c r="A22067" s="61" t="s">
        <v>1255</v>
      </c>
      <c r="B22067" s="61" t="s">
        <v>594</v>
      </c>
      <c r="C22067">
        <v>1934</v>
      </c>
      <c r="D22067" s="61" t="s">
        <v>3150</v>
      </c>
    </row>
    <row r="22068" spans="1:4" hidden="1" x14ac:dyDescent="0.25">
      <c r="A22068" s="61" t="s">
        <v>1255</v>
      </c>
      <c r="B22068" s="61" t="s">
        <v>594</v>
      </c>
      <c r="C22068">
        <v>1935</v>
      </c>
      <c r="D22068" s="61" t="s">
        <v>3150</v>
      </c>
    </row>
    <row r="22069" spans="1:4" hidden="1" x14ac:dyDescent="0.25">
      <c r="A22069" s="61" t="s">
        <v>1255</v>
      </c>
      <c r="B22069" s="61" t="s">
        <v>594</v>
      </c>
      <c r="C22069">
        <v>1936</v>
      </c>
      <c r="D22069" s="61" t="s">
        <v>3150</v>
      </c>
    </row>
    <row r="22070" spans="1:4" hidden="1" x14ac:dyDescent="0.25">
      <c r="A22070" s="61" t="s">
        <v>1255</v>
      </c>
      <c r="B22070" s="61" t="s">
        <v>594</v>
      </c>
      <c r="C22070">
        <v>1937</v>
      </c>
      <c r="D22070" s="61" t="s">
        <v>3150</v>
      </c>
    </row>
    <row r="22071" spans="1:4" hidden="1" x14ac:dyDescent="0.25">
      <c r="A22071" s="61" t="s">
        <v>1255</v>
      </c>
      <c r="B22071" s="61" t="s">
        <v>594</v>
      </c>
      <c r="C22071">
        <v>1938</v>
      </c>
      <c r="D22071" s="61" t="s">
        <v>3150</v>
      </c>
    </row>
    <row r="22072" spans="1:4" hidden="1" x14ac:dyDescent="0.25">
      <c r="A22072" s="61" t="s">
        <v>1255</v>
      </c>
      <c r="B22072" s="61" t="s">
        <v>594</v>
      </c>
      <c r="C22072">
        <v>1939</v>
      </c>
      <c r="D22072" s="61" t="s">
        <v>3151</v>
      </c>
    </row>
    <row r="22073" spans="1:4" hidden="1" x14ac:dyDescent="0.25">
      <c r="A22073" s="61" t="s">
        <v>1255</v>
      </c>
      <c r="B22073" s="61" t="s">
        <v>594</v>
      </c>
      <c r="C22073">
        <v>1940</v>
      </c>
      <c r="D22073" s="61" t="s">
        <v>3152</v>
      </c>
    </row>
    <row r="22074" spans="1:4" hidden="1" x14ac:dyDescent="0.25">
      <c r="A22074" s="61" t="s">
        <v>1255</v>
      </c>
      <c r="B22074" s="61" t="s">
        <v>594</v>
      </c>
      <c r="C22074">
        <v>1941</v>
      </c>
      <c r="D22074" s="61" t="s">
        <v>3152</v>
      </c>
    </row>
    <row r="22075" spans="1:4" hidden="1" x14ac:dyDescent="0.25">
      <c r="A22075" s="61" t="s">
        <v>1255</v>
      </c>
      <c r="B22075" s="61" t="s">
        <v>594</v>
      </c>
      <c r="C22075">
        <v>1942</v>
      </c>
      <c r="D22075" s="61" t="s">
        <v>3152</v>
      </c>
    </row>
    <row r="22076" spans="1:4" hidden="1" x14ac:dyDescent="0.25">
      <c r="A22076" s="61" t="s">
        <v>1255</v>
      </c>
      <c r="B22076" s="61" t="s">
        <v>594</v>
      </c>
      <c r="C22076">
        <v>1943</v>
      </c>
      <c r="D22076" s="61" t="s">
        <v>3152</v>
      </c>
    </row>
    <row r="22077" spans="1:4" hidden="1" x14ac:dyDescent="0.25">
      <c r="A22077" s="61" t="s">
        <v>1255</v>
      </c>
      <c r="B22077" s="61" t="s">
        <v>594</v>
      </c>
      <c r="C22077">
        <v>1944</v>
      </c>
      <c r="D22077" s="61" t="s">
        <v>3152</v>
      </c>
    </row>
    <row r="22078" spans="1:4" hidden="1" x14ac:dyDescent="0.25">
      <c r="A22078" s="61" t="s">
        <v>1255</v>
      </c>
      <c r="B22078" s="61" t="s">
        <v>594</v>
      </c>
      <c r="C22078">
        <v>1945</v>
      </c>
      <c r="D22078" s="61" t="s">
        <v>3153</v>
      </c>
    </row>
    <row r="22079" spans="1:4" hidden="1" x14ac:dyDescent="0.25">
      <c r="A22079" s="61" t="s">
        <v>1255</v>
      </c>
      <c r="B22079" s="61" t="s">
        <v>594</v>
      </c>
      <c r="C22079">
        <v>1946</v>
      </c>
      <c r="D22079" s="61" t="s">
        <v>3154</v>
      </c>
    </row>
    <row r="22080" spans="1:4" hidden="1" x14ac:dyDescent="0.25">
      <c r="A22080" s="61" t="s">
        <v>1255</v>
      </c>
      <c r="B22080" s="61" t="s">
        <v>594</v>
      </c>
      <c r="C22080">
        <v>1947</v>
      </c>
      <c r="D22080" s="61" t="s">
        <v>3154</v>
      </c>
    </row>
    <row r="22081" spans="1:4" hidden="1" x14ac:dyDescent="0.25">
      <c r="A22081" s="61" t="s">
        <v>1255</v>
      </c>
      <c r="B22081" s="61" t="s">
        <v>594</v>
      </c>
      <c r="C22081">
        <v>1948</v>
      </c>
      <c r="D22081" s="61" t="s">
        <v>3154</v>
      </c>
    </row>
    <row r="22082" spans="1:4" hidden="1" x14ac:dyDescent="0.25">
      <c r="A22082" s="61" t="s">
        <v>1255</v>
      </c>
      <c r="B22082" s="61" t="s">
        <v>594</v>
      </c>
      <c r="C22082">
        <v>1949</v>
      </c>
      <c r="D22082" s="61" t="s">
        <v>3154</v>
      </c>
    </row>
    <row r="22083" spans="1:4" hidden="1" x14ac:dyDescent="0.25">
      <c r="A22083" s="61" t="s">
        <v>1255</v>
      </c>
      <c r="B22083" s="61" t="s">
        <v>594</v>
      </c>
      <c r="C22083">
        <v>1950</v>
      </c>
      <c r="D22083" s="61" t="s">
        <v>3155</v>
      </c>
    </row>
    <row r="22084" spans="1:4" hidden="1" x14ac:dyDescent="0.25">
      <c r="A22084" s="61" t="s">
        <v>1255</v>
      </c>
      <c r="B22084" s="61" t="s">
        <v>594</v>
      </c>
      <c r="C22084">
        <v>1951</v>
      </c>
      <c r="D22084" s="61" t="s">
        <v>3156</v>
      </c>
    </row>
    <row r="22085" spans="1:4" hidden="1" x14ac:dyDescent="0.25">
      <c r="A22085" s="61" t="s">
        <v>1255</v>
      </c>
      <c r="B22085" s="61" t="s">
        <v>594</v>
      </c>
      <c r="C22085">
        <v>1952</v>
      </c>
      <c r="D22085" s="61" t="s">
        <v>3156</v>
      </c>
    </row>
    <row r="22086" spans="1:4" hidden="1" x14ac:dyDescent="0.25">
      <c r="A22086" s="61" t="s">
        <v>1255</v>
      </c>
      <c r="B22086" s="61" t="s">
        <v>594</v>
      </c>
      <c r="C22086">
        <v>1953</v>
      </c>
      <c r="D22086" s="61" t="s">
        <v>3156</v>
      </c>
    </row>
    <row r="22087" spans="1:4" hidden="1" x14ac:dyDescent="0.25">
      <c r="A22087" s="61" t="s">
        <v>1255</v>
      </c>
      <c r="B22087" s="61" t="s">
        <v>594</v>
      </c>
      <c r="C22087">
        <v>1954</v>
      </c>
      <c r="D22087" s="61" t="s">
        <v>3156</v>
      </c>
    </row>
    <row r="22088" spans="1:4" hidden="1" x14ac:dyDescent="0.25">
      <c r="A22088" s="61" t="s">
        <v>1255</v>
      </c>
      <c r="B22088" s="61" t="s">
        <v>594</v>
      </c>
      <c r="C22088">
        <v>1955</v>
      </c>
      <c r="D22088" s="61" t="s">
        <v>3156</v>
      </c>
    </row>
    <row r="22089" spans="1:4" hidden="1" x14ac:dyDescent="0.25">
      <c r="A22089" s="61" t="s">
        <v>1255</v>
      </c>
      <c r="B22089" s="61" t="s">
        <v>594</v>
      </c>
      <c r="C22089">
        <v>1956</v>
      </c>
      <c r="D22089" s="61" t="s">
        <v>3156</v>
      </c>
    </row>
    <row r="22090" spans="1:4" hidden="1" x14ac:dyDescent="0.25">
      <c r="A22090" s="61" t="s">
        <v>1255</v>
      </c>
      <c r="B22090" s="61" t="s">
        <v>594</v>
      </c>
      <c r="C22090">
        <v>1957</v>
      </c>
      <c r="D22090" s="61" t="s">
        <v>3156</v>
      </c>
    </row>
    <row r="22091" spans="1:4" hidden="1" x14ac:dyDescent="0.25">
      <c r="A22091" s="61" t="s">
        <v>1255</v>
      </c>
      <c r="B22091" s="61" t="s">
        <v>594</v>
      </c>
      <c r="C22091">
        <v>1958</v>
      </c>
      <c r="D22091" s="61" t="s">
        <v>3156</v>
      </c>
    </row>
    <row r="22092" spans="1:4" hidden="1" x14ac:dyDescent="0.25">
      <c r="A22092" s="61" t="s">
        <v>1255</v>
      </c>
      <c r="B22092" s="61" t="s">
        <v>594</v>
      </c>
      <c r="C22092">
        <v>1959</v>
      </c>
      <c r="D22092" s="61" t="s">
        <v>3156</v>
      </c>
    </row>
    <row r="22093" spans="1:4" hidden="1" x14ac:dyDescent="0.25">
      <c r="A22093" s="61" t="s">
        <v>1255</v>
      </c>
      <c r="B22093" s="61" t="s">
        <v>594</v>
      </c>
      <c r="C22093">
        <v>1960</v>
      </c>
      <c r="D22093" s="61" t="s">
        <v>3157</v>
      </c>
    </row>
    <row r="22094" spans="1:4" hidden="1" x14ac:dyDescent="0.25">
      <c r="A22094" s="61" t="s">
        <v>1255</v>
      </c>
      <c r="B22094" s="61" t="s">
        <v>594</v>
      </c>
      <c r="C22094">
        <v>1961</v>
      </c>
      <c r="D22094" s="61" t="s">
        <v>3157</v>
      </c>
    </row>
    <row r="22095" spans="1:4" hidden="1" x14ac:dyDescent="0.25">
      <c r="A22095" s="61" t="s">
        <v>1255</v>
      </c>
      <c r="B22095" s="61" t="s">
        <v>594</v>
      </c>
      <c r="C22095">
        <v>1962</v>
      </c>
      <c r="D22095" s="61" t="s">
        <v>3157</v>
      </c>
    </row>
    <row r="22096" spans="1:4" hidden="1" x14ac:dyDescent="0.25">
      <c r="A22096" s="61" t="s">
        <v>1255</v>
      </c>
      <c r="B22096" s="61" t="s">
        <v>594</v>
      </c>
      <c r="C22096">
        <v>1963</v>
      </c>
      <c r="D22096" s="61" t="s">
        <v>3157</v>
      </c>
    </row>
    <row r="22097" spans="1:4" hidden="1" x14ac:dyDescent="0.25">
      <c r="A22097" s="61" t="s">
        <v>1255</v>
      </c>
      <c r="B22097" s="61" t="s">
        <v>594</v>
      </c>
      <c r="C22097">
        <v>1964</v>
      </c>
      <c r="D22097" s="61" t="s">
        <v>3157</v>
      </c>
    </row>
    <row r="22098" spans="1:4" hidden="1" x14ac:dyDescent="0.25">
      <c r="A22098" s="61" t="s">
        <v>1255</v>
      </c>
      <c r="B22098" s="61" t="s">
        <v>594</v>
      </c>
      <c r="C22098">
        <v>1965</v>
      </c>
      <c r="D22098" s="61" t="s">
        <v>3157</v>
      </c>
    </row>
    <row r="22099" spans="1:4" hidden="1" x14ac:dyDescent="0.25">
      <c r="A22099" s="61" t="s">
        <v>1255</v>
      </c>
      <c r="B22099" s="61" t="s">
        <v>594</v>
      </c>
      <c r="C22099">
        <v>1966</v>
      </c>
      <c r="D22099" s="61" t="s">
        <v>3157</v>
      </c>
    </row>
    <row r="22100" spans="1:4" hidden="1" x14ac:dyDescent="0.25">
      <c r="A22100" s="61" t="s">
        <v>1255</v>
      </c>
      <c r="B22100" s="61" t="s">
        <v>594</v>
      </c>
      <c r="C22100">
        <v>1967</v>
      </c>
      <c r="D22100" s="61" t="s">
        <v>3157</v>
      </c>
    </row>
    <row r="22101" spans="1:4" hidden="1" x14ac:dyDescent="0.25">
      <c r="A22101" s="61" t="s">
        <v>1255</v>
      </c>
      <c r="B22101" s="61" t="s">
        <v>594</v>
      </c>
      <c r="C22101">
        <v>1968</v>
      </c>
      <c r="D22101" s="61" t="s">
        <v>3157</v>
      </c>
    </row>
    <row r="22102" spans="1:4" hidden="1" x14ac:dyDescent="0.25">
      <c r="A22102" s="61" t="s">
        <v>1255</v>
      </c>
      <c r="B22102" s="61" t="s">
        <v>594</v>
      </c>
      <c r="C22102">
        <v>1969</v>
      </c>
      <c r="D22102" s="61" t="s">
        <v>3157</v>
      </c>
    </row>
    <row r="22103" spans="1:4" hidden="1" x14ac:dyDescent="0.25">
      <c r="A22103" s="61" t="s">
        <v>1255</v>
      </c>
      <c r="B22103" s="61" t="s">
        <v>594</v>
      </c>
      <c r="C22103">
        <v>1970</v>
      </c>
      <c r="D22103" s="61" t="s">
        <v>3158</v>
      </c>
    </row>
    <row r="22104" spans="1:4" hidden="1" x14ac:dyDescent="0.25">
      <c r="A22104" s="61" t="s">
        <v>1255</v>
      </c>
      <c r="B22104" s="61" t="s">
        <v>594</v>
      </c>
      <c r="C22104">
        <v>1971</v>
      </c>
      <c r="D22104" s="61" t="s">
        <v>3159</v>
      </c>
    </row>
    <row r="22105" spans="1:4" hidden="1" x14ac:dyDescent="0.25">
      <c r="A22105" s="61" t="s">
        <v>1255</v>
      </c>
      <c r="B22105" s="61" t="s">
        <v>594</v>
      </c>
      <c r="C22105">
        <v>1972</v>
      </c>
      <c r="D22105" s="61" t="s">
        <v>3159</v>
      </c>
    </row>
    <row r="22106" spans="1:4" hidden="1" x14ac:dyDescent="0.25">
      <c r="A22106" s="61" t="s">
        <v>1255</v>
      </c>
      <c r="B22106" s="61" t="s">
        <v>594</v>
      </c>
      <c r="C22106">
        <v>1973</v>
      </c>
      <c r="D22106" s="61" t="s">
        <v>3160</v>
      </c>
    </row>
    <row r="22107" spans="1:4" hidden="1" x14ac:dyDescent="0.25">
      <c r="A22107" s="61" t="s">
        <v>1255</v>
      </c>
      <c r="B22107" s="61" t="s">
        <v>594</v>
      </c>
      <c r="C22107">
        <v>1974</v>
      </c>
      <c r="D22107" s="61" t="s">
        <v>3160</v>
      </c>
    </row>
    <row r="22108" spans="1:4" hidden="1" x14ac:dyDescent="0.25">
      <c r="A22108" s="61" t="s">
        <v>1255</v>
      </c>
      <c r="B22108" s="61" t="s">
        <v>594</v>
      </c>
      <c r="C22108">
        <v>1975</v>
      </c>
      <c r="D22108" s="61" t="s">
        <v>3161</v>
      </c>
    </row>
    <row r="22109" spans="1:4" hidden="1" x14ac:dyDescent="0.25">
      <c r="A22109" s="61" t="s">
        <v>1255</v>
      </c>
      <c r="B22109" s="61" t="s">
        <v>594</v>
      </c>
      <c r="C22109">
        <v>1976</v>
      </c>
      <c r="D22109" s="61" t="s">
        <v>2489</v>
      </c>
    </row>
    <row r="22110" spans="1:4" hidden="1" x14ac:dyDescent="0.25">
      <c r="A22110" s="61" t="s">
        <v>1255</v>
      </c>
      <c r="B22110" s="61" t="s">
        <v>594</v>
      </c>
      <c r="C22110">
        <v>1977</v>
      </c>
      <c r="D22110" s="61" t="s">
        <v>2489</v>
      </c>
    </row>
    <row r="22111" spans="1:4" hidden="1" x14ac:dyDescent="0.25">
      <c r="A22111" s="61" t="s">
        <v>1255</v>
      </c>
      <c r="B22111" s="61" t="s">
        <v>594</v>
      </c>
      <c r="C22111">
        <v>1978</v>
      </c>
      <c r="D22111" s="61" t="s">
        <v>2286</v>
      </c>
    </row>
    <row r="22112" spans="1:4" hidden="1" x14ac:dyDescent="0.25">
      <c r="A22112" s="61" t="s">
        <v>1255</v>
      </c>
      <c r="B22112" s="61" t="s">
        <v>594</v>
      </c>
      <c r="C22112">
        <v>1979</v>
      </c>
      <c r="D22112" s="61" t="s">
        <v>2487</v>
      </c>
    </row>
    <row r="22113" spans="1:4" hidden="1" x14ac:dyDescent="0.25">
      <c r="A22113" s="61" t="s">
        <v>1255</v>
      </c>
      <c r="B22113" s="61" t="s">
        <v>594</v>
      </c>
      <c r="C22113">
        <v>1980</v>
      </c>
      <c r="D22113" s="61" t="s">
        <v>3162</v>
      </c>
    </row>
    <row r="22114" spans="1:4" hidden="1" x14ac:dyDescent="0.25">
      <c r="A22114" s="61" t="s">
        <v>1255</v>
      </c>
      <c r="B22114" s="61" t="s">
        <v>594</v>
      </c>
      <c r="C22114">
        <v>1981</v>
      </c>
      <c r="D22114" s="61" t="s">
        <v>3163</v>
      </c>
    </row>
    <row r="22115" spans="1:4" hidden="1" x14ac:dyDescent="0.25">
      <c r="A22115" s="61" t="s">
        <v>1255</v>
      </c>
      <c r="B22115" s="61" t="s">
        <v>594</v>
      </c>
      <c r="C22115">
        <v>1982</v>
      </c>
      <c r="D22115" s="61" t="s">
        <v>3163</v>
      </c>
    </row>
    <row r="22116" spans="1:4" hidden="1" x14ac:dyDescent="0.25">
      <c r="A22116" s="61" t="s">
        <v>1255</v>
      </c>
      <c r="B22116" s="61" t="s">
        <v>594</v>
      </c>
      <c r="C22116">
        <v>1983</v>
      </c>
      <c r="D22116" s="61" t="s">
        <v>3164</v>
      </c>
    </row>
    <row r="22117" spans="1:4" hidden="1" x14ac:dyDescent="0.25">
      <c r="A22117" s="61" t="s">
        <v>1255</v>
      </c>
      <c r="B22117" s="61" t="s">
        <v>594</v>
      </c>
      <c r="C22117">
        <v>1984</v>
      </c>
      <c r="D22117" s="61" t="s">
        <v>3164</v>
      </c>
    </row>
    <row r="22118" spans="1:4" hidden="1" x14ac:dyDescent="0.25">
      <c r="A22118" s="61" t="s">
        <v>1255</v>
      </c>
      <c r="B22118" s="61" t="s">
        <v>594</v>
      </c>
      <c r="C22118">
        <v>1985</v>
      </c>
      <c r="D22118" s="61" t="s">
        <v>3156</v>
      </c>
    </row>
    <row r="22119" spans="1:4" hidden="1" x14ac:dyDescent="0.25">
      <c r="A22119" s="61" t="s">
        <v>1255</v>
      </c>
      <c r="B22119" s="61" t="s">
        <v>594</v>
      </c>
      <c r="C22119">
        <v>1986</v>
      </c>
      <c r="D22119" s="61" t="s">
        <v>3165</v>
      </c>
    </row>
    <row r="22120" spans="1:4" hidden="1" x14ac:dyDescent="0.25">
      <c r="A22120" s="61" t="s">
        <v>1255</v>
      </c>
      <c r="B22120" s="61" t="s">
        <v>594</v>
      </c>
      <c r="C22120">
        <v>1987</v>
      </c>
      <c r="D22120" s="61" t="s">
        <v>3166</v>
      </c>
    </row>
    <row r="22121" spans="1:4" hidden="1" x14ac:dyDescent="0.25">
      <c r="A22121" s="61" t="s">
        <v>1255</v>
      </c>
      <c r="B22121" s="61" t="s">
        <v>594</v>
      </c>
      <c r="C22121">
        <v>1988</v>
      </c>
      <c r="D22121" s="61" t="s">
        <v>3167</v>
      </c>
    </row>
    <row r="22122" spans="1:4" hidden="1" x14ac:dyDescent="0.25">
      <c r="A22122" s="61" t="s">
        <v>1255</v>
      </c>
      <c r="B22122" s="61" t="s">
        <v>594</v>
      </c>
      <c r="C22122">
        <v>1989</v>
      </c>
      <c r="D22122" s="61" t="s">
        <v>3168</v>
      </c>
    </row>
    <row r="22123" spans="1:4" hidden="1" x14ac:dyDescent="0.25">
      <c r="A22123" s="61" t="s">
        <v>1255</v>
      </c>
      <c r="B22123" s="61" t="s">
        <v>594</v>
      </c>
      <c r="C22123">
        <v>1990</v>
      </c>
      <c r="D22123" s="61" t="s">
        <v>3169</v>
      </c>
    </row>
    <row r="22124" spans="1:4" hidden="1" x14ac:dyDescent="0.25">
      <c r="A22124" s="61" t="s">
        <v>1255</v>
      </c>
      <c r="B22124" s="61" t="s">
        <v>594</v>
      </c>
      <c r="C22124">
        <v>1991</v>
      </c>
      <c r="D22124" s="61" t="s">
        <v>3170</v>
      </c>
    </row>
    <row r="22125" spans="1:4" hidden="1" x14ac:dyDescent="0.25">
      <c r="A22125" s="61" t="s">
        <v>1255</v>
      </c>
      <c r="B22125" s="61" t="s">
        <v>594</v>
      </c>
      <c r="C22125">
        <v>1992</v>
      </c>
      <c r="D22125" s="61" t="s">
        <v>3171</v>
      </c>
    </row>
    <row r="22126" spans="1:4" hidden="1" x14ac:dyDescent="0.25">
      <c r="A22126" s="61" t="s">
        <v>1255</v>
      </c>
      <c r="B22126" s="61" t="s">
        <v>594</v>
      </c>
      <c r="C22126">
        <v>1993</v>
      </c>
      <c r="D22126" s="61" t="s">
        <v>3172</v>
      </c>
    </row>
    <row r="22127" spans="1:4" hidden="1" x14ac:dyDescent="0.25">
      <c r="A22127" s="61" t="s">
        <v>1255</v>
      </c>
      <c r="B22127" s="61" t="s">
        <v>594</v>
      </c>
      <c r="C22127">
        <v>1994</v>
      </c>
      <c r="D22127" s="61" t="s">
        <v>3172</v>
      </c>
    </row>
    <row r="22128" spans="1:4" hidden="1" x14ac:dyDescent="0.25">
      <c r="A22128" s="61" t="s">
        <v>1255</v>
      </c>
      <c r="B22128" s="61" t="s">
        <v>594</v>
      </c>
      <c r="C22128">
        <v>1995</v>
      </c>
      <c r="D22128" s="61" t="s">
        <v>3172</v>
      </c>
    </row>
    <row r="22129" spans="1:4" hidden="1" x14ac:dyDescent="0.25">
      <c r="A22129" s="61" t="s">
        <v>1255</v>
      </c>
      <c r="B22129" s="61" t="s">
        <v>594</v>
      </c>
      <c r="C22129">
        <v>1996</v>
      </c>
      <c r="D22129" s="61" t="s">
        <v>3172</v>
      </c>
    </row>
    <row r="22130" spans="1:4" hidden="1" x14ac:dyDescent="0.25">
      <c r="A22130" s="61" t="s">
        <v>1255</v>
      </c>
      <c r="B22130" s="61" t="s">
        <v>594</v>
      </c>
      <c r="C22130">
        <v>1997</v>
      </c>
      <c r="D22130" s="61" t="s">
        <v>3173</v>
      </c>
    </row>
    <row r="22131" spans="1:4" hidden="1" x14ac:dyDescent="0.25">
      <c r="A22131" s="61" t="s">
        <v>1255</v>
      </c>
      <c r="B22131" s="61" t="s">
        <v>594</v>
      </c>
      <c r="C22131">
        <v>1998</v>
      </c>
      <c r="D22131" s="61" t="s">
        <v>3173</v>
      </c>
    </row>
    <row r="22132" spans="1:4" hidden="1" x14ac:dyDescent="0.25">
      <c r="A22132" s="61" t="s">
        <v>1255</v>
      </c>
      <c r="B22132" s="61" t="s">
        <v>594</v>
      </c>
      <c r="C22132">
        <v>1999</v>
      </c>
      <c r="D22132" s="61" t="s">
        <v>3174</v>
      </c>
    </row>
    <row r="22133" spans="1:4" hidden="1" x14ac:dyDescent="0.25">
      <c r="A22133" s="61" t="s">
        <v>1255</v>
      </c>
      <c r="B22133" s="61" t="s">
        <v>594</v>
      </c>
      <c r="C22133">
        <v>2000</v>
      </c>
      <c r="D22133" s="61" t="s">
        <v>3175</v>
      </c>
    </row>
    <row r="22134" spans="1:4" hidden="1" x14ac:dyDescent="0.25">
      <c r="A22134" s="61" t="s">
        <v>1255</v>
      </c>
      <c r="B22134" s="61" t="s">
        <v>594</v>
      </c>
      <c r="C22134">
        <v>2001</v>
      </c>
      <c r="D22134" s="61" t="s">
        <v>2524</v>
      </c>
    </row>
    <row r="22135" spans="1:4" hidden="1" x14ac:dyDescent="0.25">
      <c r="A22135" s="61" t="s">
        <v>1255</v>
      </c>
      <c r="B22135" s="61" t="s">
        <v>594</v>
      </c>
      <c r="C22135">
        <v>2002</v>
      </c>
      <c r="D22135" s="61" t="s">
        <v>3176</v>
      </c>
    </row>
    <row r="22136" spans="1:4" hidden="1" x14ac:dyDescent="0.25">
      <c r="A22136" s="61" t="s">
        <v>1255</v>
      </c>
      <c r="B22136" s="61" t="s">
        <v>594</v>
      </c>
      <c r="C22136">
        <v>2003</v>
      </c>
      <c r="D22136" s="61" t="s">
        <v>3176</v>
      </c>
    </row>
    <row r="22137" spans="1:4" hidden="1" x14ac:dyDescent="0.25">
      <c r="A22137" s="61" t="s">
        <v>1255</v>
      </c>
      <c r="B22137" s="61" t="s">
        <v>594</v>
      </c>
      <c r="C22137">
        <v>2004</v>
      </c>
      <c r="D22137" s="61" t="s">
        <v>3177</v>
      </c>
    </row>
    <row r="22138" spans="1:4" hidden="1" x14ac:dyDescent="0.25">
      <c r="A22138" s="61" t="s">
        <v>1255</v>
      </c>
      <c r="B22138" s="61" t="s">
        <v>594</v>
      </c>
      <c r="C22138">
        <v>2005</v>
      </c>
      <c r="D22138" s="61" t="s">
        <v>3178</v>
      </c>
    </row>
    <row r="22139" spans="1:4" hidden="1" x14ac:dyDescent="0.25">
      <c r="A22139" s="61" t="s">
        <v>1255</v>
      </c>
      <c r="B22139" s="61" t="s">
        <v>594</v>
      </c>
      <c r="C22139">
        <v>2006</v>
      </c>
      <c r="D22139" s="61" t="s">
        <v>3179</v>
      </c>
    </row>
    <row r="22140" spans="1:4" hidden="1" x14ac:dyDescent="0.25">
      <c r="A22140" s="61" t="s">
        <v>1255</v>
      </c>
      <c r="B22140" s="61" t="s">
        <v>594</v>
      </c>
      <c r="C22140">
        <v>2007</v>
      </c>
      <c r="D22140" s="61" t="s">
        <v>3180</v>
      </c>
    </row>
    <row r="22141" spans="1:4" hidden="1" x14ac:dyDescent="0.25">
      <c r="A22141" s="61" t="s">
        <v>1255</v>
      </c>
      <c r="B22141" s="61" t="s">
        <v>594</v>
      </c>
      <c r="C22141">
        <v>2008</v>
      </c>
      <c r="D22141" s="61" t="s">
        <v>3181</v>
      </c>
    </row>
    <row r="22142" spans="1:4" hidden="1" x14ac:dyDescent="0.25">
      <c r="A22142" s="61" t="s">
        <v>1255</v>
      </c>
      <c r="B22142" s="61" t="s">
        <v>594</v>
      </c>
      <c r="C22142">
        <v>2009</v>
      </c>
      <c r="D22142" s="61" t="s">
        <v>2767</v>
      </c>
    </row>
    <row r="22143" spans="1:4" hidden="1" x14ac:dyDescent="0.25">
      <c r="A22143" s="61" t="s">
        <v>1255</v>
      </c>
      <c r="B22143" s="61" t="s">
        <v>594</v>
      </c>
      <c r="C22143">
        <v>2010</v>
      </c>
      <c r="D22143" s="61" t="s">
        <v>3182</v>
      </c>
    </row>
    <row r="22144" spans="1:4" hidden="1" x14ac:dyDescent="0.25">
      <c r="A22144" s="61" t="s">
        <v>1255</v>
      </c>
      <c r="B22144" s="61" t="s">
        <v>594</v>
      </c>
      <c r="C22144">
        <v>2011</v>
      </c>
      <c r="D22144" s="61" t="s">
        <v>3183</v>
      </c>
    </row>
    <row r="22145" spans="1:4" hidden="1" x14ac:dyDescent="0.25">
      <c r="A22145" s="61" t="s">
        <v>1255</v>
      </c>
      <c r="B22145" s="61" t="s">
        <v>594</v>
      </c>
      <c r="C22145">
        <v>2012</v>
      </c>
      <c r="D22145" s="61" t="s">
        <v>3184</v>
      </c>
    </row>
    <row r="22146" spans="1:4" hidden="1" x14ac:dyDescent="0.25">
      <c r="A22146" s="61" t="s">
        <v>1255</v>
      </c>
      <c r="B22146" s="61" t="s">
        <v>594</v>
      </c>
      <c r="C22146">
        <v>2013</v>
      </c>
      <c r="D22146" s="61" t="s">
        <v>2274</v>
      </c>
    </row>
    <row r="22147" spans="1:4" hidden="1" x14ac:dyDescent="0.25">
      <c r="A22147" s="61" t="s">
        <v>1255</v>
      </c>
      <c r="B22147" s="61" t="s">
        <v>594</v>
      </c>
      <c r="C22147">
        <v>2014</v>
      </c>
      <c r="D22147" s="61" t="s">
        <v>3185</v>
      </c>
    </row>
    <row r="22148" spans="1:4" hidden="1" x14ac:dyDescent="0.25">
      <c r="A22148" s="61" t="s">
        <v>1255</v>
      </c>
      <c r="B22148" s="61" t="s">
        <v>594</v>
      </c>
      <c r="C22148">
        <v>2015</v>
      </c>
      <c r="D22148" s="61" t="s">
        <v>3186</v>
      </c>
    </row>
    <row r="22149" spans="1:4" hidden="1" x14ac:dyDescent="0.25">
      <c r="A22149" s="61" t="s">
        <v>1255</v>
      </c>
      <c r="B22149" s="61" t="s">
        <v>594</v>
      </c>
      <c r="C22149">
        <v>2016</v>
      </c>
      <c r="D22149" s="61" t="s">
        <v>3187</v>
      </c>
    </row>
    <row r="22150" spans="1:4" hidden="1" x14ac:dyDescent="0.25">
      <c r="A22150" s="61" t="s">
        <v>1255</v>
      </c>
      <c r="B22150" s="61" t="s">
        <v>594</v>
      </c>
      <c r="C22150">
        <v>2017</v>
      </c>
      <c r="D22150" s="61" t="s">
        <v>3188</v>
      </c>
    </row>
    <row r="22151" spans="1:4" hidden="1" x14ac:dyDescent="0.25">
      <c r="A22151" s="61" t="s">
        <v>1255</v>
      </c>
      <c r="B22151" s="61" t="s">
        <v>594</v>
      </c>
      <c r="C22151">
        <v>2018</v>
      </c>
      <c r="D22151" s="61" t="s">
        <v>3189</v>
      </c>
    </row>
    <row r="22152" spans="1:4" hidden="1" x14ac:dyDescent="0.25">
      <c r="A22152" s="61" t="s">
        <v>1255</v>
      </c>
      <c r="B22152" s="61" t="s">
        <v>594</v>
      </c>
      <c r="C22152">
        <v>2019</v>
      </c>
      <c r="D22152" s="61" t="s">
        <v>3190</v>
      </c>
    </row>
    <row r="22153" spans="1:4" hidden="1" x14ac:dyDescent="0.25">
      <c r="A22153" s="61" t="s">
        <v>1255</v>
      </c>
      <c r="B22153" s="61" t="s">
        <v>594</v>
      </c>
      <c r="C22153">
        <v>2020</v>
      </c>
      <c r="D22153" s="61" t="s">
        <v>3191</v>
      </c>
    </row>
    <row r="22154" spans="1:4" hidden="1" x14ac:dyDescent="0.25">
      <c r="A22154" s="61" t="s">
        <v>1255</v>
      </c>
      <c r="B22154" s="61" t="s">
        <v>594</v>
      </c>
      <c r="C22154">
        <v>2021</v>
      </c>
      <c r="D22154" s="61" t="s">
        <v>3192</v>
      </c>
    </row>
    <row r="22155" spans="1:4" hidden="1" x14ac:dyDescent="0.25">
      <c r="A22155" s="61" t="s">
        <v>1255</v>
      </c>
      <c r="B22155" s="61" t="s">
        <v>594</v>
      </c>
      <c r="C22155">
        <v>2022</v>
      </c>
      <c r="D22155" s="61" t="s">
        <v>3193</v>
      </c>
    </row>
    <row r="22156" spans="1:4" x14ac:dyDescent="0.25">
      <c r="A22156" s="61" t="s">
        <v>1255</v>
      </c>
      <c r="B22156" s="61" t="s">
        <v>594</v>
      </c>
      <c r="C22156">
        <v>2023</v>
      </c>
      <c r="D22156" s="61">
        <v>0.77366670000000004</v>
      </c>
    </row>
    <row r="22157" spans="1:4" hidden="1" x14ac:dyDescent="0.25">
      <c r="A22157" s="61" t="s">
        <v>3194</v>
      </c>
      <c r="B22157" s="61" t="s">
        <v>594</v>
      </c>
      <c r="C22157">
        <v>1789</v>
      </c>
      <c r="D22157" s="61" t="s">
        <v>2912</v>
      </c>
    </row>
    <row r="22158" spans="1:4" hidden="1" x14ac:dyDescent="0.25">
      <c r="A22158" s="61" t="s">
        <v>3194</v>
      </c>
      <c r="B22158" s="61" t="s">
        <v>594</v>
      </c>
      <c r="C22158">
        <v>1790</v>
      </c>
      <c r="D22158" s="61" t="s">
        <v>2912</v>
      </c>
    </row>
    <row r="22159" spans="1:4" hidden="1" x14ac:dyDescent="0.25">
      <c r="A22159" s="61" t="s">
        <v>3194</v>
      </c>
      <c r="B22159" s="61" t="s">
        <v>594</v>
      </c>
      <c r="C22159">
        <v>1791</v>
      </c>
      <c r="D22159" s="61" t="s">
        <v>2912</v>
      </c>
    </row>
    <row r="22160" spans="1:4" hidden="1" x14ac:dyDescent="0.25">
      <c r="A22160" s="61" t="s">
        <v>3194</v>
      </c>
      <c r="B22160" s="61" t="s">
        <v>594</v>
      </c>
      <c r="C22160">
        <v>1792</v>
      </c>
      <c r="D22160" s="61" t="s">
        <v>2912</v>
      </c>
    </row>
    <row r="22161" spans="1:4" hidden="1" x14ac:dyDescent="0.25">
      <c r="A22161" s="61" t="s">
        <v>3194</v>
      </c>
      <c r="B22161" s="61" t="s">
        <v>594</v>
      </c>
      <c r="C22161">
        <v>1793</v>
      </c>
      <c r="D22161" s="61" t="s">
        <v>2912</v>
      </c>
    </row>
    <row r="22162" spans="1:4" hidden="1" x14ac:dyDescent="0.25">
      <c r="A22162" s="61" t="s">
        <v>3194</v>
      </c>
      <c r="B22162" s="61" t="s">
        <v>594</v>
      </c>
      <c r="C22162">
        <v>1794</v>
      </c>
      <c r="D22162" s="61" t="s">
        <v>2912</v>
      </c>
    </row>
    <row r="22163" spans="1:4" hidden="1" x14ac:dyDescent="0.25">
      <c r="A22163" s="61" t="s">
        <v>3194</v>
      </c>
      <c r="B22163" s="61" t="s">
        <v>594</v>
      </c>
      <c r="C22163">
        <v>1795</v>
      </c>
      <c r="D22163" s="61" t="s">
        <v>2912</v>
      </c>
    </row>
    <row r="22164" spans="1:4" hidden="1" x14ac:dyDescent="0.25">
      <c r="A22164" s="61" t="s">
        <v>3194</v>
      </c>
      <c r="B22164" s="61" t="s">
        <v>594</v>
      </c>
      <c r="C22164">
        <v>1796</v>
      </c>
      <c r="D22164" s="61" t="s">
        <v>2912</v>
      </c>
    </row>
    <row r="22165" spans="1:4" hidden="1" x14ac:dyDescent="0.25">
      <c r="A22165" s="61" t="s">
        <v>3194</v>
      </c>
      <c r="B22165" s="61" t="s">
        <v>594</v>
      </c>
      <c r="C22165">
        <v>1797</v>
      </c>
      <c r="D22165" s="61" t="s">
        <v>2912</v>
      </c>
    </row>
    <row r="22166" spans="1:4" hidden="1" x14ac:dyDescent="0.25">
      <c r="A22166" s="61" t="s">
        <v>3194</v>
      </c>
      <c r="B22166" s="61" t="s">
        <v>594</v>
      </c>
      <c r="C22166">
        <v>1798</v>
      </c>
      <c r="D22166" s="61" t="s">
        <v>2912</v>
      </c>
    </row>
    <row r="22167" spans="1:4" hidden="1" x14ac:dyDescent="0.25">
      <c r="A22167" s="61" t="s">
        <v>3194</v>
      </c>
      <c r="B22167" s="61" t="s">
        <v>594</v>
      </c>
      <c r="C22167">
        <v>1799</v>
      </c>
      <c r="D22167" s="61" t="s">
        <v>2912</v>
      </c>
    </row>
    <row r="22168" spans="1:4" hidden="1" x14ac:dyDescent="0.25">
      <c r="A22168" s="61" t="s">
        <v>3194</v>
      </c>
      <c r="B22168" s="61" t="s">
        <v>594</v>
      </c>
      <c r="C22168">
        <v>1800</v>
      </c>
      <c r="D22168" s="61" t="s">
        <v>2912</v>
      </c>
    </row>
    <row r="22169" spans="1:4" hidden="1" x14ac:dyDescent="0.25">
      <c r="A22169" s="61" t="s">
        <v>3194</v>
      </c>
      <c r="B22169" s="61" t="s">
        <v>594</v>
      </c>
      <c r="C22169">
        <v>1801</v>
      </c>
      <c r="D22169" s="61" t="s">
        <v>2912</v>
      </c>
    </row>
    <row r="22170" spans="1:4" hidden="1" x14ac:dyDescent="0.25">
      <c r="A22170" s="61" t="s">
        <v>3194</v>
      </c>
      <c r="B22170" s="61" t="s">
        <v>594</v>
      </c>
      <c r="C22170">
        <v>1802</v>
      </c>
      <c r="D22170" s="61" t="s">
        <v>2912</v>
      </c>
    </row>
    <row r="22171" spans="1:4" hidden="1" x14ac:dyDescent="0.25">
      <c r="A22171" s="61" t="s">
        <v>3194</v>
      </c>
      <c r="B22171" s="61" t="s">
        <v>594</v>
      </c>
      <c r="C22171">
        <v>1803</v>
      </c>
      <c r="D22171" s="61" t="s">
        <v>2912</v>
      </c>
    </row>
    <row r="22172" spans="1:4" hidden="1" x14ac:dyDescent="0.25">
      <c r="A22172" s="61" t="s">
        <v>3194</v>
      </c>
      <c r="B22172" s="61" t="s">
        <v>594</v>
      </c>
      <c r="C22172">
        <v>1804</v>
      </c>
      <c r="D22172" s="61" t="s">
        <v>2912</v>
      </c>
    </row>
    <row r="22173" spans="1:4" hidden="1" x14ac:dyDescent="0.25">
      <c r="A22173" s="61" t="s">
        <v>3194</v>
      </c>
      <c r="B22173" s="61" t="s">
        <v>594</v>
      </c>
      <c r="C22173">
        <v>1805</v>
      </c>
      <c r="D22173" s="61" t="s">
        <v>2912</v>
      </c>
    </row>
    <row r="22174" spans="1:4" hidden="1" x14ac:dyDescent="0.25">
      <c r="A22174" s="61" t="s">
        <v>3194</v>
      </c>
      <c r="B22174" s="61" t="s">
        <v>594</v>
      </c>
      <c r="C22174">
        <v>1806</v>
      </c>
      <c r="D22174" s="61" t="s">
        <v>2912</v>
      </c>
    </row>
    <row r="22175" spans="1:4" hidden="1" x14ac:dyDescent="0.25">
      <c r="A22175" s="61" t="s">
        <v>3194</v>
      </c>
      <c r="B22175" s="61" t="s">
        <v>594</v>
      </c>
      <c r="C22175">
        <v>1807</v>
      </c>
      <c r="D22175" s="61" t="s">
        <v>2912</v>
      </c>
    </row>
    <row r="22176" spans="1:4" hidden="1" x14ac:dyDescent="0.25">
      <c r="A22176" s="61" t="s">
        <v>3194</v>
      </c>
      <c r="B22176" s="61" t="s">
        <v>594</v>
      </c>
      <c r="C22176">
        <v>1808</v>
      </c>
      <c r="D22176" s="61" t="s">
        <v>2912</v>
      </c>
    </row>
    <row r="22177" spans="1:4" hidden="1" x14ac:dyDescent="0.25">
      <c r="A22177" s="61" t="s">
        <v>3194</v>
      </c>
      <c r="B22177" s="61" t="s">
        <v>594</v>
      </c>
      <c r="C22177">
        <v>1809</v>
      </c>
      <c r="D22177" s="61" t="s">
        <v>2912</v>
      </c>
    </row>
    <row r="22178" spans="1:4" hidden="1" x14ac:dyDescent="0.25">
      <c r="A22178" s="61" t="s">
        <v>3194</v>
      </c>
      <c r="B22178" s="61" t="s">
        <v>594</v>
      </c>
      <c r="C22178">
        <v>1810</v>
      </c>
      <c r="D22178" s="61" t="s">
        <v>2912</v>
      </c>
    </row>
    <row r="22179" spans="1:4" hidden="1" x14ac:dyDescent="0.25">
      <c r="A22179" s="61" t="s">
        <v>3194</v>
      </c>
      <c r="B22179" s="61" t="s">
        <v>594</v>
      </c>
      <c r="C22179">
        <v>1813</v>
      </c>
      <c r="D22179" s="61" t="s">
        <v>2525</v>
      </c>
    </row>
    <row r="22180" spans="1:4" hidden="1" x14ac:dyDescent="0.25">
      <c r="A22180" s="61" t="s">
        <v>3194</v>
      </c>
      <c r="B22180" s="61" t="s">
        <v>594</v>
      </c>
      <c r="C22180">
        <v>1814</v>
      </c>
      <c r="D22180" s="61" t="s">
        <v>1796</v>
      </c>
    </row>
    <row r="22181" spans="1:4" hidden="1" x14ac:dyDescent="0.25">
      <c r="A22181" s="61" t="s">
        <v>3194</v>
      </c>
      <c r="B22181" s="61" t="s">
        <v>594</v>
      </c>
      <c r="C22181">
        <v>1815</v>
      </c>
      <c r="D22181" s="61" t="s">
        <v>1796</v>
      </c>
    </row>
    <row r="22182" spans="1:4" hidden="1" x14ac:dyDescent="0.25">
      <c r="A22182" s="61" t="s">
        <v>3194</v>
      </c>
      <c r="B22182" s="61" t="s">
        <v>594</v>
      </c>
      <c r="C22182">
        <v>1816</v>
      </c>
      <c r="D22182" s="61" t="s">
        <v>1796</v>
      </c>
    </row>
    <row r="22183" spans="1:4" hidden="1" x14ac:dyDescent="0.25">
      <c r="A22183" s="61" t="s">
        <v>3194</v>
      </c>
      <c r="B22183" s="61" t="s">
        <v>594</v>
      </c>
      <c r="C22183">
        <v>1817</v>
      </c>
      <c r="D22183" s="61" t="s">
        <v>1796</v>
      </c>
    </row>
    <row r="22184" spans="1:4" hidden="1" x14ac:dyDescent="0.25">
      <c r="A22184" s="61" t="s">
        <v>3194</v>
      </c>
      <c r="B22184" s="61" t="s">
        <v>594</v>
      </c>
      <c r="C22184">
        <v>1818</v>
      </c>
      <c r="D22184" s="61" t="s">
        <v>1796</v>
      </c>
    </row>
    <row r="22185" spans="1:4" hidden="1" x14ac:dyDescent="0.25">
      <c r="A22185" s="61" t="s">
        <v>3194</v>
      </c>
      <c r="B22185" s="61" t="s">
        <v>594</v>
      </c>
      <c r="C22185">
        <v>1819</v>
      </c>
      <c r="D22185" s="61" t="s">
        <v>1796</v>
      </c>
    </row>
    <row r="22186" spans="1:4" hidden="1" x14ac:dyDescent="0.25">
      <c r="A22186" s="61" t="s">
        <v>3194</v>
      </c>
      <c r="B22186" s="61" t="s">
        <v>594</v>
      </c>
      <c r="C22186">
        <v>1820</v>
      </c>
      <c r="D22186" s="61" t="s">
        <v>1796</v>
      </c>
    </row>
    <row r="22187" spans="1:4" hidden="1" x14ac:dyDescent="0.25">
      <c r="A22187" s="61" t="s">
        <v>3194</v>
      </c>
      <c r="B22187" s="61" t="s">
        <v>594</v>
      </c>
      <c r="C22187">
        <v>1821</v>
      </c>
      <c r="D22187" s="61" t="s">
        <v>1796</v>
      </c>
    </row>
    <row r="22188" spans="1:4" hidden="1" x14ac:dyDescent="0.25">
      <c r="A22188" s="61" t="s">
        <v>3194</v>
      </c>
      <c r="B22188" s="61" t="s">
        <v>594</v>
      </c>
      <c r="C22188">
        <v>1822</v>
      </c>
      <c r="D22188" s="61" t="s">
        <v>1796</v>
      </c>
    </row>
    <row r="22189" spans="1:4" hidden="1" x14ac:dyDescent="0.25">
      <c r="A22189" s="61" t="s">
        <v>3194</v>
      </c>
      <c r="B22189" s="61" t="s">
        <v>594</v>
      </c>
      <c r="C22189">
        <v>1823</v>
      </c>
      <c r="D22189" s="61" t="s">
        <v>1796</v>
      </c>
    </row>
    <row r="22190" spans="1:4" hidden="1" x14ac:dyDescent="0.25">
      <c r="A22190" s="61" t="s">
        <v>3194</v>
      </c>
      <c r="B22190" s="61" t="s">
        <v>594</v>
      </c>
      <c r="C22190">
        <v>1824</v>
      </c>
      <c r="D22190" s="61" t="s">
        <v>1796</v>
      </c>
    </row>
    <row r="22191" spans="1:4" hidden="1" x14ac:dyDescent="0.25">
      <c r="A22191" s="61" t="s">
        <v>3194</v>
      </c>
      <c r="B22191" s="61" t="s">
        <v>594</v>
      </c>
      <c r="C22191">
        <v>1825</v>
      </c>
      <c r="D22191" s="61" t="s">
        <v>1796</v>
      </c>
    </row>
    <row r="22192" spans="1:4" hidden="1" x14ac:dyDescent="0.25">
      <c r="A22192" s="61" t="s">
        <v>3194</v>
      </c>
      <c r="B22192" s="61" t="s">
        <v>594</v>
      </c>
      <c r="C22192">
        <v>1826</v>
      </c>
      <c r="D22192" s="61" t="s">
        <v>1796</v>
      </c>
    </row>
    <row r="22193" spans="1:4" hidden="1" x14ac:dyDescent="0.25">
      <c r="A22193" s="61" t="s">
        <v>3194</v>
      </c>
      <c r="B22193" s="61" t="s">
        <v>594</v>
      </c>
      <c r="C22193">
        <v>1827</v>
      </c>
      <c r="D22193" s="61" t="s">
        <v>1796</v>
      </c>
    </row>
    <row r="22194" spans="1:4" hidden="1" x14ac:dyDescent="0.25">
      <c r="A22194" s="61" t="s">
        <v>3194</v>
      </c>
      <c r="B22194" s="61" t="s">
        <v>594</v>
      </c>
      <c r="C22194">
        <v>1828</v>
      </c>
      <c r="D22194" s="61" t="s">
        <v>1796</v>
      </c>
    </row>
    <row r="22195" spans="1:4" hidden="1" x14ac:dyDescent="0.25">
      <c r="A22195" s="61" t="s">
        <v>3194</v>
      </c>
      <c r="B22195" s="61" t="s">
        <v>594</v>
      </c>
      <c r="C22195">
        <v>1829</v>
      </c>
      <c r="D22195" s="61" t="s">
        <v>1796</v>
      </c>
    </row>
    <row r="22196" spans="1:4" hidden="1" x14ac:dyDescent="0.25">
      <c r="A22196" s="61" t="s">
        <v>3194</v>
      </c>
      <c r="B22196" s="61" t="s">
        <v>594</v>
      </c>
      <c r="C22196">
        <v>1830</v>
      </c>
      <c r="D22196" s="61" t="s">
        <v>1796</v>
      </c>
    </row>
    <row r="22197" spans="1:4" hidden="1" x14ac:dyDescent="0.25">
      <c r="A22197" s="61" t="s">
        <v>3194</v>
      </c>
      <c r="B22197" s="61" t="s">
        <v>594</v>
      </c>
      <c r="C22197">
        <v>1831</v>
      </c>
      <c r="D22197" s="61" t="s">
        <v>1796</v>
      </c>
    </row>
    <row r="22198" spans="1:4" hidden="1" x14ac:dyDescent="0.25">
      <c r="A22198" s="61" t="s">
        <v>3194</v>
      </c>
      <c r="B22198" s="61" t="s">
        <v>594</v>
      </c>
      <c r="C22198">
        <v>1832</v>
      </c>
      <c r="D22198" s="61" t="s">
        <v>1796</v>
      </c>
    </row>
    <row r="22199" spans="1:4" hidden="1" x14ac:dyDescent="0.25">
      <c r="A22199" s="61" t="s">
        <v>3194</v>
      </c>
      <c r="B22199" s="61" t="s">
        <v>594</v>
      </c>
      <c r="C22199">
        <v>1833</v>
      </c>
      <c r="D22199" s="61" t="s">
        <v>1796</v>
      </c>
    </row>
    <row r="22200" spans="1:4" hidden="1" x14ac:dyDescent="0.25">
      <c r="A22200" s="61" t="s">
        <v>3194</v>
      </c>
      <c r="B22200" s="61" t="s">
        <v>594</v>
      </c>
      <c r="C22200">
        <v>1834</v>
      </c>
      <c r="D22200" s="61" t="s">
        <v>1796</v>
      </c>
    </row>
    <row r="22201" spans="1:4" hidden="1" x14ac:dyDescent="0.25">
      <c r="A22201" s="61" t="s">
        <v>3194</v>
      </c>
      <c r="B22201" s="61" t="s">
        <v>594</v>
      </c>
      <c r="C22201">
        <v>1835</v>
      </c>
      <c r="D22201" s="61" t="s">
        <v>1796</v>
      </c>
    </row>
    <row r="22202" spans="1:4" hidden="1" x14ac:dyDescent="0.25">
      <c r="A22202" s="61" t="s">
        <v>3194</v>
      </c>
      <c r="B22202" s="61" t="s">
        <v>594</v>
      </c>
      <c r="C22202">
        <v>1836</v>
      </c>
      <c r="D22202" s="61" t="s">
        <v>1796</v>
      </c>
    </row>
    <row r="22203" spans="1:4" hidden="1" x14ac:dyDescent="0.25">
      <c r="A22203" s="61" t="s">
        <v>3194</v>
      </c>
      <c r="B22203" s="61" t="s">
        <v>594</v>
      </c>
      <c r="C22203">
        <v>1837</v>
      </c>
      <c r="D22203" s="61" t="s">
        <v>1796</v>
      </c>
    </row>
    <row r="22204" spans="1:4" hidden="1" x14ac:dyDescent="0.25">
      <c r="A22204" s="61" t="s">
        <v>3194</v>
      </c>
      <c r="B22204" s="61" t="s">
        <v>594</v>
      </c>
      <c r="C22204">
        <v>1838</v>
      </c>
      <c r="D22204" s="61" t="s">
        <v>1796</v>
      </c>
    </row>
    <row r="22205" spans="1:4" hidden="1" x14ac:dyDescent="0.25">
      <c r="A22205" s="61" t="s">
        <v>3194</v>
      </c>
      <c r="B22205" s="61" t="s">
        <v>594</v>
      </c>
      <c r="C22205">
        <v>1839</v>
      </c>
      <c r="D22205" s="61" t="s">
        <v>1796</v>
      </c>
    </row>
    <row r="22206" spans="1:4" hidden="1" x14ac:dyDescent="0.25">
      <c r="A22206" s="61" t="s">
        <v>3194</v>
      </c>
      <c r="B22206" s="61" t="s">
        <v>594</v>
      </c>
      <c r="C22206">
        <v>1840</v>
      </c>
      <c r="D22206" s="61" t="s">
        <v>1796</v>
      </c>
    </row>
    <row r="22207" spans="1:4" hidden="1" x14ac:dyDescent="0.25">
      <c r="A22207" s="61" t="s">
        <v>3194</v>
      </c>
      <c r="B22207" s="61" t="s">
        <v>594</v>
      </c>
      <c r="C22207">
        <v>1841</v>
      </c>
      <c r="D22207" s="61" t="s">
        <v>1796</v>
      </c>
    </row>
    <row r="22208" spans="1:4" hidden="1" x14ac:dyDescent="0.25">
      <c r="A22208" s="61" t="s">
        <v>3194</v>
      </c>
      <c r="B22208" s="61" t="s">
        <v>594</v>
      </c>
      <c r="C22208">
        <v>1842</v>
      </c>
      <c r="D22208" s="61" t="s">
        <v>1796</v>
      </c>
    </row>
    <row r="22209" spans="1:4" hidden="1" x14ac:dyDescent="0.25">
      <c r="A22209" s="61" t="s">
        <v>3194</v>
      </c>
      <c r="B22209" s="61" t="s">
        <v>594</v>
      </c>
      <c r="C22209">
        <v>1843</v>
      </c>
      <c r="D22209" s="61" t="s">
        <v>1796</v>
      </c>
    </row>
    <row r="22210" spans="1:4" hidden="1" x14ac:dyDescent="0.25">
      <c r="A22210" s="61" t="s">
        <v>3194</v>
      </c>
      <c r="B22210" s="61" t="s">
        <v>594</v>
      </c>
      <c r="C22210">
        <v>1844</v>
      </c>
      <c r="D22210" s="61" t="s">
        <v>1796</v>
      </c>
    </row>
    <row r="22211" spans="1:4" hidden="1" x14ac:dyDescent="0.25">
      <c r="A22211" s="61" t="s">
        <v>3194</v>
      </c>
      <c r="B22211" s="61" t="s">
        <v>594</v>
      </c>
      <c r="C22211">
        <v>1845</v>
      </c>
      <c r="D22211" s="61" t="s">
        <v>1796</v>
      </c>
    </row>
    <row r="22212" spans="1:4" hidden="1" x14ac:dyDescent="0.25">
      <c r="A22212" s="61" t="s">
        <v>3194</v>
      </c>
      <c r="B22212" s="61" t="s">
        <v>594</v>
      </c>
      <c r="C22212">
        <v>1846</v>
      </c>
      <c r="D22212" s="61" t="s">
        <v>1796</v>
      </c>
    </row>
    <row r="22213" spans="1:4" hidden="1" x14ac:dyDescent="0.25">
      <c r="A22213" s="61" t="s">
        <v>3194</v>
      </c>
      <c r="B22213" s="61" t="s">
        <v>594</v>
      </c>
      <c r="C22213">
        <v>1847</v>
      </c>
      <c r="D22213" s="61" t="s">
        <v>1796</v>
      </c>
    </row>
    <row r="22214" spans="1:4" hidden="1" x14ac:dyDescent="0.25">
      <c r="A22214" s="61" t="s">
        <v>3194</v>
      </c>
      <c r="B22214" s="61" t="s">
        <v>594</v>
      </c>
      <c r="C22214">
        <v>1848</v>
      </c>
      <c r="D22214" s="61" t="s">
        <v>2358</v>
      </c>
    </row>
    <row r="22215" spans="1:4" hidden="1" x14ac:dyDescent="0.25">
      <c r="A22215" s="61" t="s">
        <v>3194</v>
      </c>
      <c r="B22215" s="61" t="s">
        <v>594</v>
      </c>
      <c r="C22215">
        <v>1849</v>
      </c>
      <c r="D22215" s="61" t="s">
        <v>2358</v>
      </c>
    </row>
    <row r="22216" spans="1:4" hidden="1" x14ac:dyDescent="0.25">
      <c r="A22216" s="61" t="s">
        <v>3194</v>
      </c>
      <c r="B22216" s="61" t="s">
        <v>594</v>
      </c>
      <c r="C22216">
        <v>1850</v>
      </c>
      <c r="D22216" s="61" t="s">
        <v>2358</v>
      </c>
    </row>
    <row r="22217" spans="1:4" hidden="1" x14ac:dyDescent="0.25">
      <c r="A22217" s="61" t="s">
        <v>3194</v>
      </c>
      <c r="B22217" s="61" t="s">
        <v>594</v>
      </c>
      <c r="C22217">
        <v>1851</v>
      </c>
      <c r="D22217" s="61" t="s">
        <v>2358</v>
      </c>
    </row>
    <row r="22218" spans="1:4" hidden="1" x14ac:dyDescent="0.25">
      <c r="A22218" s="61" t="s">
        <v>3194</v>
      </c>
      <c r="B22218" s="61" t="s">
        <v>594</v>
      </c>
      <c r="C22218">
        <v>1852</v>
      </c>
      <c r="D22218" s="61" t="s">
        <v>2358</v>
      </c>
    </row>
    <row r="22219" spans="1:4" hidden="1" x14ac:dyDescent="0.25">
      <c r="A22219" s="61" t="s">
        <v>3194</v>
      </c>
      <c r="B22219" s="61" t="s">
        <v>594</v>
      </c>
      <c r="C22219">
        <v>1853</v>
      </c>
      <c r="D22219" s="61" t="s">
        <v>2358</v>
      </c>
    </row>
    <row r="22220" spans="1:4" hidden="1" x14ac:dyDescent="0.25">
      <c r="A22220" s="61" t="s">
        <v>3194</v>
      </c>
      <c r="B22220" s="61" t="s">
        <v>594</v>
      </c>
      <c r="C22220">
        <v>1854</v>
      </c>
      <c r="D22220" s="61" t="s">
        <v>2358</v>
      </c>
    </row>
    <row r="22221" spans="1:4" hidden="1" x14ac:dyDescent="0.25">
      <c r="A22221" s="61" t="s">
        <v>3194</v>
      </c>
      <c r="B22221" s="61" t="s">
        <v>594</v>
      </c>
      <c r="C22221">
        <v>1855</v>
      </c>
      <c r="D22221" s="61" t="s">
        <v>2358</v>
      </c>
    </row>
    <row r="22222" spans="1:4" hidden="1" x14ac:dyDescent="0.25">
      <c r="A22222" s="61" t="s">
        <v>3194</v>
      </c>
      <c r="B22222" s="61" t="s">
        <v>594</v>
      </c>
      <c r="C22222">
        <v>1856</v>
      </c>
      <c r="D22222" s="61" t="s">
        <v>2358</v>
      </c>
    </row>
    <row r="22223" spans="1:4" hidden="1" x14ac:dyDescent="0.25">
      <c r="A22223" s="61" t="s">
        <v>3194</v>
      </c>
      <c r="B22223" s="61" t="s">
        <v>594</v>
      </c>
      <c r="C22223">
        <v>1857</v>
      </c>
      <c r="D22223" s="61" t="s">
        <v>2358</v>
      </c>
    </row>
    <row r="22224" spans="1:4" hidden="1" x14ac:dyDescent="0.25">
      <c r="A22224" s="61" t="s">
        <v>3194</v>
      </c>
      <c r="B22224" s="61" t="s">
        <v>594</v>
      </c>
      <c r="C22224">
        <v>1858</v>
      </c>
      <c r="D22224" s="61" t="s">
        <v>2358</v>
      </c>
    </row>
    <row r="22225" spans="1:4" hidden="1" x14ac:dyDescent="0.25">
      <c r="A22225" s="61" t="s">
        <v>3194</v>
      </c>
      <c r="B22225" s="61" t="s">
        <v>594</v>
      </c>
      <c r="C22225">
        <v>1859</v>
      </c>
      <c r="D22225" s="61" t="s">
        <v>2358</v>
      </c>
    </row>
    <row r="22226" spans="1:4" hidden="1" x14ac:dyDescent="0.25">
      <c r="A22226" s="61" t="s">
        <v>3194</v>
      </c>
      <c r="B22226" s="61" t="s">
        <v>594</v>
      </c>
      <c r="C22226">
        <v>1860</v>
      </c>
      <c r="D22226" s="61" t="s">
        <v>2358</v>
      </c>
    </row>
    <row r="22227" spans="1:4" hidden="1" x14ac:dyDescent="0.25">
      <c r="A22227" s="61" t="s">
        <v>3194</v>
      </c>
      <c r="B22227" s="61" t="s">
        <v>594</v>
      </c>
      <c r="C22227">
        <v>1861</v>
      </c>
      <c r="D22227" s="61" t="s">
        <v>2358</v>
      </c>
    </row>
    <row r="22228" spans="1:4" hidden="1" x14ac:dyDescent="0.25">
      <c r="A22228" s="61" t="s">
        <v>3194</v>
      </c>
      <c r="B22228" s="61" t="s">
        <v>594</v>
      </c>
      <c r="C22228">
        <v>1862</v>
      </c>
      <c r="D22228" s="61" t="s">
        <v>2358</v>
      </c>
    </row>
    <row r="22229" spans="1:4" hidden="1" x14ac:dyDescent="0.25">
      <c r="A22229" s="61" t="s">
        <v>3194</v>
      </c>
      <c r="B22229" s="61" t="s">
        <v>594</v>
      </c>
      <c r="C22229">
        <v>1863</v>
      </c>
      <c r="D22229" s="61" t="s">
        <v>2358</v>
      </c>
    </row>
    <row r="22230" spans="1:4" hidden="1" x14ac:dyDescent="0.25">
      <c r="A22230" s="61" t="s">
        <v>3194</v>
      </c>
      <c r="B22230" s="61" t="s">
        <v>594</v>
      </c>
      <c r="C22230">
        <v>1864</v>
      </c>
      <c r="D22230" s="61" t="s">
        <v>2358</v>
      </c>
    </row>
    <row r="22231" spans="1:4" hidden="1" x14ac:dyDescent="0.25">
      <c r="A22231" s="61" t="s">
        <v>3194</v>
      </c>
      <c r="B22231" s="61" t="s">
        <v>594</v>
      </c>
      <c r="C22231">
        <v>1865</v>
      </c>
      <c r="D22231" s="61" t="s">
        <v>2358</v>
      </c>
    </row>
    <row r="22232" spans="1:4" hidden="1" x14ac:dyDescent="0.25">
      <c r="A22232" s="61" t="s">
        <v>3194</v>
      </c>
      <c r="B22232" s="61" t="s">
        <v>594</v>
      </c>
      <c r="C22232">
        <v>1866</v>
      </c>
      <c r="D22232" s="61" t="s">
        <v>2358</v>
      </c>
    </row>
    <row r="22233" spans="1:4" hidden="1" x14ac:dyDescent="0.25">
      <c r="A22233" s="61" t="s">
        <v>3194</v>
      </c>
      <c r="B22233" s="61" t="s">
        <v>594</v>
      </c>
      <c r="C22233">
        <v>1867</v>
      </c>
      <c r="D22233" s="61" t="s">
        <v>2913</v>
      </c>
    </row>
    <row r="22234" spans="1:4" hidden="1" x14ac:dyDescent="0.25">
      <c r="A22234" s="61" t="s">
        <v>407</v>
      </c>
      <c r="B22234" s="61" t="s">
        <v>408</v>
      </c>
      <c r="C22234">
        <v>1789</v>
      </c>
      <c r="D22234" s="61" t="s">
        <v>2388</v>
      </c>
    </row>
    <row r="22235" spans="1:4" hidden="1" x14ac:dyDescent="0.25">
      <c r="A22235" s="61" t="s">
        <v>407</v>
      </c>
      <c r="B22235" s="61" t="s">
        <v>408</v>
      </c>
      <c r="C22235">
        <v>1790</v>
      </c>
      <c r="D22235" s="61" t="s">
        <v>2388</v>
      </c>
    </row>
    <row r="22236" spans="1:4" hidden="1" x14ac:dyDescent="0.25">
      <c r="A22236" s="61" t="s">
        <v>407</v>
      </c>
      <c r="B22236" s="61" t="s">
        <v>408</v>
      </c>
      <c r="C22236">
        <v>1791</v>
      </c>
      <c r="D22236" s="61" t="s">
        <v>2388</v>
      </c>
    </row>
    <row r="22237" spans="1:4" hidden="1" x14ac:dyDescent="0.25">
      <c r="A22237" s="61" t="s">
        <v>407</v>
      </c>
      <c r="B22237" s="61" t="s">
        <v>408</v>
      </c>
      <c r="C22237">
        <v>1792</v>
      </c>
      <c r="D22237" s="61" t="s">
        <v>2388</v>
      </c>
    </row>
    <row r="22238" spans="1:4" hidden="1" x14ac:dyDescent="0.25">
      <c r="A22238" s="61" t="s">
        <v>407</v>
      </c>
      <c r="B22238" s="61" t="s">
        <v>408</v>
      </c>
      <c r="C22238">
        <v>1793</v>
      </c>
      <c r="D22238" s="61" t="s">
        <v>2388</v>
      </c>
    </row>
    <row r="22239" spans="1:4" hidden="1" x14ac:dyDescent="0.25">
      <c r="A22239" s="61" t="s">
        <v>407</v>
      </c>
      <c r="B22239" s="61" t="s">
        <v>408</v>
      </c>
      <c r="C22239">
        <v>1794</v>
      </c>
      <c r="D22239" s="61" t="s">
        <v>2388</v>
      </c>
    </row>
    <row r="22240" spans="1:4" hidden="1" x14ac:dyDescent="0.25">
      <c r="A22240" s="61" t="s">
        <v>407</v>
      </c>
      <c r="B22240" s="61" t="s">
        <v>408</v>
      </c>
      <c r="C22240">
        <v>1795</v>
      </c>
      <c r="D22240" s="61" t="s">
        <v>2388</v>
      </c>
    </row>
    <row r="22241" spans="1:4" hidden="1" x14ac:dyDescent="0.25">
      <c r="A22241" s="61" t="s">
        <v>407</v>
      </c>
      <c r="B22241" s="61" t="s">
        <v>408</v>
      </c>
      <c r="C22241">
        <v>1796</v>
      </c>
      <c r="D22241" s="61" t="s">
        <v>2388</v>
      </c>
    </row>
    <row r="22242" spans="1:4" hidden="1" x14ac:dyDescent="0.25">
      <c r="A22242" s="61" t="s">
        <v>407</v>
      </c>
      <c r="B22242" s="61" t="s">
        <v>408</v>
      </c>
      <c r="C22242">
        <v>1797</v>
      </c>
      <c r="D22242" s="61" t="s">
        <v>2388</v>
      </c>
    </row>
    <row r="22243" spans="1:4" hidden="1" x14ac:dyDescent="0.25">
      <c r="A22243" s="61" t="s">
        <v>407</v>
      </c>
      <c r="B22243" s="61" t="s">
        <v>408</v>
      </c>
      <c r="C22243">
        <v>1798</v>
      </c>
      <c r="D22243" s="61" t="s">
        <v>2388</v>
      </c>
    </row>
    <row r="22244" spans="1:4" hidden="1" x14ac:dyDescent="0.25">
      <c r="A22244" s="61" t="s">
        <v>407</v>
      </c>
      <c r="B22244" s="61" t="s">
        <v>408</v>
      </c>
      <c r="C22244">
        <v>1799</v>
      </c>
      <c r="D22244" s="61" t="s">
        <v>2388</v>
      </c>
    </row>
    <row r="22245" spans="1:4" hidden="1" x14ac:dyDescent="0.25">
      <c r="A22245" s="61" t="s">
        <v>407</v>
      </c>
      <c r="B22245" s="61" t="s">
        <v>408</v>
      </c>
      <c r="C22245">
        <v>1800</v>
      </c>
      <c r="D22245" s="61" t="s">
        <v>2388</v>
      </c>
    </row>
    <row r="22246" spans="1:4" hidden="1" x14ac:dyDescent="0.25">
      <c r="A22246" s="61" t="s">
        <v>407</v>
      </c>
      <c r="B22246" s="61" t="s">
        <v>408</v>
      </c>
      <c r="C22246">
        <v>1801</v>
      </c>
      <c r="D22246" s="61" t="s">
        <v>2388</v>
      </c>
    </row>
    <row r="22247" spans="1:4" hidden="1" x14ac:dyDescent="0.25">
      <c r="A22247" s="61" t="s">
        <v>407</v>
      </c>
      <c r="B22247" s="61" t="s">
        <v>408</v>
      </c>
      <c r="C22247">
        <v>1802</v>
      </c>
      <c r="D22247" s="61" t="s">
        <v>2388</v>
      </c>
    </row>
    <row r="22248" spans="1:4" hidden="1" x14ac:dyDescent="0.25">
      <c r="A22248" s="61" t="s">
        <v>407</v>
      </c>
      <c r="B22248" s="61" t="s">
        <v>408</v>
      </c>
      <c r="C22248">
        <v>1803</v>
      </c>
      <c r="D22248" s="61" t="s">
        <v>2388</v>
      </c>
    </row>
    <row r="22249" spans="1:4" hidden="1" x14ac:dyDescent="0.25">
      <c r="A22249" s="61" t="s">
        <v>407</v>
      </c>
      <c r="B22249" s="61" t="s">
        <v>408</v>
      </c>
      <c r="C22249">
        <v>1804</v>
      </c>
      <c r="D22249" s="61" t="s">
        <v>2388</v>
      </c>
    </row>
    <row r="22250" spans="1:4" hidden="1" x14ac:dyDescent="0.25">
      <c r="A22250" s="61" t="s">
        <v>407</v>
      </c>
      <c r="B22250" s="61" t="s">
        <v>408</v>
      </c>
      <c r="C22250">
        <v>1805</v>
      </c>
      <c r="D22250" s="61" t="s">
        <v>2388</v>
      </c>
    </row>
    <row r="22251" spans="1:4" hidden="1" x14ac:dyDescent="0.25">
      <c r="A22251" s="61" t="s">
        <v>407</v>
      </c>
      <c r="B22251" s="61" t="s">
        <v>408</v>
      </c>
      <c r="C22251">
        <v>1806</v>
      </c>
      <c r="D22251" s="61" t="s">
        <v>2388</v>
      </c>
    </row>
    <row r="22252" spans="1:4" hidden="1" x14ac:dyDescent="0.25">
      <c r="A22252" s="61" t="s">
        <v>407</v>
      </c>
      <c r="B22252" s="61" t="s">
        <v>408</v>
      </c>
      <c r="C22252">
        <v>1807</v>
      </c>
      <c r="D22252" s="61" t="s">
        <v>2388</v>
      </c>
    </row>
    <row r="22253" spans="1:4" hidden="1" x14ac:dyDescent="0.25">
      <c r="A22253" s="61" t="s">
        <v>407</v>
      </c>
      <c r="B22253" s="61" t="s">
        <v>408</v>
      </c>
      <c r="C22253">
        <v>1808</v>
      </c>
      <c r="D22253" s="61" t="s">
        <v>2388</v>
      </c>
    </row>
    <row r="22254" spans="1:4" hidden="1" x14ac:dyDescent="0.25">
      <c r="A22254" s="61" t="s">
        <v>407</v>
      </c>
      <c r="B22254" s="61" t="s">
        <v>408</v>
      </c>
      <c r="C22254">
        <v>1809</v>
      </c>
      <c r="D22254" s="61" t="s">
        <v>2388</v>
      </c>
    </row>
    <row r="22255" spans="1:4" hidden="1" x14ac:dyDescent="0.25">
      <c r="A22255" s="61" t="s">
        <v>407</v>
      </c>
      <c r="B22255" s="61" t="s">
        <v>408</v>
      </c>
      <c r="C22255">
        <v>1810</v>
      </c>
      <c r="D22255" s="61" t="s">
        <v>2388</v>
      </c>
    </row>
    <row r="22256" spans="1:4" hidden="1" x14ac:dyDescent="0.25">
      <c r="A22256" s="61" t="s">
        <v>407</v>
      </c>
      <c r="B22256" s="61" t="s">
        <v>408</v>
      </c>
      <c r="C22256">
        <v>1811</v>
      </c>
      <c r="D22256" s="61" t="s">
        <v>2388</v>
      </c>
    </row>
    <row r="22257" spans="1:4" hidden="1" x14ac:dyDescent="0.25">
      <c r="A22257" s="61" t="s">
        <v>407</v>
      </c>
      <c r="B22257" s="61" t="s">
        <v>408</v>
      </c>
      <c r="C22257">
        <v>1812</v>
      </c>
      <c r="D22257" s="61" t="s">
        <v>2388</v>
      </c>
    </row>
    <row r="22258" spans="1:4" hidden="1" x14ac:dyDescent="0.25">
      <c r="A22258" s="61" t="s">
        <v>407</v>
      </c>
      <c r="B22258" s="61" t="s">
        <v>408</v>
      </c>
      <c r="C22258">
        <v>1813</v>
      </c>
      <c r="D22258" s="61" t="s">
        <v>2388</v>
      </c>
    </row>
    <row r="22259" spans="1:4" hidden="1" x14ac:dyDescent="0.25">
      <c r="A22259" s="61" t="s">
        <v>407</v>
      </c>
      <c r="B22259" s="61" t="s">
        <v>408</v>
      </c>
      <c r="C22259">
        <v>1814</v>
      </c>
      <c r="D22259" s="61" t="s">
        <v>2388</v>
      </c>
    </row>
    <row r="22260" spans="1:4" hidden="1" x14ac:dyDescent="0.25">
      <c r="A22260" s="61" t="s">
        <v>407</v>
      </c>
      <c r="B22260" s="61" t="s">
        <v>408</v>
      </c>
      <c r="C22260">
        <v>1815</v>
      </c>
      <c r="D22260" s="61" t="s">
        <v>2388</v>
      </c>
    </row>
    <row r="22261" spans="1:4" hidden="1" x14ac:dyDescent="0.25">
      <c r="A22261" s="61" t="s">
        <v>407</v>
      </c>
      <c r="B22261" s="61" t="s">
        <v>408</v>
      </c>
      <c r="C22261">
        <v>1816</v>
      </c>
      <c r="D22261" s="61" t="s">
        <v>2388</v>
      </c>
    </row>
    <row r="22262" spans="1:4" hidden="1" x14ac:dyDescent="0.25">
      <c r="A22262" s="61" t="s">
        <v>407</v>
      </c>
      <c r="B22262" s="61" t="s">
        <v>408</v>
      </c>
      <c r="C22262">
        <v>1817</v>
      </c>
      <c r="D22262" s="61" t="s">
        <v>2388</v>
      </c>
    </row>
    <row r="22263" spans="1:4" hidden="1" x14ac:dyDescent="0.25">
      <c r="A22263" s="61" t="s">
        <v>407</v>
      </c>
      <c r="B22263" s="61" t="s">
        <v>408</v>
      </c>
      <c r="C22263">
        <v>1818</v>
      </c>
      <c r="D22263" s="61" t="s">
        <v>2388</v>
      </c>
    </row>
    <row r="22264" spans="1:4" hidden="1" x14ac:dyDescent="0.25">
      <c r="A22264" s="61" t="s">
        <v>407</v>
      </c>
      <c r="B22264" s="61" t="s">
        <v>408</v>
      </c>
      <c r="C22264">
        <v>1819</v>
      </c>
      <c r="D22264" s="61" t="s">
        <v>2388</v>
      </c>
    </row>
    <row r="22265" spans="1:4" hidden="1" x14ac:dyDescent="0.25">
      <c r="A22265" s="61" t="s">
        <v>407</v>
      </c>
      <c r="B22265" s="61" t="s">
        <v>408</v>
      </c>
      <c r="C22265">
        <v>1820</v>
      </c>
      <c r="D22265" s="61" t="s">
        <v>2388</v>
      </c>
    </row>
    <row r="22266" spans="1:4" hidden="1" x14ac:dyDescent="0.25">
      <c r="A22266" s="61" t="s">
        <v>407</v>
      </c>
      <c r="B22266" s="61" t="s">
        <v>408</v>
      </c>
      <c r="C22266">
        <v>1821</v>
      </c>
      <c r="D22266" s="61" t="s">
        <v>2388</v>
      </c>
    </row>
    <row r="22267" spans="1:4" hidden="1" x14ac:dyDescent="0.25">
      <c r="A22267" s="61" t="s">
        <v>407</v>
      </c>
      <c r="B22267" s="61" t="s">
        <v>408</v>
      </c>
      <c r="C22267">
        <v>1822</v>
      </c>
      <c r="D22267" s="61" t="s">
        <v>2388</v>
      </c>
    </row>
    <row r="22268" spans="1:4" hidden="1" x14ac:dyDescent="0.25">
      <c r="A22268" s="61" t="s">
        <v>407</v>
      </c>
      <c r="B22268" s="61" t="s">
        <v>408</v>
      </c>
      <c r="C22268">
        <v>1823</v>
      </c>
      <c r="D22268" s="61" t="s">
        <v>2388</v>
      </c>
    </row>
    <row r="22269" spans="1:4" hidden="1" x14ac:dyDescent="0.25">
      <c r="A22269" s="61" t="s">
        <v>407</v>
      </c>
      <c r="B22269" s="61" t="s">
        <v>408</v>
      </c>
      <c r="C22269">
        <v>1824</v>
      </c>
      <c r="D22269" s="61" t="s">
        <v>2388</v>
      </c>
    </row>
    <row r="22270" spans="1:4" hidden="1" x14ac:dyDescent="0.25">
      <c r="A22270" s="61" t="s">
        <v>407</v>
      </c>
      <c r="B22270" s="61" t="s">
        <v>408</v>
      </c>
      <c r="C22270">
        <v>1825</v>
      </c>
      <c r="D22270" s="61" t="s">
        <v>2388</v>
      </c>
    </row>
    <row r="22271" spans="1:4" hidden="1" x14ac:dyDescent="0.25">
      <c r="A22271" s="61" t="s">
        <v>407</v>
      </c>
      <c r="B22271" s="61" t="s">
        <v>408</v>
      </c>
      <c r="C22271">
        <v>1826</v>
      </c>
      <c r="D22271" s="61" t="s">
        <v>2388</v>
      </c>
    </row>
    <row r="22272" spans="1:4" hidden="1" x14ac:dyDescent="0.25">
      <c r="A22272" s="61" t="s">
        <v>407</v>
      </c>
      <c r="B22272" s="61" t="s">
        <v>408</v>
      </c>
      <c r="C22272">
        <v>1827</v>
      </c>
      <c r="D22272" s="61" t="s">
        <v>2388</v>
      </c>
    </row>
    <row r="22273" spans="1:4" hidden="1" x14ac:dyDescent="0.25">
      <c r="A22273" s="61" t="s">
        <v>407</v>
      </c>
      <c r="B22273" s="61" t="s">
        <v>408</v>
      </c>
      <c r="C22273">
        <v>1828</v>
      </c>
      <c r="D22273" s="61" t="s">
        <v>2388</v>
      </c>
    </row>
    <row r="22274" spans="1:4" hidden="1" x14ac:dyDescent="0.25">
      <c r="A22274" s="61" t="s">
        <v>407</v>
      </c>
      <c r="B22274" s="61" t="s">
        <v>408</v>
      </c>
      <c r="C22274">
        <v>1829</v>
      </c>
      <c r="D22274" s="61" t="s">
        <v>2388</v>
      </c>
    </row>
    <row r="22275" spans="1:4" hidden="1" x14ac:dyDescent="0.25">
      <c r="A22275" s="61" t="s">
        <v>407</v>
      </c>
      <c r="B22275" s="61" t="s">
        <v>408</v>
      </c>
      <c r="C22275">
        <v>1830</v>
      </c>
      <c r="D22275" s="61" t="s">
        <v>2388</v>
      </c>
    </row>
    <row r="22276" spans="1:4" hidden="1" x14ac:dyDescent="0.25">
      <c r="A22276" s="61" t="s">
        <v>407</v>
      </c>
      <c r="B22276" s="61" t="s">
        <v>408</v>
      </c>
      <c r="C22276">
        <v>1831</v>
      </c>
      <c r="D22276" s="61" t="s">
        <v>2388</v>
      </c>
    </row>
    <row r="22277" spans="1:4" hidden="1" x14ac:dyDescent="0.25">
      <c r="A22277" s="61" t="s">
        <v>407</v>
      </c>
      <c r="B22277" s="61" t="s">
        <v>408</v>
      </c>
      <c r="C22277">
        <v>1832</v>
      </c>
      <c r="D22277" s="61" t="s">
        <v>2388</v>
      </c>
    </row>
    <row r="22278" spans="1:4" hidden="1" x14ac:dyDescent="0.25">
      <c r="A22278" s="61" t="s">
        <v>407</v>
      </c>
      <c r="B22278" s="61" t="s">
        <v>408</v>
      </c>
      <c r="C22278">
        <v>1833</v>
      </c>
      <c r="D22278" s="61" t="s">
        <v>2388</v>
      </c>
    </row>
    <row r="22279" spans="1:4" hidden="1" x14ac:dyDescent="0.25">
      <c r="A22279" s="61" t="s">
        <v>407</v>
      </c>
      <c r="B22279" s="61" t="s">
        <v>408</v>
      </c>
      <c r="C22279">
        <v>1834</v>
      </c>
      <c r="D22279" s="61" t="s">
        <v>2388</v>
      </c>
    </row>
    <row r="22280" spans="1:4" hidden="1" x14ac:dyDescent="0.25">
      <c r="A22280" s="61" t="s">
        <v>407</v>
      </c>
      <c r="B22280" s="61" t="s">
        <v>408</v>
      </c>
      <c r="C22280">
        <v>1835</v>
      </c>
      <c r="D22280" s="61" t="s">
        <v>2388</v>
      </c>
    </row>
    <row r="22281" spans="1:4" hidden="1" x14ac:dyDescent="0.25">
      <c r="A22281" s="61" t="s">
        <v>407</v>
      </c>
      <c r="B22281" s="61" t="s">
        <v>408</v>
      </c>
      <c r="C22281">
        <v>1836</v>
      </c>
      <c r="D22281" s="61" t="s">
        <v>2388</v>
      </c>
    </row>
    <row r="22282" spans="1:4" hidden="1" x14ac:dyDescent="0.25">
      <c r="A22282" s="61" t="s">
        <v>407</v>
      </c>
      <c r="B22282" s="61" t="s">
        <v>408</v>
      </c>
      <c r="C22282">
        <v>1837</v>
      </c>
      <c r="D22282" s="61" t="s">
        <v>2388</v>
      </c>
    </row>
    <row r="22283" spans="1:4" hidden="1" x14ac:dyDescent="0.25">
      <c r="A22283" s="61" t="s">
        <v>407</v>
      </c>
      <c r="B22283" s="61" t="s">
        <v>408</v>
      </c>
      <c r="C22283">
        <v>1838</v>
      </c>
      <c r="D22283" s="61" t="s">
        <v>2388</v>
      </c>
    </row>
    <row r="22284" spans="1:4" hidden="1" x14ac:dyDescent="0.25">
      <c r="A22284" s="61" t="s">
        <v>407</v>
      </c>
      <c r="B22284" s="61" t="s">
        <v>408</v>
      </c>
      <c r="C22284">
        <v>1839</v>
      </c>
      <c r="D22284" s="61" t="s">
        <v>2388</v>
      </c>
    </row>
    <row r="22285" spans="1:4" hidden="1" x14ac:dyDescent="0.25">
      <c r="A22285" s="61" t="s">
        <v>407</v>
      </c>
      <c r="B22285" s="61" t="s">
        <v>408</v>
      </c>
      <c r="C22285">
        <v>1840</v>
      </c>
      <c r="D22285" s="61" t="s">
        <v>2388</v>
      </c>
    </row>
    <row r="22286" spans="1:4" hidden="1" x14ac:dyDescent="0.25">
      <c r="A22286" s="61" t="s">
        <v>407</v>
      </c>
      <c r="B22286" s="61" t="s">
        <v>408</v>
      </c>
      <c r="C22286">
        <v>1841</v>
      </c>
      <c r="D22286" s="61" t="s">
        <v>2388</v>
      </c>
    </row>
    <row r="22287" spans="1:4" hidden="1" x14ac:dyDescent="0.25">
      <c r="A22287" s="61" t="s">
        <v>407</v>
      </c>
      <c r="B22287" s="61" t="s">
        <v>408</v>
      </c>
      <c r="C22287">
        <v>1842</v>
      </c>
      <c r="D22287" s="61" t="s">
        <v>2388</v>
      </c>
    </row>
    <row r="22288" spans="1:4" hidden="1" x14ac:dyDescent="0.25">
      <c r="A22288" s="61" t="s">
        <v>407</v>
      </c>
      <c r="B22288" s="61" t="s">
        <v>408</v>
      </c>
      <c r="C22288">
        <v>1843</v>
      </c>
      <c r="D22288" s="61" t="s">
        <v>2388</v>
      </c>
    </row>
    <row r="22289" spans="1:4" hidden="1" x14ac:dyDescent="0.25">
      <c r="A22289" s="61" t="s">
        <v>407</v>
      </c>
      <c r="B22289" s="61" t="s">
        <v>408</v>
      </c>
      <c r="C22289">
        <v>1844</v>
      </c>
      <c r="D22289" s="61" t="s">
        <v>2388</v>
      </c>
    </row>
    <row r="22290" spans="1:4" hidden="1" x14ac:dyDescent="0.25">
      <c r="A22290" s="61" t="s">
        <v>407</v>
      </c>
      <c r="B22290" s="61" t="s">
        <v>408</v>
      </c>
      <c r="C22290">
        <v>1845</v>
      </c>
      <c r="D22290" s="61" t="s">
        <v>2388</v>
      </c>
    </row>
    <row r="22291" spans="1:4" hidden="1" x14ac:dyDescent="0.25">
      <c r="A22291" s="61" t="s">
        <v>407</v>
      </c>
      <c r="B22291" s="61" t="s">
        <v>408</v>
      </c>
      <c r="C22291">
        <v>1846</v>
      </c>
      <c r="D22291" s="61" t="s">
        <v>2388</v>
      </c>
    </row>
    <row r="22292" spans="1:4" hidden="1" x14ac:dyDescent="0.25">
      <c r="A22292" s="61" t="s">
        <v>407</v>
      </c>
      <c r="B22292" s="61" t="s">
        <v>408</v>
      </c>
      <c r="C22292">
        <v>1847</v>
      </c>
      <c r="D22292" s="61" t="s">
        <v>2388</v>
      </c>
    </row>
    <row r="22293" spans="1:4" hidden="1" x14ac:dyDescent="0.25">
      <c r="A22293" s="61" t="s">
        <v>407</v>
      </c>
      <c r="B22293" s="61" t="s">
        <v>408</v>
      </c>
      <c r="C22293">
        <v>1848</v>
      </c>
      <c r="D22293" s="61" t="s">
        <v>2388</v>
      </c>
    </row>
    <row r="22294" spans="1:4" hidden="1" x14ac:dyDescent="0.25">
      <c r="A22294" s="61" t="s">
        <v>407</v>
      </c>
      <c r="B22294" s="61" t="s">
        <v>408</v>
      </c>
      <c r="C22294">
        <v>1849</v>
      </c>
      <c r="D22294" s="61" t="s">
        <v>2388</v>
      </c>
    </row>
    <row r="22295" spans="1:4" hidden="1" x14ac:dyDescent="0.25">
      <c r="A22295" s="61" t="s">
        <v>407</v>
      </c>
      <c r="B22295" s="61" t="s">
        <v>408</v>
      </c>
      <c r="C22295">
        <v>1850</v>
      </c>
      <c r="D22295" s="61" t="s">
        <v>2388</v>
      </c>
    </row>
    <row r="22296" spans="1:4" hidden="1" x14ac:dyDescent="0.25">
      <c r="A22296" s="61" t="s">
        <v>407</v>
      </c>
      <c r="B22296" s="61" t="s">
        <v>408</v>
      </c>
      <c r="C22296">
        <v>1851</v>
      </c>
      <c r="D22296" s="61" t="s">
        <v>2388</v>
      </c>
    </row>
    <row r="22297" spans="1:4" hidden="1" x14ac:dyDescent="0.25">
      <c r="A22297" s="61" t="s">
        <v>407</v>
      </c>
      <c r="B22297" s="61" t="s">
        <v>408</v>
      </c>
      <c r="C22297">
        <v>1852</v>
      </c>
      <c r="D22297" s="61" t="s">
        <v>2388</v>
      </c>
    </row>
    <row r="22298" spans="1:4" hidden="1" x14ac:dyDescent="0.25">
      <c r="A22298" s="61" t="s">
        <v>407</v>
      </c>
      <c r="B22298" s="61" t="s">
        <v>408</v>
      </c>
      <c r="C22298">
        <v>1853</v>
      </c>
      <c r="D22298" s="61" t="s">
        <v>2388</v>
      </c>
    </row>
    <row r="22299" spans="1:4" hidden="1" x14ac:dyDescent="0.25">
      <c r="A22299" s="61" t="s">
        <v>407</v>
      </c>
      <c r="B22299" s="61" t="s">
        <v>408</v>
      </c>
      <c r="C22299">
        <v>1854</v>
      </c>
      <c r="D22299" s="61" t="s">
        <v>2388</v>
      </c>
    </row>
    <row r="22300" spans="1:4" hidden="1" x14ac:dyDescent="0.25">
      <c r="A22300" s="61" t="s">
        <v>407</v>
      </c>
      <c r="B22300" s="61" t="s">
        <v>408</v>
      </c>
      <c r="C22300">
        <v>1855</v>
      </c>
      <c r="D22300" s="61" t="s">
        <v>2388</v>
      </c>
    </row>
    <row r="22301" spans="1:4" hidden="1" x14ac:dyDescent="0.25">
      <c r="A22301" s="61" t="s">
        <v>407</v>
      </c>
      <c r="B22301" s="61" t="s">
        <v>408</v>
      </c>
      <c r="C22301">
        <v>1856</v>
      </c>
      <c r="D22301" s="61" t="s">
        <v>2388</v>
      </c>
    </row>
    <row r="22302" spans="1:4" hidden="1" x14ac:dyDescent="0.25">
      <c r="A22302" s="61" t="s">
        <v>407</v>
      </c>
      <c r="B22302" s="61" t="s">
        <v>408</v>
      </c>
      <c r="C22302">
        <v>1857</v>
      </c>
      <c r="D22302" s="61" t="s">
        <v>2388</v>
      </c>
    </row>
    <row r="22303" spans="1:4" hidden="1" x14ac:dyDescent="0.25">
      <c r="A22303" s="61" t="s">
        <v>407</v>
      </c>
      <c r="B22303" s="61" t="s">
        <v>408</v>
      </c>
      <c r="C22303">
        <v>1858</v>
      </c>
      <c r="D22303" s="61" t="s">
        <v>2388</v>
      </c>
    </row>
    <row r="22304" spans="1:4" hidden="1" x14ac:dyDescent="0.25">
      <c r="A22304" s="61" t="s">
        <v>407</v>
      </c>
      <c r="B22304" s="61" t="s">
        <v>408</v>
      </c>
      <c r="C22304">
        <v>1859</v>
      </c>
      <c r="D22304" s="61" t="s">
        <v>2388</v>
      </c>
    </row>
    <row r="22305" spans="1:4" hidden="1" x14ac:dyDescent="0.25">
      <c r="A22305" s="61" t="s">
        <v>407</v>
      </c>
      <c r="B22305" s="61" t="s">
        <v>408</v>
      </c>
      <c r="C22305">
        <v>1860</v>
      </c>
      <c r="D22305" s="61" t="s">
        <v>2388</v>
      </c>
    </row>
    <row r="22306" spans="1:4" hidden="1" x14ac:dyDescent="0.25">
      <c r="A22306" s="61" t="s">
        <v>407</v>
      </c>
      <c r="B22306" s="61" t="s">
        <v>408</v>
      </c>
      <c r="C22306">
        <v>1861</v>
      </c>
      <c r="D22306" s="61" t="s">
        <v>2388</v>
      </c>
    </row>
    <row r="22307" spans="1:4" hidden="1" x14ac:dyDescent="0.25">
      <c r="A22307" s="61" t="s">
        <v>407</v>
      </c>
      <c r="B22307" s="61" t="s">
        <v>408</v>
      </c>
      <c r="C22307">
        <v>1862</v>
      </c>
      <c r="D22307" s="61" t="s">
        <v>2388</v>
      </c>
    </row>
    <row r="22308" spans="1:4" hidden="1" x14ac:dyDescent="0.25">
      <c r="A22308" s="61" t="s">
        <v>407</v>
      </c>
      <c r="B22308" s="61" t="s">
        <v>408</v>
      </c>
      <c r="C22308">
        <v>1863</v>
      </c>
      <c r="D22308" s="61" t="s">
        <v>2388</v>
      </c>
    </row>
    <row r="22309" spans="1:4" hidden="1" x14ac:dyDescent="0.25">
      <c r="A22309" s="61" t="s">
        <v>407</v>
      </c>
      <c r="B22309" s="61" t="s">
        <v>408</v>
      </c>
      <c r="C22309">
        <v>1864</v>
      </c>
      <c r="D22309" s="61" t="s">
        <v>2388</v>
      </c>
    </row>
    <row r="22310" spans="1:4" hidden="1" x14ac:dyDescent="0.25">
      <c r="A22310" s="61" t="s">
        <v>407</v>
      </c>
      <c r="B22310" s="61" t="s">
        <v>408</v>
      </c>
      <c r="C22310">
        <v>1865</v>
      </c>
      <c r="D22310" s="61" t="s">
        <v>2388</v>
      </c>
    </row>
    <row r="22311" spans="1:4" hidden="1" x14ac:dyDescent="0.25">
      <c r="A22311" s="61" t="s">
        <v>407</v>
      </c>
      <c r="B22311" s="61" t="s">
        <v>408</v>
      </c>
      <c r="C22311">
        <v>1866</v>
      </c>
      <c r="D22311" s="61" t="s">
        <v>2388</v>
      </c>
    </row>
    <row r="22312" spans="1:4" hidden="1" x14ac:dyDescent="0.25">
      <c r="A22312" s="61" t="s">
        <v>407</v>
      </c>
      <c r="B22312" s="61" t="s">
        <v>408</v>
      </c>
      <c r="C22312">
        <v>1867</v>
      </c>
      <c r="D22312" s="61" t="s">
        <v>2388</v>
      </c>
    </row>
    <row r="22313" spans="1:4" hidden="1" x14ac:dyDescent="0.25">
      <c r="A22313" s="61" t="s">
        <v>407</v>
      </c>
      <c r="B22313" s="61" t="s">
        <v>408</v>
      </c>
      <c r="C22313">
        <v>1868</v>
      </c>
      <c r="D22313" s="61" t="s">
        <v>2388</v>
      </c>
    </row>
    <row r="22314" spans="1:4" hidden="1" x14ac:dyDescent="0.25">
      <c r="A22314" s="61" t="s">
        <v>407</v>
      </c>
      <c r="B22314" s="61" t="s">
        <v>408</v>
      </c>
      <c r="C22314">
        <v>1869</v>
      </c>
      <c r="D22314" s="61" t="s">
        <v>2388</v>
      </c>
    </row>
    <row r="22315" spans="1:4" hidden="1" x14ac:dyDescent="0.25">
      <c r="A22315" s="61" t="s">
        <v>407</v>
      </c>
      <c r="B22315" s="61" t="s">
        <v>408</v>
      </c>
      <c r="C22315">
        <v>1870</v>
      </c>
      <c r="D22315" s="61" t="s">
        <v>2388</v>
      </c>
    </row>
    <row r="22316" spans="1:4" hidden="1" x14ac:dyDescent="0.25">
      <c r="A22316" s="61" t="s">
        <v>407</v>
      </c>
      <c r="B22316" s="61" t="s">
        <v>408</v>
      </c>
      <c r="C22316">
        <v>1871</v>
      </c>
      <c r="D22316" s="61" t="s">
        <v>2388</v>
      </c>
    </row>
    <row r="22317" spans="1:4" hidden="1" x14ac:dyDescent="0.25">
      <c r="A22317" s="61" t="s">
        <v>407</v>
      </c>
      <c r="B22317" s="61" t="s">
        <v>408</v>
      </c>
      <c r="C22317">
        <v>1872</v>
      </c>
      <c r="D22317" s="61" t="s">
        <v>2388</v>
      </c>
    </row>
    <row r="22318" spans="1:4" hidden="1" x14ac:dyDescent="0.25">
      <c r="A22318" s="61" t="s">
        <v>407</v>
      </c>
      <c r="B22318" s="61" t="s">
        <v>408</v>
      </c>
      <c r="C22318">
        <v>1873</v>
      </c>
      <c r="D22318" s="61" t="s">
        <v>2388</v>
      </c>
    </row>
    <row r="22319" spans="1:4" hidden="1" x14ac:dyDescent="0.25">
      <c r="A22319" s="61" t="s">
        <v>407</v>
      </c>
      <c r="B22319" s="61" t="s">
        <v>408</v>
      </c>
      <c r="C22319">
        <v>1874</v>
      </c>
      <c r="D22319" s="61" t="s">
        <v>2388</v>
      </c>
    </row>
    <row r="22320" spans="1:4" hidden="1" x14ac:dyDescent="0.25">
      <c r="A22320" s="61" t="s">
        <v>407</v>
      </c>
      <c r="B22320" s="61" t="s">
        <v>408</v>
      </c>
      <c r="C22320">
        <v>1875</v>
      </c>
      <c r="D22320" s="61" t="s">
        <v>2388</v>
      </c>
    </row>
    <row r="22321" spans="1:4" hidden="1" x14ac:dyDescent="0.25">
      <c r="A22321" s="61" t="s">
        <v>407</v>
      </c>
      <c r="B22321" s="61" t="s">
        <v>408</v>
      </c>
      <c r="C22321">
        <v>1876</v>
      </c>
      <c r="D22321" s="61" t="s">
        <v>2388</v>
      </c>
    </row>
    <row r="22322" spans="1:4" hidden="1" x14ac:dyDescent="0.25">
      <c r="A22322" s="61" t="s">
        <v>407</v>
      </c>
      <c r="B22322" s="61" t="s">
        <v>408</v>
      </c>
      <c r="C22322">
        <v>1877</v>
      </c>
      <c r="D22322" s="61" t="s">
        <v>2388</v>
      </c>
    </row>
    <row r="22323" spans="1:4" hidden="1" x14ac:dyDescent="0.25">
      <c r="A22323" s="61" t="s">
        <v>407</v>
      </c>
      <c r="B22323" s="61" t="s">
        <v>408</v>
      </c>
      <c r="C22323">
        <v>1878</v>
      </c>
      <c r="D22323" s="61" t="s">
        <v>2388</v>
      </c>
    </row>
    <row r="22324" spans="1:4" hidden="1" x14ac:dyDescent="0.25">
      <c r="A22324" s="61" t="s">
        <v>407</v>
      </c>
      <c r="B22324" s="61" t="s">
        <v>408</v>
      </c>
      <c r="C22324">
        <v>1879</v>
      </c>
      <c r="D22324" s="61" t="s">
        <v>2388</v>
      </c>
    </row>
    <row r="22325" spans="1:4" hidden="1" x14ac:dyDescent="0.25">
      <c r="A22325" s="61" t="s">
        <v>407</v>
      </c>
      <c r="B22325" s="61" t="s">
        <v>408</v>
      </c>
      <c r="C22325">
        <v>1880</v>
      </c>
      <c r="D22325" s="61" t="s">
        <v>2388</v>
      </c>
    </row>
    <row r="22326" spans="1:4" hidden="1" x14ac:dyDescent="0.25">
      <c r="A22326" s="61" t="s">
        <v>407</v>
      </c>
      <c r="B22326" s="61" t="s">
        <v>408</v>
      </c>
      <c r="C22326">
        <v>1881</v>
      </c>
      <c r="D22326" s="61" t="s">
        <v>2388</v>
      </c>
    </row>
    <row r="22327" spans="1:4" hidden="1" x14ac:dyDescent="0.25">
      <c r="A22327" s="61" t="s">
        <v>407</v>
      </c>
      <c r="B22327" s="61" t="s">
        <v>408</v>
      </c>
      <c r="C22327">
        <v>1882</v>
      </c>
      <c r="D22327" s="61" t="s">
        <v>2388</v>
      </c>
    </row>
    <row r="22328" spans="1:4" hidden="1" x14ac:dyDescent="0.25">
      <c r="A22328" s="61" t="s">
        <v>407</v>
      </c>
      <c r="B22328" s="61" t="s">
        <v>408</v>
      </c>
      <c r="C22328">
        <v>1883</v>
      </c>
      <c r="D22328" s="61" t="s">
        <v>2388</v>
      </c>
    </row>
    <row r="22329" spans="1:4" hidden="1" x14ac:dyDescent="0.25">
      <c r="A22329" s="61" t="s">
        <v>407</v>
      </c>
      <c r="B22329" s="61" t="s">
        <v>408</v>
      </c>
      <c r="C22329">
        <v>1884</v>
      </c>
      <c r="D22329" s="61" t="s">
        <v>2388</v>
      </c>
    </row>
    <row r="22330" spans="1:4" hidden="1" x14ac:dyDescent="0.25">
      <c r="A22330" s="61" t="s">
        <v>407</v>
      </c>
      <c r="B22330" s="61" t="s">
        <v>408</v>
      </c>
      <c r="C22330">
        <v>1885</v>
      </c>
      <c r="D22330" s="61" t="s">
        <v>2388</v>
      </c>
    </row>
    <row r="22331" spans="1:4" hidden="1" x14ac:dyDescent="0.25">
      <c r="A22331" s="61" t="s">
        <v>407</v>
      </c>
      <c r="B22331" s="61" t="s">
        <v>408</v>
      </c>
      <c r="C22331">
        <v>1886</v>
      </c>
      <c r="D22331" s="61" t="s">
        <v>2388</v>
      </c>
    </row>
    <row r="22332" spans="1:4" hidden="1" x14ac:dyDescent="0.25">
      <c r="A22332" s="61" t="s">
        <v>407</v>
      </c>
      <c r="B22332" s="61" t="s">
        <v>408</v>
      </c>
      <c r="C22332">
        <v>1887</v>
      </c>
      <c r="D22332" s="61" t="s">
        <v>2388</v>
      </c>
    </row>
    <row r="22333" spans="1:4" hidden="1" x14ac:dyDescent="0.25">
      <c r="A22333" s="61" t="s">
        <v>407</v>
      </c>
      <c r="B22333" s="61" t="s">
        <v>408</v>
      </c>
      <c r="C22333">
        <v>1888</v>
      </c>
      <c r="D22333" s="61" t="s">
        <v>2388</v>
      </c>
    </row>
    <row r="22334" spans="1:4" hidden="1" x14ac:dyDescent="0.25">
      <c r="A22334" s="61" t="s">
        <v>407</v>
      </c>
      <c r="B22334" s="61" t="s">
        <v>408</v>
      </c>
      <c r="C22334">
        <v>1889</v>
      </c>
      <c r="D22334" s="61" t="s">
        <v>2388</v>
      </c>
    </row>
    <row r="22335" spans="1:4" hidden="1" x14ac:dyDescent="0.25">
      <c r="A22335" s="61" t="s">
        <v>407</v>
      </c>
      <c r="B22335" s="61" t="s">
        <v>408</v>
      </c>
      <c r="C22335">
        <v>1890</v>
      </c>
      <c r="D22335" s="61" t="s">
        <v>2388</v>
      </c>
    </row>
    <row r="22336" spans="1:4" hidden="1" x14ac:dyDescent="0.25">
      <c r="A22336" s="61" t="s">
        <v>407</v>
      </c>
      <c r="B22336" s="61" t="s">
        <v>408</v>
      </c>
      <c r="C22336">
        <v>1891</v>
      </c>
      <c r="D22336" s="61" t="s">
        <v>2388</v>
      </c>
    </row>
    <row r="22337" spans="1:4" hidden="1" x14ac:dyDescent="0.25">
      <c r="A22337" s="61" t="s">
        <v>407</v>
      </c>
      <c r="B22337" s="61" t="s">
        <v>408</v>
      </c>
      <c r="C22337">
        <v>1892</v>
      </c>
      <c r="D22337" s="61" t="s">
        <v>2388</v>
      </c>
    </row>
    <row r="22338" spans="1:4" hidden="1" x14ac:dyDescent="0.25">
      <c r="A22338" s="61" t="s">
        <v>407</v>
      </c>
      <c r="B22338" s="61" t="s">
        <v>408</v>
      </c>
      <c r="C22338">
        <v>1893</v>
      </c>
      <c r="D22338" s="61" t="s">
        <v>2388</v>
      </c>
    </row>
    <row r="22339" spans="1:4" hidden="1" x14ac:dyDescent="0.25">
      <c r="A22339" s="61" t="s">
        <v>407</v>
      </c>
      <c r="B22339" s="61" t="s">
        <v>408</v>
      </c>
      <c r="C22339">
        <v>1894</v>
      </c>
      <c r="D22339" s="61" t="s">
        <v>2388</v>
      </c>
    </row>
    <row r="22340" spans="1:4" hidden="1" x14ac:dyDescent="0.25">
      <c r="A22340" s="61" t="s">
        <v>407</v>
      </c>
      <c r="B22340" s="61" t="s">
        <v>408</v>
      </c>
      <c r="C22340">
        <v>1895</v>
      </c>
      <c r="D22340" s="61" t="s">
        <v>2388</v>
      </c>
    </row>
    <row r="22341" spans="1:4" hidden="1" x14ac:dyDescent="0.25">
      <c r="A22341" s="61" t="s">
        <v>407</v>
      </c>
      <c r="B22341" s="61" t="s">
        <v>408</v>
      </c>
      <c r="C22341">
        <v>1896</v>
      </c>
      <c r="D22341" s="61" t="s">
        <v>2388</v>
      </c>
    </row>
    <row r="22342" spans="1:4" hidden="1" x14ac:dyDescent="0.25">
      <c r="A22342" s="61" t="s">
        <v>407</v>
      </c>
      <c r="B22342" s="61" t="s">
        <v>408</v>
      </c>
      <c r="C22342">
        <v>1897</v>
      </c>
      <c r="D22342" s="61" t="s">
        <v>2388</v>
      </c>
    </row>
    <row r="22343" spans="1:4" hidden="1" x14ac:dyDescent="0.25">
      <c r="A22343" s="61" t="s">
        <v>407</v>
      </c>
      <c r="B22343" s="61" t="s">
        <v>408</v>
      </c>
      <c r="C22343">
        <v>1898</v>
      </c>
      <c r="D22343" s="61" t="s">
        <v>2388</v>
      </c>
    </row>
    <row r="22344" spans="1:4" hidden="1" x14ac:dyDescent="0.25">
      <c r="A22344" s="61" t="s">
        <v>407</v>
      </c>
      <c r="B22344" s="61" t="s">
        <v>408</v>
      </c>
      <c r="C22344">
        <v>1899</v>
      </c>
      <c r="D22344" s="61" t="s">
        <v>2388</v>
      </c>
    </row>
    <row r="22345" spans="1:4" hidden="1" x14ac:dyDescent="0.25">
      <c r="A22345" s="61" t="s">
        <v>407</v>
      </c>
      <c r="B22345" s="61" t="s">
        <v>408</v>
      </c>
      <c r="C22345">
        <v>1900</v>
      </c>
      <c r="D22345" s="61" t="s">
        <v>1855</v>
      </c>
    </row>
    <row r="22346" spans="1:4" hidden="1" x14ac:dyDescent="0.25">
      <c r="A22346" s="61" t="s">
        <v>407</v>
      </c>
      <c r="B22346" s="61" t="s">
        <v>408</v>
      </c>
      <c r="C22346">
        <v>1901</v>
      </c>
      <c r="D22346" s="61" t="s">
        <v>1855</v>
      </c>
    </row>
    <row r="22347" spans="1:4" hidden="1" x14ac:dyDescent="0.25">
      <c r="A22347" s="61" t="s">
        <v>407</v>
      </c>
      <c r="B22347" s="61" t="s">
        <v>408</v>
      </c>
      <c r="C22347">
        <v>1902</v>
      </c>
      <c r="D22347" s="61" t="s">
        <v>1855</v>
      </c>
    </row>
    <row r="22348" spans="1:4" hidden="1" x14ac:dyDescent="0.25">
      <c r="A22348" s="61" t="s">
        <v>407</v>
      </c>
      <c r="B22348" s="61" t="s">
        <v>408</v>
      </c>
      <c r="C22348">
        <v>1903</v>
      </c>
      <c r="D22348" s="61" t="s">
        <v>1855</v>
      </c>
    </row>
    <row r="22349" spans="1:4" hidden="1" x14ac:dyDescent="0.25">
      <c r="A22349" s="61" t="s">
        <v>407</v>
      </c>
      <c r="B22349" s="61" t="s">
        <v>408</v>
      </c>
      <c r="C22349">
        <v>1904</v>
      </c>
      <c r="D22349" s="61" t="s">
        <v>1855</v>
      </c>
    </row>
    <row r="22350" spans="1:4" hidden="1" x14ac:dyDescent="0.25">
      <c r="A22350" s="61" t="s">
        <v>407</v>
      </c>
      <c r="B22350" s="61" t="s">
        <v>408</v>
      </c>
      <c r="C22350">
        <v>1905</v>
      </c>
      <c r="D22350" s="61" t="s">
        <v>1855</v>
      </c>
    </row>
    <row r="22351" spans="1:4" hidden="1" x14ac:dyDescent="0.25">
      <c r="A22351" s="61" t="s">
        <v>407</v>
      </c>
      <c r="B22351" s="61" t="s">
        <v>408</v>
      </c>
      <c r="C22351">
        <v>1906</v>
      </c>
      <c r="D22351" s="61" t="s">
        <v>2351</v>
      </c>
    </row>
    <row r="22352" spans="1:4" hidden="1" x14ac:dyDescent="0.25">
      <c r="A22352" s="61" t="s">
        <v>407</v>
      </c>
      <c r="B22352" s="61" t="s">
        <v>408</v>
      </c>
      <c r="C22352">
        <v>1907</v>
      </c>
      <c r="D22352" s="61" t="s">
        <v>2351</v>
      </c>
    </row>
    <row r="22353" spans="1:4" hidden="1" x14ac:dyDescent="0.25">
      <c r="A22353" s="61" t="s">
        <v>407</v>
      </c>
      <c r="B22353" s="61" t="s">
        <v>408</v>
      </c>
      <c r="C22353">
        <v>1908</v>
      </c>
      <c r="D22353" s="61" t="s">
        <v>2351</v>
      </c>
    </row>
    <row r="22354" spans="1:4" hidden="1" x14ac:dyDescent="0.25">
      <c r="A22354" s="61" t="s">
        <v>407</v>
      </c>
      <c r="B22354" s="61" t="s">
        <v>408</v>
      </c>
      <c r="C22354">
        <v>1909</v>
      </c>
      <c r="D22354" s="61" t="s">
        <v>2351</v>
      </c>
    </row>
    <row r="22355" spans="1:4" hidden="1" x14ac:dyDescent="0.25">
      <c r="A22355" s="61" t="s">
        <v>407</v>
      </c>
      <c r="B22355" s="61" t="s">
        <v>408</v>
      </c>
      <c r="C22355">
        <v>1910</v>
      </c>
      <c r="D22355" s="61" t="s">
        <v>1553</v>
      </c>
    </row>
    <row r="22356" spans="1:4" hidden="1" x14ac:dyDescent="0.25">
      <c r="A22356" s="61" t="s">
        <v>407</v>
      </c>
      <c r="B22356" s="61" t="s">
        <v>408</v>
      </c>
      <c r="C22356">
        <v>1911</v>
      </c>
      <c r="D22356" s="61" t="s">
        <v>1553</v>
      </c>
    </row>
    <row r="22357" spans="1:4" hidden="1" x14ac:dyDescent="0.25">
      <c r="A22357" s="61" t="s">
        <v>407</v>
      </c>
      <c r="B22357" s="61" t="s">
        <v>408</v>
      </c>
      <c r="C22357">
        <v>1912</v>
      </c>
      <c r="D22357" s="61" t="s">
        <v>1553</v>
      </c>
    </row>
    <row r="22358" spans="1:4" hidden="1" x14ac:dyDescent="0.25">
      <c r="A22358" s="61" t="s">
        <v>407</v>
      </c>
      <c r="B22358" s="61" t="s">
        <v>408</v>
      </c>
      <c r="C22358">
        <v>1913</v>
      </c>
      <c r="D22358" s="61" t="s">
        <v>1553</v>
      </c>
    </row>
    <row r="22359" spans="1:4" hidden="1" x14ac:dyDescent="0.25">
      <c r="A22359" s="61" t="s">
        <v>407</v>
      </c>
      <c r="B22359" s="61" t="s">
        <v>408</v>
      </c>
      <c r="C22359">
        <v>1914</v>
      </c>
      <c r="D22359" s="61" t="s">
        <v>1553</v>
      </c>
    </row>
    <row r="22360" spans="1:4" hidden="1" x14ac:dyDescent="0.25">
      <c r="A22360" s="61" t="s">
        <v>407</v>
      </c>
      <c r="B22360" s="61" t="s">
        <v>408</v>
      </c>
      <c r="C22360">
        <v>1915</v>
      </c>
      <c r="D22360" s="61" t="s">
        <v>1553</v>
      </c>
    </row>
    <row r="22361" spans="1:4" hidden="1" x14ac:dyDescent="0.25">
      <c r="A22361" s="61" t="s">
        <v>407</v>
      </c>
      <c r="B22361" s="61" t="s">
        <v>408</v>
      </c>
      <c r="C22361">
        <v>1916</v>
      </c>
      <c r="D22361" s="61" t="s">
        <v>1553</v>
      </c>
    </row>
    <row r="22362" spans="1:4" hidden="1" x14ac:dyDescent="0.25">
      <c r="A22362" s="61" t="s">
        <v>407</v>
      </c>
      <c r="B22362" s="61" t="s">
        <v>408</v>
      </c>
      <c r="C22362">
        <v>1917</v>
      </c>
      <c r="D22362" s="61" t="s">
        <v>1553</v>
      </c>
    </row>
    <row r="22363" spans="1:4" hidden="1" x14ac:dyDescent="0.25">
      <c r="A22363" s="61" t="s">
        <v>407</v>
      </c>
      <c r="B22363" s="61" t="s">
        <v>408</v>
      </c>
      <c r="C22363">
        <v>1918</v>
      </c>
      <c r="D22363" s="61" t="s">
        <v>1553</v>
      </c>
    </row>
    <row r="22364" spans="1:4" hidden="1" x14ac:dyDescent="0.25">
      <c r="A22364" s="61" t="s">
        <v>407</v>
      </c>
      <c r="B22364" s="61" t="s">
        <v>408</v>
      </c>
      <c r="C22364">
        <v>1919</v>
      </c>
      <c r="D22364" s="61" t="s">
        <v>1553</v>
      </c>
    </row>
    <row r="22365" spans="1:4" hidden="1" x14ac:dyDescent="0.25">
      <c r="A22365" s="61" t="s">
        <v>407</v>
      </c>
      <c r="B22365" s="61" t="s">
        <v>408</v>
      </c>
      <c r="C22365">
        <v>1920</v>
      </c>
      <c r="D22365" s="61" t="s">
        <v>1553</v>
      </c>
    </row>
    <row r="22366" spans="1:4" hidden="1" x14ac:dyDescent="0.25">
      <c r="A22366" s="61" t="s">
        <v>407</v>
      </c>
      <c r="B22366" s="61" t="s">
        <v>408</v>
      </c>
      <c r="C22366">
        <v>1921</v>
      </c>
      <c r="D22366" s="61" t="s">
        <v>1505</v>
      </c>
    </row>
    <row r="22367" spans="1:4" hidden="1" x14ac:dyDescent="0.25">
      <c r="A22367" s="61" t="s">
        <v>407</v>
      </c>
      <c r="B22367" s="61" t="s">
        <v>408</v>
      </c>
      <c r="C22367">
        <v>1922</v>
      </c>
      <c r="D22367" s="61" t="s">
        <v>2644</v>
      </c>
    </row>
    <row r="22368" spans="1:4" hidden="1" x14ac:dyDescent="0.25">
      <c r="A22368" s="61" t="s">
        <v>407</v>
      </c>
      <c r="B22368" s="61" t="s">
        <v>408</v>
      </c>
      <c r="C22368">
        <v>1923</v>
      </c>
      <c r="D22368" s="61" t="s">
        <v>2644</v>
      </c>
    </row>
    <row r="22369" spans="1:4" hidden="1" x14ac:dyDescent="0.25">
      <c r="A22369" s="61" t="s">
        <v>407</v>
      </c>
      <c r="B22369" s="61" t="s">
        <v>408</v>
      </c>
      <c r="C22369">
        <v>1924</v>
      </c>
      <c r="D22369" s="61" t="s">
        <v>2644</v>
      </c>
    </row>
    <row r="22370" spans="1:4" hidden="1" x14ac:dyDescent="0.25">
      <c r="A22370" s="61" t="s">
        <v>407</v>
      </c>
      <c r="B22370" s="61" t="s">
        <v>408</v>
      </c>
      <c r="C22370">
        <v>1925</v>
      </c>
      <c r="D22370" s="61" t="s">
        <v>2644</v>
      </c>
    </row>
    <row r="22371" spans="1:4" hidden="1" x14ac:dyDescent="0.25">
      <c r="A22371" s="61" t="s">
        <v>407</v>
      </c>
      <c r="B22371" s="61" t="s">
        <v>408</v>
      </c>
      <c r="C22371">
        <v>1926</v>
      </c>
      <c r="D22371" s="61" t="s">
        <v>2644</v>
      </c>
    </row>
    <row r="22372" spans="1:4" hidden="1" x14ac:dyDescent="0.25">
      <c r="A22372" s="61" t="s">
        <v>407</v>
      </c>
      <c r="B22372" s="61" t="s">
        <v>408</v>
      </c>
      <c r="C22372">
        <v>1927</v>
      </c>
      <c r="D22372" s="61" t="s">
        <v>2644</v>
      </c>
    </row>
    <row r="22373" spans="1:4" hidden="1" x14ac:dyDescent="0.25">
      <c r="A22373" s="61" t="s">
        <v>407</v>
      </c>
      <c r="B22373" s="61" t="s">
        <v>408</v>
      </c>
      <c r="C22373">
        <v>1928</v>
      </c>
      <c r="D22373" s="61" t="s">
        <v>2644</v>
      </c>
    </row>
    <row r="22374" spans="1:4" hidden="1" x14ac:dyDescent="0.25">
      <c r="A22374" s="61" t="s">
        <v>407</v>
      </c>
      <c r="B22374" s="61" t="s">
        <v>408</v>
      </c>
      <c r="C22374">
        <v>1929</v>
      </c>
      <c r="D22374" s="61" t="s">
        <v>1508</v>
      </c>
    </row>
    <row r="22375" spans="1:4" hidden="1" x14ac:dyDescent="0.25">
      <c r="A22375" s="61" t="s">
        <v>407</v>
      </c>
      <c r="B22375" s="61" t="s">
        <v>408</v>
      </c>
      <c r="C22375">
        <v>1930</v>
      </c>
      <c r="D22375" s="61" t="s">
        <v>1508</v>
      </c>
    </row>
    <row r="22376" spans="1:4" hidden="1" x14ac:dyDescent="0.25">
      <c r="A22376" s="61" t="s">
        <v>407</v>
      </c>
      <c r="B22376" s="61" t="s">
        <v>408</v>
      </c>
      <c r="C22376">
        <v>1931</v>
      </c>
      <c r="D22376" s="61" t="s">
        <v>1508</v>
      </c>
    </row>
    <row r="22377" spans="1:4" hidden="1" x14ac:dyDescent="0.25">
      <c r="A22377" s="61" t="s">
        <v>407</v>
      </c>
      <c r="B22377" s="61" t="s">
        <v>408</v>
      </c>
      <c r="C22377">
        <v>1932</v>
      </c>
      <c r="D22377" s="61" t="s">
        <v>1871</v>
      </c>
    </row>
    <row r="22378" spans="1:4" hidden="1" x14ac:dyDescent="0.25">
      <c r="A22378" s="61" t="s">
        <v>407</v>
      </c>
      <c r="B22378" s="61" t="s">
        <v>408</v>
      </c>
      <c r="C22378">
        <v>1933</v>
      </c>
      <c r="D22378" s="61" t="s">
        <v>1871</v>
      </c>
    </row>
    <row r="22379" spans="1:4" hidden="1" x14ac:dyDescent="0.25">
      <c r="A22379" s="61" t="s">
        <v>407</v>
      </c>
      <c r="B22379" s="61" t="s">
        <v>408</v>
      </c>
      <c r="C22379">
        <v>1934</v>
      </c>
      <c r="D22379" s="61" t="s">
        <v>1871</v>
      </c>
    </row>
    <row r="22380" spans="1:4" hidden="1" x14ac:dyDescent="0.25">
      <c r="A22380" s="61" t="s">
        <v>407</v>
      </c>
      <c r="B22380" s="61" t="s">
        <v>408</v>
      </c>
      <c r="C22380">
        <v>1935</v>
      </c>
      <c r="D22380" s="61" t="s">
        <v>1871</v>
      </c>
    </row>
    <row r="22381" spans="1:4" hidden="1" x14ac:dyDescent="0.25">
      <c r="A22381" s="61" t="s">
        <v>407</v>
      </c>
      <c r="B22381" s="61" t="s">
        <v>408</v>
      </c>
      <c r="C22381">
        <v>1936</v>
      </c>
      <c r="D22381" s="61" t="s">
        <v>1871</v>
      </c>
    </row>
    <row r="22382" spans="1:4" hidden="1" x14ac:dyDescent="0.25">
      <c r="A22382" s="61" t="s">
        <v>407</v>
      </c>
      <c r="B22382" s="61" t="s">
        <v>408</v>
      </c>
      <c r="C22382">
        <v>1937</v>
      </c>
      <c r="D22382" s="61" t="s">
        <v>1871</v>
      </c>
    </row>
    <row r="22383" spans="1:4" hidden="1" x14ac:dyDescent="0.25">
      <c r="A22383" s="61" t="s">
        <v>407</v>
      </c>
      <c r="B22383" s="61" t="s">
        <v>408</v>
      </c>
      <c r="C22383">
        <v>1938</v>
      </c>
      <c r="D22383" s="61" t="s">
        <v>1871</v>
      </c>
    </row>
    <row r="22384" spans="1:4" hidden="1" x14ac:dyDescent="0.25">
      <c r="A22384" s="61" t="s">
        <v>407</v>
      </c>
      <c r="B22384" s="61" t="s">
        <v>408</v>
      </c>
      <c r="C22384">
        <v>1939</v>
      </c>
      <c r="D22384" s="61" t="s">
        <v>1871</v>
      </c>
    </row>
    <row r="22385" spans="1:4" hidden="1" x14ac:dyDescent="0.25">
      <c r="A22385" s="61" t="s">
        <v>407</v>
      </c>
      <c r="B22385" s="61" t="s">
        <v>408</v>
      </c>
      <c r="C22385">
        <v>1940</v>
      </c>
      <c r="D22385" s="61" t="s">
        <v>2147</v>
      </c>
    </row>
    <row r="22386" spans="1:4" hidden="1" x14ac:dyDescent="0.25">
      <c r="A22386" s="61" t="s">
        <v>407</v>
      </c>
      <c r="B22386" s="61" t="s">
        <v>408</v>
      </c>
      <c r="C22386">
        <v>1941</v>
      </c>
      <c r="D22386" s="61" t="s">
        <v>2147</v>
      </c>
    </row>
    <row r="22387" spans="1:4" hidden="1" x14ac:dyDescent="0.25">
      <c r="A22387" s="61" t="s">
        <v>407</v>
      </c>
      <c r="B22387" s="61" t="s">
        <v>408</v>
      </c>
      <c r="C22387">
        <v>1942</v>
      </c>
      <c r="D22387" s="61" t="s">
        <v>2147</v>
      </c>
    </row>
    <row r="22388" spans="1:4" hidden="1" x14ac:dyDescent="0.25">
      <c r="A22388" s="61" t="s">
        <v>407</v>
      </c>
      <c r="B22388" s="61" t="s">
        <v>408</v>
      </c>
      <c r="C22388">
        <v>1943</v>
      </c>
      <c r="D22388" s="61" t="s">
        <v>2147</v>
      </c>
    </row>
    <row r="22389" spans="1:4" hidden="1" x14ac:dyDescent="0.25">
      <c r="A22389" s="61" t="s">
        <v>407</v>
      </c>
      <c r="B22389" s="61" t="s">
        <v>408</v>
      </c>
      <c r="C22389">
        <v>1944</v>
      </c>
      <c r="D22389" s="61" t="s">
        <v>2147</v>
      </c>
    </row>
    <row r="22390" spans="1:4" hidden="1" x14ac:dyDescent="0.25">
      <c r="A22390" s="61" t="s">
        <v>407</v>
      </c>
      <c r="B22390" s="61" t="s">
        <v>408</v>
      </c>
      <c r="C22390">
        <v>1945</v>
      </c>
      <c r="D22390" s="61" t="s">
        <v>2147</v>
      </c>
    </row>
    <row r="22391" spans="1:4" hidden="1" x14ac:dyDescent="0.25">
      <c r="A22391" s="61" t="s">
        <v>407</v>
      </c>
      <c r="B22391" s="61" t="s">
        <v>408</v>
      </c>
      <c r="C22391">
        <v>1946</v>
      </c>
      <c r="D22391" s="61" t="s">
        <v>2147</v>
      </c>
    </row>
    <row r="22392" spans="1:4" hidden="1" x14ac:dyDescent="0.25">
      <c r="A22392" s="61" t="s">
        <v>407</v>
      </c>
      <c r="B22392" s="61" t="s">
        <v>408</v>
      </c>
      <c r="C22392">
        <v>1947</v>
      </c>
      <c r="D22392" s="61" t="s">
        <v>1759</v>
      </c>
    </row>
    <row r="22393" spans="1:4" hidden="1" x14ac:dyDescent="0.25">
      <c r="A22393" s="61" t="s">
        <v>407</v>
      </c>
      <c r="B22393" s="61" t="s">
        <v>408</v>
      </c>
      <c r="C22393">
        <v>1948</v>
      </c>
      <c r="D22393" s="61" t="s">
        <v>1759</v>
      </c>
    </row>
    <row r="22394" spans="1:4" hidden="1" x14ac:dyDescent="0.25">
      <c r="A22394" s="61" t="s">
        <v>407</v>
      </c>
      <c r="B22394" s="61" t="s">
        <v>408</v>
      </c>
      <c r="C22394">
        <v>1949</v>
      </c>
      <c r="D22394" s="61" t="s">
        <v>1759</v>
      </c>
    </row>
    <row r="22395" spans="1:4" hidden="1" x14ac:dyDescent="0.25">
      <c r="A22395" s="61" t="s">
        <v>407</v>
      </c>
      <c r="B22395" s="61" t="s">
        <v>408</v>
      </c>
      <c r="C22395">
        <v>1950</v>
      </c>
      <c r="D22395" s="61" t="s">
        <v>1759</v>
      </c>
    </row>
    <row r="22396" spans="1:4" hidden="1" x14ac:dyDescent="0.25">
      <c r="A22396" s="61" t="s">
        <v>407</v>
      </c>
      <c r="B22396" s="61" t="s">
        <v>408</v>
      </c>
      <c r="C22396">
        <v>1951</v>
      </c>
      <c r="D22396" s="61" t="s">
        <v>1759</v>
      </c>
    </row>
    <row r="22397" spans="1:4" hidden="1" x14ac:dyDescent="0.25">
      <c r="A22397" s="61" t="s">
        <v>407</v>
      </c>
      <c r="B22397" s="61" t="s">
        <v>408</v>
      </c>
      <c r="C22397">
        <v>1952</v>
      </c>
      <c r="D22397" s="61" t="s">
        <v>1759</v>
      </c>
    </row>
    <row r="22398" spans="1:4" hidden="1" x14ac:dyDescent="0.25">
      <c r="A22398" s="61" t="s">
        <v>407</v>
      </c>
      <c r="B22398" s="61" t="s">
        <v>408</v>
      </c>
      <c r="C22398">
        <v>1953</v>
      </c>
      <c r="D22398" s="61" t="s">
        <v>1759</v>
      </c>
    </row>
    <row r="22399" spans="1:4" hidden="1" x14ac:dyDescent="0.25">
      <c r="A22399" s="61" t="s">
        <v>407</v>
      </c>
      <c r="B22399" s="61" t="s">
        <v>408</v>
      </c>
      <c r="C22399">
        <v>1954</v>
      </c>
      <c r="D22399" s="61" t="s">
        <v>1759</v>
      </c>
    </row>
    <row r="22400" spans="1:4" hidden="1" x14ac:dyDescent="0.25">
      <c r="A22400" s="61" t="s">
        <v>407</v>
      </c>
      <c r="B22400" s="61" t="s">
        <v>408</v>
      </c>
      <c r="C22400">
        <v>1955</v>
      </c>
      <c r="D22400" s="61" t="s">
        <v>1759</v>
      </c>
    </row>
    <row r="22401" spans="1:4" hidden="1" x14ac:dyDescent="0.25">
      <c r="A22401" s="61" t="s">
        <v>407</v>
      </c>
      <c r="B22401" s="61" t="s">
        <v>408</v>
      </c>
      <c r="C22401">
        <v>1956</v>
      </c>
      <c r="D22401" s="61" t="s">
        <v>1759</v>
      </c>
    </row>
    <row r="22402" spans="1:4" hidden="1" x14ac:dyDescent="0.25">
      <c r="A22402" s="61" t="s">
        <v>407</v>
      </c>
      <c r="B22402" s="61" t="s">
        <v>408</v>
      </c>
      <c r="C22402">
        <v>1957</v>
      </c>
      <c r="D22402" s="61" t="s">
        <v>1759</v>
      </c>
    </row>
    <row r="22403" spans="1:4" hidden="1" x14ac:dyDescent="0.25">
      <c r="A22403" s="61" t="s">
        <v>407</v>
      </c>
      <c r="B22403" s="61" t="s">
        <v>408</v>
      </c>
      <c r="C22403">
        <v>1958</v>
      </c>
      <c r="D22403" s="61" t="s">
        <v>1759</v>
      </c>
    </row>
    <row r="22404" spans="1:4" hidden="1" x14ac:dyDescent="0.25">
      <c r="A22404" s="61" t="s">
        <v>407</v>
      </c>
      <c r="B22404" s="61" t="s">
        <v>408</v>
      </c>
      <c r="C22404">
        <v>1959</v>
      </c>
      <c r="D22404" s="61" t="s">
        <v>1759</v>
      </c>
    </row>
    <row r="22405" spans="1:4" hidden="1" x14ac:dyDescent="0.25">
      <c r="A22405" s="61" t="s">
        <v>407</v>
      </c>
      <c r="B22405" s="61" t="s">
        <v>408</v>
      </c>
      <c r="C22405">
        <v>1960</v>
      </c>
      <c r="D22405" s="61" t="s">
        <v>568</v>
      </c>
    </row>
    <row r="22406" spans="1:4" hidden="1" x14ac:dyDescent="0.25">
      <c r="A22406" s="61" t="s">
        <v>407</v>
      </c>
      <c r="B22406" s="61" t="s">
        <v>408</v>
      </c>
      <c r="C22406">
        <v>1961</v>
      </c>
      <c r="D22406" s="61" t="s">
        <v>568</v>
      </c>
    </row>
    <row r="22407" spans="1:4" hidden="1" x14ac:dyDescent="0.25">
      <c r="A22407" s="61" t="s">
        <v>407</v>
      </c>
      <c r="B22407" s="61" t="s">
        <v>408</v>
      </c>
      <c r="C22407">
        <v>1962</v>
      </c>
      <c r="D22407" s="61" t="s">
        <v>568</v>
      </c>
    </row>
    <row r="22408" spans="1:4" hidden="1" x14ac:dyDescent="0.25">
      <c r="A22408" s="61" t="s">
        <v>407</v>
      </c>
      <c r="B22408" s="61" t="s">
        <v>408</v>
      </c>
      <c r="C22408">
        <v>1963</v>
      </c>
      <c r="D22408" s="61" t="s">
        <v>568</v>
      </c>
    </row>
    <row r="22409" spans="1:4" hidden="1" x14ac:dyDescent="0.25">
      <c r="A22409" s="61" t="s">
        <v>407</v>
      </c>
      <c r="B22409" s="61" t="s">
        <v>408</v>
      </c>
      <c r="C22409">
        <v>1964</v>
      </c>
      <c r="D22409" s="61" t="s">
        <v>568</v>
      </c>
    </row>
    <row r="22410" spans="1:4" hidden="1" x14ac:dyDescent="0.25">
      <c r="A22410" s="61" t="s">
        <v>407</v>
      </c>
      <c r="B22410" s="61" t="s">
        <v>408</v>
      </c>
      <c r="C22410">
        <v>1965</v>
      </c>
      <c r="D22410" s="61" t="s">
        <v>1869</v>
      </c>
    </row>
    <row r="22411" spans="1:4" hidden="1" x14ac:dyDescent="0.25">
      <c r="A22411" s="61" t="s">
        <v>407</v>
      </c>
      <c r="B22411" s="61" t="s">
        <v>408</v>
      </c>
      <c r="C22411">
        <v>1966</v>
      </c>
      <c r="D22411" s="61" t="s">
        <v>1869</v>
      </c>
    </row>
    <row r="22412" spans="1:4" hidden="1" x14ac:dyDescent="0.25">
      <c r="A22412" s="61" t="s">
        <v>407</v>
      </c>
      <c r="B22412" s="61" t="s">
        <v>408</v>
      </c>
      <c r="C22412">
        <v>1967</v>
      </c>
      <c r="D22412" s="61" t="s">
        <v>1869</v>
      </c>
    </row>
    <row r="22413" spans="1:4" hidden="1" x14ac:dyDescent="0.25">
      <c r="A22413" s="61" t="s">
        <v>407</v>
      </c>
      <c r="B22413" s="61" t="s">
        <v>408</v>
      </c>
      <c r="C22413">
        <v>1968</v>
      </c>
      <c r="D22413" s="61" t="s">
        <v>1869</v>
      </c>
    </row>
    <row r="22414" spans="1:4" hidden="1" x14ac:dyDescent="0.25">
      <c r="A22414" s="61" t="s">
        <v>407</v>
      </c>
      <c r="B22414" s="61" t="s">
        <v>408</v>
      </c>
      <c r="C22414">
        <v>1969</v>
      </c>
      <c r="D22414" s="61" t="s">
        <v>1869</v>
      </c>
    </row>
    <row r="22415" spans="1:4" hidden="1" x14ac:dyDescent="0.25">
      <c r="A22415" s="61" t="s">
        <v>407</v>
      </c>
      <c r="B22415" s="61" t="s">
        <v>408</v>
      </c>
      <c r="C22415">
        <v>1970</v>
      </c>
      <c r="D22415" s="61" t="s">
        <v>2326</v>
      </c>
    </row>
    <row r="22416" spans="1:4" hidden="1" x14ac:dyDescent="0.25">
      <c r="A22416" s="61" t="s">
        <v>407</v>
      </c>
      <c r="B22416" s="61" t="s">
        <v>408</v>
      </c>
      <c r="C22416">
        <v>1971</v>
      </c>
      <c r="D22416" s="61" t="s">
        <v>1587</v>
      </c>
    </row>
    <row r="22417" spans="1:4" hidden="1" x14ac:dyDescent="0.25">
      <c r="A22417" s="61" t="s">
        <v>407</v>
      </c>
      <c r="B22417" s="61" t="s">
        <v>408</v>
      </c>
      <c r="C22417">
        <v>1972</v>
      </c>
      <c r="D22417" s="61" t="s">
        <v>2381</v>
      </c>
    </row>
    <row r="22418" spans="1:4" hidden="1" x14ac:dyDescent="0.25">
      <c r="A22418" s="61" t="s">
        <v>407</v>
      </c>
      <c r="B22418" s="61" t="s">
        <v>408</v>
      </c>
      <c r="C22418">
        <v>1973</v>
      </c>
      <c r="D22418" s="61" t="s">
        <v>2381</v>
      </c>
    </row>
    <row r="22419" spans="1:4" hidden="1" x14ac:dyDescent="0.25">
      <c r="A22419" s="61" t="s">
        <v>407</v>
      </c>
      <c r="B22419" s="61" t="s">
        <v>408</v>
      </c>
      <c r="C22419">
        <v>1974</v>
      </c>
      <c r="D22419" s="61" t="s">
        <v>1805</v>
      </c>
    </row>
    <row r="22420" spans="1:4" hidden="1" x14ac:dyDescent="0.25">
      <c r="A22420" s="61" t="s">
        <v>407</v>
      </c>
      <c r="B22420" s="61" t="s">
        <v>408</v>
      </c>
      <c r="C22420">
        <v>1975</v>
      </c>
      <c r="D22420" s="61" t="s">
        <v>1805</v>
      </c>
    </row>
    <row r="22421" spans="1:4" hidden="1" x14ac:dyDescent="0.25">
      <c r="A22421" s="61" t="s">
        <v>407</v>
      </c>
      <c r="B22421" s="61" t="s">
        <v>408</v>
      </c>
      <c r="C22421">
        <v>1976</v>
      </c>
      <c r="D22421" s="61" t="s">
        <v>1709</v>
      </c>
    </row>
    <row r="22422" spans="1:4" hidden="1" x14ac:dyDescent="0.25">
      <c r="A22422" s="61" t="s">
        <v>407</v>
      </c>
      <c r="B22422" s="61" t="s">
        <v>408</v>
      </c>
      <c r="C22422">
        <v>1977</v>
      </c>
      <c r="D22422" s="61" t="s">
        <v>1729</v>
      </c>
    </row>
    <row r="22423" spans="1:4" hidden="1" x14ac:dyDescent="0.25">
      <c r="A22423" s="61" t="s">
        <v>407</v>
      </c>
      <c r="B22423" s="61" t="s">
        <v>408</v>
      </c>
      <c r="C22423">
        <v>1978</v>
      </c>
      <c r="D22423" s="61" t="s">
        <v>1729</v>
      </c>
    </row>
    <row r="22424" spans="1:4" hidden="1" x14ac:dyDescent="0.25">
      <c r="A22424" s="61" t="s">
        <v>407</v>
      </c>
      <c r="B22424" s="61" t="s">
        <v>408</v>
      </c>
      <c r="C22424">
        <v>1979</v>
      </c>
      <c r="D22424" s="61" t="s">
        <v>1729</v>
      </c>
    </row>
    <row r="22425" spans="1:4" hidden="1" x14ac:dyDescent="0.25">
      <c r="A22425" s="61" t="s">
        <v>407</v>
      </c>
      <c r="B22425" s="61" t="s">
        <v>408</v>
      </c>
      <c r="C22425">
        <v>1980</v>
      </c>
      <c r="D22425" s="61" t="s">
        <v>1797</v>
      </c>
    </row>
    <row r="22426" spans="1:4" hidden="1" x14ac:dyDescent="0.25">
      <c r="A22426" s="61" t="s">
        <v>407</v>
      </c>
      <c r="B22426" s="61" t="s">
        <v>408</v>
      </c>
      <c r="C22426">
        <v>1981</v>
      </c>
      <c r="D22426" s="61" t="s">
        <v>1797</v>
      </c>
    </row>
    <row r="22427" spans="1:4" hidden="1" x14ac:dyDescent="0.25">
      <c r="A22427" s="61" t="s">
        <v>407</v>
      </c>
      <c r="B22427" s="61" t="s">
        <v>408</v>
      </c>
      <c r="C22427">
        <v>1982</v>
      </c>
      <c r="D22427" s="61" t="s">
        <v>1797</v>
      </c>
    </row>
    <row r="22428" spans="1:4" hidden="1" x14ac:dyDescent="0.25">
      <c r="A22428" s="61" t="s">
        <v>407</v>
      </c>
      <c r="B22428" s="61" t="s">
        <v>408</v>
      </c>
      <c r="C22428">
        <v>1983</v>
      </c>
      <c r="D22428" s="61" t="s">
        <v>1729</v>
      </c>
    </row>
    <row r="22429" spans="1:4" hidden="1" x14ac:dyDescent="0.25">
      <c r="A22429" s="61" t="s">
        <v>407</v>
      </c>
      <c r="B22429" s="61" t="s">
        <v>408</v>
      </c>
      <c r="C22429">
        <v>1984</v>
      </c>
      <c r="D22429" s="61" t="s">
        <v>1729</v>
      </c>
    </row>
    <row r="22430" spans="1:4" hidden="1" x14ac:dyDescent="0.25">
      <c r="A22430" s="61" t="s">
        <v>407</v>
      </c>
      <c r="B22430" s="61" t="s">
        <v>408</v>
      </c>
      <c r="C22430">
        <v>1985</v>
      </c>
      <c r="D22430" s="61" t="s">
        <v>1729</v>
      </c>
    </row>
    <row r="22431" spans="1:4" hidden="1" x14ac:dyDescent="0.25">
      <c r="A22431" s="61" t="s">
        <v>407</v>
      </c>
      <c r="B22431" s="61" t="s">
        <v>408</v>
      </c>
      <c r="C22431">
        <v>1986</v>
      </c>
      <c r="D22431" s="61" t="s">
        <v>1731</v>
      </c>
    </row>
    <row r="22432" spans="1:4" hidden="1" x14ac:dyDescent="0.25">
      <c r="A22432" s="61" t="s">
        <v>407</v>
      </c>
      <c r="B22432" s="61" t="s">
        <v>408</v>
      </c>
      <c r="C22432">
        <v>1987</v>
      </c>
      <c r="D22432" s="61" t="s">
        <v>1731</v>
      </c>
    </row>
    <row r="22433" spans="1:4" hidden="1" x14ac:dyDescent="0.25">
      <c r="A22433" s="61" t="s">
        <v>407</v>
      </c>
      <c r="B22433" s="61" t="s">
        <v>408</v>
      </c>
      <c r="C22433">
        <v>1988</v>
      </c>
      <c r="D22433" s="61" t="s">
        <v>1731</v>
      </c>
    </row>
    <row r="22434" spans="1:4" hidden="1" x14ac:dyDescent="0.25">
      <c r="A22434" s="61" t="s">
        <v>407</v>
      </c>
      <c r="B22434" s="61" t="s">
        <v>408</v>
      </c>
      <c r="C22434">
        <v>1989</v>
      </c>
      <c r="D22434" s="61" t="s">
        <v>1731</v>
      </c>
    </row>
    <row r="22435" spans="1:4" hidden="1" x14ac:dyDescent="0.25">
      <c r="A22435" s="61" t="s">
        <v>407</v>
      </c>
      <c r="B22435" s="61" t="s">
        <v>408</v>
      </c>
      <c r="C22435">
        <v>1990</v>
      </c>
      <c r="D22435" s="61" t="s">
        <v>1731</v>
      </c>
    </row>
    <row r="22436" spans="1:4" hidden="1" x14ac:dyDescent="0.25">
      <c r="A22436" s="61" t="s">
        <v>407</v>
      </c>
      <c r="B22436" s="61" t="s">
        <v>408</v>
      </c>
      <c r="C22436">
        <v>1991</v>
      </c>
      <c r="D22436" s="61" t="s">
        <v>1782</v>
      </c>
    </row>
    <row r="22437" spans="1:4" hidden="1" x14ac:dyDescent="0.25">
      <c r="A22437" s="61" t="s">
        <v>407</v>
      </c>
      <c r="B22437" s="61" t="s">
        <v>408</v>
      </c>
      <c r="C22437">
        <v>1992</v>
      </c>
      <c r="D22437" s="61" t="s">
        <v>1782</v>
      </c>
    </row>
    <row r="22438" spans="1:4" hidden="1" x14ac:dyDescent="0.25">
      <c r="A22438" s="61" t="s">
        <v>407</v>
      </c>
      <c r="B22438" s="61" t="s">
        <v>408</v>
      </c>
      <c r="C22438">
        <v>1993</v>
      </c>
      <c r="D22438" s="61" t="s">
        <v>1782</v>
      </c>
    </row>
    <row r="22439" spans="1:4" hidden="1" x14ac:dyDescent="0.25">
      <c r="A22439" s="61" t="s">
        <v>407</v>
      </c>
      <c r="B22439" s="61" t="s">
        <v>408</v>
      </c>
      <c r="C22439">
        <v>1994</v>
      </c>
      <c r="D22439" s="61" t="s">
        <v>1782</v>
      </c>
    </row>
    <row r="22440" spans="1:4" hidden="1" x14ac:dyDescent="0.25">
      <c r="A22440" s="61" t="s">
        <v>407</v>
      </c>
      <c r="B22440" s="61" t="s">
        <v>408</v>
      </c>
      <c r="C22440">
        <v>1995</v>
      </c>
      <c r="D22440" s="61" t="s">
        <v>1731</v>
      </c>
    </row>
    <row r="22441" spans="1:4" hidden="1" x14ac:dyDescent="0.25">
      <c r="A22441" s="61" t="s">
        <v>407</v>
      </c>
      <c r="B22441" s="61" t="s">
        <v>408</v>
      </c>
      <c r="C22441">
        <v>1996</v>
      </c>
      <c r="D22441" s="61" t="s">
        <v>2631</v>
      </c>
    </row>
    <row r="22442" spans="1:4" hidden="1" x14ac:dyDescent="0.25">
      <c r="A22442" s="61" t="s">
        <v>407</v>
      </c>
      <c r="B22442" s="61" t="s">
        <v>408</v>
      </c>
      <c r="C22442">
        <v>1997</v>
      </c>
      <c r="D22442" s="61" t="s">
        <v>2556</v>
      </c>
    </row>
    <row r="22443" spans="1:4" hidden="1" x14ac:dyDescent="0.25">
      <c r="A22443" s="61" t="s">
        <v>407</v>
      </c>
      <c r="B22443" s="61" t="s">
        <v>408</v>
      </c>
      <c r="C22443">
        <v>1998</v>
      </c>
      <c r="D22443" s="61" t="s">
        <v>2556</v>
      </c>
    </row>
    <row r="22444" spans="1:4" hidden="1" x14ac:dyDescent="0.25">
      <c r="A22444" s="61" t="s">
        <v>407</v>
      </c>
      <c r="B22444" s="61" t="s">
        <v>408</v>
      </c>
      <c r="C22444">
        <v>1999</v>
      </c>
      <c r="D22444" s="61" t="s">
        <v>1785</v>
      </c>
    </row>
    <row r="22445" spans="1:4" hidden="1" x14ac:dyDescent="0.25">
      <c r="A22445" s="61" t="s">
        <v>407</v>
      </c>
      <c r="B22445" s="61" t="s">
        <v>408</v>
      </c>
      <c r="C22445">
        <v>2000</v>
      </c>
      <c r="D22445" s="61" t="s">
        <v>2947</v>
      </c>
    </row>
    <row r="22446" spans="1:4" hidden="1" x14ac:dyDescent="0.25">
      <c r="A22446" s="61" t="s">
        <v>407</v>
      </c>
      <c r="B22446" s="61" t="s">
        <v>408</v>
      </c>
      <c r="C22446">
        <v>2001</v>
      </c>
      <c r="D22446" s="61" t="s">
        <v>2949</v>
      </c>
    </row>
    <row r="22447" spans="1:4" hidden="1" x14ac:dyDescent="0.25">
      <c r="A22447" s="61" t="s">
        <v>407</v>
      </c>
      <c r="B22447" s="61" t="s">
        <v>408</v>
      </c>
      <c r="C22447">
        <v>2002</v>
      </c>
      <c r="D22447" s="61" t="s">
        <v>2949</v>
      </c>
    </row>
    <row r="22448" spans="1:4" hidden="1" x14ac:dyDescent="0.25">
      <c r="A22448" s="61" t="s">
        <v>407</v>
      </c>
      <c r="B22448" s="61" t="s">
        <v>408</v>
      </c>
      <c r="C22448">
        <v>2003</v>
      </c>
      <c r="D22448" s="61" t="s">
        <v>2944</v>
      </c>
    </row>
    <row r="22449" spans="1:4" hidden="1" x14ac:dyDescent="0.25">
      <c r="A22449" s="61" t="s">
        <v>407</v>
      </c>
      <c r="B22449" s="61" t="s">
        <v>408</v>
      </c>
      <c r="C22449">
        <v>2004</v>
      </c>
      <c r="D22449" s="61" t="s">
        <v>2944</v>
      </c>
    </row>
    <row r="22450" spans="1:4" hidden="1" x14ac:dyDescent="0.25">
      <c r="A22450" s="61" t="s">
        <v>407</v>
      </c>
      <c r="B22450" s="61" t="s">
        <v>408</v>
      </c>
      <c r="C22450">
        <v>2005</v>
      </c>
      <c r="D22450" s="61" t="s">
        <v>2944</v>
      </c>
    </row>
    <row r="22451" spans="1:4" hidden="1" x14ac:dyDescent="0.25">
      <c r="A22451" s="61" t="s">
        <v>407</v>
      </c>
      <c r="B22451" s="61" t="s">
        <v>408</v>
      </c>
      <c r="C22451">
        <v>2006</v>
      </c>
      <c r="D22451" s="61" t="s">
        <v>2941</v>
      </c>
    </row>
    <row r="22452" spans="1:4" hidden="1" x14ac:dyDescent="0.25">
      <c r="A22452" s="61" t="s">
        <v>407</v>
      </c>
      <c r="B22452" s="61" t="s">
        <v>408</v>
      </c>
      <c r="C22452">
        <v>2007</v>
      </c>
      <c r="D22452" s="61" t="s">
        <v>2875</v>
      </c>
    </row>
    <row r="22453" spans="1:4" hidden="1" x14ac:dyDescent="0.25">
      <c r="A22453" s="61" t="s">
        <v>407</v>
      </c>
      <c r="B22453" s="61" t="s">
        <v>408</v>
      </c>
      <c r="C22453">
        <v>2008</v>
      </c>
      <c r="D22453" s="61" t="s">
        <v>2875</v>
      </c>
    </row>
    <row r="22454" spans="1:4" hidden="1" x14ac:dyDescent="0.25">
      <c r="A22454" s="61" t="s">
        <v>407</v>
      </c>
      <c r="B22454" s="61" t="s">
        <v>408</v>
      </c>
      <c r="C22454">
        <v>2009</v>
      </c>
      <c r="D22454" s="61" t="s">
        <v>2948</v>
      </c>
    </row>
    <row r="22455" spans="1:4" hidden="1" x14ac:dyDescent="0.25">
      <c r="A22455" s="61" t="s">
        <v>407</v>
      </c>
      <c r="B22455" s="61" t="s">
        <v>408</v>
      </c>
      <c r="C22455">
        <v>2010</v>
      </c>
      <c r="D22455" s="61" t="s">
        <v>1876</v>
      </c>
    </row>
    <row r="22456" spans="1:4" hidden="1" x14ac:dyDescent="0.25">
      <c r="A22456" s="61" t="s">
        <v>407</v>
      </c>
      <c r="B22456" s="61" t="s">
        <v>408</v>
      </c>
      <c r="C22456">
        <v>2011</v>
      </c>
      <c r="D22456" s="61" t="s">
        <v>2916</v>
      </c>
    </row>
    <row r="22457" spans="1:4" hidden="1" x14ac:dyDescent="0.25">
      <c r="A22457" s="61" t="s">
        <v>407</v>
      </c>
      <c r="B22457" s="61" t="s">
        <v>408</v>
      </c>
      <c r="C22457">
        <v>2012</v>
      </c>
      <c r="D22457" s="61" t="s">
        <v>2916</v>
      </c>
    </row>
    <row r="22458" spans="1:4" hidden="1" x14ac:dyDescent="0.25">
      <c r="A22458" s="61" t="s">
        <v>407</v>
      </c>
      <c r="B22458" s="61" t="s">
        <v>408</v>
      </c>
      <c r="C22458">
        <v>2013</v>
      </c>
      <c r="D22458" s="61" t="s">
        <v>2916</v>
      </c>
    </row>
    <row r="22459" spans="1:4" hidden="1" x14ac:dyDescent="0.25">
      <c r="A22459" s="61" t="s">
        <v>407</v>
      </c>
      <c r="B22459" s="61" t="s">
        <v>408</v>
      </c>
      <c r="C22459">
        <v>2014</v>
      </c>
      <c r="D22459" s="61" t="s">
        <v>2411</v>
      </c>
    </row>
    <row r="22460" spans="1:4" hidden="1" x14ac:dyDescent="0.25">
      <c r="A22460" s="61" t="s">
        <v>407</v>
      </c>
      <c r="B22460" s="61" t="s">
        <v>408</v>
      </c>
      <c r="C22460">
        <v>2015</v>
      </c>
      <c r="D22460" s="61" t="s">
        <v>2411</v>
      </c>
    </row>
    <row r="22461" spans="1:4" hidden="1" x14ac:dyDescent="0.25">
      <c r="A22461" s="61" t="s">
        <v>407</v>
      </c>
      <c r="B22461" s="61" t="s">
        <v>408</v>
      </c>
      <c r="C22461">
        <v>2016</v>
      </c>
      <c r="D22461" s="61" t="s">
        <v>2411</v>
      </c>
    </row>
    <row r="22462" spans="1:4" hidden="1" x14ac:dyDescent="0.25">
      <c r="A22462" s="61" t="s">
        <v>407</v>
      </c>
      <c r="B22462" s="61" t="s">
        <v>408</v>
      </c>
      <c r="C22462">
        <v>2017</v>
      </c>
      <c r="D22462" s="61" t="s">
        <v>1876</v>
      </c>
    </row>
    <row r="22463" spans="1:4" hidden="1" x14ac:dyDescent="0.25">
      <c r="A22463" s="61" t="s">
        <v>407</v>
      </c>
      <c r="B22463" s="61" t="s">
        <v>408</v>
      </c>
      <c r="C22463">
        <v>2018</v>
      </c>
      <c r="D22463" s="61" t="s">
        <v>1876</v>
      </c>
    </row>
    <row r="22464" spans="1:4" hidden="1" x14ac:dyDescent="0.25">
      <c r="A22464" s="61" t="s">
        <v>407</v>
      </c>
      <c r="B22464" s="61" t="s">
        <v>408</v>
      </c>
      <c r="C22464">
        <v>2019</v>
      </c>
      <c r="D22464" s="61" t="s">
        <v>1738</v>
      </c>
    </row>
    <row r="22465" spans="1:4" hidden="1" x14ac:dyDescent="0.25">
      <c r="A22465" s="61" t="s">
        <v>407</v>
      </c>
      <c r="B22465" s="61" t="s">
        <v>408</v>
      </c>
      <c r="C22465">
        <v>2020</v>
      </c>
      <c r="D22465" s="61" t="s">
        <v>2941</v>
      </c>
    </row>
    <row r="22466" spans="1:4" hidden="1" x14ac:dyDescent="0.25">
      <c r="A22466" s="61" t="s">
        <v>407</v>
      </c>
      <c r="B22466" s="61" t="s">
        <v>408</v>
      </c>
      <c r="C22466">
        <v>2021</v>
      </c>
      <c r="D22466" s="61" t="s">
        <v>1738</v>
      </c>
    </row>
    <row r="22467" spans="1:4" hidden="1" x14ac:dyDescent="0.25">
      <c r="A22467" s="61" t="s">
        <v>407</v>
      </c>
      <c r="B22467" s="61" t="s">
        <v>408</v>
      </c>
      <c r="C22467">
        <v>2022</v>
      </c>
      <c r="D22467" s="61" t="s">
        <v>2944</v>
      </c>
    </row>
    <row r="22468" spans="1:4" x14ac:dyDescent="0.25">
      <c r="A22468" s="61" t="s">
        <v>407</v>
      </c>
      <c r="B22468" s="61" t="s">
        <v>408</v>
      </c>
      <c r="C22468">
        <v>2023</v>
      </c>
      <c r="D22468" s="61">
        <v>0.61699999999999999</v>
      </c>
    </row>
    <row r="22469" spans="1:4" hidden="1" x14ac:dyDescent="0.25">
      <c r="A22469" s="61" t="s">
        <v>180</v>
      </c>
      <c r="B22469" s="61" t="s">
        <v>409</v>
      </c>
      <c r="C22469">
        <v>1839</v>
      </c>
      <c r="D22469" s="61" t="s">
        <v>2155</v>
      </c>
    </row>
    <row r="22470" spans="1:4" hidden="1" x14ac:dyDescent="0.25">
      <c r="A22470" s="61" t="s">
        <v>180</v>
      </c>
      <c r="B22470" s="61" t="s">
        <v>409</v>
      </c>
      <c r="C22470">
        <v>1840</v>
      </c>
      <c r="D22470" s="61" t="s">
        <v>2155</v>
      </c>
    </row>
    <row r="22471" spans="1:4" hidden="1" x14ac:dyDescent="0.25">
      <c r="A22471" s="61" t="s">
        <v>180</v>
      </c>
      <c r="B22471" s="61" t="s">
        <v>409</v>
      </c>
      <c r="C22471">
        <v>1841</v>
      </c>
      <c r="D22471" s="61" t="s">
        <v>2155</v>
      </c>
    </row>
    <row r="22472" spans="1:4" hidden="1" x14ac:dyDescent="0.25">
      <c r="A22472" s="61" t="s">
        <v>180</v>
      </c>
      <c r="B22472" s="61" t="s">
        <v>409</v>
      </c>
      <c r="C22472">
        <v>1842</v>
      </c>
      <c r="D22472" s="61" t="s">
        <v>2155</v>
      </c>
    </row>
    <row r="22473" spans="1:4" hidden="1" x14ac:dyDescent="0.25">
      <c r="A22473" s="61" t="s">
        <v>180</v>
      </c>
      <c r="B22473" s="61" t="s">
        <v>409</v>
      </c>
      <c r="C22473">
        <v>1843</v>
      </c>
      <c r="D22473" s="61" t="s">
        <v>2155</v>
      </c>
    </row>
    <row r="22474" spans="1:4" hidden="1" x14ac:dyDescent="0.25">
      <c r="A22474" s="61" t="s">
        <v>180</v>
      </c>
      <c r="B22474" s="61" t="s">
        <v>409</v>
      </c>
      <c r="C22474">
        <v>1844</v>
      </c>
      <c r="D22474" s="61" t="s">
        <v>2155</v>
      </c>
    </row>
    <row r="22475" spans="1:4" hidden="1" x14ac:dyDescent="0.25">
      <c r="A22475" s="61" t="s">
        <v>180</v>
      </c>
      <c r="B22475" s="61" t="s">
        <v>409</v>
      </c>
      <c r="C22475">
        <v>1845</v>
      </c>
      <c r="D22475" s="61" t="s">
        <v>2155</v>
      </c>
    </row>
    <row r="22476" spans="1:4" hidden="1" x14ac:dyDescent="0.25">
      <c r="A22476" s="61" t="s">
        <v>180</v>
      </c>
      <c r="B22476" s="61" t="s">
        <v>409</v>
      </c>
      <c r="C22476">
        <v>1846</v>
      </c>
      <c r="D22476" s="61" t="s">
        <v>2155</v>
      </c>
    </row>
    <row r="22477" spans="1:4" hidden="1" x14ac:dyDescent="0.25">
      <c r="A22477" s="61" t="s">
        <v>180</v>
      </c>
      <c r="B22477" s="61" t="s">
        <v>409</v>
      </c>
      <c r="C22477">
        <v>1847</v>
      </c>
      <c r="D22477" s="61" t="s">
        <v>2155</v>
      </c>
    </row>
    <row r="22478" spans="1:4" hidden="1" x14ac:dyDescent="0.25">
      <c r="A22478" s="61" t="s">
        <v>180</v>
      </c>
      <c r="B22478" s="61" t="s">
        <v>409</v>
      </c>
      <c r="C22478">
        <v>1848</v>
      </c>
      <c r="D22478" s="61" t="s">
        <v>2155</v>
      </c>
    </row>
    <row r="22479" spans="1:4" hidden="1" x14ac:dyDescent="0.25">
      <c r="A22479" s="61" t="s">
        <v>180</v>
      </c>
      <c r="B22479" s="61" t="s">
        <v>409</v>
      </c>
      <c r="C22479">
        <v>1849</v>
      </c>
      <c r="D22479" s="61" t="s">
        <v>2155</v>
      </c>
    </row>
    <row r="22480" spans="1:4" hidden="1" x14ac:dyDescent="0.25">
      <c r="A22480" s="61" t="s">
        <v>180</v>
      </c>
      <c r="B22480" s="61" t="s">
        <v>409</v>
      </c>
      <c r="C22480">
        <v>1850</v>
      </c>
      <c r="D22480" s="61" t="s">
        <v>2155</v>
      </c>
    </row>
    <row r="22481" spans="1:4" hidden="1" x14ac:dyDescent="0.25">
      <c r="A22481" s="61" t="s">
        <v>180</v>
      </c>
      <c r="B22481" s="61" t="s">
        <v>409</v>
      </c>
      <c r="C22481">
        <v>1851</v>
      </c>
      <c r="D22481" s="61" t="s">
        <v>2155</v>
      </c>
    </row>
    <row r="22482" spans="1:4" hidden="1" x14ac:dyDescent="0.25">
      <c r="A22482" s="61" t="s">
        <v>180</v>
      </c>
      <c r="B22482" s="61" t="s">
        <v>409</v>
      </c>
      <c r="C22482">
        <v>1852</v>
      </c>
      <c r="D22482" s="61" t="s">
        <v>2155</v>
      </c>
    </row>
    <row r="22483" spans="1:4" hidden="1" x14ac:dyDescent="0.25">
      <c r="A22483" s="61" t="s">
        <v>180</v>
      </c>
      <c r="B22483" s="61" t="s">
        <v>409</v>
      </c>
      <c r="C22483">
        <v>1853</v>
      </c>
      <c r="D22483" s="61" t="s">
        <v>2155</v>
      </c>
    </row>
    <row r="22484" spans="1:4" hidden="1" x14ac:dyDescent="0.25">
      <c r="A22484" s="61" t="s">
        <v>180</v>
      </c>
      <c r="B22484" s="61" t="s">
        <v>409</v>
      </c>
      <c r="C22484">
        <v>1854</v>
      </c>
      <c r="D22484" s="61" t="s">
        <v>2155</v>
      </c>
    </row>
    <row r="22485" spans="1:4" hidden="1" x14ac:dyDescent="0.25">
      <c r="A22485" s="61" t="s">
        <v>180</v>
      </c>
      <c r="B22485" s="61" t="s">
        <v>409</v>
      </c>
      <c r="C22485">
        <v>1855</v>
      </c>
      <c r="D22485" s="61" t="s">
        <v>2155</v>
      </c>
    </row>
    <row r="22486" spans="1:4" hidden="1" x14ac:dyDescent="0.25">
      <c r="A22486" s="61" t="s">
        <v>180</v>
      </c>
      <c r="B22486" s="61" t="s">
        <v>409</v>
      </c>
      <c r="C22486">
        <v>1856</v>
      </c>
      <c r="D22486" s="61" t="s">
        <v>2156</v>
      </c>
    </row>
    <row r="22487" spans="1:4" hidden="1" x14ac:dyDescent="0.25">
      <c r="A22487" s="61" t="s">
        <v>180</v>
      </c>
      <c r="B22487" s="61" t="s">
        <v>409</v>
      </c>
      <c r="C22487">
        <v>1857</v>
      </c>
      <c r="D22487" s="61" t="s">
        <v>2156</v>
      </c>
    </row>
    <row r="22488" spans="1:4" hidden="1" x14ac:dyDescent="0.25">
      <c r="A22488" s="61" t="s">
        <v>180</v>
      </c>
      <c r="B22488" s="61" t="s">
        <v>409</v>
      </c>
      <c r="C22488">
        <v>1858</v>
      </c>
      <c r="D22488" s="61" t="s">
        <v>2156</v>
      </c>
    </row>
    <row r="22489" spans="1:4" hidden="1" x14ac:dyDescent="0.25">
      <c r="A22489" s="61" t="s">
        <v>180</v>
      </c>
      <c r="B22489" s="61" t="s">
        <v>409</v>
      </c>
      <c r="C22489">
        <v>1859</v>
      </c>
      <c r="D22489" s="61" t="s">
        <v>1789</v>
      </c>
    </row>
    <row r="22490" spans="1:4" hidden="1" x14ac:dyDescent="0.25">
      <c r="A22490" s="61" t="s">
        <v>180</v>
      </c>
      <c r="B22490" s="61" t="s">
        <v>409</v>
      </c>
      <c r="C22490">
        <v>1860</v>
      </c>
      <c r="D22490" s="61" t="s">
        <v>1789</v>
      </c>
    </row>
    <row r="22491" spans="1:4" hidden="1" x14ac:dyDescent="0.25">
      <c r="A22491" s="61" t="s">
        <v>180</v>
      </c>
      <c r="B22491" s="61" t="s">
        <v>409</v>
      </c>
      <c r="C22491">
        <v>1861</v>
      </c>
      <c r="D22491" s="61" t="s">
        <v>1789</v>
      </c>
    </row>
    <row r="22492" spans="1:4" hidden="1" x14ac:dyDescent="0.25">
      <c r="A22492" s="61" t="s">
        <v>180</v>
      </c>
      <c r="B22492" s="61" t="s">
        <v>409</v>
      </c>
      <c r="C22492">
        <v>1862</v>
      </c>
      <c r="D22492" s="61" t="s">
        <v>1873</v>
      </c>
    </row>
    <row r="22493" spans="1:4" hidden="1" x14ac:dyDescent="0.25">
      <c r="A22493" s="61" t="s">
        <v>180</v>
      </c>
      <c r="B22493" s="61" t="s">
        <v>409</v>
      </c>
      <c r="C22493">
        <v>1863</v>
      </c>
      <c r="D22493" s="61" t="s">
        <v>1873</v>
      </c>
    </row>
    <row r="22494" spans="1:4" hidden="1" x14ac:dyDescent="0.25">
      <c r="A22494" s="61" t="s">
        <v>180</v>
      </c>
      <c r="B22494" s="61" t="s">
        <v>409</v>
      </c>
      <c r="C22494">
        <v>1864</v>
      </c>
      <c r="D22494" s="61" t="s">
        <v>1873</v>
      </c>
    </row>
    <row r="22495" spans="1:4" hidden="1" x14ac:dyDescent="0.25">
      <c r="A22495" s="61" t="s">
        <v>180</v>
      </c>
      <c r="B22495" s="61" t="s">
        <v>409</v>
      </c>
      <c r="C22495">
        <v>1865</v>
      </c>
      <c r="D22495" s="61" t="s">
        <v>1873</v>
      </c>
    </row>
    <row r="22496" spans="1:4" hidden="1" x14ac:dyDescent="0.25">
      <c r="A22496" s="61" t="s">
        <v>180</v>
      </c>
      <c r="B22496" s="61" t="s">
        <v>409</v>
      </c>
      <c r="C22496">
        <v>1866</v>
      </c>
      <c r="D22496" s="61" t="s">
        <v>1873</v>
      </c>
    </row>
    <row r="22497" spans="1:4" hidden="1" x14ac:dyDescent="0.25">
      <c r="A22497" s="61" t="s">
        <v>180</v>
      </c>
      <c r="B22497" s="61" t="s">
        <v>409</v>
      </c>
      <c r="C22497">
        <v>1867</v>
      </c>
      <c r="D22497" s="61" t="s">
        <v>1873</v>
      </c>
    </row>
    <row r="22498" spans="1:4" hidden="1" x14ac:dyDescent="0.25">
      <c r="A22498" s="61" t="s">
        <v>180</v>
      </c>
      <c r="B22498" s="61" t="s">
        <v>409</v>
      </c>
      <c r="C22498">
        <v>1868</v>
      </c>
      <c r="D22498" s="61" t="s">
        <v>1873</v>
      </c>
    </row>
    <row r="22499" spans="1:4" hidden="1" x14ac:dyDescent="0.25">
      <c r="A22499" s="61" t="s">
        <v>180</v>
      </c>
      <c r="B22499" s="61" t="s">
        <v>409</v>
      </c>
      <c r="C22499">
        <v>1869</v>
      </c>
      <c r="D22499" s="61" t="s">
        <v>1873</v>
      </c>
    </row>
    <row r="22500" spans="1:4" hidden="1" x14ac:dyDescent="0.25">
      <c r="A22500" s="61" t="s">
        <v>180</v>
      </c>
      <c r="B22500" s="61" t="s">
        <v>409</v>
      </c>
      <c r="C22500">
        <v>1870</v>
      </c>
      <c r="D22500" s="61" t="s">
        <v>1873</v>
      </c>
    </row>
    <row r="22501" spans="1:4" hidden="1" x14ac:dyDescent="0.25">
      <c r="A22501" s="61" t="s">
        <v>180</v>
      </c>
      <c r="B22501" s="61" t="s">
        <v>409</v>
      </c>
      <c r="C22501">
        <v>1871</v>
      </c>
      <c r="D22501" s="61" t="s">
        <v>1873</v>
      </c>
    </row>
    <row r="22502" spans="1:4" hidden="1" x14ac:dyDescent="0.25">
      <c r="A22502" s="61" t="s">
        <v>180</v>
      </c>
      <c r="B22502" s="61" t="s">
        <v>409</v>
      </c>
      <c r="C22502">
        <v>1872</v>
      </c>
      <c r="D22502" s="61" t="s">
        <v>1873</v>
      </c>
    </row>
    <row r="22503" spans="1:4" hidden="1" x14ac:dyDescent="0.25">
      <c r="A22503" s="61" t="s">
        <v>180</v>
      </c>
      <c r="B22503" s="61" t="s">
        <v>409</v>
      </c>
      <c r="C22503">
        <v>1873</v>
      </c>
      <c r="D22503" s="61" t="s">
        <v>1873</v>
      </c>
    </row>
    <row r="22504" spans="1:4" hidden="1" x14ac:dyDescent="0.25">
      <c r="A22504" s="61" t="s">
        <v>180</v>
      </c>
      <c r="B22504" s="61" t="s">
        <v>409</v>
      </c>
      <c r="C22504">
        <v>1874</v>
      </c>
      <c r="D22504" s="61" t="s">
        <v>1873</v>
      </c>
    </row>
    <row r="22505" spans="1:4" hidden="1" x14ac:dyDescent="0.25">
      <c r="A22505" s="61" t="s">
        <v>180</v>
      </c>
      <c r="B22505" s="61" t="s">
        <v>409</v>
      </c>
      <c r="C22505">
        <v>1875</v>
      </c>
      <c r="D22505" s="61" t="s">
        <v>1873</v>
      </c>
    </row>
    <row r="22506" spans="1:4" hidden="1" x14ac:dyDescent="0.25">
      <c r="A22506" s="61" t="s">
        <v>180</v>
      </c>
      <c r="B22506" s="61" t="s">
        <v>409</v>
      </c>
      <c r="C22506">
        <v>1876</v>
      </c>
      <c r="D22506" s="61" t="s">
        <v>1873</v>
      </c>
    </row>
    <row r="22507" spans="1:4" hidden="1" x14ac:dyDescent="0.25">
      <c r="A22507" s="61" t="s">
        <v>180</v>
      </c>
      <c r="B22507" s="61" t="s">
        <v>409</v>
      </c>
      <c r="C22507">
        <v>1877</v>
      </c>
      <c r="D22507" s="61" t="s">
        <v>1873</v>
      </c>
    </row>
    <row r="22508" spans="1:4" hidden="1" x14ac:dyDescent="0.25">
      <c r="A22508" s="61" t="s">
        <v>180</v>
      </c>
      <c r="B22508" s="61" t="s">
        <v>409</v>
      </c>
      <c r="C22508">
        <v>1878</v>
      </c>
      <c r="D22508" s="61" t="s">
        <v>1873</v>
      </c>
    </row>
    <row r="22509" spans="1:4" hidden="1" x14ac:dyDescent="0.25">
      <c r="A22509" s="61" t="s">
        <v>180</v>
      </c>
      <c r="B22509" s="61" t="s">
        <v>409</v>
      </c>
      <c r="C22509">
        <v>1879</v>
      </c>
      <c r="D22509" s="61" t="s">
        <v>1873</v>
      </c>
    </row>
    <row r="22510" spans="1:4" hidden="1" x14ac:dyDescent="0.25">
      <c r="A22510" s="61" t="s">
        <v>180</v>
      </c>
      <c r="B22510" s="61" t="s">
        <v>409</v>
      </c>
      <c r="C22510">
        <v>1880</v>
      </c>
      <c r="D22510" s="61" t="s">
        <v>1873</v>
      </c>
    </row>
    <row r="22511" spans="1:4" hidden="1" x14ac:dyDescent="0.25">
      <c r="A22511" s="61" t="s">
        <v>180</v>
      </c>
      <c r="B22511" s="61" t="s">
        <v>409</v>
      </c>
      <c r="C22511">
        <v>1881</v>
      </c>
      <c r="D22511" s="61" t="s">
        <v>1873</v>
      </c>
    </row>
    <row r="22512" spans="1:4" hidden="1" x14ac:dyDescent="0.25">
      <c r="A22512" s="61" t="s">
        <v>180</v>
      </c>
      <c r="B22512" s="61" t="s">
        <v>409</v>
      </c>
      <c r="C22512">
        <v>1882</v>
      </c>
      <c r="D22512" s="61" t="s">
        <v>1873</v>
      </c>
    </row>
    <row r="22513" spans="1:4" hidden="1" x14ac:dyDescent="0.25">
      <c r="A22513" s="61" t="s">
        <v>180</v>
      </c>
      <c r="B22513" s="61" t="s">
        <v>409</v>
      </c>
      <c r="C22513">
        <v>1883</v>
      </c>
      <c r="D22513" s="61" t="s">
        <v>1873</v>
      </c>
    </row>
    <row r="22514" spans="1:4" hidden="1" x14ac:dyDescent="0.25">
      <c r="A22514" s="61" t="s">
        <v>180</v>
      </c>
      <c r="B22514" s="61" t="s">
        <v>409</v>
      </c>
      <c r="C22514">
        <v>1884</v>
      </c>
      <c r="D22514" s="61" t="s">
        <v>1873</v>
      </c>
    </row>
    <row r="22515" spans="1:4" hidden="1" x14ac:dyDescent="0.25">
      <c r="A22515" s="61" t="s">
        <v>180</v>
      </c>
      <c r="B22515" s="61" t="s">
        <v>409</v>
      </c>
      <c r="C22515">
        <v>1885</v>
      </c>
      <c r="D22515" s="61" t="s">
        <v>1873</v>
      </c>
    </row>
    <row r="22516" spans="1:4" hidden="1" x14ac:dyDescent="0.25">
      <c r="A22516" s="61" t="s">
        <v>180</v>
      </c>
      <c r="B22516" s="61" t="s">
        <v>409</v>
      </c>
      <c r="C22516">
        <v>1886</v>
      </c>
      <c r="D22516" s="61" t="s">
        <v>1873</v>
      </c>
    </row>
    <row r="22517" spans="1:4" hidden="1" x14ac:dyDescent="0.25">
      <c r="A22517" s="61" t="s">
        <v>180</v>
      </c>
      <c r="B22517" s="61" t="s">
        <v>409</v>
      </c>
      <c r="C22517">
        <v>1887</v>
      </c>
      <c r="D22517" s="61" t="s">
        <v>1873</v>
      </c>
    </row>
    <row r="22518" spans="1:4" hidden="1" x14ac:dyDescent="0.25">
      <c r="A22518" s="61" t="s">
        <v>180</v>
      </c>
      <c r="B22518" s="61" t="s">
        <v>409</v>
      </c>
      <c r="C22518">
        <v>1888</v>
      </c>
      <c r="D22518" s="61" t="s">
        <v>1873</v>
      </c>
    </row>
    <row r="22519" spans="1:4" hidden="1" x14ac:dyDescent="0.25">
      <c r="A22519" s="61" t="s">
        <v>180</v>
      </c>
      <c r="B22519" s="61" t="s">
        <v>409</v>
      </c>
      <c r="C22519">
        <v>1889</v>
      </c>
      <c r="D22519" s="61" t="s">
        <v>1873</v>
      </c>
    </row>
    <row r="22520" spans="1:4" hidden="1" x14ac:dyDescent="0.25">
      <c r="A22520" s="61" t="s">
        <v>180</v>
      </c>
      <c r="B22520" s="61" t="s">
        <v>409</v>
      </c>
      <c r="C22520">
        <v>1890</v>
      </c>
      <c r="D22520" s="61" t="s">
        <v>1873</v>
      </c>
    </row>
    <row r="22521" spans="1:4" hidden="1" x14ac:dyDescent="0.25">
      <c r="A22521" s="61" t="s">
        <v>180</v>
      </c>
      <c r="B22521" s="61" t="s">
        <v>409</v>
      </c>
      <c r="C22521">
        <v>1891</v>
      </c>
      <c r="D22521" s="61" t="s">
        <v>1873</v>
      </c>
    </row>
    <row r="22522" spans="1:4" hidden="1" x14ac:dyDescent="0.25">
      <c r="A22522" s="61" t="s">
        <v>180</v>
      </c>
      <c r="B22522" s="61" t="s">
        <v>409</v>
      </c>
      <c r="C22522">
        <v>1892</v>
      </c>
      <c r="D22522" s="61" t="s">
        <v>1873</v>
      </c>
    </row>
    <row r="22523" spans="1:4" hidden="1" x14ac:dyDescent="0.25">
      <c r="A22523" s="61" t="s">
        <v>180</v>
      </c>
      <c r="B22523" s="61" t="s">
        <v>409</v>
      </c>
      <c r="C22523">
        <v>1893</v>
      </c>
      <c r="D22523" s="61" t="s">
        <v>1873</v>
      </c>
    </row>
    <row r="22524" spans="1:4" hidden="1" x14ac:dyDescent="0.25">
      <c r="A22524" s="61" t="s">
        <v>180</v>
      </c>
      <c r="B22524" s="61" t="s">
        <v>409</v>
      </c>
      <c r="C22524">
        <v>1894</v>
      </c>
      <c r="D22524" s="61" t="s">
        <v>1873</v>
      </c>
    </row>
    <row r="22525" spans="1:4" hidden="1" x14ac:dyDescent="0.25">
      <c r="A22525" s="61" t="s">
        <v>180</v>
      </c>
      <c r="B22525" s="61" t="s">
        <v>409</v>
      </c>
      <c r="C22525">
        <v>1895</v>
      </c>
      <c r="D22525" s="61" t="s">
        <v>1873</v>
      </c>
    </row>
    <row r="22526" spans="1:4" hidden="1" x14ac:dyDescent="0.25">
      <c r="A22526" s="61" t="s">
        <v>180</v>
      </c>
      <c r="B22526" s="61" t="s">
        <v>409</v>
      </c>
      <c r="C22526">
        <v>1896</v>
      </c>
      <c r="D22526" s="61" t="s">
        <v>1873</v>
      </c>
    </row>
    <row r="22527" spans="1:4" hidden="1" x14ac:dyDescent="0.25">
      <c r="A22527" s="61" t="s">
        <v>180</v>
      </c>
      <c r="B22527" s="61" t="s">
        <v>409</v>
      </c>
      <c r="C22527">
        <v>1897</v>
      </c>
      <c r="D22527" s="61" t="s">
        <v>1873</v>
      </c>
    </row>
    <row r="22528" spans="1:4" hidden="1" x14ac:dyDescent="0.25">
      <c r="A22528" s="61" t="s">
        <v>180</v>
      </c>
      <c r="B22528" s="61" t="s">
        <v>409</v>
      </c>
      <c r="C22528">
        <v>1898</v>
      </c>
      <c r="D22528" s="61" t="s">
        <v>1873</v>
      </c>
    </row>
    <row r="22529" spans="1:4" hidden="1" x14ac:dyDescent="0.25">
      <c r="A22529" s="61" t="s">
        <v>180</v>
      </c>
      <c r="B22529" s="61" t="s">
        <v>409</v>
      </c>
      <c r="C22529">
        <v>1899</v>
      </c>
      <c r="D22529" s="61" t="s">
        <v>1873</v>
      </c>
    </row>
    <row r="22530" spans="1:4" hidden="1" x14ac:dyDescent="0.25">
      <c r="A22530" s="61" t="s">
        <v>180</v>
      </c>
      <c r="B22530" s="61" t="s">
        <v>409</v>
      </c>
      <c r="C22530">
        <v>1900</v>
      </c>
      <c r="D22530" s="61" t="s">
        <v>2157</v>
      </c>
    </row>
    <row r="22531" spans="1:4" hidden="1" x14ac:dyDescent="0.25">
      <c r="A22531" s="61" t="s">
        <v>180</v>
      </c>
      <c r="B22531" s="61" t="s">
        <v>409</v>
      </c>
      <c r="C22531">
        <v>1901</v>
      </c>
      <c r="D22531" s="61" t="s">
        <v>2157</v>
      </c>
    </row>
    <row r="22532" spans="1:4" hidden="1" x14ac:dyDescent="0.25">
      <c r="A22532" s="61" t="s">
        <v>180</v>
      </c>
      <c r="B22532" s="61" t="s">
        <v>409</v>
      </c>
      <c r="C22532">
        <v>1902</v>
      </c>
      <c r="D22532" s="61" t="s">
        <v>2157</v>
      </c>
    </row>
    <row r="22533" spans="1:4" hidden="1" x14ac:dyDescent="0.25">
      <c r="A22533" s="61" t="s">
        <v>180</v>
      </c>
      <c r="B22533" s="61" t="s">
        <v>409</v>
      </c>
      <c r="C22533">
        <v>1903</v>
      </c>
      <c r="D22533" s="61" t="s">
        <v>2157</v>
      </c>
    </row>
    <row r="22534" spans="1:4" hidden="1" x14ac:dyDescent="0.25">
      <c r="A22534" s="61" t="s">
        <v>180</v>
      </c>
      <c r="B22534" s="61" t="s">
        <v>409</v>
      </c>
      <c r="C22534">
        <v>1904</v>
      </c>
      <c r="D22534" s="61" t="s">
        <v>2157</v>
      </c>
    </row>
    <row r="22535" spans="1:4" hidden="1" x14ac:dyDescent="0.25">
      <c r="A22535" s="61" t="s">
        <v>180</v>
      </c>
      <c r="B22535" s="61" t="s">
        <v>409</v>
      </c>
      <c r="C22535">
        <v>1905</v>
      </c>
      <c r="D22535" s="61" t="s">
        <v>2157</v>
      </c>
    </row>
    <row r="22536" spans="1:4" hidden="1" x14ac:dyDescent="0.25">
      <c r="A22536" s="61" t="s">
        <v>180</v>
      </c>
      <c r="B22536" s="61" t="s">
        <v>409</v>
      </c>
      <c r="C22536">
        <v>1906</v>
      </c>
      <c r="D22536" s="61" t="s">
        <v>2157</v>
      </c>
    </row>
    <row r="22537" spans="1:4" hidden="1" x14ac:dyDescent="0.25">
      <c r="A22537" s="61" t="s">
        <v>180</v>
      </c>
      <c r="B22537" s="61" t="s">
        <v>409</v>
      </c>
      <c r="C22537">
        <v>1907</v>
      </c>
      <c r="D22537" s="61" t="s">
        <v>2157</v>
      </c>
    </row>
    <row r="22538" spans="1:4" hidden="1" x14ac:dyDescent="0.25">
      <c r="A22538" s="61" t="s">
        <v>180</v>
      </c>
      <c r="B22538" s="61" t="s">
        <v>409</v>
      </c>
      <c r="C22538">
        <v>1908</v>
      </c>
      <c r="D22538" s="61" t="s">
        <v>2157</v>
      </c>
    </row>
    <row r="22539" spans="1:4" hidden="1" x14ac:dyDescent="0.25">
      <c r="A22539" s="61" t="s">
        <v>180</v>
      </c>
      <c r="B22539" s="61" t="s">
        <v>409</v>
      </c>
      <c r="C22539">
        <v>1909</v>
      </c>
      <c r="D22539" s="61" t="s">
        <v>2157</v>
      </c>
    </row>
    <row r="22540" spans="1:4" hidden="1" x14ac:dyDescent="0.25">
      <c r="A22540" s="61" t="s">
        <v>180</v>
      </c>
      <c r="B22540" s="61" t="s">
        <v>409</v>
      </c>
      <c r="C22540">
        <v>1910</v>
      </c>
      <c r="D22540" s="61" t="s">
        <v>2158</v>
      </c>
    </row>
    <row r="22541" spans="1:4" hidden="1" x14ac:dyDescent="0.25">
      <c r="A22541" s="61" t="s">
        <v>180</v>
      </c>
      <c r="B22541" s="61" t="s">
        <v>409</v>
      </c>
      <c r="C22541">
        <v>1911</v>
      </c>
      <c r="D22541" s="61" t="s">
        <v>2158</v>
      </c>
    </row>
    <row r="22542" spans="1:4" hidden="1" x14ac:dyDescent="0.25">
      <c r="A22542" s="61" t="s">
        <v>180</v>
      </c>
      <c r="B22542" s="61" t="s">
        <v>409</v>
      </c>
      <c r="C22542">
        <v>1912</v>
      </c>
      <c r="D22542" s="61" t="s">
        <v>2158</v>
      </c>
    </row>
    <row r="22543" spans="1:4" hidden="1" x14ac:dyDescent="0.25">
      <c r="A22543" s="61" t="s">
        <v>180</v>
      </c>
      <c r="B22543" s="61" t="s">
        <v>409</v>
      </c>
      <c r="C22543">
        <v>1913</v>
      </c>
      <c r="D22543" s="61" t="s">
        <v>2158</v>
      </c>
    </row>
    <row r="22544" spans="1:4" hidden="1" x14ac:dyDescent="0.25">
      <c r="A22544" s="61" t="s">
        <v>180</v>
      </c>
      <c r="B22544" s="61" t="s">
        <v>409</v>
      </c>
      <c r="C22544">
        <v>1914</v>
      </c>
      <c r="D22544" s="61" t="s">
        <v>2158</v>
      </c>
    </row>
    <row r="22545" spans="1:4" hidden="1" x14ac:dyDescent="0.25">
      <c r="A22545" s="61" t="s">
        <v>180</v>
      </c>
      <c r="B22545" s="61" t="s">
        <v>409</v>
      </c>
      <c r="C22545">
        <v>1915</v>
      </c>
      <c r="D22545" s="61" t="s">
        <v>2158</v>
      </c>
    </row>
    <row r="22546" spans="1:4" hidden="1" x14ac:dyDescent="0.25">
      <c r="A22546" s="61" t="s">
        <v>180</v>
      </c>
      <c r="B22546" s="61" t="s">
        <v>409</v>
      </c>
      <c r="C22546">
        <v>1916</v>
      </c>
      <c r="D22546" s="61" t="s">
        <v>2158</v>
      </c>
    </row>
    <row r="22547" spans="1:4" hidden="1" x14ac:dyDescent="0.25">
      <c r="A22547" s="61" t="s">
        <v>180</v>
      </c>
      <c r="B22547" s="61" t="s">
        <v>409</v>
      </c>
      <c r="C22547">
        <v>1917</v>
      </c>
      <c r="D22547" s="61" t="s">
        <v>2158</v>
      </c>
    </row>
    <row r="22548" spans="1:4" hidden="1" x14ac:dyDescent="0.25">
      <c r="A22548" s="61" t="s">
        <v>180</v>
      </c>
      <c r="B22548" s="61" t="s">
        <v>409</v>
      </c>
      <c r="C22548">
        <v>1918</v>
      </c>
      <c r="D22548" s="61" t="s">
        <v>2158</v>
      </c>
    </row>
    <row r="22549" spans="1:4" hidden="1" x14ac:dyDescent="0.25">
      <c r="A22549" s="61" t="s">
        <v>180</v>
      </c>
      <c r="B22549" s="61" t="s">
        <v>409</v>
      </c>
      <c r="C22549">
        <v>1919</v>
      </c>
      <c r="D22549" s="61" t="s">
        <v>2158</v>
      </c>
    </row>
    <row r="22550" spans="1:4" hidden="1" x14ac:dyDescent="0.25">
      <c r="A22550" s="61" t="s">
        <v>180</v>
      </c>
      <c r="B22550" s="61" t="s">
        <v>409</v>
      </c>
      <c r="C22550">
        <v>1920</v>
      </c>
      <c r="D22550" s="61" t="s">
        <v>2158</v>
      </c>
    </row>
    <row r="22551" spans="1:4" hidden="1" x14ac:dyDescent="0.25">
      <c r="A22551" s="61" t="s">
        <v>180</v>
      </c>
      <c r="B22551" s="61" t="s">
        <v>409</v>
      </c>
      <c r="C22551">
        <v>1921</v>
      </c>
      <c r="D22551" s="61" t="s">
        <v>2158</v>
      </c>
    </row>
    <row r="22552" spans="1:4" hidden="1" x14ac:dyDescent="0.25">
      <c r="A22552" s="61" t="s">
        <v>180</v>
      </c>
      <c r="B22552" s="61" t="s">
        <v>409</v>
      </c>
      <c r="C22552">
        <v>1922</v>
      </c>
      <c r="D22552" s="61" t="s">
        <v>2158</v>
      </c>
    </row>
    <row r="22553" spans="1:4" hidden="1" x14ac:dyDescent="0.25">
      <c r="A22553" s="61" t="s">
        <v>180</v>
      </c>
      <c r="B22553" s="61" t="s">
        <v>409</v>
      </c>
      <c r="C22553">
        <v>1923</v>
      </c>
      <c r="D22553" s="61" t="s">
        <v>2158</v>
      </c>
    </row>
    <row r="22554" spans="1:4" hidden="1" x14ac:dyDescent="0.25">
      <c r="A22554" s="61" t="s">
        <v>180</v>
      </c>
      <c r="B22554" s="61" t="s">
        <v>409</v>
      </c>
      <c r="C22554">
        <v>1924</v>
      </c>
      <c r="D22554" s="61" t="s">
        <v>2158</v>
      </c>
    </row>
    <row r="22555" spans="1:4" hidden="1" x14ac:dyDescent="0.25">
      <c r="A22555" s="61" t="s">
        <v>180</v>
      </c>
      <c r="B22555" s="61" t="s">
        <v>409</v>
      </c>
      <c r="C22555">
        <v>1925</v>
      </c>
      <c r="D22555" s="61" t="s">
        <v>2159</v>
      </c>
    </row>
    <row r="22556" spans="1:4" hidden="1" x14ac:dyDescent="0.25">
      <c r="A22556" s="61" t="s">
        <v>180</v>
      </c>
      <c r="B22556" s="61" t="s">
        <v>409</v>
      </c>
      <c r="C22556">
        <v>1926</v>
      </c>
      <c r="D22556" s="61" t="s">
        <v>2159</v>
      </c>
    </row>
    <row r="22557" spans="1:4" hidden="1" x14ac:dyDescent="0.25">
      <c r="A22557" s="61" t="s">
        <v>180</v>
      </c>
      <c r="B22557" s="61" t="s">
        <v>409</v>
      </c>
      <c r="C22557">
        <v>1927</v>
      </c>
      <c r="D22557" s="61" t="s">
        <v>2159</v>
      </c>
    </row>
    <row r="22558" spans="1:4" hidden="1" x14ac:dyDescent="0.25">
      <c r="A22558" s="61" t="s">
        <v>180</v>
      </c>
      <c r="B22558" s="61" t="s">
        <v>409</v>
      </c>
      <c r="C22558">
        <v>1928</v>
      </c>
      <c r="D22558" s="61" t="s">
        <v>2159</v>
      </c>
    </row>
    <row r="22559" spans="1:4" hidden="1" x14ac:dyDescent="0.25">
      <c r="A22559" s="61" t="s">
        <v>180</v>
      </c>
      <c r="B22559" s="61" t="s">
        <v>409</v>
      </c>
      <c r="C22559">
        <v>1929</v>
      </c>
      <c r="D22559" s="61" t="s">
        <v>2159</v>
      </c>
    </row>
    <row r="22560" spans="1:4" hidden="1" x14ac:dyDescent="0.25">
      <c r="A22560" s="61" t="s">
        <v>180</v>
      </c>
      <c r="B22560" s="61" t="s">
        <v>409</v>
      </c>
      <c r="C22560">
        <v>1930</v>
      </c>
      <c r="D22560" s="61" t="s">
        <v>2159</v>
      </c>
    </row>
    <row r="22561" spans="1:4" hidden="1" x14ac:dyDescent="0.25">
      <c r="A22561" s="61" t="s">
        <v>180</v>
      </c>
      <c r="B22561" s="61" t="s">
        <v>409</v>
      </c>
      <c r="C22561">
        <v>1931</v>
      </c>
      <c r="D22561" s="61" t="s">
        <v>2159</v>
      </c>
    </row>
    <row r="22562" spans="1:4" hidden="1" x14ac:dyDescent="0.25">
      <c r="A22562" s="61" t="s">
        <v>180</v>
      </c>
      <c r="B22562" s="61" t="s">
        <v>409</v>
      </c>
      <c r="C22562">
        <v>1932</v>
      </c>
      <c r="D22562" s="61" t="s">
        <v>2159</v>
      </c>
    </row>
    <row r="22563" spans="1:4" hidden="1" x14ac:dyDescent="0.25">
      <c r="A22563" s="61" t="s">
        <v>180</v>
      </c>
      <c r="B22563" s="61" t="s">
        <v>409</v>
      </c>
      <c r="C22563">
        <v>1933</v>
      </c>
      <c r="D22563" s="61" t="s">
        <v>2159</v>
      </c>
    </row>
    <row r="22564" spans="1:4" hidden="1" x14ac:dyDescent="0.25">
      <c r="A22564" s="61" t="s">
        <v>180</v>
      </c>
      <c r="B22564" s="61" t="s">
        <v>409</v>
      </c>
      <c r="C22564">
        <v>1934</v>
      </c>
      <c r="D22564" s="61" t="s">
        <v>2159</v>
      </c>
    </row>
    <row r="22565" spans="1:4" hidden="1" x14ac:dyDescent="0.25">
      <c r="A22565" s="61" t="s">
        <v>180</v>
      </c>
      <c r="B22565" s="61" t="s">
        <v>409</v>
      </c>
      <c r="C22565">
        <v>1935</v>
      </c>
      <c r="D22565" s="61" t="s">
        <v>2160</v>
      </c>
    </row>
    <row r="22566" spans="1:4" hidden="1" x14ac:dyDescent="0.25">
      <c r="A22566" s="61" t="s">
        <v>180</v>
      </c>
      <c r="B22566" s="61" t="s">
        <v>409</v>
      </c>
      <c r="C22566">
        <v>1936</v>
      </c>
      <c r="D22566" s="61" t="s">
        <v>2160</v>
      </c>
    </row>
    <row r="22567" spans="1:4" hidden="1" x14ac:dyDescent="0.25">
      <c r="A22567" s="61" t="s">
        <v>180</v>
      </c>
      <c r="B22567" s="61" t="s">
        <v>409</v>
      </c>
      <c r="C22567">
        <v>1937</v>
      </c>
      <c r="D22567" s="61" t="s">
        <v>2160</v>
      </c>
    </row>
    <row r="22568" spans="1:4" hidden="1" x14ac:dyDescent="0.25">
      <c r="A22568" s="61" t="s">
        <v>180</v>
      </c>
      <c r="B22568" s="61" t="s">
        <v>409</v>
      </c>
      <c r="C22568">
        <v>1938</v>
      </c>
      <c r="D22568" s="61" t="s">
        <v>2160</v>
      </c>
    </row>
    <row r="22569" spans="1:4" hidden="1" x14ac:dyDescent="0.25">
      <c r="A22569" s="61" t="s">
        <v>180</v>
      </c>
      <c r="B22569" s="61" t="s">
        <v>409</v>
      </c>
      <c r="C22569">
        <v>1939</v>
      </c>
      <c r="D22569" s="61" t="s">
        <v>2160</v>
      </c>
    </row>
    <row r="22570" spans="1:4" hidden="1" x14ac:dyDescent="0.25">
      <c r="A22570" s="61" t="s">
        <v>180</v>
      </c>
      <c r="B22570" s="61" t="s">
        <v>409</v>
      </c>
      <c r="C22570">
        <v>1940</v>
      </c>
      <c r="D22570" s="61" t="s">
        <v>2160</v>
      </c>
    </row>
    <row r="22571" spans="1:4" hidden="1" x14ac:dyDescent="0.25">
      <c r="A22571" s="61" t="s">
        <v>180</v>
      </c>
      <c r="B22571" s="61" t="s">
        <v>409</v>
      </c>
      <c r="C22571">
        <v>1941</v>
      </c>
      <c r="D22571" s="61" t="s">
        <v>2160</v>
      </c>
    </row>
    <row r="22572" spans="1:4" hidden="1" x14ac:dyDescent="0.25">
      <c r="A22572" s="61" t="s">
        <v>180</v>
      </c>
      <c r="B22572" s="61" t="s">
        <v>409</v>
      </c>
      <c r="C22572">
        <v>1942</v>
      </c>
      <c r="D22572" s="61" t="s">
        <v>2160</v>
      </c>
    </row>
    <row r="22573" spans="1:4" hidden="1" x14ac:dyDescent="0.25">
      <c r="A22573" s="61" t="s">
        <v>180</v>
      </c>
      <c r="B22573" s="61" t="s">
        <v>409</v>
      </c>
      <c r="C22573">
        <v>1943</v>
      </c>
      <c r="D22573" s="61" t="s">
        <v>2160</v>
      </c>
    </row>
    <row r="22574" spans="1:4" hidden="1" x14ac:dyDescent="0.25">
      <c r="A22574" s="61" t="s">
        <v>180</v>
      </c>
      <c r="B22574" s="61" t="s">
        <v>409</v>
      </c>
      <c r="C22574">
        <v>1944</v>
      </c>
      <c r="D22574" s="61" t="s">
        <v>2160</v>
      </c>
    </row>
    <row r="22575" spans="1:4" hidden="1" x14ac:dyDescent="0.25">
      <c r="A22575" s="61" t="s">
        <v>180</v>
      </c>
      <c r="B22575" s="61" t="s">
        <v>409</v>
      </c>
      <c r="C22575">
        <v>1945</v>
      </c>
      <c r="D22575" s="61" t="s">
        <v>2160</v>
      </c>
    </row>
    <row r="22576" spans="1:4" hidden="1" x14ac:dyDescent="0.25">
      <c r="A22576" s="61" t="s">
        <v>180</v>
      </c>
      <c r="B22576" s="61" t="s">
        <v>409</v>
      </c>
      <c r="C22576">
        <v>1946</v>
      </c>
      <c r="D22576" s="61" t="s">
        <v>2160</v>
      </c>
    </row>
    <row r="22577" spans="1:4" hidden="1" x14ac:dyDescent="0.25">
      <c r="A22577" s="61" t="s">
        <v>180</v>
      </c>
      <c r="B22577" s="61" t="s">
        <v>409</v>
      </c>
      <c r="C22577">
        <v>1947</v>
      </c>
      <c r="D22577" s="61" t="s">
        <v>1799</v>
      </c>
    </row>
    <row r="22578" spans="1:4" hidden="1" x14ac:dyDescent="0.25">
      <c r="A22578" s="61" t="s">
        <v>180</v>
      </c>
      <c r="B22578" s="61" t="s">
        <v>409</v>
      </c>
      <c r="C22578">
        <v>1948</v>
      </c>
      <c r="D22578" s="61" t="s">
        <v>2161</v>
      </c>
    </row>
    <row r="22579" spans="1:4" hidden="1" x14ac:dyDescent="0.25">
      <c r="A22579" s="61" t="s">
        <v>180</v>
      </c>
      <c r="B22579" s="61" t="s">
        <v>409</v>
      </c>
      <c r="C22579">
        <v>1949</v>
      </c>
      <c r="D22579" s="61" t="s">
        <v>2161</v>
      </c>
    </row>
    <row r="22580" spans="1:4" hidden="1" x14ac:dyDescent="0.25">
      <c r="A22580" s="61" t="s">
        <v>180</v>
      </c>
      <c r="B22580" s="61" t="s">
        <v>409</v>
      </c>
      <c r="C22580">
        <v>1950</v>
      </c>
      <c r="D22580" s="61" t="s">
        <v>2162</v>
      </c>
    </row>
    <row r="22581" spans="1:4" hidden="1" x14ac:dyDescent="0.25">
      <c r="A22581" s="61" t="s">
        <v>180</v>
      </c>
      <c r="B22581" s="61" t="s">
        <v>409</v>
      </c>
      <c r="C22581">
        <v>1951</v>
      </c>
      <c r="D22581" s="61" t="s">
        <v>2163</v>
      </c>
    </row>
    <row r="22582" spans="1:4" hidden="1" x14ac:dyDescent="0.25">
      <c r="A22582" s="61" t="s">
        <v>180</v>
      </c>
      <c r="B22582" s="61" t="s">
        <v>409</v>
      </c>
      <c r="C22582">
        <v>1952</v>
      </c>
      <c r="D22582" s="61" t="s">
        <v>2164</v>
      </c>
    </row>
    <row r="22583" spans="1:4" hidden="1" x14ac:dyDescent="0.25">
      <c r="A22583" s="61" t="s">
        <v>180</v>
      </c>
      <c r="B22583" s="61" t="s">
        <v>409</v>
      </c>
      <c r="C22583">
        <v>1953</v>
      </c>
      <c r="D22583" s="61" t="s">
        <v>2164</v>
      </c>
    </row>
    <row r="22584" spans="1:4" hidden="1" x14ac:dyDescent="0.25">
      <c r="A22584" s="61" t="s">
        <v>180</v>
      </c>
      <c r="B22584" s="61" t="s">
        <v>409</v>
      </c>
      <c r="C22584">
        <v>1954</v>
      </c>
      <c r="D22584" s="61" t="s">
        <v>2165</v>
      </c>
    </row>
    <row r="22585" spans="1:4" hidden="1" x14ac:dyDescent="0.25">
      <c r="A22585" s="61" t="s">
        <v>180</v>
      </c>
      <c r="B22585" s="61" t="s">
        <v>409</v>
      </c>
      <c r="C22585">
        <v>1955</v>
      </c>
      <c r="D22585" s="61" t="s">
        <v>1737</v>
      </c>
    </row>
    <row r="22586" spans="1:4" hidden="1" x14ac:dyDescent="0.25">
      <c r="A22586" s="61" t="s">
        <v>180</v>
      </c>
      <c r="B22586" s="61" t="s">
        <v>409</v>
      </c>
      <c r="C22586">
        <v>1956</v>
      </c>
      <c r="D22586" s="61" t="s">
        <v>2166</v>
      </c>
    </row>
    <row r="22587" spans="1:4" hidden="1" x14ac:dyDescent="0.25">
      <c r="A22587" s="61" t="s">
        <v>180</v>
      </c>
      <c r="B22587" s="61" t="s">
        <v>409</v>
      </c>
      <c r="C22587">
        <v>1957</v>
      </c>
      <c r="D22587" s="61" t="s">
        <v>2167</v>
      </c>
    </row>
    <row r="22588" spans="1:4" hidden="1" x14ac:dyDescent="0.25">
      <c r="A22588" s="61" t="s">
        <v>180</v>
      </c>
      <c r="B22588" s="61" t="s">
        <v>409</v>
      </c>
      <c r="C22588">
        <v>1958</v>
      </c>
      <c r="D22588" s="61" t="s">
        <v>2168</v>
      </c>
    </row>
    <row r="22589" spans="1:4" hidden="1" x14ac:dyDescent="0.25">
      <c r="A22589" s="61" t="s">
        <v>180</v>
      </c>
      <c r="B22589" s="61" t="s">
        <v>409</v>
      </c>
      <c r="C22589">
        <v>1959</v>
      </c>
      <c r="D22589" s="61" t="s">
        <v>2169</v>
      </c>
    </row>
    <row r="22590" spans="1:4" hidden="1" x14ac:dyDescent="0.25">
      <c r="A22590" s="61" t="s">
        <v>180</v>
      </c>
      <c r="B22590" s="61" t="s">
        <v>409</v>
      </c>
      <c r="C22590">
        <v>1960</v>
      </c>
      <c r="D22590" s="61" t="s">
        <v>1699</v>
      </c>
    </row>
    <row r="22591" spans="1:4" hidden="1" x14ac:dyDescent="0.25">
      <c r="A22591" s="61" t="s">
        <v>180</v>
      </c>
      <c r="B22591" s="61" t="s">
        <v>409</v>
      </c>
      <c r="C22591">
        <v>1961</v>
      </c>
      <c r="D22591" s="61" t="s">
        <v>1699</v>
      </c>
    </row>
    <row r="22592" spans="1:4" hidden="1" x14ac:dyDescent="0.25">
      <c r="A22592" s="61" t="s">
        <v>180</v>
      </c>
      <c r="B22592" s="61" t="s">
        <v>409</v>
      </c>
      <c r="C22592">
        <v>1962</v>
      </c>
      <c r="D22592" s="61" t="s">
        <v>2170</v>
      </c>
    </row>
    <row r="22593" spans="1:4" hidden="1" x14ac:dyDescent="0.25">
      <c r="A22593" s="61" t="s">
        <v>180</v>
      </c>
      <c r="B22593" s="61" t="s">
        <v>409</v>
      </c>
      <c r="C22593">
        <v>1963</v>
      </c>
      <c r="D22593" s="61" t="s">
        <v>1708</v>
      </c>
    </row>
    <row r="22594" spans="1:4" hidden="1" x14ac:dyDescent="0.25">
      <c r="A22594" s="61" t="s">
        <v>180</v>
      </c>
      <c r="B22594" s="61" t="s">
        <v>409</v>
      </c>
      <c r="C22594">
        <v>1964</v>
      </c>
      <c r="D22594" s="61" t="s">
        <v>1708</v>
      </c>
    </row>
    <row r="22595" spans="1:4" hidden="1" x14ac:dyDescent="0.25">
      <c r="A22595" s="61" t="s">
        <v>180</v>
      </c>
      <c r="B22595" s="61" t="s">
        <v>409</v>
      </c>
      <c r="C22595">
        <v>1965</v>
      </c>
      <c r="D22595" s="61" t="s">
        <v>1708</v>
      </c>
    </row>
    <row r="22596" spans="1:4" hidden="1" x14ac:dyDescent="0.25">
      <c r="A22596" s="61" t="s">
        <v>180</v>
      </c>
      <c r="B22596" s="61" t="s">
        <v>409</v>
      </c>
      <c r="C22596">
        <v>1966</v>
      </c>
      <c r="D22596" s="61" t="s">
        <v>2171</v>
      </c>
    </row>
    <row r="22597" spans="1:4" hidden="1" x14ac:dyDescent="0.25">
      <c r="A22597" s="61" t="s">
        <v>180</v>
      </c>
      <c r="B22597" s="61" t="s">
        <v>409</v>
      </c>
      <c r="C22597">
        <v>1967</v>
      </c>
      <c r="D22597" s="61" t="s">
        <v>2171</v>
      </c>
    </row>
    <row r="22598" spans="1:4" hidden="1" x14ac:dyDescent="0.25">
      <c r="A22598" s="61" t="s">
        <v>180</v>
      </c>
      <c r="B22598" s="61" t="s">
        <v>409</v>
      </c>
      <c r="C22598">
        <v>1968</v>
      </c>
      <c r="D22598" s="61" t="s">
        <v>2171</v>
      </c>
    </row>
    <row r="22599" spans="1:4" hidden="1" x14ac:dyDescent="0.25">
      <c r="A22599" s="61" t="s">
        <v>180</v>
      </c>
      <c r="B22599" s="61" t="s">
        <v>409</v>
      </c>
      <c r="C22599">
        <v>1969</v>
      </c>
      <c r="D22599" s="61" t="s">
        <v>2172</v>
      </c>
    </row>
    <row r="22600" spans="1:4" hidden="1" x14ac:dyDescent="0.25">
      <c r="A22600" s="61" t="s">
        <v>180</v>
      </c>
      <c r="B22600" s="61" t="s">
        <v>409</v>
      </c>
      <c r="C22600">
        <v>1970</v>
      </c>
      <c r="D22600" s="61" t="s">
        <v>1817</v>
      </c>
    </row>
    <row r="22601" spans="1:4" hidden="1" x14ac:dyDescent="0.25">
      <c r="A22601" s="61" t="s">
        <v>180</v>
      </c>
      <c r="B22601" s="61" t="s">
        <v>409</v>
      </c>
      <c r="C22601">
        <v>1971</v>
      </c>
      <c r="D22601" s="61" t="s">
        <v>2535</v>
      </c>
    </row>
    <row r="22602" spans="1:4" hidden="1" x14ac:dyDescent="0.25">
      <c r="A22602" s="61" t="s">
        <v>180</v>
      </c>
      <c r="B22602" s="61" t="s">
        <v>409</v>
      </c>
      <c r="C22602">
        <v>1972</v>
      </c>
      <c r="D22602" s="61" t="s">
        <v>2389</v>
      </c>
    </row>
    <row r="22603" spans="1:4" hidden="1" x14ac:dyDescent="0.25">
      <c r="A22603" s="61" t="s">
        <v>180</v>
      </c>
      <c r="B22603" s="61" t="s">
        <v>409</v>
      </c>
      <c r="C22603">
        <v>1973</v>
      </c>
      <c r="D22603" s="61" t="s">
        <v>1493</v>
      </c>
    </row>
    <row r="22604" spans="1:4" hidden="1" x14ac:dyDescent="0.25">
      <c r="A22604" s="61" t="s">
        <v>180</v>
      </c>
      <c r="B22604" s="61" t="s">
        <v>409</v>
      </c>
      <c r="C22604">
        <v>1974</v>
      </c>
      <c r="D22604" s="61" t="s">
        <v>2442</v>
      </c>
    </row>
    <row r="22605" spans="1:4" hidden="1" x14ac:dyDescent="0.25">
      <c r="A22605" s="61" t="s">
        <v>180</v>
      </c>
      <c r="B22605" s="61" t="s">
        <v>409</v>
      </c>
      <c r="C22605">
        <v>1975</v>
      </c>
      <c r="D22605" s="61" t="s">
        <v>1496</v>
      </c>
    </row>
    <row r="22606" spans="1:4" hidden="1" x14ac:dyDescent="0.25">
      <c r="A22606" s="61" t="s">
        <v>180</v>
      </c>
      <c r="B22606" s="61" t="s">
        <v>409</v>
      </c>
      <c r="C22606">
        <v>1976</v>
      </c>
      <c r="D22606" s="61" t="s">
        <v>1496</v>
      </c>
    </row>
    <row r="22607" spans="1:4" hidden="1" x14ac:dyDescent="0.25">
      <c r="A22607" s="61" t="s">
        <v>180</v>
      </c>
      <c r="B22607" s="61" t="s">
        <v>409</v>
      </c>
      <c r="C22607">
        <v>1977</v>
      </c>
      <c r="D22607" s="61" t="s">
        <v>2179</v>
      </c>
    </row>
    <row r="22608" spans="1:4" hidden="1" x14ac:dyDescent="0.25">
      <c r="A22608" s="61" t="s">
        <v>180</v>
      </c>
      <c r="B22608" s="61" t="s">
        <v>409</v>
      </c>
      <c r="C22608">
        <v>1978</v>
      </c>
      <c r="D22608" s="61" t="s">
        <v>2911</v>
      </c>
    </row>
    <row r="22609" spans="1:4" hidden="1" x14ac:dyDescent="0.25">
      <c r="A22609" s="61" t="s">
        <v>180</v>
      </c>
      <c r="B22609" s="61" t="s">
        <v>409</v>
      </c>
      <c r="C22609">
        <v>1979</v>
      </c>
      <c r="D22609" s="61" t="s">
        <v>2255</v>
      </c>
    </row>
    <row r="22610" spans="1:4" hidden="1" x14ac:dyDescent="0.25">
      <c r="A22610" s="61" t="s">
        <v>180</v>
      </c>
      <c r="B22610" s="61" t="s">
        <v>409</v>
      </c>
      <c r="C22610">
        <v>1980</v>
      </c>
      <c r="D22610" s="61" t="s">
        <v>2536</v>
      </c>
    </row>
    <row r="22611" spans="1:4" hidden="1" x14ac:dyDescent="0.25">
      <c r="A22611" s="61" t="s">
        <v>180</v>
      </c>
      <c r="B22611" s="61" t="s">
        <v>409</v>
      </c>
      <c r="C22611">
        <v>1981</v>
      </c>
      <c r="D22611" s="61" t="s">
        <v>2536</v>
      </c>
    </row>
    <row r="22612" spans="1:4" hidden="1" x14ac:dyDescent="0.25">
      <c r="A22612" s="61" t="s">
        <v>180</v>
      </c>
      <c r="B22612" s="61" t="s">
        <v>409</v>
      </c>
      <c r="C22612">
        <v>1982</v>
      </c>
      <c r="D22612" s="61" t="s">
        <v>2536</v>
      </c>
    </row>
    <row r="22613" spans="1:4" hidden="1" x14ac:dyDescent="0.25">
      <c r="A22613" s="61" t="s">
        <v>180</v>
      </c>
      <c r="B22613" s="61" t="s">
        <v>409</v>
      </c>
      <c r="C22613">
        <v>1983</v>
      </c>
      <c r="D22613" s="61" t="s">
        <v>2536</v>
      </c>
    </row>
    <row r="22614" spans="1:4" hidden="1" x14ac:dyDescent="0.25">
      <c r="A22614" s="61" t="s">
        <v>180</v>
      </c>
      <c r="B22614" s="61" t="s">
        <v>409</v>
      </c>
      <c r="C22614">
        <v>1984</v>
      </c>
      <c r="D22614" s="61" t="s">
        <v>2536</v>
      </c>
    </row>
    <row r="22615" spans="1:4" hidden="1" x14ac:dyDescent="0.25">
      <c r="A22615" s="61" t="s">
        <v>180</v>
      </c>
      <c r="B22615" s="61" t="s">
        <v>409</v>
      </c>
      <c r="C22615">
        <v>1985</v>
      </c>
      <c r="D22615" s="61" t="s">
        <v>1493</v>
      </c>
    </row>
    <row r="22616" spans="1:4" hidden="1" x14ac:dyDescent="0.25">
      <c r="A22616" s="61" t="s">
        <v>180</v>
      </c>
      <c r="B22616" s="61" t="s">
        <v>409</v>
      </c>
      <c r="C22616">
        <v>1986</v>
      </c>
      <c r="D22616" s="61" t="s">
        <v>1493</v>
      </c>
    </row>
    <row r="22617" spans="1:4" hidden="1" x14ac:dyDescent="0.25">
      <c r="A22617" s="61" t="s">
        <v>180</v>
      </c>
      <c r="B22617" s="61" t="s">
        <v>409</v>
      </c>
      <c r="C22617">
        <v>1987</v>
      </c>
      <c r="D22617" s="61" t="s">
        <v>2572</v>
      </c>
    </row>
    <row r="22618" spans="1:4" hidden="1" x14ac:dyDescent="0.25">
      <c r="A22618" s="61" t="s">
        <v>180</v>
      </c>
      <c r="B22618" s="61" t="s">
        <v>409</v>
      </c>
      <c r="C22618">
        <v>1988</v>
      </c>
      <c r="D22618" s="61" t="s">
        <v>2225</v>
      </c>
    </row>
    <row r="22619" spans="1:4" hidden="1" x14ac:dyDescent="0.25">
      <c r="A22619" s="61" t="s">
        <v>180</v>
      </c>
      <c r="B22619" s="61" t="s">
        <v>409</v>
      </c>
      <c r="C22619">
        <v>1989</v>
      </c>
      <c r="D22619" s="61" t="s">
        <v>2660</v>
      </c>
    </row>
    <row r="22620" spans="1:4" hidden="1" x14ac:dyDescent="0.25">
      <c r="A22620" s="61" t="s">
        <v>180</v>
      </c>
      <c r="B22620" s="61" t="s">
        <v>409</v>
      </c>
      <c r="C22620">
        <v>1990</v>
      </c>
      <c r="D22620" s="61" t="s">
        <v>1753</v>
      </c>
    </row>
    <row r="22621" spans="1:4" hidden="1" x14ac:dyDescent="0.25">
      <c r="A22621" s="61" t="s">
        <v>180</v>
      </c>
      <c r="B22621" s="61" t="s">
        <v>409</v>
      </c>
      <c r="C22621">
        <v>1991</v>
      </c>
      <c r="D22621" s="61" t="s">
        <v>1753</v>
      </c>
    </row>
    <row r="22622" spans="1:4" hidden="1" x14ac:dyDescent="0.25">
      <c r="A22622" s="61" t="s">
        <v>180</v>
      </c>
      <c r="B22622" s="61" t="s">
        <v>409</v>
      </c>
      <c r="C22622">
        <v>1992</v>
      </c>
      <c r="D22622" s="61" t="s">
        <v>1753</v>
      </c>
    </row>
    <row r="22623" spans="1:4" hidden="1" x14ac:dyDescent="0.25">
      <c r="A22623" s="61" t="s">
        <v>180</v>
      </c>
      <c r="B22623" s="61" t="s">
        <v>409</v>
      </c>
      <c r="C22623">
        <v>1993</v>
      </c>
      <c r="D22623" s="61" t="s">
        <v>2294</v>
      </c>
    </row>
    <row r="22624" spans="1:4" hidden="1" x14ac:dyDescent="0.25">
      <c r="A22624" s="61" t="s">
        <v>180</v>
      </c>
      <c r="B22624" s="61" t="s">
        <v>409</v>
      </c>
      <c r="C22624">
        <v>1994</v>
      </c>
      <c r="D22624" s="61" t="s">
        <v>1485</v>
      </c>
    </row>
    <row r="22625" spans="1:4" hidden="1" x14ac:dyDescent="0.25">
      <c r="A22625" s="61" t="s">
        <v>180</v>
      </c>
      <c r="B22625" s="61" t="s">
        <v>409</v>
      </c>
      <c r="C22625">
        <v>1995</v>
      </c>
      <c r="D22625" s="61" t="s">
        <v>1485</v>
      </c>
    </row>
    <row r="22626" spans="1:4" hidden="1" x14ac:dyDescent="0.25">
      <c r="A22626" s="61" t="s">
        <v>180</v>
      </c>
      <c r="B22626" s="61" t="s">
        <v>409</v>
      </c>
      <c r="C22626">
        <v>1996</v>
      </c>
      <c r="D22626" s="61" t="s">
        <v>1485</v>
      </c>
    </row>
    <row r="22627" spans="1:4" hidden="1" x14ac:dyDescent="0.25">
      <c r="A22627" s="61" t="s">
        <v>180</v>
      </c>
      <c r="B22627" s="61" t="s">
        <v>409</v>
      </c>
      <c r="C22627">
        <v>1997</v>
      </c>
      <c r="D22627" s="61" t="s">
        <v>1761</v>
      </c>
    </row>
    <row r="22628" spans="1:4" hidden="1" x14ac:dyDescent="0.25">
      <c r="A22628" s="61" t="s">
        <v>180</v>
      </c>
      <c r="B22628" s="61" t="s">
        <v>409</v>
      </c>
      <c r="C22628">
        <v>1998</v>
      </c>
      <c r="D22628" s="61" t="s">
        <v>1531</v>
      </c>
    </row>
    <row r="22629" spans="1:4" hidden="1" x14ac:dyDescent="0.25">
      <c r="A22629" s="61" t="s">
        <v>180</v>
      </c>
      <c r="B22629" s="61" t="s">
        <v>409</v>
      </c>
      <c r="C22629">
        <v>1999</v>
      </c>
      <c r="D22629" s="61" t="s">
        <v>1530</v>
      </c>
    </row>
    <row r="22630" spans="1:4" hidden="1" x14ac:dyDescent="0.25">
      <c r="A22630" s="61" t="s">
        <v>180</v>
      </c>
      <c r="B22630" s="61" t="s">
        <v>409</v>
      </c>
      <c r="C22630">
        <v>2000</v>
      </c>
      <c r="D22630" s="61" t="s">
        <v>2294</v>
      </c>
    </row>
    <row r="22631" spans="1:4" hidden="1" x14ac:dyDescent="0.25">
      <c r="A22631" s="61" t="s">
        <v>180</v>
      </c>
      <c r="B22631" s="61" t="s">
        <v>409</v>
      </c>
      <c r="C22631">
        <v>2001</v>
      </c>
      <c r="D22631" s="61" t="s">
        <v>1775</v>
      </c>
    </row>
    <row r="22632" spans="1:4" hidden="1" x14ac:dyDescent="0.25">
      <c r="A22632" s="61" t="s">
        <v>180</v>
      </c>
      <c r="B22632" s="61" t="s">
        <v>409</v>
      </c>
      <c r="C22632">
        <v>2002</v>
      </c>
      <c r="D22632" s="61" t="s">
        <v>2148</v>
      </c>
    </row>
    <row r="22633" spans="1:4" hidden="1" x14ac:dyDescent="0.25">
      <c r="A22633" s="61" t="s">
        <v>180</v>
      </c>
      <c r="B22633" s="61" t="s">
        <v>409</v>
      </c>
      <c r="C22633">
        <v>2003</v>
      </c>
      <c r="D22633" s="61" t="s">
        <v>569</v>
      </c>
    </row>
    <row r="22634" spans="1:4" hidden="1" x14ac:dyDescent="0.25">
      <c r="A22634" s="61" t="s">
        <v>180</v>
      </c>
      <c r="B22634" s="61" t="s">
        <v>409</v>
      </c>
      <c r="C22634">
        <v>2004</v>
      </c>
      <c r="D22634" s="61" t="s">
        <v>2609</v>
      </c>
    </row>
    <row r="22635" spans="1:4" hidden="1" x14ac:dyDescent="0.25">
      <c r="A22635" s="61" t="s">
        <v>180</v>
      </c>
      <c r="B22635" s="61" t="s">
        <v>409</v>
      </c>
      <c r="C22635">
        <v>2005</v>
      </c>
      <c r="D22635" s="61" t="s">
        <v>1760</v>
      </c>
    </row>
    <row r="22636" spans="1:4" hidden="1" x14ac:dyDescent="0.25">
      <c r="A22636" s="61" t="s">
        <v>180</v>
      </c>
      <c r="B22636" s="61" t="s">
        <v>409</v>
      </c>
      <c r="C22636">
        <v>2006</v>
      </c>
      <c r="D22636" s="61" t="s">
        <v>1508</v>
      </c>
    </row>
    <row r="22637" spans="1:4" hidden="1" x14ac:dyDescent="0.25">
      <c r="A22637" s="61" t="s">
        <v>180</v>
      </c>
      <c r="B22637" s="61" t="s">
        <v>409</v>
      </c>
      <c r="C22637">
        <v>2007</v>
      </c>
      <c r="D22637" s="61" t="s">
        <v>1760</v>
      </c>
    </row>
    <row r="22638" spans="1:4" hidden="1" x14ac:dyDescent="0.25">
      <c r="A22638" s="61" t="s">
        <v>180</v>
      </c>
      <c r="B22638" s="61" t="s">
        <v>409</v>
      </c>
      <c r="C22638">
        <v>2008</v>
      </c>
      <c r="D22638" s="61" t="s">
        <v>2295</v>
      </c>
    </row>
    <row r="22639" spans="1:4" hidden="1" x14ac:dyDescent="0.25">
      <c r="A22639" s="61" t="s">
        <v>180</v>
      </c>
      <c r="B22639" s="61" t="s">
        <v>409</v>
      </c>
      <c r="C22639">
        <v>2009</v>
      </c>
      <c r="D22639" s="61" t="s">
        <v>2293</v>
      </c>
    </row>
    <row r="22640" spans="1:4" hidden="1" x14ac:dyDescent="0.25">
      <c r="A22640" s="61" t="s">
        <v>180</v>
      </c>
      <c r="B22640" s="61" t="s">
        <v>409</v>
      </c>
      <c r="C22640">
        <v>2010</v>
      </c>
      <c r="D22640" s="61" t="s">
        <v>1531</v>
      </c>
    </row>
    <row r="22641" spans="1:4" hidden="1" x14ac:dyDescent="0.25">
      <c r="A22641" s="61" t="s">
        <v>180</v>
      </c>
      <c r="B22641" s="61" t="s">
        <v>409</v>
      </c>
      <c r="C22641">
        <v>2011</v>
      </c>
      <c r="D22641" s="61" t="s">
        <v>2174</v>
      </c>
    </row>
    <row r="22642" spans="1:4" hidden="1" x14ac:dyDescent="0.25">
      <c r="A22642" s="61" t="s">
        <v>180</v>
      </c>
      <c r="B22642" s="61" t="s">
        <v>409</v>
      </c>
      <c r="C22642">
        <v>2012</v>
      </c>
      <c r="D22642" s="61" t="s">
        <v>2644</v>
      </c>
    </row>
    <row r="22643" spans="1:4" hidden="1" x14ac:dyDescent="0.25">
      <c r="A22643" s="61" t="s">
        <v>180</v>
      </c>
      <c r="B22643" s="61" t="s">
        <v>409</v>
      </c>
      <c r="C22643">
        <v>2013</v>
      </c>
      <c r="D22643" s="61" t="s">
        <v>2224</v>
      </c>
    </row>
    <row r="22644" spans="1:4" hidden="1" x14ac:dyDescent="0.25">
      <c r="A22644" s="61" t="s">
        <v>180</v>
      </c>
      <c r="B22644" s="61" t="s">
        <v>409</v>
      </c>
      <c r="C22644">
        <v>2014</v>
      </c>
      <c r="D22644" s="61" t="s">
        <v>2228</v>
      </c>
    </row>
    <row r="22645" spans="1:4" hidden="1" x14ac:dyDescent="0.25">
      <c r="A22645" s="61" t="s">
        <v>180</v>
      </c>
      <c r="B22645" s="61" t="s">
        <v>409</v>
      </c>
      <c r="C22645">
        <v>2015</v>
      </c>
      <c r="D22645" s="61" t="s">
        <v>2179</v>
      </c>
    </row>
    <row r="22646" spans="1:4" hidden="1" x14ac:dyDescent="0.25">
      <c r="A22646" s="61" t="s">
        <v>180</v>
      </c>
      <c r="B22646" s="61" t="s">
        <v>409</v>
      </c>
      <c r="C22646">
        <v>2016</v>
      </c>
      <c r="D22646" s="61" t="s">
        <v>1807</v>
      </c>
    </row>
    <row r="22647" spans="1:4" hidden="1" x14ac:dyDescent="0.25">
      <c r="A22647" s="61" t="s">
        <v>180</v>
      </c>
      <c r="B22647" s="61" t="s">
        <v>409</v>
      </c>
      <c r="C22647">
        <v>2017</v>
      </c>
      <c r="D22647" s="61" t="s">
        <v>568</v>
      </c>
    </row>
    <row r="22648" spans="1:4" hidden="1" x14ac:dyDescent="0.25">
      <c r="A22648" s="61" t="s">
        <v>180</v>
      </c>
      <c r="B22648" s="61" t="s">
        <v>409</v>
      </c>
      <c r="C22648">
        <v>2018</v>
      </c>
      <c r="D22648" s="61" t="s">
        <v>1775</v>
      </c>
    </row>
    <row r="22649" spans="1:4" hidden="1" x14ac:dyDescent="0.25">
      <c r="A22649" s="61" t="s">
        <v>180</v>
      </c>
      <c r="B22649" s="61" t="s">
        <v>409</v>
      </c>
      <c r="C22649">
        <v>2019</v>
      </c>
      <c r="D22649" s="61" t="s">
        <v>568</v>
      </c>
    </row>
    <row r="22650" spans="1:4" hidden="1" x14ac:dyDescent="0.25">
      <c r="A22650" s="61" t="s">
        <v>180</v>
      </c>
      <c r="B22650" s="61" t="s">
        <v>409</v>
      </c>
      <c r="C22650">
        <v>2020</v>
      </c>
      <c r="D22650" s="61" t="s">
        <v>2181</v>
      </c>
    </row>
    <row r="22651" spans="1:4" hidden="1" x14ac:dyDescent="0.25">
      <c r="A22651" s="61" t="s">
        <v>180</v>
      </c>
      <c r="B22651" s="61" t="s">
        <v>409</v>
      </c>
      <c r="C22651">
        <v>2021</v>
      </c>
      <c r="D22651" s="61" t="s">
        <v>2504</v>
      </c>
    </row>
    <row r="22652" spans="1:4" hidden="1" x14ac:dyDescent="0.25">
      <c r="A22652" s="61" t="s">
        <v>180</v>
      </c>
      <c r="B22652" s="61" t="s">
        <v>409</v>
      </c>
      <c r="C22652">
        <v>2022</v>
      </c>
      <c r="D22652" s="61" t="s">
        <v>1761</v>
      </c>
    </row>
    <row r="22653" spans="1:4" x14ac:dyDescent="0.25">
      <c r="A22653" s="61" t="s">
        <v>180</v>
      </c>
      <c r="B22653" s="61" t="s">
        <v>409</v>
      </c>
      <c r="C22653">
        <v>2023</v>
      </c>
      <c r="D22653" s="61">
        <v>0.21099999999999999</v>
      </c>
    </row>
    <row r="22654" spans="1:4" hidden="1" x14ac:dyDescent="0.25">
      <c r="A22654" s="61" t="s">
        <v>1275</v>
      </c>
      <c r="B22654" s="61" t="s">
        <v>422</v>
      </c>
      <c r="C22654">
        <v>1918</v>
      </c>
      <c r="D22654" s="61" t="s">
        <v>3195</v>
      </c>
    </row>
    <row r="22655" spans="1:4" hidden="1" x14ac:dyDescent="0.25">
      <c r="A22655" s="61" t="s">
        <v>1275</v>
      </c>
      <c r="B22655" s="61" t="s">
        <v>422</v>
      </c>
      <c r="C22655">
        <v>1919</v>
      </c>
      <c r="D22655" s="61" t="s">
        <v>3195</v>
      </c>
    </row>
    <row r="22656" spans="1:4" hidden="1" x14ac:dyDescent="0.25">
      <c r="A22656" s="61" t="s">
        <v>1275</v>
      </c>
      <c r="B22656" s="61" t="s">
        <v>422</v>
      </c>
      <c r="C22656">
        <v>1920</v>
      </c>
      <c r="D22656" s="61" t="s">
        <v>3195</v>
      </c>
    </row>
    <row r="22657" spans="1:4" hidden="1" x14ac:dyDescent="0.25">
      <c r="A22657" s="61" t="s">
        <v>1275</v>
      </c>
      <c r="B22657" s="61" t="s">
        <v>422</v>
      </c>
      <c r="C22657">
        <v>1921</v>
      </c>
      <c r="D22657" s="61" t="s">
        <v>3195</v>
      </c>
    </row>
    <row r="22658" spans="1:4" hidden="1" x14ac:dyDescent="0.25">
      <c r="A22658" s="61" t="s">
        <v>1275</v>
      </c>
      <c r="B22658" s="61" t="s">
        <v>422</v>
      </c>
      <c r="C22658">
        <v>1922</v>
      </c>
      <c r="D22658" s="61" t="s">
        <v>3195</v>
      </c>
    </row>
    <row r="22659" spans="1:4" hidden="1" x14ac:dyDescent="0.25">
      <c r="A22659" s="61" t="s">
        <v>1275</v>
      </c>
      <c r="B22659" s="61" t="s">
        <v>422</v>
      </c>
      <c r="C22659">
        <v>1923</v>
      </c>
      <c r="D22659" s="61" t="s">
        <v>3195</v>
      </c>
    </row>
    <row r="22660" spans="1:4" hidden="1" x14ac:dyDescent="0.25">
      <c r="A22660" s="61" t="s">
        <v>1275</v>
      </c>
      <c r="B22660" s="61" t="s">
        <v>422</v>
      </c>
      <c r="C22660">
        <v>1924</v>
      </c>
      <c r="D22660" s="61" t="s">
        <v>3195</v>
      </c>
    </row>
    <row r="22661" spans="1:4" hidden="1" x14ac:dyDescent="0.25">
      <c r="A22661" s="61" t="s">
        <v>1275</v>
      </c>
      <c r="B22661" s="61" t="s">
        <v>422</v>
      </c>
      <c r="C22661">
        <v>1925</v>
      </c>
      <c r="D22661" s="61" t="s">
        <v>3195</v>
      </c>
    </row>
    <row r="22662" spans="1:4" hidden="1" x14ac:dyDescent="0.25">
      <c r="A22662" s="61" t="s">
        <v>1275</v>
      </c>
      <c r="B22662" s="61" t="s">
        <v>422</v>
      </c>
      <c r="C22662">
        <v>1926</v>
      </c>
      <c r="D22662" s="61" t="s">
        <v>3195</v>
      </c>
    </row>
    <row r="22663" spans="1:4" hidden="1" x14ac:dyDescent="0.25">
      <c r="A22663" s="61" t="s">
        <v>1275</v>
      </c>
      <c r="B22663" s="61" t="s">
        <v>422</v>
      </c>
      <c r="C22663">
        <v>1927</v>
      </c>
      <c r="D22663" s="61" t="s">
        <v>3195</v>
      </c>
    </row>
    <row r="22664" spans="1:4" hidden="1" x14ac:dyDescent="0.25">
      <c r="A22664" s="61" t="s">
        <v>1275</v>
      </c>
      <c r="B22664" s="61" t="s">
        <v>422</v>
      </c>
      <c r="C22664">
        <v>1928</v>
      </c>
      <c r="D22664" s="61" t="s">
        <v>3195</v>
      </c>
    </row>
    <row r="22665" spans="1:4" hidden="1" x14ac:dyDescent="0.25">
      <c r="A22665" s="61" t="s">
        <v>1275</v>
      </c>
      <c r="B22665" s="61" t="s">
        <v>422</v>
      </c>
      <c r="C22665">
        <v>1929</v>
      </c>
      <c r="D22665" s="61" t="s">
        <v>3195</v>
      </c>
    </row>
    <row r="22666" spans="1:4" hidden="1" x14ac:dyDescent="0.25">
      <c r="A22666" s="61" t="s">
        <v>1275</v>
      </c>
      <c r="B22666" s="61" t="s">
        <v>422</v>
      </c>
      <c r="C22666">
        <v>1930</v>
      </c>
      <c r="D22666" s="61" t="s">
        <v>3195</v>
      </c>
    </row>
    <row r="22667" spans="1:4" hidden="1" x14ac:dyDescent="0.25">
      <c r="A22667" s="61" t="s">
        <v>1275</v>
      </c>
      <c r="B22667" s="61" t="s">
        <v>422</v>
      </c>
      <c r="C22667">
        <v>1931</v>
      </c>
      <c r="D22667" s="61" t="s">
        <v>3195</v>
      </c>
    </row>
    <row r="22668" spans="1:4" hidden="1" x14ac:dyDescent="0.25">
      <c r="A22668" s="61" t="s">
        <v>1275</v>
      </c>
      <c r="B22668" s="61" t="s">
        <v>422</v>
      </c>
      <c r="C22668">
        <v>1932</v>
      </c>
      <c r="D22668" s="61" t="s">
        <v>3195</v>
      </c>
    </row>
    <row r="22669" spans="1:4" hidden="1" x14ac:dyDescent="0.25">
      <c r="A22669" s="61" t="s">
        <v>1275</v>
      </c>
      <c r="B22669" s="61" t="s">
        <v>422</v>
      </c>
      <c r="C22669">
        <v>1933</v>
      </c>
      <c r="D22669" s="61" t="s">
        <v>3195</v>
      </c>
    </row>
    <row r="22670" spans="1:4" hidden="1" x14ac:dyDescent="0.25">
      <c r="A22670" s="61" t="s">
        <v>1275</v>
      </c>
      <c r="B22670" s="61" t="s">
        <v>422</v>
      </c>
      <c r="C22670">
        <v>1934</v>
      </c>
      <c r="D22670" s="61" t="s">
        <v>3195</v>
      </c>
    </row>
    <row r="22671" spans="1:4" hidden="1" x14ac:dyDescent="0.25">
      <c r="A22671" s="61" t="s">
        <v>1275</v>
      </c>
      <c r="B22671" s="61" t="s">
        <v>422</v>
      </c>
      <c r="C22671">
        <v>1935</v>
      </c>
      <c r="D22671" s="61" t="s">
        <v>3195</v>
      </c>
    </row>
    <row r="22672" spans="1:4" hidden="1" x14ac:dyDescent="0.25">
      <c r="A22672" s="61" t="s">
        <v>1275</v>
      </c>
      <c r="B22672" s="61" t="s">
        <v>422</v>
      </c>
      <c r="C22672">
        <v>1936</v>
      </c>
      <c r="D22672" s="61" t="s">
        <v>3195</v>
      </c>
    </row>
    <row r="22673" spans="1:4" hidden="1" x14ac:dyDescent="0.25">
      <c r="A22673" s="61" t="s">
        <v>1275</v>
      </c>
      <c r="B22673" s="61" t="s">
        <v>422</v>
      </c>
      <c r="C22673">
        <v>1937</v>
      </c>
      <c r="D22673" s="61" t="s">
        <v>3195</v>
      </c>
    </row>
    <row r="22674" spans="1:4" hidden="1" x14ac:dyDescent="0.25">
      <c r="A22674" s="61" t="s">
        <v>1275</v>
      </c>
      <c r="B22674" s="61" t="s">
        <v>422</v>
      </c>
      <c r="C22674">
        <v>1938</v>
      </c>
      <c r="D22674" s="61" t="s">
        <v>3195</v>
      </c>
    </row>
    <row r="22675" spans="1:4" hidden="1" x14ac:dyDescent="0.25">
      <c r="A22675" s="61" t="s">
        <v>1275</v>
      </c>
      <c r="B22675" s="61" t="s">
        <v>422</v>
      </c>
      <c r="C22675">
        <v>1939</v>
      </c>
      <c r="D22675" s="61" t="s">
        <v>3195</v>
      </c>
    </row>
    <row r="22676" spans="1:4" hidden="1" x14ac:dyDescent="0.25">
      <c r="A22676" s="61" t="s">
        <v>1275</v>
      </c>
      <c r="B22676" s="61" t="s">
        <v>422</v>
      </c>
      <c r="C22676">
        <v>1940</v>
      </c>
      <c r="D22676" s="61" t="s">
        <v>3195</v>
      </c>
    </row>
    <row r="22677" spans="1:4" hidden="1" x14ac:dyDescent="0.25">
      <c r="A22677" s="61" t="s">
        <v>1275</v>
      </c>
      <c r="B22677" s="61" t="s">
        <v>422</v>
      </c>
      <c r="C22677">
        <v>1941</v>
      </c>
      <c r="D22677" s="61" t="s">
        <v>3195</v>
      </c>
    </row>
    <row r="22678" spans="1:4" hidden="1" x14ac:dyDescent="0.25">
      <c r="A22678" s="61" t="s">
        <v>1275</v>
      </c>
      <c r="B22678" s="61" t="s">
        <v>422</v>
      </c>
      <c r="C22678">
        <v>1942</v>
      </c>
      <c r="D22678" s="61" t="s">
        <v>3195</v>
      </c>
    </row>
    <row r="22679" spans="1:4" hidden="1" x14ac:dyDescent="0.25">
      <c r="A22679" s="61" t="s">
        <v>1275</v>
      </c>
      <c r="B22679" s="61" t="s">
        <v>422</v>
      </c>
      <c r="C22679">
        <v>1943</v>
      </c>
      <c r="D22679" s="61" t="s">
        <v>3195</v>
      </c>
    </row>
    <row r="22680" spans="1:4" hidden="1" x14ac:dyDescent="0.25">
      <c r="A22680" s="61" t="s">
        <v>1275</v>
      </c>
      <c r="B22680" s="61" t="s">
        <v>422</v>
      </c>
      <c r="C22680">
        <v>1944</v>
      </c>
      <c r="D22680" s="61" t="s">
        <v>3195</v>
      </c>
    </row>
    <row r="22681" spans="1:4" hidden="1" x14ac:dyDescent="0.25">
      <c r="A22681" s="61" t="s">
        <v>1275</v>
      </c>
      <c r="B22681" s="61" t="s">
        <v>422</v>
      </c>
      <c r="C22681">
        <v>1945</v>
      </c>
      <c r="D22681" s="61" t="s">
        <v>3195</v>
      </c>
    </row>
    <row r="22682" spans="1:4" hidden="1" x14ac:dyDescent="0.25">
      <c r="A22682" s="61" t="s">
        <v>1275</v>
      </c>
      <c r="B22682" s="61" t="s">
        <v>422</v>
      </c>
      <c r="C22682">
        <v>1946</v>
      </c>
      <c r="D22682" s="61" t="s">
        <v>3195</v>
      </c>
    </row>
    <row r="22683" spans="1:4" hidden="1" x14ac:dyDescent="0.25">
      <c r="A22683" s="61" t="s">
        <v>1275</v>
      </c>
      <c r="B22683" s="61" t="s">
        <v>422</v>
      </c>
      <c r="C22683">
        <v>1947</v>
      </c>
      <c r="D22683" s="61" t="s">
        <v>3195</v>
      </c>
    </row>
    <row r="22684" spans="1:4" hidden="1" x14ac:dyDescent="0.25">
      <c r="A22684" s="61" t="s">
        <v>1275</v>
      </c>
      <c r="B22684" s="61" t="s">
        <v>422</v>
      </c>
      <c r="C22684">
        <v>1948</v>
      </c>
      <c r="D22684" s="61" t="s">
        <v>3195</v>
      </c>
    </row>
    <row r="22685" spans="1:4" hidden="1" x14ac:dyDescent="0.25">
      <c r="A22685" s="61" t="s">
        <v>3196</v>
      </c>
      <c r="B22685" s="61" t="s">
        <v>594</v>
      </c>
      <c r="C22685">
        <v>1948</v>
      </c>
      <c r="D22685" s="61" t="s">
        <v>1726</v>
      </c>
    </row>
    <row r="22686" spans="1:4" hidden="1" x14ac:dyDescent="0.25">
      <c r="A22686" s="61" t="s">
        <v>3196</v>
      </c>
      <c r="B22686" s="61" t="s">
        <v>594</v>
      </c>
      <c r="C22686">
        <v>1949</v>
      </c>
      <c r="D22686" s="61" t="s">
        <v>1726</v>
      </c>
    </row>
    <row r="22687" spans="1:4" hidden="1" x14ac:dyDescent="0.25">
      <c r="A22687" s="61" t="s">
        <v>3196</v>
      </c>
      <c r="B22687" s="61" t="s">
        <v>594</v>
      </c>
      <c r="C22687">
        <v>1950</v>
      </c>
      <c r="D22687" s="61" t="s">
        <v>1726</v>
      </c>
    </row>
    <row r="22688" spans="1:4" hidden="1" x14ac:dyDescent="0.25">
      <c r="A22688" s="61" t="s">
        <v>3196</v>
      </c>
      <c r="B22688" s="61" t="s">
        <v>594</v>
      </c>
      <c r="C22688">
        <v>1951</v>
      </c>
      <c r="D22688" s="61" t="s">
        <v>1726</v>
      </c>
    </row>
    <row r="22689" spans="1:4" hidden="1" x14ac:dyDescent="0.25">
      <c r="A22689" s="61" t="s">
        <v>3196</v>
      </c>
      <c r="B22689" s="61" t="s">
        <v>594</v>
      </c>
      <c r="C22689">
        <v>1952</v>
      </c>
      <c r="D22689" s="61" t="s">
        <v>1726</v>
      </c>
    </row>
    <row r="22690" spans="1:4" hidden="1" x14ac:dyDescent="0.25">
      <c r="A22690" s="61" t="s">
        <v>3196</v>
      </c>
      <c r="B22690" s="61" t="s">
        <v>594</v>
      </c>
      <c r="C22690">
        <v>1953</v>
      </c>
      <c r="D22690" s="61" t="s">
        <v>1726</v>
      </c>
    </row>
    <row r="22691" spans="1:4" hidden="1" x14ac:dyDescent="0.25">
      <c r="A22691" s="61" t="s">
        <v>3196</v>
      </c>
      <c r="B22691" s="61" t="s">
        <v>594</v>
      </c>
      <c r="C22691">
        <v>1954</v>
      </c>
      <c r="D22691" s="61" t="s">
        <v>1726</v>
      </c>
    </row>
    <row r="22692" spans="1:4" hidden="1" x14ac:dyDescent="0.25">
      <c r="A22692" s="61" t="s">
        <v>3196</v>
      </c>
      <c r="B22692" s="61" t="s">
        <v>594</v>
      </c>
      <c r="C22692">
        <v>1955</v>
      </c>
      <c r="D22692" s="61" t="s">
        <v>1726</v>
      </c>
    </row>
    <row r="22693" spans="1:4" hidden="1" x14ac:dyDescent="0.25">
      <c r="A22693" s="61" t="s">
        <v>3196</v>
      </c>
      <c r="B22693" s="61" t="s">
        <v>594</v>
      </c>
      <c r="C22693">
        <v>1956</v>
      </c>
      <c r="D22693" s="61" t="s">
        <v>1726</v>
      </c>
    </row>
    <row r="22694" spans="1:4" hidden="1" x14ac:dyDescent="0.25">
      <c r="A22694" s="61" t="s">
        <v>3196</v>
      </c>
      <c r="B22694" s="61" t="s">
        <v>594</v>
      </c>
      <c r="C22694">
        <v>1957</v>
      </c>
      <c r="D22694" s="61" t="s">
        <v>1726</v>
      </c>
    </row>
    <row r="22695" spans="1:4" hidden="1" x14ac:dyDescent="0.25">
      <c r="A22695" s="61" t="s">
        <v>3196</v>
      </c>
      <c r="B22695" s="61" t="s">
        <v>594</v>
      </c>
      <c r="C22695">
        <v>1958</v>
      </c>
      <c r="D22695" s="61" t="s">
        <v>1726</v>
      </c>
    </row>
    <row r="22696" spans="1:4" hidden="1" x14ac:dyDescent="0.25">
      <c r="A22696" s="61" t="s">
        <v>3196</v>
      </c>
      <c r="B22696" s="61" t="s">
        <v>594</v>
      </c>
      <c r="C22696">
        <v>1959</v>
      </c>
      <c r="D22696" s="61" t="s">
        <v>1726</v>
      </c>
    </row>
    <row r="22697" spans="1:4" hidden="1" x14ac:dyDescent="0.25">
      <c r="A22697" s="61" t="s">
        <v>3196</v>
      </c>
      <c r="B22697" s="61" t="s">
        <v>594</v>
      </c>
      <c r="C22697">
        <v>1960</v>
      </c>
      <c r="D22697" s="61" t="s">
        <v>2650</v>
      </c>
    </row>
    <row r="22698" spans="1:4" hidden="1" x14ac:dyDescent="0.25">
      <c r="A22698" s="61" t="s">
        <v>3196</v>
      </c>
      <c r="B22698" s="61" t="s">
        <v>594</v>
      </c>
      <c r="C22698">
        <v>1961</v>
      </c>
      <c r="D22698" s="61" t="s">
        <v>2650</v>
      </c>
    </row>
    <row r="22699" spans="1:4" hidden="1" x14ac:dyDescent="0.25">
      <c r="A22699" s="61" t="s">
        <v>3196</v>
      </c>
      <c r="B22699" s="61" t="s">
        <v>594</v>
      </c>
      <c r="C22699">
        <v>1962</v>
      </c>
      <c r="D22699" s="61" t="s">
        <v>2650</v>
      </c>
    </row>
    <row r="22700" spans="1:4" hidden="1" x14ac:dyDescent="0.25">
      <c r="A22700" s="61" t="s">
        <v>3196</v>
      </c>
      <c r="B22700" s="61" t="s">
        <v>594</v>
      </c>
      <c r="C22700">
        <v>1963</v>
      </c>
      <c r="D22700" s="61" t="s">
        <v>2650</v>
      </c>
    </row>
    <row r="22701" spans="1:4" hidden="1" x14ac:dyDescent="0.25">
      <c r="A22701" s="61" t="s">
        <v>3196</v>
      </c>
      <c r="B22701" s="61" t="s">
        <v>594</v>
      </c>
      <c r="C22701">
        <v>1964</v>
      </c>
      <c r="D22701" s="61" t="s">
        <v>2650</v>
      </c>
    </row>
    <row r="22702" spans="1:4" hidden="1" x14ac:dyDescent="0.25">
      <c r="A22702" s="61" t="s">
        <v>3196</v>
      </c>
      <c r="B22702" s="61" t="s">
        <v>594</v>
      </c>
      <c r="C22702">
        <v>1965</v>
      </c>
      <c r="D22702" s="61" t="s">
        <v>2650</v>
      </c>
    </row>
    <row r="22703" spans="1:4" hidden="1" x14ac:dyDescent="0.25">
      <c r="A22703" s="61" t="s">
        <v>3196</v>
      </c>
      <c r="B22703" s="61" t="s">
        <v>594</v>
      </c>
      <c r="C22703">
        <v>1966</v>
      </c>
      <c r="D22703" s="61" t="s">
        <v>2650</v>
      </c>
    </row>
    <row r="22704" spans="1:4" hidden="1" x14ac:dyDescent="0.25">
      <c r="A22704" s="61" t="s">
        <v>3196</v>
      </c>
      <c r="B22704" s="61" t="s">
        <v>594</v>
      </c>
      <c r="C22704">
        <v>2007</v>
      </c>
      <c r="D22704" s="61" t="s">
        <v>1491</v>
      </c>
    </row>
    <row r="22705" spans="1:4" hidden="1" x14ac:dyDescent="0.25">
      <c r="A22705" s="61" t="s">
        <v>3196</v>
      </c>
      <c r="B22705" s="61" t="s">
        <v>594</v>
      </c>
      <c r="C22705">
        <v>2008</v>
      </c>
      <c r="D22705" s="61" t="s">
        <v>2322</v>
      </c>
    </row>
    <row r="22706" spans="1:4" hidden="1" x14ac:dyDescent="0.25">
      <c r="A22706" s="61" t="s">
        <v>3196</v>
      </c>
      <c r="B22706" s="61" t="s">
        <v>594</v>
      </c>
      <c r="C22706">
        <v>2009</v>
      </c>
      <c r="D22706" s="61" t="s">
        <v>1748</v>
      </c>
    </row>
    <row r="22707" spans="1:4" hidden="1" x14ac:dyDescent="0.25">
      <c r="A22707" s="61" t="s">
        <v>3196</v>
      </c>
      <c r="B22707" s="61" t="s">
        <v>594</v>
      </c>
      <c r="C22707">
        <v>2010</v>
      </c>
      <c r="D22707" s="61" t="s">
        <v>2251</v>
      </c>
    </row>
    <row r="22708" spans="1:4" hidden="1" x14ac:dyDescent="0.25">
      <c r="A22708" s="61" t="s">
        <v>3196</v>
      </c>
      <c r="B22708" s="61" t="s">
        <v>594</v>
      </c>
      <c r="C22708">
        <v>2011</v>
      </c>
      <c r="D22708" s="61" t="s">
        <v>2323</v>
      </c>
    </row>
    <row r="22709" spans="1:4" hidden="1" x14ac:dyDescent="0.25">
      <c r="A22709" s="61" t="s">
        <v>3196</v>
      </c>
      <c r="B22709" s="61" t="s">
        <v>594</v>
      </c>
      <c r="C22709">
        <v>2012</v>
      </c>
      <c r="D22709" s="61" t="s">
        <v>1747</v>
      </c>
    </row>
    <row r="22710" spans="1:4" hidden="1" x14ac:dyDescent="0.25">
      <c r="A22710" s="61" t="s">
        <v>3196</v>
      </c>
      <c r="B22710" s="61" t="s">
        <v>594</v>
      </c>
      <c r="C22710">
        <v>2013</v>
      </c>
      <c r="D22710" s="61" t="s">
        <v>2572</v>
      </c>
    </row>
    <row r="22711" spans="1:4" hidden="1" x14ac:dyDescent="0.25">
      <c r="A22711" s="61" t="s">
        <v>3196</v>
      </c>
      <c r="B22711" s="61" t="s">
        <v>594</v>
      </c>
      <c r="C22711">
        <v>2014</v>
      </c>
      <c r="D22711" s="61" t="s">
        <v>1489</v>
      </c>
    </row>
    <row r="22712" spans="1:4" hidden="1" x14ac:dyDescent="0.25">
      <c r="A22712" s="61" t="s">
        <v>3196</v>
      </c>
      <c r="B22712" s="61" t="s">
        <v>594</v>
      </c>
      <c r="C22712">
        <v>2015</v>
      </c>
      <c r="D22712" s="61" t="s">
        <v>2911</v>
      </c>
    </row>
    <row r="22713" spans="1:4" hidden="1" x14ac:dyDescent="0.25">
      <c r="A22713" s="61" t="s">
        <v>3196</v>
      </c>
      <c r="B22713" s="61" t="s">
        <v>594</v>
      </c>
      <c r="C22713">
        <v>2016</v>
      </c>
      <c r="D22713" s="61" t="s">
        <v>2911</v>
      </c>
    </row>
    <row r="22714" spans="1:4" hidden="1" x14ac:dyDescent="0.25">
      <c r="A22714" s="61" t="s">
        <v>3196</v>
      </c>
      <c r="B22714" s="61" t="s">
        <v>594</v>
      </c>
      <c r="C22714">
        <v>2017</v>
      </c>
      <c r="D22714" s="61" t="s">
        <v>2647</v>
      </c>
    </row>
    <row r="22715" spans="1:4" hidden="1" x14ac:dyDescent="0.25">
      <c r="A22715" s="61" t="s">
        <v>3196</v>
      </c>
      <c r="B22715" s="61" t="s">
        <v>594</v>
      </c>
      <c r="C22715">
        <v>2018</v>
      </c>
      <c r="D22715" s="61" t="s">
        <v>1870</v>
      </c>
    </row>
    <row r="22716" spans="1:4" hidden="1" x14ac:dyDescent="0.25">
      <c r="A22716" s="61" t="s">
        <v>3196</v>
      </c>
      <c r="B22716" s="61" t="s">
        <v>594</v>
      </c>
      <c r="C22716">
        <v>2019</v>
      </c>
      <c r="D22716" s="61" t="s">
        <v>1500</v>
      </c>
    </row>
    <row r="22717" spans="1:4" hidden="1" x14ac:dyDescent="0.25">
      <c r="A22717" s="61" t="s">
        <v>3196</v>
      </c>
      <c r="B22717" s="61" t="s">
        <v>594</v>
      </c>
      <c r="C22717">
        <v>2020</v>
      </c>
      <c r="D22717" s="61" t="s">
        <v>1755</v>
      </c>
    </row>
    <row r="22718" spans="1:4" hidden="1" x14ac:dyDescent="0.25">
      <c r="A22718" s="61" t="s">
        <v>3196</v>
      </c>
      <c r="B22718" s="61" t="s">
        <v>594</v>
      </c>
      <c r="C22718">
        <v>2021</v>
      </c>
      <c r="D22718" s="61" t="s">
        <v>2147</v>
      </c>
    </row>
    <row r="22719" spans="1:4" hidden="1" x14ac:dyDescent="0.25">
      <c r="A22719" s="61" t="s">
        <v>3196</v>
      </c>
      <c r="B22719" s="61" t="s">
        <v>594</v>
      </c>
      <c r="C22719">
        <v>2022</v>
      </c>
      <c r="D22719" s="61" t="s">
        <v>2647</v>
      </c>
    </row>
    <row r="22720" spans="1:4" x14ac:dyDescent="0.25">
      <c r="A22720" s="61" t="s">
        <v>3196</v>
      </c>
      <c r="B22720" s="61" t="s">
        <v>594</v>
      </c>
      <c r="C22720">
        <v>2023</v>
      </c>
      <c r="D22720" s="61">
        <v>0.34200000000000003</v>
      </c>
    </row>
    <row r="22721" spans="1:4" hidden="1" x14ac:dyDescent="0.25">
      <c r="A22721" s="61" t="s">
        <v>3197</v>
      </c>
      <c r="B22721" s="61" t="s">
        <v>594</v>
      </c>
      <c r="C22721">
        <v>1948</v>
      </c>
      <c r="D22721" s="61" t="s">
        <v>1700</v>
      </c>
    </row>
    <row r="22722" spans="1:4" hidden="1" x14ac:dyDescent="0.25">
      <c r="A22722" s="61" t="s">
        <v>3197</v>
      </c>
      <c r="B22722" s="61" t="s">
        <v>594</v>
      </c>
      <c r="C22722">
        <v>1949</v>
      </c>
      <c r="D22722" s="61" t="s">
        <v>1746</v>
      </c>
    </row>
    <row r="22723" spans="1:4" hidden="1" x14ac:dyDescent="0.25">
      <c r="A22723" s="61" t="s">
        <v>3197</v>
      </c>
      <c r="B22723" s="61" t="s">
        <v>594</v>
      </c>
      <c r="C22723">
        <v>1967</v>
      </c>
      <c r="D22723" s="61" t="s">
        <v>2354</v>
      </c>
    </row>
    <row r="22724" spans="1:4" hidden="1" x14ac:dyDescent="0.25">
      <c r="A22724" s="61" t="s">
        <v>3197</v>
      </c>
      <c r="B22724" s="61" t="s">
        <v>594</v>
      </c>
      <c r="C22724">
        <v>1968</v>
      </c>
      <c r="D22724" s="61" t="s">
        <v>2560</v>
      </c>
    </row>
    <row r="22725" spans="1:4" hidden="1" x14ac:dyDescent="0.25">
      <c r="A22725" s="61" t="s">
        <v>3197</v>
      </c>
      <c r="B22725" s="61" t="s">
        <v>594</v>
      </c>
      <c r="C22725">
        <v>1969</v>
      </c>
      <c r="D22725" s="61" t="s">
        <v>2560</v>
      </c>
    </row>
    <row r="22726" spans="1:4" hidden="1" x14ac:dyDescent="0.25">
      <c r="A22726" s="61" t="s">
        <v>3197</v>
      </c>
      <c r="B22726" s="61" t="s">
        <v>594</v>
      </c>
      <c r="C22726">
        <v>1970</v>
      </c>
      <c r="D22726" s="61" t="s">
        <v>2390</v>
      </c>
    </row>
    <row r="22727" spans="1:4" hidden="1" x14ac:dyDescent="0.25">
      <c r="A22727" s="61" t="s">
        <v>3197</v>
      </c>
      <c r="B22727" s="61" t="s">
        <v>594</v>
      </c>
      <c r="C22727">
        <v>1971</v>
      </c>
      <c r="D22727" s="61" t="s">
        <v>2390</v>
      </c>
    </row>
    <row r="22728" spans="1:4" hidden="1" x14ac:dyDescent="0.25">
      <c r="A22728" s="61" t="s">
        <v>3197</v>
      </c>
      <c r="B22728" s="61" t="s">
        <v>594</v>
      </c>
      <c r="C22728">
        <v>1972</v>
      </c>
      <c r="D22728" s="61" t="s">
        <v>2390</v>
      </c>
    </row>
    <row r="22729" spans="1:4" hidden="1" x14ac:dyDescent="0.25">
      <c r="A22729" s="61" t="s">
        <v>3197</v>
      </c>
      <c r="B22729" s="61" t="s">
        <v>594</v>
      </c>
      <c r="C22729">
        <v>1973</v>
      </c>
      <c r="D22729" s="61" t="s">
        <v>2390</v>
      </c>
    </row>
    <row r="22730" spans="1:4" hidden="1" x14ac:dyDescent="0.25">
      <c r="A22730" s="61" t="s">
        <v>3197</v>
      </c>
      <c r="B22730" s="61" t="s">
        <v>594</v>
      </c>
      <c r="C22730">
        <v>1974</v>
      </c>
      <c r="D22730" s="61" t="s">
        <v>2390</v>
      </c>
    </row>
    <row r="22731" spans="1:4" hidden="1" x14ac:dyDescent="0.25">
      <c r="A22731" s="61" t="s">
        <v>3197</v>
      </c>
      <c r="B22731" s="61" t="s">
        <v>594</v>
      </c>
      <c r="C22731">
        <v>1975</v>
      </c>
      <c r="D22731" s="61" t="s">
        <v>2390</v>
      </c>
    </row>
    <row r="22732" spans="1:4" hidden="1" x14ac:dyDescent="0.25">
      <c r="A22732" s="61" t="s">
        <v>3197</v>
      </c>
      <c r="B22732" s="61" t="s">
        <v>594</v>
      </c>
      <c r="C22732">
        <v>1976</v>
      </c>
      <c r="D22732" s="61" t="s">
        <v>2390</v>
      </c>
    </row>
    <row r="22733" spans="1:4" hidden="1" x14ac:dyDescent="0.25">
      <c r="A22733" s="61" t="s">
        <v>3197</v>
      </c>
      <c r="B22733" s="61" t="s">
        <v>594</v>
      </c>
      <c r="C22733">
        <v>1977</v>
      </c>
      <c r="D22733" s="61" t="s">
        <v>2390</v>
      </c>
    </row>
    <row r="22734" spans="1:4" hidden="1" x14ac:dyDescent="0.25">
      <c r="A22734" s="61" t="s">
        <v>3197</v>
      </c>
      <c r="B22734" s="61" t="s">
        <v>594</v>
      </c>
      <c r="C22734">
        <v>1978</v>
      </c>
      <c r="D22734" s="61" t="s">
        <v>2390</v>
      </c>
    </row>
    <row r="22735" spans="1:4" hidden="1" x14ac:dyDescent="0.25">
      <c r="A22735" s="61" t="s">
        <v>3197</v>
      </c>
      <c r="B22735" s="61" t="s">
        <v>594</v>
      </c>
      <c r="C22735">
        <v>1979</v>
      </c>
      <c r="D22735" s="61" t="s">
        <v>2390</v>
      </c>
    </row>
    <row r="22736" spans="1:4" hidden="1" x14ac:dyDescent="0.25">
      <c r="A22736" s="61" t="s">
        <v>3197</v>
      </c>
      <c r="B22736" s="61" t="s">
        <v>594</v>
      </c>
      <c r="C22736">
        <v>1980</v>
      </c>
      <c r="D22736" s="61" t="s">
        <v>2390</v>
      </c>
    </row>
    <row r="22737" spans="1:4" hidden="1" x14ac:dyDescent="0.25">
      <c r="A22737" s="61" t="s">
        <v>3197</v>
      </c>
      <c r="B22737" s="61" t="s">
        <v>594</v>
      </c>
      <c r="C22737">
        <v>1981</v>
      </c>
      <c r="D22737" s="61" t="s">
        <v>2390</v>
      </c>
    </row>
    <row r="22738" spans="1:4" hidden="1" x14ac:dyDescent="0.25">
      <c r="A22738" s="61" t="s">
        <v>3197</v>
      </c>
      <c r="B22738" s="61" t="s">
        <v>594</v>
      </c>
      <c r="C22738">
        <v>1982</v>
      </c>
      <c r="D22738" s="61" t="s">
        <v>2390</v>
      </c>
    </row>
    <row r="22739" spans="1:4" hidden="1" x14ac:dyDescent="0.25">
      <c r="A22739" s="61" t="s">
        <v>3197</v>
      </c>
      <c r="B22739" s="61" t="s">
        <v>594</v>
      </c>
      <c r="C22739">
        <v>1983</v>
      </c>
      <c r="D22739" s="61" t="s">
        <v>2390</v>
      </c>
    </row>
    <row r="22740" spans="1:4" hidden="1" x14ac:dyDescent="0.25">
      <c r="A22740" s="61" t="s">
        <v>3197</v>
      </c>
      <c r="B22740" s="61" t="s">
        <v>594</v>
      </c>
      <c r="C22740">
        <v>1984</v>
      </c>
      <c r="D22740" s="61" t="s">
        <v>2390</v>
      </c>
    </row>
    <row r="22741" spans="1:4" hidden="1" x14ac:dyDescent="0.25">
      <c r="A22741" s="61" t="s">
        <v>3197</v>
      </c>
      <c r="B22741" s="61" t="s">
        <v>594</v>
      </c>
      <c r="C22741">
        <v>1985</v>
      </c>
      <c r="D22741" s="61" t="s">
        <v>2390</v>
      </c>
    </row>
    <row r="22742" spans="1:4" hidden="1" x14ac:dyDescent="0.25">
      <c r="A22742" s="61" t="s">
        <v>3197</v>
      </c>
      <c r="B22742" s="61" t="s">
        <v>594</v>
      </c>
      <c r="C22742">
        <v>1986</v>
      </c>
      <c r="D22742" s="61" t="s">
        <v>2390</v>
      </c>
    </row>
    <row r="22743" spans="1:4" hidden="1" x14ac:dyDescent="0.25">
      <c r="A22743" s="61" t="s">
        <v>3197</v>
      </c>
      <c r="B22743" s="61" t="s">
        <v>594</v>
      </c>
      <c r="C22743">
        <v>1987</v>
      </c>
      <c r="D22743" s="61" t="s">
        <v>2390</v>
      </c>
    </row>
    <row r="22744" spans="1:4" hidden="1" x14ac:dyDescent="0.25">
      <c r="A22744" s="61" t="s">
        <v>3197</v>
      </c>
      <c r="B22744" s="61" t="s">
        <v>594</v>
      </c>
      <c r="C22744">
        <v>1988</v>
      </c>
      <c r="D22744" s="61" t="s">
        <v>2390</v>
      </c>
    </row>
    <row r="22745" spans="1:4" hidden="1" x14ac:dyDescent="0.25">
      <c r="A22745" s="61" t="s">
        <v>3197</v>
      </c>
      <c r="B22745" s="61" t="s">
        <v>594</v>
      </c>
      <c r="C22745">
        <v>1989</v>
      </c>
      <c r="D22745" s="61" t="s">
        <v>2390</v>
      </c>
    </row>
    <row r="22746" spans="1:4" hidden="1" x14ac:dyDescent="0.25">
      <c r="A22746" s="61" t="s">
        <v>3197</v>
      </c>
      <c r="B22746" s="61" t="s">
        <v>594</v>
      </c>
      <c r="C22746">
        <v>1990</v>
      </c>
      <c r="D22746" s="61" t="s">
        <v>2390</v>
      </c>
    </row>
    <row r="22747" spans="1:4" hidden="1" x14ac:dyDescent="0.25">
      <c r="A22747" s="61" t="s">
        <v>3197</v>
      </c>
      <c r="B22747" s="61" t="s">
        <v>594</v>
      </c>
      <c r="C22747">
        <v>1991</v>
      </c>
      <c r="D22747" s="61" t="s">
        <v>2390</v>
      </c>
    </row>
    <row r="22748" spans="1:4" hidden="1" x14ac:dyDescent="0.25">
      <c r="A22748" s="61" t="s">
        <v>3197</v>
      </c>
      <c r="B22748" s="61" t="s">
        <v>594</v>
      </c>
      <c r="C22748">
        <v>1992</v>
      </c>
      <c r="D22748" s="61" t="s">
        <v>2390</v>
      </c>
    </row>
    <row r="22749" spans="1:4" hidden="1" x14ac:dyDescent="0.25">
      <c r="A22749" s="61" t="s">
        <v>3197</v>
      </c>
      <c r="B22749" s="61" t="s">
        <v>594</v>
      </c>
      <c r="C22749">
        <v>1993</v>
      </c>
      <c r="D22749" s="61" t="s">
        <v>530</v>
      </c>
    </row>
    <row r="22750" spans="1:4" hidden="1" x14ac:dyDescent="0.25">
      <c r="A22750" s="61" t="s">
        <v>3197</v>
      </c>
      <c r="B22750" s="61" t="s">
        <v>594</v>
      </c>
      <c r="C22750">
        <v>1994</v>
      </c>
      <c r="D22750" s="61" t="s">
        <v>2554</v>
      </c>
    </row>
    <row r="22751" spans="1:4" hidden="1" x14ac:dyDescent="0.25">
      <c r="A22751" s="61" t="s">
        <v>3197</v>
      </c>
      <c r="B22751" s="61" t="s">
        <v>594</v>
      </c>
      <c r="C22751">
        <v>1995</v>
      </c>
      <c r="D22751" s="61" t="s">
        <v>2418</v>
      </c>
    </row>
    <row r="22752" spans="1:4" hidden="1" x14ac:dyDescent="0.25">
      <c r="A22752" s="61" t="s">
        <v>3197</v>
      </c>
      <c r="B22752" s="61" t="s">
        <v>594</v>
      </c>
      <c r="C22752">
        <v>1996</v>
      </c>
      <c r="D22752" s="61" t="s">
        <v>2558</v>
      </c>
    </row>
    <row r="22753" spans="1:4" hidden="1" x14ac:dyDescent="0.25">
      <c r="A22753" s="61" t="s">
        <v>3197</v>
      </c>
      <c r="B22753" s="61" t="s">
        <v>594</v>
      </c>
      <c r="C22753">
        <v>1997</v>
      </c>
      <c r="D22753" s="61" t="s">
        <v>2558</v>
      </c>
    </row>
    <row r="22754" spans="1:4" hidden="1" x14ac:dyDescent="0.25">
      <c r="A22754" s="61" t="s">
        <v>3197</v>
      </c>
      <c r="B22754" s="61" t="s">
        <v>594</v>
      </c>
      <c r="C22754">
        <v>1998</v>
      </c>
      <c r="D22754" s="61" t="s">
        <v>2558</v>
      </c>
    </row>
    <row r="22755" spans="1:4" hidden="1" x14ac:dyDescent="0.25">
      <c r="A22755" s="61" t="s">
        <v>3197</v>
      </c>
      <c r="B22755" s="61" t="s">
        <v>594</v>
      </c>
      <c r="C22755">
        <v>1999</v>
      </c>
      <c r="D22755" s="61" t="s">
        <v>2429</v>
      </c>
    </row>
    <row r="22756" spans="1:4" hidden="1" x14ac:dyDescent="0.25">
      <c r="A22756" s="61" t="s">
        <v>3197</v>
      </c>
      <c r="B22756" s="61" t="s">
        <v>594</v>
      </c>
      <c r="C22756">
        <v>2000</v>
      </c>
      <c r="D22756" s="61" t="s">
        <v>2430</v>
      </c>
    </row>
    <row r="22757" spans="1:4" hidden="1" x14ac:dyDescent="0.25">
      <c r="A22757" s="61" t="s">
        <v>3197</v>
      </c>
      <c r="B22757" s="61" t="s">
        <v>594</v>
      </c>
      <c r="C22757">
        <v>2001</v>
      </c>
      <c r="D22757" s="61" t="s">
        <v>2430</v>
      </c>
    </row>
    <row r="22758" spans="1:4" hidden="1" x14ac:dyDescent="0.25">
      <c r="A22758" s="61" t="s">
        <v>3197</v>
      </c>
      <c r="B22758" s="61" t="s">
        <v>594</v>
      </c>
      <c r="C22758">
        <v>2002</v>
      </c>
      <c r="D22758" s="61" t="s">
        <v>2164</v>
      </c>
    </row>
    <row r="22759" spans="1:4" hidden="1" x14ac:dyDescent="0.25">
      <c r="A22759" s="61" t="s">
        <v>3197</v>
      </c>
      <c r="B22759" s="61" t="s">
        <v>594</v>
      </c>
      <c r="C22759">
        <v>2003</v>
      </c>
      <c r="D22759" s="61" t="s">
        <v>2213</v>
      </c>
    </row>
    <row r="22760" spans="1:4" hidden="1" x14ac:dyDescent="0.25">
      <c r="A22760" s="61" t="s">
        <v>3197</v>
      </c>
      <c r="B22760" s="61" t="s">
        <v>594</v>
      </c>
      <c r="C22760">
        <v>2004</v>
      </c>
      <c r="D22760" s="61" t="s">
        <v>2949</v>
      </c>
    </row>
    <row r="22761" spans="1:4" hidden="1" x14ac:dyDescent="0.25">
      <c r="A22761" s="61" t="s">
        <v>3197</v>
      </c>
      <c r="B22761" s="61" t="s">
        <v>594</v>
      </c>
      <c r="C22761">
        <v>2005</v>
      </c>
      <c r="D22761" s="61" t="s">
        <v>1739</v>
      </c>
    </row>
    <row r="22762" spans="1:4" hidden="1" x14ac:dyDescent="0.25">
      <c r="A22762" s="61" t="s">
        <v>3197</v>
      </c>
      <c r="B22762" s="61" t="s">
        <v>594</v>
      </c>
      <c r="C22762">
        <v>2006</v>
      </c>
      <c r="D22762" s="61" t="s">
        <v>2365</v>
      </c>
    </row>
    <row r="22763" spans="1:4" hidden="1" x14ac:dyDescent="0.25">
      <c r="A22763" s="61" t="s">
        <v>3197</v>
      </c>
      <c r="B22763" s="61" t="s">
        <v>594</v>
      </c>
      <c r="C22763">
        <v>2007</v>
      </c>
      <c r="D22763" s="61" t="s">
        <v>2404</v>
      </c>
    </row>
    <row r="22764" spans="1:4" hidden="1" x14ac:dyDescent="0.25">
      <c r="A22764" s="61" t="s">
        <v>3197</v>
      </c>
      <c r="B22764" s="61" t="s">
        <v>594</v>
      </c>
      <c r="C22764">
        <v>2008</v>
      </c>
      <c r="D22764" s="61" t="s">
        <v>2593</v>
      </c>
    </row>
    <row r="22765" spans="1:4" hidden="1" x14ac:dyDescent="0.25">
      <c r="A22765" s="61" t="s">
        <v>3197</v>
      </c>
      <c r="B22765" s="61" t="s">
        <v>594</v>
      </c>
      <c r="C22765">
        <v>2009</v>
      </c>
      <c r="D22765" s="61" t="s">
        <v>2950</v>
      </c>
    </row>
    <row r="22766" spans="1:4" hidden="1" x14ac:dyDescent="0.25">
      <c r="A22766" s="61" t="s">
        <v>3197</v>
      </c>
      <c r="B22766" s="61" t="s">
        <v>594</v>
      </c>
      <c r="C22766">
        <v>2010</v>
      </c>
      <c r="D22766" s="61" t="s">
        <v>2915</v>
      </c>
    </row>
    <row r="22767" spans="1:4" hidden="1" x14ac:dyDescent="0.25">
      <c r="A22767" s="61" t="s">
        <v>3197</v>
      </c>
      <c r="B22767" s="61" t="s">
        <v>594</v>
      </c>
      <c r="C22767">
        <v>2011</v>
      </c>
      <c r="D22767" s="61" t="s">
        <v>1812</v>
      </c>
    </row>
    <row r="22768" spans="1:4" hidden="1" x14ac:dyDescent="0.25">
      <c r="A22768" s="61" t="s">
        <v>3197</v>
      </c>
      <c r="B22768" s="61" t="s">
        <v>594</v>
      </c>
      <c r="C22768">
        <v>2012</v>
      </c>
      <c r="D22768" s="61" t="s">
        <v>1812</v>
      </c>
    </row>
    <row r="22769" spans="1:4" hidden="1" x14ac:dyDescent="0.25">
      <c r="A22769" s="61" t="s">
        <v>3197</v>
      </c>
      <c r="B22769" s="61" t="s">
        <v>594</v>
      </c>
      <c r="C22769">
        <v>2013</v>
      </c>
      <c r="D22769" s="61" t="s">
        <v>2276</v>
      </c>
    </row>
    <row r="22770" spans="1:4" hidden="1" x14ac:dyDescent="0.25">
      <c r="A22770" s="61" t="s">
        <v>3197</v>
      </c>
      <c r="B22770" s="61" t="s">
        <v>594</v>
      </c>
      <c r="C22770">
        <v>2014</v>
      </c>
      <c r="D22770" s="61" t="s">
        <v>2157</v>
      </c>
    </row>
    <row r="22771" spans="1:4" hidden="1" x14ac:dyDescent="0.25">
      <c r="A22771" s="61" t="s">
        <v>3197</v>
      </c>
      <c r="B22771" s="61" t="s">
        <v>594</v>
      </c>
      <c r="C22771">
        <v>2015</v>
      </c>
      <c r="D22771" s="61" t="s">
        <v>2421</v>
      </c>
    </row>
    <row r="22772" spans="1:4" hidden="1" x14ac:dyDescent="0.25">
      <c r="A22772" s="61" t="s">
        <v>3197</v>
      </c>
      <c r="B22772" s="61" t="s">
        <v>594</v>
      </c>
      <c r="C22772">
        <v>2016</v>
      </c>
      <c r="D22772" s="61" t="s">
        <v>2139</v>
      </c>
    </row>
    <row r="22773" spans="1:4" hidden="1" x14ac:dyDescent="0.25">
      <c r="A22773" s="61" t="s">
        <v>3197</v>
      </c>
      <c r="B22773" s="61" t="s">
        <v>594</v>
      </c>
      <c r="C22773">
        <v>2017</v>
      </c>
      <c r="D22773" s="61" t="s">
        <v>2515</v>
      </c>
    </row>
    <row r="22774" spans="1:4" hidden="1" x14ac:dyDescent="0.25">
      <c r="A22774" s="61" t="s">
        <v>3197</v>
      </c>
      <c r="B22774" s="61" t="s">
        <v>594</v>
      </c>
      <c r="C22774">
        <v>2018</v>
      </c>
      <c r="D22774" s="61" t="s">
        <v>2370</v>
      </c>
    </row>
    <row r="22775" spans="1:4" hidden="1" x14ac:dyDescent="0.25">
      <c r="A22775" s="61" t="s">
        <v>3197</v>
      </c>
      <c r="B22775" s="61" t="s">
        <v>594</v>
      </c>
      <c r="C22775">
        <v>2019</v>
      </c>
      <c r="D22775" s="61" t="s">
        <v>2237</v>
      </c>
    </row>
    <row r="22776" spans="1:4" hidden="1" x14ac:dyDescent="0.25">
      <c r="A22776" s="61" t="s">
        <v>3197</v>
      </c>
      <c r="B22776" s="61" t="s">
        <v>594</v>
      </c>
      <c r="C22776">
        <v>2020</v>
      </c>
      <c r="D22776" s="61" t="s">
        <v>2370</v>
      </c>
    </row>
    <row r="22777" spans="1:4" hidden="1" x14ac:dyDescent="0.25">
      <c r="A22777" s="61" t="s">
        <v>3197</v>
      </c>
      <c r="B22777" s="61" t="s">
        <v>594</v>
      </c>
      <c r="C22777">
        <v>2021</v>
      </c>
      <c r="D22777" s="61" t="s">
        <v>1702</v>
      </c>
    </row>
    <row r="22778" spans="1:4" hidden="1" x14ac:dyDescent="0.25">
      <c r="A22778" s="61" t="s">
        <v>3197</v>
      </c>
      <c r="B22778" s="61" t="s">
        <v>594</v>
      </c>
      <c r="C22778">
        <v>2022</v>
      </c>
      <c r="D22778" s="61" t="s">
        <v>2561</v>
      </c>
    </row>
    <row r="22779" spans="1:4" x14ac:dyDescent="0.25">
      <c r="A22779" s="61" t="s">
        <v>3197</v>
      </c>
      <c r="B22779" s="61" t="s">
        <v>594</v>
      </c>
      <c r="C22779">
        <v>2023</v>
      </c>
      <c r="D22779" s="61">
        <v>0.42299999999999999</v>
      </c>
    </row>
    <row r="22780" spans="1:4" hidden="1" x14ac:dyDescent="0.25">
      <c r="A22780" s="61" t="s">
        <v>142</v>
      </c>
      <c r="B22780" s="61" t="s">
        <v>410</v>
      </c>
      <c r="C22780">
        <v>1903</v>
      </c>
      <c r="D22780" s="61" t="s">
        <v>1777</v>
      </c>
    </row>
    <row r="22781" spans="1:4" hidden="1" x14ac:dyDescent="0.25">
      <c r="A22781" s="61" t="s">
        <v>142</v>
      </c>
      <c r="B22781" s="61" t="s">
        <v>410</v>
      </c>
      <c r="C22781">
        <v>1904</v>
      </c>
      <c r="D22781" s="61" t="s">
        <v>1806</v>
      </c>
    </row>
    <row r="22782" spans="1:4" hidden="1" x14ac:dyDescent="0.25">
      <c r="A22782" s="61" t="s">
        <v>142</v>
      </c>
      <c r="B22782" s="61" t="s">
        <v>410</v>
      </c>
      <c r="C22782">
        <v>1905</v>
      </c>
      <c r="D22782" s="61" t="s">
        <v>1806</v>
      </c>
    </row>
    <row r="22783" spans="1:4" hidden="1" x14ac:dyDescent="0.25">
      <c r="A22783" s="61" t="s">
        <v>142</v>
      </c>
      <c r="B22783" s="61" t="s">
        <v>410</v>
      </c>
      <c r="C22783">
        <v>1906</v>
      </c>
      <c r="D22783" s="61" t="s">
        <v>1806</v>
      </c>
    </row>
    <row r="22784" spans="1:4" hidden="1" x14ac:dyDescent="0.25">
      <c r="A22784" s="61" t="s">
        <v>142</v>
      </c>
      <c r="B22784" s="61" t="s">
        <v>410</v>
      </c>
      <c r="C22784">
        <v>1907</v>
      </c>
      <c r="D22784" s="61" t="s">
        <v>1806</v>
      </c>
    </row>
    <row r="22785" spans="1:4" hidden="1" x14ac:dyDescent="0.25">
      <c r="A22785" s="61" t="s">
        <v>142</v>
      </c>
      <c r="B22785" s="61" t="s">
        <v>410</v>
      </c>
      <c r="C22785">
        <v>1908</v>
      </c>
      <c r="D22785" s="61" t="s">
        <v>1806</v>
      </c>
    </row>
    <row r="22786" spans="1:4" hidden="1" x14ac:dyDescent="0.25">
      <c r="A22786" s="61" t="s">
        <v>142</v>
      </c>
      <c r="B22786" s="61" t="s">
        <v>410</v>
      </c>
      <c r="C22786">
        <v>1909</v>
      </c>
      <c r="D22786" s="61" t="s">
        <v>1806</v>
      </c>
    </row>
    <row r="22787" spans="1:4" hidden="1" x14ac:dyDescent="0.25">
      <c r="A22787" s="61" t="s">
        <v>142</v>
      </c>
      <c r="B22787" s="61" t="s">
        <v>410</v>
      </c>
      <c r="C22787">
        <v>1910</v>
      </c>
      <c r="D22787" s="61" t="s">
        <v>1806</v>
      </c>
    </row>
    <row r="22788" spans="1:4" hidden="1" x14ac:dyDescent="0.25">
      <c r="A22788" s="61" t="s">
        <v>142</v>
      </c>
      <c r="B22788" s="61" t="s">
        <v>410</v>
      </c>
      <c r="C22788">
        <v>1911</v>
      </c>
      <c r="D22788" s="61" t="s">
        <v>1806</v>
      </c>
    </row>
    <row r="22789" spans="1:4" hidden="1" x14ac:dyDescent="0.25">
      <c r="A22789" s="61" t="s">
        <v>142</v>
      </c>
      <c r="B22789" s="61" t="s">
        <v>410</v>
      </c>
      <c r="C22789">
        <v>1912</v>
      </c>
      <c r="D22789" s="61" t="s">
        <v>1806</v>
      </c>
    </row>
    <row r="22790" spans="1:4" hidden="1" x14ac:dyDescent="0.25">
      <c r="A22790" s="61" t="s">
        <v>142</v>
      </c>
      <c r="B22790" s="61" t="s">
        <v>410</v>
      </c>
      <c r="C22790">
        <v>1913</v>
      </c>
      <c r="D22790" s="61" t="s">
        <v>1806</v>
      </c>
    </row>
    <row r="22791" spans="1:4" hidden="1" x14ac:dyDescent="0.25">
      <c r="A22791" s="61" t="s">
        <v>142</v>
      </c>
      <c r="B22791" s="61" t="s">
        <v>410</v>
      </c>
      <c r="C22791">
        <v>1914</v>
      </c>
      <c r="D22791" s="61" t="s">
        <v>1806</v>
      </c>
    </row>
    <row r="22792" spans="1:4" hidden="1" x14ac:dyDescent="0.25">
      <c r="A22792" s="61" t="s">
        <v>142</v>
      </c>
      <c r="B22792" s="61" t="s">
        <v>410</v>
      </c>
      <c r="C22792">
        <v>1915</v>
      </c>
      <c r="D22792" s="61" t="s">
        <v>1806</v>
      </c>
    </row>
    <row r="22793" spans="1:4" hidden="1" x14ac:dyDescent="0.25">
      <c r="A22793" s="61" t="s">
        <v>142</v>
      </c>
      <c r="B22793" s="61" t="s">
        <v>410</v>
      </c>
      <c r="C22793">
        <v>1916</v>
      </c>
      <c r="D22793" s="61" t="s">
        <v>1806</v>
      </c>
    </row>
    <row r="22794" spans="1:4" hidden="1" x14ac:dyDescent="0.25">
      <c r="A22794" s="61" t="s">
        <v>142</v>
      </c>
      <c r="B22794" s="61" t="s">
        <v>410</v>
      </c>
      <c r="C22794">
        <v>1917</v>
      </c>
      <c r="D22794" s="61" t="s">
        <v>2444</v>
      </c>
    </row>
    <row r="22795" spans="1:4" hidden="1" x14ac:dyDescent="0.25">
      <c r="A22795" s="61" t="s">
        <v>142</v>
      </c>
      <c r="B22795" s="61" t="s">
        <v>410</v>
      </c>
      <c r="C22795">
        <v>1918</v>
      </c>
      <c r="D22795" s="61" t="s">
        <v>2444</v>
      </c>
    </row>
    <row r="22796" spans="1:4" hidden="1" x14ac:dyDescent="0.25">
      <c r="A22796" s="61" t="s">
        <v>142</v>
      </c>
      <c r="B22796" s="61" t="s">
        <v>410</v>
      </c>
      <c r="C22796">
        <v>1919</v>
      </c>
      <c r="D22796" s="61" t="s">
        <v>2424</v>
      </c>
    </row>
    <row r="22797" spans="1:4" hidden="1" x14ac:dyDescent="0.25">
      <c r="A22797" s="61" t="s">
        <v>142</v>
      </c>
      <c r="B22797" s="61" t="s">
        <v>410</v>
      </c>
      <c r="C22797">
        <v>1920</v>
      </c>
      <c r="D22797" s="61" t="s">
        <v>2424</v>
      </c>
    </row>
    <row r="22798" spans="1:4" hidden="1" x14ac:dyDescent="0.25">
      <c r="A22798" s="61" t="s">
        <v>142</v>
      </c>
      <c r="B22798" s="61" t="s">
        <v>410</v>
      </c>
      <c r="C22798">
        <v>1921</v>
      </c>
      <c r="D22798" s="61" t="s">
        <v>2424</v>
      </c>
    </row>
    <row r="22799" spans="1:4" hidden="1" x14ac:dyDescent="0.25">
      <c r="A22799" s="61" t="s">
        <v>142</v>
      </c>
      <c r="B22799" s="61" t="s">
        <v>410</v>
      </c>
      <c r="C22799">
        <v>1922</v>
      </c>
      <c r="D22799" s="61" t="s">
        <v>2424</v>
      </c>
    </row>
    <row r="22800" spans="1:4" hidden="1" x14ac:dyDescent="0.25">
      <c r="A22800" s="61" t="s">
        <v>142</v>
      </c>
      <c r="B22800" s="61" t="s">
        <v>410</v>
      </c>
      <c r="C22800">
        <v>1923</v>
      </c>
      <c r="D22800" s="61" t="s">
        <v>2424</v>
      </c>
    </row>
    <row r="22801" spans="1:4" hidden="1" x14ac:dyDescent="0.25">
      <c r="A22801" s="61" t="s">
        <v>142</v>
      </c>
      <c r="B22801" s="61" t="s">
        <v>410</v>
      </c>
      <c r="C22801">
        <v>1924</v>
      </c>
      <c r="D22801" s="61" t="s">
        <v>2424</v>
      </c>
    </row>
    <row r="22802" spans="1:4" hidden="1" x14ac:dyDescent="0.25">
      <c r="A22802" s="61" t="s">
        <v>142</v>
      </c>
      <c r="B22802" s="61" t="s">
        <v>410</v>
      </c>
      <c r="C22802">
        <v>1925</v>
      </c>
      <c r="D22802" s="61" t="s">
        <v>1803</v>
      </c>
    </row>
    <row r="22803" spans="1:4" hidden="1" x14ac:dyDescent="0.25">
      <c r="A22803" s="61" t="s">
        <v>142</v>
      </c>
      <c r="B22803" s="61" t="s">
        <v>410</v>
      </c>
      <c r="C22803">
        <v>1926</v>
      </c>
      <c r="D22803" s="61" t="s">
        <v>1803</v>
      </c>
    </row>
    <row r="22804" spans="1:4" hidden="1" x14ac:dyDescent="0.25">
      <c r="A22804" s="61" t="s">
        <v>142</v>
      </c>
      <c r="B22804" s="61" t="s">
        <v>410</v>
      </c>
      <c r="C22804">
        <v>1927</v>
      </c>
      <c r="D22804" s="61" t="s">
        <v>1803</v>
      </c>
    </row>
    <row r="22805" spans="1:4" hidden="1" x14ac:dyDescent="0.25">
      <c r="A22805" s="61" t="s">
        <v>142</v>
      </c>
      <c r="B22805" s="61" t="s">
        <v>410</v>
      </c>
      <c r="C22805">
        <v>1928</v>
      </c>
      <c r="D22805" s="61" t="s">
        <v>1803</v>
      </c>
    </row>
    <row r="22806" spans="1:4" hidden="1" x14ac:dyDescent="0.25">
      <c r="A22806" s="61" t="s">
        <v>142</v>
      </c>
      <c r="B22806" s="61" t="s">
        <v>410</v>
      </c>
      <c r="C22806">
        <v>1929</v>
      </c>
      <c r="D22806" s="61" t="s">
        <v>1803</v>
      </c>
    </row>
    <row r="22807" spans="1:4" hidden="1" x14ac:dyDescent="0.25">
      <c r="A22807" s="61" t="s">
        <v>142</v>
      </c>
      <c r="B22807" s="61" t="s">
        <v>410</v>
      </c>
      <c r="C22807">
        <v>1930</v>
      </c>
      <c r="D22807" s="61" t="s">
        <v>1803</v>
      </c>
    </row>
    <row r="22808" spans="1:4" hidden="1" x14ac:dyDescent="0.25">
      <c r="A22808" s="61" t="s">
        <v>142</v>
      </c>
      <c r="B22808" s="61" t="s">
        <v>410</v>
      </c>
      <c r="C22808">
        <v>1931</v>
      </c>
      <c r="D22808" s="61" t="s">
        <v>2315</v>
      </c>
    </row>
    <row r="22809" spans="1:4" hidden="1" x14ac:dyDescent="0.25">
      <c r="A22809" s="61" t="s">
        <v>142</v>
      </c>
      <c r="B22809" s="61" t="s">
        <v>410</v>
      </c>
      <c r="C22809">
        <v>1932</v>
      </c>
      <c r="D22809" s="61" t="s">
        <v>1779</v>
      </c>
    </row>
    <row r="22810" spans="1:4" hidden="1" x14ac:dyDescent="0.25">
      <c r="A22810" s="61" t="s">
        <v>142</v>
      </c>
      <c r="B22810" s="61" t="s">
        <v>410</v>
      </c>
      <c r="C22810">
        <v>1933</v>
      </c>
      <c r="D22810" s="61" t="s">
        <v>1779</v>
      </c>
    </row>
    <row r="22811" spans="1:4" hidden="1" x14ac:dyDescent="0.25">
      <c r="A22811" s="61" t="s">
        <v>142</v>
      </c>
      <c r="B22811" s="61" t="s">
        <v>410</v>
      </c>
      <c r="C22811">
        <v>1934</v>
      </c>
      <c r="D22811" s="61" t="s">
        <v>1779</v>
      </c>
    </row>
    <row r="22812" spans="1:4" hidden="1" x14ac:dyDescent="0.25">
      <c r="A22812" s="61" t="s">
        <v>142</v>
      </c>
      <c r="B22812" s="61" t="s">
        <v>410</v>
      </c>
      <c r="C22812">
        <v>1935</v>
      </c>
      <c r="D22812" s="61" t="s">
        <v>1779</v>
      </c>
    </row>
    <row r="22813" spans="1:4" hidden="1" x14ac:dyDescent="0.25">
      <c r="A22813" s="61" t="s">
        <v>142</v>
      </c>
      <c r="B22813" s="61" t="s">
        <v>410</v>
      </c>
      <c r="C22813">
        <v>1936</v>
      </c>
      <c r="D22813" s="61" t="s">
        <v>1779</v>
      </c>
    </row>
    <row r="22814" spans="1:4" hidden="1" x14ac:dyDescent="0.25">
      <c r="A22814" s="61" t="s">
        <v>142</v>
      </c>
      <c r="B22814" s="61" t="s">
        <v>410</v>
      </c>
      <c r="C22814">
        <v>1937</v>
      </c>
      <c r="D22814" s="61" t="s">
        <v>1779</v>
      </c>
    </row>
    <row r="22815" spans="1:4" hidden="1" x14ac:dyDescent="0.25">
      <c r="A22815" s="61" t="s">
        <v>142</v>
      </c>
      <c r="B22815" s="61" t="s">
        <v>410</v>
      </c>
      <c r="C22815">
        <v>1938</v>
      </c>
      <c r="D22815" s="61" t="s">
        <v>1779</v>
      </c>
    </row>
    <row r="22816" spans="1:4" hidden="1" x14ac:dyDescent="0.25">
      <c r="A22816" s="61" t="s">
        <v>142</v>
      </c>
      <c r="B22816" s="61" t="s">
        <v>410</v>
      </c>
      <c r="C22816">
        <v>1939</v>
      </c>
      <c r="D22816" s="61" t="s">
        <v>1779</v>
      </c>
    </row>
    <row r="22817" spans="1:4" hidden="1" x14ac:dyDescent="0.25">
      <c r="A22817" s="61" t="s">
        <v>142</v>
      </c>
      <c r="B22817" s="61" t="s">
        <v>410</v>
      </c>
      <c r="C22817">
        <v>1940</v>
      </c>
      <c r="D22817" s="61" t="s">
        <v>1779</v>
      </c>
    </row>
    <row r="22818" spans="1:4" hidden="1" x14ac:dyDescent="0.25">
      <c r="A22818" s="61" t="s">
        <v>142</v>
      </c>
      <c r="B22818" s="61" t="s">
        <v>410</v>
      </c>
      <c r="C22818">
        <v>1941</v>
      </c>
      <c r="D22818" s="61" t="s">
        <v>1491</v>
      </c>
    </row>
    <row r="22819" spans="1:4" hidden="1" x14ac:dyDescent="0.25">
      <c r="A22819" s="61" t="s">
        <v>142</v>
      </c>
      <c r="B22819" s="61" t="s">
        <v>410</v>
      </c>
      <c r="C22819">
        <v>1942</v>
      </c>
      <c r="D22819" s="61" t="s">
        <v>1817</v>
      </c>
    </row>
    <row r="22820" spans="1:4" hidden="1" x14ac:dyDescent="0.25">
      <c r="A22820" s="61" t="s">
        <v>142</v>
      </c>
      <c r="B22820" s="61" t="s">
        <v>410</v>
      </c>
      <c r="C22820">
        <v>1943</v>
      </c>
      <c r="D22820" s="61" t="s">
        <v>1817</v>
      </c>
    </row>
    <row r="22821" spans="1:4" hidden="1" x14ac:dyDescent="0.25">
      <c r="A22821" s="61" t="s">
        <v>142</v>
      </c>
      <c r="B22821" s="61" t="s">
        <v>410</v>
      </c>
      <c r="C22821">
        <v>1944</v>
      </c>
      <c r="D22821" s="61" t="s">
        <v>1817</v>
      </c>
    </row>
    <row r="22822" spans="1:4" hidden="1" x14ac:dyDescent="0.25">
      <c r="A22822" s="61" t="s">
        <v>142</v>
      </c>
      <c r="B22822" s="61" t="s">
        <v>410</v>
      </c>
      <c r="C22822">
        <v>1945</v>
      </c>
      <c r="D22822" s="61" t="s">
        <v>1817</v>
      </c>
    </row>
    <row r="22823" spans="1:4" hidden="1" x14ac:dyDescent="0.25">
      <c r="A22823" s="61" t="s">
        <v>142</v>
      </c>
      <c r="B22823" s="61" t="s">
        <v>410</v>
      </c>
      <c r="C22823">
        <v>1946</v>
      </c>
      <c r="D22823" s="61" t="s">
        <v>1817</v>
      </c>
    </row>
    <row r="22824" spans="1:4" hidden="1" x14ac:dyDescent="0.25">
      <c r="A22824" s="61" t="s">
        <v>142</v>
      </c>
      <c r="B22824" s="61" t="s">
        <v>410</v>
      </c>
      <c r="C22824">
        <v>1947</v>
      </c>
      <c r="D22824" s="61" t="s">
        <v>2427</v>
      </c>
    </row>
    <row r="22825" spans="1:4" hidden="1" x14ac:dyDescent="0.25">
      <c r="A22825" s="61" t="s">
        <v>142</v>
      </c>
      <c r="B22825" s="61" t="s">
        <v>410</v>
      </c>
      <c r="C22825">
        <v>1948</v>
      </c>
      <c r="D22825" s="61" t="s">
        <v>2326</v>
      </c>
    </row>
    <row r="22826" spans="1:4" hidden="1" x14ac:dyDescent="0.25">
      <c r="A22826" s="61" t="s">
        <v>142</v>
      </c>
      <c r="B22826" s="61" t="s">
        <v>410</v>
      </c>
      <c r="C22826">
        <v>1949</v>
      </c>
      <c r="D22826" s="61" t="s">
        <v>2323</v>
      </c>
    </row>
    <row r="22827" spans="1:4" hidden="1" x14ac:dyDescent="0.25">
      <c r="A22827" s="61" t="s">
        <v>142</v>
      </c>
      <c r="B22827" s="61" t="s">
        <v>410</v>
      </c>
      <c r="C22827">
        <v>1950</v>
      </c>
      <c r="D22827" s="61" t="s">
        <v>2353</v>
      </c>
    </row>
    <row r="22828" spans="1:4" hidden="1" x14ac:dyDescent="0.25">
      <c r="A22828" s="61" t="s">
        <v>142</v>
      </c>
      <c r="B22828" s="61" t="s">
        <v>410</v>
      </c>
      <c r="C22828">
        <v>1951</v>
      </c>
      <c r="D22828" s="61" t="s">
        <v>2427</v>
      </c>
    </row>
    <row r="22829" spans="1:4" hidden="1" x14ac:dyDescent="0.25">
      <c r="A22829" s="61" t="s">
        <v>142</v>
      </c>
      <c r="B22829" s="61" t="s">
        <v>410</v>
      </c>
      <c r="C22829">
        <v>1952</v>
      </c>
      <c r="D22829" s="61" t="s">
        <v>1592</v>
      </c>
    </row>
    <row r="22830" spans="1:4" hidden="1" x14ac:dyDescent="0.25">
      <c r="A22830" s="61" t="s">
        <v>142</v>
      </c>
      <c r="B22830" s="61" t="s">
        <v>410</v>
      </c>
      <c r="C22830">
        <v>1953</v>
      </c>
      <c r="D22830" s="61" t="s">
        <v>1592</v>
      </c>
    </row>
    <row r="22831" spans="1:4" hidden="1" x14ac:dyDescent="0.25">
      <c r="A22831" s="61" t="s">
        <v>142</v>
      </c>
      <c r="B22831" s="61" t="s">
        <v>410</v>
      </c>
      <c r="C22831">
        <v>1954</v>
      </c>
      <c r="D22831" s="61" t="s">
        <v>1592</v>
      </c>
    </row>
    <row r="22832" spans="1:4" hidden="1" x14ac:dyDescent="0.25">
      <c r="A22832" s="61" t="s">
        <v>142</v>
      </c>
      <c r="B22832" s="61" t="s">
        <v>410</v>
      </c>
      <c r="C22832">
        <v>1955</v>
      </c>
      <c r="D22832" s="61" t="s">
        <v>1592</v>
      </c>
    </row>
    <row r="22833" spans="1:4" hidden="1" x14ac:dyDescent="0.25">
      <c r="A22833" s="61" t="s">
        <v>142</v>
      </c>
      <c r="B22833" s="61" t="s">
        <v>410</v>
      </c>
      <c r="C22833">
        <v>1956</v>
      </c>
      <c r="D22833" s="61" t="s">
        <v>1592</v>
      </c>
    </row>
    <row r="22834" spans="1:4" hidden="1" x14ac:dyDescent="0.25">
      <c r="A22834" s="61" t="s">
        <v>142</v>
      </c>
      <c r="B22834" s="61" t="s">
        <v>410</v>
      </c>
      <c r="C22834">
        <v>1957</v>
      </c>
      <c r="D22834" s="61" t="s">
        <v>1592</v>
      </c>
    </row>
    <row r="22835" spans="1:4" hidden="1" x14ac:dyDescent="0.25">
      <c r="A22835" s="61" t="s">
        <v>142</v>
      </c>
      <c r="B22835" s="61" t="s">
        <v>410</v>
      </c>
      <c r="C22835">
        <v>1958</v>
      </c>
      <c r="D22835" s="61" t="s">
        <v>1592</v>
      </c>
    </row>
    <row r="22836" spans="1:4" hidden="1" x14ac:dyDescent="0.25">
      <c r="A22836" s="61" t="s">
        <v>142</v>
      </c>
      <c r="B22836" s="61" t="s">
        <v>410</v>
      </c>
      <c r="C22836">
        <v>1959</v>
      </c>
      <c r="D22836" s="61" t="s">
        <v>1592</v>
      </c>
    </row>
    <row r="22837" spans="1:4" hidden="1" x14ac:dyDescent="0.25">
      <c r="A22837" s="61" t="s">
        <v>142</v>
      </c>
      <c r="B22837" s="61" t="s">
        <v>410</v>
      </c>
      <c r="C22837">
        <v>1960</v>
      </c>
      <c r="D22837" s="61" t="s">
        <v>1592</v>
      </c>
    </row>
    <row r="22838" spans="1:4" hidden="1" x14ac:dyDescent="0.25">
      <c r="A22838" s="61" t="s">
        <v>142</v>
      </c>
      <c r="B22838" s="61" t="s">
        <v>410</v>
      </c>
      <c r="C22838">
        <v>1961</v>
      </c>
      <c r="D22838" s="61" t="s">
        <v>1592</v>
      </c>
    </row>
    <row r="22839" spans="1:4" hidden="1" x14ac:dyDescent="0.25">
      <c r="A22839" s="61" t="s">
        <v>142</v>
      </c>
      <c r="B22839" s="61" t="s">
        <v>410</v>
      </c>
      <c r="C22839">
        <v>1962</v>
      </c>
      <c r="D22839" s="61" t="s">
        <v>1592</v>
      </c>
    </row>
    <row r="22840" spans="1:4" hidden="1" x14ac:dyDescent="0.25">
      <c r="A22840" s="61" t="s">
        <v>142</v>
      </c>
      <c r="B22840" s="61" t="s">
        <v>410</v>
      </c>
      <c r="C22840">
        <v>1963</v>
      </c>
      <c r="D22840" s="61" t="s">
        <v>1592</v>
      </c>
    </row>
    <row r="22841" spans="1:4" hidden="1" x14ac:dyDescent="0.25">
      <c r="A22841" s="61" t="s">
        <v>142</v>
      </c>
      <c r="B22841" s="61" t="s">
        <v>410</v>
      </c>
      <c r="C22841">
        <v>1964</v>
      </c>
      <c r="D22841" s="61" t="s">
        <v>1592</v>
      </c>
    </row>
    <row r="22842" spans="1:4" hidden="1" x14ac:dyDescent="0.25">
      <c r="A22842" s="61" t="s">
        <v>142</v>
      </c>
      <c r="B22842" s="61" t="s">
        <v>410</v>
      </c>
      <c r="C22842">
        <v>1965</v>
      </c>
      <c r="D22842" s="61" t="s">
        <v>1592</v>
      </c>
    </row>
    <row r="22843" spans="1:4" hidden="1" x14ac:dyDescent="0.25">
      <c r="A22843" s="61" t="s">
        <v>142</v>
      </c>
      <c r="B22843" s="61" t="s">
        <v>410</v>
      </c>
      <c r="C22843">
        <v>1966</v>
      </c>
      <c r="D22843" s="61" t="s">
        <v>1592</v>
      </c>
    </row>
    <row r="22844" spans="1:4" hidden="1" x14ac:dyDescent="0.25">
      <c r="A22844" s="61" t="s">
        <v>142</v>
      </c>
      <c r="B22844" s="61" t="s">
        <v>410</v>
      </c>
      <c r="C22844">
        <v>1967</v>
      </c>
      <c r="D22844" s="61" t="s">
        <v>1592</v>
      </c>
    </row>
    <row r="22845" spans="1:4" hidden="1" x14ac:dyDescent="0.25">
      <c r="A22845" s="61" t="s">
        <v>142</v>
      </c>
      <c r="B22845" s="61" t="s">
        <v>410</v>
      </c>
      <c r="C22845">
        <v>1968</v>
      </c>
      <c r="D22845" s="61" t="s">
        <v>543</v>
      </c>
    </row>
    <row r="22846" spans="1:4" hidden="1" x14ac:dyDescent="0.25">
      <c r="A22846" s="61" t="s">
        <v>142</v>
      </c>
      <c r="B22846" s="61" t="s">
        <v>410</v>
      </c>
      <c r="C22846">
        <v>1969</v>
      </c>
      <c r="D22846" s="61" t="s">
        <v>1754</v>
      </c>
    </row>
    <row r="22847" spans="1:4" hidden="1" x14ac:dyDescent="0.25">
      <c r="A22847" s="61" t="s">
        <v>142</v>
      </c>
      <c r="B22847" s="61" t="s">
        <v>410</v>
      </c>
      <c r="C22847">
        <v>1970</v>
      </c>
      <c r="D22847" s="61" t="s">
        <v>1754</v>
      </c>
    </row>
    <row r="22848" spans="1:4" hidden="1" x14ac:dyDescent="0.25">
      <c r="A22848" s="61" t="s">
        <v>142</v>
      </c>
      <c r="B22848" s="61" t="s">
        <v>410</v>
      </c>
      <c r="C22848">
        <v>1971</v>
      </c>
      <c r="D22848" s="61" t="s">
        <v>1754</v>
      </c>
    </row>
    <row r="22849" spans="1:4" hidden="1" x14ac:dyDescent="0.25">
      <c r="A22849" s="61" t="s">
        <v>142</v>
      </c>
      <c r="B22849" s="61" t="s">
        <v>410</v>
      </c>
      <c r="C22849">
        <v>1972</v>
      </c>
      <c r="D22849" s="61" t="s">
        <v>1754</v>
      </c>
    </row>
    <row r="22850" spans="1:4" hidden="1" x14ac:dyDescent="0.25">
      <c r="A22850" s="61" t="s">
        <v>142</v>
      </c>
      <c r="B22850" s="61" t="s">
        <v>410</v>
      </c>
      <c r="C22850">
        <v>1973</v>
      </c>
      <c r="D22850" s="61" t="s">
        <v>1754</v>
      </c>
    </row>
    <row r="22851" spans="1:4" hidden="1" x14ac:dyDescent="0.25">
      <c r="A22851" s="61" t="s">
        <v>142</v>
      </c>
      <c r="B22851" s="61" t="s">
        <v>410</v>
      </c>
      <c r="C22851">
        <v>1974</v>
      </c>
      <c r="D22851" s="61" t="s">
        <v>1754</v>
      </c>
    </row>
    <row r="22852" spans="1:4" hidden="1" x14ac:dyDescent="0.25">
      <c r="A22852" s="61" t="s">
        <v>142</v>
      </c>
      <c r="B22852" s="61" t="s">
        <v>410</v>
      </c>
      <c r="C22852">
        <v>1975</v>
      </c>
      <c r="D22852" s="61" t="s">
        <v>1754</v>
      </c>
    </row>
    <row r="22853" spans="1:4" hidden="1" x14ac:dyDescent="0.25">
      <c r="A22853" s="61" t="s">
        <v>142</v>
      </c>
      <c r="B22853" s="61" t="s">
        <v>410</v>
      </c>
      <c r="C22853">
        <v>1976</v>
      </c>
      <c r="D22853" s="61" t="s">
        <v>1754</v>
      </c>
    </row>
    <row r="22854" spans="1:4" hidden="1" x14ac:dyDescent="0.25">
      <c r="A22854" s="61" t="s">
        <v>142</v>
      </c>
      <c r="B22854" s="61" t="s">
        <v>410</v>
      </c>
      <c r="C22854">
        <v>1977</v>
      </c>
      <c r="D22854" s="61" t="s">
        <v>1754</v>
      </c>
    </row>
    <row r="22855" spans="1:4" hidden="1" x14ac:dyDescent="0.25">
      <c r="A22855" s="61" t="s">
        <v>142</v>
      </c>
      <c r="B22855" s="61" t="s">
        <v>410</v>
      </c>
      <c r="C22855">
        <v>1978</v>
      </c>
      <c r="D22855" s="61" t="s">
        <v>1754</v>
      </c>
    </row>
    <row r="22856" spans="1:4" hidden="1" x14ac:dyDescent="0.25">
      <c r="A22856" s="61" t="s">
        <v>142</v>
      </c>
      <c r="B22856" s="61" t="s">
        <v>410</v>
      </c>
      <c r="C22856">
        <v>1979</v>
      </c>
      <c r="D22856" s="61" t="s">
        <v>1754</v>
      </c>
    </row>
    <row r="22857" spans="1:4" hidden="1" x14ac:dyDescent="0.25">
      <c r="A22857" s="61" t="s">
        <v>142</v>
      </c>
      <c r="B22857" s="61" t="s">
        <v>410</v>
      </c>
      <c r="C22857">
        <v>1980</v>
      </c>
      <c r="D22857" s="61" t="s">
        <v>2388</v>
      </c>
    </row>
    <row r="22858" spans="1:4" hidden="1" x14ac:dyDescent="0.25">
      <c r="A22858" s="61" t="s">
        <v>142</v>
      </c>
      <c r="B22858" s="61" t="s">
        <v>410</v>
      </c>
      <c r="C22858">
        <v>1981</v>
      </c>
      <c r="D22858" s="61" t="s">
        <v>2293</v>
      </c>
    </row>
    <row r="22859" spans="1:4" hidden="1" x14ac:dyDescent="0.25">
      <c r="A22859" s="61" t="s">
        <v>142</v>
      </c>
      <c r="B22859" s="61" t="s">
        <v>410</v>
      </c>
      <c r="C22859">
        <v>1982</v>
      </c>
      <c r="D22859" s="61" t="s">
        <v>1515</v>
      </c>
    </row>
    <row r="22860" spans="1:4" hidden="1" x14ac:dyDescent="0.25">
      <c r="A22860" s="61" t="s">
        <v>142</v>
      </c>
      <c r="B22860" s="61" t="s">
        <v>410</v>
      </c>
      <c r="C22860">
        <v>1983</v>
      </c>
      <c r="D22860" s="61" t="s">
        <v>2590</v>
      </c>
    </row>
    <row r="22861" spans="1:4" hidden="1" x14ac:dyDescent="0.25">
      <c r="A22861" s="61" t="s">
        <v>142</v>
      </c>
      <c r="B22861" s="61" t="s">
        <v>410</v>
      </c>
      <c r="C22861">
        <v>1984</v>
      </c>
      <c r="D22861" s="61" t="s">
        <v>1517</v>
      </c>
    </row>
    <row r="22862" spans="1:4" hidden="1" x14ac:dyDescent="0.25">
      <c r="A22862" s="61" t="s">
        <v>142</v>
      </c>
      <c r="B22862" s="61" t="s">
        <v>410</v>
      </c>
      <c r="C22862">
        <v>1985</v>
      </c>
      <c r="D22862" s="61" t="s">
        <v>1517</v>
      </c>
    </row>
    <row r="22863" spans="1:4" hidden="1" x14ac:dyDescent="0.25">
      <c r="A22863" s="61" t="s">
        <v>142</v>
      </c>
      <c r="B22863" s="61" t="s">
        <v>410</v>
      </c>
      <c r="C22863">
        <v>1986</v>
      </c>
      <c r="D22863" s="61" t="s">
        <v>566</v>
      </c>
    </row>
    <row r="22864" spans="1:4" hidden="1" x14ac:dyDescent="0.25">
      <c r="A22864" s="61" t="s">
        <v>142</v>
      </c>
      <c r="B22864" s="61" t="s">
        <v>410</v>
      </c>
      <c r="C22864">
        <v>1987</v>
      </c>
      <c r="D22864" s="61" t="s">
        <v>566</v>
      </c>
    </row>
    <row r="22865" spans="1:4" hidden="1" x14ac:dyDescent="0.25">
      <c r="A22865" s="61" t="s">
        <v>142</v>
      </c>
      <c r="B22865" s="61" t="s">
        <v>410</v>
      </c>
      <c r="C22865">
        <v>1988</v>
      </c>
      <c r="D22865" s="61" t="s">
        <v>566</v>
      </c>
    </row>
    <row r="22866" spans="1:4" hidden="1" x14ac:dyDescent="0.25">
      <c r="A22866" s="61" t="s">
        <v>142</v>
      </c>
      <c r="B22866" s="61" t="s">
        <v>410</v>
      </c>
      <c r="C22866">
        <v>1989</v>
      </c>
      <c r="D22866" s="61" t="s">
        <v>566</v>
      </c>
    </row>
    <row r="22867" spans="1:4" hidden="1" x14ac:dyDescent="0.25">
      <c r="A22867" s="61" t="s">
        <v>142</v>
      </c>
      <c r="B22867" s="61" t="s">
        <v>410</v>
      </c>
      <c r="C22867">
        <v>1990</v>
      </c>
      <c r="D22867" s="61" t="s">
        <v>1706</v>
      </c>
    </row>
    <row r="22868" spans="1:4" hidden="1" x14ac:dyDescent="0.25">
      <c r="A22868" s="61" t="s">
        <v>142</v>
      </c>
      <c r="B22868" s="61" t="s">
        <v>410</v>
      </c>
      <c r="C22868">
        <v>1991</v>
      </c>
      <c r="D22868" s="61" t="s">
        <v>2554</v>
      </c>
    </row>
    <row r="22869" spans="1:4" hidden="1" x14ac:dyDescent="0.25">
      <c r="A22869" s="61" t="s">
        <v>142</v>
      </c>
      <c r="B22869" s="61" t="s">
        <v>410</v>
      </c>
      <c r="C22869">
        <v>1992</v>
      </c>
      <c r="D22869" s="61" t="s">
        <v>2554</v>
      </c>
    </row>
    <row r="22870" spans="1:4" hidden="1" x14ac:dyDescent="0.25">
      <c r="A22870" s="61" t="s">
        <v>142</v>
      </c>
      <c r="B22870" s="61" t="s">
        <v>410</v>
      </c>
      <c r="C22870">
        <v>1993</v>
      </c>
      <c r="D22870" s="61" t="s">
        <v>2554</v>
      </c>
    </row>
    <row r="22871" spans="1:4" hidden="1" x14ac:dyDescent="0.25">
      <c r="A22871" s="61" t="s">
        <v>142</v>
      </c>
      <c r="B22871" s="61" t="s">
        <v>410</v>
      </c>
      <c r="C22871">
        <v>1994</v>
      </c>
      <c r="D22871" s="61" t="s">
        <v>2577</v>
      </c>
    </row>
    <row r="22872" spans="1:4" hidden="1" x14ac:dyDescent="0.25">
      <c r="A22872" s="61" t="s">
        <v>142</v>
      </c>
      <c r="B22872" s="61" t="s">
        <v>410</v>
      </c>
      <c r="C22872">
        <v>1995</v>
      </c>
      <c r="D22872" s="61" t="s">
        <v>2577</v>
      </c>
    </row>
    <row r="22873" spans="1:4" hidden="1" x14ac:dyDescent="0.25">
      <c r="A22873" s="61" t="s">
        <v>142</v>
      </c>
      <c r="B22873" s="61" t="s">
        <v>410</v>
      </c>
      <c r="C22873">
        <v>1996</v>
      </c>
      <c r="D22873" s="61" t="s">
        <v>2577</v>
      </c>
    </row>
    <row r="22874" spans="1:4" hidden="1" x14ac:dyDescent="0.25">
      <c r="A22874" s="61" t="s">
        <v>142</v>
      </c>
      <c r="B22874" s="61" t="s">
        <v>410</v>
      </c>
      <c r="C22874">
        <v>1997</v>
      </c>
      <c r="D22874" s="61" t="s">
        <v>2577</v>
      </c>
    </row>
    <row r="22875" spans="1:4" hidden="1" x14ac:dyDescent="0.25">
      <c r="A22875" s="61" t="s">
        <v>142</v>
      </c>
      <c r="B22875" s="61" t="s">
        <v>410</v>
      </c>
      <c r="C22875">
        <v>1998</v>
      </c>
      <c r="D22875" s="61" t="s">
        <v>2577</v>
      </c>
    </row>
    <row r="22876" spans="1:4" hidden="1" x14ac:dyDescent="0.25">
      <c r="A22876" s="61" t="s">
        <v>142</v>
      </c>
      <c r="B22876" s="61" t="s">
        <v>410</v>
      </c>
      <c r="C22876">
        <v>1999</v>
      </c>
      <c r="D22876" s="61" t="s">
        <v>2577</v>
      </c>
    </row>
    <row r="22877" spans="1:4" hidden="1" x14ac:dyDescent="0.25">
      <c r="A22877" s="61" t="s">
        <v>142</v>
      </c>
      <c r="B22877" s="61" t="s">
        <v>410</v>
      </c>
      <c r="C22877">
        <v>2000</v>
      </c>
      <c r="D22877" s="61" t="s">
        <v>2577</v>
      </c>
    </row>
    <row r="22878" spans="1:4" hidden="1" x14ac:dyDescent="0.25">
      <c r="A22878" s="61" t="s">
        <v>142</v>
      </c>
      <c r="B22878" s="61" t="s">
        <v>410</v>
      </c>
      <c r="C22878">
        <v>2001</v>
      </c>
      <c r="D22878" s="61" t="s">
        <v>2577</v>
      </c>
    </row>
    <row r="22879" spans="1:4" hidden="1" x14ac:dyDescent="0.25">
      <c r="A22879" s="61" t="s">
        <v>142</v>
      </c>
      <c r="B22879" s="61" t="s">
        <v>410</v>
      </c>
      <c r="C22879">
        <v>2002</v>
      </c>
      <c r="D22879" s="61" t="s">
        <v>2577</v>
      </c>
    </row>
    <row r="22880" spans="1:4" hidden="1" x14ac:dyDescent="0.25">
      <c r="A22880" s="61" t="s">
        <v>142</v>
      </c>
      <c r="B22880" s="61" t="s">
        <v>410</v>
      </c>
      <c r="C22880">
        <v>2003</v>
      </c>
      <c r="D22880" s="61" t="s">
        <v>2577</v>
      </c>
    </row>
    <row r="22881" spans="1:4" hidden="1" x14ac:dyDescent="0.25">
      <c r="A22881" s="61" t="s">
        <v>142</v>
      </c>
      <c r="B22881" s="61" t="s">
        <v>410</v>
      </c>
      <c r="C22881">
        <v>2004</v>
      </c>
      <c r="D22881" s="61" t="s">
        <v>2555</v>
      </c>
    </row>
    <row r="22882" spans="1:4" hidden="1" x14ac:dyDescent="0.25">
      <c r="A22882" s="61" t="s">
        <v>142</v>
      </c>
      <c r="B22882" s="61" t="s">
        <v>410</v>
      </c>
      <c r="C22882">
        <v>2005</v>
      </c>
      <c r="D22882" s="61" t="s">
        <v>1798</v>
      </c>
    </row>
    <row r="22883" spans="1:4" hidden="1" x14ac:dyDescent="0.25">
      <c r="A22883" s="61" t="s">
        <v>142</v>
      </c>
      <c r="B22883" s="61" t="s">
        <v>410</v>
      </c>
      <c r="C22883">
        <v>2006</v>
      </c>
      <c r="D22883" s="61" t="s">
        <v>1798</v>
      </c>
    </row>
    <row r="22884" spans="1:4" hidden="1" x14ac:dyDescent="0.25">
      <c r="A22884" s="61" t="s">
        <v>142</v>
      </c>
      <c r="B22884" s="61" t="s">
        <v>410</v>
      </c>
      <c r="C22884">
        <v>2007</v>
      </c>
      <c r="D22884" s="61" t="s">
        <v>1798</v>
      </c>
    </row>
    <row r="22885" spans="1:4" hidden="1" x14ac:dyDescent="0.25">
      <c r="A22885" s="61" t="s">
        <v>142</v>
      </c>
      <c r="B22885" s="61" t="s">
        <v>410</v>
      </c>
      <c r="C22885">
        <v>2008</v>
      </c>
      <c r="D22885" s="61" t="s">
        <v>1798</v>
      </c>
    </row>
    <row r="22886" spans="1:4" hidden="1" x14ac:dyDescent="0.25">
      <c r="A22886" s="61" t="s">
        <v>142</v>
      </c>
      <c r="B22886" s="61" t="s">
        <v>410</v>
      </c>
      <c r="C22886">
        <v>2009</v>
      </c>
      <c r="D22886" s="61" t="s">
        <v>1798</v>
      </c>
    </row>
    <row r="22887" spans="1:4" hidden="1" x14ac:dyDescent="0.25">
      <c r="A22887" s="61" t="s">
        <v>142</v>
      </c>
      <c r="B22887" s="61" t="s">
        <v>410</v>
      </c>
      <c r="C22887">
        <v>2010</v>
      </c>
      <c r="D22887" s="61" t="s">
        <v>1798</v>
      </c>
    </row>
    <row r="22888" spans="1:4" hidden="1" x14ac:dyDescent="0.25">
      <c r="A22888" s="61" t="s">
        <v>142</v>
      </c>
      <c r="B22888" s="61" t="s">
        <v>410</v>
      </c>
      <c r="C22888">
        <v>2011</v>
      </c>
      <c r="D22888" s="61" t="s">
        <v>1798</v>
      </c>
    </row>
    <row r="22889" spans="1:4" hidden="1" x14ac:dyDescent="0.25">
      <c r="A22889" s="61" t="s">
        <v>142</v>
      </c>
      <c r="B22889" s="61" t="s">
        <v>410</v>
      </c>
      <c r="C22889">
        <v>2012</v>
      </c>
      <c r="D22889" s="61" t="s">
        <v>1798</v>
      </c>
    </row>
    <row r="22890" spans="1:4" hidden="1" x14ac:dyDescent="0.25">
      <c r="A22890" s="61" t="s">
        <v>142</v>
      </c>
      <c r="B22890" s="61" t="s">
        <v>410</v>
      </c>
      <c r="C22890">
        <v>2013</v>
      </c>
      <c r="D22890" s="61" t="s">
        <v>2511</v>
      </c>
    </row>
    <row r="22891" spans="1:4" hidden="1" x14ac:dyDescent="0.25">
      <c r="A22891" s="61" t="s">
        <v>142</v>
      </c>
      <c r="B22891" s="61" t="s">
        <v>410</v>
      </c>
      <c r="C22891">
        <v>2014</v>
      </c>
      <c r="D22891" s="61" t="s">
        <v>2511</v>
      </c>
    </row>
    <row r="22892" spans="1:4" hidden="1" x14ac:dyDescent="0.25">
      <c r="A22892" s="61" t="s">
        <v>142</v>
      </c>
      <c r="B22892" s="61" t="s">
        <v>410</v>
      </c>
      <c r="C22892">
        <v>2015</v>
      </c>
      <c r="D22892" s="61" t="s">
        <v>2511</v>
      </c>
    </row>
    <row r="22893" spans="1:4" hidden="1" x14ac:dyDescent="0.25">
      <c r="A22893" s="61" t="s">
        <v>142</v>
      </c>
      <c r="B22893" s="61" t="s">
        <v>410</v>
      </c>
      <c r="C22893">
        <v>2016</v>
      </c>
      <c r="D22893" s="61" t="s">
        <v>2511</v>
      </c>
    </row>
    <row r="22894" spans="1:4" hidden="1" x14ac:dyDescent="0.25">
      <c r="A22894" s="61" t="s">
        <v>142</v>
      </c>
      <c r="B22894" s="61" t="s">
        <v>410</v>
      </c>
      <c r="C22894">
        <v>2017</v>
      </c>
      <c r="D22894" s="61" t="s">
        <v>2948</v>
      </c>
    </row>
    <row r="22895" spans="1:4" hidden="1" x14ac:dyDescent="0.25">
      <c r="A22895" s="61" t="s">
        <v>142</v>
      </c>
      <c r="B22895" s="61" t="s">
        <v>410</v>
      </c>
      <c r="C22895">
        <v>2018</v>
      </c>
      <c r="D22895" s="61" t="s">
        <v>2940</v>
      </c>
    </row>
    <row r="22896" spans="1:4" hidden="1" x14ac:dyDescent="0.25">
      <c r="A22896" s="61" t="s">
        <v>142</v>
      </c>
      <c r="B22896" s="61" t="s">
        <v>410</v>
      </c>
      <c r="C22896">
        <v>2019</v>
      </c>
      <c r="D22896" s="61" t="s">
        <v>1844</v>
      </c>
    </row>
    <row r="22897" spans="1:4" hidden="1" x14ac:dyDescent="0.25">
      <c r="A22897" s="61" t="s">
        <v>142</v>
      </c>
      <c r="B22897" s="61" t="s">
        <v>410</v>
      </c>
      <c r="C22897">
        <v>2020</v>
      </c>
      <c r="D22897" s="61" t="s">
        <v>2261</v>
      </c>
    </row>
    <row r="22898" spans="1:4" hidden="1" x14ac:dyDescent="0.25">
      <c r="A22898" s="61" t="s">
        <v>142</v>
      </c>
      <c r="B22898" s="61" t="s">
        <v>410</v>
      </c>
      <c r="C22898">
        <v>2021</v>
      </c>
      <c r="D22898" s="61" t="s">
        <v>2221</v>
      </c>
    </row>
    <row r="22899" spans="1:4" hidden="1" x14ac:dyDescent="0.25">
      <c r="A22899" s="61" t="s">
        <v>142</v>
      </c>
      <c r="B22899" s="61" t="s">
        <v>410</v>
      </c>
      <c r="C22899">
        <v>2022</v>
      </c>
      <c r="D22899" s="61" t="s">
        <v>2357</v>
      </c>
    </row>
    <row r="22900" spans="1:4" x14ac:dyDescent="0.25">
      <c r="A22900" s="61" t="s">
        <v>142</v>
      </c>
      <c r="B22900" s="61" t="s">
        <v>410</v>
      </c>
      <c r="C22900">
        <v>2023</v>
      </c>
      <c r="D22900" s="61">
        <v>0.65300000000000002</v>
      </c>
    </row>
    <row r="22901" spans="1:4" hidden="1" x14ac:dyDescent="0.25">
      <c r="A22901" s="61" t="s">
        <v>414</v>
      </c>
      <c r="B22901" s="61" t="s">
        <v>415</v>
      </c>
      <c r="C22901">
        <v>1900</v>
      </c>
      <c r="D22901" s="61" t="s">
        <v>2352</v>
      </c>
    </row>
    <row r="22902" spans="1:4" hidden="1" x14ac:dyDescent="0.25">
      <c r="A22902" s="61" t="s">
        <v>414</v>
      </c>
      <c r="B22902" s="61" t="s">
        <v>415</v>
      </c>
      <c r="C22902">
        <v>1901</v>
      </c>
      <c r="D22902" s="61" t="s">
        <v>2352</v>
      </c>
    </row>
    <row r="22903" spans="1:4" hidden="1" x14ac:dyDescent="0.25">
      <c r="A22903" s="61" t="s">
        <v>414</v>
      </c>
      <c r="B22903" s="61" t="s">
        <v>415</v>
      </c>
      <c r="C22903">
        <v>1902</v>
      </c>
      <c r="D22903" s="61" t="s">
        <v>2352</v>
      </c>
    </row>
    <row r="22904" spans="1:4" hidden="1" x14ac:dyDescent="0.25">
      <c r="A22904" s="61" t="s">
        <v>414</v>
      </c>
      <c r="B22904" s="61" t="s">
        <v>415</v>
      </c>
      <c r="C22904">
        <v>1903</v>
      </c>
      <c r="D22904" s="61" t="s">
        <v>2352</v>
      </c>
    </row>
    <row r="22905" spans="1:4" hidden="1" x14ac:dyDescent="0.25">
      <c r="A22905" s="61" t="s">
        <v>414</v>
      </c>
      <c r="B22905" s="61" t="s">
        <v>415</v>
      </c>
      <c r="C22905">
        <v>1904</v>
      </c>
      <c r="D22905" s="61" t="s">
        <v>2352</v>
      </c>
    </row>
    <row r="22906" spans="1:4" hidden="1" x14ac:dyDescent="0.25">
      <c r="A22906" s="61" t="s">
        <v>414</v>
      </c>
      <c r="B22906" s="61" t="s">
        <v>415</v>
      </c>
      <c r="C22906">
        <v>1905</v>
      </c>
      <c r="D22906" s="61" t="s">
        <v>2352</v>
      </c>
    </row>
    <row r="22907" spans="1:4" hidden="1" x14ac:dyDescent="0.25">
      <c r="A22907" s="61" t="s">
        <v>414</v>
      </c>
      <c r="B22907" s="61" t="s">
        <v>415</v>
      </c>
      <c r="C22907">
        <v>1906</v>
      </c>
      <c r="D22907" s="61" t="s">
        <v>2352</v>
      </c>
    </row>
    <row r="22908" spans="1:4" hidden="1" x14ac:dyDescent="0.25">
      <c r="A22908" s="61" t="s">
        <v>414</v>
      </c>
      <c r="B22908" s="61" t="s">
        <v>415</v>
      </c>
      <c r="C22908">
        <v>1907</v>
      </c>
      <c r="D22908" s="61" t="s">
        <v>2352</v>
      </c>
    </row>
    <row r="22909" spans="1:4" hidden="1" x14ac:dyDescent="0.25">
      <c r="A22909" s="61" t="s">
        <v>414</v>
      </c>
      <c r="B22909" s="61" t="s">
        <v>415</v>
      </c>
      <c r="C22909">
        <v>1908</v>
      </c>
      <c r="D22909" s="61" t="s">
        <v>2352</v>
      </c>
    </row>
    <row r="22910" spans="1:4" hidden="1" x14ac:dyDescent="0.25">
      <c r="A22910" s="61" t="s">
        <v>414</v>
      </c>
      <c r="B22910" s="61" t="s">
        <v>415</v>
      </c>
      <c r="C22910">
        <v>1909</v>
      </c>
      <c r="D22910" s="61" t="s">
        <v>2352</v>
      </c>
    </row>
    <row r="22911" spans="1:4" hidden="1" x14ac:dyDescent="0.25">
      <c r="A22911" s="61" t="s">
        <v>414</v>
      </c>
      <c r="B22911" s="61" t="s">
        <v>415</v>
      </c>
      <c r="C22911">
        <v>1910</v>
      </c>
      <c r="D22911" s="61" t="s">
        <v>2352</v>
      </c>
    </row>
    <row r="22912" spans="1:4" hidden="1" x14ac:dyDescent="0.25">
      <c r="A22912" s="61" t="s">
        <v>414</v>
      </c>
      <c r="B22912" s="61" t="s">
        <v>415</v>
      </c>
      <c r="C22912">
        <v>1911</v>
      </c>
      <c r="D22912" s="61" t="s">
        <v>2352</v>
      </c>
    </row>
    <row r="22913" spans="1:4" hidden="1" x14ac:dyDescent="0.25">
      <c r="A22913" s="61" t="s">
        <v>414</v>
      </c>
      <c r="B22913" s="61" t="s">
        <v>415</v>
      </c>
      <c r="C22913">
        <v>1912</v>
      </c>
      <c r="D22913" s="61" t="s">
        <v>2352</v>
      </c>
    </row>
    <row r="22914" spans="1:4" hidden="1" x14ac:dyDescent="0.25">
      <c r="A22914" s="61" t="s">
        <v>414</v>
      </c>
      <c r="B22914" s="61" t="s">
        <v>415</v>
      </c>
      <c r="C22914">
        <v>1913</v>
      </c>
      <c r="D22914" s="61" t="s">
        <v>2352</v>
      </c>
    </row>
    <row r="22915" spans="1:4" hidden="1" x14ac:dyDescent="0.25">
      <c r="A22915" s="61" t="s">
        <v>414</v>
      </c>
      <c r="B22915" s="61" t="s">
        <v>415</v>
      </c>
      <c r="C22915">
        <v>1914</v>
      </c>
      <c r="D22915" s="61" t="s">
        <v>2352</v>
      </c>
    </row>
    <row r="22916" spans="1:4" hidden="1" x14ac:dyDescent="0.25">
      <c r="A22916" s="61" t="s">
        <v>414</v>
      </c>
      <c r="B22916" s="61" t="s">
        <v>415</v>
      </c>
      <c r="C22916">
        <v>1915</v>
      </c>
      <c r="D22916" s="61" t="s">
        <v>2352</v>
      </c>
    </row>
    <row r="22917" spans="1:4" hidden="1" x14ac:dyDescent="0.25">
      <c r="A22917" s="61" t="s">
        <v>414</v>
      </c>
      <c r="B22917" s="61" t="s">
        <v>415</v>
      </c>
      <c r="C22917">
        <v>1916</v>
      </c>
      <c r="D22917" s="61" t="s">
        <v>2352</v>
      </c>
    </row>
    <row r="22918" spans="1:4" hidden="1" x14ac:dyDescent="0.25">
      <c r="A22918" s="61" t="s">
        <v>414</v>
      </c>
      <c r="B22918" s="61" t="s">
        <v>415</v>
      </c>
      <c r="C22918">
        <v>1917</v>
      </c>
      <c r="D22918" s="61" t="s">
        <v>2352</v>
      </c>
    </row>
    <row r="22919" spans="1:4" hidden="1" x14ac:dyDescent="0.25">
      <c r="A22919" s="61" t="s">
        <v>414</v>
      </c>
      <c r="B22919" s="61" t="s">
        <v>415</v>
      </c>
      <c r="C22919">
        <v>1918</v>
      </c>
      <c r="D22919" s="61" t="s">
        <v>2352</v>
      </c>
    </row>
    <row r="22920" spans="1:4" hidden="1" x14ac:dyDescent="0.25">
      <c r="A22920" s="61" t="s">
        <v>414</v>
      </c>
      <c r="B22920" s="61" t="s">
        <v>415</v>
      </c>
      <c r="C22920">
        <v>1919</v>
      </c>
      <c r="D22920" s="61" t="s">
        <v>2352</v>
      </c>
    </row>
    <row r="22921" spans="1:4" hidden="1" x14ac:dyDescent="0.25">
      <c r="A22921" s="61" t="s">
        <v>414</v>
      </c>
      <c r="B22921" s="61" t="s">
        <v>415</v>
      </c>
      <c r="C22921">
        <v>1920</v>
      </c>
      <c r="D22921" s="61" t="s">
        <v>2352</v>
      </c>
    </row>
    <row r="22922" spans="1:4" hidden="1" x14ac:dyDescent="0.25">
      <c r="A22922" s="61" t="s">
        <v>414</v>
      </c>
      <c r="B22922" s="61" t="s">
        <v>415</v>
      </c>
      <c r="C22922">
        <v>1921</v>
      </c>
      <c r="D22922" s="61" t="s">
        <v>2352</v>
      </c>
    </row>
    <row r="22923" spans="1:4" hidden="1" x14ac:dyDescent="0.25">
      <c r="A22923" s="61" t="s">
        <v>414</v>
      </c>
      <c r="B22923" s="61" t="s">
        <v>415</v>
      </c>
      <c r="C22923">
        <v>1922</v>
      </c>
      <c r="D22923" s="61" t="s">
        <v>2352</v>
      </c>
    </row>
    <row r="22924" spans="1:4" hidden="1" x14ac:dyDescent="0.25">
      <c r="A22924" s="61" t="s">
        <v>414</v>
      </c>
      <c r="B22924" s="61" t="s">
        <v>415</v>
      </c>
      <c r="C22924">
        <v>1923</v>
      </c>
      <c r="D22924" s="61" t="s">
        <v>2352</v>
      </c>
    </row>
    <row r="22925" spans="1:4" hidden="1" x14ac:dyDescent="0.25">
      <c r="A22925" s="61" t="s">
        <v>414</v>
      </c>
      <c r="B22925" s="61" t="s">
        <v>415</v>
      </c>
      <c r="C22925">
        <v>1924</v>
      </c>
      <c r="D22925" s="61" t="s">
        <v>2352</v>
      </c>
    </row>
    <row r="22926" spans="1:4" hidden="1" x14ac:dyDescent="0.25">
      <c r="A22926" s="61" t="s">
        <v>414</v>
      </c>
      <c r="B22926" s="61" t="s">
        <v>415</v>
      </c>
      <c r="C22926">
        <v>1925</v>
      </c>
      <c r="D22926" s="61" t="s">
        <v>2352</v>
      </c>
    </row>
    <row r="22927" spans="1:4" hidden="1" x14ac:dyDescent="0.25">
      <c r="A22927" s="61" t="s">
        <v>414</v>
      </c>
      <c r="B22927" s="61" t="s">
        <v>415</v>
      </c>
      <c r="C22927">
        <v>1926</v>
      </c>
      <c r="D22927" s="61" t="s">
        <v>2352</v>
      </c>
    </row>
    <row r="22928" spans="1:4" hidden="1" x14ac:dyDescent="0.25">
      <c r="A22928" s="61" t="s">
        <v>414</v>
      </c>
      <c r="B22928" s="61" t="s">
        <v>415</v>
      </c>
      <c r="C22928">
        <v>1927</v>
      </c>
      <c r="D22928" s="61" t="s">
        <v>2352</v>
      </c>
    </row>
    <row r="22929" spans="1:4" hidden="1" x14ac:dyDescent="0.25">
      <c r="A22929" s="61" t="s">
        <v>414</v>
      </c>
      <c r="B22929" s="61" t="s">
        <v>415</v>
      </c>
      <c r="C22929">
        <v>1928</v>
      </c>
      <c r="D22929" s="61" t="s">
        <v>2352</v>
      </c>
    </row>
    <row r="22930" spans="1:4" hidden="1" x14ac:dyDescent="0.25">
      <c r="A22930" s="61" t="s">
        <v>414</v>
      </c>
      <c r="B22930" s="61" t="s">
        <v>415</v>
      </c>
      <c r="C22930">
        <v>1929</v>
      </c>
      <c r="D22930" s="61" t="s">
        <v>2352</v>
      </c>
    </row>
    <row r="22931" spans="1:4" hidden="1" x14ac:dyDescent="0.25">
      <c r="A22931" s="61" t="s">
        <v>414</v>
      </c>
      <c r="B22931" s="61" t="s">
        <v>415</v>
      </c>
      <c r="C22931">
        <v>1930</v>
      </c>
      <c r="D22931" s="61" t="s">
        <v>2352</v>
      </c>
    </row>
    <row r="22932" spans="1:4" hidden="1" x14ac:dyDescent="0.25">
      <c r="A22932" s="61" t="s">
        <v>414</v>
      </c>
      <c r="B22932" s="61" t="s">
        <v>415</v>
      </c>
      <c r="C22932">
        <v>1931</v>
      </c>
      <c r="D22932" s="61" t="s">
        <v>2352</v>
      </c>
    </row>
    <row r="22933" spans="1:4" hidden="1" x14ac:dyDescent="0.25">
      <c r="A22933" s="61" t="s">
        <v>414</v>
      </c>
      <c r="B22933" s="61" t="s">
        <v>415</v>
      </c>
      <c r="C22933">
        <v>1932</v>
      </c>
      <c r="D22933" s="61" t="s">
        <v>2352</v>
      </c>
    </row>
    <row r="22934" spans="1:4" hidden="1" x14ac:dyDescent="0.25">
      <c r="A22934" s="61" t="s">
        <v>414</v>
      </c>
      <c r="B22934" s="61" t="s">
        <v>415</v>
      </c>
      <c r="C22934">
        <v>1933</v>
      </c>
      <c r="D22934" s="61" t="s">
        <v>2352</v>
      </c>
    </row>
    <row r="22935" spans="1:4" hidden="1" x14ac:dyDescent="0.25">
      <c r="A22935" s="61" t="s">
        <v>414</v>
      </c>
      <c r="B22935" s="61" t="s">
        <v>415</v>
      </c>
      <c r="C22935">
        <v>1934</v>
      </c>
      <c r="D22935" s="61" t="s">
        <v>2352</v>
      </c>
    </row>
    <row r="22936" spans="1:4" hidden="1" x14ac:dyDescent="0.25">
      <c r="A22936" s="61" t="s">
        <v>414</v>
      </c>
      <c r="B22936" s="61" t="s">
        <v>415</v>
      </c>
      <c r="C22936">
        <v>1935</v>
      </c>
      <c r="D22936" s="61" t="s">
        <v>2352</v>
      </c>
    </row>
    <row r="22937" spans="1:4" hidden="1" x14ac:dyDescent="0.25">
      <c r="A22937" s="61" t="s">
        <v>414</v>
      </c>
      <c r="B22937" s="61" t="s">
        <v>415</v>
      </c>
      <c r="C22937">
        <v>1936</v>
      </c>
      <c r="D22937" s="61" t="s">
        <v>2352</v>
      </c>
    </row>
    <row r="22938" spans="1:4" hidden="1" x14ac:dyDescent="0.25">
      <c r="A22938" s="61" t="s">
        <v>414</v>
      </c>
      <c r="B22938" s="61" t="s">
        <v>415</v>
      </c>
      <c r="C22938">
        <v>1937</v>
      </c>
      <c r="D22938" s="61" t="s">
        <v>2352</v>
      </c>
    </row>
    <row r="22939" spans="1:4" hidden="1" x14ac:dyDescent="0.25">
      <c r="A22939" s="61" t="s">
        <v>414</v>
      </c>
      <c r="B22939" s="61" t="s">
        <v>415</v>
      </c>
      <c r="C22939">
        <v>1938</v>
      </c>
      <c r="D22939" s="61" t="s">
        <v>2352</v>
      </c>
    </row>
    <row r="22940" spans="1:4" hidden="1" x14ac:dyDescent="0.25">
      <c r="A22940" s="61" t="s">
        <v>414</v>
      </c>
      <c r="B22940" s="61" t="s">
        <v>415</v>
      </c>
      <c r="C22940">
        <v>1939</v>
      </c>
      <c r="D22940" s="61" t="s">
        <v>2352</v>
      </c>
    </row>
    <row r="22941" spans="1:4" hidden="1" x14ac:dyDescent="0.25">
      <c r="A22941" s="61" t="s">
        <v>414</v>
      </c>
      <c r="B22941" s="61" t="s">
        <v>415</v>
      </c>
      <c r="C22941">
        <v>1940</v>
      </c>
      <c r="D22941" s="61" t="s">
        <v>2352</v>
      </c>
    </row>
    <row r="22942" spans="1:4" hidden="1" x14ac:dyDescent="0.25">
      <c r="A22942" s="61" t="s">
        <v>414</v>
      </c>
      <c r="B22942" s="61" t="s">
        <v>415</v>
      </c>
      <c r="C22942">
        <v>1941</v>
      </c>
      <c r="D22942" s="61" t="s">
        <v>2352</v>
      </c>
    </row>
    <row r="22943" spans="1:4" hidden="1" x14ac:dyDescent="0.25">
      <c r="A22943" s="61" t="s">
        <v>414</v>
      </c>
      <c r="B22943" s="61" t="s">
        <v>415</v>
      </c>
      <c r="C22943">
        <v>1942</v>
      </c>
      <c r="D22943" s="61" t="s">
        <v>2352</v>
      </c>
    </row>
    <row r="22944" spans="1:4" hidden="1" x14ac:dyDescent="0.25">
      <c r="A22944" s="61" t="s">
        <v>414</v>
      </c>
      <c r="B22944" s="61" t="s">
        <v>415</v>
      </c>
      <c r="C22944">
        <v>1943</v>
      </c>
      <c r="D22944" s="61" t="s">
        <v>2352</v>
      </c>
    </row>
    <row r="22945" spans="1:4" hidden="1" x14ac:dyDescent="0.25">
      <c r="A22945" s="61" t="s">
        <v>414</v>
      </c>
      <c r="B22945" s="61" t="s">
        <v>415</v>
      </c>
      <c r="C22945">
        <v>1944</v>
      </c>
      <c r="D22945" s="61" t="s">
        <v>2352</v>
      </c>
    </row>
    <row r="22946" spans="1:4" hidden="1" x14ac:dyDescent="0.25">
      <c r="A22946" s="61" t="s">
        <v>414</v>
      </c>
      <c r="B22946" s="61" t="s">
        <v>415</v>
      </c>
      <c r="C22946">
        <v>1945</v>
      </c>
      <c r="D22946" s="61" t="s">
        <v>1746</v>
      </c>
    </row>
    <row r="22947" spans="1:4" hidden="1" x14ac:dyDescent="0.25">
      <c r="A22947" s="61" t="s">
        <v>414</v>
      </c>
      <c r="B22947" s="61" t="s">
        <v>415</v>
      </c>
      <c r="C22947">
        <v>1946</v>
      </c>
      <c r="D22947" s="61" t="s">
        <v>2542</v>
      </c>
    </row>
    <row r="22948" spans="1:4" hidden="1" x14ac:dyDescent="0.25">
      <c r="A22948" s="61" t="s">
        <v>414</v>
      </c>
      <c r="B22948" s="61" t="s">
        <v>415</v>
      </c>
      <c r="C22948">
        <v>1947</v>
      </c>
      <c r="D22948" s="61" t="s">
        <v>2542</v>
      </c>
    </row>
    <row r="22949" spans="1:4" hidden="1" x14ac:dyDescent="0.25">
      <c r="A22949" s="61" t="s">
        <v>414</v>
      </c>
      <c r="B22949" s="61" t="s">
        <v>415</v>
      </c>
      <c r="C22949">
        <v>1948</v>
      </c>
      <c r="D22949" s="61" t="s">
        <v>2542</v>
      </c>
    </row>
    <row r="22950" spans="1:4" hidden="1" x14ac:dyDescent="0.25">
      <c r="A22950" s="61" t="s">
        <v>414</v>
      </c>
      <c r="B22950" s="61" t="s">
        <v>415</v>
      </c>
      <c r="C22950">
        <v>1949</v>
      </c>
      <c r="D22950" s="61" t="s">
        <v>2542</v>
      </c>
    </row>
    <row r="22951" spans="1:4" hidden="1" x14ac:dyDescent="0.25">
      <c r="A22951" s="61" t="s">
        <v>414</v>
      </c>
      <c r="B22951" s="61" t="s">
        <v>415</v>
      </c>
      <c r="C22951">
        <v>1950</v>
      </c>
      <c r="D22951" s="61" t="s">
        <v>2542</v>
      </c>
    </row>
    <row r="22952" spans="1:4" hidden="1" x14ac:dyDescent="0.25">
      <c r="A22952" s="61" t="s">
        <v>414</v>
      </c>
      <c r="B22952" s="61" t="s">
        <v>415</v>
      </c>
      <c r="C22952">
        <v>1951</v>
      </c>
      <c r="D22952" s="61" t="s">
        <v>2542</v>
      </c>
    </row>
    <row r="22953" spans="1:4" hidden="1" x14ac:dyDescent="0.25">
      <c r="A22953" s="61" t="s">
        <v>414</v>
      </c>
      <c r="B22953" s="61" t="s">
        <v>415</v>
      </c>
      <c r="C22953">
        <v>1952</v>
      </c>
      <c r="D22953" s="61" t="s">
        <v>2542</v>
      </c>
    </row>
    <row r="22954" spans="1:4" hidden="1" x14ac:dyDescent="0.25">
      <c r="A22954" s="61" t="s">
        <v>414</v>
      </c>
      <c r="B22954" s="61" t="s">
        <v>415</v>
      </c>
      <c r="C22954">
        <v>1953</v>
      </c>
      <c r="D22954" s="61" t="s">
        <v>2542</v>
      </c>
    </row>
    <row r="22955" spans="1:4" hidden="1" x14ac:dyDescent="0.25">
      <c r="A22955" s="61" t="s">
        <v>414</v>
      </c>
      <c r="B22955" s="61" t="s">
        <v>415</v>
      </c>
      <c r="C22955">
        <v>1954</v>
      </c>
      <c r="D22955" s="61" t="s">
        <v>2542</v>
      </c>
    </row>
    <row r="22956" spans="1:4" hidden="1" x14ac:dyDescent="0.25">
      <c r="A22956" s="61" t="s">
        <v>414</v>
      </c>
      <c r="B22956" s="61" t="s">
        <v>415</v>
      </c>
      <c r="C22956">
        <v>1955</v>
      </c>
      <c r="D22956" s="61" t="s">
        <v>2542</v>
      </c>
    </row>
    <row r="22957" spans="1:4" hidden="1" x14ac:dyDescent="0.25">
      <c r="A22957" s="61" t="s">
        <v>414</v>
      </c>
      <c r="B22957" s="61" t="s">
        <v>415</v>
      </c>
      <c r="C22957">
        <v>1956</v>
      </c>
      <c r="D22957" s="61" t="s">
        <v>2542</v>
      </c>
    </row>
    <row r="22958" spans="1:4" hidden="1" x14ac:dyDescent="0.25">
      <c r="A22958" s="61" t="s">
        <v>414</v>
      </c>
      <c r="B22958" s="61" t="s">
        <v>415</v>
      </c>
      <c r="C22958">
        <v>1957</v>
      </c>
      <c r="D22958" s="61" t="s">
        <v>2542</v>
      </c>
    </row>
    <row r="22959" spans="1:4" hidden="1" x14ac:dyDescent="0.25">
      <c r="A22959" s="61" t="s">
        <v>414</v>
      </c>
      <c r="B22959" s="61" t="s">
        <v>415</v>
      </c>
      <c r="C22959">
        <v>1958</v>
      </c>
      <c r="D22959" s="61" t="s">
        <v>2542</v>
      </c>
    </row>
    <row r="22960" spans="1:4" hidden="1" x14ac:dyDescent="0.25">
      <c r="A22960" s="61" t="s">
        <v>414</v>
      </c>
      <c r="B22960" s="61" t="s">
        <v>415</v>
      </c>
      <c r="C22960">
        <v>1959</v>
      </c>
      <c r="D22960" s="61" t="s">
        <v>2542</v>
      </c>
    </row>
    <row r="22961" spans="1:4" hidden="1" x14ac:dyDescent="0.25">
      <c r="A22961" s="61" t="s">
        <v>414</v>
      </c>
      <c r="B22961" s="61" t="s">
        <v>415</v>
      </c>
      <c r="C22961">
        <v>1960</v>
      </c>
      <c r="D22961" s="61" t="s">
        <v>2542</v>
      </c>
    </row>
    <row r="22962" spans="1:4" hidden="1" x14ac:dyDescent="0.25">
      <c r="A22962" s="61" t="s">
        <v>414</v>
      </c>
      <c r="B22962" s="61" t="s">
        <v>415</v>
      </c>
      <c r="C22962">
        <v>1961</v>
      </c>
      <c r="D22962" s="61" t="s">
        <v>2542</v>
      </c>
    </row>
    <row r="22963" spans="1:4" hidden="1" x14ac:dyDescent="0.25">
      <c r="A22963" s="61" t="s">
        <v>414</v>
      </c>
      <c r="B22963" s="61" t="s">
        <v>415</v>
      </c>
      <c r="C22963">
        <v>1962</v>
      </c>
      <c r="D22963" s="61" t="s">
        <v>2542</v>
      </c>
    </row>
    <row r="22964" spans="1:4" hidden="1" x14ac:dyDescent="0.25">
      <c r="A22964" s="61" t="s">
        <v>414</v>
      </c>
      <c r="B22964" s="61" t="s">
        <v>415</v>
      </c>
      <c r="C22964">
        <v>1963</v>
      </c>
      <c r="D22964" s="61" t="s">
        <v>2542</v>
      </c>
    </row>
    <row r="22965" spans="1:4" hidden="1" x14ac:dyDescent="0.25">
      <c r="A22965" s="61" t="s">
        <v>414</v>
      </c>
      <c r="B22965" s="61" t="s">
        <v>415</v>
      </c>
      <c r="C22965">
        <v>1964</v>
      </c>
      <c r="D22965" s="61" t="s">
        <v>2542</v>
      </c>
    </row>
    <row r="22966" spans="1:4" hidden="1" x14ac:dyDescent="0.25">
      <c r="A22966" s="61" t="s">
        <v>414</v>
      </c>
      <c r="B22966" s="61" t="s">
        <v>415</v>
      </c>
      <c r="C22966">
        <v>1965</v>
      </c>
      <c r="D22966" s="61" t="s">
        <v>2542</v>
      </c>
    </row>
    <row r="22967" spans="1:4" hidden="1" x14ac:dyDescent="0.25">
      <c r="A22967" s="61" t="s">
        <v>414</v>
      </c>
      <c r="B22967" s="61" t="s">
        <v>415</v>
      </c>
      <c r="C22967">
        <v>1966</v>
      </c>
      <c r="D22967" s="61" t="s">
        <v>2542</v>
      </c>
    </row>
    <row r="22968" spans="1:4" hidden="1" x14ac:dyDescent="0.25">
      <c r="A22968" s="61" t="s">
        <v>414</v>
      </c>
      <c r="B22968" s="61" t="s">
        <v>415</v>
      </c>
      <c r="C22968">
        <v>1967</v>
      </c>
      <c r="D22968" s="61" t="s">
        <v>2542</v>
      </c>
    </row>
    <row r="22969" spans="1:4" hidden="1" x14ac:dyDescent="0.25">
      <c r="A22969" s="61" t="s">
        <v>414</v>
      </c>
      <c r="B22969" s="61" t="s">
        <v>415</v>
      </c>
      <c r="C22969">
        <v>1968</v>
      </c>
      <c r="D22969" s="61" t="s">
        <v>2542</v>
      </c>
    </row>
    <row r="22970" spans="1:4" hidden="1" x14ac:dyDescent="0.25">
      <c r="A22970" s="61" t="s">
        <v>414</v>
      </c>
      <c r="B22970" s="61" t="s">
        <v>415</v>
      </c>
      <c r="C22970">
        <v>1969</v>
      </c>
      <c r="D22970" s="61" t="s">
        <v>2542</v>
      </c>
    </row>
    <row r="22971" spans="1:4" hidden="1" x14ac:dyDescent="0.25">
      <c r="A22971" s="61" t="s">
        <v>414</v>
      </c>
      <c r="B22971" s="61" t="s">
        <v>415</v>
      </c>
      <c r="C22971">
        <v>1970</v>
      </c>
      <c r="D22971" s="61" t="s">
        <v>2542</v>
      </c>
    </row>
    <row r="22972" spans="1:4" hidden="1" x14ac:dyDescent="0.25">
      <c r="A22972" s="61" t="s">
        <v>414</v>
      </c>
      <c r="B22972" s="61" t="s">
        <v>415</v>
      </c>
      <c r="C22972">
        <v>1971</v>
      </c>
      <c r="D22972" s="61" t="s">
        <v>2542</v>
      </c>
    </row>
    <row r="22973" spans="1:4" hidden="1" x14ac:dyDescent="0.25">
      <c r="A22973" s="61" t="s">
        <v>414</v>
      </c>
      <c r="B22973" s="61" t="s">
        <v>415</v>
      </c>
      <c r="C22973">
        <v>1972</v>
      </c>
      <c r="D22973" s="61" t="s">
        <v>2542</v>
      </c>
    </row>
    <row r="22974" spans="1:4" hidden="1" x14ac:dyDescent="0.25">
      <c r="A22974" s="61" t="s">
        <v>414</v>
      </c>
      <c r="B22974" s="61" t="s">
        <v>415</v>
      </c>
      <c r="C22974">
        <v>1973</v>
      </c>
      <c r="D22974" s="61" t="s">
        <v>2542</v>
      </c>
    </row>
    <row r="22975" spans="1:4" hidden="1" x14ac:dyDescent="0.25">
      <c r="A22975" s="61" t="s">
        <v>414</v>
      </c>
      <c r="B22975" s="61" t="s">
        <v>415</v>
      </c>
      <c r="C22975">
        <v>1974</v>
      </c>
      <c r="D22975" s="61" t="s">
        <v>2542</v>
      </c>
    </row>
    <row r="22976" spans="1:4" hidden="1" x14ac:dyDescent="0.25">
      <c r="A22976" s="61" t="s">
        <v>414</v>
      </c>
      <c r="B22976" s="61" t="s">
        <v>415</v>
      </c>
      <c r="C22976">
        <v>1975</v>
      </c>
      <c r="D22976" s="61" t="s">
        <v>535</v>
      </c>
    </row>
    <row r="22977" spans="1:4" hidden="1" x14ac:dyDescent="0.25">
      <c r="A22977" s="61" t="s">
        <v>414</v>
      </c>
      <c r="B22977" s="61" t="s">
        <v>415</v>
      </c>
      <c r="C22977">
        <v>1976</v>
      </c>
      <c r="D22977" s="61" t="s">
        <v>535</v>
      </c>
    </row>
    <row r="22978" spans="1:4" hidden="1" x14ac:dyDescent="0.25">
      <c r="A22978" s="61" t="s">
        <v>414</v>
      </c>
      <c r="B22978" s="61" t="s">
        <v>415</v>
      </c>
      <c r="C22978">
        <v>1977</v>
      </c>
      <c r="D22978" s="61" t="s">
        <v>535</v>
      </c>
    </row>
    <row r="22979" spans="1:4" hidden="1" x14ac:dyDescent="0.25">
      <c r="A22979" s="61" t="s">
        <v>414</v>
      </c>
      <c r="B22979" s="61" t="s">
        <v>415</v>
      </c>
      <c r="C22979">
        <v>1978</v>
      </c>
      <c r="D22979" s="61" t="s">
        <v>535</v>
      </c>
    </row>
    <row r="22980" spans="1:4" hidden="1" x14ac:dyDescent="0.25">
      <c r="A22980" s="61" t="s">
        <v>414</v>
      </c>
      <c r="B22980" s="61" t="s">
        <v>415</v>
      </c>
      <c r="C22980">
        <v>1979</v>
      </c>
      <c r="D22980" s="61" t="s">
        <v>535</v>
      </c>
    </row>
    <row r="22981" spans="1:4" hidden="1" x14ac:dyDescent="0.25">
      <c r="A22981" s="61" t="s">
        <v>414</v>
      </c>
      <c r="B22981" s="61" t="s">
        <v>415</v>
      </c>
      <c r="C22981">
        <v>1980</v>
      </c>
      <c r="D22981" s="61" t="s">
        <v>535</v>
      </c>
    </row>
    <row r="22982" spans="1:4" hidden="1" x14ac:dyDescent="0.25">
      <c r="A22982" s="61" t="s">
        <v>414</v>
      </c>
      <c r="B22982" s="61" t="s">
        <v>415</v>
      </c>
      <c r="C22982">
        <v>1981</v>
      </c>
      <c r="D22982" s="61" t="s">
        <v>535</v>
      </c>
    </row>
    <row r="22983" spans="1:4" hidden="1" x14ac:dyDescent="0.25">
      <c r="A22983" s="61" t="s">
        <v>414</v>
      </c>
      <c r="B22983" s="61" t="s">
        <v>415</v>
      </c>
      <c r="C22983">
        <v>1982</v>
      </c>
      <c r="D22983" s="61" t="s">
        <v>535</v>
      </c>
    </row>
    <row r="22984" spans="1:4" hidden="1" x14ac:dyDescent="0.25">
      <c r="A22984" s="61" t="s">
        <v>414</v>
      </c>
      <c r="B22984" s="61" t="s">
        <v>415</v>
      </c>
      <c r="C22984">
        <v>1983</v>
      </c>
      <c r="D22984" s="61" t="s">
        <v>535</v>
      </c>
    </row>
    <row r="22985" spans="1:4" hidden="1" x14ac:dyDescent="0.25">
      <c r="A22985" s="61" t="s">
        <v>414</v>
      </c>
      <c r="B22985" s="61" t="s">
        <v>415</v>
      </c>
      <c r="C22985">
        <v>1984</v>
      </c>
      <c r="D22985" s="61" t="s">
        <v>535</v>
      </c>
    </row>
    <row r="22986" spans="1:4" hidden="1" x14ac:dyDescent="0.25">
      <c r="A22986" s="61" t="s">
        <v>414</v>
      </c>
      <c r="B22986" s="61" t="s">
        <v>415</v>
      </c>
      <c r="C22986">
        <v>1985</v>
      </c>
      <c r="D22986" s="61" t="s">
        <v>535</v>
      </c>
    </row>
    <row r="22987" spans="1:4" hidden="1" x14ac:dyDescent="0.25">
      <c r="A22987" s="61" t="s">
        <v>414</v>
      </c>
      <c r="B22987" s="61" t="s">
        <v>415</v>
      </c>
      <c r="C22987">
        <v>1986</v>
      </c>
      <c r="D22987" s="61" t="s">
        <v>535</v>
      </c>
    </row>
    <row r="22988" spans="1:4" hidden="1" x14ac:dyDescent="0.25">
      <c r="A22988" s="61" t="s">
        <v>414</v>
      </c>
      <c r="B22988" s="61" t="s">
        <v>415</v>
      </c>
      <c r="C22988">
        <v>1987</v>
      </c>
      <c r="D22988" s="61" t="s">
        <v>535</v>
      </c>
    </row>
    <row r="22989" spans="1:4" hidden="1" x14ac:dyDescent="0.25">
      <c r="A22989" s="61" t="s">
        <v>414</v>
      </c>
      <c r="B22989" s="61" t="s">
        <v>415</v>
      </c>
      <c r="C22989">
        <v>1988</v>
      </c>
      <c r="D22989" s="61" t="s">
        <v>535</v>
      </c>
    </row>
    <row r="22990" spans="1:4" hidden="1" x14ac:dyDescent="0.25">
      <c r="A22990" s="61" t="s">
        <v>414</v>
      </c>
      <c r="B22990" s="61" t="s">
        <v>415</v>
      </c>
      <c r="C22990">
        <v>1989</v>
      </c>
      <c r="D22990" s="61" t="s">
        <v>535</v>
      </c>
    </row>
    <row r="22991" spans="1:4" hidden="1" x14ac:dyDescent="0.25">
      <c r="A22991" s="61" t="s">
        <v>414</v>
      </c>
      <c r="B22991" s="61" t="s">
        <v>415</v>
      </c>
      <c r="C22991">
        <v>1990</v>
      </c>
      <c r="D22991" s="61" t="s">
        <v>535</v>
      </c>
    </row>
    <row r="22992" spans="1:4" hidden="1" x14ac:dyDescent="0.25">
      <c r="A22992" s="61" t="s">
        <v>414</v>
      </c>
      <c r="B22992" s="61" t="s">
        <v>415</v>
      </c>
      <c r="C22992">
        <v>1991</v>
      </c>
      <c r="D22992" s="61" t="s">
        <v>535</v>
      </c>
    </row>
    <row r="22993" spans="1:4" hidden="1" x14ac:dyDescent="0.25">
      <c r="A22993" s="61" t="s">
        <v>414</v>
      </c>
      <c r="B22993" s="61" t="s">
        <v>415</v>
      </c>
      <c r="C22993">
        <v>1992</v>
      </c>
      <c r="D22993" s="61" t="s">
        <v>535</v>
      </c>
    </row>
    <row r="22994" spans="1:4" hidden="1" x14ac:dyDescent="0.25">
      <c r="A22994" s="61" t="s">
        <v>414</v>
      </c>
      <c r="B22994" s="61" t="s">
        <v>415</v>
      </c>
      <c r="C22994">
        <v>1993</v>
      </c>
      <c r="D22994" s="61" t="s">
        <v>535</v>
      </c>
    </row>
    <row r="22995" spans="1:4" hidden="1" x14ac:dyDescent="0.25">
      <c r="A22995" s="61" t="s">
        <v>414</v>
      </c>
      <c r="B22995" s="61" t="s">
        <v>415</v>
      </c>
      <c r="C22995">
        <v>1994</v>
      </c>
      <c r="D22995" s="61" t="s">
        <v>535</v>
      </c>
    </row>
    <row r="22996" spans="1:4" hidden="1" x14ac:dyDescent="0.25">
      <c r="A22996" s="61" t="s">
        <v>414</v>
      </c>
      <c r="B22996" s="61" t="s">
        <v>415</v>
      </c>
      <c r="C22996">
        <v>1995</v>
      </c>
      <c r="D22996" s="61" t="s">
        <v>535</v>
      </c>
    </row>
    <row r="22997" spans="1:4" hidden="1" x14ac:dyDescent="0.25">
      <c r="A22997" s="61" t="s">
        <v>414</v>
      </c>
      <c r="B22997" s="61" t="s">
        <v>415</v>
      </c>
      <c r="C22997">
        <v>1996</v>
      </c>
      <c r="D22997" s="61" t="s">
        <v>535</v>
      </c>
    </row>
    <row r="22998" spans="1:4" hidden="1" x14ac:dyDescent="0.25">
      <c r="A22998" s="61" t="s">
        <v>414</v>
      </c>
      <c r="B22998" s="61" t="s">
        <v>415</v>
      </c>
      <c r="C22998">
        <v>1997</v>
      </c>
      <c r="D22998" s="61" t="s">
        <v>535</v>
      </c>
    </row>
    <row r="22999" spans="1:4" hidden="1" x14ac:dyDescent="0.25">
      <c r="A22999" s="61" t="s">
        <v>414</v>
      </c>
      <c r="B22999" s="61" t="s">
        <v>415</v>
      </c>
      <c r="C22999">
        <v>1998</v>
      </c>
      <c r="D22999" s="61" t="s">
        <v>535</v>
      </c>
    </row>
    <row r="23000" spans="1:4" hidden="1" x14ac:dyDescent="0.25">
      <c r="A23000" s="61" t="s">
        <v>414</v>
      </c>
      <c r="B23000" s="61" t="s">
        <v>415</v>
      </c>
      <c r="C23000">
        <v>1999</v>
      </c>
      <c r="D23000" s="61" t="s">
        <v>535</v>
      </c>
    </row>
    <row r="23001" spans="1:4" hidden="1" x14ac:dyDescent="0.25">
      <c r="A23001" s="61" t="s">
        <v>414</v>
      </c>
      <c r="B23001" s="61" t="s">
        <v>415</v>
      </c>
      <c r="C23001">
        <v>2000</v>
      </c>
      <c r="D23001" s="61" t="s">
        <v>535</v>
      </c>
    </row>
    <row r="23002" spans="1:4" hidden="1" x14ac:dyDescent="0.25">
      <c r="A23002" s="61" t="s">
        <v>414</v>
      </c>
      <c r="B23002" s="61" t="s">
        <v>415</v>
      </c>
      <c r="C23002">
        <v>2001</v>
      </c>
      <c r="D23002" s="61" t="s">
        <v>535</v>
      </c>
    </row>
    <row r="23003" spans="1:4" hidden="1" x14ac:dyDescent="0.25">
      <c r="A23003" s="61" t="s">
        <v>414</v>
      </c>
      <c r="B23003" s="61" t="s">
        <v>415</v>
      </c>
      <c r="C23003">
        <v>2002</v>
      </c>
      <c r="D23003" s="61" t="s">
        <v>535</v>
      </c>
    </row>
    <row r="23004" spans="1:4" hidden="1" x14ac:dyDescent="0.25">
      <c r="A23004" s="61" t="s">
        <v>414</v>
      </c>
      <c r="B23004" s="61" t="s">
        <v>415</v>
      </c>
      <c r="C23004">
        <v>2003</v>
      </c>
      <c r="D23004" s="61" t="s">
        <v>535</v>
      </c>
    </row>
    <row r="23005" spans="1:4" hidden="1" x14ac:dyDescent="0.25">
      <c r="A23005" s="61" t="s">
        <v>414</v>
      </c>
      <c r="B23005" s="61" t="s">
        <v>415</v>
      </c>
      <c r="C23005">
        <v>2004</v>
      </c>
      <c r="D23005" s="61" t="s">
        <v>535</v>
      </c>
    </row>
    <row r="23006" spans="1:4" hidden="1" x14ac:dyDescent="0.25">
      <c r="A23006" s="61" t="s">
        <v>414</v>
      </c>
      <c r="B23006" s="61" t="s">
        <v>415</v>
      </c>
      <c r="C23006">
        <v>2005</v>
      </c>
      <c r="D23006" s="61" t="s">
        <v>535</v>
      </c>
    </row>
    <row r="23007" spans="1:4" hidden="1" x14ac:dyDescent="0.25">
      <c r="A23007" s="61" t="s">
        <v>414</v>
      </c>
      <c r="B23007" s="61" t="s">
        <v>415</v>
      </c>
      <c r="C23007">
        <v>2006</v>
      </c>
      <c r="D23007" s="61" t="s">
        <v>535</v>
      </c>
    </row>
    <row r="23008" spans="1:4" hidden="1" x14ac:dyDescent="0.25">
      <c r="A23008" s="61" t="s">
        <v>414</v>
      </c>
      <c r="B23008" s="61" t="s">
        <v>415</v>
      </c>
      <c r="C23008">
        <v>2007</v>
      </c>
      <c r="D23008" s="61" t="s">
        <v>535</v>
      </c>
    </row>
    <row r="23009" spans="1:4" hidden="1" x14ac:dyDescent="0.25">
      <c r="A23009" s="61" t="s">
        <v>414</v>
      </c>
      <c r="B23009" s="61" t="s">
        <v>415</v>
      </c>
      <c r="C23009">
        <v>2008</v>
      </c>
      <c r="D23009" s="61" t="s">
        <v>535</v>
      </c>
    </row>
    <row r="23010" spans="1:4" hidden="1" x14ac:dyDescent="0.25">
      <c r="A23010" s="61" t="s">
        <v>414</v>
      </c>
      <c r="B23010" s="61" t="s">
        <v>415</v>
      </c>
      <c r="C23010">
        <v>2009</v>
      </c>
      <c r="D23010" s="61" t="s">
        <v>535</v>
      </c>
    </row>
    <row r="23011" spans="1:4" hidden="1" x14ac:dyDescent="0.25">
      <c r="A23011" s="61" t="s">
        <v>414</v>
      </c>
      <c r="B23011" s="61" t="s">
        <v>415</v>
      </c>
      <c r="C23011">
        <v>2010</v>
      </c>
      <c r="D23011" s="61" t="s">
        <v>1724</v>
      </c>
    </row>
    <row r="23012" spans="1:4" hidden="1" x14ac:dyDescent="0.25">
      <c r="A23012" s="61" t="s">
        <v>414</v>
      </c>
      <c r="B23012" s="61" t="s">
        <v>415</v>
      </c>
      <c r="C23012">
        <v>2011</v>
      </c>
      <c r="D23012" s="61" t="s">
        <v>2563</v>
      </c>
    </row>
    <row r="23013" spans="1:4" hidden="1" x14ac:dyDescent="0.25">
      <c r="A23013" s="61" t="s">
        <v>414</v>
      </c>
      <c r="B23013" s="61" t="s">
        <v>415</v>
      </c>
      <c r="C23013">
        <v>2012</v>
      </c>
      <c r="D23013" s="61" t="s">
        <v>1713</v>
      </c>
    </row>
    <row r="23014" spans="1:4" hidden="1" x14ac:dyDescent="0.25">
      <c r="A23014" s="61" t="s">
        <v>414</v>
      </c>
      <c r="B23014" s="61" t="s">
        <v>415</v>
      </c>
      <c r="C23014">
        <v>2013</v>
      </c>
      <c r="D23014" s="61" t="s">
        <v>1713</v>
      </c>
    </row>
    <row r="23015" spans="1:4" hidden="1" x14ac:dyDescent="0.25">
      <c r="A23015" s="61" t="s">
        <v>414</v>
      </c>
      <c r="B23015" s="61" t="s">
        <v>415</v>
      </c>
      <c r="C23015">
        <v>2014</v>
      </c>
      <c r="D23015" s="61" t="s">
        <v>2327</v>
      </c>
    </row>
    <row r="23016" spans="1:4" hidden="1" x14ac:dyDescent="0.25">
      <c r="A23016" s="61" t="s">
        <v>414</v>
      </c>
      <c r="B23016" s="61" t="s">
        <v>415</v>
      </c>
      <c r="C23016">
        <v>2015</v>
      </c>
      <c r="D23016" s="61" t="s">
        <v>2327</v>
      </c>
    </row>
    <row r="23017" spans="1:4" hidden="1" x14ac:dyDescent="0.25">
      <c r="A23017" s="61" t="s">
        <v>414</v>
      </c>
      <c r="B23017" s="61" t="s">
        <v>415</v>
      </c>
      <c r="C23017">
        <v>2016</v>
      </c>
      <c r="D23017" s="61" t="s">
        <v>2327</v>
      </c>
    </row>
    <row r="23018" spans="1:4" hidden="1" x14ac:dyDescent="0.25">
      <c r="A23018" s="61" t="s">
        <v>414</v>
      </c>
      <c r="B23018" s="61" t="s">
        <v>415</v>
      </c>
      <c r="C23018">
        <v>2017</v>
      </c>
      <c r="D23018" s="61" t="s">
        <v>2311</v>
      </c>
    </row>
    <row r="23019" spans="1:4" hidden="1" x14ac:dyDescent="0.25">
      <c r="A23019" s="61" t="s">
        <v>414</v>
      </c>
      <c r="B23019" s="61" t="s">
        <v>415</v>
      </c>
      <c r="C23019">
        <v>2018</v>
      </c>
      <c r="D23019" s="61" t="s">
        <v>1723</v>
      </c>
    </row>
    <row r="23020" spans="1:4" hidden="1" x14ac:dyDescent="0.25">
      <c r="A23020" s="61" t="s">
        <v>414</v>
      </c>
      <c r="B23020" s="61" t="s">
        <v>415</v>
      </c>
      <c r="C23020">
        <v>2019</v>
      </c>
      <c r="D23020" s="61" t="s">
        <v>2382</v>
      </c>
    </row>
    <row r="23021" spans="1:4" hidden="1" x14ac:dyDescent="0.25">
      <c r="A23021" s="61" t="s">
        <v>414</v>
      </c>
      <c r="B23021" s="61" t="s">
        <v>415</v>
      </c>
      <c r="C23021">
        <v>2020</v>
      </c>
      <c r="D23021" s="61" t="s">
        <v>1725</v>
      </c>
    </row>
    <row r="23022" spans="1:4" hidden="1" x14ac:dyDescent="0.25">
      <c r="A23022" s="61" t="s">
        <v>414</v>
      </c>
      <c r="B23022" s="61" t="s">
        <v>415</v>
      </c>
      <c r="C23022">
        <v>2021</v>
      </c>
      <c r="D23022" s="61" t="s">
        <v>3058</v>
      </c>
    </row>
    <row r="23023" spans="1:4" hidden="1" x14ac:dyDescent="0.25">
      <c r="A23023" s="61" t="s">
        <v>414</v>
      </c>
      <c r="B23023" s="61" t="s">
        <v>415</v>
      </c>
      <c r="C23023">
        <v>2022</v>
      </c>
      <c r="D23023" s="61" t="s">
        <v>2156</v>
      </c>
    </row>
    <row r="23024" spans="1:4" x14ac:dyDescent="0.25">
      <c r="A23024" s="61" t="s">
        <v>414</v>
      </c>
      <c r="B23024" s="61" t="s">
        <v>415</v>
      </c>
      <c r="C23024">
        <v>2023</v>
      </c>
      <c r="D23024" s="61">
        <v>0.39300000000000002</v>
      </c>
    </row>
    <row r="23025" spans="1:4" hidden="1" x14ac:dyDescent="0.25">
      <c r="A23025" s="61" t="s">
        <v>173</v>
      </c>
      <c r="B23025" s="61" t="s">
        <v>421</v>
      </c>
      <c r="C23025">
        <v>1811</v>
      </c>
      <c r="D23025" s="61" t="s">
        <v>2295</v>
      </c>
    </row>
    <row r="23026" spans="1:4" hidden="1" x14ac:dyDescent="0.25">
      <c r="A23026" s="61" t="s">
        <v>173</v>
      </c>
      <c r="B23026" s="61" t="s">
        <v>421</v>
      </c>
      <c r="C23026">
        <v>1812</v>
      </c>
      <c r="D23026" s="61" t="s">
        <v>1765</v>
      </c>
    </row>
    <row r="23027" spans="1:4" hidden="1" x14ac:dyDescent="0.25">
      <c r="A23027" s="61" t="s">
        <v>173</v>
      </c>
      <c r="B23027" s="61" t="s">
        <v>421</v>
      </c>
      <c r="C23027">
        <v>1813</v>
      </c>
      <c r="D23027" s="61" t="s">
        <v>1857</v>
      </c>
    </row>
    <row r="23028" spans="1:4" hidden="1" x14ac:dyDescent="0.25">
      <c r="A23028" s="61" t="s">
        <v>173</v>
      </c>
      <c r="B23028" s="61" t="s">
        <v>421</v>
      </c>
      <c r="C23028">
        <v>1814</v>
      </c>
      <c r="D23028" s="61" t="s">
        <v>1516</v>
      </c>
    </row>
    <row r="23029" spans="1:4" hidden="1" x14ac:dyDescent="0.25">
      <c r="A23029" s="61" t="s">
        <v>173</v>
      </c>
      <c r="B23029" s="61" t="s">
        <v>421</v>
      </c>
      <c r="C23029">
        <v>1815</v>
      </c>
      <c r="D23029" s="61" t="s">
        <v>1516</v>
      </c>
    </row>
    <row r="23030" spans="1:4" hidden="1" x14ac:dyDescent="0.25">
      <c r="A23030" s="61" t="s">
        <v>173</v>
      </c>
      <c r="B23030" s="61" t="s">
        <v>421</v>
      </c>
      <c r="C23030">
        <v>1816</v>
      </c>
      <c r="D23030" s="61" t="s">
        <v>1516</v>
      </c>
    </row>
    <row r="23031" spans="1:4" hidden="1" x14ac:dyDescent="0.25">
      <c r="A23031" s="61" t="s">
        <v>173</v>
      </c>
      <c r="B23031" s="61" t="s">
        <v>421</v>
      </c>
      <c r="C23031">
        <v>1817</v>
      </c>
      <c r="D23031" s="61" t="s">
        <v>1516</v>
      </c>
    </row>
    <row r="23032" spans="1:4" hidden="1" x14ac:dyDescent="0.25">
      <c r="A23032" s="61" t="s">
        <v>173</v>
      </c>
      <c r="B23032" s="61" t="s">
        <v>421</v>
      </c>
      <c r="C23032">
        <v>1818</v>
      </c>
      <c r="D23032" s="61" t="s">
        <v>1516</v>
      </c>
    </row>
    <row r="23033" spans="1:4" hidden="1" x14ac:dyDescent="0.25">
      <c r="A23033" s="61" t="s">
        <v>173</v>
      </c>
      <c r="B23033" s="61" t="s">
        <v>421</v>
      </c>
      <c r="C23033">
        <v>1819</v>
      </c>
      <c r="D23033" s="61" t="s">
        <v>1516</v>
      </c>
    </row>
    <row r="23034" spans="1:4" hidden="1" x14ac:dyDescent="0.25">
      <c r="A23034" s="61" t="s">
        <v>173</v>
      </c>
      <c r="B23034" s="61" t="s">
        <v>421</v>
      </c>
      <c r="C23034">
        <v>1820</v>
      </c>
      <c r="D23034" s="61" t="s">
        <v>1516</v>
      </c>
    </row>
    <row r="23035" spans="1:4" hidden="1" x14ac:dyDescent="0.25">
      <c r="A23035" s="61" t="s">
        <v>173</v>
      </c>
      <c r="B23035" s="61" t="s">
        <v>421</v>
      </c>
      <c r="C23035">
        <v>1821</v>
      </c>
      <c r="D23035" s="61" t="s">
        <v>1516</v>
      </c>
    </row>
    <row r="23036" spans="1:4" hidden="1" x14ac:dyDescent="0.25">
      <c r="A23036" s="61" t="s">
        <v>173</v>
      </c>
      <c r="B23036" s="61" t="s">
        <v>421</v>
      </c>
      <c r="C23036">
        <v>1822</v>
      </c>
      <c r="D23036" s="61" t="s">
        <v>1516</v>
      </c>
    </row>
    <row r="23037" spans="1:4" hidden="1" x14ac:dyDescent="0.25">
      <c r="A23037" s="61" t="s">
        <v>173</v>
      </c>
      <c r="B23037" s="61" t="s">
        <v>421</v>
      </c>
      <c r="C23037">
        <v>1823</v>
      </c>
      <c r="D23037" s="61" t="s">
        <v>1516</v>
      </c>
    </row>
    <row r="23038" spans="1:4" hidden="1" x14ac:dyDescent="0.25">
      <c r="A23038" s="61" t="s">
        <v>173</v>
      </c>
      <c r="B23038" s="61" t="s">
        <v>421</v>
      </c>
      <c r="C23038">
        <v>1824</v>
      </c>
      <c r="D23038" s="61" t="s">
        <v>1516</v>
      </c>
    </row>
    <row r="23039" spans="1:4" hidden="1" x14ac:dyDescent="0.25">
      <c r="A23039" s="61" t="s">
        <v>173</v>
      </c>
      <c r="B23039" s="61" t="s">
        <v>421</v>
      </c>
      <c r="C23039">
        <v>1825</v>
      </c>
      <c r="D23039" s="61" t="s">
        <v>1516</v>
      </c>
    </row>
    <row r="23040" spans="1:4" hidden="1" x14ac:dyDescent="0.25">
      <c r="A23040" s="61" t="s">
        <v>173</v>
      </c>
      <c r="B23040" s="61" t="s">
        <v>421</v>
      </c>
      <c r="C23040">
        <v>1826</v>
      </c>
      <c r="D23040" s="61" t="s">
        <v>1516</v>
      </c>
    </row>
    <row r="23041" spans="1:4" hidden="1" x14ac:dyDescent="0.25">
      <c r="A23041" s="61" t="s">
        <v>173</v>
      </c>
      <c r="B23041" s="61" t="s">
        <v>421</v>
      </c>
      <c r="C23041">
        <v>1827</v>
      </c>
      <c r="D23041" s="61" t="s">
        <v>1516</v>
      </c>
    </row>
    <row r="23042" spans="1:4" hidden="1" x14ac:dyDescent="0.25">
      <c r="A23042" s="61" t="s">
        <v>173</v>
      </c>
      <c r="B23042" s="61" t="s">
        <v>421</v>
      </c>
      <c r="C23042">
        <v>1828</v>
      </c>
      <c r="D23042" s="61" t="s">
        <v>1516</v>
      </c>
    </row>
    <row r="23043" spans="1:4" hidden="1" x14ac:dyDescent="0.25">
      <c r="A23043" s="61" t="s">
        <v>173</v>
      </c>
      <c r="B23043" s="61" t="s">
        <v>421</v>
      </c>
      <c r="C23043">
        <v>1829</v>
      </c>
      <c r="D23043" s="61" t="s">
        <v>1516</v>
      </c>
    </row>
    <row r="23044" spans="1:4" hidden="1" x14ac:dyDescent="0.25">
      <c r="A23044" s="61" t="s">
        <v>173</v>
      </c>
      <c r="B23044" s="61" t="s">
        <v>421</v>
      </c>
      <c r="C23044">
        <v>1830</v>
      </c>
      <c r="D23044" s="61" t="s">
        <v>1516</v>
      </c>
    </row>
    <row r="23045" spans="1:4" hidden="1" x14ac:dyDescent="0.25">
      <c r="A23045" s="61" t="s">
        <v>173</v>
      </c>
      <c r="B23045" s="61" t="s">
        <v>421</v>
      </c>
      <c r="C23045">
        <v>1831</v>
      </c>
      <c r="D23045" s="61" t="s">
        <v>1516</v>
      </c>
    </row>
    <row r="23046" spans="1:4" hidden="1" x14ac:dyDescent="0.25">
      <c r="A23046" s="61" t="s">
        <v>173</v>
      </c>
      <c r="B23046" s="61" t="s">
        <v>421</v>
      </c>
      <c r="C23046">
        <v>1832</v>
      </c>
      <c r="D23046" s="61" t="s">
        <v>1516</v>
      </c>
    </row>
    <row r="23047" spans="1:4" hidden="1" x14ac:dyDescent="0.25">
      <c r="A23047" s="61" t="s">
        <v>173</v>
      </c>
      <c r="B23047" s="61" t="s">
        <v>421</v>
      </c>
      <c r="C23047">
        <v>1833</v>
      </c>
      <c r="D23047" s="61" t="s">
        <v>1516</v>
      </c>
    </row>
    <row r="23048" spans="1:4" hidden="1" x14ac:dyDescent="0.25">
      <c r="A23048" s="61" t="s">
        <v>173</v>
      </c>
      <c r="B23048" s="61" t="s">
        <v>421</v>
      </c>
      <c r="C23048">
        <v>1834</v>
      </c>
      <c r="D23048" s="61" t="s">
        <v>1516</v>
      </c>
    </row>
    <row r="23049" spans="1:4" hidden="1" x14ac:dyDescent="0.25">
      <c r="A23049" s="61" t="s">
        <v>173</v>
      </c>
      <c r="B23049" s="61" t="s">
        <v>421</v>
      </c>
      <c r="C23049">
        <v>1835</v>
      </c>
      <c r="D23049" s="61" t="s">
        <v>1516</v>
      </c>
    </row>
    <row r="23050" spans="1:4" hidden="1" x14ac:dyDescent="0.25">
      <c r="A23050" s="61" t="s">
        <v>173</v>
      </c>
      <c r="B23050" s="61" t="s">
        <v>421</v>
      </c>
      <c r="C23050">
        <v>1836</v>
      </c>
      <c r="D23050" s="61" t="s">
        <v>1516</v>
      </c>
    </row>
    <row r="23051" spans="1:4" hidden="1" x14ac:dyDescent="0.25">
      <c r="A23051" s="61" t="s">
        <v>173</v>
      </c>
      <c r="B23051" s="61" t="s">
        <v>421</v>
      </c>
      <c r="C23051">
        <v>1837</v>
      </c>
      <c r="D23051" s="61" t="s">
        <v>1516</v>
      </c>
    </row>
    <row r="23052" spans="1:4" hidden="1" x14ac:dyDescent="0.25">
      <c r="A23052" s="61" t="s">
        <v>173</v>
      </c>
      <c r="B23052" s="61" t="s">
        <v>421</v>
      </c>
      <c r="C23052">
        <v>1838</v>
      </c>
      <c r="D23052" s="61" t="s">
        <v>1516</v>
      </c>
    </row>
    <row r="23053" spans="1:4" hidden="1" x14ac:dyDescent="0.25">
      <c r="A23053" s="61" t="s">
        <v>173</v>
      </c>
      <c r="B23053" s="61" t="s">
        <v>421</v>
      </c>
      <c r="C23053">
        <v>1839</v>
      </c>
      <c r="D23053" s="61" t="s">
        <v>1516</v>
      </c>
    </row>
    <row r="23054" spans="1:4" hidden="1" x14ac:dyDescent="0.25">
      <c r="A23054" s="61" t="s">
        <v>173</v>
      </c>
      <c r="B23054" s="61" t="s">
        <v>421</v>
      </c>
      <c r="C23054">
        <v>1840</v>
      </c>
      <c r="D23054" s="61" t="s">
        <v>1531</v>
      </c>
    </row>
    <row r="23055" spans="1:4" hidden="1" x14ac:dyDescent="0.25">
      <c r="A23055" s="61" t="s">
        <v>173</v>
      </c>
      <c r="B23055" s="61" t="s">
        <v>421</v>
      </c>
      <c r="C23055">
        <v>1841</v>
      </c>
      <c r="D23055" s="61" t="s">
        <v>2105</v>
      </c>
    </row>
    <row r="23056" spans="1:4" hidden="1" x14ac:dyDescent="0.25">
      <c r="A23056" s="61" t="s">
        <v>173</v>
      </c>
      <c r="B23056" s="61" t="s">
        <v>421</v>
      </c>
      <c r="C23056">
        <v>1842</v>
      </c>
      <c r="D23056" s="61" t="s">
        <v>2105</v>
      </c>
    </row>
    <row r="23057" spans="1:4" hidden="1" x14ac:dyDescent="0.25">
      <c r="A23057" s="61" t="s">
        <v>173</v>
      </c>
      <c r="B23057" s="61" t="s">
        <v>421</v>
      </c>
      <c r="C23057">
        <v>1843</v>
      </c>
      <c r="D23057" s="61" t="s">
        <v>2105</v>
      </c>
    </row>
    <row r="23058" spans="1:4" hidden="1" x14ac:dyDescent="0.25">
      <c r="A23058" s="61" t="s">
        <v>173</v>
      </c>
      <c r="B23058" s="61" t="s">
        <v>421</v>
      </c>
      <c r="C23058">
        <v>1844</v>
      </c>
      <c r="D23058" s="61" t="s">
        <v>1519</v>
      </c>
    </row>
    <row r="23059" spans="1:4" hidden="1" x14ac:dyDescent="0.25">
      <c r="A23059" s="61" t="s">
        <v>173</v>
      </c>
      <c r="B23059" s="61" t="s">
        <v>421</v>
      </c>
      <c r="C23059">
        <v>1845</v>
      </c>
      <c r="D23059" s="61" t="s">
        <v>1519</v>
      </c>
    </row>
    <row r="23060" spans="1:4" hidden="1" x14ac:dyDescent="0.25">
      <c r="A23060" s="61" t="s">
        <v>173</v>
      </c>
      <c r="B23060" s="61" t="s">
        <v>421</v>
      </c>
      <c r="C23060">
        <v>1846</v>
      </c>
      <c r="D23060" s="61" t="s">
        <v>1519</v>
      </c>
    </row>
    <row r="23061" spans="1:4" hidden="1" x14ac:dyDescent="0.25">
      <c r="A23061" s="61" t="s">
        <v>173</v>
      </c>
      <c r="B23061" s="61" t="s">
        <v>421</v>
      </c>
      <c r="C23061">
        <v>1847</v>
      </c>
      <c r="D23061" s="61" t="s">
        <v>1519</v>
      </c>
    </row>
    <row r="23062" spans="1:4" hidden="1" x14ac:dyDescent="0.25">
      <c r="A23062" s="61" t="s">
        <v>173</v>
      </c>
      <c r="B23062" s="61" t="s">
        <v>421</v>
      </c>
      <c r="C23062">
        <v>1848</v>
      </c>
      <c r="D23062" s="61" t="s">
        <v>1519</v>
      </c>
    </row>
    <row r="23063" spans="1:4" hidden="1" x14ac:dyDescent="0.25">
      <c r="A23063" s="61" t="s">
        <v>173</v>
      </c>
      <c r="B23063" s="61" t="s">
        <v>421</v>
      </c>
      <c r="C23063">
        <v>1849</v>
      </c>
      <c r="D23063" s="61" t="s">
        <v>1519</v>
      </c>
    </row>
    <row r="23064" spans="1:4" hidden="1" x14ac:dyDescent="0.25">
      <c r="A23064" s="61" t="s">
        <v>173</v>
      </c>
      <c r="B23064" s="61" t="s">
        <v>421</v>
      </c>
      <c r="C23064">
        <v>1850</v>
      </c>
      <c r="D23064" s="61" t="s">
        <v>1519</v>
      </c>
    </row>
    <row r="23065" spans="1:4" hidden="1" x14ac:dyDescent="0.25">
      <c r="A23065" s="61" t="s">
        <v>173</v>
      </c>
      <c r="B23065" s="61" t="s">
        <v>421</v>
      </c>
      <c r="C23065">
        <v>1851</v>
      </c>
      <c r="D23065" s="61" t="s">
        <v>1519</v>
      </c>
    </row>
    <row r="23066" spans="1:4" hidden="1" x14ac:dyDescent="0.25">
      <c r="A23066" s="61" t="s">
        <v>173</v>
      </c>
      <c r="B23066" s="61" t="s">
        <v>421</v>
      </c>
      <c r="C23066">
        <v>1852</v>
      </c>
      <c r="D23066" s="61" t="s">
        <v>1519</v>
      </c>
    </row>
    <row r="23067" spans="1:4" hidden="1" x14ac:dyDescent="0.25">
      <c r="A23067" s="61" t="s">
        <v>173</v>
      </c>
      <c r="B23067" s="61" t="s">
        <v>421</v>
      </c>
      <c r="C23067">
        <v>1853</v>
      </c>
      <c r="D23067" s="61" t="s">
        <v>1519</v>
      </c>
    </row>
    <row r="23068" spans="1:4" hidden="1" x14ac:dyDescent="0.25">
      <c r="A23068" s="61" t="s">
        <v>173</v>
      </c>
      <c r="B23068" s="61" t="s">
        <v>421</v>
      </c>
      <c r="C23068">
        <v>1854</v>
      </c>
      <c r="D23068" s="61" t="s">
        <v>1519</v>
      </c>
    </row>
    <row r="23069" spans="1:4" hidden="1" x14ac:dyDescent="0.25">
      <c r="A23069" s="61" t="s">
        <v>173</v>
      </c>
      <c r="B23069" s="61" t="s">
        <v>421</v>
      </c>
      <c r="C23069">
        <v>1855</v>
      </c>
      <c r="D23069" s="61" t="s">
        <v>1519</v>
      </c>
    </row>
    <row r="23070" spans="1:4" hidden="1" x14ac:dyDescent="0.25">
      <c r="A23070" s="61" t="s">
        <v>173</v>
      </c>
      <c r="B23070" s="61" t="s">
        <v>421</v>
      </c>
      <c r="C23070">
        <v>1856</v>
      </c>
      <c r="D23070" s="61" t="s">
        <v>1519</v>
      </c>
    </row>
    <row r="23071" spans="1:4" hidden="1" x14ac:dyDescent="0.25">
      <c r="A23071" s="61" t="s">
        <v>173</v>
      </c>
      <c r="B23071" s="61" t="s">
        <v>421</v>
      </c>
      <c r="C23071">
        <v>1857</v>
      </c>
      <c r="D23071" s="61" t="s">
        <v>1519</v>
      </c>
    </row>
    <row r="23072" spans="1:4" hidden="1" x14ac:dyDescent="0.25">
      <c r="A23072" s="61" t="s">
        <v>173</v>
      </c>
      <c r="B23072" s="61" t="s">
        <v>421</v>
      </c>
      <c r="C23072">
        <v>1858</v>
      </c>
      <c r="D23072" s="61" t="s">
        <v>1519</v>
      </c>
    </row>
    <row r="23073" spans="1:4" hidden="1" x14ac:dyDescent="0.25">
      <c r="A23073" s="61" t="s">
        <v>173</v>
      </c>
      <c r="B23073" s="61" t="s">
        <v>421</v>
      </c>
      <c r="C23073">
        <v>1859</v>
      </c>
      <c r="D23073" s="61" t="s">
        <v>1519</v>
      </c>
    </row>
    <row r="23074" spans="1:4" hidden="1" x14ac:dyDescent="0.25">
      <c r="A23074" s="61" t="s">
        <v>173</v>
      </c>
      <c r="B23074" s="61" t="s">
        <v>421</v>
      </c>
      <c r="C23074">
        <v>1860</v>
      </c>
      <c r="D23074" s="61" t="s">
        <v>1519</v>
      </c>
    </row>
    <row r="23075" spans="1:4" hidden="1" x14ac:dyDescent="0.25">
      <c r="A23075" s="61" t="s">
        <v>173</v>
      </c>
      <c r="B23075" s="61" t="s">
        <v>421</v>
      </c>
      <c r="C23075">
        <v>1861</v>
      </c>
      <c r="D23075" s="61" t="s">
        <v>1519</v>
      </c>
    </row>
    <row r="23076" spans="1:4" hidden="1" x14ac:dyDescent="0.25">
      <c r="A23076" s="61" t="s">
        <v>173</v>
      </c>
      <c r="B23076" s="61" t="s">
        <v>421</v>
      </c>
      <c r="C23076">
        <v>1862</v>
      </c>
      <c r="D23076" s="61" t="s">
        <v>1519</v>
      </c>
    </row>
    <row r="23077" spans="1:4" hidden="1" x14ac:dyDescent="0.25">
      <c r="A23077" s="61" t="s">
        <v>173</v>
      </c>
      <c r="B23077" s="61" t="s">
        <v>421</v>
      </c>
      <c r="C23077">
        <v>1863</v>
      </c>
      <c r="D23077" s="61" t="s">
        <v>1519</v>
      </c>
    </row>
    <row r="23078" spans="1:4" hidden="1" x14ac:dyDescent="0.25">
      <c r="A23078" s="61" t="s">
        <v>173</v>
      </c>
      <c r="B23078" s="61" t="s">
        <v>421</v>
      </c>
      <c r="C23078">
        <v>1864</v>
      </c>
      <c r="D23078" s="61" t="s">
        <v>562</v>
      </c>
    </row>
    <row r="23079" spans="1:4" hidden="1" x14ac:dyDescent="0.25">
      <c r="A23079" s="61" t="s">
        <v>173</v>
      </c>
      <c r="B23079" s="61" t="s">
        <v>421</v>
      </c>
      <c r="C23079">
        <v>1865</v>
      </c>
      <c r="D23079" s="61" t="s">
        <v>562</v>
      </c>
    </row>
    <row r="23080" spans="1:4" hidden="1" x14ac:dyDescent="0.25">
      <c r="A23080" s="61" t="s">
        <v>173</v>
      </c>
      <c r="B23080" s="61" t="s">
        <v>421</v>
      </c>
      <c r="C23080">
        <v>1866</v>
      </c>
      <c r="D23080" s="61" t="s">
        <v>562</v>
      </c>
    </row>
    <row r="23081" spans="1:4" hidden="1" x14ac:dyDescent="0.25">
      <c r="A23081" s="61" t="s">
        <v>173</v>
      </c>
      <c r="B23081" s="61" t="s">
        <v>421</v>
      </c>
      <c r="C23081">
        <v>1867</v>
      </c>
      <c r="D23081" s="61" t="s">
        <v>562</v>
      </c>
    </row>
    <row r="23082" spans="1:4" hidden="1" x14ac:dyDescent="0.25">
      <c r="A23082" s="61" t="s">
        <v>173</v>
      </c>
      <c r="B23082" s="61" t="s">
        <v>421</v>
      </c>
      <c r="C23082">
        <v>1868</v>
      </c>
      <c r="D23082" s="61" t="s">
        <v>562</v>
      </c>
    </row>
    <row r="23083" spans="1:4" hidden="1" x14ac:dyDescent="0.25">
      <c r="A23083" s="61" t="s">
        <v>173</v>
      </c>
      <c r="B23083" s="61" t="s">
        <v>421</v>
      </c>
      <c r="C23083">
        <v>1869</v>
      </c>
      <c r="D23083" s="61" t="s">
        <v>562</v>
      </c>
    </row>
    <row r="23084" spans="1:4" hidden="1" x14ac:dyDescent="0.25">
      <c r="A23084" s="61" t="s">
        <v>173</v>
      </c>
      <c r="B23084" s="61" t="s">
        <v>421</v>
      </c>
      <c r="C23084">
        <v>1870</v>
      </c>
      <c r="D23084" s="61" t="s">
        <v>547</v>
      </c>
    </row>
    <row r="23085" spans="1:4" hidden="1" x14ac:dyDescent="0.25">
      <c r="A23085" s="61" t="s">
        <v>173</v>
      </c>
      <c r="B23085" s="61" t="s">
        <v>421</v>
      </c>
      <c r="C23085">
        <v>1871</v>
      </c>
      <c r="D23085" s="61" t="s">
        <v>2956</v>
      </c>
    </row>
    <row r="23086" spans="1:4" hidden="1" x14ac:dyDescent="0.25">
      <c r="A23086" s="61" t="s">
        <v>173</v>
      </c>
      <c r="B23086" s="61" t="s">
        <v>421</v>
      </c>
      <c r="C23086">
        <v>1872</v>
      </c>
      <c r="D23086" s="61" t="s">
        <v>2956</v>
      </c>
    </row>
    <row r="23087" spans="1:4" hidden="1" x14ac:dyDescent="0.25">
      <c r="A23087" s="61" t="s">
        <v>173</v>
      </c>
      <c r="B23087" s="61" t="s">
        <v>421</v>
      </c>
      <c r="C23087">
        <v>1873</v>
      </c>
      <c r="D23087" s="61" t="s">
        <v>2956</v>
      </c>
    </row>
    <row r="23088" spans="1:4" hidden="1" x14ac:dyDescent="0.25">
      <c r="A23088" s="61" t="s">
        <v>173</v>
      </c>
      <c r="B23088" s="61" t="s">
        <v>421</v>
      </c>
      <c r="C23088">
        <v>1874</v>
      </c>
      <c r="D23088" s="61" t="s">
        <v>2956</v>
      </c>
    </row>
    <row r="23089" spans="1:4" hidden="1" x14ac:dyDescent="0.25">
      <c r="A23089" s="61" t="s">
        <v>173</v>
      </c>
      <c r="B23089" s="61" t="s">
        <v>421</v>
      </c>
      <c r="C23089">
        <v>1875</v>
      </c>
      <c r="D23089" s="61" t="s">
        <v>2956</v>
      </c>
    </row>
    <row r="23090" spans="1:4" hidden="1" x14ac:dyDescent="0.25">
      <c r="A23090" s="61" t="s">
        <v>173</v>
      </c>
      <c r="B23090" s="61" t="s">
        <v>421</v>
      </c>
      <c r="C23090">
        <v>1876</v>
      </c>
      <c r="D23090" s="61" t="s">
        <v>2956</v>
      </c>
    </row>
    <row r="23091" spans="1:4" hidden="1" x14ac:dyDescent="0.25">
      <c r="A23091" s="61" t="s">
        <v>173</v>
      </c>
      <c r="B23091" s="61" t="s">
        <v>421</v>
      </c>
      <c r="C23091">
        <v>1877</v>
      </c>
      <c r="D23091" s="61" t="s">
        <v>2956</v>
      </c>
    </row>
    <row r="23092" spans="1:4" hidden="1" x14ac:dyDescent="0.25">
      <c r="A23092" s="61" t="s">
        <v>173</v>
      </c>
      <c r="B23092" s="61" t="s">
        <v>421</v>
      </c>
      <c r="C23092">
        <v>1878</v>
      </c>
      <c r="D23092" s="61" t="s">
        <v>2956</v>
      </c>
    </row>
    <row r="23093" spans="1:4" hidden="1" x14ac:dyDescent="0.25">
      <c r="A23093" s="61" t="s">
        <v>173</v>
      </c>
      <c r="B23093" s="61" t="s">
        <v>421</v>
      </c>
      <c r="C23093">
        <v>1879</v>
      </c>
      <c r="D23093" s="61" t="s">
        <v>2956</v>
      </c>
    </row>
    <row r="23094" spans="1:4" hidden="1" x14ac:dyDescent="0.25">
      <c r="A23094" s="61" t="s">
        <v>173</v>
      </c>
      <c r="B23094" s="61" t="s">
        <v>421</v>
      </c>
      <c r="C23094">
        <v>1880</v>
      </c>
      <c r="D23094" s="61" t="s">
        <v>2956</v>
      </c>
    </row>
    <row r="23095" spans="1:4" hidden="1" x14ac:dyDescent="0.25">
      <c r="A23095" s="61" t="s">
        <v>173</v>
      </c>
      <c r="B23095" s="61" t="s">
        <v>421</v>
      </c>
      <c r="C23095">
        <v>1881</v>
      </c>
      <c r="D23095" s="61" t="s">
        <v>2956</v>
      </c>
    </row>
    <row r="23096" spans="1:4" hidden="1" x14ac:dyDescent="0.25">
      <c r="A23096" s="61" t="s">
        <v>173</v>
      </c>
      <c r="B23096" s="61" t="s">
        <v>421</v>
      </c>
      <c r="C23096">
        <v>1882</v>
      </c>
      <c r="D23096" s="61" t="s">
        <v>2956</v>
      </c>
    </row>
    <row r="23097" spans="1:4" hidden="1" x14ac:dyDescent="0.25">
      <c r="A23097" s="61" t="s">
        <v>173</v>
      </c>
      <c r="B23097" s="61" t="s">
        <v>421</v>
      </c>
      <c r="C23097">
        <v>1883</v>
      </c>
      <c r="D23097" s="61" t="s">
        <v>2956</v>
      </c>
    </row>
    <row r="23098" spans="1:4" hidden="1" x14ac:dyDescent="0.25">
      <c r="A23098" s="61" t="s">
        <v>173</v>
      </c>
      <c r="B23098" s="61" t="s">
        <v>421</v>
      </c>
      <c r="C23098">
        <v>1884</v>
      </c>
      <c r="D23098" s="61" t="s">
        <v>2956</v>
      </c>
    </row>
    <row r="23099" spans="1:4" hidden="1" x14ac:dyDescent="0.25">
      <c r="A23099" s="61" t="s">
        <v>173</v>
      </c>
      <c r="B23099" s="61" t="s">
        <v>421</v>
      </c>
      <c r="C23099">
        <v>1885</v>
      </c>
      <c r="D23099" s="61" t="s">
        <v>2956</v>
      </c>
    </row>
    <row r="23100" spans="1:4" hidden="1" x14ac:dyDescent="0.25">
      <c r="A23100" s="61" t="s">
        <v>173</v>
      </c>
      <c r="B23100" s="61" t="s">
        <v>421</v>
      </c>
      <c r="C23100">
        <v>1886</v>
      </c>
      <c r="D23100" s="61" t="s">
        <v>2956</v>
      </c>
    </row>
    <row r="23101" spans="1:4" hidden="1" x14ac:dyDescent="0.25">
      <c r="A23101" s="61" t="s">
        <v>173</v>
      </c>
      <c r="B23101" s="61" t="s">
        <v>421</v>
      </c>
      <c r="C23101">
        <v>1887</v>
      </c>
      <c r="D23101" s="61" t="s">
        <v>2956</v>
      </c>
    </row>
    <row r="23102" spans="1:4" hidden="1" x14ac:dyDescent="0.25">
      <c r="A23102" s="61" t="s">
        <v>173</v>
      </c>
      <c r="B23102" s="61" t="s">
        <v>421</v>
      </c>
      <c r="C23102">
        <v>1888</v>
      </c>
      <c r="D23102" s="61" t="s">
        <v>2956</v>
      </c>
    </row>
    <row r="23103" spans="1:4" hidden="1" x14ac:dyDescent="0.25">
      <c r="A23103" s="61" t="s">
        <v>173</v>
      </c>
      <c r="B23103" s="61" t="s">
        <v>421</v>
      </c>
      <c r="C23103">
        <v>1889</v>
      </c>
      <c r="D23103" s="61" t="s">
        <v>2956</v>
      </c>
    </row>
    <row r="23104" spans="1:4" hidden="1" x14ac:dyDescent="0.25">
      <c r="A23104" s="61" t="s">
        <v>173</v>
      </c>
      <c r="B23104" s="61" t="s">
        <v>421</v>
      </c>
      <c r="C23104">
        <v>1890</v>
      </c>
      <c r="D23104" s="61" t="s">
        <v>2956</v>
      </c>
    </row>
    <row r="23105" spans="1:4" hidden="1" x14ac:dyDescent="0.25">
      <c r="A23105" s="61" t="s">
        <v>173</v>
      </c>
      <c r="B23105" s="61" t="s">
        <v>421</v>
      </c>
      <c r="C23105">
        <v>1891</v>
      </c>
      <c r="D23105" s="61" t="s">
        <v>2956</v>
      </c>
    </row>
    <row r="23106" spans="1:4" hidden="1" x14ac:dyDescent="0.25">
      <c r="A23106" s="61" t="s">
        <v>173</v>
      </c>
      <c r="B23106" s="61" t="s">
        <v>421</v>
      </c>
      <c r="C23106">
        <v>1892</v>
      </c>
      <c r="D23106" s="61" t="s">
        <v>2956</v>
      </c>
    </row>
    <row r="23107" spans="1:4" hidden="1" x14ac:dyDescent="0.25">
      <c r="A23107" s="61" t="s">
        <v>173</v>
      </c>
      <c r="B23107" s="61" t="s">
        <v>421</v>
      </c>
      <c r="C23107">
        <v>1893</v>
      </c>
      <c r="D23107" s="61" t="s">
        <v>2956</v>
      </c>
    </row>
    <row r="23108" spans="1:4" hidden="1" x14ac:dyDescent="0.25">
      <c r="A23108" s="61" t="s">
        <v>173</v>
      </c>
      <c r="B23108" s="61" t="s">
        <v>421</v>
      </c>
      <c r="C23108">
        <v>1894</v>
      </c>
      <c r="D23108" s="61" t="s">
        <v>2956</v>
      </c>
    </row>
    <row r="23109" spans="1:4" hidden="1" x14ac:dyDescent="0.25">
      <c r="A23109" s="61" t="s">
        <v>173</v>
      </c>
      <c r="B23109" s="61" t="s">
        <v>421</v>
      </c>
      <c r="C23109">
        <v>1895</v>
      </c>
      <c r="D23109" s="61" t="s">
        <v>2956</v>
      </c>
    </row>
    <row r="23110" spans="1:4" hidden="1" x14ac:dyDescent="0.25">
      <c r="A23110" s="61" t="s">
        <v>173</v>
      </c>
      <c r="B23110" s="61" t="s">
        <v>421</v>
      </c>
      <c r="C23110">
        <v>1896</v>
      </c>
      <c r="D23110" s="61" t="s">
        <v>2956</v>
      </c>
    </row>
    <row r="23111" spans="1:4" hidden="1" x14ac:dyDescent="0.25">
      <c r="A23111" s="61" t="s">
        <v>173</v>
      </c>
      <c r="B23111" s="61" t="s">
        <v>421</v>
      </c>
      <c r="C23111">
        <v>1897</v>
      </c>
      <c r="D23111" s="61" t="s">
        <v>2956</v>
      </c>
    </row>
    <row r="23112" spans="1:4" hidden="1" x14ac:dyDescent="0.25">
      <c r="A23112" s="61" t="s">
        <v>173</v>
      </c>
      <c r="B23112" s="61" t="s">
        <v>421</v>
      </c>
      <c r="C23112">
        <v>1898</v>
      </c>
      <c r="D23112" s="61" t="s">
        <v>2956</v>
      </c>
    </row>
    <row r="23113" spans="1:4" hidden="1" x14ac:dyDescent="0.25">
      <c r="A23113" s="61" t="s">
        <v>173</v>
      </c>
      <c r="B23113" s="61" t="s">
        <v>421</v>
      </c>
      <c r="C23113">
        <v>1899</v>
      </c>
      <c r="D23113" s="61" t="s">
        <v>2956</v>
      </c>
    </row>
    <row r="23114" spans="1:4" hidden="1" x14ac:dyDescent="0.25">
      <c r="A23114" s="61" t="s">
        <v>173</v>
      </c>
      <c r="B23114" s="61" t="s">
        <v>421</v>
      </c>
      <c r="C23114">
        <v>1900</v>
      </c>
      <c r="D23114" s="61" t="s">
        <v>2190</v>
      </c>
    </row>
    <row r="23115" spans="1:4" hidden="1" x14ac:dyDescent="0.25">
      <c r="A23115" s="61" t="s">
        <v>173</v>
      </c>
      <c r="B23115" s="61" t="s">
        <v>421</v>
      </c>
      <c r="C23115">
        <v>1901</v>
      </c>
      <c r="D23115" s="61" t="s">
        <v>2190</v>
      </c>
    </row>
    <row r="23116" spans="1:4" hidden="1" x14ac:dyDescent="0.25">
      <c r="A23116" s="61" t="s">
        <v>173</v>
      </c>
      <c r="B23116" s="61" t="s">
        <v>421</v>
      </c>
      <c r="C23116">
        <v>1902</v>
      </c>
      <c r="D23116" s="61" t="s">
        <v>2190</v>
      </c>
    </row>
    <row r="23117" spans="1:4" hidden="1" x14ac:dyDescent="0.25">
      <c r="A23117" s="61" t="s">
        <v>173</v>
      </c>
      <c r="B23117" s="61" t="s">
        <v>421</v>
      </c>
      <c r="C23117">
        <v>1903</v>
      </c>
      <c r="D23117" s="61" t="s">
        <v>2190</v>
      </c>
    </row>
    <row r="23118" spans="1:4" hidden="1" x14ac:dyDescent="0.25">
      <c r="A23118" s="61" t="s">
        <v>173</v>
      </c>
      <c r="B23118" s="61" t="s">
        <v>421</v>
      </c>
      <c r="C23118">
        <v>1904</v>
      </c>
      <c r="D23118" s="61" t="s">
        <v>2190</v>
      </c>
    </row>
    <row r="23119" spans="1:4" hidden="1" x14ac:dyDescent="0.25">
      <c r="A23119" s="61" t="s">
        <v>173</v>
      </c>
      <c r="B23119" s="61" t="s">
        <v>421</v>
      </c>
      <c r="C23119">
        <v>1905</v>
      </c>
      <c r="D23119" s="61" t="s">
        <v>2465</v>
      </c>
    </row>
    <row r="23120" spans="1:4" hidden="1" x14ac:dyDescent="0.25">
      <c r="A23120" s="61" t="s">
        <v>173</v>
      </c>
      <c r="B23120" s="61" t="s">
        <v>421</v>
      </c>
      <c r="C23120">
        <v>1906</v>
      </c>
      <c r="D23120" s="61" t="s">
        <v>2465</v>
      </c>
    </row>
    <row r="23121" spans="1:4" hidden="1" x14ac:dyDescent="0.25">
      <c r="A23121" s="61" t="s">
        <v>173</v>
      </c>
      <c r="B23121" s="61" t="s">
        <v>421</v>
      </c>
      <c r="C23121">
        <v>1907</v>
      </c>
      <c r="D23121" s="61" t="s">
        <v>2465</v>
      </c>
    </row>
    <row r="23122" spans="1:4" hidden="1" x14ac:dyDescent="0.25">
      <c r="A23122" s="61" t="s">
        <v>173</v>
      </c>
      <c r="B23122" s="61" t="s">
        <v>421</v>
      </c>
      <c r="C23122">
        <v>1908</v>
      </c>
      <c r="D23122" s="61" t="s">
        <v>2465</v>
      </c>
    </row>
    <row r="23123" spans="1:4" hidden="1" x14ac:dyDescent="0.25">
      <c r="A23123" s="61" t="s">
        <v>173</v>
      </c>
      <c r="B23123" s="61" t="s">
        <v>421</v>
      </c>
      <c r="C23123">
        <v>1909</v>
      </c>
      <c r="D23123" s="61" t="s">
        <v>2465</v>
      </c>
    </row>
    <row r="23124" spans="1:4" hidden="1" x14ac:dyDescent="0.25">
      <c r="A23124" s="61" t="s">
        <v>173</v>
      </c>
      <c r="B23124" s="61" t="s">
        <v>421</v>
      </c>
      <c r="C23124">
        <v>1910</v>
      </c>
      <c r="D23124" s="61" t="s">
        <v>2465</v>
      </c>
    </row>
    <row r="23125" spans="1:4" hidden="1" x14ac:dyDescent="0.25">
      <c r="A23125" s="61" t="s">
        <v>173</v>
      </c>
      <c r="B23125" s="61" t="s">
        <v>421</v>
      </c>
      <c r="C23125">
        <v>1911</v>
      </c>
      <c r="D23125" s="61" t="s">
        <v>2465</v>
      </c>
    </row>
    <row r="23126" spans="1:4" hidden="1" x14ac:dyDescent="0.25">
      <c r="A23126" s="61" t="s">
        <v>173</v>
      </c>
      <c r="B23126" s="61" t="s">
        <v>421</v>
      </c>
      <c r="C23126">
        <v>1912</v>
      </c>
      <c r="D23126" s="61" t="s">
        <v>2465</v>
      </c>
    </row>
    <row r="23127" spans="1:4" hidden="1" x14ac:dyDescent="0.25">
      <c r="A23127" s="61" t="s">
        <v>173</v>
      </c>
      <c r="B23127" s="61" t="s">
        <v>421</v>
      </c>
      <c r="C23127">
        <v>1913</v>
      </c>
      <c r="D23127" s="61" t="s">
        <v>2465</v>
      </c>
    </row>
    <row r="23128" spans="1:4" hidden="1" x14ac:dyDescent="0.25">
      <c r="A23128" s="61" t="s">
        <v>173</v>
      </c>
      <c r="B23128" s="61" t="s">
        <v>421</v>
      </c>
      <c r="C23128">
        <v>1914</v>
      </c>
      <c r="D23128" s="61" t="s">
        <v>2465</v>
      </c>
    </row>
    <row r="23129" spans="1:4" hidden="1" x14ac:dyDescent="0.25">
      <c r="A23129" s="61" t="s">
        <v>173</v>
      </c>
      <c r="B23129" s="61" t="s">
        <v>421</v>
      </c>
      <c r="C23129">
        <v>1915</v>
      </c>
      <c r="D23129" s="61" t="s">
        <v>2465</v>
      </c>
    </row>
    <row r="23130" spans="1:4" hidden="1" x14ac:dyDescent="0.25">
      <c r="A23130" s="61" t="s">
        <v>173</v>
      </c>
      <c r="B23130" s="61" t="s">
        <v>421</v>
      </c>
      <c r="C23130">
        <v>1916</v>
      </c>
      <c r="D23130" s="61" t="s">
        <v>2465</v>
      </c>
    </row>
    <row r="23131" spans="1:4" hidden="1" x14ac:dyDescent="0.25">
      <c r="A23131" s="61" t="s">
        <v>173</v>
      </c>
      <c r="B23131" s="61" t="s">
        <v>421</v>
      </c>
      <c r="C23131">
        <v>1917</v>
      </c>
      <c r="D23131" s="61" t="s">
        <v>2465</v>
      </c>
    </row>
    <row r="23132" spans="1:4" hidden="1" x14ac:dyDescent="0.25">
      <c r="A23132" s="61" t="s">
        <v>173</v>
      </c>
      <c r="B23132" s="61" t="s">
        <v>421</v>
      </c>
      <c r="C23132">
        <v>1918</v>
      </c>
      <c r="D23132" s="61" t="s">
        <v>2465</v>
      </c>
    </row>
    <row r="23133" spans="1:4" hidden="1" x14ac:dyDescent="0.25">
      <c r="A23133" s="61" t="s">
        <v>173</v>
      </c>
      <c r="B23133" s="61" t="s">
        <v>421</v>
      </c>
      <c r="C23133">
        <v>1919</v>
      </c>
      <c r="D23133" s="61" t="s">
        <v>2465</v>
      </c>
    </row>
    <row r="23134" spans="1:4" hidden="1" x14ac:dyDescent="0.25">
      <c r="A23134" s="61" t="s">
        <v>173</v>
      </c>
      <c r="B23134" s="61" t="s">
        <v>421</v>
      </c>
      <c r="C23134">
        <v>1920</v>
      </c>
      <c r="D23134" s="61" t="s">
        <v>2465</v>
      </c>
    </row>
    <row r="23135" spans="1:4" hidden="1" x14ac:dyDescent="0.25">
      <c r="A23135" s="61" t="s">
        <v>173</v>
      </c>
      <c r="B23135" s="61" t="s">
        <v>421</v>
      </c>
      <c r="C23135">
        <v>1921</v>
      </c>
      <c r="D23135" s="61" t="s">
        <v>2465</v>
      </c>
    </row>
    <row r="23136" spans="1:4" hidden="1" x14ac:dyDescent="0.25">
      <c r="A23136" s="61" t="s">
        <v>173</v>
      </c>
      <c r="B23136" s="61" t="s">
        <v>421</v>
      </c>
      <c r="C23136">
        <v>1922</v>
      </c>
      <c r="D23136" s="61" t="s">
        <v>2465</v>
      </c>
    </row>
    <row r="23137" spans="1:4" hidden="1" x14ac:dyDescent="0.25">
      <c r="A23137" s="61" t="s">
        <v>173</v>
      </c>
      <c r="B23137" s="61" t="s">
        <v>421</v>
      </c>
      <c r="C23137">
        <v>1923</v>
      </c>
      <c r="D23137" s="61" t="s">
        <v>2497</v>
      </c>
    </row>
    <row r="23138" spans="1:4" hidden="1" x14ac:dyDescent="0.25">
      <c r="A23138" s="61" t="s">
        <v>173</v>
      </c>
      <c r="B23138" s="61" t="s">
        <v>421</v>
      </c>
      <c r="C23138">
        <v>1924</v>
      </c>
      <c r="D23138" s="61" t="s">
        <v>2185</v>
      </c>
    </row>
    <row r="23139" spans="1:4" hidden="1" x14ac:dyDescent="0.25">
      <c r="A23139" s="61" t="s">
        <v>173</v>
      </c>
      <c r="B23139" s="61" t="s">
        <v>421</v>
      </c>
      <c r="C23139">
        <v>1925</v>
      </c>
      <c r="D23139" s="61" t="s">
        <v>2185</v>
      </c>
    </row>
    <row r="23140" spans="1:4" hidden="1" x14ac:dyDescent="0.25">
      <c r="A23140" s="61" t="s">
        <v>173</v>
      </c>
      <c r="B23140" s="61" t="s">
        <v>421</v>
      </c>
      <c r="C23140">
        <v>1926</v>
      </c>
      <c r="D23140" s="61" t="s">
        <v>2185</v>
      </c>
    </row>
    <row r="23141" spans="1:4" hidden="1" x14ac:dyDescent="0.25">
      <c r="A23141" s="61" t="s">
        <v>173</v>
      </c>
      <c r="B23141" s="61" t="s">
        <v>421</v>
      </c>
      <c r="C23141">
        <v>1927</v>
      </c>
      <c r="D23141" s="61" t="s">
        <v>2185</v>
      </c>
    </row>
    <row r="23142" spans="1:4" hidden="1" x14ac:dyDescent="0.25">
      <c r="A23142" s="61" t="s">
        <v>173</v>
      </c>
      <c r="B23142" s="61" t="s">
        <v>421</v>
      </c>
      <c r="C23142">
        <v>1928</v>
      </c>
      <c r="D23142" s="61" t="s">
        <v>2185</v>
      </c>
    </row>
    <row r="23143" spans="1:4" hidden="1" x14ac:dyDescent="0.25">
      <c r="A23143" s="61" t="s">
        <v>173</v>
      </c>
      <c r="B23143" s="61" t="s">
        <v>421</v>
      </c>
      <c r="C23143">
        <v>1929</v>
      </c>
      <c r="D23143" s="61" t="s">
        <v>2185</v>
      </c>
    </row>
    <row r="23144" spans="1:4" hidden="1" x14ac:dyDescent="0.25">
      <c r="A23144" s="61" t="s">
        <v>173</v>
      </c>
      <c r="B23144" s="61" t="s">
        <v>421</v>
      </c>
      <c r="C23144">
        <v>1930</v>
      </c>
      <c r="D23144" s="61" t="s">
        <v>2185</v>
      </c>
    </row>
    <row r="23145" spans="1:4" hidden="1" x14ac:dyDescent="0.25">
      <c r="A23145" s="61" t="s">
        <v>173</v>
      </c>
      <c r="B23145" s="61" t="s">
        <v>421</v>
      </c>
      <c r="C23145">
        <v>1931</v>
      </c>
      <c r="D23145" s="61" t="s">
        <v>2185</v>
      </c>
    </row>
    <row r="23146" spans="1:4" hidden="1" x14ac:dyDescent="0.25">
      <c r="A23146" s="61" t="s">
        <v>173</v>
      </c>
      <c r="B23146" s="61" t="s">
        <v>421</v>
      </c>
      <c r="C23146">
        <v>1932</v>
      </c>
      <c r="D23146" s="61" t="s">
        <v>2185</v>
      </c>
    </row>
    <row r="23147" spans="1:4" hidden="1" x14ac:dyDescent="0.25">
      <c r="A23147" s="61" t="s">
        <v>173</v>
      </c>
      <c r="B23147" s="61" t="s">
        <v>421</v>
      </c>
      <c r="C23147">
        <v>1933</v>
      </c>
      <c r="D23147" s="61" t="s">
        <v>2185</v>
      </c>
    </row>
    <row r="23148" spans="1:4" hidden="1" x14ac:dyDescent="0.25">
      <c r="A23148" s="61" t="s">
        <v>173</v>
      </c>
      <c r="B23148" s="61" t="s">
        <v>421</v>
      </c>
      <c r="C23148">
        <v>1934</v>
      </c>
      <c r="D23148" s="61" t="s">
        <v>2185</v>
      </c>
    </row>
    <row r="23149" spans="1:4" hidden="1" x14ac:dyDescent="0.25">
      <c r="A23149" s="61" t="s">
        <v>173</v>
      </c>
      <c r="B23149" s="61" t="s">
        <v>421</v>
      </c>
      <c r="C23149">
        <v>1935</v>
      </c>
      <c r="D23149" s="61" t="s">
        <v>2185</v>
      </c>
    </row>
    <row r="23150" spans="1:4" hidden="1" x14ac:dyDescent="0.25">
      <c r="A23150" s="61" t="s">
        <v>173</v>
      </c>
      <c r="B23150" s="61" t="s">
        <v>421</v>
      </c>
      <c r="C23150">
        <v>1936</v>
      </c>
      <c r="D23150" s="61" t="s">
        <v>2191</v>
      </c>
    </row>
    <row r="23151" spans="1:4" hidden="1" x14ac:dyDescent="0.25">
      <c r="A23151" s="61" t="s">
        <v>173</v>
      </c>
      <c r="B23151" s="61" t="s">
        <v>421</v>
      </c>
      <c r="C23151">
        <v>1937</v>
      </c>
      <c r="D23151" s="61" t="s">
        <v>2466</v>
      </c>
    </row>
    <row r="23152" spans="1:4" hidden="1" x14ac:dyDescent="0.25">
      <c r="A23152" s="61" t="s">
        <v>173</v>
      </c>
      <c r="B23152" s="61" t="s">
        <v>421</v>
      </c>
      <c r="C23152">
        <v>1938</v>
      </c>
      <c r="D23152" s="61" t="s">
        <v>2466</v>
      </c>
    </row>
    <row r="23153" spans="1:4" hidden="1" x14ac:dyDescent="0.25">
      <c r="A23153" s="61" t="s">
        <v>173</v>
      </c>
      <c r="B23153" s="61" t="s">
        <v>421</v>
      </c>
      <c r="C23153">
        <v>1939</v>
      </c>
      <c r="D23153" s="61" t="s">
        <v>2466</v>
      </c>
    </row>
    <row r="23154" spans="1:4" hidden="1" x14ac:dyDescent="0.25">
      <c r="A23154" s="61" t="s">
        <v>173</v>
      </c>
      <c r="B23154" s="61" t="s">
        <v>421</v>
      </c>
      <c r="C23154">
        <v>1940</v>
      </c>
      <c r="D23154" s="61" t="s">
        <v>3199</v>
      </c>
    </row>
    <row r="23155" spans="1:4" hidden="1" x14ac:dyDescent="0.25">
      <c r="A23155" s="61" t="s">
        <v>173</v>
      </c>
      <c r="B23155" s="61" t="s">
        <v>421</v>
      </c>
      <c r="C23155">
        <v>1941</v>
      </c>
      <c r="D23155" s="61" t="s">
        <v>2611</v>
      </c>
    </row>
    <row r="23156" spans="1:4" hidden="1" x14ac:dyDescent="0.25">
      <c r="A23156" s="61" t="s">
        <v>173</v>
      </c>
      <c r="B23156" s="61" t="s">
        <v>421</v>
      </c>
      <c r="C23156">
        <v>1942</v>
      </c>
      <c r="D23156" s="61" t="s">
        <v>2611</v>
      </c>
    </row>
    <row r="23157" spans="1:4" hidden="1" x14ac:dyDescent="0.25">
      <c r="A23157" s="61" t="s">
        <v>173</v>
      </c>
      <c r="B23157" s="61" t="s">
        <v>421</v>
      </c>
      <c r="C23157">
        <v>1943</v>
      </c>
      <c r="D23157" s="61" t="s">
        <v>2611</v>
      </c>
    </row>
    <row r="23158" spans="1:4" hidden="1" x14ac:dyDescent="0.25">
      <c r="A23158" s="61" t="s">
        <v>173</v>
      </c>
      <c r="B23158" s="61" t="s">
        <v>421</v>
      </c>
      <c r="C23158">
        <v>1944</v>
      </c>
      <c r="D23158" s="61" t="s">
        <v>2611</v>
      </c>
    </row>
    <row r="23159" spans="1:4" hidden="1" x14ac:dyDescent="0.25">
      <c r="A23159" s="61" t="s">
        <v>173</v>
      </c>
      <c r="B23159" s="61" t="s">
        <v>421</v>
      </c>
      <c r="C23159">
        <v>1945</v>
      </c>
      <c r="D23159" s="61" t="s">
        <v>2611</v>
      </c>
    </row>
    <row r="23160" spans="1:4" hidden="1" x14ac:dyDescent="0.25">
      <c r="A23160" s="61" t="s">
        <v>173</v>
      </c>
      <c r="B23160" s="61" t="s">
        <v>421</v>
      </c>
      <c r="C23160">
        <v>1946</v>
      </c>
      <c r="D23160" s="61" t="s">
        <v>2611</v>
      </c>
    </row>
    <row r="23161" spans="1:4" hidden="1" x14ac:dyDescent="0.25">
      <c r="A23161" s="61" t="s">
        <v>173</v>
      </c>
      <c r="B23161" s="61" t="s">
        <v>421</v>
      </c>
      <c r="C23161">
        <v>1947</v>
      </c>
      <c r="D23161" s="61" t="s">
        <v>2611</v>
      </c>
    </row>
    <row r="23162" spans="1:4" hidden="1" x14ac:dyDescent="0.25">
      <c r="A23162" s="61" t="s">
        <v>173</v>
      </c>
      <c r="B23162" s="61" t="s">
        <v>421</v>
      </c>
      <c r="C23162">
        <v>1948</v>
      </c>
      <c r="D23162" s="61" t="s">
        <v>2145</v>
      </c>
    </row>
    <row r="23163" spans="1:4" hidden="1" x14ac:dyDescent="0.25">
      <c r="A23163" s="61" t="s">
        <v>173</v>
      </c>
      <c r="B23163" s="61" t="s">
        <v>421</v>
      </c>
      <c r="C23163">
        <v>1949</v>
      </c>
      <c r="D23163" s="61" t="s">
        <v>2611</v>
      </c>
    </row>
    <row r="23164" spans="1:4" hidden="1" x14ac:dyDescent="0.25">
      <c r="A23164" s="61" t="s">
        <v>173</v>
      </c>
      <c r="B23164" s="61" t="s">
        <v>421</v>
      </c>
      <c r="C23164">
        <v>1950</v>
      </c>
      <c r="D23164" s="61" t="s">
        <v>2611</v>
      </c>
    </row>
    <row r="23165" spans="1:4" hidden="1" x14ac:dyDescent="0.25">
      <c r="A23165" s="61" t="s">
        <v>173</v>
      </c>
      <c r="B23165" s="61" t="s">
        <v>421</v>
      </c>
      <c r="C23165">
        <v>1951</v>
      </c>
      <c r="D23165" s="61" t="s">
        <v>2611</v>
      </c>
    </row>
    <row r="23166" spans="1:4" hidden="1" x14ac:dyDescent="0.25">
      <c r="A23166" s="61" t="s">
        <v>173</v>
      </c>
      <c r="B23166" s="61" t="s">
        <v>421</v>
      </c>
      <c r="C23166">
        <v>1952</v>
      </c>
      <c r="D23166" s="61" t="s">
        <v>2611</v>
      </c>
    </row>
    <row r="23167" spans="1:4" hidden="1" x14ac:dyDescent="0.25">
      <c r="A23167" s="61" t="s">
        <v>173</v>
      </c>
      <c r="B23167" s="61" t="s">
        <v>421</v>
      </c>
      <c r="C23167">
        <v>1953</v>
      </c>
      <c r="D23167" s="61" t="s">
        <v>2611</v>
      </c>
    </row>
    <row r="23168" spans="1:4" hidden="1" x14ac:dyDescent="0.25">
      <c r="A23168" s="61" t="s">
        <v>173</v>
      </c>
      <c r="B23168" s="61" t="s">
        <v>421</v>
      </c>
      <c r="C23168">
        <v>1954</v>
      </c>
      <c r="D23168" s="61" t="s">
        <v>2125</v>
      </c>
    </row>
    <row r="23169" spans="1:4" hidden="1" x14ac:dyDescent="0.25">
      <c r="A23169" s="61" t="s">
        <v>173</v>
      </c>
      <c r="B23169" s="61" t="s">
        <v>421</v>
      </c>
      <c r="C23169">
        <v>1955</v>
      </c>
      <c r="D23169" s="61" t="s">
        <v>2125</v>
      </c>
    </row>
    <row r="23170" spans="1:4" hidden="1" x14ac:dyDescent="0.25">
      <c r="A23170" s="61" t="s">
        <v>173</v>
      </c>
      <c r="B23170" s="61" t="s">
        <v>421</v>
      </c>
      <c r="C23170">
        <v>1956</v>
      </c>
      <c r="D23170" s="61" t="s">
        <v>2125</v>
      </c>
    </row>
    <row r="23171" spans="1:4" hidden="1" x14ac:dyDescent="0.25">
      <c r="A23171" s="61" t="s">
        <v>173</v>
      </c>
      <c r="B23171" s="61" t="s">
        <v>421</v>
      </c>
      <c r="C23171">
        <v>1957</v>
      </c>
      <c r="D23171" s="61" t="s">
        <v>2125</v>
      </c>
    </row>
    <row r="23172" spans="1:4" hidden="1" x14ac:dyDescent="0.25">
      <c r="A23172" s="61" t="s">
        <v>173</v>
      </c>
      <c r="B23172" s="61" t="s">
        <v>421</v>
      </c>
      <c r="C23172">
        <v>1958</v>
      </c>
      <c r="D23172" s="61" t="s">
        <v>2126</v>
      </c>
    </row>
    <row r="23173" spans="1:4" hidden="1" x14ac:dyDescent="0.25">
      <c r="A23173" s="61" t="s">
        <v>173</v>
      </c>
      <c r="B23173" s="61" t="s">
        <v>421</v>
      </c>
      <c r="C23173">
        <v>1959</v>
      </c>
      <c r="D23173" s="61" t="s">
        <v>2126</v>
      </c>
    </row>
    <row r="23174" spans="1:4" hidden="1" x14ac:dyDescent="0.25">
      <c r="A23174" s="61" t="s">
        <v>173</v>
      </c>
      <c r="B23174" s="61" t="s">
        <v>421</v>
      </c>
      <c r="C23174">
        <v>1960</v>
      </c>
      <c r="D23174" s="61" t="s">
        <v>2126</v>
      </c>
    </row>
    <row r="23175" spans="1:4" hidden="1" x14ac:dyDescent="0.25">
      <c r="A23175" s="61" t="s">
        <v>173</v>
      </c>
      <c r="B23175" s="61" t="s">
        <v>421</v>
      </c>
      <c r="C23175">
        <v>1961</v>
      </c>
      <c r="D23175" s="61" t="s">
        <v>2126</v>
      </c>
    </row>
    <row r="23176" spans="1:4" hidden="1" x14ac:dyDescent="0.25">
      <c r="A23176" s="61" t="s">
        <v>173</v>
      </c>
      <c r="B23176" s="61" t="s">
        <v>421</v>
      </c>
      <c r="C23176">
        <v>1962</v>
      </c>
      <c r="D23176" s="61" t="s">
        <v>2126</v>
      </c>
    </row>
    <row r="23177" spans="1:4" hidden="1" x14ac:dyDescent="0.25">
      <c r="A23177" s="61" t="s">
        <v>173</v>
      </c>
      <c r="B23177" s="61" t="s">
        <v>421</v>
      </c>
      <c r="C23177">
        <v>1963</v>
      </c>
      <c r="D23177" s="61" t="s">
        <v>2126</v>
      </c>
    </row>
    <row r="23178" spans="1:4" hidden="1" x14ac:dyDescent="0.25">
      <c r="A23178" s="61" t="s">
        <v>173</v>
      </c>
      <c r="B23178" s="61" t="s">
        <v>421</v>
      </c>
      <c r="C23178">
        <v>1964</v>
      </c>
      <c r="D23178" s="61" t="s">
        <v>2126</v>
      </c>
    </row>
    <row r="23179" spans="1:4" hidden="1" x14ac:dyDescent="0.25">
      <c r="A23179" s="61" t="s">
        <v>173</v>
      </c>
      <c r="B23179" s="61" t="s">
        <v>421</v>
      </c>
      <c r="C23179">
        <v>1965</v>
      </c>
      <c r="D23179" s="61" t="s">
        <v>2126</v>
      </c>
    </row>
    <row r="23180" spans="1:4" hidden="1" x14ac:dyDescent="0.25">
      <c r="A23180" s="61" t="s">
        <v>173</v>
      </c>
      <c r="B23180" s="61" t="s">
        <v>421</v>
      </c>
      <c r="C23180">
        <v>1966</v>
      </c>
      <c r="D23180" s="61" t="s">
        <v>2656</v>
      </c>
    </row>
    <row r="23181" spans="1:4" hidden="1" x14ac:dyDescent="0.25">
      <c r="A23181" s="61" t="s">
        <v>173</v>
      </c>
      <c r="B23181" s="61" t="s">
        <v>421</v>
      </c>
      <c r="C23181">
        <v>1967</v>
      </c>
      <c r="D23181" s="61" t="s">
        <v>2656</v>
      </c>
    </row>
    <row r="23182" spans="1:4" hidden="1" x14ac:dyDescent="0.25">
      <c r="A23182" s="61" t="s">
        <v>173</v>
      </c>
      <c r="B23182" s="61" t="s">
        <v>421</v>
      </c>
      <c r="C23182">
        <v>1968</v>
      </c>
      <c r="D23182" s="61" t="s">
        <v>2126</v>
      </c>
    </row>
    <row r="23183" spans="1:4" hidden="1" x14ac:dyDescent="0.25">
      <c r="A23183" s="61" t="s">
        <v>173</v>
      </c>
      <c r="B23183" s="61" t="s">
        <v>421</v>
      </c>
      <c r="C23183">
        <v>1969</v>
      </c>
      <c r="D23183" s="61" t="s">
        <v>2126</v>
      </c>
    </row>
    <row r="23184" spans="1:4" hidden="1" x14ac:dyDescent="0.25">
      <c r="A23184" s="61" t="s">
        <v>173</v>
      </c>
      <c r="B23184" s="61" t="s">
        <v>421</v>
      </c>
      <c r="C23184">
        <v>1970</v>
      </c>
      <c r="D23184" s="61" t="s">
        <v>2126</v>
      </c>
    </row>
    <row r="23185" spans="1:4" hidden="1" x14ac:dyDescent="0.25">
      <c r="A23185" s="61" t="s">
        <v>173</v>
      </c>
      <c r="B23185" s="61" t="s">
        <v>421</v>
      </c>
      <c r="C23185">
        <v>1971</v>
      </c>
      <c r="D23185" s="61" t="s">
        <v>2126</v>
      </c>
    </row>
    <row r="23186" spans="1:4" hidden="1" x14ac:dyDescent="0.25">
      <c r="A23186" s="61" t="s">
        <v>173</v>
      </c>
      <c r="B23186" s="61" t="s">
        <v>421</v>
      </c>
      <c r="C23186">
        <v>1972</v>
      </c>
      <c r="D23186" s="61" t="s">
        <v>2126</v>
      </c>
    </row>
    <row r="23187" spans="1:4" hidden="1" x14ac:dyDescent="0.25">
      <c r="A23187" s="61" t="s">
        <v>173</v>
      </c>
      <c r="B23187" s="61" t="s">
        <v>421</v>
      </c>
      <c r="C23187">
        <v>1973</v>
      </c>
      <c r="D23187" s="61" t="s">
        <v>2126</v>
      </c>
    </row>
    <row r="23188" spans="1:4" hidden="1" x14ac:dyDescent="0.25">
      <c r="A23188" s="61" t="s">
        <v>173</v>
      </c>
      <c r="B23188" s="61" t="s">
        <v>421</v>
      </c>
      <c r="C23188">
        <v>1974</v>
      </c>
      <c r="D23188" s="61" t="s">
        <v>2126</v>
      </c>
    </row>
    <row r="23189" spans="1:4" hidden="1" x14ac:dyDescent="0.25">
      <c r="A23189" s="61" t="s">
        <v>173</v>
      </c>
      <c r="B23189" s="61" t="s">
        <v>421</v>
      </c>
      <c r="C23189">
        <v>1975</v>
      </c>
      <c r="D23189" s="61" t="s">
        <v>2126</v>
      </c>
    </row>
    <row r="23190" spans="1:4" hidden="1" x14ac:dyDescent="0.25">
      <c r="A23190" s="61" t="s">
        <v>173</v>
      </c>
      <c r="B23190" s="61" t="s">
        <v>421</v>
      </c>
      <c r="C23190">
        <v>1976</v>
      </c>
      <c r="D23190" s="61" t="s">
        <v>2126</v>
      </c>
    </row>
    <row r="23191" spans="1:4" hidden="1" x14ac:dyDescent="0.25">
      <c r="A23191" s="61" t="s">
        <v>173</v>
      </c>
      <c r="B23191" s="61" t="s">
        <v>421</v>
      </c>
      <c r="C23191">
        <v>1977</v>
      </c>
      <c r="D23191" s="61" t="s">
        <v>2126</v>
      </c>
    </row>
    <row r="23192" spans="1:4" hidden="1" x14ac:dyDescent="0.25">
      <c r="A23192" s="61" t="s">
        <v>173</v>
      </c>
      <c r="B23192" s="61" t="s">
        <v>421</v>
      </c>
      <c r="C23192">
        <v>1978</v>
      </c>
      <c r="D23192" s="61" t="s">
        <v>2126</v>
      </c>
    </row>
    <row r="23193" spans="1:4" hidden="1" x14ac:dyDescent="0.25">
      <c r="A23193" s="61" t="s">
        <v>173</v>
      </c>
      <c r="B23193" s="61" t="s">
        <v>421</v>
      </c>
      <c r="C23193">
        <v>1979</v>
      </c>
      <c r="D23193" s="61" t="s">
        <v>2126</v>
      </c>
    </row>
    <row r="23194" spans="1:4" hidden="1" x14ac:dyDescent="0.25">
      <c r="A23194" s="61" t="s">
        <v>173</v>
      </c>
      <c r="B23194" s="61" t="s">
        <v>421</v>
      </c>
      <c r="C23194">
        <v>1980</v>
      </c>
      <c r="D23194" s="61" t="s">
        <v>2125</v>
      </c>
    </row>
    <row r="23195" spans="1:4" hidden="1" x14ac:dyDescent="0.25">
      <c r="A23195" s="61" t="s">
        <v>173</v>
      </c>
      <c r="B23195" s="61" t="s">
        <v>421</v>
      </c>
      <c r="C23195">
        <v>1981</v>
      </c>
      <c r="D23195" s="61" t="s">
        <v>2125</v>
      </c>
    </row>
    <row r="23196" spans="1:4" hidden="1" x14ac:dyDescent="0.25">
      <c r="A23196" s="61" t="s">
        <v>173</v>
      </c>
      <c r="B23196" s="61" t="s">
        <v>421</v>
      </c>
      <c r="C23196">
        <v>1982</v>
      </c>
      <c r="D23196" s="61" t="s">
        <v>2125</v>
      </c>
    </row>
    <row r="23197" spans="1:4" hidden="1" x14ac:dyDescent="0.25">
      <c r="A23197" s="61" t="s">
        <v>173</v>
      </c>
      <c r="B23197" s="61" t="s">
        <v>421</v>
      </c>
      <c r="C23197">
        <v>1983</v>
      </c>
      <c r="D23197" s="61" t="s">
        <v>3200</v>
      </c>
    </row>
    <row r="23198" spans="1:4" hidden="1" x14ac:dyDescent="0.25">
      <c r="A23198" s="61" t="s">
        <v>173</v>
      </c>
      <c r="B23198" s="61" t="s">
        <v>421</v>
      </c>
      <c r="C23198">
        <v>1984</v>
      </c>
      <c r="D23198" s="61" t="s">
        <v>3200</v>
      </c>
    </row>
    <row r="23199" spans="1:4" hidden="1" x14ac:dyDescent="0.25">
      <c r="A23199" s="61" t="s">
        <v>173</v>
      </c>
      <c r="B23199" s="61" t="s">
        <v>421</v>
      </c>
      <c r="C23199">
        <v>1985</v>
      </c>
      <c r="D23199" s="61" t="s">
        <v>3200</v>
      </c>
    </row>
    <row r="23200" spans="1:4" hidden="1" x14ac:dyDescent="0.25">
      <c r="A23200" s="61" t="s">
        <v>173</v>
      </c>
      <c r="B23200" s="61" t="s">
        <v>421</v>
      </c>
      <c r="C23200">
        <v>1986</v>
      </c>
      <c r="D23200" s="61" t="s">
        <v>3200</v>
      </c>
    </row>
    <row r="23201" spans="1:4" hidden="1" x14ac:dyDescent="0.25">
      <c r="A23201" s="61" t="s">
        <v>173</v>
      </c>
      <c r="B23201" s="61" t="s">
        <v>421</v>
      </c>
      <c r="C23201">
        <v>1987</v>
      </c>
      <c r="D23201" s="61" t="s">
        <v>2145</v>
      </c>
    </row>
    <row r="23202" spans="1:4" hidden="1" x14ac:dyDescent="0.25">
      <c r="A23202" s="61" t="s">
        <v>173</v>
      </c>
      <c r="B23202" s="61" t="s">
        <v>421</v>
      </c>
      <c r="C23202">
        <v>1988</v>
      </c>
      <c r="D23202" s="61" t="s">
        <v>2145</v>
      </c>
    </row>
    <row r="23203" spans="1:4" hidden="1" x14ac:dyDescent="0.25">
      <c r="A23203" s="61" t="s">
        <v>173</v>
      </c>
      <c r="B23203" s="61" t="s">
        <v>421</v>
      </c>
      <c r="C23203">
        <v>1989</v>
      </c>
      <c r="D23203" s="61" t="s">
        <v>2501</v>
      </c>
    </row>
    <row r="23204" spans="1:4" hidden="1" x14ac:dyDescent="0.25">
      <c r="A23204" s="61" t="s">
        <v>173</v>
      </c>
      <c r="B23204" s="61" t="s">
        <v>421</v>
      </c>
      <c r="C23204">
        <v>1990</v>
      </c>
      <c r="D23204" s="61" t="s">
        <v>2562</v>
      </c>
    </row>
    <row r="23205" spans="1:4" hidden="1" x14ac:dyDescent="0.25">
      <c r="A23205" s="61" t="s">
        <v>173</v>
      </c>
      <c r="B23205" s="61" t="s">
        <v>421</v>
      </c>
      <c r="C23205">
        <v>1991</v>
      </c>
      <c r="D23205" s="61" t="s">
        <v>2562</v>
      </c>
    </row>
    <row r="23206" spans="1:4" hidden="1" x14ac:dyDescent="0.25">
      <c r="A23206" s="61" t="s">
        <v>173</v>
      </c>
      <c r="B23206" s="61" t="s">
        <v>421</v>
      </c>
      <c r="C23206">
        <v>1992</v>
      </c>
      <c r="D23206" s="61" t="s">
        <v>2560</v>
      </c>
    </row>
    <row r="23207" spans="1:4" hidden="1" x14ac:dyDescent="0.25">
      <c r="A23207" s="61" t="s">
        <v>173</v>
      </c>
      <c r="B23207" s="61" t="s">
        <v>421</v>
      </c>
      <c r="C23207">
        <v>1993</v>
      </c>
      <c r="D23207" s="61" t="s">
        <v>2319</v>
      </c>
    </row>
    <row r="23208" spans="1:4" hidden="1" x14ac:dyDescent="0.25">
      <c r="A23208" s="61" t="s">
        <v>173</v>
      </c>
      <c r="B23208" s="61" t="s">
        <v>421</v>
      </c>
      <c r="C23208">
        <v>1994</v>
      </c>
      <c r="D23208" s="61" t="s">
        <v>2319</v>
      </c>
    </row>
    <row r="23209" spans="1:4" hidden="1" x14ac:dyDescent="0.25">
      <c r="A23209" s="61" t="s">
        <v>173</v>
      </c>
      <c r="B23209" s="61" t="s">
        <v>421</v>
      </c>
      <c r="C23209">
        <v>1995</v>
      </c>
      <c r="D23209" s="61" t="s">
        <v>2319</v>
      </c>
    </row>
    <row r="23210" spans="1:4" hidden="1" x14ac:dyDescent="0.25">
      <c r="A23210" s="61" t="s">
        <v>173</v>
      </c>
      <c r="B23210" s="61" t="s">
        <v>421</v>
      </c>
      <c r="C23210">
        <v>1996</v>
      </c>
      <c r="D23210" s="61" t="s">
        <v>2319</v>
      </c>
    </row>
    <row r="23211" spans="1:4" hidden="1" x14ac:dyDescent="0.25">
      <c r="A23211" s="61" t="s">
        <v>173</v>
      </c>
      <c r="B23211" s="61" t="s">
        <v>421</v>
      </c>
      <c r="C23211">
        <v>1997</v>
      </c>
      <c r="D23211" s="61" t="s">
        <v>2319</v>
      </c>
    </row>
    <row r="23212" spans="1:4" hidden="1" x14ac:dyDescent="0.25">
      <c r="A23212" s="61" t="s">
        <v>173</v>
      </c>
      <c r="B23212" s="61" t="s">
        <v>421</v>
      </c>
      <c r="C23212">
        <v>1998</v>
      </c>
      <c r="D23212" s="61" t="s">
        <v>2319</v>
      </c>
    </row>
    <row r="23213" spans="1:4" hidden="1" x14ac:dyDescent="0.25">
      <c r="A23213" s="61" t="s">
        <v>173</v>
      </c>
      <c r="B23213" s="61" t="s">
        <v>421</v>
      </c>
      <c r="C23213">
        <v>1999</v>
      </c>
      <c r="D23213" s="61" t="s">
        <v>2506</v>
      </c>
    </row>
    <row r="23214" spans="1:4" hidden="1" x14ac:dyDescent="0.25">
      <c r="A23214" s="61" t="s">
        <v>173</v>
      </c>
      <c r="B23214" s="61" t="s">
        <v>421</v>
      </c>
      <c r="C23214">
        <v>2000</v>
      </c>
      <c r="D23214" s="61" t="s">
        <v>2442</v>
      </c>
    </row>
    <row r="23215" spans="1:4" hidden="1" x14ac:dyDescent="0.25">
      <c r="A23215" s="61" t="s">
        <v>173</v>
      </c>
      <c r="B23215" s="61" t="s">
        <v>421</v>
      </c>
      <c r="C23215">
        <v>2001</v>
      </c>
      <c r="D23215" s="61" t="s">
        <v>2442</v>
      </c>
    </row>
    <row r="23216" spans="1:4" hidden="1" x14ac:dyDescent="0.25">
      <c r="A23216" s="61" t="s">
        <v>173</v>
      </c>
      <c r="B23216" s="61" t="s">
        <v>421</v>
      </c>
      <c r="C23216">
        <v>2002</v>
      </c>
      <c r="D23216" s="61" t="s">
        <v>2442</v>
      </c>
    </row>
    <row r="23217" spans="1:4" hidden="1" x14ac:dyDescent="0.25">
      <c r="A23217" s="61" t="s">
        <v>173</v>
      </c>
      <c r="B23217" s="61" t="s">
        <v>421</v>
      </c>
      <c r="C23217">
        <v>2003</v>
      </c>
      <c r="D23217" s="61" t="s">
        <v>2168</v>
      </c>
    </row>
    <row r="23218" spans="1:4" hidden="1" x14ac:dyDescent="0.25">
      <c r="A23218" s="61" t="s">
        <v>173</v>
      </c>
      <c r="B23218" s="61" t="s">
        <v>421</v>
      </c>
      <c r="C23218">
        <v>2004</v>
      </c>
      <c r="D23218" s="61" t="s">
        <v>2427</v>
      </c>
    </row>
    <row r="23219" spans="1:4" hidden="1" x14ac:dyDescent="0.25">
      <c r="A23219" s="61" t="s">
        <v>173</v>
      </c>
      <c r="B23219" s="61" t="s">
        <v>421</v>
      </c>
      <c r="C23219">
        <v>2005</v>
      </c>
      <c r="D23219" s="61" t="s">
        <v>2427</v>
      </c>
    </row>
    <row r="23220" spans="1:4" hidden="1" x14ac:dyDescent="0.25">
      <c r="A23220" s="61" t="s">
        <v>173</v>
      </c>
      <c r="B23220" s="61" t="s">
        <v>421</v>
      </c>
      <c r="C23220">
        <v>2006</v>
      </c>
      <c r="D23220" s="61" t="s">
        <v>1499</v>
      </c>
    </row>
    <row r="23221" spans="1:4" hidden="1" x14ac:dyDescent="0.25">
      <c r="A23221" s="61" t="s">
        <v>173</v>
      </c>
      <c r="B23221" s="61" t="s">
        <v>421</v>
      </c>
      <c r="C23221">
        <v>2007</v>
      </c>
      <c r="D23221" s="61" t="s">
        <v>1743</v>
      </c>
    </row>
    <row r="23222" spans="1:4" hidden="1" x14ac:dyDescent="0.25">
      <c r="A23222" s="61" t="s">
        <v>173</v>
      </c>
      <c r="B23222" s="61" t="s">
        <v>421</v>
      </c>
      <c r="C23222">
        <v>2008</v>
      </c>
      <c r="D23222" s="61" t="s">
        <v>2134</v>
      </c>
    </row>
    <row r="23223" spans="1:4" hidden="1" x14ac:dyDescent="0.25">
      <c r="A23223" s="61" t="s">
        <v>173</v>
      </c>
      <c r="B23223" s="61" t="s">
        <v>421</v>
      </c>
      <c r="C23223">
        <v>2009</v>
      </c>
      <c r="D23223" s="61" t="s">
        <v>2134</v>
      </c>
    </row>
    <row r="23224" spans="1:4" hidden="1" x14ac:dyDescent="0.25">
      <c r="A23224" s="61" t="s">
        <v>173</v>
      </c>
      <c r="B23224" s="61" t="s">
        <v>421</v>
      </c>
      <c r="C23224">
        <v>2010</v>
      </c>
      <c r="D23224" s="61" t="s">
        <v>2134</v>
      </c>
    </row>
    <row r="23225" spans="1:4" hidden="1" x14ac:dyDescent="0.25">
      <c r="A23225" s="61" t="s">
        <v>173</v>
      </c>
      <c r="B23225" s="61" t="s">
        <v>421</v>
      </c>
      <c r="C23225">
        <v>2011</v>
      </c>
      <c r="D23225" s="61" t="s">
        <v>2134</v>
      </c>
    </row>
    <row r="23226" spans="1:4" hidden="1" x14ac:dyDescent="0.25">
      <c r="A23226" s="61" t="s">
        <v>173</v>
      </c>
      <c r="B23226" s="61" t="s">
        <v>421</v>
      </c>
      <c r="C23226">
        <v>2012</v>
      </c>
      <c r="D23226" s="61" t="s">
        <v>2329</v>
      </c>
    </row>
    <row r="23227" spans="1:4" hidden="1" x14ac:dyDescent="0.25">
      <c r="A23227" s="61" t="s">
        <v>173</v>
      </c>
      <c r="B23227" s="61" t="s">
        <v>421</v>
      </c>
      <c r="C23227">
        <v>2013</v>
      </c>
      <c r="D23227" s="61" t="s">
        <v>1746</v>
      </c>
    </row>
    <row r="23228" spans="1:4" hidden="1" x14ac:dyDescent="0.25">
      <c r="A23228" s="61" t="s">
        <v>173</v>
      </c>
      <c r="B23228" s="61" t="s">
        <v>421</v>
      </c>
      <c r="C23228">
        <v>2014</v>
      </c>
      <c r="D23228" s="61" t="s">
        <v>2649</v>
      </c>
    </row>
    <row r="23229" spans="1:4" hidden="1" x14ac:dyDescent="0.25">
      <c r="A23229" s="61" t="s">
        <v>173</v>
      </c>
      <c r="B23229" s="61" t="s">
        <v>421</v>
      </c>
      <c r="C23229">
        <v>2015</v>
      </c>
      <c r="D23229" s="61" t="s">
        <v>2323</v>
      </c>
    </row>
    <row r="23230" spans="1:4" hidden="1" x14ac:dyDescent="0.25">
      <c r="A23230" s="61" t="s">
        <v>173</v>
      </c>
      <c r="B23230" s="61" t="s">
        <v>421</v>
      </c>
      <c r="C23230">
        <v>2016</v>
      </c>
      <c r="D23230" s="61" t="s">
        <v>2168</v>
      </c>
    </row>
    <row r="23231" spans="1:4" hidden="1" x14ac:dyDescent="0.25">
      <c r="A23231" s="61" t="s">
        <v>173</v>
      </c>
      <c r="B23231" s="61" t="s">
        <v>421</v>
      </c>
      <c r="C23231">
        <v>2017</v>
      </c>
      <c r="D23231" s="61" t="s">
        <v>2425</v>
      </c>
    </row>
    <row r="23232" spans="1:4" hidden="1" x14ac:dyDescent="0.25">
      <c r="A23232" s="61" t="s">
        <v>173</v>
      </c>
      <c r="B23232" s="61" t="s">
        <v>421</v>
      </c>
      <c r="C23232">
        <v>2018</v>
      </c>
      <c r="D23232" s="61" t="s">
        <v>3198</v>
      </c>
    </row>
    <row r="23233" spans="1:4" hidden="1" x14ac:dyDescent="0.25">
      <c r="A23233" s="61" t="s">
        <v>173</v>
      </c>
      <c r="B23233" s="61" t="s">
        <v>421</v>
      </c>
      <c r="C23233">
        <v>2019</v>
      </c>
      <c r="D23233" s="61" t="s">
        <v>1809</v>
      </c>
    </row>
    <row r="23234" spans="1:4" hidden="1" x14ac:dyDescent="0.25">
      <c r="A23234" s="61" t="s">
        <v>173</v>
      </c>
      <c r="B23234" s="61" t="s">
        <v>421</v>
      </c>
      <c r="C23234">
        <v>2020</v>
      </c>
      <c r="D23234" s="61" t="s">
        <v>3058</v>
      </c>
    </row>
    <row r="23235" spans="1:4" hidden="1" x14ac:dyDescent="0.25">
      <c r="A23235" s="61" t="s">
        <v>173</v>
      </c>
      <c r="B23235" s="61" t="s">
        <v>421</v>
      </c>
      <c r="C23235">
        <v>2021</v>
      </c>
      <c r="D23235" s="61" t="s">
        <v>2410</v>
      </c>
    </row>
    <row r="23236" spans="1:4" hidden="1" x14ac:dyDescent="0.25">
      <c r="A23236" s="61" t="s">
        <v>173</v>
      </c>
      <c r="B23236" s="61" t="s">
        <v>421</v>
      </c>
      <c r="C23236">
        <v>2022</v>
      </c>
      <c r="D23236" s="61" t="s">
        <v>2170</v>
      </c>
    </row>
    <row r="23237" spans="1:4" x14ac:dyDescent="0.25">
      <c r="A23237" s="61" t="s">
        <v>173</v>
      </c>
      <c r="B23237" s="61" t="s">
        <v>421</v>
      </c>
      <c r="C23237">
        <v>2023</v>
      </c>
      <c r="D23237" s="61">
        <v>0.47</v>
      </c>
    </row>
    <row r="23238" spans="1:4" hidden="1" x14ac:dyDescent="0.25">
      <c r="A23238" s="61" t="s">
        <v>3201</v>
      </c>
      <c r="B23238" s="61" t="s">
        <v>3202</v>
      </c>
      <c r="C23238">
        <v>1789</v>
      </c>
      <c r="D23238" s="61" t="s">
        <v>2228</v>
      </c>
    </row>
    <row r="23239" spans="1:4" hidden="1" x14ac:dyDescent="0.25">
      <c r="A23239" s="61" t="s">
        <v>3201</v>
      </c>
      <c r="B23239" s="61" t="s">
        <v>3202</v>
      </c>
      <c r="C23239">
        <v>1790</v>
      </c>
      <c r="D23239" s="61" t="s">
        <v>2228</v>
      </c>
    </row>
    <row r="23240" spans="1:4" hidden="1" x14ac:dyDescent="0.25">
      <c r="A23240" s="61" t="s">
        <v>3201</v>
      </c>
      <c r="B23240" s="61" t="s">
        <v>3202</v>
      </c>
      <c r="C23240">
        <v>1791</v>
      </c>
      <c r="D23240" s="61" t="s">
        <v>2228</v>
      </c>
    </row>
    <row r="23241" spans="1:4" hidden="1" x14ac:dyDescent="0.25">
      <c r="A23241" s="61" t="s">
        <v>3201</v>
      </c>
      <c r="B23241" s="61" t="s">
        <v>3202</v>
      </c>
      <c r="C23241">
        <v>1792</v>
      </c>
      <c r="D23241" s="61" t="s">
        <v>2228</v>
      </c>
    </row>
    <row r="23242" spans="1:4" hidden="1" x14ac:dyDescent="0.25">
      <c r="A23242" s="61" t="s">
        <v>3201</v>
      </c>
      <c r="B23242" s="61" t="s">
        <v>3202</v>
      </c>
      <c r="C23242">
        <v>1793</v>
      </c>
      <c r="D23242" s="61" t="s">
        <v>2228</v>
      </c>
    </row>
    <row r="23243" spans="1:4" hidden="1" x14ac:dyDescent="0.25">
      <c r="A23243" s="61" t="s">
        <v>3201</v>
      </c>
      <c r="B23243" s="61" t="s">
        <v>3202</v>
      </c>
      <c r="C23243">
        <v>1794</v>
      </c>
      <c r="D23243" s="61" t="s">
        <v>2228</v>
      </c>
    </row>
    <row r="23244" spans="1:4" hidden="1" x14ac:dyDescent="0.25">
      <c r="A23244" s="61" t="s">
        <v>3201</v>
      </c>
      <c r="B23244" s="61" t="s">
        <v>3202</v>
      </c>
      <c r="C23244">
        <v>1795</v>
      </c>
      <c r="D23244" s="61" t="s">
        <v>2228</v>
      </c>
    </row>
    <row r="23245" spans="1:4" hidden="1" x14ac:dyDescent="0.25">
      <c r="A23245" s="61" t="s">
        <v>3201</v>
      </c>
      <c r="B23245" s="61" t="s">
        <v>3202</v>
      </c>
      <c r="C23245">
        <v>1796</v>
      </c>
      <c r="D23245" s="61" t="s">
        <v>2228</v>
      </c>
    </row>
    <row r="23246" spans="1:4" hidden="1" x14ac:dyDescent="0.25">
      <c r="A23246" s="61" t="s">
        <v>3201</v>
      </c>
      <c r="B23246" s="61" t="s">
        <v>3202</v>
      </c>
      <c r="C23246">
        <v>1797</v>
      </c>
      <c r="D23246" s="61" t="s">
        <v>2228</v>
      </c>
    </row>
    <row r="23247" spans="1:4" hidden="1" x14ac:dyDescent="0.25">
      <c r="A23247" s="61" t="s">
        <v>3201</v>
      </c>
      <c r="B23247" s="61" t="s">
        <v>3202</v>
      </c>
      <c r="C23247">
        <v>1798</v>
      </c>
      <c r="D23247" s="61" t="s">
        <v>2228</v>
      </c>
    </row>
    <row r="23248" spans="1:4" hidden="1" x14ac:dyDescent="0.25">
      <c r="A23248" s="61" t="s">
        <v>3201</v>
      </c>
      <c r="B23248" s="61" t="s">
        <v>3202</v>
      </c>
      <c r="C23248">
        <v>1799</v>
      </c>
      <c r="D23248" s="61" t="s">
        <v>2228</v>
      </c>
    </row>
    <row r="23249" spans="1:4" hidden="1" x14ac:dyDescent="0.25">
      <c r="A23249" s="61" t="s">
        <v>3201</v>
      </c>
      <c r="B23249" s="61" t="s">
        <v>3202</v>
      </c>
      <c r="C23249">
        <v>1800</v>
      </c>
      <c r="D23249" s="61" t="s">
        <v>2228</v>
      </c>
    </row>
    <row r="23250" spans="1:4" hidden="1" x14ac:dyDescent="0.25">
      <c r="A23250" s="61" t="s">
        <v>3201</v>
      </c>
      <c r="B23250" s="61" t="s">
        <v>3202</v>
      </c>
      <c r="C23250">
        <v>1801</v>
      </c>
      <c r="D23250" s="61" t="s">
        <v>2536</v>
      </c>
    </row>
    <row r="23251" spans="1:4" hidden="1" x14ac:dyDescent="0.25">
      <c r="A23251" s="61" t="s">
        <v>3201</v>
      </c>
      <c r="B23251" s="61" t="s">
        <v>3202</v>
      </c>
      <c r="C23251">
        <v>1802</v>
      </c>
      <c r="D23251" s="61" t="s">
        <v>2536</v>
      </c>
    </row>
    <row r="23252" spans="1:4" hidden="1" x14ac:dyDescent="0.25">
      <c r="A23252" s="61" t="s">
        <v>3201</v>
      </c>
      <c r="B23252" s="61" t="s">
        <v>3202</v>
      </c>
      <c r="C23252">
        <v>1814</v>
      </c>
      <c r="D23252" s="61" t="s">
        <v>2216</v>
      </c>
    </row>
    <row r="23253" spans="1:4" hidden="1" x14ac:dyDescent="0.25">
      <c r="A23253" s="61" t="s">
        <v>3201</v>
      </c>
      <c r="B23253" s="61" t="s">
        <v>3202</v>
      </c>
      <c r="C23253">
        <v>1815</v>
      </c>
      <c r="D23253" s="61" t="s">
        <v>2216</v>
      </c>
    </row>
    <row r="23254" spans="1:4" hidden="1" x14ac:dyDescent="0.25">
      <c r="A23254" s="61" t="s">
        <v>3201</v>
      </c>
      <c r="B23254" s="61" t="s">
        <v>3202</v>
      </c>
      <c r="C23254">
        <v>1816</v>
      </c>
      <c r="D23254" s="61" t="s">
        <v>2216</v>
      </c>
    </row>
    <row r="23255" spans="1:4" hidden="1" x14ac:dyDescent="0.25">
      <c r="A23255" s="61" t="s">
        <v>3201</v>
      </c>
      <c r="B23255" s="61" t="s">
        <v>3202</v>
      </c>
      <c r="C23255">
        <v>1817</v>
      </c>
      <c r="D23255" s="61" t="s">
        <v>2216</v>
      </c>
    </row>
    <row r="23256" spans="1:4" hidden="1" x14ac:dyDescent="0.25">
      <c r="A23256" s="61" t="s">
        <v>3201</v>
      </c>
      <c r="B23256" s="61" t="s">
        <v>3202</v>
      </c>
      <c r="C23256">
        <v>1818</v>
      </c>
      <c r="D23256" s="61" t="s">
        <v>2216</v>
      </c>
    </row>
    <row r="23257" spans="1:4" hidden="1" x14ac:dyDescent="0.25">
      <c r="A23257" s="61" t="s">
        <v>3201</v>
      </c>
      <c r="B23257" s="61" t="s">
        <v>3202</v>
      </c>
      <c r="C23257">
        <v>1819</v>
      </c>
      <c r="D23257" s="61" t="s">
        <v>2216</v>
      </c>
    </row>
    <row r="23258" spans="1:4" hidden="1" x14ac:dyDescent="0.25">
      <c r="A23258" s="61" t="s">
        <v>3201</v>
      </c>
      <c r="B23258" s="61" t="s">
        <v>3202</v>
      </c>
      <c r="C23258">
        <v>1820</v>
      </c>
      <c r="D23258" s="61" t="s">
        <v>2216</v>
      </c>
    </row>
    <row r="23259" spans="1:4" hidden="1" x14ac:dyDescent="0.25">
      <c r="A23259" s="61" t="s">
        <v>3201</v>
      </c>
      <c r="B23259" s="61" t="s">
        <v>3202</v>
      </c>
      <c r="C23259">
        <v>1821</v>
      </c>
      <c r="D23259" s="61" t="s">
        <v>1788</v>
      </c>
    </row>
    <row r="23260" spans="1:4" hidden="1" x14ac:dyDescent="0.25">
      <c r="A23260" s="61" t="s">
        <v>3201</v>
      </c>
      <c r="B23260" s="61" t="s">
        <v>3202</v>
      </c>
      <c r="C23260">
        <v>1822</v>
      </c>
      <c r="D23260" s="61" t="s">
        <v>2888</v>
      </c>
    </row>
    <row r="23261" spans="1:4" hidden="1" x14ac:dyDescent="0.25">
      <c r="A23261" s="61" t="s">
        <v>3201</v>
      </c>
      <c r="B23261" s="61" t="s">
        <v>3202</v>
      </c>
      <c r="C23261">
        <v>1823</v>
      </c>
      <c r="D23261" s="61" t="s">
        <v>2888</v>
      </c>
    </row>
    <row r="23262" spans="1:4" hidden="1" x14ac:dyDescent="0.25">
      <c r="A23262" s="61" t="s">
        <v>3201</v>
      </c>
      <c r="B23262" s="61" t="s">
        <v>3202</v>
      </c>
      <c r="C23262">
        <v>1824</v>
      </c>
      <c r="D23262" s="61" t="s">
        <v>2888</v>
      </c>
    </row>
    <row r="23263" spans="1:4" hidden="1" x14ac:dyDescent="0.25">
      <c r="A23263" s="61" t="s">
        <v>3201</v>
      </c>
      <c r="B23263" s="61" t="s">
        <v>3202</v>
      </c>
      <c r="C23263">
        <v>1825</v>
      </c>
      <c r="D23263" s="61" t="s">
        <v>2888</v>
      </c>
    </row>
    <row r="23264" spans="1:4" hidden="1" x14ac:dyDescent="0.25">
      <c r="A23264" s="61" t="s">
        <v>3201</v>
      </c>
      <c r="B23264" s="61" t="s">
        <v>3202</v>
      </c>
      <c r="C23264">
        <v>1826</v>
      </c>
      <c r="D23264" s="61" t="s">
        <v>2888</v>
      </c>
    </row>
    <row r="23265" spans="1:4" hidden="1" x14ac:dyDescent="0.25">
      <c r="A23265" s="61" t="s">
        <v>3201</v>
      </c>
      <c r="B23265" s="61" t="s">
        <v>3202</v>
      </c>
      <c r="C23265">
        <v>1827</v>
      </c>
      <c r="D23265" s="61" t="s">
        <v>2888</v>
      </c>
    </row>
    <row r="23266" spans="1:4" hidden="1" x14ac:dyDescent="0.25">
      <c r="A23266" s="61" t="s">
        <v>3201</v>
      </c>
      <c r="B23266" s="61" t="s">
        <v>3202</v>
      </c>
      <c r="C23266">
        <v>1828</v>
      </c>
      <c r="D23266" s="61" t="s">
        <v>2888</v>
      </c>
    </row>
    <row r="23267" spans="1:4" hidden="1" x14ac:dyDescent="0.25">
      <c r="A23267" s="61" t="s">
        <v>3201</v>
      </c>
      <c r="B23267" s="61" t="s">
        <v>3202</v>
      </c>
      <c r="C23267">
        <v>1829</v>
      </c>
      <c r="D23267" s="61" t="s">
        <v>2954</v>
      </c>
    </row>
    <row r="23268" spans="1:4" hidden="1" x14ac:dyDescent="0.25">
      <c r="A23268" s="61" t="s">
        <v>3201</v>
      </c>
      <c r="B23268" s="61" t="s">
        <v>3202</v>
      </c>
      <c r="C23268">
        <v>1830</v>
      </c>
      <c r="D23268" s="61" t="s">
        <v>2954</v>
      </c>
    </row>
    <row r="23269" spans="1:4" hidden="1" x14ac:dyDescent="0.25">
      <c r="A23269" s="61" t="s">
        <v>3201</v>
      </c>
      <c r="B23269" s="61" t="s">
        <v>3202</v>
      </c>
      <c r="C23269">
        <v>1831</v>
      </c>
      <c r="D23269" s="61" t="s">
        <v>2279</v>
      </c>
    </row>
    <row r="23270" spans="1:4" hidden="1" x14ac:dyDescent="0.25">
      <c r="A23270" s="61" t="s">
        <v>3201</v>
      </c>
      <c r="B23270" s="61" t="s">
        <v>3202</v>
      </c>
      <c r="C23270">
        <v>1832</v>
      </c>
      <c r="D23270" s="61" t="s">
        <v>2279</v>
      </c>
    </row>
    <row r="23271" spans="1:4" hidden="1" x14ac:dyDescent="0.25">
      <c r="A23271" s="61" t="s">
        <v>3201</v>
      </c>
      <c r="B23271" s="61" t="s">
        <v>3202</v>
      </c>
      <c r="C23271">
        <v>1833</v>
      </c>
      <c r="D23271" s="61" t="s">
        <v>2279</v>
      </c>
    </row>
    <row r="23272" spans="1:4" hidden="1" x14ac:dyDescent="0.25">
      <c r="A23272" s="61" t="s">
        <v>3201</v>
      </c>
      <c r="B23272" s="61" t="s">
        <v>3202</v>
      </c>
      <c r="C23272">
        <v>1834</v>
      </c>
      <c r="D23272" s="61" t="s">
        <v>2279</v>
      </c>
    </row>
    <row r="23273" spans="1:4" hidden="1" x14ac:dyDescent="0.25">
      <c r="A23273" s="61" t="s">
        <v>3201</v>
      </c>
      <c r="B23273" s="61" t="s">
        <v>3202</v>
      </c>
      <c r="C23273">
        <v>1835</v>
      </c>
      <c r="D23273" s="61" t="s">
        <v>2279</v>
      </c>
    </row>
    <row r="23274" spans="1:4" hidden="1" x14ac:dyDescent="0.25">
      <c r="A23274" s="61" t="s">
        <v>3201</v>
      </c>
      <c r="B23274" s="61" t="s">
        <v>3202</v>
      </c>
      <c r="C23274">
        <v>1836</v>
      </c>
      <c r="D23274" s="61" t="s">
        <v>2279</v>
      </c>
    </row>
    <row r="23275" spans="1:4" hidden="1" x14ac:dyDescent="0.25">
      <c r="A23275" s="61" t="s">
        <v>3201</v>
      </c>
      <c r="B23275" s="61" t="s">
        <v>3202</v>
      </c>
      <c r="C23275">
        <v>1837</v>
      </c>
      <c r="D23275" s="61" t="s">
        <v>2279</v>
      </c>
    </row>
    <row r="23276" spans="1:4" hidden="1" x14ac:dyDescent="0.25">
      <c r="A23276" s="61" t="s">
        <v>3201</v>
      </c>
      <c r="B23276" s="61" t="s">
        <v>3202</v>
      </c>
      <c r="C23276">
        <v>1838</v>
      </c>
      <c r="D23276" s="61" t="s">
        <v>2279</v>
      </c>
    </row>
    <row r="23277" spans="1:4" hidden="1" x14ac:dyDescent="0.25">
      <c r="A23277" s="61" t="s">
        <v>3201</v>
      </c>
      <c r="B23277" s="61" t="s">
        <v>3202</v>
      </c>
      <c r="C23277">
        <v>1839</v>
      </c>
      <c r="D23277" s="61" t="s">
        <v>2279</v>
      </c>
    </row>
    <row r="23278" spans="1:4" hidden="1" x14ac:dyDescent="0.25">
      <c r="A23278" s="61" t="s">
        <v>3201</v>
      </c>
      <c r="B23278" s="61" t="s">
        <v>3202</v>
      </c>
      <c r="C23278">
        <v>1840</v>
      </c>
      <c r="D23278" s="61" t="s">
        <v>2279</v>
      </c>
    </row>
    <row r="23279" spans="1:4" hidden="1" x14ac:dyDescent="0.25">
      <c r="A23279" s="61" t="s">
        <v>3201</v>
      </c>
      <c r="B23279" s="61" t="s">
        <v>3202</v>
      </c>
      <c r="C23279">
        <v>1841</v>
      </c>
      <c r="D23279" s="61" t="s">
        <v>2279</v>
      </c>
    </row>
    <row r="23280" spans="1:4" hidden="1" x14ac:dyDescent="0.25">
      <c r="A23280" s="61" t="s">
        <v>3201</v>
      </c>
      <c r="B23280" s="61" t="s">
        <v>3202</v>
      </c>
      <c r="C23280">
        <v>1842</v>
      </c>
      <c r="D23280" s="61" t="s">
        <v>2279</v>
      </c>
    </row>
    <row r="23281" spans="1:4" hidden="1" x14ac:dyDescent="0.25">
      <c r="A23281" s="61" t="s">
        <v>3201</v>
      </c>
      <c r="B23281" s="61" t="s">
        <v>3202</v>
      </c>
      <c r="C23281">
        <v>1843</v>
      </c>
      <c r="D23281" s="61" t="s">
        <v>2279</v>
      </c>
    </row>
    <row r="23282" spans="1:4" hidden="1" x14ac:dyDescent="0.25">
      <c r="A23282" s="61" t="s">
        <v>3201</v>
      </c>
      <c r="B23282" s="61" t="s">
        <v>3202</v>
      </c>
      <c r="C23282">
        <v>1844</v>
      </c>
      <c r="D23282" s="61" t="s">
        <v>2279</v>
      </c>
    </row>
    <row r="23283" spans="1:4" hidden="1" x14ac:dyDescent="0.25">
      <c r="A23283" s="61" t="s">
        <v>3201</v>
      </c>
      <c r="B23283" s="61" t="s">
        <v>3202</v>
      </c>
      <c r="C23283">
        <v>1845</v>
      </c>
      <c r="D23283" s="61" t="s">
        <v>2279</v>
      </c>
    </row>
    <row r="23284" spans="1:4" hidden="1" x14ac:dyDescent="0.25">
      <c r="A23284" s="61" t="s">
        <v>3201</v>
      </c>
      <c r="B23284" s="61" t="s">
        <v>3202</v>
      </c>
      <c r="C23284">
        <v>1846</v>
      </c>
      <c r="D23284" s="61" t="s">
        <v>2279</v>
      </c>
    </row>
    <row r="23285" spans="1:4" hidden="1" x14ac:dyDescent="0.25">
      <c r="A23285" s="61" t="s">
        <v>3201</v>
      </c>
      <c r="B23285" s="61" t="s">
        <v>3202</v>
      </c>
      <c r="C23285">
        <v>1847</v>
      </c>
      <c r="D23285" s="61" t="s">
        <v>2279</v>
      </c>
    </row>
    <row r="23286" spans="1:4" hidden="1" x14ac:dyDescent="0.25">
      <c r="A23286" s="61" t="s">
        <v>3201</v>
      </c>
      <c r="B23286" s="61" t="s">
        <v>3202</v>
      </c>
      <c r="C23286">
        <v>1848</v>
      </c>
      <c r="D23286" s="61" t="s">
        <v>2279</v>
      </c>
    </row>
    <row r="23287" spans="1:4" hidden="1" x14ac:dyDescent="0.25">
      <c r="A23287" s="61" t="s">
        <v>3201</v>
      </c>
      <c r="B23287" s="61" t="s">
        <v>3202</v>
      </c>
      <c r="C23287">
        <v>1849</v>
      </c>
      <c r="D23287" s="61" t="s">
        <v>2279</v>
      </c>
    </row>
    <row r="23288" spans="1:4" hidden="1" x14ac:dyDescent="0.25">
      <c r="A23288" s="61" t="s">
        <v>3201</v>
      </c>
      <c r="B23288" s="61" t="s">
        <v>3202</v>
      </c>
      <c r="C23288">
        <v>1850</v>
      </c>
      <c r="D23288" s="61" t="s">
        <v>2279</v>
      </c>
    </row>
    <row r="23289" spans="1:4" hidden="1" x14ac:dyDescent="0.25">
      <c r="A23289" s="61" t="s">
        <v>3201</v>
      </c>
      <c r="B23289" s="61" t="s">
        <v>3202</v>
      </c>
      <c r="C23289">
        <v>1851</v>
      </c>
      <c r="D23289" s="61" t="s">
        <v>2279</v>
      </c>
    </row>
    <row r="23290" spans="1:4" hidden="1" x14ac:dyDescent="0.25">
      <c r="A23290" s="61" t="s">
        <v>3201</v>
      </c>
      <c r="B23290" s="61" t="s">
        <v>3202</v>
      </c>
      <c r="C23290">
        <v>1852</v>
      </c>
      <c r="D23290" s="61" t="s">
        <v>2279</v>
      </c>
    </row>
    <row r="23291" spans="1:4" hidden="1" x14ac:dyDescent="0.25">
      <c r="A23291" s="61" t="s">
        <v>3201</v>
      </c>
      <c r="B23291" s="61" t="s">
        <v>3202</v>
      </c>
      <c r="C23291">
        <v>1853</v>
      </c>
      <c r="D23291" s="61" t="s">
        <v>2279</v>
      </c>
    </row>
    <row r="23292" spans="1:4" hidden="1" x14ac:dyDescent="0.25">
      <c r="A23292" s="61" t="s">
        <v>3201</v>
      </c>
      <c r="B23292" s="61" t="s">
        <v>3202</v>
      </c>
      <c r="C23292">
        <v>1854</v>
      </c>
      <c r="D23292" s="61" t="s">
        <v>2279</v>
      </c>
    </row>
    <row r="23293" spans="1:4" hidden="1" x14ac:dyDescent="0.25">
      <c r="A23293" s="61" t="s">
        <v>3201</v>
      </c>
      <c r="B23293" s="61" t="s">
        <v>3202</v>
      </c>
      <c r="C23293">
        <v>1855</v>
      </c>
      <c r="D23293" s="61" t="s">
        <v>2279</v>
      </c>
    </row>
    <row r="23294" spans="1:4" hidden="1" x14ac:dyDescent="0.25">
      <c r="A23294" s="61" t="s">
        <v>3201</v>
      </c>
      <c r="B23294" s="61" t="s">
        <v>3202</v>
      </c>
      <c r="C23294">
        <v>1856</v>
      </c>
      <c r="D23294" s="61" t="s">
        <v>2279</v>
      </c>
    </row>
    <row r="23295" spans="1:4" hidden="1" x14ac:dyDescent="0.25">
      <c r="A23295" s="61" t="s">
        <v>3201</v>
      </c>
      <c r="B23295" s="61" t="s">
        <v>3202</v>
      </c>
      <c r="C23295">
        <v>1857</v>
      </c>
      <c r="D23295" s="61" t="s">
        <v>2279</v>
      </c>
    </row>
    <row r="23296" spans="1:4" hidden="1" x14ac:dyDescent="0.25">
      <c r="A23296" s="61" t="s">
        <v>3201</v>
      </c>
      <c r="B23296" s="61" t="s">
        <v>3202</v>
      </c>
      <c r="C23296">
        <v>1858</v>
      </c>
      <c r="D23296" s="61" t="s">
        <v>2279</v>
      </c>
    </row>
    <row r="23297" spans="1:4" hidden="1" x14ac:dyDescent="0.25">
      <c r="A23297" s="61" t="s">
        <v>3201</v>
      </c>
      <c r="B23297" s="61" t="s">
        <v>3202</v>
      </c>
      <c r="C23297">
        <v>1859</v>
      </c>
      <c r="D23297" s="61" t="s">
        <v>2279</v>
      </c>
    </row>
    <row r="23298" spans="1:4" hidden="1" x14ac:dyDescent="0.25">
      <c r="A23298" s="61" t="s">
        <v>174</v>
      </c>
      <c r="B23298" s="61" t="s">
        <v>411</v>
      </c>
      <c r="C23298">
        <v>1821</v>
      </c>
      <c r="D23298" s="61" t="s">
        <v>2445</v>
      </c>
    </row>
    <row r="23299" spans="1:4" hidden="1" x14ac:dyDescent="0.25">
      <c r="A23299" s="61" t="s">
        <v>174</v>
      </c>
      <c r="B23299" s="61" t="s">
        <v>411</v>
      </c>
      <c r="C23299">
        <v>1822</v>
      </c>
      <c r="D23299" s="61" t="s">
        <v>1515</v>
      </c>
    </row>
    <row r="23300" spans="1:4" hidden="1" x14ac:dyDescent="0.25">
      <c r="A23300" s="61" t="s">
        <v>174</v>
      </c>
      <c r="B23300" s="61" t="s">
        <v>411</v>
      </c>
      <c r="C23300">
        <v>1823</v>
      </c>
      <c r="D23300" s="61" t="s">
        <v>1515</v>
      </c>
    </row>
    <row r="23301" spans="1:4" hidden="1" x14ac:dyDescent="0.25">
      <c r="A23301" s="61" t="s">
        <v>174</v>
      </c>
      <c r="B23301" s="61" t="s">
        <v>411</v>
      </c>
      <c r="C23301">
        <v>1824</v>
      </c>
      <c r="D23301" s="61" t="s">
        <v>1515</v>
      </c>
    </row>
    <row r="23302" spans="1:4" hidden="1" x14ac:dyDescent="0.25">
      <c r="A23302" s="61" t="s">
        <v>174</v>
      </c>
      <c r="B23302" s="61" t="s">
        <v>411</v>
      </c>
      <c r="C23302">
        <v>1825</v>
      </c>
      <c r="D23302" s="61" t="s">
        <v>1515</v>
      </c>
    </row>
    <row r="23303" spans="1:4" hidden="1" x14ac:dyDescent="0.25">
      <c r="A23303" s="61" t="s">
        <v>174</v>
      </c>
      <c r="B23303" s="61" t="s">
        <v>411</v>
      </c>
      <c r="C23303">
        <v>1826</v>
      </c>
      <c r="D23303" s="61" t="s">
        <v>2447</v>
      </c>
    </row>
    <row r="23304" spans="1:4" hidden="1" x14ac:dyDescent="0.25">
      <c r="A23304" s="61" t="s">
        <v>174</v>
      </c>
      <c r="B23304" s="61" t="s">
        <v>411</v>
      </c>
      <c r="C23304">
        <v>1827</v>
      </c>
      <c r="D23304" s="61" t="s">
        <v>2152</v>
      </c>
    </row>
    <row r="23305" spans="1:4" hidden="1" x14ac:dyDescent="0.25">
      <c r="A23305" s="61" t="s">
        <v>174</v>
      </c>
      <c r="B23305" s="61" t="s">
        <v>411</v>
      </c>
      <c r="C23305">
        <v>1828</v>
      </c>
      <c r="D23305" s="61" t="s">
        <v>2152</v>
      </c>
    </row>
    <row r="23306" spans="1:4" hidden="1" x14ac:dyDescent="0.25">
      <c r="A23306" s="61" t="s">
        <v>174</v>
      </c>
      <c r="B23306" s="61" t="s">
        <v>411</v>
      </c>
      <c r="C23306">
        <v>1829</v>
      </c>
      <c r="D23306" s="61" t="s">
        <v>1846</v>
      </c>
    </row>
    <row r="23307" spans="1:4" hidden="1" x14ac:dyDescent="0.25">
      <c r="A23307" s="61" t="s">
        <v>174</v>
      </c>
      <c r="B23307" s="61" t="s">
        <v>411</v>
      </c>
      <c r="C23307">
        <v>1830</v>
      </c>
      <c r="D23307" s="61" t="s">
        <v>2188</v>
      </c>
    </row>
    <row r="23308" spans="1:4" hidden="1" x14ac:dyDescent="0.25">
      <c r="A23308" s="61" t="s">
        <v>174</v>
      </c>
      <c r="B23308" s="61" t="s">
        <v>411</v>
      </c>
      <c r="C23308">
        <v>1831</v>
      </c>
      <c r="D23308" s="61" t="s">
        <v>2188</v>
      </c>
    </row>
    <row r="23309" spans="1:4" hidden="1" x14ac:dyDescent="0.25">
      <c r="A23309" s="61" t="s">
        <v>174</v>
      </c>
      <c r="B23309" s="61" t="s">
        <v>411</v>
      </c>
      <c r="C23309">
        <v>1832</v>
      </c>
      <c r="D23309" s="61" t="s">
        <v>2188</v>
      </c>
    </row>
    <row r="23310" spans="1:4" hidden="1" x14ac:dyDescent="0.25">
      <c r="A23310" s="61" t="s">
        <v>174</v>
      </c>
      <c r="B23310" s="61" t="s">
        <v>411</v>
      </c>
      <c r="C23310">
        <v>1833</v>
      </c>
      <c r="D23310" s="61" t="s">
        <v>2188</v>
      </c>
    </row>
    <row r="23311" spans="1:4" hidden="1" x14ac:dyDescent="0.25">
      <c r="A23311" s="61" t="s">
        <v>174</v>
      </c>
      <c r="B23311" s="61" t="s">
        <v>411</v>
      </c>
      <c r="C23311">
        <v>1834</v>
      </c>
      <c r="D23311" s="61" t="s">
        <v>2153</v>
      </c>
    </row>
    <row r="23312" spans="1:4" hidden="1" x14ac:dyDescent="0.25">
      <c r="A23312" s="61" t="s">
        <v>174</v>
      </c>
      <c r="B23312" s="61" t="s">
        <v>411</v>
      </c>
      <c r="C23312">
        <v>1835</v>
      </c>
      <c r="D23312" s="61" t="s">
        <v>2153</v>
      </c>
    </row>
    <row r="23313" spans="1:4" hidden="1" x14ac:dyDescent="0.25">
      <c r="A23313" s="61" t="s">
        <v>174</v>
      </c>
      <c r="B23313" s="61" t="s">
        <v>411</v>
      </c>
      <c r="C23313">
        <v>1836</v>
      </c>
      <c r="D23313" s="61" t="s">
        <v>1821</v>
      </c>
    </row>
    <row r="23314" spans="1:4" hidden="1" x14ac:dyDescent="0.25">
      <c r="A23314" s="61" t="s">
        <v>174</v>
      </c>
      <c r="B23314" s="61" t="s">
        <v>411</v>
      </c>
      <c r="C23314">
        <v>1837</v>
      </c>
      <c r="D23314" s="61" t="s">
        <v>1821</v>
      </c>
    </row>
    <row r="23315" spans="1:4" hidden="1" x14ac:dyDescent="0.25">
      <c r="A23315" s="61" t="s">
        <v>174</v>
      </c>
      <c r="B23315" s="61" t="s">
        <v>411</v>
      </c>
      <c r="C23315">
        <v>1838</v>
      </c>
      <c r="D23315" s="61" t="s">
        <v>1821</v>
      </c>
    </row>
    <row r="23316" spans="1:4" hidden="1" x14ac:dyDescent="0.25">
      <c r="A23316" s="61" t="s">
        <v>174</v>
      </c>
      <c r="B23316" s="61" t="s">
        <v>411</v>
      </c>
      <c r="C23316">
        <v>1839</v>
      </c>
      <c r="D23316" s="61" t="s">
        <v>1821</v>
      </c>
    </row>
    <row r="23317" spans="1:4" hidden="1" x14ac:dyDescent="0.25">
      <c r="A23317" s="61" t="s">
        <v>174</v>
      </c>
      <c r="B23317" s="61" t="s">
        <v>411</v>
      </c>
      <c r="C23317">
        <v>1840</v>
      </c>
      <c r="D23317" s="61" t="s">
        <v>1513</v>
      </c>
    </row>
    <row r="23318" spans="1:4" hidden="1" x14ac:dyDescent="0.25">
      <c r="A23318" s="61" t="s">
        <v>174</v>
      </c>
      <c r="B23318" s="61" t="s">
        <v>411</v>
      </c>
      <c r="C23318">
        <v>1841</v>
      </c>
      <c r="D23318" s="61" t="s">
        <v>1513</v>
      </c>
    </row>
    <row r="23319" spans="1:4" hidden="1" x14ac:dyDescent="0.25">
      <c r="A23319" s="61" t="s">
        <v>174</v>
      </c>
      <c r="B23319" s="61" t="s">
        <v>411</v>
      </c>
      <c r="C23319">
        <v>1842</v>
      </c>
      <c r="D23319" s="61" t="s">
        <v>1513</v>
      </c>
    </row>
    <row r="23320" spans="1:4" hidden="1" x14ac:dyDescent="0.25">
      <c r="A23320" s="61" t="s">
        <v>174</v>
      </c>
      <c r="B23320" s="61" t="s">
        <v>411</v>
      </c>
      <c r="C23320">
        <v>1843</v>
      </c>
      <c r="D23320" s="61" t="s">
        <v>1513</v>
      </c>
    </row>
    <row r="23321" spans="1:4" hidden="1" x14ac:dyDescent="0.25">
      <c r="A23321" s="61" t="s">
        <v>174</v>
      </c>
      <c r="B23321" s="61" t="s">
        <v>411</v>
      </c>
      <c r="C23321">
        <v>1844</v>
      </c>
      <c r="D23321" s="61" t="s">
        <v>1513</v>
      </c>
    </row>
    <row r="23322" spans="1:4" hidden="1" x14ac:dyDescent="0.25">
      <c r="A23322" s="61" t="s">
        <v>174</v>
      </c>
      <c r="B23322" s="61" t="s">
        <v>411</v>
      </c>
      <c r="C23322">
        <v>1845</v>
      </c>
      <c r="D23322" s="61" t="s">
        <v>1764</v>
      </c>
    </row>
    <row r="23323" spans="1:4" hidden="1" x14ac:dyDescent="0.25">
      <c r="A23323" s="61" t="s">
        <v>174</v>
      </c>
      <c r="B23323" s="61" t="s">
        <v>411</v>
      </c>
      <c r="C23323">
        <v>1846</v>
      </c>
      <c r="D23323" s="61" t="s">
        <v>1764</v>
      </c>
    </row>
    <row r="23324" spans="1:4" hidden="1" x14ac:dyDescent="0.25">
      <c r="A23324" s="61" t="s">
        <v>174</v>
      </c>
      <c r="B23324" s="61" t="s">
        <v>411</v>
      </c>
      <c r="C23324">
        <v>1847</v>
      </c>
      <c r="D23324" s="61" t="s">
        <v>1764</v>
      </c>
    </row>
    <row r="23325" spans="1:4" hidden="1" x14ac:dyDescent="0.25">
      <c r="A23325" s="61" t="s">
        <v>174</v>
      </c>
      <c r="B23325" s="61" t="s">
        <v>411</v>
      </c>
      <c r="C23325">
        <v>1848</v>
      </c>
      <c r="D23325" s="61" t="s">
        <v>1764</v>
      </c>
    </row>
    <row r="23326" spans="1:4" hidden="1" x14ac:dyDescent="0.25">
      <c r="A23326" s="61" t="s">
        <v>174</v>
      </c>
      <c r="B23326" s="61" t="s">
        <v>411</v>
      </c>
      <c r="C23326">
        <v>1849</v>
      </c>
      <c r="D23326" s="61" t="s">
        <v>1764</v>
      </c>
    </row>
    <row r="23327" spans="1:4" hidden="1" x14ac:dyDescent="0.25">
      <c r="A23327" s="61" t="s">
        <v>174</v>
      </c>
      <c r="B23327" s="61" t="s">
        <v>411</v>
      </c>
      <c r="C23327">
        <v>1850</v>
      </c>
      <c r="D23327" s="61" t="s">
        <v>1764</v>
      </c>
    </row>
    <row r="23328" spans="1:4" hidden="1" x14ac:dyDescent="0.25">
      <c r="A23328" s="61" t="s">
        <v>174</v>
      </c>
      <c r="B23328" s="61" t="s">
        <v>411</v>
      </c>
      <c r="C23328">
        <v>1851</v>
      </c>
      <c r="D23328" s="61" t="s">
        <v>2153</v>
      </c>
    </row>
    <row r="23329" spans="1:4" hidden="1" x14ac:dyDescent="0.25">
      <c r="A23329" s="61" t="s">
        <v>174</v>
      </c>
      <c r="B23329" s="61" t="s">
        <v>411</v>
      </c>
      <c r="C23329">
        <v>1852</v>
      </c>
      <c r="D23329" s="61" t="s">
        <v>2153</v>
      </c>
    </row>
    <row r="23330" spans="1:4" hidden="1" x14ac:dyDescent="0.25">
      <c r="A23330" s="61" t="s">
        <v>174</v>
      </c>
      <c r="B23330" s="61" t="s">
        <v>411</v>
      </c>
      <c r="C23330">
        <v>1853</v>
      </c>
      <c r="D23330" s="61" t="s">
        <v>2153</v>
      </c>
    </row>
    <row r="23331" spans="1:4" hidden="1" x14ac:dyDescent="0.25">
      <c r="A23331" s="61" t="s">
        <v>174</v>
      </c>
      <c r="B23331" s="61" t="s">
        <v>411</v>
      </c>
      <c r="C23331">
        <v>1854</v>
      </c>
      <c r="D23331" s="61" t="s">
        <v>1521</v>
      </c>
    </row>
    <row r="23332" spans="1:4" hidden="1" x14ac:dyDescent="0.25">
      <c r="A23332" s="61" t="s">
        <v>174</v>
      </c>
      <c r="B23332" s="61" t="s">
        <v>411</v>
      </c>
      <c r="C23332">
        <v>1855</v>
      </c>
      <c r="D23332" s="61" t="s">
        <v>1868</v>
      </c>
    </row>
    <row r="23333" spans="1:4" hidden="1" x14ac:dyDescent="0.25">
      <c r="A23333" s="61" t="s">
        <v>174</v>
      </c>
      <c r="B23333" s="61" t="s">
        <v>411</v>
      </c>
      <c r="C23333">
        <v>1856</v>
      </c>
      <c r="D23333" s="61" t="s">
        <v>1868</v>
      </c>
    </row>
    <row r="23334" spans="1:4" hidden="1" x14ac:dyDescent="0.25">
      <c r="A23334" s="61" t="s">
        <v>174</v>
      </c>
      <c r="B23334" s="61" t="s">
        <v>411</v>
      </c>
      <c r="C23334">
        <v>1857</v>
      </c>
      <c r="D23334" s="61" t="s">
        <v>1868</v>
      </c>
    </row>
    <row r="23335" spans="1:4" hidden="1" x14ac:dyDescent="0.25">
      <c r="A23335" s="61" t="s">
        <v>174</v>
      </c>
      <c r="B23335" s="61" t="s">
        <v>411</v>
      </c>
      <c r="C23335">
        <v>1858</v>
      </c>
      <c r="D23335" s="61" t="s">
        <v>1868</v>
      </c>
    </row>
    <row r="23336" spans="1:4" hidden="1" x14ac:dyDescent="0.25">
      <c r="A23336" s="61" t="s">
        <v>174</v>
      </c>
      <c r="B23336" s="61" t="s">
        <v>411</v>
      </c>
      <c r="C23336">
        <v>1859</v>
      </c>
      <c r="D23336" s="61" t="s">
        <v>1868</v>
      </c>
    </row>
    <row r="23337" spans="1:4" hidden="1" x14ac:dyDescent="0.25">
      <c r="A23337" s="61" t="s">
        <v>174</v>
      </c>
      <c r="B23337" s="61" t="s">
        <v>411</v>
      </c>
      <c r="C23337">
        <v>1860</v>
      </c>
      <c r="D23337" s="61" t="s">
        <v>1755</v>
      </c>
    </row>
    <row r="23338" spans="1:4" hidden="1" x14ac:dyDescent="0.25">
      <c r="A23338" s="61" t="s">
        <v>174</v>
      </c>
      <c r="B23338" s="61" t="s">
        <v>411</v>
      </c>
      <c r="C23338">
        <v>1861</v>
      </c>
      <c r="D23338" s="61" t="s">
        <v>1755</v>
      </c>
    </row>
    <row r="23339" spans="1:4" hidden="1" x14ac:dyDescent="0.25">
      <c r="A23339" s="61" t="s">
        <v>174</v>
      </c>
      <c r="B23339" s="61" t="s">
        <v>411</v>
      </c>
      <c r="C23339">
        <v>1862</v>
      </c>
      <c r="D23339" s="61" t="s">
        <v>1755</v>
      </c>
    </row>
    <row r="23340" spans="1:4" hidden="1" x14ac:dyDescent="0.25">
      <c r="A23340" s="61" t="s">
        <v>174</v>
      </c>
      <c r="B23340" s="61" t="s">
        <v>411</v>
      </c>
      <c r="C23340">
        <v>1863</v>
      </c>
      <c r="D23340" s="61" t="s">
        <v>1764</v>
      </c>
    </row>
    <row r="23341" spans="1:4" hidden="1" x14ac:dyDescent="0.25">
      <c r="A23341" s="61" t="s">
        <v>174</v>
      </c>
      <c r="B23341" s="61" t="s">
        <v>411</v>
      </c>
      <c r="C23341">
        <v>1864</v>
      </c>
      <c r="D23341" s="61" t="s">
        <v>1764</v>
      </c>
    </row>
    <row r="23342" spans="1:4" hidden="1" x14ac:dyDescent="0.25">
      <c r="A23342" s="61" t="s">
        <v>174</v>
      </c>
      <c r="B23342" s="61" t="s">
        <v>411</v>
      </c>
      <c r="C23342">
        <v>1865</v>
      </c>
      <c r="D23342" s="61" t="s">
        <v>1764</v>
      </c>
    </row>
    <row r="23343" spans="1:4" hidden="1" x14ac:dyDescent="0.25">
      <c r="A23343" s="61" t="s">
        <v>174</v>
      </c>
      <c r="B23343" s="61" t="s">
        <v>411</v>
      </c>
      <c r="C23343">
        <v>1866</v>
      </c>
      <c r="D23343" s="61" t="s">
        <v>2148</v>
      </c>
    </row>
    <row r="23344" spans="1:4" hidden="1" x14ac:dyDescent="0.25">
      <c r="A23344" s="61" t="s">
        <v>174</v>
      </c>
      <c r="B23344" s="61" t="s">
        <v>411</v>
      </c>
      <c r="C23344">
        <v>1867</v>
      </c>
      <c r="D23344" s="61" t="s">
        <v>2148</v>
      </c>
    </row>
    <row r="23345" spans="1:4" hidden="1" x14ac:dyDescent="0.25">
      <c r="A23345" s="61" t="s">
        <v>174</v>
      </c>
      <c r="B23345" s="61" t="s">
        <v>411</v>
      </c>
      <c r="C23345">
        <v>1868</v>
      </c>
      <c r="D23345" s="61" t="s">
        <v>2118</v>
      </c>
    </row>
    <row r="23346" spans="1:4" hidden="1" x14ac:dyDescent="0.25">
      <c r="A23346" s="61" t="s">
        <v>174</v>
      </c>
      <c r="B23346" s="61" t="s">
        <v>411</v>
      </c>
      <c r="C23346">
        <v>1869</v>
      </c>
      <c r="D23346" s="61" t="s">
        <v>1518</v>
      </c>
    </row>
    <row r="23347" spans="1:4" hidden="1" x14ac:dyDescent="0.25">
      <c r="A23347" s="61" t="s">
        <v>174</v>
      </c>
      <c r="B23347" s="61" t="s">
        <v>411</v>
      </c>
      <c r="C23347">
        <v>1870</v>
      </c>
      <c r="D23347" s="61" t="s">
        <v>1518</v>
      </c>
    </row>
    <row r="23348" spans="1:4" hidden="1" x14ac:dyDescent="0.25">
      <c r="A23348" s="61" t="s">
        <v>174</v>
      </c>
      <c r="B23348" s="61" t="s">
        <v>411</v>
      </c>
      <c r="C23348">
        <v>1871</v>
      </c>
      <c r="D23348" s="61" t="s">
        <v>1518</v>
      </c>
    </row>
    <row r="23349" spans="1:4" hidden="1" x14ac:dyDescent="0.25">
      <c r="A23349" s="61" t="s">
        <v>174</v>
      </c>
      <c r="B23349" s="61" t="s">
        <v>411</v>
      </c>
      <c r="C23349">
        <v>1872</v>
      </c>
      <c r="D23349" s="61" t="s">
        <v>555</v>
      </c>
    </row>
    <row r="23350" spans="1:4" hidden="1" x14ac:dyDescent="0.25">
      <c r="A23350" s="61" t="s">
        <v>174</v>
      </c>
      <c r="B23350" s="61" t="s">
        <v>411</v>
      </c>
      <c r="C23350">
        <v>1873</v>
      </c>
      <c r="D23350" s="61" t="s">
        <v>555</v>
      </c>
    </row>
    <row r="23351" spans="1:4" hidden="1" x14ac:dyDescent="0.25">
      <c r="A23351" s="61" t="s">
        <v>174</v>
      </c>
      <c r="B23351" s="61" t="s">
        <v>411</v>
      </c>
      <c r="C23351">
        <v>1874</v>
      </c>
      <c r="D23351" s="61" t="s">
        <v>2173</v>
      </c>
    </row>
    <row r="23352" spans="1:4" hidden="1" x14ac:dyDescent="0.25">
      <c r="A23352" s="61" t="s">
        <v>174</v>
      </c>
      <c r="B23352" s="61" t="s">
        <v>411</v>
      </c>
      <c r="C23352">
        <v>1875</v>
      </c>
      <c r="D23352" s="61" t="s">
        <v>2442</v>
      </c>
    </row>
    <row r="23353" spans="1:4" hidden="1" x14ac:dyDescent="0.25">
      <c r="A23353" s="61" t="s">
        <v>174</v>
      </c>
      <c r="B23353" s="61" t="s">
        <v>411</v>
      </c>
      <c r="C23353">
        <v>1876</v>
      </c>
      <c r="D23353" s="61" t="s">
        <v>2442</v>
      </c>
    </row>
    <row r="23354" spans="1:4" hidden="1" x14ac:dyDescent="0.25">
      <c r="A23354" s="61" t="s">
        <v>174</v>
      </c>
      <c r="B23354" s="61" t="s">
        <v>411</v>
      </c>
      <c r="C23354">
        <v>1877</v>
      </c>
      <c r="D23354" s="61" t="s">
        <v>568</v>
      </c>
    </row>
    <row r="23355" spans="1:4" hidden="1" x14ac:dyDescent="0.25">
      <c r="A23355" s="61" t="s">
        <v>174</v>
      </c>
      <c r="B23355" s="61" t="s">
        <v>411</v>
      </c>
      <c r="C23355">
        <v>1878</v>
      </c>
      <c r="D23355" s="61" t="s">
        <v>568</v>
      </c>
    </row>
    <row r="23356" spans="1:4" hidden="1" x14ac:dyDescent="0.25">
      <c r="A23356" s="61" t="s">
        <v>174</v>
      </c>
      <c r="B23356" s="61" t="s">
        <v>411</v>
      </c>
      <c r="C23356">
        <v>1879</v>
      </c>
      <c r="D23356" s="61" t="s">
        <v>2351</v>
      </c>
    </row>
    <row r="23357" spans="1:4" hidden="1" x14ac:dyDescent="0.25">
      <c r="A23357" s="61" t="s">
        <v>174</v>
      </c>
      <c r="B23357" s="61" t="s">
        <v>411</v>
      </c>
      <c r="C23357">
        <v>1880</v>
      </c>
      <c r="D23357" s="61" t="s">
        <v>2448</v>
      </c>
    </row>
    <row r="23358" spans="1:4" hidden="1" x14ac:dyDescent="0.25">
      <c r="A23358" s="61" t="s">
        <v>174</v>
      </c>
      <c r="B23358" s="61" t="s">
        <v>411</v>
      </c>
      <c r="C23358">
        <v>1881</v>
      </c>
      <c r="D23358" s="61" t="s">
        <v>2448</v>
      </c>
    </row>
    <row r="23359" spans="1:4" hidden="1" x14ac:dyDescent="0.25">
      <c r="A23359" s="61" t="s">
        <v>174</v>
      </c>
      <c r="B23359" s="61" t="s">
        <v>411</v>
      </c>
      <c r="C23359">
        <v>1882</v>
      </c>
      <c r="D23359" s="61" t="s">
        <v>2448</v>
      </c>
    </row>
    <row r="23360" spans="1:4" hidden="1" x14ac:dyDescent="0.25">
      <c r="A23360" s="61" t="s">
        <v>174</v>
      </c>
      <c r="B23360" s="61" t="s">
        <v>411</v>
      </c>
      <c r="C23360">
        <v>1883</v>
      </c>
      <c r="D23360" s="61" t="s">
        <v>2464</v>
      </c>
    </row>
    <row r="23361" spans="1:4" hidden="1" x14ac:dyDescent="0.25">
      <c r="A23361" s="61" t="s">
        <v>174</v>
      </c>
      <c r="B23361" s="61" t="s">
        <v>411</v>
      </c>
      <c r="C23361">
        <v>1884</v>
      </c>
      <c r="D23361" s="61" t="s">
        <v>1694</v>
      </c>
    </row>
    <row r="23362" spans="1:4" hidden="1" x14ac:dyDescent="0.25">
      <c r="A23362" s="61" t="s">
        <v>174</v>
      </c>
      <c r="B23362" s="61" t="s">
        <v>411</v>
      </c>
      <c r="C23362">
        <v>1885</v>
      </c>
      <c r="D23362" s="61" t="s">
        <v>1694</v>
      </c>
    </row>
    <row r="23363" spans="1:4" hidden="1" x14ac:dyDescent="0.25">
      <c r="A23363" s="61" t="s">
        <v>174</v>
      </c>
      <c r="B23363" s="61" t="s">
        <v>411</v>
      </c>
      <c r="C23363">
        <v>1886</v>
      </c>
      <c r="D23363" s="61" t="s">
        <v>2354</v>
      </c>
    </row>
    <row r="23364" spans="1:4" hidden="1" x14ac:dyDescent="0.25">
      <c r="A23364" s="61" t="s">
        <v>174</v>
      </c>
      <c r="B23364" s="61" t="s">
        <v>411</v>
      </c>
      <c r="C23364">
        <v>1887</v>
      </c>
      <c r="D23364" s="61" t="s">
        <v>2354</v>
      </c>
    </row>
    <row r="23365" spans="1:4" hidden="1" x14ac:dyDescent="0.25">
      <c r="A23365" s="61" t="s">
        <v>174</v>
      </c>
      <c r="B23365" s="61" t="s">
        <v>411</v>
      </c>
      <c r="C23365">
        <v>1888</v>
      </c>
      <c r="D23365" s="61" t="s">
        <v>2354</v>
      </c>
    </row>
    <row r="23366" spans="1:4" hidden="1" x14ac:dyDescent="0.25">
      <c r="A23366" s="61" t="s">
        <v>174</v>
      </c>
      <c r="B23366" s="61" t="s">
        <v>411</v>
      </c>
      <c r="C23366">
        <v>1889</v>
      </c>
      <c r="D23366" s="61" t="s">
        <v>2354</v>
      </c>
    </row>
    <row r="23367" spans="1:4" hidden="1" x14ac:dyDescent="0.25">
      <c r="A23367" s="61" t="s">
        <v>174</v>
      </c>
      <c r="B23367" s="61" t="s">
        <v>411</v>
      </c>
      <c r="C23367">
        <v>1890</v>
      </c>
      <c r="D23367" s="61" t="s">
        <v>2354</v>
      </c>
    </row>
    <row r="23368" spans="1:4" hidden="1" x14ac:dyDescent="0.25">
      <c r="A23368" s="61" t="s">
        <v>174</v>
      </c>
      <c r="B23368" s="61" t="s">
        <v>411</v>
      </c>
      <c r="C23368">
        <v>1891</v>
      </c>
      <c r="D23368" s="61" t="s">
        <v>2354</v>
      </c>
    </row>
    <row r="23369" spans="1:4" hidden="1" x14ac:dyDescent="0.25">
      <c r="A23369" s="61" t="s">
        <v>174</v>
      </c>
      <c r="B23369" s="61" t="s">
        <v>411</v>
      </c>
      <c r="C23369">
        <v>1892</v>
      </c>
      <c r="D23369" s="61" t="s">
        <v>2354</v>
      </c>
    </row>
    <row r="23370" spans="1:4" hidden="1" x14ac:dyDescent="0.25">
      <c r="A23370" s="61" t="s">
        <v>174</v>
      </c>
      <c r="B23370" s="61" t="s">
        <v>411</v>
      </c>
      <c r="C23370">
        <v>1893</v>
      </c>
      <c r="D23370" s="61" t="s">
        <v>2354</v>
      </c>
    </row>
    <row r="23371" spans="1:4" hidden="1" x14ac:dyDescent="0.25">
      <c r="A23371" s="61" t="s">
        <v>174</v>
      </c>
      <c r="B23371" s="61" t="s">
        <v>411</v>
      </c>
      <c r="C23371">
        <v>1894</v>
      </c>
      <c r="D23371" s="61" t="s">
        <v>2354</v>
      </c>
    </row>
    <row r="23372" spans="1:4" hidden="1" x14ac:dyDescent="0.25">
      <c r="A23372" s="61" t="s">
        <v>174</v>
      </c>
      <c r="B23372" s="61" t="s">
        <v>411</v>
      </c>
      <c r="C23372">
        <v>1895</v>
      </c>
      <c r="D23372" s="61" t="s">
        <v>2355</v>
      </c>
    </row>
    <row r="23373" spans="1:4" hidden="1" x14ac:dyDescent="0.25">
      <c r="A23373" s="61" t="s">
        <v>174</v>
      </c>
      <c r="B23373" s="61" t="s">
        <v>411</v>
      </c>
      <c r="C23373">
        <v>1896</v>
      </c>
      <c r="D23373" s="61" t="s">
        <v>1494</v>
      </c>
    </row>
    <row r="23374" spans="1:4" hidden="1" x14ac:dyDescent="0.25">
      <c r="A23374" s="61" t="s">
        <v>174</v>
      </c>
      <c r="B23374" s="61" t="s">
        <v>411</v>
      </c>
      <c r="C23374">
        <v>1897</v>
      </c>
      <c r="D23374" s="61" t="s">
        <v>1494</v>
      </c>
    </row>
    <row r="23375" spans="1:4" hidden="1" x14ac:dyDescent="0.25">
      <c r="A23375" s="61" t="s">
        <v>174</v>
      </c>
      <c r="B23375" s="61" t="s">
        <v>411</v>
      </c>
      <c r="C23375">
        <v>1898</v>
      </c>
      <c r="D23375" s="61" t="s">
        <v>1494</v>
      </c>
    </row>
    <row r="23376" spans="1:4" hidden="1" x14ac:dyDescent="0.25">
      <c r="A23376" s="61" t="s">
        <v>174</v>
      </c>
      <c r="B23376" s="61" t="s">
        <v>411</v>
      </c>
      <c r="C23376">
        <v>1899</v>
      </c>
      <c r="D23376" s="61" t="s">
        <v>1494</v>
      </c>
    </row>
    <row r="23377" spans="1:4" hidden="1" x14ac:dyDescent="0.25">
      <c r="A23377" s="61" t="s">
        <v>174</v>
      </c>
      <c r="B23377" s="61" t="s">
        <v>411</v>
      </c>
      <c r="C23377">
        <v>1900</v>
      </c>
      <c r="D23377" s="61" t="s">
        <v>2563</v>
      </c>
    </row>
    <row r="23378" spans="1:4" hidden="1" x14ac:dyDescent="0.25">
      <c r="A23378" s="61" t="s">
        <v>174</v>
      </c>
      <c r="B23378" s="61" t="s">
        <v>411</v>
      </c>
      <c r="C23378">
        <v>1901</v>
      </c>
      <c r="D23378" s="61" t="s">
        <v>2563</v>
      </c>
    </row>
    <row r="23379" spans="1:4" hidden="1" x14ac:dyDescent="0.25">
      <c r="A23379" s="61" t="s">
        <v>174</v>
      </c>
      <c r="B23379" s="61" t="s">
        <v>411</v>
      </c>
      <c r="C23379">
        <v>1902</v>
      </c>
      <c r="D23379" s="61" t="s">
        <v>2563</v>
      </c>
    </row>
    <row r="23380" spans="1:4" hidden="1" x14ac:dyDescent="0.25">
      <c r="A23380" s="61" t="s">
        <v>174</v>
      </c>
      <c r="B23380" s="61" t="s">
        <v>411</v>
      </c>
      <c r="C23380">
        <v>1903</v>
      </c>
      <c r="D23380" s="61" t="s">
        <v>2563</v>
      </c>
    </row>
    <row r="23381" spans="1:4" hidden="1" x14ac:dyDescent="0.25">
      <c r="A23381" s="61" t="s">
        <v>174</v>
      </c>
      <c r="B23381" s="61" t="s">
        <v>411</v>
      </c>
      <c r="C23381">
        <v>1904</v>
      </c>
      <c r="D23381" s="61" t="s">
        <v>2563</v>
      </c>
    </row>
    <row r="23382" spans="1:4" hidden="1" x14ac:dyDescent="0.25">
      <c r="A23382" s="61" t="s">
        <v>174</v>
      </c>
      <c r="B23382" s="61" t="s">
        <v>411</v>
      </c>
      <c r="C23382">
        <v>1905</v>
      </c>
      <c r="D23382" s="61" t="s">
        <v>2382</v>
      </c>
    </row>
    <row r="23383" spans="1:4" hidden="1" x14ac:dyDescent="0.25">
      <c r="A23383" s="61" t="s">
        <v>174</v>
      </c>
      <c r="B23383" s="61" t="s">
        <v>411</v>
      </c>
      <c r="C23383">
        <v>1906</v>
      </c>
      <c r="D23383" s="61" t="s">
        <v>2382</v>
      </c>
    </row>
    <row r="23384" spans="1:4" hidden="1" x14ac:dyDescent="0.25">
      <c r="A23384" s="61" t="s">
        <v>174</v>
      </c>
      <c r="B23384" s="61" t="s">
        <v>411</v>
      </c>
      <c r="C23384">
        <v>1907</v>
      </c>
      <c r="D23384" s="61" t="s">
        <v>2382</v>
      </c>
    </row>
    <row r="23385" spans="1:4" hidden="1" x14ac:dyDescent="0.25">
      <c r="A23385" s="61" t="s">
        <v>174</v>
      </c>
      <c r="B23385" s="61" t="s">
        <v>411</v>
      </c>
      <c r="C23385">
        <v>1908</v>
      </c>
      <c r="D23385" s="61" t="s">
        <v>2307</v>
      </c>
    </row>
    <row r="23386" spans="1:4" hidden="1" x14ac:dyDescent="0.25">
      <c r="A23386" s="61" t="s">
        <v>174</v>
      </c>
      <c r="B23386" s="61" t="s">
        <v>411</v>
      </c>
      <c r="C23386">
        <v>1909</v>
      </c>
      <c r="D23386" s="61" t="s">
        <v>2307</v>
      </c>
    </row>
    <row r="23387" spans="1:4" hidden="1" x14ac:dyDescent="0.25">
      <c r="A23387" s="61" t="s">
        <v>174</v>
      </c>
      <c r="B23387" s="61" t="s">
        <v>411</v>
      </c>
      <c r="C23387">
        <v>1910</v>
      </c>
      <c r="D23387" s="61" t="s">
        <v>2410</v>
      </c>
    </row>
    <row r="23388" spans="1:4" hidden="1" x14ac:dyDescent="0.25">
      <c r="A23388" s="61" t="s">
        <v>174</v>
      </c>
      <c r="B23388" s="61" t="s">
        <v>411</v>
      </c>
      <c r="C23388">
        <v>1911</v>
      </c>
      <c r="D23388" s="61" t="s">
        <v>2410</v>
      </c>
    </row>
    <row r="23389" spans="1:4" hidden="1" x14ac:dyDescent="0.25">
      <c r="A23389" s="61" t="s">
        <v>174</v>
      </c>
      <c r="B23389" s="61" t="s">
        <v>411</v>
      </c>
      <c r="C23389">
        <v>1912</v>
      </c>
      <c r="D23389" s="61" t="s">
        <v>1728</v>
      </c>
    </row>
    <row r="23390" spans="1:4" hidden="1" x14ac:dyDescent="0.25">
      <c r="A23390" s="61" t="s">
        <v>174</v>
      </c>
      <c r="B23390" s="61" t="s">
        <v>411</v>
      </c>
      <c r="C23390">
        <v>1913</v>
      </c>
      <c r="D23390" s="61" t="s">
        <v>1781</v>
      </c>
    </row>
    <row r="23391" spans="1:4" hidden="1" x14ac:dyDescent="0.25">
      <c r="A23391" s="61" t="s">
        <v>174</v>
      </c>
      <c r="B23391" s="61" t="s">
        <v>411</v>
      </c>
      <c r="C23391">
        <v>1914</v>
      </c>
      <c r="D23391" s="61" t="s">
        <v>2337</v>
      </c>
    </row>
    <row r="23392" spans="1:4" hidden="1" x14ac:dyDescent="0.25">
      <c r="A23392" s="61" t="s">
        <v>174</v>
      </c>
      <c r="B23392" s="61" t="s">
        <v>411</v>
      </c>
      <c r="C23392">
        <v>1915</v>
      </c>
      <c r="D23392" s="61" t="s">
        <v>2116</v>
      </c>
    </row>
    <row r="23393" spans="1:4" hidden="1" x14ac:dyDescent="0.25">
      <c r="A23393" s="61" t="s">
        <v>174</v>
      </c>
      <c r="B23393" s="61" t="s">
        <v>411</v>
      </c>
      <c r="C23393">
        <v>1916</v>
      </c>
      <c r="D23393" s="61" t="s">
        <v>1696</v>
      </c>
    </row>
    <row r="23394" spans="1:4" hidden="1" x14ac:dyDescent="0.25">
      <c r="A23394" s="61" t="s">
        <v>174</v>
      </c>
      <c r="B23394" s="61" t="s">
        <v>411</v>
      </c>
      <c r="C23394">
        <v>1917</v>
      </c>
      <c r="D23394" s="61" t="s">
        <v>1696</v>
      </c>
    </row>
    <row r="23395" spans="1:4" hidden="1" x14ac:dyDescent="0.25">
      <c r="A23395" s="61" t="s">
        <v>174</v>
      </c>
      <c r="B23395" s="61" t="s">
        <v>411</v>
      </c>
      <c r="C23395">
        <v>1918</v>
      </c>
      <c r="D23395" s="61" t="s">
        <v>1696</v>
      </c>
    </row>
    <row r="23396" spans="1:4" hidden="1" x14ac:dyDescent="0.25">
      <c r="A23396" s="61" t="s">
        <v>174</v>
      </c>
      <c r="B23396" s="61" t="s">
        <v>411</v>
      </c>
      <c r="C23396">
        <v>1919</v>
      </c>
      <c r="D23396" s="61" t="s">
        <v>2315</v>
      </c>
    </row>
    <row r="23397" spans="1:4" hidden="1" x14ac:dyDescent="0.25">
      <c r="A23397" s="61" t="s">
        <v>174</v>
      </c>
      <c r="B23397" s="61" t="s">
        <v>411</v>
      </c>
      <c r="C23397">
        <v>1920</v>
      </c>
      <c r="D23397" s="61" t="s">
        <v>1528</v>
      </c>
    </row>
    <row r="23398" spans="1:4" hidden="1" x14ac:dyDescent="0.25">
      <c r="A23398" s="61" t="s">
        <v>174</v>
      </c>
      <c r="B23398" s="61" t="s">
        <v>411</v>
      </c>
      <c r="C23398">
        <v>1921</v>
      </c>
      <c r="D23398" s="61" t="s">
        <v>1528</v>
      </c>
    </row>
    <row r="23399" spans="1:4" hidden="1" x14ac:dyDescent="0.25">
      <c r="A23399" s="61" t="s">
        <v>174</v>
      </c>
      <c r="B23399" s="61" t="s">
        <v>411</v>
      </c>
      <c r="C23399">
        <v>1922</v>
      </c>
      <c r="D23399" s="61" t="s">
        <v>1528</v>
      </c>
    </row>
    <row r="23400" spans="1:4" hidden="1" x14ac:dyDescent="0.25">
      <c r="A23400" s="61" t="s">
        <v>174</v>
      </c>
      <c r="B23400" s="61" t="s">
        <v>411</v>
      </c>
      <c r="C23400">
        <v>1923</v>
      </c>
      <c r="D23400" s="61" t="s">
        <v>1528</v>
      </c>
    </row>
    <row r="23401" spans="1:4" hidden="1" x14ac:dyDescent="0.25">
      <c r="A23401" s="61" t="s">
        <v>174</v>
      </c>
      <c r="B23401" s="61" t="s">
        <v>411</v>
      </c>
      <c r="C23401">
        <v>1924</v>
      </c>
      <c r="D23401" s="61" t="s">
        <v>570</v>
      </c>
    </row>
    <row r="23402" spans="1:4" hidden="1" x14ac:dyDescent="0.25">
      <c r="A23402" s="61" t="s">
        <v>174</v>
      </c>
      <c r="B23402" s="61" t="s">
        <v>411</v>
      </c>
      <c r="C23402">
        <v>1925</v>
      </c>
      <c r="D23402" s="61" t="s">
        <v>570</v>
      </c>
    </row>
    <row r="23403" spans="1:4" hidden="1" x14ac:dyDescent="0.25">
      <c r="A23403" s="61" t="s">
        <v>174</v>
      </c>
      <c r="B23403" s="61" t="s">
        <v>411</v>
      </c>
      <c r="C23403">
        <v>1926</v>
      </c>
      <c r="D23403" s="61" t="s">
        <v>570</v>
      </c>
    </row>
    <row r="23404" spans="1:4" hidden="1" x14ac:dyDescent="0.25">
      <c r="A23404" s="61" t="s">
        <v>174</v>
      </c>
      <c r="B23404" s="61" t="s">
        <v>411</v>
      </c>
      <c r="C23404">
        <v>1927</v>
      </c>
      <c r="D23404" s="61" t="s">
        <v>570</v>
      </c>
    </row>
    <row r="23405" spans="1:4" hidden="1" x14ac:dyDescent="0.25">
      <c r="A23405" s="61" t="s">
        <v>174</v>
      </c>
      <c r="B23405" s="61" t="s">
        <v>411</v>
      </c>
      <c r="C23405">
        <v>1928</v>
      </c>
      <c r="D23405" s="61" t="s">
        <v>570</v>
      </c>
    </row>
    <row r="23406" spans="1:4" hidden="1" x14ac:dyDescent="0.25">
      <c r="A23406" s="61" t="s">
        <v>174</v>
      </c>
      <c r="B23406" s="61" t="s">
        <v>411</v>
      </c>
      <c r="C23406">
        <v>1929</v>
      </c>
      <c r="D23406" s="61" t="s">
        <v>570</v>
      </c>
    </row>
    <row r="23407" spans="1:4" hidden="1" x14ac:dyDescent="0.25">
      <c r="A23407" s="61" t="s">
        <v>174</v>
      </c>
      <c r="B23407" s="61" t="s">
        <v>411</v>
      </c>
      <c r="C23407">
        <v>1930</v>
      </c>
      <c r="D23407" s="61" t="s">
        <v>570</v>
      </c>
    </row>
    <row r="23408" spans="1:4" hidden="1" x14ac:dyDescent="0.25">
      <c r="A23408" s="61" t="s">
        <v>174</v>
      </c>
      <c r="B23408" s="61" t="s">
        <v>411</v>
      </c>
      <c r="C23408">
        <v>1931</v>
      </c>
      <c r="D23408" s="61" t="s">
        <v>1762</v>
      </c>
    </row>
    <row r="23409" spans="1:4" hidden="1" x14ac:dyDescent="0.25">
      <c r="A23409" s="61" t="s">
        <v>174</v>
      </c>
      <c r="B23409" s="61" t="s">
        <v>411</v>
      </c>
      <c r="C23409">
        <v>1932</v>
      </c>
      <c r="D23409" s="61" t="s">
        <v>1762</v>
      </c>
    </row>
    <row r="23410" spans="1:4" hidden="1" x14ac:dyDescent="0.25">
      <c r="A23410" s="61" t="s">
        <v>174</v>
      </c>
      <c r="B23410" s="61" t="s">
        <v>411</v>
      </c>
      <c r="C23410">
        <v>1933</v>
      </c>
      <c r="D23410" s="61" t="s">
        <v>1754</v>
      </c>
    </row>
    <row r="23411" spans="1:4" hidden="1" x14ac:dyDescent="0.25">
      <c r="A23411" s="61" t="s">
        <v>174</v>
      </c>
      <c r="B23411" s="61" t="s">
        <v>411</v>
      </c>
      <c r="C23411">
        <v>1934</v>
      </c>
      <c r="D23411" s="61" t="s">
        <v>1754</v>
      </c>
    </row>
    <row r="23412" spans="1:4" hidden="1" x14ac:dyDescent="0.25">
      <c r="A23412" s="61" t="s">
        <v>174</v>
      </c>
      <c r="B23412" s="61" t="s">
        <v>411</v>
      </c>
      <c r="C23412">
        <v>1935</v>
      </c>
      <c r="D23412" s="61" t="s">
        <v>1754</v>
      </c>
    </row>
    <row r="23413" spans="1:4" hidden="1" x14ac:dyDescent="0.25">
      <c r="A23413" s="61" t="s">
        <v>174</v>
      </c>
      <c r="B23413" s="61" t="s">
        <v>411</v>
      </c>
      <c r="C23413">
        <v>1936</v>
      </c>
      <c r="D23413" s="61" t="s">
        <v>1754</v>
      </c>
    </row>
    <row r="23414" spans="1:4" hidden="1" x14ac:dyDescent="0.25">
      <c r="A23414" s="61" t="s">
        <v>174</v>
      </c>
      <c r="B23414" s="61" t="s">
        <v>411</v>
      </c>
      <c r="C23414">
        <v>1937</v>
      </c>
      <c r="D23414" s="61" t="s">
        <v>1754</v>
      </c>
    </row>
    <row r="23415" spans="1:4" hidden="1" x14ac:dyDescent="0.25">
      <c r="A23415" s="61" t="s">
        <v>174</v>
      </c>
      <c r="B23415" s="61" t="s">
        <v>411</v>
      </c>
      <c r="C23415">
        <v>1938</v>
      </c>
      <c r="D23415" s="61" t="s">
        <v>1754</v>
      </c>
    </row>
    <row r="23416" spans="1:4" hidden="1" x14ac:dyDescent="0.25">
      <c r="A23416" s="61" t="s">
        <v>174</v>
      </c>
      <c r="B23416" s="61" t="s">
        <v>411</v>
      </c>
      <c r="C23416">
        <v>1939</v>
      </c>
      <c r="D23416" s="61" t="s">
        <v>2621</v>
      </c>
    </row>
    <row r="23417" spans="1:4" hidden="1" x14ac:dyDescent="0.25">
      <c r="A23417" s="61" t="s">
        <v>174</v>
      </c>
      <c r="B23417" s="61" t="s">
        <v>411</v>
      </c>
      <c r="C23417">
        <v>1940</v>
      </c>
      <c r="D23417" s="61" t="s">
        <v>2168</v>
      </c>
    </row>
    <row r="23418" spans="1:4" hidden="1" x14ac:dyDescent="0.25">
      <c r="A23418" s="61" t="s">
        <v>174</v>
      </c>
      <c r="B23418" s="61" t="s">
        <v>411</v>
      </c>
      <c r="C23418">
        <v>1941</v>
      </c>
      <c r="D23418" s="61" t="s">
        <v>2168</v>
      </c>
    </row>
    <row r="23419" spans="1:4" hidden="1" x14ac:dyDescent="0.25">
      <c r="A23419" s="61" t="s">
        <v>174</v>
      </c>
      <c r="B23419" s="61" t="s">
        <v>411</v>
      </c>
      <c r="C23419">
        <v>1942</v>
      </c>
      <c r="D23419" s="61" t="s">
        <v>2168</v>
      </c>
    </row>
    <row r="23420" spans="1:4" hidden="1" x14ac:dyDescent="0.25">
      <c r="A23420" s="61" t="s">
        <v>174</v>
      </c>
      <c r="B23420" s="61" t="s">
        <v>411</v>
      </c>
      <c r="C23420">
        <v>1943</v>
      </c>
      <c r="D23420" s="61" t="s">
        <v>2168</v>
      </c>
    </row>
    <row r="23421" spans="1:4" hidden="1" x14ac:dyDescent="0.25">
      <c r="A23421" s="61" t="s">
        <v>174</v>
      </c>
      <c r="B23421" s="61" t="s">
        <v>411</v>
      </c>
      <c r="C23421">
        <v>1944</v>
      </c>
      <c r="D23421" s="61" t="s">
        <v>2168</v>
      </c>
    </row>
    <row r="23422" spans="1:4" hidden="1" x14ac:dyDescent="0.25">
      <c r="A23422" s="61" t="s">
        <v>174</v>
      </c>
      <c r="B23422" s="61" t="s">
        <v>411</v>
      </c>
      <c r="C23422">
        <v>1945</v>
      </c>
      <c r="D23422" s="61" t="s">
        <v>2254</v>
      </c>
    </row>
    <row r="23423" spans="1:4" hidden="1" x14ac:dyDescent="0.25">
      <c r="A23423" s="61" t="s">
        <v>174</v>
      </c>
      <c r="B23423" s="61" t="s">
        <v>411</v>
      </c>
      <c r="C23423">
        <v>1946</v>
      </c>
      <c r="D23423" s="61" t="s">
        <v>2655</v>
      </c>
    </row>
    <row r="23424" spans="1:4" hidden="1" x14ac:dyDescent="0.25">
      <c r="A23424" s="61" t="s">
        <v>174</v>
      </c>
      <c r="B23424" s="61" t="s">
        <v>411</v>
      </c>
      <c r="C23424">
        <v>1947</v>
      </c>
      <c r="D23424" s="61" t="s">
        <v>2655</v>
      </c>
    </row>
    <row r="23425" spans="1:4" hidden="1" x14ac:dyDescent="0.25">
      <c r="A23425" s="61" t="s">
        <v>174</v>
      </c>
      <c r="B23425" s="61" t="s">
        <v>411</v>
      </c>
      <c r="C23425">
        <v>1948</v>
      </c>
      <c r="D23425" s="61" t="s">
        <v>2335</v>
      </c>
    </row>
    <row r="23426" spans="1:4" hidden="1" x14ac:dyDescent="0.25">
      <c r="A23426" s="61" t="s">
        <v>174</v>
      </c>
      <c r="B23426" s="61" t="s">
        <v>411</v>
      </c>
      <c r="C23426">
        <v>1949</v>
      </c>
      <c r="D23426" s="61" t="s">
        <v>2559</v>
      </c>
    </row>
    <row r="23427" spans="1:4" hidden="1" x14ac:dyDescent="0.25">
      <c r="A23427" s="61" t="s">
        <v>174</v>
      </c>
      <c r="B23427" s="61" t="s">
        <v>411</v>
      </c>
      <c r="C23427">
        <v>1950</v>
      </c>
      <c r="D23427" s="61" t="s">
        <v>2459</v>
      </c>
    </row>
    <row r="23428" spans="1:4" hidden="1" x14ac:dyDescent="0.25">
      <c r="A23428" s="61" t="s">
        <v>174</v>
      </c>
      <c r="B23428" s="61" t="s">
        <v>411</v>
      </c>
      <c r="C23428">
        <v>1951</v>
      </c>
      <c r="D23428" s="61" t="s">
        <v>1522</v>
      </c>
    </row>
    <row r="23429" spans="1:4" hidden="1" x14ac:dyDescent="0.25">
      <c r="A23429" s="61" t="s">
        <v>174</v>
      </c>
      <c r="B23429" s="61" t="s">
        <v>411</v>
      </c>
      <c r="C23429">
        <v>1952</v>
      </c>
      <c r="D23429" s="61" t="s">
        <v>1522</v>
      </c>
    </row>
    <row r="23430" spans="1:4" hidden="1" x14ac:dyDescent="0.25">
      <c r="A23430" s="61" t="s">
        <v>174</v>
      </c>
      <c r="B23430" s="61" t="s">
        <v>411</v>
      </c>
      <c r="C23430">
        <v>1953</v>
      </c>
      <c r="D23430" s="61" t="s">
        <v>2152</v>
      </c>
    </row>
    <row r="23431" spans="1:4" hidden="1" x14ac:dyDescent="0.25">
      <c r="A23431" s="61" t="s">
        <v>174</v>
      </c>
      <c r="B23431" s="61" t="s">
        <v>411</v>
      </c>
      <c r="C23431">
        <v>1954</v>
      </c>
      <c r="D23431" s="61" t="s">
        <v>2152</v>
      </c>
    </row>
    <row r="23432" spans="1:4" hidden="1" x14ac:dyDescent="0.25">
      <c r="A23432" s="61" t="s">
        <v>174</v>
      </c>
      <c r="B23432" s="61" t="s">
        <v>411</v>
      </c>
      <c r="C23432">
        <v>1955</v>
      </c>
      <c r="D23432" s="61" t="s">
        <v>2152</v>
      </c>
    </row>
    <row r="23433" spans="1:4" hidden="1" x14ac:dyDescent="0.25">
      <c r="A23433" s="61" t="s">
        <v>174</v>
      </c>
      <c r="B23433" s="61" t="s">
        <v>411</v>
      </c>
      <c r="C23433">
        <v>1956</v>
      </c>
      <c r="D23433" s="61" t="s">
        <v>1867</v>
      </c>
    </row>
    <row r="23434" spans="1:4" hidden="1" x14ac:dyDescent="0.25">
      <c r="A23434" s="61" t="s">
        <v>174</v>
      </c>
      <c r="B23434" s="61" t="s">
        <v>411</v>
      </c>
      <c r="C23434">
        <v>1957</v>
      </c>
      <c r="D23434" s="61" t="s">
        <v>1844</v>
      </c>
    </row>
    <row r="23435" spans="1:4" hidden="1" x14ac:dyDescent="0.25">
      <c r="A23435" s="61" t="s">
        <v>174</v>
      </c>
      <c r="B23435" s="61" t="s">
        <v>411</v>
      </c>
      <c r="C23435">
        <v>1958</v>
      </c>
      <c r="D23435" s="61" t="s">
        <v>2370</v>
      </c>
    </row>
    <row r="23436" spans="1:4" hidden="1" x14ac:dyDescent="0.25">
      <c r="A23436" s="61" t="s">
        <v>174</v>
      </c>
      <c r="B23436" s="61" t="s">
        <v>411</v>
      </c>
      <c r="C23436">
        <v>1959</v>
      </c>
      <c r="D23436" s="61" t="s">
        <v>2370</v>
      </c>
    </row>
    <row r="23437" spans="1:4" hidden="1" x14ac:dyDescent="0.25">
      <c r="A23437" s="61" t="s">
        <v>174</v>
      </c>
      <c r="B23437" s="61" t="s">
        <v>411</v>
      </c>
      <c r="C23437">
        <v>1960</v>
      </c>
      <c r="D23437" s="61" t="s">
        <v>2370</v>
      </c>
    </row>
    <row r="23438" spans="1:4" hidden="1" x14ac:dyDescent="0.25">
      <c r="A23438" s="61" t="s">
        <v>174</v>
      </c>
      <c r="B23438" s="61" t="s">
        <v>411</v>
      </c>
      <c r="C23438">
        <v>1961</v>
      </c>
      <c r="D23438" s="61" t="s">
        <v>2940</v>
      </c>
    </row>
    <row r="23439" spans="1:4" hidden="1" x14ac:dyDescent="0.25">
      <c r="A23439" s="61" t="s">
        <v>174</v>
      </c>
      <c r="B23439" s="61" t="s">
        <v>411</v>
      </c>
      <c r="C23439">
        <v>1962</v>
      </c>
      <c r="D23439" s="61" t="s">
        <v>2136</v>
      </c>
    </row>
    <row r="23440" spans="1:4" hidden="1" x14ac:dyDescent="0.25">
      <c r="A23440" s="61" t="s">
        <v>174</v>
      </c>
      <c r="B23440" s="61" t="s">
        <v>411</v>
      </c>
      <c r="C23440">
        <v>1963</v>
      </c>
      <c r="D23440" s="61" t="s">
        <v>1693</v>
      </c>
    </row>
    <row r="23441" spans="1:4" hidden="1" x14ac:dyDescent="0.25">
      <c r="A23441" s="61" t="s">
        <v>174</v>
      </c>
      <c r="B23441" s="61" t="s">
        <v>411</v>
      </c>
      <c r="C23441">
        <v>1964</v>
      </c>
      <c r="D23441" s="61" t="s">
        <v>2515</v>
      </c>
    </row>
    <row r="23442" spans="1:4" hidden="1" x14ac:dyDescent="0.25">
      <c r="A23442" s="61" t="s">
        <v>174</v>
      </c>
      <c r="B23442" s="61" t="s">
        <v>411</v>
      </c>
      <c r="C23442">
        <v>1965</v>
      </c>
      <c r="D23442" s="61" t="s">
        <v>2515</v>
      </c>
    </row>
    <row r="23443" spans="1:4" hidden="1" x14ac:dyDescent="0.25">
      <c r="A23443" s="61" t="s">
        <v>174</v>
      </c>
      <c r="B23443" s="61" t="s">
        <v>411</v>
      </c>
      <c r="C23443">
        <v>1966</v>
      </c>
      <c r="D23443" s="61" t="s">
        <v>2515</v>
      </c>
    </row>
    <row r="23444" spans="1:4" hidden="1" x14ac:dyDescent="0.25">
      <c r="A23444" s="61" t="s">
        <v>174</v>
      </c>
      <c r="B23444" s="61" t="s">
        <v>411</v>
      </c>
      <c r="C23444">
        <v>1967</v>
      </c>
      <c r="D23444" s="61" t="s">
        <v>2515</v>
      </c>
    </row>
    <row r="23445" spans="1:4" hidden="1" x14ac:dyDescent="0.25">
      <c r="A23445" s="61" t="s">
        <v>174</v>
      </c>
      <c r="B23445" s="61" t="s">
        <v>411</v>
      </c>
      <c r="C23445">
        <v>1968</v>
      </c>
      <c r="D23445" s="61" t="s">
        <v>1692</v>
      </c>
    </row>
    <row r="23446" spans="1:4" hidden="1" x14ac:dyDescent="0.25">
      <c r="A23446" s="61" t="s">
        <v>174</v>
      </c>
      <c r="B23446" s="61" t="s">
        <v>411</v>
      </c>
      <c r="C23446">
        <v>1969</v>
      </c>
      <c r="D23446" s="61" t="s">
        <v>2317</v>
      </c>
    </row>
    <row r="23447" spans="1:4" hidden="1" x14ac:dyDescent="0.25">
      <c r="A23447" s="61" t="s">
        <v>174</v>
      </c>
      <c r="B23447" s="61" t="s">
        <v>411</v>
      </c>
      <c r="C23447">
        <v>1970</v>
      </c>
      <c r="D23447" s="61" t="s">
        <v>2317</v>
      </c>
    </row>
    <row r="23448" spans="1:4" hidden="1" x14ac:dyDescent="0.25">
      <c r="A23448" s="61" t="s">
        <v>174</v>
      </c>
      <c r="B23448" s="61" t="s">
        <v>411</v>
      </c>
      <c r="C23448">
        <v>1971</v>
      </c>
      <c r="D23448" s="61" t="s">
        <v>2317</v>
      </c>
    </row>
    <row r="23449" spans="1:4" hidden="1" x14ac:dyDescent="0.25">
      <c r="A23449" s="61" t="s">
        <v>174</v>
      </c>
      <c r="B23449" s="61" t="s">
        <v>411</v>
      </c>
      <c r="C23449">
        <v>1972</v>
      </c>
      <c r="D23449" s="61" t="s">
        <v>2317</v>
      </c>
    </row>
    <row r="23450" spans="1:4" hidden="1" x14ac:dyDescent="0.25">
      <c r="A23450" s="61" t="s">
        <v>174</v>
      </c>
      <c r="B23450" s="61" t="s">
        <v>411</v>
      </c>
      <c r="C23450">
        <v>1973</v>
      </c>
      <c r="D23450" s="61" t="s">
        <v>2317</v>
      </c>
    </row>
    <row r="23451" spans="1:4" hidden="1" x14ac:dyDescent="0.25">
      <c r="A23451" s="61" t="s">
        <v>174</v>
      </c>
      <c r="B23451" s="61" t="s">
        <v>411</v>
      </c>
      <c r="C23451">
        <v>1974</v>
      </c>
      <c r="D23451" s="61" t="s">
        <v>2317</v>
      </c>
    </row>
    <row r="23452" spans="1:4" hidden="1" x14ac:dyDescent="0.25">
      <c r="A23452" s="61" t="s">
        <v>174</v>
      </c>
      <c r="B23452" s="61" t="s">
        <v>411</v>
      </c>
      <c r="C23452">
        <v>1975</v>
      </c>
      <c r="D23452" s="61" t="s">
        <v>1508</v>
      </c>
    </row>
    <row r="23453" spans="1:4" hidden="1" x14ac:dyDescent="0.25">
      <c r="A23453" s="61" t="s">
        <v>174</v>
      </c>
      <c r="B23453" s="61" t="s">
        <v>411</v>
      </c>
      <c r="C23453">
        <v>1976</v>
      </c>
      <c r="D23453" s="61" t="s">
        <v>1508</v>
      </c>
    </row>
    <row r="23454" spans="1:4" hidden="1" x14ac:dyDescent="0.25">
      <c r="A23454" s="61" t="s">
        <v>174</v>
      </c>
      <c r="B23454" s="61" t="s">
        <v>411</v>
      </c>
      <c r="C23454">
        <v>1977</v>
      </c>
      <c r="D23454" s="61" t="s">
        <v>1508</v>
      </c>
    </row>
    <row r="23455" spans="1:4" hidden="1" x14ac:dyDescent="0.25">
      <c r="A23455" s="61" t="s">
        <v>174</v>
      </c>
      <c r="B23455" s="61" t="s">
        <v>411</v>
      </c>
      <c r="C23455">
        <v>1978</v>
      </c>
      <c r="D23455" s="61" t="s">
        <v>568</v>
      </c>
    </row>
    <row r="23456" spans="1:4" hidden="1" x14ac:dyDescent="0.25">
      <c r="A23456" s="61" t="s">
        <v>174</v>
      </c>
      <c r="B23456" s="61" t="s">
        <v>411</v>
      </c>
      <c r="C23456">
        <v>1979</v>
      </c>
      <c r="D23456" s="61" t="s">
        <v>568</v>
      </c>
    </row>
    <row r="23457" spans="1:4" hidden="1" x14ac:dyDescent="0.25">
      <c r="A23457" s="61" t="s">
        <v>174</v>
      </c>
      <c r="B23457" s="61" t="s">
        <v>411</v>
      </c>
      <c r="C23457">
        <v>1980</v>
      </c>
      <c r="D23457" s="61" t="s">
        <v>2561</v>
      </c>
    </row>
    <row r="23458" spans="1:4" hidden="1" x14ac:dyDescent="0.25">
      <c r="A23458" s="61" t="s">
        <v>174</v>
      </c>
      <c r="B23458" s="61" t="s">
        <v>411</v>
      </c>
      <c r="C23458">
        <v>1981</v>
      </c>
      <c r="D23458" s="61" t="s">
        <v>2515</v>
      </c>
    </row>
    <row r="23459" spans="1:4" hidden="1" x14ac:dyDescent="0.25">
      <c r="A23459" s="61" t="s">
        <v>174</v>
      </c>
      <c r="B23459" s="61" t="s">
        <v>411</v>
      </c>
      <c r="C23459">
        <v>1982</v>
      </c>
      <c r="D23459" s="61" t="s">
        <v>2515</v>
      </c>
    </row>
    <row r="23460" spans="1:4" hidden="1" x14ac:dyDescent="0.25">
      <c r="A23460" s="61" t="s">
        <v>174</v>
      </c>
      <c r="B23460" s="61" t="s">
        <v>411</v>
      </c>
      <c r="C23460">
        <v>1983</v>
      </c>
      <c r="D23460" s="61" t="s">
        <v>1811</v>
      </c>
    </row>
    <row r="23461" spans="1:4" hidden="1" x14ac:dyDescent="0.25">
      <c r="A23461" s="61" t="s">
        <v>174</v>
      </c>
      <c r="B23461" s="61" t="s">
        <v>411</v>
      </c>
      <c r="C23461">
        <v>1984</v>
      </c>
      <c r="D23461" s="61" t="s">
        <v>1811</v>
      </c>
    </row>
    <row r="23462" spans="1:4" hidden="1" x14ac:dyDescent="0.25">
      <c r="A23462" s="61" t="s">
        <v>174</v>
      </c>
      <c r="B23462" s="61" t="s">
        <v>411</v>
      </c>
      <c r="C23462">
        <v>1985</v>
      </c>
      <c r="D23462" s="61" t="s">
        <v>1844</v>
      </c>
    </row>
    <row r="23463" spans="1:4" hidden="1" x14ac:dyDescent="0.25">
      <c r="A23463" s="61" t="s">
        <v>174</v>
      </c>
      <c r="B23463" s="61" t="s">
        <v>411</v>
      </c>
      <c r="C23463">
        <v>1986</v>
      </c>
      <c r="D23463" s="61" t="s">
        <v>1784</v>
      </c>
    </row>
    <row r="23464" spans="1:4" hidden="1" x14ac:dyDescent="0.25">
      <c r="A23464" s="61" t="s">
        <v>174</v>
      </c>
      <c r="B23464" s="61" t="s">
        <v>411</v>
      </c>
      <c r="C23464">
        <v>1987</v>
      </c>
      <c r="D23464" s="61" t="s">
        <v>1784</v>
      </c>
    </row>
    <row r="23465" spans="1:4" hidden="1" x14ac:dyDescent="0.25">
      <c r="A23465" s="61" t="s">
        <v>174</v>
      </c>
      <c r="B23465" s="61" t="s">
        <v>411</v>
      </c>
      <c r="C23465">
        <v>1988</v>
      </c>
      <c r="D23465" s="61" t="s">
        <v>1784</v>
      </c>
    </row>
    <row r="23466" spans="1:4" hidden="1" x14ac:dyDescent="0.25">
      <c r="A23466" s="61" t="s">
        <v>174</v>
      </c>
      <c r="B23466" s="61" t="s">
        <v>411</v>
      </c>
      <c r="C23466">
        <v>1989</v>
      </c>
      <c r="D23466" s="61" t="s">
        <v>1784</v>
      </c>
    </row>
    <row r="23467" spans="1:4" hidden="1" x14ac:dyDescent="0.25">
      <c r="A23467" s="61" t="s">
        <v>174</v>
      </c>
      <c r="B23467" s="61" t="s">
        <v>411</v>
      </c>
      <c r="C23467">
        <v>1990</v>
      </c>
      <c r="D23467" s="61" t="s">
        <v>2960</v>
      </c>
    </row>
    <row r="23468" spans="1:4" hidden="1" x14ac:dyDescent="0.25">
      <c r="A23468" s="61" t="s">
        <v>174</v>
      </c>
      <c r="B23468" s="61" t="s">
        <v>411</v>
      </c>
      <c r="C23468">
        <v>1991</v>
      </c>
      <c r="D23468" s="61" t="s">
        <v>1742</v>
      </c>
    </row>
    <row r="23469" spans="1:4" hidden="1" x14ac:dyDescent="0.25">
      <c r="A23469" s="61" t="s">
        <v>174</v>
      </c>
      <c r="B23469" s="61" t="s">
        <v>411</v>
      </c>
      <c r="C23469">
        <v>1992</v>
      </c>
      <c r="D23469" s="61" t="s">
        <v>2319</v>
      </c>
    </row>
    <row r="23470" spans="1:4" hidden="1" x14ac:dyDescent="0.25">
      <c r="A23470" s="61" t="s">
        <v>174</v>
      </c>
      <c r="B23470" s="61" t="s">
        <v>411</v>
      </c>
      <c r="C23470">
        <v>1993</v>
      </c>
      <c r="D23470" s="61" t="s">
        <v>2590</v>
      </c>
    </row>
    <row r="23471" spans="1:4" hidden="1" x14ac:dyDescent="0.25">
      <c r="A23471" s="61" t="s">
        <v>174</v>
      </c>
      <c r="B23471" s="61" t="s">
        <v>411</v>
      </c>
      <c r="C23471">
        <v>1994</v>
      </c>
      <c r="D23471" s="61" t="s">
        <v>2590</v>
      </c>
    </row>
    <row r="23472" spans="1:4" hidden="1" x14ac:dyDescent="0.25">
      <c r="A23472" s="61" t="s">
        <v>174</v>
      </c>
      <c r="B23472" s="61" t="s">
        <v>411</v>
      </c>
      <c r="C23472">
        <v>1995</v>
      </c>
      <c r="D23472" s="61" t="s">
        <v>2590</v>
      </c>
    </row>
    <row r="23473" spans="1:4" hidden="1" x14ac:dyDescent="0.25">
      <c r="A23473" s="61" t="s">
        <v>174</v>
      </c>
      <c r="B23473" s="61" t="s">
        <v>411</v>
      </c>
      <c r="C23473">
        <v>1996</v>
      </c>
      <c r="D23473" s="61" t="s">
        <v>2296</v>
      </c>
    </row>
    <row r="23474" spans="1:4" hidden="1" x14ac:dyDescent="0.25">
      <c r="A23474" s="61" t="s">
        <v>174</v>
      </c>
      <c r="B23474" s="61" t="s">
        <v>411</v>
      </c>
      <c r="C23474">
        <v>1997</v>
      </c>
      <c r="D23474" s="61" t="s">
        <v>2152</v>
      </c>
    </row>
    <row r="23475" spans="1:4" hidden="1" x14ac:dyDescent="0.25">
      <c r="A23475" s="61" t="s">
        <v>174</v>
      </c>
      <c r="B23475" s="61" t="s">
        <v>411</v>
      </c>
      <c r="C23475">
        <v>1998</v>
      </c>
      <c r="D23475" s="61" t="s">
        <v>2590</v>
      </c>
    </row>
    <row r="23476" spans="1:4" hidden="1" x14ac:dyDescent="0.25">
      <c r="A23476" s="61" t="s">
        <v>174</v>
      </c>
      <c r="B23476" s="61" t="s">
        <v>411</v>
      </c>
      <c r="C23476">
        <v>1999</v>
      </c>
      <c r="D23476" s="61" t="s">
        <v>2590</v>
      </c>
    </row>
    <row r="23477" spans="1:4" hidden="1" x14ac:dyDescent="0.25">
      <c r="A23477" s="61" t="s">
        <v>174</v>
      </c>
      <c r="B23477" s="61" t="s">
        <v>411</v>
      </c>
      <c r="C23477">
        <v>2000</v>
      </c>
      <c r="D23477" s="61" t="s">
        <v>1508</v>
      </c>
    </row>
    <row r="23478" spans="1:4" hidden="1" x14ac:dyDescent="0.25">
      <c r="A23478" s="61" t="s">
        <v>174</v>
      </c>
      <c r="B23478" s="61" t="s">
        <v>411</v>
      </c>
      <c r="C23478">
        <v>2001</v>
      </c>
      <c r="D23478" s="61" t="s">
        <v>2894</v>
      </c>
    </row>
    <row r="23479" spans="1:4" hidden="1" x14ac:dyDescent="0.25">
      <c r="A23479" s="61" t="s">
        <v>174</v>
      </c>
      <c r="B23479" s="61" t="s">
        <v>411</v>
      </c>
      <c r="C23479">
        <v>2002</v>
      </c>
      <c r="D23479" s="61" t="s">
        <v>2359</v>
      </c>
    </row>
    <row r="23480" spans="1:4" hidden="1" x14ac:dyDescent="0.25">
      <c r="A23480" s="61" t="s">
        <v>174</v>
      </c>
      <c r="B23480" s="61" t="s">
        <v>411</v>
      </c>
      <c r="C23480">
        <v>2003</v>
      </c>
      <c r="D23480" s="61" t="s">
        <v>2359</v>
      </c>
    </row>
    <row r="23481" spans="1:4" hidden="1" x14ac:dyDescent="0.25">
      <c r="A23481" s="61" t="s">
        <v>174</v>
      </c>
      <c r="B23481" s="61" t="s">
        <v>411</v>
      </c>
      <c r="C23481">
        <v>2004</v>
      </c>
      <c r="D23481" s="61" t="s">
        <v>2359</v>
      </c>
    </row>
    <row r="23482" spans="1:4" hidden="1" x14ac:dyDescent="0.25">
      <c r="A23482" s="61" t="s">
        <v>174</v>
      </c>
      <c r="B23482" s="61" t="s">
        <v>411</v>
      </c>
      <c r="C23482">
        <v>2005</v>
      </c>
      <c r="D23482" s="61" t="s">
        <v>2399</v>
      </c>
    </row>
    <row r="23483" spans="1:4" hidden="1" x14ac:dyDescent="0.25">
      <c r="A23483" s="61" t="s">
        <v>174</v>
      </c>
      <c r="B23483" s="61" t="s">
        <v>411</v>
      </c>
      <c r="C23483">
        <v>2006</v>
      </c>
      <c r="D23483" s="61" t="s">
        <v>2274</v>
      </c>
    </row>
    <row r="23484" spans="1:4" hidden="1" x14ac:dyDescent="0.25">
      <c r="A23484" s="61" t="s">
        <v>174</v>
      </c>
      <c r="B23484" s="61" t="s">
        <v>411</v>
      </c>
      <c r="C23484">
        <v>2007</v>
      </c>
      <c r="D23484" s="61" t="s">
        <v>1796</v>
      </c>
    </row>
    <row r="23485" spans="1:4" hidden="1" x14ac:dyDescent="0.25">
      <c r="A23485" s="61" t="s">
        <v>174</v>
      </c>
      <c r="B23485" s="61" t="s">
        <v>411</v>
      </c>
      <c r="C23485">
        <v>2008</v>
      </c>
      <c r="D23485" s="61" t="s">
        <v>1796</v>
      </c>
    </row>
    <row r="23486" spans="1:4" hidden="1" x14ac:dyDescent="0.25">
      <c r="A23486" s="61" t="s">
        <v>174</v>
      </c>
      <c r="B23486" s="61" t="s">
        <v>411</v>
      </c>
      <c r="C23486">
        <v>2009</v>
      </c>
      <c r="D23486" s="61" t="s">
        <v>1796</v>
      </c>
    </row>
    <row r="23487" spans="1:4" hidden="1" x14ac:dyDescent="0.25">
      <c r="A23487" s="61" t="s">
        <v>174</v>
      </c>
      <c r="B23487" s="61" t="s">
        <v>411</v>
      </c>
      <c r="C23487">
        <v>2010</v>
      </c>
      <c r="D23487" s="61" t="s">
        <v>1789</v>
      </c>
    </row>
    <row r="23488" spans="1:4" hidden="1" x14ac:dyDescent="0.25">
      <c r="A23488" s="61" t="s">
        <v>174</v>
      </c>
      <c r="B23488" s="61" t="s">
        <v>411</v>
      </c>
      <c r="C23488">
        <v>2011</v>
      </c>
      <c r="D23488" s="61" t="s">
        <v>2268</v>
      </c>
    </row>
    <row r="23489" spans="1:4" hidden="1" x14ac:dyDescent="0.25">
      <c r="A23489" s="61" t="s">
        <v>174</v>
      </c>
      <c r="B23489" s="61" t="s">
        <v>411</v>
      </c>
      <c r="C23489">
        <v>2012</v>
      </c>
      <c r="D23489" s="61" t="s">
        <v>2523</v>
      </c>
    </row>
    <row r="23490" spans="1:4" hidden="1" x14ac:dyDescent="0.25">
      <c r="A23490" s="61" t="s">
        <v>174</v>
      </c>
      <c r="B23490" s="61" t="s">
        <v>411</v>
      </c>
      <c r="C23490">
        <v>2013</v>
      </c>
      <c r="D23490" s="61" t="s">
        <v>2360</v>
      </c>
    </row>
    <row r="23491" spans="1:4" hidden="1" x14ac:dyDescent="0.25">
      <c r="A23491" s="61" t="s">
        <v>174</v>
      </c>
      <c r="B23491" s="61" t="s">
        <v>411</v>
      </c>
      <c r="C23491">
        <v>2014</v>
      </c>
      <c r="D23491" s="61" t="s">
        <v>2360</v>
      </c>
    </row>
    <row r="23492" spans="1:4" hidden="1" x14ac:dyDescent="0.25">
      <c r="A23492" s="61" t="s">
        <v>174</v>
      </c>
      <c r="B23492" s="61" t="s">
        <v>411</v>
      </c>
      <c r="C23492">
        <v>2015</v>
      </c>
      <c r="D23492" s="61" t="s">
        <v>2888</v>
      </c>
    </row>
    <row r="23493" spans="1:4" hidden="1" x14ac:dyDescent="0.25">
      <c r="A23493" s="61" t="s">
        <v>174</v>
      </c>
      <c r="B23493" s="61" t="s">
        <v>411</v>
      </c>
      <c r="C23493">
        <v>2016</v>
      </c>
      <c r="D23493" s="61" t="s">
        <v>2894</v>
      </c>
    </row>
    <row r="23494" spans="1:4" hidden="1" x14ac:dyDescent="0.25">
      <c r="A23494" s="61" t="s">
        <v>174</v>
      </c>
      <c r="B23494" s="61" t="s">
        <v>411</v>
      </c>
      <c r="C23494">
        <v>2017</v>
      </c>
      <c r="D23494" s="61" t="s">
        <v>2268</v>
      </c>
    </row>
    <row r="23495" spans="1:4" hidden="1" x14ac:dyDescent="0.25">
      <c r="A23495" s="61" t="s">
        <v>174</v>
      </c>
      <c r="B23495" s="61" t="s">
        <v>411</v>
      </c>
      <c r="C23495">
        <v>2018</v>
      </c>
      <c r="D23495" s="61" t="s">
        <v>2277</v>
      </c>
    </row>
    <row r="23496" spans="1:4" hidden="1" x14ac:dyDescent="0.25">
      <c r="A23496" s="61" t="s">
        <v>174</v>
      </c>
      <c r="B23496" s="61" t="s">
        <v>411</v>
      </c>
      <c r="C23496">
        <v>2019</v>
      </c>
      <c r="D23496" s="61" t="s">
        <v>2276</v>
      </c>
    </row>
    <row r="23497" spans="1:4" hidden="1" x14ac:dyDescent="0.25">
      <c r="A23497" s="61" t="s">
        <v>174</v>
      </c>
      <c r="B23497" s="61" t="s">
        <v>411</v>
      </c>
      <c r="C23497">
        <v>2020</v>
      </c>
      <c r="D23497" s="61" t="s">
        <v>2079</v>
      </c>
    </row>
    <row r="23498" spans="1:4" hidden="1" x14ac:dyDescent="0.25">
      <c r="A23498" s="61" t="s">
        <v>174</v>
      </c>
      <c r="B23498" s="61" t="s">
        <v>411</v>
      </c>
      <c r="C23498">
        <v>2021</v>
      </c>
      <c r="D23498" s="61" t="s">
        <v>2912</v>
      </c>
    </row>
    <row r="23499" spans="1:4" hidden="1" x14ac:dyDescent="0.25">
      <c r="A23499" s="61" t="s">
        <v>174</v>
      </c>
      <c r="B23499" s="61" t="s">
        <v>411</v>
      </c>
      <c r="C23499">
        <v>2022</v>
      </c>
      <c r="D23499" s="61" t="s">
        <v>1838</v>
      </c>
    </row>
    <row r="23500" spans="1:4" x14ac:dyDescent="0.25">
      <c r="A23500" s="61" t="s">
        <v>174</v>
      </c>
      <c r="B23500" s="61" t="s">
        <v>411</v>
      </c>
      <c r="C23500">
        <v>2023</v>
      </c>
      <c r="D23500" s="61">
        <v>0.69499999999999995</v>
      </c>
    </row>
    <row r="23501" spans="1:4" hidden="1" x14ac:dyDescent="0.25">
      <c r="A23501" s="61" t="s">
        <v>412</v>
      </c>
      <c r="B23501" s="61" t="s">
        <v>413</v>
      </c>
      <c r="C23501">
        <v>1900</v>
      </c>
      <c r="D23501" s="61" t="s">
        <v>1749</v>
      </c>
    </row>
    <row r="23502" spans="1:4" hidden="1" x14ac:dyDescent="0.25">
      <c r="A23502" s="61" t="s">
        <v>412</v>
      </c>
      <c r="B23502" s="61" t="s">
        <v>413</v>
      </c>
      <c r="C23502">
        <v>1901</v>
      </c>
      <c r="D23502" s="61" t="s">
        <v>2651</v>
      </c>
    </row>
    <row r="23503" spans="1:4" hidden="1" x14ac:dyDescent="0.25">
      <c r="A23503" s="61" t="s">
        <v>412</v>
      </c>
      <c r="B23503" s="61" t="s">
        <v>413</v>
      </c>
      <c r="C23503">
        <v>1902</v>
      </c>
      <c r="D23503" s="61" t="s">
        <v>2651</v>
      </c>
    </row>
    <row r="23504" spans="1:4" hidden="1" x14ac:dyDescent="0.25">
      <c r="A23504" s="61" t="s">
        <v>412</v>
      </c>
      <c r="B23504" s="61" t="s">
        <v>413</v>
      </c>
      <c r="C23504">
        <v>1903</v>
      </c>
      <c r="D23504" s="61" t="s">
        <v>2312</v>
      </c>
    </row>
    <row r="23505" spans="1:4" hidden="1" x14ac:dyDescent="0.25">
      <c r="A23505" s="61" t="s">
        <v>412</v>
      </c>
      <c r="B23505" s="61" t="s">
        <v>413</v>
      </c>
      <c r="C23505">
        <v>1904</v>
      </c>
      <c r="D23505" s="61" t="s">
        <v>2312</v>
      </c>
    </row>
    <row r="23506" spans="1:4" hidden="1" x14ac:dyDescent="0.25">
      <c r="A23506" s="61" t="s">
        <v>412</v>
      </c>
      <c r="B23506" s="61" t="s">
        <v>413</v>
      </c>
      <c r="C23506">
        <v>1905</v>
      </c>
      <c r="D23506" s="61" t="s">
        <v>2312</v>
      </c>
    </row>
    <row r="23507" spans="1:4" hidden="1" x14ac:dyDescent="0.25">
      <c r="A23507" s="61" t="s">
        <v>412</v>
      </c>
      <c r="B23507" s="61" t="s">
        <v>413</v>
      </c>
      <c r="C23507">
        <v>1906</v>
      </c>
      <c r="D23507" s="61" t="s">
        <v>2312</v>
      </c>
    </row>
    <row r="23508" spans="1:4" hidden="1" x14ac:dyDescent="0.25">
      <c r="A23508" s="61" t="s">
        <v>412</v>
      </c>
      <c r="B23508" s="61" t="s">
        <v>413</v>
      </c>
      <c r="C23508">
        <v>1907</v>
      </c>
      <c r="D23508" s="61" t="s">
        <v>2325</v>
      </c>
    </row>
    <row r="23509" spans="1:4" hidden="1" x14ac:dyDescent="0.25">
      <c r="A23509" s="61" t="s">
        <v>412</v>
      </c>
      <c r="B23509" s="61" t="s">
        <v>413</v>
      </c>
      <c r="C23509">
        <v>1908</v>
      </c>
      <c r="D23509" s="61" t="s">
        <v>2325</v>
      </c>
    </row>
    <row r="23510" spans="1:4" hidden="1" x14ac:dyDescent="0.25">
      <c r="A23510" s="61" t="s">
        <v>412</v>
      </c>
      <c r="B23510" s="61" t="s">
        <v>413</v>
      </c>
      <c r="C23510">
        <v>1909</v>
      </c>
      <c r="D23510" s="61" t="s">
        <v>2325</v>
      </c>
    </row>
    <row r="23511" spans="1:4" hidden="1" x14ac:dyDescent="0.25">
      <c r="A23511" s="61" t="s">
        <v>412</v>
      </c>
      <c r="B23511" s="61" t="s">
        <v>413</v>
      </c>
      <c r="C23511">
        <v>1910</v>
      </c>
      <c r="D23511" s="61" t="s">
        <v>2325</v>
      </c>
    </row>
    <row r="23512" spans="1:4" hidden="1" x14ac:dyDescent="0.25">
      <c r="A23512" s="61" t="s">
        <v>412</v>
      </c>
      <c r="B23512" s="61" t="s">
        <v>413</v>
      </c>
      <c r="C23512">
        <v>1911</v>
      </c>
      <c r="D23512" s="61" t="s">
        <v>2325</v>
      </c>
    </row>
    <row r="23513" spans="1:4" hidden="1" x14ac:dyDescent="0.25">
      <c r="A23513" s="61" t="s">
        <v>412</v>
      </c>
      <c r="B23513" s="61" t="s">
        <v>413</v>
      </c>
      <c r="C23513">
        <v>1912</v>
      </c>
      <c r="D23513" s="61" t="s">
        <v>2325</v>
      </c>
    </row>
    <row r="23514" spans="1:4" hidden="1" x14ac:dyDescent="0.25">
      <c r="A23514" s="61" t="s">
        <v>412</v>
      </c>
      <c r="B23514" s="61" t="s">
        <v>413</v>
      </c>
      <c r="C23514">
        <v>1913</v>
      </c>
      <c r="D23514" s="61" t="s">
        <v>2325</v>
      </c>
    </row>
    <row r="23515" spans="1:4" hidden="1" x14ac:dyDescent="0.25">
      <c r="A23515" s="61" t="s">
        <v>412</v>
      </c>
      <c r="B23515" s="61" t="s">
        <v>413</v>
      </c>
      <c r="C23515">
        <v>1914</v>
      </c>
      <c r="D23515" s="61" t="s">
        <v>2325</v>
      </c>
    </row>
    <row r="23516" spans="1:4" hidden="1" x14ac:dyDescent="0.25">
      <c r="A23516" s="61" t="s">
        <v>412</v>
      </c>
      <c r="B23516" s="61" t="s">
        <v>413</v>
      </c>
      <c r="C23516">
        <v>1915</v>
      </c>
      <c r="D23516" s="61" t="s">
        <v>2325</v>
      </c>
    </row>
    <row r="23517" spans="1:4" hidden="1" x14ac:dyDescent="0.25">
      <c r="A23517" s="61" t="s">
        <v>412</v>
      </c>
      <c r="B23517" s="61" t="s">
        <v>413</v>
      </c>
      <c r="C23517">
        <v>1916</v>
      </c>
      <c r="D23517" s="61" t="s">
        <v>2325</v>
      </c>
    </row>
    <row r="23518" spans="1:4" hidden="1" x14ac:dyDescent="0.25">
      <c r="A23518" s="61" t="s">
        <v>412</v>
      </c>
      <c r="B23518" s="61" t="s">
        <v>413</v>
      </c>
      <c r="C23518">
        <v>1917</v>
      </c>
      <c r="D23518" s="61" t="s">
        <v>2325</v>
      </c>
    </row>
    <row r="23519" spans="1:4" hidden="1" x14ac:dyDescent="0.25">
      <c r="A23519" s="61" t="s">
        <v>412</v>
      </c>
      <c r="B23519" s="61" t="s">
        <v>413</v>
      </c>
      <c r="C23519">
        <v>1918</v>
      </c>
      <c r="D23519" s="61" t="s">
        <v>2106</v>
      </c>
    </row>
    <row r="23520" spans="1:4" hidden="1" x14ac:dyDescent="0.25">
      <c r="A23520" s="61" t="s">
        <v>412</v>
      </c>
      <c r="B23520" s="61" t="s">
        <v>413</v>
      </c>
      <c r="C23520">
        <v>1919</v>
      </c>
      <c r="D23520" s="61" t="s">
        <v>2106</v>
      </c>
    </row>
    <row r="23521" spans="1:4" hidden="1" x14ac:dyDescent="0.25">
      <c r="A23521" s="61" t="s">
        <v>412</v>
      </c>
      <c r="B23521" s="61" t="s">
        <v>413</v>
      </c>
      <c r="C23521">
        <v>1920</v>
      </c>
      <c r="D23521" s="61" t="s">
        <v>2106</v>
      </c>
    </row>
    <row r="23522" spans="1:4" hidden="1" x14ac:dyDescent="0.25">
      <c r="A23522" s="61" t="s">
        <v>412</v>
      </c>
      <c r="B23522" s="61" t="s">
        <v>413</v>
      </c>
      <c r="C23522">
        <v>1921</v>
      </c>
      <c r="D23522" s="61" t="s">
        <v>2106</v>
      </c>
    </row>
    <row r="23523" spans="1:4" hidden="1" x14ac:dyDescent="0.25">
      <c r="A23523" s="61" t="s">
        <v>412</v>
      </c>
      <c r="B23523" s="61" t="s">
        <v>413</v>
      </c>
      <c r="C23523">
        <v>1922</v>
      </c>
      <c r="D23523" s="61" t="s">
        <v>2106</v>
      </c>
    </row>
    <row r="23524" spans="1:4" hidden="1" x14ac:dyDescent="0.25">
      <c r="A23524" s="61" t="s">
        <v>412</v>
      </c>
      <c r="B23524" s="61" t="s">
        <v>413</v>
      </c>
      <c r="C23524">
        <v>1923</v>
      </c>
      <c r="D23524" s="61" t="s">
        <v>2106</v>
      </c>
    </row>
    <row r="23525" spans="1:4" hidden="1" x14ac:dyDescent="0.25">
      <c r="A23525" s="61" t="s">
        <v>412</v>
      </c>
      <c r="B23525" s="61" t="s">
        <v>413</v>
      </c>
      <c r="C23525">
        <v>1924</v>
      </c>
      <c r="D23525" s="61" t="s">
        <v>2106</v>
      </c>
    </row>
    <row r="23526" spans="1:4" hidden="1" x14ac:dyDescent="0.25">
      <c r="A23526" s="61" t="s">
        <v>412</v>
      </c>
      <c r="B23526" s="61" t="s">
        <v>413</v>
      </c>
      <c r="C23526">
        <v>1925</v>
      </c>
      <c r="D23526" s="61" t="s">
        <v>2106</v>
      </c>
    </row>
    <row r="23527" spans="1:4" hidden="1" x14ac:dyDescent="0.25">
      <c r="A23527" s="61" t="s">
        <v>412</v>
      </c>
      <c r="B23527" s="61" t="s">
        <v>413</v>
      </c>
      <c r="C23527">
        <v>1926</v>
      </c>
      <c r="D23527" s="61" t="s">
        <v>2106</v>
      </c>
    </row>
    <row r="23528" spans="1:4" hidden="1" x14ac:dyDescent="0.25">
      <c r="A23528" s="61" t="s">
        <v>412</v>
      </c>
      <c r="B23528" s="61" t="s">
        <v>413</v>
      </c>
      <c r="C23528">
        <v>1927</v>
      </c>
      <c r="D23528" s="61" t="s">
        <v>2106</v>
      </c>
    </row>
    <row r="23529" spans="1:4" hidden="1" x14ac:dyDescent="0.25">
      <c r="A23529" s="61" t="s">
        <v>412</v>
      </c>
      <c r="B23529" s="61" t="s">
        <v>413</v>
      </c>
      <c r="C23529">
        <v>1928</v>
      </c>
      <c r="D23529" s="61" t="s">
        <v>2106</v>
      </c>
    </row>
    <row r="23530" spans="1:4" hidden="1" x14ac:dyDescent="0.25">
      <c r="A23530" s="61" t="s">
        <v>412</v>
      </c>
      <c r="B23530" s="61" t="s">
        <v>413</v>
      </c>
      <c r="C23530">
        <v>1929</v>
      </c>
      <c r="D23530" s="61" t="s">
        <v>2106</v>
      </c>
    </row>
    <row r="23531" spans="1:4" hidden="1" x14ac:dyDescent="0.25">
      <c r="A23531" s="61" t="s">
        <v>412</v>
      </c>
      <c r="B23531" s="61" t="s">
        <v>413</v>
      </c>
      <c r="C23531">
        <v>1930</v>
      </c>
      <c r="D23531" s="61" t="s">
        <v>2106</v>
      </c>
    </row>
    <row r="23532" spans="1:4" hidden="1" x14ac:dyDescent="0.25">
      <c r="A23532" s="61" t="s">
        <v>412</v>
      </c>
      <c r="B23532" s="61" t="s">
        <v>413</v>
      </c>
      <c r="C23532">
        <v>1931</v>
      </c>
      <c r="D23532" s="61" t="s">
        <v>2106</v>
      </c>
    </row>
    <row r="23533" spans="1:4" hidden="1" x14ac:dyDescent="0.25">
      <c r="A23533" s="61" t="s">
        <v>412</v>
      </c>
      <c r="B23533" s="61" t="s">
        <v>413</v>
      </c>
      <c r="C23533">
        <v>1932</v>
      </c>
      <c r="D23533" s="61" t="s">
        <v>2106</v>
      </c>
    </row>
    <row r="23534" spans="1:4" hidden="1" x14ac:dyDescent="0.25">
      <c r="A23534" s="61" t="s">
        <v>412</v>
      </c>
      <c r="B23534" s="61" t="s">
        <v>413</v>
      </c>
      <c r="C23534">
        <v>1933</v>
      </c>
      <c r="D23534" s="61" t="s">
        <v>2106</v>
      </c>
    </row>
    <row r="23535" spans="1:4" hidden="1" x14ac:dyDescent="0.25">
      <c r="A23535" s="61" t="s">
        <v>412</v>
      </c>
      <c r="B23535" s="61" t="s">
        <v>413</v>
      </c>
      <c r="C23535">
        <v>1934</v>
      </c>
      <c r="D23535" s="61" t="s">
        <v>2106</v>
      </c>
    </row>
    <row r="23536" spans="1:4" hidden="1" x14ac:dyDescent="0.25">
      <c r="A23536" s="61" t="s">
        <v>412</v>
      </c>
      <c r="B23536" s="61" t="s">
        <v>413</v>
      </c>
      <c r="C23536">
        <v>1935</v>
      </c>
      <c r="D23536" s="61" t="s">
        <v>2119</v>
      </c>
    </row>
    <row r="23537" spans="1:4" hidden="1" x14ac:dyDescent="0.25">
      <c r="A23537" s="61" t="s">
        <v>412</v>
      </c>
      <c r="B23537" s="61" t="s">
        <v>413</v>
      </c>
      <c r="C23537">
        <v>1936</v>
      </c>
      <c r="D23537" s="61" t="s">
        <v>3058</v>
      </c>
    </row>
    <row r="23538" spans="1:4" hidden="1" x14ac:dyDescent="0.25">
      <c r="A23538" s="61" t="s">
        <v>412</v>
      </c>
      <c r="B23538" s="61" t="s">
        <v>413</v>
      </c>
      <c r="C23538">
        <v>1937</v>
      </c>
      <c r="D23538" s="61" t="s">
        <v>3058</v>
      </c>
    </row>
    <row r="23539" spans="1:4" hidden="1" x14ac:dyDescent="0.25">
      <c r="A23539" s="61" t="s">
        <v>412</v>
      </c>
      <c r="B23539" s="61" t="s">
        <v>413</v>
      </c>
      <c r="C23539">
        <v>1938</v>
      </c>
      <c r="D23539" s="61" t="s">
        <v>3058</v>
      </c>
    </row>
    <row r="23540" spans="1:4" hidden="1" x14ac:dyDescent="0.25">
      <c r="A23540" s="61" t="s">
        <v>412</v>
      </c>
      <c r="B23540" s="61" t="s">
        <v>413</v>
      </c>
      <c r="C23540">
        <v>1939</v>
      </c>
      <c r="D23540" s="61" t="s">
        <v>3058</v>
      </c>
    </row>
    <row r="23541" spans="1:4" hidden="1" x14ac:dyDescent="0.25">
      <c r="A23541" s="61" t="s">
        <v>412</v>
      </c>
      <c r="B23541" s="61" t="s">
        <v>413</v>
      </c>
      <c r="C23541">
        <v>1940</v>
      </c>
      <c r="D23541" s="61" t="s">
        <v>3058</v>
      </c>
    </row>
    <row r="23542" spans="1:4" hidden="1" x14ac:dyDescent="0.25">
      <c r="A23542" s="61" t="s">
        <v>412</v>
      </c>
      <c r="B23542" s="61" t="s">
        <v>413</v>
      </c>
      <c r="C23542">
        <v>1941</v>
      </c>
      <c r="D23542" s="61" t="s">
        <v>2251</v>
      </c>
    </row>
    <row r="23543" spans="1:4" hidden="1" x14ac:dyDescent="0.25">
      <c r="A23543" s="61" t="s">
        <v>412</v>
      </c>
      <c r="B23543" s="61" t="s">
        <v>413</v>
      </c>
      <c r="C23543">
        <v>1942</v>
      </c>
      <c r="D23543" s="61" t="s">
        <v>1524</v>
      </c>
    </row>
    <row r="23544" spans="1:4" hidden="1" x14ac:dyDescent="0.25">
      <c r="A23544" s="61" t="s">
        <v>412</v>
      </c>
      <c r="B23544" s="61" t="s">
        <v>413</v>
      </c>
      <c r="C23544">
        <v>1943</v>
      </c>
      <c r="D23544" s="61" t="s">
        <v>2458</v>
      </c>
    </row>
    <row r="23545" spans="1:4" hidden="1" x14ac:dyDescent="0.25">
      <c r="A23545" s="61" t="s">
        <v>412</v>
      </c>
      <c r="B23545" s="61" t="s">
        <v>413</v>
      </c>
      <c r="C23545">
        <v>1944</v>
      </c>
      <c r="D23545" s="61" t="s">
        <v>2458</v>
      </c>
    </row>
    <row r="23546" spans="1:4" hidden="1" x14ac:dyDescent="0.25">
      <c r="A23546" s="61" t="s">
        <v>412</v>
      </c>
      <c r="B23546" s="61" t="s">
        <v>413</v>
      </c>
      <c r="C23546">
        <v>1945</v>
      </c>
      <c r="D23546" s="61" t="s">
        <v>1527</v>
      </c>
    </row>
    <row r="23547" spans="1:4" hidden="1" x14ac:dyDescent="0.25">
      <c r="A23547" s="61" t="s">
        <v>412</v>
      </c>
      <c r="B23547" s="61" t="s">
        <v>413</v>
      </c>
      <c r="C23547">
        <v>1946</v>
      </c>
      <c r="D23547" s="61" t="s">
        <v>1781</v>
      </c>
    </row>
    <row r="23548" spans="1:4" hidden="1" x14ac:dyDescent="0.25">
      <c r="A23548" s="61" t="s">
        <v>412</v>
      </c>
      <c r="B23548" s="61" t="s">
        <v>413</v>
      </c>
      <c r="C23548">
        <v>1947</v>
      </c>
      <c r="D23548" s="61" t="s">
        <v>2428</v>
      </c>
    </row>
    <row r="23549" spans="1:4" hidden="1" x14ac:dyDescent="0.25">
      <c r="A23549" s="61" t="s">
        <v>412</v>
      </c>
      <c r="B23549" s="61" t="s">
        <v>413</v>
      </c>
      <c r="C23549">
        <v>1948</v>
      </c>
      <c r="D23549" s="61" t="s">
        <v>2428</v>
      </c>
    </row>
    <row r="23550" spans="1:4" hidden="1" x14ac:dyDescent="0.25">
      <c r="A23550" s="61" t="s">
        <v>412</v>
      </c>
      <c r="B23550" s="61" t="s">
        <v>413</v>
      </c>
      <c r="C23550">
        <v>1949</v>
      </c>
      <c r="D23550" s="61" t="s">
        <v>2428</v>
      </c>
    </row>
    <row r="23551" spans="1:4" hidden="1" x14ac:dyDescent="0.25">
      <c r="A23551" s="61" t="s">
        <v>412</v>
      </c>
      <c r="B23551" s="61" t="s">
        <v>413</v>
      </c>
      <c r="C23551">
        <v>1950</v>
      </c>
      <c r="D23551" s="61" t="s">
        <v>2428</v>
      </c>
    </row>
    <row r="23552" spans="1:4" hidden="1" x14ac:dyDescent="0.25">
      <c r="A23552" s="61" t="s">
        <v>412</v>
      </c>
      <c r="B23552" s="61" t="s">
        <v>413</v>
      </c>
      <c r="C23552">
        <v>1951</v>
      </c>
      <c r="D23552" s="61" t="s">
        <v>2428</v>
      </c>
    </row>
    <row r="23553" spans="1:4" hidden="1" x14ac:dyDescent="0.25">
      <c r="A23553" s="61" t="s">
        <v>412</v>
      </c>
      <c r="B23553" s="61" t="s">
        <v>413</v>
      </c>
      <c r="C23553">
        <v>1952</v>
      </c>
      <c r="D23553" s="61" t="s">
        <v>2171</v>
      </c>
    </row>
    <row r="23554" spans="1:4" hidden="1" x14ac:dyDescent="0.25">
      <c r="A23554" s="61" t="s">
        <v>412</v>
      </c>
      <c r="B23554" s="61" t="s">
        <v>413</v>
      </c>
      <c r="C23554">
        <v>1953</v>
      </c>
      <c r="D23554" s="61" t="s">
        <v>2171</v>
      </c>
    </row>
    <row r="23555" spans="1:4" hidden="1" x14ac:dyDescent="0.25">
      <c r="A23555" s="61" t="s">
        <v>412</v>
      </c>
      <c r="B23555" s="61" t="s">
        <v>413</v>
      </c>
      <c r="C23555">
        <v>1954</v>
      </c>
      <c r="D23555" s="61" t="s">
        <v>2171</v>
      </c>
    </row>
    <row r="23556" spans="1:4" hidden="1" x14ac:dyDescent="0.25">
      <c r="A23556" s="61" t="s">
        <v>412</v>
      </c>
      <c r="B23556" s="61" t="s">
        <v>413</v>
      </c>
      <c r="C23556">
        <v>1955</v>
      </c>
      <c r="D23556" s="61" t="s">
        <v>1727</v>
      </c>
    </row>
    <row r="23557" spans="1:4" hidden="1" x14ac:dyDescent="0.25">
      <c r="A23557" s="61" t="s">
        <v>412</v>
      </c>
      <c r="B23557" s="61" t="s">
        <v>413</v>
      </c>
      <c r="C23557">
        <v>1956</v>
      </c>
      <c r="D23557" s="61" t="s">
        <v>1727</v>
      </c>
    </row>
    <row r="23558" spans="1:4" hidden="1" x14ac:dyDescent="0.25">
      <c r="A23558" s="61" t="s">
        <v>412</v>
      </c>
      <c r="B23558" s="61" t="s">
        <v>413</v>
      </c>
      <c r="C23558">
        <v>1957</v>
      </c>
      <c r="D23558" s="61" t="s">
        <v>1727</v>
      </c>
    </row>
    <row r="23559" spans="1:4" hidden="1" x14ac:dyDescent="0.25">
      <c r="A23559" s="61" t="s">
        <v>412</v>
      </c>
      <c r="B23559" s="61" t="s">
        <v>413</v>
      </c>
      <c r="C23559">
        <v>1958</v>
      </c>
      <c r="D23559" s="61" t="s">
        <v>1727</v>
      </c>
    </row>
    <row r="23560" spans="1:4" hidden="1" x14ac:dyDescent="0.25">
      <c r="A23560" s="61" t="s">
        <v>412</v>
      </c>
      <c r="B23560" s="61" t="s">
        <v>413</v>
      </c>
      <c r="C23560">
        <v>1959</v>
      </c>
      <c r="D23560" s="61" t="s">
        <v>1727</v>
      </c>
    </row>
    <row r="23561" spans="1:4" hidden="1" x14ac:dyDescent="0.25">
      <c r="A23561" s="61" t="s">
        <v>412</v>
      </c>
      <c r="B23561" s="61" t="s">
        <v>413</v>
      </c>
      <c r="C23561">
        <v>1960</v>
      </c>
      <c r="D23561" s="61" t="s">
        <v>1727</v>
      </c>
    </row>
    <row r="23562" spans="1:4" hidden="1" x14ac:dyDescent="0.25">
      <c r="A23562" s="61" t="s">
        <v>412</v>
      </c>
      <c r="B23562" s="61" t="s">
        <v>413</v>
      </c>
      <c r="C23562">
        <v>1961</v>
      </c>
      <c r="D23562" s="61" t="s">
        <v>1727</v>
      </c>
    </row>
    <row r="23563" spans="1:4" hidden="1" x14ac:dyDescent="0.25">
      <c r="A23563" s="61" t="s">
        <v>412</v>
      </c>
      <c r="B23563" s="61" t="s">
        <v>413</v>
      </c>
      <c r="C23563">
        <v>1962</v>
      </c>
      <c r="D23563" s="61" t="s">
        <v>1727</v>
      </c>
    </row>
    <row r="23564" spans="1:4" hidden="1" x14ac:dyDescent="0.25">
      <c r="A23564" s="61" t="s">
        <v>412</v>
      </c>
      <c r="B23564" s="61" t="s">
        <v>413</v>
      </c>
      <c r="C23564">
        <v>1963</v>
      </c>
      <c r="D23564" s="61" t="s">
        <v>1727</v>
      </c>
    </row>
    <row r="23565" spans="1:4" hidden="1" x14ac:dyDescent="0.25">
      <c r="A23565" s="61" t="s">
        <v>412</v>
      </c>
      <c r="B23565" s="61" t="s">
        <v>413</v>
      </c>
      <c r="C23565">
        <v>1964</v>
      </c>
      <c r="D23565" s="61" t="s">
        <v>1727</v>
      </c>
    </row>
    <row r="23566" spans="1:4" hidden="1" x14ac:dyDescent="0.25">
      <c r="A23566" s="61" t="s">
        <v>412</v>
      </c>
      <c r="B23566" s="61" t="s">
        <v>413</v>
      </c>
      <c r="C23566">
        <v>1965</v>
      </c>
      <c r="D23566" s="61" t="s">
        <v>2331</v>
      </c>
    </row>
    <row r="23567" spans="1:4" hidden="1" x14ac:dyDescent="0.25">
      <c r="A23567" s="61" t="s">
        <v>412</v>
      </c>
      <c r="B23567" s="61" t="s">
        <v>413</v>
      </c>
      <c r="C23567">
        <v>1966</v>
      </c>
      <c r="D23567" s="61" t="s">
        <v>2311</v>
      </c>
    </row>
    <row r="23568" spans="1:4" hidden="1" x14ac:dyDescent="0.25">
      <c r="A23568" s="61" t="s">
        <v>412</v>
      </c>
      <c r="B23568" s="61" t="s">
        <v>413</v>
      </c>
      <c r="C23568">
        <v>1967</v>
      </c>
      <c r="D23568" s="61" t="s">
        <v>2311</v>
      </c>
    </row>
    <row r="23569" spans="1:4" hidden="1" x14ac:dyDescent="0.25">
      <c r="A23569" s="61" t="s">
        <v>412</v>
      </c>
      <c r="B23569" s="61" t="s">
        <v>413</v>
      </c>
      <c r="C23569">
        <v>1968</v>
      </c>
      <c r="D23569" s="61" t="s">
        <v>1716</v>
      </c>
    </row>
    <row r="23570" spans="1:4" hidden="1" x14ac:dyDescent="0.25">
      <c r="A23570" s="61" t="s">
        <v>412</v>
      </c>
      <c r="B23570" s="61" t="s">
        <v>413</v>
      </c>
      <c r="C23570">
        <v>1969</v>
      </c>
      <c r="D23570" s="61" t="s">
        <v>1716</v>
      </c>
    </row>
    <row r="23571" spans="1:4" hidden="1" x14ac:dyDescent="0.25">
      <c r="A23571" s="61" t="s">
        <v>412</v>
      </c>
      <c r="B23571" s="61" t="s">
        <v>413</v>
      </c>
      <c r="C23571">
        <v>1970</v>
      </c>
      <c r="D23571" s="61" t="s">
        <v>1716</v>
      </c>
    </row>
    <row r="23572" spans="1:4" hidden="1" x14ac:dyDescent="0.25">
      <c r="A23572" s="61" t="s">
        <v>412</v>
      </c>
      <c r="B23572" s="61" t="s">
        <v>413</v>
      </c>
      <c r="C23572">
        <v>1971</v>
      </c>
      <c r="D23572" s="61" t="s">
        <v>2256</v>
      </c>
    </row>
    <row r="23573" spans="1:4" hidden="1" x14ac:dyDescent="0.25">
      <c r="A23573" s="61" t="s">
        <v>412</v>
      </c>
      <c r="B23573" s="61" t="s">
        <v>413</v>
      </c>
      <c r="C23573">
        <v>1972</v>
      </c>
      <c r="D23573" s="61" t="s">
        <v>2469</v>
      </c>
    </row>
    <row r="23574" spans="1:4" hidden="1" x14ac:dyDescent="0.25">
      <c r="A23574" s="61" t="s">
        <v>412</v>
      </c>
      <c r="B23574" s="61" t="s">
        <v>413</v>
      </c>
      <c r="C23574">
        <v>1973</v>
      </c>
      <c r="D23574" s="61" t="s">
        <v>2460</v>
      </c>
    </row>
    <row r="23575" spans="1:4" hidden="1" x14ac:dyDescent="0.25">
      <c r="A23575" s="61" t="s">
        <v>412</v>
      </c>
      <c r="B23575" s="61" t="s">
        <v>413</v>
      </c>
      <c r="C23575">
        <v>1974</v>
      </c>
      <c r="D23575" s="61" t="s">
        <v>2460</v>
      </c>
    </row>
    <row r="23576" spans="1:4" hidden="1" x14ac:dyDescent="0.25">
      <c r="A23576" s="61" t="s">
        <v>412</v>
      </c>
      <c r="B23576" s="61" t="s">
        <v>413</v>
      </c>
      <c r="C23576">
        <v>1975</v>
      </c>
      <c r="D23576" s="61" t="s">
        <v>2460</v>
      </c>
    </row>
    <row r="23577" spans="1:4" hidden="1" x14ac:dyDescent="0.25">
      <c r="A23577" s="61" t="s">
        <v>412</v>
      </c>
      <c r="B23577" s="61" t="s">
        <v>413</v>
      </c>
      <c r="C23577">
        <v>1976</v>
      </c>
      <c r="D23577" s="61" t="s">
        <v>2460</v>
      </c>
    </row>
    <row r="23578" spans="1:4" hidden="1" x14ac:dyDescent="0.25">
      <c r="A23578" s="61" t="s">
        <v>412</v>
      </c>
      <c r="B23578" s="61" t="s">
        <v>413</v>
      </c>
      <c r="C23578">
        <v>1977</v>
      </c>
      <c r="D23578" s="61" t="s">
        <v>2460</v>
      </c>
    </row>
    <row r="23579" spans="1:4" hidden="1" x14ac:dyDescent="0.25">
      <c r="A23579" s="61" t="s">
        <v>412</v>
      </c>
      <c r="B23579" s="61" t="s">
        <v>413</v>
      </c>
      <c r="C23579">
        <v>1978</v>
      </c>
      <c r="D23579" s="61" t="s">
        <v>2460</v>
      </c>
    </row>
    <row r="23580" spans="1:4" hidden="1" x14ac:dyDescent="0.25">
      <c r="A23580" s="61" t="s">
        <v>412</v>
      </c>
      <c r="B23580" s="61" t="s">
        <v>413</v>
      </c>
      <c r="C23580">
        <v>1979</v>
      </c>
      <c r="D23580" s="61" t="s">
        <v>2460</v>
      </c>
    </row>
    <row r="23581" spans="1:4" hidden="1" x14ac:dyDescent="0.25">
      <c r="A23581" s="61" t="s">
        <v>412</v>
      </c>
      <c r="B23581" s="61" t="s">
        <v>413</v>
      </c>
      <c r="C23581">
        <v>1980</v>
      </c>
      <c r="D23581" s="61" t="s">
        <v>2460</v>
      </c>
    </row>
    <row r="23582" spans="1:4" hidden="1" x14ac:dyDescent="0.25">
      <c r="A23582" s="61" t="s">
        <v>412</v>
      </c>
      <c r="B23582" s="61" t="s">
        <v>413</v>
      </c>
      <c r="C23582">
        <v>1981</v>
      </c>
      <c r="D23582" s="61" t="s">
        <v>2460</v>
      </c>
    </row>
    <row r="23583" spans="1:4" hidden="1" x14ac:dyDescent="0.25">
      <c r="A23583" s="61" t="s">
        <v>412</v>
      </c>
      <c r="B23583" s="61" t="s">
        <v>413</v>
      </c>
      <c r="C23583">
        <v>1982</v>
      </c>
      <c r="D23583" s="61" t="s">
        <v>2460</v>
      </c>
    </row>
    <row r="23584" spans="1:4" hidden="1" x14ac:dyDescent="0.25">
      <c r="A23584" s="61" t="s">
        <v>412</v>
      </c>
      <c r="B23584" s="61" t="s">
        <v>413</v>
      </c>
      <c r="C23584">
        <v>1983</v>
      </c>
      <c r="D23584" s="61" t="s">
        <v>2460</v>
      </c>
    </row>
    <row r="23585" spans="1:4" hidden="1" x14ac:dyDescent="0.25">
      <c r="A23585" s="61" t="s">
        <v>412</v>
      </c>
      <c r="B23585" s="61" t="s">
        <v>413</v>
      </c>
      <c r="C23585">
        <v>1984</v>
      </c>
      <c r="D23585" s="61" t="s">
        <v>2460</v>
      </c>
    </row>
    <row r="23586" spans="1:4" hidden="1" x14ac:dyDescent="0.25">
      <c r="A23586" s="61" t="s">
        <v>412</v>
      </c>
      <c r="B23586" s="61" t="s">
        <v>413</v>
      </c>
      <c r="C23586">
        <v>1985</v>
      </c>
      <c r="D23586" s="61" t="s">
        <v>2613</v>
      </c>
    </row>
    <row r="23587" spans="1:4" hidden="1" x14ac:dyDescent="0.25">
      <c r="A23587" s="61" t="s">
        <v>412</v>
      </c>
      <c r="B23587" s="61" t="s">
        <v>413</v>
      </c>
      <c r="C23587">
        <v>1986</v>
      </c>
      <c r="D23587" s="61" t="s">
        <v>1489</v>
      </c>
    </row>
    <row r="23588" spans="1:4" hidden="1" x14ac:dyDescent="0.25">
      <c r="A23588" s="61" t="s">
        <v>412</v>
      </c>
      <c r="B23588" s="61" t="s">
        <v>413</v>
      </c>
      <c r="C23588">
        <v>1987</v>
      </c>
      <c r="D23588" s="61" t="s">
        <v>2380</v>
      </c>
    </row>
    <row r="23589" spans="1:4" hidden="1" x14ac:dyDescent="0.25">
      <c r="A23589" s="61" t="s">
        <v>412</v>
      </c>
      <c r="B23589" s="61" t="s">
        <v>413</v>
      </c>
      <c r="C23589">
        <v>1988</v>
      </c>
      <c r="D23589" s="61" t="s">
        <v>2542</v>
      </c>
    </row>
    <row r="23590" spans="1:4" hidden="1" x14ac:dyDescent="0.25">
      <c r="A23590" s="61" t="s">
        <v>412</v>
      </c>
      <c r="B23590" s="61" t="s">
        <v>413</v>
      </c>
      <c r="C23590">
        <v>1989</v>
      </c>
      <c r="D23590" s="61" t="s">
        <v>2542</v>
      </c>
    </row>
    <row r="23591" spans="1:4" hidden="1" x14ac:dyDescent="0.25">
      <c r="A23591" s="61" t="s">
        <v>412</v>
      </c>
      <c r="B23591" s="61" t="s">
        <v>413</v>
      </c>
      <c r="C23591">
        <v>1990</v>
      </c>
      <c r="D23591" s="61" t="s">
        <v>2542</v>
      </c>
    </row>
    <row r="23592" spans="1:4" hidden="1" x14ac:dyDescent="0.25">
      <c r="A23592" s="61" t="s">
        <v>412</v>
      </c>
      <c r="B23592" s="61" t="s">
        <v>413</v>
      </c>
      <c r="C23592">
        <v>1991</v>
      </c>
      <c r="D23592" s="61" t="s">
        <v>2166</v>
      </c>
    </row>
    <row r="23593" spans="1:4" hidden="1" x14ac:dyDescent="0.25">
      <c r="A23593" s="61" t="s">
        <v>412</v>
      </c>
      <c r="B23593" s="61" t="s">
        <v>413</v>
      </c>
      <c r="C23593">
        <v>1992</v>
      </c>
      <c r="D23593" s="61" t="s">
        <v>1801</v>
      </c>
    </row>
    <row r="23594" spans="1:4" hidden="1" x14ac:dyDescent="0.25">
      <c r="A23594" s="61" t="s">
        <v>412</v>
      </c>
      <c r="B23594" s="61" t="s">
        <v>413</v>
      </c>
      <c r="C23594">
        <v>1993</v>
      </c>
      <c r="D23594" s="61" t="s">
        <v>2166</v>
      </c>
    </row>
    <row r="23595" spans="1:4" hidden="1" x14ac:dyDescent="0.25">
      <c r="A23595" s="61" t="s">
        <v>412</v>
      </c>
      <c r="B23595" s="61" t="s">
        <v>413</v>
      </c>
      <c r="C23595">
        <v>1994</v>
      </c>
      <c r="D23595" s="61" t="s">
        <v>2166</v>
      </c>
    </row>
    <row r="23596" spans="1:4" hidden="1" x14ac:dyDescent="0.25">
      <c r="A23596" s="61" t="s">
        <v>412</v>
      </c>
      <c r="B23596" s="61" t="s">
        <v>413</v>
      </c>
      <c r="C23596">
        <v>1995</v>
      </c>
      <c r="D23596" s="61" t="s">
        <v>2166</v>
      </c>
    </row>
    <row r="23597" spans="1:4" hidden="1" x14ac:dyDescent="0.25">
      <c r="A23597" s="61" t="s">
        <v>412</v>
      </c>
      <c r="B23597" s="61" t="s">
        <v>413</v>
      </c>
      <c r="C23597">
        <v>1996</v>
      </c>
      <c r="D23597" s="61" t="s">
        <v>2166</v>
      </c>
    </row>
    <row r="23598" spans="1:4" hidden="1" x14ac:dyDescent="0.25">
      <c r="A23598" s="61" t="s">
        <v>412</v>
      </c>
      <c r="B23598" s="61" t="s">
        <v>413</v>
      </c>
      <c r="C23598">
        <v>1997</v>
      </c>
      <c r="D23598" s="61" t="s">
        <v>2873</v>
      </c>
    </row>
    <row r="23599" spans="1:4" hidden="1" x14ac:dyDescent="0.25">
      <c r="A23599" s="61" t="s">
        <v>412</v>
      </c>
      <c r="B23599" s="61" t="s">
        <v>413</v>
      </c>
      <c r="C23599">
        <v>1998</v>
      </c>
      <c r="D23599" s="61" t="s">
        <v>1732</v>
      </c>
    </row>
    <row r="23600" spans="1:4" hidden="1" x14ac:dyDescent="0.25">
      <c r="A23600" s="61" t="s">
        <v>412</v>
      </c>
      <c r="B23600" s="61" t="s">
        <v>413</v>
      </c>
      <c r="C23600">
        <v>1999</v>
      </c>
      <c r="D23600" s="61" t="s">
        <v>1724</v>
      </c>
    </row>
    <row r="23601" spans="1:4" hidden="1" x14ac:dyDescent="0.25">
      <c r="A23601" s="61" t="s">
        <v>412</v>
      </c>
      <c r="B23601" s="61" t="s">
        <v>413</v>
      </c>
      <c r="C23601">
        <v>2000</v>
      </c>
      <c r="D23601" s="61" t="s">
        <v>2386</v>
      </c>
    </row>
    <row r="23602" spans="1:4" hidden="1" x14ac:dyDescent="0.25">
      <c r="A23602" s="61" t="s">
        <v>412</v>
      </c>
      <c r="B23602" s="61" t="s">
        <v>413</v>
      </c>
      <c r="C23602">
        <v>2001</v>
      </c>
      <c r="D23602" s="61" t="s">
        <v>2386</v>
      </c>
    </row>
    <row r="23603" spans="1:4" hidden="1" x14ac:dyDescent="0.25">
      <c r="A23603" s="61" t="s">
        <v>412</v>
      </c>
      <c r="B23603" s="61" t="s">
        <v>413</v>
      </c>
      <c r="C23603">
        <v>2002</v>
      </c>
      <c r="D23603" s="61" t="s">
        <v>1729</v>
      </c>
    </row>
    <row r="23604" spans="1:4" hidden="1" x14ac:dyDescent="0.25">
      <c r="A23604" s="61" t="s">
        <v>412</v>
      </c>
      <c r="B23604" s="61" t="s">
        <v>413</v>
      </c>
      <c r="C23604">
        <v>2003</v>
      </c>
      <c r="D23604" s="61" t="s">
        <v>1729</v>
      </c>
    </row>
    <row r="23605" spans="1:4" hidden="1" x14ac:dyDescent="0.25">
      <c r="A23605" s="61" t="s">
        <v>412</v>
      </c>
      <c r="B23605" s="61" t="s">
        <v>413</v>
      </c>
      <c r="C23605">
        <v>2004</v>
      </c>
      <c r="D23605" s="61" t="s">
        <v>2329</v>
      </c>
    </row>
    <row r="23606" spans="1:4" hidden="1" x14ac:dyDescent="0.25">
      <c r="A23606" s="61" t="s">
        <v>412</v>
      </c>
      <c r="B23606" s="61" t="s">
        <v>413</v>
      </c>
      <c r="C23606">
        <v>2005</v>
      </c>
      <c r="D23606" s="61" t="s">
        <v>2316</v>
      </c>
    </row>
    <row r="23607" spans="1:4" hidden="1" x14ac:dyDescent="0.25">
      <c r="A23607" s="61" t="s">
        <v>412</v>
      </c>
      <c r="B23607" s="61" t="s">
        <v>413</v>
      </c>
      <c r="C23607">
        <v>2006</v>
      </c>
      <c r="D23607" s="61" t="s">
        <v>1698</v>
      </c>
    </row>
    <row r="23608" spans="1:4" hidden="1" x14ac:dyDescent="0.25">
      <c r="A23608" s="61" t="s">
        <v>412</v>
      </c>
      <c r="B23608" s="61" t="s">
        <v>413</v>
      </c>
      <c r="C23608">
        <v>2007</v>
      </c>
      <c r="D23608" s="61" t="s">
        <v>2509</v>
      </c>
    </row>
    <row r="23609" spans="1:4" hidden="1" x14ac:dyDescent="0.25">
      <c r="A23609" s="61" t="s">
        <v>412</v>
      </c>
      <c r="B23609" s="61" t="s">
        <v>413</v>
      </c>
      <c r="C23609">
        <v>2008</v>
      </c>
      <c r="D23609" s="61" t="s">
        <v>2509</v>
      </c>
    </row>
    <row r="23610" spans="1:4" hidden="1" x14ac:dyDescent="0.25">
      <c r="A23610" s="61" t="s">
        <v>412</v>
      </c>
      <c r="B23610" s="61" t="s">
        <v>413</v>
      </c>
      <c r="C23610">
        <v>2009</v>
      </c>
      <c r="D23610" s="61" t="s">
        <v>2509</v>
      </c>
    </row>
    <row r="23611" spans="1:4" hidden="1" x14ac:dyDescent="0.25">
      <c r="A23611" s="61" t="s">
        <v>412</v>
      </c>
      <c r="B23611" s="61" t="s">
        <v>413</v>
      </c>
      <c r="C23611">
        <v>2010</v>
      </c>
      <c r="D23611" s="61" t="s">
        <v>2906</v>
      </c>
    </row>
    <row r="23612" spans="1:4" hidden="1" x14ac:dyDescent="0.25">
      <c r="A23612" s="61" t="s">
        <v>412</v>
      </c>
      <c r="B23612" s="61" t="s">
        <v>413</v>
      </c>
      <c r="C23612">
        <v>2011</v>
      </c>
      <c r="D23612" s="61" t="s">
        <v>2416</v>
      </c>
    </row>
    <row r="23613" spans="1:4" hidden="1" x14ac:dyDescent="0.25">
      <c r="A23613" s="61" t="s">
        <v>412</v>
      </c>
      <c r="B23613" s="61" t="s">
        <v>413</v>
      </c>
      <c r="C23613">
        <v>2012</v>
      </c>
      <c r="D23613" s="61" t="s">
        <v>2416</v>
      </c>
    </row>
    <row r="23614" spans="1:4" hidden="1" x14ac:dyDescent="0.25">
      <c r="A23614" s="61" t="s">
        <v>412</v>
      </c>
      <c r="B23614" s="61" t="s">
        <v>413</v>
      </c>
      <c r="C23614">
        <v>2013</v>
      </c>
      <c r="D23614" s="61" t="s">
        <v>2942</v>
      </c>
    </row>
    <row r="23615" spans="1:4" hidden="1" x14ac:dyDescent="0.25">
      <c r="A23615" s="61" t="s">
        <v>412</v>
      </c>
      <c r="B23615" s="61" t="s">
        <v>413</v>
      </c>
      <c r="C23615">
        <v>2014</v>
      </c>
      <c r="D23615" s="61" t="s">
        <v>2942</v>
      </c>
    </row>
    <row r="23616" spans="1:4" hidden="1" x14ac:dyDescent="0.25">
      <c r="A23616" s="61" t="s">
        <v>412</v>
      </c>
      <c r="B23616" s="61" t="s">
        <v>413</v>
      </c>
      <c r="C23616">
        <v>2015</v>
      </c>
      <c r="D23616" s="61" t="s">
        <v>2417</v>
      </c>
    </row>
    <row r="23617" spans="1:4" hidden="1" x14ac:dyDescent="0.25">
      <c r="A23617" s="61" t="s">
        <v>412</v>
      </c>
      <c r="B23617" s="61" t="s">
        <v>413</v>
      </c>
      <c r="C23617">
        <v>2016</v>
      </c>
      <c r="D23617" s="61" t="s">
        <v>1832</v>
      </c>
    </row>
    <row r="23618" spans="1:4" hidden="1" x14ac:dyDescent="0.25">
      <c r="A23618" s="61" t="s">
        <v>412</v>
      </c>
      <c r="B23618" s="61" t="s">
        <v>413</v>
      </c>
      <c r="C23618">
        <v>2017</v>
      </c>
      <c r="D23618" s="61" t="s">
        <v>1707</v>
      </c>
    </row>
    <row r="23619" spans="1:4" hidden="1" x14ac:dyDescent="0.25">
      <c r="A23619" s="61" t="s">
        <v>412</v>
      </c>
      <c r="B23619" s="61" t="s">
        <v>413</v>
      </c>
      <c r="C23619">
        <v>2018</v>
      </c>
      <c r="D23619" s="61" t="s">
        <v>1712</v>
      </c>
    </row>
    <row r="23620" spans="1:4" hidden="1" x14ac:dyDescent="0.25">
      <c r="A23620" s="61" t="s">
        <v>412</v>
      </c>
      <c r="B23620" s="61" t="s">
        <v>413</v>
      </c>
      <c r="C23620">
        <v>2019</v>
      </c>
      <c r="D23620" s="61" t="s">
        <v>2328</v>
      </c>
    </row>
    <row r="23621" spans="1:4" hidden="1" x14ac:dyDescent="0.25">
      <c r="A23621" s="61" t="s">
        <v>412</v>
      </c>
      <c r="B23621" s="61" t="s">
        <v>413</v>
      </c>
      <c r="C23621">
        <v>2020</v>
      </c>
      <c r="D23621" s="61" t="s">
        <v>1714</v>
      </c>
    </row>
    <row r="23622" spans="1:4" hidden="1" x14ac:dyDescent="0.25">
      <c r="A23622" s="61" t="s">
        <v>412</v>
      </c>
      <c r="B23622" s="61" t="s">
        <v>413</v>
      </c>
      <c r="C23622">
        <v>2021</v>
      </c>
      <c r="D23622" s="61" t="s">
        <v>2409</v>
      </c>
    </row>
    <row r="23623" spans="1:4" hidden="1" x14ac:dyDescent="0.25">
      <c r="A23623" s="61" t="s">
        <v>412</v>
      </c>
      <c r="B23623" s="61" t="s">
        <v>413</v>
      </c>
      <c r="C23623">
        <v>2022</v>
      </c>
      <c r="D23623" s="61" t="s">
        <v>1592</v>
      </c>
    </row>
    <row r="23624" spans="1:4" x14ac:dyDescent="0.25">
      <c r="A23624" s="61" t="s">
        <v>412</v>
      </c>
      <c r="B23624" s="61" t="s">
        <v>413</v>
      </c>
      <c r="C23624">
        <v>2023</v>
      </c>
      <c r="D23624" s="61">
        <v>0.39200000000000002</v>
      </c>
    </row>
    <row r="23625" spans="1:4" hidden="1" x14ac:dyDescent="0.25">
      <c r="A23625" s="61" t="s">
        <v>3203</v>
      </c>
      <c r="B23625" s="61" t="s">
        <v>594</v>
      </c>
      <c r="C23625">
        <v>1789</v>
      </c>
      <c r="D23625" s="61" t="s">
        <v>2237</v>
      </c>
    </row>
    <row r="23626" spans="1:4" hidden="1" x14ac:dyDescent="0.25">
      <c r="A23626" s="61" t="s">
        <v>3203</v>
      </c>
      <c r="B23626" s="61" t="s">
        <v>594</v>
      </c>
      <c r="C23626">
        <v>1790</v>
      </c>
      <c r="D23626" s="61" t="s">
        <v>2237</v>
      </c>
    </row>
    <row r="23627" spans="1:4" hidden="1" x14ac:dyDescent="0.25">
      <c r="A23627" s="61" t="s">
        <v>3203</v>
      </c>
      <c r="B23627" s="61" t="s">
        <v>594</v>
      </c>
      <c r="C23627">
        <v>1791</v>
      </c>
      <c r="D23627" s="61" t="s">
        <v>2237</v>
      </c>
    </row>
    <row r="23628" spans="1:4" hidden="1" x14ac:dyDescent="0.25">
      <c r="A23628" s="61" t="s">
        <v>3203</v>
      </c>
      <c r="B23628" s="61" t="s">
        <v>594</v>
      </c>
      <c r="C23628">
        <v>1792</v>
      </c>
      <c r="D23628" s="61" t="s">
        <v>2237</v>
      </c>
    </row>
    <row r="23629" spans="1:4" hidden="1" x14ac:dyDescent="0.25">
      <c r="A23629" s="61" t="s">
        <v>3203</v>
      </c>
      <c r="B23629" s="61" t="s">
        <v>594</v>
      </c>
      <c r="C23629">
        <v>1793</v>
      </c>
      <c r="D23629" s="61" t="s">
        <v>2237</v>
      </c>
    </row>
    <row r="23630" spans="1:4" hidden="1" x14ac:dyDescent="0.25">
      <c r="A23630" s="61" t="s">
        <v>3203</v>
      </c>
      <c r="B23630" s="61" t="s">
        <v>594</v>
      </c>
      <c r="C23630">
        <v>1794</v>
      </c>
      <c r="D23630" s="61" t="s">
        <v>2237</v>
      </c>
    </row>
    <row r="23631" spans="1:4" hidden="1" x14ac:dyDescent="0.25">
      <c r="A23631" s="61" t="s">
        <v>3203</v>
      </c>
      <c r="B23631" s="61" t="s">
        <v>594</v>
      </c>
      <c r="C23631">
        <v>1795</v>
      </c>
      <c r="D23631" s="61" t="s">
        <v>2237</v>
      </c>
    </row>
    <row r="23632" spans="1:4" hidden="1" x14ac:dyDescent="0.25">
      <c r="A23632" s="61" t="s">
        <v>3203</v>
      </c>
      <c r="B23632" s="61" t="s">
        <v>594</v>
      </c>
      <c r="C23632">
        <v>1796</v>
      </c>
      <c r="D23632" s="61" t="s">
        <v>2237</v>
      </c>
    </row>
    <row r="23633" spans="1:4" hidden="1" x14ac:dyDescent="0.25">
      <c r="A23633" s="61" t="s">
        <v>3203</v>
      </c>
      <c r="B23633" s="61" t="s">
        <v>594</v>
      </c>
      <c r="C23633">
        <v>1797</v>
      </c>
      <c r="D23633" s="61" t="s">
        <v>2237</v>
      </c>
    </row>
    <row r="23634" spans="1:4" hidden="1" x14ac:dyDescent="0.25">
      <c r="A23634" s="61" t="s">
        <v>3203</v>
      </c>
      <c r="B23634" s="61" t="s">
        <v>594</v>
      </c>
      <c r="C23634">
        <v>1798</v>
      </c>
      <c r="D23634" s="61" t="s">
        <v>2237</v>
      </c>
    </row>
    <row r="23635" spans="1:4" hidden="1" x14ac:dyDescent="0.25">
      <c r="A23635" s="61" t="s">
        <v>3203</v>
      </c>
      <c r="B23635" s="61" t="s">
        <v>594</v>
      </c>
      <c r="C23635">
        <v>1799</v>
      </c>
      <c r="D23635" s="61" t="s">
        <v>2237</v>
      </c>
    </row>
    <row r="23636" spans="1:4" hidden="1" x14ac:dyDescent="0.25">
      <c r="A23636" s="61" t="s">
        <v>3203</v>
      </c>
      <c r="B23636" s="61" t="s">
        <v>594</v>
      </c>
      <c r="C23636">
        <v>1800</v>
      </c>
      <c r="D23636" s="61" t="s">
        <v>2237</v>
      </c>
    </row>
    <row r="23637" spans="1:4" hidden="1" x14ac:dyDescent="0.25">
      <c r="A23637" s="61" t="s">
        <v>3203</v>
      </c>
      <c r="B23637" s="61" t="s">
        <v>594</v>
      </c>
      <c r="C23637">
        <v>1801</v>
      </c>
      <c r="D23637" s="61" t="s">
        <v>2237</v>
      </c>
    </row>
    <row r="23638" spans="1:4" hidden="1" x14ac:dyDescent="0.25">
      <c r="A23638" s="61" t="s">
        <v>3203</v>
      </c>
      <c r="B23638" s="61" t="s">
        <v>594</v>
      </c>
      <c r="C23638">
        <v>1802</v>
      </c>
      <c r="D23638" s="61" t="s">
        <v>2237</v>
      </c>
    </row>
    <row r="23639" spans="1:4" hidden="1" x14ac:dyDescent="0.25">
      <c r="A23639" s="61" t="s">
        <v>3203</v>
      </c>
      <c r="B23639" s="61" t="s">
        <v>594</v>
      </c>
      <c r="C23639">
        <v>1803</v>
      </c>
      <c r="D23639" s="61" t="s">
        <v>2237</v>
      </c>
    </row>
    <row r="23640" spans="1:4" hidden="1" x14ac:dyDescent="0.25">
      <c r="A23640" s="61" t="s">
        <v>3203</v>
      </c>
      <c r="B23640" s="61" t="s">
        <v>594</v>
      </c>
      <c r="C23640">
        <v>1804</v>
      </c>
      <c r="D23640" s="61" t="s">
        <v>2237</v>
      </c>
    </row>
    <row r="23641" spans="1:4" hidden="1" x14ac:dyDescent="0.25">
      <c r="A23641" s="61" t="s">
        <v>3203</v>
      </c>
      <c r="B23641" s="61" t="s">
        <v>594</v>
      </c>
      <c r="C23641">
        <v>1805</v>
      </c>
      <c r="D23641" s="61" t="s">
        <v>2237</v>
      </c>
    </row>
    <row r="23642" spans="1:4" hidden="1" x14ac:dyDescent="0.25">
      <c r="A23642" s="61" t="s">
        <v>3203</v>
      </c>
      <c r="B23642" s="61" t="s">
        <v>594</v>
      </c>
      <c r="C23642">
        <v>1806</v>
      </c>
      <c r="D23642" s="61" t="s">
        <v>2237</v>
      </c>
    </row>
    <row r="23643" spans="1:4" hidden="1" x14ac:dyDescent="0.25">
      <c r="A23643" s="61" t="s">
        <v>3203</v>
      </c>
      <c r="B23643" s="61" t="s">
        <v>594</v>
      </c>
      <c r="C23643">
        <v>1807</v>
      </c>
      <c r="D23643" s="61" t="s">
        <v>2237</v>
      </c>
    </row>
    <row r="23644" spans="1:4" hidden="1" x14ac:dyDescent="0.25">
      <c r="A23644" s="61" t="s">
        <v>3203</v>
      </c>
      <c r="B23644" s="61" t="s">
        <v>594</v>
      </c>
      <c r="C23644">
        <v>1808</v>
      </c>
      <c r="D23644" s="61" t="s">
        <v>2237</v>
      </c>
    </row>
    <row r="23645" spans="1:4" hidden="1" x14ac:dyDescent="0.25">
      <c r="A23645" s="61" t="s">
        <v>3203</v>
      </c>
      <c r="B23645" s="61" t="s">
        <v>594</v>
      </c>
      <c r="C23645">
        <v>1809</v>
      </c>
      <c r="D23645" s="61" t="s">
        <v>2237</v>
      </c>
    </row>
    <row r="23646" spans="1:4" hidden="1" x14ac:dyDescent="0.25">
      <c r="A23646" s="61" t="s">
        <v>3203</v>
      </c>
      <c r="B23646" s="61" t="s">
        <v>594</v>
      </c>
      <c r="C23646">
        <v>1810</v>
      </c>
      <c r="D23646" s="61" t="s">
        <v>2237</v>
      </c>
    </row>
    <row r="23647" spans="1:4" hidden="1" x14ac:dyDescent="0.25">
      <c r="A23647" s="61" t="s">
        <v>3203</v>
      </c>
      <c r="B23647" s="61" t="s">
        <v>594</v>
      </c>
      <c r="C23647">
        <v>1811</v>
      </c>
      <c r="D23647" s="61" t="s">
        <v>2237</v>
      </c>
    </row>
    <row r="23648" spans="1:4" hidden="1" x14ac:dyDescent="0.25">
      <c r="A23648" s="61" t="s">
        <v>3203</v>
      </c>
      <c r="B23648" s="61" t="s">
        <v>594</v>
      </c>
      <c r="C23648">
        <v>1812</v>
      </c>
      <c r="D23648" s="61" t="s">
        <v>2237</v>
      </c>
    </row>
    <row r="23649" spans="1:4" hidden="1" x14ac:dyDescent="0.25">
      <c r="A23649" s="61" t="s">
        <v>3203</v>
      </c>
      <c r="B23649" s="61" t="s">
        <v>594</v>
      </c>
      <c r="C23649">
        <v>1813</v>
      </c>
      <c r="D23649" s="61" t="s">
        <v>2237</v>
      </c>
    </row>
    <row r="23650" spans="1:4" hidden="1" x14ac:dyDescent="0.25">
      <c r="A23650" s="61" t="s">
        <v>3203</v>
      </c>
      <c r="B23650" s="61" t="s">
        <v>594</v>
      </c>
      <c r="C23650">
        <v>1814</v>
      </c>
      <c r="D23650" s="61" t="s">
        <v>2237</v>
      </c>
    </row>
    <row r="23651" spans="1:4" hidden="1" x14ac:dyDescent="0.25">
      <c r="A23651" s="61" t="s">
        <v>3203</v>
      </c>
      <c r="B23651" s="61" t="s">
        <v>594</v>
      </c>
      <c r="C23651">
        <v>1815</v>
      </c>
      <c r="D23651" s="61" t="s">
        <v>2237</v>
      </c>
    </row>
    <row r="23652" spans="1:4" hidden="1" x14ac:dyDescent="0.25">
      <c r="A23652" s="61" t="s">
        <v>3203</v>
      </c>
      <c r="B23652" s="61" t="s">
        <v>594</v>
      </c>
      <c r="C23652">
        <v>1816</v>
      </c>
      <c r="D23652" s="61" t="s">
        <v>2237</v>
      </c>
    </row>
    <row r="23653" spans="1:4" hidden="1" x14ac:dyDescent="0.25">
      <c r="A23653" s="61" t="s">
        <v>3203</v>
      </c>
      <c r="B23653" s="61" t="s">
        <v>594</v>
      </c>
      <c r="C23653">
        <v>1817</v>
      </c>
      <c r="D23653" s="61" t="s">
        <v>2237</v>
      </c>
    </row>
    <row r="23654" spans="1:4" hidden="1" x14ac:dyDescent="0.25">
      <c r="A23654" s="61" t="s">
        <v>3203</v>
      </c>
      <c r="B23654" s="61" t="s">
        <v>594</v>
      </c>
      <c r="C23654">
        <v>1818</v>
      </c>
      <c r="D23654" s="61" t="s">
        <v>2237</v>
      </c>
    </row>
    <row r="23655" spans="1:4" hidden="1" x14ac:dyDescent="0.25">
      <c r="A23655" s="61" t="s">
        <v>3203</v>
      </c>
      <c r="B23655" s="61" t="s">
        <v>594</v>
      </c>
      <c r="C23655">
        <v>1819</v>
      </c>
      <c r="D23655" s="61" t="s">
        <v>2237</v>
      </c>
    </row>
    <row r="23656" spans="1:4" hidden="1" x14ac:dyDescent="0.25">
      <c r="A23656" s="61" t="s">
        <v>3203</v>
      </c>
      <c r="B23656" s="61" t="s">
        <v>594</v>
      </c>
      <c r="C23656">
        <v>1820</v>
      </c>
      <c r="D23656" s="61" t="s">
        <v>2237</v>
      </c>
    </row>
    <row r="23657" spans="1:4" hidden="1" x14ac:dyDescent="0.25">
      <c r="A23657" s="61" t="s">
        <v>3203</v>
      </c>
      <c r="B23657" s="61" t="s">
        <v>594</v>
      </c>
      <c r="C23657">
        <v>1821</v>
      </c>
      <c r="D23657" s="61" t="s">
        <v>2237</v>
      </c>
    </row>
    <row r="23658" spans="1:4" hidden="1" x14ac:dyDescent="0.25">
      <c r="A23658" s="61" t="s">
        <v>3203</v>
      </c>
      <c r="B23658" s="61" t="s">
        <v>594</v>
      </c>
      <c r="C23658">
        <v>1822</v>
      </c>
      <c r="D23658" s="61" t="s">
        <v>2237</v>
      </c>
    </row>
    <row r="23659" spans="1:4" hidden="1" x14ac:dyDescent="0.25">
      <c r="A23659" s="61" t="s">
        <v>3203</v>
      </c>
      <c r="B23659" s="61" t="s">
        <v>594</v>
      </c>
      <c r="C23659">
        <v>1823</v>
      </c>
      <c r="D23659" s="61" t="s">
        <v>2237</v>
      </c>
    </row>
    <row r="23660" spans="1:4" hidden="1" x14ac:dyDescent="0.25">
      <c r="A23660" s="61" t="s">
        <v>3203</v>
      </c>
      <c r="B23660" s="61" t="s">
        <v>594</v>
      </c>
      <c r="C23660">
        <v>1824</v>
      </c>
      <c r="D23660" s="61" t="s">
        <v>2237</v>
      </c>
    </row>
    <row r="23661" spans="1:4" hidden="1" x14ac:dyDescent="0.25">
      <c r="A23661" s="61" t="s">
        <v>3203</v>
      </c>
      <c r="B23661" s="61" t="s">
        <v>594</v>
      </c>
      <c r="C23661">
        <v>1825</v>
      </c>
      <c r="D23661" s="61" t="s">
        <v>2237</v>
      </c>
    </row>
    <row r="23662" spans="1:4" hidden="1" x14ac:dyDescent="0.25">
      <c r="A23662" s="61" t="s">
        <v>3203</v>
      </c>
      <c r="B23662" s="61" t="s">
        <v>594</v>
      </c>
      <c r="C23662">
        <v>1826</v>
      </c>
      <c r="D23662" s="61" t="s">
        <v>2237</v>
      </c>
    </row>
    <row r="23663" spans="1:4" hidden="1" x14ac:dyDescent="0.25">
      <c r="A23663" s="61" t="s">
        <v>3203</v>
      </c>
      <c r="B23663" s="61" t="s">
        <v>594</v>
      </c>
      <c r="C23663">
        <v>1827</v>
      </c>
      <c r="D23663" s="61" t="s">
        <v>2237</v>
      </c>
    </row>
    <row r="23664" spans="1:4" hidden="1" x14ac:dyDescent="0.25">
      <c r="A23664" s="61" t="s">
        <v>3203</v>
      </c>
      <c r="B23664" s="61" t="s">
        <v>594</v>
      </c>
      <c r="C23664">
        <v>1828</v>
      </c>
      <c r="D23664" s="61" t="s">
        <v>2237</v>
      </c>
    </row>
    <row r="23665" spans="1:4" hidden="1" x14ac:dyDescent="0.25">
      <c r="A23665" s="61" t="s">
        <v>3203</v>
      </c>
      <c r="B23665" s="61" t="s">
        <v>594</v>
      </c>
      <c r="C23665">
        <v>1829</v>
      </c>
      <c r="D23665" s="61" t="s">
        <v>2237</v>
      </c>
    </row>
    <row r="23666" spans="1:4" hidden="1" x14ac:dyDescent="0.25">
      <c r="A23666" s="61" t="s">
        <v>3203</v>
      </c>
      <c r="B23666" s="61" t="s">
        <v>594</v>
      </c>
      <c r="C23666">
        <v>1830</v>
      </c>
      <c r="D23666" s="61" t="s">
        <v>2237</v>
      </c>
    </row>
    <row r="23667" spans="1:4" hidden="1" x14ac:dyDescent="0.25">
      <c r="A23667" s="61" t="s">
        <v>3203</v>
      </c>
      <c r="B23667" s="61" t="s">
        <v>594</v>
      </c>
      <c r="C23667">
        <v>1831</v>
      </c>
      <c r="D23667" s="61" t="s">
        <v>2237</v>
      </c>
    </row>
    <row r="23668" spans="1:4" hidden="1" x14ac:dyDescent="0.25">
      <c r="A23668" s="61" t="s">
        <v>3203</v>
      </c>
      <c r="B23668" s="61" t="s">
        <v>594</v>
      </c>
      <c r="C23668">
        <v>1832</v>
      </c>
      <c r="D23668" s="61" t="s">
        <v>2237</v>
      </c>
    </row>
    <row r="23669" spans="1:4" hidden="1" x14ac:dyDescent="0.25">
      <c r="A23669" s="61" t="s">
        <v>3203</v>
      </c>
      <c r="B23669" s="61" t="s">
        <v>594</v>
      </c>
      <c r="C23669">
        <v>1833</v>
      </c>
      <c r="D23669" s="61" t="s">
        <v>2237</v>
      </c>
    </row>
    <row r="23670" spans="1:4" hidden="1" x14ac:dyDescent="0.25">
      <c r="A23670" s="61" t="s">
        <v>3203</v>
      </c>
      <c r="B23670" s="61" t="s">
        <v>594</v>
      </c>
      <c r="C23670">
        <v>1834</v>
      </c>
      <c r="D23670" s="61" t="s">
        <v>2237</v>
      </c>
    </row>
    <row r="23671" spans="1:4" hidden="1" x14ac:dyDescent="0.25">
      <c r="A23671" s="61" t="s">
        <v>3203</v>
      </c>
      <c r="B23671" s="61" t="s">
        <v>594</v>
      </c>
      <c r="C23671">
        <v>1835</v>
      </c>
      <c r="D23671" s="61" t="s">
        <v>2237</v>
      </c>
    </row>
    <row r="23672" spans="1:4" hidden="1" x14ac:dyDescent="0.25">
      <c r="A23672" s="61" t="s">
        <v>3203</v>
      </c>
      <c r="B23672" s="61" t="s">
        <v>594</v>
      </c>
      <c r="C23672">
        <v>1836</v>
      </c>
      <c r="D23672" s="61" t="s">
        <v>2237</v>
      </c>
    </row>
    <row r="23673" spans="1:4" hidden="1" x14ac:dyDescent="0.25">
      <c r="A23673" s="61" t="s">
        <v>3203</v>
      </c>
      <c r="B23673" s="61" t="s">
        <v>594</v>
      </c>
      <c r="C23673">
        <v>1837</v>
      </c>
      <c r="D23673" s="61" t="s">
        <v>2237</v>
      </c>
    </row>
    <row r="23674" spans="1:4" hidden="1" x14ac:dyDescent="0.25">
      <c r="A23674" s="61" t="s">
        <v>3203</v>
      </c>
      <c r="B23674" s="61" t="s">
        <v>594</v>
      </c>
      <c r="C23674">
        <v>1838</v>
      </c>
      <c r="D23674" s="61" t="s">
        <v>2237</v>
      </c>
    </row>
    <row r="23675" spans="1:4" hidden="1" x14ac:dyDescent="0.25">
      <c r="A23675" s="61" t="s">
        <v>3203</v>
      </c>
      <c r="B23675" s="61" t="s">
        <v>594</v>
      </c>
      <c r="C23675">
        <v>1839</v>
      </c>
      <c r="D23675" s="61" t="s">
        <v>2237</v>
      </c>
    </row>
    <row r="23676" spans="1:4" hidden="1" x14ac:dyDescent="0.25">
      <c r="A23676" s="61" t="s">
        <v>3203</v>
      </c>
      <c r="B23676" s="61" t="s">
        <v>594</v>
      </c>
      <c r="C23676">
        <v>1840</v>
      </c>
      <c r="D23676" s="61" t="s">
        <v>2237</v>
      </c>
    </row>
    <row r="23677" spans="1:4" hidden="1" x14ac:dyDescent="0.25">
      <c r="A23677" s="61" t="s">
        <v>3203</v>
      </c>
      <c r="B23677" s="61" t="s">
        <v>594</v>
      </c>
      <c r="C23677">
        <v>1841</v>
      </c>
      <c r="D23677" s="61" t="s">
        <v>2237</v>
      </c>
    </row>
    <row r="23678" spans="1:4" hidden="1" x14ac:dyDescent="0.25">
      <c r="A23678" s="61" t="s">
        <v>3203</v>
      </c>
      <c r="B23678" s="61" t="s">
        <v>594</v>
      </c>
      <c r="C23678">
        <v>1842</v>
      </c>
      <c r="D23678" s="61" t="s">
        <v>2237</v>
      </c>
    </row>
    <row r="23679" spans="1:4" hidden="1" x14ac:dyDescent="0.25">
      <c r="A23679" s="61" t="s">
        <v>3203</v>
      </c>
      <c r="B23679" s="61" t="s">
        <v>594</v>
      </c>
      <c r="C23679">
        <v>1843</v>
      </c>
      <c r="D23679" s="61" t="s">
        <v>2237</v>
      </c>
    </row>
    <row r="23680" spans="1:4" hidden="1" x14ac:dyDescent="0.25">
      <c r="A23680" s="61" t="s">
        <v>3203</v>
      </c>
      <c r="B23680" s="61" t="s">
        <v>594</v>
      </c>
      <c r="C23680">
        <v>1844</v>
      </c>
      <c r="D23680" s="61" t="s">
        <v>2237</v>
      </c>
    </row>
    <row r="23681" spans="1:4" hidden="1" x14ac:dyDescent="0.25">
      <c r="A23681" s="61" t="s">
        <v>3203</v>
      </c>
      <c r="B23681" s="61" t="s">
        <v>594</v>
      </c>
      <c r="C23681">
        <v>1845</v>
      </c>
      <c r="D23681" s="61" t="s">
        <v>2237</v>
      </c>
    </row>
    <row r="23682" spans="1:4" hidden="1" x14ac:dyDescent="0.25">
      <c r="A23682" s="61" t="s">
        <v>3203</v>
      </c>
      <c r="B23682" s="61" t="s">
        <v>594</v>
      </c>
      <c r="C23682">
        <v>1846</v>
      </c>
      <c r="D23682" s="61" t="s">
        <v>2237</v>
      </c>
    </row>
    <row r="23683" spans="1:4" hidden="1" x14ac:dyDescent="0.25">
      <c r="A23683" s="61" t="s">
        <v>3203</v>
      </c>
      <c r="B23683" s="61" t="s">
        <v>594</v>
      </c>
      <c r="C23683">
        <v>1847</v>
      </c>
      <c r="D23683" s="61" t="s">
        <v>2237</v>
      </c>
    </row>
    <row r="23684" spans="1:4" hidden="1" x14ac:dyDescent="0.25">
      <c r="A23684" s="61" t="s">
        <v>3203</v>
      </c>
      <c r="B23684" s="61" t="s">
        <v>594</v>
      </c>
      <c r="C23684">
        <v>1848</v>
      </c>
      <c r="D23684" s="61" t="s">
        <v>1728</v>
      </c>
    </row>
    <row r="23685" spans="1:4" hidden="1" x14ac:dyDescent="0.25">
      <c r="A23685" s="61" t="s">
        <v>3203</v>
      </c>
      <c r="B23685" s="61" t="s">
        <v>594</v>
      </c>
      <c r="C23685">
        <v>1849</v>
      </c>
      <c r="D23685" s="61" t="s">
        <v>1728</v>
      </c>
    </row>
    <row r="23686" spans="1:4" hidden="1" x14ac:dyDescent="0.25">
      <c r="A23686" s="61" t="s">
        <v>3203</v>
      </c>
      <c r="B23686" s="61" t="s">
        <v>594</v>
      </c>
      <c r="C23686">
        <v>1850</v>
      </c>
      <c r="D23686" s="61" t="s">
        <v>1728</v>
      </c>
    </row>
    <row r="23687" spans="1:4" hidden="1" x14ac:dyDescent="0.25">
      <c r="A23687" s="61" t="s">
        <v>3203</v>
      </c>
      <c r="B23687" s="61" t="s">
        <v>594</v>
      </c>
      <c r="C23687">
        <v>1851</v>
      </c>
      <c r="D23687" s="61" t="s">
        <v>1728</v>
      </c>
    </row>
    <row r="23688" spans="1:4" hidden="1" x14ac:dyDescent="0.25">
      <c r="A23688" s="61" t="s">
        <v>3203</v>
      </c>
      <c r="B23688" s="61" t="s">
        <v>594</v>
      </c>
      <c r="C23688">
        <v>1852</v>
      </c>
      <c r="D23688" s="61" t="s">
        <v>1728</v>
      </c>
    </row>
    <row r="23689" spans="1:4" hidden="1" x14ac:dyDescent="0.25">
      <c r="A23689" s="61" t="s">
        <v>3203</v>
      </c>
      <c r="B23689" s="61" t="s">
        <v>594</v>
      </c>
      <c r="C23689">
        <v>1853</v>
      </c>
      <c r="D23689" s="61" t="s">
        <v>1728</v>
      </c>
    </row>
    <row r="23690" spans="1:4" hidden="1" x14ac:dyDescent="0.25">
      <c r="A23690" s="61" t="s">
        <v>3203</v>
      </c>
      <c r="B23690" s="61" t="s">
        <v>594</v>
      </c>
      <c r="C23690">
        <v>1854</v>
      </c>
      <c r="D23690" s="61" t="s">
        <v>1728</v>
      </c>
    </row>
    <row r="23691" spans="1:4" hidden="1" x14ac:dyDescent="0.25">
      <c r="A23691" s="61" t="s">
        <v>3203</v>
      </c>
      <c r="B23691" s="61" t="s">
        <v>594</v>
      </c>
      <c r="C23691">
        <v>1855</v>
      </c>
      <c r="D23691" s="61" t="s">
        <v>1728</v>
      </c>
    </row>
    <row r="23692" spans="1:4" hidden="1" x14ac:dyDescent="0.25">
      <c r="A23692" s="61" t="s">
        <v>3203</v>
      </c>
      <c r="B23692" s="61" t="s">
        <v>594</v>
      </c>
      <c r="C23692">
        <v>1856</v>
      </c>
      <c r="D23692" s="61" t="s">
        <v>1728</v>
      </c>
    </row>
    <row r="23693" spans="1:4" hidden="1" x14ac:dyDescent="0.25">
      <c r="A23693" s="61" t="s">
        <v>3203</v>
      </c>
      <c r="B23693" s="61" t="s">
        <v>594</v>
      </c>
      <c r="C23693">
        <v>1857</v>
      </c>
      <c r="D23693" s="61" t="s">
        <v>1728</v>
      </c>
    </row>
    <row r="23694" spans="1:4" hidden="1" x14ac:dyDescent="0.25">
      <c r="A23694" s="61" t="s">
        <v>3203</v>
      </c>
      <c r="B23694" s="61" t="s">
        <v>594</v>
      </c>
      <c r="C23694">
        <v>1858</v>
      </c>
      <c r="D23694" s="61" t="s">
        <v>1728</v>
      </c>
    </row>
    <row r="23695" spans="1:4" hidden="1" x14ac:dyDescent="0.25">
      <c r="A23695" s="61" t="s">
        <v>3203</v>
      </c>
      <c r="B23695" s="61" t="s">
        <v>594</v>
      </c>
      <c r="C23695">
        <v>1859</v>
      </c>
      <c r="D23695" s="61" t="s">
        <v>1728</v>
      </c>
    </row>
    <row r="23696" spans="1:4" hidden="1" x14ac:dyDescent="0.25">
      <c r="A23696" s="61" t="s">
        <v>3203</v>
      </c>
      <c r="B23696" s="61" t="s">
        <v>594</v>
      </c>
      <c r="C23696">
        <v>1860</v>
      </c>
      <c r="D23696" s="61" t="s">
        <v>1728</v>
      </c>
    </row>
    <row r="23697" spans="1:4" hidden="1" x14ac:dyDescent="0.25">
      <c r="A23697" s="61" t="s">
        <v>141</v>
      </c>
      <c r="B23697" s="61" t="s">
        <v>416</v>
      </c>
      <c r="C23697">
        <v>1789</v>
      </c>
      <c r="D23697" s="61" t="s">
        <v>1527</v>
      </c>
    </row>
    <row r="23698" spans="1:4" hidden="1" x14ac:dyDescent="0.25">
      <c r="A23698" s="61" t="s">
        <v>141</v>
      </c>
      <c r="B23698" s="61" t="s">
        <v>416</v>
      </c>
      <c r="C23698">
        <v>1790</v>
      </c>
      <c r="D23698" s="61" t="s">
        <v>1770</v>
      </c>
    </row>
    <row r="23699" spans="1:4" hidden="1" x14ac:dyDescent="0.25">
      <c r="A23699" s="61" t="s">
        <v>141</v>
      </c>
      <c r="B23699" s="61" t="s">
        <v>416</v>
      </c>
      <c r="C23699">
        <v>1791</v>
      </c>
      <c r="D23699" s="61" t="s">
        <v>1749</v>
      </c>
    </row>
    <row r="23700" spans="1:4" hidden="1" x14ac:dyDescent="0.25">
      <c r="A23700" s="61" t="s">
        <v>141</v>
      </c>
      <c r="B23700" s="61" t="s">
        <v>416</v>
      </c>
      <c r="C23700">
        <v>1792</v>
      </c>
      <c r="D23700" s="61" t="s">
        <v>1749</v>
      </c>
    </row>
    <row r="23701" spans="1:4" hidden="1" x14ac:dyDescent="0.25">
      <c r="A23701" s="61" t="s">
        <v>141</v>
      </c>
      <c r="B23701" s="61" t="s">
        <v>416</v>
      </c>
      <c r="C23701">
        <v>1793</v>
      </c>
      <c r="D23701" s="61" t="s">
        <v>1529</v>
      </c>
    </row>
    <row r="23702" spans="1:4" hidden="1" x14ac:dyDescent="0.25">
      <c r="A23702" s="61" t="s">
        <v>141</v>
      </c>
      <c r="B23702" s="61" t="s">
        <v>416</v>
      </c>
      <c r="C23702">
        <v>1794</v>
      </c>
      <c r="D23702" s="61" t="s">
        <v>2622</v>
      </c>
    </row>
    <row r="23703" spans="1:4" hidden="1" x14ac:dyDescent="0.25">
      <c r="A23703" s="61" t="s">
        <v>141</v>
      </c>
      <c r="B23703" s="61" t="s">
        <v>416</v>
      </c>
      <c r="C23703">
        <v>1795</v>
      </c>
      <c r="D23703" s="61" t="s">
        <v>2466</v>
      </c>
    </row>
    <row r="23704" spans="1:4" hidden="1" x14ac:dyDescent="0.25">
      <c r="A23704" s="61" t="s">
        <v>141</v>
      </c>
      <c r="B23704" s="61" t="s">
        <v>416</v>
      </c>
      <c r="C23704">
        <v>1807</v>
      </c>
      <c r="D23704" s="61" t="s">
        <v>1733</v>
      </c>
    </row>
    <row r="23705" spans="1:4" hidden="1" x14ac:dyDescent="0.25">
      <c r="A23705" s="61" t="s">
        <v>141</v>
      </c>
      <c r="B23705" s="61" t="s">
        <v>416</v>
      </c>
      <c r="C23705">
        <v>1808</v>
      </c>
      <c r="D23705" s="61" t="s">
        <v>1733</v>
      </c>
    </row>
    <row r="23706" spans="1:4" hidden="1" x14ac:dyDescent="0.25">
      <c r="A23706" s="61" t="s">
        <v>141</v>
      </c>
      <c r="B23706" s="61" t="s">
        <v>416</v>
      </c>
      <c r="C23706">
        <v>1809</v>
      </c>
      <c r="D23706" s="61" t="s">
        <v>1733</v>
      </c>
    </row>
    <row r="23707" spans="1:4" hidden="1" x14ac:dyDescent="0.25">
      <c r="A23707" s="61" t="s">
        <v>141</v>
      </c>
      <c r="B23707" s="61" t="s">
        <v>416</v>
      </c>
      <c r="C23707">
        <v>1810</v>
      </c>
      <c r="D23707" s="61" t="s">
        <v>2219</v>
      </c>
    </row>
    <row r="23708" spans="1:4" hidden="1" x14ac:dyDescent="0.25">
      <c r="A23708" s="61" t="s">
        <v>141</v>
      </c>
      <c r="B23708" s="61" t="s">
        <v>416</v>
      </c>
      <c r="C23708">
        <v>1811</v>
      </c>
      <c r="D23708" s="61" t="s">
        <v>2219</v>
      </c>
    </row>
    <row r="23709" spans="1:4" hidden="1" x14ac:dyDescent="0.25">
      <c r="A23709" s="61" t="s">
        <v>141</v>
      </c>
      <c r="B23709" s="61" t="s">
        <v>416</v>
      </c>
      <c r="C23709">
        <v>1812</v>
      </c>
      <c r="D23709" s="61" t="s">
        <v>2219</v>
      </c>
    </row>
    <row r="23710" spans="1:4" hidden="1" x14ac:dyDescent="0.25">
      <c r="A23710" s="61" t="s">
        <v>141</v>
      </c>
      <c r="B23710" s="61" t="s">
        <v>416</v>
      </c>
      <c r="C23710">
        <v>1813</v>
      </c>
      <c r="D23710" s="61" t="s">
        <v>2456</v>
      </c>
    </row>
    <row r="23711" spans="1:4" hidden="1" x14ac:dyDescent="0.25">
      <c r="A23711" s="61" t="s">
        <v>141</v>
      </c>
      <c r="B23711" s="61" t="s">
        <v>416</v>
      </c>
      <c r="C23711">
        <v>1814</v>
      </c>
      <c r="D23711" s="61" t="s">
        <v>1518</v>
      </c>
    </row>
    <row r="23712" spans="1:4" hidden="1" x14ac:dyDescent="0.25">
      <c r="A23712" s="61" t="s">
        <v>141</v>
      </c>
      <c r="B23712" s="61" t="s">
        <v>416</v>
      </c>
      <c r="C23712">
        <v>1815</v>
      </c>
      <c r="D23712" s="61" t="s">
        <v>1768</v>
      </c>
    </row>
    <row r="23713" spans="1:4" hidden="1" x14ac:dyDescent="0.25">
      <c r="A23713" s="61" t="s">
        <v>141</v>
      </c>
      <c r="B23713" s="61" t="s">
        <v>416</v>
      </c>
      <c r="C23713">
        <v>1816</v>
      </c>
      <c r="D23713" s="61" t="s">
        <v>1768</v>
      </c>
    </row>
    <row r="23714" spans="1:4" hidden="1" x14ac:dyDescent="0.25">
      <c r="A23714" s="61" t="s">
        <v>141</v>
      </c>
      <c r="B23714" s="61" t="s">
        <v>416</v>
      </c>
      <c r="C23714">
        <v>1817</v>
      </c>
      <c r="D23714" s="61" t="s">
        <v>1768</v>
      </c>
    </row>
    <row r="23715" spans="1:4" hidden="1" x14ac:dyDescent="0.25">
      <c r="A23715" s="61" t="s">
        <v>141</v>
      </c>
      <c r="B23715" s="61" t="s">
        <v>416</v>
      </c>
      <c r="C23715">
        <v>1818</v>
      </c>
      <c r="D23715" s="61" t="s">
        <v>1768</v>
      </c>
    </row>
    <row r="23716" spans="1:4" hidden="1" x14ac:dyDescent="0.25">
      <c r="A23716" s="61" t="s">
        <v>141</v>
      </c>
      <c r="B23716" s="61" t="s">
        <v>416</v>
      </c>
      <c r="C23716">
        <v>1819</v>
      </c>
      <c r="D23716" s="61" t="s">
        <v>1768</v>
      </c>
    </row>
    <row r="23717" spans="1:4" hidden="1" x14ac:dyDescent="0.25">
      <c r="A23717" s="61" t="s">
        <v>141</v>
      </c>
      <c r="B23717" s="61" t="s">
        <v>416</v>
      </c>
      <c r="C23717">
        <v>1820</v>
      </c>
      <c r="D23717" s="61" t="s">
        <v>1768</v>
      </c>
    </row>
    <row r="23718" spans="1:4" hidden="1" x14ac:dyDescent="0.25">
      <c r="A23718" s="61" t="s">
        <v>141</v>
      </c>
      <c r="B23718" s="61" t="s">
        <v>416</v>
      </c>
      <c r="C23718">
        <v>1821</v>
      </c>
      <c r="D23718" s="61" t="s">
        <v>1768</v>
      </c>
    </row>
    <row r="23719" spans="1:4" hidden="1" x14ac:dyDescent="0.25">
      <c r="A23719" s="61" t="s">
        <v>141</v>
      </c>
      <c r="B23719" s="61" t="s">
        <v>416</v>
      </c>
      <c r="C23719">
        <v>1822</v>
      </c>
      <c r="D23719" s="61" t="s">
        <v>1768</v>
      </c>
    </row>
    <row r="23720" spans="1:4" hidden="1" x14ac:dyDescent="0.25">
      <c r="A23720" s="61" t="s">
        <v>141</v>
      </c>
      <c r="B23720" s="61" t="s">
        <v>416</v>
      </c>
      <c r="C23720">
        <v>1823</v>
      </c>
      <c r="D23720" s="61" t="s">
        <v>1768</v>
      </c>
    </row>
    <row r="23721" spans="1:4" hidden="1" x14ac:dyDescent="0.25">
      <c r="A23721" s="61" t="s">
        <v>141</v>
      </c>
      <c r="B23721" s="61" t="s">
        <v>416</v>
      </c>
      <c r="C23721">
        <v>1824</v>
      </c>
      <c r="D23721" s="61" t="s">
        <v>1768</v>
      </c>
    </row>
    <row r="23722" spans="1:4" hidden="1" x14ac:dyDescent="0.25">
      <c r="A23722" s="61" t="s">
        <v>141</v>
      </c>
      <c r="B23722" s="61" t="s">
        <v>416</v>
      </c>
      <c r="C23722">
        <v>1825</v>
      </c>
      <c r="D23722" s="61" t="s">
        <v>1768</v>
      </c>
    </row>
    <row r="23723" spans="1:4" hidden="1" x14ac:dyDescent="0.25">
      <c r="A23723" s="61" t="s">
        <v>141</v>
      </c>
      <c r="B23723" s="61" t="s">
        <v>416</v>
      </c>
      <c r="C23723">
        <v>1826</v>
      </c>
      <c r="D23723" s="61" t="s">
        <v>1857</v>
      </c>
    </row>
    <row r="23724" spans="1:4" hidden="1" x14ac:dyDescent="0.25">
      <c r="A23724" s="61" t="s">
        <v>141</v>
      </c>
      <c r="B23724" s="61" t="s">
        <v>416</v>
      </c>
      <c r="C23724">
        <v>1827</v>
      </c>
      <c r="D23724" s="61" t="s">
        <v>1857</v>
      </c>
    </row>
    <row r="23725" spans="1:4" hidden="1" x14ac:dyDescent="0.25">
      <c r="A23725" s="61" t="s">
        <v>141</v>
      </c>
      <c r="B23725" s="61" t="s">
        <v>416</v>
      </c>
      <c r="C23725">
        <v>1828</v>
      </c>
      <c r="D23725" s="61" t="s">
        <v>1857</v>
      </c>
    </row>
    <row r="23726" spans="1:4" hidden="1" x14ac:dyDescent="0.25">
      <c r="A23726" s="61" t="s">
        <v>141</v>
      </c>
      <c r="B23726" s="61" t="s">
        <v>416</v>
      </c>
      <c r="C23726">
        <v>1829</v>
      </c>
      <c r="D23726" s="61" t="s">
        <v>1857</v>
      </c>
    </row>
    <row r="23727" spans="1:4" hidden="1" x14ac:dyDescent="0.25">
      <c r="A23727" s="61" t="s">
        <v>141</v>
      </c>
      <c r="B23727" s="61" t="s">
        <v>416</v>
      </c>
      <c r="C23727">
        <v>1830</v>
      </c>
      <c r="D23727" s="61" t="s">
        <v>1529</v>
      </c>
    </row>
    <row r="23728" spans="1:4" hidden="1" x14ac:dyDescent="0.25">
      <c r="A23728" s="61" t="s">
        <v>141</v>
      </c>
      <c r="B23728" s="61" t="s">
        <v>416</v>
      </c>
      <c r="C23728">
        <v>1831</v>
      </c>
      <c r="D23728" s="61" t="s">
        <v>1798</v>
      </c>
    </row>
    <row r="23729" spans="1:4" hidden="1" x14ac:dyDescent="0.25">
      <c r="A23729" s="61" t="s">
        <v>141</v>
      </c>
      <c r="B23729" s="61" t="s">
        <v>416</v>
      </c>
      <c r="C23729">
        <v>1832</v>
      </c>
      <c r="D23729" s="61" t="s">
        <v>2646</v>
      </c>
    </row>
    <row r="23730" spans="1:4" hidden="1" x14ac:dyDescent="0.25">
      <c r="A23730" s="61" t="s">
        <v>141</v>
      </c>
      <c r="B23730" s="61" t="s">
        <v>416</v>
      </c>
      <c r="C23730">
        <v>1833</v>
      </c>
      <c r="D23730" s="61" t="s">
        <v>2646</v>
      </c>
    </row>
    <row r="23731" spans="1:4" hidden="1" x14ac:dyDescent="0.25">
      <c r="A23731" s="61" t="s">
        <v>141</v>
      </c>
      <c r="B23731" s="61" t="s">
        <v>416</v>
      </c>
      <c r="C23731">
        <v>1834</v>
      </c>
      <c r="D23731" s="61" t="s">
        <v>2646</v>
      </c>
    </row>
    <row r="23732" spans="1:4" hidden="1" x14ac:dyDescent="0.25">
      <c r="A23732" s="61" t="s">
        <v>141</v>
      </c>
      <c r="B23732" s="61" t="s">
        <v>416</v>
      </c>
      <c r="C23732">
        <v>1835</v>
      </c>
      <c r="D23732" s="61" t="s">
        <v>2646</v>
      </c>
    </row>
    <row r="23733" spans="1:4" hidden="1" x14ac:dyDescent="0.25">
      <c r="A23733" s="61" t="s">
        <v>141</v>
      </c>
      <c r="B23733" s="61" t="s">
        <v>416</v>
      </c>
      <c r="C23733">
        <v>1836</v>
      </c>
      <c r="D23733" s="61" t="s">
        <v>2646</v>
      </c>
    </row>
    <row r="23734" spans="1:4" hidden="1" x14ac:dyDescent="0.25">
      <c r="A23734" s="61" t="s">
        <v>141</v>
      </c>
      <c r="B23734" s="61" t="s">
        <v>416</v>
      </c>
      <c r="C23734">
        <v>1837</v>
      </c>
      <c r="D23734" s="61" t="s">
        <v>2646</v>
      </c>
    </row>
    <row r="23735" spans="1:4" hidden="1" x14ac:dyDescent="0.25">
      <c r="A23735" s="61" t="s">
        <v>141</v>
      </c>
      <c r="B23735" s="61" t="s">
        <v>416</v>
      </c>
      <c r="C23735">
        <v>1838</v>
      </c>
      <c r="D23735" s="61" t="s">
        <v>2646</v>
      </c>
    </row>
    <row r="23736" spans="1:4" hidden="1" x14ac:dyDescent="0.25">
      <c r="A23736" s="61" t="s">
        <v>141</v>
      </c>
      <c r="B23736" s="61" t="s">
        <v>416</v>
      </c>
      <c r="C23736">
        <v>1839</v>
      </c>
      <c r="D23736" s="61" t="s">
        <v>2646</v>
      </c>
    </row>
    <row r="23737" spans="1:4" hidden="1" x14ac:dyDescent="0.25">
      <c r="A23737" s="61" t="s">
        <v>141</v>
      </c>
      <c r="B23737" s="61" t="s">
        <v>416</v>
      </c>
      <c r="C23737">
        <v>1840</v>
      </c>
      <c r="D23737" s="61" t="s">
        <v>2646</v>
      </c>
    </row>
    <row r="23738" spans="1:4" hidden="1" x14ac:dyDescent="0.25">
      <c r="A23738" s="61" t="s">
        <v>141</v>
      </c>
      <c r="B23738" s="61" t="s">
        <v>416</v>
      </c>
      <c r="C23738">
        <v>1841</v>
      </c>
      <c r="D23738" s="61" t="s">
        <v>2646</v>
      </c>
    </row>
    <row r="23739" spans="1:4" hidden="1" x14ac:dyDescent="0.25">
      <c r="A23739" s="61" t="s">
        <v>141</v>
      </c>
      <c r="B23739" s="61" t="s">
        <v>416</v>
      </c>
      <c r="C23739">
        <v>1842</v>
      </c>
      <c r="D23739" s="61" t="s">
        <v>2562</v>
      </c>
    </row>
    <row r="23740" spans="1:4" hidden="1" x14ac:dyDescent="0.25">
      <c r="A23740" s="61" t="s">
        <v>141</v>
      </c>
      <c r="B23740" s="61" t="s">
        <v>416</v>
      </c>
      <c r="C23740">
        <v>1843</v>
      </c>
      <c r="D23740" s="61" t="s">
        <v>2562</v>
      </c>
    </row>
    <row r="23741" spans="1:4" hidden="1" x14ac:dyDescent="0.25">
      <c r="A23741" s="61" t="s">
        <v>141</v>
      </c>
      <c r="B23741" s="61" t="s">
        <v>416</v>
      </c>
      <c r="C23741">
        <v>1844</v>
      </c>
      <c r="D23741" s="61" t="s">
        <v>2562</v>
      </c>
    </row>
    <row r="23742" spans="1:4" hidden="1" x14ac:dyDescent="0.25">
      <c r="A23742" s="61" t="s">
        <v>141</v>
      </c>
      <c r="B23742" s="61" t="s">
        <v>416</v>
      </c>
      <c r="C23742">
        <v>1845</v>
      </c>
      <c r="D23742" s="61" t="s">
        <v>2562</v>
      </c>
    </row>
    <row r="23743" spans="1:4" hidden="1" x14ac:dyDescent="0.25">
      <c r="A23743" s="61" t="s">
        <v>141</v>
      </c>
      <c r="B23743" s="61" t="s">
        <v>416</v>
      </c>
      <c r="C23743">
        <v>1846</v>
      </c>
      <c r="D23743" s="61" t="s">
        <v>2562</v>
      </c>
    </row>
    <row r="23744" spans="1:4" hidden="1" x14ac:dyDescent="0.25">
      <c r="A23744" s="61" t="s">
        <v>141</v>
      </c>
      <c r="B23744" s="61" t="s">
        <v>416</v>
      </c>
      <c r="C23744">
        <v>1847</v>
      </c>
      <c r="D23744" s="61" t="s">
        <v>2562</v>
      </c>
    </row>
    <row r="23745" spans="1:4" hidden="1" x14ac:dyDescent="0.25">
      <c r="A23745" s="61" t="s">
        <v>141</v>
      </c>
      <c r="B23745" s="61" t="s">
        <v>416</v>
      </c>
      <c r="C23745">
        <v>1848</v>
      </c>
      <c r="D23745" s="61" t="s">
        <v>2562</v>
      </c>
    </row>
    <row r="23746" spans="1:4" hidden="1" x14ac:dyDescent="0.25">
      <c r="A23746" s="61" t="s">
        <v>141</v>
      </c>
      <c r="B23746" s="61" t="s">
        <v>416</v>
      </c>
      <c r="C23746">
        <v>1849</v>
      </c>
      <c r="D23746" s="61" t="s">
        <v>2562</v>
      </c>
    </row>
    <row r="23747" spans="1:4" hidden="1" x14ac:dyDescent="0.25">
      <c r="A23747" s="61" t="s">
        <v>141</v>
      </c>
      <c r="B23747" s="61" t="s">
        <v>416</v>
      </c>
      <c r="C23747">
        <v>1850</v>
      </c>
      <c r="D23747" s="61" t="s">
        <v>2562</v>
      </c>
    </row>
    <row r="23748" spans="1:4" hidden="1" x14ac:dyDescent="0.25">
      <c r="A23748" s="61" t="s">
        <v>141</v>
      </c>
      <c r="B23748" s="61" t="s">
        <v>416</v>
      </c>
      <c r="C23748">
        <v>1851</v>
      </c>
      <c r="D23748" s="61" t="s">
        <v>2562</v>
      </c>
    </row>
    <row r="23749" spans="1:4" hidden="1" x14ac:dyDescent="0.25">
      <c r="A23749" s="61" t="s">
        <v>141</v>
      </c>
      <c r="B23749" s="61" t="s">
        <v>416</v>
      </c>
      <c r="C23749">
        <v>1852</v>
      </c>
      <c r="D23749" s="61" t="s">
        <v>2562</v>
      </c>
    </row>
    <row r="23750" spans="1:4" hidden="1" x14ac:dyDescent="0.25">
      <c r="A23750" s="61" t="s">
        <v>141</v>
      </c>
      <c r="B23750" s="61" t="s">
        <v>416</v>
      </c>
      <c r="C23750">
        <v>1853</v>
      </c>
      <c r="D23750" s="61" t="s">
        <v>2562</v>
      </c>
    </row>
    <row r="23751" spans="1:4" hidden="1" x14ac:dyDescent="0.25">
      <c r="A23751" s="61" t="s">
        <v>141</v>
      </c>
      <c r="B23751" s="61" t="s">
        <v>416</v>
      </c>
      <c r="C23751">
        <v>1854</v>
      </c>
      <c r="D23751" s="61" t="s">
        <v>2562</v>
      </c>
    </row>
    <row r="23752" spans="1:4" hidden="1" x14ac:dyDescent="0.25">
      <c r="A23752" s="61" t="s">
        <v>141</v>
      </c>
      <c r="B23752" s="61" t="s">
        <v>416</v>
      </c>
      <c r="C23752">
        <v>1855</v>
      </c>
      <c r="D23752" s="61" t="s">
        <v>2562</v>
      </c>
    </row>
    <row r="23753" spans="1:4" hidden="1" x14ac:dyDescent="0.25">
      <c r="A23753" s="61" t="s">
        <v>141</v>
      </c>
      <c r="B23753" s="61" t="s">
        <v>416</v>
      </c>
      <c r="C23753">
        <v>1856</v>
      </c>
      <c r="D23753" s="61" t="s">
        <v>2562</v>
      </c>
    </row>
    <row r="23754" spans="1:4" hidden="1" x14ac:dyDescent="0.25">
      <c r="A23754" s="61" t="s">
        <v>141</v>
      </c>
      <c r="B23754" s="61" t="s">
        <v>416</v>
      </c>
      <c r="C23754">
        <v>1857</v>
      </c>
      <c r="D23754" s="61" t="s">
        <v>2562</v>
      </c>
    </row>
    <row r="23755" spans="1:4" hidden="1" x14ac:dyDescent="0.25">
      <c r="A23755" s="61" t="s">
        <v>141</v>
      </c>
      <c r="B23755" s="61" t="s">
        <v>416</v>
      </c>
      <c r="C23755">
        <v>1858</v>
      </c>
      <c r="D23755" s="61" t="s">
        <v>2562</v>
      </c>
    </row>
    <row r="23756" spans="1:4" hidden="1" x14ac:dyDescent="0.25">
      <c r="A23756" s="61" t="s">
        <v>141</v>
      </c>
      <c r="B23756" s="61" t="s">
        <v>416</v>
      </c>
      <c r="C23756">
        <v>1859</v>
      </c>
      <c r="D23756" s="61" t="s">
        <v>2562</v>
      </c>
    </row>
    <row r="23757" spans="1:4" hidden="1" x14ac:dyDescent="0.25">
      <c r="A23757" s="61" t="s">
        <v>141</v>
      </c>
      <c r="B23757" s="61" t="s">
        <v>416</v>
      </c>
      <c r="C23757">
        <v>1860</v>
      </c>
      <c r="D23757" s="61" t="s">
        <v>2562</v>
      </c>
    </row>
    <row r="23758" spans="1:4" hidden="1" x14ac:dyDescent="0.25">
      <c r="A23758" s="61" t="s">
        <v>141</v>
      </c>
      <c r="B23758" s="61" t="s">
        <v>416</v>
      </c>
      <c r="C23758">
        <v>1861</v>
      </c>
      <c r="D23758" s="61" t="s">
        <v>2562</v>
      </c>
    </row>
    <row r="23759" spans="1:4" hidden="1" x14ac:dyDescent="0.25">
      <c r="A23759" s="61" t="s">
        <v>141</v>
      </c>
      <c r="B23759" s="61" t="s">
        <v>416</v>
      </c>
      <c r="C23759">
        <v>1862</v>
      </c>
      <c r="D23759" s="61" t="s">
        <v>2562</v>
      </c>
    </row>
    <row r="23760" spans="1:4" hidden="1" x14ac:dyDescent="0.25">
      <c r="A23760" s="61" t="s">
        <v>141</v>
      </c>
      <c r="B23760" s="61" t="s">
        <v>416</v>
      </c>
      <c r="C23760">
        <v>1863</v>
      </c>
      <c r="D23760" s="61" t="s">
        <v>2562</v>
      </c>
    </row>
    <row r="23761" spans="1:4" hidden="1" x14ac:dyDescent="0.25">
      <c r="A23761" s="61" t="s">
        <v>141</v>
      </c>
      <c r="B23761" s="61" t="s">
        <v>416</v>
      </c>
      <c r="C23761">
        <v>1864</v>
      </c>
      <c r="D23761" s="61" t="s">
        <v>2562</v>
      </c>
    </row>
    <row r="23762" spans="1:4" hidden="1" x14ac:dyDescent="0.25">
      <c r="A23762" s="61" t="s">
        <v>141</v>
      </c>
      <c r="B23762" s="61" t="s">
        <v>416</v>
      </c>
      <c r="C23762">
        <v>1865</v>
      </c>
      <c r="D23762" s="61" t="s">
        <v>2562</v>
      </c>
    </row>
    <row r="23763" spans="1:4" hidden="1" x14ac:dyDescent="0.25">
      <c r="A23763" s="61" t="s">
        <v>141</v>
      </c>
      <c r="B23763" s="61" t="s">
        <v>416</v>
      </c>
      <c r="C23763">
        <v>1866</v>
      </c>
      <c r="D23763" s="61" t="s">
        <v>2562</v>
      </c>
    </row>
    <row r="23764" spans="1:4" hidden="1" x14ac:dyDescent="0.25">
      <c r="A23764" s="61" t="s">
        <v>141</v>
      </c>
      <c r="B23764" s="61" t="s">
        <v>416</v>
      </c>
      <c r="C23764">
        <v>1867</v>
      </c>
      <c r="D23764" s="61" t="s">
        <v>1851</v>
      </c>
    </row>
    <row r="23765" spans="1:4" hidden="1" x14ac:dyDescent="0.25">
      <c r="A23765" s="61" t="s">
        <v>141</v>
      </c>
      <c r="B23765" s="61" t="s">
        <v>416</v>
      </c>
      <c r="C23765">
        <v>1918</v>
      </c>
      <c r="D23765" s="61" t="s">
        <v>2203</v>
      </c>
    </row>
    <row r="23766" spans="1:4" hidden="1" x14ac:dyDescent="0.25">
      <c r="A23766" s="61" t="s">
        <v>141</v>
      </c>
      <c r="B23766" s="61" t="s">
        <v>416</v>
      </c>
      <c r="C23766">
        <v>1919</v>
      </c>
      <c r="D23766" s="61" t="s">
        <v>2204</v>
      </c>
    </row>
    <row r="23767" spans="1:4" hidden="1" x14ac:dyDescent="0.25">
      <c r="A23767" s="61" t="s">
        <v>141</v>
      </c>
      <c r="B23767" s="61" t="s">
        <v>416</v>
      </c>
      <c r="C23767">
        <v>1920</v>
      </c>
      <c r="D23767" s="61" t="s">
        <v>2203</v>
      </c>
    </row>
    <row r="23768" spans="1:4" hidden="1" x14ac:dyDescent="0.25">
      <c r="A23768" s="61" t="s">
        <v>141</v>
      </c>
      <c r="B23768" s="61" t="s">
        <v>416</v>
      </c>
      <c r="C23768">
        <v>1921</v>
      </c>
      <c r="D23768" s="61" t="s">
        <v>2199</v>
      </c>
    </row>
    <row r="23769" spans="1:4" hidden="1" x14ac:dyDescent="0.25">
      <c r="A23769" s="61" t="s">
        <v>141</v>
      </c>
      <c r="B23769" s="61" t="s">
        <v>416</v>
      </c>
      <c r="C23769">
        <v>1922</v>
      </c>
      <c r="D23769" s="61" t="s">
        <v>2345</v>
      </c>
    </row>
    <row r="23770" spans="1:4" hidden="1" x14ac:dyDescent="0.25">
      <c r="A23770" s="61" t="s">
        <v>141</v>
      </c>
      <c r="B23770" s="61" t="s">
        <v>416</v>
      </c>
      <c r="C23770">
        <v>1923</v>
      </c>
      <c r="D23770" s="61" t="s">
        <v>2345</v>
      </c>
    </row>
    <row r="23771" spans="1:4" hidden="1" x14ac:dyDescent="0.25">
      <c r="A23771" s="61" t="s">
        <v>141</v>
      </c>
      <c r="B23771" s="61" t="s">
        <v>416</v>
      </c>
      <c r="C23771">
        <v>1924</v>
      </c>
      <c r="D23771" s="61" t="s">
        <v>2345</v>
      </c>
    </row>
    <row r="23772" spans="1:4" hidden="1" x14ac:dyDescent="0.25">
      <c r="A23772" s="61" t="s">
        <v>141</v>
      </c>
      <c r="B23772" s="61" t="s">
        <v>416</v>
      </c>
      <c r="C23772">
        <v>1925</v>
      </c>
      <c r="D23772" s="61" t="s">
        <v>2345</v>
      </c>
    </row>
    <row r="23773" spans="1:4" hidden="1" x14ac:dyDescent="0.25">
      <c r="A23773" s="61" t="s">
        <v>141</v>
      </c>
      <c r="B23773" s="61" t="s">
        <v>416</v>
      </c>
      <c r="C23773">
        <v>1926</v>
      </c>
      <c r="D23773" s="61" t="s">
        <v>2192</v>
      </c>
    </row>
    <row r="23774" spans="1:4" hidden="1" x14ac:dyDescent="0.25">
      <c r="A23774" s="61" t="s">
        <v>141</v>
      </c>
      <c r="B23774" s="61" t="s">
        <v>416</v>
      </c>
      <c r="C23774">
        <v>1927</v>
      </c>
      <c r="D23774" s="61" t="s">
        <v>3204</v>
      </c>
    </row>
    <row r="23775" spans="1:4" hidden="1" x14ac:dyDescent="0.25">
      <c r="A23775" s="61" t="s">
        <v>141</v>
      </c>
      <c r="B23775" s="61" t="s">
        <v>416</v>
      </c>
      <c r="C23775">
        <v>1928</v>
      </c>
      <c r="D23775" s="61" t="s">
        <v>2961</v>
      </c>
    </row>
    <row r="23776" spans="1:4" hidden="1" x14ac:dyDescent="0.25">
      <c r="A23776" s="61" t="s">
        <v>141</v>
      </c>
      <c r="B23776" s="61" t="s">
        <v>416</v>
      </c>
      <c r="C23776">
        <v>1929</v>
      </c>
      <c r="D23776" s="61" t="s">
        <v>3205</v>
      </c>
    </row>
    <row r="23777" spans="1:4" hidden="1" x14ac:dyDescent="0.25">
      <c r="A23777" s="61" t="s">
        <v>141</v>
      </c>
      <c r="B23777" s="61" t="s">
        <v>416</v>
      </c>
      <c r="C23777">
        <v>1930</v>
      </c>
      <c r="D23777" s="61" t="s">
        <v>2520</v>
      </c>
    </row>
    <row r="23778" spans="1:4" hidden="1" x14ac:dyDescent="0.25">
      <c r="A23778" s="61" t="s">
        <v>141</v>
      </c>
      <c r="B23778" s="61" t="s">
        <v>416</v>
      </c>
      <c r="C23778">
        <v>1931</v>
      </c>
      <c r="D23778" s="61" t="s">
        <v>2520</v>
      </c>
    </row>
    <row r="23779" spans="1:4" hidden="1" x14ac:dyDescent="0.25">
      <c r="A23779" s="61" t="s">
        <v>141</v>
      </c>
      <c r="B23779" s="61" t="s">
        <v>416</v>
      </c>
      <c r="C23779">
        <v>1932</v>
      </c>
      <c r="D23779" s="61" t="s">
        <v>2520</v>
      </c>
    </row>
    <row r="23780" spans="1:4" hidden="1" x14ac:dyDescent="0.25">
      <c r="A23780" s="61" t="s">
        <v>141</v>
      </c>
      <c r="B23780" s="61" t="s">
        <v>416</v>
      </c>
      <c r="C23780">
        <v>1933</v>
      </c>
      <c r="D23780" s="61" t="s">
        <v>2520</v>
      </c>
    </row>
    <row r="23781" spans="1:4" hidden="1" x14ac:dyDescent="0.25">
      <c r="A23781" s="61" t="s">
        <v>141</v>
      </c>
      <c r="B23781" s="61" t="s">
        <v>416</v>
      </c>
      <c r="C23781">
        <v>1934</v>
      </c>
      <c r="D23781" s="61" t="s">
        <v>2520</v>
      </c>
    </row>
    <row r="23782" spans="1:4" hidden="1" x14ac:dyDescent="0.25">
      <c r="A23782" s="61" t="s">
        <v>141</v>
      </c>
      <c r="B23782" s="61" t="s">
        <v>416</v>
      </c>
      <c r="C23782">
        <v>1935</v>
      </c>
      <c r="D23782" s="61" t="s">
        <v>2521</v>
      </c>
    </row>
    <row r="23783" spans="1:4" hidden="1" x14ac:dyDescent="0.25">
      <c r="A23783" s="61" t="s">
        <v>141</v>
      </c>
      <c r="B23783" s="61" t="s">
        <v>416</v>
      </c>
      <c r="C23783">
        <v>1936</v>
      </c>
      <c r="D23783" s="61" t="s">
        <v>2521</v>
      </c>
    </row>
    <row r="23784" spans="1:4" hidden="1" x14ac:dyDescent="0.25">
      <c r="A23784" s="61" t="s">
        <v>141</v>
      </c>
      <c r="B23784" s="61" t="s">
        <v>416</v>
      </c>
      <c r="C23784">
        <v>1937</v>
      </c>
      <c r="D23784" s="61" t="s">
        <v>2521</v>
      </c>
    </row>
    <row r="23785" spans="1:4" hidden="1" x14ac:dyDescent="0.25">
      <c r="A23785" s="61" t="s">
        <v>141</v>
      </c>
      <c r="B23785" s="61" t="s">
        <v>416</v>
      </c>
      <c r="C23785">
        <v>1938</v>
      </c>
      <c r="D23785" s="61" t="s">
        <v>2521</v>
      </c>
    </row>
    <row r="23786" spans="1:4" hidden="1" x14ac:dyDescent="0.25">
      <c r="A23786" s="61" t="s">
        <v>141</v>
      </c>
      <c r="B23786" s="61" t="s">
        <v>416</v>
      </c>
      <c r="C23786">
        <v>1944</v>
      </c>
      <c r="D23786" s="61" t="s">
        <v>2555</v>
      </c>
    </row>
    <row r="23787" spans="1:4" hidden="1" x14ac:dyDescent="0.25">
      <c r="A23787" s="61" t="s">
        <v>141</v>
      </c>
      <c r="B23787" s="61" t="s">
        <v>416</v>
      </c>
      <c r="C23787">
        <v>1945</v>
      </c>
      <c r="D23787" s="61" t="s">
        <v>2899</v>
      </c>
    </row>
    <row r="23788" spans="1:4" hidden="1" x14ac:dyDescent="0.25">
      <c r="A23788" s="61" t="s">
        <v>141</v>
      </c>
      <c r="B23788" s="61" t="s">
        <v>416</v>
      </c>
      <c r="C23788">
        <v>1946</v>
      </c>
      <c r="D23788" s="61" t="s">
        <v>2899</v>
      </c>
    </row>
    <row r="23789" spans="1:4" hidden="1" x14ac:dyDescent="0.25">
      <c r="A23789" s="61" t="s">
        <v>141</v>
      </c>
      <c r="B23789" s="61" t="s">
        <v>416</v>
      </c>
      <c r="C23789">
        <v>1947</v>
      </c>
      <c r="D23789" s="61" t="s">
        <v>2899</v>
      </c>
    </row>
    <row r="23790" spans="1:4" hidden="1" x14ac:dyDescent="0.25">
      <c r="A23790" s="61" t="s">
        <v>141</v>
      </c>
      <c r="B23790" s="61" t="s">
        <v>416</v>
      </c>
      <c r="C23790">
        <v>1948</v>
      </c>
      <c r="D23790" s="61" t="s">
        <v>1786</v>
      </c>
    </row>
    <row r="23791" spans="1:4" hidden="1" x14ac:dyDescent="0.25">
      <c r="A23791" s="61" t="s">
        <v>141</v>
      </c>
      <c r="B23791" s="61" t="s">
        <v>416</v>
      </c>
      <c r="C23791">
        <v>1949</v>
      </c>
      <c r="D23791" s="61" t="s">
        <v>2576</v>
      </c>
    </row>
    <row r="23792" spans="1:4" hidden="1" x14ac:dyDescent="0.25">
      <c r="A23792" s="61" t="s">
        <v>141</v>
      </c>
      <c r="B23792" s="61" t="s">
        <v>416</v>
      </c>
      <c r="C23792">
        <v>1950</v>
      </c>
      <c r="D23792" s="61" t="s">
        <v>2576</v>
      </c>
    </row>
    <row r="23793" spans="1:4" hidden="1" x14ac:dyDescent="0.25">
      <c r="A23793" s="61" t="s">
        <v>141</v>
      </c>
      <c r="B23793" s="61" t="s">
        <v>416</v>
      </c>
      <c r="C23793">
        <v>1951</v>
      </c>
      <c r="D23793" s="61" t="s">
        <v>2576</v>
      </c>
    </row>
    <row r="23794" spans="1:4" hidden="1" x14ac:dyDescent="0.25">
      <c r="A23794" s="61" t="s">
        <v>141</v>
      </c>
      <c r="B23794" s="61" t="s">
        <v>416</v>
      </c>
      <c r="C23794">
        <v>1952</v>
      </c>
      <c r="D23794" s="61" t="s">
        <v>2576</v>
      </c>
    </row>
    <row r="23795" spans="1:4" hidden="1" x14ac:dyDescent="0.25">
      <c r="A23795" s="61" t="s">
        <v>141</v>
      </c>
      <c r="B23795" s="61" t="s">
        <v>416</v>
      </c>
      <c r="C23795">
        <v>1953</v>
      </c>
      <c r="D23795" s="61" t="s">
        <v>2576</v>
      </c>
    </row>
    <row r="23796" spans="1:4" hidden="1" x14ac:dyDescent="0.25">
      <c r="A23796" s="61" t="s">
        <v>141</v>
      </c>
      <c r="B23796" s="61" t="s">
        <v>416</v>
      </c>
      <c r="C23796">
        <v>1954</v>
      </c>
      <c r="D23796" s="61" t="s">
        <v>2576</v>
      </c>
    </row>
    <row r="23797" spans="1:4" hidden="1" x14ac:dyDescent="0.25">
      <c r="A23797" s="61" t="s">
        <v>141</v>
      </c>
      <c r="B23797" s="61" t="s">
        <v>416</v>
      </c>
      <c r="C23797">
        <v>1955</v>
      </c>
      <c r="D23797" s="61" t="s">
        <v>2576</v>
      </c>
    </row>
    <row r="23798" spans="1:4" hidden="1" x14ac:dyDescent="0.25">
      <c r="A23798" s="61" t="s">
        <v>141</v>
      </c>
      <c r="B23798" s="61" t="s">
        <v>416</v>
      </c>
      <c r="C23798">
        <v>1956</v>
      </c>
      <c r="D23798" s="61" t="s">
        <v>2944</v>
      </c>
    </row>
    <row r="23799" spans="1:4" hidden="1" x14ac:dyDescent="0.25">
      <c r="A23799" s="61" t="s">
        <v>141</v>
      </c>
      <c r="B23799" s="61" t="s">
        <v>416</v>
      </c>
      <c r="C23799">
        <v>1957</v>
      </c>
      <c r="D23799" s="61" t="s">
        <v>1841</v>
      </c>
    </row>
    <row r="23800" spans="1:4" hidden="1" x14ac:dyDescent="0.25">
      <c r="A23800" s="61" t="s">
        <v>141</v>
      </c>
      <c r="B23800" s="61" t="s">
        <v>416</v>
      </c>
      <c r="C23800">
        <v>1958</v>
      </c>
      <c r="D23800" s="61" t="s">
        <v>1841</v>
      </c>
    </row>
    <row r="23801" spans="1:4" hidden="1" x14ac:dyDescent="0.25">
      <c r="A23801" s="61" t="s">
        <v>141</v>
      </c>
      <c r="B23801" s="61" t="s">
        <v>416</v>
      </c>
      <c r="C23801">
        <v>1959</v>
      </c>
      <c r="D23801" s="61" t="s">
        <v>1841</v>
      </c>
    </row>
    <row r="23802" spans="1:4" hidden="1" x14ac:dyDescent="0.25">
      <c r="A23802" s="61" t="s">
        <v>141</v>
      </c>
      <c r="B23802" s="61" t="s">
        <v>416</v>
      </c>
      <c r="C23802">
        <v>1960</v>
      </c>
      <c r="D23802" s="61" t="s">
        <v>1841</v>
      </c>
    </row>
    <row r="23803" spans="1:4" hidden="1" x14ac:dyDescent="0.25">
      <c r="A23803" s="61" t="s">
        <v>141</v>
      </c>
      <c r="B23803" s="61" t="s">
        <v>416</v>
      </c>
      <c r="C23803">
        <v>1961</v>
      </c>
      <c r="D23803" s="61" t="s">
        <v>1841</v>
      </c>
    </row>
    <row r="23804" spans="1:4" hidden="1" x14ac:dyDescent="0.25">
      <c r="A23804" s="61" t="s">
        <v>141</v>
      </c>
      <c r="B23804" s="61" t="s">
        <v>416</v>
      </c>
      <c r="C23804">
        <v>1962</v>
      </c>
      <c r="D23804" s="61" t="s">
        <v>1841</v>
      </c>
    </row>
    <row r="23805" spans="1:4" hidden="1" x14ac:dyDescent="0.25">
      <c r="A23805" s="61" t="s">
        <v>141</v>
      </c>
      <c r="B23805" s="61" t="s">
        <v>416</v>
      </c>
      <c r="C23805">
        <v>1963</v>
      </c>
      <c r="D23805" s="61" t="s">
        <v>1841</v>
      </c>
    </row>
    <row r="23806" spans="1:4" hidden="1" x14ac:dyDescent="0.25">
      <c r="A23806" s="61" t="s">
        <v>141</v>
      </c>
      <c r="B23806" s="61" t="s">
        <v>416</v>
      </c>
      <c r="C23806">
        <v>1964</v>
      </c>
      <c r="D23806" s="61" t="s">
        <v>1841</v>
      </c>
    </row>
    <row r="23807" spans="1:4" hidden="1" x14ac:dyDescent="0.25">
      <c r="A23807" s="61" t="s">
        <v>141</v>
      </c>
      <c r="B23807" s="61" t="s">
        <v>416</v>
      </c>
      <c r="C23807">
        <v>1965</v>
      </c>
      <c r="D23807" s="61" t="s">
        <v>1841</v>
      </c>
    </row>
    <row r="23808" spans="1:4" hidden="1" x14ac:dyDescent="0.25">
      <c r="A23808" s="61" t="s">
        <v>141</v>
      </c>
      <c r="B23808" s="61" t="s">
        <v>416</v>
      </c>
      <c r="C23808">
        <v>1966</v>
      </c>
      <c r="D23808" s="61" t="s">
        <v>1841</v>
      </c>
    </row>
    <row r="23809" spans="1:4" hidden="1" x14ac:dyDescent="0.25">
      <c r="A23809" s="61" t="s">
        <v>141</v>
      </c>
      <c r="B23809" s="61" t="s">
        <v>416</v>
      </c>
      <c r="C23809">
        <v>1967</v>
      </c>
      <c r="D23809" s="61" t="s">
        <v>1841</v>
      </c>
    </row>
    <row r="23810" spans="1:4" hidden="1" x14ac:dyDescent="0.25">
      <c r="A23810" s="61" t="s">
        <v>141</v>
      </c>
      <c r="B23810" s="61" t="s">
        <v>416</v>
      </c>
      <c r="C23810">
        <v>1968</v>
      </c>
      <c r="D23810" s="61" t="s">
        <v>1841</v>
      </c>
    </row>
    <row r="23811" spans="1:4" hidden="1" x14ac:dyDescent="0.25">
      <c r="A23811" s="61" t="s">
        <v>141</v>
      </c>
      <c r="B23811" s="61" t="s">
        <v>416</v>
      </c>
      <c r="C23811">
        <v>1969</v>
      </c>
      <c r="D23811" s="61" t="s">
        <v>1841</v>
      </c>
    </row>
    <row r="23812" spans="1:4" hidden="1" x14ac:dyDescent="0.25">
      <c r="A23812" s="61" t="s">
        <v>141</v>
      </c>
      <c r="B23812" s="61" t="s">
        <v>416</v>
      </c>
      <c r="C23812">
        <v>1970</v>
      </c>
      <c r="D23812" s="61" t="s">
        <v>2945</v>
      </c>
    </row>
    <row r="23813" spans="1:4" hidden="1" x14ac:dyDescent="0.25">
      <c r="A23813" s="61" t="s">
        <v>141</v>
      </c>
      <c r="B23813" s="61" t="s">
        <v>416</v>
      </c>
      <c r="C23813">
        <v>1971</v>
      </c>
      <c r="D23813" s="61" t="s">
        <v>2221</v>
      </c>
    </row>
    <row r="23814" spans="1:4" hidden="1" x14ac:dyDescent="0.25">
      <c r="A23814" s="61" t="s">
        <v>141</v>
      </c>
      <c r="B23814" s="61" t="s">
        <v>416</v>
      </c>
      <c r="C23814">
        <v>1972</v>
      </c>
      <c r="D23814" s="61" t="s">
        <v>2221</v>
      </c>
    </row>
    <row r="23815" spans="1:4" hidden="1" x14ac:dyDescent="0.25">
      <c r="A23815" s="61" t="s">
        <v>141</v>
      </c>
      <c r="B23815" s="61" t="s">
        <v>416</v>
      </c>
      <c r="C23815">
        <v>1973</v>
      </c>
      <c r="D23815" s="61" t="s">
        <v>2221</v>
      </c>
    </row>
    <row r="23816" spans="1:4" hidden="1" x14ac:dyDescent="0.25">
      <c r="A23816" s="61" t="s">
        <v>141</v>
      </c>
      <c r="B23816" s="61" t="s">
        <v>416</v>
      </c>
      <c r="C23816">
        <v>1974</v>
      </c>
      <c r="D23816" s="61" t="s">
        <v>2221</v>
      </c>
    </row>
    <row r="23817" spans="1:4" hidden="1" x14ac:dyDescent="0.25">
      <c r="A23817" s="61" t="s">
        <v>141</v>
      </c>
      <c r="B23817" s="61" t="s">
        <v>416</v>
      </c>
      <c r="C23817">
        <v>1975</v>
      </c>
      <c r="D23817" s="61" t="s">
        <v>2221</v>
      </c>
    </row>
    <row r="23818" spans="1:4" hidden="1" x14ac:dyDescent="0.25">
      <c r="A23818" s="61" t="s">
        <v>141</v>
      </c>
      <c r="B23818" s="61" t="s">
        <v>416</v>
      </c>
      <c r="C23818">
        <v>1976</v>
      </c>
      <c r="D23818" s="61" t="s">
        <v>2893</v>
      </c>
    </row>
    <row r="23819" spans="1:4" hidden="1" x14ac:dyDescent="0.25">
      <c r="A23819" s="61" t="s">
        <v>141</v>
      </c>
      <c r="B23819" s="61" t="s">
        <v>416</v>
      </c>
      <c r="C23819">
        <v>1977</v>
      </c>
      <c r="D23819" s="61" t="s">
        <v>2893</v>
      </c>
    </row>
    <row r="23820" spans="1:4" hidden="1" x14ac:dyDescent="0.25">
      <c r="A23820" s="61" t="s">
        <v>141</v>
      </c>
      <c r="B23820" s="61" t="s">
        <v>416</v>
      </c>
      <c r="C23820">
        <v>1978</v>
      </c>
      <c r="D23820" s="61" t="s">
        <v>2365</v>
      </c>
    </row>
    <row r="23821" spans="1:4" hidden="1" x14ac:dyDescent="0.25">
      <c r="A23821" s="61" t="s">
        <v>141</v>
      </c>
      <c r="B23821" s="61" t="s">
        <v>416</v>
      </c>
      <c r="C23821">
        <v>1979</v>
      </c>
      <c r="D23821" s="61" t="s">
        <v>2365</v>
      </c>
    </row>
    <row r="23822" spans="1:4" hidden="1" x14ac:dyDescent="0.25">
      <c r="A23822" s="61" t="s">
        <v>141</v>
      </c>
      <c r="B23822" s="61" t="s">
        <v>416</v>
      </c>
      <c r="C23822">
        <v>1980</v>
      </c>
      <c r="D23822" s="61" t="s">
        <v>2365</v>
      </c>
    </row>
    <row r="23823" spans="1:4" hidden="1" x14ac:dyDescent="0.25">
      <c r="A23823" s="61" t="s">
        <v>141</v>
      </c>
      <c r="B23823" s="61" t="s">
        <v>416</v>
      </c>
      <c r="C23823">
        <v>1981</v>
      </c>
      <c r="D23823" s="61" t="s">
        <v>1845</v>
      </c>
    </row>
    <row r="23824" spans="1:4" hidden="1" x14ac:dyDescent="0.25">
      <c r="A23824" s="61" t="s">
        <v>141</v>
      </c>
      <c r="B23824" s="61" t="s">
        <v>416</v>
      </c>
      <c r="C23824">
        <v>1982</v>
      </c>
      <c r="D23824" s="61" t="s">
        <v>2138</v>
      </c>
    </row>
    <row r="23825" spans="1:4" hidden="1" x14ac:dyDescent="0.25">
      <c r="A23825" s="61" t="s">
        <v>141</v>
      </c>
      <c r="B23825" s="61" t="s">
        <v>416</v>
      </c>
      <c r="C23825">
        <v>1983</v>
      </c>
      <c r="D23825" s="61" t="s">
        <v>2370</v>
      </c>
    </row>
    <row r="23826" spans="1:4" hidden="1" x14ac:dyDescent="0.25">
      <c r="A23826" s="61" t="s">
        <v>141</v>
      </c>
      <c r="B23826" s="61" t="s">
        <v>416</v>
      </c>
      <c r="C23826">
        <v>1984</v>
      </c>
      <c r="D23826" s="61" t="s">
        <v>2593</v>
      </c>
    </row>
    <row r="23827" spans="1:4" hidden="1" x14ac:dyDescent="0.25">
      <c r="A23827" s="61" t="s">
        <v>141</v>
      </c>
      <c r="B23827" s="61" t="s">
        <v>416</v>
      </c>
      <c r="C23827">
        <v>1985</v>
      </c>
      <c r="D23827" s="61" t="s">
        <v>2897</v>
      </c>
    </row>
    <row r="23828" spans="1:4" hidden="1" x14ac:dyDescent="0.25">
      <c r="A23828" s="61" t="s">
        <v>141</v>
      </c>
      <c r="B23828" s="61" t="s">
        <v>416</v>
      </c>
      <c r="C23828">
        <v>1986</v>
      </c>
      <c r="D23828" s="61" t="s">
        <v>2897</v>
      </c>
    </row>
    <row r="23829" spans="1:4" hidden="1" x14ac:dyDescent="0.25">
      <c r="A23829" s="61" t="s">
        <v>141</v>
      </c>
      <c r="B23829" s="61" t="s">
        <v>416</v>
      </c>
      <c r="C23829">
        <v>1987</v>
      </c>
      <c r="D23829" s="61" t="s">
        <v>2641</v>
      </c>
    </row>
    <row r="23830" spans="1:4" hidden="1" x14ac:dyDescent="0.25">
      <c r="A23830" s="61" t="s">
        <v>141</v>
      </c>
      <c r="B23830" s="61" t="s">
        <v>416</v>
      </c>
      <c r="C23830">
        <v>1988</v>
      </c>
      <c r="D23830" s="61" t="s">
        <v>2641</v>
      </c>
    </row>
    <row r="23831" spans="1:4" hidden="1" x14ac:dyDescent="0.25">
      <c r="A23831" s="61" t="s">
        <v>141</v>
      </c>
      <c r="B23831" s="61" t="s">
        <v>416</v>
      </c>
      <c r="C23831">
        <v>1989</v>
      </c>
      <c r="D23831" s="61" t="s">
        <v>2584</v>
      </c>
    </row>
    <row r="23832" spans="1:4" hidden="1" x14ac:dyDescent="0.25">
      <c r="A23832" s="61" t="s">
        <v>141</v>
      </c>
      <c r="B23832" s="61" t="s">
        <v>416</v>
      </c>
      <c r="C23832">
        <v>1990</v>
      </c>
      <c r="D23832" s="61" t="s">
        <v>2098</v>
      </c>
    </row>
    <row r="23833" spans="1:4" hidden="1" x14ac:dyDescent="0.25">
      <c r="A23833" s="61" t="s">
        <v>141</v>
      </c>
      <c r="B23833" s="61" t="s">
        <v>416</v>
      </c>
      <c r="C23833">
        <v>1991</v>
      </c>
      <c r="D23833" s="61" t="s">
        <v>2098</v>
      </c>
    </row>
    <row r="23834" spans="1:4" hidden="1" x14ac:dyDescent="0.25">
      <c r="A23834" s="61" t="s">
        <v>141</v>
      </c>
      <c r="B23834" s="61" t="s">
        <v>416</v>
      </c>
      <c r="C23834">
        <v>1992</v>
      </c>
      <c r="D23834" s="61" t="s">
        <v>2098</v>
      </c>
    </row>
    <row r="23835" spans="1:4" hidden="1" x14ac:dyDescent="0.25">
      <c r="A23835" s="61" t="s">
        <v>141</v>
      </c>
      <c r="B23835" s="61" t="s">
        <v>416</v>
      </c>
      <c r="C23835">
        <v>1993</v>
      </c>
      <c r="D23835" s="61" t="s">
        <v>2245</v>
      </c>
    </row>
    <row r="23836" spans="1:4" hidden="1" x14ac:dyDescent="0.25">
      <c r="A23836" s="61" t="s">
        <v>141</v>
      </c>
      <c r="B23836" s="61" t="s">
        <v>416</v>
      </c>
      <c r="C23836">
        <v>1994</v>
      </c>
      <c r="D23836" s="61" t="s">
        <v>2245</v>
      </c>
    </row>
    <row r="23837" spans="1:4" hidden="1" x14ac:dyDescent="0.25">
      <c r="A23837" s="61" t="s">
        <v>141</v>
      </c>
      <c r="B23837" s="61" t="s">
        <v>416</v>
      </c>
      <c r="C23837">
        <v>1995</v>
      </c>
      <c r="D23837" s="61" t="s">
        <v>2245</v>
      </c>
    </row>
    <row r="23838" spans="1:4" hidden="1" x14ac:dyDescent="0.25">
      <c r="A23838" s="61" t="s">
        <v>141</v>
      </c>
      <c r="B23838" s="61" t="s">
        <v>416</v>
      </c>
      <c r="C23838">
        <v>1996</v>
      </c>
      <c r="D23838" s="61" t="s">
        <v>2245</v>
      </c>
    </row>
    <row r="23839" spans="1:4" hidden="1" x14ac:dyDescent="0.25">
      <c r="A23839" s="61" t="s">
        <v>141</v>
      </c>
      <c r="B23839" s="61" t="s">
        <v>416</v>
      </c>
      <c r="C23839">
        <v>1997</v>
      </c>
      <c r="D23839" s="61" t="s">
        <v>2245</v>
      </c>
    </row>
    <row r="23840" spans="1:4" hidden="1" x14ac:dyDescent="0.25">
      <c r="A23840" s="61" t="s">
        <v>141</v>
      </c>
      <c r="B23840" s="61" t="s">
        <v>416</v>
      </c>
      <c r="C23840">
        <v>1998</v>
      </c>
      <c r="D23840" s="61" t="s">
        <v>2082</v>
      </c>
    </row>
    <row r="23841" spans="1:4" hidden="1" x14ac:dyDescent="0.25">
      <c r="A23841" s="61" t="s">
        <v>141</v>
      </c>
      <c r="B23841" s="61" t="s">
        <v>416</v>
      </c>
      <c r="C23841">
        <v>1999</v>
      </c>
      <c r="D23841" s="61" t="s">
        <v>2082</v>
      </c>
    </row>
    <row r="23842" spans="1:4" hidden="1" x14ac:dyDescent="0.25">
      <c r="A23842" s="61" t="s">
        <v>141</v>
      </c>
      <c r="B23842" s="61" t="s">
        <v>416</v>
      </c>
      <c r="C23842">
        <v>2000</v>
      </c>
      <c r="D23842" s="61" t="s">
        <v>2082</v>
      </c>
    </row>
    <row r="23843" spans="1:4" hidden="1" x14ac:dyDescent="0.25">
      <c r="A23843" s="61" t="s">
        <v>141</v>
      </c>
      <c r="B23843" s="61" t="s">
        <v>416</v>
      </c>
      <c r="C23843">
        <v>2001</v>
      </c>
      <c r="D23843" s="61" t="s">
        <v>2082</v>
      </c>
    </row>
    <row r="23844" spans="1:4" hidden="1" x14ac:dyDescent="0.25">
      <c r="A23844" s="61" t="s">
        <v>141</v>
      </c>
      <c r="B23844" s="61" t="s">
        <v>416</v>
      </c>
      <c r="C23844">
        <v>2002</v>
      </c>
      <c r="D23844" s="61" t="s">
        <v>2082</v>
      </c>
    </row>
    <row r="23845" spans="1:4" hidden="1" x14ac:dyDescent="0.25">
      <c r="A23845" s="61" t="s">
        <v>141</v>
      </c>
      <c r="B23845" s="61" t="s">
        <v>416</v>
      </c>
      <c r="C23845">
        <v>2003</v>
      </c>
      <c r="D23845" s="61" t="s">
        <v>2082</v>
      </c>
    </row>
    <row r="23846" spans="1:4" hidden="1" x14ac:dyDescent="0.25">
      <c r="A23846" s="61" t="s">
        <v>141</v>
      </c>
      <c r="B23846" s="61" t="s">
        <v>416</v>
      </c>
      <c r="C23846">
        <v>2004</v>
      </c>
      <c r="D23846" s="61" t="s">
        <v>2082</v>
      </c>
    </row>
    <row r="23847" spans="1:4" hidden="1" x14ac:dyDescent="0.25">
      <c r="A23847" s="61" t="s">
        <v>141</v>
      </c>
      <c r="B23847" s="61" t="s">
        <v>416</v>
      </c>
      <c r="C23847">
        <v>2005</v>
      </c>
      <c r="D23847" s="61" t="s">
        <v>2091</v>
      </c>
    </row>
    <row r="23848" spans="1:4" hidden="1" x14ac:dyDescent="0.25">
      <c r="A23848" s="61" t="s">
        <v>141</v>
      </c>
      <c r="B23848" s="61" t="s">
        <v>416</v>
      </c>
      <c r="C23848">
        <v>2006</v>
      </c>
      <c r="D23848" s="61" t="s">
        <v>2532</v>
      </c>
    </row>
    <row r="23849" spans="1:4" hidden="1" x14ac:dyDescent="0.25">
      <c r="A23849" s="61" t="s">
        <v>141</v>
      </c>
      <c r="B23849" s="61" t="s">
        <v>416</v>
      </c>
      <c r="C23849">
        <v>2007</v>
      </c>
      <c r="D23849" s="61" t="s">
        <v>2096</v>
      </c>
    </row>
    <row r="23850" spans="1:4" hidden="1" x14ac:dyDescent="0.25">
      <c r="A23850" s="61" t="s">
        <v>141</v>
      </c>
      <c r="B23850" s="61" t="s">
        <v>416</v>
      </c>
      <c r="C23850">
        <v>2008</v>
      </c>
      <c r="D23850" s="61" t="s">
        <v>2085</v>
      </c>
    </row>
    <row r="23851" spans="1:4" hidden="1" x14ac:dyDescent="0.25">
      <c r="A23851" s="61" t="s">
        <v>141</v>
      </c>
      <c r="B23851" s="61" t="s">
        <v>416</v>
      </c>
      <c r="C23851">
        <v>2009</v>
      </c>
      <c r="D23851" s="61" t="s">
        <v>2085</v>
      </c>
    </row>
    <row r="23852" spans="1:4" hidden="1" x14ac:dyDescent="0.25">
      <c r="A23852" s="61" t="s">
        <v>141</v>
      </c>
      <c r="B23852" s="61" t="s">
        <v>416</v>
      </c>
      <c r="C23852">
        <v>2010</v>
      </c>
      <c r="D23852" s="61" t="s">
        <v>2085</v>
      </c>
    </row>
    <row r="23853" spans="1:4" hidden="1" x14ac:dyDescent="0.25">
      <c r="A23853" s="61" t="s">
        <v>141</v>
      </c>
      <c r="B23853" s="61" t="s">
        <v>416</v>
      </c>
      <c r="C23853">
        <v>2011</v>
      </c>
      <c r="D23853" s="61" t="s">
        <v>2472</v>
      </c>
    </row>
    <row r="23854" spans="1:4" hidden="1" x14ac:dyDescent="0.25">
      <c r="A23854" s="61" t="s">
        <v>141</v>
      </c>
      <c r="B23854" s="61" t="s">
        <v>416</v>
      </c>
      <c r="C23854">
        <v>2012</v>
      </c>
      <c r="D23854" s="61" t="s">
        <v>2097</v>
      </c>
    </row>
    <row r="23855" spans="1:4" hidden="1" x14ac:dyDescent="0.25">
      <c r="A23855" s="61" t="s">
        <v>141</v>
      </c>
      <c r="B23855" s="61" t="s">
        <v>416</v>
      </c>
      <c r="C23855">
        <v>2013</v>
      </c>
      <c r="D23855" s="61" t="s">
        <v>2532</v>
      </c>
    </row>
    <row r="23856" spans="1:4" hidden="1" x14ac:dyDescent="0.25">
      <c r="A23856" s="61" t="s">
        <v>141</v>
      </c>
      <c r="B23856" s="61" t="s">
        <v>416</v>
      </c>
      <c r="C23856">
        <v>2014</v>
      </c>
      <c r="D23856" s="61" t="s">
        <v>2569</v>
      </c>
    </row>
    <row r="23857" spans="1:4" hidden="1" x14ac:dyDescent="0.25">
      <c r="A23857" s="61" t="s">
        <v>141</v>
      </c>
      <c r="B23857" s="61" t="s">
        <v>416</v>
      </c>
      <c r="C23857">
        <v>2015</v>
      </c>
      <c r="D23857" s="61" t="s">
        <v>2076</v>
      </c>
    </row>
    <row r="23858" spans="1:4" hidden="1" x14ac:dyDescent="0.25">
      <c r="A23858" s="61" t="s">
        <v>141</v>
      </c>
      <c r="B23858" s="61" t="s">
        <v>416</v>
      </c>
      <c r="C23858">
        <v>2016</v>
      </c>
      <c r="D23858" s="61" t="s">
        <v>533</v>
      </c>
    </row>
    <row r="23859" spans="1:4" hidden="1" x14ac:dyDescent="0.25">
      <c r="A23859" s="61" t="s">
        <v>141</v>
      </c>
      <c r="B23859" s="61" t="s">
        <v>416</v>
      </c>
      <c r="C23859">
        <v>2017</v>
      </c>
      <c r="D23859" s="61" t="s">
        <v>2595</v>
      </c>
    </row>
    <row r="23860" spans="1:4" hidden="1" x14ac:dyDescent="0.25">
      <c r="A23860" s="61" t="s">
        <v>141</v>
      </c>
      <c r="B23860" s="61" t="s">
        <v>416</v>
      </c>
      <c r="C23860">
        <v>2018</v>
      </c>
      <c r="D23860" s="61" t="s">
        <v>2402</v>
      </c>
    </row>
    <row r="23861" spans="1:4" hidden="1" x14ac:dyDescent="0.25">
      <c r="A23861" s="61" t="s">
        <v>141</v>
      </c>
      <c r="B23861" s="61" t="s">
        <v>416</v>
      </c>
      <c r="C23861">
        <v>2019</v>
      </c>
      <c r="D23861" s="61" t="s">
        <v>1795</v>
      </c>
    </row>
    <row r="23862" spans="1:4" hidden="1" x14ac:dyDescent="0.25">
      <c r="A23862" s="61" t="s">
        <v>141</v>
      </c>
      <c r="B23862" s="61" t="s">
        <v>416</v>
      </c>
      <c r="C23862">
        <v>2020</v>
      </c>
      <c r="D23862" s="61" t="s">
        <v>2158</v>
      </c>
    </row>
    <row r="23863" spans="1:4" hidden="1" x14ac:dyDescent="0.25">
      <c r="A23863" s="61" t="s">
        <v>141</v>
      </c>
      <c r="B23863" s="61" t="s">
        <v>416</v>
      </c>
      <c r="C23863">
        <v>2021</v>
      </c>
      <c r="D23863" s="61" t="s">
        <v>2553</v>
      </c>
    </row>
    <row r="23864" spans="1:4" hidden="1" x14ac:dyDescent="0.25">
      <c r="A23864" s="61" t="s">
        <v>141</v>
      </c>
      <c r="B23864" s="61" t="s">
        <v>416</v>
      </c>
      <c r="C23864">
        <v>2022</v>
      </c>
      <c r="D23864" s="61" t="s">
        <v>2216</v>
      </c>
    </row>
    <row r="23865" spans="1:4" x14ac:dyDescent="0.25">
      <c r="A23865" s="61" t="s">
        <v>141</v>
      </c>
      <c r="B23865" s="61" t="s">
        <v>416</v>
      </c>
      <c r="C23865">
        <v>2023</v>
      </c>
      <c r="D23865" s="61">
        <v>0.75</v>
      </c>
    </row>
    <row r="23866" spans="1:4" hidden="1" x14ac:dyDescent="0.25">
      <c r="A23866" s="61" t="s">
        <v>140</v>
      </c>
      <c r="B23866" s="61" t="s">
        <v>420</v>
      </c>
      <c r="C23866">
        <v>1789</v>
      </c>
      <c r="D23866" s="61" t="s">
        <v>1869</v>
      </c>
    </row>
    <row r="23867" spans="1:4" hidden="1" x14ac:dyDescent="0.25">
      <c r="A23867" s="61" t="s">
        <v>140</v>
      </c>
      <c r="B23867" s="61" t="s">
        <v>420</v>
      </c>
      <c r="C23867">
        <v>1790</v>
      </c>
      <c r="D23867" s="61" t="s">
        <v>1869</v>
      </c>
    </row>
    <row r="23868" spans="1:4" hidden="1" x14ac:dyDescent="0.25">
      <c r="A23868" s="61" t="s">
        <v>140</v>
      </c>
      <c r="B23868" s="61" t="s">
        <v>420</v>
      </c>
      <c r="C23868">
        <v>1791</v>
      </c>
      <c r="D23868" s="61" t="s">
        <v>1869</v>
      </c>
    </row>
    <row r="23869" spans="1:4" hidden="1" x14ac:dyDescent="0.25">
      <c r="A23869" s="61" t="s">
        <v>140</v>
      </c>
      <c r="B23869" s="61" t="s">
        <v>420</v>
      </c>
      <c r="C23869">
        <v>1792</v>
      </c>
      <c r="D23869" s="61" t="s">
        <v>1869</v>
      </c>
    </row>
    <row r="23870" spans="1:4" hidden="1" x14ac:dyDescent="0.25">
      <c r="A23870" s="61" t="s">
        <v>140</v>
      </c>
      <c r="B23870" s="61" t="s">
        <v>420</v>
      </c>
      <c r="C23870">
        <v>1793</v>
      </c>
      <c r="D23870" s="61" t="s">
        <v>1869</v>
      </c>
    </row>
    <row r="23871" spans="1:4" hidden="1" x14ac:dyDescent="0.25">
      <c r="A23871" s="61" t="s">
        <v>140</v>
      </c>
      <c r="B23871" s="61" t="s">
        <v>420</v>
      </c>
      <c r="C23871">
        <v>1794</v>
      </c>
      <c r="D23871" s="61" t="s">
        <v>1869</v>
      </c>
    </row>
    <row r="23872" spans="1:4" hidden="1" x14ac:dyDescent="0.25">
      <c r="A23872" s="61" t="s">
        <v>140</v>
      </c>
      <c r="B23872" s="61" t="s">
        <v>420</v>
      </c>
      <c r="C23872">
        <v>1795</v>
      </c>
      <c r="D23872" s="61" t="s">
        <v>1869</v>
      </c>
    </row>
    <row r="23873" spans="1:4" hidden="1" x14ac:dyDescent="0.25">
      <c r="A23873" s="61" t="s">
        <v>140</v>
      </c>
      <c r="B23873" s="61" t="s">
        <v>420</v>
      </c>
      <c r="C23873">
        <v>1796</v>
      </c>
      <c r="D23873" s="61" t="s">
        <v>1869</v>
      </c>
    </row>
    <row r="23874" spans="1:4" hidden="1" x14ac:dyDescent="0.25">
      <c r="A23874" s="61" t="s">
        <v>140</v>
      </c>
      <c r="B23874" s="61" t="s">
        <v>420</v>
      </c>
      <c r="C23874">
        <v>1797</v>
      </c>
      <c r="D23874" s="61" t="s">
        <v>1869</v>
      </c>
    </row>
    <row r="23875" spans="1:4" hidden="1" x14ac:dyDescent="0.25">
      <c r="A23875" s="61" t="s">
        <v>140</v>
      </c>
      <c r="B23875" s="61" t="s">
        <v>420</v>
      </c>
      <c r="C23875">
        <v>1798</v>
      </c>
      <c r="D23875" s="61" t="s">
        <v>1869</v>
      </c>
    </row>
    <row r="23876" spans="1:4" hidden="1" x14ac:dyDescent="0.25">
      <c r="A23876" s="61" t="s">
        <v>140</v>
      </c>
      <c r="B23876" s="61" t="s">
        <v>420</v>
      </c>
      <c r="C23876">
        <v>1799</v>
      </c>
      <c r="D23876" s="61" t="s">
        <v>1869</v>
      </c>
    </row>
    <row r="23877" spans="1:4" hidden="1" x14ac:dyDescent="0.25">
      <c r="A23877" s="61" t="s">
        <v>140</v>
      </c>
      <c r="B23877" s="61" t="s">
        <v>420</v>
      </c>
      <c r="C23877">
        <v>1800</v>
      </c>
      <c r="D23877" s="61" t="s">
        <v>1869</v>
      </c>
    </row>
    <row r="23878" spans="1:4" hidden="1" x14ac:dyDescent="0.25">
      <c r="A23878" s="61" t="s">
        <v>140</v>
      </c>
      <c r="B23878" s="61" t="s">
        <v>420</v>
      </c>
      <c r="C23878">
        <v>1801</v>
      </c>
      <c r="D23878" s="61" t="s">
        <v>1869</v>
      </c>
    </row>
    <row r="23879" spans="1:4" hidden="1" x14ac:dyDescent="0.25">
      <c r="A23879" s="61" t="s">
        <v>140</v>
      </c>
      <c r="B23879" s="61" t="s">
        <v>420</v>
      </c>
      <c r="C23879">
        <v>1802</v>
      </c>
      <c r="D23879" s="61" t="s">
        <v>1869</v>
      </c>
    </row>
    <row r="23880" spans="1:4" hidden="1" x14ac:dyDescent="0.25">
      <c r="A23880" s="61" t="s">
        <v>140</v>
      </c>
      <c r="B23880" s="61" t="s">
        <v>420</v>
      </c>
      <c r="C23880">
        <v>1803</v>
      </c>
      <c r="D23880" s="61" t="s">
        <v>1869</v>
      </c>
    </row>
    <row r="23881" spans="1:4" hidden="1" x14ac:dyDescent="0.25">
      <c r="A23881" s="61" t="s">
        <v>140</v>
      </c>
      <c r="B23881" s="61" t="s">
        <v>420</v>
      </c>
      <c r="C23881">
        <v>1804</v>
      </c>
      <c r="D23881" s="61" t="s">
        <v>1869</v>
      </c>
    </row>
    <row r="23882" spans="1:4" hidden="1" x14ac:dyDescent="0.25">
      <c r="A23882" s="61" t="s">
        <v>140</v>
      </c>
      <c r="B23882" s="61" t="s">
        <v>420</v>
      </c>
      <c r="C23882">
        <v>1805</v>
      </c>
      <c r="D23882" s="61" t="s">
        <v>1869</v>
      </c>
    </row>
    <row r="23883" spans="1:4" hidden="1" x14ac:dyDescent="0.25">
      <c r="A23883" s="61" t="s">
        <v>140</v>
      </c>
      <c r="B23883" s="61" t="s">
        <v>420</v>
      </c>
      <c r="C23883">
        <v>1806</v>
      </c>
      <c r="D23883" s="61" t="s">
        <v>1869</v>
      </c>
    </row>
    <row r="23884" spans="1:4" hidden="1" x14ac:dyDescent="0.25">
      <c r="A23884" s="61" t="s">
        <v>140</v>
      </c>
      <c r="B23884" s="61" t="s">
        <v>420</v>
      </c>
      <c r="C23884">
        <v>1807</v>
      </c>
      <c r="D23884" s="61" t="s">
        <v>2317</v>
      </c>
    </row>
    <row r="23885" spans="1:4" hidden="1" x14ac:dyDescent="0.25">
      <c r="A23885" s="61" t="s">
        <v>140</v>
      </c>
      <c r="B23885" s="61" t="s">
        <v>420</v>
      </c>
      <c r="C23885">
        <v>1808</v>
      </c>
      <c r="D23885" s="61" t="s">
        <v>2317</v>
      </c>
    </row>
    <row r="23886" spans="1:4" hidden="1" x14ac:dyDescent="0.25">
      <c r="A23886" s="61" t="s">
        <v>140</v>
      </c>
      <c r="B23886" s="61" t="s">
        <v>420</v>
      </c>
      <c r="C23886">
        <v>1809</v>
      </c>
      <c r="D23886" s="61" t="s">
        <v>2317</v>
      </c>
    </row>
    <row r="23887" spans="1:4" hidden="1" x14ac:dyDescent="0.25">
      <c r="A23887" s="61" t="s">
        <v>140</v>
      </c>
      <c r="B23887" s="61" t="s">
        <v>420</v>
      </c>
      <c r="C23887">
        <v>1810</v>
      </c>
      <c r="D23887" s="61" t="s">
        <v>2317</v>
      </c>
    </row>
    <row r="23888" spans="1:4" hidden="1" x14ac:dyDescent="0.25">
      <c r="A23888" s="61" t="s">
        <v>140</v>
      </c>
      <c r="B23888" s="61" t="s">
        <v>420</v>
      </c>
      <c r="C23888">
        <v>1811</v>
      </c>
      <c r="D23888" s="61" t="s">
        <v>2317</v>
      </c>
    </row>
    <row r="23889" spans="1:4" hidden="1" x14ac:dyDescent="0.25">
      <c r="A23889" s="61" t="s">
        <v>140</v>
      </c>
      <c r="B23889" s="61" t="s">
        <v>420</v>
      </c>
      <c r="C23889">
        <v>1812</v>
      </c>
      <c r="D23889" s="61" t="s">
        <v>2317</v>
      </c>
    </row>
    <row r="23890" spans="1:4" hidden="1" x14ac:dyDescent="0.25">
      <c r="A23890" s="61" t="s">
        <v>140</v>
      </c>
      <c r="B23890" s="61" t="s">
        <v>420</v>
      </c>
      <c r="C23890">
        <v>1813</v>
      </c>
      <c r="D23890" s="61" t="s">
        <v>2317</v>
      </c>
    </row>
    <row r="23891" spans="1:4" hidden="1" x14ac:dyDescent="0.25">
      <c r="A23891" s="61" t="s">
        <v>140</v>
      </c>
      <c r="B23891" s="61" t="s">
        <v>420</v>
      </c>
      <c r="C23891">
        <v>1814</v>
      </c>
      <c r="D23891" s="61" t="s">
        <v>2317</v>
      </c>
    </row>
    <row r="23892" spans="1:4" hidden="1" x14ac:dyDescent="0.25">
      <c r="A23892" s="61" t="s">
        <v>140</v>
      </c>
      <c r="B23892" s="61" t="s">
        <v>420</v>
      </c>
      <c r="C23892">
        <v>1815</v>
      </c>
      <c r="D23892" s="61" t="s">
        <v>2317</v>
      </c>
    </row>
    <row r="23893" spans="1:4" hidden="1" x14ac:dyDescent="0.25">
      <c r="A23893" s="61" t="s">
        <v>140</v>
      </c>
      <c r="B23893" s="61" t="s">
        <v>420</v>
      </c>
      <c r="C23893">
        <v>1816</v>
      </c>
      <c r="D23893" s="61" t="s">
        <v>2317</v>
      </c>
    </row>
    <row r="23894" spans="1:4" hidden="1" x14ac:dyDescent="0.25">
      <c r="A23894" s="61" t="s">
        <v>140</v>
      </c>
      <c r="B23894" s="61" t="s">
        <v>420</v>
      </c>
      <c r="C23894">
        <v>1817</v>
      </c>
      <c r="D23894" s="61" t="s">
        <v>2317</v>
      </c>
    </row>
    <row r="23895" spans="1:4" hidden="1" x14ac:dyDescent="0.25">
      <c r="A23895" s="61" t="s">
        <v>140</v>
      </c>
      <c r="B23895" s="61" t="s">
        <v>420</v>
      </c>
      <c r="C23895">
        <v>1818</v>
      </c>
      <c r="D23895" s="61" t="s">
        <v>2317</v>
      </c>
    </row>
    <row r="23896" spans="1:4" hidden="1" x14ac:dyDescent="0.25">
      <c r="A23896" s="61" t="s">
        <v>140</v>
      </c>
      <c r="B23896" s="61" t="s">
        <v>420</v>
      </c>
      <c r="C23896">
        <v>1819</v>
      </c>
      <c r="D23896" s="61" t="s">
        <v>2317</v>
      </c>
    </row>
    <row r="23897" spans="1:4" hidden="1" x14ac:dyDescent="0.25">
      <c r="A23897" s="61" t="s">
        <v>140</v>
      </c>
      <c r="B23897" s="61" t="s">
        <v>420</v>
      </c>
      <c r="C23897">
        <v>1820</v>
      </c>
      <c r="D23897" s="61" t="s">
        <v>2890</v>
      </c>
    </row>
    <row r="23898" spans="1:4" hidden="1" x14ac:dyDescent="0.25">
      <c r="A23898" s="61" t="s">
        <v>140</v>
      </c>
      <c r="B23898" s="61" t="s">
        <v>420</v>
      </c>
      <c r="C23898">
        <v>1821</v>
      </c>
      <c r="D23898" s="61" t="s">
        <v>2890</v>
      </c>
    </row>
    <row r="23899" spans="1:4" hidden="1" x14ac:dyDescent="0.25">
      <c r="A23899" s="61" t="s">
        <v>140</v>
      </c>
      <c r="B23899" s="61" t="s">
        <v>420</v>
      </c>
      <c r="C23899">
        <v>1822</v>
      </c>
      <c r="D23899" s="61" t="s">
        <v>2890</v>
      </c>
    </row>
    <row r="23900" spans="1:4" hidden="1" x14ac:dyDescent="0.25">
      <c r="A23900" s="61" t="s">
        <v>140</v>
      </c>
      <c r="B23900" s="61" t="s">
        <v>420</v>
      </c>
      <c r="C23900">
        <v>1823</v>
      </c>
      <c r="D23900" s="61" t="s">
        <v>2890</v>
      </c>
    </row>
    <row r="23901" spans="1:4" hidden="1" x14ac:dyDescent="0.25">
      <c r="A23901" s="61" t="s">
        <v>140</v>
      </c>
      <c r="B23901" s="61" t="s">
        <v>420</v>
      </c>
      <c r="C23901">
        <v>1824</v>
      </c>
      <c r="D23901" s="61" t="s">
        <v>1754</v>
      </c>
    </row>
    <row r="23902" spans="1:4" hidden="1" x14ac:dyDescent="0.25">
      <c r="A23902" s="61" t="s">
        <v>140</v>
      </c>
      <c r="B23902" s="61" t="s">
        <v>420</v>
      </c>
      <c r="C23902">
        <v>1825</v>
      </c>
      <c r="D23902" s="61" t="s">
        <v>1754</v>
      </c>
    </row>
    <row r="23903" spans="1:4" hidden="1" x14ac:dyDescent="0.25">
      <c r="A23903" s="61" t="s">
        <v>140</v>
      </c>
      <c r="B23903" s="61" t="s">
        <v>420</v>
      </c>
      <c r="C23903">
        <v>1826</v>
      </c>
      <c r="D23903" s="61" t="s">
        <v>1763</v>
      </c>
    </row>
    <row r="23904" spans="1:4" hidden="1" x14ac:dyDescent="0.25">
      <c r="A23904" s="61" t="s">
        <v>140</v>
      </c>
      <c r="B23904" s="61" t="s">
        <v>420</v>
      </c>
      <c r="C23904">
        <v>1827</v>
      </c>
      <c r="D23904" s="61" t="s">
        <v>568</v>
      </c>
    </row>
    <row r="23905" spans="1:4" hidden="1" x14ac:dyDescent="0.25">
      <c r="A23905" s="61" t="s">
        <v>140</v>
      </c>
      <c r="B23905" s="61" t="s">
        <v>420</v>
      </c>
      <c r="C23905">
        <v>1828</v>
      </c>
      <c r="D23905" s="61" t="s">
        <v>1516</v>
      </c>
    </row>
    <row r="23906" spans="1:4" hidden="1" x14ac:dyDescent="0.25">
      <c r="A23906" s="61" t="s">
        <v>140</v>
      </c>
      <c r="B23906" s="61" t="s">
        <v>420</v>
      </c>
      <c r="C23906">
        <v>1829</v>
      </c>
      <c r="D23906" s="61" t="s">
        <v>1516</v>
      </c>
    </row>
    <row r="23907" spans="1:4" hidden="1" x14ac:dyDescent="0.25">
      <c r="A23907" s="61" t="s">
        <v>140</v>
      </c>
      <c r="B23907" s="61" t="s">
        <v>420</v>
      </c>
      <c r="C23907">
        <v>1830</v>
      </c>
      <c r="D23907" s="61" t="s">
        <v>1516</v>
      </c>
    </row>
    <row r="23908" spans="1:4" hidden="1" x14ac:dyDescent="0.25">
      <c r="A23908" s="61" t="s">
        <v>140</v>
      </c>
      <c r="B23908" s="61" t="s">
        <v>420</v>
      </c>
      <c r="C23908">
        <v>1831</v>
      </c>
      <c r="D23908" s="61" t="s">
        <v>1516</v>
      </c>
    </row>
    <row r="23909" spans="1:4" hidden="1" x14ac:dyDescent="0.25">
      <c r="A23909" s="61" t="s">
        <v>140</v>
      </c>
      <c r="B23909" s="61" t="s">
        <v>420</v>
      </c>
      <c r="C23909">
        <v>1832</v>
      </c>
      <c r="D23909" s="61" t="s">
        <v>1516</v>
      </c>
    </row>
    <row r="23910" spans="1:4" hidden="1" x14ac:dyDescent="0.25">
      <c r="A23910" s="61" t="s">
        <v>140</v>
      </c>
      <c r="B23910" s="61" t="s">
        <v>420</v>
      </c>
      <c r="C23910">
        <v>1833</v>
      </c>
      <c r="D23910" s="61" t="s">
        <v>1853</v>
      </c>
    </row>
    <row r="23911" spans="1:4" hidden="1" x14ac:dyDescent="0.25">
      <c r="A23911" s="61" t="s">
        <v>140</v>
      </c>
      <c r="B23911" s="61" t="s">
        <v>420</v>
      </c>
      <c r="C23911">
        <v>1834</v>
      </c>
      <c r="D23911" s="61" t="s">
        <v>2321</v>
      </c>
    </row>
    <row r="23912" spans="1:4" hidden="1" x14ac:dyDescent="0.25">
      <c r="A23912" s="61" t="s">
        <v>140</v>
      </c>
      <c r="B23912" s="61" t="s">
        <v>420</v>
      </c>
      <c r="C23912">
        <v>1835</v>
      </c>
      <c r="D23912" s="61" t="s">
        <v>1757</v>
      </c>
    </row>
    <row r="23913" spans="1:4" hidden="1" x14ac:dyDescent="0.25">
      <c r="A23913" s="61" t="s">
        <v>140</v>
      </c>
      <c r="B23913" s="61" t="s">
        <v>420</v>
      </c>
      <c r="C23913">
        <v>1836</v>
      </c>
      <c r="D23913" s="61" t="s">
        <v>1757</v>
      </c>
    </row>
    <row r="23914" spans="1:4" hidden="1" x14ac:dyDescent="0.25">
      <c r="A23914" s="61" t="s">
        <v>140</v>
      </c>
      <c r="B23914" s="61" t="s">
        <v>420</v>
      </c>
      <c r="C23914">
        <v>1837</v>
      </c>
      <c r="D23914" s="61" t="s">
        <v>1757</v>
      </c>
    </row>
    <row r="23915" spans="1:4" hidden="1" x14ac:dyDescent="0.25">
      <c r="A23915" s="61" t="s">
        <v>140</v>
      </c>
      <c r="B23915" s="61" t="s">
        <v>420</v>
      </c>
      <c r="C23915">
        <v>1838</v>
      </c>
      <c r="D23915" s="61" t="s">
        <v>1757</v>
      </c>
    </row>
    <row r="23916" spans="1:4" hidden="1" x14ac:dyDescent="0.25">
      <c r="A23916" s="61" t="s">
        <v>140</v>
      </c>
      <c r="B23916" s="61" t="s">
        <v>420</v>
      </c>
      <c r="C23916">
        <v>1839</v>
      </c>
      <c r="D23916" s="61" t="s">
        <v>1757</v>
      </c>
    </row>
    <row r="23917" spans="1:4" hidden="1" x14ac:dyDescent="0.25">
      <c r="A23917" s="61" t="s">
        <v>140</v>
      </c>
      <c r="B23917" s="61" t="s">
        <v>420</v>
      </c>
      <c r="C23917">
        <v>1840</v>
      </c>
      <c r="D23917" s="61" t="s">
        <v>1757</v>
      </c>
    </row>
    <row r="23918" spans="1:4" hidden="1" x14ac:dyDescent="0.25">
      <c r="A23918" s="61" t="s">
        <v>140</v>
      </c>
      <c r="B23918" s="61" t="s">
        <v>420</v>
      </c>
      <c r="C23918">
        <v>1841</v>
      </c>
      <c r="D23918" s="61" t="s">
        <v>1757</v>
      </c>
    </row>
    <row r="23919" spans="1:4" hidden="1" x14ac:dyDescent="0.25">
      <c r="A23919" s="61" t="s">
        <v>140</v>
      </c>
      <c r="B23919" s="61" t="s">
        <v>420</v>
      </c>
      <c r="C23919">
        <v>1842</v>
      </c>
      <c r="D23919" s="61" t="s">
        <v>1757</v>
      </c>
    </row>
    <row r="23920" spans="1:4" hidden="1" x14ac:dyDescent="0.25">
      <c r="A23920" s="61" t="s">
        <v>140</v>
      </c>
      <c r="B23920" s="61" t="s">
        <v>420</v>
      </c>
      <c r="C23920">
        <v>1843</v>
      </c>
      <c r="D23920" s="61" t="s">
        <v>1757</v>
      </c>
    </row>
    <row r="23921" spans="1:4" hidden="1" x14ac:dyDescent="0.25">
      <c r="A23921" s="61" t="s">
        <v>140</v>
      </c>
      <c r="B23921" s="61" t="s">
        <v>420</v>
      </c>
      <c r="C23921">
        <v>1844</v>
      </c>
      <c r="D23921" s="61" t="s">
        <v>1757</v>
      </c>
    </row>
    <row r="23922" spans="1:4" hidden="1" x14ac:dyDescent="0.25">
      <c r="A23922" s="61" t="s">
        <v>140</v>
      </c>
      <c r="B23922" s="61" t="s">
        <v>420</v>
      </c>
      <c r="C23922">
        <v>1845</v>
      </c>
      <c r="D23922" s="61" t="s">
        <v>1757</v>
      </c>
    </row>
    <row r="23923" spans="1:4" hidden="1" x14ac:dyDescent="0.25">
      <c r="A23923" s="61" t="s">
        <v>140</v>
      </c>
      <c r="B23923" s="61" t="s">
        <v>420</v>
      </c>
      <c r="C23923">
        <v>1846</v>
      </c>
      <c r="D23923" s="61" t="s">
        <v>1532</v>
      </c>
    </row>
    <row r="23924" spans="1:4" hidden="1" x14ac:dyDescent="0.25">
      <c r="A23924" s="61" t="s">
        <v>140</v>
      </c>
      <c r="B23924" s="61" t="s">
        <v>420</v>
      </c>
      <c r="C23924">
        <v>1847</v>
      </c>
      <c r="D23924" s="61" t="s">
        <v>1532</v>
      </c>
    </row>
    <row r="23925" spans="1:4" hidden="1" x14ac:dyDescent="0.25">
      <c r="A23925" s="61" t="s">
        <v>140</v>
      </c>
      <c r="B23925" s="61" t="s">
        <v>420</v>
      </c>
      <c r="C23925">
        <v>1848</v>
      </c>
      <c r="D23925" s="61" t="s">
        <v>1532</v>
      </c>
    </row>
    <row r="23926" spans="1:4" hidden="1" x14ac:dyDescent="0.25">
      <c r="A23926" s="61" t="s">
        <v>140</v>
      </c>
      <c r="B23926" s="61" t="s">
        <v>420</v>
      </c>
      <c r="C23926">
        <v>1849</v>
      </c>
      <c r="D23926" s="61" t="s">
        <v>1532</v>
      </c>
    </row>
    <row r="23927" spans="1:4" hidden="1" x14ac:dyDescent="0.25">
      <c r="A23927" s="61" t="s">
        <v>140</v>
      </c>
      <c r="B23927" s="61" t="s">
        <v>420</v>
      </c>
      <c r="C23927">
        <v>1850</v>
      </c>
      <c r="D23927" s="61" t="s">
        <v>2657</v>
      </c>
    </row>
    <row r="23928" spans="1:4" hidden="1" x14ac:dyDescent="0.25">
      <c r="A23928" s="61" t="s">
        <v>140</v>
      </c>
      <c r="B23928" s="61" t="s">
        <v>420</v>
      </c>
      <c r="C23928">
        <v>1851</v>
      </c>
      <c r="D23928" s="61" t="s">
        <v>1754</v>
      </c>
    </row>
    <row r="23929" spans="1:4" hidden="1" x14ac:dyDescent="0.25">
      <c r="A23929" s="61" t="s">
        <v>140</v>
      </c>
      <c r="B23929" s="61" t="s">
        <v>420</v>
      </c>
      <c r="C23929">
        <v>1852</v>
      </c>
      <c r="D23929" s="61" t="s">
        <v>1625</v>
      </c>
    </row>
    <row r="23930" spans="1:4" hidden="1" x14ac:dyDescent="0.25">
      <c r="A23930" s="61" t="s">
        <v>140</v>
      </c>
      <c r="B23930" s="61" t="s">
        <v>420</v>
      </c>
      <c r="C23930">
        <v>1853</v>
      </c>
      <c r="D23930" s="61" t="s">
        <v>1731</v>
      </c>
    </row>
    <row r="23931" spans="1:4" hidden="1" x14ac:dyDescent="0.25">
      <c r="A23931" s="61" t="s">
        <v>140</v>
      </c>
      <c r="B23931" s="61" t="s">
        <v>420</v>
      </c>
      <c r="C23931">
        <v>1854</v>
      </c>
      <c r="D23931" s="61" t="s">
        <v>1731</v>
      </c>
    </row>
    <row r="23932" spans="1:4" hidden="1" x14ac:dyDescent="0.25">
      <c r="A23932" s="61" t="s">
        <v>140</v>
      </c>
      <c r="B23932" s="61" t="s">
        <v>420</v>
      </c>
      <c r="C23932">
        <v>1855</v>
      </c>
      <c r="D23932" s="61" t="s">
        <v>1731</v>
      </c>
    </row>
    <row r="23933" spans="1:4" hidden="1" x14ac:dyDescent="0.25">
      <c r="A23933" s="61" t="s">
        <v>140</v>
      </c>
      <c r="B23933" s="61" t="s">
        <v>420</v>
      </c>
      <c r="C23933">
        <v>1856</v>
      </c>
      <c r="D23933" s="61" t="s">
        <v>1731</v>
      </c>
    </row>
    <row r="23934" spans="1:4" hidden="1" x14ac:dyDescent="0.25">
      <c r="A23934" s="61" t="s">
        <v>140</v>
      </c>
      <c r="B23934" s="61" t="s">
        <v>420</v>
      </c>
      <c r="C23934">
        <v>1857</v>
      </c>
      <c r="D23934" s="61" t="s">
        <v>1731</v>
      </c>
    </row>
    <row r="23935" spans="1:4" hidden="1" x14ac:dyDescent="0.25">
      <c r="A23935" s="61" t="s">
        <v>140</v>
      </c>
      <c r="B23935" s="61" t="s">
        <v>420</v>
      </c>
      <c r="C23935">
        <v>1858</v>
      </c>
      <c r="D23935" s="61" t="s">
        <v>1731</v>
      </c>
    </row>
    <row r="23936" spans="1:4" hidden="1" x14ac:dyDescent="0.25">
      <c r="A23936" s="61" t="s">
        <v>140</v>
      </c>
      <c r="B23936" s="61" t="s">
        <v>420</v>
      </c>
      <c r="C23936">
        <v>1859</v>
      </c>
      <c r="D23936" s="61" t="s">
        <v>1731</v>
      </c>
    </row>
    <row r="23937" spans="1:4" hidden="1" x14ac:dyDescent="0.25">
      <c r="A23937" s="61" t="s">
        <v>140</v>
      </c>
      <c r="B23937" s="61" t="s">
        <v>420</v>
      </c>
      <c r="C23937">
        <v>1860</v>
      </c>
      <c r="D23937" s="61" t="s">
        <v>2164</v>
      </c>
    </row>
    <row r="23938" spans="1:4" hidden="1" x14ac:dyDescent="0.25">
      <c r="A23938" s="61" t="s">
        <v>140</v>
      </c>
      <c r="B23938" s="61" t="s">
        <v>420</v>
      </c>
      <c r="C23938">
        <v>1861</v>
      </c>
      <c r="D23938" s="61" t="s">
        <v>2164</v>
      </c>
    </row>
    <row r="23939" spans="1:4" hidden="1" x14ac:dyDescent="0.25">
      <c r="A23939" s="61" t="s">
        <v>140</v>
      </c>
      <c r="B23939" s="61" t="s">
        <v>420</v>
      </c>
      <c r="C23939">
        <v>1862</v>
      </c>
      <c r="D23939" s="61" t="s">
        <v>2164</v>
      </c>
    </row>
    <row r="23940" spans="1:4" hidden="1" x14ac:dyDescent="0.25">
      <c r="A23940" s="61" t="s">
        <v>140</v>
      </c>
      <c r="B23940" s="61" t="s">
        <v>420</v>
      </c>
      <c r="C23940">
        <v>1863</v>
      </c>
      <c r="D23940" s="61" t="s">
        <v>2164</v>
      </c>
    </row>
    <row r="23941" spans="1:4" hidden="1" x14ac:dyDescent="0.25">
      <c r="A23941" s="61" t="s">
        <v>140</v>
      </c>
      <c r="B23941" s="61" t="s">
        <v>420</v>
      </c>
      <c r="C23941">
        <v>1864</v>
      </c>
      <c r="D23941" s="61" t="s">
        <v>2164</v>
      </c>
    </row>
    <row r="23942" spans="1:4" hidden="1" x14ac:dyDescent="0.25">
      <c r="A23942" s="61" t="s">
        <v>140</v>
      </c>
      <c r="B23942" s="61" t="s">
        <v>420</v>
      </c>
      <c r="C23942">
        <v>1865</v>
      </c>
      <c r="D23942" s="61" t="s">
        <v>2164</v>
      </c>
    </row>
    <row r="23943" spans="1:4" hidden="1" x14ac:dyDescent="0.25">
      <c r="A23943" s="61" t="s">
        <v>140</v>
      </c>
      <c r="B23943" s="61" t="s">
        <v>420</v>
      </c>
      <c r="C23943">
        <v>1866</v>
      </c>
      <c r="D23943" s="61" t="s">
        <v>2164</v>
      </c>
    </row>
    <row r="23944" spans="1:4" hidden="1" x14ac:dyDescent="0.25">
      <c r="A23944" s="61" t="s">
        <v>140</v>
      </c>
      <c r="B23944" s="61" t="s">
        <v>420</v>
      </c>
      <c r="C23944">
        <v>1867</v>
      </c>
      <c r="D23944" s="61" t="s">
        <v>2164</v>
      </c>
    </row>
    <row r="23945" spans="1:4" hidden="1" x14ac:dyDescent="0.25">
      <c r="A23945" s="61" t="s">
        <v>140</v>
      </c>
      <c r="B23945" s="61" t="s">
        <v>420</v>
      </c>
      <c r="C23945">
        <v>1868</v>
      </c>
      <c r="D23945" s="61" t="s">
        <v>2164</v>
      </c>
    </row>
    <row r="23946" spans="1:4" hidden="1" x14ac:dyDescent="0.25">
      <c r="A23946" s="61" t="s">
        <v>140</v>
      </c>
      <c r="B23946" s="61" t="s">
        <v>420</v>
      </c>
      <c r="C23946">
        <v>1869</v>
      </c>
      <c r="D23946" s="61" t="s">
        <v>2164</v>
      </c>
    </row>
    <row r="23947" spans="1:4" hidden="1" x14ac:dyDescent="0.25">
      <c r="A23947" s="61" t="s">
        <v>140</v>
      </c>
      <c r="B23947" s="61" t="s">
        <v>420</v>
      </c>
      <c r="C23947">
        <v>1870</v>
      </c>
      <c r="D23947" s="61" t="s">
        <v>2164</v>
      </c>
    </row>
    <row r="23948" spans="1:4" hidden="1" x14ac:dyDescent="0.25">
      <c r="A23948" s="61" t="s">
        <v>140</v>
      </c>
      <c r="B23948" s="61" t="s">
        <v>420</v>
      </c>
      <c r="C23948">
        <v>1871</v>
      </c>
      <c r="D23948" s="61" t="s">
        <v>2164</v>
      </c>
    </row>
    <row r="23949" spans="1:4" hidden="1" x14ac:dyDescent="0.25">
      <c r="A23949" s="61" t="s">
        <v>140</v>
      </c>
      <c r="B23949" s="61" t="s">
        <v>420</v>
      </c>
      <c r="C23949">
        <v>1872</v>
      </c>
      <c r="D23949" s="61" t="s">
        <v>2164</v>
      </c>
    </row>
    <row r="23950" spans="1:4" hidden="1" x14ac:dyDescent="0.25">
      <c r="A23950" s="61" t="s">
        <v>140</v>
      </c>
      <c r="B23950" s="61" t="s">
        <v>420</v>
      </c>
      <c r="C23950">
        <v>1873</v>
      </c>
      <c r="D23950" s="61" t="s">
        <v>2164</v>
      </c>
    </row>
    <row r="23951" spans="1:4" hidden="1" x14ac:dyDescent="0.25">
      <c r="A23951" s="61" t="s">
        <v>140</v>
      </c>
      <c r="B23951" s="61" t="s">
        <v>420</v>
      </c>
      <c r="C23951">
        <v>1874</v>
      </c>
      <c r="D23951" s="61" t="s">
        <v>2164</v>
      </c>
    </row>
    <row r="23952" spans="1:4" hidden="1" x14ac:dyDescent="0.25">
      <c r="A23952" s="61" t="s">
        <v>140</v>
      </c>
      <c r="B23952" s="61" t="s">
        <v>420</v>
      </c>
      <c r="C23952">
        <v>1875</v>
      </c>
      <c r="D23952" s="61" t="s">
        <v>2164</v>
      </c>
    </row>
    <row r="23953" spans="1:4" hidden="1" x14ac:dyDescent="0.25">
      <c r="A23953" s="61" t="s">
        <v>140</v>
      </c>
      <c r="B23953" s="61" t="s">
        <v>420</v>
      </c>
      <c r="C23953">
        <v>1876</v>
      </c>
      <c r="D23953" s="61" t="s">
        <v>2164</v>
      </c>
    </row>
    <row r="23954" spans="1:4" hidden="1" x14ac:dyDescent="0.25">
      <c r="A23954" s="61" t="s">
        <v>140</v>
      </c>
      <c r="B23954" s="61" t="s">
        <v>420</v>
      </c>
      <c r="C23954">
        <v>1877</v>
      </c>
      <c r="D23954" s="61" t="s">
        <v>2164</v>
      </c>
    </row>
    <row r="23955" spans="1:4" hidden="1" x14ac:dyDescent="0.25">
      <c r="A23955" s="61" t="s">
        <v>140</v>
      </c>
      <c r="B23955" s="61" t="s">
        <v>420</v>
      </c>
      <c r="C23955">
        <v>1878</v>
      </c>
      <c r="D23955" s="61" t="s">
        <v>2164</v>
      </c>
    </row>
    <row r="23956" spans="1:4" hidden="1" x14ac:dyDescent="0.25">
      <c r="A23956" s="61" t="s">
        <v>140</v>
      </c>
      <c r="B23956" s="61" t="s">
        <v>420</v>
      </c>
      <c r="C23956">
        <v>1879</v>
      </c>
      <c r="D23956" s="61" t="s">
        <v>2164</v>
      </c>
    </row>
    <row r="23957" spans="1:4" hidden="1" x14ac:dyDescent="0.25">
      <c r="A23957" s="61" t="s">
        <v>140</v>
      </c>
      <c r="B23957" s="61" t="s">
        <v>420</v>
      </c>
      <c r="C23957">
        <v>1880</v>
      </c>
      <c r="D23957" s="61" t="s">
        <v>2164</v>
      </c>
    </row>
    <row r="23958" spans="1:4" hidden="1" x14ac:dyDescent="0.25">
      <c r="A23958" s="61" t="s">
        <v>140</v>
      </c>
      <c r="B23958" s="61" t="s">
        <v>420</v>
      </c>
      <c r="C23958">
        <v>1881</v>
      </c>
      <c r="D23958" s="61" t="s">
        <v>2164</v>
      </c>
    </row>
    <row r="23959" spans="1:4" hidden="1" x14ac:dyDescent="0.25">
      <c r="A23959" s="61" t="s">
        <v>140</v>
      </c>
      <c r="B23959" s="61" t="s">
        <v>420</v>
      </c>
      <c r="C23959">
        <v>1882</v>
      </c>
      <c r="D23959" s="61" t="s">
        <v>2164</v>
      </c>
    </row>
    <row r="23960" spans="1:4" hidden="1" x14ac:dyDescent="0.25">
      <c r="A23960" s="61" t="s">
        <v>140</v>
      </c>
      <c r="B23960" s="61" t="s">
        <v>420</v>
      </c>
      <c r="C23960">
        <v>1883</v>
      </c>
      <c r="D23960" s="61" t="s">
        <v>2164</v>
      </c>
    </row>
    <row r="23961" spans="1:4" hidden="1" x14ac:dyDescent="0.25">
      <c r="A23961" s="61" t="s">
        <v>140</v>
      </c>
      <c r="B23961" s="61" t="s">
        <v>420</v>
      </c>
      <c r="C23961">
        <v>1884</v>
      </c>
      <c r="D23961" s="61" t="s">
        <v>2164</v>
      </c>
    </row>
    <row r="23962" spans="1:4" hidden="1" x14ac:dyDescent="0.25">
      <c r="A23962" s="61" t="s">
        <v>140</v>
      </c>
      <c r="B23962" s="61" t="s">
        <v>420</v>
      </c>
      <c r="C23962">
        <v>1885</v>
      </c>
      <c r="D23962" s="61" t="s">
        <v>2164</v>
      </c>
    </row>
    <row r="23963" spans="1:4" hidden="1" x14ac:dyDescent="0.25">
      <c r="A23963" s="61" t="s">
        <v>140</v>
      </c>
      <c r="B23963" s="61" t="s">
        <v>420</v>
      </c>
      <c r="C23963">
        <v>1886</v>
      </c>
      <c r="D23963" s="61" t="s">
        <v>2164</v>
      </c>
    </row>
    <row r="23964" spans="1:4" hidden="1" x14ac:dyDescent="0.25">
      <c r="A23964" s="61" t="s">
        <v>140</v>
      </c>
      <c r="B23964" s="61" t="s">
        <v>420</v>
      </c>
      <c r="C23964">
        <v>1887</v>
      </c>
      <c r="D23964" s="61" t="s">
        <v>2164</v>
      </c>
    </row>
    <row r="23965" spans="1:4" hidden="1" x14ac:dyDescent="0.25">
      <c r="A23965" s="61" t="s">
        <v>140</v>
      </c>
      <c r="B23965" s="61" t="s">
        <v>420</v>
      </c>
      <c r="C23965">
        <v>1888</v>
      </c>
      <c r="D23965" s="61" t="s">
        <v>2164</v>
      </c>
    </row>
    <row r="23966" spans="1:4" hidden="1" x14ac:dyDescent="0.25">
      <c r="A23966" s="61" t="s">
        <v>140</v>
      </c>
      <c r="B23966" s="61" t="s">
        <v>420</v>
      </c>
      <c r="C23966">
        <v>1889</v>
      </c>
      <c r="D23966" s="61" t="s">
        <v>2164</v>
      </c>
    </row>
    <row r="23967" spans="1:4" hidden="1" x14ac:dyDescent="0.25">
      <c r="A23967" s="61" t="s">
        <v>140</v>
      </c>
      <c r="B23967" s="61" t="s">
        <v>420</v>
      </c>
      <c r="C23967">
        <v>1890</v>
      </c>
      <c r="D23967" s="61" t="s">
        <v>2164</v>
      </c>
    </row>
    <row r="23968" spans="1:4" hidden="1" x14ac:dyDescent="0.25">
      <c r="A23968" s="61" t="s">
        <v>140</v>
      </c>
      <c r="B23968" s="61" t="s">
        <v>420</v>
      </c>
      <c r="C23968">
        <v>1891</v>
      </c>
      <c r="D23968" s="61" t="s">
        <v>2164</v>
      </c>
    </row>
    <row r="23969" spans="1:4" hidden="1" x14ac:dyDescent="0.25">
      <c r="A23969" s="61" t="s">
        <v>140</v>
      </c>
      <c r="B23969" s="61" t="s">
        <v>420</v>
      </c>
      <c r="C23969">
        <v>1892</v>
      </c>
      <c r="D23969" s="61" t="s">
        <v>2900</v>
      </c>
    </row>
    <row r="23970" spans="1:4" hidden="1" x14ac:dyDescent="0.25">
      <c r="A23970" s="61" t="s">
        <v>140</v>
      </c>
      <c r="B23970" s="61" t="s">
        <v>420</v>
      </c>
      <c r="C23970">
        <v>1893</v>
      </c>
      <c r="D23970" s="61" t="s">
        <v>2900</v>
      </c>
    </row>
    <row r="23971" spans="1:4" hidden="1" x14ac:dyDescent="0.25">
      <c r="A23971" s="61" t="s">
        <v>140</v>
      </c>
      <c r="B23971" s="61" t="s">
        <v>420</v>
      </c>
      <c r="C23971">
        <v>1894</v>
      </c>
      <c r="D23971" s="61" t="s">
        <v>2900</v>
      </c>
    </row>
    <row r="23972" spans="1:4" hidden="1" x14ac:dyDescent="0.25">
      <c r="A23972" s="61" t="s">
        <v>140</v>
      </c>
      <c r="B23972" s="61" t="s">
        <v>420</v>
      </c>
      <c r="C23972">
        <v>1895</v>
      </c>
      <c r="D23972" s="61" t="s">
        <v>2900</v>
      </c>
    </row>
    <row r="23973" spans="1:4" hidden="1" x14ac:dyDescent="0.25">
      <c r="A23973" s="61" t="s">
        <v>140</v>
      </c>
      <c r="B23973" s="61" t="s">
        <v>420</v>
      </c>
      <c r="C23973">
        <v>1896</v>
      </c>
      <c r="D23973" s="61" t="s">
        <v>2900</v>
      </c>
    </row>
    <row r="23974" spans="1:4" hidden="1" x14ac:dyDescent="0.25">
      <c r="A23974" s="61" t="s">
        <v>140</v>
      </c>
      <c r="B23974" s="61" t="s">
        <v>420</v>
      </c>
      <c r="C23974">
        <v>1897</v>
      </c>
      <c r="D23974" s="61" t="s">
        <v>2900</v>
      </c>
    </row>
    <row r="23975" spans="1:4" hidden="1" x14ac:dyDescent="0.25">
      <c r="A23975" s="61" t="s">
        <v>140</v>
      </c>
      <c r="B23975" s="61" t="s">
        <v>420</v>
      </c>
      <c r="C23975">
        <v>1898</v>
      </c>
      <c r="D23975" s="61" t="s">
        <v>2900</v>
      </c>
    </row>
    <row r="23976" spans="1:4" hidden="1" x14ac:dyDescent="0.25">
      <c r="A23976" s="61" t="s">
        <v>140</v>
      </c>
      <c r="B23976" s="61" t="s">
        <v>420</v>
      </c>
      <c r="C23976">
        <v>1899</v>
      </c>
      <c r="D23976" s="61" t="s">
        <v>2900</v>
      </c>
    </row>
    <row r="23977" spans="1:4" hidden="1" x14ac:dyDescent="0.25">
      <c r="A23977" s="61" t="s">
        <v>140</v>
      </c>
      <c r="B23977" s="61" t="s">
        <v>420</v>
      </c>
      <c r="C23977">
        <v>1900</v>
      </c>
      <c r="D23977" s="61" t="s">
        <v>2900</v>
      </c>
    </row>
    <row r="23978" spans="1:4" hidden="1" x14ac:dyDescent="0.25">
      <c r="A23978" s="61" t="s">
        <v>140</v>
      </c>
      <c r="B23978" s="61" t="s">
        <v>420</v>
      </c>
      <c r="C23978">
        <v>1901</v>
      </c>
      <c r="D23978" s="61" t="s">
        <v>2900</v>
      </c>
    </row>
    <row r="23979" spans="1:4" hidden="1" x14ac:dyDescent="0.25">
      <c r="A23979" s="61" t="s">
        <v>140</v>
      </c>
      <c r="B23979" s="61" t="s">
        <v>420</v>
      </c>
      <c r="C23979">
        <v>1902</v>
      </c>
      <c r="D23979" s="61" t="s">
        <v>2900</v>
      </c>
    </row>
    <row r="23980" spans="1:4" hidden="1" x14ac:dyDescent="0.25">
      <c r="A23980" s="61" t="s">
        <v>140</v>
      </c>
      <c r="B23980" s="61" t="s">
        <v>420</v>
      </c>
      <c r="C23980">
        <v>1903</v>
      </c>
      <c r="D23980" s="61" t="s">
        <v>2900</v>
      </c>
    </row>
    <row r="23981" spans="1:4" hidden="1" x14ac:dyDescent="0.25">
      <c r="A23981" s="61" t="s">
        <v>140</v>
      </c>
      <c r="B23981" s="61" t="s">
        <v>420</v>
      </c>
      <c r="C23981">
        <v>1904</v>
      </c>
      <c r="D23981" s="61" t="s">
        <v>2900</v>
      </c>
    </row>
    <row r="23982" spans="1:4" hidden="1" x14ac:dyDescent="0.25">
      <c r="A23982" s="61" t="s">
        <v>140</v>
      </c>
      <c r="B23982" s="61" t="s">
        <v>420</v>
      </c>
      <c r="C23982">
        <v>1905</v>
      </c>
      <c r="D23982" s="61" t="s">
        <v>2900</v>
      </c>
    </row>
    <row r="23983" spans="1:4" hidden="1" x14ac:dyDescent="0.25">
      <c r="A23983" s="61" t="s">
        <v>140</v>
      </c>
      <c r="B23983" s="61" t="s">
        <v>420</v>
      </c>
      <c r="C23983">
        <v>1906</v>
      </c>
      <c r="D23983" s="61" t="s">
        <v>2136</v>
      </c>
    </row>
    <row r="23984" spans="1:4" hidden="1" x14ac:dyDescent="0.25">
      <c r="A23984" s="61" t="s">
        <v>140</v>
      </c>
      <c r="B23984" s="61" t="s">
        <v>420</v>
      </c>
      <c r="C23984">
        <v>1907</v>
      </c>
      <c r="D23984" s="61" t="s">
        <v>2914</v>
      </c>
    </row>
    <row r="23985" spans="1:4" hidden="1" x14ac:dyDescent="0.25">
      <c r="A23985" s="61" t="s">
        <v>140</v>
      </c>
      <c r="B23985" s="61" t="s">
        <v>420</v>
      </c>
      <c r="C23985">
        <v>1908</v>
      </c>
      <c r="D23985" s="61" t="s">
        <v>2872</v>
      </c>
    </row>
    <row r="23986" spans="1:4" hidden="1" x14ac:dyDescent="0.25">
      <c r="A23986" s="61" t="s">
        <v>140</v>
      </c>
      <c r="B23986" s="61" t="s">
        <v>420</v>
      </c>
      <c r="C23986">
        <v>1909</v>
      </c>
      <c r="D23986" s="61" t="s">
        <v>2901</v>
      </c>
    </row>
    <row r="23987" spans="1:4" hidden="1" x14ac:dyDescent="0.25">
      <c r="A23987" s="61" t="s">
        <v>140</v>
      </c>
      <c r="B23987" s="61" t="s">
        <v>420</v>
      </c>
      <c r="C23987">
        <v>1910</v>
      </c>
      <c r="D23987" s="61" t="s">
        <v>2137</v>
      </c>
    </row>
    <row r="23988" spans="1:4" hidden="1" x14ac:dyDescent="0.25">
      <c r="A23988" s="61" t="s">
        <v>140</v>
      </c>
      <c r="B23988" s="61" t="s">
        <v>420</v>
      </c>
      <c r="C23988">
        <v>1911</v>
      </c>
      <c r="D23988" s="61" t="s">
        <v>2411</v>
      </c>
    </row>
    <row r="23989" spans="1:4" hidden="1" x14ac:dyDescent="0.25">
      <c r="A23989" s="61" t="s">
        <v>140</v>
      </c>
      <c r="B23989" s="61" t="s">
        <v>420</v>
      </c>
      <c r="C23989">
        <v>1912</v>
      </c>
      <c r="D23989" s="61" t="s">
        <v>2411</v>
      </c>
    </row>
    <row r="23990" spans="1:4" hidden="1" x14ac:dyDescent="0.25">
      <c r="A23990" s="61" t="s">
        <v>140</v>
      </c>
      <c r="B23990" s="61" t="s">
        <v>420</v>
      </c>
      <c r="C23990">
        <v>1913</v>
      </c>
      <c r="D23990" s="61" t="s">
        <v>2411</v>
      </c>
    </row>
    <row r="23991" spans="1:4" hidden="1" x14ac:dyDescent="0.25">
      <c r="A23991" s="61" t="s">
        <v>140</v>
      </c>
      <c r="B23991" s="61" t="s">
        <v>420</v>
      </c>
      <c r="C23991">
        <v>1914</v>
      </c>
      <c r="D23991" s="61" t="s">
        <v>2411</v>
      </c>
    </row>
    <row r="23992" spans="1:4" hidden="1" x14ac:dyDescent="0.25">
      <c r="A23992" s="61" t="s">
        <v>140</v>
      </c>
      <c r="B23992" s="61" t="s">
        <v>420</v>
      </c>
      <c r="C23992">
        <v>1915</v>
      </c>
      <c r="D23992" s="61" t="s">
        <v>1876</v>
      </c>
    </row>
    <row r="23993" spans="1:4" hidden="1" x14ac:dyDescent="0.25">
      <c r="A23993" s="61" t="s">
        <v>140</v>
      </c>
      <c r="B23993" s="61" t="s">
        <v>420</v>
      </c>
      <c r="C23993">
        <v>1916</v>
      </c>
      <c r="D23993" s="61" t="s">
        <v>1845</v>
      </c>
    </row>
    <row r="23994" spans="1:4" hidden="1" x14ac:dyDescent="0.25">
      <c r="A23994" s="61" t="s">
        <v>140</v>
      </c>
      <c r="B23994" s="61" t="s">
        <v>420</v>
      </c>
      <c r="C23994">
        <v>1917</v>
      </c>
      <c r="D23994" s="61" t="s">
        <v>2953</v>
      </c>
    </row>
    <row r="23995" spans="1:4" hidden="1" x14ac:dyDescent="0.25">
      <c r="A23995" s="61" t="s">
        <v>140</v>
      </c>
      <c r="B23995" s="61" t="s">
        <v>420</v>
      </c>
      <c r="C23995">
        <v>1918</v>
      </c>
      <c r="D23995" s="61" t="s">
        <v>2906</v>
      </c>
    </row>
    <row r="23996" spans="1:4" hidden="1" x14ac:dyDescent="0.25">
      <c r="A23996" s="61" t="s">
        <v>140</v>
      </c>
      <c r="B23996" s="61" t="s">
        <v>420</v>
      </c>
      <c r="C23996">
        <v>1919</v>
      </c>
      <c r="D23996" s="61" t="s">
        <v>2953</v>
      </c>
    </row>
    <row r="23997" spans="1:4" hidden="1" x14ac:dyDescent="0.25">
      <c r="A23997" s="61" t="s">
        <v>140</v>
      </c>
      <c r="B23997" s="61" t="s">
        <v>420</v>
      </c>
      <c r="C23997">
        <v>1920</v>
      </c>
      <c r="D23997" s="61" t="s">
        <v>2411</v>
      </c>
    </row>
    <row r="23998" spans="1:4" hidden="1" x14ac:dyDescent="0.25">
      <c r="A23998" s="61" t="s">
        <v>140</v>
      </c>
      <c r="B23998" s="61" t="s">
        <v>420</v>
      </c>
      <c r="C23998">
        <v>1921</v>
      </c>
      <c r="D23998" s="61" t="s">
        <v>2947</v>
      </c>
    </row>
    <row r="23999" spans="1:4" hidden="1" x14ac:dyDescent="0.25">
      <c r="A23999" s="61" t="s">
        <v>140</v>
      </c>
      <c r="B23999" s="61" t="s">
        <v>420</v>
      </c>
      <c r="C23999">
        <v>1922</v>
      </c>
      <c r="D23999" s="61" t="s">
        <v>2947</v>
      </c>
    </row>
    <row r="24000" spans="1:4" hidden="1" x14ac:dyDescent="0.25">
      <c r="A24000" s="61" t="s">
        <v>140</v>
      </c>
      <c r="B24000" s="61" t="s">
        <v>420</v>
      </c>
      <c r="C24000">
        <v>1923</v>
      </c>
      <c r="D24000" s="61" t="s">
        <v>2947</v>
      </c>
    </row>
    <row r="24001" spans="1:4" hidden="1" x14ac:dyDescent="0.25">
      <c r="A24001" s="61" t="s">
        <v>140</v>
      </c>
      <c r="B24001" s="61" t="s">
        <v>420</v>
      </c>
      <c r="C24001">
        <v>1924</v>
      </c>
      <c r="D24001" s="61" t="s">
        <v>2947</v>
      </c>
    </row>
    <row r="24002" spans="1:4" hidden="1" x14ac:dyDescent="0.25">
      <c r="A24002" s="61" t="s">
        <v>140</v>
      </c>
      <c r="B24002" s="61" t="s">
        <v>420</v>
      </c>
      <c r="C24002">
        <v>1925</v>
      </c>
      <c r="D24002" s="61" t="s">
        <v>2261</v>
      </c>
    </row>
    <row r="24003" spans="1:4" hidden="1" x14ac:dyDescent="0.25">
      <c r="A24003" s="61" t="s">
        <v>140</v>
      </c>
      <c r="B24003" s="61" t="s">
        <v>420</v>
      </c>
      <c r="C24003">
        <v>1926</v>
      </c>
      <c r="D24003" s="61" t="s">
        <v>2906</v>
      </c>
    </row>
    <row r="24004" spans="1:4" hidden="1" x14ac:dyDescent="0.25">
      <c r="A24004" s="61" t="s">
        <v>140</v>
      </c>
      <c r="B24004" s="61" t="s">
        <v>420</v>
      </c>
      <c r="C24004">
        <v>1927</v>
      </c>
      <c r="D24004" s="61" t="s">
        <v>1828</v>
      </c>
    </row>
    <row r="24005" spans="1:4" hidden="1" x14ac:dyDescent="0.25">
      <c r="A24005" s="61" t="s">
        <v>140</v>
      </c>
      <c r="B24005" s="61" t="s">
        <v>420</v>
      </c>
      <c r="C24005">
        <v>1928</v>
      </c>
      <c r="D24005" s="61" t="s">
        <v>1828</v>
      </c>
    </row>
    <row r="24006" spans="1:4" hidden="1" x14ac:dyDescent="0.25">
      <c r="A24006" s="61" t="s">
        <v>140</v>
      </c>
      <c r="B24006" s="61" t="s">
        <v>420</v>
      </c>
      <c r="C24006">
        <v>1929</v>
      </c>
      <c r="D24006" s="61" t="s">
        <v>1828</v>
      </c>
    </row>
    <row r="24007" spans="1:4" hidden="1" x14ac:dyDescent="0.25">
      <c r="A24007" s="61" t="s">
        <v>140</v>
      </c>
      <c r="B24007" s="61" t="s">
        <v>420</v>
      </c>
      <c r="C24007">
        <v>1930</v>
      </c>
      <c r="D24007" s="61" t="s">
        <v>1828</v>
      </c>
    </row>
    <row r="24008" spans="1:4" hidden="1" x14ac:dyDescent="0.25">
      <c r="A24008" s="61" t="s">
        <v>140</v>
      </c>
      <c r="B24008" s="61" t="s">
        <v>420</v>
      </c>
      <c r="C24008">
        <v>1931</v>
      </c>
      <c r="D24008" s="61" t="s">
        <v>1828</v>
      </c>
    </row>
    <row r="24009" spans="1:4" hidden="1" x14ac:dyDescent="0.25">
      <c r="A24009" s="61" t="s">
        <v>140</v>
      </c>
      <c r="B24009" s="61" t="s">
        <v>420</v>
      </c>
      <c r="C24009">
        <v>1932</v>
      </c>
      <c r="D24009" s="61" t="s">
        <v>1828</v>
      </c>
    </row>
    <row r="24010" spans="1:4" hidden="1" x14ac:dyDescent="0.25">
      <c r="A24010" s="61" t="s">
        <v>140</v>
      </c>
      <c r="B24010" s="61" t="s">
        <v>420</v>
      </c>
      <c r="C24010">
        <v>1933</v>
      </c>
      <c r="D24010" s="61" t="s">
        <v>2873</v>
      </c>
    </row>
    <row r="24011" spans="1:4" hidden="1" x14ac:dyDescent="0.25">
      <c r="A24011" s="61" t="s">
        <v>140</v>
      </c>
      <c r="B24011" s="61" t="s">
        <v>420</v>
      </c>
      <c r="C24011">
        <v>1934</v>
      </c>
      <c r="D24011" s="61" t="s">
        <v>2873</v>
      </c>
    </row>
    <row r="24012" spans="1:4" hidden="1" x14ac:dyDescent="0.25">
      <c r="A24012" s="61" t="s">
        <v>140</v>
      </c>
      <c r="B24012" s="61" t="s">
        <v>420</v>
      </c>
      <c r="C24012">
        <v>1935</v>
      </c>
      <c r="D24012" s="61" t="s">
        <v>2873</v>
      </c>
    </row>
    <row r="24013" spans="1:4" hidden="1" x14ac:dyDescent="0.25">
      <c r="A24013" s="61" t="s">
        <v>140</v>
      </c>
      <c r="B24013" s="61" t="s">
        <v>420</v>
      </c>
      <c r="C24013">
        <v>1936</v>
      </c>
      <c r="D24013" s="61" t="s">
        <v>2873</v>
      </c>
    </row>
    <row r="24014" spans="1:4" hidden="1" x14ac:dyDescent="0.25">
      <c r="A24014" s="61" t="s">
        <v>140</v>
      </c>
      <c r="B24014" s="61" t="s">
        <v>420</v>
      </c>
      <c r="C24014">
        <v>1937</v>
      </c>
      <c r="D24014" s="61" t="s">
        <v>2873</v>
      </c>
    </row>
    <row r="24015" spans="1:4" hidden="1" x14ac:dyDescent="0.25">
      <c r="A24015" s="61" t="s">
        <v>140</v>
      </c>
      <c r="B24015" s="61" t="s">
        <v>420</v>
      </c>
      <c r="C24015">
        <v>1938</v>
      </c>
      <c r="D24015" s="61" t="s">
        <v>2873</v>
      </c>
    </row>
    <row r="24016" spans="1:4" hidden="1" x14ac:dyDescent="0.25">
      <c r="A24016" s="61" t="s">
        <v>140</v>
      </c>
      <c r="B24016" s="61" t="s">
        <v>420</v>
      </c>
      <c r="C24016">
        <v>1939</v>
      </c>
      <c r="D24016" s="61" t="s">
        <v>2873</v>
      </c>
    </row>
    <row r="24017" spans="1:4" hidden="1" x14ac:dyDescent="0.25">
      <c r="A24017" s="61" t="s">
        <v>140</v>
      </c>
      <c r="B24017" s="61" t="s">
        <v>420</v>
      </c>
      <c r="C24017">
        <v>1940</v>
      </c>
      <c r="D24017" s="61" t="s">
        <v>2873</v>
      </c>
    </row>
    <row r="24018" spans="1:4" hidden="1" x14ac:dyDescent="0.25">
      <c r="A24018" s="61" t="s">
        <v>140</v>
      </c>
      <c r="B24018" s="61" t="s">
        <v>420</v>
      </c>
      <c r="C24018">
        <v>1941</v>
      </c>
      <c r="D24018" s="61" t="s">
        <v>2873</v>
      </c>
    </row>
    <row r="24019" spans="1:4" hidden="1" x14ac:dyDescent="0.25">
      <c r="A24019" s="61" t="s">
        <v>140</v>
      </c>
      <c r="B24019" s="61" t="s">
        <v>420</v>
      </c>
      <c r="C24019">
        <v>1942</v>
      </c>
      <c r="D24019" s="61" t="s">
        <v>2873</v>
      </c>
    </row>
    <row r="24020" spans="1:4" hidden="1" x14ac:dyDescent="0.25">
      <c r="A24020" s="61" t="s">
        <v>140</v>
      </c>
      <c r="B24020" s="61" t="s">
        <v>420</v>
      </c>
      <c r="C24020">
        <v>1943</v>
      </c>
      <c r="D24020" s="61" t="s">
        <v>2873</v>
      </c>
    </row>
    <row r="24021" spans="1:4" hidden="1" x14ac:dyDescent="0.25">
      <c r="A24021" s="61" t="s">
        <v>140</v>
      </c>
      <c r="B24021" s="61" t="s">
        <v>420</v>
      </c>
      <c r="C24021">
        <v>1944</v>
      </c>
      <c r="D24021" s="61" t="s">
        <v>2873</v>
      </c>
    </row>
    <row r="24022" spans="1:4" hidden="1" x14ac:dyDescent="0.25">
      <c r="A24022" s="61" t="s">
        <v>140</v>
      </c>
      <c r="B24022" s="61" t="s">
        <v>420</v>
      </c>
      <c r="C24022">
        <v>1945</v>
      </c>
      <c r="D24022" s="61" t="s">
        <v>2873</v>
      </c>
    </row>
    <row r="24023" spans="1:4" hidden="1" x14ac:dyDescent="0.25">
      <c r="A24023" s="61" t="s">
        <v>140</v>
      </c>
      <c r="B24023" s="61" t="s">
        <v>420</v>
      </c>
      <c r="C24023">
        <v>1946</v>
      </c>
      <c r="D24023" s="61" t="s">
        <v>2873</v>
      </c>
    </row>
    <row r="24024" spans="1:4" hidden="1" x14ac:dyDescent="0.25">
      <c r="A24024" s="61" t="s">
        <v>140</v>
      </c>
      <c r="B24024" s="61" t="s">
        <v>420</v>
      </c>
      <c r="C24024">
        <v>1947</v>
      </c>
      <c r="D24024" s="61" t="s">
        <v>2873</v>
      </c>
    </row>
    <row r="24025" spans="1:4" hidden="1" x14ac:dyDescent="0.25">
      <c r="A24025" s="61" t="s">
        <v>140</v>
      </c>
      <c r="B24025" s="61" t="s">
        <v>420</v>
      </c>
      <c r="C24025">
        <v>1948</v>
      </c>
      <c r="D24025" s="61" t="s">
        <v>2873</v>
      </c>
    </row>
    <row r="24026" spans="1:4" hidden="1" x14ac:dyDescent="0.25">
      <c r="A24026" s="61" t="s">
        <v>140</v>
      </c>
      <c r="B24026" s="61" t="s">
        <v>420</v>
      </c>
      <c r="C24026">
        <v>1949</v>
      </c>
      <c r="D24026" s="61" t="s">
        <v>2873</v>
      </c>
    </row>
    <row r="24027" spans="1:4" hidden="1" x14ac:dyDescent="0.25">
      <c r="A24027" s="61" t="s">
        <v>140</v>
      </c>
      <c r="B24027" s="61" t="s">
        <v>420</v>
      </c>
      <c r="C24027">
        <v>1950</v>
      </c>
      <c r="D24027" s="61" t="s">
        <v>2873</v>
      </c>
    </row>
    <row r="24028" spans="1:4" hidden="1" x14ac:dyDescent="0.25">
      <c r="A24028" s="61" t="s">
        <v>140</v>
      </c>
      <c r="B24028" s="61" t="s">
        <v>420</v>
      </c>
      <c r="C24028">
        <v>1951</v>
      </c>
      <c r="D24028" s="61" t="s">
        <v>2873</v>
      </c>
    </row>
    <row r="24029" spans="1:4" hidden="1" x14ac:dyDescent="0.25">
      <c r="A24029" s="61" t="s">
        <v>140</v>
      </c>
      <c r="B24029" s="61" t="s">
        <v>420</v>
      </c>
      <c r="C24029">
        <v>1952</v>
      </c>
      <c r="D24029" s="61" t="s">
        <v>2873</v>
      </c>
    </row>
    <row r="24030" spans="1:4" hidden="1" x14ac:dyDescent="0.25">
      <c r="A24030" s="61" t="s">
        <v>140</v>
      </c>
      <c r="B24030" s="61" t="s">
        <v>420</v>
      </c>
      <c r="C24030">
        <v>1953</v>
      </c>
      <c r="D24030" s="61" t="s">
        <v>2873</v>
      </c>
    </row>
    <row r="24031" spans="1:4" hidden="1" x14ac:dyDescent="0.25">
      <c r="A24031" s="61" t="s">
        <v>140</v>
      </c>
      <c r="B24031" s="61" t="s">
        <v>420</v>
      </c>
      <c r="C24031">
        <v>1954</v>
      </c>
      <c r="D24031" s="61" t="s">
        <v>2873</v>
      </c>
    </row>
    <row r="24032" spans="1:4" hidden="1" x14ac:dyDescent="0.25">
      <c r="A24032" s="61" t="s">
        <v>140</v>
      </c>
      <c r="B24032" s="61" t="s">
        <v>420</v>
      </c>
      <c r="C24032">
        <v>1955</v>
      </c>
      <c r="D24032" s="61" t="s">
        <v>2873</v>
      </c>
    </row>
    <row r="24033" spans="1:4" hidden="1" x14ac:dyDescent="0.25">
      <c r="A24033" s="61" t="s">
        <v>140</v>
      </c>
      <c r="B24033" s="61" t="s">
        <v>420</v>
      </c>
      <c r="C24033">
        <v>1956</v>
      </c>
      <c r="D24033" s="61" t="s">
        <v>2873</v>
      </c>
    </row>
    <row r="24034" spans="1:4" hidden="1" x14ac:dyDescent="0.25">
      <c r="A24034" s="61" t="s">
        <v>140</v>
      </c>
      <c r="B24034" s="61" t="s">
        <v>420</v>
      </c>
      <c r="C24034">
        <v>1957</v>
      </c>
      <c r="D24034" s="61" t="s">
        <v>2873</v>
      </c>
    </row>
    <row r="24035" spans="1:4" hidden="1" x14ac:dyDescent="0.25">
      <c r="A24035" s="61" t="s">
        <v>140</v>
      </c>
      <c r="B24035" s="61" t="s">
        <v>420</v>
      </c>
      <c r="C24035">
        <v>1958</v>
      </c>
      <c r="D24035" s="61" t="s">
        <v>2873</v>
      </c>
    </row>
    <row r="24036" spans="1:4" hidden="1" x14ac:dyDescent="0.25">
      <c r="A24036" s="61" t="s">
        <v>140</v>
      </c>
      <c r="B24036" s="61" t="s">
        <v>420</v>
      </c>
      <c r="C24036">
        <v>1959</v>
      </c>
      <c r="D24036" s="61" t="s">
        <v>2873</v>
      </c>
    </row>
    <row r="24037" spans="1:4" hidden="1" x14ac:dyDescent="0.25">
      <c r="A24037" s="61" t="s">
        <v>140</v>
      </c>
      <c r="B24037" s="61" t="s">
        <v>420</v>
      </c>
      <c r="C24037">
        <v>1960</v>
      </c>
      <c r="D24037" s="61" t="s">
        <v>2213</v>
      </c>
    </row>
    <row r="24038" spans="1:4" hidden="1" x14ac:dyDescent="0.25">
      <c r="A24038" s="61" t="s">
        <v>140</v>
      </c>
      <c r="B24038" s="61" t="s">
        <v>420</v>
      </c>
      <c r="C24038">
        <v>1961</v>
      </c>
      <c r="D24038" s="61" t="s">
        <v>2213</v>
      </c>
    </row>
    <row r="24039" spans="1:4" hidden="1" x14ac:dyDescent="0.25">
      <c r="A24039" s="61" t="s">
        <v>140</v>
      </c>
      <c r="B24039" s="61" t="s">
        <v>420</v>
      </c>
      <c r="C24039">
        <v>1962</v>
      </c>
      <c r="D24039" s="61" t="s">
        <v>2213</v>
      </c>
    </row>
    <row r="24040" spans="1:4" hidden="1" x14ac:dyDescent="0.25">
      <c r="A24040" s="61" t="s">
        <v>140</v>
      </c>
      <c r="B24040" s="61" t="s">
        <v>420</v>
      </c>
      <c r="C24040">
        <v>1963</v>
      </c>
      <c r="D24040" s="61" t="s">
        <v>2213</v>
      </c>
    </row>
    <row r="24041" spans="1:4" hidden="1" x14ac:dyDescent="0.25">
      <c r="A24041" s="61" t="s">
        <v>140</v>
      </c>
      <c r="B24041" s="61" t="s">
        <v>420</v>
      </c>
      <c r="C24041">
        <v>1964</v>
      </c>
      <c r="D24041" s="61" t="s">
        <v>2213</v>
      </c>
    </row>
    <row r="24042" spans="1:4" hidden="1" x14ac:dyDescent="0.25">
      <c r="A24042" s="61" t="s">
        <v>140</v>
      </c>
      <c r="B24042" s="61" t="s">
        <v>420</v>
      </c>
      <c r="C24042">
        <v>1965</v>
      </c>
      <c r="D24042" s="61" t="s">
        <v>2418</v>
      </c>
    </row>
    <row r="24043" spans="1:4" hidden="1" x14ac:dyDescent="0.25">
      <c r="A24043" s="61" t="s">
        <v>140</v>
      </c>
      <c r="B24043" s="61" t="s">
        <v>420</v>
      </c>
      <c r="C24043">
        <v>1966</v>
      </c>
      <c r="D24043" s="61" t="s">
        <v>2418</v>
      </c>
    </row>
    <row r="24044" spans="1:4" hidden="1" x14ac:dyDescent="0.25">
      <c r="A24044" s="61" t="s">
        <v>140</v>
      </c>
      <c r="B24044" s="61" t="s">
        <v>420</v>
      </c>
      <c r="C24044">
        <v>1967</v>
      </c>
      <c r="D24044" s="61" t="s">
        <v>2417</v>
      </c>
    </row>
    <row r="24045" spans="1:4" hidden="1" x14ac:dyDescent="0.25">
      <c r="A24045" s="61" t="s">
        <v>140</v>
      </c>
      <c r="B24045" s="61" t="s">
        <v>420</v>
      </c>
      <c r="C24045">
        <v>1968</v>
      </c>
      <c r="D24045" s="61" t="s">
        <v>2417</v>
      </c>
    </row>
    <row r="24046" spans="1:4" hidden="1" x14ac:dyDescent="0.25">
      <c r="A24046" s="61" t="s">
        <v>140</v>
      </c>
      <c r="B24046" s="61" t="s">
        <v>420</v>
      </c>
      <c r="C24046">
        <v>1969</v>
      </c>
      <c r="D24046" s="61" t="s">
        <v>2576</v>
      </c>
    </row>
    <row r="24047" spans="1:4" hidden="1" x14ac:dyDescent="0.25">
      <c r="A24047" s="61" t="s">
        <v>140</v>
      </c>
      <c r="B24047" s="61" t="s">
        <v>420</v>
      </c>
      <c r="C24047">
        <v>1970</v>
      </c>
      <c r="D24047" s="61" t="s">
        <v>2576</v>
      </c>
    </row>
    <row r="24048" spans="1:4" hidden="1" x14ac:dyDescent="0.25">
      <c r="A24048" s="61" t="s">
        <v>140</v>
      </c>
      <c r="B24048" s="61" t="s">
        <v>420</v>
      </c>
      <c r="C24048">
        <v>1971</v>
      </c>
      <c r="D24048" s="61" t="s">
        <v>2576</v>
      </c>
    </row>
    <row r="24049" spans="1:4" hidden="1" x14ac:dyDescent="0.25">
      <c r="A24049" s="61" t="s">
        <v>140</v>
      </c>
      <c r="B24049" s="61" t="s">
        <v>420</v>
      </c>
      <c r="C24049">
        <v>1972</v>
      </c>
      <c r="D24049" s="61" t="s">
        <v>2576</v>
      </c>
    </row>
    <row r="24050" spans="1:4" hidden="1" x14ac:dyDescent="0.25">
      <c r="A24050" s="61" t="s">
        <v>140</v>
      </c>
      <c r="B24050" s="61" t="s">
        <v>420</v>
      </c>
      <c r="C24050">
        <v>1973</v>
      </c>
      <c r="D24050" s="61" t="s">
        <v>2576</v>
      </c>
    </row>
    <row r="24051" spans="1:4" hidden="1" x14ac:dyDescent="0.25">
      <c r="A24051" s="61" t="s">
        <v>140</v>
      </c>
      <c r="B24051" s="61" t="s">
        <v>420</v>
      </c>
      <c r="C24051">
        <v>1974</v>
      </c>
      <c r="D24051" s="61" t="s">
        <v>2078</v>
      </c>
    </row>
    <row r="24052" spans="1:4" hidden="1" x14ac:dyDescent="0.25">
      <c r="A24052" s="61" t="s">
        <v>140</v>
      </c>
      <c r="B24052" s="61" t="s">
        <v>420</v>
      </c>
      <c r="C24052">
        <v>1975</v>
      </c>
      <c r="D24052" s="61" t="s">
        <v>2606</v>
      </c>
    </row>
    <row r="24053" spans="1:4" hidden="1" x14ac:dyDescent="0.25">
      <c r="A24053" s="61" t="s">
        <v>140</v>
      </c>
      <c r="B24053" s="61" t="s">
        <v>420</v>
      </c>
      <c r="C24053">
        <v>1976</v>
      </c>
      <c r="D24053" s="61" t="s">
        <v>2203</v>
      </c>
    </row>
    <row r="24054" spans="1:4" hidden="1" x14ac:dyDescent="0.25">
      <c r="A24054" s="61" t="s">
        <v>140</v>
      </c>
      <c r="B24054" s="61" t="s">
        <v>420</v>
      </c>
      <c r="C24054">
        <v>1977</v>
      </c>
      <c r="D24054" s="61" t="s">
        <v>2925</v>
      </c>
    </row>
    <row r="24055" spans="1:4" hidden="1" x14ac:dyDescent="0.25">
      <c r="A24055" s="61" t="s">
        <v>140</v>
      </c>
      <c r="B24055" s="61" t="s">
        <v>420</v>
      </c>
      <c r="C24055">
        <v>1978</v>
      </c>
      <c r="D24055" s="61" t="s">
        <v>2925</v>
      </c>
    </row>
    <row r="24056" spans="1:4" hidden="1" x14ac:dyDescent="0.25">
      <c r="A24056" s="61" t="s">
        <v>140</v>
      </c>
      <c r="B24056" s="61" t="s">
        <v>420</v>
      </c>
      <c r="C24056">
        <v>1979</v>
      </c>
      <c r="D24056" s="61" t="s">
        <v>2925</v>
      </c>
    </row>
    <row r="24057" spans="1:4" hidden="1" x14ac:dyDescent="0.25">
      <c r="A24057" s="61" t="s">
        <v>140</v>
      </c>
      <c r="B24057" s="61" t="s">
        <v>420</v>
      </c>
      <c r="C24057">
        <v>1980</v>
      </c>
      <c r="D24057" s="61" t="s">
        <v>2567</v>
      </c>
    </row>
    <row r="24058" spans="1:4" hidden="1" x14ac:dyDescent="0.25">
      <c r="A24058" s="61" t="s">
        <v>140</v>
      </c>
      <c r="B24058" s="61" t="s">
        <v>420</v>
      </c>
      <c r="C24058">
        <v>1981</v>
      </c>
      <c r="D24058" s="61" t="s">
        <v>2567</v>
      </c>
    </row>
    <row r="24059" spans="1:4" hidden="1" x14ac:dyDescent="0.25">
      <c r="A24059" s="61" t="s">
        <v>140</v>
      </c>
      <c r="B24059" s="61" t="s">
        <v>420</v>
      </c>
      <c r="C24059">
        <v>1982</v>
      </c>
      <c r="D24059" s="61" t="s">
        <v>2567</v>
      </c>
    </row>
    <row r="24060" spans="1:4" hidden="1" x14ac:dyDescent="0.25">
      <c r="A24060" s="61" t="s">
        <v>140</v>
      </c>
      <c r="B24060" s="61" t="s">
        <v>420</v>
      </c>
      <c r="C24060">
        <v>1983</v>
      </c>
      <c r="D24060" s="61" t="s">
        <v>2090</v>
      </c>
    </row>
    <row r="24061" spans="1:4" hidden="1" x14ac:dyDescent="0.25">
      <c r="A24061" s="61" t="s">
        <v>140</v>
      </c>
      <c r="B24061" s="61" t="s">
        <v>420</v>
      </c>
      <c r="C24061">
        <v>1984</v>
      </c>
      <c r="D24061" s="61" t="s">
        <v>2090</v>
      </c>
    </row>
    <row r="24062" spans="1:4" hidden="1" x14ac:dyDescent="0.25">
      <c r="A24062" s="61" t="s">
        <v>140</v>
      </c>
      <c r="B24062" s="61" t="s">
        <v>420</v>
      </c>
      <c r="C24062">
        <v>1985</v>
      </c>
      <c r="D24062" s="61" t="s">
        <v>2090</v>
      </c>
    </row>
    <row r="24063" spans="1:4" hidden="1" x14ac:dyDescent="0.25">
      <c r="A24063" s="61" t="s">
        <v>140</v>
      </c>
      <c r="B24063" s="61" t="s">
        <v>420</v>
      </c>
      <c r="C24063">
        <v>1986</v>
      </c>
      <c r="D24063" s="61" t="s">
        <v>2085</v>
      </c>
    </row>
    <row r="24064" spans="1:4" hidden="1" x14ac:dyDescent="0.25">
      <c r="A24064" s="61" t="s">
        <v>140</v>
      </c>
      <c r="B24064" s="61" t="s">
        <v>420</v>
      </c>
      <c r="C24064">
        <v>1987</v>
      </c>
      <c r="D24064" s="61" t="s">
        <v>2085</v>
      </c>
    </row>
    <row r="24065" spans="1:4" hidden="1" x14ac:dyDescent="0.25">
      <c r="A24065" s="61" t="s">
        <v>140</v>
      </c>
      <c r="B24065" s="61" t="s">
        <v>420</v>
      </c>
      <c r="C24065">
        <v>1988</v>
      </c>
      <c r="D24065" s="61" t="s">
        <v>2085</v>
      </c>
    </row>
    <row r="24066" spans="1:4" hidden="1" x14ac:dyDescent="0.25">
      <c r="A24066" s="61" t="s">
        <v>140</v>
      </c>
      <c r="B24066" s="61" t="s">
        <v>420</v>
      </c>
      <c r="C24066">
        <v>1989</v>
      </c>
      <c r="D24066" s="61" t="s">
        <v>2085</v>
      </c>
    </row>
    <row r="24067" spans="1:4" hidden="1" x14ac:dyDescent="0.25">
      <c r="A24067" s="61" t="s">
        <v>140</v>
      </c>
      <c r="B24067" s="61" t="s">
        <v>420</v>
      </c>
      <c r="C24067">
        <v>1990</v>
      </c>
      <c r="D24067" s="61" t="s">
        <v>2085</v>
      </c>
    </row>
    <row r="24068" spans="1:4" hidden="1" x14ac:dyDescent="0.25">
      <c r="A24068" s="61" t="s">
        <v>140</v>
      </c>
      <c r="B24068" s="61" t="s">
        <v>420</v>
      </c>
      <c r="C24068">
        <v>1991</v>
      </c>
      <c r="D24068" s="61" t="s">
        <v>2085</v>
      </c>
    </row>
    <row r="24069" spans="1:4" hidden="1" x14ac:dyDescent="0.25">
      <c r="A24069" s="61" t="s">
        <v>140</v>
      </c>
      <c r="B24069" s="61" t="s">
        <v>420</v>
      </c>
      <c r="C24069">
        <v>1992</v>
      </c>
      <c r="D24069" s="61" t="s">
        <v>2472</v>
      </c>
    </row>
    <row r="24070" spans="1:4" hidden="1" x14ac:dyDescent="0.25">
      <c r="A24070" s="61" t="s">
        <v>140</v>
      </c>
      <c r="B24070" s="61" t="s">
        <v>420</v>
      </c>
      <c r="C24070">
        <v>1993</v>
      </c>
      <c r="D24070" s="61" t="s">
        <v>2472</v>
      </c>
    </row>
    <row r="24071" spans="1:4" hidden="1" x14ac:dyDescent="0.25">
      <c r="A24071" s="61" t="s">
        <v>140</v>
      </c>
      <c r="B24071" s="61" t="s">
        <v>420</v>
      </c>
      <c r="C24071">
        <v>1994</v>
      </c>
      <c r="D24071" s="61" t="s">
        <v>2472</v>
      </c>
    </row>
    <row r="24072" spans="1:4" hidden="1" x14ac:dyDescent="0.25">
      <c r="A24072" s="61" t="s">
        <v>140</v>
      </c>
      <c r="B24072" s="61" t="s">
        <v>420</v>
      </c>
      <c r="C24072">
        <v>1995</v>
      </c>
      <c r="D24072" s="61" t="s">
        <v>2472</v>
      </c>
    </row>
    <row r="24073" spans="1:4" hidden="1" x14ac:dyDescent="0.25">
      <c r="A24073" s="61" t="s">
        <v>140</v>
      </c>
      <c r="B24073" s="61" t="s">
        <v>420</v>
      </c>
      <c r="C24073">
        <v>1996</v>
      </c>
      <c r="D24073" s="61" t="s">
        <v>2473</v>
      </c>
    </row>
    <row r="24074" spans="1:4" hidden="1" x14ac:dyDescent="0.25">
      <c r="A24074" s="61" t="s">
        <v>140</v>
      </c>
      <c r="B24074" s="61" t="s">
        <v>420</v>
      </c>
      <c r="C24074">
        <v>1997</v>
      </c>
      <c r="D24074" s="61" t="s">
        <v>2094</v>
      </c>
    </row>
    <row r="24075" spans="1:4" hidden="1" x14ac:dyDescent="0.25">
      <c r="A24075" s="61" t="s">
        <v>140</v>
      </c>
      <c r="B24075" s="61" t="s">
        <v>420</v>
      </c>
      <c r="C24075">
        <v>1998</v>
      </c>
      <c r="D24075" s="61" t="s">
        <v>2094</v>
      </c>
    </row>
    <row r="24076" spans="1:4" hidden="1" x14ac:dyDescent="0.25">
      <c r="A24076" s="61" t="s">
        <v>140</v>
      </c>
      <c r="B24076" s="61" t="s">
        <v>420</v>
      </c>
      <c r="C24076">
        <v>1999</v>
      </c>
      <c r="D24076" s="61" t="s">
        <v>2094</v>
      </c>
    </row>
    <row r="24077" spans="1:4" hidden="1" x14ac:dyDescent="0.25">
      <c r="A24077" s="61" t="s">
        <v>140</v>
      </c>
      <c r="B24077" s="61" t="s">
        <v>420</v>
      </c>
      <c r="C24077">
        <v>2000</v>
      </c>
      <c r="D24077" s="61" t="s">
        <v>2094</v>
      </c>
    </row>
    <row r="24078" spans="1:4" hidden="1" x14ac:dyDescent="0.25">
      <c r="A24078" s="61" t="s">
        <v>140</v>
      </c>
      <c r="B24078" s="61" t="s">
        <v>420</v>
      </c>
      <c r="C24078">
        <v>2001</v>
      </c>
      <c r="D24078" s="61" t="s">
        <v>2094</v>
      </c>
    </row>
    <row r="24079" spans="1:4" hidden="1" x14ac:dyDescent="0.25">
      <c r="A24079" s="61" t="s">
        <v>140</v>
      </c>
      <c r="B24079" s="61" t="s">
        <v>420</v>
      </c>
      <c r="C24079">
        <v>2002</v>
      </c>
      <c r="D24079" s="61" t="s">
        <v>2094</v>
      </c>
    </row>
    <row r="24080" spans="1:4" hidden="1" x14ac:dyDescent="0.25">
      <c r="A24080" s="61" t="s">
        <v>140</v>
      </c>
      <c r="B24080" s="61" t="s">
        <v>420</v>
      </c>
      <c r="C24080">
        <v>2003</v>
      </c>
      <c r="D24080" s="61" t="s">
        <v>2094</v>
      </c>
    </row>
    <row r="24081" spans="1:4" hidden="1" x14ac:dyDescent="0.25">
      <c r="A24081" s="61" t="s">
        <v>140</v>
      </c>
      <c r="B24081" s="61" t="s">
        <v>420</v>
      </c>
      <c r="C24081">
        <v>2004</v>
      </c>
      <c r="D24081" s="61" t="s">
        <v>2094</v>
      </c>
    </row>
    <row r="24082" spans="1:4" hidden="1" x14ac:dyDescent="0.25">
      <c r="A24082" s="61" t="s">
        <v>140</v>
      </c>
      <c r="B24082" s="61" t="s">
        <v>420</v>
      </c>
      <c r="C24082">
        <v>2005</v>
      </c>
      <c r="D24082" s="61" t="s">
        <v>2085</v>
      </c>
    </row>
    <row r="24083" spans="1:4" hidden="1" x14ac:dyDescent="0.25">
      <c r="A24083" s="61" t="s">
        <v>140</v>
      </c>
      <c r="B24083" s="61" t="s">
        <v>420</v>
      </c>
      <c r="C24083">
        <v>2006</v>
      </c>
      <c r="D24083" s="61" t="s">
        <v>2083</v>
      </c>
    </row>
    <row r="24084" spans="1:4" hidden="1" x14ac:dyDescent="0.25">
      <c r="A24084" s="61" t="s">
        <v>140</v>
      </c>
      <c r="B24084" s="61" t="s">
        <v>420</v>
      </c>
      <c r="C24084">
        <v>2007</v>
      </c>
      <c r="D24084" s="61" t="s">
        <v>2083</v>
      </c>
    </row>
    <row r="24085" spans="1:4" hidden="1" x14ac:dyDescent="0.25">
      <c r="A24085" s="61" t="s">
        <v>140</v>
      </c>
      <c r="B24085" s="61" t="s">
        <v>420</v>
      </c>
      <c r="C24085">
        <v>2008</v>
      </c>
      <c r="D24085" s="61" t="s">
        <v>2083</v>
      </c>
    </row>
    <row r="24086" spans="1:4" hidden="1" x14ac:dyDescent="0.25">
      <c r="A24086" s="61" t="s">
        <v>140</v>
      </c>
      <c r="B24086" s="61" t="s">
        <v>420</v>
      </c>
      <c r="C24086">
        <v>2009</v>
      </c>
      <c r="D24086" s="61" t="s">
        <v>2090</v>
      </c>
    </row>
    <row r="24087" spans="1:4" hidden="1" x14ac:dyDescent="0.25">
      <c r="A24087" s="61" t="s">
        <v>140</v>
      </c>
      <c r="B24087" s="61" t="s">
        <v>420</v>
      </c>
      <c r="C24087">
        <v>2010</v>
      </c>
      <c r="D24087" s="61" t="s">
        <v>2096</v>
      </c>
    </row>
    <row r="24088" spans="1:4" hidden="1" x14ac:dyDescent="0.25">
      <c r="A24088" s="61" t="s">
        <v>140</v>
      </c>
      <c r="B24088" s="61" t="s">
        <v>420</v>
      </c>
      <c r="C24088">
        <v>2011</v>
      </c>
      <c r="D24088" s="61" t="s">
        <v>2096</v>
      </c>
    </row>
    <row r="24089" spans="1:4" hidden="1" x14ac:dyDescent="0.25">
      <c r="A24089" s="61" t="s">
        <v>140</v>
      </c>
      <c r="B24089" s="61" t="s">
        <v>420</v>
      </c>
      <c r="C24089">
        <v>2012</v>
      </c>
      <c r="D24089" s="61" t="s">
        <v>2083</v>
      </c>
    </row>
    <row r="24090" spans="1:4" hidden="1" x14ac:dyDescent="0.25">
      <c r="A24090" s="61" t="s">
        <v>140</v>
      </c>
      <c r="B24090" s="61" t="s">
        <v>420</v>
      </c>
      <c r="C24090">
        <v>2013</v>
      </c>
      <c r="D24090" s="61" t="s">
        <v>2242</v>
      </c>
    </row>
    <row r="24091" spans="1:4" hidden="1" x14ac:dyDescent="0.25">
      <c r="A24091" s="61" t="s">
        <v>140</v>
      </c>
      <c r="B24091" s="61" t="s">
        <v>420</v>
      </c>
      <c r="C24091">
        <v>2014</v>
      </c>
      <c r="D24091" s="61" t="s">
        <v>2242</v>
      </c>
    </row>
    <row r="24092" spans="1:4" hidden="1" x14ac:dyDescent="0.25">
      <c r="A24092" s="61" t="s">
        <v>140</v>
      </c>
      <c r="B24092" s="61" t="s">
        <v>420</v>
      </c>
      <c r="C24092">
        <v>2015</v>
      </c>
      <c r="D24092" s="61" t="s">
        <v>2086</v>
      </c>
    </row>
    <row r="24093" spans="1:4" hidden="1" x14ac:dyDescent="0.25">
      <c r="A24093" s="61" t="s">
        <v>140</v>
      </c>
      <c r="B24093" s="61" t="s">
        <v>420</v>
      </c>
      <c r="C24093">
        <v>2016</v>
      </c>
      <c r="D24093" s="61" t="s">
        <v>2090</v>
      </c>
    </row>
    <row r="24094" spans="1:4" hidden="1" x14ac:dyDescent="0.25">
      <c r="A24094" s="61" t="s">
        <v>140</v>
      </c>
      <c r="B24094" s="61" t="s">
        <v>420</v>
      </c>
      <c r="C24094">
        <v>2017</v>
      </c>
      <c r="D24094" s="61" t="s">
        <v>2479</v>
      </c>
    </row>
    <row r="24095" spans="1:4" hidden="1" x14ac:dyDescent="0.25">
      <c r="A24095" s="61" t="s">
        <v>140</v>
      </c>
      <c r="B24095" s="61" t="s">
        <v>420</v>
      </c>
      <c r="C24095">
        <v>2018</v>
      </c>
      <c r="D24095" s="61" t="s">
        <v>2473</v>
      </c>
    </row>
    <row r="24096" spans="1:4" hidden="1" x14ac:dyDescent="0.25">
      <c r="A24096" s="61" t="s">
        <v>140</v>
      </c>
      <c r="B24096" s="61" t="s">
        <v>420</v>
      </c>
      <c r="C24096">
        <v>2019</v>
      </c>
      <c r="D24096" s="61" t="s">
        <v>2088</v>
      </c>
    </row>
    <row r="24097" spans="1:4" hidden="1" x14ac:dyDescent="0.25">
      <c r="A24097" s="61" t="s">
        <v>140</v>
      </c>
      <c r="B24097" s="61" t="s">
        <v>420</v>
      </c>
      <c r="C24097">
        <v>2020</v>
      </c>
      <c r="D24097" s="61" t="s">
        <v>2290</v>
      </c>
    </row>
    <row r="24098" spans="1:4" hidden="1" x14ac:dyDescent="0.25">
      <c r="A24098" s="61" t="s">
        <v>140</v>
      </c>
      <c r="B24098" s="61" t="s">
        <v>420</v>
      </c>
      <c r="C24098">
        <v>2021</v>
      </c>
      <c r="D24098" s="61" t="s">
        <v>2077</v>
      </c>
    </row>
    <row r="24099" spans="1:4" hidden="1" x14ac:dyDescent="0.25">
      <c r="A24099" s="61" t="s">
        <v>140</v>
      </c>
      <c r="B24099" s="61" t="s">
        <v>420</v>
      </c>
      <c r="C24099">
        <v>2022</v>
      </c>
      <c r="D24099" s="61" t="s">
        <v>2076</v>
      </c>
    </row>
    <row r="24100" spans="1:4" x14ac:dyDescent="0.25">
      <c r="A24100" s="61" t="s">
        <v>140</v>
      </c>
      <c r="B24100" s="61" t="s">
        <v>420</v>
      </c>
      <c r="C24100">
        <v>2023</v>
      </c>
      <c r="D24100" s="61">
        <v>0.90500000000000003</v>
      </c>
    </row>
    <row r="24101" spans="1:4" hidden="1" x14ac:dyDescent="0.25">
      <c r="A24101" s="61" t="s">
        <v>424</v>
      </c>
      <c r="B24101" s="61" t="s">
        <v>425</v>
      </c>
      <c r="C24101">
        <v>1900</v>
      </c>
      <c r="D24101" s="61" t="s">
        <v>2559</v>
      </c>
    </row>
    <row r="24102" spans="1:4" hidden="1" x14ac:dyDescent="0.25">
      <c r="A24102" s="61" t="s">
        <v>424</v>
      </c>
      <c r="B24102" s="61" t="s">
        <v>425</v>
      </c>
      <c r="C24102">
        <v>1901</v>
      </c>
      <c r="D24102" s="61" t="s">
        <v>2559</v>
      </c>
    </row>
    <row r="24103" spans="1:4" hidden="1" x14ac:dyDescent="0.25">
      <c r="A24103" s="61" t="s">
        <v>424</v>
      </c>
      <c r="B24103" s="61" t="s">
        <v>425</v>
      </c>
      <c r="C24103">
        <v>1902</v>
      </c>
      <c r="D24103" s="61" t="s">
        <v>2559</v>
      </c>
    </row>
    <row r="24104" spans="1:4" hidden="1" x14ac:dyDescent="0.25">
      <c r="A24104" s="61" t="s">
        <v>424</v>
      </c>
      <c r="B24104" s="61" t="s">
        <v>425</v>
      </c>
      <c r="C24104">
        <v>1903</v>
      </c>
      <c r="D24104" s="61" t="s">
        <v>2559</v>
      </c>
    </row>
    <row r="24105" spans="1:4" hidden="1" x14ac:dyDescent="0.25">
      <c r="A24105" s="61" t="s">
        <v>424</v>
      </c>
      <c r="B24105" s="61" t="s">
        <v>425</v>
      </c>
      <c r="C24105">
        <v>1904</v>
      </c>
      <c r="D24105" s="61" t="s">
        <v>2559</v>
      </c>
    </row>
    <row r="24106" spans="1:4" hidden="1" x14ac:dyDescent="0.25">
      <c r="A24106" s="61" t="s">
        <v>424</v>
      </c>
      <c r="B24106" s="61" t="s">
        <v>425</v>
      </c>
      <c r="C24106">
        <v>1905</v>
      </c>
      <c r="D24106" s="61" t="s">
        <v>2559</v>
      </c>
    </row>
    <row r="24107" spans="1:4" hidden="1" x14ac:dyDescent="0.25">
      <c r="A24107" s="61" t="s">
        <v>424</v>
      </c>
      <c r="B24107" s="61" t="s">
        <v>425</v>
      </c>
      <c r="C24107">
        <v>1906</v>
      </c>
      <c r="D24107" s="61" t="s">
        <v>2559</v>
      </c>
    </row>
    <row r="24108" spans="1:4" hidden="1" x14ac:dyDescent="0.25">
      <c r="A24108" s="61" t="s">
        <v>424</v>
      </c>
      <c r="B24108" s="61" t="s">
        <v>425</v>
      </c>
      <c r="C24108">
        <v>1907</v>
      </c>
      <c r="D24108" s="61" t="s">
        <v>2559</v>
      </c>
    </row>
    <row r="24109" spans="1:4" hidden="1" x14ac:dyDescent="0.25">
      <c r="A24109" s="61" t="s">
        <v>424</v>
      </c>
      <c r="B24109" s="61" t="s">
        <v>425</v>
      </c>
      <c r="C24109">
        <v>1908</v>
      </c>
      <c r="D24109" s="61" t="s">
        <v>2559</v>
      </c>
    </row>
    <row r="24110" spans="1:4" hidden="1" x14ac:dyDescent="0.25">
      <c r="A24110" s="61" t="s">
        <v>424</v>
      </c>
      <c r="B24110" s="61" t="s">
        <v>425</v>
      </c>
      <c r="C24110">
        <v>1909</v>
      </c>
      <c r="D24110" s="61" t="s">
        <v>2559</v>
      </c>
    </row>
    <row r="24111" spans="1:4" hidden="1" x14ac:dyDescent="0.25">
      <c r="A24111" s="61" t="s">
        <v>424</v>
      </c>
      <c r="B24111" s="61" t="s">
        <v>425</v>
      </c>
      <c r="C24111">
        <v>1910</v>
      </c>
      <c r="D24111" s="61" t="s">
        <v>2559</v>
      </c>
    </row>
    <row r="24112" spans="1:4" hidden="1" x14ac:dyDescent="0.25">
      <c r="A24112" s="61" t="s">
        <v>424</v>
      </c>
      <c r="B24112" s="61" t="s">
        <v>425</v>
      </c>
      <c r="C24112">
        <v>1911</v>
      </c>
      <c r="D24112" s="61" t="s">
        <v>2559</v>
      </c>
    </row>
    <row r="24113" spans="1:4" hidden="1" x14ac:dyDescent="0.25">
      <c r="A24113" s="61" t="s">
        <v>424</v>
      </c>
      <c r="B24113" s="61" t="s">
        <v>425</v>
      </c>
      <c r="C24113">
        <v>1912</v>
      </c>
      <c r="D24113" s="61" t="s">
        <v>2559</v>
      </c>
    </row>
    <row r="24114" spans="1:4" hidden="1" x14ac:dyDescent="0.25">
      <c r="A24114" s="61" t="s">
        <v>424</v>
      </c>
      <c r="B24114" s="61" t="s">
        <v>425</v>
      </c>
      <c r="C24114">
        <v>1913</v>
      </c>
      <c r="D24114" s="61" t="s">
        <v>2559</v>
      </c>
    </row>
    <row r="24115" spans="1:4" hidden="1" x14ac:dyDescent="0.25">
      <c r="A24115" s="61" t="s">
        <v>424</v>
      </c>
      <c r="B24115" s="61" t="s">
        <v>425</v>
      </c>
      <c r="C24115">
        <v>1914</v>
      </c>
      <c r="D24115" s="61" t="s">
        <v>2559</v>
      </c>
    </row>
    <row r="24116" spans="1:4" hidden="1" x14ac:dyDescent="0.25">
      <c r="A24116" s="61" t="s">
        <v>424</v>
      </c>
      <c r="B24116" s="61" t="s">
        <v>425</v>
      </c>
      <c r="C24116">
        <v>1915</v>
      </c>
      <c r="D24116" s="61" t="s">
        <v>2559</v>
      </c>
    </row>
    <row r="24117" spans="1:4" hidden="1" x14ac:dyDescent="0.25">
      <c r="A24117" s="61" t="s">
        <v>424</v>
      </c>
      <c r="B24117" s="61" t="s">
        <v>425</v>
      </c>
      <c r="C24117">
        <v>1916</v>
      </c>
      <c r="D24117" s="61" t="s">
        <v>2559</v>
      </c>
    </row>
    <row r="24118" spans="1:4" hidden="1" x14ac:dyDescent="0.25">
      <c r="A24118" s="61" t="s">
        <v>424</v>
      </c>
      <c r="B24118" s="61" t="s">
        <v>425</v>
      </c>
      <c r="C24118">
        <v>1917</v>
      </c>
      <c r="D24118" s="61" t="s">
        <v>1849</v>
      </c>
    </row>
    <row r="24119" spans="1:4" hidden="1" x14ac:dyDescent="0.25">
      <c r="A24119" s="61" t="s">
        <v>424</v>
      </c>
      <c r="B24119" s="61" t="s">
        <v>425</v>
      </c>
      <c r="C24119">
        <v>1918</v>
      </c>
      <c r="D24119" s="61" t="s">
        <v>1819</v>
      </c>
    </row>
    <row r="24120" spans="1:4" hidden="1" x14ac:dyDescent="0.25">
      <c r="A24120" s="61" t="s">
        <v>424</v>
      </c>
      <c r="B24120" s="61" t="s">
        <v>425</v>
      </c>
      <c r="C24120">
        <v>1919</v>
      </c>
      <c r="D24120" s="61" t="s">
        <v>1819</v>
      </c>
    </row>
    <row r="24121" spans="1:4" hidden="1" x14ac:dyDescent="0.25">
      <c r="A24121" s="61" t="s">
        <v>424</v>
      </c>
      <c r="B24121" s="61" t="s">
        <v>425</v>
      </c>
      <c r="C24121">
        <v>1920</v>
      </c>
      <c r="D24121" s="61" t="s">
        <v>1819</v>
      </c>
    </row>
    <row r="24122" spans="1:4" hidden="1" x14ac:dyDescent="0.25">
      <c r="A24122" s="61" t="s">
        <v>424</v>
      </c>
      <c r="B24122" s="61" t="s">
        <v>425</v>
      </c>
      <c r="C24122">
        <v>1921</v>
      </c>
      <c r="D24122" s="61" t="s">
        <v>1819</v>
      </c>
    </row>
    <row r="24123" spans="1:4" hidden="1" x14ac:dyDescent="0.25">
      <c r="A24123" s="61" t="s">
        <v>424</v>
      </c>
      <c r="B24123" s="61" t="s">
        <v>425</v>
      </c>
      <c r="C24123">
        <v>1922</v>
      </c>
      <c r="D24123" s="61" t="s">
        <v>1819</v>
      </c>
    </row>
    <row r="24124" spans="1:4" hidden="1" x14ac:dyDescent="0.25">
      <c r="A24124" s="61" t="s">
        <v>424</v>
      </c>
      <c r="B24124" s="61" t="s">
        <v>425</v>
      </c>
      <c r="C24124">
        <v>1923</v>
      </c>
      <c r="D24124" s="61" t="s">
        <v>1819</v>
      </c>
    </row>
    <row r="24125" spans="1:4" hidden="1" x14ac:dyDescent="0.25">
      <c r="A24125" s="61" t="s">
        <v>424</v>
      </c>
      <c r="B24125" s="61" t="s">
        <v>425</v>
      </c>
      <c r="C24125">
        <v>1924</v>
      </c>
      <c r="D24125" s="61" t="s">
        <v>1819</v>
      </c>
    </row>
    <row r="24126" spans="1:4" hidden="1" x14ac:dyDescent="0.25">
      <c r="A24126" s="61" t="s">
        <v>424</v>
      </c>
      <c r="B24126" s="61" t="s">
        <v>425</v>
      </c>
      <c r="C24126">
        <v>1925</v>
      </c>
      <c r="D24126" s="61" t="s">
        <v>1819</v>
      </c>
    </row>
    <row r="24127" spans="1:4" hidden="1" x14ac:dyDescent="0.25">
      <c r="A24127" s="61" t="s">
        <v>424</v>
      </c>
      <c r="B24127" s="61" t="s">
        <v>425</v>
      </c>
      <c r="C24127">
        <v>1926</v>
      </c>
      <c r="D24127" s="61" t="s">
        <v>1819</v>
      </c>
    </row>
    <row r="24128" spans="1:4" hidden="1" x14ac:dyDescent="0.25">
      <c r="A24128" s="61" t="s">
        <v>424</v>
      </c>
      <c r="B24128" s="61" t="s">
        <v>425</v>
      </c>
      <c r="C24128">
        <v>1927</v>
      </c>
      <c r="D24128" s="61" t="s">
        <v>1819</v>
      </c>
    </row>
    <row r="24129" spans="1:4" hidden="1" x14ac:dyDescent="0.25">
      <c r="A24129" s="61" t="s">
        <v>424</v>
      </c>
      <c r="B24129" s="61" t="s">
        <v>425</v>
      </c>
      <c r="C24129">
        <v>1928</v>
      </c>
      <c r="D24129" s="61" t="s">
        <v>1819</v>
      </c>
    </row>
    <row r="24130" spans="1:4" hidden="1" x14ac:dyDescent="0.25">
      <c r="A24130" s="61" t="s">
        <v>424</v>
      </c>
      <c r="B24130" s="61" t="s">
        <v>425</v>
      </c>
      <c r="C24130">
        <v>1929</v>
      </c>
      <c r="D24130" s="61" t="s">
        <v>1819</v>
      </c>
    </row>
    <row r="24131" spans="1:4" hidden="1" x14ac:dyDescent="0.25">
      <c r="A24131" s="61" t="s">
        <v>424</v>
      </c>
      <c r="B24131" s="61" t="s">
        <v>425</v>
      </c>
      <c r="C24131">
        <v>1930</v>
      </c>
      <c r="D24131" s="61" t="s">
        <v>1520</v>
      </c>
    </row>
    <row r="24132" spans="1:4" hidden="1" x14ac:dyDescent="0.25">
      <c r="A24132" s="61" t="s">
        <v>424</v>
      </c>
      <c r="B24132" s="61" t="s">
        <v>425</v>
      </c>
      <c r="C24132">
        <v>1931</v>
      </c>
      <c r="D24132" s="61" t="s">
        <v>1520</v>
      </c>
    </row>
    <row r="24133" spans="1:4" hidden="1" x14ac:dyDescent="0.25">
      <c r="A24133" s="61" t="s">
        <v>424</v>
      </c>
      <c r="B24133" s="61" t="s">
        <v>425</v>
      </c>
      <c r="C24133">
        <v>1932</v>
      </c>
      <c r="D24133" s="61" t="s">
        <v>1520</v>
      </c>
    </row>
    <row r="24134" spans="1:4" hidden="1" x14ac:dyDescent="0.25">
      <c r="A24134" s="61" t="s">
        <v>424</v>
      </c>
      <c r="B24134" s="61" t="s">
        <v>425</v>
      </c>
      <c r="C24134">
        <v>1933</v>
      </c>
      <c r="D24134" s="61" t="s">
        <v>1520</v>
      </c>
    </row>
    <row r="24135" spans="1:4" hidden="1" x14ac:dyDescent="0.25">
      <c r="A24135" s="61" t="s">
        <v>424</v>
      </c>
      <c r="B24135" s="61" t="s">
        <v>425</v>
      </c>
      <c r="C24135">
        <v>1934</v>
      </c>
      <c r="D24135" s="61" t="s">
        <v>1520</v>
      </c>
    </row>
    <row r="24136" spans="1:4" hidden="1" x14ac:dyDescent="0.25">
      <c r="A24136" s="61" t="s">
        <v>424</v>
      </c>
      <c r="B24136" s="61" t="s">
        <v>425</v>
      </c>
      <c r="C24136">
        <v>1935</v>
      </c>
      <c r="D24136" s="61" t="s">
        <v>1520</v>
      </c>
    </row>
    <row r="24137" spans="1:4" hidden="1" x14ac:dyDescent="0.25">
      <c r="A24137" s="61" t="s">
        <v>424</v>
      </c>
      <c r="B24137" s="61" t="s">
        <v>425</v>
      </c>
      <c r="C24137">
        <v>1936</v>
      </c>
      <c r="D24137" s="61" t="s">
        <v>1520</v>
      </c>
    </row>
    <row r="24138" spans="1:4" hidden="1" x14ac:dyDescent="0.25">
      <c r="A24138" s="61" t="s">
        <v>424</v>
      </c>
      <c r="B24138" s="61" t="s">
        <v>425</v>
      </c>
      <c r="C24138">
        <v>1937</v>
      </c>
      <c r="D24138" s="61" t="s">
        <v>1520</v>
      </c>
    </row>
    <row r="24139" spans="1:4" hidden="1" x14ac:dyDescent="0.25">
      <c r="A24139" s="61" t="s">
        <v>424</v>
      </c>
      <c r="B24139" s="61" t="s">
        <v>425</v>
      </c>
      <c r="C24139">
        <v>1938</v>
      </c>
      <c r="D24139" s="61" t="s">
        <v>1520</v>
      </c>
    </row>
    <row r="24140" spans="1:4" hidden="1" x14ac:dyDescent="0.25">
      <c r="A24140" s="61" t="s">
        <v>424</v>
      </c>
      <c r="B24140" s="61" t="s">
        <v>425</v>
      </c>
      <c r="C24140">
        <v>1939</v>
      </c>
      <c r="D24140" s="61" t="s">
        <v>1520</v>
      </c>
    </row>
    <row r="24141" spans="1:4" hidden="1" x14ac:dyDescent="0.25">
      <c r="A24141" s="61" t="s">
        <v>424</v>
      </c>
      <c r="B24141" s="61" t="s">
        <v>425</v>
      </c>
      <c r="C24141">
        <v>1940</v>
      </c>
      <c r="D24141" s="61" t="s">
        <v>1520</v>
      </c>
    </row>
    <row r="24142" spans="1:4" hidden="1" x14ac:dyDescent="0.25">
      <c r="A24142" s="61" t="s">
        <v>424</v>
      </c>
      <c r="B24142" s="61" t="s">
        <v>425</v>
      </c>
      <c r="C24142">
        <v>1941</v>
      </c>
      <c r="D24142" s="61" t="s">
        <v>1520</v>
      </c>
    </row>
    <row r="24143" spans="1:4" hidden="1" x14ac:dyDescent="0.25">
      <c r="A24143" s="61" t="s">
        <v>424</v>
      </c>
      <c r="B24143" s="61" t="s">
        <v>425</v>
      </c>
      <c r="C24143">
        <v>1942</v>
      </c>
      <c r="D24143" s="61" t="s">
        <v>1520</v>
      </c>
    </row>
    <row r="24144" spans="1:4" hidden="1" x14ac:dyDescent="0.25">
      <c r="A24144" s="61" t="s">
        <v>424</v>
      </c>
      <c r="B24144" s="61" t="s">
        <v>425</v>
      </c>
      <c r="C24144">
        <v>1943</v>
      </c>
      <c r="D24144" s="61" t="s">
        <v>1520</v>
      </c>
    </row>
    <row r="24145" spans="1:4" hidden="1" x14ac:dyDescent="0.25">
      <c r="A24145" s="61" t="s">
        <v>424</v>
      </c>
      <c r="B24145" s="61" t="s">
        <v>425</v>
      </c>
      <c r="C24145">
        <v>1944</v>
      </c>
      <c r="D24145" s="61" t="s">
        <v>1520</v>
      </c>
    </row>
    <row r="24146" spans="1:4" hidden="1" x14ac:dyDescent="0.25">
      <c r="A24146" s="61" t="s">
        <v>424</v>
      </c>
      <c r="B24146" s="61" t="s">
        <v>425</v>
      </c>
      <c r="C24146">
        <v>1945</v>
      </c>
      <c r="D24146" s="61" t="s">
        <v>1520</v>
      </c>
    </row>
    <row r="24147" spans="1:4" hidden="1" x14ac:dyDescent="0.25">
      <c r="A24147" s="61" t="s">
        <v>424</v>
      </c>
      <c r="B24147" s="61" t="s">
        <v>425</v>
      </c>
      <c r="C24147">
        <v>1946</v>
      </c>
      <c r="D24147" s="61" t="s">
        <v>1520</v>
      </c>
    </row>
    <row r="24148" spans="1:4" hidden="1" x14ac:dyDescent="0.25">
      <c r="A24148" s="61" t="s">
        <v>424</v>
      </c>
      <c r="B24148" s="61" t="s">
        <v>425</v>
      </c>
      <c r="C24148">
        <v>1947</v>
      </c>
      <c r="D24148" s="61" t="s">
        <v>1520</v>
      </c>
    </row>
    <row r="24149" spans="1:4" hidden="1" x14ac:dyDescent="0.25">
      <c r="A24149" s="61" t="s">
        <v>424</v>
      </c>
      <c r="B24149" s="61" t="s">
        <v>425</v>
      </c>
      <c r="C24149">
        <v>1948</v>
      </c>
      <c r="D24149" s="61" t="s">
        <v>1520</v>
      </c>
    </row>
    <row r="24150" spans="1:4" hidden="1" x14ac:dyDescent="0.25">
      <c r="A24150" s="61" t="s">
        <v>424</v>
      </c>
      <c r="B24150" s="61" t="s">
        <v>425</v>
      </c>
      <c r="C24150">
        <v>1949</v>
      </c>
      <c r="D24150" s="61" t="s">
        <v>1520</v>
      </c>
    </row>
    <row r="24151" spans="1:4" hidden="1" x14ac:dyDescent="0.25">
      <c r="A24151" s="61" t="s">
        <v>424</v>
      </c>
      <c r="B24151" s="61" t="s">
        <v>425</v>
      </c>
      <c r="C24151">
        <v>1950</v>
      </c>
      <c r="D24151" s="61" t="s">
        <v>2320</v>
      </c>
    </row>
    <row r="24152" spans="1:4" hidden="1" x14ac:dyDescent="0.25">
      <c r="A24152" s="61" t="s">
        <v>424</v>
      </c>
      <c r="B24152" s="61" t="s">
        <v>425</v>
      </c>
      <c r="C24152">
        <v>1951</v>
      </c>
      <c r="D24152" s="61" t="s">
        <v>2320</v>
      </c>
    </row>
    <row r="24153" spans="1:4" hidden="1" x14ac:dyDescent="0.25">
      <c r="A24153" s="61" t="s">
        <v>424</v>
      </c>
      <c r="B24153" s="61" t="s">
        <v>425</v>
      </c>
      <c r="C24153">
        <v>1952</v>
      </c>
      <c r="D24153" s="61" t="s">
        <v>2320</v>
      </c>
    </row>
    <row r="24154" spans="1:4" hidden="1" x14ac:dyDescent="0.25">
      <c r="A24154" s="61" t="s">
        <v>424</v>
      </c>
      <c r="B24154" s="61" t="s">
        <v>425</v>
      </c>
      <c r="C24154">
        <v>1953</v>
      </c>
      <c r="D24154" s="61" t="s">
        <v>2320</v>
      </c>
    </row>
    <row r="24155" spans="1:4" hidden="1" x14ac:dyDescent="0.25">
      <c r="A24155" s="61" t="s">
        <v>424</v>
      </c>
      <c r="B24155" s="61" t="s">
        <v>425</v>
      </c>
      <c r="C24155">
        <v>1954</v>
      </c>
      <c r="D24155" s="61" t="s">
        <v>2320</v>
      </c>
    </row>
    <row r="24156" spans="1:4" hidden="1" x14ac:dyDescent="0.25">
      <c r="A24156" s="61" t="s">
        <v>424</v>
      </c>
      <c r="B24156" s="61" t="s">
        <v>425</v>
      </c>
      <c r="C24156">
        <v>1955</v>
      </c>
      <c r="D24156" s="61" t="s">
        <v>2590</v>
      </c>
    </row>
    <row r="24157" spans="1:4" hidden="1" x14ac:dyDescent="0.25">
      <c r="A24157" s="61" t="s">
        <v>424</v>
      </c>
      <c r="B24157" s="61" t="s">
        <v>425</v>
      </c>
      <c r="C24157">
        <v>1956</v>
      </c>
      <c r="D24157" s="61" t="s">
        <v>2590</v>
      </c>
    </row>
    <row r="24158" spans="1:4" hidden="1" x14ac:dyDescent="0.25">
      <c r="A24158" s="61" t="s">
        <v>424</v>
      </c>
      <c r="B24158" s="61" t="s">
        <v>425</v>
      </c>
      <c r="C24158">
        <v>1957</v>
      </c>
      <c r="D24158" s="61" t="s">
        <v>2590</v>
      </c>
    </row>
    <row r="24159" spans="1:4" hidden="1" x14ac:dyDescent="0.25">
      <c r="A24159" s="61" t="s">
        <v>424</v>
      </c>
      <c r="B24159" s="61" t="s">
        <v>425</v>
      </c>
      <c r="C24159">
        <v>1958</v>
      </c>
      <c r="D24159" s="61" t="s">
        <v>2590</v>
      </c>
    </row>
    <row r="24160" spans="1:4" hidden="1" x14ac:dyDescent="0.25">
      <c r="A24160" s="61" t="s">
        <v>424</v>
      </c>
      <c r="B24160" s="61" t="s">
        <v>425</v>
      </c>
      <c r="C24160">
        <v>1959</v>
      </c>
      <c r="D24160" s="61" t="s">
        <v>2590</v>
      </c>
    </row>
    <row r="24161" spans="1:4" hidden="1" x14ac:dyDescent="0.25">
      <c r="A24161" s="61" t="s">
        <v>424</v>
      </c>
      <c r="B24161" s="61" t="s">
        <v>425</v>
      </c>
      <c r="C24161">
        <v>1960</v>
      </c>
      <c r="D24161" s="61" t="s">
        <v>1517</v>
      </c>
    </row>
    <row r="24162" spans="1:4" hidden="1" x14ac:dyDescent="0.25">
      <c r="A24162" s="61" t="s">
        <v>424</v>
      </c>
      <c r="B24162" s="61" t="s">
        <v>425</v>
      </c>
      <c r="C24162">
        <v>1961</v>
      </c>
      <c r="D24162" s="61" t="s">
        <v>2445</v>
      </c>
    </row>
    <row r="24163" spans="1:4" hidden="1" x14ac:dyDescent="0.25">
      <c r="A24163" s="61" t="s">
        <v>424</v>
      </c>
      <c r="B24163" s="61" t="s">
        <v>425</v>
      </c>
      <c r="C24163">
        <v>1962</v>
      </c>
      <c r="D24163" s="61" t="s">
        <v>2445</v>
      </c>
    </row>
    <row r="24164" spans="1:4" hidden="1" x14ac:dyDescent="0.25">
      <c r="A24164" s="61" t="s">
        <v>424</v>
      </c>
      <c r="B24164" s="61" t="s">
        <v>425</v>
      </c>
      <c r="C24164">
        <v>1963</v>
      </c>
      <c r="D24164" s="61" t="s">
        <v>2445</v>
      </c>
    </row>
    <row r="24165" spans="1:4" hidden="1" x14ac:dyDescent="0.25">
      <c r="A24165" s="61" t="s">
        <v>424</v>
      </c>
      <c r="B24165" s="61" t="s">
        <v>425</v>
      </c>
      <c r="C24165">
        <v>1964</v>
      </c>
      <c r="D24165" s="61" t="s">
        <v>2445</v>
      </c>
    </row>
    <row r="24166" spans="1:4" hidden="1" x14ac:dyDescent="0.25">
      <c r="A24166" s="61" t="s">
        <v>424</v>
      </c>
      <c r="B24166" s="61" t="s">
        <v>425</v>
      </c>
      <c r="C24166">
        <v>1965</v>
      </c>
      <c r="D24166" s="61" t="s">
        <v>2445</v>
      </c>
    </row>
    <row r="24167" spans="1:4" hidden="1" x14ac:dyDescent="0.25">
      <c r="A24167" s="61" t="s">
        <v>424</v>
      </c>
      <c r="B24167" s="61" t="s">
        <v>425</v>
      </c>
      <c r="C24167">
        <v>1966</v>
      </c>
      <c r="D24167" s="61" t="s">
        <v>2445</v>
      </c>
    </row>
    <row r="24168" spans="1:4" hidden="1" x14ac:dyDescent="0.25">
      <c r="A24168" s="61" t="s">
        <v>424</v>
      </c>
      <c r="B24168" s="61" t="s">
        <v>425</v>
      </c>
      <c r="C24168">
        <v>1967</v>
      </c>
      <c r="D24168" s="61" t="s">
        <v>2445</v>
      </c>
    </row>
    <row r="24169" spans="1:4" hidden="1" x14ac:dyDescent="0.25">
      <c r="A24169" s="61" t="s">
        <v>424</v>
      </c>
      <c r="B24169" s="61" t="s">
        <v>425</v>
      </c>
      <c r="C24169">
        <v>1968</v>
      </c>
      <c r="D24169" s="61" t="s">
        <v>2445</v>
      </c>
    </row>
    <row r="24170" spans="1:4" hidden="1" x14ac:dyDescent="0.25">
      <c r="A24170" s="61" t="s">
        <v>424</v>
      </c>
      <c r="B24170" s="61" t="s">
        <v>425</v>
      </c>
      <c r="C24170">
        <v>1969</v>
      </c>
      <c r="D24170" s="61" t="s">
        <v>2445</v>
      </c>
    </row>
    <row r="24171" spans="1:4" hidden="1" x14ac:dyDescent="0.25">
      <c r="A24171" s="61" t="s">
        <v>424</v>
      </c>
      <c r="B24171" s="61" t="s">
        <v>425</v>
      </c>
      <c r="C24171">
        <v>1970</v>
      </c>
      <c r="D24171" s="61" t="s">
        <v>2319</v>
      </c>
    </row>
    <row r="24172" spans="1:4" hidden="1" x14ac:dyDescent="0.25">
      <c r="A24172" s="61" t="s">
        <v>424</v>
      </c>
      <c r="B24172" s="61" t="s">
        <v>425</v>
      </c>
      <c r="C24172">
        <v>1971</v>
      </c>
      <c r="D24172" s="61" t="s">
        <v>1776</v>
      </c>
    </row>
    <row r="24173" spans="1:4" hidden="1" x14ac:dyDescent="0.25">
      <c r="A24173" s="61" t="s">
        <v>424</v>
      </c>
      <c r="B24173" s="61" t="s">
        <v>425</v>
      </c>
      <c r="C24173">
        <v>1972</v>
      </c>
      <c r="D24173" s="61" t="s">
        <v>1748</v>
      </c>
    </row>
    <row r="24174" spans="1:4" hidden="1" x14ac:dyDescent="0.25">
      <c r="A24174" s="61" t="s">
        <v>424</v>
      </c>
      <c r="B24174" s="61" t="s">
        <v>425</v>
      </c>
      <c r="C24174">
        <v>1973</v>
      </c>
      <c r="D24174" s="61" t="s">
        <v>2427</v>
      </c>
    </row>
    <row r="24175" spans="1:4" hidden="1" x14ac:dyDescent="0.25">
      <c r="A24175" s="61" t="s">
        <v>424</v>
      </c>
      <c r="B24175" s="61" t="s">
        <v>425</v>
      </c>
      <c r="C24175">
        <v>1974</v>
      </c>
      <c r="D24175" s="61" t="s">
        <v>2427</v>
      </c>
    </row>
    <row r="24176" spans="1:4" hidden="1" x14ac:dyDescent="0.25">
      <c r="A24176" s="61" t="s">
        <v>424</v>
      </c>
      <c r="B24176" s="61" t="s">
        <v>425</v>
      </c>
      <c r="C24176">
        <v>1975</v>
      </c>
      <c r="D24176" s="61" t="s">
        <v>2427</v>
      </c>
    </row>
    <row r="24177" spans="1:4" hidden="1" x14ac:dyDescent="0.25">
      <c r="A24177" s="61" t="s">
        <v>424</v>
      </c>
      <c r="B24177" s="61" t="s">
        <v>425</v>
      </c>
      <c r="C24177">
        <v>1976</v>
      </c>
      <c r="D24177" s="61" t="s">
        <v>2427</v>
      </c>
    </row>
    <row r="24178" spans="1:4" hidden="1" x14ac:dyDescent="0.25">
      <c r="A24178" s="61" t="s">
        <v>424</v>
      </c>
      <c r="B24178" s="61" t="s">
        <v>425</v>
      </c>
      <c r="C24178">
        <v>1977</v>
      </c>
      <c r="D24178" s="61" t="s">
        <v>2427</v>
      </c>
    </row>
    <row r="24179" spans="1:4" hidden="1" x14ac:dyDescent="0.25">
      <c r="A24179" s="61" t="s">
        <v>424</v>
      </c>
      <c r="B24179" s="61" t="s">
        <v>425</v>
      </c>
      <c r="C24179">
        <v>1978</v>
      </c>
      <c r="D24179" s="61" t="s">
        <v>2427</v>
      </c>
    </row>
    <row r="24180" spans="1:4" hidden="1" x14ac:dyDescent="0.25">
      <c r="A24180" s="61" t="s">
        <v>424</v>
      </c>
      <c r="B24180" s="61" t="s">
        <v>425</v>
      </c>
      <c r="C24180">
        <v>1979</v>
      </c>
      <c r="D24180" s="61" t="s">
        <v>2427</v>
      </c>
    </row>
    <row r="24181" spans="1:4" hidden="1" x14ac:dyDescent="0.25">
      <c r="A24181" s="61" t="s">
        <v>424</v>
      </c>
      <c r="B24181" s="61" t="s">
        <v>425</v>
      </c>
      <c r="C24181">
        <v>1980</v>
      </c>
      <c r="D24181" s="61" t="s">
        <v>2313</v>
      </c>
    </row>
    <row r="24182" spans="1:4" hidden="1" x14ac:dyDescent="0.25">
      <c r="A24182" s="61" t="s">
        <v>424</v>
      </c>
      <c r="B24182" s="61" t="s">
        <v>425</v>
      </c>
      <c r="C24182">
        <v>1981</v>
      </c>
      <c r="D24182" s="61" t="s">
        <v>2313</v>
      </c>
    </row>
    <row r="24183" spans="1:4" hidden="1" x14ac:dyDescent="0.25">
      <c r="A24183" s="61" t="s">
        <v>424</v>
      </c>
      <c r="B24183" s="61" t="s">
        <v>425</v>
      </c>
      <c r="C24183">
        <v>1982</v>
      </c>
      <c r="D24183" s="61" t="s">
        <v>2119</v>
      </c>
    </row>
    <row r="24184" spans="1:4" hidden="1" x14ac:dyDescent="0.25">
      <c r="A24184" s="61" t="s">
        <v>424</v>
      </c>
      <c r="B24184" s="61" t="s">
        <v>425</v>
      </c>
      <c r="C24184">
        <v>1983</v>
      </c>
      <c r="D24184" s="61" t="s">
        <v>2119</v>
      </c>
    </row>
    <row r="24185" spans="1:4" hidden="1" x14ac:dyDescent="0.25">
      <c r="A24185" s="61" t="s">
        <v>424</v>
      </c>
      <c r="B24185" s="61" t="s">
        <v>425</v>
      </c>
      <c r="C24185">
        <v>1984</v>
      </c>
      <c r="D24185" s="61" t="s">
        <v>2119</v>
      </c>
    </row>
    <row r="24186" spans="1:4" hidden="1" x14ac:dyDescent="0.25">
      <c r="A24186" s="61" t="s">
        <v>424</v>
      </c>
      <c r="B24186" s="61" t="s">
        <v>425</v>
      </c>
      <c r="C24186">
        <v>1985</v>
      </c>
      <c r="D24186" s="61" t="s">
        <v>2119</v>
      </c>
    </row>
    <row r="24187" spans="1:4" hidden="1" x14ac:dyDescent="0.25">
      <c r="A24187" s="61" t="s">
        <v>424</v>
      </c>
      <c r="B24187" s="61" t="s">
        <v>425</v>
      </c>
      <c r="C24187">
        <v>1986</v>
      </c>
      <c r="D24187" s="61" t="s">
        <v>2119</v>
      </c>
    </row>
    <row r="24188" spans="1:4" hidden="1" x14ac:dyDescent="0.25">
      <c r="A24188" s="61" t="s">
        <v>424</v>
      </c>
      <c r="B24188" s="61" t="s">
        <v>425</v>
      </c>
      <c r="C24188">
        <v>1987</v>
      </c>
      <c r="D24188" s="61" t="s">
        <v>2119</v>
      </c>
    </row>
    <row r="24189" spans="1:4" hidden="1" x14ac:dyDescent="0.25">
      <c r="A24189" s="61" t="s">
        <v>424</v>
      </c>
      <c r="B24189" s="61" t="s">
        <v>425</v>
      </c>
      <c r="C24189">
        <v>1988</v>
      </c>
      <c r="D24189" s="61" t="s">
        <v>2119</v>
      </c>
    </row>
    <row r="24190" spans="1:4" hidden="1" x14ac:dyDescent="0.25">
      <c r="A24190" s="61" t="s">
        <v>424</v>
      </c>
      <c r="B24190" s="61" t="s">
        <v>425</v>
      </c>
      <c r="C24190">
        <v>1989</v>
      </c>
      <c r="D24190" s="61" t="s">
        <v>2541</v>
      </c>
    </row>
    <row r="24191" spans="1:4" hidden="1" x14ac:dyDescent="0.25">
      <c r="A24191" s="61" t="s">
        <v>424</v>
      </c>
      <c r="B24191" s="61" t="s">
        <v>425</v>
      </c>
      <c r="C24191">
        <v>1990</v>
      </c>
      <c r="D24191" s="61" t="s">
        <v>1713</v>
      </c>
    </row>
    <row r="24192" spans="1:4" hidden="1" x14ac:dyDescent="0.25">
      <c r="A24192" s="61" t="s">
        <v>424</v>
      </c>
      <c r="B24192" s="61" t="s">
        <v>425</v>
      </c>
      <c r="C24192">
        <v>1991</v>
      </c>
      <c r="D24192" s="61" t="s">
        <v>1713</v>
      </c>
    </row>
    <row r="24193" spans="1:4" hidden="1" x14ac:dyDescent="0.25">
      <c r="A24193" s="61" t="s">
        <v>424</v>
      </c>
      <c r="B24193" s="61" t="s">
        <v>425</v>
      </c>
      <c r="C24193">
        <v>1992</v>
      </c>
      <c r="D24193" s="61" t="s">
        <v>1713</v>
      </c>
    </row>
    <row r="24194" spans="1:4" hidden="1" x14ac:dyDescent="0.25">
      <c r="A24194" s="61" t="s">
        <v>424</v>
      </c>
      <c r="B24194" s="61" t="s">
        <v>425</v>
      </c>
      <c r="C24194">
        <v>1993</v>
      </c>
      <c r="D24194" s="61" t="s">
        <v>2382</v>
      </c>
    </row>
    <row r="24195" spans="1:4" hidden="1" x14ac:dyDescent="0.25">
      <c r="A24195" s="61" t="s">
        <v>424</v>
      </c>
      <c r="B24195" s="61" t="s">
        <v>425</v>
      </c>
      <c r="C24195">
        <v>1994</v>
      </c>
      <c r="D24195" s="61" t="s">
        <v>2382</v>
      </c>
    </row>
    <row r="24196" spans="1:4" hidden="1" x14ac:dyDescent="0.25">
      <c r="A24196" s="61" t="s">
        <v>424</v>
      </c>
      <c r="B24196" s="61" t="s">
        <v>425</v>
      </c>
      <c r="C24196">
        <v>1995</v>
      </c>
      <c r="D24196" s="61" t="s">
        <v>1719</v>
      </c>
    </row>
    <row r="24197" spans="1:4" hidden="1" x14ac:dyDescent="0.25">
      <c r="A24197" s="61" t="s">
        <v>424</v>
      </c>
      <c r="B24197" s="61" t="s">
        <v>425</v>
      </c>
      <c r="C24197">
        <v>1996</v>
      </c>
      <c r="D24197" s="61" t="s">
        <v>1707</v>
      </c>
    </row>
    <row r="24198" spans="1:4" hidden="1" x14ac:dyDescent="0.25">
      <c r="A24198" s="61" t="s">
        <v>424</v>
      </c>
      <c r="B24198" s="61" t="s">
        <v>425</v>
      </c>
      <c r="C24198">
        <v>1997</v>
      </c>
      <c r="D24198" s="61" t="s">
        <v>1797</v>
      </c>
    </row>
    <row r="24199" spans="1:4" hidden="1" x14ac:dyDescent="0.25">
      <c r="A24199" s="61" t="s">
        <v>424</v>
      </c>
      <c r="B24199" s="61" t="s">
        <v>425</v>
      </c>
      <c r="C24199">
        <v>1998</v>
      </c>
      <c r="D24199" s="61" t="s">
        <v>1797</v>
      </c>
    </row>
    <row r="24200" spans="1:4" hidden="1" x14ac:dyDescent="0.25">
      <c r="A24200" s="61" t="s">
        <v>424</v>
      </c>
      <c r="B24200" s="61" t="s">
        <v>425</v>
      </c>
      <c r="C24200">
        <v>1999</v>
      </c>
      <c r="D24200" s="61" t="s">
        <v>1797</v>
      </c>
    </row>
    <row r="24201" spans="1:4" hidden="1" x14ac:dyDescent="0.25">
      <c r="A24201" s="61" t="s">
        <v>424</v>
      </c>
      <c r="B24201" s="61" t="s">
        <v>425</v>
      </c>
      <c r="C24201">
        <v>2000</v>
      </c>
      <c r="D24201" s="61" t="s">
        <v>1836</v>
      </c>
    </row>
    <row r="24202" spans="1:4" hidden="1" x14ac:dyDescent="0.25">
      <c r="A24202" s="61" t="s">
        <v>424</v>
      </c>
      <c r="B24202" s="61" t="s">
        <v>425</v>
      </c>
      <c r="C24202">
        <v>2001</v>
      </c>
      <c r="D24202" s="61" t="s">
        <v>1781</v>
      </c>
    </row>
    <row r="24203" spans="1:4" hidden="1" x14ac:dyDescent="0.25">
      <c r="A24203" s="61" t="s">
        <v>424</v>
      </c>
      <c r="B24203" s="61" t="s">
        <v>425</v>
      </c>
      <c r="C24203">
        <v>2002</v>
      </c>
      <c r="D24203" s="61" t="s">
        <v>1781</v>
      </c>
    </row>
    <row r="24204" spans="1:4" hidden="1" x14ac:dyDescent="0.25">
      <c r="A24204" s="61" t="s">
        <v>424</v>
      </c>
      <c r="B24204" s="61" t="s">
        <v>425</v>
      </c>
      <c r="C24204">
        <v>2003</v>
      </c>
      <c r="D24204" s="61" t="s">
        <v>2380</v>
      </c>
    </row>
    <row r="24205" spans="1:4" hidden="1" x14ac:dyDescent="0.25">
      <c r="A24205" s="61" t="s">
        <v>424</v>
      </c>
      <c r="B24205" s="61" t="s">
        <v>425</v>
      </c>
      <c r="C24205">
        <v>2004</v>
      </c>
      <c r="D24205" s="61" t="s">
        <v>535</v>
      </c>
    </row>
    <row r="24206" spans="1:4" hidden="1" x14ac:dyDescent="0.25">
      <c r="A24206" s="61" t="s">
        <v>424</v>
      </c>
      <c r="B24206" s="61" t="s">
        <v>425</v>
      </c>
      <c r="C24206">
        <v>2005</v>
      </c>
      <c r="D24206" s="61" t="s">
        <v>535</v>
      </c>
    </row>
    <row r="24207" spans="1:4" hidden="1" x14ac:dyDescent="0.25">
      <c r="A24207" s="61" t="s">
        <v>424</v>
      </c>
      <c r="B24207" s="61" t="s">
        <v>425</v>
      </c>
      <c r="C24207">
        <v>2006</v>
      </c>
      <c r="D24207" s="61" t="s">
        <v>2631</v>
      </c>
    </row>
    <row r="24208" spans="1:4" hidden="1" x14ac:dyDescent="0.25">
      <c r="A24208" s="61" t="s">
        <v>424</v>
      </c>
      <c r="B24208" s="61" t="s">
        <v>425</v>
      </c>
      <c r="C24208">
        <v>2007</v>
      </c>
      <c r="D24208" s="61" t="s">
        <v>2631</v>
      </c>
    </row>
    <row r="24209" spans="1:4" hidden="1" x14ac:dyDescent="0.25">
      <c r="A24209" s="61" t="s">
        <v>424</v>
      </c>
      <c r="B24209" s="61" t="s">
        <v>425</v>
      </c>
      <c r="C24209">
        <v>2008</v>
      </c>
      <c r="D24209" s="61" t="s">
        <v>2631</v>
      </c>
    </row>
    <row r="24210" spans="1:4" hidden="1" x14ac:dyDescent="0.25">
      <c r="A24210" s="61" t="s">
        <v>424</v>
      </c>
      <c r="B24210" s="61" t="s">
        <v>425</v>
      </c>
      <c r="C24210">
        <v>2009</v>
      </c>
      <c r="D24210" s="61" t="s">
        <v>535</v>
      </c>
    </row>
    <row r="24211" spans="1:4" hidden="1" x14ac:dyDescent="0.25">
      <c r="A24211" s="61" t="s">
        <v>424</v>
      </c>
      <c r="B24211" s="61" t="s">
        <v>425</v>
      </c>
      <c r="C24211">
        <v>2010</v>
      </c>
      <c r="D24211" s="61" t="s">
        <v>2260</v>
      </c>
    </row>
    <row r="24212" spans="1:4" hidden="1" x14ac:dyDescent="0.25">
      <c r="A24212" s="61" t="s">
        <v>424</v>
      </c>
      <c r="B24212" s="61" t="s">
        <v>425</v>
      </c>
      <c r="C24212">
        <v>2011</v>
      </c>
      <c r="D24212" s="61" t="s">
        <v>2260</v>
      </c>
    </row>
    <row r="24213" spans="1:4" hidden="1" x14ac:dyDescent="0.25">
      <c r="A24213" s="61" t="s">
        <v>424</v>
      </c>
      <c r="B24213" s="61" t="s">
        <v>425</v>
      </c>
      <c r="C24213">
        <v>2012</v>
      </c>
      <c r="D24213" s="61" t="s">
        <v>2258</v>
      </c>
    </row>
    <row r="24214" spans="1:4" hidden="1" x14ac:dyDescent="0.25">
      <c r="A24214" s="61" t="s">
        <v>424</v>
      </c>
      <c r="B24214" s="61" t="s">
        <v>425</v>
      </c>
      <c r="C24214">
        <v>2013</v>
      </c>
      <c r="D24214" s="61" t="s">
        <v>1728</v>
      </c>
    </row>
    <row r="24215" spans="1:4" hidden="1" x14ac:dyDescent="0.25">
      <c r="A24215" s="61" t="s">
        <v>424</v>
      </c>
      <c r="B24215" s="61" t="s">
        <v>425</v>
      </c>
      <c r="C24215">
        <v>2014</v>
      </c>
      <c r="D24215" s="61" t="s">
        <v>1728</v>
      </c>
    </row>
    <row r="24216" spans="1:4" hidden="1" x14ac:dyDescent="0.25">
      <c r="A24216" s="61" t="s">
        <v>424</v>
      </c>
      <c r="B24216" s="61" t="s">
        <v>425</v>
      </c>
      <c r="C24216">
        <v>2015</v>
      </c>
      <c r="D24216" s="61" t="s">
        <v>1728</v>
      </c>
    </row>
    <row r="24217" spans="1:4" hidden="1" x14ac:dyDescent="0.25">
      <c r="A24217" s="61" t="s">
        <v>424</v>
      </c>
      <c r="B24217" s="61" t="s">
        <v>425</v>
      </c>
      <c r="C24217">
        <v>2016</v>
      </c>
      <c r="D24217" s="61" t="s">
        <v>1728</v>
      </c>
    </row>
    <row r="24218" spans="1:4" hidden="1" x14ac:dyDescent="0.25">
      <c r="A24218" s="61" t="s">
        <v>424</v>
      </c>
      <c r="B24218" s="61" t="s">
        <v>425</v>
      </c>
      <c r="C24218">
        <v>2017</v>
      </c>
      <c r="D24218" s="61" t="s">
        <v>1837</v>
      </c>
    </row>
    <row r="24219" spans="1:4" hidden="1" x14ac:dyDescent="0.25">
      <c r="A24219" s="61" t="s">
        <v>424</v>
      </c>
      <c r="B24219" s="61" t="s">
        <v>425</v>
      </c>
      <c r="C24219">
        <v>2018</v>
      </c>
      <c r="D24219" s="61" t="s">
        <v>563</v>
      </c>
    </row>
    <row r="24220" spans="1:4" hidden="1" x14ac:dyDescent="0.25">
      <c r="A24220" s="61" t="s">
        <v>424</v>
      </c>
      <c r="B24220" s="61" t="s">
        <v>425</v>
      </c>
      <c r="C24220">
        <v>2019</v>
      </c>
      <c r="D24220" s="61" t="s">
        <v>1727</v>
      </c>
    </row>
    <row r="24221" spans="1:4" hidden="1" x14ac:dyDescent="0.25">
      <c r="A24221" s="61" t="s">
        <v>424</v>
      </c>
      <c r="B24221" s="61" t="s">
        <v>425</v>
      </c>
      <c r="C24221">
        <v>2020</v>
      </c>
      <c r="D24221" s="61" t="s">
        <v>1732</v>
      </c>
    </row>
    <row r="24222" spans="1:4" hidden="1" x14ac:dyDescent="0.25">
      <c r="A24222" s="61" t="s">
        <v>424</v>
      </c>
      <c r="B24222" s="61" t="s">
        <v>425</v>
      </c>
      <c r="C24222">
        <v>2021</v>
      </c>
      <c r="D24222" s="61" t="s">
        <v>1797</v>
      </c>
    </row>
    <row r="24223" spans="1:4" hidden="1" x14ac:dyDescent="0.25">
      <c r="A24223" s="61" t="s">
        <v>424</v>
      </c>
      <c r="B24223" s="61" t="s">
        <v>425</v>
      </c>
      <c r="C24223">
        <v>2022</v>
      </c>
      <c r="D24223" s="61" t="s">
        <v>1708</v>
      </c>
    </row>
    <row r="24224" spans="1:4" x14ac:dyDescent="0.25">
      <c r="A24224" s="61" t="s">
        <v>424</v>
      </c>
      <c r="B24224" s="61" t="s">
        <v>425</v>
      </c>
      <c r="C24224">
        <v>2023</v>
      </c>
      <c r="D24224" s="61">
        <v>0.52</v>
      </c>
    </row>
    <row r="24225" spans="1:4" hidden="1" x14ac:dyDescent="0.25">
      <c r="A24225" s="61" t="s">
        <v>3206</v>
      </c>
      <c r="B24225" s="61" t="s">
        <v>3207</v>
      </c>
      <c r="C24225">
        <v>1802</v>
      </c>
      <c r="D24225" s="61" t="s">
        <v>2170</v>
      </c>
    </row>
    <row r="24226" spans="1:4" hidden="1" x14ac:dyDescent="0.25">
      <c r="A24226" s="61" t="s">
        <v>3206</v>
      </c>
      <c r="B24226" s="61" t="s">
        <v>3207</v>
      </c>
      <c r="C24226">
        <v>1803</v>
      </c>
      <c r="D24226" s="61" t="s">
        <v>2170</v>
      </c>
    </row>
    <row r="24227" spans="1:4" hidden="1" x14ac:dyDescent="0.25">
      <c r="A24227" s="61" t="s">
        <v>3206</v>
      </c>
      <c r="B24227" s="61" t="s">
        <v>3207</v>
      </c>
      <c r="C24227">
        <v>1804</v>
      </c>
      <c r="D24227" s="61" t="s">
        <v>2170</v>
      </c>
    </row>
    <row r="24228" spans="1:4" hidden="1" x14ac:dyDescent="0.25">
      <c r="A24228" s="61" t="s">
        <v>3206</v>
      </c>
      <c r="B24228" s="61" t="s">
        <v>3207</v>
      </c>
      <c r="C24228">
        <v>1805</v>
      </c>
      <c r="D24228" s="61" t="s">
        <v>2170</v>
      </c>
    </row>
    <row r="24229" spans="1:4" hidden="1" x14ac:dyDescent="0.25">
      <c r="A24229" s="61" t="s">
        <v>3206</v>
      </c>
      <c r="B24229" s="61" t="s">
        <v>3207</v>
      </c>
      <c r="C24229">
        <v>1806</v>
      </c>
      <c r="D24229" s="61" t="s">
        <v>2170</v>
      </c>
    </row>
    <row r="24230" spans="1:4" hidden="1" x14ac:dyDescent="0.25">
      <c r="A24230" s="61" t="s">
        <v>3206</v>
      </c>
      <c r="B24230" s="61" t="s">
        <v>3207</v>
      </c>
      <c r="C24230">
        <v>1807</v>
      </c>
      <c r="D24230" s="61" t="s">
        <v>2170</v>
      </c>
    </row>
    <row r="24231" spans="1:4" hidden="1" x14ac:dyDescent="0.25">
      <c r="A24231" s="61" t="s">
        <v>3206</v>
      </c>
      <c r="B24231" s="61" t="s">
        <v>3207</v>
      </c>
      <c r="C24231">
        <v>1808</v>
      </c>
      <c r="D24231" s="61" t="s">
        <v>2170</v>
      </c>
    </row>
    <row r="24232" spans="1:4" hidden="1" x14ac:dyDescent="0.25">
      <c r="A24232" s="61" t="s">
        <v>3206</v>
      </c>
      <c r="B24232" s="61" t="s">
        <v>3207</v>
      </c>
      <c r="C24232">
        <v>1809</v>
      </c>
      <c r="D24232" s="61" t="s">
        <v>2170</v>
      </c>
    </row>
    <row r="24233" spans="1:4" hidden="1" x14ac:dyDescent="0.25">
      <c r="A24233" s="61" t="s">
        <v>3206</v>
      </c>
      <c r="B24233" s="61" t="s">
        <v>3207</v>
      </c>
      <c r="C24233">
        <v>1810</v>
      </c>
      <c r="D24233" s="61" t="s">
        <v>2573</v>
      </c>
    </row>
    <row r="24234" spans="1:4" hidden="1" x14ac:dyDescent="0.25">
      <c r="A24234" s="61" t="s">
        <v>3206</v>
      </c>
      <c r="B24234" s="61" t="s">
        <v>3207</v>
      </c>
      <c r="C24234">
        <v>1811</v>
      </c>
      <c r="D24234" s="61" t="s">
        <v>2573</v>
      </c>
    </row>
    <row r="24235" spans="1:4" hidden="1" x14ac:dyDescent="0.25">
      <c r="A24235" s="61" t="s">
        <v>3206</v>
      </c>
      <c r="B24235" s="61" t="s">
        <v>3207</v>
      </c>
      <c r="C24235">
        <v>1812</v>
      </c>
      <c r="D24235" s="61" t="s">
        <v>2573</v>
      </c>
    </row>
    <row r="24236" spans="1:4" hidden="1" x14ac:dyDescent="0.25">
      <c r="A24236" s="61" t="s">
        <v>3206</v>
      </c>
      <c r="B24236" s="61" t="s">
        <v>3207</v>
      </c>
      <c r="C24236">
        <v>1813</v>
      </c>
      <c r="D24236" s="61" t="s">
        <v>2573</v>
      </c>
    </row>
    <row r="24237" spans="1:4" hidden="1" x14ac:dyDescent="0.25">
      <c r="A24237" s="61" t="s">
        <v>3206</v>
      </c>
      <c r="B24237" s="61" t="s">
        <v>3207</v>
      </c>
      <c r="C24237">
        <v>1814</v>
      </c>
      <c r="D24237" s="61" t="s">
        <v>2573</v>
      </c>
    </row>
    <row r="24238" spans="1:4" hidden="1" x14ac:dyDescent="0.25">
      <c r="A24238" s="61" t="s">
        <v>3206</v>
      </c>
      <c r="B24238" s="61" t="s">
        <v>3207</v>
      </c>
      <c r="C24238">
        <v>1815</v>
      </c>
      <c r="D24238" s="61" t="s">
        <v>2573</v>
      </c>
    </row>
    <row r="24239" spans="1:4" hidden="1" x14ac:dyDescent="0.25">
      <c r="A24239" s="61" t="s">
        <v>3206</v>
      </c>
      <c r="B24239" s="61" t="s">
        <v>3207</v>
      </c>
      <c r="C24239">
        <v>1816</v>
      </c>
      <c r="D24239" s="61" t="s">
        <v>2573</v>
      </c>
    </row>
    <row r="24240" spans="1:4" hidden="1" x14ac:dyDescent="0.25">
      <c r="A24240" s="61" t="s">
        <v>3206</v>
      </c>
      <c r="B24240" s="61" t="s">
        <v>3207</v>
      </c>
      <c r="C24240">
        <v>1817</v>
      </c>
      <c r="D24240" s="61" t="s">
        <v>2573</v>
      </c>
    </row>
    <row r="24241" spans="1:4" hidden="1" x14ac:dyDescent="0.25">
      <c r="A24241" s="61" t="s">
        <v>3206</v>
      </c>
      <c r="B24241" s="61" t="s">
        <v>3207</v>
      </c>
      <c r="C24241">
        <v>1818</v>
      </c>
      <c r="D24241" s="61" t="s">
        <v>2573</v>
      </c>
    </row>
    <row r="24242" spans="1:4" hidden="1" x14ac:dyDescent="0.25">
      <c r="A24242" s="61" t="s">
        <v>3206</v>
      </c>
      <c r="B24242" s="61" t="s">
        <v>3207</v>
      </c>
      <c r="C24242">
        <v>1819</v>
      </c>
      <c r="D24242" s="61" t="s">
        <v>2573</v>
      </c>
    </row>
    <row r="24243" spans="1:4" hidden="1" x14ac:dyDescent="0.25">
      <c r="A24243" s="61" t="s">
        <v>3206</v>
      </c>
      <c r="B24243" s="61" t="s">
        <v>3207</v>
      </c>
      <c r="C24243">
        <v>1820</v>
      </c>
      <c r="D24243" s="61" t="s">
        <v>1838</v>
      </c>
    </row>
    <row r="24244" spans="1:4" hidden="1" x14ac:dyDescent="0.25">
      <c r="A24244" s="61" t="s">
        <v>3206</v>
      </c>
      <c r="B24244" s="61" t="s">
        <v>3207</v>
      </c>
      <c r="C24244">
        <v>1821</v>
      </c>
      <c r="D24244" s="61" t="s">
        <v>1838</v>
      </c>
    </row>
    <row r="24245" spans="1:4" hidden="1" x14ac:dyDescent="0.25">
      <c r="A24245" s="61" t="s">
        <v>3206</v>
      </c>
      <c r="B24245" s="61" t="s">
        <v>3207</v>
      </c>
      <c r="C24245">
        <v>1822</v>
      </c>
      <c r="D24245" s="61" t="s">
        <v>1838</v>
      </c>
    </row>
    <row r="24246" spans="1:4" hidden="1" x14ac:dyDescent="0.25">
      <c r="A24246" s="61" t="s">
        <v>3206</v>
      </c>
      <c r="B24246" s="61" t="s">
        <v>3207</v>
      </c>
      <c r="C24246">
        <v>1823</v>
      </c>
      <c r="D24246" s="61" t="s">
        <v>1838</v>
      </c>
    </row>
    <row r="24247" spans="1:4" hidden="1" x14ac:dyDescent="0.25">
      <c r="A24247" s="61" t="s">
        <v>3206</v>
      </c>
      <c r="B24247" s="61" t="s">
        <v>3207</v>
      </c>
      <c r="C24247">
        <v>1824</v>
      </c>
      <c r="D24247" s="61" t="s">
        <v>1838</v>
      </c>
    </row>
    <row r="24248" spans="1:4" hidden="1" x14ac:dyDescent="0.25">
      <c r="A24248" s="61" t="s">
        <v>3206</v>
      </c>
      <c r="B24248" s="61" t="s">
        <v>3207</v>
      </c>
      <c r="C24248">
        <v>1825</v>
      </c>
      <c r="D24248" s="61" t="s">
        <v>1838</v>
      </c>
    </row>
    <row r="24249" spans="1:4" hidden="1" x14ac:dyDescent="0.25">
      <c r="A24249" s="61" t="s">
        <v>3206</v>
      </c>
      <c r="B24249" s="61" t="s">
        <v>3207</v>
      </c>
      <c r="C24249">
        <v>1826</v>
      </c>
      <c r="D24249" s="61" t="s">
        <v>1838</v>
      </c>
    </row>
    <row r="24250" spans="1:4" hidden="1" x14ac:dyDescent="0.25">
      <c r="A24250" s="61" t="s">
        <v>3206</v>
      </c>
      <c r="B24250" s="61" t="s">
        <v>3207</v>
      </c>
      <c r="C24250">
        <v>1827</v>
      </c>
      <c r="D24250" s="61" t="s">
        <v>1838</v>
      </c>
    </row>
    <row r="24251" spans="1:4" hidden="1" x14ac:dyDescent="0.25">
      <c r="A24251" s="61" t="s">
        <v>3206</v>
      </c>
      <c r="B24251" s="61" t="s">
        <v>3207</v>
      </c>
      <c r="C24251">
        <v>1828</v>
      </c>
      <c r="D24251" s="61" t="s">
        <v>1838</v>
      </c>
    </row>
    <row r="24252" spans="1:4" hidden="1" x14ac:dyDescent="0.25">
      <c r="A24252" s="61" t="s">
        <v>3206</v>
      </c>
      <c r="B24252" s="61" t="s">
        <v>3207</v>
      </c>
      <c r="C24252">
        <v>1829</v>
      </c>
      <c r="D24252" s="61" t="s">
        <v>1838</v>
      </c>
    </row>
    <row r="24253" spans="1:4" hidden="1" x14ac:dyDescent="0.25">
      <c r="A24253" s="61" t="s">
        <v>3206</v>
      </c>
      <c r="B24253" s="61" t="s">
        <v>3207</v>
      </c>
      <c r="C24253">
        <v>1830</v>
      </c>
      <c r="D24253" s="61" t="s">
        <v>1838</v>
      </c>
    </row>
    <row r="24254" spans="1:4" hidden="1" x14ac:dyDescent="0.25">
      <c r="A24254" s="61" t="s">
        <v>3206</v>
      </c>
      <c r="B24254" s="61" t="s">
        <v>3207</v>
      </c>
      <c r="C24254">
        <v>1831</v>
      </c>
      <c r="D24254" s="61" t="s">
        <v>1838</v>
      </c>
    </row>
    <row r="24255" spans="1:4" hidden="1" x14ac:dyDescent="0.25">
      <c r="A24255" s="61" t="s">
        <v>3206</v>
      </c>
      <c r="B24255" s="61" t="s">
        <v>3207</v>
      </c>
      <c r="C24255">
        <v>1832</v>
      </c>
      <c r="D24255" s="61" t="s">
        <v>1838</v>
      </c>
    </row>
    <row r="24256" spans="1:4" hidden="1" x14ac:dyDescent="0.25">
      <c r="A24256" s="61" t="s">
        <v>3206</v>
      </c>
      <c r="B24256" s="61" t="s">
        <v>3207</v>
      </c>
      <c r="C24256">
        <v>1833</v>
      </c>
      <c r="D24256" s="61" t="s">
        <v>1838</v>
      </c>
    </row>
    <row r="24257" spans="1:4" hidden="1" x14ac:dyDescent="0.25">
      <c r="A24257" s="61" t="s">
        <v>3206</v>
      </c>
      <c r="B24257" s="61" t="s">
        <v>3207</v>
      </c>
      <c r="C24257">
        <v>1834</v>
      </c>
      <c r="D24257" s="61" t="s">
        <v>1838</v>
      </c>
    </row>
    <row r="24258" spans="1:4" hidden="1" x14ac:dyDescent="0.25">
      <c r="A24258" s="61" t="s">
        <v>3206</v>
      </c>
      <c r="B24258" s="61" t="s">
        <v>3207</v>
      </c>
      <c r="C24258">
        <v>1835</v>
      </c>
      <c r="D24258" s="61" t="s">
        <v>1838</v>
      </c>
    </row>
    <row r="24259" spans="1:4" hidden="1" x14ac:dyDescent="0.25">
      <c r="A24259" s="61" t="s">
        <v>3206</v>
      </c>
      <c r="B24259" s="61" t="s">
        <v>3207</v>
      </c>
      <c r="C24259">
        <v>1836</v>
      </c>
      <c r="D24259" s="61" t="s">
        <v>1838</v>
      </c>
    </row>
    <row r="24260" spans="1:4" hidden="1" x14ac:dyDescent="0.25">
      <c r="A24260" s="61" t="s">
        <v>3206</v>
      </c>
      <c r="B24260" s="61" t="s">
        <v>3207</v>
      </c>
      <c r="C24260">
        <v>1837</v>
      </c>
      <c r="D24260" s="61" t="s">
        <v>1838</v>
      </c>
    </row>
    <row r="24261" spans="1:4" hidden="1" x14ac:dyDescent="0.25">
      <c r="A24261" s="61" t="s">
        <v>3206</v>
      </c>
      <c r="B24261" s="61" t="s">
        <v>3207</v>
      </c>
      <c r="C24261">
        <v>1838</v>
      </c>
      <c r="D24261" s="61" t="s">
        <v>1838</v>
      </c>
    </row>
    <row r="24262" spans="1:4" hidden="1" x14ac:dyDescent="0.25">
      <c r="A24262" s="61" t="s">
        <v>3206</v>
      </c>
      <c r="B24262" s="61" t="s">
        <v>3207</v>
      </c>
      <c r="C24262">
        <v>1839</v>
      </c>
      <c r="D24262" s="61" t="s">
        <v>1838</v>
      </c>
    </row>
    <row r="24263" spans="1:4" hidden="1" x14ac:dyDescent="0.25">
      <c r="A24263" s="61" t="s">
        <v>3206</v>
      </c>
      <c r="B24263" s="61" t="s">
        <v>3207</v>
      </c>
      <c r="C24263">
        <v>1840</v>
      </c>
      <c r="D24263" s="61" t="s">
        <v>2418</v>
      </c>
    </row>
    <row r="24264" spans="1:4" hidden="1" x14ac:dyDescent="0.25">
      <c r="A24264" s="61" t="s">
        <v>3206</v>
      </c>
      <c r="B24264" s="61" t="s">
        <v>3207</v>
      </c>
      <c r="C24264">
        <v>1841</v>
      </c>
      <c r="D24264" s="61" t="s">
        <v>2418</v>
      </c>
    </row>
    <row r="24265" spans="1:4" hidden="1" x14ac:dyDescent="0.25">
      <c r="A24265" s="61" t="s">
        <v>3206</v>
      </c>
      <c r="B24265" s="61" t="s">
        <v>3207</v>
      </c>
      <c r="C24265">
        <v>1842</v>
      </c>
      <c r="D24265" s="61" t="s">
        <v>2418</v>
      </c>
    </row>
    <row r="24266" spans="1:4" hidden="1" x14ac:dyDescent="0.25">
      <c r="A24266" s="61" t="s">
        <v>3206</v>
      </c>
      <c r="B24266" s="61" t="s">
        <v>3207</v>
      </c>
      <c r="C24266">
        <v>1843</v>
      </c>
      <c r="D24266" s="61" t="s">
        <v>2418</v>
      </c>
    </row>
    <row r="24267" spans="1:4" hidden="1" x14ac:dyDescent="0.25">
      <c r="A24267" s="61" t="s">
        <v>3206</v>
      </c>
      <c r="B24267" s="61" t="s">
        <v>3207</v>
      </c>
      <c r="C24267">
        <v>1844</v>
      </c>
      <c r="D24267" s="61" t="s">
        <v>2418</v>
      </c>
    </row>
    <row r="24268" spans="1:4" hidden="1" x14ac:dyDescent="0.25">
      <c r="A24268" s="61" t="s">
        <v>3206</v>
      </c>
      <c r="B24268" s="61" t="s">
        <v>3207</v>
      </c>
      <c r="C24268">
        <v>1845</v>
      </c>
      <c r="D24268" s="61" t="s">
        <v>2418</v>
      </c>
    </row>
    <row r="24269" spans="1:4" hidden="1" x14ac:dyDescent="0.25">
      <c r="A24269" s="61" t="s">
        <v>3206</v>
      </c>
      <c r="B24269" s="61" t="s">
        <v>3207</v>
      </c>
      <c r="C24269">
        <v>1846</v>
      </c>
      <c r="D24269" s="61" t="s">
        <v>2418</v>
      </c>
    </row>
    <row r="24270" spans="1:4" hidden="1" x14ac:dyDescent="0.25">
      <c r="A24270" s="61" t="s">
        <v>3206</v>
      </c>
      <c r="B24270" s="61" t="s">
        <v>3207</v>
      </c>
      <c r="C24270">
        <v>1847</v>
      </c>
      <c r="D24270" s="61" t="s">
        <v>2418</v>
      </c>
    </row>
    <row r="24271" spans="1:4" hidden="1" x14ac:dyDescent="0.25">
      <c r="A24271" s="61" t="s">
        <v>3206</v>
      </c>
      <c r="B24271" s="61" t="s">
        <v>3207</v>
      </c>
      <c r="C24271">
        <v>1848</v>
      </c>
      <c r="D24271" s="61" t="s">
        <v>2418</v>
      </c>
    </row>
    <row r="24272" spans="1:4" hidden="1" x14ac:dyDescent="0.25">
      <c r="A24272" s="61" t="s">
        <v>3206</v>
      </c>
      <c r="B24272" s="61" t="s">
        <v>3207</v>
      </c>
      <c r="C24272">
        <v>1849</v>
      </c>
      <c r="D24272" s="61" t="s">
        <v>2418</v>
      </c>
    </row>
    <row r="24273" spans="1:4" hidden="1" x14ac:dyDescent="0.25">
      <c r="A24273" s="61" t="s">
        <v>3206</v>
      </c>
      <c r="B24273" s="61" t="s">
        <v>3207</v>
      </c>
      <c r="C24273">
        <v>1850</v>
      </c>
      <c r="D24273" s="61" t="s">
        <v>1730</v>
      </c>
    </row>
    <row r="24274" spans="1:4" hidden="1" x14ac:dyDescent="0.25">
      <c r="A24274" s="61" t="s">
        <v>3206</v>
      </c>
      <c r="B24274" s="61" t="s">
        <v>3207</v>
      </c>
      <c r="C24274">
        <v>1851</v>
      </c>
      <c r="D24274" s="61" t="s">
        <v>1730</v>
      </c>
    </row>
    <row r="24275" spans="1:4" hidden="1" x14ac:dyDescent="0.25">
      <c r="A24275" s="61" t="s">
        <v>3206</v>
      </c>
      <c r="B24275" s="61" t="s">
        <v>3207</v>
      </c>
      <c r="C24275">
        <v>1852</v>
      </c>
      <c r="D24275" s="61" t="s">
        <v>1730</v>
      </c>
    </row>
    <row r="24276" spans="1:4" hidden="1" x14ac:dyDescent="0.25">
      <c r="A24276" s="61" t="s">
        <v>3206</v>
      </c>
      <c r="B24276" s="61" t="s">
        <v>3207</v>
      </c>
      <c r="C24276">
        <v>1853</v>
      </c>
      <c r="D24276" s="61" t="s">
        <v>1730</v>
      </c>
    </row>
    <row r="24277" spans="1:4" hidden="1" x14ac:dyDescent="0.25">
      <c r="A24277" s="61" t="s">
        <v>3206</v>
      </c>
      <c r="B24277" s="61" t="s">
        <v>3207</v>
      </c>
      <c r="C24277">
        <v>1854</v>
      </c>
      <c r="D24277" s="61" t="s">
        <v>1730</v>
      </c>
    </row>
    <row r="24278" spans="1:4" hidden="1" x14ac:dyDescent="0.25">
      <c r="A24278" s="61" t="s">
        <v>3206</v>
      </c>
      <c r="B24278" s="61" t="s">
        <v>3207</v>
      </c>
      <c r="C24278">
        <v>1855</v>
      </c>
      <c r="D24278" s="61" t="s">
        <v>1730</v>
      </c>
    </row>
    <row r="24279" spans="1:4" hidden="1" x14ac:dyDescent="0.25">
      <c r="A24279" s="61" t="s">
        <v>3206</v>
      </c>
      <c r="B24279" s="61" t="s">
        <v>3207</v>
      </c>
      <c r="C24279">
        <v>1856</v>
      </c>
      <c r="D24279" s="61" t="s">
        <v>1730</v>
      </c>
    </row>
    <row r="24280" spans="1:4" hidden="1" x14ac:dyDescent="0.25">
      <c r="A24280" s="61" t="s">
        <v>3206</v>
      </c>
      <c r="B24280" s="61" t="s">
        <v>3207</v>
      </c>
      <c r="C24280">
        <v>1857</v>
      </c>
      <c r="D24280" s="61" t="s">
        <v>1730</v>
      </c>
    </row>
    <row r="24281" spans="1:4" hidden="1" x14ac:dyDescent="0.25">
      <c r="A24281" s="61" t="s">
        <v>3206</v>
      </c>
      <c r="B24281" s="61" t="s">
        <v>3207</v>
      </c>
      <c r="C24281">
        <v>1858</v>
      </c>
      <c r="D24281" s="61" t="s">
        <v>1730</v>
      </c>
    </row>
    <row r="24282" spans="1:4" hidden="1" x14ac:dyDescent="0.25">
      <c r="A24282" s="61" t="s">
        <v>3206</v>
      </c>
      <c r="B24282" s="61" t="s">
        <v>3207</v>
      </c>
      <c r="C24282">
        <v>1859</v>
      </c>
      <c r="D24282" s="61" t="s">
        <v>1730</v>
      </c>
    </row>
    <row r="24283" spans="1:4" hidden="1" x14ac:dyDescent="0.25">
      <c r="A24283" s="61" t="s">
        <v>3206</v>
      </c>
      <c r="B24283" s="61" t="s">
        <v>3207</v>
      </c>
      <c r="C24283">
        <v>1860</v>
      </c>
      <c r="D24283" s="61" t="s">
        <v>1730</v>
      </c>
    </row>
    <row r="24284" spans="1:4" hidden="1" x14ac:dyDescent="0.25">
      <c r="A24284" s="61" t="s">
        <v>3206</v>
      </c>
      <c r="B24284" s="61" t="s">
        <v>3207</v>
      </c>
      <c r="C24284">
        <v>1861</v>
      </c>
      <c r="D24284" s="61" t="s">
        <v>1730</v>
      </c>
    </row>
    <row r="24285" spans="1:4" hidden="1" x14ac:dyDescent="0.25">
      <c r="A24285" s="61" t="s">
        <v>3206</v>
      </c>
      <c r="B24285" s="61" t="s">
        <v>3207</v>
      </c>
      <c r="C24285">
        <v>1862</v>
      </c>
      <c r="D24285" s="61" t="s">
        <v>1730</v>
      </c>
    </row>
    <row r="24286" spans="1:4" hidden="1" x14ac:dyDescent="0.25">
      <c r="A24286" s="61" t="s">
        <v>3206</v>
      </c>
      <c r="B24286" s="61" t="s">
        <v>3207</v>
      </c>
      <c r="C24286">
        <v>1863</v>
      </c>
      <c r="D24286" s="61" t="s">
        <v>1730</v>
      </c>
    </row>
    <row r="24287" spans="1:4" hidden="1" x14ac:dyDescent="0.25">
      <c r="A24287" s="61" t="s">
        <v>3206</v>
      </c>
      <c r="B24287" s="61" t="s">
        <v>3207</v>
      </c>
      <c r="C24287">
        <v>1864</v>
      </c>
      <c r="D24287" s="61" t="s">
        <v>1730</v>
      </c>
    </row>
    <row r="24288" spans="1:4" hidden="1" x14ac:dyDescent="0.25">
      <c r="A24288" s="61" t="s">
        <v>3206</v>
      </c>
      <c r="B24288" s="61" t="s">
        <v>3207</v>
      </c>
      <c r="C24288">
        <v>1865</v>
      </c>
      <c r="D24288" s="61" t="s">
        <v>1730</v>
      </c>
    </row>
    <row r="24289" spans="1:4" hidden="1" x14ac:dyDescent="0.25">
      <c r="A24289" s="61" t="s">
        <v>3206</v>
      </c>
      <c r="B24289" s="61" t="s">
        <v>3207</v>
      </c>
      <c r="C24289">
        <v>1866</v>
      </c>
      <c r="D24289" s="61" t="s">
        <v>1730</v>
      </c>
    </row>
    <row r="24290" spans="1:4" hidden="1" x14ac:dyDescent="0.25">
      <c r="A24290" s="61" t="s">
        <v>3206</v>
      </c>
      <c r="B24290" s="61" t="s">
        <v>3207</v>
      </c>
      <c r="C24290">
        <v>1867</v>
      </c>
      <c r="D24290" s="61" t="s">
        <v>1730</v>
      </c>
    </row>
    <row r="24291" spans="1:4" hidden="1" x14ac:dyDescent="0.25">
      <c r="A24291" s="61" t="s">
        <v>3206</v>
      </c>
      <c r="B24291" s="61" t="s">
        <v>3207</v>
      </c>
      <c r="C24291">
        <v>1868</v>
      </c>
      <c r="D24291" s="61" t="s">
        <v>1730</v>
      </c>
    </row>
    <row r="24292" spans="1:4" hidden="1" x14ac:dyDescent="0.25">
      <c r="A24292" s="61" t="s">
        <v>3206</v>
      </c>
      <c r="B24292" s="61" t="s">
        <v>3207</v>
      </c>
      <c r="C24292">
        <v>1869</v>
      </c>
      <c r="D24292" s="61" t="s">
        <v>1730</v>
      </c>
    </row>
    <row r="24293" spans="1:4" hidden="1" x14ac:dyDescent="0.25">
      <c r="A24293" s="61" t="s">
        <v>3206</v>
      </c>
      <c r="B24293" s="61" t="s">
        <v>3207</v>
      </c>
      <c r="C24293">
        <v>1870</v>
      </c>
      <c r="D24293" s="61" t="s">
        <v>1730</v>
      </c>
    </row>
    <row r="24294" spans="1:4" hidden="1" x14ac:dyDescent="0.25">
      <c r="A24294" s="61" t="s">
        <v>3206</v>
      </c>
      <c r="B24294" s="61" t="s">
        <v>3207</v>
      </c>
      <c r="C24294">
        <v>1871</v>
      </c>
      <c r="D24294" s="61" t="s">
        <v>1730</v>
      </c>
    </row>
    <row r="24295" spans="1:4" hidden="1" x14ac:dyDescent="0.25">
      <c r="A24295" s="61" t="s">
        <v>3206</v>
      </c>
      <c r="B24295" s="61" t="s">
        <v>3207</v>
      </c>
      <c r="C24295">
        <v>1872</v>
      </c>
      <c r="D24295" s="61" t="s">
        <v>1730</v>
      </c>
    </row>
    <row r="24296" spans="1:4" hidden="1" x14ac:dyDescent="0.25">
      <c r="A24296" s="61" t="s">
        <v>3206</v>
      </c>
      <c r="B24296" s="61" t="s">
        <v>3207</v>
      </c>
      <c r="C24296">
        <v>1873</v>
      </c>
      <c r="D24296" s="61" t="s">
        <v>1730</v>
      </c>
    </row>
    <row r="24297" spans="1:4" hidden="1" x14ac:dyDescent="0.25">
      <c r="A24297" s="61" t="s">
        <v>3206</v>
      </c>
      <c r="B24297" s="61" t="s">
        <v>3207</v>
      </c>
      <c r="C24297">
        <v>1874</v>
      </c>
      <c r="D24297" s="61" t="s">
        <v>1730</v>
      </c>
    </row>
    <row r="24298" spans="1:4" hidden="1" x14ac:dyDescent="0.25">
      <c r="A24298" s="61" t="s">
        <v>3206</v>
      </c>
      <c r="B24298" s="61" t="s">
        <v>3207</v>
      </c>
      <c r="C24298">
        <v>1875</v>
      </c>
      <c r="D24298" s="61" t="s">
        <v>1824</v>
      </c>
    </row>
    <row r="24299" spans="1:4" hidden="1" x14ac:dyDescent="0.25">
      <c r="A24299" s="61" t="s">
        <v>3206</v>
      </c>
      <c r="B24299" s="61" t="s">
        <v>3207</v>
      </c>
      <c r="C24299">
        <v>1876</v>
      </c>
      <c r="D24299" s="61" t="s">
        <v>1824</v>
      </c>
    </row>
    <row r="24300" spans="1:4" hidden="1" x14ac:dyDescent="0.25">
      <c r="A24300" s="61" t="s">
        <v>3206</v>
      </c>
      <c r="B24300" s="61" t="s">
        <v>3207</v>
      </c>
      <c r="C24300">
        <v>1877</v>
      </c>
      <c r="D24300" s="61" t="s">
        <v>1824</v>
      </c>
    </row>
    <row r="24301" spans="1:4" hidden="1" x14ac:dyDescent="0.25">
      <c r="A24301" s="61" t="s">
        <v>3206</v>
      </c>
      <c r="B24301" s="61" t="s">
        <v>3207</v>
      </c>
      <c r="C24301">
        <v>1878</v>
      </c>
      <c r="D24301" s="61" t="s">
        <v>1824</v>
      </c>
    </row>
    <row r="24302" spans="1:4" hidden="1" x14ac:dyDescent="0.25">
      <c r="A24302" s="61" t="s">
        <v>3206</v>
      </c>
      <c r="B24302" s="61" t="s">
        <v>3207</v>
      </c>
      <c r="C24302">
        <v>1879</v>
      </c>
      <c r="D24302" s="61" t="s">
        <v>1824</v>
      </c>
    </row>
    <row r="24303" spans="1:4" hidden="1" x14ac:dyDescent="0.25">
      <c r="A24303" s="61" t="s">
        <v>3206</v>
      </c>
      <c r="B24303" s="61" t="s">
        <v>3207</v>
      </c>
      <c r="C24303">
        <v>1880</v>
      </c>
      <c r="D24303" s="61" t="s">
        <v>1824</v>
      </c>
    </row>
    <row r="24304" spans="1:4" hidden="1" x14ac:dyDescent="0.25">
      <c r="A24304" s="61" t="s">
        <v>3206</v>
      </c>
      <c r="B24304" s="61" t="s">
        <v>3207</v>
      </c>
      <c r="C24304">
        <v>1881</v>
      </c>
      <c r="D24304" s="61" t="s">
        <v>1824</v>
      </c>
    </row>
    <row r="24305" spans="1:4" hidden="1" x14ac:dyDescent="0.25">
      <c r="A24305" s="61" t="s">
        <v>3206</v>
      </c>
      <c r="B24305" s="61" t="s">
        <v>3207</v>
      </c>
      <c r="C24305">
        <v>1882</v>
      </c>
      <c r="D24305" s="61" t="s">
        <v>1824</v>
      </c>
    </row>
    <row r="24306" spans="1:4" hidden="1" x14ac:dyDescent="0.25">
      <c r="A24306" s="61" t="s">
        <v>3206</v>
      </c>
      <c r="B24306" s="61" t="s">
        <v>3207</v>
      </c>
      <c r="C24306">
        <v>1883</v>
      </c>
      <c r="D24306" s="61" t="s">
        <v>1824</v>
      </c>
    </row>
    <row r="24307" spans="1:4" hidden="1" x14ac:dyDescent="0.25">
      <c r="A24307" s="61" t="s">
        <v>3206</v>
      </c>
      <c r="B24307" s="61" t="s">
        <v>3207</v>
      </c>
      <c r="C24307">
        <v>1884</v>
      </c>
      <c r="D24307" s="61" t="s">
        <v>2252</v>
      </c>
    </row>
    <row r="24308" spans="1:4" hidden="1" x14ac:dyDescent="0.25">
      <c r="A24308" s="61" t="s">
        <v>3206</v>
      </c>
      <c r="B24308" s="61" t="s">
        <v>3207</v>
      </c>
      <c r="C24308">
        <v>1885</v>
      </c>
      <c r="D24308" s="61" t="s">
        <v>2252</v>
      </c>
    </row>
    <row r="24309" spans="1:4" hidden="1" x14ac:dyDescent="0.25">
      <c r="A24309" s="61" t="s">
        <v>3206</v>
      </c>
      <c r="B24309" s="61" t="s">
        <v>3207</v>
      </c>
      <c r="C24309">
        <v>1887</v>
      </c>
      <c r="D24309" s="61" t="s">
        <v>1869</v>
      </c>
    </row>
    <row r="24310" spans="1:4" hidden="1" x14ac:dyDescent="0.25">
      <c r="A24310" s="61" t="s">
        <v>3206</v>
      </c>
      <c r="B24310" s="61" t="s">
        <v>3207</v>
      </c>
      <c r="C24310">
        <v>1888</v>
      </c>
      <c r="D24310" s="61" t="s">
        <v>1869</v>
      </c>
    </row>
    <row r="24311" spans="1:4" hidden="1" x14ac:dyDescent="0.25">
      <c r="A24311" s="61" t="s">
        <v>3206</v>
      </c>
      <c r="B24311" s="61" t="s">
        <v>3207</v>
      </c>
      <c r="C24311">
        <v>1889</v>
      </c>
      <c r="D24311" s="61" t="s">
        <v>1869</v>
      </c>
    </row>
    <row r="24312" spans="1:4" hidden="1" x14ac:dyDescent="0.25">
      <c r="A24312" s="61" t="s">
        <v>3206</v>
      </c>
      <c r="B24312" s="61" t="s">
        <v>3207</v>
      </c>
      <c r="C24312">
        <v>1890</v>
      </c>
      <c r="D24312" s="61" t="s">
        <v>1869</v>
      </c>
    </row>
    <row r="24313" spans="1:4" hidden="1" x14ac:dyDescent="0.25">
      <c r="A24313" s="61" t="s">
        <v>3206</v>
      </c>
      <c r="B24313" s="61" t="s">
        <v>3207</v>
      </c>
      <c r="C24313">
        <v>1891</v>
      </c>
      <c r="D24313" s="61" t="s">
        <v>1869</v>
      </c>
    </row>
    <row r="24314" spans="1:4" hidden="1" x14ac:dyDescent="0.25">
      <c r="A24314" s="61" t="s">
        <v>3206</v>
      </c>
      <c r="B24314" s="61" t="s">
        <v>3207</v>
      </c>
      <c r="C24314">
        <v>1892</v>
      </c>
      <c r="D24314" s="61" t="s">
        <v>1869</v>
      </c>
    </row>
    <row r="24315" spans="1:4" hidden="1" x14ac:dyDescent="0.25">
      <c r="A24315" s="61" t="s">
        <v>3206</v>
      </c>
      <c r="B24315" s="61" t="s">
        <v>3207</v>
      </c>
      <c r="C24315">
        <v>1893</v>
      </c>
      <c r="D24315" s="61" t="s">
        <v>1869</v>
      </c>
    </row>
    <row r="24316" spans="1:4" hidden="1" x14ac:dyDescent="0.25">
      <c r="A24316" s="61" t="s">
        <v>3206</v>
      </c>
      <c r="B24316" s="61" t="s">
        <v>3207</v>
      </c>
      <c r="C24316">
        <v>1894</v>
      </c>
      <c r="D24316" s="61" t="s">
        <v>1869</v>
      </c>
    </row>
    <row r="24317" spans="1:4" hidden="1" x14ac:dyDescent="0.25">
      <c r="A24317" s="61" t="s">
        <v>3206</v>
      </c>
      <c r="B24317" s="61" t="s">
        <v>3207</v>
      </c>
      <c r="C24317">
        <v>1895</v>
      </c>
      <c r="D24317" s="61" t="s">
        <v>1869</v>
      </c>
    </row>
    <row r="24318" spans="1:4" hidden="1" x14ac:dyDescent="0.25">
      <c r="A24318" s="61" t="s">
        <v>3206</v>
      </c>
      <c r="B24318" s="61" t="s">
        <v>3207</v>
      </c>
      <c r="C24318">
        <v>1896</v>
      </c>
      <c r="D24318" s="61" t="s">
        <v>1869</v>
      </c>
    </row>
    <row r="24319" spans="1:4" hidden="1" x14ac:dyDescent="0.25">
      <c r="A24319" s="61" t="s">
        <v>3206</v>
      </c>
      <c r="B24319" s="61" t="s">
        <v>3207</v>
      </c>
      <c r="C24319">
        <v>1897</v>
      </c>
      <c r="D24319" s="61" t="s">
        <v>1869</v>
      </c>
    </row>
    <row r="24320" spans="1:4" hidden="1" x14ac:dyDescent="0.25">
      <c r="A24320" s="61" t="s">
        <v>3206</v>
      </c>
      <c r="B24320" s="61" t="s">
        <v>3207</v>
      </c>
      <c r="C24320">
        <v>1898</v>
      </c>
      <c r="D24320" s="61" t="s">
        <v>1869</v>
      </c>
    </row>
    <row r="24321" spans="1:4" hidden="1" x14ac:dyDescent="0.25">
      <c r="A24321" s="61" t="s">
        <v>3206</v>
      </c>
      <c r="B24321" s="61" t="s">
        <v>3207</v>
      </c>
      <c r="C24321">
        <v>1899</v>
      </c>
      <c r="D24321" s="61" t="s">
        <v>2647</v>
      </c>
    </row>
    <row r="24322" spans="1:4" hidden="1" x14ac:dyDescent="0.25">
      <c r="A24322" s="61" t="s">
        <v>3206</v>
      </c>
      <c r="B24322" s="61" t="s">
        <v>3207</v>
      </c>
      <c r="C24322">
        <v>1900</v>
      </c>
      <c r="D24322" s="61" t="s">
        <v>2119</v>
      </c>
    </row>
    <row r="24323" spans="1:4" hidden="1" x14ac:dyDescent="0.25">
      <c r="A24323" s="61" t="s">
        <v>3206</v>
      </c>
      <c r="B24323" s="61" t="s">
        <v>3207</v>
      </c>
      <c r="C24323">
        <v>1901</v>
      </c>
      <c r="D24323" s="61" t="s">
        <v>2119</v>
      </c>
    </row>
    <row r="24324" spans="1:4" hidden="1" x14ac:dyDescent="0.25">
      <c r="A24324" s="61" t="s">
        <v>3206</v>
      </c>
      <c r="B24324" s="61" t="s">
        <v>3207</v>
      </c>
      <c r="C24324">
        <v>1902</v>
      </c>
      <c r="D24324" s="61" t="s">
        <v>2911</v>
      </c>
    </row>
    <row r="24325" spans="1:4" hidden="1" x14ac:dyDescent="0.25">
      <c r="A24325" s="61" t="s">
        <v>3206</v>
      </c>
      <c r="B24325" s="61" t="s">
        <v>3207</v>
      </c>
      <c r="C24325">
        <v>1903</v>
      </c>
      <c r="D24325" s="61" t="s">
        <v>2911</v>
      </c>
    </row>
    <row r="24326" spans="1:4" hidden="1" x14ac:dyDescent="0.25">
      <c r="A24326" s="61" t="s">
        <v>3206</v>
      </c>
      <c r="B24326" s="61" t="s">
        <v>3207</v>
      </c>
      <c r="C24326">
        <v>1904</v>
      </c>
      <c r="D24326" s="61" t="s">
        <v>2911</v>
      </c>
    </row>
    <row r="24327" spans="1:4" hidden="1" x14ac:dyDescent="0.25">
      <c r="A24327" s="61" t="s">
        <v>3206</v>
      </c>
      <c r="B24327" s="61" t="s">
        <v>3207</v>
      </c>
      <c r="C24327">
        <v>1905</v>
      </c>
      <c r="D24327" s="61" t="s">
        <v>2911</v>
      </c>
    </row>
    <row r="24328" spans="1:4" hidden="1" x14ac:dyDescent="0.25">
      <c r="A24328" s="61" t="s">
        <v>3206</v>
      </c>
      <c r="B24328" s="61" t="s">
        <v>3207</v>
      </c>
      <c r="C24328">
        <v>1906</v>
      </c>
      <c r="D24328" s="61" t="s">
        <v>2911</v>
      </c>
    </row>
    <row r="24329" spans="1:4" hidden="1" x14ac:dyDescent="0.25">
      <c r="A24329" s="61" t="s">
        <v>3206</v>
      </c>
      <c r="B24329" s="61" t="s">
        <v>3207</v>
      </c>
      <c r="C24329">
        <v>1907</v>
      </c>
      <c r="D24329" s="61" t="s">
        <v>2911</v>
      </c>
    </row>
    <row r="24330" spans="1:4" hidden="1" x14ac:dyDescent="0.25">
      <c r="A24330" s="61" t="s">
        <v>3206</v>
      </c>
      <c r="B24330" s="61" t="s">
        <v>3207</v>
      </c>
      <c r="C24330">
        <v>1908</v>
      </c>
      <c r="D24330" s="61" t="s">
        <v>2911</v>
      </c>
    </row>
    <row r="24331" spans="1:4" hidden="1" x14ac:dyDescent="0.25">
      <c r="A24331" s="61" t="s">
        <v>3206</v>
      </c>
      <c r="B24331" s="61" t="s">
        <v>3207</v>
      </c>
      <c r="C24331">
        <v>1909</v>
      </c>
      <c r="D24331" s="61" t="s">
        <v>2911</v>
      </c>
    </row>
    <row r="24332" spans="1:4" hidden="1" x14ac:dyDescent="0.25">
      <c r="A24332" s="61" t="s">
        <v>3206</v>
      </c>
      <c r="B24332" s="61" t="s">
        <v>3207</v>
      </c>
      <c r="C24332">
        <v>1910</v>
      </c>
      <c r="D24332" s="61" t="s">
        <v>2570</v>
      </c>
    </row>
    <row r="24333" spans="1:4" hidden="1" x14ac:dyDescent="0.25">
      <c r="A24333" s="61" t="s">
        <v>3206</v>
      </c>
      <c r="B24333" s="61" t="s">
        <v>3207</v>
      </c>
      <c r="C24333">
        <v>1911</v>
      </c>
      <c r="D24333" s="61" t="s">
        <v>544</v>
      </c>
    </row>
    <row r="24334" spans="1:4" hidden="1" x14ac:dyDescent="0.25">
      <c r="A24334" s="61" t="s">
        <v>3206</v>
      </c>
      <c r="B24334" s="61" t="s">
        <v>3207</v>
      </c>
      <c r="C24334">
        <v>1912</v>
      </c>
      <c r="D24334" s="61" t="s">
        <v>544</v>
      </c>
    </row>
    <row r="24335" spans="1:4" hidden="1" x14ac:dyDescent="0.25">
      <c r="A24335" s="61" t="s">
        <v>3206</v>
      </c>
      <c r="B24335" s="61" t="s">
        <v>3207</v>
      </c>
      <c r="C24335">
        <v>1913</v>
      </c>
      <c r="D24335" s="61" t="s">
        <v>1497</v>
      </c>
    </row>
    <row r="24336" spans="1:4" hidden="1" x14ac:dyDescent="0.25">
      <c r="A24336" s="61" t="s">
        <v>3206</v>
      </c>
      <c r="B24336" s="61" t="s">
        <v>3207</v>
      </c>
      <c r="C24336">
        <v>1914</v>
      </c>
      <c r="D24336" s="61" t="s">
        <v>1498</v>
      </c>
    </row>
    <row r="24337" spans="1:4" hidden="1" x14ac:dyDescent="0.25">
      <c r="A24337" s="61" t="s">
        <v>3206</v>
      </c>
      <c r="B24337" s="61" t="s">
        <v>3207</v>
      </c>
      <c r="C24337">
        <v>1915</v>
      </c>
      <c r="D24337" s="61" t="s">
        <v>1498</v>
      </c>
    </row>
    <row r="24338" spans="1:4" hidden="1" x14ac:dyDescent="0.25">
      <c r="A24338" s="61" t="s">
        <v>3206</v>
      </c>
      <c r="B24338" s="61" t="s">
        <v>3207</v>
      </c>
      <c r="C24338">
        <v>1916</v>
      </c>
      <c r="D24338" s="61" t="s">
        <v>1498</v>
      </c>
    </row>
    <row r="24339" spans="1:4" hidden="1" x14ac:dyDescent="0.25">
      <c r="A24339" s="61" t="s">
        <v>3206</v>
      </c>
      <c r="B24339" s="61" t="s">
        <v>3207</v>
      </c>
      <c r="C24339">
        <v>1917</v>
      </c>
      <c r="D24339" s="61" t="s">
        <v>1498</v>
      </c>
    </row>
    <row r="24340" spans="1:4" hidden="1" x14ac:dyDescent="0.25">
      <c r="A24340" s="61" t="s">
        <v>3206</v>
      </c>
      <c r="B24340" s="61" t="s">
        <v>3207</v>
      </c>
      <c r="C24340">
        <v>1918</v>
      </c>
      <c r="D24340" s="61" t="s">
        <v>1498</v>
      </c>
    </row>
    <row r="24341" spans="1:4" hidden="1" x14ac:dyDescent="0.25">
      <c r="A24341" s="61" t="s">
        <v>3206</v>
      </c>
      <c r="B24341" s="61" t="s">
        <v>3207</v>
      </c>
      <c r="C24341">
        <v>1919</v>
      </c>
      <c r="D24341" s="61" t="s">
        <v>1498</v>
      </c>
    </row>
    <row r="24342" spans="1:4" hidden="1" x14ac:dyDescent="0.25">
      <c r="A24342" s="61" t="s">
        <v>3206</v>
      </c>
      <c r="B24342" s="61" t="s">
        <v>3207</v>
      </c>
      <c r="C24342">
        <v>1920</v>
      </c>
      <c r="D24342" s="61" t="s">
        <v>1498</v>
      </c>
    </row>
    <row r="24343" spans="1:4" hidden="1" x14ac:dyDescent="0.25">
      <c r="A24343" s="61" t="s">
        <v>3206</v>
      </c>
      <c r="B24343" s="61" t="s">
        <v>3207</v>
      </c>
      <c r="C24343">
        <v>1921</v>
      </c>
      <c r="D24343" s="61" t="s">
        <v>1498</v>
      </c>
    </row>
    <row r="24344" spans="1:4" hidden="1" x14ac:dyDescent="0.25">
      <c r="A24344" s="61" t="s">
        <v>3206</v>
      </c>
      <c r="B24344" s="61" t="s">
        <v>3207</v>
      </c>
      <c r="C24344">
        <v>1922</v>
      </c>
      <c r="D24344" s="61" t="s">
        <v>1498</v>
      </c>
    </row>
    <row r="24345" spans="1:4" hidden="1" x14ac:dyDescent="0.25">
      <c r="A24345" s="61" t="s">
        <v>3206</v>
      </c>
      <c r="B24345" s="61" t="s">
        <v>3207</v>
      </c>
      <c r="C24345">
        <v>1923</v>
      </c>
      <c r="D24345" s="61" t="s">
        <v>1498</v>
      </c>
    </row>
    <row r="24346" spans="1:4" hidden="1" x14ac:dyDescent="0.25">
      <c r="A24346" s="61" t="s">
        <v>3206</v>
      </c>
      <c r="B24346" s="61" t="s">
        <v>3207</v>
      </c>
      <c r="C24346">
        <v>1924</v>
      </c>
      <c r="D24346" s="61" t="s">
        <v>1498</v>
      </c>
    </row>
    <row r="24347" spans="1:4" hidden="1" x14ac:dyDescent="0.25">
      <c r="A24347" s="61" t="s">
        <v>3206</v>
      </c>
      <c r="B24347" s="61" t="s">
        <v>3207</v>
      </c>
      <c r="C24347">
        <v>1925</v>
      </c>
      <c r="D24347" s="61" t="s">
        <v>1498</v>
      </c>
    </row>
    <row r="24348" spans="1:4" hidden="1" x14ac:dyDescent="0.25">
      <c r="A24348" s="61" t="s">
        <v>3206</v>
      </c>
      <c r="B24348" s="61" t="s">
        <v>3207</v>
      </c>
      <c r="C24348">
        <v>1926</v>
      </c>
      <c r="D24348" s="61" t="s">
        <v>1498</v>
      </c>
    </row>
    <row r="24349" spans="1:4" hidden="1" x14ac:dyDescent="0.25">
      <c r="A24349" s="61" t="s">
        <v>3206</v>
      </c>
      <c r="B24349" s="61" t="s">
        <v>3207</v>
      </c>
      <c r="C24349">
        <v>1927</v>
      </c>
      <c r="D24349" s="61" t="s">
        <v>1498</v>
      </c>
    </row>
    <row r="24350" spans="1:4" hidden="1" x14ac:dyDescent="0.25">
      <c r="A24350" s="61" t="s">
        <v>3206</v>
      </c>
      <c r="B24350" s="61" t="s">
        <v>3207</v>
      </c>
      <c r="C24350">
        <v>1928</v>
      </c>
      <c r="D24350" s="61" t="s">
        <v>1498</v>
      </c>
    </row>
    <row r="24351" spans="1:4" hidden="1" x14ac:dyDescent="0.25">
      <c r="A24351" s="61" t="s">
        <v>3206</v>
      </c>
      <c r="B24351" s="61" t="s">
        <v>3207</v>
      </c>
      <c r="C24351">
        <v>1929</v>
      </c>
      <c r="D24351" s="61" t="s">
        <v>1498</v>
      </c>
    </row>
    <row r="24352" spans="1:4" hidden="1" x14ac:dyDescent="0.25">
      <c r="A24352" s="61" t="s">
        <v>3206</v>
      </c>
      <c r="B24352" s="61" t="s">
        <v>3207</v>
      </c>
      <c r="C24352">
        <v>1930</v>
      </c>
      <c r="D24352" s="61" t="s">
        <v>1498</v>
      </c>
    </row>
    <row r="24353" spans="1:4" hidden="1" x14ac:dyDescent="0.25">
      <c r="A24353" s="61" t="s">
        <v>3206</v>
      </c>
      <c r="B24353" s="61" t="s">
        <v>3207</v>
      </c>
      <c r="C24353">
        <v>1931</v>
      </c>
      <c r="D24353" s="61" t="s">
        <v>1498</v>
      </c>
    </row>
    <row r="24354" spans="1:4" hidden="1" x14ac:dyDescent="0.25">
      <c r="A24354" s="61" t="s">
        <v>3206</v>
      </c>
      <c r="B24354" s="61" t="s">
        <v>3207</v>
      </c>
      <c r="C24354">
        <v>1932</v>
      </c>
      <c r="D24354" s="61" t="s">
        <v>1498</v>
      </c>
    </row>
    <row r="24355" spans="1:4" hidden="1" x14ac:dyDescent="0.25">
      <c r="A24355" s="61" t="s">
        <v>3206</v>
      </c>
      <c r="B24355" s="61" t="s">
        <v>3207</v>
      </c>
      <c r="C24355">
        <v>1933</v>
      </c>
      <c r="D24355" s="61" t="s">
        <v>1498</v>
      </c>
    </row>
    <row r="24356" spans="1:4" hidden="1" x14ac:dyDescent="0.25">
      <c r="A24356" s="61" t="s">
        <v>3206</v>
      </c>
      <c r="B24356" s="61" t="s">
        <v>3207</v>
      </c>
      <c r="C24356">
        <v>1934</v>
      </c>
      <c r="D24356" s="61" t="s">
        <v>1498</v>
      </c>
    </row>
    <row r="24357" spans="1:4" hidden="1" x14ac:dyDescent="0.25">
      <c r="A24357" s="61" t="s">
        <v>3206</v>
      </c>
      <c r="B24357" s="61" t="s">
        <v>3207</v>
      </c>
      <c r="C24357">
        <v>1935</v>
      </c>
      <c r="D24357" s="61" t="s">
        <v>1498</v>
      </c>
    </row>
    <row r="24358" spans="1:4" hidden="1" x14ac:dyDescent="0.25">
      <c r="A24358" s="61" t="s">
        <v>3206</v>
      </c>
      <c r="B24358" s="61" t="s">
        <v>3207</v>
      </c>
      <c r="C24358">
        <v>1936</v>
      </c>
      <c r="D24358" s="61" t="s">
        <v>1498</v>
      </c>
    </row>
    <row r="24359" spans="1:4" hidden="1" x14ac:dyDescent="0.25">
      <c r="A24359" s="61" t="s">
        <v>3206</v>
      </c>
      <c r="B24359" s="61" t="s">
        <v>3207</v>
      </c>
      <c r="C24359">
        <v>1937</v>
      </c>
      <c r="D24359" s="61" t="s">
        <v>1498</v>
      </c>
    </row>
    <row r="24360" spans="1:4" hidden="1" x14ac:dyDescent="0.25">
      <c r="A24360" s="61" t="s">
        <v>3206</v>
      </c>
      <c r="B24360" s="61" t="s">
        <v>3207</v>
      </c>
      <c r="C24360">
        <v>1938</v>
      </c>
      <c r="D24360" s="61" t="s">
        <v>1498</v>
      </c>
    </row>
    <row r="24361" spans="1:4" hidden="1" x14ac:dyDescent="0.25">
      <c r="A24361" s="61" t="s">
        <v>3206</v>
      </c>
      <c r="B24361" s="61" t="s">
        <v>3207</v>
      </c>
      <c r="C24361">
        <v>1939</v>
      </c>
      <c r="D24361" s="61" t="s">
        <v>1498</v>
      </c>
    </row>
    <row r="24362" spans="1:4" hidden="1" x14ac:dyDescent="0.25">
      <c r="A24362" s="61" t="s">
        <v>3206</v>
      </c>
      <c r="B24362" s="61" t="s">
        <v>3207</v>
      </c>
      <c r="C24362">
        <v>1940</v>
      </c>
      <c r="D24362" s="61" t="s">
        <v>1498</v>
      </c>
    </row>
    <row r="24363" spans="1:4" hidden="1" x14ac:dyDescent="0.25">
      <c r="A24363" s="61" t="s">
        <v>3206</v>
      </c>
      <c r="B24363" s="61" t="s">
        <v>3207</v>
      </c>
      <c r="C24363">
        <v>1941</v>
      </c>
      <c r="D24363" s="61" t="s">
        <v>1498</v>
      </c>
    </row>
    <row r="24364" spans="1:4" hidden="1" x14ac:dyDescent="0.25">
      <c r="A24364" s="61" t="s">
        <v>3206</v>
      </c>
      <c r="B24364" s="61" t="s">
        <v>3207</v>
      </c>
      <c r="C24364">
        <v>1942</v>
      </c>
      <c r="D24364" s="61" t="s">
        <v>1498</v>
      </c>
    </row>
    <row r="24365" spans="1:4" hidden="1" x14ac:dyDescent="0.25">
      <c r="A24365" s="61" t="s">
        <v>3206</v>
      </c>
      <c r="B24365" s="61" t="s">
        <v>3207</v>
      </c>
      <c r="C24365">
        <v>1943</v>
      </c>
      <c r="D24365" s="61" t="s">
        <v>1498</v>
      </c>
    </row>
    <row r="24366" spans="1:4" hidden="1" x14ac:dyDescent="0.25">
      <c r="A24366" s="61" t="s">
        <v>3206</v>
      </c>
      <c r="B24366" s="61" t="s">
        <v>3207</v>
      </c>
      <c r="C24366">
        <v>1944</v>
      </c>
      <c r="D24366" s="61" t="s">
        <v>1498</v>
      </c>
    </row>
    <row r="24367" spans="1:4" hidden="1" x14ac:dyDescent="0.25">
      <c r="A24367" s="61" t="s">
        <v>3206</v>
      </c>
      <c r="B24367" s="61" t="s">
        <v>3207</v>
      </c>
      <c r="C24367">
        <v>1945</v>
      </c>
      <c r="D24367" s="61" t="s">
        <v>1498</v>
      </c>
    </row>
    <row r="24368" spans="1:4" hidden="1" x14ac:dyDescent="0.25">
      <c r="A24368" s="61" t="s">
        <v>3206</v>
      </c>
      <c r="B24368" s="61" t="s">
        <v>3207</v>
      </c>
      <c r="C24368">
        <v>1946</v>
      </c>
      <c r="D24368" s="61" t="s">
        <v>1498</v>
      </c>
    </row>
    <row r="24369" spans="1:4" hidden="1" x14ac:dyDescent="0.25">
      <c r="A24369" s="61" t="s">
        <v>3206</v>
      </c>
      <c r="B24369" s="61" t="s">
        <v>3207</v>
      </c>
      <c r="C24369">
        <v>1947</v>
      </c>
      <c r="D24369" s="61" t="s">
        <v>1498</v>
      </c>
    </row>
    <row r="24370" spans="1:4" hidden="1" x14ac:dyDescent="0.25">
      <c r="A24370" s="61" t="s">
        <v>3206</v>
      </c>
      <c r="B24370" s="61" t="s">
        <v>3207</v>
      </c>
      <c r="C24370">
        <v>1948</v>
      </c>
      <c r="D24370" s="61" t="s">
        <v>1498</v>
      </c>
    </row>
    <row r="24371" spans="1:4" hidden="1" x14ac:dyDescent="0.25">
      <c r="A24371" s="61" t="s">
        <v>3206</v>
      </c>
      <c r="B24371" s="61" t="s">
        <v>3207</v>
      </c>
      <c r="C24371">
        <v>1949</v>
      </c>
      <c r="D24371" s="61" t="s">
        <v>2628</v>
      </c>
    </row>
    <row r="24372" spans="1:4" hidden="1" x14ac:dyDescent="0.25">
      <c r="A24372" s="61" t="s">
        <v>3206</v>
      </c>
      <c r="B24372" s="61" t="s">
        <v>3207</v>
      </c>
      <c r="C24372">
        <v>1950</v>
      </c>
      <c r="D24372" s="61" t="s">
        <v>2628</v>
      </c>
    </row>
    <row r="24373" spans="1:4" hidden="1" x14ac:dyDescent="0.25">
      <c r="A24373" s="61" t="s">
        <v>3206</v>
      </c>
      <c r="B24373" s="61" t="s">
        <v>3207</v>
      </c>
      <c r="C24373">
        <v>1951</v>
      </c>
      <c r="D24373" s="61" t="s">
        <v>2628</v>
      </c>
    </row>
    <row r="24374" spans="1:4" hidden="1" x14ac:dyDescent="0.25">
      <c r="A24374" s="61" t="s">
        <v>3206</v>
      </c>
      <c r="B24374" s="61" t="s">
        <v>3207</v>
      </c>
      <c r="C24374">
        <v>1952</v>
      </c>
      <c r="D24374" s="61" t="s">
        <v>2628</v>
      </c>
    </row>
    <row r="24375" spans="1:4" hidden="1" x14ac:dyDescent="0.25">
      <c r="A24375" s="61" t="s">
        <v>3206</v>
      </c>
      <c r="B24375" s="61" t="s">
        <v>3207</v>
      </c>
      <c r="C24375">
        <v>1953</v>
      </c>
      <c r="D24375" s="61" t="s">
        <v>2628</v>
      </c>
    </row>
    <row r="24376" spans="1:4" hidden="1" x14ac:dyDescent="0.25">
      <c r="A24376" s="61" t="s">
        <v>3206</v>
      </c>
      <c r="B24376" s="61" t="s">
        <v>3207</v>
      </c>
      <c r="C24376">
        <v>1954</v>
      </c>
      <c r="D24376" s="61" t="s">
        <v>2628</v>
      </c>
    </row>
    <row r="24377" spans="1:4" hidden="1" x14ac:dyDescent="0.25">
      <c r="A24377" s="61" t="s">
        <v>3206</v>
      </c>
      <c r="B24377" s="61" t="s">
        <v>3207</v>
      </c>
      <c r="C24377">
        <v>1955</v>
      </c>
      <c r="D24377" s="61" t="s">
        <v>2423</v>
      </c>
    </row>
    <row r="24378" spans="1:4" hidden="1" x14ac:dyDescent="0.25">
      <c r="A24378" s="61" t="s">
        <v>3206</v>
      </c>
      <c r="B24378" s="61" t="s">
        <v>3207</v>
      </c>
      <c r="C24378">
        <v>1956</v>
      </c>
      <c r="D24378" s="61" t="s">
        <v>2444</v>
      </c>
    </row>
    <row r="24379" spans="1:4" hidden="1" x14ac:dyDescent="0.25">
      <c r="A24379" s="61" t="s">
        <v>3206</v>
      </c>
      <c r="B24379" s="61" t="s">
        <v>3207</v>
      </c>
      <c r="C24379">
        <v>1957</v>
      </c>
      <c r="D24379" s="61" t="s">
        <v>2444</v>
      </c>
    </row>
    <row r="24380" spans="1:4" hidden="1" x14ac:dyDescent="0.25">
      <c r="A24380" s="61" t="s">
        <v>3206</v>
      </c>
      <c r="B24380" s="61" t="s">
        <v>3207</v>
      </c>
      <c r="C24380">
        <v>1958</v>
      </c>
      <c r="D24380" s="61" t="s">
        <v>2444</v>
      </c>
    </row>
    <row r="24381" spans="1:4" hidden="1" x14ac:dyDescent="0.25">
      <c r="A24381" s="61" t="s">
        <v>3206</v>
      </c>
      <c r="B24381" s="61" t="s">
        <v>3207</v>
      </c>
      <c r="C24381">
        <v>1959</v>
      </c>
      <c r="D24381" s="61" t="s">
        <v>2444</v>
      </c>
    </row>
    <row r="24382" spans="1:4" hidden="1" x14ac:dyDescent="0.25">
      <c r="A24382" s="61" t="s">
        <v>3206</v>
      </c>
      <c r="B24382" s="61" t="s">
        <v>3207</v>
      </c>
      <c r="C24382">
        <v>1960</v>
      </c>
      <c r="D24382" s="61" t="s">
        <v>2630</v>
      </c>
    </row>
    <row r="24383" spans="1:4" hidden="1" x14ac:dyDescent="0.25">
      <c r="A24383" s="61" t="s">
        <v>3206</v>
      </c>
      <c r="B24383" s="61" t="s">
        <v>3207</v>
      </c>
      <c r="C24383">
        <v>1961</v>
      </c>
      <c r="D24383" s="61" t="s">
        <v>2630</v>
      </c>
    </row>
    <row r="24384" spans="1:4" hidden="1" x14ac:dyDescent="0.25">
      <c r="A24384" s="61" t="s">
        <v>3206</v>
      </c>
      <c r="B24384" s="61" t="s">
        <v>3207</v>
      </c>
      <c r="C24384">
        <v>1962</v>
      </c>
      <c r="D24384" s="61" t="s">
        <v>2630</v>
      </c>
    </row>
    <row r="24385" spans="1:4" hidden="1" x14ac:dyDescent="0.25">
      <c r="A24385" s="61" t="s">
        <v>3206</v>
      </c>
      <c r="B24385" s="61" t="s">
        <v>3207</v>
      </c>
      <c r="C24385">
        <v>1963</v>
      </c>
      <c r="D24385" s="61" t="s">
        <v>2630</v>
      </c>
    </row>
    <row r="24386" spans="1:4" hidden="1" x14ac:dyDescent="0.25">
      <c r="A24386" s="61" t="s">
        <v>3206</v>
      </c>
      <c r="B24386" s="61" t="s">
        <v>3207</v>
      </c>
      <c r="C24386">
        <v>1964</v>
      </c>
      <c r="D24386" s="61" t="s">
        <v>1803</v>
      </c>
    </row>
    <row r="24387" spans="1:4" hidden="1" x14ac:dyDescent="0.25">
      <c r="A24387" s="61" t="s">
        <v>3206</v>
      </c>
      <c r="B24387" s="61" t="s">
        <v>3207</v>
      </c>
      <c r="C24387">
        <v>1965</v>
      </c>
      <c r="D24387" s="61" t="s">
        <v>2651</v>
      </c>
    </row>
    <row r="24388" spans="1:4" hidden="1" x14ac:dyDescent="0.25">
      <c r="A24388" s="61" t="s">
        <v>3206</v>
      </c>
      <c r="B24388" s="61" t="s">
        <v>3207</v>
      </c>
      <c r="C24388">
        <v>1966</v>
      </c>
      <c r="D24388" s="61" t="s">
        <v>2651</v>
      </c>
    </row>
    <row r="24389" spans="1:4" hidden="1" x14ac:dyDescent="0.25">
      <c r="A24389" s="61" t="s">
        <v>3206</v>
      </c>
      <c r="B24389" s="61" t="s">
        <v>3207</v>
      </c>
      <c r="C24389">
        <v>1967</v>
      </c>
      <c r="D24389" s="61" t="s">
        <v>2651</v>
      </c>
    </row>
    <row r="24390" spans="1:4" hidden="1" x14ac:dyDescent="0.25">
      <c r="A24390" s="61" t="s">
        <v>3206</v>
      </c>
      <c r="B24390" s="61" t="s">
        <v>3207</v>
      </c>
      <c r="C24390">
        <v>1968</v>
      </c>
      <c r="D24390" s="61" t="s">
        <v>2531</v>
      </c>
    </row>
    <row r="24391" spans="1:4" hidden="1" x14ac:dyDescent="0.25">
      <c r="A24391" s="61" t="s">
        <v>3206</v>
      </c>
      <c r="B24391" s="61" t="s">
        <v>3207</v>
      </c>
      <c r="C24391">
        <v>1969</v>
      </c>
      <c r="D24391" s="61" t="s">
        <v>2531</v>
      </c>
    </row>
    <row r="24392" spans="1:4" hidden="1" x14ac:dyDescent="0.25">
      <c r="A24392" s="61" t="s">
        <v>3206</v>
      </c>
      <c r="B24392" s="61" t="s">
        <v>3207</v>
      </c>
      <c r="C24392">
        <v>1970</v>
      </c>
      <c r="D24392" s="61" t="s">
        <v>2531</v>
      </c>
    </row>
    <row r="24393" spans="1:4" hidden="1" x14ac:dyDescent="0.25">
      <c r="A24393" s="61" t="s">
        <v>3206</v>
      </c>
      <c r="B24393" s="61" t="s">
        <v>3207</v>
      </c>
      <c r="C24393">
        <v>1971</v>
      </c>
      <c r="D24393" s="61" t="s">
        <v>2531</v>
      </c>
    </row>
    <row r="24394" spans="1:4" hidden="1" x14ac:dyDescent="0.25">
      <c r="A24394" s="61" t="s">
        <v>3206</v>
      </c>
      <c r="B24394" s="61" t="s">
        <v>3207</v>
      </c>
      <c r="C24394">
        <v>1972</v>
      </c>
      <c r="D24394" s="61" t="s">
        <v>2531</v>
      </c>
    </row>
    <row r="24395" spans="1:4" hidden="1" x14ac:dyDescent="0.25">
      <c r="A24395" s="61" t="s">
        <v>3206</v>
      </c>
      <c r="B24395" s="61" t="s">
        <v>3207</v>
      </c>
      <c r="C24395">
        <v>1973</v>
      </c>
      <c r="D24395" s="61" t="s">
        <v>2531</v>
      </c>
    </row>
    <row r="24396" spans="1:4" hidden="1" x14ac:dyDescent="0.25">
      <c r="A24396" s="61" t="s">
        <v>3206</v>
      </c>
      <c r="B24396" s="61" t="s">
        <v>3207</v>
      </c>
      <c r="C24396">
        <v>1974</v>
      </c>
      <c r="D24396" s="61" t="s">
        <v>2531</v>
      </c>
    </row>
    <row r="24397" spans="1:4" hidden="1" x14ac:dyDescent="0.25">
      <c r="A24397" s="61" t="s">
        <v>3206</v>
      </c>
      <c r="B24397" s="61" t="s">
        <v>3207</v>
      </c>
      <c r="C24397">
        <v>1975</v>
      </c>
      <c r="D24397" s="61" t="s">
        <v>2531</v>
      </c>
    </row>
    <row r="24398" spans="1:4" hidden="1" x14ac:dyDescent="0.25">
      <c r="A24398" s="61" t="s">
        <v>139</v>
      </c>
      <c r="B24398" s="61" t="s">
        <v>426</v>
      </c>
      <c r="C24398">
        <v>1789</v>
      </c>
      <c r="D24398" s="61" t="s">
        <v>3200</v>
      </c>
    </row>
    <row r="24399" spans="1:4" hidden="1" x14ac:dyDescent="0.25">
      <c r="A24399" s="61" t="s">
        <v>139</v>
      </c>
      <c r="B24399" s="61" t="s">
        <v>426</v>
      </c>
      <c r="C24399">
        <v>1790</v>
      </c>
      <c r="D24399" s="61" t="s">
        <v>3200</v>
      </c>
    </row>
    <row r="24400" spans="1:4" hidden="1" x14ac:dyDescent="0.25">
      <c r="A24400" s="61" t="s">
        <v>139</v>
      </c>
      <c r="B24400" s="61" t="s">
        <v>426</v>
      </c>
      <c r="C24400">
        <v>1791</v>
      </c>
      <c r="D24400" s="61" t="s">
        <v>3200</v>
      </c>
    </row>
    <row r="24401" spans="1:4" hidden="1" x14ac:dyDescent="0.25">
      <c r="A24401" s="61" t="s">
        <v>139</v>
      </c>
      <c r="B24401" s="61" t="s">
        <v>426</v>
      </c>
      <c r="C24401">
        <v>1792</v>
      </c>
      <c r="D24401" s="61" t="s">
        <v>3200</v>
      </c>
    </row>
    <row r="24402" spans="1:4" hidden="1" x14ac:dyDescent="0.25">
      <c r="A24402" s="61" t="s">
        <v>139</v>
      </c>
      <c r="B24402" s="61" t="s">
        <v>426</v>
      </c>
      <c r="C24402">
        <v>1793</v>
      </c>
      <c r="D24402" s="61" t="s">
        <v>3200</v>
      </c>
    </row>
    <row r="24403" spans="1:4" hidden="1" x14ac:dyDescent="0.25">
      <c r="A24403" s="61" t="s">
        <v>139</v>
      </c>
      <c r="B24403" s="61" t="s">
        <v>426</v>
      </c>
      <c r="C24403">
        <v>1794</v>
      </c>
      <c r="D24403" s="61" t="s">
        <v>3200</v>
      </c>
    </row>
    <row r="24404" spans="1:4" hidden="1" x14ac:dyDescent="0.25">
      <c r="A24404" s="61" t="s">
        <v>139</v>
      </c>
      <c r="B24404" s="61" t="s">
        <v>426</v>
      </c>
      <c r="C24404">
        <v>1795</v>
      </c>
      <c r="D24404" s="61" t="s">
        <v>3200</v>
      </c>
    </row>
    <row r="24405" spans="1:4" hidden="1" x14ac:dyDescent="0.25">
      <c r="A24405" s="61" t="s">
        <v>139</v>
      </c>
      <c r="B24405" s="61" t="s">
        <v>426</v>
      </c>
      <c r="C24405">
        <v>1796</v>
      </c>
      <c r="D24405" s="61" t="s">
        <v>3200</v>
      </c>
    </row>
    <row r="24406" spans="1:4" hidden="1" x14ac:dyDescent="0.25">
      <c r="A24406" s="61" t="s">
        <v>139</v>
      </c>
      <c r="B24406" s="61" t="s">
        <v>426</v>
      </c>
      <c r="C24406">
        <v>1797</v>
      </c>
      <c r="D24406" s="61" t="s">
        <v>3200</v>
      </c>
    </row>
    <row r="24407" spans="1:4" hidden="1" x14ac:dyDescent="0.25">
      <c r="A24407" s="61" t="s">
        <v>139</v>
      </c>
      <c r="B24407" s="61" t="s">
        <v>426</v>
      </c>
      <c r="C24407">
        <v>1798</v>
      </c>
      <c r="D24407" s="61" t="s">
        <v>3200</v>
      </c>
    </row>
    <row r="24408" spans="1:4" hidden="1" x14ac:dyDescent="0.25">
      <c r="A24408" s="61" t="s">
        <v>139</v>
      </c>
      <c r="B24408" s="61" t="s">
        <v>426</v>
      </c>
      <c r="C24408">
        <v>1799</v>
      </c>
      <c r="D24408" s="61" t="s">
        <v>3200</v>
      </c>
    </row>
    <row r="24409" spans="1:4" hidden="1" x14ac:dyDescent="0.25">
      <c r="A24409" s="61" t="s">
        <v>139</v>
      </c>
      <c r="B24409" s="61" t="s">
        <v>426</v>
      </c>
      <c r="C24409">
        <v>1800</v>
      </c>
      <c r="D24409" s="61" t="s">
        <v>3200</v>
      </c>
    </row>
    <row r="24410" spans="1:4" hidden="1" x14ac:dyDescent="0.25">
      <c r="A24410" s="61" t="s">
        <v>139</v>
      </c>
      <c r="B24410" s="61" t="s">
        <v>426</v>
      </c>
      <c r="C24410">
        <v>1801</v>
      </c>
      <c r="D24410" s="61" t="s">
        <v>3200</v>
      </c>
    </row>
    <row r="24411" spans="1:4" hidden="1" x14ac:dyDescent="0.25">
      <c r="A24411" s="61" t="s">
        <v>139</v>
      </c>
      <c r="B24411" s="61" t="s">
        <v>426</v>
      </c>
      <c r="C24411">
        <v>1802</v>
      </c>
      <c r="D24411" s="61" t="s">
        <v>3200</v>
      </c>
    </row>
    <row r="24412" spans="1:4" hidden="1" x14ac:dyDescent="0.25">
      <c r="A24412" s="61" t="s">
        <v>139</v>
      </c>
      <c r="B24412" s="61" t="s">
        <v>426</v>
      </c>
      <c r="C24412">
        <v>1803</v>
      </c>
      <c r="D24412" s="61" t="s">
        <v>3200</v>
      </c>
    </row>
    <row r="24413" spans="1:4" hidden="1" x14ac:dyDescent="0.25">
      <c r="A24413" s="61" t="s">
        <v>139</v>
      </c>
      <c r="B24413" s="61" t="s">
        <v>426</v>
      </c>
      <c r="C24413">
        <v>1804</v>
      </c>
      <c r="D24413" s="61" t="s">
        <v>3200</v>
      </c>
    </row>
    <row r="24414" spans="1:4" hidden="1" x14ac:dyDescent="0.25">
      <c r="A24414" s="61" t="s">
        <v>139</v>
      </c>
      <c r="B24414" s="61" t="s">
        <v>426</v>
      </c>
      <c r="C24414">
        <v>1805</v>
      </c>
      <c r="D24414" s="61" t="s">
        <v>3200</v>
      </c>
    </row>
    <row r="24415" spans="1:4" hidden="1" x14ac:dyDescent="0.25">
      <c r="A24415" s="61" t="s">
        <v>139</v>
      </c>
      <c r="B24415" s="61" t="s">
        <v>426</v>
      </c>
      <c r="C24415">
        <v>1806</v>
      </c>
      <c r="D24415" s="61" t="s">
        <v>3200</v>
      </c>
    </row>
    <row r="24416" spans="1:4" hidden="1" x14ac:dyDescent="0.25">
      <c r="A24416" s="61" t="s">
        <v>139</v>
      </c>
      <c r="B24416" s="61" t="s">
        <v>426</v>
      </c>
      <c r="C24416">
        <v>1807</v>
      </c>
      <c r="D24416" s="61" t="s">
        <v>3200</v>
      </c>
    </row>
    <row r="24417" spans="1:4" hidden="1" x14ac:dyDescent="0.25">
      <c r="A24417" s="61" t="s">
        <v>139</v>
      </c>
      <c r="B24417" s="61" t="s">
        <v>426</v>
      </c>
      <c r="C24417">
        <v>1808</v>
      </c>
      <c r="D24417" s="61" t="s">
        <v>3200</v>
      </c>
    </row>
    <row r="24418" spans="1:4" hidden="1" x14ac:dyDescent="0.25">
      <c r="A24418" s="61" t="s">
        <v>139</v>
      </c>
      <c r="B24418" s="61" t="s">
        <v>426</v>
      </c>
      <c r="C24418">
        <v>1809</v>
      </c>
      <c r="D24418" s="61" t="s">
        <v>3200</v>
      </c>
    </row>
    <row r="24419" spans="1:4" hidden="1" x14ac:dyDescent="0.25">
      <c r="A24419" s="61" t="s">
        <v>139</v>
      </c>
      <c r="B24419" s="61" t="s">
        <v>426</v>
      </c>
      <c r="C24419">
        <v>1810</v>
      </c>
      <c r="D24419" s="61" t="s">
        <v>3200</v>
      </c>
    </row>
    <row r="24420" spans="1:4" hidden="1" x14ac:dyDescent="0.25">
      <c r="A24420" s="61" t="s">
        <v>139</v>
      </c>
      <c r="B24420" s="61" t="s">
        <v>426</v>
      </c>
      <c r="C24420">
        <v>1811</v>
      </c>
      <c r="D24420" s="61" t="s">
        <v>3200</v>
      </c>
    </row>
    <row r="24421" spans="1:4" hidden="1" x14ac:dyDescent="0.25">
      <c r="A24421" s="61" t="s">
        <v>139</v>
      </c>
      <c r="B24421" s="61" t="s">
        <v>426</v>
      </c>
      <c r="C24421">
        <v>1812</v>
      </c>
      <c r="D24421" s="61" t="s">
        <v>3200</v>
      </c>
    </row>
    <row r="24422" spans="1:4" hidden="1" x14ac:dyDescent="0.25">
      <c r="A24422" s="61" t="s">
        <v>139</v>
      </c>
      <c r="B24422" s="61" t="s">
        <v>426</v>
      </c>
      <c r="C24422">
        <v>1813</v>
      </c>
      <c r="D24422" s="61" t="s">
        <v>3200</v>
      </c>
    </row>
    <row r="24423" spans="1:4" hidden="1" x14ac:dyDescent="0.25">
      <c r="A24423" s="61" t="s">
        <v>139</v>
      </c>
      <c r="B24423" s="61" t="s">
        <v>426</v>
      </c>
      <c r="C24423">
        <v>1814</v>
      </c>
      <c r="D24423" s="61" t="s">
        <v>3200</v>
      </c>
    </row>
    <row r="24424" spans="1:4" hidden="1" x14ac:dyDescent="0.25">
      <c r="A24424" s="61" t="s">
        <v>139</v>
      </c>
      <c r="B24424" s="61" t="s">
        <v>426</v>
      </c>
      <c r="C24424">
        <v>1815</v>
      </c>
      <c r="D24424" s="61" t="s">
        <v>3200</v>
      </c>
    </row>
    <row r="24425" spans="1:4" hidden="1" x14ac:dyDescent="0.25">
      <c r="A24425" s="61" t="s">
        <v>139</v>
      </c>
      <c r="B24425" s="61" t="s">
        <v>426</v>
      </c>
      <c r="C24425">
        <v>1816</v>
      </c>
      <c r="D24425" s="61" t="s">
        <v>3200</v>
      </c>
    </row>
    <row r="24426" spans="1:4" hidden="1" x14ac:dyDescent="0.25">
      <c r="A24426" s="61" t="s">
        <v>139</v>
      </c>
      <c r="B24426" s="61" t="s">
        <v>426</v>
      </c>
      <c r="C24426">
        <v>1817</v>
      </c>
      <c r="D24426" s="61" t="s">
        <v>3200</v>
      </c>
    </row>
    <row r="24427" spans="1:4" hidden="1" x14ac:dyDescent="0.25">
      <c r="A24427" s="61" t="s">
        <v>139</v>
      </c>
      <c r="B24427" s="61" t="s">
        <v>426</v>
      </c>
      <c r="C24427">
        <v>1818</v>
      </c>
      <c r="D24427" s="61" t="s">
        <v>3200</v>
      </c>
    </row>
    <row r="24428" spans="1:4" hidden="1" x14ac:dyDescent="0.25">
      <c r="A24428" s="61" t="s">
        <v>139</v>
      </c>
      <c r="B24428" s="61" t="s">
        <v>426</v>
      </c>
      <c r="C24428">
        <v>1819</v>
      </c>
      <c r="D24428" s="61" t="s">
        <v>3200</v>
      </c>
    </row>
    <row r="24429" spans="1:4" hidden="1" x14ac:dyDescent="0.25">
      <c r="A24429" s="61" t="s">
        <v>139</v>
      </c>
      <c r="B24429" s="61" t="s">
        <v>426</v>
      </c>
      <c r="C24429">
        <v>1820</v>
      </c>
      <c r="D24429" s="61" t="s">
        <v>3200</v>
      </c>
    </row>
    <row r="24430" spans="1:4" hidden="1" x14ac:dyDescent="0.25">
      <c r="A24430" s="61" t="s">
        <v>139</v>
      </c>
      <c r="B24430" s="61" t="s">
        <v>426</v>
      </c>
      <c r="C24430">
        <v>1821</v>
      </c>
      <c r="D24430" s="61" t="s">
        <v>3200</v>
      </c>
    </row>
    <row r="24431" spans="1:4" hidden="1" x14ac:dyDescent="0.25">
      <c r="A24431" s="61" t="s">
        <v>139</v>
      </c>
      <c r="B24431" s="61" t="s">
        <v>426</v>
      </c>
      <c r="C24431">
        <v>1822</v>
      </c>
      <c r="D24431" s="61" t="s">
        <v>3200</v>
      </c>
    </row>
    <row r="24432" spans="1:4" hidden="1" x14ac:dyDescent="0.25">
      <c r="A24432" s="61" t="s">
        <v>139</v>
      </c>
      <c r="B24432" s="61" t="s">
        <v>426</v>
      </c>
      <c r="C24432">
        <v>1823</v>
      </c>
      <c r="D24432" s="61" t="s">
        <v>3200</v>
      </c>
    </row>
    <row r="24433" spans="1:4" hidden="1" x14ac:dyDescent="0.25">
      <c r="A24433" s="61" t="s">
        <v>139</v>
      </c>
      <c r="B24433" s="61" t="s">
        <v>426</v>
      </c>
      <c r="C24433">
        <v>1824</v>
      </c>
      <c r="D24433" s="61" t="s">
        <v>3200</v>
      </c>
    </row>
    <row r="24434" spans="1:4" hidden="1" x14ac:dyDescent="0.25">
      <c r="A24434" s="61" t="s">
        <v>139</v>
      </c>
      <c r="B24434" s="61" t="s">
        <v>426</v>
      </c>
      <c r="C24434">
        <v>1825</v>
      </c>
      <c r="D24434" s="61" t="s">
        <v>3200</v>
      </c>
    </row>
    <row r="24435" spans="1:4" hidden="1" x14ac:dyDescent="0.25">
      <c r="A24435" s="61" t="s">
        <v>139</v>
      </c>
      <c r="B24435" s="61" t="s">
        <v>426</v>
      </c>
      <c r="C24435">
        <v>1826</v>
      </c>
      <c r="D24435" s="61" t="s">
        <v>3200</v>
      </c>
    </row>
    <row r="24436" spans="1:4" hidden="1" x14ac:dyDescent="0.25">
      <c r="A24436" s="61" t="s">
        <v>139</v>
      </c>
      <c r="B24436" s="61" t="s">
        <v>426</v>
      </c>
      <c r="C24436">
        <v>1827</v>
      </c>
      <c r="D24436" s="61" t="s">
        <v>3200</v>
      </c>
    </row>
    <row r="24437" spans="1:4" hidden="1" x14ac:dyDescent="0.25">
      <c r="A24437" s="61" t="s">
        <v>139</v>
      </c>
      <c r="B24437" s="61" t="s">
        <v>426</v>
      </c>
      <c r="C24437">
        <v>1828</v>
      </c>
      <c r="D24437" s="61" t="s">
        <v>3200</v>
      </c>
    </row>
    <row r="24438" spans="1:4" hidden="1" x14ac:dyDescent="0.25">
      <c r="A24438" s="61" t="s">
        <v>139</v>
      </c>
      <c r="B24438" s="61" t="s">
        <v>426</v>
      </c>
      <c r="C24438">
        <v>1829</v>
      </c>
      <c r="D24438" s="61" t="s">
        <v>3200</v>
      </c>
    </row>
    <row r="24439" spans="1:4" hidden="1" x14ac:dyDescent="0.25">
      <c r="A24439" s="61" t="s">
        <v>139</v>
      </c>
      <c r="B24439" s="61" t="s">
        <v>426</v>
      </c>
      <c r="C24439">
        <v>1830</v>
      </c>
      <c r="D24439" s="61" t="s">
        <v>2124</v>
      </c>
    </row>
    <row r="24440" spans="1:4" hidden="1" x14ac:dyDescent="0.25">
      <c r="A24440" s="61" t="s">
        <v>139</v>
      </c>
      <c r="B24440" s="61" t="s">
        <v>426</v>
      </c>
      <c r="C24440">
        <v>1831</v>
      </c>
      <c r="D24440" s="61" t="s">
        <v>1867</v>
      </c>
    </row>
    <row r="24441" spans="1:4" hidden="1" x14ac:dyDescent="0.25">
      <c r="A24441" s="61" t="s">
        <v>139</v>
      </c>
      <c r="B24441" s="61" t="s">
        <v>426</v>
      </c>
      <c r="C24441">
        <v>1832</v>
      </c>
      <c r="D24441" s="61" t="s">
        <v>1867</v>
      </c>
    </row>
    <row r="24442" spans="1:4" hidden="1" x14ac:dyDescent="0.25">
      <c r="A24442" s="61" t="s">
        <v>139</v>
      </c>
      <c r="B24442" s="61" t="s">
        <v>426</v>
      </c>
      <c r="C24442">
        <v>1833</v>
      </c>
      <c r="D24442" s="61" t="s">
        <v>1867</v>
      </c>
    </row>
    <row r="24443" spans="1:4" hidden="1" x14ac:dyDescent="0.25">
      <c r="A24443" s="61" t="s">
        <v>139</v>
      </c>
      <c r="B24443" s="61" t="s">
        <v>426</v>
      </c>
      <c r="C24443">
        <v>1834</v>
      </c>
      <c r="D24443" s="61" t="s">
        <v>1867</v>
      </c>
    </row>
    <row r="24444" spans="1:4" hidden="1" x14ac:dyDescent="0.25">
      <c r="A24444" s="61" t="s">
        <v>139</v>
      </c>
      <c r="B24444" s="61" t="s">
        <v>426</v>
      </c>
      <c r="C24444">
        <v>1835</v>
      </c>
      <c r="D24444" s="61" t="s">
        <v>1867</v>
      </c>
    </row>
    <row r="24445" spans="1:4" hidden="1" x14ac:dyDescent="0.25">
      <c r="A24445" s="61" t="s">
        <v>139</v>
      </c>
      <c r="B24445" s="61" t="s">
        <v>426</v>
      </c>
      <c r="C24445">
        <v>1836</v>
      </c>
      <c r="D24445" s="61" t="s">
        <v>1867</v>
      </c>
    </row>
    <row r="24446" spans="1:4" hidden="1" x14ac:dyDescent="0.25">
      <c r="A24446" s="61" t="s">
        <v>139</v>
      </c>
      <c r="B24446" s="61" t="s">
        <v>426</v>
      </c>
      <c r="C24446">
        <v>1837</v>
      </c>
      <c r="D24446" s="61" t="s">
        <v>1867</v>
      </c>
    </row>
    <row r="24447" spans="1:4" hidden="1" x14ac:dyDescent="0.25">
      <c r="A24447" s="61" t="s">
        <v>139</v>
      </c>
      <c r="B24447" s="61" t="s">
        <v>426</v>
      </c>
      <c r="C24447">
        <v>1838</v>
      </c>
      <c r="D24447" s="61" t="s">
        <v>1867</v>
      </c>
    </row>
    <row r="24448" spans="1:4" hidden="1" x14ac:dyDescent="0.25">
      <c r="A24448" s="61" t="s">
        <v>139</v>
      </c>
      <c r="B24448" s="61" t="s">
        <v>426</v>
      </c>
      <c r="C24448">
        <v>1839</v>
      </c>
      <c r="D24448" s="61" t="s">
        <v>1867</v>
      </c>
    </row>
    <row r="24449" spans="1:4" hidden="1" x14ac:dyDescent="0.25">
      <c r="A24449" s="61" t="s">
        <v>139</v>
      </c>
      <c r="B24449" s="61" t="s">
        <v>426</v>
      </c>
      <c r="C24449">
        <v>1840</v>
      </c>
      <c r="D24449" s="61" t="s">
        <v>1867</v>
      </c>
    </row>
    <row r="24450" spans="1:4" hidden="1" x14ac:dyDescent="0.25">
      <c r="A24450" s="61" t="s">
        <v>139</v>
      </c>
      <c r="B24450" s="61" t="s">
        <v>426</v>
      </c>
      <c r="C24450">
        <v>1841</v>
      </c>
      <c r="D24450" s="61" t="s">
        <v>1867</v>
      </c>
    </row>
    <row r="24451" spans="1:4" hidden="1" x14ac:dyDescent="0.25">
      <c r="A24451" s="61" t="s">
        <v>139</v>
      </c>
      <c r="B24451" s="61" t="s">
        <v>426</v>
      </c>
      <c r="C24451">
        <v>1842</v>
      </c>
      <c r="D24451" s="61" t="s">
        <v>1867</v>
      </c>
    </row>
    <row r="24452" spans="1:4" hidden="1" x14ac:dyDescent="0.25">
      <c r="A24452" s="61" t="s">
        <v>139</v>
      </c>
      <c r="B24452" s="61" t="s">
        <v>426</v>
      </c>
      <c r="C24452">
        <v>1843</v>
      </c>
      <c r="D24452" s="61" t="s">
        <v>1867</v>
      </c>
    </row>
    <row r="24453" spans="1:4" hidden="1" x14ac:dyDescent="0.25">
      <c r="A24453" s="61" t="s">
        <v>139</v>
      </c>
      <c r="B24453" s="61" t="s">
        <v>426</v>
      </c>
      <c r="C24453">
        <v>1844</v>
      </c>
      <c r="D24453" s="61" t="s">
        <v>1867</v>
      </c>
    </row>
    <row r="24454" spans="1:4" hidden="1" x14ac:dyDescent="0.25">
      <c r="A24454" s="61" t="s">
        <v>139</v>
      </c>
      <c r="B24454" s="61" t="s">
        <v>426</v>
      </c>
      <c r="C24454">
        <v>1845</v>
      </c>
      <c r="D24454" s="61" t="s">
        <v>1867</v>
      </c>
    </row>
    <row r="24455" spans="1:4" hidden="1" x14ac:dyDescent="0.25">
      <c r="A24455" s="61" t="s">
        <v>139</v>
      </c>
      <c r="B24455" s="61" t="s">
        <v>426</v>
      </c>
      <c r="C24455">
        <v>1846</v>
      </c>
      <c r="D24455" s="61" t="s">
        <v>1867</v>
      </c>
    </row>
    <row r="24456" spans="1:4" hidden="1" x14ac:dyDescent="0.25">
      <c r="A24456" s="61" t="s">
        <v>139</v>
      </c>
      <c r="B24456" s="61" t="s">
        <v>426</v>
      </c>
      <c r="C24456">
        <v>1847</v>
      </c>
      <c r="D24456" s="61" t="s">
        <v>1867</v>
      </c>
    </row>
    <row r="24457" spans="1:4" hidden="1" x14ac:dyDescent="0.25">
      <c r="A24457" s="61" t="s">
        <v>139</v>
      </c>
      <c r="B24457" s="61" t="s">
        <v>426</v>
      </c>
      <c r="C24457">
        <v>1848</v>
      </c>
      <c r="D24457" s="61" t="s">
        <v>1867</v>
      </c>
    </row>
    <row r="24458" spans="1:4" hidden="1" x14ac:dyDescent="0.25">
      <c r="A24458" s="61" t="s">
        <v>139</v>
      </c>
      <c r="B24458" s="61" t="s">
        <v>426</v>
      </c>
      <c r="C24458">
        <v>1849</v>
      </c>
      <c r="D24458" s="61" t="s">
        <v>1867</v>
      </c>
    </row>
    <row r="24459" spans="1:4" hidden="1" x14ac:dyDescent="0.25">
      <c r="A24459" s="61" t="s">
        <v>139</v>
      </c>
      <c r="B24459" s="61" t="s">
        <v>426</v>
      </c>
      <c r="C24459">
        <v>1850</v>
      </c>
      <c r="D24459" s="61" t="s">
        <v>1867</v>
      </c>
    </row>
    <row r="24460" spans="1:4" hidden="1" x14ac:dyDescent="0.25">
      <c r="A24460" s="61" t="s">
        <v>139</v>
      </c>
      <c r="B24460" s="61" t="s">
        <v>426</v>
      </c>
      <c r="C24460">
        <v>1851</v>
      </c>
      <c r="D24460" s="61" t="s">
        <v>1867</v>
      </c>
    </row>
    <row r="24461" spans="1:4" hidden="1" x14ac:dyDescent="0.25">
      <c r="A24461" s="61" t="s">
        <v>139</v>
      </c>
      <c r="B24461" s="61" t="s">
        <v>426</v>
      </c>
      <c r="C24461">
        <v>1852</v>
      </c>
      <c r="D24461" s="61" t="s">
        <v>1867</v>
      </c>
    </row>
    <row r="24462" spans="1:4" hidden="1" x14ac:dyDescent="0.25">
      <c r="A24462" s="61" t="s">
        <v>139</v>
      </c>
      <c r="B24462" s="61" t="s">
        <v>426</v>
      </c>
      <c r="C24462">
        <v>1853</v>
      </c>
      <c r="D24462" s="61" t="s">
        <v>1867</v>
      </c>
    </row>
    <row r="24463" spans="1:4" hidden="1" x14ac:dyDescent="0.25">
      <c r="A24463" s="61" t="s">
        <v>139</v>
      </c>
      <c r="B24463" s="61" t="s">
        <v>426</v>
      </c>
      <c r="C24463">
        <v>1854</v>
      </c>
      <c r="D24463" s="61" t="s">
        <v>1867</v>
      </c>
    </row>
    <row r="24464" spans="1:4" hidden="1" x14ac:dyDescent="0.25">
      <c r="A24464" s="61" t="s">
        <v>139</v>
      </c>
      <c r="B24464" s="61" t="s">
        <v>426</v>
      </c>
      <c r="C24464">
        <v>1855</v>
      </c>
      <c r="D24464" s="61" t="s">
        <v>1867</v>
      </c>
    </row>
    <row r="24465" spans="1:4" hidden="1" x14ac:dyDescent="0.25">
      <c r="A24465" s="61" t="s">
        <v>139</v>
      </c>
      <c r="B24465" s="61" t="s">
        <v>426</v>
      </c>
      <c r="C24465">
        <v>1856</v>
      </c>
      <c r="D24465" s="61" t="s">
        <v>1867</v>
      </c>
    </row>
    <row r="24466" spans="1:4" hidden="1" x14ac:dyDescent="0.25">
      <c r="A24466" s="61" t="s">
        <v>139</v>
      </c>
      <c r="B24466" s="61" t="s">
        <v>426</v>
      </c>
      <c r="C24466">
        <v>1857</v>
      </c>
      <c r="D24466" s="61" t="s">
        <v>1867</v>
      </c>
    </row>
    <row r="24467" spans="1:4" hidden="1" x14ac:dyDescent="0.25">
      <c r="A24467" s="61" t="s">
        <v>139</v>
      </c>
      <c r="B24467" s="61" t="s">
        <v>426</v>
      </c>
      <c r="C24467">
        <v>1858</v>
      </c>
      <c r="D24467" s="61" t="s">
        <v>1867</v>
      </c>
    </row>
    <row r="24468" spans="1:4" hidden="1" x14ac:dyDescent="0.25">
      <c r="A24468" s="61" t="s">
        <v>139</v>
      </c>
      <c r="B24468" s="61" t="s">
        <v>426</v>
      </c>
      <c r="C24468">
        <v>1859</v>
      </c>
      <c r="D24468" s="61" t="s">
        <v>1867</v>
      </c>
    </row>
    <row r="24469" spans="1:4" hidden="1" x14ac:dyDescent="0.25">
      <c r="A24469" s="61" t="s">
        <v>139</v>
      </c>
      <c r="B24469" s="61" t="s">
        <v>426</v>
      </c>
      <c r="C24469">
        <v>1860</v>
      </c>
      <c r="D24469" s="61" t="s">
        <v>2637</v>
      </c>
    </row>
    <row r="24470" spans="1:4" hidden="1" x14ac:dyDescent="0.25">
      <c r="A24470" s="61" t="s">
        <v>139</v>
      </c>
      <c r="B24470" s="61" t="s">
        <v>426</v>
      </c>
      <c r="C24470">
        <v>1861</v>
      </c>
      <c r="D24470" s="61" t="s">
        <v>2637</v>
      </c>
    </row>
    <row r="24471" spans="1:4" hidden="1" x14ac:dyDescent="0.25">
      <c r="A24471" s="61" t="s">
        <v>139</v>
      </c>
      <c r="B24471" s="61" t="s">
        <v>426</v>
      </c>
      <c r="C24471">
        <v>1862</v>
      </c>
      <c r="D24471" s="61" t="s">
        <v>2637</v>
      </c>
    </row>
    <row r="24472" spans="1:4" hidden="1" x14ac:dyDescent="0.25">
      <c r="A24472" s="61" t="s">
        <v>139</v>
      </c>
      <c r="B24472" s="61" t="s">
        <v>426</v>
      </c>
      <c r="C24472">
        <v>1863</v>
      </c>
      <c r="D24472" s="61" t="s">
        <v>2637</v>
      </c>
    </row>
    <row r="24473" spans="1:4" hidden="1" x14ac:dyDescent="0.25">
      <c r="A24473" s="61" t="s">
        <v>139</v>
      </c>
      <c r="B24473" s="61" t="s">
        <v>426</v>
      </c>
      <c r="C24473">
        <v>1864</v>
      </c>
      <c r="D24473" s="61" t="s">
        <v>2637</v>
      </c>
    </row>
    <row r="24474" spans="1:4" hidden="1" x14ac:dyDescent="0.25">
      <c r="A24474" s="61" t="s">
        <v>139</v>
      </c>
      <c r="B24474" s="61" t="s">
        <v>426</v>
      </c>
      <c r="C24474">
        <v>1865</v>
      </c>
      <c r="D24474" s="61" t="s">
        <v>2353</v>
      </c>
    </row>
    <row r="24475" spans="1:4" hidden="1" x14ac:dyDescent="0.25">
      <c r="A24475" s="61" t="s">
        <v>139</v>
      </c>
      <c r="B24475" s="61" t="s">
        <v>426</v>
      </c>
      <c r="C24475">
        <v>1866</v>
      </c>
      <c r="D24475" s="61" t="s">
        <v>2353</v>
      </c>
    </row>
    <row r="24476" spans="1:4" hidden="1" x14ac:dyDescent="0.25">
      <c r="A24476" s="61" t="s">
        <v>139</v>
      </c>
      <c r="B24476" s="61" t="s">
        <v>426</v>
      </c>
      <c r="C24476">
        <v>1867</v>
      </c>
      <c r="D24476" s="61" t="s">
        <v>2353</v>
      </c>
    </row>
    <row r="24477" spans="1:4" hidden="1" x14ac:dyDescent="0.25">
      <c r="A24477" s="61" t="s">
        <v>139</v>
      </c>
      <c r="B24477" s="61" t="s">
        <v>426</v>
      </c>
      <c r="C24477">
        <v>1868</v>
      </c>
      <c r="D24477" s="61" t="s">
        <v>2353</v>
      </c>
    </row>
    <row r="24478" spans="1:4" hidden="1" x14ac:dyDescent="0.25">
      <c r="A24478" s="61" t="s">
        <v>139</v>
      </c>
      <c r="B24478" s="61" t="s">
        <v>426</v>
      </c>
      <c r="C24478">
        <v>1869</v>
      </c>
      <c r="D24478" s="61" t="s">
        <v>2353</v>
      </c>
    </row>
    <row r="24479" spans="1:4" hidden="1" x14ac:dyDescent="0.25">
      <c r="A24479" s="61" t="s">
        <v>139</v>
      </c>
      <c r="B24479" s="61" t="s">
        <v>426</v>
      </c>
      <c r="C24479">
        <v>1870</v>
      </c>
      <c r="D24479" s="61" t="s">
        <v>2308</v>
      </c>
    </row>
    <row r="24480" spans="1:4" hidden="1" x14ac:dyDescent="0.25">
      <c r="A24480" s="61" t="s">
        <v>139</v>
      </c>
      <c r="B24480" s="61" t="s">
        <v>426</v>
      </c>
      <c r="C24480">
        <v>1871</v>
      </c>
      <c r="D24480" s="61" t="s">
        <v>2308</v>
      </c>
    </row>
    <row r="24481" spans="1:4" hidden="1" x14ac:dyDescent="0.25">
      <c r="A24481" s="61" t="s">
        <v>139</v>
      </c>
      <c r="B24481" s="61" t="s">
        <v>426</v>
      </c>
      <c r="C24481">
        <v>1872</v>
      </c>
      <c r="D24481" s="61" t="s">
        <v>2308</v>
      </c>
    </row>
    <row r="24482" spans="1:4" hidden="1" x14ac:dyDescent="0.25">
      <c r="A24482" s="61" t="s">
        <v>139</v>
      </c>
      <c r="B24482" s="61" t="s">
        <v>426</v>
      </c>
      <c r="C24482">
        <v>1873</v>
      </c>
      <c r="D24482" s="61" t="s">
        <v>2308</v>
      </c>
    </row>
    <row r="24483" spans="1:4" hidden="1" x14ac:dyDescent="0.25">
      <c r="A24483" s="61" t="s">
        <v>139</v>
      </c>
      <c r="B24483" s="61" t="s">
        <v>426</v>
      </c>
      <c r="C24483">
        <v>1874</v>
      </c>
      <c r="D24483" s="61" t="s">
        <v>2308</v>
      </c>
    </row>
    <row r="24484" spans="1:4" hidden="1" x14ac:dyDescent="0.25">
      <c r="A24484" s="61" t="s">
        <v>139</v>
      </c>
      <c r="B24484" s="61" t="s">
        <v>426</v>
      </c>
      <c r="C24484">
        <v>1875</v>
      </c>
      <c r="D24484" s="61" t="s">
        <v>2308</v>
      </c>
    </row>
    <row r="24485" spans="1:4" hidden="1" x14ac:dyDescent="0.25">
      <c r="A24485" s="61" t="s">
        <v>139</v>
      </c>
      <c r="B24485" s="61" t="s">
        <v>426</v>
      </c>
      <c r="C24485">
        <v>1876</v>
      </c>
      <c r="D24485" s="61" t="s">
        <v>2308</v>
      </c>
    </row>
    <row r="24486" spans="1:4" hidden="1" x14ac:dyDescent="0.25">
      <c r="A24486" s="61" t="s">
        <v>139</v>
      </c>
      <c r="B24486" s="61" t="s">
        <v>426</v>
      </c>
      <c r="C24486">
        <v>1877</v>
      </c>
      <c r="D24486" s="61" t="s">
        <v>2308</v>
      </c>
    </row>
    <row r="24487" spans="1:4" hidden="1" x14ac:dyDescent="0.25">
      <c r="A24487" s="61" t="s">
        <v>139</v>
      </c>
      <c r="B24487" s="61" t="s">
        <v>426</v>
      </c>
      <c r="C24487">
        <v>1878</v>
      </c>
      <c r="D24487" s="61" t="s">
        <v>2308</v>
      </c>
    </row>
    <row r="24488" spans="1:4" hidden="1" x14ac:dyDescent="0.25">
      <c r="A24488" s="61" t="s">
        <v>139</v>
      </c>
      <c r="B24488" s="61" t="s">
        <v>426</v>
      </c>
      <c r="C24488">
        <v>1879</v>
      </c>
      <c r="D24488" s="61" t="s">
        <v>2308</v>
      </c>
    </row>
    <row r="24489" spans="1:4" hidden="1" x14ac:dyDescent="0.25">
      <c r="A24489" s="61" t="s">
        <v>139</v>
      </c>
      <c r="B24489" s="61" t="s">
        <v>426</v>
      </c>
      <c r="C24489">
        <v>1880</v>
      </c>
      <c r="D24489" s="61" t="s">
        <v>2308</v>
      </c>
    </row>
    <row r="24490" spans="1:4" hidden="1" x14ac:dyDescent="0.25">
      <c r="A24490" s="61" t="s">
        <v>139</v>
      </c>
      <c r="B24490" s="61" t="s">
        <v>426</v>
      </c>
      <c r="C24490">
        <v>1881</v>
      </c>
      <c r="D24490" s="61" t="s">
        <v>2308</v>
      </c>
    </row>
    <row r="24491" spans="1:4" hidden="1" x14ac:dyDescent="0.25">
      <c r="A24491" s="61" t="s">
        <v>139</v>
      </c>
      <c r="B24491" s="61" t="s">
        <v>426</v>
      </c>
      <c r="C24491">
        <v>1882</v>
      </c>
      <c r="D24491" s="61" t="s">
        <v>2308</v>
      </c>
    </row>
    <row r="24492" spans="1:4" hidden="1" x14ac:dyDescent="0.25">
      <c r="A24492" s="61" t="s">
        <v>139</v>
      </c>
      <c r="B24492" s="61" t="s">
        <v>426</v>
      </c>
      <c r="C24492">
        <v>1883</v>
      </c>
      <c r="D24492" s="61" t="s">
        <v>2308</v>
      </c>
    </row>
    <row r="24493" spans="1:4" hidden="1" x14ac:dyDescent="0.25">
      <c r="A24493" s="61" t="s">
        <v>139</v>
      </c>
      <c r="B24493" s="61" t="s">
        <v>426</v>
      </c>
      <c r="C24493">
        <v>1884</v>
      </c>
      <c r="D24493" s="61" t="s">
        <v>2308</v>
      </c>
    </row>
    <row r="24494" spans="1:4" hidden="1" x14ac:dyDescent="0.25">
      <c r="A24494" s="61" t="s">
        <v>139</v>
      </c>
      <c r="B24494" s="61" t="s">
        <v>426</v>
      </c>
      <c r="C24494">
        <v>1885</v>
      </c>
      <c r="D24494" s="61" t="s">
        <v>2308</v>
      </c>
    </row>
    <row r="24495" spans="1:4" hidden="1" x14ac:dyDescent="0.25">
      <c r="A24495" s="61" t="s">
        <v>139</v>
      </c>
      <c r="B24495" s="61" t="s">
        <v>426</v>
      </c>
      <c r="C24495">
        <v>1886</v>
      </c>
      <c r="D24495" s="61" t="s">
        <v>2308</v>
      </c>
    </row>
    <row r="24496" spans="1:4" hidden="1" x14ac:dyDescent="0.25">
      <c r="A24496" s="61" t="s">
        <v>139</v>
      </c>
      <c r="B24496" s="61" t="s">
        <v>426</v>
      </c>
      <c r="C24496">
        <v>1887</v>
      </c>
      <c r="D24496" s="61" t="s">
        <v>2308</v>
      </c>
    </row>
    <row r="24497" spans="1:4" hidden="1" x14ac:dyDescent="0.25">
      <c r="A24497" s="61" t="s">
        <v>139</v>
      </c>
      <c r="B24497" s="61" t="s">
        <v>426</v>
      </c>
      <c r="C24497">
        <v>1888</v>
      </c>
      <c r="D24497" s="61" t="s">
        <v>2308</v>
      </c>
    </row>
    <row r="24498" spans="1:4" hidden="1" x14ac:dyDescent="0.25">
      <c r="A24498" s="61" t="s">
        <v>139</v>
      </c>
      <c r="B24498" s="61" t="s">
        <v>426</v>
      </c>
      <c r="C24498">
        <v>1889</v>
      </c>
      <c r="D24498" s="61" t="s">
        <v>2308</v>
      </c>
    </row>
    <row r="24499" spans="1:4" hidden="1" x14ac:dyDescent="0.25">
      <c r="A24499" s="61" t="s">
        <v>139</v>
      </c>
      <c r="B24499" s="61" t="s">
        <v>426</v>
      </c>
      <c r="C24499">
        <v>1890</v>
      </c>
      <c r="D24499" s="61" t="s">
        <v>2308</v>
      </c>
    </row>
    <row r="24500" spans="1:4" hidden="1" x14ac:dyDescent="0.25">
      <c r="A24500" s="61" t="s">
        <v>139</v>
      </c>
      <c r="B24500" s="61" t="s">
        <v>426</v>
      </c>
      <c r="C24500">
        <v>1891</v>
      </c>
      <c r="D24500" s="61" t="s">
        <v>2308</v>
      </c>
    </row>
    <row r="24501" spans="1:4" hidden="1" x14ac:dyDescent="0.25">
      <c r="A24501" s="61" t="s">
        <v>139</v>
      </c>
      <c r="B24501" s="61" t="s">
        <v>426</v>
      </c>
      <c r="C24501">
        <v>1892</v>
      </c>
      <c r="D24501" s="61" t="s">
        <v>2308</v>
      </c>
    </row>
    <row r="24502" spans="1:4" hidden="1" x14ac:dyDescent="0.25">
      <c r="A24502" s="61" t="s">
        <v>139</v>
      </c>
      <c r="B24502" s="61" t="s">
        <v>426</v>
      </c>
      <c r="C24502">
        <v>1893</v>
      </c>
      <c r="D24502" s="61" t="s">
        <v>2308</v>
      </c>
    </row>
    <row r="24503" spans="1:4" hidden="1" x14ac:dyDescent="0.25">
      <c r="A24503" s="61" t="s">
        <v>139</v>
      </c>
      <c r="B24503" s="61" t="s">
        <v>426</v>
      </c>
      <c r="C24503">
        <v>1894</v>
      </c>
      <c r="D24503" s="61" t="s">
        <v>2308</v>
      </c>
    </row>
    <row r="24504" spans="1:4" hidden="1" x14ac:dyDescent="0.25">
      <c r="A24504" s="61" t="s">
        <v>139</v>
      </c>
      <c r="B24504" s="61" t="s">
        <v>426</v>
      </c>
      <c r="C24504">
        <v>1895</v>
      </c>
      <c r="D24504" s="61" t="s">
        <v>2308</v>
      </c>
    </row>
    <row r="24505" spans="1:4" hidden="1" x14ac:dyDescent="0.25">
      <c r="A24505" s="61" t="s">
        <v>139</v>
      </c>
      <c r="B24505" s="61" t="s">
        <v>426</v>
      </c>
      <c r="C24505">
        <v>1896</v>
      </c>
      <c r="D24505" s="61" t="s">
        <v>2308</v>
      </c>
    </row>
    <row r="24506" spans="1:4" hidden="1" x14ac:dyDescent="0.25">
      <c r="A24506" s="61" t="s">
        <v>139</v>
      </c>
      <c r="B24506" s="61" t="s">
        <v>426</v>
      </c>
      <c r="C24506">
        <v>1897</v>
      </c>
      <c r="D24506" s="61" t="s">
        <v>2308</v>
      </c>
    </row>
    <row r="24507" spans="1:4" hidden="1" x14ac:dyDescent="0.25">
      <c r="A24507" s="61" t="s">
        <v>139</v>
      </c>
      <c r="B24507" s="61" t="s">
        <v>426</v>
      </c>
      <c r="C24507">
        <v>1898</v>
      </c>
      <c r="D24507" s="61" t="s">
        <v>2308</v>
      </c>
    </row>
    <row r="24508" spans="1:4" hidden="1" x14ac:dyDescent="0.25">
      <c r="A24508" s="61" t="s">
        <v>139</v>
      </c>
      <c r="B24508" s="61" t="s">
        <v>426</v>
      </c>
      <c r="C24508">
        <v>1899</v>
      </c>
      <c r="D24508" s="61" t="s">
        <v>2308</v>
      </c>
    </row>
    <row r="24509" spans="1:4" hidden="1" x14ac:dyDescent="0.25">
      <c r="A24509" s="61" t="s">
        <v>139</v>
      </c>
      <c r="B24509" s="61" t="s">
        <v>426</v>
      </c>
      <c r="C24509">
        <v>1900</v>
      </c>
      <c r="D24509" s="61" t="s">
        <v>2905</v>
      </c>
    </row>
    <row r="24510" spans="1:4" hidden="1" x14ac:dyDescent="0.25">
      <c r="A24510" s="61" t="s">
        <v>139</v>
      </c>
      <c r="B24510" s="61" t="s">
        <v>426</v>
      </c>
      <c r="C24510">
        <v>1901</v>
      </c>
      <c r="D24510" s="61" t="s">
        <v>2905</v>
      </c>
    </row>
    <row r="24511" spans="1:4" hidden="1" x14ac:dyDescent="0.25">
      <c r="A24511" s="61" t="s">
        <v>139</v>
      </c>
      <c r="B24511" s="61" t="s">
        <v>426</v>
      </c>
      <c r="C24511">
        <v>1902</v>
      </c>
      <c r="D24511" s="61" t="s">
        <v>2905</v>
      </c>
    </row>
    <row r="24512" spans="1:4" hidden="1" x14ac:dyDescent="0.25">
      <c r="A24512" s="61" t="s">
        <v>139</v>
      </c>
      <c r="B24512" s="61" t="s">
        <v>426</v>
      </c>
      <c r="C24512">
        <v>1903</v>
      </c>
      <c r="D24512" s="61" t="s">
        <v>2905</v>
      </c>
    </row>
    <row r="24513" spans="1:4" hidden="1" x14ac:dyDescent="0.25">
      <c r="A24513" s="61" t="s">
        <v>139</v>
      </c>
      <c r="B24513" s="61" t="s">
        <v>426</v>
      </c>
      <c r="C24513">
        <v>1904</v>
      </c>
      <c r="D24513" s="61" t="s">
        <v>2905</v>
      </c>
    </row>
    <row r="24514" spans="1:4" hidden="1" x14ac:dyDescent="0.25">
      <c r="A24514" s="61" t="s">
        <v>139</v>
      </c>
      <c r="B24514" s="61" t="s">
        <v>426</v>
      </c>
      <c r="C24514">
        <v>1905</v>
      </c>
      <c r="D24514" s="61" t="s">
        <v>2905</v>
      </c>
    </row>
    <row r="24515" spans="1:4" hidden="1" x14ac:dyDescent="0.25">
      <c r="A24515" s="61" t="s">
        <v>139</v>
      </c>
      <c r="B24515" s="61" t="s">
        <v>426</v>
      </c>
      <c r="C24515">
        <v>1906</v>
      </c>
      <c r="D24515" s="61" t="s">
        <v>2905</v>
      </c>
    </row>
    <row r="24516" spans="1:4" hidden="1" x14ac:dyDescent="0.25">
      <c r="A24516" s="61" t="s">
        <v>139</v>
      </c>
      <c r="B24516" s="61" t="s">
        <v>426</v>
      </c>
      <c r="C24516">
        <v>1907</v>
      </c>
      <c r="D24516" s="61" t="s">
        <v>2905</v>
      </c>
    </row>
    <row r="24517" spans="1:4" hidden="1" x14ac:dyDescent="0.25">
      <c r="A24517" s="61" t="s">
        <v>139</v>
      </c>
      <c r="B24517" s="61" t="s">
        <v>426</v>
      </c>
      <c r="C24517">
        <v>1908</v>
      </c>
      <c r="D24517" s="61" t="s">
        <v>2905</v>
      </c>
    </row>
    <row r="24518" spans="1:4" hidden="1" x14ac:dyDescent="0.25">
      <c r="A24518" s="61" t="s">
        <v>139</v>
      </c>
      <c r="B24518" s="61" t="s">
        <v>426</v>
      </c>
      <c r="C24518">
        <v>1909</v>
      </c>
      <c r="D24518" s="61" t="s">
        <v>2905</v>
      </c>
    </row>
    <row r="24519" spans="1:4" hidden="1" x14ac:dyDescent="0.25">
      <c r="A24519" s="61" t="s">
        <v>139</v>
      </c>
      <c r="B24519" s="61" t="s">
        <v>426</v>
      </c>
      <c r="C24519">
        <v>1910</v>
      </c>
      <c r="D24519" s="61" t="s">
        <v>2905</v>
      </c>
    </row>
    <row r="24520" spans="1:4" hidden="1" x14ac:dyDescent="0.25">
      <c r="A24520" s="61" t="s">
        <v>139</v>
      </c>
      <c r="B24520" s="61" t="s">
        <v>426</v>
      </c>
      <c r="C24520">
        <v>1911</v>
      </c>
      <c r="D24520" s="61" t="s">
        <v>2905</v>
      </c>
    </row>
    <row r="24521" spans="1:4" hidden="1" x14ac:dyDescent="0.25">
      <c r="A24521" s="61" t="s">
        <v>139</v>
      </c>
      <c r="B24521" s="61" t="s">
        <v>426</v>
      </c>
      <c r="C24521">
        <v>1912</v>
      </c>
      <c r="D24521" s="61" t="s">
        <v>2905</v>
      </c>
    </row>
    <row r="24522" spans="1:4" hidden="1" x14ac:dyDescent="0.25">
      <c r="A24522" s="61" t="s">
        <v>139</v>
      </c>
      <c r="B24522" s="61" t="s">
        <v>426</v>
      </c>
      <c r="C24522">
        <v>1913</v>
      </c>
      <c r="D24522" s="61" t="s">
        <v>2905</v>
      </c>
    </row>
    <row r="24523" spans="1:4" hidden="1" x14ac:dyDescent="0.25">
      <c r="A24523" s="61" t="s">
        <v>139</v>
      </c>
      <c r="B24523" s="61" t="s">
        <v>426</v>
      </c>
      <c r="C24523">
        <v>1914</v>
      </c>
      <c r="D24523" s="61" t="s">
        <v>2930</v>
      </c>
    </row>
    <row r="24524" spans="1:4" hidden="1" x14ac:dyDescent="0.25">
      <c r="A24524" s="61" t="s">
        <v>139</v>
      </c>
      <c r="B24524" s="61" t="s">
        <v>426</v>
      </c>
      <c r="C24524">
        <v>1915</v>
      </c>
      <c r="D24524" s="61" t="s">
        <v>2930</v>
      </c>
    </row>
    <row r="24525" spans="1:4" hidden="1" x14ac:dyDescent="0.25">
      <c r="A24525" s="61" t="s">
        <v>139</v>
      </c>
      <c r="B24525" s="61" t="s">
        <v>426</v>
      </c>
      <c r="C24525">
        <v>1916</v>
      </c>
      <c r="D24525" s="61" t="s">
        <v>2930</v>
      </c>
    </row>
    <row r="24526" spans="1:4" hidden="1" x14ac:dyDescent="0.25">
      <c r="A24526" s="61" t="s">
        <v>139</v>
      </c>
      <c r="B24526" s="61" t="s">
        <v>426</v>
      </c>
      <c r="C24526">
        <v>1917</v>
      </c>
      <c r="D24526" s="61" t="s">
        <v>2905</v>
      </c>
    </row>
    <row r="24527" spans="1:4" hidden="1" x14ac:dyDescent="0.25">
      <c r="A24527" s="61" t="s">
        <v>139</v>
      </c>
      <c r="B24527" s="61" t="s">
        <v>426</v>
      </c>
      <c r="C24527">
        <v>1918</v>
      </c>
      <c r="D24527" s="61" t="s">
        <v>1711</v>
      </c>
    </row>
    <row r="24528" spans="1:4" hidden="1" x14ac:dyDescent="0.25">
      <c r="A24528" s="61" t="s">
        <v>139</v>
      </c>
      <c r="B24528" s="61" t="s">
        <v>426</v>
      </c>
      <c r="C24528">
        <v>1919</v>
      </c>
      <c r="D24528" s="61" t="s">
        <v>2904</v>
      </c>
    </row>
    <row r="24529" spans="1:4" hidden="1" x14ac:dyDescent="0.25">
      <c r="A24529" s="61" t="s">
        <v>139</v>
      </c>
      <c r="B24529" s="61" t="s">
        <v>426</v>
      </c>
      <c r="C24529">
        <v>1920</v>
      </c>
      <c r="D24529" s="61" t="s">
        <v>2898</v>
      </c>
    </row>
    <row r="24530" spans="1:4" hidden="1" x14ac:dyDescent="0.25">
      <c r="A24530" s="61" t="s">
        <v>139</v>
      </c>
      <c r="B24530" s="61" t="s">
        <v>426</v>
      </c>
      <c r="C24530">
        <v>1921</v>
      </c>
      <c r="D24530" s="61" t="s">
        <v>2898</v>
      </c>
    </row>
    <row r="24531" spans="1:4" hidden="1" x14ac:dyDescent="0.25">
      <c r="A24531" s="61" t="s">
        <v>139</v>
      </c>
      <c r="B24531" s="61" t="s">
        <v>426</v>
      </c>
      <c r="C24531">
        <v>1922</v>
      </c>
      <c r="D24531" s="61" t="s">
        <v>2898</v>
      </c>
    </row>
    <row r="24532" spans="1:4" hidden="1" x14ac:dyDescent="0.25">
      <c r="A24532" s="61" t="s">
        <v>139</v>
      </c>
      <c r="B24532" s="61" t="s">
        <v>426</v>
      </c>
      <c r="C24532">
        <v>1923</v>
      </c>
      <c r="D24532" s="61" t="s">
        <v>2166</v>
      </c>
    </row>
    <row r="24533" spans="1:4" hidden="1" x14ac:dyDescent="0.25">
      <c r="A24533" s="61" t="s">
        <v>139</v>
      </c>
      <c r="B24533" s="61" t="s">
        <v>426</v>
      </c>
      <c r="C24533">
        <v>1924</v>
      </c>
      <c r="D24533" s="61" t="s">
        <v>1833</v>
      </c>
    </row>
    <row r="24534" spans="1:4" hidden="1" x14ac:dyDescent="0.25">
      <c r="A24534" s="61" t="s">
        <v>139</v>
      </c>
      <c r="B24534" s="61" t="s">
        <v>426</v>
      </c>
      <c r="C24534">
        <v>1925</v>
      </c>
      <c r="D24534" s="61" t="s">
        <v>1833</v>
      </c>
    </row>
    <row r="24535" spans="1:4" hidden="1" x14ac:dyDescent="0.25">
      <c r="A24535" s="61" t="s">
        <v>139</v>
      </c>
      <c r="B24535" s="61" t="s">
        <v>426</v>
      </c>
      <c r="C24535">
        <v>1926</v>
      </c>
      <c r="D24535" s="61" t="s">
        <v>1832</v>
      </c>
    </row>
    <row r="24536" spans="1:4" hidden="1" x14ac:dyDescent="0.25">
      <c r="A24536" s="61" t="s">
        <v>139</v>
      </c>
      <c r="B24536" s="61" t="s">
        <v>426</v>
      </c>
      <c r="C24536">
        <v>1927</v>
      </c>
      <c r="D24536" s="61" t="s">
        <v>1832</v>
      </c>
    </row>
    <row r="24537" spans="1:4" hidden="1" x14ac:dyDescent="0.25">
      <c r="A24537" s="61" t="s">
        <v>139</v>
      </c>
      <c r="B24537" s="61" t="s">
        <v>426</v>
      </c>
      <c r="C24537">
        <v>1928</v>
      </c>
      <c r="D24537" s="61" t="s">
        <v>1832</v>
      </c>
    </row>
    <row r="24538" spans="1:4" hidden="1" x14ac:dyDescent="0.25">
      <c r="A24538" s="61" t="s">
        <v>139</v>
      </c>
      <c r="B24538" s="61" t="s">
        <v>426</v>
      </c>
      <c r="C24538">
        <v>1929</v>
      </c>
      <c r="D24538" s="61" t="s">
        <v>1832</v>
      </c>
    </row>
    <row r="24539" spans="1:4" hidden="1" x14ac:dyDescent="0.25">
      <c r="A24539" s="61" t="s">
        <v>139</v>
      </c>
      <c r="B24539" s="61" t="s">
        <v>426</v>
      </c>
      <c r="C24539">
        <v>1930</v>
      </c>
      <c r="D24539" s="61" t="s">
        <v>1734</v>
      </c>
    </row>
    <row r="24540" spans="1:4" hidden="1" x14ac:dyDescent="0.25">
      <c r="A24540" s="61" t="s">
        <v>139</v>
      </c>
      <c r="B24540" s="61" t="s">
        <v>426</v>
      </c>
      <c r="C24540">
        <v>1931</v>
      </c>
      <c r="D24540" s="61" t="s">
        <v>1734</v>
      </c>
    </row>
    <row r="24541" spans="1:4" hidden="1" x14ac:dyDescent="0.25">
      <c r="A24541" s="61" t="s">
        <v>139</v>
      </c>
      <c r="B24541" s="61" t="s">
        <v>426</v>
      </c>
      <c r="C24541">
        <v>1932</v>
      </c>
      <c r="D24541" s="61" t="s">
        <v>1734</v>
      </c>
    </row>
    <row r="24542" spans="1:4" hidden="1" x14ac:dyDescent="0.25">
      <c r="A24542" s="61" t="s">
        <v>139</v>
      </c>
      <c r="B24542" s="61" t="s">
        <v>426</v>
      </c>
      <c r="C24542">
        <v>1933</v>
      </c>
      <c r="D24542" s="61" t="s">
        <v>1734</v>
      </c>
    </row>
    <row r="24543" spans="1:4" hidden="1" x14ac:dyDescent="0.25">
      <c r="A24543" s="61" t="s">
        <v>139</v>
      </c>
      <c r="B24543" s="61" t="s">
        <v>426</v>
      </c>
      <c r="C24543">
        <v>1934</v>
      </c>
      <c r="D24543" s="61" t="s">
        <v>1734</v>
      </c>
    </row>
    <row r="24544" spans="1:4" hidden="1" x14ac:dyDescent="0.25">
      <c r="A24544" s="61" t="s">
        <v>139</v>
      </c>
      <c r="B24544" s="61" t="s">
        <v>426</v>
      </c>
      <c r="C24544">
        <v>1935</v>
      </c>
      <c r="D24544" s="61" t="s">
        <v>2898</v>
      </c>
    </row>
    <row r="24545" spans="1:4" hidden="1" x14ac:dyDescent="0.25">
      <c r="A24545" s="61" t="s">
        <v>139</v>
      </c>
      <c r="B24545" s="61" t="s">
        <v>426</v>
      </c>
      <c r="C24545">
        <v>1936</v>
      </c>
      <c r="D24545" s="61" t="s">
        <v>2898</v>
      </c>
    </row>
    <row r="24546" spans="1:4" hidden="1" x14ac:dyDescent="0.25">
      <c r="A24546" s="61" t="s">
        <v>139</v>
      </c>
      <c r="B24546" s="61" t="s">
        <v>426</v>
      </c>
      <c r="C24546">
        <v>1937</v>
      </c>
      <c r="D24546" s="61" t="s">
        <v>1731</v>
      </c>
    </row>
    <row r="24547" spans="1:4" hidden="1" x14ac:dyDescent="0.25">
      <c r="A24547" s="61" t="s">
        <v>139</v>
      </c>
      <c r="B24547" s="61" t="s">
        <v>426</v>
      </c>
      <c r="C24547">
        <v>1938</v>
      </c>
      <c r="D24547" s="61" t="s">
        <v>2541</v>
      </c>
    </row>
    <row r="24548" spans="1:4" hidden="1" x14ac:dyDescent="0.25">
      <c r="A24548" s="61" t="s">
        <v>139</v>
      </c>
      <c r="B24548" s="61" t="s">
        <v>426</v>
      </c>
      <c r="C24548">
        <v>1939</v>
      </c>
      <c r="D24548" s="61" t="s">
        <v>2541</v>
      </c>
    </row>
    <row r="24549" spans="1:4" hidden="1" x14ac:dyDescent="0.25">
      <c r="A24549" s="61" t="s">
        <v>139</v>
      </c>
      <c r="B24549" s="61" t="s">
        <v>426</v>
      </c>
      <c r="C24549">
        <v>1940</v>
      </c>
      <c r="D24549" s="61" t="s">
        <v>2337</v>
      </c>
    </row>
    <row r="24550" spans="1:4" hidden="1" x14ac:dyDescent="0.25">
      <c r="A24550" s="61" t="s">
        <v>139</v>
      </c>
      <c r="B24550" s="61" t="s">
        <v>426</v>
      </c>
      <c r="C24550">
        <v>1941</v>
      </c>
      <c r="D24550" s="61" t="s">
        <v>2337</v>
      </c>
    </row>
    <row r="24551" spans="1:4" hidden="1" x14ac:dyDescent="0.25">
      <c r="A24551" s="61" t="s">
        <v>139</v>
      </c>
      <c r="B24551" s="61" t="s">
        <v>426</v>
      </c>
      <c r="C24551">
        <v>1942</v>
      </c>
      <c r="D24551" s="61" t="s">
        <v>2311</v>
      </c>
    </row>
    <row r="24552" spans="1:4" hidden="1" x14ac:dyDescent="0.25">
      <c r="A24552" s="61" t="s">
        <v>139</v>
      </c>
      <c r="B24552" s="61" t="s">
        <v>426</v>
      </c>
      <c r="C24552">
        <v>1943</v>
      </c>
      <c r="D24552" s="61" t="s">
        <v>1723</v>
      </c>
    </row>
    <row r="24553" spans="1:4" hidden="1" x14ac:dyDescent="0.25">
      <c r="A24553" s="61" t="s">
        <v>139</v>
      </c>
      <c r="B24553" s="61" t="s">
        <v>426</v>
      </c>
      <c r="C24553">
        <v>1944</v>
      </c>
      <c r="D24553" s="61" t="s">
        <v>2946</v>
      </c>
    </row>
    <row r="24554" spans="1:4" hidden="1" x14ac:dyDescent="0.25">
      <c r="A24554" s="61" t="s">
        <v>139</v>
      </c>
      <c r="B24554" s="61" t="s">
        <v>426</v>
      </c>
      <c r="C24554">
        <v>1945</v>
      </c>
      <c r="D24554" s="61" t="s">
        <v>2328</v>
      </c>
    </row>
    <row r="24555" spans="1:4" hidden="1" x14ac:dyDescent="0.25">
      <c r="A24555" s="61" t="s">
        <v>139</v>
      </c>
      <c r="B24555" s="61" t="s">
        <v>426</v>
      </c>
      <c r="C24555">
        <v>1946</v>
      </c>
      <c r="D24555" s="61" t="s">
        <v>2505</v>
      </c>
    </row>
    <row r="24556" spans="1:4" hidden="1" x14ac:dyDescent="0.25">
      <c r="A24556" s="61" t="s">
        <v>139</v>
      </c>
      <c r="B24556" s="61" t="s">
        <v>426</v>
      </c>
      <c r="C24556">
        <v>1947</v>
      </c>
      <c r="D24556" s="61" t="s">
        <v>2227</v>
      </c>
    </row>
    <row r="24557" spans="1:4" hidden="1" x14ac:dyDescent="0.25">
      <c r="A24557" s="61" t="s">
        <v>139</v>
      </c>
      <c r="B24557" s="61" t="s">
        <v>426</v>
      </c>
      <c r="C24557">
        <v>1948</v>
      </c>
      <c r="D24557" s="61" t="s">
        <v>1870</v>
      </c>
    </row>
    <row r="24558" spans="1:4" hidden="1" x14ac:dyDescent="0.25">
      <c r="A24558" s="61" t="s">
        <v>139</v>
      </c>
      <c r="B24558" s="61" t="s">
        <v>426</v>
      </c>
      <c r="C24558">
        <v>1949</v>
      </c>
      <c r="D24558" s="61" t="s">
        <v>1530</v>
      </c>
    </row>
    <row r="24559" spans="1:4" hidden="1" x14ac:dyDescent="0.25">
      <c r="A24559" s="61" t="s">
        <v>139</v>
      </c>
      <c r="B24559" s="61" t="s">
        <v>426</v>
      </c>
      <c r="C24559">
        <v>1950</v>
      </c>
      <c r="D24559" s="61" t="s">
        <v>1505</v>
      </c>
    </row>
    <row r="24560" spans="1:4" hidden="1" x14ac:dyDescent="0.25">
      <c r="A24560" s="61" t="s">
        <v>139</v>
      </c>
      <c r="B24560" s="61" t="s">
        <v>426</v>
      </c>
      <c r="C24560">
        <v>1951</v>
      </c>
      <c r="D24560" s="61" t="s">
        <v>1505</v>
      </c>
    </row>
    <row r="24561" spans="1:4" hidden="1" x14ac:dyDescent="0.25">
      <c r="A24561" s="61" t="s">
        <v>139</v>
      </c>
      <c r="B24561" s="61" t="s">
        <v>426</v>
      </c>
      <c r="C24561">
        <v>1952</v>
      </c>
      <c r="D24561" s="61" t="s">
        <v>1505</v>
      </c>
    </row>
    <row r="24562" spans="1:4" hidden="1" x14ac:dyDescent="0.25">
      <c r="A24562" s="61" t="s">
        <v>139</v>
      </c>
      <c r="B24562" s="61" t="s">
        <v>426</v>
      </c>
      <c r="C24562">
        <v>1953</v>
      </c>
      <c r="D24562" s="61" t="s">
        <v>1505</v>
      </c>
    </row>
    <row r="24563" spans="1:4" hidden="1" x14ac:dyDescent="0.25">
      <c r="A24563" s="61" t="s">
        <v>139</v>
      </c>
      <c r="B24563" s="61" t="s">
        <v>426</v>
      </c>
      <c r="C24563">
        <v>1954</v>
      </c>
      <c r="D24563" s="61" t="s">
        <v>1505</v>
      </c>
    </row>
    <row r="24564" spans="1:4" hidden="1" x14ac:dyDescent="0.25">
      <c r="A24564" s="61" t="s">
        <v>139</v>
      </c>
      <c r="B24564" s="61" t="s">
        <v>426</v>
      </c>
      <c r="C24564">
        <v>1955</v>
      </c>
      <c r="D24564" s="61" t="s">
        <v>1505</v>
      </c>
    </row>
    <row r="24565" spans="1:4" hidden="1" x14ac:dyDescent="0.25">
      <c r="A24565" s="61" t="s">
        <v>139</v>
      </c>
      <c r="B24565" s="61" t="s">
        <v>426</v>
      </c>
      <c r="C24565">
        <v>1956</v>
      </c>
      <c r="D24565" s="61" t="s">
        <v>1505</v>
      </c>
    </row>
    <row r="24566" spans="1:4" hidden="1" x14ac:dyDescent="0.25">
      <c r="A24566" s="61" t="s">
        <v>139</v>
      </c>
      <c r="B24566" s="61" t="s">
        <v>426</v>
      </c>
      <c r="C24566">
        <v>1957</v>
      </c>
      <c r="D24566" s="61" t="s">
        <v>1505</v>
      </c>
    </row>
    <row r="24567" spans="1:4" hidden="1" x14ac:dyDescent="0.25">
      <c r="A24567" s="61" t="s">
        <v>139</v>
      </c>
      <c r="B24567" s="61" t="s">
        <v>426</v>
      </c>
      <c r="C24567">
        <v>1958</v>
      </c>
      <c r="D24567" s="61" t="s">
        <v>1505</v>
      </c>
    </row>
    <row r="24568" spans="1:4" hidden="1" x14ac:dyDescent="0.25">
      <c r="A24568" s="61" t="s">
        <v>139</v>
      </c>
      <c r="B24568" s="61" t="s">
        <v>426</v>
      </c>
      <c r="C24568">
        <v>1959</v>
      </c>
      <c r="D24568" s="61" t="s">
        <v>1505</v>
      </c>
    </row>
    <row r="24569" spans="1:4" hidden="1" x14ac:dyDescent="0.25">
      <c r="A24569" s="61" t="s">
        <v>139</v>
      </c>
      <c r="B24569" s="61" t="s">
        <v>426</v>
      </c>
      <c r="C24569">
        <v>1960</v>
      </c>
      <c r="D24569" s="61" t="s">
        <v>1507</v>
      </c>
    </row>
    <row r="24570" spans="1:4" hidden="1" x14ac:dyDescent="0.25">
      <c r="A24570" s="61" t="s">
        <v>139</v>
      </c>
      <c r="B24570" s="61" t="s">
        <v>426</v>
      </c>
      <c r="C24570">
        <v>1961</v>
      </c>
      <c r="D24570" s="61" t="s">
        <v>1507</v>
      </c>
    </row>
    <row r="24571" spans="1:4" hidden="1" x14ac:dyDescent="0.25">
      <c r="A24571" s="61" t="s">
        <v>139</v>
      </c>
      <c r="B24571" s="61" t="s">
        <v>426</v>
      </c>
      <c r="C24571">
        <v>1962</v>
      </c>
      <c r="D24571" s="61" t="s">
        <v>1507</v>
      </c>
    </row>
    <row r="24572" spans="1:4" hidden="1" x14ac:dyDescent="0.25">
      <c r="A24572" s="61" t="s">
        <v>139</v>
      </c>
      <c r="B24572" s="61" t="s">
        <v>426</v>
      </c>
      <c r="C24572">
        <v>1963</v>
      </c>
      <c r="D24572" s="61" t="s">
        <v>1756</v>
      </c>
    </row>
    <row r="24573" spans="1:4" hidden="1" x14ac:dyDescent="0.25">
      <c r="A24573" s="61" t="s">
        <v>139</v>
      </c>
      <c r="B24573" s="61" t="s">
        <v>426</v>
      </c>
      <c r="C24573">
        <v>1964</v>
      </c>
      <c r="D24573" s="61" t="s">
        <v>1756</v>
      </c>
    </row>
    <row r="24574" spans="1:4" hidden="1" x14ac:dyDescent="0.25">
      <c r="A24574" s="61" t="s">
        <v>139</v>
      </c>
      <c r="B24574" s="61" t="s">
        <v>426</v>
      </c>
      <c r="C24574">
        <v>1965</v>
      </c>
      <c r="D24574" s="61" t="s">
        <v>1756</v>
      </c>
    </row>
    <row r="24575" spans="1:4" hidden="1" x14ac:dyDescent="0.25">
      <c r="A24575" s="61" t="s">
        <v>139</v>
      </c>
      <c r="B24575" s="61" t="s">
        <v>426</v>
      </c>
      <c r="C24575">
        <v>1966</v>
      </c>
      <c r="D24575" s="61" t="s">
        <v>1504</v>
      </c>
    </row>
    <row r="24576" spans="1:4" hidden="1" x14ac:dyDescent="0.25">
      <c r="A24576" s="61" t="s">
        <v>139</v>
      </c>
      <c r="B24576" s="61" t="s">
        <v>426</v>
      </c>
      <c r="C24576">
        <v>1967</v>
      </c>
      <c r="D24576" s="61" t="s">
        <v>1504</v>
      </c>
    </row>
    <row r="24577" spans="1:4" hidden="1" x14ac:dyDescent="0.25">
      <c r="A24577" s="61" t="s">
        <v>139</v>
      </c>
      <c r="B24577" s="61" t="s">
        <v>426</v>
      </c>
      <c r="C24577">
        <v>1968</v>
      </c>
      <c r="D24577" s="61" t="s">
        <v>1504</v>
      </c>
    </row>
    <row r="24578" spans="1:4" hidden="1" x14ac:dyDescent="0.25">
      <c r="A24578" s="61" t="s">
        <v>139</v>
      </c>
      <c r="B24578" s="61" t="s">
        <v>426</v>
      </c>
      <c r="C24578">
        <v>1969</v>
      </c>
      <c r="D24578" s="61" t="s">
        <v>1504</v>
      </c>
    </row>
    <row r="24579" spans="1:4" hidden="1" x14ac:dyDescent="0.25">
      <c r="A24579" s="61" t="s">
        <v>139</v>
      </c>
      <c r="B24579" s="61" t="s">
        <v>426</v>
      </c>
      <c r="C24579">
        <v>1970</v>
      </c>
      <c r="D24579" s="61" t="s">
        <v>1504</v>
      </c>
    </row>
    <row r="24580" spans="1:4" hidden="1" x14ac:dyDescent="0.25">
      <c r="A24580" s="61" t="s">
        <v>139</v>
      </c>
      <c r="B24580" s="61" t="s">
        <v>426</v>
      </c>
      <c r="C24580">
        <v>1971</v>
      </c>
      <c r="D24580" s="61" t="s">
        <v>1868</v>
      </c>
    </row>
    <row r="24581" spans="1:4" hidden="1" x14ac:dyDescent="0.25">
      <c r="A24581" s="61" t="s">
        <v>139</v>
      </c>
      <c r="B24581" s="61" t="s">
        <v>426</v>
      </c>
      <c r="C24581">
        <v>1972</v>
      </c>
      <c r="D24581" s="61" t="s">
        <v>1868</v>
      </c>
    </row>
    <row r="24582" spans="1:4" hidden="1" x14ac:dyDescent="0.25">
      <c r="A24582" s="61" t="s">
        <v>139</v>
      </c>
      <c r="B24582" s="61" t="s">
        <v>426</v>
      </c>
      <c r="C24582">
        <v>1973</v>
      </c>
      <c r="D24582" s="61" t="s">
        <v>1868</v>
      </c>
    </row>
    <row r="24583" spans="1:4" hidden="1" x14ac:dyDescent="0.25">
      <c r="A24583" s="61" t="s">
        <v>139</v>
      </c>
      <c r="B24583" s="61" t="s">
        <v>426</v>
      </c>
      <c r="C24583">
        <v>1974</v>
      </c>
      <c r="D24583" s="61" t="s">
        <v>570</v>
      </c>
    </row>
    <row r="24584" spans="1:4" hidden="1" x14ac:dyDescent="0.25">
      <c r="A24584" s="61" t="s">
        <v>139</v>
      </c>
      <c r="B24584" s="61" t="s">
        <v>426</v>
      </c>
      <c r="C24584">
        <v>1975</v>
      </c>
      <c r="D24584" s="61" t="s">
        <v>570</v>
      </c>
    </row>
    <row r="24585" spans="1:4" hidden="1" x14ac:dyDescent="0.25">
      <c r="A24585" s="61" t="s">
        <v>139</v>
      </c>
      <c r="B24585" s="61" t="s">
        <v>426</v>
      </c>
      <c r="C24585">
        <v>1976</v>
      </c>
      <c r="D24585" s="61" t="s">
        <v>570</v>
      </c>
    </row>
    <row r="24586" spans="1:4" hidden="1" x14ac:dyDescent="0.25">
      <c r="A24586" s="61" t="s">
        <v>139</v>
      </c>
      <c r="B24586" s="61" t="s">
        <v>426</v>
      </c>
      <c r="C24586">
        <v>1977</v>
      </c>
      <c r="D24586" s="61" t="s">
        <v>570</v>
      </c>
    </row>
    <row r="24587" spans="1:4" hidden="1" x14ac:dyDescent="0.25">
      <c r="A24587" s="61" t="s">
        <v>139</v>
      </c>
      <c r="B24587" s="61" t="s">
        <v>426</v>
      </c>
      <c r="C24587">
        <v>1978</v>
      </c>
      <c r="D24587" s="61" t="s">
        <v>570</v>
      </c>
    </row>
    <row r="24588" spans="1:4" hidden="1" x14ac:dyDescent="0.25">
      <c r="A24588" s="61" t="s">
        <v>139</v>
      </c>
      <c r="B24588" s="61" t="s">
        <v>426</v>
      </c>
      <c r="C24588">
        <v>1979</v>
      </c>
      <c r="D24588" s="61" t="s">
        <v>570</v>
      </c>
    </row>
    <row r="24589" spans="1:4" hidden="1" x14ac:dyDescent="0.25">
      <c r="A24589" s="61" t="s">
        <v>139</v>
      </c>
      <c r="B24589" s="61" t="s">
        <v>426</v>
      </c>
      <c r="C24589">
        <v>1980</v>
      </c>
      <c r="D24589" s="61" t="s">
        <v>570</v>
      </c>
    </row>
    <row r="24590" spans="1:4" hidden="1" x14ac:dyDescent="0.25">
      <c r="A24590" s="61" t="s">
        <v>139</v>
      </c>
      <c r="B24590" s="61" t="s">
        <v>426</v>
      </c>
      <c r="C24590">
        <v>1981</v>
      </c>
      <c r="D24590" s="61" t="s">
        <v>570</v>
      </c>
    </row>
    <row r="24591" spans="1:4" hidden="1" x14ac:dyDescent="0.25">
      <c r="A24591" s="61" t="s">
        <v>139</v>
      </c>
      <c r="B24591" s="61" t="s">
        <v>426</v>
      </c>
      <c r="C24591">
        <v>1982</v>
      </c>
      <c r="D24591" s="61" t="s">
        <v>570</v>
      </c>
    </row>
    <row r="24592" spans="1:4" hidden="1" x14ac:dyDescent="0.25">
      <c r="A24592" s="61" t="s">
        <v>139</v>
      </c>
      <c r="B24592" s="61" t="s">
        <v>426</v>
      </c>
      <c r="C24592">
        <v>1983</v>
      </c>
      <c r="D24592" s="61" t="s">
        <v>570</v>
      </c>
    </row>
    <row r="24593" spans="1:4" hidden="1" x14ac:dyDescent="0.25">
      <c r="A24593" s="61" t="s">
        <v>139</v>
      </c>
      <c r="B24593" s="61" t="s">
        <v>426</v>
      </c>
      <c r="C24593">
        <v>1984</v>
      </c>
      <c r="D24593" s="61" t="s">
        <v>570</v>
      </c>
    </row>
    <row r="24594" spans="1:4" hidden="1" x14ac:dyDescent="0.25">
      <c r="A24594" s="61" t="s">
        <v>139</v>
      </c>
      <c r="B24594" s="61" t="s">
        <v>426</v>
      </c>
      <c r="C24594">
        <v>1985</v>
      </c>
      <c r="D24594" s="61" t="s">
        <v>570</v>
      </c>
    </row>
    <row r="24595" spans="1:4" hidden="1" x14ac:dyDescent="0.25">
      <c r="A24595" s="61" t="s">
        <v>139</v>
      </c>
      <c r="B24595" s="61" t="s">
        <v>426</v>
      </c>
      <c r="C24595">
        <v>1986</v>
      </c>
      <c r="D24595" s="61" t="s">
        <v>570</v>
      </c>
    </row>
    <row r="24596" spans="1:4" hidden="1" x14ac:dyDescent="0.25">
      <c r="A24596" s="61" t="s">
        <v>139</v>
      </c>
      <c r="B24596" s="61" t="s">
        <v>426</v>
      </c>
      <c r="C24596">
        <v>1987</v>
      </c>
      <c r="D24596" s="61" t="s">
        <v>570</v>
      </c>
    </row>
    <row r="24597" spans="1:4" hidden="1" x14ac:dyDescent="0.25">
      <c r="A24597" s="61" t="s">
        <v>139</v>
      </c>
      <c r="B24597" s="61" t="s">
        <v>426</v>
      </c>
      <c r="C24597">
        <v>1988</v>
      </c>
      <c r="D24597" s="61" t="s">
        <v>570</v>
      </c>
    </row>
    <row r="24598" spans="1:4" hidden="1" x14ac:dyDescent="0.25">
      <c r="A24598" s="61" t="s">
        <v>139</v>
      </c>
      <c r="B24598" s="61" t="s">
        <v>426</v>
      </c>
      <c r="C24598">
        <v>1989</v>
      </c>
      <c r="D24598" s="61" t="s">
        <v>1768</v>
      </c>
    </row>
    <row r="24599" spans="1:4" hidden="1" x14ac:dyDescent="0.25">
      <c r="A24599" s="61" t="s">
        <v>139</v>
      </c>
      <c r="B24599" s="61" t="s">
        <v>426</v>
      </c>
      <c r="C24599">
        <v>1990</v>
      </c>
      <c r="D24599" s="61" t="s">
        <v>2589</v>
      </c>
    </row>
    <row r="24600" spans="1:4" hidden="1" x14ac:dyDescent="0.25">
      <c r="A24600" s="61" t="s">
        <v>139</v>
      </c>
      <c r="B24600" s="61" t="s">
        <v>426</v>
      </c>
      <c r="C24600">
        <v>1991</v>
      </c>
      <c r="D24600" s="61" t="s">
        <v>2256</v>
      </c>
    </row>
    <row r="24601" spans="1:4" hidden="1" x14ac:dyDescent="0.25">
      <c r="A24601" s="61" t="s">
        <v>139</v>
      </c>
      <c r="B24601" s="61" t="s">
        <v>426</v>
      </c>
      <c r="C24601">
        <v>1992</v>
      </c>
      <c r="D24601" s="61" t="s">
        <v>2540</v>
      </c>
    </row>
    <row r="24602" spans="1:4" hidden="1" x14ac:dyDescent="0.25">
      <c r="A24602" s="61" t="s">
        <v>139</v>
      </c>
      <c r="B24602" s="61" t="s">
        <v>426</v>
      </c>
      <c r="C24602">
        <v>1993</v>
      </c>
      <c r="D24602" s="61" t="s">
        <v>2561</v>
      </c>
    </row>
    <row r="24603" spans="1:4" hidden="1" x14ac:dyDescent="0.25">
      <c r="A24603" s="61" t="s">
        <v>139</v>
      </c>
      <c r="B24603" s="61" t="s">
        <v>426</v>
      </c>
      <c r="C24603">
        <v>1994</v>
      </c>
      <c r="D24603" s="61" t="s">
        <v>2561</v>
      </c>
    </row>
    <row r="24604" spans="1:4" hidden="1" x14ac:dyDescent="0.25">
      <c r="A24604" s="61" t="s">
        <v>139</v>
      </c>
      <c r="B24604" s="61" t="s">
        <v>426</v>
      </c>
      <c r="C24604">
        <v>1995</v>
      </c>
      <c r="D24604" s="61" t="s">
        <v>2561</v>
      </c>
    </row>
    <row r="24605" spans="1:4" hidden="1" x14ac:dyDescent="0.25">
      <c r="A24605" s="61" t="s">
        <v>139</v>
      </c>
      <c r="B24605" s="61" t="s">
        <v>426</v>
      </c>
      <c r="C24605">
        <v>1996</v>
      </c>
      <c r="D24605" s="61" t="s">
        <v>2156</v>
      </c>
    </row>
    <row r="24606" spans="1:4" hidden="1" x14ac:dyDescent="0.25">
      <c r="A24606" s="61" t="s">
        <v>139</v>
      </c>
      <c r="B24606" s="61" t="s">
        <v>426</v>
      </c>
      <c r="C24606">
        <v>1997</v>
      </c>
      <c r="D24606" s="61" t="s">
        <v>2156</v>
      </c>
    </row>
    <row r="24607" spans="1:4" hidden="1" x14ac:dyDescent="0.25">
      <c r="A24607" s="61" t="s">
        <v>139</v>
      </c>
      <c r="B24607" s="61" t="s">
        <v>426</v>
      </c>
      <c r="C24607">
        <v>1998</v>
      </c>
      <c r="D24607" s="61" t="s">
        <v>2156</v>
      </c>
    </row>
    <row r="24608" spans="1:4" hidden="1" x14ac:dyDescent="0.25">
      <c r="A24608" s="61" t="s">
        <v>139</v>
      </c>
      <c r="B24608" s="61" t="s">
        <v>426</v>
      </c>
      <c r="C24608">
        <v>1999</v>
      </c>
      <c r="D24608" s="61">
        <v>0.43099999999999999</v>
      </c>
    </row>
    <row r="24609" spans="1:4" hidden="1" x14ac:dyDescent="0.25">
      <c r="A24609" s="61" t="s">
        <v>139</v>
      </c>
      <c r="B24609" s="61" t="s">
        <v>426</v>
      </c>
      <c r="C24609">
        <v>2000</v>
      </c>
      <c r="D24609" s="61">
        <v>0.38100000000000001</v>
      </c>
    </row>
    <row r="24610" spans="1:4" hidden="1" x14ac:dyDescent="0.25">
      <c r="A24610" s="61" t="s">
        <v>139</v>
      </c>
      <c r="B24610" s="61" t="s">
        <v>426</v>
      </c>
      <c r="C24610">
        <v>2001</v>
      </c>
      <c r="D24610" s="61">
        <v>0.378</v>
      </c>
    </row>
    <row r="24611" spans="1:4" hidden="1" x14ac:dyDescent="0.25">
      <c r="A24611" s="61" t="s">
        <v>139</v>
      </c>
      <c r="B24611" s="61" t="s">
        <v>426</v>
      </c>
      <c r="C24611">
        <v>2002</v>
      </c>
      <c r="D24611" s="61">
        <v>0.38600000000000001</v>
      </c>
    </row>
    <row r="24612" spans="1:4" hidden="1" x14ac:dyDescent="0.25">
      <c r="A24612" s="61" t="s">
        <v>139</v>
      </c>
      <c r="B24612" s="61" t="s">
        <v>426</v>
      </c>
      <c r="C24612">
        <v>2003</v>
      </c>
      <c r="D24612" s="61">
        <v>0.42099999999999999</v>
      </c>
    </row>
    <row r="24613" spans="1:4" hidden="1" x14ac:dyDescent="0.25">
      <c r="A24613" s="61" t="s">
        <v>139</v>
      </c>
      <c r="B24613" s="61" t="s">
        <v>426</v>
      </c>
      <c r="C24613">
        <v>2004</v>
      </c>
      <c r="D24613" s="61">
        <v>0.47699999999999998</v>
      </c>
    </row>
    <row r="24614" spans="1:4" hidden="1" x14ac:dyDescent="0.25">
      <c r="A24614" s="61" t="s">
        <v>139</v>
      </c>
      <c r="B24614" s="61" t="s">
        <v>426</v>
      </c>
      <c r="C24614">
        <v>2005</v>
      </c>
      <c r="D24614" s="61">
        <v>0.52800000000000002</v>
      </c>
    </row>
    <row r="24615" spans="1:4" hidden="1" x14ac:dyDescent="0.25">
      <c r="A24615" s="61" t="s">
        <v>139</v>
      </c>
      <c r="B24615" s="61" t="s">
        <v>426</v>
      </c>
      <c r="C24615">
        <v>2006</v>
      </c>
      <c r="D24615" s="61">
        <v>0.53800000000000003</v>
      </c>
    </row>
    <row r="24616" spans="1:4" hidden="1" x14ac:dyDescent="0.25">
      <c r="A24616" s="61" t="s">
        <v>139</v>
      </c>
      <c r="B24616" s="61" t="s">
        <v>426</v>
      </c>
      <c r="C24616">
        <v>2007</v>
      </c>
      <c r="D24616" s="61">
        <v>0.57899999999999996</v>
      </c>
    </row>
    <row r="24617" spans="1:4" hidden="1" x14ac:dyDescent="0.25">
      <c r="A24617" s="61" t="s">
        <v>139</v>
      </c>
      <c r="B24617" s="61" t="s">
        <v>426</v>
      </c>
      <c r="C24617">
        <v>2008</v>
      </c>
      <c r="D24617" s="61">
        <v>0.58399999999999996</v>
      </c>
    </row>
    <row r="24618" spans="1:4" hidden="1" x14ac:dyDescent="0.25">
      <c r="A24618" s="61" t="s">
        <v>139</v>
      </c>
      <c r="B24618" s="61" t="s">
        <v>426</v>
      </c>
      <c r="C24618">
        <v>2009</v>
      </c>
      <c r="D24618" s="61">
        <v>0.60199999999999998</v>
      </c>
    </row>
    <row r="24619" spans="1:4" hidden="1" x14ac:dyDescent="0.25">
      <c r="A24619" s="61" t="s">
        <v>139</v>
      </c>
      <c r="B24619" s="61" t="s">
        <v>426</v>
      </c>
      <c r="C24619">
        <v>2010</v>
      </c>
      <c r="D24619" s="61">
        <v>0.63900000000000001</v>
      </c>
    </row>
    <row r="24620" spans="1:4" hidden="1" x14ac:dyDescent="0.25">
      <c r="A24620" s="61" t="s">
        <v>139</v>
      </c>
      <c r="B24620" s="61" t="s">
        <v>426</v>
      </c>
      <c r="C24620">
        <v>2011</v>
      </c>
      <c r="D24620" s="61">
        <v>0.63900000000000001</v>
      </c>
    </row>
    <row r="24621" spans="1:4" hidden="1" x14ac:dyDescent="0.25">
      <c r="A24621" s="61" t="s">
        <v>139</v>
      </c>
      <c r="B24621" s="61" t="s">
        <v>426</v>
      </c>
      <c r="C24621">
        <v>2012</v>
      </c>
      <c r="D24621" s="61">
        <v>0.626</v>
      </c>
    </row>
    <row r="24622" spans="1:4" hidden="1" x14ac:dyDescent="0.25">
      <c r="A24622" s="61" t="s">
        <v>139</v>
      </c>
      <c r="B24622" s="61" t="s">
        <v>426</v>
      </c>
      <c r="C24622">
        <v>2013</v>
      </c>
      <c r="D24622" s="61">
        <v>0.73399999999999999</v>
      </c>
    </row>
    <row r="24623" spans="1:4" hidden="1" x14ac:dyDescent="0.25">
      <c r="A24623" s="61" t="s">
        <v>139</v>
      </c>
      <c r="B24623" s="61" t="s">
        <v>426</v>
      </c>
      <c r="C24623">
        <v>2014</v>
      </c>
      <c r="D24623" s="61">
        <v>0.77300000000000002</v>
      </c>
    </row>
    <row r="24624" spans="1:4" hidden="1" x14ac:dyDescent="0.25">
      <c r="A24624" s="61" t="s">
        <v>139</v>
      </c>
      <c r="B24624" s="61" t="s">
        <v>426</v>
      </c>
      <c r="C24624">
        <v>2015</v>
      </c>
      <c r="D24624" s="61">
        <v>0.79</v>
      </c>
    </row>
    <row r="24625" spans="1:4" hidden="1" x14ac:dyDescent="0.25">
      <c r="A24625" s="61" t="s">
        <v>139</v>
      </c>
      <c r="B24625" s="61" t="s">
        <v>426</v>
      </c>
      <c r="C24625">
        <v>2016</v>
      </c>
      <c r="D24625" s="61">
        <v>0.86899999999999999</v>
      </c>
    </row>
    <row r="24626" spans="1:4" hidden="1" x14ac:dyDescent="0.25">
      <c r="A24626" s="61" t="s">
        <v>139</v>
      </c>
      <c r="B24626" s="61" t="s">
        <v>426</v>
      </c>
      <c r="C24626">
        <v>2017</v>
      </c>
      <c r="D24626" s="61">
        <v>0.65900000000000003</v>
      </c>
    </row>
    <row r="24627" spans="1:4" hidden="1" x14ac:dyDescent="0.25">
      <c r="A24627" s="61" t="s">
        <v>139</v>
      </c>
      <c r="B24627" s="61" t="s">
        <v>426</v>
      </c>
      <c r="C24627">
        <v>2018</v>
      </c>
      <c r="D24627" s="61">
        <v>0.52600000000000002</v>
      </c>
    </row>
    <row r="24628" spans="1:4" hidden="1" x14ac:dyDescent="0.25">
      <c r="A24628" s="61" t="s">
        <v>139</v>
      </c>
      <c r="B24628" s="61" t="s">
        <v>426</v>
      </c>
      <c r="C24628">
        <v>2019</v>
      </c>
      <c r="D24628" s="61">
        <v>0.61699999999999999</v>
      </c>
    </row>
    <row r="24629" spans="1:4" hidden="1" x14ac:dyDescent="0.25">
      <c r="A24629" s="61" t="s">
        <v>139</v>
      </c>
      <c r="B24629" s="61" t="s">
        <v>426</v>
      </c>
      <c r="C24629">
        <v>2020</v>
      </c>
      <c r="D24629" s="61">
        <v>0.749</v>
      </c>
    </row>
    <row r="24630" spans="1:4" hidden="1" x14ac:dyDescent="0.25">
      <c r="A24630" s="61" t="s">
        <v>139</v>
      </c>
      <c r="B24630" s="61" t="s">
        <v>426</v>
      </c>
      <c r="C24630">
        <v>2021</v>
      </c>
      <c r="D24630" s="61">
        <v>0.77800000000000002</v>
      </c>
    </row>
    <row r="24631" spans="1:4" hidden="1" x14ac:dyDescent="0.25">
      <c r="A24631" s="61" t="s">
        <v>139</v>
      </c>
      <c r="B24631" s="61" t="s">
        <v>426</v>
      </c>
      <c r="C24631">
        <v>2022</v>
      </c>
      <c r="D24631" s="61" t="s">
        <v>2376</v>
      </c>
    </row>
    <row r="24632" spans="1:4" x14ac:dyDescent="0.25">
      <c r="A24632" s="61" t="s">
        <v>139</v>
      </c>
      <c r="B24632" s="61" t="s">
        <v>426</v>
      </c>
      <c r="C24632">
        <v>2023</v>
      </c>
      <c r="D24632" s="61">
        <v>0.71199999999999997</v>
      </c>
    </row>
    <row r="24633" spans="1:4" hidden="1" x14ac:dyDescent="0.25">
      <c r="A24633" s="61" t="s">
        <v>520</v>
      </c>
      <c r="B24633" s="61" t="s">
        <v>428</v>
      </c>
      <c r="C24633">
        <v>1789</v>
      </c>
      <c r="D24633" s="61" t="s">
        <v>2101</v>
      </c>
    </row>
    <row r="24634" spans="1:4" hidden="1" x14ac:dyDescent="0.25">
      <c r="A24634" s="61" t="s">
        <v>520</v>
      </c>
      <c r="B24634" s="61" t="s">
        <v>428</v>
      </c>
      <c r="C24634">
        <v>1790</v>
      </c>
      <c r="D24634" s="61" t="s">
        <v>2101</v>
      </c>
    </row>
    <row r="24635" spans="1:4" hidden="1" x14ac:dyDescent="0.25">
      <c r="A24635" s="61" t="s">
        <v>520</v>
      </c>
      <c r="B24635" s="61" t="s">
        <v>428</v>
      </c>
      <c r="C24635">
        <v>1791</v>
      </c>
      <c r="D24635" s="61" t="s">
        <v>2101</v>
      </c>
    </row>
    <row r="24636" spans="1:4" hidden="1" x14ac:dyDescent="0.25">
      <c r="A24636" s="61" t="s">
        <v>520</v>
      </c>
      <c r="B24636" s="61" t="s">
        <v>428</v>
      </c>
      <c r="C24636">
        <v>1792</v>
      </c>
      <c r="D24636" s="61" t="s">
        <v>2101</v>
      </c>
    </row>
    <row r="24637" spans="1:4" hidden="1" x14ac:dyDescent="0.25">
      <c r="A24637" s="61" t="s">
        <v>520</v>
      </c>
      <c r="B24637" s="61" t="s">
        <v>428</v>
      </c>
      <c r="C24637">
        <v>1793</v>
      </c>
      <c r="D24637" s="61" t="s">
        <v>2101</v>
      </c>
    </row>
    <row r="24638" spans="1:4" hidden="1" x14ac:dyDescent="0.25">
      <c r="A24638" s="61" t="s">
        <v>520</v>
      </c>
      <c r="B24638" s="61" t="s">
        <v>428</v>
      </c>
      <c r="C24638">
        <v>1794</v>
      </c>
      <c r="D24638" s="61" t="s">
        <v>2101</v>
      </c>
    </row>
    <row r="24639" spans="1:4" hidden="1" x14ac:dyDescent="0.25">
      <c r="A24639" s="61" t="s">
        <v>520</v>
      </c>
      <c r="B24639" s="61" t="s">
        <v>428</v>
      </c>
      <c r="C24639">
        <v>1795</v>
      </c>
      <c r="D24639" s="61" t="s">
        <v>2101</v>
      </c>
    </row>
    <row r="24640" spans="1:4" hidden="1" x14ac:dyDescent="0.25">
      <c r="A24640" s="61" t="s">
        <v>520</v>
      </c>
      <c r="B24640" s="61" t="s">
        <v>428</v>
      </c>
      <c r="C24640">
        <v>1796</v>
      </c>
      <c r="D24640" s="61" t="s">
        <v>2101</v>
      </c>
    </row>
    <row r="24641" spans="1:4" hidden="1" x14ac:dyDescent="0.25">
      <c r="A24641" s="61" t="s">
        <v>520</v>
      </c>
      <c r="B24641" s="61" t="s">
        <v>428</v>
      </c>
      <c r="C24641">
        <v>1797</v>
      </c>
      <c r="D24641" s="61" t="s">
        <v>2101</v>
      </c>
    </row>
    <row r="24642" spans="1:4" hidden="1" x14ac:dyDescent="0.25">
      <c r="A24642" s="61" t="s">
        <v>520</v>
      </c>
      <c r="B24642" s="61" t="s">
        <v>428</v>
      </c>
      <c r="C24642">
        <v>1798</v>
      </c>
      <c r="D24642" s="61" t="s">
        <v>2101</v>
      </c>
    </row>
    <row r="24643" spans="1:4" hidden="1" x14ac:dyDescent="0.25">
      <c r="A24643" s="61" t="s">
        <v>520</v>
      </c>
      <c r="B24643" s="61" t="s">
        <v>428</v>
      </c>
      <c r="C24643">
        <v>1799</v>
      </c>
      <c r="D24643" s="61" t="s">
        <v>2101</v>
      </c>
    </row>
    <row r="24644" spans="1:4" hidden="1" x14ac:dyDescent="0.25">
      <c r="A24644" s="61" t="s">
        <v>520</v>
      </c>
      <c r="B24644" s="61" t="s">
        <v>428</v>
      </c>
      <c r="C24644">
        <v>1800</v>
      </c>
      <c r="D24644" s="61" t="s">
        <v>2101</v>
      </c>
    </row>
    <row r="24645" spans="1:4" hidden="1" x14ac:dyDescent="0.25">
      <c r="A24645" s="61" t="s">
        <v>520</v>
      </c>
      <c r="B24645" s="61" t="s">
        <v>428</v>
      </c>
      <c r="C24645">
        <v>1801</v>
      </c>
      <c r="D24645" s="61" t="s">
        <v>2101</v>
      </c>
    </row>
    <row r="24646" spans="1:4" hidden="1" x14ac:dyDescent="0.25">
      <c r="A24646" s="61" t="s">
        <v>520</v>
      </c>
      <c r="B24646" s="61" t="s">
        <v>428</v>
      </c>
      <c r="C24646">
        <v>1802</v>
      </c>
      <c r="D24646" s="61" t="s">
        <v>2101</v>
      </c>
    </row>
    <row r="24647" spans="1:4" hidden="1" x14ac:dyDescent="0.25">
      <c r="A24647" s="61" t="s">
        <v>520</v>
      </c>
      <c r="B24647" s="61" t="s">
        <v>428</v>
      </c>
      <c r="C24647">
        <v>1803</v>
      </c>
      <c r="D24647" s="61" t="s">
        <v>2101</v>
      </c>
    </row>
    <row r="24648" spans="1:4" hidden="1" x14ac:dyDescent="0.25">
      <c r="A24648" s="61" t="s">
        <v>520</v>
      </c>
      <c r="B24648" s="61" t="s">
        <v>428</v>
      </c>
      <c r="C24648">
        <v>1804</v>
      </c>
      <c r="D24648" s="61" t="s">
        <v>2101</v>
      </c>
    </row>
    <row r="24649" spans="1:4" hidden="1" x14ac:dyDescent="0.25">
      <c r="A24649" s="61" t="s">
        <v>520</v>
      </c>
      <c r="B24649" s="61" t="s">
        <v>428</v>
      </c>
      <c r="C24649">
        <v>1805</v>
      </c>
      <c r="D24649" s="61" t="s">
        <v>2101</v>
      </c>
    </row>
    <row r="24650" spans="1:4" hidden="1" x14ac:dyDescent="0.25">
      <c r="A24650" s="61" t="s">
        <v>520</v>
      </c>
      <c r="B24650" s="61" t="s">
        <v>428</v>
      </c>
      <c r="C24650">
        <v>1806</v>
      </c>
      <c r="D24650" s="61" t="s">
        <v>2101</v>
      </c>
    </row>
    <row r="24651" spans="1:4" hidden="1" x14ac:dyDescent="0.25">
      <c r="A24651" s="61" t="s">
        <v>520</v>
      </c>
      <c r="B24651" s="61" t="s">
        <v>428</v>
      </c>
      <c r="C24651">
        <v>1807</v>
      </c>
      <c r="D24651" s="61" t="s">
        <v>2101</v>
      </c>
    </row>
    <row r="24652" spans="1:4" hidden="1" x14ac:dyDescent="0.25">
      <c r="A24652" s="61" t="s">
        <v>520</v>
      </c>
      <c r="B24652" s="61" t="s">
        <v>428</v>
      </c>
      <c r="C24652">
        <v>1808</v>
      </c>
      <c r="D24652" s="61" t="s">
        <v>2101</v>
      </c>
    </row>
    <row r="24653" spans="1:4" hidden="1" x14ac:dyDescent="0.25">
      <c r="A24653" s="61" t="s">
        <v>520</v>
      </c>
      <c r="B24653" s="61" t="s">
        <v>428</v>
      </c>
      <c r="C24653">
        <v>1809</v>
      </c>
      <c r="D24653" s="61" t="s">
        <v>2101</v>
      </c>
    </row>
    <row r="24654" spans="1:4" hidden="1" x14ac:dyDescent="0.25">
      <c r="A24654" s="61" t="s">
        <v>520</v>
      </c>
      <c r="B24654" s="61" t="s">
        <v>428</v>
      </c>
      <c r="C24654">
        <v>1810</v>
      </c>
      <c r="D24654" s="61" t="s">
        <v>2101</v>
      </c>
    </row>
    <row r="24655" spans="1:4" hidden="1" x14ac:dyDescent="0.25">
      <c r="A24655" s="61" t="s">
        <v>520</v>
      </c>
      <c r="B24655" s="61" t="s">
        <v>428</v>
      </c>
      <c r="C24655">
        <v>1811</v>
      </c>
      <c r="D24655" s="61" t="s">
        <v>2101</v>
      </c>
    </row>
    <row r="24656" spans="1:4" hidden="1" x14ac:dyDescent="0.25">
      <c r="A24656" s="61" t="s">
        <v>520</v>
      </c>
      <c r="B24656" s="61" t="s">
        <v>428</v>
      </c>
      <c r="C24656">
        <v>1812</v>
      </c>
      <c r="D24656" s="61" t="s">
        <v>2101</v>
      </c>
    </row>
    <row r="24657" spans="1:4" hidden="1" x14ac:dyDescent="0.25">
      <c r="A24657" s="61" t="s">
        <v>520</v>
      </c>
      <c r="B24657" s="61" t="s">
        <v>428</v>
      </c>
      <c r="C24657">
        <v>1813</v>
      </c>
      <c r="D24657" s="61" t="s">
        <v>2101</v>
      </c>
    </row>
    <row r="24658" spans="1:4" hidden="1" x14ac:dyDescent="0.25">
      <c r="A24658" s="61" t="s">
        <v>520</v>
      </c>
      <c r="B24658" s="61" t="s">
        <v>428</v>
      </c>
      <c r="C24658">
        <v>1814</v>
      </c>
      <c r="D24658" s="61" t="s">
        <v>2101</v>
      </c>
    </row>
    <row r="24659" spans="1:4" hidden="1" x14ac:dyDescent="0.25">
      <c r="A24659" s="61" t="s">
        <v>520</v>
      </c>
      <c r="B24659" s="61" t="s">
        <v>428</v>
      </c>
      <c r="C24659">
        <v>1815</v>
      </c>
      <c r="D24659" s="61" t="s">
        <v>2101</v>
      </c>
    </row>
    <row r="24660" spans="1:4" hidden="1" x14ac:dyDescent="0.25">
      <c r="A24660" s="61" t="s">
        <v>520</v>
      </c>
      <c r="B24660" s="61" t="s">
        <v>428</v>
      </c>
      <c r="C24660">
        <v>1816</v>
      </c>
      <c r="D24660" s="61" t="s">
        <v>2101</v>
      </c>
    </row>
    <row r="24661" spans="1:4" hidden="1" x14ac:dyDescent="0.25">
      <c r="A24661" s="61" t="s">
        <v>520</v>
      </c>
      <c r="B24661" s="61" t="s">
        <v>428</v>
      </c>
      <c r="C24661">
        <v>1817</v>
      </c>
      <c r="D24661" s="61" t="s">
        <v>2101</v>
      </c>
    </row>
    <row r="24662" spans="1:4" hidden="1" x14ac:dyDescent="0.25">
      <c r="A24662" s="61" t="s">
        <v>520</v>
      </c>
      <c r="B24662" s="61" t="s">
        <v>428</v>
      </c>
      <c r="C24662">
        <v>1818</v>
      </c>
      <c r="D24662" s="61" t="s">
        <v>2101</v>
      </c>
    </row>
    <row r="24663" spans="1:4" hidden="1" x14ac:dyDescent="0.25">
      <c r="A24663" s="61" t="s">
        <v>520</v>
      </c>
      <c r="B24663" s="61" t="s">
        <v>428</v>
      </c>
      <c r="C24663">
        <v>1819</v>
      </c>
      <c r="D24663" s="61" t="s">
        <v>2101</v>
      </c>
    </row>
    <row r="24664" spans="1:4" hidden="1" x14ac:dyDescent="0.25">
      <c r="A24664" s="61" t="s">
        <v>520</v>
      </c>
      <c r="B24664" s="61" t="s">
        <v>428</v>
      </c>
      <c r="C24664">
        <v>1820</v>
      </c>
      <c r="D24664" s="61" t="s">
        <v>2101</v>
      </c>
    </row>
    <row r="24665" spans="1:4" hidden="1" x14ac:dyDescent="0.25">
      <c r="A24665" s="61" t="s">
        <v>520</v>
      </c>
      <c r="B24665" s="61" t="s">
        <v>428</v>
      </c>
      <c r="C24665">
        <v>1821</v>
      </c>
      <c r="D24665" s="61" t="s">
        <v>2101</v>
      </c>
    </row>
    <row r="24666" spans="1:4" hidden="1" x14ac:dyDescent="0.25">
      <c r="A24666" s="61" t="s">
        <v>520</v>
      </c>
      <c r="B24666" s="61" t="s">
        <v>428</v>
      </c>
      <c r="C24666">
        <v>1822</v>
      </c>
      <c r="D24666" s="61" t="s">
        <v>2101</v>
      </c>
    </row>
    <row r="24667" spans="1:4" hidden="1" x14ac:dyDescent="0.25">
      <c r="A24667" s="61" t="s">
        <v>520</v>
      </c>
      <c r="B24667" s="61" t="s">
        <v>428</v>
      </c>
      <c r="C24667">
        <v>1823</v>
      </c>
      <c r="D24667" s="61" t="s">
        <v>2101</v>
      </c>
    </row>
    <row r="24668" spans="1:4" hidden="1" x14ac:dyDescent="0.25">
      <c r="A24668" s="61" t="s">
        <v>520</v>
      </c>
      <c r="B24668" s="61" t="s">
        <v>428</v>
      </c>
      <c r="C24668">
        <v>1824</v>
      </c>
      <c r="D24668" s="61" t="s">
        <v>2101</v>
      </c>
    </row>
    <row r="24669" spans="1:4" hidden="1" x14ac:dyDescent="0.25">
      <c r="A24669" s="61" t="s">
        <v>520</v>
      </c>
      <c r="B24669" s="61" t="s">
        <v>428</v>
      </c>
      <c r="C24669">
        <v>1825</v>
      </c>
      <c r="D24669" s="61" t="s">
        <v>2102</v>
      </c>
    </row>
    <row r="24670" spans="1:4" hidden="1" x14ac:dyDescent="0.25">
      <c r="A24670" s="61" t="s">
        <v>520</v>
      </c>
      <c r="B24670" s="61" t="s">
        <v>428</v>
      </c>
      <c r="C24670">
        <v>1826</v>
      </c>
      <c r="D24670" s="61" t="s">
        <v>2102</v>
      </c>
    </row>
    <row r="24671" spans="1:4" hidden="1" x14ac:dyDescent="0.25">
      <c r="A24671" s="61" t="s">
        <v>520</v>
      </c>
      <c r="B24671" s="61" t="s">
        <v>428</v>
      </c>
      <c r="C24671">
        <v>1827</v>
      </c>
      <c r="D24671" s="61" t="s">
        <v>2102</v>
      </c>
    </row>
    <row r="24672" spans="1:4" hidden="1" x14ac:dyDescent="0.25">
      <c r="A24672" s="61" t="s">
        <v>520</v>
      </c>
      <c r="B24672" s="61" t="s">
        <v>428</v>
      </c>
      <c r="C24672">
        <v>1828</v>
      </c>
      <c r="D24672" s="61" t="s">
        <v>2102</v>
      </c>
    </row>
    <row r="24673" spans="1:4" hidden="1" x14ac:dyDescent="0.25">
      <c r="A24673" s="61" t="s">
        <v>520</v>
      </c>
      <c r="B24673" s="61" t="s">
        <v>428</v>
      </c>
      <c r="C24673">
        <v>1829</v>
      </c>
      <c r="D24673" s="61" t="s">
        <v>2102</v>
      </c>
    </row>
    <row r="24674" spans="1:4" hidden="1" x14ac:dyDescent="0.25">
      <c r="A24674" s="61" t="s">
        <v>520</v>
      </c>
      <c r="B24674" s="61" t="s">
        <v>428</v>
      </c>
      <c r="C24674">
        <v>1830</v>
      </c>
      <c r="D24674" s="61" t="s">
        <v>2102</v>
      </c>
    </row>
    <row r="24675" spans="1:4" hidden="1" x14ac:dyDescent="0.25">
      <c r="A24675" s="61" t="s">
        <v>520</v>
      </c>
      <c r="B24675" s="61" t="s">
        <v>428</v>
      </c>
      <c r="C24675">
        <v>1831</v>
      </c>
      <c r="D24675" s="61" t="s">
        <v>2102</v>
      </c>
    </row>
    <row r="24676" spans="1:4" hidden="1" x14ac:dyDescent="0.25">
      <c r="A24676" s="61" t="s">
        <v>520</v>
      </c>
      <c r="B24676" s="61" t="s">
        <v>428</v>
      </c>
      <c r="C24676">
        <v>1832</v>
      </c>
      <c r="D24676" s="61" t="s">
        <v>2102</v>
      </c>
    </row>
    <row r="24677" spans="1:4" hidden="1" x14ac:dyDescent="0.25">
      <c r="A24677" s="61" t="s">
        <v>520</v>
      </c>
      <c r="B24677" s="61" t="s">
        <v>428</v>
      </c>
      <c r="C24677">
        <v>1833</v>
      </c>
      <c r="D24677" s="61" t="s">
        <v>2103</v>
      </c>
    </row>
    <row r="24678" spans="1:4" hidden="1" x14ac:dyDescent="0.25">
      <c r="A24678" s="61" t="s">
        <v>520</v>
      </c>
      <c r="B24678" s="61" t="s">
        <v>428</v>
      </c>
      <c r="C24678">
        <v>1834</v>
      </c>
      <c r="D24678" s="61" t="s">
        <v>2103</v>
      </c>
    </row>
    <row r="24679" spans="1:4" hidden="1" x14ac:dyDescent="0.25">
      <c r="A24679" s="61" t="s">
        <v>520</v>
      </c>
      <c r="B24679" s="61" t="s">
        <v>428</v>
      </c>
      <c r="C24679">
        <v>1835</v>
      </c>
      <c r="D24679" s="61" t="s">
        <v>2103</v>
      </c>
    </row>
    <row r="24680" spans="1:4" hidden="1" x14ac:dyDescent="0.25">
      <c r="A24680" s="61" t="s">
        <v>520</v>
      </c>
      <c r="B24680" s="61" t="s">
        <v>428</v>
      </c>
      <c r="C24680">
        <v>1836</v>
      </c>
      <c r="D24680" s="61" t="s">
        <v>2103</v>
      </c>
    </row>
    <row r="24681" spans="1:4" hidden="1" x14ac:dyDescent="0.25">
      <c r="A24681" s="61" t="s">
        <v>520</v>
      </c>
      <c r="B24681" s="61" t="s">
        <v>428</v>
      </c>
      <c r="C24681">
        <v>1837</v>
      </c>
      <c r="D24681" s="61" t="s">
        <v>2103</v>
      </c>
    </row>
    <row r="24682" spans="1:4" hidden="1" x14ac:dyDescent="0.25">
      <c r="A24682" s="61" t="s">
        <v>520</v>
      </c>
      <c r="B24682" s="61" t="s">
        <v>428</v>
      </c>
      <c r="C24682">
        <v>1838</v>
      </c>
      <c r="D24682" s="61" t="s">
        <v>2103</v>
      </c>
    </row>
    <row r="24683" spans="1:4" hidden="1" x14ac:dyDescent="0.25">
      <c r="A24683" s="61" t="s">
        <v>520</v>
      </c>
      <c r="B24683" s="61" t="s">
        <v>428</v>
      </c>
      <c r="C24683">
        <v>1839</v>
      </c>
      <c r="D24683" s="61" t="s">
        <v>2103</v>
      </c>
    </row>
    <row r="24684" spans="1:4" hidden="1" x14ac:dyDescent="0.25">
      <c r="A24684" s="61" t="s">
        <v>520</v>
      </c>
      <c r="B24684" s="61" t="s">
        <v>428</v>
      </c>
      <c r="C24684">
        <v>1840</v>
      </c>
      <c r="D24684" s="61" t="s">
        <v>2103</v>
      </c>
    </row>
    <row r="24685" spans="1:4" hidden="1" x14ac:dyDescent="0.25">
      <c r="A24685" s="61" t="s">
        <v>520</v>
      </c>
      <c r="B24685" s="61" t="s">
        <v>428</v>
      </c>
      <c r="C24685">
        <v>1841</v>
      </c>
      <c r="D24685" s="61" t="s">
        <v>2103</v>
      </c>
    </row>
    <row r="24686" spans="1:4" hidden="1" x14ac:dyDescent="0.25">
      <c r="A24686" s="61" t="s">
        <v>520</v>
      </c>
      <c r="B24686" s="61" t="s">
        <v>428</v>
      </c>
      <c r="C24686">
        <v>1842</v>
      </c>
      <c r="D24686" s="61" t="s">
        <v>2104</v>
      </c>
    </row>
    <row r="24687" spans="1:4" hidden="1" x14ac:dyDescent="0.25">
      <c r="A24687" s="61" t="s">
        <v>520</v>
      </c>
      <c r="B24687" s="61" t="s">
        <v>428</v>
      </c>
      <c r="C24687">
        <v>1843</v>
      </c>
      <c r="D24687" s="61" t="s">
        <v>2104</v>
      </c>
    </row>
    <row r="24688" spans="1:4" hidden="1" x14ac:dyDescent="0.25">
      <c r="A24688" s="61" t="s">
        <v>520</v>
      </c>
      <c r="B24688" s="61" t="s">
        <v>428</v>
      </c>
      <c r="C24688">
        <v>1844</v>
      </c>
      <c r="D24688" s="61" t="s">
        <v>2104</v>
      </c>
    </row>
    <row r="24689" spans="1:4" hidden="1" x14ac:dyDescent="0.25">
      <c r="A24689" s="61" t="s">
        <v>520</v>
      </c>
      <c r="B24689" s="61" t="s">
        <v>428</v>
      </c>
      <c r="C24689">
        <v>1845</v>
      </c>
      <c r="D24689" s="61" t="s">
        <v>2104</v>
      </c>
    </row>
    <row r="24690" spans="1:4" hidden="1" x14ac:dyDescent="0.25">
      <c r="A24690" s="61" t="s">
        <v>520</v>
      </c>
      <c r="B24690" s="61" t="s">
        <v>428</v>
      </c>
      <c r="C24690">
        <v>1846</v>
      </c>
      <c r="D24690" s="61" t="s">
        <v>2104</v>
      </c>
    </row>
    <row r="24691" spans="1:4" hidden="1" x14ac:dyDescent="0.25">
      <c r="A24691" s="61" t="s">
        <v>520</v>
      </c>
      <c r="B24691" s="61" t="s">
        <v>428</v>
      </c>
      <c r="C24691">
        <v>1847</v>
      </c>
      <c r="D24691" s="61" t="s">
        <v>2104</v>
      </c>
    </row>
    <row r="24692" spans="1:4" hidden="1" x14ac:dyDescent="0.25">
      <c r="A24692" s="61" t="s">
        <v>520</v>
      </c>
      <c r="B24692" s="61" t="s">
        <v>428</v>
      </c>
      <c r="C24692">
        <v>1848</v>
      </c>
      <c r="D24692" s="61" t="s">
        <v>2104</v>
      </c>
    </row>
    <row r="24693" spans="1:4" hidden="1" x14ac:dyDescent="0.25">
      <c r="A24693" s="61" t="s">
        <v>520</v>
      </c>
      <c r="B24693" s="61" t="s">
        <v>428</v>
      </c>
      <c r="C24693">
        <v>1849</v>
      </c>
      <c r="D24693" s="61" t="s">
        <v>2104</v>
      </c>
    </row>
    <row r="24694" spans="1:4" hidden="1" x14ac:dyDescent="0.25">
      <c r="A24694" s="61" t="s">
        <v>520</v>
      </c>
      <c r="B24694" s="61" t="s">
        <v>428</v>
      </c>
      <c r="C24694">
        <v>1850</v>
      </c>
      <c r="D24694" s="61" t="s">
        <v>2104</v>
      </c>
    </row>
    <row r="24695" spans="1:4" hidden="1" x14ac:dyDescent="0.25">
      <c r="A24695" s="61" t="s">
        <v>520</v>
      </c>
      <c r="B24695" s="61" t="s">
        <v>428</v>
      </c>
      <c r="C24695">
        <v>1851</v>
      </c>
      <c r="D24695" s="61" t="s">
        <v>2104</v>
      </c>
    </row>
    <row r="24696" spans="1:4" hidden="1" x14ac:dyDescent="0.25">
      <c r="A24696" s="61" t="s">
        <v>520</v>
      </c>
      <c r="B24696" s="61" t="s">
        <v>428</v>
      </c>
      <c r="C24696">
        <v>1852</v>
      </c>
      <c r="D24696" s="61" t="s">
        <v>2104</v>
      </c>
    </row>
    <row r="24697" spans="1:4" hidden="1" x14ac:dyDescent="0.25">
      <c r="A24697" s="61" t="s">
        <v>520</v>
      </c>
      <c r="B24697" s="61" t="s">
        <v>428</v>
      </c>
      <c r="C24697">
        <v>1853</v>
      </c>
      <c r="D24697" s="61" t="s">
        <v>2104</v>
      </c>
    </row>
    <row r="24698" spans="1:4" hidden="1" x14ac:dyDescent="0.25">
      <c r="A24698" s="61" t="s">
        <v>520</v>
      </c>
      <c r="B24698" s="61" t="s">
        <v>428</v>
      </c>
      <c r="C24698">
        <v>1854</v>
      </c>
      <c r="D24698" s="61" t="s">
        <v>2104</v>
      </c>
    </row>
    <row r="24699" spans="1:4" hidden="1" x14ac:dyDescent="0.25">
      <c r="A24699" s="61" t="s">
        <v>520</v>
      </c>
      <c r="B24699" s="61" t="s">
        <v>428</v>
      </c>
      <c r="C24699">
        <v>1855</v>
      </c>
      <c r="D24699" s="61" t="s">
        <v>1850</v>
      </c>
    </row>
    <row r="24700" spans="1:4" hidden="1" x14ac:dyDescent="0.25">
      <c r="A24700" s="61" t="s">
        <v>520</v>
      </c>
      <c r="B24700" s="61" t="s">
        <v>428</v>
      </c>
      <c r="C24700">
        <v>1856</v>
      </c>
      <c r="D24700" s="61" t="s">
        <v>1850</v>
      </c>
    </row>
    <row r="24701" spans="1:4" hidden="1" x14ac:dyDescent="0.25">
      <c r="A24701" s="61" t="s">
        <v>520</v>
      </c>
      <c r="B24701" s="61" t="s">
        <v>428</v>
      </c>
      <c r="C24701">
        <v>1857</v>
      </c>
      <c r="D24701" s="61" t="s">
        <v>1850</v>
      </c>
    </row>
    <row r="24702" spans="1:4" hidden="1" x14ac:dyDescent="0.25">
      <c r="A24702" s="61" t="s">
        <v>520</v>
      </c>
      <c r="B24702" s="61" t="s">
        <v>428</v>
      </c>
      <c r="C24702">
        <v>1858</v>
      </c>
      <c r="D24702" s="61" t="s">
        <v>1850</v>
      </c>
    </row>
    <row r="24703" spans="1:4" hidden="1" x14ac:dyDescent="0.25">
      <c r="A24703" s="61" t="s">
        <v>520</v>
      </c>
      <c r="B24703" s="61" t="s">
        <v>428</v>
      </c>
      <c r="C24703">
        <v>1859</v>
      </c>
      <c r="D24703" s="61" t="s">
        <v>1850</v>
      </c>
    </row>
    <row r="24704" spans="1:4" hidden="1" x14ac:dyDescent="0.25">
      <c r="A24704" s="61" t="s">
        <v>520</v>
      </c>
      <c r="B24704" s="61" t="s">
        <v>428</v>
      </c>
      <c r="C24704">
        <v>1860</v>
      </c>
      <c r="D24704" s="61" t="s">
        <v>1850</v>
      </c>
    </row>
    <row r="24705" spans="1:4" hidden="1" x14ac:dyDescent="0.25">
      <c r="A24705" s="61" t="s">
        <v>520</v>
      </c>
      <c r="B24705" s="61" t="s">
        <v>428</v>
      </c>
      <c r="C24705">
        <v>1861</v>
      </c>
      <c r="D24705" s="61" t="s">
        <v>2105</v>
      </c>
    </row>
    <row r="24706" spans="1:4" hidden="1" x14ac:dyDescent="0.25">
      <c r="A24706" s="61" t="s">
        <v>520</v>
      </c>
      <c r="B24706" s="61" t="s">
        <v>428</v>
      </c>
      <c r="C24706">
        <v>1862</v>
      </c>
      <c r="D24706" s="61" t="s">
        <v>2105</v>
      </c>
    </row>
    <row r="24707" spans="1:4" hidden="1" x14ac:dyDescent="0.25">
      <c r="A24707" s="61" t="s">
        <v>520</v>
      </c>
      <c r="B24707" s="61" t="s">
        <v>428</v>
      </c>
      <c r="C24707">
        <v>1863</v>
      </c>
      <c r="D24707" s="61" t="s">
        <v>2105</v>
      </c>
    </row>
    <row r="24708" spans="1:4" hidden="1" x14ac:dyDescent="0.25">
      <c r="A24708" s="61" t="s">
        <v>520</v>
      </c>
      <c r="B24708" s="61" t="s">
        <v>428</v>
      </c>
      <c r="C24708">
        <v>1864</v>
      </c>
      <c r="D24708" s="61" t="s">
        <v>1754</v>
      </c>
    </row>
    <row r="24709" spans="1:4" hidden="1" x14ac:dyDescent="0.25">
      <c r="A24709" s="61" t="s">
        <v>520</v>
      </c>
      <c r="B24709" s="61" t="s">
        <v>428</v>
      </c>
      <c r="C24709">
        <v>1865</v>
      </c>
      <c r="D24709" s="61" t="s">
        <v>2106</v>
      </c>
    </row>
    <row r="24710" spans="1:4" hidden="1" x14ac:dyDescent="0.25">
      <c r="A24710" s="61" t="s">
        <v>520</v>
      </c>
      <c r="B24710" s="61" t="s">
        <v>428</v>
      </c>
      <c r="C24710">
        <v>1866</v>
      </c>
      <c r="D24710" s="61" t="s">
        <v>1836</v>
      </c>
    </row>
    <row r="24711" spans="1:4" hidden="1" x14ac:dyDescent="0.25">
      <c r="A24711" s="61" t="s">
        <v>520</v>
      </c>
      <c r="B24711" s="61" t="s">
        <v>428</v>
      </c>
      <c r="C24711">
        <v>1867</v>
      </c>
      <c r="D24711" s="61" t="s">
        <v>1836</v>
      </c>
    </row>
    <row r="24712" spans="1:4" hidden="1" x14ac:dyDescent="0.25">
      <c r="A24712" s="61" t="s">
        <v>520</v>
      </c>
      <c r="B24712" s="61" t="s">
        <v>428</v>
      </c>
      <c r="C24712">
        <v>1868</v>
      </c>
      <c r="D24712" s="61" t="s">
        <v>1728</v>
      </c>
    </row>
    <row r="24713" spans="1:4" hidden="1" x14ac:dyDescent="0.25">
      <c r="A24713" s="61" t="s">
        <v>520</v>
      </c>
      <c r="B24713" s="61" t="s">
        <v>428</v>
      </c>
      <c r="C24713">
        <v>1869</v>
      </c>
      <c r="D24713" s="61" t="s">
        <v>1728</v>
      </c>
    </row>
    <row r="24714" spans="1:4" hidden="1" x14ac:dyDescent="0.25">
      <c r="A24714" s="61" t="s">
        <v>520</v>
      </c>
      <c r="B24714" s="61" t="s">
        <v>428</v>
      </c>
      <c r="C24714">
        <v>1870</v>
      </c>
      <c r="D24714" s="61" t="s">
        <v>2107</v>
      </c>
    </row>
    <row r="24715" spans="1:4" hidden="1" x14ac:dyDescent="0.25">
      <c r="A24715" s="61" t="s">
        <v>520</v>
      </c>
      <c r="B24715" s="61" t="s">
        <v>428</v>
      </c>
      <c r="C24715">
        <v>1871</v>
      </c>
      <c r="D24715" s="61" t="s">
        <v>2107</v>
      </c>
    </row>
    <row r="24716" spans="1:4" hidden="1" x14ac:dyDescent="0.25">
      <c r="A24716" s="61" t="s">
        <v>520</v>
      </c>
      <c r="B24716" s="61" t="s">
        <v>428</v>
      </c>
      <c r="C24716">
        <v>1872</v>
      </c>
      <c r="D24716" s="61" t="s">
        <v>2107</v>
      </c>
    </row>
    <row r="24717" spans="1:4" hidden="1" x14ac:dyDescent="0.25">
      <c r="A24717" s="61" t="s">
        <v>520</v>
      </c>
      <c r="B24717" s="61" t="s">
        <v>428</v>
      </c>
      <c r="C24717">
        <v>1873</v>
      </c>
      <c r="D24717" s="61" t="s">
        <v>2107</v>
      </c>
    </row>
    <row r="24718" spans="1:4" hidden="1" x14ac:dyDescent="0.25">
      <c r="A24718" s="61" t="s">
        <v>520</v>
      </c>
      <c r="B24718" s="61" t="s">
        <v>428</v>
      </c>
      <c r="C24718">
        <v>1874</v>
      </c>
      <c r="D24718" s="61" t="s">
        <v>2108</v>
      </c>
    </row>
    <row r="24719" spans="1:4" hidden="1" x14ac:dyDescent="0.25">
      <c r="A24719" s="61" t="s">
        <v>520</v>
      </c>
      <c r="B24719" s="61" t="s">
        <v>428</v>
      </c>
      <c r="C24719">
        <v>1875</v>
      </c>
      <c r="D24719" s="61" t="s">
        <v>2108</v>
      </c>
    </row>
    <row r="24720" spans="1:4" hidden="1" x14ac:dyDescent="0.25">
      <c r="A24720" s="61" t="s">
        <v>520</v>
      </c>
      <c r="B24720" s="61" t="s">
        <v>428</v>
      </c>
      <c r="C24720">
        <v>1876</v>
      </c>
      <c r="D24720" s="61" t="s">
        <v>2108</v>
      </c>
    </row>
    <row r="24721" spans="1:4" hidden="1" x14ac:dyDescent="0.25">
      <c r="A24721" s="61" t="s">
        <v>520</v>
      </c>
      <c r="B24721" s="61" t="s">
        <v>428</v>
      </c>
      <c r="C24721">
        <v>1877</v>
      </c>
      <c r="D24721" s="61" t="s">
        <v>2108</v>
      </c>
    </row>
    <row r="24722" spans="1:4" hidden="1" x14ac:dyDescent="0.25">
      <c r="A24722" s="61" t="s">
        <v>520</v>
      </c>
      <c r="B24722" s="61" t="s">
        <v>428</v>
      </c>
      <c r="C24722">
        <v>1878</v>
      </c>
      <c r="D24722" s="61" t="s">
        <v>1499</v>
      </c>
    </row>
    <row r="24723" spans="1:4" hidden="1" x14ac:dyDescent="0.25">
      <c r="A24723" s="61" t="s">
        <v>520</v>
      </c>
      <c r="B24723" s="61" t="s">
        <v>428</v>
      </c>
      <c r="C24723">
        <v>1879</v>
      </c>
      <c r="D24723" s="61" t="s">
        <v>1499</v>
      </c>
    </row>
    <row r="24724" spans="1:4" hidden="1" x14ac:dyDescent="0.25">
      <c r="A24724" s="61" t="s">
        <v>520</v>
      </c>
      <c r="B24724" s="61" t="s">
        <v>428</v>
      </c>
      <c r="C24724">
        <v>1880</v>
      </c>
      <c r="D24724" s="61" t="s">
        <v>1499</v>
      </c>
    </row>
    <row r="24725" spans="1:4" hidden="1" x14ac:dyDescent="0.25">
      <c r="A24725" s="61" t="s">
        <v>520</v>
      </c>
      <c r="B24725" s="61" t="s">
        <v>428</v>
      </c>
      <c r="C24725">
        <v>1881</v>
      </c>
      <c r="D24725" s="61" t="s">
        <v>1492</v>
      </c>
    </row>
    <row r="24726" spans="1:4" hidden="1" x14ac:dyDescent="0.25">
      <c r="A24726" s="61" t="s">
        <v>520</v>
      </c>
      <c r="B24726" s="61" t="s">
        <v>428</v>
      </c>
      <c r="C24726">
        <v>1882</v>
      </c>
      <c r="D24726" s="61" t="s">
        <v>1492</v>
      </c>
    </row>
    <row r="24727" spans="1:4" hidden="1" x14ac:dyDescent="0.25">
      <c r="A24727" s="61" t="s">
        <v>520</v>
      </c>
      <c r="B24727" s="61" t="s">
        <v>428</v>
      </c>
      <c r="C24727">
        <v>1883</v>
      </c>
      <c r="D24727" s="61" t="s">
        <v>1492</v>
      </c>
    </row>
    <row r="24728" spans="1:4" hidden="1" x14ac:dyDescent="0.25">
      <c r="A24728" s="61" t="s">
        <v>520</v>
      </c>
      <c r="B24728" s="61" t="s">
        <v>428</v>
      </c>
      <c r="C24728">
        <v>1884</v>
      </c>
      <c r="D24728" s="61" t="s">
        <v>1492</v>
      </c>
    </row>
    <row r="24729" spans="1:4" hidden="1" x14ac:dyDescent="0.25">
      <c r="A24729" s="61" t="s">
        <v>520</v>
      </c>
      <c r="B24729" s="61" t="s">
        <v>428</v>
      </c>
      <c r="C24729">
        <v>1885</v>
      </c>
      <c r="D24729" s="61" t="s">
        <v>2109</v>
      </c>
    </row>
    <row r="24730" spans="1:4" hidden="1" x14ac:dyDescent="0.25">
      <c r="A24730" s="61" t="s">
        <v>520</v>
      </c>
      <c r="B24730" s="61" t="s">
        <v>428</v>
      </c>
      <c r="C24730">
        <v>1886</v>
      </c>
      <c r="D24730" s="61" t="s">
        <v>2109</v>
      </c>
    </row>
    <row r="24731" spans="1:4" hidden="1" x14ac:dyDescent="0.25">
      <c r="A24731" s="61" t="s">
        <v>520</v>
      </c>
      <c r="B24731" s="61" t="s">
        <v>428</v>
      </c>
      <c r="C24731">
        <v>1887</v>
      </c>
      <c r="D24731" s="61" t="s">
        <v>2109</v>
      </c>
    </row>
    <row r="24732" spans="1:4" hidden="1" x14ac:dyDescent="0.25">
      <c r="A24732" s="61" t="s">
        <v>520</v>
      </c>
      <c r="B24732" s="61" t="s">
        <v>428</v>
      </c>
      <c r="C24732">
        <v>1888</v>
      </c>
      <c r="D24732" s="61" t="s">
        <v>2109</v>
      </c>
    </row>
    <row r="24733" spans="1:4" hidden="1" x14ac:dyDescent="0.25">
      <c r="A24733" s="61" t="s">
        <v>520</v>
      </c>
      <c r="B24733" s="61" t="s">
        <v>428</v>
      </c>
      <c r="C24733">
        <v>1889</v>
      </c>
      <c r="D24733" s="61" t="s">
        <v>2109</v>
      </c>
    </row>
    <row r="24734" spans="1:4" hidden="1" x14ac:dyDescent="0.25">
      <c r="A24734" s="61" t="s">
        <v>520</v>
      </c>
      <c r="B24734" s="61" t="s">
        <v>428</v>
      </c>
      <c r="C24734">
        <v>1890</v>
      </c>
      <c r="D24734" s="61" t="s">
        <v>2109</v>
      </c>
    </row>
    <row r="24735" spans="1:4" hidden="1" x14ac:dyDescent="0.25">
      <c r="A24735" s="61" t="s">
        <v>520</v>
      </c>
      <c r="B24735" s="61" t="s">
        <v>428</v>
      </c>
      <c r="C24735">
        <v>1891</v>
      </c>
      <c r="D24735" s="61" t="s">
        <v>2109</v>
      </c>
    </row>
    <row r="24736" spans="1:4" hidden="1" x14ac:dyDescent="0.25">
      <c r="A24736" s="61" t="s">
        <v>520</v>
      </c>
      <c r="B24736" s="61" t="s">
        <v>428</v>
      </c>
      <c r="C24736">
        <v>1892</v>
      </c>
      <c r="D24736" s="61" t="s">
        <v>2109</v>
      </c>
    </row>
    <row r="24737" spans="1:4" hidden="1" x14ac:dyDescent="0.25">
      <c r="A24737" s="61" t="s">
        <v>520</v>
      </c>
      <c r="B24737" s="61" t="s">
        <v>428</v>
      </c>
      <c r="C24737">
        <v>1893</v>
      </c>
      <c r="D24737" s="61" t="s">
        <v>2109</v>
      </c>
    </row>
    <row r="24738" spans="1:4" hidden="1" x14ac:dyDescent="0.25">
      <c r="A24738" s="61" t="s">
        <v>520</v>
      </c>
      <c r="B24738" s="61" t="s">
        <v>428</v>
      </c>
      <c r="C24738">
        <v>1894</v>
      </c>
      <c r="D24738" s="61" t="s">
        <v>2109</v>
      </c>
    </row>
    <row r="24739" spans="1:4" hidden="1" x14ac:dyDescent="0.25">
      <c r="A24739" s="61" t="s">
        <v>520</v>
      </c>
      <c r="B24739" s="61" t="s">
        <v>428</v>
      </c>
      <c r="C24739">
        <v>1895</v>
      </c>
      <c r="D24739" s="61" t="s">
        <v>2109</v>
      </c>
    </row>
    <row r="24740" spans="1:4" hidden="1" x14ac:dyDescent="0.25">
      <c r="A24740" s="61" t="s">
        <v>520</v>
      </c>
      <c r="B24740" s="61" t="s">
        <v>428</v>
      </c>
      <c r="C24740">
        <v>1896</v>
      </c>
      <c r="D24740" s="61" t="s">
        <v>2109</v>
      </c>
    </row>
    <row r="24741" spans="1:4" hidden="1" x14ac:dyDescent="0.25">
      <c r="A24741" s="61" t="s">
        <v>520</v>
      </c>
      <c r="B24741" s="61" t="s">
        <v>428</v>
      </c>
      <c r="C24741">
        <v>1897</v>
      </c>
      <c r="D24741" s="61" t="s">
        <v>2109</v>
      </c>
    </row>
    <row r="24742" spans="1:4" hidden="1" x14ac:dyDescent="0.25">
      <c r="A24742" s="61" t="s">
        <v>520</v>
      </c>
      <c r="B24742" s="61" t="s">
        <v>428</v>
      </c>
      <c r="C24742">
        <v>1898</v>
      </c>
      <c r="D24742" s="61" t="s">
        <v>2109</v>
      </c>
    </row>
    <row r="24743" spans="1:4" hidden="1" x14ac:dyDescent="0.25">
      <c r="A24743" s="61" t="s">
        <v>520</v>
      </c>
      <c r="B24743" s="61" t="s">
        <v>428</v>
      </c>
      <c r="C24743">
        <v>1899</v>
      </c>
      <c r="D24743" s="61" t="s">
        <v>2109</v>
      </c>
    </row>
    <row r="24744" spans="1:4" hidden="1" x14ac:dyDescent="0.25">
      <c r="A24744" s="61" t="s">
        <v>520</v>
      </c>
      <c r="B24744" s="61" t="s">
        <v>428</v>
      </c>
      <c r="C24744">
        <v>1900</v>
      </c>
      <c r="D24744" s="61" t="s">
        <v>2110</v>
      </c>
    </row>
    <row r="24745" spans="1:4" hidden="1" x14ac:dyDescent="0.25">
      <c r="A24745" s="61" t="s">
        <v>520</v>
      </c>
      <c r="B24745" s="61" t="s">
        <v>428</v>
      </c>
      <c r="C24745">
        <v>1901</v>
      </c>
      <c r="D24745" s="61" t="s">
        <v>2111</v>
      </c>
    </row>
    <row r="24746" spans="1:4" hidden="1" x14ac:dyDescent="0.25">
      <c r="A24746" s="61" t="s">
        <v>520</v>
      </c>
      <c r="B24746" s="61" t="s">
        <v>428</v>
      </c>
      <c r="C24746">
        <v>1902</v>
      </c>
      <c r="D24746" s="61" t="s">
        <v>2112</v>
      </c>
    </row>
    <row r="24747" spans="1:4" hidden="1" x14ac:dyDescent="0.25">
      <c r="A24747" s="61" t="s">
        <v>520</v>
      </c>
      <c r="B24747" s="61" t="s">
        <v>428</v>
      </c>
      <c r="C24747">
        <v>1903</v>
      </c>
      <c r="D24747" s="61" t="s">
        <v>2112</v>
      </c>
    </row>
    <row r="24748" spans="1:4" hidden="1" x14ac:dyDescent="0.25">
      <c r="A24748" s="61" t="s">
        <v>520</v>
      </c>
      <c r="B24748" s="61" t="s">
        <v>428</v>
      </c>
      <c r="C24748">
        <v>1904</v>
      </c>
      <c r="D24748" s="61" t="s">
        <v>2110</v>
      </c>
    </row>
    <row r="24749" spans="1:4" hidden="1" x14ac:dyDescent="0.25">
      <c r="A24749" s="61" t="s">
        <v>520</v>
      </c>
      <c r="B24749" s="61" t="s">
        <v>428</v>
      </c>
      <c r="C24749">
        <v>1905</v>
      </c>
      <c r="D24749" s="61" t="s">
        <v>2113</v>
      </c>
    </row>
    <row r="24750" spans="1:4" hidden="1" x14ac:dyDescent="0.25">
      <c r="A24750" s="61" t="s">
        <v>520</v>
      </c>
      <c r="B24750" s="61" t="s">
        <v>428</v>
      </c>
      <c r="C24750">
        <v>1906</v>
      </c>
      <c r="D24750" s="61" t="s">
        <v>2114</v>
      </c>
    </row>
    <row r="24751" spans="1:4" hidden="1" x14ac:dyDescent="0.25">
      <c r="A24751" s="61" t="s">
        <v>520</v>
      </c>
      <c r="B24751" s="61" t="s">
        <v>428</v>
      </c>
      <c r="C24751">
        <v>1907</v>
      </c>
      <c r="D24751" s="61" t="s">
        <v>2115</v>
      </c>
    </row>
    <row r="24752" spans="1:4" hidden="1" x14ac:dyDescent="0.25">
      <c r="A24752" s="61" t="s">
        <v>520</v>
      </c>
      <c r="B24752" s="61" t="s">
        <v>428</v>
      </c>
      <c r="C24752">
        <v>1908</v>
      </c>
      <c r="D24752" s="61" t="s">
        <v>1497</v>
      </c>
    </row>
    <row r="24753" spans="1:4" hidden="1" x14ac:dyDescent="0.25">
      <c r="A24753" s="61" t="s">
        <v>520</v>
      </c>
      <c r="B24753" s="61" t="s">
        <v>428</v>
      </c>
      <c r="C24753">
        <v>1909</v>
      </c>
      <c r="D24753" s="61" t="s">
        <v>1493</v>
      </c>
    </row>
    <row r="24754" spans="1:4" hidden="1" x14ac:dyDescent="0.25">
      <c r="A24754" s="61" t="s">
        <v>520</v>
      </c>
      <c r="B24754" s="61" t="s">
        <v>428</v>
      </c>
      <c r="C24754">
        <v>1910</v>
      </c>
      <c r="D24754" s="61" t="s">
        <v>543</v>
      </c>
    </row>
    <row r="24755" spans="1:4" hidden="1" x14ac:dyDescent="0.25">
      <c r="A24755" s="61" t="s">
        <v>520</v>
      </c>
      <c r="B24755" s="61" t="s">
        <v>428</v>
      </c>
      <c r="C24755">
        <v>1911</v>
      </c>
      <c r="D24755" s="61" t="s">
        <v>543</v>
      </c>
    </row>
    <row r="24756" spans="1:4" hidden="1" x14ac:dyDescent="0.25">
      <c r="A24756" s="61" t="s">
        <v>520</v>
      </c>
      <c r="B24756" s="61" t="s">
        <v>428</v>
      </c>
      <c r="C24756">
        <v>1912</v>
      </c>
      <c r="D24756" s="61" t="s">
        <v>543</v>
      </c>
    </row>
    <row r="24757" spans="1:4" hidden="1" x14ac:dyDescent="0.25">
      <c r="A24757" s="61" t="s">
        <v>520</v>
      </c>
      <c r="B24757" s="61" t="s">
        <v>428</v>
      </c>
      <c r="C24757">
        <v>1913</v>
      </c>
      <c r="D24757" s="61" t="s">
        <v>2116</v>
      </c>
    </row>
    <row r="24758" spans="1:4" hidden="1" x14ac:dyDescent="0.25">
      <c r="A24758" s="61" t="s">
        <v>520</v>
      </c>
      <c r="B24758" s="61" t="s">
        <v>428</v>
      </c>
      <c r="C24758">
        <v>1914</v>
      </c>
      <c r="D24758" s="61" t="s">
        <v>1741</v>
      </c>
    </row>
    <row r="24759" spans="1:4" hidden="1" x14ac:dyDescent="0.25">
      <c r="A24759" s="61" t="s">
        <v>520</v>
      </c>
      <c r="B24759" s="61" t="s">
        <v>428</v>
      </c>
      <c r="C24759">
        <v>1915</v>
      </c>
      <c r="D24759" s="61" t="s">
        <v>2117</v>
      </c>
    </row>
    <row r="24760" spans="1:4" hidden="1" x14ac:dyDescent="0.25">
      <c r="A24760" s="61" t="s">
        <v>520</v>
      </c>
      <c r="B24760" s="61" t="s">
        <v>428</v>
      </c>
      <c r="C24760">
        <v>1916</v>
      </c>
      <c r="D24760" s="61" t="s">
        <v>530</v>
      </c>
    </row>
    <row r="24761" spans="1:4" hidden="1" x14ac:dyDescent="0.25">
      <c r="A24761" s="61" t="s">
        <v>520</v>
      </c>
      <c r="B24761" s="61" t="s">
        <v>428</v>
      </c>
      <c r="C24761">
        <v>1917</v>
      </c>
      <c r="D24761" s="61" t="s">
        <v>2118</v>
      </c>
    </row>
    <row r="24762" spans="1:4" hidden="1" x14ac:dyDescent="0.25">
      <c r="A24762" s="61" t="s">
        <v>520</v>
      </c>
      <c r="B24762" s="61" t="s">
        <v>428</v>
      </c>
      <c r="C24762">
        <v>1918</v>
      </c>
      <c r="D24762" s="61" t="s">
        <v>1521</v>
      </c>
    </row>
    <row r="24763" spans="1:4" hidden="1" x14ac:dyDescent="0.25">
      <c r="A24763" s="61" t="s">
        <v>520</v>
      </c>
      <c r="B24763" s="61" t="s">
        <v>428</v>
      </c>
      <c r="C24763">
        <v>1919</v>
      </c>
      <c r="D24763" s="61" t="s">
        <v>1846</v>
      </c>
    </row>
    <row r="24764" spans="1:4" hidden="1" x14ac:dyDescent="0.25">
      <c r="A24764" s="61" t="s">
        <v>520</v>
      </c>
      <c r="B24764" s="61" t="s">
        <v>428</v>
      </c>
      <c r="C24764">
        <v>1920</v>
      </c>
      <c r="D24764" s="61" t="s">
        <v>1514</v>
      </c>
    </row>
    <row r="24765" spans="1:4" hidden="1" x14ac:dyDescent="0.25">
      <c r="A24765" s="61" t="s">
        <v>520</v>
      </c>
      <c r="B24765" s="61" t="s">
        <v>428</v>
      </c>
      <c r="C24765">
        <v>1921</v>
      </c>
      <c r="D24765" s="61" t="s">
        <v>1847</v>
      </c>
    </row>
    <row r="24766" spans="1:4" hidden="1" x14ac:dyDescent="0.25">
      <c r="A24766" s="61" t="s">
        <v>520</v>
      </c>
      <c r="B24766" s="61" t="s">
        <v>428</v>
      </c>
      <c r="C24766">
        <v>1922</v>
      </c>
      <c r="D24766" s="61" t="s">
        <v>1848</v>
      </c>
    </row>
    <row r="24767" spans="1:4" hidden="1" x14ac:dyDescent="0.25">
      <c r="A24767" s="61" t="s">
        <v>520</v>
      </c>
      <c r="B24767" s="61" t="s">
        <v>428</v>
      </c>
      <c r="C24767">
        <v>1923</v>
      </c>
      <c r="D24767" s="61" t="s">
        <v>1819</v>
      </c>
    </row>
    <row r="24768" spans="1:4" hidden="1" x14ac:dyDescent="0.25">
      <c r="A24768" s="61" t="s">
        <v>520</v>
      </c>
      <c r="B24768" s="61" t="s">
        <v>428</v>
      </c>
      <c r="C24768">
        <v>1924</v>
      </c>
      <c r="D24768" s="61" t="s">
        <v>1849</v>
      </c>
    </row>
    <row r="24769" spans="1:4" hidden="1" x14ac:dyDescent="0.25">
      <c r="A24769" s="61" t="s">
        <v>520</v>
      </c>
      <c r="B24769" s="61" t="s">
        <v>428</v>
      </c>
      <c r="C24769">
        <v>1925</v>
      </c>
      <c r="D24769" s="61" t="s">
        <v>1849</v>
      </c>
    </row>
    <row r="24770" spans="1:4" hidden="1" x14ac:dyDescent="0.25">
      <c r="A24770" s="61" t="s">
        <v>520</v>
      </c>
      <c r="B24770" s="61" t="s">
        <v>428</v>
      </c>
      <c r="C24770">
        <v>1926</v>
      </c>
      <c r="D24770" s="61" t="s">
        <v>1849</v>
      </c>
    </row>
    <row r="24771" spans="1:4" hidden="1" x14ac:dyDescent="0.25">
      <c r="A24771" s="61" t="s">
        <v>520</v>
      </c>
      <c r="B24771" s="61" t="s">
        <v>428</v>
      </c>
      <c r="C24771">
        <v>1927</v>
      </c>
      <c r="D24771" s="61" t="s">
        <v>1849</v>
      </c>
    </row>
    <row r="24772" spans="1:4" hidden="1" x14ac:dyDescent="0.25">
      <c r="A24772" s="61" t="s">
        <v>520</v>
      </c>
      <c r="B24772" s="61" t="s">
        <v>428</v>
      </c>
      <c r="C24772">
        <v>1928</v>
      </c>
      <c r="D24772" s="61" t="s">
        <v>1850</v>
      </c>
    </row>
    <row r="24773" spans="1:4" hidden="1" x14ac:dyDescent="0.25">
      <c r="A24773" s="61" t="s">
        <v>520</v>
      </c>
      <c r="B24773" s="61" t="s">
        <v>428</v>
      </c>
      <c r="C24773">
        <v>1929</v>
      </c>
      <c r="D24773" s="61" t="s">
        <v>1850</v>
      </c>
    </row>
    <row r="24774" spans="1:4" hidden="1" x14ac:dyDescent="0.25">
      <c r="A24774" s="61" t="s">
        <v>520</v>
      </c>
      <c r="B24774" s="61" t="s">
        <v>428</v>
      </c>
      <c r="C24774">
        <v>1930</v>
      </c>
      <c r="D24774" s="61" t="s">
        <v>1771</v>
      </c>
    </row>
    <row r="24775" spans="1:4" hidden="1" x14ac:dyDescent="0.25">
      <c r="A24775" s="61" t="s">
        <v>520</v>
      </c>
      <c r="B24775" s="61" t="s">
        <v>428</v>
      </c>
      <c r="C24775">
        <v>1931</v>
      </c>
      <c r="D24775" s="61" t="s">
        <v>1851</v>
      </c>
    </row>
    <row r="24776" spans="1:4" hidden="1" x14ac:dyDescent="0.25">
      <c r="A24776" s="61" t="s">
        <v>520</v>
      </c>
      <c r="B24776" s="61" t="s">
        <v>428</v>
      </c>
      <c r="C24776">
        <v>1932</v>
      </c>
      <c r="D24776" s="61" t="s">
        <v>1851</v>
      </c>
    </row>
    <row r="24777" spans="1:4" hidden="1" x14ac:dyDescent="0.25">
      <c r="A24777" s="61" t="s">
        <v>520</v>
      </c>
      <c r="B24777" s="61" t="s">
        <v>428</v>
      </c>
      <c r="C24777">
        <v>1933</v>
      </c>
      <c r="D24777" s="61" t="s">
        <v>1851</v>
      </c>
    </row>
    <row r="24778" spans="1:4" hidden="1" x14ac:dyDescent="0.25">
      <c r="A24778" s="61" t="s">
        <v>520</v>
      </c>
      <c r="B24778" s="61" t="s">
        <v>428</v>
      </c>
      <c r="C24778">
        <v>1934</v>
      </c>
      <c r="D24778" s="61" t="s">
        <v>1773</v>
      </c>
    </row>
    <row r="24779" spans="1:4" hidden="1" x14ac:dyDescent="0.25">
      <c r="A24779" s="61" t="s">
        <v>520</v>
      </c>
      <c r="B24779" s="61" t="s">
        <v>428</v>
      </c>
      <c r="C24779">
        <v>1935</v>
      </c>
      <c r="D24779" s="61" t="s">
        <v>1773</v>
      </c>
    </row>
    <row r="24780" spans="1:4" hidden="1" x14ac:dyDescent="0.25">
      <c r="A24780" s="61" t="s">
        <v>520</v>
      </c>
      <c r="B24780" s="61" t="s">
        <v>428</v>
      </c>
      <c r="C24780">
        <v>1936</v>
      </c>
      <c r="D24780" s="61" t="s">
        <v>1773</v>
      </c>
    </row>
    <row r="24781" spans="1:4" hidden="1" x14ac:dyDescent="0.25">
      <c r="A24781" s="61" t="s">
        <v>520</v>
      </c>
      <c r="B24781" s="61" t="s">
        <v>428</v>
      </c>
      <c r="C24781">
        <v>1937</v>
      </c>
      <c r="D24781" s="61" t="s">
        <v>1773</v>
      </c>
    </row>
    <row r="24782" spans="1:4" hidden="1" x14ac:dyDescent="0.25">
      <c r="A24782" s="61" t="s">
        <v>520</v>
      </c>
      <c r="B24782" s="61" t="s">
        <v>428</v>
      </c>
      <c r="C24782">
        <v>1938</v>
      </c>
      <c r="D24782" s="61" t="s">
        <v>1773</v>
      </c>
    </row>
    <row r="24783" spans="1:4" hidden="1" x14ac:dyDescent="0.25">
      <c r="A24783" s="61" t="s">
        <v>520</v>
      </c>
      <c r="B24783" s="61" t="s">
        <v>428</v>
      </c>
      <c r="C24783">
        <v>1939</v>
      </c>
      <c r="D24783" s="61" t="s">
        <v>1515</v>
      </c>
    </row>
    <row r="24784" spans="1:4" hidden="1" x14ac:dyDescent="0.25">
      <c r="A24784" s="61" t="s">
        <v>520</v>
      </c>
      <c r="B24784" s="61" t="s">
        <v>428</v>
      </c>
      <c r="C24784">
        <v>1940</v>
      </c>
      <c r="D24784" s="61" t="s">
        <v>1852</v>
      </c>
    </row>
    <row r="24785" spans="1:4" hidden="1" x14ac:dyDescent="0.25">
      <c r="A24785" s="61" t="s">
        <v>520</v>
      </c>
      <c r="B24785" s="61" t="s">
        <v>428</v>
      </c>
      <c r="C24785">
        <v>1941</v>
      </c>
      <c r="D24785" s="61" t="s">
        <v>1848</v>
      </c>
    </row>
    <row r="24786" spans="1:4" hidden="1" x14ac:dyDescent="0.25">
      <c r="A24786" s="61" t="s">
        <v>520</v>
      </c>
      <c r="B24786" s="61" t="s">
        <v>428</v>
      </c>
      <c r="C24786">
        <v>1942</v>
      </c>
      <c r="D24786" s="61" t="s">
        <v>1848</v>
      </c>
    </row>
    <row r="24787" spans="1:4" hidden="1" x14ac:dyDescent="0.25">
      <c r="A24787" s="61" t="s">
        <v>520</v>
      </c>
      <c r="B24787" s="61" t="s">
        <v>428</v>
      </c>
      <c r="C24787">
        <v>1943</v>
      </c>
      <c r="D24787" s="61" t="s">
        <v>1848</v>
      </c>
    </row>
    <row r="24788" spans="1:4" hidden="1" x14ac:dyDescent="0.25">
      <c r="A24788" s="61" t="s">
        <v>520</v>
      </c>
      <c r="B24788" s="61" t="s">
        <v>428</v>
      </c>
      <c r="C24788">
        <v>1944</v>
      </c>
      <c r="D24788" s="61" t="s">
        <v>1848</v>
      </c>
    </row>
    <row r="24789" spans="1:4" hidden="1" x14ac:dyDescent="0.25">
      <c r="A24789" s="61" t="s">
        <v>520</v>
      </c>
      <c r="B24789" s="61" t="s">
        <v>428</v>
      </c>
      <c r="C24789">
        <v>1945</v>
      </c>
      <c r="D24789" s="61" t="s">
        <v>1848</v>
      </c>
    </row>
    <row r="24790" spans="1:4" hidden="1" x14ac:dyDescent="0.25">
      <c r="A24790" s="61" t="s">
        <v>520</v>
      </c>
      <c r="B24790" s="61" t="s">
        <v>428</v>
      </c>
      <c r="C24790">
        <v>1946</v>
      </c>
      <c r="D24790" s="61" t="s">
        <v>1820</v>
      </c>
    </row>
    <row r="24791" spans="1:4" hidden="1" x14ac:dyDescent="0.25">
      <c r="A24791" s="61" t="s">
        <v>520</v>
      </c>
      <c r="B24791" s="61" t="s">
        <v>428</v>
      </c>
      <c r="C24791">
        <v>1947</v>
      </c>
      <c r="D24791" s="61" t="s">
        <v>1820</v>
      </c>
    </row>
    <row r="24792" spans="1:4" hidden="1" x14ac:dyDescent="0.25">
      <c r="A24792" s="61" t="s">
        <v>520</v>
      </c>
      <c r="B24792" s="61" t="s">
        <v>428</v>
      </c>
      <c r="C24792">
        <v>1948</v>
      </c>
      <c r="D24792" s="61" t="s">
        <v>1773</v>
      </c>
    </row>
    <row r="24793" spans="1:4" hidden="1" x14ac:dyDescent="0.25">
      <c r="A24793" s="61" t="s">
        <v>520</v>
      </c>
      <c r="B24793" s="61" t="s">
        <v>428</v>
      </c>
      <c r="C24793">
        <v>1949</v>
      </c>
      <c r="D24793" s="61" t="s">
        <v>1773</v>
      </c>
    </row>
    <row r="24794" spans="1:4" hidden="1" x14ac:dyDescent="0.25">
      <c r="A24794" s="61" t="s">
        <v>520</v>
      </c>
      <c r="B24794" s="61" t="s">
        <v>428</v>
      </c>
      <c r="C24794">
        <v>1950</v>
      </c>
      <c r="D24794" s="61" t="s">
        <v>1513</v>
      </c>
    </row>
    <row r="24795" spans="1:4" hidden="1" x14ac:dyDescent="0.25">
      <c r="A24795" s="61" t="s">
        <v>520</v>
      </c>
      <c r="B24795" s="61" t="s">
        <v>428</v>
      </c>
      <c r="C24795">
        <v>1951</v>
      </c>
      <c r="D24795" s="61" t="s">
        <v>1772</v>
      </c>
    </row>
    <row r="24796" spans="1:4" hidden="1" x14ac:dyDescent="0.25">
      <c r="A24796" s="61" t="s">
        <v>520</v>
      </c>
      <c r="B24796" s="61" t="s">
        <v>428</v>
      </c>
      <c r="C24796">
        <v>1952</v>
      </c>
      <c r="D24796" s="61" t="s">
        <v>1772</v>
      </c>
    </row>
    <row r="24797" spans="1:4" hidden="1" x14ac:dyDescent="0.25">
      <c r="A24797" s="61" t="s">
        <v>520</v>
      </c>
      <c r="B24797" s="61" t="s">
        <v>428</v>
      </c>
      <c r="C24797">
        <v>1953</v>
      </c>
      <c r="D24797" s="61" t="s">
        <v>1848</v>
      </c>
    </row>
    <row r="24798" spans="1:4" hidden="1" x14ac:dyDescent="0.25">
      <c r="A24798" s="61" t="s">
        <v>520</v>
      </c>
      <c r="B24798" s="61" t="s">
        <v>428</v>
      </c>
      <c r="C24798">
        <v>1954</v>
      </c>
      <c r="D24798" s="61" t="s">
        <v>1768</v>
      </c>
    </row>
    <row r="24799" spans="1:4" hidden="1" x14ac:dyDescent="0.25">
      <c r="A24799" s="61" t="s">
        <v>520</v>
      </c>
      <c r="B24799" s="61" t="s">
        <v>428</v>
      </c>
      <c r="C24799">
        <v>1955</v>
      </c>
      <c r="D24799" s="61" t="s">
        <v>1768</v>
      </c>
    </row>
    <row r="24800" spans="1:4" hidden="1" x14ac:dyDescent="0.25">
      <c r="A24800" s="61" t="s">
        <v>520</v>
      </c>
      <c r="B24800" s="61" t="s">
        <v>428</v>
      </c>
      <c r="C24800">
        <v>1956</v>
      </c>
      <c r="D24800" s="61" t="s">
        <v>1853</v>
      </c>
    </row>
    <row r="24801" spans="1:4" hidden="1" x14ac:dyDescent="0.25">
      <c r="A24801" s="61" t="s">
        <v>520</v>
      </c>
      <c r="B24801" s="61" t="s">
        <v>428</v>
      </c>
      <c r="C24801">
        <v>1957</v>
      </c>
      <c r="D24801" s="61" t="s">
        <v>1853</v>
      </c>
    </row>
    <row r="24802" spans="1:4" hidden="1" x14ac:dyDescent="0.25">
      <c r="A24802" s="61" t="s">
        <v>520</v>
      </c>
      <c r="B24802" s="61" t="s">
        <v>428</v>
      </c>
      <c r="C24802">
        <v>1958</v>
      </c>
      <c r="D24802" s="61" t="s">
        <v>1854</v>
      </c>
    </row>
    <row r="24803" spans="1:4" hidden="1" x14ac:dyDescent="0.25">
      <c r="A24803" s="61" t="s">
        <v>520</v>
      </c>
      <c r="B24803" s="61" t="s">
        <v>428</v>
      </c>
      <c r="C24803">
        <v>1959</v>
      </c>
      <c r="D24803" s="61" t="s">
        <v>1854</v>
      </c>
    </row>
    <row r="24804" spans="1:4" hidden="1" x14ac:dyDescent="0.25">
      <c r="A24804" s="61" t="s">
        <v>520</v>
      </c>
      <c r="B24804" s="61" t="s">
        <v>428</v>
      </c>
      <c r="C24804">
        <v>1960</v>
      </c>
      <c r="D24804" s="61" t="s">
        <v>1855</v>
      </c>
    </row>
    <row r="24805" spans="1:4" hidden="1" x14ac:dyDescent="0.25">
      <c r="A24805" s="61" t="s">
        <v>520</v>
      </c>
      <c r="B24805" s="61" t="s">
        <v>428</v>
      </c>
      <c r="C24805">
        <v>1961</v>
      </c>
      <c r="D24805" s="61" t="s">
        <v>1856</v>
      </c>
    </row>
    <row r="24806" spans="1:4" hidden="1" x14ac:dyDescent="0.25">
      <c r="A24806" s="61" t="s">
        <v>520</v>
      </c>
      <c r="B24806" s="61" t="s">
        <v>428</v>
      </c>
      <c r="C24806">
        <v>1962</v>
      </c>
      <c r="D24806" s="61" t="s">
        <v>1856</v>
      </c>
    </row>
    <row r="24807" spans="1:4" hidden="1" x14ac:dyDescent="0.25">
      <c r="A24807" s="61" t="s">
        <v>520</v>
      </c>
      <c r="B24807" s="61" t="s">
        <v>428</v>
      </c>
      <c r="C24807">
        <v>1963</v>
      </c>
      <c r="D24807" s="61" t="s">
        <v>1856</v>
      </c>
    </row>
    <row r="24808" spans="1:4" hidden="1" x14ac:dyDescent="0.25">
      <c r="A24808" s="61" t="s">
        <v>520</v>
      </c>
      <c r="B24808" s="61" t="s">
        <v>428</v>
      </c>
      <c r="C24808">
        <v>1964</v>
      </c>
      <c r="D24808" s="61" t="s">
        <v>1769</v>
      </c>
    </row>
    <row r="24809" spans="1:4" hidden="1" x14ac:dyDescent="0.25">
      <c r="A24809" s="61" t="s">
        <v>520</v>
      </c>
      <c r="B24809" s="61" t="s">
        <v>428</v>
      </c>
      <c r="C24809">
        <v>1965</v>
      </c>
      <c r="D24809" s="61" t="s">
        <v>1769</v>
      </c>
    </row>
    <row r="24810" spans="1:4" hidden="1" x14ac:dyDescent="0.25">
      <c r="A24810" s="61" t="s">
        <v>520</v>
      </c>
      <c r="B24810" s="61" t="s">
        <v>428</v>
      </c>
      <c r="C24810">
        <v>1966</v>
      </c>
      <c r="D24810" s="61" t="s">
        <v>1769</v>
      </c>
    </row>
    <row r="24811" spans="1:4" hidden="1" x14ac:dyDescent="0.25">
      <c r="A24811" s="61" t="s">
        <v>520</v>
      </c>
      <c r="B24811" s="61" t="s">
        <v>428</v>
      </c>
      <c r="C24811">
        <v>1967</v>
      </c>
      <c r="D24811" s="61" t="s">
        <v>1857</v>
      </c>
    </row>
    <row r="24812" spans="1:4" hidden="1" x14ac:dyDescent="0.25">
      <c r="A24812" s="61" t="s">
        <v>520</v>
      </c>
      <c r="B24812" s="61" t="s">
        <v>428</v>
      </c>
      <c r="C24812">
        <v>1968</v>
      </c>
      <c r="D24812" s="61" t="s">
        <v>1769</v>
      </c>
    </row>
    <row r="24813" spans="1:4" hidden="1" x14ac:dyDescent="0.25">
      <c r="A24813" s="61" t="s">
        <v>520</v>
      </c>
      <c r="B24813" s="61" t="s">
        <v>428</v>
      </c>
      <c r="C24813">
        <v>1969</v>
      </c>
      <c r="D24813" s="61" t="s">
        <v>1857</v>
      </c>
    </row>
    <row r="24814" spans="1:4" hidden="1" x14ac:dyDescent="0.25">
      <c r="A24814" s="61" t="s">
        <v>520</v>
      </c>
      <c r="B24814" s="61" t="s">
        <v>428</v>
      </c>
      <c r="C24814">
        <v>1970</v>
      </c>
      <c r="D24814" s="61" t="s">
        <v>566</v>
      </c>
    </row>
    <row r="24815" spans="1:4" hidden="1" x14ac:dyDescent="0.25">
      <c r="A24815" s="61" t="s">
        <v>520</v>
      </c>
      <c r="B24815" s="61" t="s">
        <v>428</v>
      </c>
      <c r="C24815">
        <v>1971</v>
      </c>
      <c r="D24815" s="61" t="s">
        <v>1858</v>
      </c>
    </row>
    <row r="24816" spans="1:4" hidden="1" x14ac:dyDescent="0.25">
      <c r="A24816" s="61" t="s">
        <v>520</v>
      </c>
      <c r="B24816" s="61" t="s">
        <v>428</v>
      </c>
      <c r="C24816">
        <v>1972</v>
      </c>
      <c r="D24816" s="61" t="s">
        <v>1858</v>
      </c>
    </row>
    <row r="24817" spans="1:4" hidden="1" x14ac:dyDescent="0.25">
      <c r="A24817" s="61" t="s">
        <v>520</v>
      </c>
      <c r="B24817" s="61" t="s">
        <v>428</v>
      </c>
      <c r="C24817">
        <v>1973</v>
      </c>
      <c r="D24817" s="61" t="s">
        <v>1858</v>
      </c>
    </row>
    <row r="24818" spans="1:4" hidden="1" x14ac:dyDescent="0.25">
      <c r="A24818" s="61" t="s">
        <v>520</v>
      </c>
      <c r="B24818" s="61" t="s">
        <v>428</v>
      </c>
      <c r="C24818">
        <v>1974</v>
      </c>
      <c r="D24818" s="61" t="s">
        <v>1858</v>
      </c>
    </row>
    <row r="24819" spans="1:4" hidden="1" x14ac:dyDescent="0.25">
      <c r="A24819" s="61" t="s">
        <v>520</v>
      </c>
      <c r="B24819" s="61" t="s">
        <v>428</v>
      </c>
      <c r="C24819">
        <v>1975</v>
      </c>
      <c r="D24819" s="61" t="s">
        <v>1858</v>
      </c>
    </row>
    <row r="24820" spans="1:4" hidden="1" x14ac:dyDescent="0.25">
      <c r="A24820" s="61" t="s">
        <v>520</v>
      </c>
      <c r="B24820" s="61" t="s">
        <v>428</v>
      </c>
      <c r="C24820">
        <v>1976</v>
      </c>
      <c r="D24820" s="61" t="s">
        <v>1858</v>
      </c>
    </row>
    <row r="24821" spans="1:4" hidden="1" x14ac:dyDescent="0.25">
      <c r="A24821" s="61" t="s">
        <v>520</v>
      </c>
      <c r="B24821" s="61" t="s">
        <v>428</v>
      </c>
      <c r="C24821">
        <v>1977</v>
      </c>
      <c r="D24821" s="61" t="s">
        <v>1858</v>
      </c>
    </row>
    <row r="24822" spans="1:4" hidden="1" x14ac:dyDescent="0.25">
      <c r="A24822" s="61" t="s">
        <v>520</v>
      </c>
      <c r="B24822" s="61" t="s">
        <v>428</v>
      </c>
      <c r="C24822">
        <v>1978</v>
      </c>
      <c r="D24822" s="61" t="s">
        <v>1858</v>
      </c>
    </row>
    <row r="24823" spans="1:4" hidden="1" x14ac:dyDescent="0.25">
      <c r="A24823" s="61" t="s">
        <v>520</v>
      </c>
      <c r="B24823" s="61" t="s">
        <v>428</v>
      </c>
      <c r="C24823">
        <v>1979</v>
      </c>
      <c r="D24823" s="61" t="s">
        <v>1858</v>
      </c>
    </row>
    <row r="24824" spans="1:4" hidden="1" x14ac:dyDescent="0.25">
      <c r="A24824" s="61" t="s">
        <v>520</v>
      </c>
      <c r="B24824" s="61" t="s">
        <v>428</v>
      </c>
      <c r="C24824">
        <v>1980</v>
      </c>
      <c r="D24824" s="61" t="s">
        <v>1858</v>
      </c>
    </row>
    <row r="24825" spans="1:4" hidden="1" x14ac:dyDescent="0.25">
      <c r="A24825" s="61" t="s">
        <v>520</v>
      </c>
      <c r="B24825" s="61" t="s">
        <v>428</v>
      </c>
      <c r="C24825">
        <v>1981</v>
      </c>
      <c r="D24825" s="61" t="s">
        <v>1858</v>
      </c>
    </row>
    <row r="24826" spans="1:4" hidden="1" x14ac:dyDescent="0.25">
      <c r="A24826" s="61" t="s">
        <v>520</v>
      </c>
      <c r="B24826" s="61" t="s">
        <v>428</v>
      </c>
      <c r="C24826">
        <v>1982</v>
      </c>
      <c r="D24826" s="61" t="s">
        <v>1518</v>
      </c>
    </row>
    <row r="24827" spans="1:4" hidden="1" x14ac:dyDescent="0.25">
      <c r="A24827" s="61" t="s">
        <v>520</v>
      </c>
      <c r="B24827" s="61" t="s">
        <v>428</v>
      </c>
      <c r="C24827">
        <v>1983</v>
      </c>
      <c r="D24827" s="61" t="s">
        <v>1524</v>
      </c>
    </row>
    <row r="24828" spans="1:4" hidden="1" x14ac:dyDescent="0.25">
      <c r="A24828" s="61" t="s">
        <v>520</v>
      </c>
      <c r="B24828" s="61" t="s">
        <v>428</v>
      </c>
      <c r="C24828">
        <v>1984</v>
      </c>
      <c r="D24828" s="61" t="s">
        <v>1524</v>
      </c>
    </row>
    <row r="24829" spans="1:4" hidden="1" x14ac:dyDescent="0.25">
      <c r="A24829" s="61" t="s">
        <v>520</v>
      </c>
      <c r="B24829" s="61" t="s">
        <v>428</v>
      </c>
      <c r="C24829">
        <v>1985</v>
      </c>
      <c r="D24829" s="61" t="s">
        <v>1857</v>
      </c>
    </row>
    <row r="24830" spans="1:4" hidden="1" x14ac:dyDescent="0.25">
      <c r="A24830" s="61" t="s">
        <v>520</v>
      </c>
      <c r="B24830" s="61" t="s">
        <v>428</v>
      </c>
      <c r="C24830">
        <v>1986</v>
      </c>
      <c r="D24830" s="61" t="s">
        <v>1524</v>
      </c>
    </row>
    <row r="24831" spans="1:4" hidden="1" x14ac:dyDescent="0.25">
      <c r="A24831" s="61" t="s">
        <v>520</v>
      </c>
      <c r="B24831" s="61" t="s">
        <v>428</v>
      </c>
      <c r="C24831">
        <v>1987</v>
      </c>
      <c r="D24831" s="61" t="s">
        <v>1534</v>
      </c>
    </row>
    <row r="24832" spans="1:4" hidden="1" x14ac:dyDescent="0.25">
      <c r="A24832" s="61" t="s">
        <v>520</v>
      </c>
      <c r="B24832" s="61" t="s">
        <v>428</v>
      </c>
      <c r="C24832">
        <v>1988</v>
      </c>
      <c r="D24832" s="61" t="s">
        <v>1854</v>
      </c>
    </row>
    <row r="24833" spans="1:4" hidden="1" x14ac:dyDescent="0.25">
      <c r="A24833" s="61" t="s">
        <v>520</v>
      </c>
      <c r="B24833" s="61" t="s">
        <v>428</v>
      </c>
      <c r="C24833">
        <v>1989</v>
      </c>
      <c r="D24833" s="61" t="s">
        <v>1854</v>
      </c>
    </row>
    <row r="24834" spans="1:4" hidden="1" x14ac:dyDescent="0.25">
      <c r="A24834" s="61" t="s">
        <v>520</v>
      </c>
      <c r="B24834" s="61" t="s">
        <v>428</v>
      </c>
      <c r="C24834">
        <v>1990</v>
      </c>
      <c r="D24834" s="61" t="s">
        <v>2299</v>
      </c>
    </row>
    <row r="24835" spans="1:4" hidden="1" x14ac:dyDescent="0.25">
      <c r="A24835" s="61" t="s">
        <v>520</v>
      </c>
      <c r="B24835" s="61" t="s">
        <v>428</v>
      </c>
      <c r="C24835">
        <v>1991</v>
      </c>
      <c r="D24835" s="61" t="s">
        <v>2224</v>
      </c>
    </row>
    <row r="24836" spans="1:4" hidden="1" x14ac:dyDescent="0.25">
      <c r="A24836" s="61" t="s">
        <v>520</v>
      </c>
      <c r="B24836" s="61" t="s">
        <v>428</v>
      </c>
      <c r="C24836">
        <v>1992</v>
      </c>
      <c r="D24836" s="61" t="s">
        <v>2225</v>
      </c>
    </row>
    <row r="24837" spans="1:4" hidden="1" x14ac:dyDescent="0.25">
      <c r="A24837" s="61" t="s">
        <v>520</v>
      </c>
      <c r="B24837" s="61" t="s">
        <v>428</v>
      </c>
      <c r="C24837">
        <v>1993</v>
      </c>
      <c r="D24837" s="61" t="s">
        <v>1762</v>
      </c>
    </row>
    <row r="24838" spans="1:4" hidden="1" x14ac:dyDescent="0.25">
      <c r="A24838" s="61" t="s">
        <v>520</v>
      </c>
      <c r="B24838" s="61" t="s">
        <v>428</v>
      </c>
      <c r="C24838">
        <v>1994</v>
      </c>
      <c r="D24838" s="61" t="s">
        <v>2294</v>
      </c>
    </row>
    <row r="24839" spans="1:4" hidden="1" x14ac:dyDescent="0.25">
      <c r="A24839" s="61" t="s">
        <v>520</v>
      </c>
      <c r="B24839" s="61" t="s">
        <v>428</v>
      </c>
      <c r="C24839">
        <v>1995</v>
      </c>
      <c r="D24839" s="61" t="s">
        <v>2294</v>
      </c>
    </row>
    <row r="24840" spans="1:4" hidden="1" x14ac:dyDescent="0.25">
      <c r="A24840" s="61" t="s">
        <v>520</v>
      </c>
      <c r="B24840" s="61" t="s">
        <v>428</v>
      </c>
      <c r="C24840">
        <v>1996</v>
      </c>
      <c r="D24840" s="61" t="s">
        <v>2223</v>
      </c>
    </row>
    <row r="24841" spans="1:4" hidden="1" x14ac:dyDescent="0.25">
      <c r="A24841" s="61" t="s">
        <v>520</v>
      </c>
      <c r="B24841" s="61" t="s">
        <v>428</v>
      </c>
      <c r="C24841">
        <v>1997</v>
      </c>
      <c r="D24841" s="61" t="s">
        <v>2660</v>
      </c>
    </row>
    <row r="24842" spans="1:4" hidden="1" x14ac:dyDescent="0.25">
      <c r="A24842" s="61" t="s">
        <v>520</v>
      </c>
      <c r="B24842" s="61" t="s">
        <v>428</v>
      </c>
      <c r="C24842">
        <v>1998</v>
      </c>
      <c r="D24842" s="61" t="s">
        <v>2932</v>
      </c>
    </row>
    <row r="24843" spans="1:4" hidden="1" x14ac:dyDescent="0.25">
      <c r="A24843" s="61" t="s">
        <v>520</v>
      </c>
      <c r="B24843" s="61" t="s">
        <v>428</v>
      </c>
      <c r="C24843">
        <v>1999</v>
      </c>
      <c r="D24843" s="61" t="s">
        <v>1775</v>
      </c>
    </row>
    <row r="24844" spans="1:4" hidden="1" x14ac:dyDescent="0.25">
      <c r="A24844" s="61" t="s">
        <v>520</v>
      </c>
      <c r="B24844" s="61" t="s">
        <v>428</v>
      </c>
      <c r="C24844">
        <v>2000</v>
      </c>
      <c r="D24844" s="61" t="s">
        <v>1761</v>
      </c>
    </row>
    <row r="24845" spans="1:4" hidden="1" x14ac:dyDescent="0.25">
      <c r="A24845" s="61" t="s">
        <v>520</v>
      </c>
      <c r="B24845" s="61" t="s">
        <v>428</v>
      </c>
      <c r="C24845">
        <v>2001</v>
      </c>
      <c r="D24845" s="61" t="s">
        <v>1764</v>
      </c>
    </row>
    <row r="24846" spans="1:4" hidden="1" x14ac:dyDescent="0.25">
      <c r="A24846" s="61" t="s">
        <v>520</v>
      </c>
      <c r="B24846" s="61" t="s">
        <v>428</v>
      </c>
      <c r="C24846">
        <v>2002</v>
      </c>
      <c r="D24846" s="61" t="s">
        <v>2644</v>
      </c>
    </row>
    <row r="24847" spans="1:4" hidden="1" x14ac:dyDescent="0.25">
      <c r="A24847" s="61" t="s">
        <v>520</v>
      </c>
      <c r="B24847" s="61" t="s">
        <v>428</v>
      </c>
      <c r="C24847">
        <v>2003</v>
      </c>
      <c r="D24847" s="61" t="s">
        <v>1553</v>
      </c>
    </row>
    <row r="24848" spans="1:4" hidden="1" x14ac:dyDescent="0.25">
      <c r="A24848" s="61" t="s">
        <v>520</v>
      </c>
      <c r="B24848" s="61" t="s">
        <v>428</v>
      </c>
      <c r="C24848">
        <v>2004</v>
      </c>
      <c r="D24848" s="61" t="s">
        <v>1761</v>
      </c>
    </row>
    <row r="24849" spans="1:4" hidden="1" x14ac:dyDescent="0.25">
      <c r="A24849" s="61" t="s">
        <v>520</v>
      </c>
      <c r="B24849" s="61" t="s">
        <v>428</v>
      </c>
      <c r="C24849">
        <v>2005</v>
      </c>
      <c r="D24849" s="61" t="s">
        <v>1755</v>
      </c>
    </row>
    <row r="24850" spans="1:4" hidden="1" x14ac:dyDescent="0.25">
      <c r="A24850" s="61" t="s">
        <v>520</v>
      </c>
      <c r="B24850" s="61" t="s">
        <v>428</v>
      </c>
      <c r="C24850">
        <v>2006</v>
      </c>
      <c r="D24850" s="61" t="s">
        <v>1900</v>
      </c>
    </row>
    <row r="24851" spans="1:4" hidden="1" x14ac:dyDescent="0.25">
      <c r="A24851" s="61" t="s">
        <v>520</v>
      </c>
      <c r="B24851" s="61" t="s">
        <v>428</v>
      </c>
      <c r="C24851">
        <v>2007</v>
      </c>
      <c r="D24851" s="61" t="s">
        <v>1871</v>
      </c>
    </row>
    <row r="24852" spans="1:4" hidden="1" x14ac:dyDescent="0.25">
      <c r="A24852" s="61" t="s">
        <v>520</v>
      </c>
      <c r="B24852" s="61" t="s">
        <v>428</v>
      </c>
      <c r="C24852">
        <v>2008</v>
      </c>
      <c r="D24852" s="61" t="s">
        <v>1755</v>
      </c>
    </row>
    <row r="24853" spans="1:4" hidden="1" x14ac:dyDescent="0.25">
      <c r="A24853" s="61" t="s">
        <v>520</v>
      </c>
      <c r="B24853" s="61" t="s">
        <v>428</v>
      </c>
      <c r="C24853">
        <v>2009</v>
      </c>
      <c r="D24853" s="61" t="s">
        <v>1759</v>
      </c>
    </row>
    <row r="24854" spans="1:4" hidden="1" x14ac:dyDescent="0.25">
      <c r="A24854" s="61" t="s">
        <v>520</v>
      </c>
      <c r="B24854" s="61" t="s">
        <v>428</v>
      </c>
      <c r="C24854">
        <v>2010</v>
      </c>
      <c r="D24854" s="61" t="s">
        <v>2174</v>
      </c>
    </row>
    <row r="24855" spans="1:4" hidden="1" x14ac:dyDescent="0.25">
      <c r="A24855" s="61" t="s">
        <v>520</v>
      </c>
      <c r="B24855" s="61" t="s">
        <v>428</v>
      </c>
      <c r="C24855">
        <v>2011</v>
      </c>
      <c r="D24855" s="61" t="s">
        <v>1760</v>
      </c>
    </row>
    <row r="24856" spans="1:4" hidden="1" x14ac:dyDescent="0.25">
      <c r="A24856" s="61" t="s">
        <v>520</v>
      </c>
      <c r="B24856" s="61" t="s">
        <v>428</v>
      </c>
      <c r="C24856">
        <v>2012</v>
      </c>
      <c r="D24856" s="61" t="s">
        <v>1553</v>
      </c>
    </row>
    <row r="24857" spans="1:4" hidden="1" x14ac:dyDescent="0.25">
      <c r="A24857" s="61" t="s">
        <v>520</v>
      </c>
      <c r="B24857" s="61" t="s">
        <v>428</v>
      </c>
      <c r="C24857">
        <v>2013</v>
      </c>
      <c r="D24857" s="61" t="s">
        <v>2910</v>
      </c>
    </row>
    <row r="24858" spans="1:4" hidden="1" x14ac:dyDescent="0.25">
      <c r="A24858" s="61" t="s">
        <v>520</v>
      </c>
      <c r="B24858" s="61" t="s">
        <v>428</v>
      </c>
      <c r="C24858">
        <v>2014</v>
      </c>
      <c r="D24858" s="61" t="s">
        <v>1854</v>
      </c>
    </row>
    <row r="24859" spans="1:4" hidden="1" x14ac:dyDescent="0.25">
      <c r="A24859" s="61" t="s">
        <v>520</v>
      </c>
      <c r="B24859" s="61" t="s">
        <v>428</v>
      </c>
      <c r="C24859">
        <v>2015</v>
      </c>
      <c r="D24859" s="61" t="s">
        <v>1526</v>
      </c>
    </row>
    <row r="24860" spans="1:4" hidden="1" x14ac:dyDescent="0.25">
      <c r="A24860" s="61" t="s">
        <v>520</v>
      </c>
      <c r="B24860" s="61" t="s">
        <v>428</v>
      </c>
      <c r="C24860">
        <v>2016</v>
      </c>
      <c r="D24860" s="61" t="s">
        <v>1856</v>
      </c>
    </row>
    <row r="24861" spans="1:4" hidden="1" x14ac:dyDescent="0.25">
      <c r="A24861" s="61" t="s">
        <v>520</v>
      </c>
      <c r="B24861" s="61" t="s">
        <v>428</v>
      </c>
      <c r="C24861">
        <v>2017</v>
      </c>
      <c r="D24861" s="61" t="s">
        <v>2643</v>
      </c>
    </row>
    <row r="24862" spans="1:4" hidden="1" x14ac:dyDescent="0.25">
      <c r="A24862" s="61" t="s">
        <v>520</v>
      </c>
      <c r="B24862" s="61" t="s">
        <v>428</v>
      </c>
      <c r="C24862">
        <v>2018</v>
      </c>
      <c r="D24862" s="61" t="s">
        <v>1509</v>
      </c>
    </row>
    <row r="24863" spans="1:4" hidden="1" x14ac:dyDescent="0.25">
      <c r="A24863" s="61" t="s">
        <v>520</v>
      </c>
      <c r="B24863" s="61" t="s">
        <v>428</v>
      </c>
      <c r="C24863">
        <v>2019</v>
      </c>
      <c r="D24863" s="61" t="s">
        <v>2456</v>
      </c>
    </row>
    <row r="24864" spans="1:4" hidden="1" x14ac:dyDescent="0.25">
      <c r="A24864" s="61" t="s">
        <v>520</v>
      </c>
      <c r="B24864" s="61" t="s">
        <v>428</v>
      </c>
      <c r="C24864">
        <v>2020</v>
      </c>
      <c r="D24864" s="61" t="s">
        <v>2120</v>
      </c>
    </row>
    <row r="24865" spans="1:4" hidden="1" x14ac:dyDescent="0.25">
      <c r="A24865" s="61" t="s">
        <v>520</v>
      </c>
      <c r="B24865" s="61" t="s">
        <v>428</v>
      </c>
      <c r="C24865">
        <v>2021</v>
      </c>
      <c r="D24865" s="61" t="s">
        <v>2120</v>
      </c>
    </row>
    <row r="24866" spans="1:4" hidden="1" x14ac:dyDescent="0.25">
      <c r="A24866" s="61" t="s">
        <v>520</v>
      </c>
      <c r="B24866" s="61" t="s">
        <v>428</v>
      </c>
      <c r="C24866">
        <v>2022</v>
      </c>
      <c r="D24866" s="61" t="s">
        <v>2590</v>
      </c>
    </row>
    <row r="24867" spans="1:4" x14ac:dyDescent="0.25">
      <c r="A24867" s="61" t="s">
        <v>520</v>
      </c>
      <c r="B24867" s="61" t="s">
        <v>428</v>
      </c>
      <c r="C24867">
        <v>2023</v>
      </c>
      <c r="D24867" s="61">
        <v>0.122</v>
      </c>
    </row>
    <row r="24868" spans="1:4" hidden="1" x14ac:dyDescent="0.25">
      <c r="A24868" s="61" t="s">
        <v>429</v>
      </c>
      <c r="B24868" s="61" t="s">
        <v>430</v>
      </c>
      <c r="C24868">
        <v>1916</v>
      </c>
      <c r="D24868" s="61" t="s">
        <v>2147</v>
      </c>
    </row>
    <row r="24869" spans="1:4" hidden="1" x14ac:dyDescent="0.25">
      <c r="A24869" s="61" t="s">
        <v>429</v>
      </c>
      <c r="B24869" s="61" t="s">
        <v>430</v>
      </c>
      <c r="C24869">
        <v>1917</v>
      </c>
      <c r="D24869" s="61" t="s">
        <v>2147</v>
      </c>
    </row>
    <row r="24870" spans="1:4" hidden="1" x14ac:dyDescent="0.25">
      <c r="A24870" s="61" t="s">
        <v>429</v>
      </c>
      <c r="B24870" s="61" t="s">
        <v>430</v>
      </c>
      <c r="C24870">
        <v>1918</v>
      </c>
      <c r="D24870" s="61" t="s">
        <v>1762</v>
      </c>
    </row>
    <row r="24871" spans="1:4" hidden="1" x14ac:dyDescent="0.25">
      <c r="A24871" s="61" t="s">
        <v>429</v>
      </c>
      <c r="B24871" s="61" t="s">
        <v>430</v>
      </c>
      <c r="C24871">
        <v>1919</v>
      </c>
      <c r="D24871" s="61" t="s">
        <v>1762</v>
      </c>
    </row>
    <row r="24872" spans="1:4" hidden="1" x14ac:dyDescent="0.25">
      <c r="A24872" s="61" t="s">
        <v>429</v>
      </c>
      <c r="B24872" s="61" t="s">
        <v>430</v>
      </c>
      <c r="C24872">
        <v>1920</v>
      </c>
      <c r="D24872" s="61" t="s">
        <v>1762</v>
      </c>
    </row>
    <row r="24873" spans="1:4" hidden="1" x14ac:dyDescent="0.25">
      <c r="A24873" s="61" t="s">
        <v>429</v>
      </c>
      <c r="B24873" s="61" t="s">
        <v>430</v>
      </c>
      <c r="C24873">
        <v>1921</v>
      </c>
      <c r="D24873" s="61" t="s">
        <v>1762</v>
      </c>
    </row>
    <row r="24874" spans="1:4" hidden="1" x14ac:dyDescent="0.25">
      <c r="A24874" s="61" t="s">
        <v>429</v>
      </c>
      <c r="B24874" s="61" t="s">
        <v>430</v>
      </c>
      <c r="C24874">
        <v>1922</v>
      </c>
      <c r="D24874" s="61" t="s">
        <v>1762</v>
      </c>
    </row>
    <row r="24875" spans="1:4" hidden="1" x14ac:dyDescent="0.25">
      <c r="A24875" s="61" t="s">
        <v>429</v>
      </c>
      <c r="B24875" s="61" t="s">
        <v>430</v>
      </c>
      <c r="C24875">
        <v>1923</v>
      </c>
      <c r="D24875" s="61" t="s">
        <v>1762</v>
      </c>
    </row>
    <row r="24876" spans="1:4" hidden="1" x14ac:dyDescent="0.25">
      <c r="A24876" s="61" t="s">
        <v>429</v>
      </c>
      <c r="B24876" s="61" t="s">
        <v>430</v>
      </c>
      <c r="C24876">
        <v>1924</v>
      </c>
      <c r="D24876" s="61" t="s">
        <v>1762</v>
      </c>
    </row>
    <row r="24877" spans="1:4" hidden="1" x14ac:dyDescent="0.25">
      <c r="A24877" s="61" t="s">
        <v>429</v>
      </c>
      <c r="B24877" s="61" t="s">
        <v>430</v>
      </c>
      <c r="C24877">
        <v>1925</v>
      </c>
      <c r="D24877" s="61" t="s">
        <v>1762</v>
      </c>
    </row>
    <row r="24878" spans="1:4" hidden="1" x14ac:dyDescent="0.25">
      <c r="A24878" s="61" t="s">
        <v>429</v>
      </c>
      <c r="B24878" s="61" t="s">
        <v>430</v>
      </c>
      <c r="C24878">
        <v>1926</v>
      </c>
      <c r="D24878" s="61" t="s">
        <v>1762</v>
      </c>
    </row>
    <row r="24879" spans="1:4" hidden="1" x14ac:dyDescent="0.25">
      <c r="A24879" s="61" t="s">
        <v>429</v>
      </c>
      <c r="B24879" s="61" t="s">
        <v>430</v>
      </c>
      <c r="C24879">
        <v>1927</v>
      </c>
      <c r="D24879" s="61" t="s">
        <v>1762</v>
      </c>
    </row>
    <row r="24880" spans="1:4" hidden="1" x14ac:dyDescent="0.25">
      <c r="A24880" s="61" t="s">
        <v>429</v>
      </c>
      <c r="B24880" s="61" t="s">
        <v>430</v>
      </c>
      <c r="C24880">
        <v>1928</v>
      </c>
      <c r="D24880" s="61" t="s">
        <v>1762</v>
      </c>
    </row>
    <row r="24881" spans="1:4" hidden="1" x14ac:dyDescent="0.25">
      <c r="A24881" s="61" t="s">
        <v>429</v>
      </c>
      <c r="B24881" s="61" t="s">
        <v>430</v>
      </c>
      <c r="C24881">
        <v>1929</v>
      </c>
      <c r="D24881" s="61" t="s">
        <v>1762</v>
      </c>
    </row>
    <row r="24882" spans="1:4" hidden="1" x14ac:dyDescent="0.25">
      <c r="A24882" s="61" t="s">
        <v>429</v>
      </c>
      <c r="B24882" s="61" t="s">
        <v>430</v>
      </c>
      <c r="C24882">
        <v>1930</v>
      </c>
      <c r="D24882" s="61" t="s">
        <v>1762</v>
      </c>
    </row>
    <row r="24883" spans="1:4" hidden="1" x14ac:dyDescent="0.25">
      <c r="A24883" s="61" t="s">
        <v>429</v>
      </c>
      <c r="B24883" s="61" t="s">
        <v>430</v>
      </c>
      <c r="C24883">
        <v>1931</v>
      </c>
      <c r="D24883" s="61" t="s">
        <v>1762</v>
      </c>
    </row>
    <row r="24884" spans="1:4" hidden="1" x14ac:dyDescent="0.25">
      <c r="A24884" s="61" t="s">
        <v>429</v>
      </c>
      <c r="B24884" s="61" t="s">
        <v>430</v>
      </c>
      <c r="C24884">
        <v>1932</v>
      </c>
      <c r="D24884" s="61" t="s">
        <v>2354</v>
      </c>
    </row>
    <row r="24885" spans="1:4" hidden="1" x14ac:dyDescent="0.25">
      <c r="A24885" s="61" t="s">
        <v>429</v>
      </c>
      <c r="B24885" s="61" t="s">
        <v>430</v>
      </c>
      <c r="C24885">
        <v>1933</v>
      </c>
      <c r="D24885" s="61" t="s">
        <v>2354</v>
      </c>
    </row>
    <row r="24886" spans="1:4" hidden="1" x14ac:dyDescent="0.25">
      <c r="A24886" s="61" t="s">
        <v>429</v>
      </c>
      <c r="B24886" s="61" t="s">
        <v>430</v>
      </c>
      <c r="C24886">
        <v>1934</v>
      </c>
      <c r="D24886" s="61" t="s">
        <v>2354</v>
      </c>
    </row>
    <row r="24887" spans="1:4" hidden="1" x14ac:dyDescent="0.25">
      <c r="A24887" s="61" t="s">
        <v>429</v>
      </c>
      <c r="B24887" s="61" t="s">
        <v>430</v>
      </c>
      <c r="C24887">
        <v>1935</v>
      </c>
      <c r="D24887" s="61" t="s">
        <v>2354</v>
      </c>
    </row>
    <row r="24888" spans="1:4" hidden="1" x14ac:dyDescent="0.25">
      <c r="A24888" s="61" t="s">
        <v>429</v>
      </c>
      <c r="B24888" s="61" t="s">
        <v>430</v>
      </c>
      <c r="C24888">
        <v>1936</v>
      </c>
      <c r="D24888" s="61" t="s">
        <v>2354</v>
      </c>
    </row>
    <row r="24889" spans="1:4" hidden="1" x14ac:dyDescent="0.25">
      <c r="A24889" s="61" t="s">
        <v>429</v>
      </c>
      <c r="B24889" s="61" t="s">
        <v>430</v>
      </c>
      <c r="C24889">
        <v>1937</v>
      </c>
      <c r="D24889" s="61" t="s">
        <v>2354</v>
      </c>
    </row>
    <row r="24890" spans="1:4" hidden="1" x14ac:dyDescent="0.25">
      <c r="A24890" s="61" t="s">
        <v>429</v>
      </c>
      <c r="B24890" s="61" t="s">
        <v>430</v>
      </c>
      <c r="C24890">
        <v>1938</v>
      </c>
      <c r="D24890" s="61" t="s">
        <v>2354</v>
      </c>
    </row>
    <row r="24891" spans="1:4" hidden="1" x14ac:dyDescent="0.25">
      <c r="A24891" s="61" t="s">
        <v>429</v>
      </c>
      <c r="B24891" s="61" t="s">
        <v>430</v>
      </c>
      <c r="C24891">
        <v>1939</v>
      </c>
      <c r="D24891" s="61" t="s">
        <v>2354</v>
      </c>
    </row>
    <row r="24892" spans="1:4" hidden="1" x14ac:dyDescent="0.25">
      <c r="A24892" s="61" t="s">
        <v>429</v>
      </c>
      <c r="B24892" s="61" t="s">
        <v>430</v>
      </c>
      <c r="C24892">
        <v>1940</v>
      </c>
      <c r="D24892" s="61" t="s">
        <v>2110</v>
      </c>
    </row>
    <row r="24893" spans="1:4" hidden="1" x14ac:dyDescent="0.25">
      <c r="A24893" s="61" t="s">
        <v>429</v>
      </c>
      <c r="B24893" s="61" t="s">
        <v>430</v>
      </c>
      <c r="C24893">
        <v>1941</v>
      </c>
      <c r="D24893" s="61" t="s">
        <v>2110</v>
      </c>
    </row>
    <row r="24894" spans="1:4" hidden="1" x14ac:dyDescent="0.25">
      <c r="A24894" s="61" t="s">
        <v>429</v>
      </c>
      <c r="B24894" s="61" t="s">
        <v>430</v>
      </c>
      <c r="C24894">
        <v>1942</v>
      </c>
      <c r="D24894" s="61" t="s">
        <v>2110</v>
      </c>
    </row>
    <row r="24895" spans="1:4" hidden="1" x14ac:dyDescent="0.25">
      <c r="A24895" s="61" t="s">
        <v>429</v>
      </c>
      <c r="B24895" s="61" t="s">
        <v>430</v>
      </c>
      <c r="C24895">
        <v>1943</v>
      </c>
      <c r="D24895" s="61" t="s">
        <v>2110</v>
      </c>
    </row>
    <row r="24896" spans="1:4" hidden="1" x14ac:dyDescent="0.25">
      <c r="A24896" s="61" t="s">
        <v>429</v>
      </c>
      <c r="B24896" s="61" t="s">
        <v>430</v>
      </c>
      <c r="C24896">
        <v>1944</v>
      </c>
      <c r="D24896" s="61" t="s">
        <v>2110</v>
      </c>
    </row>
    <row r="24897" spans="1:4" hidden="1" x14ac:dyDescent="0.25">
      <c r="A24897" s="61" t="s">
        <v>429</v>
      </c>
      <c r="B24897" s="61" t="s">
        <v>430</v>
      </c>
      <c r="C24897">
        <v>1945</v>
      </c>
      <c r="D24897" s="61" t="s">
        <v>2110</v>
      </c>
    </row>
    <row r="24898" spans="1:4" hidden="1" x14ac:dyDescent="0.25">
      <c r="A24898" s="61" t="s">
        <v>429</v>
      </c>
      <c r="B24898" s="61" t="s">
        <v>430</v>
      </c>
      <c r="C24898">
        <v>1946</v>
      </c>
      <c r="D24898" s="61" t="s">
        <v>2110</v>
      </c>
    </row>
    <row r="24899" spans="1:4" hidden="1" x14ac:dyDescent="0.25">
      <c r="A24899" s="61" t="s">
        <v>429</v>
      </c>
      <c r="B24899" s="61" t="s">
        <v>430</v>
      </c>
      <c r="C24899">
        <v>1947</v>
      </c>
      <c r="D24899" s="61" t="s">
        <v>2110</v>
      </c>
    </row>
    <row r="24900" spans="1:4" hidden="1" x14ac:dyDescent="0.25">
      <c r="A24900" s="61" t="s">
        <v>429</v>
      </c>
      <c r="B24900" s="61" t="s">
        <v>430</v>
      </c>
      <c r="C24900">
        <v>1948</v>
      </c>
      <c r="D24900" s="61" t="s">
        <v>2110</v>
      </c>
    </row>
    <row r="24901" spans="1:4" hidden="1" x14ac:dyDescent="0.25">
      <c r="A24901" s="61" t="s">
        <v>429</v>
      </c>
      <c r="B24901" s="61" t="s">
        <v>430</v>
      </c>
      <c r="C24901">
        <v>1949</v>
      </c>
      <c r="D24901" s="61" t="s">
        <v>2110</v>
      </c>
    </row>
    <row r="24902" spans="1:4" hidden="1" x14ac:dyDescent="0.25">
      <c r="A24902" s="61" t="s">
        <v>429</v>
      </c>
      <c r="B24902" s="61" t="s">
        <v>430</v>
      </c>
      <c r="C24902">
        <v>1950</v>
      </c>
      <c r="D24902" s="61" t="s">
        <v>2504</v>
      </c>
    </row>
    <row r="24903" spans="1:4" hidden="1" x14ac:dyDescent="0.25">
      <c r="A24903" s="61" t="s">
        <v>429</v>
      </c>
      <c r="B24903" s="61" t="s">
        <v>430</v>
      </c>
      <c r="C24903">
        <v>1951</v>
      </c>
      <c r="D24903" s="61" t="s">
        <v>2504</v>
      </c>
    </row>
    <row r="24904" spans="1:4" hidden="1" x14ac:dyDescent="0.25">
      <c r="A24904" s="61" t="s">
        <v>429</v>
      </c>
      <c r="B24904" s="61" t="s">
        <v>430</v>
      </c>
      <c r="C24904">
        <v>1952</v>
      </c>
      <c r="D24904" s="61" t="s">
        <v>2504</v>
      </c>
    </row>
    <row r="24905" spans="1:4" hidden="1" x14ac:dyDescent="0.25">
      <c r="A24905" s="61" t="s">
        <v>429</v>
      </c>
      <c r="B24905" s="61" t="s">
        <v>430</v>
      </c>
      <c r="C24905">
        <v>1953</v>
      </c>
      <c r="D24905" s="61" t="s">
        <v>2504</v>
      </c>
    </row>
    <row r="24906" spans="1:4" hidden="1" x14ac:dyDescent="0.25">
      <c r="A24906" s="61" t="s">
        <v>429</v>
      </c>
      <c r="B24906" s="61" t="s">
        <v>430</v>
      </c>
      <c r="C24906">
        <v>1954</v>
      </c>
      <c r="D24906" s="61" t="s">
        <v>2504</v>
      </c>
    </row>
    <row r="24907" spans="1:4" hidden="1" x14ac:dyDescent="0.25">
      <c r="A24907" s="61" t="s">
        <v>429</v>
      </c>
      <c r="B24907" s="61" t="s">
        <v>430</v>
      </c>
      <c r="C24907">
        <v>1955</v>
      </c>
      <c r="D24907" s="61" t="s">
        <v>2504</v>
      </c>
    </row>
    <row r="24908" spans="1:4" hidden="1" x14ac:dyDescent="0.25">
      <c r="A24908" s="61" t="s">
        <v>429</v>
      </c>
      <c r="B24908" s="61" t="s">
        <v>430</v>
      </c>
      <c r="C24908">
        <v>1956</v>
      </c>
      <c r="D24908" s="61" t="s">
        <v>2504</v>
      </c>
    </row>
    <row r="24909" spans="1:4" hidden="1" x14ac:dyDescent="0.25">
      <c r="A24909" s="61" t="s">
        <v>429</v>
      </c>
      <c r="B24909" s="61" t="s">
        <v>430</v>
      </c>
      <c r="C24909">
        <v>1957</v>
      </c>
      <c r="D24909" s="61" t="s">
        <v>2504</v>
      </c>
    </row>
    <row r="24910" spans="1:4" hidden="1" x14ac:dyDescent="0.25">
      <c r="A24910" s="61" t="s">
        <v>429</v>
      </c>
      <c r="B24910" s="61" t="s">
        <v>430</v>
      </c>
      <c r="C24910">
        <v>1958</v>
      </c>
      <c r="D24910" s="61" t="s">
        <v>2504</v>
      </c>
    </row>
    <row r="24911" spans="1:4" hidden="1" x14ac:dyDescent="0.25">
      <c r="A24911" s="61" t="s">
        <v>429</v>
      </c>
      <c r="B24911" s="61" t="s">
        <v>430</v>
      </c>
      <c r="C24911">
        <v>1959</v>
      </c>
      <c r="D24911" s="61" t="s">
        <v>567</v>
      </c>
    </row>
    <row r="24912" spans="1:4" hidden="1" x14ac:dyDescent="0.25">
      <c r="A24912" s="61" t="s">
        <v>429</v>
      </c>
      <c r="B24912" s="61" t="s">
        <v>430</v>
      </c>
      <c r="C24912">
        <v>1960</v>
      </c>
      <c r="D24912" s="61" t="s">
        <v>2312</v>
      </c>
    </row>
    <row r="24913" spans="1:4" hidden="1" x14ac:dyDescent="0.25">
      <c r="A24913" s="61" t="s">
        <v>429</v>
      </c>
      <c r="B24913" s="61" t="s">
        <v>430</v>
      </c>
      <c r="C24913">
        <v>1961</v>
      </c>
      <c r="D24913" s="61" t="s">
        <v>2316</v>
      </c>
    </row>
    <row r="24914" spans="1:4" hidden="1" x14ac:dyDescent="0.25">
      <c r="A24914" s="61" t="s">
        <v>429</v>
      </c>
      <c r="B24914" s="61" t="s">
        <v>430</v>
      </c>
      <c r="C24914">
        <v>1962</v>
      </c>
      <c r="D24914" s="61" t="s">
        <v>2330</v>
      </c>
    </row>
    <row r="24915" spans="1:4" hidden="1" x14ac:dyDescent="0.25">
      <c r="A24915" s="61" t="s">
        <v>429</v>
      </c>
      <c r="B24915" s="61" t="s">
        <v>430</v>
      </c>
      <c r="C24915">
        <v>1963</v>
      </c>
      <c r="D24915" s="61" t="s">
        <v>2905</v>
      </c>
    </row>
    <row r="24916" spans="1:4" hidden="1" x14ac:dyDescent="0.25">
      <c r="A24916" s="61" t="s">
        <v>429</v>
      </c>
      <c r="B24916" s="61" t="s">
        <v>430</v>
      </c>
      <c r="C24916">
        <v>1964</v>
      </c>
      <c r="D24916" s="61" t="s">
        <v>1801</v>
      </c>
    </row>
    <row r="24917" spans="1:4" hidden="1" x14ac:dyDescent="0.25">
      <c r="A24917" s="61" t="s">
        <v>429</v>
      </c>
      <c r="B24917" s="61" t="s">
        <v>430</v>
      </c>
      <c r="C24917">
        <v>1965</v>
      </c>
      <c r="D24917" s="61" t="s">
        <v>1801</v>
      </c>
    </row>
    <row r="24918" spans="1:4" hidden="1" x14ac:dyDescent="0.25">
      <c r="A24918" s="61" t="s">
        <v>429</v>
      </c>
      <c r="B24918" s="61" t="s">
        <v>430</v>
      </c>
      <c r="C24918">
        <v>1966</v>
      </c>
      <c r="D24918" s="61" t="s">
        <v>1801</v>
      </c>
    </row>
    <row r="24919" spans="1:4" hidden="1" x14ac:dyDescent="0.25">
      <c r="A24919" s="61" t="s">
        <v>429</v>
      </c>
      <c r="B24919" s="61" t="s">
        <v>430</v>
      </c>
      <c r="C24919">
        <v>1967</v>
      </c>
      <c r="D24919" s="61" t="s">
        <v>1801</v>
      </c>
    </row>
    <row r="24920" spans="1:4" hidden="1" x14ac:dyDescent="0.25">
      <c r="A24920" s="61" t="s">
        <v>429</v>
      </c>
      <c r="B24920" s="61" t="s">
        <v>430</v>
      </c>
      <c r="C24920">
        <v>1968</v>
      </c>
      <c r="D24920" s="61" t="s">
        <v>1801</v>
      </c>
    </row>
    <row r="24921" spans="1:4" hidden="1" x14ac:dyDescent="0.25">
      <c r="A24921" s="61" t="s">
        <v>429</v>
      </c>
      <c r="B24921" s="61" t="s">
        <v>430</v>
      </c>
      <c r="C24921">
        <v>1969</v>
      </c>
      <c r="D24921" s="61" t="s">
        <v>1801</v>
      </c>
    </row>
    <row r="24922" spans="1:4" hidden="1" x14ac:dyDescent="0.25">
      <c r="A24922" s="61" t="s">
        <v>429</v>
      </c>
      <c r="B24922" s="61" t="s">
        <v>430</v>
      </c>
      <c r="C24922">
        <v>1970</v>
      </c>
      <c r="D24922" s="61" t="s">
        <v>1828</v>
      </c>
    </row>
    <row r="24923" spans="1:4" hidden="1" x14ac:dyDescent="0.25">
      <c r="A24923" s="61" t="s">
        <v>429</v>
      </c>
      <c r="B24923" s="61" t="s">
        <v>430</v>
      </c>
      <c r="C24923">
        <v>1971</v>
      </c>
      <c r="D24923" s="61" t="s">
        <v>2631</v>
      </c>
    </row>
    <row r="24924" spans="1:4" hidden="1" x14ac:dyDescent="0.25">
      <c r="A24924" s="61" t="s">
        <v>429</v>
      </c>
      <c r="B24924" s="61" t="s">
        <v>430</v>
      </c>
      <c r="C24924">
        <v>1972</v>
      </c>
      <c r="D24924" s="61" t="s">
        <v>2631</v>
      </c>
    </row>
    <row r="24925" spans="1:4" hidden="1" x14ac:dyDescent="0.25">
      <c r="A24925" s="61" t="s">
        <v>429</v>
      </c>
      <c r="B24925" s="61" t="s">
        <v>430</v>
      </c>
      <c r="C24925">
        <v>1973</v>
      </c>
      <c r="D24925" s="61" t="s">
        <v>1737</v>
      </c>
    </row>
    <row r="24926" spans="1:4" hidden="1" x14ac:dyDescent="0.25">
      <c r="A24926" s="61" t="s">
        <v>429</v>
      </c>
      <c r="B24926" s="61" t="s">
        <v>430</v>
      </c>
      <c r="C24926">
        <v>1974</v>
      </c>
      <c r="D24926" s="61" t="s">
        <v>1724</v>
      </c>
    </row>
    <row r="24927" spans="1:4" hidden="1" x14ac:dyDescent="0.25">
      <c r="A24927" s="61" t="s">
        <v>429</v>
      </c>
      <c r="B24927" s="61" t="s">
        <v>430</v>
      </c>
      <c r="C24927">
        <v>1975</v>
      </c>
      <c r="D24927" s="61" t="s">
        <v>1724</v>
      </c>
    </row>
    <row r="24928" spans="1:4" hidden="1" x14ac:dyDescent="0.25">
      <c r="A24928" s="61" t="s">
        <v>429</v>
      </c>
      <c r="B24928" s="61" t="s">
        <v>430</v>
      </c>
      <c r="C24928">
        <v>1976</v>
      </c>
      <c r="D24928" s="61" t="s">
        <v>1724</v>
      </c>
    </row>
    <row r="24929" spans="1:4" hidden="1" x14ac:dyDescent="0.25">
      <c r="A24929" s="61" t="s">
        <v>429</v>
      </c>
      <c r="B24929" s="61" t="s">
        <v>430</v>
      </c>
      <c r="C24929">
        <v>1977</v>
      </c>
      <c r="D24929" s="61" t="s">
        <v>1724</v>
      </c>
    </row>
    <row r="24930" spans="1:4" hidden="1" x14ac:dyDescent="0.25">
      <c r="A24930" s="61" t="s">
        <v>429</v>
      </c>
      <c r="B24930" s="61" t="s">
        <v>430</v>
      </c>
      <c r="C24930">
        <v>1978</v>
      </c>
      <c r="D24930" s="61" t="s">
        <v>2171</v>
      </c>
    </row>
    <row r="24931" spans="1:4" hidden="1" x14ac:dyDescent="0.25">
      <c r="A24931" s="61" t="s">
        <v>429</v>
      </c>
      <c r="B24931" s="61" t="s">
        <v>430</v>
      </c>
      <c r="C24931">
        <v>1979</v>
      </c>
      <c r="D24931" s="61" t="s">
        <v>1733</v>
      </c>
    </row>
    <row r="24932" spans="1:4" hidden="1" x14ac:dyDescent="0.25">
      <c r="A24932" s="61" t="s">
        <v>429</v>
      </c>
      <c r="B24932" s="61" t="s">
        <v>430</v>
      </c>
      <c r="C24932">
        <v>1980</v>
      </c>
      <c r="D24932" s="61" t="s">
        <v>1733</v>
      </c>
    </row>
    <row r="24933" spans="1:4" hidden="1" x14ac:dyDescent="0.25">
      <c r="A24933" s="61" t="s">
        <v>429</v>
      </c>
      <c r="B24933" s="61" t="s">
        <v>430</v>
      </c>
      <c r="C24933">
        <v>1981</v>
      </c>
      <c r="D24933" s="61" t="s">
        <v>1733</v>
      </c>
    </row>
    <row r="24934" spans="1:4" hidden="1" x14ac:dyDescent="0.25">
      <c r="A24934" s="61" t="s">
        <v>429</v>
      </c>
      <c r="B24934" s="61" t="s">
        <v>430</v>
      </c>
      <c r="C24934">
        <v>1982</v>
      </c>
      <c r="D24934" s="61" t="s">
        <v>1733</v>
      </c>
    </row>
    <row r="24935" spans="1:4" hidden="1" x14ac:dyDescent="0.25">
      <c r="A24935" s="61" t="s">
        <v>429</v>
      </c>
      <c r="B24935" s="61" t="s">
        <v>430</v>
      </c>
      <c r="C24935">
        <v>1983</v>
      </c>
      <c r="D24935" s="61" t="s">
        <v>1733</v>
      </c>
    </row>
    <row r="24936" spans="1:4" hidden="1" x14ac:dyDescent="0.25">
      <c r="A24936" s="61" t="s">
        <v>429</v>
      </c>
      <c r="B24936" s="61" t="s">
        <v>430</v>
      </c>
      <c r="C24936">
        <v>1984</v>
      </c>
      <c r="D24936" s="61" t="s">
        <v>1733</v>
      </c>
    </row>
    <row r="24937" spans="1:4" hidden="1" x14ac:dyDescent="0.25">
      <c r="A24937" s="61" t="s">
        <v>429</v>
      </c>
      <c r="B24937" s="61" t="s">
        <v>430</v>
      </c>
      <c r="C24937">
        <v>1985</v>
      </c>
      <c r="D24937" s="61" t="s">
        <v>1733</v>
      </c>
    </row>
    <row r="24938" spans="1:4" hidden="1" x14ac:dyDescent="0.25">
      <c r="A24938" s="61" t="s">
        <v>429</v>
      </c>
      <c r="B24938" s="61" t="s">
        <v>430</v>
      </c>
      <c r="C24938">
        <v>1986</v>
      </c>
      <c r="D24938" s="61" t="s">
        <v>1733</v>
      </c>
    </row>
    <row r="24939" spans="1:4" hidden="1" x14ac:dyDescent="0.25">
      <c r="A24939" s="61" t="s">
        <v>429</v>
      </c>
      <c r="B24939" s="61" t="s">
        <v>430</v>
      </c>
      <c r="C24939">
        <v>1987</v>
      </c>
      <c r="D24939" s="61" t="s">
        <v>1733</v>
      </c>
    </row>
    <row r="24940" spans="1:4" hidden="1" x14ac:dyDescent="0.25">
      <c r="A24940" s="61" t="s">
        <v>429</v>
      </c>
      <c r="B24940" s="61" t="s">
        <v>430</v>
      </c>
      <c r="C24940">
        <v>1988</v>
      </c>
      <c r="D24940" s="61" t="s">
        <v>1733</v>
      </c>
    </row>
    <row r="24941" spans="1:4" hidden="1" x14ac:dyDescent="0.25">
      <c r="A24941" s="61" t="s">
        <v>429</v>
      </c>
      <c r="B24941" s="61" t="s">
        <v>430</v>
      </c>
      <c r="C24941">
        <v>1989</v>
      </c>
      <c r="D24941" s="61" t="s">
        <v>1733</v>
      </c>
    </row>
    <row r="24942" spans="1:4" hidden="1" x14ac:dyDescent="0.25">
      <c r="A24942" s="61" t="s">
        <v>429</v>
      </c>
      <c r="B24942" s="61" t="s">
        <v>430</v>
      </c>
      <c r="C24942">
        <v>1990</v>
      </c>
      <c r="D24942" s="61" t="s">
        <v>2260</v>
      </c>
    </row>
    <row r="24943" spans="1:4" hidden="1" x14ac:dyDescent="0.25">
      <c r="A24943" s="61" t="s">
        <v>429</v>
      </c>
      <c r="B24943" s="61" t="s">
        <v>430</v>
      </c>
      <c r="C24943">
        <v>1991</v>
      </c>
      <c r="D24943" s="61" t="s">
        <v>2213</v>
      </c>
    </row>
    <row r="24944" spans="1:4" hidden="1" x14ac:dyDescent="0.25">
      <c r="A24944" s="61" t="s">
        <v>429</v>
      </c>
      <c r="B24944" s="61" t="s">
        <v>430</v>
      </c>
      <c r="C24944">
        <v>1992</v>
      </c>
      <c r="D24944" s="61" t="s">
        <v>2213</v>
      </c>
    </row>
    <row r="24945" spans="1:4" hidden="1" x14ac:dyDescent="0.25">
      <c r="A24945" s="61" t="s">
        <v>429</v>
      </c>
      <c r="B24945" s="61" t="s">
        <v>430</v>
      </c>
      <c r="C24945">
        <v>1993</v>
      </c>
      <c r="D24945" s="61" t="s">
        <v>2213</v>
      </c>
    </row>
    <row r="24946" spans="1:4" hidden="1" x14ac:dyDescent="0.25">
      <c r="A24946" s="61" t="s">
        <v>429</v>
      </c>
      <c r="B24946" s="61" t="s">
        <v>430</v>
      </c>
      <c r="C24946">
        <v>1994</v>
      </c>
      <c r="D24946" s="61" t="s">
        <v>2652</v>
      </c>
    </row>
    <row r="24947" spans="1:4" hidden="1" x14ac:dyDescent="0.25">
      <c r="A24947" s="61" t="s">
        <v>429</v>
      </c>
      <c r="B24947" s="61" t="s">
        <v>430</v>
      </c>
      <c r="C24947">
        <v>1995</v>
      </c>
      <c r="D24947" s="61" t="s">
        <v>2413</v>
      </c>
    </row>
    <row r="24948" spans="1:4" hidden="1" x14ac:dyDescent="0.25">
      <c r="A24948" s="61" t="s">
        <v>429</v>
      </c>
      <c r="B24948" s="61" t="s">
        <v>430</v>
      </c>
      <c r="C24948">
        <v>1996</v>
      </c>
      <c r="D24948" s="61" t="s">
        <v>2975</v>
      </c>
    </row>
    <row r="24949" spans="1:4" hidden="1" x14ac:dyDescent="0.25">
      <c r="A24949" s="61" t="s">
        <v>429</v>
      </c>
      <c r="B24949" s="61" t="s">
        <v>430</v>
      </c>
      <c r="C24949">
        <v>1997</v>
      </c>
      <c r="D24949" s="61" t="s">
        <v>2975</v>
      </c>
    </row>
    <row r="24950" spans="1:4" hidden="1" x14ac:dyDescent="0.25">
      <c r="A24950" s="61" t="s">
        <v>429</v>
      </c>
      <c r="B24950" s="61" t="s">
        <v>430</v>
      </c>
      <c r="C24950">
        <v>1998</v>
      </c>
      <c r="D24950" s="61" t="s">
        <v>2959</v>
      </c>
    </row>
    <row r="24951" spans="1:4" hidden="1" x14ac:dyDescent="0.25">
      <c r="A24951" s="61" t="s">
        <v>429</v>
      </c>
      <c r="B24951" s="61" t="s">
        <v>430</v>
      </c>
      <c r="C24951">
        <v>1999</v>
      </c>
      <c r="D24951" s="61" t="s">
        <v>2959</v>
      </c>
    </row>
    <row r="24952" spans="1:4" hidden="1" x14ac:dyDescent="0.25">
      <c r="A24952" s="61" t="s">
        <v>429</v>
      </c>
      <c r="B24952" s="61" t="s">
        <v>430</v>
      </c>
      <c r="C24952">
        <v>2000</v>
      </c>
      <c r="D24952" s="61" t="s">
        <v>2310</v>
      </c>
    </row>
    <row r="24953" spans="1:4" hidden="1" x14ac:dyDescent="0.25">
      <c r="A24953" s="61" t="s">
        <v>429</v>
      </c>
      <c r="B24953" s="61" t="s">
        <v>430</v>
      </c>
      <c r="C24953">
        <v>2001</v>
      </c>
      <c r="D24953" s="61" t="s">
        <v>2170</v>
      </c>
    </row>
    <row r="24954" spans="1:4" hidden="1" x14ac:dyDescent="0.25">
      <c r="A24954" s="61" t="s">
        <v>429</v>
      </c>
      <c r="B24954" s="61" t="s">
        <v>430</v>
      </c>
      <c r="C24954">
        <v>2002</v>
      </c>
      <c r="D24954" s="61" t="s">
        <v>2170</v>
      </c>
    </row>
    <row r="24955" spans="1:4" hidden="1" x14ac:dyDescent="0.25">
      <c r="A24955" s="61" t="s">
        <v>429</v>
      </c>
      <c r="B24955" s="61" t="s">
        <v>430</v>
      </c>
      <c r="C24955">
        <v>2003</v>
      </c>
      <c r="D24955" s="61" t="s">
        <v>2170</v>
      </c>
    </row>
    <row r="24956" spans="1:4" hidden="1" x14ac:dyDescent="0.25">
      <c r="A24956" s="61" t="s">
        <v>429</v>
      </c>
      <c r="B24956" s="61" t="s">
        <v>430</v>
      </c>
      <c r="C24956">
        <v>2004</v>
      </c>
      <c r="D24956" s="61" t="s">
        <v>2508</v>
      </c>
    </row>
    <row r="24957" spans="1:4" hidden="1" x14ac:dyDescent="0.25">
      <c r="A24957" s="61" t="s">
        <v>429</v>
      </c>
      <c r="B24957" s="61" t="s">
        <v>430</v>
      </c>
      <c r="C24957">
        <v>2005</v>
      </c>
      <c r="D24957" s="61" t="s">
        <v>2508</v>
      </c>
    </row>
    <row r="24958" spans="1:4" hidden="1" x14ac:dyDescent="0.25">
      <c r="A24958" s="61" t="s">
        <v>429</v>
      </c>
      <c r="B24958" s="61" t="s">
        <v>430</v>
      </c>
      <c r="C24958">
        <v>2006</v>
      </c>
      <c r="D24958" s="61" t="s">
        <v>1719</v>
      </c>
    </row>
    <row r="24959" spans="1:4" hidden="1" x14ac:dyDescent="0.25">
      <c r="A24959" s="61" t="s">
        <v>429</v>
      </c>
      <c r="B24959" s="61" t="s">
        <v>430</v>
      </c>
      <c r="C24959">
        <v>2007</v>
      </c>
      <c r="D24959" s="61" t="s">
        <v>2414</v>
      </c>
    </row>
    <row r="24960" spans="1:4" hidden="1" x14ac:dyDescent="0.25">
      <c r="A24960" s="61" t="s">
        <v>429</v>
      </c>
      <c r="B24960" s="61" t="s">
        <v>430</v>
      </c>
      <c r="C24960">
        <v>2008</v>
      </c>
      <c r="D24960" s="61" t="s">
        <v>2414</v>
      </c>
    </row>
    <row r="24961" spans="1:4" hidden="1" x14ac:dyDescent="0.25">
      <c r="A24961" s="61" t="s">
        <v>429</v>
      </c>
      <c r="B24961" s="61" t="s">
        <v>430</v>
      </c>
      <c r="C24961">
        <v>2009</v>
      </c>
      <c r="D24961" s="61" t="s">
        <v>1861</v>
      </c>
    </row>
    <row r="24962" spans="1:4" hidden="1" x14ac:dyDescent="0.25">
      <c r="A24962" s="61" t="s">
        <v>429</v>
      </c>
      <c r="B24962" s="61" t="s">
        <v>430</v>
      </c>
      <c r="C24962">
        <v>2010</v>
      </c>
      <c r="D24962" s="61" t="s">
        <v>2958</v>
      </c>
    </row>
    <row r="24963" spans="1:4" hidden="1" x14ac:dyDescent="0.25">
      <c r="A24963" s="61" t="s">
        <v>429</v>
      </c>
      <c r="B24963" s="61" t="s">
        <v>430</v>
      </c>
      <c r="C24963">
        <v>2011</v>
      </c>
      <c r="D24963" s="61" t="s">
        <v>2332</v>
      </c>
    </row>
    <row r="24964" spans="1:4" hidden="1" x14ac:dyDescent="0.25">
      <c r="A24964" s="61" t="s">
        <v>429</v>
      </c>
      <c r="B24964" s="61" t="s">
        <v>430</v>
      </c>
      <c r="C24964">
        <v>2012</v>
      </c>
      <c r="D24964" s="61" t="s">
        <v>2332</v>
      </c>
    </row>
    <row r="24965" spans="1:4" hidden="1" x14ac:dyDescent="0.25">
      <c r="A24965" s="61" t="s">
        <v>429</v>
      </c>
      <c r="B24965" s="61" t="s">
        <v>430</v>
      </c>
      <c r="C24965">
        <v>2013</v>
      </c>
      <c r="D24965" s="61" t="s">
        <v>2542</v>
      </c>
    </row>
    <row r="24966" spans="1:4" hidden="1" x14ac:dyDescent="0.25">
      <c r="A24966" s="61" t="s">
        <v>429</v>
      </c>
      <c r="B24966" s="61" t="s">
        <v>430</v>
      </c>
      <c r="C24966">
        <v>2014</v>
      </c>
      <c r="D24966" s="61" t="s">
        <v>2542</v>
      </c>
    </row>
    <row r="24967" spans="1:4" hidden="1" x14ac:dyDescent="0.25">
      <c r="A24967" s="61" t="s">
        <v>429</v>
      </c>
      <c r="B24967" s="61" t="s">
        <v>430</v>
      </c>
      <c r="C24967">
        <v>2015</v>
      </c>
      <c r="D24967" s="61" t="s">
        <v>1836</v>
      </c>
    </row>
    <row r="24968" spans="1:4" hidden="1" x14ac:dyDescent="0.25">
      <c r="A24968" s="61" t="s">
        <v>429</v>
      </c>
      <c r="B24968" s="61" t="s">
        <v>430</v>
      </c>
      <c r="C24968">
        <v>2016</v>
      </c>
      <c r="D24968" s="61" t="s">
        <v>1706</v>
      </c>
    </row>
    <row r="24969" spans="1:4" hidden="1" x14ac:dyDescent="0.25">
      <c r="A24969" s="61" t="s">
        <v>429</v>
      </c>
      <c r="B24969" s="61" t="s">
        <v>430</v>
      </c>
      <c r="C24969">
        <v>2017</v>
      </c>
      <c r="D24969" s="61" t="s">
        <v>2308</v>
      </c>
    </row>
    <row r="24970" spans="1:4" hidden="1" x14ac:dyDescent="0.25">
      <c r="A24970" s="61" t="s">
        <v>429</v>
      </c>
      <c r="B24970" s="61" t="s">
        <v>430</v>
      </c>
      <c r="C24970">
        <v>2018</v>
      </c>
      <c r="D24970" s="61" t="s">
        <v>1721</v>
      </c>
    </row>
    <row r="24971" spans="1:4" hidden="1" x14ac:dyDescent="0.25">
      <c r="A24971" s="61" t="s">
        <v>429</v>
      </c>
      <c r="B24971" s="61" t="s">
        <v>430</v>
      </c>
      <c r="C24971">
        <v>2019</v>
      </c>
      <c r="D24971" s="61" t="s">
        <v>1713</v>
      </c>
    </row>
    <row r="24972" spans="1:4" hidden="1" x14ac:dyDescent="0.25">
      <c r="A24972" s="61" t="s">
        <v>429</v>
      </c>
      <c r="B24972" s="61" t="s">
        <v>430</v>
      </c>
      <c r="C24972">
        <v>2020</v>
      </c>
      <c r="D24972" s="61" t="s">
        <v>2331</v>
      </c>
    </row>
    <row r="24973" spans="1:4" hidden="1" x14ac:dyDescent="0.25">
      <c r="A24973" s="61" t="s">
        <v>429</v>
      </c>
      <c r="B24973" s="61" t="s">
        <v>430</v>
      </c>
      <c r="C24973">
        <v>2021</v>
      </c>
      <c r="D24973" s="61" t="s">
        <v>2328</v>
      </c>
    </row>
    <row r="24974" spans="1:4" hidden="1" x14ac:dyDescent="0.25">
      <c r="A24974" s="61" t="s">
        <v>429</v>
      </c>
      <c r="B24974" s="61" t="s">
        <v>430</v>
      </c>
      <c r="C24974">
        <v>2022</v>
      </c>
      <c r="D24974" s="61" t="s">
        <v>1625</v>
      </c>
    </row>
    <row r="24975" spans="1:4" x14ac:dyDescent="0.25">
      <c r="A24975" s="61" t="s">
        <v>429</v>
      </c>
      <c r="B24975" s="61" t="s">
        <v>430</v>
      </c>
      <c r="C24975">
        <v>2023</v>
      </c>
      <c r="D24975" s="61">
        <v>0.38</v>
      </c>
    </row>
    <row r="24976" spans="1:4" hidden="1" x14ac:dyDescent="0.25">
      <c r="A24976" s="61" t="s">
        <v>449</v>
      </c>
      <c r="B24976" s="61" t="s">
        <v>450</v>
      </c>
      <c r="C24976">
        <v>1900</v>
      </c>
      <c r="D24976" s="61" t="s">
        <v>2900</v>
      </c>
    </row>
    <row r="24977" spans="1:4" hidden="1" x14ac:dyDescent="0.25">
      <c r="A24977" s="61" t="s">
        <v>449</v>
      </c>
      <c r="B24977" s="61" t="s">
        <v>450</v>
      </c>
      <c r="C24977">
        <v>1901</v>
      </c>
      <c r="D24977" s="61" t="s">
        <v>2900</v>
      </c>
    </row>
    <row r="24978" spans="1:4" hidden="1" x14ac:dyDescent="0.25">
      <c r="A24978" s="61" t="s">
        <v>449</v>
      </c>
      <c r="B24978" s="61" t="s">
        <v>450</v>
      </c>
      <c r="C24978">
        <v>1902</v>
      </c>
      <c r="D24978" s="61" t="s">
        <v>2900</v>
      </c>
    </row>
    <row r="24979" spans="1:4" hidden="1" x14ac:dyDescent="0.25">
      <c r="A24979" s="61" t="s">
        <v>449</v>
      </c>
      <c r="B24979" s="61" t="s">
        <v>450</v>
      </c>
      <c r="C24979">
        <v>1903</v>
      </c>
      <c r="D24979" s="61" t="s">
        <v>2900</v>
      </c>
    </row>
    <row r="24980" spans="1:4" hidden="1" x14ac:dyDescent="0.25">
      <c r="A24980" s="61" t="s">
        <v>449</v>
      </c>
      <c r="B24980" s="61" t="s">
        <v>450</v>
      </c>
      <c r="C24980">
        <v>1904</v>
      </c>
      <c r="D24980" s="61" t="s">
        <v>2900</v>
      </c>
    </row>
    <row r="24981" spans="1:4" hidden="1" x14ac:dyDescent="0.25">
      <c r="A24981" s="61" t="s">
        <v>449</v>
      </c>
      <c r="B24981" s="61" t="s">
        <v>450</v>
      </c>
      <c r="C24981">
        <v>1905</v>
      </c>
      <c r="D24981" s="61" t="s">
        <v>2900</v>
      </c>
    </row>
    <row r="24982" spans="1:4" hidden="1" x14ac:dyDescent="0.25">
      <c r="A24982" s="61" t="s">
        <v>449</v>
      </c>
      <c r="B24982" s="61" t="s">
        <v>450</v>
      </c>
      <c r="C24982">
        <v>1906</v>
      </c>
      <c r="D24982" s="61" t="s">
        <v>2900</v>
      </c>
    </row>
    <row r="24983" spans="1:4" hidden="1" x14ac:dyDescent="0.25">
      <c r="A24983" s="61" t="s">
        <v>449</v>
      </c>
      <c r="B24983" s="61" t="s">
        <v>450</v>
      </c>
      <c r="C24983">
        <v>1907</v>
      </c>
      <c r="D24983" s="61" t="s">
        <v>2900</v>
      </c>
    </row>
    <row r="24984" spans="1:4" hidden="1" x14ac:dyDescent="0.25">
      <c r="A24984" s="61" t="s">
        <v>449</v>
      </c>
      <c r="B24984" s="61" t="s">
        <v>450</v>
      </c>
      <c r="C24984">
        <v>1908</v>
      </c>
      <c r="D24984" s="61" t="s">
        <v>2900</v>
      </c>
    </row>
    <row r="24985" spans="1:4" hidden="1" x14ac:dyDescent="0.25">
      <c r="A24985" s="61" t="s">
        <v>449</v>
      </c>
      <c r="B24985" s="61" t="s">
        <v>450</v>
      </c>
      <c r="C24985">
        <v>1909</v>
      </c>
      <c r="D24985" s="61" t="s">
        <v>2900</v>
      </c>
    </row>
    <row r="24986" spans="1:4" hidden="1" x14ac:dyDescent="0.25">
      <c r="A24986" s="61" t="s">
        <v>449</v>
      </c>
      <c r="B24986" s="61" t="s">
        <v>450</v>
      </c>
      <c r="C24986">
        <v>1910</v>
      </c>
      <c r="D24986" s="61" t="s">
        <v>2900</v>
      </c>
    </row>
    <row r="24987" spans="1:4" hidden="1" x14ac:dyDescent="0.25">
      <c r="A24987" s="61" t="s">
        <v>449</v>
      </c>
      <c r="B24987" s="61" t="s">
        <v>450</v>
      </c>
      <c r="C24987">
        <v>1911</v>
      </c>
      <c r="D24987" s="61" t="s">
        <v>2900</v>
      </c>
    </row>
    <row r="24988" spans="1:4" hidden="1" x14ac:dyDescent="0.25">
      <c r="A24988" s="61" t="s">
        <v>449</v>
      </c>
      <c r="B24988" s="61" t="s">
        <v>450</v>
      </c>
      <c r="C24988">
        <v>1912</v>
      </c>
      <c r="D24988" s="61" t="s">
        <v>2900</v>
      </c>
    </row>
    <row r="24989" spans="1:4" hidden="1" x14ac:dyDescent="0.25">
      <c r="A24989" s="61" t="s">
        <v>449</v>
      </c>
      <c r="B24989" s="61" t="s">
        <v>450</v>
      </c>
      <c r="C24989">
        <v>1913</v>
      </c>
      <c r="D24989" s="61" t="s">
        <v>2900</v>
      </c>
    </row>
    <row r="24990" spans="1:4" hidden="1" x14ac:dyDescent="0.25">
      <c r="A24990" s="61" t="s">
        <v>449</v>
      </c>
      <c r="B24990" s="61" t="s">
        <v>450</v>
      </c>
      <c r="C24990">
        <v>1914</v>
      </c>
      <c r="D24990" s="61" t="s">
        <v>2900</v>
      </c>
    </row>
    <row r="24991" spans="1:4" hidden="1" x14ac:dyDescent="0.25">
      <c r="A24991" s="61" t="s">
        <v>449</v>
      </c>
      <c r="B24991" s="61" t="s">
        <v>450</v>
      </c>
      <c r="C24991">
        <v>1915</v>
      </c>
      <c r="D24991" s="61" t="s">
        <v>2900</v>
      </c>
    </row>
    <row r="24992" spans="1:4" hidden="1" x14ac:dyDescent="0.25">
      <c r="A24992" s="61" t="s">
        <v>449</v>
      </c>
      <c r="B24992" s="61" t="s">
        <v>450</v>
      </c>
      <c r="C24992">
        <v>1916</v>
      </c>
      <c r="D24992" s="61" t="s">
        <v>2900</v>
      </c>
    </row>
    <row r="24993" spans="1:4" hidden="1" x14ac:dyDescent="0.25">
      <c r="A24993" s="61" t="s">
        <v>449</v>
      </c>
      <c r="B24993" s="61" t="s">
        <v>450</v>
      </c>
      <c r="C24993">
        <v>1917</v>
      </c>
      <c r="D24993" s="61" t="s">
        <v>2900</v>
      </c>
    </row>
    <row r="24994" spans="1:4" hidden="1" x14ac:dyDescent="0.25">
      <c r="A24994" s="61" t="s">
        <v>449</v>
      </c>
      <c r="B24994" s="61" t="s">
        <v>450</v>
      </c>
      <c r="C24994">
        <v>1918</v>
      </c>
      <c r="D24994" s="61" t="s">
        <v>2900</v>
      </c>
    </row>
    <row r="24995" spans="1:4" hidden="1" x14ac:dyDescent="0.25">
      <c r="A24995" s="61" t="s">
        <v>449</v>
      </c>
      <c r="B24995" s="61" t="s">
        <v>450</v>
      </c>
      <c r="C24995">
        <v>1919</v>
      </c>
      <c r="D24995" s="61" t="s">
        <v>2900</v>
      </c>
    </row>
    <row r="24996" spans="1:4" hidden="1" x14ac:dyDescent="0.25">
      <c r="A24996" s="61" t="s">
        <v>449</v>
      </c>
      <c r="B24996" s="61" t="s">
        <v>450</v>
      </c>
      <c r="C24996">
        <v>1920</v>
      </c>
      <c r="D24996" s="61" t="s">
        <v>2900</v>
      </c>
    </row>
    <row r="24997" spans="1:4" hidden="1" x14ac:dyDescent="0.25">
      <c r="A24997" s="61" t="s">
        <v>449</v>
      </c>
      <c r="B24997" s="61" t="s">
        <v>450</v>
      </c>
      <c r="C24997">
        <v>1921</v>
      </c>
      <c r="D24997" s="61" t="s">
        <v>2900</v>
      </c>
    </row>
    <row r="24998" spans="1:4" hidden="1" x14ac:dyDescent="0.25">
      <c r="A24998" s="61" t="s">
        <v>449</v>
      </c>
      <c r="B24998" s="61" t="s">
        <v>450</v>
      </c>
      <c r="C24998">
        <v>1922</v>
      </c>
      <c r="D24998" s="61" t="s">
        <v>2900</v>
      </c>
    </row>
    <row r="24999" spans="1:4" hidden="1" x14ac:dyDescent="0.25">
      <c r="A24999" s="61" t="s">
        <v>449</v>
      </c>
      <c r="B24999" s="61" t="s">
        <v>450</v>
      </c>
      <c r="C24999">
        <v>1923</v>
      </c>
      <c r="D24999" s="61" t="s">
        <v>2900</v>
      </c>
    </row>
    <row r="25000" spans="1:4" hidden="1" x14ac:dyDescent="0.25">
      <c r="A25000" s="61" t="s">
        <v>449</v>
      </c>
      <c r="B25000" s="61" t="s">
        <v>450</v>
      </c>
      <c r="C25000">
        <v>1924</v>
      </c>
      <c r="D25000" s="61" t="s">
        <v>2900</v>
      </c>
    </row>
    <row r="25001" spans="1:4" hidden="1" x14ac:dyDescent="0.25">
      <c r="A25001" s="61" t="s">
        <v>449</v>
      </c>
      <c r="B25001" s="61" t="s">
        <v>450</v>
      </c>
      <c r="C25001">
        <v>1925</v>
      </c>
      <c r="D25001" s="61" t="s">
        <v>2900</v>
      </c>
    </row>
    <row r="25002" spans="1:4" hidden="1" x14ac:dyDescent="0.25">
      <c r="A25002" s="61" t="s">
        <v>449</v>
      </c>
      <c r="B25002" s="61" t="s">
        <v>450</v>
      </c>
      <c r="C25002">
        <v>1926</v>
      </c>
      <c r="D25002" s="61" t="s">
        <v>2900</v>
      </c>
    </row>
    <row r="25003" spans="1:4" hidden="1" x14ac:dyDescent="0.25">
      <c r="A25003" s="61" t="s">
        <v>449</v>
      </c>
      <c r="B25003" s="61" t="s">
        <v>450</v>
      </c>
      <c r="C25003">
        <v>1927</v>
      </c>
      <c r="D25003" s="61" t="s">
        <v>2900</v>
      </c>
    </row>
    <row r="25004" spans="1:4" hidden="1" x14ac:dyDescent="0.25">
      <c r="A25004" s="61" t="s">
        <v>449</v>
      </c>
      <c r="B25004" s="61" t="s">
        <v>450</v>
      </c>
      <c r="C25004">
        <v>1928</v>
      </c>
      <c r="D25004" s="61" t="s">
        <v>2900</v>
      </c>
    </row>
    <row r="25005" spans="1:4" hidden="1" x14ac:dyDescent="0.25">
      <c r="A25005" s="61" t="s">
        <v>449</v>
      </c>
      <c r="B25005" s="61" t="s">
        <v>450</v>
      </c>
      <c r="C25005">
        <v>1929</v>
      </c>
      <c r="D25005" s="61" t="s">
        <v>2900</v>
      </c>
    </row>
    <row r="25006" spans="1:4" hidden="1" x14ac:dyDescent="0.25">
      <c r="A25006" s="61" t="s">
        <v>449</v>
      </c>
      <c r="B25006" s="61" t="s">
        <v>450</v>
      </c>
      <c r="C25006">
        <v>1930</v>
      </c>
      <c r="D25006" s="61" t="s">
        <v>2900</v>
      </c>
    </row>
    <row r="25007" spans="1:4" hidden="1" x14ac:dyDescent="0.25">
      <c r="A25007" s="61" t="s">
        <v>449</v>
      </c>
      <c r="B25007" s="61" t="s">
        <v>450</v>
      </c>
      <c r="C25007">
        <v>1931</v>
      </c>
      <c r="D25007" s="61" t="s">
        <v>2900</v>
      </c>
    </row>
    <row r="25008" spans="1:4" hidden="1" x14ac:dyDescent="0.25">
      <c r="A25008" s="61" t="s">
        <v>449</v>
      </c>
      <c r="B25008" s="61" t="s">
        <v>450</v>
      </c>
      <c r="C25008">
        <v>1932</v>
      </c>
      <c r="D25008" s="61" t="s">
        <v>2900</v>
      </c>
    </row>
    <row r="25009" spans="1:4" hidden="1" x14ac:dyDescent="0.25">
      <c r="A25009" s="61" t="s">
        <v>449</v>
      </c>
      <c r="B25009" s="61" t="s">
        <v>450</v>
      </c>
      <c r="C25009">
        <v>1933</v>
      </c>
      <c r="D25009" s="61" t="s">
        <v>2900</v>
      </c>
    </row>
    <row r="25010" spans="1:4" hidden="1" x14ac:dyDescent="0.25">
      <c r="A25010" s="61" t="s">
        <v>449</v>
      </c>
      <c r="B25010" s="61" t="s">
        <v>450</v>
      </c>
      <c r="C25010">
        <v>1934</v>
      </c>
      <c r="D25010" s="61" t="s">
        <v>2900</v>
      </c>
    </row>
    <row r="25011" spans="1:4" hidden="1" x14ac:dyDescent="0.25">
      <c r="A25011" s="61" t="s">
        <v>449</v>
      </c>
      <c r="B25011" s="61" t="s">
        <v>450</v>
      </c>
      <c r="C25011">
        <v>1935</v>
      </c>
      <c r="D25011" s="61" t="s">
        <v>2900</v>
      </c>
    </row>
    <row r="25012" spans="1:4" hidden="1" x14ac:dyDescent="0.25">
      <c r="A25012" s="61" t="s">
        <v>449</v>
      </c>
      <c r="B25012" s="61" t="s">
        <v>450</v>
      </c>
      <c r="C25012">
        <v>1936</v>
      </c>
      <c r="D25012" s="61" t="s">
        <v>2900</v>
      </c>
    </row>
    <row r="25013" spans="1:4" hidden="1" x14ac:dyDescent="0.25">
      <c r="A25013" s="61" t="s">
        <v>449</v>
      </c>
      <c r="B25013" s="61" t="s">
        <v>450</v>
      </c>
      <c r="C25013">
        <v>1937</v>
      </c>
      <c r="D25013" s="61" t="s">
        <v>2900</v>
      </c>
    </row>
    <row r="25014" spans="1:4" hidden="1" x14ac:dyDescent="0.25">
      <c r="A25014" s="61" t="s">
        <v>449</v>
      </c>
      <c r="B25014" s="61" t="s">
        <v>450</v>
      </c>
      <c r="C25014">
        <v>1938</v>
      </c>
      <c r="D25014" s="61" t="s">
        <v>2900</v>
      </c>
    </row>
    <row r="25015" spans="1:4" hidden="1" x14ac:dyDescent="0.25">
      <c r="A25015" s="61" t="s">
        <v>449</v>
      </c>
      <c r="B25015" s="61" t="s">
        <v>450</v>
      </c>
      <c r="C25015">
        <v>1939</v>
      </c>
      <c r="D25015" s="61" t="s">
        <v>2900</v>
      </c>
    </row>
    <row r="25016" spans="1:4" hidden="1" x14ac:dyDescent="0.25">
      <c r="A25016" s="61" t="s">
        <v>449</v>
      </c>
      <c r="B25016" s="61" t="s">
        <v>450</v>
      </c>
      <c r="C25016">
        <v>1940</v>
      </c>
      <c r="D25016" s="61" t="s">
        <v>2900</v>
      </c>
    </row>
    <row r="25017" spans="1:4" hidden="1" x14ac:dyDescent="0.25">
      <c r="A25017" s="61" t="s">
        <v>449</v>
      </c>
      <c r="B25017" s="61" t="s">
        <v>450</v>
      </c>
      <c r="C25017">
        <v>1941</v>
      </c>
      <c r="D25017" s="61" t="s">
        <v>2900</v>
      </c>
    </row>
    <row r="25018" spans="1:4" hidden="1" x14ac:dyDescent="0.25">
      <c r="A25018" s="61" t="s">
        <v>449</v>
      </c>
      <c r="B25018" s="61" t="s">
        <v>450</v>
      </c>
      <c r="C25018">
        <v>1942</v>
      </c>
      <c r="D25018" s="61" t="s">
        <v>2900</v>
      </c>
    </row>
    <row r="25019" spans="1:4" hidden="1" x14ac:dyDescent="0.25">
      <c r="A25019" s="61" t="s">
        <v>449</v>
      </c>
      <c r="B25019" s="61" t="s">
        <v>450</v>
      </c>
      <c r="C25019">
        <v>1943</v>
      </c>
      <c r="D25019" s="61" t="s">
        <v>2900</v>
      </c>
    </row>
    <row r="25020" spans="1:4" hidden="1" x14ac:dyDescent="0.25">
      <c r="A25020" s="61" t="s">
        <v>449</v>
      </c>
      <c r="B25020" s="61" t="s">
        <v>450</v>
      </c>
      <c r="C25020">
        <v>1944</v>
      </c>
      <c r="D25020" s="61" t="s">
        <v>2900</v>
      </c>
    </row>
    <row r="25021" spans="1:4" hidden="1" x14ac:dyDescent="0.25">
      <c r="A25021" s="61" t="s">
        <v>449</v>
      </c>
      <c r="B25021" s="61" t="s">
        <v>450</v>
      </c>
      <c r="C25021">
        <v>1945</v>
      </c>
      <c r="D25021" s="61" t="s">
        <v>2900</v>
      </c>
    </row>
    <row r="25022" spans="1:4" hidden="1" x14ac:dyDescent="0.25">
      <c r="A25022" s="61" t="s">
        <v>449</v>
      </c>
      <c r="B25022" s="61" t="s">
        <v>450</v>
      </c>
      <c r="C25022">
        <v>1946</v>
      </c>
      <c r="D25022" s="61" t="s">
        <v>2900</v>
      </c>
    </row>
    <row r="25023" spans="1:4" hidden="1" x14ac:dyDescent="0.25">
      <c r="A25023" s="61" t="s">
        <v>449</v>
      </c>
      <c r="B25023" s="61" t="s">
        <v>450</v>
      </c>
      <c r="C25023">
        <v>1947</v>
      </c>
      <c r="D25023" s="61" t="s">
        <v>2900</v>
      </c>
    </row>
    <row r="25024" spans="1:4" hidden="1" x14ac:dyDescent="0.25">
      <c r="A25024" s="61" t="s">
        <v>449</v>
      </c>
      <c r="B25024" s="61" t="s">
        <v>450</v>
      </c>
      <c r="C25024">
        <v>1948</v>
      </c>
      <c r="D25024" s="61" t="s">
        <v>2900</v>
      </c>
    </row>
    <row r="25025" spans="1:4" hidden="1" x14ac:dyDescent="0.25">
      <c r="A25025" s="61" t="s">
        <v>449</v>
      </c>
      <c r="B25025" s="61" t="s">
        <v>450</v>
      </c>
      <c r="C25025">
        <v>1949</v>
      </c>
      <c r="D25025" s="61" t="s">
        <v>2900</v>
      </c>
    </row>
    <row r="25026" spans="1:4" hidden="1" x14ac:dyDescent="0.25">
      <c r="A25026" s="61" t="s">
        <v>449</v>
      </c>
      <c r="B25026" s="61" t="s">
        <v>450</v>
      </c>
      <c r="C25026">
        <v>1950</v>
      </c>
      <c r="D25026" s="61" t="s">
        <v>2900</v>
      </c>
    </row>
    <row r="25027" spans="1:4" hidden="1" x14ac:dyDescent="0.25">
      <c r="A25027" s="61" t="s">
        <v>449</v>
      </c>
      <c r="B25027" s="61" t="s">
        <v>450</v>
      </c>
      <c r="C25027">
        <v>1951</v>
      </c>
      <c r="D25027" s="61" t="s">
        <v>2900</v>
      </c>
    </row>
    <row r="25028" spans="1:4" hidden="1" x14ac:dyDescent="0.25">
      <c r="A25028" s="61" t="s">
        <v>449</v>
      </c>
      <c r="B25028" s="61" t="s">
        <v>450</v>
      </c>
      <c r="C25028">
        <v>1952</v>
      </c>
      <c r="D25028" s="61" t="s">
        <v>2900</v>
      </c>
    </row>
    <row r="25029" spans="1:4" hidden="1" x14ac:dyDescent="0.25">
      <c r="A25029" s="61" t="s">
        <v>449</v>
      </c>
      <c r="B25029" s="61" t="s">
        <v>450</v>
      </c>
      <c r="C25029">
        <v>1953</v>
      </c>
      <c r="D25029" s="61" t="s">
        <v>2900</v>
      </c>
    </row>
    <row r="25030" spans="1:4" hidden="1" x14ac:dyDescent="0.25">
      <c r="A25030" s="61" t="s">
        <v>449</v>
      </c>
      <c r="B25030" s="61" t="s">
        <v>450</v>
      </c>
      <c r="C25030">
        <v>1954</v>
      </c>
      <c r="D25030" s="61" t="s">
        <v>2900</v>
      </c>
    </row>
    <row r="25031" spans="1:4" hidden="1" x14ac:dyDescent="0.25">
      <c r="A25031" s="61" t="s">
        <v>449</v>
      </c>
      <c r="B25031" s="61" t="s">
        <v>450</v>
      </c>
      <c r="C25031">
        <v>1955</v>
      </c>
      <c r="D25031" s="61" t="s">
        <v>2900</v>
      </c>
    </row>
    <row r="25032" spans="1:4" hidden="1" x14ac:dyDescent="0.25">
      <c r="A25032" s="61" t="s">
        <v>449</v>
      </c>
      <c r="B25032" s="61" t="s">
        <v>450</v>
      </c>
      <c r="C25032">
        <v>1956</v>
      </c>
      <c r="D25032" s="61" t="s">
        <v>2900</v>
      </c>
    </row>
    <row r="25033" spans="1:4" hidden="1" x14ac:dyDescent="0.25">
      <c r="A25033" s="61" t="s">
        <v>449</v>
      </c>
      <c r="B25033" s="61" t="s">
        <v>450</v>
      </c>
      <c r="C25033">
        <v>1957</v>
      </c>
      <c r="D25033" s="61" t="s">
        <v>2900</v>
      </c>
    </row>
    <row r="25034" spans="1:4" hidden="1" x14ac:dyDescent="0.25">
      <c r="A25034" s="61" t="s">
        <v>449</v>
      </c>
      <c r="B25034" s="61" t="s">
        <v>450</v>
      </c>
      <c r="C25034">
        <v>1958</v>
      </c>
      <c r="D25034" s="61" t="s">
        <v>2900</v>
      </c>
    </row>
    <row r="25035" spans="1:4" hidden="1" x14ac:dyDescent="0.25">
      <c r="A25035" s="61" t="s">
        <v>449</v>
      </c>
      <c r="B25035" s="61" t="s">
        <v>450</v>
      </c>
      <c r="C25035">
        <v>1959</v>
      </c>
      <c r="D25035" s="61" t="s">
        <v>2900</v>
      </c>
    </row>
    <row r="25036" spans="1:4" hidden="1" x14ac:dyDescent="0.25">
      <c r="A25036" s="61" t="s">
        <v>449</v>
      </c>
      <c r="B25036" s="61" t="s">
        <v>450</v>
      </c>
      <c r="C25036">
        <v>1960</v>
      </c>
      <c r="D25036" s="61" t="s">
        <v>2900</v>
      </c>
    </row>
    <row r="25037" spans="1:4" hidden="1" x14ac:dyDescent="0.25">
      <c r="A25037" s="61" t="s">
        <v>449</v>
      </c>
      <c r="B25037" s="61" t="s">
        <v>450</v>
      </c>
      <c r="C25037">
        <v>1961</v>
      </c>
      <c r="D25037" s="61" t="s">
        <v>2900</v>
      </c>
    </row>
    <row r="25038" spans="1:4" hidden="1" x14ac:dyDescent="0.25">
      <c r="A25038" s="61" t="s">
        <v>449</v>
      </c>
      <c r="B25038" s="61" t="s">
        <v>450</v>
      </c>
      <c r="C25038">
        <v>1962</v>
      </c>
      <c r="D25038" s="61" t="s">
        <v>2900</v>
      </c>
    </row>
    <row r="25039" spans="1:4" hidden="1" x14ac:dyDescent="0.25">
      <c r="A25039" s="61" t="s">
        <v>449</v>
      </c>
      <c r="B25039" s="61" t="s">
        <v>450</v>
      </c>
      <c r="C25039">
        <v>1963</v>
      </c>
      <c r="D25039" s="61" t="s">
        <v>2900</v>
      </c>
    </row>
    <row r="25040" spans="1:4" hidden="1" x14ac:dyDescent="0.25">
      <c r="A25040" s="61" t="s">
        <v>449</v>
      </c>
      <c r="B25040" s="61" t="s">
        <v>450</v>
      </c>
      <c r="C25040">
        <v>1964</v>
      </c>
      <c r="D25040" s="61" t="s">
        <v>2900</v>
      </c>
    </row>
    <row r="25041" spans="1:4" hidden="1" x14ac:dyDescent="0.25">
      <c r="A25041" s="61" t="s">
        <v>449</v>
      </c>
      <c r="B25041" s="61" t="s">
        <v>450</v>
      </c>
      <c r="C25041">
        <v>1965</v>
      </c>
      <c r="D25041" s="61" t="s">
        <v>2900</v>
      </c>
    </row>
    <row r="25042" spans="1:4" hidden="1" x14ac:dyDescent="0.25">
      <c r="A25042" s="61" t="s">
        <v>449</v>
      </c>
      <c r="B25042" s="61" t="s">
        <v>450</v>
      </c>
      <c r="C25042">
        <v>1966</v>
      </c>
      <c r="D25042" s="61" t="s">
        <v>2900</v>
      </c>
    </row>
    <row r="25043" spans="1:4" hidden="1" x14ac:dyDescent="0.25">
      <c r="A25043" s="61" t="s">
        <v>449</v>
      </c>
      <c r="B25043" s="61" t="s">
        <v>450</v>
      </c>
      <c r="C25043">
        <v>1967</v>
      </c>
      <c r="D25043" s="61" t="s">
        <v>2900</v>
      </c>
    </row>
    <row r="25044" spans="1:4" hidden="1" x14ac:dyDescent="0.25">
      <c r="A25044" s="61" t="s">
        <v>449</v>
      </c>
      <c r="B25044" s="61" t="s">
        <v>450</v>
      </c>
      <c r="C25044">
        <v>1968</v>
      </c>
      <c r="D25044" s="61" t="s">
        <v>2900</v>
      </c>
    </row>
    <row r="25045" spans="1:4" hidden="1" x14ac:dyDescent="0.25">
      <c r="A25045" s="61" t="s">
        <v>449</v>
      </c>
      <c r="B25045" s="61" t="s">
        <v>450</v>
      </c>
      <c r="C25045">
        <v>1969</v>
      </c>
      <c r="D25045" s="61" t="s">
        <v>2900</v>
      </c>
    </row>
    <row r="25046" spans="1:4" hidden="1" x14ac:dyDescent="0.25">
      <c r="A25046" s="61" t="s">
        <v>449</v>
      </c>
      <c r="B25046" s="61" t="s">
        <v>450</v>
      </c>
      <c r="C25046">
        <v>1970</v>
      </c>
      <c r="D25046" s="61" t="s">
        <v>2900</v>
      </c>
    </row>
    <row r="25047" spans="1:4" hidden="1" x14ac:dyDescent="0.25">
      <c r="A25047" s="61" t="s">
        <v>449</v>
      </c>
      <c r="B25047" s="61" t="s">
        <v>450</v>
      </c>
      <c r="C25047">
        <v>1971</v>
      </c>
      <c r="D25047" s="61" t="s">
        <v>2900</v>
      </c>
    </row>
    <row r="25048" spans="1:4" hidden="1" x14ac:dyDescent="0.25">
      <c r="A25048" s="61" t="s">
        <v>449</v>
      </c>
      <c r="B25048" s="61" t="s">
        <v>450</v>
      </c>
      <c r="C25048">
        <v>1972</v>
      </c>
      <c r="D25048" s="61" t="s">
        <v>2900</v>
      </c>
    </row>
    <row r="25049" spans="1:4" hidden="1" x14ac:dyDescent="0.25">
      <c r="A25049" s="61" t="s">
        <v>449</v>
      </c>
      <c r="B25049" s="61" t="s">
        <v>450</v>
      </c>
      <c r="C25049">
        <v>1973</v>
      </c>
      <c r="D25049" s="61" t="s">
        <v>2900</v>
      </c>
    </row>
    <row r="25050" spans="1:4" hidden="1" x14ac:dyDescent="0.25">
      <c r="A25050" s="61" t="s">
        <v>449</v>
      </c>
      <c r="B25050" s="61" t="s">
        <v>450</v>
      </c>
      <c r="C25050">
        <v>1974</v>
      </c>
      <c r="D25050" s="61" t="s">
        <v>2900</v>
      </c>
    </row>
    <row r="25051" spans="1:4" hidden="1" x14ac:dyDescent="0.25">
      <c r="A25051" s="61" t="s">
        <v>449</v>
      </c>
      <c r="B25051" s="61" t="s">
        <v>450</v>
      </c>
      <c r="C25051">
        <v>1975</v>
      </c>
      <c r="D25051" s="61" t="s">
        <v>2401</v>
      </c>
    </row>
    <row r="25052" spans="1:4" hidden="1" x14ac:dyDescent="0.25">
      <c r="A25052" s="61" t="s">
        <v>449</v>
      </c>
      <c r="B25052" s="61" t="s">
        <v>450</v>
      </c>
      <c r="C25052">
        <v>1976</v>
      </c>
      <c r="D25052" s="61" t="s">
        <v>2913</v>
      </c>
    </row>
    <row r="25053" spans="1:4" hidden="1" x14ac:dyDescent="0.25">
      <c r="A25053" s="61" t="s">
        <v>449</v>
      </c>
      <c r="B25053" s="61" t="s">
        <v>450</v>
      </c>
      <c r="C25053">
        <v>1977</v>
      </c>
      <c r="D25053" s="61" t="s">
        <v>2913</v>
      </c>
    </row>
    <row r="25054" spans="1:4" hidden="1" x14ac:dyDescent="0.25">
      <c r="A25054" s="61" t="s">
        <v>449</v>
      </c>
      <c r="B25054" s="61" t="s">
        <v>450</v>
      </c>
      <c r="C25054">
        <v>1978</v>
      </c>
      <c r="D25054" s="61" t="s">
        <v>2913</v>
      </c>
    </row>
    <row r="25055" spans="1:4" hidden="1" x14ac:dyDescent="0.25">
      <c r="A25055" s="61" t="s">
        <v>449</v>
      </c>
      <c r="B25055" s="61" t="s">
        <v>450</v>
      </c>
      <c r="C25055">
        <v>1979</v>
      </c>
      <c r="D25055" s="61" t="s">
        <v>2913</v>
      </c>
    </row>
    <row r="25056" spans="1:4" hidden="1" x14ac:dyDescent="0.25">
      <c r="A25056" s="61" t="s">
        <v>449</v>
      </c>
      <c r="B25056" s="61" t="s">
        <v>450</v>
      </c>
      <c r="C25056">
        <v>1980</v>
      </c>
      <c r="D25056" s="61" t="s">
        <v>2913</v>
      </c>
    </row>
    <row r="25057" spans="1:4" hidden="1" x14ac:dyDescent="0.25">
      <c r="A25057" s="61" t="s">
        <v>449</v>
      </c>
      <c r="B25057" s="61" t="s">
        <v>450</v>
      </c>
      <c r="C25057">
        <v>1981</v>
      </c>
      <c r="D25057" s="61" t="s">
        <v>2913</v>
      </c>
    </row>
    <row r="25058" spans="1:4" hidden="1" x14ac:dyDescent="0.25">
      <c r="A25058" s="61" t="s">
        <v>449</v>
      </c>
      <c r="B25058" s="61" t="s">
        <v>450</v>
      </c>
      <c r="C25058">
        <v>1982</v>
      </c>
      <c r="D25058" s="61" t="s">
        <v>2913</v>
      </c>
    </row>
    <row r="25059" spans="1:4" hidden="1" x14ac:dyDescent="0.25">
      <c r="A25059" s="61" t="s">
        <v>449</v>
      </c>
      <c r="B25059" s="61" t="s">
        <v>450</v>
      </c>
      <c r="C25059">
        <v>1983</v>
      </c>
      <c r="D25059" s="61" t="s">
        <v>2913</v>
      </c>
    </row>
    <row r="25060" spans="1:4" hidden="1" x14ac:dyDescent="0.25">
      <c r="A25060" s="61" t="s">
        <v>449</v>
      </c>
      <c r="B25060" s="61" t="s">
        <v>450</v>
      </c>
      <c r="C25060">
        <v>1984</v>
      </c>
      <c r="D25060" s="61" t="s">
        <v>2913</v>
      </c>
    </row>
    <row r="25061" spans="1:4" hidden="1" x14ac:dyDescent="0.25">
      <c r="A25061" s="61" t="s">
        <v>449</v>
      </c>
      <c r="B25061" s="61" t="s">
        <v>450</v>
      </c>
      <c r="C25061">
        <v>1985</v>
      </c>
      <c r="D25061" s="61" t="s">
        <v>2913</v>
      </c>
    </row>
    <row r="25062" spans="1:4" hidden="1" x14ac:dyDescent="0.25">
      <c r="A25062" s="61" t="s">
        <v>449</v>
      </c>
      <c r="B25062" s="61" t="s">
        <v>450</v>
      </c>
      <c r="C25062">
        <v>1986</v>
      </c>
      <c r="D25062" s="61" t="s">
        <v>2913</v>
      </c>
    </row>
    <row r="25063" spans="1:4" hidden="1" x14ac:dyDescent="0.25">
      <c r="A25063" s="61" t="s">
        <v>449</v>
      </c>
      <c r="B25063" s="61" t="s">
        <v>450</v>
      </c>
      <c r="C25063">
        <v>1987</v>
      </c>
      <c r="D25063" s="61" t="s">
        <v>2913</v>
      </c>
    </row>
    <row r="25064" spans="1:4" hidden="1" x14ac:dyDescent="0.25">
      <c r="A25064" s="61" t="s">
        <v>449</v>
      </c>
      <c r="B25064" s="61" t="s">
        <v>450</v>
      </c>
      <c r="C25064">
        <v>1988</v>
      </c>
      <c r="D25064" s="61" t="s">
        <v>2913</v>
      </c>
    </row>
    <row r="25065" spans="1:4" hidden="1" x14ac:dyDescent="0.25">
      <c r="A25065" s="61" t="s">
        <v>449</v>
      </c>
      <c r="B25065" s="61" t="s">
        <v>450</v>
      </c>
      <c r="C25065">
        <v>1989</v>
      </c>
      <c r="D25065" s="61" t="s">
        <v>2913</v>
      </c>
    </row>
    <row r="25066" spans="1:4" hidden="1" x14ac:dyDescent="0.25">
      <c r="A25066" s="61" t="s">
        <v>449</v>
      </c>
      <c r="B25066" s="61" t="s">
        <v>450</v>
      </c>
      <c r="C25066">
        <v>1990</v>
      </c>
      <c r="D25066" s="61" t="s">
        <v>2963</v>
      </c>
    </row>
    <row r="25067" spans="1:4" hidden="1" x14ac:dyDescent="0.25">
      <c r="A25067" s="61" t="s">
        <v>449</v>
      </c>
      <c r="B25067" s="61" t="s">
        <v>450</v>
      </c>
      <c r="C25067">
        <v>1991</v>
      </c>
      <c r="D25067" s="61" t="s">
        <v>2266</v>
      </c>
    </row>
    <row r="25068" spans="1:4" hidden="1" x14ac:dyDescent="0.25">
      <c r="A25068" s="61" t="s">
        <v>449</v>
      </c>
      <c r="B25068" s="61" t="s">
        <v>450</v>
      </c>
      <c r="C25068">
        <v>1992</v>
      </c>
      <c r="D25068" s="61" t="s">
        <v>2266</v>
      </c>
    </row>
    <row r="25069" spans="1:4" hidden="1" x14ac:dyDescent="0.25">
      <c r="A25069" s="61" t="s">
        <v>449</v>
      </c>
      <c r="B25069" s="61" t="s">
        <v>450</v>
      </c>
      <c r="C25069">
        <v>1993</v>
      </c>
      <c r="D25069" s="61" t="s">
        <v>2052</v>
      </c>
    </row>
    <row r="25070" spans="1:4" hidden="1" x14ac:dyDescent="0.25">
      <c r="A25070" s="61" t="s">
        <v>449</v>
      </c>
      <c r="B25070" s="61" t="s">
        <v>450</v>
      </c>
      <c r="C25070">
        <v>1994</v>
      </c>
      <c r="D25070" s="61" t="s">
        <v>2052</v>
      </c>
    </row>
    <row r="25071" spans="1:4" hidden="1" x14ac:dyDescent="0.25">
      <c r="A25071" s="61" t="s">
        <v>449</v>
      </c>
      <c r="B25071" s="61" t="s">
        <v>450</v>
      </c>
      <c r="C25071">
        <v>1995</v>
      </c>
      <c r="D25071" s="61" t="s">
        <v>2052</v>
      </c>
    </row>
    <row r="25072" spans="1:4" hidden="1" x14ac:dyDescent="0.25">
      <c r="A25072" s="61" t="s">
        <v>449</v>
      </c>
      <c r="B25072" s="61" t="s">
        <v>450</v>
      </c>
      <c r="C25072">
        <v>1996</v>
      </c>
      <c r="D25072" s="61" t="s">
        <v>2052</v>
      </c>
    </row>
    <row r="25073" spans="1:4" hidden="1" x14ac:dyDescent="0.25">
      <c r="A25073" s="61" t="s">
        <v>449</v>
      </c>
      <c r="B25073" s="61" t="s">
        <v>450</v>
      </c>
      <c r="C25073">
        <v>1997</v>
      </c>
      <c r="D25073" s="61" t="s">
        <v>2052</v>
      </c>
    </row>
    <row r="25074" spans="1:4" hidden="1" x14ac:dyDescent="0.25">
      <c r="A25074" s="61" t="s">
        <v>449</v>
      </c>
      <c r="B25074" s="61" t="s">
        <v>450</v>
      </c>
      <c r="C25074">
        <v>1998</v>
      </c>
      <c r="D25074" s="61" t="s">
        <v>2052</v>
      </c>
    </row>
    <row r="25075" spans="1:4" hidden="1" x14ac:dyDescent="0.25">
      <c r="A25075" s="61" t="s">
        <v>449</v>
      </c>
      <c r="B25075" s="61" t="s">
        <v>450</v>
      </c>
      <c r="C25075">
        <v>1999</v>
      </c>
      <c r="D25075" s="61" t="s">
        <v>2052</v>
      </c>
    </row>
    <row r="25076" spans="1:4" hidden="1" x14ac:dyDescent="0.25">
      <c r="A25076" s="61" t="s">
        <v>449</v>
      </c>
      <c r="B25076" s="61" t="s">
        <v>450</v>
      </c>
      <c r="C25076">
        <v>2000</v>
      </c>
      <c r="D25076" s="61" t="s">
        <v>2237</v>
      </c>
    </row>
    <row r="25077" spans="1:4" hidden="1" x14ac:dyDescent="0.25">
      <c r="A25077" s="61" t="s">
        <v>449</v>
      </c>
      <c r="B25077" s="61" t="s">
        <v>450</v>
      </c>
      <c r="C25077">
        <v>2001</v>
      </c>
      <c r="D25077" s="61" t="s">
        <v>2237</v>
      </c>
    </row>
    <row r="25078" spans="1:4" hidden="1" x14ac:dyDescent="0.25">
      <c r="A25078" s="61" t="s">
        <v>449</v>
      </c>
      <c r="B25078" s="61" t="s">
        <v>450</v>
      </c>
      <c r="C25078">
        <v>2002</v>
      </c>
      <c r="D25078" s="61" t="s">
        <v>2237</v>
      </c>
    </row>
    <row r="25079" spans="1:4" hidden="1" x14ac:dyDescent="0.25">
      <c r="A25079" s="61" t="s">
        <v>449</v>
      </c>
      <c r="B25079" s="61" t="s">
        <v>450</v>
      </c>
      <c r="C25079">
        <v>2003</v>
      </c>
      <c r="D25079" s="61" t="s">
        <v>2237</v>
      </c>
    </row>
    <row r="25080" spans="1:4" hidden="1" x14ac:dyDescent="0.25">
      <c r="A25080" s="61" t="s">
        <v>449</v>
      </c>
      <c r="B25080" s="61" t="s">
        <v>450</v>
      </c>
      <c r="C25080">
        <v>2004</v>
      </c>
      <c r="D25080" s="61" t="s">
        <v>2237</v>
      </c>
    </row>
    <row r="25081" spans="1:4" hidden="1" x14ac:dyDescent="0.25">
      <c r="A25081" s="61" t="s">
        <v>449</v>
      </c>
      <c r="B25081" s="61" t="s">
        <v>450</v>
      </c>
      <c r="C25081">
        <v>2005</v>
      </c>
      <c r="D25081" s="61" t="s">
        <v>2913</v>
      </c>
    </row>
    <row r="25082" spans="1:4" hidden="1" x14ac:dyDescent="0.25">
      <c r="A25082" s="61" t="s">
        <v>449</v>
      </c>
      <c r="B25082" s="61" t="s">
        <v>450</v>
      </c>
      <c r="C25082">
        <v>2006</v>
      </c>
      <c r="D25082" s="61" t="s">
        <v>2913</v>
      </c>
    </row>
    <row r="25083" spans="1:4" hidden="1" x14ac:dyDescent="0.25">
      <c r="A25083" s="61" t="s">
        <v>449</v>
      </c>
      <c r="B25083" s="61" t="s">
        <v>450</v>
      </c>
      <c r="C25083">
        <v>2007</v>
      </c>
      <c r="D25083" s="61" t="s">
        <v>2913</v>
      </c>
    </row>
    <row r="25084" spans="1:4" hidden="1" x14ac:dyDescent="0.25">
      <c r="A25084" s="61" t="s">
        <v>449</v>
      </c>
      <c r="B25084" s="61" t="s">
        <v>450</v>
      </c>
      <c r="C25084">
        <v>2008</v>
      </c>
      <c r="D25084" s="61" t="s">
        <v>2913</v>
      </c>
    </row>
    <row r="25085" spans="1:4" hidden="1" x14ac:dyDescent="0.25">
      <c r="A25085" s="61" t="s">
        <v>449</v>
      </c>
      <c r="B25085" s="61" t="s">
        <v>450</v>
      </c>
      <c r="C25085">
        <v>2009</v>
      </c>
      <c r="D25085" s="61" t="s">
        <v>2913</v>
      </c>
    </row>
    <row r="25086" spans="1:4" hidden="1" x14ac:dyDescent="0.25">
      <c r="A25086" s="61" t="s">
        <v>449</v>
      </c>
      <c r="B25086" s="61" t="s">
        <v>450</v>
      </c>
      <c r="C25086">
        <v>2010</v>
      </c>
      <c r="D25086" s="61" t="s">
        <v>2217</v>
      </c>
    </row>
    <row r="25087" spans="1:4" hidden="1" x14ac:dyDescent="0.25">
      <c r="A25087" s="61" t="s">
        <v>449</v>
      </c>
      <c r="B25087" s="61" t="s">
        <v>450</v>
      </c>
      <c r="C25087">
        <v>2011</v>
      </c>
      <c r="D25087" s="61" t="s">
        <v>2217</v>
      </c>
    </row>
    <row r="25088" spans="1:4" hidden="1" x14ac:dyDescent="0.25">
      <c r="A25088" s="61" t="s">
        <v>449</v>
      </c>
      <c r="B25088" s="61" t="s">
        <v>450</v>
      </c>
      <c r="C25088">
        <v>2012</v>
      </c>
      <c r="D25088" s="61" t="s">
        <v>2545</v>
      </c>
    </row>
    <row r="25089" spans="1:4" hidden="1" x14ac:dyDescent="0.25">
      <c r="A25089" s="61" t="s">
        <v>449</v>
      </c>
      <c r="B25089" s="61" t="s">
        <v>450</v>
      </c>
      <c r="C25089">
        <v>2013</v>
      </c>
      <c r="D25089" s="61" t="s">
        <v>2066</v>
      </c>
    </row>
    <row r="25090" spans="1:4" hidden="1" x14ac:dyDescent="0.25">
      <c r="A25090" s="61" t="s">
        <v>449</v>
      </c>
      <c r="B25090" s="61" t="s">
        <v>450</v>
      </c>
      <c r="C25090">
        <v>2014</v>
      </c>
      <c r="D25090" s="61" t="s">
        <v>2264</v>
      </c>
    </row>
    <row r="25091" spans="1:4" hidden="1" x14ac:dyDescent="0.25">
      <c r="A25091" s="61" t="s">
        <v>449</v>
      </c>
      <c r="B25091" s="61" t="s">
        <v>450</v>
      </c>
      <c r="C25091">
        <v>2015</v>
      </c>
      <c r="D25091" s="61" t="s">
        <v>2264</v>
      </c>
    </row>
    <row r="25092" spans="1:4" hidden="1" x14ac:dyDescent="0.25">
      <c r="A25092" s="61" t="s">
        <v>449</v>
      </c>
      <c r="B25092" s="61" t="s">
        <v>450</v>
      </c>
      <c r="C25092">
        <v>2016</v>
      </c>
      <c r="D25092" s="61" t="s">
        <v>2264</v>
      </c>
    </row>
    <row r="25093" spans="1:4" hidden="1" x14ac:dyDescent="0.25">
      <c r="A25093" s="61" t="s">
        <v>449</v>
      </c>
      <c r="B25093" s="61" t="s">
        <v>450</v>
      </c>
      <c r="C25093">
        <v>2017</v>
      </c>
      <c r="D25093" s="61" t="s">
        <v>2067</v>
      </c>
    </row>
    <row r="25094" spans="1:4" hidden="1" x14ac:dyDescent="0.25">
      <c r="A25094" s="61" t="s">
        <v>449</v>
      </c>
      <c r="B25094" s="61" t="s">
        <v>450</v>
      </c>
      <c r="C25094">
        <v>2018</v>
      </c>
      <c r="D25094" s="61" t="s">
        <v>2068</v>
      </c>
    </row>
    <row r="25095" spans="1:4" hidden="1" x14ac:dyDescent="0.25">
      <c r="A25095" s="61" t="s">
        <v>449</v>
      </c>
      <c r="B25095" s="61" t="s">
        <v>450</v>
      </c>
      <c r="C25095">
        <v>2019</v>
      </c>
      <c r="D25095" s="61" t="s">
        <v>2268</v>
      </c>
    </row>
    <row r="25096" spans="1:4" hidden="1" x14ac:dyDescent="0.25">
      <c r="A25096" s="61" t="s">
        <v>449</v>
      </c>
      <c r="B25096" s="61" t="s">
        <v>450</v>
      </c>
      <c r="C25096">
        <v>2020</v>
      </c>
      <c r="D25096" s="61" t="s">
        <v>1205</v>
      </c>
    </row>
    <row r="25097" spans="1:4" hidden="1" x14ac:dyDescent="0.25">
      <c r="A25097" s="61" t="s">
        <v>449</v>
      </c>
      <c r="B25097" s="61" t="s">
        <v>450</v>
      </c>
      <c r="C25097">
        <v>2021</v>
      </c>
      <c r="D25097" s="61" t="s">
        <v>1205</v>
      </c>
    </row>
    <row r="25098" spans="1:4" hidden="1" x14ac:dyDescent="0.25">
      <c r="A25098" s="61" t="s">
        <v>449</v>
      </c>
      <c r="B25098" s="61" t="s">
        <v>450</v>
      </c>
      <c r="C25098">
        <v>2022</v>
      </c>
      <c r="D25098" s="61" t="s">
        <v>2888</v>
      </c>
    </row>
    <row r="25099" spans="1:4" x14ac:dyDescent="0.25">
      <c r="A25099" s="61" t="s">
        <v>449</v>
      </c>
      <c r="B25099" s="61" t="s">
        <v>450</v>
      </c>
      <c r="C25099">
        <v>2023</v>
      </c>
      <c r="D25099" s="61">
        <v>0.75</v>
      </c>
    </row>
    <row r="25100" spans="1:4" hidden="1" x14ac:dyDescent="0.25">
      <c r="A25100" s="61" t="s">
        <v>431</v>
      </c>
      <c r="B25100" s="61" t="s">
        <v>432</v>
      </c>
      <c r="C25100">
        <v>1789</v>
      </c>
      <c r="D25100" s="61" t="s">
        <v>1846</v>
      </c>
    </row>
    <row r="25101" spans="1:4" hidden="1" x14ac:dyDescent="0.25">
      <c r="A25101" s="61" t="s">
        <v>431</v>
      </c>
      <c r="B25101" s="61" t="s">
        <v>432</v>
      </c>
      <c r="C25101">
        <v>1790</v>
      </c>
      <c r="D25101" s="61" t="s">
        <v>1846</v>
      </c>
    </row>
    <row r="25102" spans="1:4" hidden="1" x14ac:dyDescent="0.25">
      <c r="A25102" s="61" t="s">
        <v>431</v>
      </c>
      <c r="B25102" s="61" t="s">
        <v>432</v>
      </c>
      <c r="C25102">
        <v>1791</v>
      </c>
      <c r="D25102" s="61" t="s">
        <v>1846</v>
      </c>
    </row>
    <row r="25103" spans="1:4" hidden="1" x14ac:dyDescent="0.25">
      <c r="A25103" s="61" t="s">
        <v>431</v>
      </c>
      <c r="B25103" s="61" t="s">
        <v>432</v>
      </c>
      <c r="C25103">
        <v>1792</v>
      </c>
      <c r="D25103" s="61" t="s">
        <v>1846</v>
      </c>
    </row>
    <row r="25104" spans="1:4" hidden="1" x14ac:dyDescent="0.25">
      <c r="A25104" s="61" t="s">
        <v>431</v>
      </c>
      <c r="B25104" s="61" t="s">
        <v>432</v>
      </c>
      <c r="C25104">
        <v>1793</v>
      </c>
      <c r="D25104" s="61" t="s">
        <v>1846</v>
      </c>
    </row>
    <row r="25105" spans="1:4" hidden="1" x14ac:dyDescent="0.25">
      <c r="A25105" s="61" t="s">
        <v>431</v>
      </c>
      <c r="B25105" s="61" t="s">
        <v>432</v>
      </c>
      <c r="C25105">
        <v>1794</v>
      </c>
      <c r="D25105" s="61" t="s">
        <v>1846</v>
      </c>
    </row>
    <row r="25106" spans="1:4" hidden="1" x14ac:dyDescent="0.25">
      <c r="A25106" s="61" t="s">
        <v>431</v>
      </c>
      <c r="B25106" s="61" t="s">
        <v>432</v>
      </c>
      <c r="C25106">
        <v>1795</v>
      </c>
      <c r="D25106" s="61" t="s">
        <v>1846</v>
      </c>
    </row>
    <row r="25107" spans="1:4" hidden="1" x14ac:dyDescent="0.25">
      <c r="A25107" s="61" t="s">
        <v>431</v>
      </c>
      <c r="B25107" s="61" t="s">
        <v>432</v>
      </c>
      <c r="C25107">
        <v>1796</v>
      </c>
      <c r="D25107" s="61" t="s">
        <v>1846</v>
      </c>
    </row>
    <row r="25108" spans="1:4" hidden="1" x14ac:dyDescent="0.25">
      <c r="A25108" s="61" t="s">
        <v>431</v>
      </c>
      <c r="B25108" s="61" t="s">
        <v>432</v>
      </c>
      <c r="C25108">
        <v>1797</v>
      </c>
      <c r="D25108" s="61" t="s">
        <v>1846</v>
      </c>
    </row>
    <row r="25109" spans="1:4" hidden="1" x14ac:dyDescent="0.25">
      <c r="A25109" s="61" t="s">
        <v>431</v>
      </c>
      <c r="B25109" s="61" t="s">
        <v>432</v>
      </c>
      <c r="C25109">
        <v>1798</v>
      </c>
      <c r="D25109" s="61" t="s">
        <v>1846</v>
      </c>
    </row>
    <row r="25110" spans="1:4" hidden="1" x14ac:dyDescent="0.25">
      <c r="A25110" s="61" t="s">
        <v>431</v>
      </c>
      <c r="B25110" s="61" t="s">
        <v>432</v>
      </c>
      <c r="C25110">
        <v>1799</v>
      </c>
      <c r="D25110" s="61" t="s">
        <v>1846</v>
      </c>
    </row>
    <row r="25111" spans="1:4" hidden="1" x14ac:dyDescent="0.25">
      <c r="A25111" s="61" t="s">
        <v>431</v>
      </c>
      <c r="B25111" s="61" t="s">
        <v>432</v>
      </c>
      <c r="C25111">
        <v>1800</v>
      </c>
      <c r="D25111" s="61" t="s">
        <v>1846</v>
      </c>
    </row>
    <row r="25112" spans="1:4" hidden="1" x14ac:dyDescent="0.25">
      <c r="A25112" s="61" t="s">
        <v>431</v>
      </c>
      <c r="B25112" s="61" t="s">
        <v>432</v>
      </c>
      <c r="C25112">
        <v>1801</v>
      </c>
      <c r="D25112" s="61" t="s">
        <v>1846</v>
      </c>
    </row>
    <row r="25113" spans="1:4" hidden="1" x14ac:dyDescent="0.25">
      <c r="A25113" s="61" t="s">
        <v>431</v>
      </c>
      <c r="B25113" s="61" t="s">
        <v>432</v>
      </c>
      <c r="C25113">
        <v>1802</v>
      </c>
      <c r="D25113" s="61" t="s">
        <v>1846</v>
      </c>
    </row>
    <row r="25114" spans="1:4" hidden="1" x14ac:dyDescent="0.25">
      <c r="A25114" s="61" t="s">
        <v>431</v>
      </c>
      <c r="B25114" s="61" t="s">
        <v>432</v>
      </c>
      <c r="C25114">
        <v>1803</v>
      </c>
      <c r="D25114" s="61" t="s">
        <v>1846</v>
      </c>
    </row>
    <row r="25115" spans="1:4" hidden="1" x14ac:dyDescent="0.25">
      <c r="A25115" s="61" t="s">
        <v>431</v>
      </c>
      <c r="B25115" s="61" t="s">
        <v>432</v>
      </c>
      <c r="C25115">
        <v>1804</v>
      </c>
      <c r="D25115" s="61" t="s">
        <v>1846</v>
      </c>
    </row>
    <row r="25116" spans="1:4" hidden="1" x14ac:dyDescent="0.25">
      <c r="A25116" s="61" t="s">
        <v>431</v>
      </c>
      <c r="B25116" s="61" t="s">
        <v>432</v>
      </c>
      <c r="C25116">
        <v>1805</v>
      </c>
      <c r="D25116" s="61" t="s">
        <v>1846</v>
      </c>
    </row>
    <row r="25117" spans="1:4" hidden="1" x14ac:dyDescent="0.25">
      <c r="A25117" s="61" t="s">
        <v>431</v>
      </c>
      <c r="B25117" s="61" t="s">
        <v>432</v>
      </c>
      <c r="C25117">
        <v>1806</v>
      </c>
      <c r="D25117" s="61" t="s">
        <v>1846</v>
      </c>
    </row>
    <row r="25118" spans="1:4" hidden="1" x14ac:dyDescent="0.25">
      <c r="A25118" s="61" t="s">
        <v>431</v>
      </c>
      <c r="B25118" s="61" t="s">
        <v>432</v>
      </c>
      <c r="C25118">
        <v>1807</v>
      </c>
      <c r="D25118" s="61" t="s">
        <v>1846</v>
      </c>
    </row>
    <row r="25119" spans="1:4" hidden="1" x14ac:dyDescent="0.25">
      <c r="A25119" s="61" t="s">
        <v>431</v>
      </c>
      <c r="B25119" s="61" t="s">
        <v>432</v>
      </c>
      <c r="C25119">
        <v>1808</v>
      </c>
      <c r="D25119" s="61" t="s">
        <v>1846</v>
      </c>
    </row>
    <row r="25120" spans="1:4" hidden="1" x14ac:dyDescent="0.25">
      <c r="A25120" s="61" t="s">
        <v>431</v>
      </c>
      <c r="B25120" s="61" t="s">
        <v>432</v>
      </c>
      <c r="C25120">
        <v>1809</v>
      </c>
      <c r="D25120" s="61" t="s">
        <v>1846</v>
      </c>
    </row>
    <row r="25121" spans="1:4" hidden="1" x14ac:dyDescent="0.25">
      <c r="A25121" s="61" t="s">
        <v>431</v>
      </c>
      <c r="B25121" s="61" t="s">
        <v>432</v>
      </c>
      <c r="C25121">
        <v>1810</v>
      </c>
      <c r="D25121" s="61" t="s">
        <v>1846</v>
      </c>
    </row>
    <row r="25122" spans="1:4" hidden="1" x14ac:dyDescent="0.25">
      <c r="A25122" s="61" t="s">
        <v>431</v>
      </c>
      <c r="B25122" s="61" t="s">
        <v>432</v>
      </c>
      <c r="C25122">
        <v>1811</v>
      </c>
      <c r="D25122" s="61" t="s">
        <v>1846</v>
      </c>
    </row>
    <row r="25123" spans="1:4" hidden="1" x14ac:dyDescent="0.25">
      <c r="A25123" s="61" t="s">
        <v>431</v>
      </c>
      <c r="B25123" s="61" t="s">
        <v>432</v>
      </c>
      <c r="C25123">
        <v>1812</v>
      </c>
      <c r="D25123" s="61" t="s">
        <v>1846</v>
      </c>
    </row>
    <row r="25124" spans="1:4" hidden="1" x14ac:dyDescent="0.25">
      <c r="A25124" s="61" t="s">
        <v>431</v>
      </c>
      <c r="B25124" s="61" t="s">
        <v>432</v>
      </c>
      <c r="C25124">
        <v>1813</v>
      </c>
      <c r="D25124" s="61" t="s">
        <v>1846</v>
      </c>
    </row>
    <row r="25125" spans="1:4" hidden="1" x14ac:dyDescent="0.25">
      <c r="A25125" s="61" t="s">
        <v>431</v>
      </c>
      <c r="B25125" s="61" t="s">
        <v>432</v>
      </c>
      <c r="C25125">
        <v>1814</v>
      </c>
      <c r="D25125" s="61" t="s">
        <v>1846</v>
      </c>
    </row>
    <row r="25126" spans="1:4" hidden="1" x14ac:dyDescent="0.25">
      <c r="A25126" s="61" t="s">
        <v>431</v>
      </c>
      <c r="B25126" s="61" t="s">
        <v>432</v>
      </c>
      <c r="C25126">
        <v>1815</v>
      </c>
      <c r="D25126" s="61" t="s">
        <v>1846</v>
      </c>
    </row>
    <row r="25127" spans="1:4" hidden="1" x14ac:dyDescent="0.25">
      <c r="A25127" s="61" t="s">
        <v>431</v>
      </c>
      <c r="B25127" s="61" t="s">
        <v>432</v>
      </c>
      <c r="C25127">
        <v>1816</v>
      </c>
      <c r="D25127" s="61" t="s">
        <v>1846</v>
      </c>
    </row>
    <row r="25128" spans="1:4" hidden="1" x14ac:dyDescent="0.25">
      <c r="A25128" s="61" t="s">
        <v>431</v>
      </c>
      <c r="B25128" s="61" t="s">
        <v>432</v>
      </c>
      <c r="C25128">
        <v>1817</v>
      </c>
      <c r="D25128" s="61" t="s">
        <v>1846</v>
      </c>
    </row>
    <row r="25129" spans="1:4" hidden="1" x14ac:dyDescent="0.25">
      <c r="A25129" s="61" t="s">
        <v>431</v>
      </c>
      <c r="B25129" s="61" t="s">
        <v>432</v>
      </c>
      <c r="C25129">
        <v>1818</v>
      </c>
      <c r="D25129" s="61" t="s">
        <v>1846</v>
      </c>
    </row>
    <row r="25130" spans="1:4" hidden="1" x14ac:dyDescent="0.25">
      <c r="A25130" s="61" t="s">
        <v>431</v>
      </c>
      <c r="B25130" s="61" t="s">
        <v>432</v>
      </c>
      <c r="C25130">
        <v>1819</v>
      </c>
      <c r="D25130" s="61" t="s">
        <v>570</v>
      </c>
    </row>
    <row r="25131" spans="1:4" hidden="1" x14ac:dyDescent="0.25">
      <c r="A25131" s="61" t="s">
        <v>431</v>
      </c>
      <c r="B25131" s="61" t="s">
        <v>432</v>
      </c>
      <c r="C25131">
        <v>1820</v>
      </c>
      <c r="D25131" s="61" t="s">
        <v>570</v>
      </c>
    </row>
    <row r="25132" spans="1:4" hidden="1" x14ac:dyDescent="0.25">
      <c r="A25132" s="61" t="s">
        <v>431</v>
      </c>
      <c r="B25132" s="61" t="s">
        <v>432</v>
      </c>
      <c r="C25132">
        <v>1821</v>
      </c>
      <c r="D25132" s="61" t="s">
        <v>570</v>
      </c>
    </row>
    <row r="25133" spans="1:4" hidden="1" x14ac:dyDescent="0.25">
      <c r="A25133" s="61" t="s">
        <v>431</v>
      </c>
      <c r="B25133" s="61" t="s">
        <v>432</v>
      </c>
      <c r="C25133">
        <v>1822</v>
      </c>
      <c r="D25133" s="61" t="s">
        <v>2295</v>
      </c>
    </row>
    <row r="25134" spans="1:4" hidden="1" x14ac:dyDescent="0.25">
      <c r="A25134" s="61" t="s">
        <v>431</v>
      </c>
      <c r="B25134" s="61" t="s">
        <v>432</v>
      </c>
      <c r="C25134">
        <v>1823</v>
      </c>
      <c r="D25134" s="61" t="s">
        <v>2295</v>
      </c>
    </row>
    <row r="25135" spans="1:4" hidden="1" x14ac:dyDescent="0.25">
      <c r="A25135" s="61" t="s">
        <v>431</v>
      </c>
      <c r="B25135" s="61" t="s">
        <v>432</v>
      </c>
      <c r="C25135">
        <v>1824</v>
      </c>
      <c r="D25135" s="61" t="s">
        <v>2295</v>
      </c>
    </row>
    <row r="25136" spans="1:4" hidden="1" x14ac:dyDescent="0.25">
      <c r="A25136" s="61" t="s">
        <v>431</v>
      </c>
      <c r="B25136" s="61" t="s">
        <v>432</v>
      </c>
      <c r="C25136">
        <v>1825</v>
      </c>
      <c r="D25136" s="61" t="s">
        <v>2295</v>
      </c>
    </row>
    <row r="25137" spans="1:4" hidden="1" x14ac:dyDescent="0.25">
      <c r="A25137" s="61" t="s">
        <v>431</v>
      </c>
      <c r="B25137" s="61" t="s">
        <v>432</v>
      </c>
      <c r="C25137">
        <v>1826</v>
      </c>
      <c r="D25137" s="61" t="s">
        <v>2295</v>
      </c>
    </row>
    <row r="25138" spans="1:4" hidden="1" x14ac:dyDescent="0.25">
      <c r="A25138" s="61" t="s">
        <v>431</v>
      </c>
      <c r="B25138" s="61" t="s">
        <v>432</v>
      </c>
      <c r="C25138">
        <v>1827</v>
      </c>
      <c r="D25138" s="61" t="s">
        <v>2295</v>
      </c>
    </row>
    <row r="25139" spans="1:4" hidden="1" x14ac:dyDescent="0.25">
      <c r="A25139" s="61" t="s">
        <v>431</v>
      </c>
      <c r="B25139" s="61" t="s">
        <v>432</v>
      </c>
      <c r="C25139">
        <v>1828</v>
      </c>
      <c r="D25139" s="61" t="s">
        <v>2295</v>
      </c>
    </row>
    <row r="25140" spans="1:4" hidden="1" x14ac:dyDescent="0.25">
      <c r="A25140" s="61" t="s">
        <v>431</v>
      </c>
      <c r="B25140" s="61" t="s">
        <v>432</v>
      </c>
      <c r="C25140">
        <v>1829</v>
      </c>
      <c r="D25140" s="61" t="s">
        <v>2295</v>
      </c>
    </row>
    <row r="25141" spans="1:4" hidden="1" x14ac:dyDescent="0.25">
      <c r="A25141" s="61" t="s">
        <v>431</v>
      </c>
      <c r="B25141" s="61" t="s">
        <v>432</v>
      </c>
      <c r="C25141">
        <v>1830</v>
      </c>
      <c r="D25141" s="61" t="s">
        <v>2295</v>
      </c>
    </row>
    <row r="25142" spans="1:4" hidden="1" x14ac:dyDescent="0.25">
      <c r="A25142" s="61" t="s">
        <v>431</v>
      </c>
      <c r="B25142" s="61" t="s">
        <v>432</v>
      </c>
      <c r="C25142">
        <v>1831</v>
      </c>
      <c r="D25142" s="61" t="s">
        <v>2295</v>
      </c>
    </row>
    <row r="25143" spans="1:4" hidden="1" x14ac:dyDescent="0.25">
      <c r="A25143" s="61" t="s">
        <v>431</v>
      </c>
      <c r="B25143" s="61" t="s">
        <v>432</v>
      </c>
      <c r="C25143">
        <v>1832</v>
      </c>
      <c r="D25143" s="61" t="s">
        <v>2295</v>
      </c>
    </row>
    <row r="25144" spans="1:4" hidden="1" x14ac:dyDescent="0.25">
      <c r="A25144" s="61" t="s">
        <v>431</v>
      </c>
      <c r="B25144" s="61" t="s">
        <v>432</v>
      </c>
      <c r="C25144">
        <v>1833</v>
      </c>
      <c r="D25144" s="61" t="s">
        <v>2295</v>
      </c>
    </row>
    <row r="25145" spans="1:4" hidden="1" x14ac:dyDescent="0.25">
      <c r="A25145" s="61" t="s">
        <v>431</v>
      </c>
      <c r="B25145" s="61" t="s">
        <v>432</v>
      </c>
      <c r="C25145">
        <v>1834</v>
      </c>
      <c r="D25145" s="61" t="s">
        <v>2295</v>
      </c>
    </row>
    <row r="25146" spans="1:4" hidden="1" x14ac:dyDescent="0.25">
      <c r="A25146" s="61" t="s">
        <v>431</v>
      </c>
      <c r="B25146" s="61" t="s">
        <v>432</v>
      </c>
      <c r="C25146">
        <v>1835</v>
      </c>
      <c r="D25146" s="61" t="s">
        <v>2295</v>
      </c>
    </row>
    <row r="25147" spans="1:4" hidden="1" x14ac:dyDescent="0.25">
      <c r="A25147" s="61" t="s">
        <v>431</v>
      </c>
      <c r="B25147" s="61" t="s">
        <v>432</v>
      </c>
      <c r="C25147">
        <v>1836</v>
      </c>
      <c r="D25147" s="61" t="s">
        <v>2295</v>
      </c>
    </row>
    <row r="25148" spans="1:4" hidden="1" x14ac:dyDescent="0.25">
      <c r="A25148" s="61" t="s">
        <v>431</v>
      </c>
      <c r="B25148" s="61" t="s">
        <v>432</v>
      </c>
      <c r="C25148">
        <v>1837</v>
      </c>
      <c r="D25148" s="61" t="s">
        <v>2295</v>
      </c>
    </row>
    <row r="25149" spans="1:4" hidden="1" x14ac:dyDescent="0.25">
      <c r="A25149" s="61" t="s">
        <v>431</v>
      </c>
      <c r="B25149" s="61" t="s">
        <v>432</v>
      </c>
      <c r="C25149">
        <v>1838</v>
      </c>
      <c r="D25149" s="61" t="s">
        <v>2295</v>
      </c>
    </row>
    <row r="25150" spans="1:4" hidden="1" x14ac:dyDescent="0.25">
      <c r="A25150" s="61" t="s">
        <v>431</v>
      </c>
      <c r="B25150" s="61" t="s">
        <v>432</v>
      </c>
      <c r="C25150">
        <v>1839</v>
      </c>
      <c r="D25150" s="61" t="s">
        <v>2295</v>
      </c>
    </row>
    <row r="25151" spans="1:4" hidden="1" x14ac:dyDescent="0.25">
      <c r="A25151" s="61" t="s">
        <v>431</v>
      </c>
      <c r="B25151" s="61" t="s">
        <v>432</v>
      </c>
      <c r="C25151">
        <v>1840</v>
      </c>
      <c r="D25151" s="61" t="s">
        <v>2295</v>
      </c>
    </row>
    <row r="25152" spans="1:4" hidden="1" x14ac:dyDescent="0.25">
      <c r="A25152" s="61" t="s">
        <v>431</v>
      </c>
      <c r="B25152" s="61" t="s">
        <v>432</v>
      </c>
      <c r="C25152">
        <v>1841</v>
      </c>
      <c r="D25152" s="61" t="s">
        <v>2295</v>
      </c>
    </row>
    <row r="25153" spans="1:4" hidden="1" x14ac:dyDescent="0.25">
      <c r="A25153" s="61" t="s">
        <v>431</v>
      </c>
      <c r="B25153" s="61" t="s">
        <v>432</v>
      </c>
      <c r="C25153">
        <v>1842</v>
      </c>
      <c r="D25153" s="61" t="s">
        <v>2295</v>
      </c>
    </row>
    <row r="25154" spans="1:4" hidden="1" x14ac:dyDescent="0.25">
      <c r="A25154" s="61" t="s">
        <v>431</v>
      </c>
      <c r="B25154" s="61" t="s">
        <v>432</v>
      </c>
      <c r="C25154">
        <v>1843</v>
      </c>
      <c r="D25154" s="61" t="s">
        <v>2295</v>
      </c>
    </row>
    <row r="25155" spans="1:4" hidden="1" x14ac:dyDescent="0.25">
      <c r="A25155" s="61" t="s">
        <v>431</v>
      </c>
      <c r="B25155" s="61" t="s">
        <v>432</v>
      </c>
      <c r="C25155">
        <v>1844</v>
      </c>
      <c r="D25155" s="61" t="s">
        <v>2295</v>
      </c>
    </row>
    <row r="25156" spans="1:4" hidden="1" x14ac:dyDescent="0.25">
      <c r="A25156" s="61" t="s">
        <v>431</v>
      </c>
      <c r="B25156" s="61" t="s">
        <v>432</v>
      </c>
      <c r="C25156">
        <v>1845</v>
      </c>
      <c r="D25156" s="61" t="s">
        <v>2295</v>
      </c>
    </row>
    <row r="25157" spans="1:4" hidden="1" x14ac:dyDescent="0.25">
      <c r="A25157" s="61" t="s">
        <v>431</v>
      </c>
      <c r="B25157" s="61" t="s">
        <v>432</v>
      </c>
      <c r="C25157">
        <v>1846</v>
      </c>
      <c r="D25157" s="61" t="s">
        <v>2295</v>
      </c>
    </row>
    <row r="25158" spans="1:4" hidden="1" x14ac:dyDescent="0.25">
      <c r="A25158" s="61" t="s">
        <v>431</v>
      </c>
      <c r="B25158" s="61" t="s">
        <v>432</v>
      </c>
      <c r="C25158">
        <v>1847</v>
      </c>
      <c r="D25158" s="61" t="s">
        <v>2295</v>
      </c>
    </row>
    <row r="25159" spans="1:4" hidden="1" x14ac:dyDescent="0.25">
      <c r="A25159" s="61" t="s">
        <v>431</v>
      </c>
      <c r="B25159" s="61" t="s">
        <v>432</v>
      </c>
      <c r="C25159">
        <v>1848</v>
      </c>
      <c r="D25159" s="61" t="s">
        <v>2295</v>
      </c>
    </row>
    <row r="25160" spans="1:4" hidden="1" x14ac:dyDescent="0.25">
      <c r="A25160" s="61" t="s">
        <v>431</v>
      </c>
      <c r="B25160" s="61" t="s">
        <v>432</v>
      </c>
      <c r="C25160">
        <v>1849</v>
      </c>
      <c r="D25160" s="61" t="s">
        <v>2295</v>
      </c>
    </row>
    <row r="25161" spans="1:4" hidden="1" x14ac:dyDescent="0.25">
      <c r="A25161" s="61" t="s">
        <v>431</v>
      </c>
      <c r="B25161" s="61" t="s">
        <v>432</v>
      </c>
      <c r="C25161">
        <v>1850</v>
      </c>
      <c r="D25161" s="61" t="s">
        <v>2295</v>
      </c>
    </row>
    <row r="25162" spans="1:4" hidden="1" x14ac:dyDescent="0.25">
      <c r="A25162" s="61" t="s">
        <v>431</v>
      </c>
      <c r="B25162" s="61" t="s">
        <v>432</v>
      </c>
      <c r="C25162">
        <v>1851</v>
      </c>
      <c r="D25162" s="61" t="s">
        <v>2295</v>
      </c>
    </row>
    <row r="25163" spans="1:4" hidden="1" x14ac:dyDescent="0.25">
      <c r="A25163" s="61" t="s">
        <v>431</v>
      </c>
      <c r="B25163" s="61" t="s">
        <v>432</v>
      </c>
      <c r="C25163">
        <v>1852</v>
      </c>
      <c r="D25163" s="61" t="s">
        <v>2295</v>
      </c>
    </row>
    <row r="25164" spans="1:4" hidden="1" x14ac:dyDescent="0.25">
      <c r="A25164" s="61" t="s">
        <v>431</v>
      </c>
      <c r="B25164" s="61" t="s">
        <v>432</v>
      </c>
      <c r="C25164">
        <v>1853</v>
      </c>
      <c r="D25164" s="61" t="s">
        <v>2295</v>
      </c>
    </row>
    <row r="25165" spans="1:4" hidden="1" x14ac:dyDescent="0.25">
      <c r="A25165" s="61" t="s">
        <v>431</v>
      </c>
      <c r="B25165" s="61" t="s">
        <v>432</v>
      </c>
      <c r="C25165">
        <v>1854</v>
      </c>
      <c r="D25165" s="61" t="s">
        <v>2295</v>
      </c>
    </row>
    <row r="25166" spans="1:4" hidden="1" x14ac:dyDescent="0.25">
      <c r="A25166" s="61" t="s">
        <v>431</v>
      </c>
      <c r="B25166" s="61" t="s">
        <v>432</v>
      </c>
      <c r="C25166">
        <v>1855</v>
      </c>
      <c r="D25166" s="61" t="s">
        <v>2295</v>
      </c>
    </row>
    <row r="25167" spans="1:4" hidden="1" x14ac:dyDescent="0.25">
      <c r="A25167" s="61" t="s">
        <v>431</v>
      </c>
      <c r="B25167" s="61" t="s">
        <v>432</v>
      </c>
      <c r="C25167">
        <v>1856</v>
      </c>
      <c r="D25167" s="61" t="s">
        <v>2295</v>
      </c>
    </row>
    <row r="25168" spans="1:4" hidden="1" x14ac:dyDescent="0.25">
      <c r="A25168" s="61" t="s">
        <v>431</v>
      </c>
      <c r="B25168" s="61" t="s">
        <v>432</v>
      </c>
      <c r="C25168">
        <v>1857</v>
      </c>
      <c r="D25168" s="61" t="s">
        <v>2295</v>
      </c>
    </row>
    <row r="25169" spans="1:4" hidden="1" x14ac:dyDescent="0.25">
      <c r="A25169" s="61" t="s">
        <v>431</v>
      </c>
      <c r="B25169" s="61" t="s">
        <v>432</v>
      </c>
      <c r="C25169">
        <v>1858</v>
      </c>
      <c r="D25169" s="61" t="s">
        <v>2295</v>
      </c>
    </row>
    <row r="25170" spans="1:4" hidden="1" x14ac:dyDescent="0.25">
      <c r="A25170" s="61" t="s">
        <v>431</v>
      </c>
      <c r="B25170" s="61" t="s">
        <v>432</v>
      </c>
      <c r="C25170">
        <v>1859</v>
      </c>
      <c r="D25170" s="61" t="s">
        <v>2295</v>
      </c>
    </row>
    <row r="25171" spans="1:4" hidden="1" x14ac:dyDescent="0.25">
      <c r="A25171" s="61" t="s">
        <v>431</v>
      </c>
      <c r="B25171" s="61" t="s">
        <v>432</v>
      </c>
      <c r="C25171">
        <v>1860</v>
      </c>
      <c r="D25171" s="61" t="s">
        <v>2295</v>
      </c>
    </row>
    <row r="25172" spans="1:4" hidden="1" x14ac:dyDescent="0.25">
      <c r="A25172" s="61" t="s">
        <v>431</v>
      </c>
      <c r="B25172" s="61" t="s">
        <v>432</v>
      </c>
      <c r="C25172">
        <v>1861</v>
      </c>
      <c r="D25172" s="61" t="s">
        <v>2295</v>
      </c>
    </row>
    <row r="25173" spans="1:4" hidden="1" x14ac:dyDescent="0.25">
      <c r="A25173" s="61" t="s">
        <v>431</v>
      </c>
      <c r="B25173" s="61" t="s">
        <v>432</v>
      </c>
      <c r="C25173">
        <v>1862</v>
      </c>
      <c r="D25173" s="61" t="s">
        <v>2295</v>
      </c>
    </row>
    <row r="25174" spans="1:4" hidden="1" x14ac:dyDescent="0.25">
      <c r="A25174" s="61" t="s">
        <v>431</v>
      </c>
      <c r="B25174" s="61" t="s">
        <v>432</v>
      </c>
      <c r="C25174">
        <v>1863</v>
      </c>
      <c r="D25174" s="61" t="s">
        <v>2295</v>
      </c>
    </row>
    <row r="25175" spans="1:4" hidden="1" x14ac:dyDescent="0.25">
      <c r="A25175" s="61" t="s">
        <v>431</v>
      </c>
      <c r="B25175" s="61" t="s">
        <v>432</v>
      </c>
      <c r="C25175">
        <v>1864</v>
      </c>
      <c r="D25175" s="61" t="s">
        <v>2295</v>
      </c>
    </row>
    <row r="25176" spans="1:4" hidden="1" x14ac:dyDescent="0.25">
      <c r="A25176" s="61" t="s">
        <v>431</v>
      </c>
      <c r="B25176" s="61" t="s">
        <v>432</v>
      </c>
      <c r="C25176">
        <v>1865</v>
      </c>
      <c r="D25176" s="61" t="s">
        <v>2295</v>
      </c>
    </row>
    <row r="25177" spans="1:4" hidden="1" x14ac:dyDescent="0.25">
      <c r="A25177" s="61" t="s">
        <v>431</v>
      </c>
      <c r="B25177" s="61" t="s">
        <v>432</v>
      </c>
      <c r="C25177">
        <v>1866</v>
      </c>
      <c r="D25177" s="61" t="s">
        <v>2295</v>
      </c>
    </row>
    <row r="25178" spans="1:4" hidden="1" x14ac:dyDescent="0.25">
      <c r="A25178" s="61" t="s">
        <v>431</v>
      </c>
      <c r="B25178" s="61" t="s">
        <v>432</v>
      </c>
      <c r="C25178">
        <v>1867</v>
      </c>
      <c r="D25178" s="61" t="s">
        <v>2295</v>
      </c>
    </row>
    <row r="25179" spans="1:4" hidden="1" x14ac:dyDescent="0.25">
      <c r="A25179" s="61" t="s">
        <v>431</v>
      </c>
      <c r="B25179" s="61" t="s">
        <v>432</v>
      </c>
      <c r="C25179">
        <v>1868</v>
      </c>
      <c r="D25179" s="61" t="s">
        <v>2295</v>
      </c>
    </row>
    <row r="25180" spans="1:4" hidden="1" x14ac:dyDescent="0.25">
      <c r="A25180" s="61" t="s">
        <v>431</v>
      </c>
      <c r="B25180" s="61" t="s">
        <v>432</v>
      </c>
      <c r="C25180">
        <v>1869</v>
      </c>
      <c r="D25180" s="61" t="s">
        <v>2295</v>
      </c>
    </row>
    <row r="25181" spans="1:4" hidden="1" x14ac:dyDescent="0.25">
      <c r="A25181" s="61" t="s">
        <v>431</v>
      </c>
      <c r="B25181" s="61" t="s">
        <v>432</v>
      </c>
      <c r="C25181">
        <v>1870</v>
      </c>
      <c r="D25181" s="61" t="s">
        <v>2295</v>
      </c>
    </row>
    <row r="25182" spans="1:4" hidden="1" x14ac:dyDescent="0.25">
      <c r="A25182" s="61" t="s">
        <v>431</v>
      </c>
      <c r="B25182" s="61" t="s">
        <v>432</v>
      </c>
      <c r="C25182">
        <v>1871</v>
      </c>
      <c r="D25182" s="61" t="s">
        <v>2295</v>
      </c>
    </row>
    <row r="25183" spans="1:4" hidden="1" x14ac:dyDescent="0.25">
      <c r="A25183" s="61" t="s">
        <v>431</v>
      </c>
      <c r="B25183" s="61" t="s">
        <v>432</v>
      </c>
      <c r="C25183">
        <v>1872</v>
      </c>
      <c r="D25183" s="61" t="s">
        <v>2295</v>
      </c>
    </row>
    <row r="25184" spans="1:4" hidden="1" x14ac:dyDescent="0.25">
      <c r="A25184" s="61" t="s">
        <v>431</v>
      </c>
      <c r="B25184" s="61" t="s">
        <v>432</v>
      </c>
      <c r="C25184">
        <v>1873</v>
      </c>
      <c r="D25184" s="61" t="s">
        <v>2295</v>
      </c>
    </row>
    <row r="25185" spans="1:4" hidden="1" x14ac:dyDescent="0.25">
      <c r="A25185" s="61" t="s">
        <v>431</v>
      </c>
      <c r="B25185" s="61" t="s">
        <v>432</v>
      </c>
      <c r="C25185">
        <v>1874</v>
      </c>
      <c r="D25185" s="61" t="s">
        <v>2295</v>
      </c>
    </row>
    <row r="25186" spans="1:4" hidden="1" x14ac:dyDescent="0.25">
      <c r="A25186" s="61" t="s">
        <v>431</v>
      </c>
      <c r="B25186" s="61" t="s">
        <v>432</v>
      </c>
      <c r="C25186">
        <v>1875</v>
      </c>
      <c r="D25186" s="61" t="s">
        <v>2295</v>
      </c>
    </row>
    <row r="25187" spans="1:4" hidden="1" x14ac:dyDescent="0.25">
      <c r="A25187" s="61" t="s">
        <v>431</v>
      </c>
      <c r="B25187" s="61" t="s">
        <v>432</v>
      </c>
      <c r="C25187">
        <v>1876</v>
      </c>
      <c r="D25187" s="61" t="s">
        <v>2295</v>
      </c>
    </row>
    <row r="25188" spans="1:4" hidden="1" x14ac:dyDescent="0.25">
      <c r="A25188" s="61" t="s">
        <v>431</v>
      </c>
      <c r="B25188" s="61" t="s">
        <v>432</v>
      </c>
      <c r="C25188">
        <v>1877</v>
      </c>
      <c r="D25188" s="61" t="s">
        <v>2295</v>
      </c>
    </row>
    <row r="25189" spans="1:4" hidden="1" x14ac:dyDescent="0.25">
      <c r="A25189" s="61" t="s">
        <v>431</v>
      </c>
      <c r="B25189" s="61" t="s">
        <v>432</v>
      </c>
      <c r="C25189">
        <v>1878</v>
      </c>
      <c r="D25189" s="61" t="s">
        <v>2295</v>
      </c>
    </row>
    <row r="25190" spans="1:4" hidden="1" x14ac:dyDescent="0.25">
      <c r="A25190" s="61" t="s">
        <v>431</v>
      </c>
      <c r="B25190" s="61" t="s">
        <v>432</v>
      </c>
      <c r="C25190">
        <v>1879</v>
      </c>
      <c r="D25190" s="61" t="s">
        <v>2295</v>
      </c>
    </row>
    <row r="25191" spans="1:4" hidden="1" x14ac:dyDescent="0.25">
      <c r="A25191" s="61" t="s">
        <v>431</v>
      </c>
      <c r="B25191" s="61" t="s">
        <v>432</v>
      </c>
      <c r="C25191">
        <v>1880</v>
      </c>
      <c r="D25191" s="61" t="s">
        <v>2295</v>
      </c>
    </row>
    <row r="25192" spans="1:4" hidden="1" x14ac:dyDescent="0.25">
      <c r="A25192" s="61" t="s">
        <v>431</v>
      </c>
      <c r="B25192" s="61" t="s">
        <v>432</v>
      </c>
      <c r="C25192">
        <v>1881</v>
      </c>
      <c r="D25192" s="61" t="s">
        <v>2295</v>
      </c>
    </row>
    <row r="25193" spans="1:4" hidden="1" x14ac:dyDescent="0.25">
      <c r="A25193" s="61" t="s">
        <v>431</v>
      </c>
      <c r="B25193" s="61" t="s">
        <v>432</v>
      </c>
      <c r="C25193">
        <v>1882</v>
      </c>
      <c r="D25193" s="61" t="s">
        <v>2295</v>
      </c>
    </row>
    <row r="25194" spans="1:4" hidden="1" x14ac:dyDescent="0.25">
      <c r="A25194" s="61" t="s">
        <v>431</v>
      </c>
      <c r="B25194" s="61" t="s">
        <v>432</v>
      </c>
      <c r="C25194">
        <v>1883</v>
      </c>
      <c r="D25194" s="61" t="s">
        <v>2295</v>
      </c>
    </row>
    <row r="25195" spans="1:4" hidden="1" x14ac:dyDescent="0.25">
      <c r="A25195" s="61" t="s">
        <v>431</v>
      </c>
      <c r="B25195" s="61" t="s">
        <v>432</v>
      </c>
      <c r="C25195">
        <v>1884</v>
      </c>
      <c r="D25195" s="61" t="s">
        <v>2295</v>
      </c>
    </row>
    <row r="25196" spans="1:4" hidden="1" x14ac:dyDescent="0.25">
      <c r="A25196" s="61" t="s">
        <v>431</v>
      </c>
      <c r="B25196" s="61" t="s">
        <v>432</v>
      </c>
      <c r="C25196">
        <v>1885</v>
      </c>
      <c r="D25196" s="61" t="s">
        <v>2295</v>
      </c>
    </row>
    <row r="25197" spans="1:4" hidden="1" x14ac:dyDescent="0.25">
      <c r="A25197" s="61" t="s">
        <v>431</v>
      </c>
      <c r="B25197" s="61" t="s">
        <v>432</v>
      </c>
      <c r="C25197">
        <v>1886</v>
      </c>
      <c r="D25197" s="61" t="s">
        <v>2295</v>
      </c>
    </row>
    <row r="25198" spans="1:4" hidden="1" x14ac:dyDescent="0.25">
      <c r="A25198" s="61" t="s">
        <v>431</v>
      </c>
      <c r="B25198" s="61" t="s">
        <v>432</v>
      </c>
      <c r="C25198">
        <v>1887</v>
      </c>
      <c r="D25198" s="61" t="s">
        <v>2295</v>
      </c>
    </row>
    <row r="25199" spans="1:4" hidden="1" x14ac:dyDescent="0.25">
      <c r="A25199" s="61" t="s">
        <v>431</v>
      </c>
      <c r="B25199" s="61" t="s">
        <v>432</v>
      </c>
      <c r="C25199">
        <v>1888</v>
      </c>
      <c r="D25199" s="61" t="s">
        <v>2295</v>
      </c>
    </row>
    <row r="25200" spans="1:4" hidden="1" x14ac:dyDescent="0.25">
      <c r="A25200" s="61" t="s">
        <v>431</v>
      </c>
      <c r="B25200" s="61" t="s">
        <v>432</v>
      </c>
      <c r="C25200">
        <v>1889</v>
      </c>
      <c r="D25200" s="61" t="s">
        <v>2295</v>
      </c>
    </row>
    <row r="25201" spans="1:4" hidden="1" x14ac:dyDescent="0.25">
      <c r="A25201" s="61" t="s">
        <v>431</v>
      </c>
      <c r="B25201" s="61" t="s">
        <v>432</v>
      </c>
      <c r="C25201">
        <v>1890</v>
      </c>
      <c r="D25201" s="61" t="s">
        <v>2295</v>
      </c>
    </row>
    <row r="25202" spans="1:4" hidden="1" x14ac:dyDescent="0.25">
      <c r="A25202" s="61" t="s">
        <v>431</v>
      </c>
      <c r="B25202" s="61" t="s">
        <v>432</v>
      </c>
      <c r="C25202">
        <v>1891</v>
      </c>
      <c r="D25202" s="61" t="s">
        <v>2295</v>
      </c>
    </row>
    <row r="25203" spans="1:4" hidden="1" x14ac:dyDescent="0.25">
      <c r="A25203" s="61" t="s">
        <v>431</v>
      </c>
      <c r="B25203" s="61" t="s">
        <v>432</v>
      </c>
      <c r="C25203">
        <v>1892</v>
      </c>
      <c r="D25203" s="61" t="s">
        <v>2295</v>
      </c>
    </row>
    <row r="25204" spans="1:4" hidden="1" x14ac:dyDescent="0.25">
      <c r="A25204" s="61" t="s">
        <v>431</v>
      </c>
      <c r="B25204" s="61" t="s">
        <v>432</v>
      </c>
      <c r="C25204">
        <v>1893</v>
      </c>
      <c r="D25204" s="61" t="s">
        <v>2295</v>
      </c>
    </row>
    <row r="25205" spans="1:4" hidden="1" x14ac:dyDescent="0.25">
      <c r="A25205" s="61" t="s">
        <v>431</v>
      </c>
      <c r="B25205" s="61" t="s">
        <v>432</v>
      </c>
      <c r="C25205">
        <v>1894</v>
      </c>
      <c r="D25205" s="61" t="s">
        <v>2295</v>
      </c>
    </row>
    <row r="25206" spans="1:4" hidden="1" x14ac:dyDescent="0.25">
      <c r="A25206" s="61" t="s">
        <v>431</v>
      </c>
      <c r="B25206" s="61" t="s">
        <v>432</v>
      </c>
      <c r="C25206">
        <v>1895</v>
      </c>
      <c r="D25206" s="61" t="s">
        <v>2295</v>
      </c>
    </row>
    <row r="25207" spans="1:4" hidden="1" x14ac:dyDescent="0.25">
      <c r="A25207" s="61" t="s">
        <v>431</v>
      </c>
      <c r="B25207" s="61" t="s">
        <v>432</v>
      </c>
      <c r="C25207">
        <v>1896</v>
      </c>
      <c r="D25207" s="61" t="s">
        <v>2295</v>
      </c>
    </row>
    <row r="25208" spans="1:4" hidden="1" x14ac:dyDescent="0.25">
      <c r="A25208" s="61" t="s">
        <v>431</v>
      </c>
      <c r="B25208" s="61" t="s">
        <v>432</v>
      </c>
      <c r="C25208">
        <v>1897</v>
      </c>
      <c r="D25208" s="61" t="s">
        <v>2295</v>
      </c>
    </row>
    <row r="25209" spans="1:4" hidden="1" x14ac:dyDescent="0.25">
      <c r="A25209" s="61" t="s">
        <v>431</v>
      </c>
      <c r="B25209" s="61" t="s">
        <v>432</v>
      </c>
      <c r="C25209">
        <v>1898</v>
      </c>
      <c r="D25209" s="61" t="s">
        <v>2295</v>
      </c>
    </row>
    <row r="25210" spans="1:4" hidden="1" x14ac:dyDescent="0.25">
      <c r="A25210" s="61" t="s">
        <v>431</v>
      </c>
      <c r="B25210" s="61" t="s">
        <v>432</v>
      </c>
      <c r="C25210">
        <v>1899</v>
      </c>
      <c r="D25210" s="61" t="s">
        <v>2295</v>
      </c>
    </row>
    <row r="25211" spans="1:4" hidden="1" x14ac:dyDescent="0.25">
      <c r="A25211" s="61" t="s">
        <v>431</v>
      </c>
      <c r="B25211" s="61" t="s">
        <v>432</v>
      </c>
      <c r="C25211">
        <v>1900</v>
      </c>
      <c r="D25211" s="61" t="s">
        <v>2295</v>
      </c>
    </row>
    <row r="25212" spans="1:4" hidden="1" x14ac:dyDescent="0.25">
      <c r="A25212" s="61" t="s">
        <v>431</v>
      </c>
      <c r="B25212" s="61" t="s">
        <v>432</v>
      </c>
      <c r="C25212">
        <v>1901</v>
      </c>
      <c r="D25212" s="61" t="s">
        <v>2295</v>
      </c>
    </row>
    <row r="25213" spans="1:4" hidden="1" x14ac:dyDescent="0.25">
      <c r="A25213" s="61" t="s">
        <v>431</v>
      </c>
      <c r="B25213" s="61" t="s">
        <v>432</v>
      </c>
      <c r="C25213">
        <v>1902</v>
      </c>
      <c r="D25213" s="61" t="s">
        <v>2295</v>
      </c>
    </row>
    <row r="25214" spans="1:4" hidden="1" x14ac:dyDescent="0.25">
      <c r="A25214" s="61" t="s">
        <v>431</v>
      </c>
      <c r="B25214" s="61" t="s">
        <v>432</v>
      </c>
      <c r="C25214">
        <v>1903</v>
      </c>
      <c r="D25214" s="61" t="s">
        <v>1485</v>
      </c>
    </row>
    <row r="25215" spans="1:4" hidden="1" x14ac:dyDescent="0.25">
      <c r="A25215" s="61" t="s">
        <v>431</v>
      </c>
      <c r="B25215" s="61" t="s">
        <v>432</v>
      </c>
      <c r="C25215">
        <v>1904</v>
      </c>
      <c r="D25215" s="61" t="s">
        <v>1485</v>
      </c>
    </row>
    <row r="25216" spans="1:4" hidden="1" x14ac:dyDescent="0.25">
      <c r="A25216" s="61" t="s">
        <v>431</v>
      </c>
      <c r="B25216" s="61" t="s">
        <v>432</v>
      </c>
      <c r="C25216">
        <v>1905</v>
      </c>
      <c r="D25216" s="61" t="s">
        <v>1485</v>
      </c>
    </row>
    <row r="25217" spans="1:4" hidden="1" x14ac:dyDescent="0.25">
      <c r="A25217" s="61" t="s">
        <v>431</v>
      </c>
      <c r="B25217" s="61" t="s">
        <v>432</v>
      </c>
      <c r="C25217">
        <v>1906</v>
      </c>
      <c r="D25217" s="61" t="s">
        <v>1485</v>
      </c>
    </row>
    <row r="25218" spans="1:4" hidden="1" x14ac:dyDescent="0.25">
      <c r="A25218" s="61" t="s">
        <v>431</v>
      </c>
      <c r="B25218" s="61" t="s">
        <v>432</v>
      </c>
      <c r="C25218">
        <v>1907</v>
      </c>
      <c r="D25218" s="61" t="s">
        <v>1485</v>
      </c>
    </row>
    <row r="25219" spans="1:4" hidden="1" x14ac:dyDescent="0.25">
      <c r="A25219" s="61" t="s">
        <v>431</v>
      </c>
      <c r="B25219" s="61" t="s">
        <v>432</v>
      </c>
      <c r="C25219">
        <v>1908</v>
      </c>
      <c r="D25219" s="61" t="s">
        <v>1485</v>
      </c>
    </row>
    <row r="25220" spans="1:4" hidden="1" x14ac:dyDescent="0.25">
      <c r="A25220" s="61" t="s">
        <v>431</v>
      </c>
      <c r="B25220" s="61" t="s">
        <v>432</v>
      </c>
      <c r="C25220">
        <v>1909</v>
      </c>
      <c r="D25220" s="61" t="s">
        <v>1485</v>
      </c>
    </row>
    <row r="25221" spans="1:4" hidden="1" x14ac:dyDescent="0.25">
      <c r="A25221" s="61" t="s">
        <v>431</v>
      </c>
      <c r="B25221" s="61" t="s">
        <v>432</v>
      </c>
      <c r="C25221">
        <v>1910</v>
      </c>
      <c r="D25221" s="61" t="s">
        <v>1485</v>
      </c>
    </row>
    <row r="25222" spans="1:4" hidden="1" x14ac:dyDescent="0.25">
      <c r="A25222" s="61" t="s">
        <v>431</v>
      </c>
      <c r="B25222" s="61" t="s">
        <v>432</v>
      </c>
      <c r="C25222">
        <v>1911</v>
      </c>
      <c r="D25222" s="61" t="s">
        <v>1485</v>
      </c>
    </row>
    <row r="25223" spans="1:4" hidden="1" x14ac:dyDescent="0.25">
      <c r="A25223" s="61" t="s">
        <v>431</v>
      </c>
      <c r="B25223" s="61" t="s">
        <v>432</v>
      </c>
      <c r="C25223">
        <v>1912</v>
      </c>
      <c r="D25223" s="61" t="s">
        <v>1485</v>
      </c>
    </row>
    <row r="25224" spans="1:4" hidden="1" x14ac:dyDescent="0.25">
      <c r="A25224" s="61" t="s">
        <v>431</v>
      </c>
      <c r="B25224" s="61" t="s">
        <v>432</v>
      </c>
      <c r="C25224">
        <v>1913</v>
      </c>
      <c r="D25224" s="61" t="s">
        <v>1485</v>
      </c>
    </row>
    <row r="25225" spans="1:4" hidden="1" x14ac:dyDescent="0.25">
      <c r="A25225" s="61" t="s">
        <v>431</v>
      </c>
      <c r="B25225" s="61" t="s">
        <v>432</v>
      </c>
      <c r="C25225">
        <v>1914</v>
      </c>
      <c r="D25225" s="61" t="s">
        <v>1485</v>
      </c>
    </row>
    <row r="25226" spans="1:4" hidden="1" x14ac:dyDescent="0.25">
      <c r="A25226" s="61" t="s">
        <v>431</v>
      </c>
      <c r="B25226" s="61" t="s">
        <v>432</v>
      </c>
      <c r="C25226">
        <v>1915</v>
      </c>
      <c r="D25226" s="61" t="s">
        <v>1485</v>
      </c>
    </row>
    <row r="25227" spans="1:4" hidden="1" x14ac:dyDescent="0.25">
      <c r="A25227" s="61" t="s">
        <v>431</v>
      </c>
      <c r="B25227" s="61" t="s">
        <v>432</v>
      </c>
      <c r="C25227">
        <v>1916</v>
      </c>
      <c r="D25227" s="61" t="s">
        <v>1485</v>
      </c>
    </row>
    <row r="25228" spans="1:4" hidden="1" x14ac:dyDescent="0.25">
      <c r="A25228" s="61" t="s">
        <v>431</v>
      </c>
      <c r="B25228" s="61" t="s">
        <v>432</v>
      </c>
      <c r="C25228">
        <v>1917</v>
      </c>
      <c r="D25228" s="61" t="s">
        <v>1485</v>
      </c>
    </row>
    <row r="25229" spans="1:4" hidden="1" x14ac:dyDescent="0.25">
      <c r="A25229" s="61" t="s">
        <v>431</v>
      </c>
      <c r="B25229" s="61" t="s">
        <v>432</v>
      </c>
      <c r="C25229">
        <v>1918</v>
      </c>
      <c r="D25229" s="61" t="s">
        <v>1485</v>
      </c>
    </row>
    <row r="25230" spans="1:4" hidden="1" x14ac:dyDescent="0.25">
      <c r="A25230" s="61" t="s">
        <v>431</v>
      </c>
      <c r="B25230" s="61" t="s">
        <v>432</v>
      </c>
      <c r="C25230">
        <v>1919</v>
      </c>
      <c r="D25230" s="61" t="s">
        <v>1485</v>
      </c>
    </row>
    <row r="25231" spans="1:4" hidden="1" x14ac:dyDescent="0.25">
      <c r="A25231" s="61" t="s">
        <v>431</v>
      </c>
      <c r="B25231" s="61" t="s">
        <v>432</v>
      </c>
      <c r="C25231">
        <v>1920</v>
      </c>
      <c r="D25231" s="61" t="s">
        <v>1485</v>
      </c>
    </row>
    <row r="25232" spans="1:4" hidden="1" x14ac:dyDescent="0.25">
      <c r="A25232" s="61" t="s">
        <v>431</v>
      </c>
      <c r="B25232" s="61" t="s">
        <v>432</v>
      </c>
      <c r="C25232">
        <v>1921</v>
      </c>
      <c r="D25232" s="61" t="s">
        <v>1485</v>
      </c>
    </row>
    <row r="25233" spans="1:4" hidden="1" x14ac:dyDescent="0.25">
      <c r="A25233" s="61" t="s">
        <v>431</v>
      </c>
      <c r="B25233" s="61" t="s">
        <v>432</v>
      </c>
      <c r="C25233">
        <v>1922</v>
      </c>
      <c r="D25233" s="61" t="s">
        <v>1485</v>
      </c>
    </row>
    <row r="25234" spans="1:4" hidden="1" x14ac:dyDescent="0.25">
      <c r="A25234" s="61" t="s">
        <v>431</v>
      </c>
      <c r="B25234" s="61" t="s">
        <v>432</v>
      </c>
      <c r="C25234">
        <v>1923</v>
      </c>
      <c r="D25234" s="61" t="s">
        <v>1485</v>
      </c>
    </row>
    <row r="25235" spans="1:4" hidden="1" x14ac:dyDescent="0.25">
      <c r="A25235" s="61" t="s">
        <v>431</v>
      </c>
      <c r="B25235" s="61" t="s">
        <v>432</v>
      </c>
      <c r="C25235">
        <v>1924</v>
      </c>
      <c r="D25235" s="61" t="s">
        <v>1485</v>
      </c>
    </row>
    <row r="25236" spans="1:4" hidden="1" x14ac:dyDescent="0.25">
      <c r="A25236" s="61" t="s">
        <v>431</v>
      </c>
      <c r="B25236" s="61" t="s">
        <v>432</v>
      </c>
      <c r="C25236">
        <v>1925</v>
      </c>
      <c r="D25236" s="61" t="s">
        <v>1485</v>
      </c>
    </row>
    <row r="25237" spans="1:4" hidden="1" x14ac:dyDescent="0.25">
      <c r="A25237" s="61" t="s">
        <v>431</v>
      </c>
      <c r="B25237" s="61" t="s">
        <v>432</v>
      </c>
      <c r="C25237">
        <v>1926</v>
      </c>
      <c r="D25237" s="61" t="s">
        <v>1485</v>
      </c>
    </row>
    <row r="25238" spans="1:4" hidden="1" x14ac:dyDescent="0.25">
      <c r="A25238" s="61" t="s">
        <v>431</v>
      </c>
      <c r="B25238" s="61" t="s">
        <v>432</v>
      </c>
      <c r="C25238">
        <v>1927</v>
      </c>
      <c r="D25238" s="61" t="s">
        <v>1485</v>
      </c>
    </row>
    <row r="25239" spans="1:4" hidden="1" x14ac:dyDescent="0.25">
      <c r="A25239" s="61" t="s">
        <v>431</v>
      </c>
      <c r="B25239" s="61" t="s">
        <v>432</v>
      </c>
      <c r="C25239">
        <v>1928</v>
      </c>
      <c r="D25239" s="61" t="s">
        <v>1485</v>
      </c>
    </row>
    <row r="25240" spans="1:4" hidden="1" x14ac:dyDescent="0.25">
      <c r="A25240" s="61" t="s">
        <v>431</v>
      </c>
      <c r="B25240" s="61" t="s">
        <v>432</v>
      </c>
      <c r="C25240">
        <v>1929</v>
      </c>
      <c r="D25240" s="61" t="s">
        <v>1485</v>
      </c>
    </row>
    <row r="25241" spans="1:4" hidden="1" x14ac:dyDescent="0.25">
      <c r="A25241" s="61" t="s">
        <v>431</v>
      </c>
      <c r="B25241" s="61" t="s">
        <v>432</v>
      </c>
      <c r="C25241">
        <v>1930</v>
      </c>
      <c r="D25241" s="61" t="s">
        <v>1485</v>
      </c>
    </row>
    <row r="25242" spans="1:4" hidden="1" x14ac:dyDescent="0.25">
      <c r="A25242" s="61" t="s">
        <v>431</v>
      </c>
      <c r="B25242" s="61" t="s">
        <v>432</v>
      </c>
      <c r="C25242">
        <v>1931</v>
      </c>
      <c r="D25242" s="61" t="s">
        <v>1485</v>
      </c>
    </row>
    <row r="25243" spans="1:4" hidden="1" x14ac:dyDescent="0.25">
      <c r="A25243" s="61" t="s">
        <v>431</v>
      </c>
      <c r="B25243" s="61" t="s">
        <v>432</v>
      </c>
      <c r="C25243">
        <v>1932</v>
      </c>
      <c r="D25243" s="61" t="s">
        <v>1864</v>
      </c>
    </row>
    <row r="25244" spans="1:4" hidden="1" x14ac:dyDescent="0.25">
      <c r="A25244" s="61" t="s">
        <v>431</v>
      </c>
      <c r="B25244" s="61" t="s">
        <v>432</v>
      </c>
      <c r="C25244">
        <v>1933</v>
      </c>
      <c r="D25244" s="61" t="s">
        <v>2932</v>
      </c>
    </row>
    <row r="25245" spans="1:4" hidden="1" x14ac:dyDescent="0.25">
      <c r="A25245" s="61" t="s">
        <v>431</v>
      </c>
      <c r="B25245" s="61" t="s">
        <v>432</v>
      </c>
      <c r="C25245">
        <v>1934</v>
      </c>
      <c r="D25245" s="61" t="s">
        <v>2932</v>
      </c>
    </row>
    <row r="25246" spans="1:4" hidden="1" x14ac:dyDescent="0.25">
      <c r="A25246" s="61" t="s">
        <v>431</v>
      </c>
      <c r="B25246" s="61" t="s">
        <v>432</v>
      </c>
      <c r="C25246">
        <v>1935</v>
      </c>
      <c r="D25246" s="61" t="s">
        <v>2932</v>
      </c>
    </row>
    <row r="25247" spans="1:4" hidden="1" x14ac:dyDescent="0.25">
      <c r="A25247" s="61" t="s">
        <v>431</v>
      </c>
      <c r="B25247" s="61" t="s">
        <v>432</v>
      </c>
      <c r="C25247">
        <v>1936</v>
      </c>
      <c r="D25247" s="61" t="s">
        <v>2932</v>
      </c>
    </row>
    <row r="25248" spans="1:4" hidden="1" x14ac:dyDescent="0.25">
      <c r="A25248" s="61" t="s">
        <v>431</v>
      </c>
      <c r="B25248" s="61" t="s">
        <v>432</v>
      </c>
      <c r="C25248">
        <v>1937</v>
      </c>
      <c r="D25248" s="61" t="s">
        <v>2932</v>
      </c>
    </row>
    <row r="25249" spans="1:4" hidden="1" x14ac:dyDescent="0.25">
      <c r="A25249" s="61" t="s">
        <v>431</v>
      </c>
      <c r="B25249" s="61" t="s">
        <v>432</v>
      </c>
      <c r="C25249">
        <v>1938</v>
      </c>
      <c r="D25249" s="61" t="s">
        <v>2932</v>
      </c>
    </row>
    <row r="25250" spans="1:4" hidden="1" x14ac:dyDescent="0.25">
      <c r="A25250" s="61" t="s">
        <v>431</v>
      </c>
      <c r="B25250" s="61" t="s">
        <v>432</v>
      </c>
      <c r="C25250">
        <v>1939</v>
      </c>
      <c r="D25250" s="61" t="s">
        <v>2388</v>
      </c>
    </row>
    <row r="25251" spans="1:4" hidden="1" x14ac:dyDescent="0.25">
      <c r="A25251" s="61" t="s">
        <v>431</v>
      </c>
      <c r="B25251" s="61" t="s">
        <v>432</v>
      </c>
      <c r="C25251">
        <v>1940</v>
      </c>
      <c r="D25251" s="61" t="s">
        <v>2388</v>
      </c>
    </row>
    <row r="25252" spans="1:4" hidden="1" x14ac:dyDescent="0.25">
      <c r="A25252" s="61" t="s">
        <v>431</v>
      </c>
      <c r="B25252" s="61" t="s">
        <v>432</v>
      </c>
      <c r="C25252">
        <v>1941</v>
      </c>
      <c r="D25252" s="61" t="s">
        <v>2388</v>
      </c>
    </row>
    <row r="25253" spans="1:4" hidden="1" x14ac:dyDescent="0.25">
      <c r="A25253" s="61" t="s">
        <v>431</v>
      </c>
      <c r="B25253" s="61" t="s">
        <v>432</v>
      </c>
      <c r="C25253">
        <v>1942</v>
      </c>
      <c r="D25253" s="61" t="s">
        <v>2388</v>
      </c>
    </row>
    <row r="25254" spans="1:4" hidden="1" x14ac:dyDescent="0.25">
      <c r="A25254" s="61" t="s">
        <v>431</v>
      </c>
      <c r="B25254" s="61" t="s">
        <v>432</v>
      </c>
      <c r="C25254">
        <v>1943</v>
      </c>
      <c r="D25254" s="61" t="s">
        <v>2388</v>
      </c>
    </row>
    <row r="25255" spans="1:4" hidden="1" x14ac:dyDescent="0.25">
      <c r="A25255" s="61" t="s">
        <v>431</v>
      </c>
      <c r="B25255" s="61" t="s">
        <v>432</v>
      </c>
      <c r="C25255">
        <v>1944</v>
      </c>
      <c r="D25255" s="61" t="s">
        <v>2388</v>
      </c>
    </row>
    <row r="25256" spans="1:4" hidden="1" x14ac:dyDescent="0.25">
      <c r="A25256" s="61" t="s">
        <v>431</v>
      </c>
      <c r="B25256" s="61" t="s">
        <v>432</v>
      </c>
      <c r="C25256">
        <v>1945</v>
      </c>
      <c r="D25256" s="61" t="s">
        <v>2388</v>
      </c>
    </row>
    <row r="25257" spans="1:4" hidden="1" x14ac:dyDescent="0.25">
      <c r="A25257" s="61" t="s">
        <v>431</v>
      </c>
      <c r="B25257" s="61" t="s">
        <v>432</v>
      </c>
      <c r="C25257">
        <v>1946</v>
      </c>
      <c r="D25257" s="61" t="s">
        <v>2388</v>
      </c>
    </row>
    <row r="25258" spans="1:4" hidden="1" x14ac:dyDescent="0.25">
      <c r="A25258" s="61" t="s">
        <v>431</v>
      </c>
      <c r="B25258" s="61" t="s">
        <v>432</v>
      </c>
      <c r="C25258">
        <v>1947</v>
      </c>
      <c r="D25258" s="61" t="s">
        <v>2388</v>
      </c>
    </row>
    <row r="25259" spans="1:4" hidden="1" x14ac:dyDescent="0.25">
      <c r="A25259" s="61" t="s">
        <v>431</v>
      </c>
      <c r="B25259" s="61" t="s">
        <v>432</v>
      </c>
      <c r="C25259">
        <v>1948</v>
      </c>
      <c r="D25259" s="61" t="s">
        <v>2388</v>
      </c>
    </row>
    <row r="25260" spans="1:4" hidden="1" x14ac:dyDescent="0.25">
      <c r="A25260" s="61" t="s">
        <v>431</v>
      </c>
      <c r="B25260" s="61" t="s">
        <v>432</v>
      </c>
      <c r="C25260">
        <v>1949</v>
      </c>
      <c r="D25260" s="61" t="s">
        <v>2388</v>
      </c>
    </row>
    <row r="25261" spans="1:4" hidden="1" x14ac:dyDescent="0.25">
      <c r="A25261" s="61" t="s">
        <v>431</v>
      </c>
      <c r="B25261" s="61" t="s">
        <v>432</v>
      </c>
      <c r="C25261">
        <v>1950</v>
      </c>
      <c r="D25261" s="61" t="s">
        <v>2388</v>
      </c>
    </row>
    <row r="25262" spans="1:4" hidden="1" x14ac:dyDescent="0.25">
      <c r="A25262" s="61" t="s">
        <v>431</v>
      </c>
      <c r="B25262" s="61" t="s">
        <v>432</v>
      </c>
      <c r="C25262">
        <v>1951</v>
      </c>
      <c r="D25262" s="61" t="s">
        <v>2388</v>
      </c>
    </row>
    <row r="25263" spans="1:4" hidden="1" x14ac:dyDescent="0.25">
      <c r="A25263" s="61" t="s">
        <v>431</v>
      </c>
      <c r="B25263" s="61" t="s">
        <v>432</v>
      </c>
      <c r="C25263">
        <v>1952</v>
      </c>
      <c r="D25263" s="61" t="s">
        <v>2388</v>
      </c>
    </row>
    <row r="25264" spans="1:4" hidden="1" x14ac:dyDescent="0.25">
      <c r="A25264" s="61" t="s">
        <v>431</v>
      </c>
      <c r="B25264" s="61" t="s">
        <v>432</v>
      </c>
      <c r="C25264">
        <v>1953</v>
      </c>
      <c r="D25264" s="61" t="s">
        <v>2388</v>
      </c>
    </row>
    <row r="25265" spans="1:4" hidden="1" x14ac:dyDescent="0.25">
      <c r="A25265" s="61" t="s">
        <v>431</v>
      </c>
      <c r="B25265" s="61" t="s">
        <v>432</v>
      </c>
      <c r="C25265">
        <v>1954</v>
      </c>
      <c r="D25265" s="61" t="s">
        <v>2146</v>
      </c>
    </row>
    <row r="25266" spans="1:4" hidden="1" x14ac:dyDescent="0.25">
      <c r="A25266" s="61" t="s">
        <v>431</v>
      </c>
      <c r="B25266" s="61" t="s">
        <v>432</v>
      </c>
      <c r="C25266">
        <v>1955</v>
      </c>
      <c r="D25266" s="61" t="s">
        <v>2146</v>
      </c>
    </row>
    <row r="25267" spans="1:4" hidden="1" x14ac:dyDescent="0.25">
      <c r="A25267" s="61" t="s">
        <v>431</v>
      </c>
      <c r="B25267" s="61" t="s">
        <v>432</v>
      </c>
      <c r="C25267">
        <v>1956</v>
      </c>
      <c r="D25267" s="61" t="s">
        <v>2146</v>
      </c>
    </row>
    <row r="25268" spans="1:4" hidden="1" x14ac:dyDescent="0.25">
      <c r="A25268" s="61" t="s">
        <v>431</v>
      </c>
      <c r="B25268" s="61" t="s">
        <v>432</v>
      </c>
      <c r="C25268">
        <v>1957</v>
      </c>
      <c r="D25268" s="61" t="s">
        <v>2146</v>
      </c>
    </row>
    <row r="25269" spans="1:4" hidden="1" x14ac:dyDescent="0.25">
      <c r="A25269" s="61" t="s">
        <v>431</v>
      </c>
      <c r="B25269" s="61" t="s">
        <v>432</v>
      </c>
      <c r="C25269">
        <v>1958</v>
      </c>
      <c r="D25269" s="61" t="s">
        <v>2146</v>
      </c>
    </row>
    <row r="25270" spans="1:4" hidden="1" x14ac:dyDescent="0.25">
      <c r="A25270" s="61" t="s">
        <v>431</v>
      </c>
      <c r="B25270" s="61" t="s">
        <v>432</v>
      </c>
      <c r="C25270">
        <v>1959</v>
      </c>
      <c r="D25270" s="61" t="s">
        <v>2146</v>
      </c>
    </row>
    <row r="25271" spans="1:4" hidden="1" x14ac:dyDescent="0.25">
      <c r="A25271" s="61" t="s">
        <v>431</v>
      </c>
      <c r="B25271" s="61" t="s">
        <v>432</v>
      </c>
      <c r="C25271">
        <v>1960</v>
      </c>
      <c r="D25271" s="61" t="s">
        <v>2146</v>
      </c>
    </row>
    <row r="25272" spans="1:4" hidden="1" x14ac:dyDescent="0.25">
      <c r="A25272" s="61" t="s">
        <v>431</v>
      </c>
      <c r="B25272" s="61" t="s">
        <v>432</v>
      </c>
      <c r="C25272">
        <v>1961</v>
      </c>
      <c r="D25272" s="61" t="s">
        <v>2146</v>
      </c>
    </row>
    <row r="25273" spans="1:4" hidden="1" x14ac:dyDescent="0.25">
      <c r="A25273" s="61" t="s">
        <v>431</v>
      </c>
      <c r="B25273" s="61" t="s">
        <v>432</v>
      </c>
      <c r="C25273">
        <v>1962</v>
      </c>
      <c r="D25273" s="61" t="s">
        <v>2111</v>
      </c>
    </row>
    <row r="25274" spans="1:4" hidden="1" x14ac:dyDescent="0.25">
      <c r="A25274" s="61" t="s">
        <v>431</v>
      </c>
      <c r="B25274" s="61" t="s">
        <v>432</v>
      </c>
      <c r="C25274">
        <v>1963</v>
      </c>
      <c r="D25274" s="61" t="s">
        <v>2114</v>
      </c>
    </row>
    <row r="25275" spans="1:4" hidden="1" x14ac:dyDescent="0.25">
      <c r="A25275" s="61" t="s">
        <v>431</v>
      </c>
      <c r="B25275" s="61" t="s">
        <v>432</v>
      </c>
      <c r="C25275">
        <v>1964</v>
      </c>
      <c r="D25275" s="61" t="s">
        <v>2114</v>
      </c>
    </row>
    <row r="25276" spans="1:4" hidden="1" x14ac:dyDescent="0.25">
      <c r="A25276" s="61" t="s">
        <v>431</v>
      </c>
      <c r="B25276" s="61" t="s">
        <v>432</v>
      </c>
      <c r="C25276">
        <v>1965</v>
      </c>
      <c r="D25276" s="61" t="s">
        <v>2255</v>
      </c>
    </row>
    <row r="25277" spans="1:4" hidden="1" x14ac:dyDescent="0.25">
      <c r="A25277" s="61" t="s">
        <v>431</v>
      </c>
      <c r="B25277" s="61" t="s">
        <v>432</v>
      </c>
      <c r="C25277">
        <v>1966</v>
      </c>
      <c r="D25277" s="61" t="s">
        <v>2255</v>
      </c>
    </row>
    <row r="25278" spans="1:4" hidden="1" x14ac:dyDescent="0.25">
      <c r="A25278" s="61" t="s">
        <v>431</v>
      </c>
      <c r="B25278" s="61" t="s">
        <v>432</v>
      </c>
      <c r="C25278">
        <v>1967</v>
      </c>
      <c r="D25278" s="61" t="s">
        <v>2255</v>
      </c>
    </row>
    <row r="25279" spans="1:4" hidden="1" x14ac:dyDescent="0.25">
      <c r="A25279" s="61" t="s">
        <v>431</v>
      </c>
      <c r="B25279" s="61" t="s">
        <v>432</v>
      </c>
      <c r="C25279">
        <v>1968</v>
      </c>
      <c r="D25279" s="61" t="s">
        <v>2255</v>
      </c>
    </row>
    <row r="25280" spans="1:4" hidden="1" x14ac:dyDescent="0.25">
      <c r="A25280" s="61" t="s">
        <v>431</v>
      </c>
      <c r="B25280" s="61" t="s">
        <v>432</v>
      </c>
      <c r="C25280">
        <v>1969</v>
      </c>
      <c r="D25280" s="61" t="s">
        <v>2255</v>
      </c>
    </row>
    <row r="25281" spans="1:4" hidden="1" x14ac:dyDescent="0.25">
      <c r="A25281" s="61" t="s">
        <v>431</v>
      </c>
      <c r="B25281" s="61" t="s">
        <v>432</v>
      </c>
      <c r="C25281">
        <v>1970</v>
      </c>
      <c r="D25281" s="61" t="s">
        <v>2255</v>
      </c>
    </row>
    <row r="25282" spans="1:4" hidden="1" x14ac:dyDescent="0.25">
      <c r="A25282" s="61" t="s">
        <v>431</v>
      </c>
      <c r="B25282" s="61" t="s">
        <v>432</v>
      </c>
      <c r="C25282">
        <v>1971</v>
      </c>
      <c r="D25282" s="61" t="s">
        <v>2255</v>
      </c>
    </row>
    <row r="25283" spans="1:4" hidden="1" x14ac:dyDescent="0.25">
      <c r="A25283" s="61" t="s">
        <v>431</v>
      </c>
      <c r="B25283" s="61" t="s">
        <v>432</v>
      </c>
      <c r="C25283">
        <v>1972</v>
      </c>
      <c r="D25283" s="61" t="s">
        <v>2255</v>
      </c>
    </row>
    <row r="25284" spans="1:4" hidden="1" x14ac:dyDescent="0.25">
      <c r="A25284" s="61" t="s">
        <v>431</v>
      </c>
      <c r="B25284" s="61" t="s">
        <v>432</v>
      </c>
      <c r="C25284">
        <v>1973</v>
      </c>
      <c r="D25284" s="61" t="s">
        <v>2112</v>
      </c>
    </row>
    <row r="25285" spans="1:4" hidden="1" x14ac:dyDescent="0.25">
      <c r="A25285" s="61" t="s">
        <v>431</v>
      </c>
      <c r="B25285" s="61" t="s">
        <v>432</v>
      </c>
      <c r="C25285">
        <v>1974</v>
      </c>
      <c r="D25285" s="61" t="s">
        <v>2890</v>
      </c>
    </row>
    <row r="25286" spans="1:4" hidden="1" x14ac:dyDescent="0.25">
      <c r="A25286" s="61" t="s">
        <v>431</v>
      </c>
      <c r="B25286" s="61" t="s">
        <v>432</v>
      </c>
      <c r="C25286">
        <v>1975</v>
      </c>
      <c r="D25286" s="61" t="s">
        <v>2890</v>
      </c>
    </row>
    <row r="25287" spans="1:4" hidden="1" x14ac:dyDescent="0.25">
      <c r="A25287" s="61" t="s">
        <v>431</v>
      </c>
      <c r="B25287" s="61" t="s">
        <v>432</v>
      </c>
      <c r="C25287">
        <v>1976</v>
      </c>
      <c r="D25287" s="61" t="s">
        <v>530</v>
      </c>
    </row>
    <row r="25288" spans="1:4" hidden="1" x14ac:dyDescent="0.25">
      <c r="A25288" s="61" t="s">
        <v>431</v>
      </c>
      <c r="B25288" s="61" t="s">
        <v>432</v>
      </c>
      <c r="C25288">
        <v>1977</v>
      </c>
      <c r="D25288" s="61" t="s">
        <v>530</v>
      </c>
    </row>
    <row r="25289" spans="1:4" hidden="1" x14ac:dyDescent="0.25">
      <c r="A25289" s="61" t="s">
        <v>431</v>
      </c>
      <c r="B25289" s="61" t="s">
        <v>432</v>
      </c>
      <c r="C25289">
        <v>1978</v>
      </c>
      <c r="D25289" s="61" t="s">
        <v>530</v>
      </c>
    </row>
    <row r="25290" spans="1:4" hidden="1" x14ac:dyDescent="0.25">
      <c r="A25290" s="61" t="s">
        <v>431</v>
      </c>
      <c r="B25290" s="61" t="s">
        <v>432</v>
      </c>
      <c r="C25290">
        <v>1979</v>
      </c>
      <c r="D25290" s="61" t="s">
        <v>2318</v>
      </c>
    </row>
    <row r="25291" spans="1:4" hidden="1" x14ac:dyDescent="0.25">
      <c r="A25291" s="61" t="s">
        <v>431</v>
      </c>
      <c r="B25291" s="61" t="s">
        <v>432</v>
      </c>
      <c r="C25291">
        <v>1980</v>
      </c>
      <c r="D25291" s="61" t="s">
        <v>2389</v>
      </c>
    </row>
    <row r="25292" spans="1:4" hidden="1" x14ac:dyDescent="0.25">
      <c r="A25292" s="61" t="s">
        <v>431</v>
      </c>
      <c r="B25292" s="61" t="s">
        <v>432</v>
      </c>
      <c r="C25292">
        <v>1981</v>
      </c>
      <c r="D25292" s="61" t="s">
        <v>2111</v>
      </c>
    </row>
    <row r="25293" spans="1:4" hidden="1" x14ac:dyDescent="0.25">
      <c r="A25293" s="61" t="s">
        <v>431</v>
      </c>
      <c r="B25293" s="61" t="s">
        <v>432</v>
      </c>
      <c r="C25293">
        <v>1982</v>
      </c>
      <c r="D25293" s="61" t="s">
        <v>2111</v>
      </c>
    </row>
    <row r="25294" spans="1:4" hidden="1" x14ac:dyDescent="0.25">
      <c r="A25294" s="61" t="s">
        <v>431</v>
      </c>
      <c r="B25294" s="61" t="s">
        <v>432</v>
      </c>
      <c r="C25294">
        <v>1983</v>
      </c>
      <c r="D25294" s="61" t="s">
        <v>2889</v>
      </c>
    </row>
    <row r="25295" spans="1:4" hidden="1" x14ac:dyDescent="0.25">
      <c r="A25295" s="61" t="s">
        <v>431</v>
      </c>
      <c r="B25295" s="61" t="s">
        <v>432</v>
      </c>
      <c r="C25295">
        <v>1984</v>
      </c>
      <c r="D25295" s="61" t="s">
        <v>2889</v>
      </c>
    </row>
    <row r="25296" spans="1:4" hidden="1" x14ac:dyDescent="0.25">
      <c r="A25296" s="61" t="s">
        <v>431</v>
      </c>
      <c r="B25296" s="61" t="s">
        <v>432</v>
      </c>
      <c r="C25296">
        <v>1985</v>
      </c>
      <c r="D25296" s="61" t="s">
        <v>2889</v>
      </c>
    </row>
    <row r="25297" spans="1:4" hidden="1" x14ac:dyDescent="0.25">
      <c r="A25297" s="61" t="s">
        <v>431</v>
      </c>
      <c r="B25297" s="61" t="s">
        <v>432</v>
      </c>
      <c r="C25297">
        <v>1986</v>
      </c>
      <c r="D25297" s="61" t="s">
        <v>2889</v>
      </c>
    </row>
    <row r="25298" spans="1:4" hidden="1" x14ac:dyDescent="0.25">
      <c r="A25298" s="61" t="s">
        <v>431</v>
      </c>
      <c r="B25298" s="61" t="s">
        <v>432</v>
      </c>
      <c r="C25298">
        <v>1987</v>
      </c>
      <c r="D25298" s="61" t="s">
        <v>2889</v>
      </c>
    </row>
    <row r="25299" spans="1:4" hidden="1" x14ac:dyDescent="0.25">
      <c r="A25299" s="61" t="s">
        <v>431</v>
      </c>
      <c r="B25299" s="61" t="s">
        <v>432</v>
      </c>
      <c r="C25299">
        <v>1988</v>
      </c>
      <c r="D25299" s="61" t="s">
        <v>2889</v>
      </c>
    </row>
    <row r="25300" spans="1:4" hidden="1" x14ac:dyDescent="0.25">
      <c r="A25300" s="61" t="s">
        <v>431</v>
      </c>
      <c r="B25300" s="61" t="s">
        <v>432</v>
      </c>
      <c r="C25300">
        <v>1989</v>
      </c>
      <c r="D25300" s="61" t="s">
        <v>2889</v>
      </c>
    </row>
    <row r="25301" spans="1:4" hidden="1" x14ac:dyDescent="0.25">
      <c r="A25301" s="61" t="s">
        <v>431</v>
      </c>
      <c r="B25301" s="61" t="s">
        <v>432</v>
      </c>
      <c r="C25301">
        <v>1990</v>
      </c>
      <c r="D25301" s="61" t="s">
        <v>2889</v>
      </c>
    </row>
    <row r="25302" spans="1:4" hidden="1" x14ac:dyDescent="0.25">
      <c r="A25302" s="61" t="s">
        <v>431</v>
      </c>
      <c r="B25302" s="61" t="s">
        <v>432</v>
      </c>
      <c r="C25302">
        <v>1991</v>
      </c>
      <c r="D25302" s="61" t="s">
        <v>2225</v>
      </c>
    </row>
    <row r="25303" spans="1:4" hidden="1" x14ac:dyDescent="0.25">
      <c r="A25303" s="61" t="s">
        <v>431</v>
      </c>
      <c r="B25303" s="61" t="s">
        <v>432</v>
      </c>
      <c r="C25303">
        <v>1992</v>
      </c>
      <c r="D25303" s="61" t="s">
        <v>2225</v>
      </c>
    </row>
    <row r="25304" spans="1:4" hidden="1" x14ac:dyDescent="0.25">
      <c r="A25304" s="61" t="s">
        <v>431</v>
      </c>
      <c r="B25304" s="61" t="s">
        <v>432</v>
      </c>
      <c r="C25304">
        <v>1993</v>
      </c>
      <c r="D25304" s="61" t="s">
        <v>2225</v>
      </c>
    </row>
    <row r="25305" spans="1:4" hidden="1" x14ac:dyDescent="0.25">
      <c r="A25305" s="61" t="s">
        <v>431</v>
      </c>
      <c r="B25305" s="61" t="s">
        <v>432</v>
      </c>
      <c r="C25305">
        <v>1994</v>
      </c>
      <c r="D25305" s="61" t="s">
        <v>2225</v>
      </c>
    </row>
    <row r="25306" spans="1:4" hidden="1" x14ac:dyDescent="0.25">
      <c r="A25306" s="61" t="s">
        <v>431</v>
      </c>
      <c r="B25306" s="61" t="s">
        <v>432</v>
      </c>
      <c r="C25306">
        <v>1995</v>
      </c>
      <c r="D25306" s="61" t="s">
        <v>2225</v>
      </c>
    </row>
    <row r="25307" spans="1:4" hidden="1" x14ac:dyDescent="0.25">
      <c r="A25307" s="61" t="s">
        <v>431</v>
      </c>
      <c r="B25307" s="61" t="s">
        <v>432</v>
      </c>
      <c r="C25307">
        <v>1996</v>
      </c>
      <c r="D25307" s="61" t="s">
        <v>2226</v>
      </c>
    </row>
    <row r="25308" spans="1:4" hidden="1" x14ac:dyDescent="0.25">
      <c r="A25308" s="61" t="s">
        <v>431</v>
      </c>
      <c r="B25308" s="61" t="s">
        <v>432</v>
      </c>
      <c r="C25308">
        <v>1997</v>
      </c>
      <c r="D25308" s="61" t="s">
        <v>2226</v>
      </c>
    </row>
    <row r="25309" spans="1:4" hidden="1" x14ac:dyDescent="0.25">
      <c r="A25309" s="61" t="s">
        <v>431</v>
      </c>
      <c r="B25309" s="61" t="s">
        <v>432</v>
      </c>
      <c r="C25309">
        <v>1998</v>
      </c>
      <c r="D25309" s="61" t="s">
        <v>2226</v>
      </c>
    </row>
    <row r="25310" spans="1:4" hidden="1" x14ac:dyDescent="0.25">
      <c r="A25310" s="61" t="s">
        <v>431</v>
      </c>
      <c r="B25310" s="61" t="s">
        <v>432</v>
      </c>
      <c r="C25310">
        <v>1999</v>
      </c>
      <c r="D25310" s="61" t="s">
        <v>2226</v>
      </c>
    </row>
    <row r="25311" spans="1:4" hidden="1" x14ac:dyDescent="0.25">
      <c r="A25311" s="61" t="s">
        <v>431</v>
      </c>
      <c r="B25311" s="61" t="s">
        <v>432</v>
      </c>
      <c r="C25311">
        <v>2000</v>
      </c>
      <c r="D25311" s="61" t="s">
        <v>2226</v>
      </c>
    </row>
    <row r="25312" spans="1:4" hidden="1" x14ac:dyDescent="0.25">
      <c r="A25312" s="61" t="s">
        <v>431</v>
      </c>
      <c r="B25312" s="61" t="s">
        <v>432</v>
      </c>
      <c r="C25312">
        <v>2001</v>
      </c>
      <c r="D25312" s="61" t="s">
        <v>2226</v>
      </c>
    </row>
    <row r="25313" spans="1:4" hidden="1" x14ac:dyDescent="0.25">
      <c r="A25313" s="61" t="s">
        <v>431</v>
      </c>
      <c r="B25313" s="61" t="s">
        <v>432</v>
      </c>
      <c r="C25313">
        <v>2002</v>
      </c>
      <c r="D25313" s="61" t="s">
        <v>1807</v>
      </c>
    </row>
    <row r="25314" spans="1:4" hidden="1" x14ac:dyDescent="0.25">
      <c r="A25314" s="61" t="s">
        <v>431</v>
      </c>
      <c r="B25314" s="61" t="s">
        <v>432</v>
      </c>
      <c r="C25314">
        <v>2003</v>
      </c>
      <c r="D25314" s="61" t="s">
        <v>1807</v>
      </c>
    </row>
    <row r="25315" spans="1:4" hidden="1" x14ac:dyDescent="0.25">
      <c r="A25315" s="61" t="s">
        <v>431</v>
      </c>
      <c r="B25315" s="61" t="s">
        <v>432</v>
      </c>
      <c r="C25315">
        <v>2004</v>
      </c>
      <c r="D25315" s="61" t="s">
        <v>1807</v>
      </c>
    </row>
    <row r="25316" spans="1:4" hidden="1" x14ac:dyDescent="0.25">
      <c r="A25316" s="61" t="s">
        <v>431</v>
      </c>
      <c r="B25316" s="61" t="s">
        <v>432</v>
      </c>
      <c r="C25316">
        <v>2005</v>
      </c>
      <c r="D25316" s="61" t="s">
        <v>2391</v>
      </c>
    </row>
    <row r="25317" spans="1:4" hidden="1" x14ac:dyDescent="0.25">
      <c r="A25317" s="61" t="s">
        <v>431</v>
      </c>
      <c r="B25317" s="61" t="s">
        <v>432</v>
      </c>
      <c r="C25317">
        <v>2006</v>
      </c>
      <c r="D25317" s="61" t="s">
        <v>2391</v>
      </c>
    </row>
    <row r="25318" spans="1:4" hidden="1" x14ac:dyDescent="0.25">
      <c r="A25318" s="61" t="s">
        <v>431</v>
      </c>
      <c r="B25318" s="61" t="s">
        <v>432</v>
      </c>
      <c r="C25318">
        <v>2007</v>
      </c>
      <c r="D25318" s="61" t="s">
        <v>2333</v>
      </c>
    </row>
    <row r="25319" spans="1:4" hidden="1" x14ac:dyDescent="0.25">
      <c r="A25319" s="61" t="s">
        <v>431</v>
      </c>
      <c r="B25319" s="61" t="s">
        <v>432</v>
      </c>
      <c r="C25319">
        <v>2008</v>
      </c>
      <c r="D25319" s="61" t="s">
        <v>2354</v>
      </c>
    </row>
    <row r="25320" spans="1:4" hidden="1" x14ac:dyDescent="0.25">
      <c r="A25320" s="61" t="s">
        <v>431</v>
      </c>
      <c r="B25320" s="61" t="s">
        <v>432</v>
      </c>
      <c r="C25320">
        <v>2009</v>
      </c>
      <c r="D25320" s="61" t="s">
        <v>2354</v>
      </c>
    </row>
    <row r="25321" spans="1:4" hidden="1" x14ac:dyDescent="0.25">
      <c r="A25321" s="61" t="s">
        <v>431</v>
      </c>
      <c r="B25321" s="61" t="s">
        <v>432</v>
      </c>
      <c r="C25321">
        <v>2010</v>
      </c>
      <c r="D25321" s="61" t="s">
        <v>2390</v>
      </c>
    </row>
    <row r="25322" spans="1:4" hidden="1" x14ac:dyDescent="0.25">
      <c r="A25322" s="61" t="s">
        <v>431</v>
      </c>
      <c r="B25322" s="61" t="s">
        <v>432</v>
      </c>
      <c r="C25322">
        <v>2011</v>
      </c>
      <c r="D25322" s="61" t="s">
        <v>2390</v>
      </c>
    </row>
    <row r="25323" spans="1:4" hidden="1" x14ac:dyDescent="0.25">
      <c r="A25323" s="61" t="s">
        <v>431</v>
      </c>
      <c r="B25323" s="61" t="s">
        <v>432</v>
      </c>
      <c r="C25323">
        <v>2012</v>
      </c>
      <c r="D25323" s="61" t="s">
        <v>2390</v>
      </c>
    </row>
    <row r="25324" spans="1:4" hidden="1" x14ac:dyDescent="0.25">
      <c r="A25324" s="61" t="s">
        <v>431</v>
      </c>
      <c r="B25324" s="61" t="s">
        <v>432</v>
      </c>
      <c r="C25324">
        <v>2013</v>
      </c>
      <c r="D25324" s="61" t="s">
        <v>2227</v>
      </c>
    </row>
    <row r="25325" spans="1:4" hidden="1" x14ac:dyDescent="0.25">
      <c r="A25325" s="61" t="s">
        <v>431</v>
      </c>
      <c r="B25325" s="61" t="s">
        <v>432</v>
      </c>
      <c r="C25325">
        <v>2014</v>
      </c>
      <c r="D25325" s="61" t="s">
        <v>2227</v>
      </c>
    </row>
    <row r="25326" spans="1:4" hidden="1" x14ac:dyDescent="0.25">
      <c r="A25326" s="61" t="s">
        <v>431</v>
      </c>
      <c r="B25326" s="61" t="s">
        <v>432</v>
      </c>
      <c r="C25326">
        <v>2015</v>
      </c>
      <c r="D25326" s="61" t="s">
        <v>2227</v>
      </c>
    </row>
    <row r="25327" spans="1:4" hidden="1" x14ac:dyDescent="0.25">
      <c r="A25327" s="61" t="s">
        <v>431</v>
      </c>
      <c r="B25327" s="61" t="s">
        <v>432</v>
      </c>
      <c r="C25327">
        <v>2016</v>
      </c>
      <c r="D25327" s="61" t="s">
        <v>2146</v>
      </c>
    </row>
    <row r="25328" spans="1:4" hidden="1" x14ac:dyDescent="0.25">
      <c r="A25328" s="61" t="s">
        <v>431</v>
      </c>
      <c r="B25328" s="61" t="s">
        <v>432</v>
      </c>
      <c r="C25328">
        <v>2017</v>
      </c>
      <c r="D25328" s="61" t="s">
        <v>2537</v>
      </c>
    </row>
    <row r="25329" spans="1:4" hidden="1" x14ac:dyDescent="0.25">
      <c r="A25329" s="61" t="s">
        <v>431</v>
      </c>
      <c r="B25329" s="61" t="s">
        <v>432</v>
      </c>
      <c r="C25329">
        <v>2018</v>
      </c>
      <c r="D25329" s="61" t="s">
        <v>1754</v>
      </c>
    </row>
    <row r="25330" spans="1:4" hidden="1" x14ac:dyDescent="0.25">
      <c r="A25330" s="61" t="s">
        <v>431</v>
      </c>
      <c r="B25330" s="61" t="s">
        <v>432</v>
      </c>
      <c r="C25330">
        <v>2019</v>
      </c>
      <c r="D25330" s="61" t="s">
        <v>555</v>
      </c>
    </row>
    <row r="25331" spans="1:4" hidden="1" x14ac:dyDescent="0.25">
      <c r="A25331" s="61" t="s">
        <v>431</v>
      </c>
      <c r="B25331" s="61" t="s">
        <v>432</v>
      </c>
      <c r="C25331">
        <v>2020</v>
      </c>
      <c r="D25331" s="61" t="s">
        <v>1498</v>
      </c>
    </row>
    <row r="25332" spans="1:4" hidden="1" x14ac:dyDescent="0.25">
      <c r="A25332" s="61" t="s">
        <v>431</v>
      </c>
      <c r="B25332" s="61" t="s">
        <v>432</v>
      </c>
      <c r="C25332">
        <v>2021</v>
      </c>
      <c r="D25332" s="61" t="s">
        <v>2109</v>
      </c>
    </row>
    <row r="25333" spans="1:4" hidden="1" x14ac:dyDescent="0.25">
      <c r="A25333" s="61" t="s">
        <v>431</v>
      </c>
      <c r="B25333" s="61" t="s">
        <v>432</v>
      </c>
      <c r="C25333">
        <v>2022</v>
      </c>
      <c r="D25333" s="61" t="s">
        <v>2335</v>
      </c>
    </row>
    <row r="25334" spans="1:4" x14ac:dyDescent="0.25">
      <c r="A25334" s="61" t="s">
        <v>431</v>
      </c>
      <c r="B25334" s="61" t="s">
        <v>432</v>
      </c>
      <c r="C25334">
        <v>2023</v>
      </c>
      <c r="D25334" s="61">
        <v>0.39200000000000002</v>
      </c>
    </row>
    <row r="25335" spans="1:4" hidden="1" x14ac:dyDescent="0.25">
      <c r="A25335" s="61" t="s">
        <v>3208</v>
      </c>
      <c r="B25335" s="61" t="s">
        <v>594</v>
      </c>
      <c r="C25335">
        <v>1809</v>
      </c>
      <c r="D25335" s="61" t="s">
        <v>2232</v>
      </c>
    </row>
    <row r="25336" spans="1:4" hidden="1" x14ac:dyDescent="0.25">
      <c r="A25336" s="61" t="s">
        <v>3208</v>
      </c>
      <c r="B25336" s="61" t="s">
        <v>594</v>
      </c>
      <c r="C25336">
        <v>1810</v>
      </c>
      <c r="D25336" s="61" t="s">
        <v>2232</v>
      </c>
    </row>
    <row r="25337" spans="1:4" hidden="1" x14ac:dyDescent="0.25">
      <c r="A25337" s="61" t="s">
        <v>3208</v>
      </c>
      <c r="B25337" s="61" t="s">
        <v>594</v>
      </c>
      <c r="C25337">
        <v>1811</v>
      </c>
      <c r="D25337" s="61" t="s">
        <v>2232</v>
      </c>
    </row>
    <row r="25338" spans="1:4" hidden="1" x14ac:dyDescent="0.25">
      <c r="A25338" s="61" t="s">
        <v>3208</v>
      </c>
      <c r="B25338" s="61" t="s">
        <v>594</v>
      </c>
      <c r="C25338">
        <v>1812</v>
      </c>
      <c r="D25338" s="61" t="s">
        <v>2232</v>
      </c>
    </row>
    <row r="25339" spans="1:4" hidden="1" x14ac:dyDescent="0.25">
      <c r="A25339" s="61" t="s">
        <v>3208</v>
      </c>
      <c r="B25339" s="61" t="s">
        <v>594</v>
      </c>
      <c r="C25339">
        <v>1813</v>
      </c>
      <c r="D25339" s="61" t="s">
        <v>2232</v>
      </c>
    </row>
    <row r="25340" spans="1:4" hidden="1" x14ac:dyDescent="0.25">
      <c r="A25340" s="61" t="s">
        <v>3208</v>
      </c>
      <c r="B25340" s="61" t="s">
        <v>594</v>
      </c>
      <c r="C25340">
        <v>1814</v>
      </c>
      <c r="D25340" s="61" t="s">
        <v>2232</v>
      </c>
    </row>
    <row r="25341" spans="1:4" hidden="1" x14ac:dyDescent="0.25">
      <c r="A25341" s="61" t="s">
        <v>3208</v>
      </c>
      <c r="B25341" s="61" t="s">
        <v>594</v>
      </c>
      <c r="C25341">
        <v>1815</v>
      </c>
      <c r="D25341" s="61" t="s">
        <v>2232</v>
      </c>
    </row>
    <row r="25342" spans="1:4" hidden="1" x14ac:dyDescent="0.25">
      <c r="A25342" s="61" t="s">
        <v>3208</v>
      </c>
      <c r="B25342" s="61" t="s">
        <v>594</v>
      </c>
      <c r="C25342">
        <v>1816</v>
      </c>
      <c r="D25342" s="61" t="s">
        <v>2232</v>
      </c>
    </row>
    <row r="25343" spans="1:4" hidden="1" x14ac:dyDescent="0.25">
      <c r="A25343" s="61" t="s">
        <v>3208</v>
      </c>
      <c r="B25343" s="61" t="s">
        <v>594</v>
      </c>
      <c r="C25343">
        <v>1817</v>
      </c>
      <c r="D25343" s="61" t="s">
        <v>2232</v>
      </c>
    </row>
    <row r="25344" spans="1:4" hidden="1" x14ac:dyDescent="0.25">
      <c r="A25344" s="61" t="s">
        <v>3208</v>
      </c>
      <c r="B25344" s="61" t="s">
        <v>594</v>
      </c>
      <c r="C25344">
        <v>1818</v>
      </c>
      <c r="D25344" s="61" t="s">
        <v>2232</v>
      </c>
    </row>
    <row r="25345" spans="1:4" hidden="1" x14ac:dyDescent="0.25">
      <c r="A25345" s="61" t="s">
        <v>3208</v>
      </c>
      <c r="B25345" s="61" t="s">
        <v>594</v>
      </c>
      <c r="C25345">
        <v>1819</v>
      </c>
      <c r="D25345" s="61" t="s">
        <v>2232</v>
      </c>
    </row>
    <row r="25346" spans="1:4" hidden="1" x14ac:dyDescent="0.25">
      <c r="A25346" s="61" t="s">
        <v>3208</v>
      </c>
      <c r="B25346" s="61" t="s">
        <v>594</v>
      </c>
      <c r="C25346">
        <v>1820</v>
      </c>
      <c r="D25346" s="61" t="s">
        <v>2232</v>
      </c>
    </row>
    <row r="25347" spans="1:4" hidden="1" x14ac:dyDescent="0.25">
      <c r="A25347" s="61" t="s">
        <v>3208</v>
      </c>
      <c r="B25347" s="61" t="s">
        <v>594</v>
      </c>
      <c r="C25347">
        <v>1821</v>
      </c>
      <c r="D25347" s="61" t="s">
        <v>2232</v>
      </c>
    </row>
    <row r="25348" spans="1:4" hidden="1" x14ac:dyDescent="0.25">
      <c r="A25348" s="61" t="s">
        <v>3208</v>
      </c>
      <c r="B25348" s="61" t="s">
        <v>594</v>
      </c>
      <c r="C25348">
        <v>1822</v>
      </c>
      <c r="D25348" s="61" t="s">
        <v>2232</v>
      </c>
    </row>
    <row r="25349" spans="1:4" hidden="1" x14ac:dyDescent="0.25">
      <c r="A25349" s="61" t="s">
        <v>3208</v>
      </c>
      <c r="B25349" s="61" t="s">
        <v>594</v>
      </c>
      <c r="C25349">
        <v>1823</v>
      </c>
      <c r="D25349" s="61" t="s">
        <v>2232</v>
      </c>
    </row>
    <row r="25350" spans="1:4" hidden="1" x14ac:dyDescent="0.25">
      <c r="A25350" s="61" t="s">
        <v>3208</v>
      </c>
      <c r="B25350" s="61" t="s">
        <v>594</v>
      </c>
      <c r="C25350">
        <v>1824</v>
      </c>
      <c r="D25350" s="61" t="s">
        <v>2232</v>
      </c>
    </row>
    <row r="25351" spans="1:4" hidden="1" x14ac:dyDescent="0.25">
      <c r="A25351" s="61" t="s">
        <v>3208</v>
      </c>
      <c r="B25351" s="61" t="s">
        <v>594</v>
      </c>
      <c r="C25351">
        <v>1825</v>
      </c>
      <c r="D25351" s="61" t="s">
        <v>2232</v>
      </c>
    </row>
    <row r="25352" spans="1:4" hidden="1" x14ac:dyDescent="0.25">
      <c r="A25352" s="61" t="s">
        <v>3208</v>
      </c>
      <c r="B25352" s="61" t="s">
        <v>594</v>
      </c>
      <c r="C25352">
        <v>1826</v>
      </c>
      <c r="D25352" s="61" t="s">
        <v>2232</v>
      </c>
    </row>
    <row r="25353" spans="1:4" hidden="1" x14ac:dyDescent="0.25">
      <c r="A25353" s="61" t="s">
        <v>3208</v>
      </c>
      <c r="B25353" s="61" t="s">
        <v>594</v>
      </c>
      <c r="C25353">
        <v>1827</v>
      </c>
      <c r="D25353" s="61" t="s">
        <v>2232</v>
      </c>
    </row>
    <row r="25354" spans="1:4" hidden="1" x14ac:dyDescent="0.25">
      <c r="A25354" s="61" t="s">
        <v>3208</v>
      </c>
      <c r="B25354" s="61" t="s">
        <v>594</v>
      </c>
      <c r="C25354">
        <v>1828</v>
      </c>
      <c r="D25354" s="61" t="s">
        <v>2232</v>
      </c>
    </row>
    <row r="25355" spans="1:4" hidden="1" x14ac:dyDescent="0.25">
      <c r="A25355" s="61" t="s">
        <v>3208</v>
      </c>
      <c r="B25355" s="61" t="s">
        <v>594</v>
      </c>
      <c r="C25355">
        <v>1829</v>
      </c>
      <c r="D25355" s="61" t="s">
        <v>2232</v>
      </c>
    </row>
    <row r="25356" spans="1:4" hidden="1" x14ac:dyDescent="0.25">
      <c r="A25356" s="61" t="s">
        <v>3208</v>
      </c>
      <c r="B25356" s="61" t="s">
        <v>594</v>
      </c>
      <c r="C25356">
        <v>1830</v>
      </c>
      <c r="D25356" s="61" t="s">
        <v>2232</v>
      </c>
    </row>
    <row r="25357" spans="1:4" hidden="1" x14ac:dyDescent="0.25">
      <c r="A25357" s="61" t="s">
        <v>3208</v>
      </c>
      <c r="B25357" s="61" t="s">
        <v>594</v>
      </c>
      <c r="C25357">
        <v>1831</v>
      </c>
      <c r="D25357" s="61" t="s">
        <v>2232</v>
      </c>
    </row>
    <row r="25358" spans="1:4" hidden="1" x14ac:dyDescent="0.25">
      <c r="A25358" s="61" t="s">
        <v>3208</v>
      </c>
      <c r="B25358" s="61" t="s">
        <v>594</v>
      </c>
      <c r="C25358">
        <v>1832</v>
      </c>
      <c r="D25358" s="61" t="s">
        <v>2232</v>
      </c>
    </row>
    <row r="25359" spans="1:4" hidden="1" x14ac:dyDescent="0.25">
      <c r="A25359" s="61" t="s">
        <v>3208</v>
      </c>
      <c r="B25359" s="61" t="s">
        <v>594</v>
      </c>
      <c r="C25359">
        <v>1833</v>
      </c>
      <c r="D25359" s="61" t="s">
        <v>2232</v>
      </c>
    </row>
    <row r="25360" spans="1:4" hidden="1" x14ac:dyDescent="0.25">
      <c r="A25360" s="61" t="s">
        <v>3208</v>
      </c>
      <c r="B25360" s="61" t="s">
        <v>594</v>
      </c>
      <c r="C25360">
        <v>1834</v>
      </c>
      <c r="D25360" s="61" t="s">
        <v>2232</v>
      </c>
    </row>
    <row r="25361" spans="1:4" hidden="1" x14ac:dyDescent="0.25">
      <c r="A25361" s="61" t="s">
        <v>3208</v>
      </c>
      <c r="B25361" s="61" t="s">
        <v>594</v>
      </c>
      <c r="C25361">
        <v>1835</v>
      </c>
      <c r="D25361" s="61" t="s">
        <v>2232</v>
      </c>
    </row>
    <row r="25362" spans="1:4" hidden="1" x14ac:dyDescent="0.25">
      <c r="A25362" s="61" t="s">
        <v>3208</v>
      </c>
      <c r="B25362" s="61" t="s">
        <v>594</v>
      </c>
      <c r="C25362">
        <v>1836</v>
      </c>
      <c r="D25362" s="61" t="s">
        <v>2232</v>
      </c>
    </row>
    <row r="25363" spans="1:4" hidden="1" x14ac:dyDescent="0.25">
      <c r="A25363" s="61" t="s">
        <v>3208</v>
      </c>
      <c r="B25363" s="61" t="s">
        <v>594</v>
      </c>
      <c r="C25363">
        <v>1837</v>
      </c>
      <c r="D25363" s="61" t="s">
        <v>2232</v>
      </c>
    </row>
    <row r="25364" spans="1:4" hidden="1" x14ac:dyDescent="0.25">
      <c r="A25364" s="61" t="s">
        <v>3208</v>
      </c>
      <c r="B25364" s="61" t="s">
        <v>594</v>
      </c>
      <c r="C25364">
        <v>1838</v>
      </c>
      <c r="D25364" s="61" t="s">
        <v>2232</v>
      </c>
    </row>
    <row r="25365" spans="1:4" hidden="1" x14ac:dyDescent="0.25">
      <c r="A25365" s="61" t="s">
        <v>3208</v>
      </c>
      <c r="B25365" s="61" t="s">
        <v>594</v>
      </c>
      <c r="C25365">
        <v>1839</v>
      </c>
      <c r="D25365" s="61" t="s">
        <v>2232</v>
      </c>
    </row>
    <row r="25366" spans="1:4" hidden="1" x14ac:dyDescent="0.25">
      <c r="A25366" s="61" t="s">
        <v>3208</v>
      </c>
      <c r="B25366" s="61" t="s">
        <v>594</v>
      </c>
      <c r="C25366">
        <v>1840</v>
      </c>
      <c r="D25366" s="61" t="s">
        <v>2232</v>
      </c>
    </row>
    <row r="25367" spans="1:4" hidden="1" x14ac:dyDescent="0.25">
      <c r="A25367" s="61" t="s">
        <v>3208</v>
      </c>
      <c r="B25367" s="61" t="s">
        <v>594</v>
      </c>
      <c r="C25367">
        <v>1841</v>
      </c>
      <c r="D25367" s="61" t="s">
        <v>2232</v>
      </c>
    </row>
    <row r="25368" spans="1:4" hidden="1" x14ac:dyDescent="0.25">
      <c r="A25368" s="61" t="s">
        <v>3208</v>
      </c>
      <c r="B25368" s="61" t="s">
        <v>594</v>
      </c>
      <c r="C25368">
        <v>1842</v>
      </c>
      <c r="D25368" s="61" t="s">
        <v>2232</v>
      </c>
    </row>
    <row r="25369" spans="1:4" hidden="1" x14ac:dyDescent="0.25">
      <c r="A25369" s="61" t="s">
        <v>3208</v>
      </c>
      <c r="B25369" s="61" t="s">
        <v>594</v>
      </c>
      <c r="C25369">
        <v>1843</v>
      </c>
      <c r="D25369" s="61" t="s">
        <v>2232</v>
      </c>
    </row>
    <row r="25370" spans="1:4" hidden="1" x14ac:dyDescent="0.25">
      <c r="A25370" s="61" t="s">
        <v>3208</v>
      </c>
      <c r="B25370" s="61" t="s">
        <v>594</v>
      </c>
      <c r="C25370">
        <v>1844</v>
      </c>
      <c r="D25370" s="61" t="s">
        <v>2232</v>
      </c>
    </row>
    <row r="25371" spans="1:4" hidden="1" x14ac:dyDescent="0.25">
      <c r="A25371" s="61" t="s">
        <v>3208</v>
      </c>
      <c r="B25371" s="61" t="s">
        <v>594</v>
      </c>
      <c r="C25371">
        <v>1845</v>
      </c>
      <c r="D25371" s="61" t="s">
        <v>2232</v>
      </c>
    </row>
    <row r="25372" spans="1:4" hidden="1" x14ac:dyDescent="0.25">
      <c r="A25372" s="61" t="s">
        <v>3208</v>
      </c>
      <c r="B25372" s="61" t="s">
        <v>594</v>
      </c>
      <c r="C25372">
        <v>1846</v>
      </c>
      <c r="D25372" s="61" t="s">
        <v>2232</v>
      </c>
    </row>
    <row r="25373" spans="1:4" hidden="1" x14ac:dyDescent="0.25">
      <c r="A25373" s="61" t="s">
        <v>3208</v>
      </c>
      <c r="B25373" s="61" t="s">
        <v>594</v>
      </c>
      <c r="C25373">
        <v>1847</v>
      </c>
      <c r="D25373" s="61" t="s">
        <v>2232</v>
      </c>
    </row>
    <row r="25374" spans="1:4" hidden="1" x14ac:dyDescent="0.25">
      <c r="A25374" s="61" t="s">
        <v>3208</v>
      </c>
      <c r="B25374" s="61" t="s">
        <v>594</v>
      </c>
      <c r="C25374">
        <v>1848</v>
      </c>
      <c r="D25374" s="61" t="s">
        <v>2232</v>
      </c>
    </row>
    <row r="25375" spans="1:4" hidden="1" x14ac:dyDescent="0.25">
      <c r="A25375" s="61" t="s">
        <v>3208</v>
      </c>
      <c r="B25375" s="61" t="s">
        <v>594</v>
      </c>
      <c r="C25375">
        <v>1849</v>
      </c>
      <c r="D25375" s="61" t="s">
        <v>2232</v>
      </c>
    </row>
    <row r="25376" spans="1:4" hidden="1" x14ac:dyDescent="0.25">
      <c r="A25376" s="61" t="s">
        <v>3208</v>
      </c>
      <c r="B25376" s="61" t="s">
        <v>594</v>
      </c>
      <c r="C25376">
        <v>1850</v>
      </c>
      <c r="D25376" s="61" t="s">
        <v>2232</v>
      </c>
    </row>
    <row r="25377" spans="1:4" hidden="1" x14ac:dyDescent="0.25">
      <c r="A25377" s="61" t="s">
        <v>3208</v>
      </c>
      <c r="B25377" s="61" t="s">
        <v>594</v>
      </c>
      <c r="C25377">
        <v>1851</v>
      </c>
      <c r="D25377" s="61" t="s">
        <v>2232</v>
      </c>
    </row>
    <row r="25378" spans="1:4" hidden="1" x14ac:dyDescent="0.25">
      <c r="A25378" s="61" t="s">
        <v>3208</v>
      </c>
      <c r="B25378" s="61" t="s">
        <v>594</v>
      </c>
      <c r="C25378">
        <v>1852</v>
      </c>
      <c r="D25378" s="61" t="s">
        <v>2232</v>
      </c>
    </row>
    <row r="25379" spans="1:4" hidden="1" x14ac:dyDescent="0.25">
      <c r="A25379" s="61" t="s">
        <v>3208</v>
      </c>
      <c r="B25379" s="61" t="s">
        <v>594</v>
      </c>
      <c r="C25379">
        <v>1853</v>
      </c>
      <c r="D25379" s="61" t="s">
        <v>2232</v>
      </c>
    </row>
    <row r="25380" spans="1:4" hidden="1" x14ac:dyDescent="0.25">
      <c r="A25380" s="61" t="s">
        <v>3208</v>
      </c>
      <c r="B25380" s="61" t="s">
        <v>594</v>
      </c>
      <c r="C25380">
        <v>1854</v>
      </c>
      <c r="D25380" s="61" t="s">
        <v>2232</v>
      </c>
    </row>
    <row r="25381" spans="1:4" hidden="1" x14ac:dyDescent="0.25">
      <c r="A25381" s="61" t="s">
        <v>3208</v>
      </c>
      <c r="B25381" s="61" t="s">
        <v>594</v>
      </c>
      <c r="C25381">
        <v>1855</v>
      </c>
      <c r="D25381" s="61" t="s">
        <v>2232</v>
      </c>
    </row>
    <row r="25382" spans="1:4" hidden="1" x14ac:dyDescent="0.25">
      <c r="A25382" s="61" t="s">
        <v>3208</v>
      </c>
      <c r="B25382" s="61" t="s">
        <v>594</v>
      </c>
      <c r="C25382">
        <v>1856</v>
      </c>
      <c r="D25382" s="61" t="s">
        <v>2232</v>
      </c>
    </row>
    <row r="25383" spans="1:4" hidden="1" x14ac:dyDescent="0.25">
      <c r="A25383" s="61" t="s">
        <v>3208</v>
      </c>
      <c r="B25383" s="61" t="s">
        <v>594</v>
      </c>
      <c r="C25383">
        <v>1857</v>
      </c>
      <c r="D25383" s="61" t="s">
        <v>2232</v>
      </c>
    </row>
    <row r="25384" spans="1:4" hidden="1" x14ac:dyDescent="0.25">
      <c r="A25384" s="61" t="s">
        <v>3208</v>
      </c>
      <c r="B25384" s="61" t="s">
        <v>594</v>
      </c>
      <c r="C25384">
        <v>1858</v>
      </c>
      <c r="D25384" s="61" t="s">
        <v>2232</v>
      </c>
    </row>
    <row r="25385" spans="1:4" hidden="1" x14ac:dyDescent="0.25">
      <c r="A25385" s="61" t="s">
        <v>3208</v>
      </c>
      <c r="B25385" s="61" t="s">
        <v>594</v>
      </c>
      <c r="C25385">
        <v>1859</v>
      </c>
      <c r="D25385" s="61" t="s">
        <v>2232</v>
      </c>
    </row>
    <row r="25386" spans="1:4" hidden="1" x14ac:dyDescent="0.25">
      <c r="A25386" s="61" t="s">
        <v>3208</v>
      </c>
      <c r="B25386" s="61" t="s">
        <v>594</v>
      </c>
      <c r="C25386">
        <v>1860</v>
      </c>
      <c r="D25386" s="61" t="s">
        <v>2232</v>
      </c>
    </row>
    <row r="25387" spans="1:4" hidden="1" x14ac:dyDescent="0.25">
      <c r="A25387" s="61" t="s">
        <v>3208</v>
      </c>
      <c r="B25387" s="61" t="s">
        <v>594</v>
      </c>
      <c r="C25387">
        <v>1861</v>
      </c>
      <c r="D25387" s="61" t="s">
        <v>2232</v>
      </c>
    </row>
    <row r="25388" spans="1:4" hidden="1" x14ac:dyDescent="0.25">
      <c r="A25388" s="61" t="s">
        <v>3208</v>
      </c>
      <c r="B25388" s="61" t="s">
        <v>594</v>
      </c>
      <c r="C25388">
        <v>1862</v>
      </c>
      <c r="D25388" s="61" t="s">
        <v>2232</v>
      </c>
    </row>
    <row r="25389" spans="1:4" hidden="1" x14ac:dyDescent="0.25">
      <c r="A25389" s="61" t="s">
        <v>3208</v>
      </c>
      <c r="B25389" s="61" t="s">
        <v>594</v>
      </c>
      <c r="C25389">
        <v>1863</v>
      </c>
      <c r="D25389" s="61" t="s">
        <v>2232</v>
      </c>
    </row>
    <row r="25390" spans="1:4" hidden="1" x14ac:dyDescent="0.25">
      <c r="A25390" s="61" t="s">
        <v>3208</v>
      </c>
      <c r="B25390" s="61" t="s">
        <v>594</v>
      </c>
      <c r="C25390">
        <v>1864</v>
      </c>
      <c r="D25390" s="61" t="s">
        <v>2232</v>
      </c>
    </row>
    <row r="25391" spans="1:4" hidden="1" x14ac:dyDescent="0.25">
      <c r="A25391" s="61" t="s">
        <v>3208</v>
      </c>
      <c r="B25391" s="61" t="s">
        <v>594</v>
      </c>
      <c r="C25391">
        <v>1865</v>
      </c>
      <c r="D25391" s="61" t="s">
        <v>2232</v>
      </c>
    </row>
    <row r="25392" spans="1:4" hidden="1" x14ac:dyDescent="0.25">
      <c r="A25392" s="61" t="s">
        <v>3208</v>
      </c>
      <c r="B25392" s="61" t="s">
        <v>594</v>
      </c>
      <c r="C25392">
        <v>1866</v>
      </c>
      <c r="D25392" s="61" t="s">
        <v>2232</v>
      </c>
    </row>
    <row r="25393" spans="1:4" hidden="1" x14ac:dyDescent="0.25">
      <c r="A25393" s="61" t="s">
        <v>3208</v>
      </c>
      <c r="B25393" s="61" t="s">
        <v>594</v>
      </c>
      <c r="C25393">
        <v>1867</v>
      </c>
      <c r="D25393" s="61" t="s">
        <v>2232</v>
      </c>
    </row>
    <row r="25394" spans="1:4" hidden="1" x14ac:dyDescent="0.25">
      <c r="A25394" s="61" t="s">
        <v>3209</v>
      </c>
      <c r="B25394" s="61" t="s">
        <v>3210</v>
      </c>
      <c r="C25394">
        <v>1789</v>
      </c>
      <c r="D25394" s="61" t="s">
        <v>2281</v>
      </c>
    </row>
    <row r="25395" spans="1:4" hidden="1" x14ac:dyDescent="0.25">
      <c r="A25395" s="61" t="s">
        <v>3209</v>
      </c>
      <c r="B25395" s="61" t="s">
        <v>3210</v>
      </c>
      <c r="C25395">
        <v>1790</v>
      </c>
      <c r="D25395" s="61" t="s">
        <v>2281</v>
      </c>
    </row>
    <row r="25396" spans="1:4" hidden="1" x14ac:dyDescent="0.25">
      <c r="A25396" s="61" t="s">
        <v>3209</v>
      </c>
      <c r="B25396" s="61" t="s">
        <v>3210</v>
      </c>
      <c r="C25396">
        <v>1791</v>
      </c>
      <c r="D25396" s="61" t="s">
        <v>2281</v>
      </c>
    </row>
    <row r="25397" spans="1:4" hidden="1" x14ac:dyDescent="0.25">
      <c r="A25397" s="61" t="s">
        <v>3209</v>
      </c>
      <c r="B25397" s="61" t="s">
        <v>3210</v>
      </c>
      <c r="C25397">
        <v>1792</v>
      </c>
      <c r="D25397" s="61" t="s">
        <v>2281</v>
      </c>
    </row>
    <row r="25398" spans="1:4" hidden="1" x14ac:dyDescent="0.25">
      <c r="A25398" s="61" t="s">
        <v>3209</v>
      </c>
      <c r="B25398" s="61" t="s">
        <v>3210</v>
      </c>
      <c r="C25398">
        <v>1793</v>
      </c>
      <c r="D25398" s="61" t="s">
        <v>2281</v>
      </c>
    </row>
    <row r="25399" spans="1:4" hidden="1" x14ac:dyDescent="0.25">
      <c r="A25399" s="61" t="s">
        <v>3209</v>
      </c>
      <c r="B25399" s="61" t="s">
        <v>3210</v>
      </c>
      <c r="C25399">
        <v>1794</v>
      </c>
      <c r="D25399" s="61" t="s">
        <v>2281</v>
      </c>
    </row>
    <row r="25400" spans="1:4" hidden="1" x14ac:dyDescent="0.25">
      <c r="A25400" s="61" t="s">
        <v>3209</v>
      </c>
      <c r="B25400" s="61" t="s">
        <v>3210</v>
      </c>
      <c r="C25400">
        <v>1795</v>
      </c>
      <c r="D25400" s="61" t="s">
        <v>2281</v>
      </c>
    </row>
    <row r="25401" spans="1:4" hidden="1" x14ac:dyDescent="0.25">
      <c r="A25401" s="61" t="s">
        <v>3209</v>
      </c>
      <c r="B25401" s="61" t="s">
        <v>3210</v>
      </c>
      <c r="C25401">
        <v>1796</v>
      </c>
      <c r="D25401" s="61" t="s">
        <v>2281</v>
      </c>
    </row>
    <row r="25402" spans="1:4" hidden="1" x14ac:dyDescent="0.25">
      <c r="A25402" s="61" t="s">
        <v>3209</v>
      </c>
      <c r="B25402" s="61" t="s">
        <v>3210</v>
      </c>
      <c r="C25402">
        <v>1797</v>
      </c>
      <c r="D25402" s="61" t="s">
        <v>2281</v>
      </c>
    </row>
    <row r="25403" spans="1:4" hidden="1" x14ac:dyDescent="0.25">
      <c r="A25403" s="61" t="s">
        <v>3209</v>
      </c>
      <c r="B25403" s="61" t="s">
        <v>3210</v>
      </c>
      <c r="C25403">
        <v>1798</v>
      </c>
      <c r="D25403" s="61" t="s">
        <v>2281</v>
      </c>
    </row>
    <row r="25404" spans="1:4" hidden="1" x14ac:dyDescent="0.25">
      <c r="A25404" s="61" t="s">
        <v>3209</v>
      </c>
      <c r="B25404" s="61" t="s">
        <v>3210</v>
      </c>
      <c r="C25404">
        <v>1799</v>
      </c>
      <c r="D25404" s="61" t="s">
        <v>2281</v>
      </c>
    </row>
    <row r="25405" spans="1:4" hidden="1" x14ac:dyDescent="0.25">
      <c r="A25405" s="61" t="s">
        <v>3209</v>
      </c>
      <c r="B25405" s="61" t="s">
        <v>3210</v>
      </c>
      <c r="C25405">
        <v>1800</v>
      </c>
      <c r="D25405" s="61" t="s">
        <v>2281</v>
      </c>
    </row>
    <row r="25406" spans="1:4" hidden="1" x14ac:dyDescent="0.25">
      <c r="A25406" s="61" t="s">
        <v>3209</v>
      </c>
      <c r="B25406" s="61" t="s">
        <v>3210</v>
      </c>
      <c r="C25406">
        <v>1801</v>
      </c>
      <c r="D25406" s="61" t="s">
        <v>2281</v>
      </c>
    </row>
    <row r="25407" spans="1:4" hidden="1" x14ac:dyDescent="0.25">
      <c r="A25407" s="61" t="s">
        <v>3209</v>
      </c>
      <c r="B25407" s="61" t="s">
        <v>3210</v>
      </c>
      <c r="C25407">
        <v>1802</v>
      </c>
      <c r="D25407" s="61" t="s">
        <v>2281</v>
      </c>
    </row>
    <row r="25408" spans="1:4" hidden="1" x14ac:dyDescent="0.25">
      <c r="A25408" s="61" t="s">
        <v>3209</v>
      </c>
      <c r="B25408" s="61" t="s">
        <v>3210</v>
      </c>
      <c r="C25408">
        <v>1803</v>
      </c>
      <c r="D25408" s="61" t="s">
        <v>2281</v>
      </c>
    </row>
    <row r="25409" spans="1:4" hidden="1" x14ac:dyDescent="0.25">
      <c r="A25409" s="61" t="s">
        <v>3209</v>
      </c>
      <c r="B25409" s="61" t="s">
        <v>3210</v>
      </c>
      <c r="C25409">
        <v>1804</v>
      </c>
      <c r="D25409" s="61" t="s">
        <v>2281</v>
      </c>
    </row>
    <row r="25410" spans="1:4" hidden="1" x14ac:dyDescent="0.25">
      <c r="A25410" s="61" t="s">
        <v>3209</v>
      </c>
      <c r="B25410" s="61" t="s">
        <v>3210</v>
      </c>
      <c r="C25410">
        <v>1805</v>
      </c>
      <c r="D25410" s="61" t="s">
        <v>2281</v>
      </c>
    </row>
    <row r="25411" spans="1:4" hidden="1" x14ac:dyDescent="0.25">
      <c r="A25411" s="61" t="s">
        <v>3209</v>
      </c>
      <c r="B25411" s="61" t="s">
        <v>3210</v>
      </c>
      <c r="C25411">
        <v>1806</v>
      </c>
      <c r="D25411" s="61" t="s">
        <v>2281</v>
      </c>
    </row>
    <row r="25412" spans="1:4" hidden="1" x14ac:dyDescent="0.25">
      <c r="A25412" s="61" t="s">
        <v>3209</v>
      </c>
      <c r="B25412" s="61" t="s">
        <v>3210</v>
      </c>
      <c r="C25412">
        <v>1807</v>
      </c>
      <c r="D25412" s="61" t="s">
        <v>2281</v>
      </c>
    </row>
    <row r="25413" spans="1:4" hidden="1" x14ac:dyDescent="0.25">
      <c r="A25413" s="61" t="s">
        <v>3209</v>
      </c>
      <c r="B25413" s="61" t="s">
        <v>3210</v>
      </c>
      <c r="C25413">
        <v>1808</v>
      </c>
      <c r="D25413" s="61" t="s">
        <v>2281</v>
      </c>
    </row>
    <row r="25414" spans="1:4" hidden="1" x14ac:dyDescent="0.25">
      <c r="A25414" s="61" t="s">
        <v>3209</v>
      </c>
      <c r="B25414" s="61" t="s">
        <v>3210</v>
      </c>
      <c r="C25414">
        <v>1809</v>
      </c>
      <c r="D25414" s="61" t="s">
        <v>2281</v>
      </c>
    </row>
    <row r="25415" spans="1:4" hidden="1" x14ac:dyDescent="0.25">
      <c r="A25415" s="61" t="s">
        <v>3209</v>
      </c>
      <c r="B25415" s="61" t="s">
        <v>3210</v>
      </c>
      <c r="C25415">
        <v>1810</v>
      </c>
      <c r="D25415" s="61" t="s">
        <v>2281</v>
      </c>
    </row>
    <row r="25416" spans="1:4" hidden="1" x14ac:dyDescent="0.25">
      <c r="A25416" s="61" t="s">
        <v>3209</v>
      </c>
      <c r="B25416" s="61" t="s">
        <v>3210</v>
      </c>
      <c r="C25416">
        <v>1811</v>
      </c>
      <c r="D25416" s="61" t="s">
        <v>2281</v>
      </c>
    </row>
    <row r="25417" spans="1:4" hidden="1" x14ac:dyDescent="0.25">
      <c r="A25417" s="61" t="s">
        <v>3209</v>
      </c>
      <c r="B25417" s="61" t="s">
        <v>3210</v>
      </c>
      <c r="C25417">
        <v>1812</v>
      </c>
      <c r="D25417" s="61" t="s">
        <v>2281</v>
      </c>
    </row>
    <row r="25418" spans="1:4" hidden="1" x14ac:dyDescent="0.25">
      <c r="A25418" s="61" t="s">
        <v>3209</v>
      </c>
      <c r="B25418" s="61" t="s">
        <v>3210</v>
      </c>
      <c r="C25418">
        <v>1813</v>
      </c>
      <c r="D25418" s="61" t="s">
        <v>2080</v>
      </c>
    </row>
    <row r="25419" spans="1:4" hidden="1" x14ac:dyDescent="0.25">
      <c r="A25419" s="61" t="s">
        <v>3209</v>
      </c>
      <c r="B25419" s="61" t="s">
        <v>3210</v>
      </c>
      <c r="C25419">
        <v>1814</v>
      </c>
      <c r="D25419" s="61" t="s">
        <v>2080</v>
      </c>
    </row>
    <row r="25420" spans="1:4" hidden="1" x14ac:dyDescent="0.25">
      <c r="A25420" s="61" t="s">
        <v>3209</v>
      </c>
      <c r="B25420" s="61" t="s">
        <v>3210</v>
      </c>
      <c r="C25420">
        <v>1815</v>
      </c>
      <c r="D25420" s="61" t="s">
        <v>2080</v>
      </c>
    </row>
    <row r="25421" spans="1:4" hidden="1" x14ac:dyDescent="0.25">
      <c r="A25421" s="61" t="s">
        <v>3209</v>
      </c>
      <c r="B25421" s="61" t="s">
        <v>3210</v>
      </c>
      <c r="C25421">
        <v>1816</v>
      </c>
      <c r="D25421" s="61" t="s">
        <v>1792</v>
      </c>
    </row>
    <row r="25422" spans="1:4" hidden="1" x14ac:dyDescent="0.25">
      <c r="A25422" s="61" t="s">
        <v>3209</v>
      </c>
      <c r="B25422" s="61" t="s">
        <v>3210</v>
      </c>
      <c r="C25422">
        <v>1817</v>
      </c>
      <c r="D25422" s="61" t="s">
        <v>1792</v>
      </c>
    </row>
    <row r="25423" spans="1:4" hidden="1" x14ac:dyDescent="0.25">
      <c r="A25423" s="61" t="s">
        <v>3209</v>
      </c>
      <c r="B25423" s="61" t="s">
        <v>3210</v>
      </c>
      <c r="C25423">
        <v>1818</v>
      </c>
      <c r="D25423" s="61" t="s">
        <v>1792</v>
      </c>
    </row>
    <row r="25424" spans="1:4" hidden="1" x14ac:dyDescent="0.25">
      <c r="A25424" s="61" t="s">
        <v>3209</v>
      </c>
      <c r="B25424" s="61" t="s">
        <v>3210</v>
      </c>
      <c r="C25424">
        <v>1819</v>
      </c>
      <c r="D25424" s="61" t="s">
        <v>1792</v>
      </c>
    </row>
    <row r="25425" spans="1:4" hidden="1" x14ac:dyDescent="0.25">
      <c r="A25425" s="61" t="s">
        <v>3209</v>
      </c>
      <c r="B25425" s="61" t="s">
        <v>3210</v>
      </c>
      <c r="C25425">
        <v>1820</v>
      </c>
      <c r="D25425" s="61" t="s">
        <v>1792</v>
      </c>
    </row>
    <row r="25426" spans="1:4" hidden="1" x14ac:dyDescent="0.25">
      <c r="A25426" s="61" t="s">
        <v>3209</v>
      </c>
      <c r="B25426" s="61" t="s">
        <v>3210</v>
      </c>
      <c r="C25426">
        <v>1821</v>
      </c>
      <c r="D25426" s="61" t="s">
        <v>1792</v>
      </c>
    </row>
    <row r="25427" spans="1:4" hidden="1" x14ac:dyDescent="0.25">
      <c r="A25427" s="61" t="s">
        <v>3209</v>
      </c>
      <c r="B25427" s="61" t="s">
        <v>3210</v>
      </c>
      <c r="C25427">
        <v>1822</v>
      </c>
      <c r="D25427" s="61" t="s">
        <v>1792</v>
      </c>
    </row>
    <row r="25428" spans="1:4" hidden="1" x14ac:dyDescent="0.25">
      <c r="A25428" s="61" t="s">
        <v>3209</v>
      </c>
      <c r="B25428" s="61" t="s">
        <v>3210</v>
      </c>
      <c r="C25428">
        <v>1823</v>
      </c>
      <c r="D25428" s="61" t="s">
        <v>1792</v>
      </c>
    </row>
    <row r="25429" spans="1:4" hidden="1" x14ac:dyDescent="0.25">
      <c r="A25429" s="61" t="s">
        <v>3209</v>
      </c>
      <c r="B25429" s="61" t="s">
        <v>3210</v>
      </c>
      <c r="C25429">
        <v>1824</v>
      </c>
      <c r="D25429" s="61" t="s">
        <v>1792</v>
      </c>
    </row>
    <row r="25430" spans="1:4" hidden="1" x14ac:dyDescent="0.25">
      <c r="A25430" s="61" t="s">
        <v>3209</v>
      </c>
      <c r="B25430" s="61" t="s">
        <v>3210</v>
      </c>
      <c r="C25430">
        <v>1825</v>
      </c>
      <c r="D25430" s="61" t="s">
        <v>1792</v>
      </c>
    </row>
    <row r="25431" spans="1:4" hidden="1" x14ac:dyDescent="0.25">
      <c r="A25431" s="61" t="s">
        <v>3209</v>
      </c>
      <c r="B25431" s="61" t="s">
        <v>3210</v>
      </c>
      <c r="C25431">
        <v>1826</v>
      </c>
      <c r="D25431" s="61" t="s">
        <v>1792</v>
      </c>
    </row>
    <row r="25432" spans="1:4" hidden="1" x14ac:dyDescent="0.25">
      <c r="A25432" s="61" t="s">
        <v>3209</v>
      </c>
      <c r="B25432" s="61" t="s">
        <v>3210</v>
      </c>
      <c r="C25432">
        <v>1827</v>
      </c>
      <c r="D25432" s="61" t="s">
        <v>1792</v>
      </c>
    </row>
    <row r="25433" spans="1:4" hidden="1" x14ac:dyDescent="0.25">
      <c r="A25433" s="61" t="s">
        <v>3209</v>
      </c>
      <c r="B25433" s="61" t="s">
        <v>3210</v>
      </c>
      <c r="C25433">
        <v>1828</v>
      </c>
      <c r="D25433" s="61" t="s">
        <v>1792</v>
      </c>
    </row>
    <row r="25434" spans="1:4" hidden="1" x14ac:dyDescent="0.25">
      <c r="A25434" s="61" t="s">
        <v>3209</v>
      </c>
      <c r="B25434" s="61" t="s">
        <v>3210</v>
      </c>
      <c r="C25434">
        <v>1829</v>
      </c>
      <c r="D25434" s="61" t="s">
        <v>1792</v>
      </c>
    </row>
    <row r="25435" spans="1:4" hidden="1" x14ac:dyDescent="0.25">
      <c r="A25435" s="61" t="s">
        <v>3209</v>
      </c>
      <c r="B25435" s="61" t="s">
        <v>3210</v>
      </c>
      <c r="C25435">
        <v>1830</v>
      </c>
      <c r="D25435" s="61" t="s">
        <v>1793</v>
      </c>
    </row>
    <row r="25436" spans="1:4" hidden="1" x14ac:dyDescent="0.25">
      <c r="A25436" s="61" t="s">
        <v>3209</v>
      </c>
      <c r="B25436" s="61" t="s">
        <v>3210</v>
      </c>
      <c r="C25436">
        <v>1831</v>
      </c>
      <c r="D25436" s="61" t="s">
        <v>1793</v>
      </c>
    </row>
    <row r="25437" spans="1:4" hidden="1" x14ac:dyDescent="0.25">
      <c r="A25437" s="61" t="s">
        <v>3209</v>
      </c>
      <c r="B25437" s="61" t="s">
        <v>3210</v>
      </c>
      <c r="C25437">
        <v>1832</v>
      </c>
      <c r="D25437" s="61" t="s">
        <v>1793</v>
      </c>
    </row>
    <row r="25438" spans="1:4" hidden="1" x14ac:dyDescent="0.25">
      <c r="A25438" s="61" t="s">
        <v>3209</v>
      </c>
      <c r="B25438" s="61" t="s">
        <v>3210</v>
      </c>
      <c r="C25438">
        <v>1833</v>
      </c>
      <c r="D25438" s="61" t="s">
        <v>2634</v>
      </c>
    </row>
    <row r="25439" spans="1:4" hidden="1" x14ac:dyDescent="0.25">
      <c r="A25439" s="61" t="s">
        <v>3209</v>
      </c>
      <c r="B25439" s="61" t="s">
        <v>3210</v>
      </c>
      <c r="C25439">
        <v>1834</v>
      </c>
      <c r="D25439" s="61" t="s">
        <v>2634</v>
      </c>
    </row>
    <row r="25440" spans="1:4" hidden="1" x14ac:dyDescent="0.25">
      <c r="A25440" s="61" t="s">
        <v>3209</v>
      </c>
      <c r="B25440" s="61" t="s">
        <v>3210</v>
      </c>
      <c r="C25440">
        <v>1835</v>
      </c>
      <c r="D25440" s="61" t="s">
        <v>2581</v>
      </c>
    </row>
    <row r="25441" spans="1:4" hidden="1" x14ac:dyDescent="0.25">
      <c r="A25441" s="61" t="s">
        <v>3209</v>
      </c>
      <c r="B25441" s="61" t="s">
        <v>3210</v>
      </c>
      <c r="C25441">
        <v>1836</v>
      </c>
      <c r="D25441" s="61" t="s">
        <v>2581</v>
      </c>
    </row>
    <row r="25442" spans="1:4" hidden="1" x14ac:dyDescent="0.25">
      <c r="A25442" s="61" t="s">
        <v>3209</v>
      </c>
      <c r="B25442" s="61" t="s">
        <v>3210</v>
      </c>
      <c r="C25442">
        <v>1837</v>
      </c>
      <c r="D25442" s="61" t="s">
        <v>2581</v>
      </c>
    </row>
    <row r="25443" spans="1:4" hidden="1" x14ac:dyDescent="0.25">
      <c r="A25443" s="61" t="s">
        <v>3209</v>
      </c>
      <c r="B25443" s="61" t="s">
        <v>3210</v>
      </c>
      <c r="C25443">
        <v>1838</v>
      </c>
      <c r="D25443" s="61" t="s">
        <v>2581</v>
      </c>
    </row>
    <row r="25444" spans="1:4" hidden="1" x14ac:dyDescent="0.25">
      <c r="A25444" s="61" t="s">
        <v>3209</v>
      </c>
      <c r="B25444" s="61" t="s">
        <v>3210</v>
      </c>
      <c r="C25444">
        <v>1839</v>
      </c>
      <c r="D25444" s="61" t="s">
        <v>2581</v>
      </c>
    </row>
    <row r="25445" spans="1:4" hidden="1" x14ac:dyDescent="0.25">
      <c r="A25445" s="61" t="s">
        <v>3209</v>
      </c>
      <c r="B25445" s="61" t="s">
        <v>3210</v>
      </c>
      <c r="C25445">
        <v>1840</v>
      </c>
      <c r="D25445" s="61" t="s">
        <v>2581</v>
      </c>
    </row>
    <row r="25446" spans="1:4" hidden="1" x14ac:dyDescent="0.25">
      <c r="A25446" s="61" t="s">
        <v>3209</v>
      </c>
      <c r="B25446" s="61" t="s">
        <v>3210</v>
      </c>
      <c r="C25446">
        <v>1841</v>
      </c>
      <c r="D25446" s="61" t="s">
        <v>2581</v>
      </c>
    </row>
    <row r="25447" spans="1:4" hidden="1" x14ac:dyDescent="0.25">
      <c r="A25447" s="61" t="s">
        <v>3209</v>
      </c>
      <c r="B25447" s="61" t="s">
        <v>3210</v>
      </c>
      <c r="C25447">
        <v>1842</v>
      </c>
      <c r="D25447" s="61" t="s">
        <v>2581</v>
      </c>
    </row>
    <row r="25448" spans="1:4" hidden="1" x14ac:dyDescent="0.25">
      <c r="A25448" s="61" t="s">
        <v>3209</v>
      </c>
      <c r="B25448" s="61" t="s">
        <v>3210</v>
      </c>
      <c r="C25448">
        <v>1843</v>
      </c>
      <c r="D25448" s="61" t="s">
        <v>2581</v>
      </c>
    </row>
    <row r="25449" spans="1:4" hidden="1" x14ac:dyDescent="0.25">
      <c r="A25449" s="61" t="s">
        <v>3209</v>
      </c>
      <c r="B25449" s="61" t="s">
        <v>3210</v>
      </c>
      <c r="C25449">
        <v>1844</v>
      </c>
      <c r="D25449" s="61" t="s">
        <v>2581</v>
      </c>
    </row>
    <row r="25450" spans="1:4" hidden="1" x14ac:dyDescent="0.25">
      <c r="A25450" s="61" t="s">
        <v>3209</v>
      </c>
      <c r="B25450" s="61" t="s">
        <v>3210</v>
      </c>
      <c r="C25450">
        <v>1845</v>
      </c>
      <c r="D25450" s="61" t="s">
        <v>2581</v>
      </c>
    </row>
    <row r="25451" spans="1:4" hidden="1" x14ac:dyDescent="0.25">
      <c r="A25451" s="61" t="s">
        <v>3209</v>
      </c>
      <c r="B25451" s="61" t="s">
        <v>3210</v>
      </c>
      <c r="C25451">
        <v>1846</v>
      </c>
      <c r="D25451" s="61" t="s">
        <v>2581</v>
      </c>
    </row>
    <row r="25452" spans="1:4" hidden="1" x14ac:dyDescent="0.25">
      <c r="A25452" s="61" t="s">
        <v>3209</v>
      </c>
      <c r="B25452" s="61" t="s">
        <v>3210</v>
      </c>
      <c r="C25452">
        <v>1847</v>
      </c>
      <c r="D25452" s="61" t="s">
        <v>2581</v>
      </c>
    </row>
    <row r="25453" spans="1:4" hidden="1" x14ac:dyDescent="0.25">
      <c r="A25453" s="61" t="s">
        <v>3209</v>
      </c>
      <c r="B25453" s="61" t="s">
        <v>3210</v>
      </c>
      <c r="C25453">
        <v>1848</v>
      </c>
      <c r="D25453" s="61" t="s">
        <v>2581</v>
      </c>
    </row>
    <row r="25454" spans="1:4" hidden="1" x14ac:dyDescent="0.25">
      <c r="A25454" s="61" t="s">
        <v>3209</v>
      </c>
      <c r="B25454" s="61" t="s">
        <v>3210</v>
      </c>
      <c r="C25454">
        <v>1849</v>
      </c>
      <c r="D25454" s="61" t="s">
        <v>2581</v>
      </c>
    </row>
    <row r="25455" spans="1:4" hidden="1" x14ac:dyDescent="0.25">
      <c r="A25455" s="61" t="s">
        <v>3209</v>
      </c>
      <c r="B25455" s="61" t="s">
        <v>3210</v>
      </c>
      <c r="C25455">
        <v>1850</v>
      </c>
      <c r="D25455" s="61" t="s">
        <v>1873</v>
      </c>
    </row>
    <row r="25456" spans="1:4" hidden="1" x14ac:dyDescent="0.25">
      <c r="A25456" s="61" t="s">
        <v>3209</v>
      </c>
      <c r="B25456" s="61" t="s">
        <v>3210</v>
      </c>
      <c r="C25456">
        <v>1851</v>
      </c>
      <c r="D25456" s="61" t="s">
        <v>2363</v>
      </c>
    </row>
    <row r="25457" spans="1:4" hidden="1" x14ac:dyDescent="0.25">
      <c r="A25457" s="61" t="s">
        <v>3209</v>
      </c>
      <c r="B25457" s="61" t="s">
        <v>3210</v>
      </c>
      <c r="C25457">
        <v>1852</v>
      </c>
      <c r="D25457" s="61" t="s">
        <v>2363</v>
      </c>
    </row>
    <row r="25458" spans="1:4" hidden="1" x14ac:dyDescent="0.25">
      <c r="A25458" s="61" t="s">
        <v>3209</v>
      </c>
      <c r="B25458" s="61" t="s">
        <v>3210</v>
      </c>
      <c r="C25458">
        <v>1853</v>
      </c>
      <c r="D25458" s="61" t="s">
        <v>2363</v>
      </c>
    </row>
    <row r="25459" spans="1:4" hidden="1" x14ac:dyDescent="0.25">
      <c r="A25459" s="61" t="s">
        <v>3209</v>
      </c>
      <c r="B25459" s="61" t="s">
        <v>3210</v>
      </c>
      <c r="C25459">
        <v>1854</v>
      </c>
      <c r="D25459" s="61" t="s">
        <v>2363</v>
      </c>
    </row>
    <row r="25460" spans="1:4" hidden="1" x14ac:dyDescent="0.25">
      <c r="A25460" s="61" t="s">
        <v>3209</v>
      </c>
      <c r="B25460" s="61" t="s">
        <v>3210</v>
      </c>
      <c r="C25460">
        <v>1855</v>
      </c>
      <c r="D25460" s="61" t="s">
        <v>2363</v>
      </c>
    </row>
    <row r="25461" spans="1:4" hidden="1" x14ac:dyDescent="0.25">
      <c r="A25461" s="61" t="s">
        <v>3209</v>
      </c>
      <c r="B25461" s="61" t="s">
        <v>3210</v>
      </c>
      <c r="C25461">
        <v>1856</v>
      </c>
      <c r="D25461" s="61" t="s">
        <v>2363</v>
      </c>
    </row>
    <row r="25462" spans="1:4" hidden="1" x14ac:dyDescent="0.25">
      <c r="A25462" s="61" t="s">
        <v>3209</v>
      </c>
      <c r="B25462" s="61" t="s">
        <v>3210</v>
      </c>
      <c r="C25462">
        <v>1857</v>
      </c>
      <c r="D25462" s="61" t="s">
        <v>2363</v>
      </c>
    </row>
    <row r="25463" spans="1:4" hidden="1" x14ac:dyDescent="0.25">
      <c r="A25463" s="61" t="s">
        <v>3209</v>
      </c>
      <c r="B25463" s="61" t="s">
        <v>3210</v>
      </c>
      <c r="C25463">
        <v>1858</v>
      </c>
      <c r="D25463" s="61" t="s">
        <v>2363</v>
      </c>
    </row>
    <row r="25464" spans="1:4" hidden="1" x14ac:dyDescent="0.25">
      <c r="A25464" s="61" t="s">
        <v>3209</v>
      </c>
      <c r="B25464" s="61" t="s">
        <v>3210</v>
      </c>
      <c r="C25464">
        <v>1859</v>
      </c>
      <c r="D25464" s="61" t="s">
        <v>2363</v>
      </c>
    </row>
    <row r="25465" spans="1:4" hidden="1" x14ac:dyDescent="0.25">
      <c r="A25465" s="61" t="s">
        <v>3209</v>
      </c>
      <c r="B25465" s="61" t="s">
        <v>3210</v>
      </c>
      <c r="C25465">
        <v>1860</v>
      </c>
      <c r="D25465" s="61" t="s">
        <v>2363</v>
      </c>
    </row>
    <row r="25466" spans="1:4" hidden="1" x14ac:dyDescent="0.25">
      <c r="A25466" s="61" t="s">
        <v>3209</v>
      </c>
      <c r="B25466" s="61" t="s">
        <v>3210</v>
      </c>
      <c r="C25466">
        <v>1861</v>
      </c>
      <c r="D25466" s="61" t="s">
        <v>2363</v>
      </c>
    </row>
    <row r="25467" spans="1:4" hidden="1" x14ac:dyDescent="0.25">
      <c r="A25467" s="61" t="s">
        <v>3209</v>
      </c>
      <c r="B25467" s="61" t="s">
        <v>3210</v>
      </c>
      <c r="C25467">
        <v>1862</v>
      </c>
      <c r="D25467" s="61" t="s">
        <v>2363</v>
      </c>
    </row>
    <row r="25468" spans="1:4" hidden="1" x14ac:dyDescent="0.25">
      <c r="A25468" s="61" t="s">
        <v>3209</v>
      </c>
      <c r="B25468" s="61" t="s">
        <v>3210</v>
      </c>
      <c r="C25468">
        <v>1863</v>
      </c>
      <c r="D25468" s="61" t="s">
        <v>2363</v>
      </c>
    </row>
    <row r="25469" spans="1:4" hidden="1" x14ac:dyDescent="0.25">
      <c r="A25469" s="61" t="s">
        <v>3209</v>
      </c>
      <c r="B25469" s="61" t="s">
        <v>3210</v>
      </c>
      <c r="C25469">
        <v>1864</v>
      </c>
      <c r="D25469" s="61" t="s">
        <v>2363</v>
      </c>
    </row>
    <row r="25470" spans="1:4" hidden="1" x14ac:dyDescent="0.25">
      <c r="A25470" s="61" t="s">
        <v>3209</v>
      </c>
      <c r="B25470" s="61" t="s">
        <v>3210</v>
      </c>
      <c r="C25470">
        <v>1865</v>
      </c>
      <c r="D25470" s="61" t="s">
        <v>2363</v>
      </c>
    </row>
    <row r="25471" spans="1:4" hidden="1" x14ac:dyDescent="0.25">
      <c r="A25471" s="61" t="s">
        <v>3209</v>
      </c>
      <c r="B25471" s="61" t="s">
        <v>3210</v>
      </c>
      <c r="C25471">
        <v>1866</v>
      </c>
      <c r="D25471" s="61" t="s">
        <v>2363</v>
      </c>
    </row>
    <row r="25472" spans="1:4" hidden="1" x14ac:dyDescent="0.25">
      <c r="A25472" s="61" t="s">
        <v>3209</v>
      </c>
      <c r="B25472" s="61" t="s">
        <v>3210</v>
      </c>
      <c r="C25472">
        <v>1867</v>
      </c>
      <c r="D25472" s="61" t="s">
        <v>2363</v>
      </c>
    </row>
    <row r="25473" spans="1:4" hidden="1" x14ac:dyDescent="0.25">
      <c r="A25473" s="61" t="s">
        <v>435</v>
      </c>
      <c r="B25473" s="61" t="s">
        <v>436</v>
      </c>
      <c r="C25473">
        <v>1904</v>
      </c>
      <c r="D25473" s="61" t="s">
        <v>2649</v>
      </c>
    </row>
    <row r="25474" spans="1:4" hidden="1" x14ac:dyDescent="0.25">
      <c r="A25474" s="61" t="s">
        <v>435</v>
      </c>
      <c r="B25474" s="61" t="s">
        <v>436</v>
      </c>
      <c r="C25474">
        <v>1905</v>
      </c>
      <c r="D25474" s="61" t="s">
        <v>2649</v>
      </c>
    </row>
    <row r="25475" spans="1:4" hidden="1" x14ac:dyDescent="0.25">
      <c r="A25475" s="61" t="s">
        <v>435</v>
      </c>
      <c r="B25475" s="61" t="s">
        <v>436</v>
      </c>
      <c r="C25475">
        <v>1906</v>
      </c>
      <c r="D25475" s="61" t="s">
        <v>2649</v>
      </c>
    </row>
    <row r="25476" spans="1:4" hidden="1" x14ac:dyDescent="0.25">
      <c r="A25476" s="61" t="s">
        <v>435</v>
      </c>
      <c r="B25476" s="61" t="s">
        <v>436</v>
      </c>
      <c r="C25476">
        <v>1907</v>
      </c>
      <c r="D25476" s="61" t="s">
        <v>2649</v>
      </c>
    </row>
    <row r="25477" spans="1:4" hidden="1" x14ac:dyDescent="0.25">
      <c r="A25477" s="61" t="s">
        <v>435</v>
      </c>
      <c r="B25477" s="61" t="s">
        <v>436</v>
      </c>
      <c r="C25477">
        <v>1908</v>
      </c>
      <c r="D25477" s="61" t="s">
        <v>2649</v>
      </c>
    </row>
    <row r="25478" spans="1:4" hidden="1" x14ac:dyDescent="0.25">
      <c r="A25478" s="61" t="s">
        <v>435</v>
      </c>
      <c r="B25478" s="61" t="s">
        <v>436</v>
      </c>
      <c r="C25478">
        <v>1909</v>
      </c>
      <c r="D25478" s="61" t="s">
        <v>2649</v>
      </c>
    </row>
    <row r="25479" spans="1:4" hidden="1" x14ac:dyDescent="0.25">
      <c r="A25479" s="61" t="s">
        <v>435</v>
      </c>
      <c r="B25479" s="61" t="s">
        <v>436</v>
      </c>
      <c r="C25479">
        <v>1910</v>
      </c>
      <c r="D25479" s="61" t="s">
        <v>2649</v>
      </c>
    </row>
    <row r="25480" spans="1:4" hidden="1" x14ac:dyDescent="0.25">
      <c r="A25480" s="61" t="s">
        <v>435</v>
      </c>
      <c r="B25480" s="61" t="s">
        <v>436</v>
      </c>
      <c r="C25480">
        <v>1911</v>
      </c>
      <c r="D25480" s="61" t="s">
        <v>2649</v>
      </c>
    </row>
    <row r="25481" spans="1:4" hidden="1" x14ac:dyDescent="0.25">
      <c r="A25481" s="61" t="s">
        <v>435</v>
      </c>
      <c r="B25481" s="61" t="s">
        <v>436</v>
      </c>
      <c r="C25481">
        <v>1912</v>
      </c>
      <c r="D25481" s="61" t="s">
        <v>2649</v>
      </c>
    </row>
    <row r="25482" spans="1:4" hidden="1" x14ac:dyDescent="0.25">
      <c r="A25482" s="61" t="s">
        <v>435</v>
      </c>
      <c r="B25482" s="61" t="s">
        <v>436</v>
      </c>
      <c r="C25482">
        <v>1913</v>
      </c>
      <c r="D25482" s="61" t="s">
        <v>2649</v>
      </c>
    </row>
    <row r="25483" spans="1:4" hidden="1" x14ac:dyDescent="0.25">
      <c r="A25483" s="61" t="s">
        <v>435</v>
      </c>
      <c r="B25483" s="61" t="s">
        <v>436</v>
      </c>
      <c r="C25483">
        <v>1914</v>
      </c>
      <c r="D25483" s="61" t="s">
        <v>2649</v>
      </c>
    </row>
    <row r="25484" spans="1:4" hidden="1" x14ac:dyDescent="0.25">
      <c r="A25484" s="61" t="s">
        <v>435</v>
      </c>
      <c r="B25484" s="61" t="s">
        <v>436</v>
      </c>
      <c r="C25484">
        <v>1915</v>
      </c>
      <c r="D25484" s="61" t="s">
        <v>2649</v>
      </c>
    </row>
    <row r="25485" spans="1:4" hidden="1" x14ac:dyDescent="0.25">
      <c r="A25485" s="61" t="s">
        <v>435</v>
      </c>
      <c r="B25485" s="61" t="s">
        <v>436</v>
      </c>
      <c r="C25485">
        <v>1916</v>
      </c>
      <c r="D25485" s="61" t="s">
        <v>2649</v>
      </c>
    </row>
    <row r="25486" spans="1:4" hidden="1" x14ac:dyDescent="0.25">
      <c r="A25486" s="61" t="s">
        <v>435</v>
      </c>
      <c r="B25486" s="61" t="s">
        <v>436</v>
      </c>
      <c r="C25486">
        <v>1917</v>
      </c>
      <c r="D25486" s="61" t="s">
        <v>2649</v>
      </c>
    </row>
    <row r="25487" spans="1:4" hidden="1" x14ac:dyDescent="0.25">
      <c r="A25487" s="61" t="s">
        <v>435</v>
      </c>
      <c r="B25487" s="61" t="s">
        <v>436</v>
      </c>
      <c r="C25487">
        <v>1918</v>
      </c>
      <c r="D25487" s="61" t="s">
        <v>2649</v>
      </c>
    </row>
    <row r="25488" spans="1:4" hidden="1" x14ac:dyDescent="0.25">
      <c r="A25488" s="61" t="s">
        <v>435</v>
      </c>
      <c r="B25488" s="61" t="s">
        <v>436</v>
      </c>
      <c r="C25488">
        <v>1919</v>
      </c>
      <c r="D25488" s="61" t="s">
        <v>2649</v>
      </c>
    </row>
    <row r="25489" spans="1:4" hidden="1" x14ac:dyDescent="0.25">
      <c r="A25489" s="61" t="s">
        <v>435</v>
      </c>
      <c r="B25489" s="61" t="s">
        <v>436</v>
      </c>
      <c r="C25489">
        <v>1920</v>
      </c>
      <c r="D25489" s="61" t="s">
        <v>2649</v>
      </c>
    </row>
    <row r="25490" spans="1:4" hidden="1" x14ac:dyDescent="0.25">
      <c r="A25490" s="61" t="s">
        <v>435</v>
      </c>
      <c r="B25490" s="61" t="s">
        <v>436</v>
      </c>
      <c r="C25490">
        <v>1921</v>
      </c>
      <c r="D25490" s="61" t="s">
        <v>2649</v>
      </c>
    </row>
    <row r="25491" spans="1:4" hidden="1" x14ac:dyDescent="0.25">
      <c r="A25491" s="61" t="s">
        <v>435</v>
      </c>
      <c r="B25491" s="61" t="s">
        <v>436</v>
      </c>
      <c r="C25491">
        <v>1922</v>
      </c>
      <c r="D25491" s="61" t="s">
        <v>2649</v>
      </c>
    </row>
    <row r="25492" spans="1:4" hidden="1" x14ac:dyDescent="0.25">
      <c r="A25492" s="61" t="s">
        <v>435</v>
      </c>
      <c r="B25492" s="61" t="s">
        <v>436</v>
      </c>
      <c r="C25492">
        <v>1923</v>
      </c>
      <c r="D25492" s="61" t="s">
        <v>2649</v>
      </c>
    </row>
    <row r="25493" spans="1:4" hidden="1" x14ac:dyDescent="0.25">
      <c r="A25493" s="61" t="s">
        <v>435</v>
      </c>
      <c r="B25493" s="61" t="s">
        <v>436</v>
      </c>
      <c r="C25493">
        <v>1924</v>
      </c>
      <c r="D25493" s="61" t="s">
        <v>2649</v>
      </c>
    </row>
    <row r="25494" spans="1:4" hidden="1" x14ac:dyDescent="0.25">
      <c r="A25494" s="61" t="s">
        <v>435</v>
      </c>
      <c r="B25494" s="61" t="s">
        <v>436</v>
      </c>
      <c r="C25494">
        <v>1925</v>
      </c>
      <c r="D25494" s="61" t="s">
        <v>2649</v>
      </c>
    </row>
    <row r="25495" spans="1:4" hidden="1" x14ac:dyDescent="0.25">
      <c r="A25495" s="61" t="s">
        <v>435</v>
      </c>
      <c r="B25495" s="61" t="s">
        <v>436</v>
      </c>
      <c r="C25495">
        <v>1926</v>
      </c>
      <c r="D25495" s="61" t="s">
        <v>2649</v>
      </c>
    </row>
    <row r="25496" spans="1:4" hidden="1" x14ac:dyDescent="0.25">
      <c r="A25496" s="61" t="s">
        <v>435</v>
      </c>
      <c r="B25496" s="61" t="s">
        <v>436</v>
      </c>
      <c r="C25496">
        <v>1927</v>
      </c>
      <c r="D25496" s="61" t="s">
        <v>2649</v>
      </c>
    </row>
    <row r="25497" spans="1:4" hidden="1" x14ac:dyDescent="0.25">
      <c r="A25497" s="61" t="s">
        <v>435</v>
      </c>
      <c r="B25497" s="61" t="s">
        <v>436</v>
      </c>
      <c r="C25497">
        <v>1928</v>
      </c>
      <c r="D25497" s="61" t="s">
        <v>2649</v>
      </c>
    </row>
    <row r="25498" spans="1:4" hidden="1" x14ac:dyDescent="0.25">
      <c r="A25498" s="61" t="s">
        <v>435</v>
      </c>
      <c r="B25498" s="61" t="s">
        <v>436</v>
      </c>
      <c r="C25498">
        <v>1929</v>
      </c>
      <c r="D25498" s="61" t="s">
        <v>2649</v>
      </c>
    </row>
    <row r="25499" spans="1:4" hidden="1" x14ac:dyDescent="0.25">
      <c r="A25499" s="61" t="s">
        <v>435</v>
      </c>
      <c r="B25499" s="61" t="s">
        <v>436</v>
      </c>
      <c r="C25499">
        <v>1930</v>
      </c>
      <c r="D25499" s="61" t="s">
        <v>2649</v>
      </c>
    </row>
    <row r="25500" spans="1:4" hidden="1" x14ac:dyDescent="0.25">
      <c r="A25500" s="61" t="s">
        <v>435</v>
      </c>
      <c r="B25500" s="61" t="s">
        <v>436</v>
      </c>
      <c r="C25500">
        <v>1931</v>
      </c>
      <c r="D25500" s="61" t="s">
        <v>2649</v>
      </c>
    </row>
    <row r="25501" spans="1:4" hidden="1" x14ac:dyDescent="0.25">
      <c r="A25501" s="61" t="s">
        <v>435</v>
      </c>
      <c r="B25501" s="61" t="s">
        <v>436</v>
      </c>
      <c r="C25501">
        <v>1932</v>
      </c>
      <c r="D25501" s="61" t="s">
        <v>2649</v>
      </c>
    </row>
    <row r="25502" spans="1:4" hidden="1" x14ac:dyDescent="0.25">
      <c r="A25502" s="61" t="s">
        <v>435</v>
      </c>
      <c r="B25502" s="61" t="s">
        <v>436</v>
      </c>
      <c r="C25502">
        <v>1933</v>
      </c>
      <c r="D25502" s="61" t="s">
        <v>2649</v>
      </c>
    </row>
    <row r="25503" spans="1:4" hidden="1" x14ac:dyDescent="0.25">
      <c r="A25503" s="61" t="s">
        <v>435</v>
      </c>
      <c r="B25503" s="61" t="s">
        <v>436</v>
      </c>
      <c r="C25503">
        <v>1934</v>
      </c>
      <c r="D25503" s="61" t="s">
        <v>2649</v>
      </c>
    </row>
    <row r="25504" spans="1:4" hidden="1" x14ac:dyDescent="0.25">
      <c r="A25504" s="61" t="s">
        <v>435</v>
      </c>
      <c r="B25504" s="61" t="s">
        <v>436</v>
      </c>
      <c r="C25504">
        <v>1935</v>
      </c>
      <c r="D25504" s="61" t="s">
        <v>2649</v>
      </c>
    </row>
    <row r="25505" spans="1:4" hidden="1" x14ac:dyDescent="0.25">
      <c r="A25505" s="61" t="s">
        <v>435</v>
      </c>
      <c r="B25505" s="61" t="s">
        <v>436</v>
      </c>
      <c r="C25505">
        <v>1936</v>
      </c>
      <c r="D25505" s="61" t="s">
        <v>2649</v>
      </c>
    </row>
    <row r="25506" spans="1:4" hidden="1" x14ac:dyDescent="0.25">
      <c r="A25506" s="61" t="s">
        <v>435</v>
      </c>
      <c r="B25506" s="61" t="s">
        <v>436</v>
      </c>
      <c r="C25506">
        <v>1937</v>
      </c>
      <c r="D25506" s="61" t="s">
        <v>2649</v>
      </c>
    </row>
    <row r="25507" spans="1:4" hidden="1" x14ac:dyDescent="0.25">
      <c r="A25507" s="61" t="s">
        <v>435</v>
      </c>
      <c r="B25507" s="61" t="s">
        <v>436</v>
      </c>
      <c r="C25507">
        <v>1938</v>
      </c>
      <c r="D25507" s="61" t="s">
        <v>2649</v>
      </c>
    </row>
    <row r="25508" spans="1:4" hidden="1" x14ac:dyDescent="0.25">
      <c r="A25508" s="61" t="s">
        <v>435</v>
      </c>
      <c r="B25508" s="61" t="s">
        <v>436</v>
      </c>
      <c r="C25508">
        <v>1939</v>
      </c>
      <c r="D25508" s="61" t="s">
        <v>2649</v>
      </c>
    </row>
    <row r="25509" spans="1:4" hidden="1" x14ac:dyDescent="0.25">
      <c r="A25509" s="61" t="s">
        <v>435</v>
      </c>
      <c r="B25509" s="61" t="s">
        <v>436</v>
      </c>
      <c r="C25509">
        <v>1940</v>
      </c>
      <c r="D25509" s="61" t="s">
        <v>2649</v>
      </c>
    </row>
    <row r="25510" spans="1:4" hidden="1" x14ac:dyDescent="0.25">
      <c r="A25510" s="61" t="s">
        <v>435</v>
      </c>
      <c r="B25510" s="61" t="s">
        <v>436</v>
      </c>
      <c r="C25510">
        <v>1941</v>
      </c>
      <c r="D25510" s="61" t="s">
        <v>2649</v>
      </c>
    </row>
    <row r="25511" spans="1:4" hidden="1" x14ac:dyDescent="0.25">
      <c r="A25511" s="61" t="s">
        <v>435</v>
      </c>
      <c r="B25511" s="61" t="s">
        <v>436</v>
      </c>
      <c r="C25511">
        <v>1942</v>
      </c>
      <c r="D25511" s="61" t="s">
        <v>2649</v>
      </c>
    </row>
    <row r="25512" spans="1:4" hidden="1" x14ac:dyDescent="0.25">
      <c r="A25512" s="61" t="s">
        <v>435</v>
      </c>
      <c r="B25512" s="61" t="s">
        <v>436</v>
      </c>
      <c r="C25512">
        <v>1943</v>
      </c>
      <c r="D25512" s="61" t="s">
        <v>2649</v>
      </c>
    </row>
    <row r="25513" spans="1:4" hidden="1" x14ac:dyDescent="0.25">
      <c r="A25513" s="61" t="s">
        <v>435</v>
      </c>
      <c r="B25513" s="61" t="s">
        <v>436</v>
      </c>
      <c r="C25513">
        <v>1944</v>
      </c>
      <c r="D25513" s="61" t="s">
        <v>2649</v>
      </c>
    </row>
    <row r="25514" spans="1:4" hidden="1" x14ac:dyDescent="0.25">
      <c r="A25514" s="61" t="s">
        <v>435</v>
      </c>
      <c r="B25514" s="61" t="s">
        <v>436</v>
      </c>
      <c r="C25514">
        <v>1945</v>
      </c>
      <c r="D25514" s="61" t="s">
        <v>2649</v>
      </c>
    </row>
    <row r="25515" spans="1:4" hidden="1" x14ac:dyDescent="0.25">
      <c r="A25515" s="61" t="s">
        <v>435</v>
      </c>
      <c r="B25515" s="61" t="s">
        <v>436</v>
      </c>
      <c r="C25515">
        <v>1946</v>
      </c>
      <c r="D25515" s="61" t="s">
        <v>1701</v>
      </c>
    </row>
    <row r="25516" spans="1:4" hidden="1" x14ac:dyDescent="0.25">
      <c r="A25516" s="61" t="s">
        <v>435</v>
      </c>
      <c r="B25516" s="61" t="s">
        <v>436</v>
      </c>
      <c r="C25516">
        <v>1947</v>
      </c>
      <c r="D25516" s="61" t="s">
        <v>1701</v>
      </c>
    </row>
    <row r="25517" spans="1:4" hidden="1" x14ac:dyDescent="0.25">
      <c r="A25517" s="61" t="s">
        <v>435</v>
      </c>
      <c r="B25517" s="61" t="s">
        <v>436</v>
      </c>
      <c r="C25517">
        <v>1948</v>
      </c>
      <c r="D25517" s="61" t="s">
        <v>1701</v>
      </c>
    </row>
    <row r="25518" spans="1:4" hidden="1" x14ac:dyDescent="0.25">
      <c r="A25518" s="61" t="s">
        <v>435</v>
      </c>
      <c r="B25518" s="61" t="s">
        <v>436</v>
      </c>
      <c r="C25518">
        <v>1949</v>
      </c>
      <c r="D25518" s="61" t="s">
        <v>1701</v>
      </c>
    </row>
    <row r="25519" spans="1:4" hidden="1" x14ac:dyDescent="0.25">
      <c r="A25519" s="61" t="s">
        <v>435</v>
      </c>
      <c r="B25519" s="61" t="s">
        <v>436</v>
      </c>
      <c r="C25519">
        <v>1950</v>
      </c>
      <c r="D25519" s="61" t="s">
        <v>1701</v>
      </c>
    </row>
    <row r="25520" spans="1:4" hidden="1" x14ac:dyDescent="0.25">
      <c r="A25520" s="61" t="s">
        <v>435</v>
      </c>
      <c r="B25520" s="61" t="s">
        <v>436</v>
      </c>
      <c r="C25520">
        <v>1951</v>
      </c>
      <c r="D25520" s="61" t="s">
        <v>1701</v>
      </c>
    </row>
    <row r="25521" spans="1:4" hidden="1" x14ac:dyDescent="0.25">
      <c r="A25521" s="61" t="s">
        <v>435</v>
      </c>
      <c r="B25521" s="61" t="s">
        <v>436</v>
      </c>
      <c r="C25521">
        <v>1952</v>
      </c>
      <c r="D25521" s="61" t="s">
        <v>1701</v>
      </c>
    </row>
    <row r="25522" spans="1:4" hidden="1" x14ac:dyDescent="0.25">
      <c r="A25522" s="61" t="s">
        <v>435</v>
      </c>
      <c r="B25522" s="61" t="s">
        <v>436</v>
      </c>
      <c r="C25522">
        <v>1953</v>
      </c>
      <c r="D25522" s="61" t="s">
        <v>1701</v>
      </c>
    </row>
    <row r="25523" spans="1:4" hidden="1" x14ac:dyDescent="0.25">
      <c r="A25523" s="61" t="s">
        <v>435</v>
      </c>
      <c r="B25523" s="61" t="s">
        <v>436</v>
      </c>
      <c r="C25523">
        <v>1954</v>
      </c>
      <c r="D25523" s="61" t="s">
        <v>1701</v>
      </c>
    </row>
    <row r="25524" spans="1:4" hidden="1" x14ac:dyDescent="0.25">
      <c r="A25524" s="61" t="s">
        <v>435</v>
      </c>
      <c r="B25524" s="61" t="s">
        <v>436</v>
      </c>
      <c r="C25524">
        <v>1955</v>
      </c>
      <c r="D25524" s="61" t="s">
        <v>1701</v>
      </c>
    </row>
    <row r="25525" spans="1:4" hidden="1" x14ac:dyDescent="0.25">
      <c r="A25525" s="61" t="s">
        <v>435</v>
      </c>
      <c r="B25525" s="61" t="s">
        <v>436</v>
      </c>
      <c r="C25525">
        <v>1956</v>
      </c>
      <c r="D25525" s="61" t="s">
        <v>1701</v>
      </c>
    </row>
    <row r="25526" spans="1:4" hidden="1" x14ac:dyDescent="0.25">
      <c r="A25526" s="61" t="s">
        <v>435</v>
      </c>
      <c r="B25526" s="61" t="s">
        <v>436</v>
      </c>
      <c r="C25526">
        <v>1957</v>
      </c>
      <c r="D25526" s="61" t="s">
        <v>1701</v>
      </c>
    </row>
    <row r="25527" spans="1:4" hidden="1" x14ac:dyDescent="0.25">
      <c r="A25527" s="61" t="s">
        <v>435</v>
      </c>
      <c r="B25527" s="61" t="s">
        <v>436</v>
      </c>
      <c r="C25527">
        <v>1958</v>
      </c>
      <c r="D25527" s="61" t="s">
        <v>1701</v>
      </c>
    </row>
    <row r="25528" spans="1:4" hidden="1" x14ac:dyDescent="0.25">
      <c r="A25528" s="61" t="s">
        <v>435</v>
      </c>
      <c r="B25528" s="61" t="s">
        <v>436</v>
      </c>
      <c r="C25528">
        <v>1959</v>
      </c>
      <c r="D25528" s="61" t="s">
        <v>2172</v>
      </c>
    </row>
    <row r="25529" spans="1:4" hidden="1" x14ac:dyDescent="0.25">
      <c r="A25529" s="61" t="s">
        <v>435</v>
      </c>
      <c r="B25529" s="61" t="s">
        <v>436</v>
      </c>
      <c r="C25529">
        <v>1960</v>
      </c>
      <c r="D25529" s="61" t="s">
        <v>2257</v>
      </c>
    </row>
    <row r="25530" spans="1:4" hidden="1" x14ac:dyDescent="0.25">
      <c r="A25530" s="61" t="s">
        <v>435</v>
      </c>
      <c r="B25530" s="61" t="s">
        <v>436</v>
      </c>
      <c r="C25530">
        <v>1961</v>
      </c>
      <c r="D25530" s="61" t="s">
        <v>1740</v>
      </c>
    </row>
    <row r="25531" spans="1:4" hidden="1" x14ac:dyDescent="0.25">
      <c r="A25531" s="61" t="s">
        <v>435</v>
      </c>
      <c r="B25531" s="61" t="s">
        <v>436</v>
      </c>
      <c r="C25531">
        <v>1962</v>
      </c>
      <c r="D25531" s="61" t="s">
        <v>1843</v>
      </c>
    </row>
    <row r="25532" spans="1:4" hidden="1" x14ac:dyDescent="0.25">
      <c r="A25532" s="61" t="s">
        <v>435</v>
      </c>
      <c r="B25532" s="61" t="s">
        <v>436</v>
      </c>
      <c r="C25532">
        <v>1963</v>
      </c>
      <c r="D25532" s="61" t="s">
        <v>1842</v>
      </c>
    </row>
    <row r="25533" spans="1:4" hidden="1" x14ac:dyDescent="0.25">
      <c r="A25533" s="61" t="s">
        <v>435</v>
      </c>
      <c r="B25533" s="61" t="s">
        <v>436</v>
      </c>
      <c r="C25533">
        <v>1964</v>
      </c>
      <c r="D25533" s="61" t="s">
        <v>1842</v>
      </c>
    </row>
    <row r="25534" spans="1:4" hidden="1" x14ac:dyDescent="0.25">
      <c r="A25534" s="61" t="s">
        <v>435</v>
      </c>
      <c r="B25534" s="61" t="s">
        <v>436</v>
      </c>
      <c r="C25534">
        <v>1965</v>
      </c>
      <c r="D25534" s="61" t="s">
        <v>1842</v>
      </c>
    </row>
    <row r="25535" spans="1:4" hidden="1" x14ac:dyDescent="0.25">
      <c r="A25535" s="61" t="s">
        <v>435</v>
      </c>
      <c r="B25535" s="61" t="s">
        <v>436</v>
      </c>
      <c r="C25535">
        <v>1966</v>
      </c>
      <c r="D25535" s="61" t="s">
        <v>1842</v>
      </c>
    </row>
    <row r="25536" spans="1:4" hidden="1" x14ac:dyDescent="0.25">
      <c r="A25536" s="61" t="s">
        <v>435</v>
      </c>
      <c r="B25536" s="61" t="s">
        <v>436</v>
      </c>
      <c r="C25536">
        <v>1967</v>
      </c>
      <c r="D25536" s="61" t="s">
        <v>1842</v>
      </c>
    </row>
    <row r="25537" spans="1:4" hidden="1" x14ac:dyDescent="0.25">
      <c r="A25537" s="61" t="s">
        <v>435</v>
      </c>
      <c r="B25537" s="61" t="s">
        <v>436</v>
      </c>
      <c r="C25537">
        <v>1968</v>
      </c>
      <c r="D25537" s="61" t="s">
        <v>1842</v>
      </c>
    </row>
    <row r="25538" spans="1:4" hidden="1" x14ac:dyDescent="0.25">
      <c r="A25538" s="61" t="s">
        <v>435</v>
      </c>
      <c r="B25538" s="61" t="s">
        <v>436</v>
      </c>
      <c r="C25538">
        <v>1969</v>
      </c>
      <c r="D25538" s="61" t="s">
        <v>1842</v>
      </c>
    </row>
    <row r="25539" spans="1:4" hidden="1" x14ac:dyDescent="0.25">
      <c r="A25539" s="61" t="s">
        <v>435</v>
      </c>
      <c r="B25539" s="61" t="s">
        <v>436</v>
      </c>
      <c r="C25539">
        <v>1970</v>
      </c>
      <c r="D25539" s="61" t="s">
        <v>2593</v>
      </c>
    </row>
    <row r="25540" spans="1:4" hidden="1" x14ac:dyDescent="0.25">
      <c r="A25540" s="61" t="s">
        <v>435</v>
      </c>
      <c r="B25540" s="61" t="s">
        <v>436</v>
      </c>
      <c r="C25540">
        <v>1971</v>
      </c>
      <c r="D25540" s="61" t="s">
        <v>2593</v>
      </c>
    </row>
    <row r="25541" spans="1:4" hidden="1" x14ac:dyDescent="0.25">
      <c r="A25541" s="61" t="s">
        <v>435</v>
      </c>
      <c r="B25541" s="61" t="s">
        <v>436</v>
      </c>
      <c r="C25541">
        <v>1972</v>
      </c>
      <c r="D25541" s="61" t="s">
        <v>2593</v>
      </c>
    </row>
    <row r="25542" spans="1:4" hidden="1" x14ac:dyDescent="0.25">
      <c r="A25542" s="61" t="s">
        <v>435</v>
      </c>
      <c r="B25542" s="61" t="s">
        <v>436</v>
      </c>
      <c r="C25542">
        <v>1973</v>
      </c>
      <c r="D25542" s="61" t="s">
        <v>2593</v>
      </c>
    </row>
    <row r="25543" spans="1:4" hidden="1" x14ac:dyDescent="0.25">
      <c r="A25543" s="61" t="s">
        <v>435</v>
      </c>
      <c r="B25543" s="61" t="s">
        <v>436</v>
      </c>
      <c r="C25543">
        <v>1974</v>
      </c>
      <c r="D25543" s="61" t="s">
        <v>2950</v>
      </c>
    </row>
    <row r="25544" spans="1:4" hidden="1" x14ac:dyDescent="0.25">
      <c r="A25544" s="61" t="s">
        <v>435</v>
      </c>
      <c r="B25544" s="61" t="s">
        <v>436</v>
      </c>
      <c r="C25544">
        <v>1975</v>
      </c>
      <c r="D25544" s="61" t="s">
        <v>2950</v>
      </c>
    </row>
    <row r="25545" spans="1:4" hidden="1" x14ac:dyDescent="0.25">
      <c r="A25545" s="61" t="s">
        <v>435</v>
      </c>
      <c r="B25545" s="61" t="s">
        <v>436</v>
      </c>
      <c r="C25545">
        <v>1976</v>
      </c>
      <c r="D25545" s="61" t="s">
        <v>2412</v>
      </c>
    </row>
    <row r="25546" spans="1:4" hidden="1" x14ac:dyDescent="0.25">
      <c r="A25546" s="61" t="s">
        <v>435</v>
      </c>
      <c r="B25546" s="61" t="s">
        <v>436</v>
      </c>
      <c r="C25546">
        <v>1977</v>
      </c>
      <c r="D25546" s="61" t="s">
        <v>2412</v>
      </c>
    </row>
    <row r="25547" spans="1:4" hidden="1" x14ac:dyDescent="0.25">
      <c r="A25547" s="61" t="s">
        <v>435</v>
      </c>
      <c r="B25547" s="61" t="s">
        <v>436</v>
      </c>
      <c r="C25547">
        <v>1978</v>
      </c>
      <c r="D25547" s="61" t="s">
        <v>2412</v>
      </c>
    </row>
    <row r="25548" spans="1:4" hidden="1" x14ac:dyDescent="0.25">
      <c r="A25548" s="61" t="s">
        <v>435</v>
      </c>
      <c r="B25548" s="61" t="s">
        <v>436</v>
      </c>
      <c r="C25548">
        <v>1979</v>
      </c>
      <c r="D25548" s="61" t="s">
        <v>2412</v>
      </c>
    </row>
    <row r="25549" spans="1:4" hidden="1" x14ac:dyDescent="0.25">
      <c r="A25549" s="61" t="s">
        <v>435</v>
      </c>
      <c r="B25549" s="61" t="s">
        <v>436</v>
      </c>
      <c r="C25549">
        <v>1980</v>
      </c>
      <c r="D25549" s="61" t="s">
        <v>2407</v>
      </c>
    </row>
    <row r="25550" spans="1:4" hidden="1" x14ac:dyDescent="0.25">
      <c r="A25550" s="61" t="s">
        <v>435</v>
      </c>
      <c r="B25550" s="61" t="s">
        <v>436</v>
      </c>
      <c r="C25550">
        <v>1981</v>
      </c>
      <c r="D25550" s="61" t="s">
        <v>2515</v>
      </c>
    </row>
    <row r="25551" spans="1:4" hidden="1" x14ac:dyDescent="0.25">
      <c r="A25551" s="61" t="s">
        <v>435</v>
      </c>
      <c r="B25551" s="61" t="s">
        <v>436</v>
      </c>
      <c r="C25551">
        <v>1982</v>
      </c>
      <c r="D25551" s="61" t="s">
        <v>2515</v>
      </c>
    </row>
    <row r="25552" spans="1:4" hidden="1" x14ac:dyDescent="0.25">
      <c r="A25552" s="61" t="s">
        <v>435</v>
      </c>
      <c r="B25552" s="61" t="s">
        <v>436</v>
      </c>
      <c r="C25552">
        <v>1983</v>
      </c>
      <c r="D25552" s="61" t="s">
        <v>2515</v>
      </c>
    </row>
    <row r="25553" spans="1:4" hidden="1" x14ac:dyDescent="0.25">
      <c r="A25553" s="61" t="s">
        <v>435</v>
      </c>
      <c r="B25553" s="61" t="s">
        <v>436</v>
      </c>
      <c r="C25553">
        <v>1984</v>
      </c>
      <c r="D25553" s="61" t="s">
        <v>2515</v>
      </c>
    </row>
    <row r="25554" spans="1:4" hidden="1" x14ac:dyDescent="0.25">
      <c r="A25554" s="61" t="s">
        <v>435</v>
      </c>
      <c r="B25554" s="61" t="s">
        <v>436</v>
      </c>
      <c r="C25554">
        <v>1985</v>
      </c>
      <c r="D25554" s="61" t="s">
        <v>2515</v>
      </c>
    </row>
    <row r="25555" spans="1:4" hidden="1" x14ac:dyDescent="0.25">
      <c r="A25555" s="61" t="s">
        <v>435</v>
      </c>
      <c r="B25555" s="61" t="s">
        <v>436</v>
      </c>
      <c r="C25555">
        <v>1986</v>
      </c>
      <c r="D25555" s="61" t="s">
        <v>2515</v>
      </c>
    </row>
    <row r="25556" spans="1:4" hidden="1" x14ac:dyDescent="0.25">
      <c r="A25556" s="61" t="s">
        <v>435</v>
      </c>
      <c r="B25556" s="61" t="s">
        <v>436</v>
      </c>
      <c r="C25556">
        <v>1987</v>
      </c>
      <c r="D25556" s="61" t="s">
        <v>2515</v>
      </c>
    </row>
    <row r="25557" spans="1:4" hidden="1" x14ac:dyDescent="0.25">
      <c r="A25557" s="61" t="s">
        <v>435</v>
      </c>
      <c r="B25557" s="61" t="s">
        <v>436</v>
      </c>
      <c r="C25557">
        <v>1988</v>
      </c>
      <c r="D25557" s="61" t="s">
        <v>2515</v>
      </c>
    </row>
    <row r="25558" spans="1:4" hidden="1" x14ac:dyDescent="0.25">
      <c r="A25558" s="61" t="s">
        <v>435</v>
      </c>
      <c r="B25558" s="61" t="s">
        <v>436</v>
      </c>
      <c r="C25558">
        <v>1989</v>
      </c>
      <c r="D25558" s="61" t="s">
        <v>2515</v>
      </c>
    </row>
    <row r="25559" spans="1:4" hidden="1" x14ac:dyDescent="0.25">
      <c r="A25559" s="61" t="s">
        <v>435</v>
      </c>
      <c r="B25559" s="61" t="s">
        <v>436</v>
      </c>
      <c r="C25559">
        <v>1990</v>
      </c>
      <c r="D25559" s="61" t="s">
        <v>2515</v>
      </c>
    </row>
    <row r="25560" spans="1:4" hidden="1" x14ac:dyDescent="0.25">
      <c r="A25560" s="61" t="s">
        <v>435</v>
      </c>
      <c r="B25560" s="61" t="s">
        <v>436</v>
      </c>
      <c r="C25560">
        <v>1991</v>
      </c>
      <c r="D25560" s="61" t="s">
        <v>2515</v>
      </c>
    </row>
    <row r="25561" spans="1:4" hidden="1" x14ac:dyDescent="0.25">
      <c r="A25561" s="61" t="s">
        <v>435</v>
      </c>
      <c r="B25561" s="61" t="s">
        <v>436</v>
      </c>
      <c r="C25561">
        <v>1992</v>
      </c>
      <c r="D25561" s="61" t="s">
        <v>2515</v>
      </c>
    </row>
    <row r="25562" spans="1:4" hidden="1" x14ac:dyDescent="0.25">
      <c r="A25562" s="61" t="s">
        <v>435</v>
      </c>
      <c r="B25562" s="61" t="s">
        <v>436</v>
      </c>
      <c r="C25562">
        <v>1993</v>
      </c>
      <c r="D25562" s="61" t="s">
        <v>2515</v>
      </c>
    </row>
    <row r="25563" spans="1:4" hidden="1" x14ac:dyDescent="0.25">
      <c r="A25563" s="61" t="s">
        <v>435</v>
      </c>
      <c r="B25563" s="61" t="s">
        <v>436</v>
      </c>
      <c r="C25563">
        <v>1994</v>
      </c>
      <c r="D25563" s="61" t="s">
        <v>2515</v>
      </c>
    </row>
    <row r="25564" spans="1:4" hidden="1" x14ac:dyDescent="0.25">
      <c r="A25564" s="61" t="s">
        <v>435</v>
      </c>
      <c r="B25564" s="61" t="s">
        <v>436</v>
      </c>
      <c r="C25564">
        <v>1995</v>
      </c>
      <c r="D25564" s="61" t="s">
        <v>2515</v>
      </c>
    </row>
    <row r="25565" spans="1:4" hidden="1" x14ac:dyDescent="0.25">
      <c r="A25565" s="61" t="s">
        <v>435</v>
      </c>
      <c r="B25565" s="61" t="s">
        <v>436</v>
      </c>
      <c r="C25565">
        <v>1996</v>
      </c>
      <c r="D25565" s="61" t="s">
        <v>2515</v>
      </c>
    </row>
    <row r="25566" spans="1:4" hidden="1" x14ac:dyDescent="0.25">
      <c r="A25566" s="61" t="s">
        <v>435</v>
      </c>
      <c r="B25566" s="61" t="s">
        <v>436</v>
      </c>
      <c r="C25566">
        <v>1997</v>
      </c>
      <c r="D25566" s="61" t="s">
        <v>2515</v>
      </c>
    </row>
    <row r="25567" spans="1:4" hidden="1" x14ac:dyDescent="0.25">
      <c r="A25567" s="61" t="s">
        <v>435</v>
      </c>
      <c r="B25567" s="61" t="s">
        <v>436</v>
      </c>
      <c r="C25567">
        <v>1998</v>
      </c>
      <c r="D25567" s="61" t="s">
        <v>2515</v>
      </c>
    </row>
    <row r="25568" spans="1:4" hidden="1" x14ac:dyDescent="0.25">
      <c r="A25568" s="61" t="s">
        <v>435</v>
      </c>
      <c r="B25568" s="61" t="s">
        <v>436</v>
      </c>
      <c r="C25568">
        <v>1999</v>
      </c>
      <c r="D25568" s="61" t="s">
        <v>2515</v>
      </c>
    </row>
    <row r="25569" spans="1:4" hidden="1" x14ac:dyDescent="0.25">
      <c r="A25569" s="61" t="s">
        <v>435</v>
      </c>
      <c r="B25569" s="61" t="s">
        <v>436</v>
      </c>
      <c r="C25569">
        <v>2000</v>
      </c>
      <c r="D25569" s="61" t="s">
        <v>2544</v>
      </c>
    </row>
    <row r="25570" spans="1:4" hidden="1" x14ac:dyDescent="0.25">
      <c r="A25570" s="61" t="s">
        <v>435</v>
      </c>
      <c r="B25570" s="61" t="s">
        <v>436</v>
      </c>
      <c r="C25570">
        <v>2001</v>
      </c>
      <c r="D25570" s="61" t="s">
        <v>2514</v>
      </c>
    </row>
    <row r="25571" spans="1:4" hidden="1" x14ac:dyDescent="0.25">
      <c r="A25571" s="61" t="s">
        <v>435</v>
      </c>
      <c r="B25571" s="61" t="s">
        <v>436</v>
      </c>
      <c r="C25571">
        <v>2002</v>
      </c>
      <c r="D25571" s="61" t="s">
        <v>2514</v>
      </c>
    </row>
    <row r="25572" spans="1:4" hidden="1" x14ac:dyDescent="0.25">
      <c r="A25572" s="61" t="s">
        <v>435</v>
      </c>
      <c r="B25572" s="61" t="s">
        <v>436</v>
      </c>
      <c r="C25572">
        <v>2003</v>
      </c>
      <c r="D25572" s="61" t="s">
        <v>2514</v>
      </c>
    </row>
    <row r="25573" spans="1:4" hidden="1" x14ac:dyDescent="0.25">
      <c r="A25573" s="61" t="s">
        <v>435</v>
      </c>
      <c r="B25573" s="61" t="s">
        <v>436</v>
      </c>
      <c r="C25573">
        <v>2004</v>
      </c>
      <c r="D25573" s="61" t="s">
        <v>2514</v>
      </c>
    </row>
    <row r="25574" spans="1:4" hidden="1" x14ac:dyDescent="0.25">
      <c r="A25574" s="61" t="s">
        <v>435</v>
      </c>
      <c r="B25574" s="61" t="s">
        <v>436</v>
      </c>
      <c r="C25574">
        <v>2005</v>
      </c>
      <c r="D25574" s="61" t="s">
        <v>2514</v>
      </c>
    </row>
    <row r="25575" spans="1:4" hidden="1" x14ac:dyDescent="0.25">
      <c r="A25575" s="61" t="s">
        <v>435</v>
      </c>
      <c r="B25575" s="61" t="s">
        <v>436</v>
      </c>
      <c r="C25575">
        <v>2006</v>
      </c>
      <c r="D25575" s="61" t="s">
        <v>2514</v>
      </c>
    </row>
    <row r="25576" spans="1:4" hidden="1" x14ac:dyDescent="0.25">
      <c r="A25576" s="61" t="s">
        <v>435</v>
      </c>
      <c r="B25576" s="61" t="s">
        <v>436</v>
      </c>
      <c r="C25576">
        <v>2007</v>
      </c>
      <c r="D25576" s="61" t="s">
        <v>2514</v>
      </c>
    </row>
    <row r="25577" spans="1:4" hidden="1" x14ac:dyDescent="0.25">
      <c r="A25577" s="61" t="s">
        <v>435</v>
      </c>
      <c r="B25577" s="61" t="s">
        <v>436</v>
      </c>
      <c r="C25577">
        <v>2008</v>
      </c>
      <c r="D25577" s="61" t="s">
        <v>2514</v>
      </c>
    </row>
    <row r="25578" spans="1:4" hidden="1" x14ac:dyDescent="0.25">
      <c r="A25578" s="61" t="s">
        <v>435</v>
      </c>
      <c r="B25578" s="61" t="s">
        <v>436</v>
      </c>
      <c r="C25578">
        <v>2009</v>
      </c>
      <c r="D25578" s="61" t="s">
        <v>2514</v>
      </c>
    </row>
    <row r="25579" spans="1:4" hidden="1" x14ac:dyDescent="0.25">
      <c r="A25579" s="61" t="s">
        <v>435</v>
      </c>
      <c r="B25579" s="61" t="s">
        <v>436</v>
      </c>
      <c r="C25579">
        <v>2010</v>
      </c>
      <c r="D25579" s="61" t="s">
        <v>2515</v>
      </c>
    </row>
    <row r="25580" spans="1:4" hidden="1" x14ac:dyDescent="0.25">
      <c r="A25580" s="61" t="s">
        <v>435</v>
      </c>
      <c r="B25580" s="61" t="s">
        <v>436</v>
      </c>
      <c r="C25580">
        <v>2011</v>
      </c>
      <c r="D25580" s="61" t="s">
        <v>2515</v>
      </c>
    </row>
    <row r="25581" spans="1:4" hidden="1" x14ac:dyDescent="0.25">
      <c r="A25581" s="61" t="s">
        <v>435</v>
      </c>
      <c r="B25581" s="61" t="s">
        <v>436</v>
      </c>
      <c r="C25581">
        <v>2012</v>
      </c>
      <c r="D25581" s="61" t="s">
        <v>2420</v>
      </c>
    </row>
    <row r="25582" spans="1:4" hidden="1" x14ac:dyDescent="0.25">
      <c r="A25582" s="61" t="s">
        <v>435</v>
      </c>
      <c r="B25582" s="61" t="s">
        <v>436</v>
      </c>
      <c r="C25582">
        <v>2013</v>
      </c>
      <c r="D25582" s="61" t="s">
        <v>2218</v>
      </c>
    </row>
    <row r="25583" spans="1:4" hidden="1" x14ac:dyDescent="0.25">
      <c r="A25583" s="61" t="s">
        <v>435</v>
      </c>
      <c r="B25583" s="61" t="s">
        <v>436</v>
      </c>
      <c r="C25583">
        <v>2014</v>
      </c>
      <c r="D25583" s="61" t="s">
        <v>2218</v>
      </c>
    </row>
    <row r="25584" spans="1:4" hidden="1" x14ac:dyDescent="0.25">
      <c r="A25584" s="61" t="s">
        <v>435</v>
      </c>
      <c r="B25584" s="61" t="s">
        <v>436</v>
      </c>
      <c r="C25584">
        <v>2015</v>
      </c>
      <c r="D25584" s="61" t="s">
        <v>2586</v>
      </c>
    </row>
    <row r="25585" spans="1:4" hidden="1" x14ac:dyDescent="0.25">
      <c r="A25585" s="61" t="s">
        <v>435</v>
      </c>
      <c r="B25585" s="61" t="s">
        <v>436</v>
      </c>
      <c r="C25585">
        <v>2016</v>
      </c>
      <c r="D25585" s="61" t="s">
        <v>2081</v>
      </c>
    </row>
    <row r="25586" spans="1:4" hidden="1" x14ac:dyDescent="0.25">
      <c r="A25586" s="61" t="s">
        <v>435</v>
      </c>
      <c r="B25586" s="61" t="s">
        <v>436</v>
      </c>
      <c r="C25586">
        <v>2017</v>
      </c>
      <c r="D25586" s="61" t="s">
        <v>2552</v>
      </c>
    </row>
    <row r="25587" spans="1:4" hidden="1" x14ac:dyDescent="0.25">
      <c r="A25587" s="61" t="s">
        <v>435</v>
      </c>
      <c r="B25587" s="61" t="s">
        <v>436</v>
      </c>
      <c r="C25587">
        <v>2018</v>
      </c>
      <c r="D25587" s="61" t="s">
        <v>2888</v>
      </c>
    </row>
    <row r="25588" spans="1:4" hidden="1" x14ac:dyDescent="0.25">
      <c r="A25588" s="61" t="s">
        <v>435</v>
      </c>
      <c r="B25588" s="61" t="s">
        <v>436</v>
      </c>
      <c r="C25588">
        <v>2019</v>
      </c>
      <c r="D25588" s="61" t="s">
        <v>2264</v>
      </c>
    </row>
    <row r="25589" spans="1:4" hidden="1" x14ac:dyDescent="0.25">
      <c r="A25589" s="61" t="s">
        <v>435</v>
      </c>
      <c r="B25589" s="61" t="s">
        <v>436</v>
      </c>
      <c r="C25589">
        <v>2020</v>
      </c>
      <c r="D25589" s="61" t="s">
        <v>2275</v>
      </c>
    </row>
    <row r="25590" spans="1:4" hidden="1" x14ac:dyDescent="0.25">
      <c r="A25590" s="61" t="s">
        <v>435</v>
      </c>
      <c r="B25590" s="61" t="s">
        <v>436</v>
      </c>
      <c r="C25590">
        <v>2021</v>
      </c>
      <c r="D25590" s="61" t="s">
        <v>2264</v>
      </c>
    </row>
    <row r="25591" spans="1:4" hidden="1" x14ac:dyDescent="0.25">
      <c r="A25591" s="61" t="s">
        <v>435</v>
      </c>
      <c r="B25591" s="61" t="s">
        <v>436</v>
      </c>
      <c r="C25591">
        <v>2022</v>
      </c>
      <c r="D25591" s="61" t="s">
        <v>2275</v>
      </c>
    </row>
    <row r="25592" spans="1:4" x14ac:dyDescent="0.25">
      <c r="A25592" s="61" t="s">
        <v>435</v>
      </c>
      <c r="B25592" s="61" t="s">
        <v>436</v>
      </c>
      <c r="C25592">
        <v>2023</v>
      </c>
      <c r="D25592" s="61">
        <v>0.70299999999999996</v>
      </c>
    </row>
    <row r="25593" spans="1:4" hidden="1" x14ac:dyDescent="0.25">
      <c r="A25593" s="61" t="s">
        <v>152</v>
      </c>
      <c r="B25593" s="61" t="s">
        <v>446</v>
      </c>
      <c r="C25593">
        <v>1789</v>
      </c>
      <c r="D25593" s="61" t="s">
        <v>1508</v>
      </c>
    </row>
    <row r="25594" spans="1:4" hidden="1" x14ac:dyDescent="0.25">
      <c r="A25594" s="61" t="s">
        <v>152</v>
      </c>
      <c r="B25594" s="61" t="s">
        <v>446</v>
      </c>
      <c r="C25594">
        <v>1790</v>
      </c>
      <c r="D25594" s="61" t="s">
        <v>1508</v>
      </c>
    </row>
    <row r="25595" spans="1:4" hidden="1" x14ac:dyDescent="0.25">
      <c r="A25595" s="61" t="s">
        <v>152</v>
      </c>
      <c r="B25595" s="61" t="s">
        <v>446</v>
      </c>
      <c r="C25595">
        <v>1791</v>
      </c>
      <c r="D25595" s="61" t="s">
        <v>1508</v>
      </c>
    </row>
    <row r="25596" spans="1:4" hidden="1" x14ac:dyDescent="0.25">
      <c r="A25596" s="61" t="s">
        <v>152</v>
      </c>
      <c r="B25596" s="61" t="s">
        <v>446</v>
      </c>
      <c r="C25596">
        <v>1792</v>
      </c>
      <c r="D25596" s="61" t="s">
        <v>1508</v>
      </c>
    </row>
    <row r="25597" spans="1:4" hidden="1" x14ac:dyDescent="0.25">
      <c r="A25597" s="61" t="s">
        <v>152</v>
      </c>
      <c r="B25597" s="61" t="s">
        <v>446</v>
      </c>
      <c r="C25597">
        <v>1793</v>
      </c>
      <c r="D25597" s="61" t="s">
        <v>1508</v>
      </c>
    </row>
    <row r="25598" spans="1:4" hidden="1" x14ac:dyDescent="0.25">
      <c r="A25598" s="61" t="s">
        <v>152</v>
      </c>
      <c r="B25598" s="61" t="s">
        <v>446</v>
      </c>
      <c r="C25598">
        <v>1794</v>
      </c>
      <c r="D25598" s="61" t="s">
        <v>1508</v>
      </c>
    </row>
    <row r="25599" spans="1:4" hidden="1" x14ac:dyDescent="0.25">
      <c r="A25599" s="61" t="s">
        <v>152</v>
      </c>
      <c r="B25599" s="61" t="s">
        <v>446</v>
      </c>
      <c r="C25599">
        <v>1795</v>
      </c>
      <c r="D25599" s="61" t="s">
        <v>1508</v>
      </c>
    </row>
    <row r="25600" spans="1:4" hidden="1" x14ac:dyDescent="0.25">
      <c r="A25600" s="61" t="s">
        <v>152</v>
      </c>
      <c r="B25600" s="61" t="s">
        <v>446</v>
      </c>
      <c r="C25600">
        <v>1796</v>
      </c>
      <c r="D25600" s="61" t="s">
        <v>1508</v>
      </c>
    </row>
    <row r="25601" spans="1:4" hidden="1" x14ac:dyDescent="0.25">
      <c r="A25601" s="61" t="s">
        <v>152</v>
      </c>
      <c r="B25601" s="61" t="s">
        <v>446</v>
      </c>
      <c r="C25601">
        <v>1797</v>
      </c>
      <c r="D25601" s="61" t="s">
        <v>1508</v>
      </c>
    </row>
    <row r="25602" spans="1:4" hidden="1" x14ac:dyDescent="0.25">
      <c r="A25602" s="61" t="s">
        <v>152</v>
      </c>
      <c r="B25602" s="61" t="s">
        <v>446</v>
      </c>
      <c r="C25602">
        <v>1798</v>
      </c>
      <c r="D25602" s="61" t="s">
        <v>1508</v>
      </c>
    </row>
    <row r="25603" spans="1:4" hidden="1" x14ac:dyDescent="0.25">
      <c r="A25603" s="61" t="s">
        <v>152</v>
      </c>
      <c r="B25603" s="61" t="s">
        <v>446</v>
      </c>
      <c r="C25603">
        <v>1799</v>
      </c>
      <c r="D25603" s="61" t="s">
        <v>1508</v>
      </c>
    </row>
    <row r="25604" spans="1:4" hidden="1" x14ac:dyDescent="0.25">
      <c r="A25604" s="61" t="s">
        <v>152</v>
      </c>
      <c r="B25604" s="61" t="s">
        <v>446</v>
      </c>
      <c r="C25604">
        <v>1800</v>
      </c>
      <c r="D25604" s="61" t="s">
        <v>1508</v>
      </c>
    </row>
    <row r="25605" spans="1:4" hidden="1" x14ac:dyDescent="0.25">
      <c r="A25605" s="61" t="s">
        <v>152</v>
      </c>
      <c r="B25605" s="61" t="s">
        <v>446</v>
      </c>
      <c r="C25605">
        <v>1801</v>
      </c>
      <c r="D25605" s="61" t="s">
        <v>1508</v>
      </c>
    </row>
    <row r="25606" spans="1:4" hidden="1" x14ac:dyDescent="0.25">
      <c r="A25606" s="61" t="s">
        <v>152</v>
      </c>
      <c r="B25606" s="61" t="s">
        <v>446</v>
      </c>
      <c r="C25606">
        <v>1802</v>
      </c>
      <c r="D25606" s="61" t="s">
        <v>1508</v>
      </c>
    </row>
    <row r="25607" spans="1:4" hidden="1" x14ac:dyDescent="0.25">
      <c r="A25607" s="61" t="s">
        <v>152</v>
      </c>
      <c r="B25607" s="61" t="s">
        <v>446</v>
      </c>
      <c r="C25607">
        <v>1803</v>
      </c>
      <c r="D25607" s="61" t="s">
        <v>1508</v>
      </c>
    </row>
    <row r="25608" spans="1:4" hidden="1" x14ac:dyDescent="0.25">
      <c r="A25608" s="61" t="s">
        <v>152</v>
      </c>
      <c r="B25608" s="61" t="s">
        <v>446</v>
      </c>
      <c r="C25608">
        <v>1804</v>
      </c>
      <c r="D25608" s="61" t="s">
        <v>2150</v>
      </c>
    </row>
    <row r="25609" spans="1:4" hidden="1" x14ac:dyDescent="0.25">
      <c r="A25609" s="61" t="s">
        <v>152</v>
      </c>
      <c r="B25609" s="61" t="s">
        <v>446</v>
      </c>
      <c r="C25609">
        <v>1805</v>
      </c>
      <c r="D25609" s="61" t="s">
        <v>2150</v>
      </c>
    </row>
    <row r="25610" spans="1:4" hidden="1" x14ac:dyDescent="0.25">
      <c r="A25610" s="61" t="s">
        <v>152</v>
      </c>
      <c r="B25610" s="61" t="s">
        <v>446</v>
      </c>
      <c r="C25610">
        <v>1806</v>
      </c>
      <c r="D25610" s="61" t="s">
        <v>2150</v>
      </c>
    </row>
    <row r="25611" spans="1:4" hidden="1" x14ac:dyDescent="0.25">
      <c r="A25611" s="61" t="s">
        <v>152</v>
      </c>
      <c r="B25611" s="61" t="s">
        <v>446</v>
      </c>
      <c r="C25611">
        <v>1807</v>
      </c>
      <c r="D25611" s="61" t="s">
        <v>2150</v>
      </c>
    </row>
    <row r="25612" spans="1:4" hidden="1" x14ac:dyDescent="0.25">
      <c r="A25612" s="61" t="s">
        <v>152</v>
      </c>
      <c r="B25612" s="61" t="s">
        <v>446</v>
      </c>
      <c r="C25612">
        <v>1808</v>
      </c>
      <c r="D25612" s="61" t="s">
        <v>2150</v>
      </c>
    </row>
    <row r="25613" spans="1:4" hidden="1" x14ac:dyDescent="0.25">
      <c r="A25613" s="61" t="s">
        <v>152</v>
      </c>
      <c r="B25613" s="61" t="s">
        <v>446</v>
      </c>
      <c r="C25613">
        <v>1809</v>
      </c>
      <c r="D25613" s="61" t="s">
        <v>2150</v>
      </c>
    </row>
    <row r="25614" spans="1:4" hidden="1" x14ac:dyDescent="0.25">
      <c r="A25614" s="61" t="s">
        <v>152</v>
      </c>
      <c r="B25614" s="61" t="s">
        <v>446</v>
      </c>
      <c r="C25614">
        <v>1810</v>
      </c>
      <c r="D25614" s="61" t="s">
        <v>2150</v>
      </c>
    </row>
    <row r="25615" spans="1:4" hidden="1" x14ac:dyDescent="0.25">
      <c r="A25615" s="61" t="s">
        <v>152</v>
      </c>
      <c r="B25615" s="61" t="s">
        <v>446</v>
      </c>
      <c r="C25615">
        <v>1811</v>
      </c>
      <c r="D25615" s="61" t="s">
        <v>2150</v>
      </c>
    </row>
    <row r="25616" spans="1:4" hidden="1" x14ac:dyDescent="0.25">
      <c r="A25616" s="61" t="s">
        <v>152</v>
      </c>
      <c r="B25616" s="61" t="s">
        <v>446</v>
      </c>
      <c r="C25616">
        <v>1812</v>
      </c>
      <c r="D25616" s="61" t="s">
        <v>2150</v>
      </c>
    </row>
    <row r="25617" spans="1:4" hidden="1" x14ac:dyDescent="0.25">
      <c r="A25617" s="61" t="s">
        <v>152</v>
      </c>
      <c r="B25617" s="61" t="s">
        <v>446</v>
      </c>
      <c r="C25617">
        <v>1813</v>
      </c>
      <c r="D25617" s="61" t="s">
        <v>2150</v>
      </c>
    </row>
    <row r="25618" spans="1:4" hidden="1" x14ac:dyDescent="0.25">
      <c r="A25618" s="61" t="s">
        <v>152</v>
      </c>
      <c r="B25618" s="61" t="s">
        <v>446</v>
      </c>
      <c r="C25618">
        <v>1814</v>
      </c>
      <c r="D25618" s="61" t="s">
        <v>570</v>
      </c>
    </row>
    <row r="25619" spans="1:4" hidden="1" x14ac:dyDescent="0.25">
      <c r="A25619" s="61" t="s">
        <v>152</v>
      </c>
      <c r="B25619" s="61" t="s">
        <v>446</v>
      </c>
      <c r="C25619">
        <v>1815</v>
      </c>
      <c r="D25619" s="61" t="s">
        <v>1520</v>
      </c>
    </row>
    <row r="25620" spans="1:4" hidden="1" x14ac:dyDescent="0.25">
      <c r="A25620" s="61" t="s">
        <v>152</v>
      </c>
      <c r="B25620" s="61" t="s">
        <v>446</v>
      </c>
      <c r="C25620">
        <v>1816</v>
      </c>
      <c r="D25620" s="61" t="s">
        <v>1520</v>
      </c>
    </row>
    <row r="25621" spans="1:4" hidden="1" x14ac:dyDescent="0.25">
      <c r="A25621" s="61" t="s">
        <v>152</v>
      </c>
      <c r="B25621" s="61" t="s">
        <v>446</v>
      </c>
      <c r="C25621">
        <v>1817</v>
      </c>
      <c r="D25621" s="61" t="s">
        <v>1520</v>
      </c>
    </row>
    <row r="25622" spans="1:4" hidden="1" x14ac:dyDescent="0.25">
      <c r="A25622" s="61" t="s">
        <v>152</v>
      </c>
      <c r="B25622" s="61" t="s">
        <v>446</v>
      </c>
      <c r="C25622">
        <v>1818</v>
      </c>
      <c r="D25622" s="61" t="s">
        <v>1520</v>
      </c>
    </row>
    <row r="25623" spans="1:4" hidden="1" x14ac:dyDescent="0.25">
      <c r="A25623" s="61" t="s">
        <v>152</v>
      </c>
      <c r="B25623" s="61" t="s">
        <v>446</v>
      </c>
      <c r="C25623">
        <v>1819</v>
      </c>
      <c r="D25623" s="61" t="s">
        <v>1520</v>
      </c>
    </row>
    <row r="25624" spans="1:4" hidden="1" x14ac:dyDescent="0.25">
      <c r="A25624" s="61" t="s">
        <v>152</v>
      </c>
      <c r="B25624" s="61" t="s">
        <v>446</v>
      </c>
      <c r="C25624">
        <v>1820</v>
      </c>
      <c r="D25624" s="61" t="s">
        <v>1520</v>
      </c>
    </row>
    <row r="25625" spans="1:4" hidden="1" x14ac:dyDescent="0.25">
      <c r="A25625" s="61" t="s">
        <v>152</v>
      </c>
      <c r="B25625" s="61" t="s">
        <v>446</v>
      </c>
      <c r="C25625">
        <v>1821</v>
      </c>
      <c r="D25625" s="61" t="s">
        <v>1520</v>
      </c>
    </row>
    <row r="25626" spans="1:4" hidden="1" x14ac:dyDescent="0.25">
      <c r="A25626" s="61" t="s">
        <v>152</v>
      </c>
      <c r="B25626" s="61" t="s">
        <v>446</v>
      </c>
      <c r="C25626">
        <v>1822</v>
      </c>
      <c r="D25626" s="61" t="s">
        <v>1520</v>
      </c>
    </row>
    <row r="25627" spans="1:4" hidden="1" x14ac:dyDescent="0.25">
      <c r="A25627" s="61" t="s">
        <v>152</v>
      </c>
      <c r="B25627" s="61" t="s">
        <v>446</v>
      </c>
      <c r="C25627">
        <v>1823</v>
      </c>
      <c r="D25627" s="61" t="s">
        <v>1520</v>
      </c>
    </row>
    <row r="25628" spans="1:4" hidden="1" x14ac:dyDescent="0.25">
      <c r="A25628" s="61" t="s">
        <v>152</v>
      </c>
      <c r="B25628" s="61" t="s">
        <v>446</v>
      </c>
      <c r="C25628">
        <v>1824</v>
      </c>
      <c r="D25628" s="61" t="s">
        <v>1520</v>
      </c>
    </row>
    <row r="25629" spans="1:4" hidden="1" x14ac:dyDescent="0.25">
      <c r="A25629" s="61" t="s">
        <v>152</v>
      </c>
      <c r="B25629" s="61" t="s">
        <v>446</v>
      </c>
      <c r="C25629">
        <v>1825</v>
      </c>
      <c r="D25629" s="61" t="s">
        <v>1520</v>
      </c>
    </row>
    <row r="25630" spans="1:4" hidden="1" x14ac:dyDescent="0.25">
      <c r="A25630" s="61" t="s">
        <v>152</v>
      </c>
      <c r="B25630" s="61" t="s">
        <v>446</v>
      </c>
      <c r="C25630">
        <v>1826</v>
      </c>
      <c r="D25630" s="61" t="s">
        <v>1520</v>
      </c>
    </row>
    <row r="25631" spans="1:4" hidden="1" x14ac:dyDescent="0.25">
      <c r="A25631" s="61" t="s">
        <v>152</v>
      </c>
      <c r="B25631" s="61" t="s">
        <v>446</v>
      </c>
      <c r="C25631">
        <v>1827</v>
      </c>
      <c r="D25631" s="61" t="s">
        <v>1520</v>
      </c>
    </row>
    <row r="25632" spans="1:4" hidden="1" x14ac:dyDescent="0.25">
      <c r="A25632" s="61" t="s">
        <v>152</v>
      </c>
      <c r="B25632" s="61" t="s">
        <v>446</v>
      </c>
      <c r="C25632">
        <v>1828</v>
      </c>
      <c r="D25632" s="61" t="s">
        <v>1520</v>
      </c>
    </row>
    <row r="25633" spans="1:4" hidden="1" x14ac:dyDescent="0.25">
      <c r="A25633" s="61" t="s">
        <v>152</v>
      </c>
      <c r="B25633" s="61" t="s">
        <v>446</v>
      </c>
      <c r="C25633">
        <v>1829</v>
      </c>
      <c r="D25633" s="61" t="s">
        <v>1520</v>
      </c>
    </row>
    <row r="25634" spans="1:4" hidden="1" x14ac:dyDescent="0.25">
      <c r="A25634" s="61" t="s">
        <v>152</v>
      </c>
      <c r="B25634" s="61" t="s">
        <v>446</v>
      </c>
      <c r="C25634">
        <v>1830</v>
      </c>
      <c r="D25634" s="61" t="s">
        <v>2458</v>
      </c>
    </row>
    <row r="25635" spans="1:4" hidden="1" x14ac:dyDescent="0.25">
      <c r="A25635" s="61" t="s">
        <v>152</v>
      </c>
      <c r="B25635" s="61" t="s">
        <v>446</v>
      </c>
      <c r="C25635">
        <v>1831</v>
      </c>
      <c r="D25635" s="61" t="s">
        <v>2456</v>
      </c>
    </row>
    <row r="25636" spans="1:4" hidden="1" x14ac:dyDescent="0.25">
      <c r="A25636" s="61" t="s">
        <v>152</v>
      </c>
      <c r="B25636" s="61" t="s">
        <v>446</v>
      </c>
      <c r="C25636">
        <v>1832</v>
      </c>
      <c r="D25636" s="61" t="s">
        <v>2456</v>
      </c>
    </row>
    <row r="25637" spans="1:4" hidden="1" x14ac:dyDescent="0.25">
      <c r="A25637" s="61" t="s">
        <v>152</v>
      </c>
      <c r="B25637" s="61" t="s">
        <v>446</v>
      </c>
      <c r="C25637">
        <v>1833</v>
      </c>
      <c r="D25637" s="61" t="s">
        <v>2456</v>
      </c>
    </row>
    <row r="25638" spans="1:4" hidden="1" x14ac:dyDescent="0.25">
      <c r="A25638" s="61" t="s">
        <v>152</v>
      </c>
      <c r="B25638" s="61" t="s">
        <v>446</v>
      </c>
      <c r="C25638">
        <v>1834</v>
      </c>
      <c r="D25638" s="61" t="s">
        <v>2456</v>
      </c>
    </row>
    <row r="25639" spans="1:4" hidden="1" x14ac:dyDescent="0.25">
      <c r="A25639" s="61" t="s">
        <v>152</v>
      </c>
      <c r="B25639" s="61" t="s">
        <v>446</v>
      </c>
      <c r="C25639">
        <v>1835</v>
      </c>
      <c r="D25639" s="61" t="s">
        <v>2388</v>
      </c>
    </row>
    <row r="25640" spans="1:4" hidden="1" x14ac:dyDescent="0.25">
      <c r="A25640" s="61" t="s">
        <v>152</v>
      </c>
      <c r="B25640" s="61" t="s">
        <v>446</v>
      </c>
      <c r="C25640">
        <v>1836</v>
      </c>
      <c r="D25640" s="61" t="s">
        <v>1758</v>
      </c>
    </row>
    <row r="25641" spans="1:4" hidden="1" x14ac:dyDescent="0.25">
      <c r="A25641" s="61" t="s">
        <v>152</v>
      </c>
      <c r="B25641" s="61" t="s">
        <v>446</v>
      </c>
      <c r="C25641">
        <v>1837</v>
      </c>
      <c r="D25641" s="61" t="s">
        <v>1758</v>
      </c>
    </row>
    <row r="25642" spans="1:4" hidden="1" x14ac:dyDescent="0.25">
      <c r="A25642" s="61" t="s">
        <v>152</v>
      </c>
      <c r="B25642" s="61" t="s">
        <v>446</v>
      </c>
      <c r="C25642">
        <v>1838</v>
      </c>
      <c r="D25642" s="61" t="s">
        <v>2222</v>
      </c>
    </row>
    <row r="25643" spans="1:4" hidden="1" x14ac:dyDescent="0.25">
      <c r="A25643" s="61" t="s">
        <v>152</v>
      </c>
      <c r="B25643" s="61" t="s">
        <v>446</v>
      </c>
      <c r="C25643">
        <v>1839</v>
      </c>
      <c r="D25643" s="61" t="s">
        <v>2294</v>
      </c>
    </row>
    <row r="25644" spans="1:4" hidden="1" x14ac:dyDescent="0.25">
      <c r="A25644" s="61" t="s">
        <v>152</v>
      </c>
      <c r="B25644" s="61" t="s">
        <v>446</v>
      </c>
      <c r="C25644">
        <v>1840</v>
      </c>
      <c r="D25644" s="61" t="s">
        <v>1755</v>
      </c>
    </row>
    <row r="25645" spans="1:4" hidden="1" x14ac:dyDescent="0.25">
      <c r="A25645" s="61" t="s">
        <v>152</v>
      </c>
      <c r="B25645" s="61" t="s">
        <v>446</v>
      </c>
      <c r="C25645">
        <v>1841</v>
      </c>
      <c r="D25645" s="61" t="s">
        <v>1755</v>
      </c>
    </row>
    <row r="25646" spans="1:4" hidden="1" x14ac:dyDescent="0.25">
      <c r="A25646" s="61" t="s">
        <v>152</v>
      </c>
      <c r="B25646" s="61" t="s">
        <v>446</v>
      </c>
      <c r="C25646">
        <v>1842</v>
      </c>
      <c r="D25646" s="61" t="s">
        <v>2178</v>
      </c>
    </row>
    <row r="25647" spans="1:4" hidden="1" x14ac:dyDescent="0.25">
      <c r="A25647" s="61" t="s">
        <v>152</v>
      </c>
      <c r="B25647" s="61" t="s">
        <v>446</v>
      </c>
      <c r="C25647">
        <v>1843</v>
      </c>
      <c r="D25647" s="61" t="s">
        <v>2178</v>
      </c>
    </row>
    <row r="25648" spans="1:4" hidden="1" x14ac:dyDescent="0.25">
      <c r="A25648" s="61" t="s">
        <v>152</v>
      </c>
      <c r="B25648" s="61" t="s">
        <v>446</v>
      </c>
      <c r="C25648">
        <v>1844</v>
      </c>
      <c r="D25648" s="61" t="s">
        <v>2178</v>
      </c>
    </row>
    <row r="25649" spans="1:4" hidden="1" x14ac:dyDescent="0.25">
      <c r="A25649" s="61" t="s">
        <v>152</v>
      </c>
      <c r="B25649" s="61" t="s">
        <v>446</v>
      </c>
      <c r="C25649">
        <v>1845</v>
      </c>
      <c r="D25649" s="61" t="s">
        <v>2178</v>
      </c>
    </row>
    <row r="25650" spans="1:4" hidden="1" x14ac:dyDescent="0.25">
      <c r="A25650" s="61" t="s">
        <v>152</v>
      </c>
      <c r="B25650" s="61" t="s">
        <v>446</v>
      </c>
      <c r="C25650">
        <v>1846</v>
      </c>
      <c r="D25650" s="61" t="s">
        <v>2178</v>
      </c>
    </row>
    <row r="25651" spans="1:4" hidden="1" x14ac:dyDescent="0.25">
      <c r="A25651" s="61" t="s">
        <v>152</v>
      </c>
      <c r="B25651" s="61" t="s">
        <v>446</v>
      </c>
      <c r="C25651">
        <v>1847</v>
      </c>
      <c r="D25651" s="61" t="s">
        <v>2178</v>
      </c>
    </row>
    <row r="25652" spans="1:4" hidden="1" x14ac:dyDescent="0.25">
      <c r="A25652" s="61" t="s">
        <v>152</v>
      </c>
      <c r="B25652" s="61" t="s">
        <v>446</v>
      </c>
      <c r="C25652">
        <v>1848</v>
      </c>
      <c r="D25652" s="61" t="s">
        <v>2178</v>
      </c>
    </row>
    <row r="25653" spans="1:4" hidden="1" x14ac:dyDescent="0.25">
      <c r="A25653" s="61" t="s">
        <v>152</v>
      </c>
      <c r="B25653" s="61" t="s">
        <v>446</v>
      </c>
      <c r="C25653">
        <v>1849</v>
      </c>
      <c r="D25653" s="61" t="s">
        <v>2178</v>
      </c>
    </row>
    <row r="25654" spans="1:4" hidden="1" x14ac:dyDescent="0.25">
      <c r="A25654" s="61" t="s">
        <v>152</v>
      </c>
      <c r="B25654" s="61" t="s">
        <v>446</v>
      </c>
      <c r="C25654">
        <v>1850</v>
      </c>
      <c r="D25654" s="61" t="s">
        <v>2178</v>
      </c>
    </row>
    <row r="25655" spans="1:4" hidden="1" x14ac:dyDescent="0.25">
      <c r="A25655" s="61" t="s">
        <v>152</v>
      </c>
      <c r="B25655" s="61" t="s">
        <v>446</v>
      </c>
      <c r="C25655">
        <v>1851</v>
      </c>
      <c r="D25655" s="61" t="s">
        <v>2178</v>
      </c>
    </row>
    <row r="25656" spans="1:4" hidden="1" x14ac:dyDescent="0.25">
      <c r="A25656" s="61" t="s">
        <v>152</v>
      </c>
      <c r="B25656" s="61" t="s">
        <v>446</v>
      </c>
      <c r="C25656">
        <v>1852</v>
      </c>
      <c r="D25656" s="61" t="s">
        <v>2178</v>
      </c>
    </row>
    <row r="25657" spans="1:4" hidden="1" x14ac:dyDescent="0.25">
      <c r="A25657" s="61" t="s">
        <v>152</v>
      </c>
      <c r="B25657" s="61" t="s">
        <v>446</v>
      </c>
      <c r="C25657">
        <v>1853</v>
      </c>
      <c r="D25657" s="61" t="s">
        <v>2178</v>
      </c>
    </row>
    <row r="25658" spans="1:4" hidden="1" x14ac:dyDescent="0.25">
      <c r="A25658" s="61" t="s">
        <v>152</v>
      </c>
      <c r="B25658" s="61" t="s">
        <v>446</v>
      </c>
      <c r="C25658">
        <v>1854</v>
      </c>
      <c r="D25658" s="61" t="s">
        <v>2178</v>
      </c>
    </row>
    <row r="25659" spans="1:4" hidden="1" x14ac:dyDescent="0.25">
      <c r="A25659" s="61" t="s">
        <v>152</v>
      </c>
      <c r="B25659" s="61" t="s">
        <v>446</v>
      </c>
      <c r="C25659">
        <v>1855</v>
      </c>
      <c r="D25659" s="61" t="s">
        <v>2178</v>
      </c>
    </row>
    <row r="25660" spans="1:4" hidden="1" x14ac:dyDescent="0.25">
      <c r="A25660" s="61" t="s">
        <v>152</v>
      </c>
      <c r="B25660" s="61" t="s">
        <v>446</v>
      </c>
      <c r="C25660">
        <v>1856</v>
      </c>
      <c r="D25660" s="61" t="s">
        <v>2178</v>
      </c>
    </row>
    <row r="25661" spans="1:4" hidden="1" x14ac:dyDescent="0.25">
      <c r="A25661" s="61" t="s">
        <v>152</v>
      </c>
      <c r="B25661" s="61" t="s">
        <v>446</v>
      </c>
      <c r="C25661">
        <v>1857</v>
      </c>
      <c r="D25661" s="61" t="s">
        <v>2178</v>
      </c>
    </row>
    <row r="25662" spans="1:4" hidden="1" x14ac:dyDescent="0.25">
      <c r="A25662" s="61" t="s">
        <v>152</v>
      </c>
      <c r="B25662" s="61" t="s">
        <v>446</v>
      </c>
      <c r="C25662">
        <v>1858</v>
      </c>
      <c r="D25662" s="61" t="s">
        <v>1486</v>
      </c>
    </row>
    <row r="25663" spans="1:4" hidden="1" x14ac:dyDescent="0.25">
      <c r="A25663" s="61" t="s">
        <v>152</v>
      </c>
      <c r="B25663" s="61" t="s">
        <v>446</v>
      </c>
      <c r="C25663">
        <v>1859</v>
      </c>
      <c r="D25663" s="61" t="s">
        <v>2178</v>
      </c>
    </row>
    <row r="25664" spans="1:4" hidden="1" x14ac:dyDescent="0.25">
      <c r="A25664" s="61" t="s">
        <v>152</v>
      </c>
      <c r="B25664" s="61" t="s">
        <v>446</v>
      </c>
      <c r="C25664">
        <v>1860</v>
      </c>
      <c r="D25664" s="61" t="s">
        <v>529</v>
      </c>
    </row>
    <row r="25665" spans="1:4" hidden="1" x14ac:dyDescent="0.25">
      <c r="A25665" s="61" t="s">
        <v>152</v>
      </c>
      <c r="B25665" s="61" t="s">
        <v>446</v>
      </c>
      <c r="C25665">
        <v>1861</v>
      </c>
      <c r="D25665" s="61" t="s">
        <v>529</v>
      </c>
    </row>
    <row r="25666" spans="1:4" hidden="1" x14ac:dyDescent="0.25">
      <c r="A25666" s="61" t="s">
        <v>152</v>
      </c>
      <c r="B25666" s="61" t="s">
        <v>446</v>
      </c>
      <c r="C25666">
        <v>1862</v>
      </c>
      <c r="D25666" s="61" t="s">
        <v>529</v>
      </c>
    </row>
    <row r="25667" spans="1:4" hidden="1" x14ac:dyDescent="0.25">
      <c r="A25667" s="61" t="s">
        <v>152</v>
      </c>
      <c r="B25667" s="61" t="s">
        <v>446</v>
      </c>
      <c r="C25667">
        <v>1863</v>
      </c>
      <c r="D25667" s="61" t="s">
        <v>529</v>
      </c>
    </row>
    <row r="25668" spans="1:4" hidden="1" x14ac:dyDescent="0.25">
      <c r="A25668" s="61" t="s">
        <v>152</v>
      </c>
      <c r="B25668" s="61" t="s">
        <v>446</v>
      </c>
      <c r="C25668">
        <v>1864</v>
      </c>
      <c r="D25668" s="61" t="s">
        <v>2911</v>
      </c>
    </row>
    <row r="25669" spans="1:4" hidden="1" x14ac:dyDescent="0.25">
      <c r="A25669" s="61" t="s">
        <v>152</v>
      </c>
      <c r="B25669" s="61" t="s">
        <v>446</v>
      </c>
      <c r="C25669">
        <v>1865</v>
      </c>
      <c r="D25669" s="61" t="s">
        <v>2389</v>
      </c>
    </row>
    <row r="25670" spans="1:4" hidden="1" x14ac:dyDescent="0.25">
      <c r="A25670" s="61" t="s">
        <v>152</v>
      </c>
      <c r="B25670" s="61" t="s">
        <v>446</v>
      </c>
      <c r="C25670">
        <v>1866</v>
      </c>
      <c r="D25670" s="61" t="s">
        <v>2389</v>
      </c>
    </row>
    <row r="25671" spans="1:4" hidden="1" x14ac:dyDescent="0.25">
      <c r="A25671" s="61" t="s">
        <v>152</v>
      </c>
      <c r="B25671" s="61" t="s">
        <v>446</v>
      </c>
      <c r="C25671">
        <v>1867</v>
      </c>
      <c r="D25671" s="61" t="s">
        <v>2389</v>
      </c>
    </row>
    <row r="25672" spans="1:4" hidden="1" x14ac:dyDescent="0.25">
      <c r="A25672" s="61" t="s">
        <v>152</v>
      </c>
      <c r="B25672" s="61" t="s">
        <v>446</v>
      </c>
      <c r="C25672">
        <v>1868</v>
      </c>
      <c r="D25672" s="61" t="s">
        <v>2389</v>
      </c>
    </row>
    <row r="25673" spans="1:4" hidden="1" x14ac:dyDescent="0.25">
      <c r="A25673" s="61" t="s">
        <v>152</v>
      </c>
      <c r="B25673" s="61" t="s">
        <v>446</v>
      </c>
      <c r="C25673">
        <v>1869</v>
      </c>
      <c r="D25673" s="61" t="s">
        <v>2352</v>
      </c>
    </row>
    <row r="25674" spans="1:4" hidden="1" x14ac:dyDescent="0.25">
      <c r="A25674" s="61" t="s">
        <v>152</v>
      </c>
      <c r="B25674" s="61" t="s">
        <v>446</v>
      </c>
      <c r="C25674">
        <v>1870</v>
      </c>
      <c r="D25674" s="61" t="s">
        <v>2352</v>
      </c>
    </row>
    <row r="25675" spans="1:4" hidden="1" x14ac:dyDescent="0.25">
      <c r="A25675" s="61" t="s">
        <v>152</v>
      </c>
      <c r="B25675" s="61" t="s">
        <v>446</v>
      </c>
      <c r="C25675">
        <v>1871</v>
      </c>
      <c r="D25675" s="61" t="s">
        <v>2352</v>
      </c>
    </row>
    <row r="25676" spans="1:4" hidden="1" x14ac:dyDescent="0.25">
      <c r="A25676" s="61" t="s">
        <v>152</v>
      </c>
      <c r="B25676" s="61" t="s">
        <v>446</v>
      </c>
      <c r="C25676">
        <v>1872</v>
      </c>
      <c r="D25676" s="61" t="s">
        <v>2352</v>
      </c>
    </row>
    <row r="25677" spans="1:4" hidden="1" x14ac:dyDescent="0.25">
      <c r="A25677" s="61" t="s">
        <v>152</v>
      </c>
      <c r="B25677" s="61" t="s">
        <v>446</v>
      </c>
      <c r="C25677">
        <v>1873</v>
      </c>
      <c r="D25677" s="61" t="s">
        <v>2352</v>
      </c>
    </row>
    <row r="25678" spans="1:4" hidden="1" x14ac:dyDescent="0.25">
      <c r="A25678" s="61" t="s">
        <v>152</v>
      </c>
      <c r="B25678" s="61" t="s">
        <v>446</v>
      </c>
      <c r="C25678">
        <v>1874</v>
      </c>
      <c r="D25678" s="61" t="s">
        <v>2352</v>
      </c>
    </row>
    <row r="25679" spans="1:4" hidden="1" x14ac:dyDescent="0.25">
      <c r="A25679" s="61" t="s">
        <v>152</v>
      </c>
      <c r="B25679" s="61" t="s">
        <v>446</v>
      </c>
      <c r="C25679">
        <v>1875</v>
      </c>
      <c r="D25679" s="61" t="s">
        <v>2352</v>
      </c>
    </row>
    <row r="25680" spans="1:4" hidden="1" x14ac:dyDescent="0.25">
      <c r="A25680" s="61" t="s">
        <v>152</v>
      </c>
      <c r="B25680" s="61" t="s">
        <v>446</v>
      </c>
      <c r="C25680">
        <v>1876</v>
      </c>
      <c r="D25680" s="61" t="s">
        <v>529</v>
      </c>
    </row>
    <row r="25681" spans="1:4" hidden="1" x14ac:dyDescent="0.25">
      <c r="A25681" s="61" t="s">
        <v>152</v>
      </c>
      <c r="B25681" s="61" t="s">
        <v>446</v>
      </c>
      <c r="C25681">
        <v>1877</v>
      </c>
      <c r="D25681" s="61" t="s">
        <v>529</v>
      </c>
    </row>
    <row r="25682" spans="1:4" hidden="1" x14ac:dyDescent="0.25">
      <c r="A25682" s="61" t="s">
        <v>152</v>
      </c>
      <c r="B25682" s="61" t="s">
        <v>446</v>
      </c>
      <c r="C25682">
        <v>1878</v>
      </c>
      <c r="D25682" s="61" t="s">
        <v>2112</v>
      </c>
    </row>
    <row r="25683" spans="1:4" hidden="1" x14ac:dyDescent="0.25">
      <c r="A25683" s="61" t="s">
        <v>152</v>
      </c>
      <c r="B25683" s="61" t="s">
        <v>446</v>
      </c>
      <c r="C25683">
        <v>1879</v>
      </c>
      <c r="D25683" s="61" t="s">
        <v>2112</v>
      </c>
    </row>
    <row r="25684" spans="1:4" hidden="1" x14ac:dyDescent="0.25">
      <c r="A25684" s="61" t="s">
        <v>152</v>
      </c>
      <c r="B25684" s="61" t="s">
        <v>446</v>
      </c>
      <c r="C25684">
        <v>1880</v>
      </c>
      <c r="D25684" s="61" t="s">
        <v>2112</v>
      </c>
    </row>
    <row r="25685" spans="1:4" hidden="1" x14ac:dyDescent="0.25">
      <c r="A25685" s="61" t="s">
        <v>152</v>
      </c>
      <c r="B25685" s="61" t="s">
        <v>446</v>
      </c>
      <c r="C25685">
        <v>1881</v>
      </c>
      <c r="D25685" s="61" t="s">
        <v>2112</v>
      </c>
    </row>
    <row r="25686" spans="1:4" hidden="1" x14ac:dyDescent="0.25">
      <c r="A25686" s="61" t="s">
        <v>152</v>
      </c>
      <c r="B25686" s="61" t="s">
        <v>446</v>
      </c>
      <c r="C25686">
        <v>1882</v>
      </c>
      <c r="D25686" s="61" t="s">
        <v>2112</v>
      </c>
    </row>
    <row r="25687" spans="1:4" hidden="1" x14ac:dyDescent="0.25">
      <c r="A25687" s="61" t="s">
        <v>152</v>
      </c>
      <c r="B25687" s="61" t="s">
        <v>446</v>
      </c>
      <c r="C25687">
        <v>1883</v>
      </c>
      <c r="D25687" s="61" t="s">
        <v>2112</v>
      </c>
    </row>
    <row r="25688" spans="1:4" hidden="1" x14ac:dyDescent="0.25">
      <c r="A25688" s="61" t="s">
        <v>152</v>
      </c>
      <c r="B25688" s="61" t="s">
        <v>446</v>
      </c>
      <c r="C25688">
        <v>1884</v>
      </c>
      <c r="D25688" s="61" t="s">
        <v>1488</v>
      </c>
    </row>
    <row r="25689" spans="1:4" hidden="1" x14ac:dyDescent="0.25">
      <c r="A25689" s="61" t="s">
        <v>152</v>
      </c>
      <c r="B25689" s="61" t="s">
        <v>446</v>
      </c>
      <c r="C25689">
        <v>1885</v>
      </c>
      <c r="D25689" s="61" t="s">
        <v>1488</v>
      </c>
    </row>
    <row r="25690" spans="1:4" hidden="1" x14ac:dyDescent="0.25">
      <c r="A25690" s="61" t="s">
        <v>152</v>
      </c>
      <c r="B25690" s="61" t="s">
        <v>446</v>
      </c>
      <c r="C25690">
        <v>1886</v>
      </c>
      <c r="D25690" s="61" t="s">
        <v>2154</v>
      </c>
    </row>
    <row r="25691" spans="1:4" hidden="1" x14ac:dyDescent="0.25">
      <c r="A25691" s="61" t="s">
        <v>152</v>
      </c>
      <c r="B25691" s="61" t="s">
        <v>446</v>
      </c>
      <c r="C25691">
        <v>1887</v>
      </c>
      <c r="D25691" s="61" t="s">
        <v>2154</v>
      </c>
    </row>
    <row r="25692" spans="1:4" hidden="1" x14ac:dyDescent="0.25">
      <c r="A25692" s="61" t="s">
        <v>152</v>
      </c>
      <c r="B25692" s="61" t="s">
        <v>446</v>
      </c>
      <c r="C25692">
        <v>1888</v>
      </c>
      <c r="D25692" s="61" t="s">
        <v>2255</v>
      </c>
    </row>
    <row r="25693" spans="1:4" hidden="1" x14ac:dyDescent="0.25">
      <c r="A25693" s="61" t="s">
        <v>152</v>
      </c>
      <c r="B25693" s="61" t="s">
        <v>446</v>
      </c>
      <c r="C25693">
        <v>1889</v>
      </c>
      <c r="D25693" s="61" t="s">
        <v>2116</v>
      </c>
    </row>
    <row r="25694" spans="1:4" hidden="1" x14ac:dyDescent="0.25">
      <c r="A25694" s="61" t="s">
        <v>152</v>
      </c>
      <c r="B25694" s="61" t="s">
        <v>446</v>
      </c>
      <c r="C25694">
        <v>1890</v>
      </c>
      <c r="D25694" s="61" t="s">
        <v>2116</v>
      </c>
    </row>
    <row r="25695" spans="1:4" hidden="1" x14ac:dyDescent="0.25">
      <c r="A25695" s="61" t="s">
        <v>152</v>
      </c>
      <c r="B25695" s="61" t="s">
        <v>446</v>
      </c>
      <c r="C25695">
        <v>1891</v>
      </c>
      <c r="D25695" s="61" t="s">
        <v>2116</v>
      </c>
    </row>
    <row r="25696" spans="1:4" hidden="1" x14ac:dyDescent="0.25">
      <c r="A25696" s="61" t="s">
        <v>152</v>
      </c>
      <c r="B25696" s="61" t="s">
        <v>446</v>
      </c>
      <c r="C25696">
        <v>1892</v>
      </c>
      <c r="D25696" s="61" t="s">
        <v>2116</v>
      </c>
    </row>
    <row r="25697" spans="1:4" hidden="1" x14ac:dyDescent="0.25">
      <c r="A25697" s="61" t="s">
        <v>152</v>
      </c>
      <c r="B25697" s="61" t="s">
        <v>446</v>
      </c>
      <c r="C25697">
        <v>1893</v>
      </c>
      <c r="D25697" s="61" t="s">
        <v>2116</v>
      </c>
    </row>
    <row r="25698" spans="1:4" hidden="1" x14ac:dyDescent="0.25">
      <c r="A25698" s="61" t="s">
        <v>152</v>
      </c>
      <c r="B25698" s="61" t="s">
        <v>446</v>
      </c>
      <c r="C25698">
        <v>1894</v>
      </c>
      <c r="D25698" s="61" t="s">
        <v>2116</v>
      </c>
    </row>
    <row r="25699" spans="1:4" hidden="1" x14ac:dyDescent="0.25">
      <c r="A25699" s="61" t="s">
        <v>152</v>
      </c>
      <c r="B25699" s="61" t="s">
        <v>446</v>
      </c>
      <c r="C25699">
        <v>1895</v>
      </c>
      <c r="D25699" s="61" t="s">
        <v>2154</v>
      </c>
    </row>
    <row r="25700" spans="1:4" hidden="1" x14ac:dyDescent="0.25">
      <c r="A25700" s="61" t="s">
        <v>152</v>
      </c>
      <c r="B25700" s="61" t="s">
        <v>446</v>
      </c>
      <c r="C25700">
        <v>1896</v>
      </c>
      <c r="D25700" s="61" t="s">
        <v>2154</v>
      </c>
    </row>
    <row r="25701" spans="1:4" hidden="1" x14ac:dyDescent="0.25">
      <c r="A25701" s="61" t="s">
        <v>152</v>
      </c>
      <c r="B25701" s="61" t="s">
        <v>446</v>
      </c>
      <c r="C25701">
        <v>1897</v>
      </c>
      <c r="D25701" s="61" t="s">
        <v>2154</v>
      </c>
    </row>
    <row r="25702" spans="1:4" hidden="1" x14ac:dyDescent="0.25">
      <c r="A25702" s="61" t="s">
        <v>152</v>
      </c>
      <c r="B25702" s="61" t="s">
        <v>446</v>
      </c>
      <c r="C25702">
        <v>1898</v>
      </c>
      <c r="D25702" s="61" t="s">
        <v>2154</v>
      </c>
    </row>
    <row r="25703" spans="1:4" hidden="1" x14ac:dyDescent="0.25">
      <c r="A25703" s="61" t="s">
        <v>152</v>
      </c>
      <c r="B25703" s="61" t="s">
        <v>446</v>
      </c>
      <c r="C25703">
        <v>1899</v>
      </c>
      <c r="D25703" s="61" t="s">
        <v>2154</v>
      </c>
    </row>
    <row r="25704" spans="1:4" hidden="1" x14ac:dyDescent="0.25">
      <c r="A25704" s="61" t="s">
        <v>152</v>
      </c>
      <c r="B25704" s="61" t="s">
        <v>446</v>
      </c>
      <c r="C25704">
        <v>1900</v>
      </c>
      <c r="D25704" s="61" t="s">
        <v>2154</v>
      </c>
    </row>
    <row r="25705" spans="1:4" hidden="1" x14ac:dyDescent="0.25">
      <c r="A25705" s="61" t="s">
        <v>152</v>
      </c>
      <c r="B25705" s="61" t="s">
        <v>446</v>
      </c>
      <c r="C25705">
        <v>1901</v>
      </c>
      <c r="D25705" s="61" t="s">
        <v>2154</v>
      </c>
    </row>
    <row r="25706" spans="1:4" hidden="1" x14ac:dyDescent="0.25">
      <c r="A25706" s="61" t="s">
        <v>152</v>
      </c>
      <c r="B25706" s="61" t="s">
        <v>446</v>
      </c>
      <c r="C25706">
        <v>1902</v>
      </c>
      <c r="D25706" s="61" t="s">
        <v>2117</v>
      </c>
    </row>
    <row r="25707" spans="1:4" hidden="1" x14ac:dyDescent="0.25">
      <c r="A25707" s="61" t="s">
        <v>152</v>
      </c>
      <c r="B25707" s="61" t="s">
        <v>446</v>
      </c>
      <c r="C25707">
        <v>1903</v>
      </c>
      <c r="D25707" s="61" t="s">
        <v>1806</v>
      </c>
    </row>
    <row r="25708" spans="1:4" hidden="1" x14ac:dyDescent="0.25">
      <c r="A25708" s="61" t="s">
        <v>152</v>
      </c>
      <c r="B25708" s="61" t="s">
        <v>446</v>
      </c>
      <c r="C25708">
        <v>1904</v>
      </c>
      <c r="D25708" s="61" t="s">
        <v>1494</v>
      </c>
    </row>
    <row r="25709" spans="1:4" hidden="1" x14ac:dyDescent="0.25">
      <c r="A25709" s="61" t="s">
        <v>152</v>
      </c>
      <c r="B25709" s="61" t="s">
        <v>446</v>
      </c>
      <c r="C25709">
        <v>1905</v>
      </c>
      <c r="D25709" s="61" t="s">
        <v>1494</v>
      </c>
    </row>
    <row r="25710" spans="1:4" hidden="1" x14ac:dyDescent="0.25">
      <c r="A25710" s="61" t="s">
        <v>152</v>
      </c>
      <c r="B25710" s="61" t="s">
        <v>446</v>
      </c>
      <c r="C25710">
        <v>1906</v>
      </c>
      <c r="D25710" s="61" t="s">
        <v>1494</v>
      </c>
    </row>
    <row r="25711" spans="1:4" hidden="1" x14ac:dyDescent="0.25">
      <c r="A25711" s="61" t="s">
        <v>152</v>
      </c>
      <c r="B25711" s="61" t="s">
        <v>446</v>
      </c>
      <c r="C25711">
        <v>1907</v>
      </c>
      <c r="D25711" s="61" t="s">
        <v>1494</v>
      </c>
    </row>
    <row r="25712" spans="1:4" hidden="1" x14ac:dyDescent="0.25">
      <c r="A25712" s="61" t="s">
        <v>152</v>
      </c>
      <c r="B25712" s="61" t="s">
        <v>446</v>
      </c>
      <c r="C25712">
        <v>1908</v>
      </c>
      <c r="D25712" s="61" t="s">
        <v>1494</v>
      </c>
    </row>
    <row r="25713" spans="1:4" hidden="1" x14ac:dyDescent="0.25">
      <c r="A25713" s="61" t="s">
        <v>152</v>
      </c>
      <c r="B25713" s="61" t="s">
        <v>446</v>
      </c>
      <c r="C25713">
        <v>1909</v>
      </c>
      <c r="D25713" s="61" t="s">
        <v>1494</v>
      </c>
    </row>
    <row r="25714" spans="1:4" hidden="1" x14ac:dyDescent="0.25">
      <c r="A25714" s="61" t="s">
        <v>152</v>
      </c>
      <c r="B25714" s="61" t="s">
        <v>446</v>
      </c>
      <c r="C25714">
        <v>1910</v>
      </c>
      <c r="D25714" s="61" t="s">
        <v>1494</v>
      </c>
    </row>
    <row r="25715" spans="1:4" hidden="1" x14ac:dyDescent="0.25">
      <c r="A25715" s="61" t="s">
        <v>152</v>
      </c>
      <c r="B25715" s="61" t="s">
        <v>446</v>
      </c>
      <c r="C25715">
        <v>1911</v>
      </c>
      <c r="D25715" s="61" t="s">
        <v>1494</v>
      </c>
    </row>
    <row r="25716" spans="1:4" hidden="1" x14ac:dyDescent="0.25">
      <c r="A25716" s="61" t="s">
        <v>152</v>
      </c>
      <c r="B25716" s="61" t="s">
        <v>446</v>
      </c>
      <c r="C25716">
        <v>1912</v>
      </c>
      <c r="D25716" s="61" t="s">
        <v>1494</v>
      </c>
    </row>
    <row r="25717" spans="1:4" hidden="1" x14ac:dyDescent="0.25">
      <c r="A25717" s="61" t="s">
        <v>152</v>
      </c>
      <c r="B25717" s="61" t="s">
        <v>446</v>
      </c>
      <c r="C25717">
        <v>1913</v>
      </c>
      <c r="D25717" s="61" t="s">
        <v>1494</v>
      </c>
    </row>
    <row r="25718" spans="1:4" hidden="1" x14ac:dyDescent="0.25">
      <c r="A25718" s="61" t="s">
        <v>152</v>
      </c>
      <c r="B25718" s="61" t="s">
        <v>446</v>
      </c>
      <c r="C25718">
        <v>1914</v>
      </c>
      <c r="D25718" s="61" t="s">
        <v>1741</v>
      </c>
    </row>
    <row r="25719" spans="1:4" hidden="1" x14ac:dyDescent="0.25">
      <c r="A25719" s="61" t="s">
        <v>152</v>
      </c>
      <c r="B25719" s="61" t="s">
        <v>446</v>
      </c>
      <c r="C25719">
        <v>1915</v>
      </c>
      <c r="D25719" s="61" t="s">
        <v>1754</v>
      </c>
    </row>
    <row r="25720" spans="1:4" hidden="1" x14ac:dyDescent="0.25">
      <c r="A25720" s="61" t="s">
        <v>152</v>
      </c>
      <c r="B25720" s="61" t="s">
        <v>446</v>
      </c>
      <c r="C25720">
        <v>1916</v>
      </c>
      <c r="D25720" s="61" t="s">
        <v>2388</v>
      </c>
    </row>
    <row r="25721" spans="1:4" hidden="1" x14ac:dyDescent="0.25">
      <c r="A25721" s="61" t="s">
        <v>152</v>
      </c>
      <c r="B25721" s="61" t="s">
        <v>446</v>
      </c>
      <c r="C25721">
        <v>1917</v>
      </c>
      <c r="D25721" s="61" t="s">
        <v>2388</v>
      </c>
    </row>
    <row r="25722" spans="1:4" hidden="1" x14ac:dyDescent="0.25">
      <c r="A25722" s="61" t="s">
        <v>152</v>
      </c>
      <c r="B25722" s="61" t="s">
        <v>446</v>
      </c>
      <c r="C25722">
        <v>1918</v>
      </c>
      <c r="D25722" s="61" t="s">
        <v>2227</v>
      </c>
    </row>
    <row r="25723" spans="1:4" hidden="1" x14ac:dyDescent="0.25">
      <c r="A25723" s="61" t="s">
        <v>152</v>
      </c>
      <c r="B25723" s="61" t="s">
        <v>446</v>
      </c>
      <c r="C25723">
        <v>1919</v>
      </c>
      <c r="D25723" s="61" t="s">
        <v>2154</v>
      </c>
    </row>
    <row r="25724" spans="1:4" hidden="1" x14ac:dyDescent="0.25">
      <c r="A25724" s="61" t="s">
        <v>152</v>
      </c>
      <c r="B25724" s="61" t="s">
        <v>446</v>
      </c>
      <c r="C25724">
        <v>1920</v>
      </c>
      <c r="D25724" s="61" t="s">
        <v>2154</v>
      </c>
    </row>
    <row r="25725" spans="1:4" hidden="1" x14ac:dyDescent="0.25">
      <c r="A25725" s="61" t="s">
        <v>152</v>
      </c>
      <c r="B25725" s="61" t="s">
        <v>446</v>
      </c>
      <c r="C25725">
        <v>1921</v>
      </c>
      <c r="D25725" s="61" t="s">
        <v>2318</v>
      </c>
    </row>
    <row r="25726" spans="1:4" hidden="1" x14ac:dyDescent="0.25">
      <c r="A25726" s="61" t="s">
        <v>152</v>
      </c>
      <c r="B25726" s="61" t="s">
        <v>446</v>
      </c>
      <c r="C25726">
        <v>1922</v>
      </c>
      <c r="D25726" s="61" t="s">
        <v>1487</v>
      </c>
    </row>
    <row r="25727" spans="1:4" hidden="1" x14ac:dyDescent="0.25">
      <c r="A25727" s="61" t="s">
        <v>152</v>
      </c>
      <c r="B25727" s="61" t="s">
        <v>446</v>
      </c>
      <c r="C25727">
        <v>1923</v>
      </c>
      <c r="D25727" s="61" t="s">
        <v>1502</v>
      </c>
    </row>
    <row r="25728" spans="1:4" hidden="1" x14ac:dyDescent="0.25">
      <c r="A25728" s="61" t="s">
        <v>152</v>
      </c>
      <c r="B25728" s="61" t="s">
        <v>446</v>
      </c>
      <c r="C25728">
        <v>1924</v>
      </c>
      <c r="D25728" s="61" t="s">
        <v>1502</v>
      </c>
    </row>
    <row r="25729" spans="1:4" hidden="1" x14ac:dyDescent="0.25">
      <c r="A25729" s="61" t="s">
        <v>152</v>
      </c>
      <c r="B25729" s="61" t="s">
        <v>446</v>
      </c>
      <c r="C25729">
        <v>1925</v>
      </c>
      <c r="D25729" s="61" t="s">
        <v>1502</v>
      </c>
    </row>
    <row r="25730" spans="1:4" hidden="1" x14ac:dyDescent="0.25">
      <c r="A25730" s="61" t="s">
        <v>152</v>
      </c>
      <c r="B25730" s="61" t="s">
        <v>446</v>
      </c>
      <c r="C25730">
        <v>1926</v>
      </c>
      <c r="D25730" s="61" t="s">
        <v>1502</v>
      </c>
    </row>
    <row r="25731" spans="1:4" hidden="1" x14ac:dyDescent="0.25">
      <c r="A25731" s="61" t="s">
        <v>152</v>
      </c>
      <c r="B25731" s="61" t="s">
        <v>446</v>
      </c>
      <c r="C25731">
        <v>1927</v>
      </c>
      <c r="D25731" s="61" t="s">
        <v>1502</v>
      </c>
    </row>
    <row r="25732" spans="1:4" hidden="1" x14ac:dyDescent="0.25">
      <c r="A25732" s="61" t="s">
        <v>152</v>
      </c>
      <c r="B25732" s="61" t="s">
        <v>446</v>
      </c>
      <c r="C25732">
        <v>1928</v>
      </c>
      <c r="D25732" s="61" t="s">
        <v>1923</v>
      </c>
    </row>
    <row r="25733" spans="1:4" hidden="1" x14ac:dyDescent="0.25">
      <c r="A25733" s="61" t="s">
        <v>152</v>
      </c>
      <c r="B25733" s="61" t="s">
        <v>446</v>
      </c>
      <c r="C25733">
        <v>1929</v>
      </c>
      <c r="D25733" s="61" t="s">
        <v>2319</v>
      </c>
    </row>
    <row r="25734" spans="1:4" hidden="1" x14ac:dyDescent="0.25">
      <c r="A25734" s="61" t="s">
        <v>152</v>
      </c>
      <c r="B25734" s="61" t="s">
        <v>446</v>
      </c>
      <c r="C25734">
        <v>1930</v>
      </c>
      <c r="D25734" s="61" t="s">
        <v>2223</v>
      </c>
    </row>
    <row r="25735" spans="1:4" hidden="1" x14ac:dyDescent="0.25">
      <c r="A25735" s="61" t="s">
        <v>152</v>
      </c>
      <c r="B25735" s="61" t="s">
        <v>446</v>
      </c>
      <c r="C25735">
        <v>1931</v>
      </c>
      <c r="D25735" s="61" t="s">
        <v>2223</v>
      </c>
    </row>
    <row r="25736" spans="1:4" hidden="1" x14ac:dyDescent="0.25">
      <c r="A25736" s="61" t="s">
        <v>152</v>
      </c>
      <c r="B25736" s="61" t="s">
        <v>446</v>
      </c>
      <c r="C25736">
        <v>1932</v>
      </c>
      <c r="D25736" s="61" t="s">
        <v>2179</v>
      </c>
    </row>
    <row r="25737" spans="1:4" hidden="1" x14ac:dyDescent="0.25">
      <c r="A25737" s="61" t="s">
        <v>152</v>
      </c>
      <c r="B25737" s="61" t="s">
        <v>446</v>
      </c>
      <c r="C25737">
        <v>1933</v>
      </c>
      <c r="D25737" s="61" t="s">
        <v>2179</v>
      </c>
    </row>
    <row r="25738" spans="1:4" hidden="1" x14ac:dyDescent="0.25">
      <c r="A25738" s="61" t="s">
        <v>152</v>
      </c>
      <c r="B25738" s="61" t="s">
        <v>446</v>
      </c>
      <c r="C25738">
        <v>1934</v>
      </c>
      <c r="D25738" s="61" t="s">
        <v>2179</v>
      </c>
    </row>
    <row r="25739" spans="1:4" hidden="1" x14ac:dyDescent="0.25">
      <c r="A25739" s="61" t="s">
        <v>152</v>
      </c>
      <c r="B25739" s="61" t="s">
        <v>446</v>
      </c>
      <c r="C25739">
        <v>1935</v>
      </c>
      <c r="D25739" s="61" t="s">
        <v>2179</v>
      </c>
    </row>
    <row r="25740" spans="1:4" hidden="1" x14ac:dyDescent="0.25">
      <c r="A25740" s="61" t="s">
        <v>152</v>
      </c>
      <c r="B25740" s="61" t="s">
        <v>446</v>
      </c>
      <c r="C25740">
        <v>1936</v>
      </c>
      <c r="D25740" s="61" t="s">
        <v>2179</v>
      </c>
    </row>
    <row r="25741" spans="1:4" hidden="1" x14ac:dyDescent="0.25">
      <c r="A25741" s="61" t="s">
        <v>152</v>
      </c>
      <c r="B25741" s="61" t="s">
        <v>446</v>
      </c>
      <c r="C25741">
        <v>1937</v>
      </c>
      <c r="D25741" s="61" t="s">
        <v>2179</v>
      </c>
    </row>
    <row r="25742" spans="1:4" hidden="1" x14ac:dyDescent="0.25">
      <c r="A25742" s="61" t="s">
        <v>152</v>
      </c>
      <c r="B25742" s="61" t="s">
        <v>446</v>
      </c>
      <c r="C25742">
        <v>1938</v>
      </c>
      <c r="D25742" s="61" t="s">
        <v>2179</v>
      </c>
    </row>
    <row r="25743" spans="1:4" hidden="1" x14ac:dyDescent="0.25">
      <c r="A25743" s="61" t="s">
        <v>152</v>
      </c>
      <c r="B25743" s="61" t="s">
        <v>446</v>
      </c>
      <c r="C25743">
        <v>1939</v>
      </c>
      <c r="D25743" s="61" t="s">
        <v>2179</v>
      </c>
    </row>
    <row r="25744" spans="1:4" hidden="1" x14ac:dyDescent="0.25">
      <c r="A25744" s="61" t="s">
        <v>152</v>
      </c>
      <c r="B25744" s="61" t="s">
        <v>446</v>
      </c>
      <c r="C25744">
        <v>1940</v>
      </c>
      <c r="D25744" s="61" t="s">
        <v>1762</v>
      </c>
    </row>
    <row r="25745" spans="1:4" hidden="1" x14ac:dyDescent="0.25">
      <c r="A25745" s="61" t="s">
        <v>152</v>
      </c>
      <c r="B25745" s="61" t="s">
        <v>446</v>
      </c>
      <c r="C25745">
        <v>1941</v>
      </c>
      <c r="D25745" s="61" t="s">
        <v>1520</v>
      </c>
    </row>
    <row r="25746" spans="1:4" hidden="1" x14ac:dyDescent="0.25">
      <c r="A25746" s="61" t="s">
        <v>152</v>
      </c>
      <c r="B25746" s="61" t="s">
        <v>446</v>
      </c>
      <c r="C25746">
        <v>1942</v>
      </c>
      <c r="D25746" s="61" t="s">
        <v>1520</v>
      </c>
    </row>
    <row r="25747" spans="1:4" hidden="1" x14ac:dyDescent="0.25">
      <c r="A25747" s="61" t="s">
        <v>152</v>
      </c>
      <c r="B25747" s="61" t="s">
        <v>446</v>
      </c>
      <c r="C25747">
        <v>1943</v>
      </c>
      <c r="D25747" s="61" t="s">
        <v>2320</v>
      </c>
    </row>
    <row r="25748" spans="1:4" hidden="1" x14ac:dyDescent="0.25">
      <c r="A25748" s="61" t="s">
        <v>152</v>
      </c>
      <c r="B25748" s="61" t="s">
        <v>446</v>
      </c>
      <c r="C25748">
        <v>1944</v>
      </c>
      <c r="D25748" s="61" t="s">
        <v>2321</v>
      </c>
    </row>
    <row r="25749" spans="1:4" hidden="1" x14ac:dyDescent="0.25">
      <c r="A25749" s="61" t="s">
        <v>152</v>
      </c>
      <c r="B25749" s="61" t="s">
        <v>446</v>
      </c>
      <c r="C25749">
        <v>1945</v>
      </c>
      <c r="D25749" s="61" t="s">
        <v>2118</v>
      </c>
    </row>
    <row r="25750" spans="1:4" hidden="1" x14ac:dyDescent="0.25">
      <c r="A25750" s="61" t="s">
        <v>152</v>
      </c>
      <c r="B25750" s="61" t="s">
        <v>446</v>
      </c>
      <c r="C25750">
        <v>1946</v>
      </c>
      <c r="D25750" s="61" t="s">
        <v>2109</v>
      </c>
    </row>
    <row r="25751" spans="1:4" hidden="1" x14ac:dyDescent="0.25">
      <c r="A25751" s="61" t="s">
        <v>152</v>
      </c>
      <c r="B25751" s="61" t="s">
        <v>446</v>
      </c>
      <c r="C25751">
        <v>1947</v>
      </c>
      <c r="D25751" s="61" t="s">
        <v>1496</v>
      </c>
    </row>
    <row r="25752" spans="1:4" hidden="1" x14ac:dyDescent="0.25">
      <c r="A25752" s="61" t="s">
        <v>152</v>
      </c>
      <c r="B25752" s="61" t="s">
        <v>446</v>
      </c>
      <c r="C25752">
        <v>1948</v>
      </c>
      <c r="D25752" s="61" t="s">
        <v>1496</v>
      </c>
    </row>
    <row r="25753" spans="1:4" hidden="1" x14ac:dyDescent="0.25">
      <c r="A25753" s="61" t="s">
        <v>152</v>
      </c>
      <c r="B25753" s="61" t="s">
        <v>446</v>
      </c>
      <c r="C25753">
        <v>1949</v>
      </c>
      <c r="D25753" s="61" t="s">
        <v>2322</v>
      </c>
    </row>
    <row r="25754" spans="1:4" hidden="1" x14ac:dyDescent="0.25">
      <c r="A25754" s="61" t="s">
        <v>152</v>
      </c>
      <c r="B25754" s="61" t="s">
        <v>446</v>
      </c>
      <c r="C25754">
        <v>1950</v>
      </c>
      <c r="D25754" s="61" t="s">
        <v>2323</v>
      </c>
    </row>
    <row r="25755" spans="1:4" hidden="1" x14ac:dyDescent="0.25">
      <c r="A25755" s="61" t="s">
        <v>152</v>
      </c>
      <c r="B25755" s="61" t="s">
        <v>446</v>
      </c>
      <c r="C25755">
        <v>1951</v>
      </c>
      <c r="D25755" s="61" t="s">
        <v>2324</v>
      </c>
    </row>
    <row r="25756" spans="1:4" hidden="1" x14ac:dyDescent="0.25">
      <c r="A25756" s="61" t="s">
        <v>152</v>
      </c>
      <c r="B25756" s="61" t="s">
        <v>446</v>
      </c>
      <c r="C25756">
        <v>1952</v>
      </c>
      <c r="D25756" s="61" t="s">
        <v>2324</v>
      </c>
    </row>
    <row r="25757" spans="1:4" hidden="1" x14ac:dyDescent="0.25">
      <c r="A25757" s="61" t="s">
        <v>152</v>
      </c>
      <c r="B25757" s="61" t="s">
        <v>446</v>
      </c>
      <c r="C25757">
        <v>1953</v>
      </c>
      <c r="D25757" s="61" t="s">
        <v>2325</v>
      </c>
    </row>
    <row r="25758" spans="1:4" hidden="1" x14ac:dyDescent="0.25">
      <c r="A25758" s="61" t="s">
        <v>152</v>
      </c>
      <c r="B25758" s="61" t="s">
        <v>446</v>
      </c>
      <c r="C25758">
        <v>1954</v>
      </c>
      <c r="D25758" s="61" t="s">
        <v>2325</v>
      </c>
    </row>
    <row r="25759" spans="1:4" hidden="1" x14ac:dyDescent="0.25">
      <c r="A25759" s="61" t="s">
        <v>152</v>
      </c>
      <c r="B25759" s="61" t="s">
        <v>446</v>
      </c>
      <c r="C25759">
        <v>1955</v>
      </c>
      <c r="D25759" s="61" t="s">
        <v>2326</v>
      </c>
    </row>
    <row r="25760" spans="1:4" hidden="1" x14ac:dyDescent="0.25">
      <c r="A25760" s="61" t="s">
        <v>152</v>
      </c>
      <c r="B25760" s="61" t="s">
        <v>446</v>
      </c>
      <c r="C25760">
        <v>1956</v>
      </c>
      <c r="D25760" s="61" t="s">
        <v>2326</v>
      </c>
    </row>
    <row r="25761" spans="1:4" hidden="1" x14ac:dyDescent="0.25">
      <c r="A25761" s="61" t="s">
        <v>152</v>
      </c>
      <c r="B25761" s="61" t="s">
        <v>446</v>
      </c>
      <c r="C25761">
        <v>1957</v>
      </c>
      <c r="D25761" s="61" t="s">
        <v>2326</v>
      </c>
    </row>
    <row r="25762" spans="1:4" hidden="1" x14ac:dyDescent="0.25">
      <c r="A25762" s="61" t="s">
        <v>152</v>
      </c>
      <c r="B25762" s="61" t="s">
        <v>446</v>
      </c>
      <c r="C25762">
        <v>1958</v>
      </c>
      <c r="D25762" s="61" t="s">
        <v>2326</v>
      </c>
    </row>
    <row r="25763" spans="1:4" hidden="1" x14ac:dyDescent="0.25">
      <c r="A25763" s="61" t="s">
        <v>152</v>
      </c>
      <c r="B25763" s="61" t="s">
        <v>446</v>
      </c>
      <c r="C25763">
        <v>1959</v>
      </c>
      <c r="D25763" s="61" t="s">
        <v>2324</v>
      </c>
    </row>
    <row r="25764" spans="1:4" hidden="1" x14ac:dyDescent="0.25">
      <c r="A25764" s="61" t="s">
        <v>152</v>
      </c>
      <c r="B25764" s="61" t="s">
        <v>446</v>
      </c>
      <c r="C25764">
        <v>1960</v>
      </c>
      <c r="D25764" s="61" t="s">
        <v>2324</v>
      </c>
    </row>
    <row r="25765" spans="1:4" hidden="1" x14ac:dyDescent="0.25">
      <c r="A25765" s="61" t="s">
        <v>152</v>
      </c>
      <c r="B25765" s="61" t="s">
        <v>446</v>
      </c>
      <c r="C25765">
        <v>1961</v>
      </c>
      <c r="D25765" s="61" t="s">
        <v>2324</v>
      </c>
    </row>
    <row r="25766" spans="1:4" hidden="1" x14ac:dyDescent="0.25">
      <c r="A25766" s="61" t="s">
        <v>152</v>
      </c>
      <c r="B25766" s="61" t="s">
        <v>446</v>
      </c>
      <c r="C25766">
        <v>1962</v>
      </c>
      <c r="D25766" s="61" t="s">
        <v>2324</v>
      </c>
    </row>
    <row r="25767" spans="1:4" hidden="1" x14ac:dyDescent="0.25">
      <c r="A25767" s="61" t="s">
        <v>152</v>
      </c>
      <c r="B25767" s="61" t="s">
        <v>446</v>
      </c>
      <c r="C25767">
        <v>1963</v>
      </c>
      <c r="D25767" s="61" t="s">
        <v>2327</v>
      </c>
    </row>
    <row r="25768" spans="1:4" hidden="1" x14ac:dyDescent="0.25">
      <c r="A25768" s="61" t="s">
        <v>152</v>
      </c>
      <c r="B25768" s="61" t="s">
        <v>446</v>
      </c>
      <c r="C25768">
        <v>1964</v>
      </c>
      <c r="D25768" s="61" t="s">
        <v>2327</v>
      </c>
    </row>
    <row r="25769" spans="1:4" hidden="1" x14ac:dyDescent="0.25">
      <c r="A25769" s="61" t="s">
        <v>152</v>
      </c>
      <c r="B25769" s="61" t="s">
        <v>446</v>
      </c>
      <c r="C25769">
        <v>1965</v>
      </c>
      <c r="D25769" s="61" t="s">
        <v>2328</v>
      </c>
    </row>
    <row r="25770" spans="1:4" hidden="1" x14ac:dyDescent="0.25">
      <c r="A25770" s="61" t="s">
        <v>152</v>
      </c>
      <c r="B25770" s="61" t="s">
        <v>446</v>
      </c>
      <c r="C25770">
        <v>1966</v>
      </c>
      <c r="D25770" s="61" t="s">
        <v>2328</v>
      </c>
    </row>
    <row r="25771" spans="1:4" hidden="1" x14ac:dyDescent="0.25">
      <c r="A25771" s="61" t="s">
        <v>152</v>
      </c>
      <c r="B25771" s="61" t="s">
        <v>446</v>
      </c>
      <c r="C25771">
        <v>1967</v>
      </c>
      <c r="D25771" s="61" t="s">
        <v>1699</v>
      </c>
    </row>
    <row r="25772" spans="1:4" hidden="1" x14ac:dyDescent="0.25">
      <c r="A25772" s="61" t="s">
        <v>152</v>
      </c>
      <c r="B25772" s="61" t="s">
        <v>446</v>
      </c>
      <c r="C25772">
        <v>1968</v>
      </c>
      <c r="D25772" s="61" t="s">
        <v>1699</v>
      </c>
    </row>
    <row r="25773" spans="1:4" hidden="1" x14ac:dyDescent="0.25">
      <c r="A25773" s="61" t="s">
        <v>152</v>
      </c>
      <c r="B25773" s="61" t="s">
        <v>446</v>
      </c>
      <c r="C25773">
        <v>1969</v>
      </c>
      <c r="D25773" s="61" t="s">
        <v>1699</v>
      </c>
    </row>
    <row r="25774" spans="1:4" hidden="1" x14ac:dyDescent="0.25">
      <c r="A25774" s="61" t="s">
        <v>152</v>
      </c>
      <c r="B25774" s="61" t="s">
        <v>446</v>
      </c>
      <c r="C25774">
        <v>1970</v>
      </c>
      <c r="D25774" s="61" t="s">
        <v>1805</v>
      </c>
    </row>
    <row r="25775" spans="1:4" hidden="1" x14ac:dyDescent="0.25">
      <c r="A25775" s="61" t="s">
        <v>152</v>
      </c>
      <c r="B25775" s="61" t="s">
        <v>446</v>
      </c>
      <c r="C25775">
        <v>1971</v>
      </c>
      <c r="D25775" s="61" t="s">
        <v>1805</v>
      </c>
    </row>
    <row r="25776" spans="1:4" hidden="1" x14ac:dyDescent="0.25">
      <c r="A25776" s="61" t="s">
        <v>152</v>
      </c>
      <c r="B25776" s="61" t="s">
        <v>446</v>
      </c>
      <c r="C25776">
        <v>1972</v>
      </c>
      <c r="D25776" s="61" t="s">
        <v>1805</v>
      </c>
    </row>
    <row r="25777" spans="1:4" hidden="1" x14ac:dyDescent="0.25">
      <c r="A25777" s="61" t="s">
        <v>152</v>
      </c>
      <c r="B25777" s="61" t="s">
        <v>446</v>
      </c>
      <c r="C25777">
        <v>1973</v>
      </c>
      <c r="D25777" s="61" t="s">
        <v>1805</v>
      </c>
    </row>
    <row r="25778" spans="1:4" hidden="1" x14ac:dyDescent="0.25">
      <c r="A25778" s="61" t="s">
        <v>152</v>
      </c>
      <c r="B25778" s="61" t="s">
        <v>446</v>
      </c>
      <c r="C25778">
        <v>1974</v>
      </c>
      <c r="D25778" s="61" t="s">
        <v>2329</v>
      </c>
    </row>
    <row r="25779" spans="1:4" hidden="1" x14ac:dyDescent="0.25">
      <c r="A25779" s="61" t="s">
        <v>152</v>
      </c>
      <c r="B25779" s="61" t="s">
        <v>446</v>
      </c>
      <c r="C25779">
        <v>1975</v>
      </c>
      <c r="D25779" s="61" t="s">
        <v>2329</v>
      </c>
    </row>
    <row r="25780" spans="1:4" hidden="1" x14ac:dyDescent="0.25">
      <c r="A25780" s="61" t="s">
        <v>152</v>
      </c>
      <c r="B25780" s="61" t="s">
        <v>446</v>
      </c>
      <c r="C25780">
        <v>1976</v>
      </c>
      <c r="D25780" s="61" t="s">
        <v>2329</v>
      </c>
    </row>
    <row r="25781" spans="1:4" hidden="1" x14ac:dyDescent="0.25">
      <c r="A25781" s="61" t="s">
        <v>152</v>
      </c>
      <c r="B25781" s="61" t="s">
        <v>446</v>
      </c>
      <c r="C25781">
        <v>1977</v>
      </c>
      <c r="D25781" s="61" t="s">
        <v>2329</v>
      </c>
    </row>
    <row r="25782" spans="1:4" hidden="1" x14ac:dyDescent="0.25">
      <c r="A25782" s="61" t="s">
        <v>152</v>
      </c>
      <c r="B25782" s="61" t="s">
        <v>446</v>
      </c>
      <c r="C25782">
        <v>1978</v>
      </c>
      <c r="D25782" s="61" t="s">
        <v>2329</v>
      </c>
    </row>
    <row r="25783" spans="1:4" hidden="1" x14ac:dyDescent="0.25">
      <c r="A25783" s="61" t="s">
        <v>152</v>
      </c>
      <c r="B25783" s="61" t="s">
        <v>446</v>
      </c>
      <c r="C25783">
        <v>1979</v>
      </c>
      <c r="D25783" s="61" t="s">
        <v>2330</v>
      </c>
    </row>
    <row r="25784" spans="1:4" hidden="1" x14ac:dyDescent="0.25">
      <c r="A25784" s="61" t="s">
        <v>152</v>
      </c>
      <c r="B25784" s="61" t="s">
        <v>446</v>
      </c>
      <c r="C25784">
        <v>1980</v>
      </c>
      <c r="D25784" s="61" t="s">
        <v>1723</v>
      </c>
    </row>
    <row r="25785" spans="1:4" hidden="1" x14ac:dyDescent="0.25">
      <c r="A25785" s="61" t="s">
        <v>152</v>
      </c>
      <c r="B25785" s="61" t="s">
        <v>446</v>
      </c>
      <c r="C25785">
        <v>1981</v>
      </c>
      <c r="D25785" s="61" t="s">
        <v>2331</v>
      </c>
    </row>
    <row r="25786" spans="1:4" hidden="1" x14ac:dyDescent="0.25">
      <c r="A25786" s="61" t="s">
        <v>152</v>
      </c>
      <c r="B25786" s="61" t="s">
        <v>446</v>
      </c>
      <c r="C25786">
        <v>1982</v>
      </c>
      <c r="D25786" s="61" t="s">
        <v>2332</v>
      </c>
    </row>
    <row r="25787" spans="1:4" hidden="1" x14ac:dyDescent="0.25">
      <c r="A25787" s="61" t="s">
        <v>152</v>
      </c>
      <c r="B25787" s="61" t="s">
        <v>446</v>
      </c>
      <c r="C25787">
        <v>1983</v>
      </c>
      <c r="D25787" s="61" t="s">
        <v>2332</v>
      </c>
    </row>
    <row r="25788" spans="1:4" hidden="1" x14ac:dyDescent="0.25">
      <c r="A25788" s="61" t="s">
        <v>152</v>
      </c>
      <c r="B25788" s="61" t="s">
        <v>446</v>
      </c>
      <c r="C25788">
        <v>1984</v>
      </c>
      <c r="D25788" s="61" t="s">
        <v>2332</v>
      </c>
    </row>
    <row r="25789" spans="1:4" hidden="1" x14ac:dyDescent="0.25">
      <c r="A25789" s="61" t="s">
        <v>152</v>
      </c>
      <c r="B25789" s="61" t="s">
        <v>446</v>
      </c>
      <c r="C25789">
        <v>1985</v>
      </c>
      <c r="D25789" s="61" t="s">
        <v>2332</v>
      </c>
    </row>
    <row r="25790" spans="1:4" hidden="1" x14ac:dyDescent="0.25">
      <c r="A25790" s="61" t="s">
        <v>152</v>
      </c>
      <c r="B25790" s="61" t="s">
        <v>446</v>
      </c>
      <c r="C25790">
        <v>1986</v>
      </c>
      <c r="D25790" s="61" t="s">
        <v>2332</v>
      </c>
    </row>
    <row r="25791" spans="1:4" hidden="1" x14ac:dyDescent="0.25">
      <c r="A25791" s="61" t="s">
        <v>152</v>
      </c>
      <c r="B25791" s="61" t="s">
        <v>446</v>
      </c>
      <c r="C25791">
        <v>1987</v>
      </c>
      <c r="D25791" s="61" t="s">
        <v>2332</v>
      </c>
    </row>
    <row r="25792" spans="1:4" hidden="1" x14ac:dyDescent="0.25">
      <c r="A25792" s="61" t="s">
        <v>152</v>
      </c>
      <c r="B25792" s="61" t="s">
        <v>446</v>
      </c>
      <c r="C25792">
        <v>1988</v>
      </c>
      <c r="D25792" s="61" t="s">
        <v>2332</v>
      </c>
    </row>
    <row r="25793" spans="1:4" hidden="1" x14ac:dyDescent="0.25">
      <c r="A25793" s="61" t="s">
        <v>152</v>
      </c>
      <c r="B25793" s="61" t="s">
        <v>446</v>
      </c>
      <c r="C25793">
        <v>1989</v>
      </c>
      <c r="D25793" s="61" t="s">
        <v>1702</v>
      </c>
    </row>
    <row r="25794" spans="1:4" hidden="1" x14ac:dyDescent="0.25">
      <c r="A25794" s="61" t="s">
        <v>152</v>
      </c>
      <c r="B25794" s="61" t="s">
        <v>446</v>
      </c>
      <c r="C25794">
        <v>1990</v>
      </c>
      <c r="D25794" s="61" t="s">
        <v>1762</v>
      </c>
    </row>
    <row r="25795" spans="1:4" hidden="1" x14ac:dyDescent="0.25">
      <c r="A25795" s="61" t="s">
        <v>152</v>
      </c>
      <c r="B25795" s="61" t="s">
        <v>446</v>
      </c>
      <c r="C25795">
        <v>1991</v>
      </c>
      <c r="D25795" s="61" t="s">
        <v>1763</v>
      </c>
    </row>
    <row r="25796" spans="1:4" hidden="1" x14ac:dyDescent="0.25">
      <c r="A25796" s="61" t="s">
        <v>152</v>
      </c>
      <c r="B25796" s="61" t="s">
        <v>446</v>
      </c>
      <c r="C25796">
        <v>1992</v>
      </c>
      <c r="D25796" s="61" t="s">
        <v>1870</v>
      </c>
    </row>
    <row r="25797" spans="1:4" hidden="1" x14ac:dyDescent="0.25">
      <c r="A25797" s="61" t="s">
        <v>152</v>
      </c>
      <c r="B25797" s="61" t="s">
        <v>446</v>
      </c>
      <c r="C25797">
        <v>1993</v>
      </c>
      <c r="D25797" s="61" t="s">
        <v>2909</v>
      </c>
    </row>
    <row r="25798" spans="1:4" hidden="1" x14ac:dyDescent="0.25">
      <c r="A25798" s="61" t="s">
        <v>152</v>
      </c>
      <c r="B25798" s="61" t="s">
        <v>446</v>
      </c>
      <c r="C25798">
        <v>1994</v>
      </c>
      <c r="D25798" s="61" t="s">
        <v>2909</v>
      </c>
    </row>
    <row r="25799" spans="1:4" hidden="1" x14ac:dyDescent="0.25">
      <c r="A25799" s="61" t="s">
        <v>152</v>
      </c>
      <c r="B25799" s="61" t="s">
        <v>446</v>
      </c>
      <c r="C25799">
        <v>1995</v>
      </c>
      <c r="D25799" s="61" t="s">
        <v>2909</v>
      </c>
    </row>
    <row r="25800" spans="1:4" hidden="1" x14ac:dyDescent="0.25">
      <c r="A25800" s="61" t="s">
        <v>152</v>
      </c>
      <c r="B25800" s="61" t="s">
        <v>446</v>
      </c>
      <c r="C25800">
        <v>1996</v>
      </c>
      <c r="D25800" s="61" t="s">
        <v>2909</v>
      </c>
    </row>
    <row r="25801" spans="1:4" hidden="1" x14ac:dyDescent="0.25">
      <c r="A25801" s="61" t="s">
        <v>152</v>
      </c>
      <c r="B25801" s="61" t="s">
        <v>446</v>
      </c>
      <c r="C25801">
        <v>1997</v>
      </c>
      <c r="D25801" s="61" t="s">
        <v>2909</v>
      </c>
    </row>
    <row r="25802" spans="1:4" hidden="1" x14ac:dyDescent="0.25">
      <c r="A25802" s="61" t="s">
        <v>152</v>
      </c>
      <c r="B25802" s="61" t="s">
        <v>446</v>
      </c>
      <c r="C25802">
        <v>1998</v>
      </c>
      <c r="D25802" s="61" t="s">
        <v>2909</v>
      </c>
    </row>
    <row r="25803" spans="1:4" hidden="1" x14ac:dyDescent="0.25">
      <c r="A25803" s="61" t="s">
        <v>152</v>
      </c>
      <c r="B25803" s="61" t="s">
        <v>446</v>
      </c>
      <c r="C25803">
        <v>1999</v>
      </c>
      <c r="D25803" s="61">
        <v>0.249</v>
      </c>
    </row>
    <row r="25804" spans="1:4" hidden="1" x14ac:dyDescent="0.25">
      <c r="A25804" s="61" t="s">
        <v>152</v>
      </c>
      <c r="B25804" s="61" t="s">
        <v>446</v>
      </c>
      <c r="C25804">
        <v>2000</v>
      </c>
      <c r="D25804" s="61">
        <v>0.36</v>
      </c>
    </row>
    <row r="25805" spans="1:4" hidden="1" x14ac:dyDescent="0.25">
      <c r="A25805" s="61" t="s">
        <v>152</v>
      </c>
      <c r="B25805" s="61" t="s">
        <v>446</v>
      </c>
      <c r="C25805">
        <v>2001</v>
      </c>
      <c r="D25805" s="61">
        <v>0.57999999999999996</v>
      </c>
    </row>
    <row r="25806" spans="1:4" hidden="1" x14ac:dyDescent="0.25">
      <c r="A25806" s="61" t="s">
        <v>152</v>
      </c>
      <c r="B25806" s="61" t="s">
        <v>446</v>
      </c>
      <c r="C25806">
        <v>2002</v>
      </c>
      <c r="D25806" s="61">
        <v>0.58499999999999996</v>
      </c>
    </row>
    <row r="25807" spans="1:4" hidden="1" x14ac:dyDescent="0.25">
      <c r="A25807" s="61" t="s">
        <v>152</v>
      </c>
      <c r="B25807" s="61" t="s">
        <v>446</v>
      </c>
      <c r="C25807">
        <v>2003</v>
      </c>
      <c r="D25807" s="61">
        <v>0.55600000000000005</v>
      </c>
    </row>
    <row r="25808" spans="1:4" hidden="1" x14ac:dyDescent="0.25">
      <c r="A25808" s="61" t="s">
        <v>152</v>
      </c>
      <c r="B25808" s="61" t="s">
        <v>446</v>
      </c>
      <c r="C25808">
        <v>2004</v>
      </c>
      <c r="D25808" s="61">
        <v>0.55800000000000005</v>
      </c>
    </row>
    <row r="25809" spans="1:4" hidden="1" x14ac:dyDescent="0.25">
      <c r="A25809" s="61" t="s">
        <v>152</v>
      </c>
      <c r="B25809" s="61" t="s">
        <v>446</v>
      </c>
      <c r="C25809">
        <v>2005</v>
      </c>
      <c r="D25809" s="61">
        <v>0.55800000000000005</v>
      </c>
    </row>
    <row r="25810" spans="1:4" hidden="1" x14ac:dyDescent="0.25">
      <c r="A25810" s="61" t="s">
        <v>152</v>
      </c>
      <c r="B25810" s="61" t="s">
        <v>446</v>
      </c>
      <c r="C25810">
        <v>2006</v>
      </c>
      <c r="D25810" s="61">
        <v>0.57899999999999996</v>
      </c>
    </row>
    <row r="25811" spans="1:4" hidden="1" x14ac:dyDescent="0.25">
      <c r="A25811" s="61" t="s">
        <v>152</v>
      </c>
      <c r="B25811" s="61" t="s">
        <v>446</v>
      </c>
      <c r="C25811">
        <v>2007</v>
      </c>
      <c r="D25811" s="61">
        <v>0.60199999999999998</v>
      </c>
    </row>
    <row r="25812" spans="1:4" hidden="1" x14ac:dyDescent="0.25">
      <c r="A25812" s="61" t="s">
        <v>152</v>
      </c>
      <c r="B25812" s="61" t="s">
        <v>446</v>
      </c>
      <c r="C25812">
        <v>2008</v>
      </c>
      <c r="D25812" s="61">
        <v>0.60199999999999998</v>
      </c>
    </row>
    <row r="25813" spans="1:4" hidden="1" x14ac:dyDescent="0.25">
      <c r="A25813" s="61" t="s">
        <v>152</v>
      </c>
      <c r="B25813" s="61" t="s">
        <v>446</v>
      </c>
      <c r="C25813">
        <v>2009</v>
      </c>
      <c r="D25813" s="61">
        <v>0.60299999999999998</v>
      </c>
    </row>
    <row r="25814" spans="1:4" hidden="1" x14ac:dyDescent="0.25">
      <c r="A25814" s="61" t="s">
        <v>152</v>
      </c>
      <c r="B25814" s="61" t="s">
        <v>446</v>
      </c>
      <c r="C25814">
        <v>2010</v>
      </c>
      <c r="D25814" s="61">
        <v>0.58699999999999997</v>
      </c>
    </row>
    <row r="25815" spans="1:4" hidden="1" x14ac:dyDescent="0.25">
      <c r="A25815" s="61" t="s">
        <v>152</v>
      </c>
      <c r="B25815" s="61" t="s">
        <v>446</v>
      </c>
      <c r="C25815">
        <v>2011</v>
      </c>
      <c r="D25815" s="61">
        <v>0.58699999999999997</v>
      </c>
    </row>
    <row r="25816" spans="1:4" hidden="1" x14ac:dyDescent="0.25">
      <c r="A25816" s="61" t="s">
        <v>152</v>
      </c>
      <c r="B25816" s="61" t="s">
        <v>446</v>
      </c>
      <c r="C25816">
        <v>2012</v>
      </c>
      <c r="D25816" s="61">
        <v>0.58399999999999996</v>
      </c>
    </row>
    <row r="25817" spans="1:4" hidden="1" x14ac:dyDescent="0.25">
      <c r="A25817" s="61" t="s">
        <v>152</v>
      </c>
      <c r="B25817" s="61" t="s">
        <v>446</v>
      </c>
      <c r="C25817">
        <v>2013</v>
      </c>
      <c r="D25817" s="61">
        <v>0.52100000000000002</v>
      </c>
    </row>
    <row r="25818" spans="1:4" hidden="1" x14ac:dyDescent="0.25">
      <c r="A25818" s="61" t="s">
        <v>152</v>
      </c>
      <c r="B25818" s="61" t="s">
        <v>446</v>
      </c>
      <c r="C25818">
        <v>2014</v>
      </c>
      <c r="D25818" s="61">
        <v>0.52700000000000002</v>
      </c>
    </row>
    <row r="25819" spans="1:4" hidden="1" x14ac:dyDescent="0.25">
      <c r="A25819" s="61" t="s">
        <v>152</v>
      </c>
      <c r="B25819" s="61" t="s">
        <v>446</v>
      </c>
      <c r="C25819">
        <v>2015</v>
      </c>
      <c r="D25819" s="61">
        <v>0.53300000000000003</v>
      </c>
    </row>
    <row r="25820" spans="1:4" hidden="1" x14ac:dyDescent="0.25">
      <c r="A25820" s="61" t="s">
        <v>152</v>
      </c>
      <c r="B25820" s="61" t="s">
        <v>446</v>
      </c>
      <c r="C25820">
        <v>2016</v>
      </c>
      <c r="D25820" s="61">
        <v>0.49199999999999999</v>
      </c>
    </row>
    <row r="25821" spans="1:4" hidden="1" x14ac:dyDescent="0.25">
      <c r="A25821" s="61" t="s">
        <v>152</v>
      </c>
      <c r="B25821" s="61" t="s">
        <v>446</v>
      </c>
      <c r="C25821">
        <v>2017</v>
      </c>
      <c r="D25821" s="61">
        <v>0.47499999999999998</v>
      </c>
    </row>
    <row r="25822" spans="1:4" hidden="1" x14ac:dyDescent="0.25">
      <c r="A25822" s="61" t="s">
        <v>152</v>
      </c>
      <c r="B25822" s="61" t="s">
        <v>446</v>
      </c>
      <c r="C25822">
        <v>2018</v>
      </c>
      <c r="D25822" s="61">
        <v>0.503</v>
      </c>
    </row>
    <row r="25823" spans="1:4" hidden="1" x14ac:dyDescent="0.25">
      <c r="A25823" s="61" t="s">
        <v>152</v>
      </c>
      <c r="B25823" s="61" t="s">
        <v>446</v>
      </c>
      <c r="C25823">
        <v>2019</v>
      </c>
      <c r="D25823" s="61">
        <v>0.52600000000000002</v>
      </c>
    </row>
    <row r="25824" spans="1:4" hidden="1" x14ac:dyDescent="0.25">
      <c r="A25824" s="61" t="s">
        <v>152</v>
      </c>
      <c r="B25824" s="61" t="s">
        <v>446</v>
      </c>
      <c r="C25824">
        <v>2020</v>
      </c>
      <c r="D25824" s="61">
        <v>0.49199999999999999</v>
      </c>
    </row>
    <row r="25825" spans="1:4" hidden="1" x14ac:dyDescent="0.25">
      <c r="A25825" s="61" t="s">
        <v>152</v>
      </c>
      <c r="B25825" s="61" t="s">
        <v>446</v>
      </c>
      <c r="C25825">
        <v>2021</v>
      </c>
      <c r="D25825" s="61">
        <v>0.503</v>
      </c>
    </row>
    <row r="25826" spans="1:4" hidden="1" x14ac:dyDescent="0.25">
      <c r="A25826" s="61" t="s">
        <v>152</v>
      </c>
      <c r="B25826" s="61" t="s">
        <v>446</v>
      </c>
      <c r="C25826">
        <v>2022</v>
      </c>
      <c r="D25826" s="61" t="s">
        <v>1825</v>
      </c>
    </row>
    <row r="25827" spans="1:4" x14ac:dyDescent="0.25">
      <c r="A25827" s="61" t="s">
        <v>152</v>
      </c>
      <c r="B25827" s="61" t="s">
        <v>446</v>
      </c>
      <c r="C25827">
        <v>2023</v>
      </c>
      <c r="D25827" s="61">
        <v>0.49299999999999999</v>
      </c>
    </row>
    <row r="25828" spans="1:4" hidden="1" x14ac:dyDescent="0.25">
      <c r="A25828" s="61" t="s">
        <v>459</v>
      </c>
      <c r="B25828" s="61" t="s">
        <v>460</v>
      </c>
      <c r="C25828">
        <v>1903</v>
      </c>
      <c r="D25828" s="61" t="s">
        <v>2400</v>
      </c>
    </row>
    <row r="25829" spans="1:4" hidden="1" x14ac:dyDescent="0.25">
      <c r="A25829" s="61" t="s">
        <v>459</v>
      </c>
      <c r="B25829" s="61" t="s">
        <v>460</v>
      </c>
      <c r="C25829">
        <v>1904</v>
      </c>
      <c r="D25829" s="61" t="s">
        <v>2400</v>
      </c>
    </row>
    <row r="25830" spans="1:4" hidden="1" x14ac:dyDescent="0.25">
      <c r="A25830" s="61" t="s">
        <v>459</v>
      </c>
      <c r="B25830" s="61" t="s">
        <v>460</v>
      </c>
      <c r="C25830">
        <v>1905</v>
      </c>
      <c r="D25830" s="61" t="s">
        <v>2400</v>
      </c>
    </row>
    <row r="25831" spans="1:4" hidden="1" x14ac:dyDescent="0.25">
      <c r="A25831" s="61" t="s">
        <v>459</v>
      </c>
      <c r="B25831" s="61" t="s">
        <v>460</v>
      </c>
      <c r="C25831">
        <v>1906</v>
      </c>
      <c r="D25831" s="61" t="s">
        <v>2400</v>
      </c>
    </row>
    <row r="25832" spans="1:4" hidden="1" x14ac:dyDescent="0.25">
      <c r="A25832" s="61" t="s">
        <v>459</v>
      </c>
      <c r="B25832" s="61" t="s">
        <v>460</v>
      </c>
      <c r="C25832">
        <v>1907</v>
      </c>
      <c r="D25832" s="61" t="s">
        <v>2400</v>
      </c>
    </row>
    <row r="25833" spans="1:4" hidden="1" x14ac:dyDescent="0.25">
      <c r="A25833" s="61" t="s">
        <v>459</v>
      </c>
      <c r="B25833" s="61" t="s">
        <v>460</v>
      </c>
      <c r="C25833">
        <v>1908</v>
      </c>
      <c r="D25833" s="61" t="s">
        <v>2400</v>
      </c>
    </row>
    <row r="25834" spans="1:4" hidden="1" x14ac:dyDescent="0.25">
      <c r="A25834" s="61" t="s">
        <v>459</v>
      </c>
      <c r="B25834" s="61" t="s">
        <v>460</v>
      </c>
      <c r="C25834">
        <v>1909</v>
      </c>
      <c r="D25834" s="61" t="s">
        <v>2400</v>
      </c>
    </row>
    <row r="25835" spans="1:4" hidden="1" x14ac:dyDescent="0.25">
      <c r="A25835" s="61" t="s">
        <v>459</v>
      </c>
      <c r="B25835" s="61" t="s">
        <v>460</v>
      </c>
      <c r="C25835">
        <v>1910</v>
      </c>
      <c r="D25835" s="61" t="s">
        <v>2400</v>
      </c>
    </row>
    <row r="25836" spans="1:4" hidden="1" x14ac:dyDescent="0.25">
      <c r="A25836" s="61" t="s">
        <v>459</v>
      </c>
      <c r="B25836" s="61" t="s">
        <v>460</v>
      </c>
      <c r="C25836">
        <v>1911</v>
      </c>
      <c r="D25836" s="61" t="s">
        <v>2400</v>
      </c>
    </row>
    <row r="25837" spans="1:4" hidden="1" x14ac:dyDescent="0.25">
      <c r="A25837" s="61" t="s">
        <v>459</v>
      </c>
      <c r="B25837" s="61" t="s">
        <v>460</v>
      </c>
      <c r="C25837">
        <v>1912</v>
      </c>
      <c r="D25837" s="61" t="s">
        <v>2400</v>
      </c>
    </row>
    <row r="25838" spans="1:4" hidden="1" x14ac:dyDescent="0.25">
      <c r="A25838" s="61" t="s">
        <v>459</v>
      </c>
      <c r="B25838" s="61" t="s">
        <v>460</v>
      </c>
      <c r="C25838">
        <v>1913</v>
      </c>
      <c r="D25838" s="61" t="s">
        <v>2400</v>
      </c>
    </row>
    <row r="25839" spans="1:4" hidden="1" x14ac:dyDescent="0.25">
      <c r="A25839" s="61" t="s">
        <v>459</v>
      </c>
      <c r="B25839" s="61" t="s">
        <v>460</v>
      </c>
      <c r="C25839">
        <v>1914</v>
      </c>
      <c r="D25839" s="61" t="s">
        <v>2400</v>
      </c>
    </row>
    <row r="25840" spans="1:4" hidden="1" x14ac:dyDescent="0.25">
      <c r="A25840" s="61" t="s">
        <v>459</v>
      </c>
      <c r="B25840" s="61" t="s">
        <v>460</v>
      </c>
      <c r="C25840">
        <v>1915</v>
      </c>
      <c r="D25840" s="61" t="s">
        <v>2400</v>
      </c>
    </row>
    <row r="25841" spans="1:4" hidden="1" x14ac:dyDescent="0.25">
      <c r="A25841" s="61" t="s">
        <v>459</v>
      </c>
      <c r="B25841" s="61" t="s">
        <v>460</v>
      </c>
      <c r="C25841">
        <v>1916</v>
      </c>
      <c r="D25841" s="61" t="s">
        <v>2400</v>
      </c>
    </row>
    <row r="25842" spans="1:4" hidden="1" x14ac:dyDescent="0.25">
      <c r="A25842" s="61" t="s">
        <v>459</v>
      </c>
      <c r="B25842" s="61" t="s">
        <v>460</v>
      </c>
      <c r="C25842">
        <v>1917</v>
      </c>
      <c r="D25842" s="61" t="s">
        <v>2400</v>
      </c>
    </row>
    <row r="25843" spans="1:4" hidden="1" x14ac:dyDescent="0.25">
      <c r="A25843" s="61" t="s">
        <v>459</v>
      </c>
      <c r="B25843" s="61" t="s">
        <v>460</v>
      </c>
      <c r="C25843">
        <v>1918</v>
      </c>
      <c r="D25843" s="61" t="s">
        <v>2400</v>
      </c>
    </row>
    <row r="25844" spans="1:4" hidden="1" x14ac:dyDescent="0.25">
      <c r="A25844" s="61" t="s">
        <v>459</v>
      </c>
      <c r="B25844" s="61" t="s">
        <v>460</v>
      </c>
      <c r="C25844">
        <v>1919</v>
      </c>
      <c r="D25844" s="61" t="s">
        <v>2400</v>
      </c>
    </row>
    <row r="25845" spans="1:4" hidden="1" x14ac:dyDescent="0.25">
      <c r="A25845" s="61" t="s">
        <v>459</v>
      </c>
      <c r="B25845" s="61" t="s">
        <v>460</v>
      </c>
      <c r="C25845">
        <v>1920</v>
      </c>
      <c r="D25845" s="61" t="s">
        <v>2400</v>
      </c>
    </row>
    <row r="25846" spans="1:4" hidden="1" x14ac:dyDescent="0.25">
      <c r="A25846" s="61" t="s">
        <v>459</v>
      </c>
      <c r="B25846" s="61" t="s">
        <v>460</v>
      </c>
      <c r="C25846">
        <v>1921</v>
      </c>
      <c r="D25846" s="61" t="s">
        <v>2400</v>
      </c>
    </row>
    <row r="25847" spans="1:4" hidden="1" x14ac:dyDescent="0.25">
      <c r="A25847" s="61" t="s">
        <v>459</v>
      </c>
      <c r="B25847" s="61" t="s">
        <v>460</v>
      </c>
      <c r="C25847">
        <v>1922</v>
      </c>
      <c r="D25847" s="61" t="s">
        <v>2400</v>
      </c>
    </row>
    <row r="25848" spans="1:4" hidden="1" x14ac:dyDescent="0.25">
      <c r="A25848" s="61" t="s">
        <v>459</v>
      </c>
      <c r="B25848" s="61" t="s">
        <v>460</v>
      </c>
      <c r="C25848">
        <v>1923</v>
      </c>
      <c r="D25848" s="61" t="s">
        <v>2400</v>
      </c>
    </row>
    <row r="25849" spans="1:4" hidden="1" x14ac:dyDescent="0.25">
      <c r="A25849" s="61" t="s">
        <v>459</v>
      </c>
      <c r="B25849" s="61" t="s">
        <v>460</v>
      </c>
      <c r="C25849">
        <v>1924</v>
      </c>
      <c r="D25849" s="61" t="s">
        <v>2400</v>
      </c>
    </row>
    <row r="25850" spans="1:4" hidden="1" x14ac:dyDescent="0.25">
      <c r="A25850" s="61" t="s">
        <v>459</v>
      </c>
      <c r="B25850" s="61" t="s">
        <v>460</v>
      </c>
      <c r="C25850">
        <v>1925</v>
      </c>
      <c r="D25850" s="61" t="s">
        <v>2400</v>
      </c>
    </row>
    <row r="25851" spans="1:4" hidden="1" x14ac:dyDescent="0.25">
      <c r="A25851" s="61" t="s">
        <v>459</v>
      </c>
      <c r="B25851" s="61" t="s">
        <v>460</v>
      </c>
      <c r="C25851">
        <v>1926</v>
      </c>
      <c r="D25851" s="61" t="s">
        <v>2400</v>
      </c>
    </row>
    <row r="25852" spans="1:4" hidden="1" x14ac:dyDescent="0.25">
      <c r="A25852" s="61" t="s">
        <v>459</v>
      </c>
      <c r="B25852" s="61" t="s">
        <v>460</v>
      </c>
      <c r="C25852">
        <v>1927</v>
      </c>
      <c r="D25852" s="61" t="s">
        <v>2400</v>
      </c>
    </row>
    <row r="25853" spans="1:4" hidden="1" x14ac:dyDescent="0.25">
      <c r="A25853" s="61" t="s">
        <v>459</v>
      </c>
      <c r="B25853" s="61" t="s">
        <v>460</v>
      </c>
      <c r="C25853">
        <v>1928</v>
      </c>
      <c r="D25853" s="61" t="s">
        <v>2400</v>
      </c>
    </row>
    <row r="25854" spans="1:4" hidden="1" x14ac:dyDescent="0.25">
      <c r="A25854" s="61" t="s">
        <v>459</v>
      </c>
      <c r="B25854" s="61" t="s">
        <v>460</v>
      </c>
      <c r="C25854">
        <v>1929</v>
      </c>
      <c r="D25854" s="61" t="s">
        <v>2400</v>
      </c>
    </row>
    <row r="25855" spans="1:4" hidden="1" x14ac:dyDescent="0.25">
      <c r="A25855" s="61" t="s">
        <v>459</v>
      </c>
      <c r="B25855" s="61" t="s">
        <v>460</v>
      </c>
      <c r="C25855">
        <v>1930</v>
      </c>
      <c r="D25855" s="61" t="s">
        <v>2400</v>
      </c>
    </row>
    <row r="25856" spans="1:4" hidden="1" x14ac:dyDescent="0.25">
      <c r="A25856" s="61" t="s">
        <v>459</v>
      </c>
      <c r="B25856" s="61" t="s">
        <v>460</v>
      </c>
      <c r="C25856">
        <v>1931</v>
      </c>
      <c r="D25856" s="61" t="s">
        <v>2400</v>
      </c>
    </row>
    <row r="25857" spans="1:4" hidden="1" x14ac:dyDescent="0.25">
      <c r="A25857" s="61" t="s">
        <v>459</v>
      </c>
      <c r="B25857" s="61" t="s">
        <v>460</v>
      </c>
      <c r="C25857">
        <v>1932</v>
      </c>
      <c r="D25857" s="61" t="s">
        <v>2400</v>
      </c>
    </row>
    <row r="25858" spans="1:4" hidden="1" x14ac:dyDescent="0.25">
      <c r="A25858" s="61" t="s">
        <v>459</v>
      </c>
      <c r="B25858" s="61" t="s">
        <v>460</v>
      </c>
      <c r="C25858">
        <v>1933</v>
      </c>
      <c r="D25858" s="61" t="s">
        <v>2400</v>
      </c>
    </row>
    <row r="25859" spans="1:4" hidden="1" x14ac:dyDescent="0.25">
      <c r="A25859" s="61" t="s">
        <v>459</v>
      </c>
      <c r="B25859" s="61" t="s">
        <v>460</v>
      </c>
      <c r="C25859">
        <v>1934</v>
      </c>
      <c r="D25859" s="61" t="s">
        <v>2400</v>
      </c>
    </row>
    <row r="25860" spans="1:4" hidden="1" x14ac:dyDescent="0.25">
      <c r="A25860" s="61" t="s">
        <v>459</v>
      </c>
      <c r="B25860" s="61" t="s">
        <v>460</v>
      </c>
      <c r="C25860">
        <v>1935</v>
      </c>
      <c r="D25860" s="61" t="s">
        <v>2400</v>
      </c>
    </row>
    <row r="25861" spans="1:4" hidden="1" x14ac:dyDescent="0.25">
      <c r="A25861" s="61" t="s">
        <v>459</v>
      </c>
      <c r="B25861" s="61" t="s">
        <v>460</v>
      </c>
      <c r="C25861">
        <v>1936</v>
      </c>
      <c r="D25861" s="61" t="s">
        <v>2400</v>
      </c>
    </row>
    <row r="25862" spans="1:4" hidden="1" x14ac:dyDescent="0.25">
      <c r="A25862" s="61" t="s">
        <v>459</v>
      </c>
      <c r="B25862" s="61" t="s">
        <v>460</v>
      </c>
      <c r="C25862">
        <v>1937</v>
      </c>
      <c r="D25862" s="61" t="s">
        <v>2400</v>
      </c>
    </row>
    <row r="25863" spans="1:4" hidden="1" x14ac:dyDescent="0.25">
      <c r="A25863" s="61" t="s">
        <v>459</v>
      </c>
      <c r="B25863" s="61" t="s">
        <v>460</v>
      </c>
      <c r="C25863">
        <v>1938</v>
      </c>
      <c r="D25863" s="61" t="s">
        <v>2400</v>
      </c>
    </row>
    <row r="25864" spans="1:4" hidden="1" x14ac:dyDescent="0.25">
      <c r="A25864" s="61" t="s">
        <v>459</v>
      </c>
      <c r="B25864" s="61" t="s">
        <v>460</v>
      </c>
      <c r="C25864">
        <v>1939</v>
      </c>
      <c r="D25864" s="61" t="s">
        <v>2400</v>
      </c>
    </row>
    <row r="25865" spans="1:4" hidden="1" x14ac:dyDescent="0.25">
      <c r="A25865" s="61" t="s">
        <v>459</v>
      </c>
      <c r="B25865" s="61" t="s">
        <v>460</v>
      </c>
      <c r="C25865">
        <v>1940</v>
      </c>
      <c r="D25865" s="61" t="s">
        <v>2400</v>
      </c>
    </row>
    <row r="25866" spans="1:4" hidden="1" x14ac:dyDescent="0.25">
      <c r="A25866" s="61" t="s">
        <v>459</v>
      </c>
      <c r="B25866" s="61" t="s">
        <v>460</v>
      </c>
      <c r="C25866">
        <v>1941</v>
      </c>
      <c r="D25866" s="61" t="s">
        <v>2400</v>
      </c>
    </row>
    <row r="25867" spans="1:4" hidden="1" x14ac:dyDescent="0.25">
      <c r="A25867" s="61" t="s">
        <v>459</v>
      </c>
      <c r="B25867" s="61" t="s">
        <v>460</v>
      </c>
      <c r="C25867">
        <v>1942</v>
      </c>
      <c r="D25867" s="61" t="s">
        <v>2400</v>
      </c>
    </row>
    <row r="25868" spans="1:4" hidden="1" x14ac:dyDescent="0.25">
      <c r="A25868" s="61" t="s">
        <v>459</v>
      </c>
      <c r="B25868" s="61" t="s">
        <v>460</v>
      </c>
      <c r="C25868">
        <v>1943</v>
      </c>
      <c r="D25868" s="61" t="s">
        <v>2400</v>
      </c>
    </row>
    <row r="25869" spans="1:4" hidden="1" x14ac:dyDescent="0.25">
      <c r="A25869" s="61" t="s">
        <v>459</v>
      </c>
      <c r="B25869" s="61" t="s">
        <v>460</v>
      </c>
      <c r="C25869">
        <v>1944</v>
      </c>
      <c r="D25869" s="61" t="s">
        <v>2400</v>
      </c>
    </row>
    <row r="25870" spans="1:4" hidden="1" x14ac:dyDescent="0.25">
      <c r="A25870" s="61" t="s">
        <v>459</v>
      </c>
      <c r="B25870" s="61" t="s">
        <v>460</v>
      </c>
      <c r="C25870">
        <v>1945</v>
      </c>
      <c r="D25870" s="61" t="s">
        <v>2400</v>
      </c>
    </row>
    <row r="25871" spans="1:4" hidden="1" x14ac:dyDescent="0.25">
      <c r="A25871" s="61" t="s">
        <v>459</v>
      </c>
      <c r="B25871" s="61" t="s">
        <v>460</v>
      </c>
      <c r="C25871">
        <v>1946</v>
      </c>
      <c r="D25871" s="61" t="s">
        <v>2400</v>
      </c>
    </row>
    <row r="25872" spans="1:4" hidden="1" x14ac:dyDescent="0.25">
      <c r="A25872" s="61" t="s">
        <v>459</v>
      </c>
      <c r="B25872" s="61" t="s">
        <v>460</v>
      </c>
      <c r="C25872">
        <v>1947</v>
      </c>
      <c r="D25872" s="61" t="s">
        <v>2400</v>
      </c>
    </row>
    <row r="25873" spans="1:4" hidden="1" x14ac:dyDescent="0.25">
      <c r="A25873" s="61" t="s">
        <v>459</v>
      </c>
      <c r="B25873" s="61" t="s">
        <v>460</v>
      </c>
      <c r="C25873">
        <v>1948</v>
      </c>
      <c r="D25873" s="61" t="s">
        <v>2400</v>
      </c>
    </row>
    <row r="25874" spans="1:4" hidden="1" x14ac:dyDescent="0.25">
      <c r="A25874" s="61" t="s">
        <v>459</v>
      </c>
      <c r="B25874" s="61" t="s">
        <v>460</v>
      </c>
      <c r="C25874">
        <v>1949</v>
      </c>
      <c r="D25874" s="61" t="s">
        <v>2400</v>
      </c>
    </row>
    <row r="25875" spans="1:4" hidden="1" x14ac:dyDescent="0.25">
      <c r="A25875" s="61" t="s">
        <v>459</v>
      </c>
      <c r="B25875" s="61" t="s">
        <v>460</v>
      </c>
      <c r="C25875">
        <v>1950</v>
      </c>
      <c r="D25875" s="61" t="s">
        <v>2400</v>
      </c>
    </row>
    <row r="25876" spans="1:4" hidden="1" x14ac:dyDescent="0.25">
      <c r="A25876" s="61" t="s">
        <v>459</v>
      </c>
      <c r="B25876" s="61" t="s">
        <v>460</v>
      </c>
      <c r="C25876">
        <v>1951</v>
      </c>
      <c r="D25876" s="61" t="s">
        <v>2400</v>
      </c>
    </row>
    <row r="25877" spans="1:4" hidden="1" x14ac:dyDescent="0.25">
      <c r="A25877" s="61" t="s">
        <v>459</v>
      </c>
      <c r="B25877" s="61" t="s">
        <v>460</v>
      </c>
      <c r="C25877">
        <v>1952</v>
      </c>
      <c r="D25877" s="61" t="s">
        <v>2400</v>
      </c>
    </row>
    <row r="25878" spans="1:4" hidden="1" x14ac:dyDescent="0.25">
      <c r="A25878" s="61" t="s">
        <v>459</v>
      </c>
      <c r="B25878" s="61" t="s">
        <v>460</v>
      </c>
      <c r="C25878">
        <v>1953</v>
      </c>
      <c r="D25878" s="61" t="s">
        <v>2400</v>
      </c>
    </row>
    <row r="25879" spans="1:4" hidden="1" x14ac:dyDescent="0.25">
      <c r="A25879" s="61" t="s">
        <v>459</v>
      </c>
      <c r="B25879" s="61" t="s">
        <v>460</v>
      </c>
      <c r="C25879">
        <v>1954</v>
      </c>
      <c r="D25879" s="61" t="s">
        <v>2400</v>
      </c>
    </row>
    <row r="25880" spans="1:4" hidden="1" x14ac:dyDescent="0.25">
      <c r="A25880" s="61" t="s">
        <v>459</v>
      </c>
      <c r="B25880" s="61" t="s">
        <v>460</v>
      </c>
      <c r="C25880">
        <v>1955</v>
      </c>
      <c r="D25880" s="61" t="s">
        <v>2400</v>
      </c>
    </row>
    <row r="25881" spans="1:4" hidden="1" x14ac:dyDescent="0.25">
      <c r="A25881" s="61" t="s">
        <v>459</v>
      </c>
      <c r="B25881" s="61" t="s">
        <v>460</v>
      </c>
      <c r="C25881">
        <v>1956</v>
      </c>
      <c r="D25881" s="61" t="s">
        <v>2400</v>
      </c>
    </row>
    <row r="25882" spans="1:4" hidden="1" x14ac:dyDescent="0.25">
      <c r="A25882" s="61" t="s">
        <v>459</v>
      </c>
      <c r="B25882" s="61" t="s">
        <v>460</v>
      </c>
      <c r="C25882">
        <v>1957</v>
      </c>
      <c r="D25882" s="61" t="s">
        <v>2400</v>
      </c>
    </row>
    <row r="25883" spans="1:4" hidden="1" x14ac:dyDescent="0.25">
      <c r="A25883" s="61" t="s">
        <v>459</v>
      </c>
      <c r="B25883" s="61" t="s">
        <v>460</v>
      </c>
      <c r="C25883">
        <v>1958</v>
      </c>
      <c r="D25883" s="61" t="s">
        <v>2400</v>
      </c>
    </row>
    <row r="25884" spans="1:4" hidden="1" x14ac:dyDescent="0.25">
      <c r="A25884" s="61" t="s">
        <v>459</v>
      </c>
      <c r="B25884" s="61" t="s">
        <v>460</v>
      </c>
      <c r="C25884">
        <v>1959</v>
      </c>
      <c r="D25884" s="61" t="s">
        <v>2400</v>
      </c>
    </row>
    <row r="25885" spans="1:4" hidden="1" x14ac:dyDescent="0.25">
      <c r="A25885" s="61" t="s">
        <v>459</v>
      </c>
      <c r="B25885" s="61" t="s">
        <v>460</v>
      </c>
      <c r="C25885">
        <v>1960</v>
      </c>
      <c r="D25885" s="61" t="s">
        <v>2400</v>
      </c>
    </row>
    <row r="25886" spans="1:4" hidden="1" x14ac:dyDescent="0.25">
      <c r="A25886" s="61" t="s">
        <v>459</v>
      </c>
      <c r="B25886" s="61" t="s">
        <v>460</v>
      </c>
      <c r="C25886">
        <v>1961</v>
      </c>
      <c r="D25886" s="61" t="s">
        <v>2400</v>
      </c>
    </row>
    <row r="25887" spans="1:4" hidden="1" x14ac:dyDescent="0.25">
      <c r="A25887" s="61" t="s">
        <v>459</v>
      </c>
      <c r="B25887" s="61" t="s">
        <v>460</v>
      </c>
      <c r="C25887">
        <v>1962</v>
      </c>
      <c r="D25887" s="61" t="s">
        <v>2400</v>
      </c>
    </row>
    <row r="25888" spans="1:4" hidden="1" x14ac:dyDescent="0.25">
      <c r="A25888" s="61" t="s">
        <v>459</v>
      </c>
      <c r="B25888" s="61" t="s">
        <v>460</v>
      </c>
      <c r="C25888">
        <v>1963</v>
      </c>
      <c r="D25888" s="61" t="s">
        <v>2400</v>
      </c>
    </row>
    <row r="25889" spans="1:4" hidden="1" x14ac:dyDescent="0.25">
      <c r="A25889" s="61" t="s">
        <v>459</v>
      </c>
      <c r="B25889" s="61" t="s">
        <v>460</v>
      </c>
      <c r="C25889">
        <v>1964</v>
      </c>
      <c r="D25889" s="61" t="s">
        <v>2400</v>
      </c>
    </row>
    <row r="25890" spans="1:4" hidden="1" x14ac:dyDescent="0.25">
      <c r="A25890" s="61" t="s">
        <v>459</v>
      </c>
      <c r="B25890" s="61" t="s">
        <v>460</v>
      </c>
      <c r="C25890">
        <v>1965</v>
      </c>
      <c r="D25890" s="61" t="s">
        <v>2400</v>
      </c>
    </row>
    <row r="25891" spans="1:4" hidden="1" x14ac:dyDescent="0.25">
      <c r="A25891" s="61" t="s">
        <v>459</v>
      </c>
      <c r="B25891" s="61" t="s">
        <v>460</v>
      </c>
      <c r="C25891">
        <v>1966</v>
      </c>
      <c r="D25891" s="61" t="s">
        <v>2400</v>
      </c>
    </row>
    <row r="25892" spans="1:4" hidden="1" x14ac:dyDescent="0.25">
      <c r="A25892" s="61" t="s">
        <v>459</v>
      </c>
      <c r="B25892" s="61" t="s">
        <v>460</v>
      </c>
      <c r="C25892">
        <v>1967</v>
      </c>
      <c r="D25892" s="61" t="s">
        <v>2359</v>
      </c>
    </row>
    <row r="25893" spans="1:4" hidden="1" x14ac:dyDescent="0.25">
      <c r="A25893" s="61" t="s">
        <v>459</v>
      </c>
      <c r="B25893" s="61" t="s">
        <v>460</v>
      </c>
      <c r="C25893">
        <v>1968</v>
      </c>
      <c r="D25893" s="61" t="s">
        <v>2359</v>
      </c>
    </row>
    <row r="25894" spans="1:4" hidden="1" x14ac:dyDescent="0.25">
      <c r="A25894" s="61" t="s">
        <v>459</v>
      </c>
      <c r="B25894" s="61" t="s">
        <v>460</v>
      </c>
      <c r="C25894">
        <v>1969</v>
      </c>
      <c r="D25894" s="61" t="s">
        <v>2359</v>
      </c>
    </row>
    <row r="25895" spans="1:4" hidden="1" x14ac:dyDescent="0.25">
      <c r="A25895" s="61" t="s">
        <v>459</v>
      </c>
      <c r="B25895" s="61" t="s">
        <v>460</v>
      </c>
      <c r="C25895">
        <v>1970</v>
      </c>
      <c r="D25895" s="61" t="s">
        <v>2066</v>
      </c>
    </row>
    <row r="25896" spans="1:4" hidden="1" x14ac:dyDescent="0.25">
      <c r="A25896" s="61" t="s">
        <v>459</v>
      </c>
      <c r="B25896" s="61" t="s">
        <v>460</v>
      </c>
      <c r="C25896">
        <v>1971</v>
      </c>
      <c r="D25896" s="61" t="s">
        <v>2080</v>
      </c>
    </row>
    <row r="25897" spans="1:4" hidden="1" x14ac:dyDescent="0.25">
      <c r="A25897" s="61" t="s">
        <v>459</v>
      </c>
      <c r="B25897" s="61" t="s">
        <v>460</v>
      </c>
      <c r="C25897">
        <v>1972</v>
      </c>
      <c r="D25897" s="61" t="s">
        <v>2080</v>
      </c>
    </row>
    <row r="25898" spans="1:4" hidden="1" x14ac:dyDescent="0.25">
      <c r="A25898" s="61" t="s">
        <v>459</v>
      </c>
      <c r="B25898" s="61" t="s">
        <v>460</v>
      </c>
      <c r="C25898">
        <v>1973</v>
      </c>
      <c r="D25898" s="61" t="s">
        <v>2080</v>
      </c>
    </row>
    <row r="25899" spans="1:4" hidden="1" x14ac:dyDescent="0.25">
      <c r="A25899" s="61" t="s">
        <v>459</v>
      </c>
      <c r="B25899" s="61" t="s">
        <v>460</v>
      </c>
      <c r="C25899">
        <v>1974</v>
      </c>
      <c r="D25899" s="61" t="s">
        <v>2080</v>
      </c>
    </row>
    <row r="25900" spans="1:4" hidden="1" x14ac:dyDescent="0.25">
      <c r="A25900" s="61" t="s">
        <v>459</v>
      </c>
      <c r="B25900" s="61" t="s">
        <v>460</v>
      </c>
      <c r="C25900">
        <v>1975</v>
      </c>
      <c r="D25900" s="61" t="s">
        <v>2080</v>
      </c>
    </row>
    <row r="25901" spans="1:4" hidden="1" x14ac:dyDescent="0.25">
      <c r="A25901" s="61" t="s">
        <v>459</v>
      </c>
      <c r="B25901" s="61" t="s">
        <v>460</v>
      </c>
      <c r="C25901">
        <v>1976</v>
      </c>
      <c r="D25901" s="61" t="s">
        <v>2136</v>
      </c>
    </row>
    <row r="25902" spans="1:4" hidden="1" x14ac:dyDescent="0.25">
      <c r="A25902" s="61" t="s">
        <v>459</v>
      </c>
      <c r="B25902" s="61" t="s">
        <v>460</v>
      </c>
      <c r="C25902">
        <v>1977</v>
      </c>
      <c r="D25902" s="61" t="s">
        <v>2307</v>
      </c>
    </row>
    <row r="25903" spans="1:4" hidden="1" x14ac:dyDescent="0.25">
      <c r="A25903" s="61" t="s">
        <v>459</v>
      </c>
      <c r="B25903" s="61" t="s">
        <v>460</v>
      </c>
      <c r="C25903">
        <v>1978</v>
      </c>
      <c r="D25903" s="61" t="s">
        <v>1862</v>
      </c>
    </row>
    <row r="25904" spans="1:4" hidden="1" x14ac:dyDescent="0.25">
      <c r="A25904" s="61" t="s">
        <v>459</v>
      </c>
      <c r="B25904" s="61" t="s">
        <v>460</v>
      </c>
      <c r="C25904">
        <v>1979</v>
      </c>
      <c r="D25904" s="61" t="s">
        <v>2170</v>
      </c>
    </row>
    <row r="25905" spans="1:4" hidden="1" x14ac:dyDescent="0.25">
      <c r="A25905" s="61" t="s">
        <v>459</v>
      </c>
      <c r="B25905" s="61" t="s">
        <v>460</v>
      </c>
      <c r="C25905">
        <v>1980</v>
      </c>
      <c r="D25905" s="61" t="s">
        <v>2414</v>
      </c>
    </row>
    <row r="25906" spans="1:4" hidden="1" x14ac:dyDescent="0.25">
      <c r="A25906" s="61" t="s">
        <v>459</v>
      </c>
      <c r="B25906" s="61" t="s">
        <v>460</v>
      </c>
      <c r="C25906">
        <v>1981</v>
      </c>
      <c r="D25906" s="61" t="s">
        <v>2414</v>
      </c>
    </row>
    <row r="25907" spans="1:4" hidden="1" x14ac:dyDescent="0.25">
      <c r="A25907" s="61" t="s">
        <v>459</v>
      </c>
      <c r="B25907" s="61" t="s">
        <v>460</v>
      </c>
      <c r="C25907">
        <v>1982</v>
      </c>
      <c r="D25907" s="61" t="s">
        <v>2414</v>
      </c>
    </row>
    <row r="25908" spans="1:4" hidden="1" x14ac:dyDescent="0.25">
      <c r="A25908" s="61" t="s">
        <v>459</v>
      </c>
      <c r="B25908" s="61" t="s">
        <v>460</v>
      </c>
      <c r="C25908">
        <v>1983</v>
      </c>
      <c r="D25908" s="61" t="s">
        <v>2414</v>
      </c>
    </row>
    <row r="25909" spans="1:4" hidden="1" x14ac:dyDescent="0.25">
      <c r="A25909" s="61" t="s">
        <v>459</v>
      </c>
      <c r="B25909" s="61" t="s">
        <v>460</v>
      </c>
      <c r="C25909">
        <v>1984</v>
      </c>
      <c r="D25909" s="61" t="s">
        <v>2414</v>
      </c>
    </row>
    <row r="25910" spans="1:4" hidden="1" x14ac:dyDescent="0.25">
      <c r="A25910" s="61" t="s">
        <v>459</v>
      </c>
      <c r="B25910" s="61" t="s">
        <v>460</v>
      </c>
      <c r="C25910">
        <v>1985</v>
      </c>
      <c r="D25910" s="61" t="s">
        <v>2414</v>
      </c>
    </row>
    <row r="25911" spans="1:4" hidden="1" x14ac:dyDescent="0.25">
      <c r="A25911" s="61" t="s">
        <v>459</v>
      </c>
      <c r="B25911" s="61" t="s">
        <v>460</v>
      </c>
      <c r="C25911">
        <v>1986</v>
      </c>
      <c r="D25911" s="61" t="s">
        <v>2414</v>
      </c>
    </row>
    <row r="25912" spans="1:4" hidden="1" x14ac:dyDescent="0.25">
      <c r="A25912" s="61" t="s">
        <v>459</v>
      </c>
      <c r="B25912" s="61" t="s">
        <v>460</v>
      </c>
      <c r="C25912">
        <v>1987</v>
      </c>
      <c r="D25912" s="61" t="s">
        <v>2414</v>
      </c>
    </row>
    <row r="25913" spans="1:4" hidden="1" x14ac:dyDescent="0.25">
      <c r="A25913" s="61" t="s">
        <v>459</v>
      </c>
      <c r="B25913" s="61" t="s">
        <v>460</v>
      </c>
      <c r="C25913">
        <v>1988</v>
      </c>
      <c r="D25913" s="61" t="s">
        <v>2414</v>
      </c>
    </row>
    <row r="25914" spans="1:4" hidden="1" x14ac:dyDescent="0.25">
      <c r="A25914" s="61" t="s">
        <v>459</v>
      </c>
      <c r="B25914" s="61" t="s">
        <v>460</v>
      </c>
      <c r="C25914">
        <v>1989</v>
      </c>
      <c r="D25914" s="61" t="s">
        <v>2414</v>
      </c>
    </row>
    <row r="25915" spans="1:4" hidden="1" x14ac:dyDescent="0.25">
      <c r="A25915" s="61" t="s">
        <v>459</v>
      </c>
      <c r="B25915" s="61" t="s">
        <v>460</v>
      </c>
      <c r="C25915">
        <v>1990</v>
      </c>
      <c r="D25915" s="61" t="s">
        <v>2903</v>
      </c>
    </row>
    <row r="25916" spans="1:4" hidden="1" x14ac:dyDescent="0.25">
      <c r="A25916" s="61" t="s">
        <v>459</v>
      </c>
      <c r="B25916" s="61" t="s">
        <v>460</v>
      </c>
      <c r="C25916">
        <v>1991</v>
      </c>
      <c r="D25916" s="61" t="s">
        <v>2903</v>
      </c>
    </row>
    <row r="25917" spans="1:4" hidden="1" x14ac:dyDescent="0.25">
      <c r="A25917" s="61" t="s">
        <v>459</v>
      </c>
      <c r="B25917" s="61" t="s">
        <v>460</v>
      </c>
      <c r="C25917">
        <v>1992</v>
      </c>
      <c r="D25917" s="61" t="s">
        <v>535</v>
      </c>
    </row>
    <row r="25918" spans="1:4" hidden="1" x14ac:dyDescent="0.25">
      <c r="A25918" s="61" t="s">
        <v>459</v>
      </c>
      <c r="B25918" s="61" t="s">
        <v>460</v>
      </c>
      <c r="C25918">
        <v>1993</v>
      </c>
      <c r="D25918" s="61" t="s">
        <v>2162</v>
      </c>
    </row>
    <row r="25919" spans="1:4" hidden="1" x14ac:dyDescent="0.25">
      <c r="A25919" s="61" t="s">
        <v>459</v>
      </c>
      <c r="B25919" s="61" t="s">
        <v>460</v>
      </c>
      <c r="C25919">
        <v>1994</v>
      </c>
      <c r="D25919" s="61" t="s">
        <v>2162</v>
      </c>
    </row>
    <row r="25920" spans="1:4" hidden="1" x14ac:dyDescent="0.25">
      <c r="A25920" s="61" t="s">
        <v>459</v>
      </c>
      <c r="B25920" s="61" t="s">
        <v>460</v>
      </c>
      <c r="C25920">
        <v>1995</v>
      </c>
      <c r="D25920" s="61" t="s">
        <v>2162</v>
      </c>
    </row>
    <row r="25921" spans="1:4" hidden="1" x14ac:dyDescent="0.25">
      <c r="A25921" s="61" t="s">
        <v>459</v>
      </c>
      <c r="B25921" s="61" t="s">
        <v>460</v>
      </c>
      <c r="C25921">
        <v>1996</v>
      </c>
      <c r="D25921" s="61" t="s">
        <v>1845</v>
      </c>
    </row>
    <row r="25922" spans="1:4" hidden="1" x14ac:dyDescent="0.25">
      <c r="A25922" s="61" t="s">
        <v>459</v>
      </c>
      <c r="B25922" s="61" t="s">
        <v>460</v>
      </c>
      <c r="C25922">
        <v>1997</v>
      </c>
      <c r="D25922" s="61" t="s">
        <v>1845</v>
      </c>
    </row>
    <row r="25923" spans="1:4" hidden="1" x14ac:dyDescent="0.25">
      <c r="A25923" s="61" t="s">
        <v>459</v>
      </c>
      <c r="B25923" s="61" t="s">
        <v>460</v>
      </c>
      <c r="C25923">
        <v>1998</v>
      </c>
      <c r="D25923" s="61" t="s">
        <v>1845</v>
      </c>
    </row>
    <row r="25924" spans="1:4" hidden="1" x14ac:dyDescent="0.25">
      <c r="A25924" s="61" t="s">
        <v>459</v>
      </c>
      <c r="B25924" s="61" t="s">
        <v>460</v>
      </c>
      <c r="C25924">
        <v>1999</v>
      </c>
      <c r="D25924" s="61" t="s">
        <v>1845</v>
      </c>
    </row>
    <row r="25925" spans="1:4" hidden="1" x14ac:dyDescent="0.25">
      <c r="A25925" s="61" t="s">
        <v>459</v>
      </c>
      <c r="B25925" s="61" t="s">
        <v>460</v>
      </c>
      <c r="C25925">
        <v>2000</v>
      </c>
      <c r="D25925" s="61" t="s">
        <v>1845</v>
      </c>
    </row>
    <row r="25926" spans="1:4" hidden="1" x14ac:dyDescent="0.25">
      <c r="A25926" s="61" t="s">
        <v>459</v>
      </c>
      <c r="B25926" s="61" t="s">
        <v>460</v>
      </c>
      <c r="C25926">
        <v>2001</v>
      </c>
      <c r="D25926" s="61" t="s">
        <v>1845</v>
      </c>
    </row>
    <row r="25927" spans="1:4" hidden="1" x14ac:dyDescent="0.25">
      <c r="A25927" s="61" t="s">
        <v>459</v>
      </c>
      <c r="B25927" s="61" t="s">
        <v>460</v>
      </c>
      <c r="C25927">
        <v>2002</v>
      </c>
      <c r="D25927" s="61" t="s">
        <v>2370</v>
      </c>
    </row>
    <row r="25928" spans="1:4" hidden="1" x14ac:dyDescent="0.25">
      <c r="A25928" s="61" t="s">
        <v>459</v>
      </c>
      <c r="B25928" s="61" t="s">
        <v>460</v>
      </c>
      <c r="C25928">
        <v>2003</v>
      </c>
      <c r="D25928" s="61" t="s">
        <v>2393</v>
      </c>
    </row>
    <row r="25929" spans="1:4" hidden="1" x14ac:dyDescent="0.25">
      <c r="A25929" s="61" t="s">
        <v>459</v>
      </c>
      <c r="B25929" s="61" t="s">
        <v>460</v>
      </c>
      <c r="C25929">
        <v>2004</v>
      </c>
      <c r="D25929" s="61" t="s">
        <v>2216</v>
      </c>
    </row>
    <row r="25930" spans="1:4" hidden="1" x14ac:dyDescent="0.25">
      <c r="A25930" s="61" t="s">
        <v>459</v>
      </c>
      <c r="B25930" s="61" t="s">
        <v>460</v>
      </c>
      <c r="C25930">
        <v>2005</v>
      </c>
      <c r="D25930" s="61" t="s">
        <v>2550</v>
      </c>
    </row>
    <row r="25931" spans="1:4" hidden="1" x14ac:dyDescent="0.25">
      <c r="A25931" s="61" t="s">
        <v>459</v>
      </c>
      <c r="B25931" s="61" t="s">
        <v>460</v>
      </c>
      <c r="C25931">
        <v>2006</v>
      </c>
      <c r="D25931" s="61" t="s">
        <v>2281</v>
      </c>
    </row>
    <row r="25932" spans="1:4" hidden="1" x14ac:dyDescent="0.25">
      <c r="A25932" s="61" t="s">
        <v>459</v>
      </c>
      <c r="B25932" s="61" t="s">
        <v>460</v>
      </c>
      <c r="C25932">
        <v>2007</v>
      </c>
      <c r="D25932" s="61" t="s">
        <v>2580</v>
      </c>
    </row>
    <row r="25933" spans="1:4" hidden="1" x14ac:dyDescent="0.25">
      <c r="A25933" s="61" t="s">
        <v>459</v>
      </c>
      <c r="B25933" s="61" t="s">
        <v>460</v>
      </c>
      <c r="C25933">
        <v>2008</v>
      </c>
      <c r="D25933" s="61" t="s">
        <v>1795</v>
      </c>
    </row>
    <row r="25934" spans="1:4" hidden="1" x14ac:dyDescent="0.25">
      <c r="A25934" s="61" t="s">
        <v>459</v>
      </c>
      <c r="B25934" s="61" t="s">
        <v>460</v>
      </c>
      <c r="C25934">
        <v>2009</v>
      </c>
      <c r="D25934" s="61" t="s">
        <v>2263</v>
      </c>
    </row>
    <row r="25935" spans="1:4" hidden="1" x14ac:dyDescent="0.25">
      <c r="A25935" s="61" t="s">
        <v>459</v>
      </c>
      <c r="B25935" s="61" t="s">
        <v>460</v>
      </c>
      <c r="C25935">
        <v>2010</v>
      </c>
      <c r="D25935" s="61" t="s">
        <v>3195</v>
      </c>
    </row>
    <row r="25936" spans="1:4" hidden="1" x14ac:dyDescent="0.25">
      <c r="A25936" s="61" t="s">
        <v>459</v>
      </c>
      <c r="B25936" s="61" t="s">
        <v>460</v>
      </c>
      <c r="C25936">
        <v>2011</v>
      </c>
      <c r="D25936" s="61" t="s">
        <v>2581</v>
      </c>
    </row>
    <row r="25937" spans="1:4" hidden="1" x14ac:dyDescent="0.25">
      <c r="A25937" s="61" t="s">
        <v>459</v>
      </c>
      <c r="B25937" s="61" t="s">
        <v>460</v>
      </c>
      <c r="C25937">
        <v>2012</v>
      </c>
      <c r="D25937" s="61" t="s">
        <v>1813</v>
      </c>
    </row>
    <row r="25938" spans="1:4" hidden="1" x14ac:dyDescent="0.25">
      <c r="A25938" s="61" t="s">
        <v>459</v>
      </c>
      <c r="B25938" s="61" t="s">
        <v>460</v>
      </c>
      <c r="C25938">
        <v>2013</v>
      </c>
      <c r="D25938" s="61" t="s">
        <v>3205</v>
      </c>
    </row>
    <row r="25939" spans="1:4" hidden="1" x14ac:dyDescent="0.25">
      <c r="A25939" s="61" t="s">
        <v>459</v>
      </c>
      <c r="B25939" s="61" t="s">
        <v>460</v>
      </c>
      <c r="C25939">
        <v>2014</v>
      </c>
      <c r="D25939" s="61" t="s">
        <v>2881</v>
      </c>
    </row>
    <row r="25940" spans="1:4" hidden="1" x14ac:dyDescent="0.25">
      <c r="A25940" s="61" t="s">
        <v>459</v>
      </c>
      <c r="B25940" s="61" t="s">
        <v>460</v>
      </c>
      <c r="C25940">
        <v>2015</v>
      </c>
      <c r="D25940" s="61" t="s">
        <v>2488</v>
      </c>
    </row>
    <row r="25941" spans="1:4" hidden="1" x14ac:dyDescent="0.25">
      <c r="A25941" s="61" t="s">
        <v>459</v>
      </c>
      <c r="B25941" s="61" t="s">
        <v>460</v>
      </c>
      <c r="C25941">
        <v>2016</v>
      </c>
      <c r="D25941" s="61" t="s">
        <v>2908</v>
      </c>
    </row>
    <row r="25942" spans="1:4" hidden="1" x14ac:dyDescent="0.25">
      <c r="A25942" s="61" t="s">
        <v>459</v>
      </c>
      <c r="B25942" s="61" t="s">
        <v>460</v>
      </c>
      <c r="C25942">
        <v>2017</v>
      </c>
      <c r="D25942" s="61" t="s">
        <v>2877</v>
      </c>
    </row>
    <row r="25943" spans="1:4" hidden="1" x14ac:dyDescent="0.25">
      <c r="A25943" s="61" t="s">
        <v>459</v>
      </c>
      <c r="B25943" s="61" t="s">
        <v>460</v>
      </c>
      <c r="C25943">
        <v>2018</v>
      </c>
      <c r="D25943" s="61" t="s">
        <v>2197</v>
      </c>
    </row>
    <row r="25944" spans="1:4" hidden="1" x14ac:dyDescent="0.25">
      <c r="A25944" s="61" t="s">
        <v>459</v>
      </c>
      <c r="B25944" s="61" t="s">
        <v>460</v>
      </c>
      <c r="C25944">
        <v>2019</v>
      </c>
      <c r="D25944" s="61" t="s">
        <v>2882</v>
      </c>
    </row>
    <row r="25945" spans="1:4" hidden="1" x14ac:dyDescent="0.25">
      <c r="A25945" s="61" t="s">
        <v>459</v>
      </c>
      <c r="B25945" s="61" t="s">
        <v>460</v>
      </c>
      <c r="C25945">
        <v>2020</v>
      </c>
      <c r="D25945" s="61" t="s">
        <v>2471</v>
      </c>
    </row>
    <row r="25946" spans="1:4" hidden="1" x14ac:dyDescent="0.25">
      <c r="A25946" s="61" t="s">
        <v>459</v>
      </c>
      <c r="B25946" s="61" t="s">
        <v>460</v>
      </c>
      <c r="C25946">
        <v>2021</v>
      </c>
      <c r="D25946" s="61" t="s">
        <v>2086</v>
      </c>
    </row>
    <row r="25947" spans="1:4" hidden="1" x14ac:dyDescent="0.25">
      <c r="A25947" s="61" t="s">
        <v>459</v>
      </c>
      <c r="B25947" s="61" t="s">
        <v>460</v>
      </c>
      <c r="C25947">
        <v>2022</v>
      </c>
      <c r="D25947" s="61" t="s">
        <v>2243</v>
      </c>
    </row>
    <row r="25948" spans="1:4" x14ac:dyDescent="0.25">
      <c r="A25948" s="61" t="s">
        <v>459</v>
      </c>
      <c r="B25948" s="61" t="s">
        <v>460</v>
      </c>
      <c r="C25948">
        <v>2023</v>
      </c>
      <c r="D25948" s="61">
        <v>0.97399999999999998</v>
      </c>
    </row>
    <row r="25949" spans="1:4" hidden="1" x14ac:dyDescent="0.25">
      <c r="A25949" s="61" t="s">
        <v>440</v>
      </c>
      <c r="B25949" s="61" t="s">
        <v>441</v>
      </c>
      <c r="C25949">
        <v>1900</v>
      </c>
      <c r="D25949" s="61" t="s">
        <v>2541</v>
      </c>
    </row>
    <row r="25950" spans="1:4" hidden="1" x14ac:dyDescent="0.25">
      <c r="A25950" s="61" t="s">
        <v>440</v>
      </c>
      <c r="B25950" s="61" t="s">
        <v>441</v>
      </c>
      <c r="C25950">
        <v>1901</v>
      </c>
      <c r="D25950" s="61" t="s">
        <v>2541</v>
      </c>
    </row>
    <row r="25951" spans="1:4" hidden="1" x14ac:dyDescent="0.25">
      <c r="A25951" s="61" t="s">
        <v>440</v>
      </c>
      <c r="B25951" s="61" t="s">
        <v>441</v>
      </c>
      <c r="C25951">
        <v>1902</v>
      </c>
      <c r="D25951" s="61" t="s">
        <v>2541</v>
      </c>
    </row>
    <row r="25952" spans="1:4" hidden="1" x14ac:dyDescent="0.25">
      <c r="A25952" s="61" t="s">
        <v>440</v>
      </c>
      <c r="B25952" s="61" t="s">
        <v>441</v>
      </c>
      <c r="C25952">
        <v>1903</v>
      </c>
      <c r="D25952" s="61" t="s">
        <v>2541</v>
      </c>
    </row>
    <row r="25953" spans="1:4" hidden="1" x14ac:dyDescent="0.25">
      <c r="A25953" s="61" t="s">
        <v>440</v>
      </c>
      <c r="B25953" s="61" t="s">
        <v>441</v>
      </c>
      <c r="C25953">
        <v>1904</v>
      </c>
      <c r="D25953" s="61" t="s">
        <v>2541</v>
      </c>
    </row>
    <row r="25954" spans="1:4" hidden="1" x14ac:dyDescent="0.25">
      <c r="A25954" s="61" t="s">
        <v>440</v>
      </c>
      <c r="B25954" s="61" t="s">
        <v>441</v>
      </c>
      <c r="C25954">
        <v>1905</v>
      </c>
      <c r="D25954" s="61" t="s">
        <v>2541</v>
      </c>
    </row>
    <row r="25955" spans="1:4" hidden="1" x14ac:dyDescent="0.25">
      <c r="A25955" s="61" t="s">
        <v>440</v>
      </c>
      <c r="B25955" s="61" t="s">
        <v>441</v>
      </c>
      <c r="C25955">
        <v>1906</v>
      </c>
      <c r="D25955" s="61" t="s">
        <v>2541</v>
      </c>
    </row>
    <row r="25956" spans="1:4" hidden="1" x14ac:dyDescent="0.25">
      <c r="A25956" s="61" t="s">
        <v>440</v>
      </c>
      <c r="B25956" s="61" t="s">
        <v>441</v>
      </c>
      <c r="C25956">
        <v>1907</v>
      </c>
      <c r="D25956" s="61" t="s">
        <v>2541</v>
      </c>
    </row>
    <row r="25957" spans="1:4" hidden="1" x14ac:dyDescent="0.25">
      <c r="A25957" s="61" t="s">
        <v>440</v>
      </c>
      <c r="B25957" s="61" t="s">
        <v>441</v>
      </c>
      <c r="C25957">
        <v>1908</v>
      </c>
      <c r="D25957" s="61" t="s">
        <v>2541</v>
      </c>
    </row>
    <row r="25958" spans="1:4" hidden="1" x14ac:dyDescent="0.25">
      <c r="A25958" s="61" t="s">
        <v>440</v>
      </c>
      <c r="B25958" s="61" t="s">
        <v>441</v>
      </c>
      <c r="C25958">
        <v>1909</v>
      </c>
      <c r="D25958" s="61" t="s">
        <v>2541</v>
      </c>
    </row>
    <row r="25959" spans="1:4" hidden="1" x14ac:dyDescent="0.25">
      <c r="A25959" s="61" t="s">
        <v>440</v>
      </c>
      <c r="B25959" s="61" t="s">
        <v>441</v>
      </c>
      <c r="C25959">
        <v>1910</v>
      </c>
      <c r="D25959" s="61" t="s">
        <v>2541</v>
      </c>
    </row>
    <row r="25960" spans="1:4" hidden="1" x14ac:dyDescent="0.25">
      <c r="A25960" s="61" t="s">
        <v>440</v>
      </c>
      <c r="B25960" s="61" t="s">
        <v>441</v>
      </c>
      <c r="C25960">
        <v>1911</v>
      </c>
      <c r="D25960" s="61" t="s">
        <v>2541</v>
      </c>
    </row>
    <row r="25961" spans="1:4" hidden="1" x14ac:dyDescent="0.25">
      <c r="A25961" s="61" t="s">
        <v>440</v>
      </c>
      <c r="B25961" s="61" t="s">
        <v>441</v>
      </c>
      <c r="C25961">
        <v>1912</v>
      </c>
      <c r="D25961" s="61" t="s">
        <v>2541</v>
      </c>
    </row>
    <row r="25962" spans="1:4" hidden="1" x14ac:dyDescent="0.25">
      <c r="A25962" s="61" t="s">
        <v>440</v>
      </c>
      <c r="B25962" s="61" t="s">
        <v>441</v>
      </c>
      <c r="C25962">
        <v>1913</v>
      </c>
      <c r="D25962" s="61" t="s">
        <v>2541</v>
      </c>
    </row>
    <row r="25963" spans="1:4" hidden="1" x14ac:dyDescent="0.25">
      <c r="A25963" s="61" t="s">
        <v>440</v>
      </c>
      <c r="B25963" s="61" t="s">
        <v>441</v>
      </c>
      <c r="C25963">
        <v>1914</v>
      </c>
      <c r="D25963" s="61" t="s">
        <v>2541</v>
      </c>
    </row>
    <row r="25964" spans="1:4" hidden="1" x14ac:dyDescent="0.25">
      <c r="A25964" s="61" t="s">
        <v>440</v>
      </c>
      <c r="B25964" s="61" t="s">
        <v>441</v>
      </c>
      <c r="C25964">
        <v>1915</v>
      </c>
      <c r="D25964" s="61" t="s">
        <v>2541</v>
      </c>
    </row>
    <row r="25965" spans="1:4" hidden="1" x14ac:dyDescent="0.25">
      <c r="A25965" s="61" t="s">
        <v>440</v>
      </c>
      <c r="B25965" s="61" t="s">
        <v>441</v>
      </c>
      <c r="C25965">
        <v>1916</v>
      </c>
      <c r="D25965" s="61" t="s">
        <v>2541</v>
      </c>
    </row>
    <row r="25966" spans="1:4" hidden="1" x14ac:dyDescent="0.25">
      <c r="A25966" s="61" t="s">
        <v>440</v>
      </c>
      <c r="B25966" s="61" t="s">
        <v>441</v>
      </c>
      <c r="C25966">
        <v>1917</v>
      </c>
      <c r="D25966" s="61" t="s">
        <v>2541</v>
      </c>
    </row>
    <row r="25967" spans="1:4" hidden="1" x14ac:dyDescent="0.25">
      <c r="A25967" s="61" t="s">
        <v>440</v>
      </c>
      <c r="B25967" s="61" t="s">
        <v>441</v>
      </c>
      <c r="C25967">
        <v>1918</v>
      </c>
      <c r="D25967" s="61" t="s">
        <v>2541</v>
      </c>
    </row>
    <row r="25968" spans="1:4" hidden="1" x14ac:dyDescent="0.25">
      <c r="A25968" s="61" t="s">
        <v>440</v>
      </c>
      <c r="B25968" s="61" t="s">
        <v>441</v>
      </c>
      <c r="C25968">
        <v>1919</v>
      </c>
      <c r="D25968" s="61" t="s">
        <v>2541</v>
      </c>
    </row>
    <row r="25969" spans="1:4" hidden="1" x14ac:dyDescent="0.25">
      <c r="A25969" s="61" t="s">
        <v>440</v>
      </c>
      <c r="B25969" s="61" t="s">
        <v>441</v>
      </c>
      <c r="C25969">
        <v>1920</v>
      </c>
      <c r="D25969" s="61" t="s">
        <v>2541</v>
      </c>
    </row>
    <row r="25970" spans="1:4" hidden="1" x14ac:dyDescent="0.25">
      <c r="A25970" s="61" t="s">
        <v>440</v>
      </c>
      <c r="B25970" s="61" t="s">
        <v>441</v>
      </c>
      <c r="C25970">
        <v>1921</v>
      </c>
      <c r="D25970" s="61" t="s">
        <v>1808</v>
      </c>
    </row>
    <row r="25971" spans="1:4" hidden="1" x14ac:dyDescent="0.25">
      <c r="A25971" s="61" t="s">
        <v>440</v>
      </c>
      <c r="B25971" s="61" t="s">
        <v>441</v>
      </c>
      <c r="C25971">
        <v>1922</v>
      </c>
      <c r="D25971" s="61" t="s">
        <v>1808</v>
      </c>
    </row>
    <row r="25972" spans="1:4" hidden="1" x14ac:dyDescent="0.25">
      <c r="A25972" s="61" t="s">
        <v>440</v>
      </c>
      <c r="B25972" s="61" t="s">
        <v>441</v>
      </c>
      <c r="C25972">
        <v>1923</v>
      </c>
      <c r="D25972" s="61" t="s">
        <v>1808</v>
      </c>
    </row>
    <row r="25973" spans="1:4" hidden="1" x14ac:dyDescent="0.25">
      <c r="A25973" s="61" t="s">
        <v>440</v>
      </c>
      <c r="B25973" s="61" t="s">
        <v>441</v>
      </c>
      <c r="C25973">
        <v>1924</v>
      </c>
      <c r="D25973" s="61" t="s">
        <v>1808</v>
      </c>
    </row>
    <row r="25974" spans="1:4" hidden="1" x14ac:dyDescent="0.25">
      <c r="A25974" s="61" t="s">
        <v>440</v>
      </c>
      <c r="B25974" s="61" t="s">
        <v>441</v>
      </c>
      <c r="C25974">
        <v>1925</v>
      </c>
      <c r="D25974" s="61" t="s">
        <v>1808</v>
      </c>
    </row>
    <row r="25975" spans="1:4" hidden="1" x14ac:dyDescent="0.25">
      <c r="A25975" s="61" t="s">
        <v>440</v>
      </c>
      <c r="B25975" s="61" t="s">
        <v>441</v>
      </c>
      <c r="C25975">
        <v>1926</v>
      </c>
      <c r="D25975" s="61" t="s">
        <v>1808</v>
      </c>
    </row>
    <row r="25976" spans="1:4" hidden="1" x14ac:dyDescent="0.25">
      <c r="A25976" s="61" t="s">
        <v>440</v>
      </c>
      <c r="B25976" s="61" t="s">
        <v>441</v>
      </c>
      <c r="C25976">
        <v>1927</v>
      </c>
      <c r="D25976" s="61" t="s">
        <v>1808</v>
      </c>
    </row>
    <row r="25977" spans="1:4" hidden="1" x14ac:dyDescent="0.25">
      <c r="A25977" s="61" t="s">
        <v>440</v>
      </c>
      <c r="B25977" s="61" t="s">
        <v>441</v>
      </c>
      <c r="C25977">
        <v>1928</v>
      </c>
      <c r="D25977" s="61" t="s">
        <v>1808</v>
      </c>
    </row>
    <row r="25978" spans="1:4" hidden="1" x14ac:dyDescent="0.25">
      <c r="A25978" s="61" t="s">
        <v>440</v>
      </c>
      <c r="B25978" s="61" t="s">
        <v>441</v>
      </c>
      <c r="C25978">
        <v>1929</v>
      </c>
      <c r="D25978" s="61" t="s">
        <v>1808</v>
      </c>
    </row>
    <row r="25979" spans="1:4" hidden="1" x14ac:dyDescent="0.25">
      <c r="A25979" s="61" t="s">
        <v>440</v>
      </c>
      <c r="B25979" s="61" t="s">
        <v>441</v>
      </c>
      <c r="C25979">
        <v>1930</v>
      </c>
      <c r="D25979" s="61" t="s">
        <v>1745</v>
      </c>
    </row>
    <row r="25980" spans="1:4" hidden="1" x14ac:dyDescent="0.25">
      <c r="A25980" s="61" t="s">
        <v>440</v>
      </c>
      <c r="B25980" s="61" t="s">
        <v>441</v>
      </c>
      <c r="C25980">
        <v>1931</v>
      </c>
      <c r="D25980" s="61" t="s">
        <v>1745</v>
      </c>
    </row>
    <row r="25981" spans="1:4" hidden="1" x14ac:dyDescent="0.25">
      <c r="A25981" s="61" t="s">
        <v>440</v>
      </c>
      <c r="B25981" s="61" t="s">
        <v>441</v>
      </c>
      <c r="C25981">
        <v>1932</v>
      </c>
      <c r="D25981" s="61" t="s">
        <v>1745</v>
      </c>
    </row>
    <row r="25982" spans="1:4" hidden="1" x14ac:dyDescent="0.25">
      <c r="A25982" s="61" t="s">
        <v>440</v>
      </c>
      <c r="B25982" s="61" t="s">
        <v>441</v>
      </c>
      <c r="C25982">
        <v>1933</v>
      </c>
      <c r="D25982" s="61" t="s">
        <v>1745</v>
      </c>
    </row>
    <row r="25983" spans="1:4" hidden="1" x14ac:dyDescent="0.25">
      <c r="A25983" s="61" t="s">
        <v>440</v>
      </c>
      <c r="B25983" s="61" t="s">
        <v>441</v>
      </c>
      <c r="C25983">
        <v>1934</v>
      </c>
      <c r="D25983" s="61" t="s">
        <v>1745</v>
      </c>
    </row>
    <row r="25984" spans="1:4" hidden="1" x14ac:dyDescent="0.25">
      <c r="A25984" s="61" t="s">
        <v>440</v>
      </c>
      <c r="B25984" s="61" t="s">
        <v>441</v>
      </c>
      <c r="C25984">
        <v>1935</v>
      </c>
      <c r="D25984" s="61" t="s">
        <v>1745</v>
      </c>
    </row>
    <row r="25985" spans="1:4" hidden="1" x14ac:dyDescent="0.25">
      <c r="A25985" s="61" t="s">
        <v>440</v>
      </c>
      <c r="B25985" s="61" t="s">
        <v>441</v>
      </c>
      <c r="C25985">
        <v>1936</v>
      </c>
      <c r="D25985" s="61" t="s">
        <v>1745</v>
      </c>
    </row>
    <row r="25986" spans="1:4" hidden="1" x14ac:dyDescent="0.25">
      <c r="A25986" s="61" t="s">
        <v>440</v>
      </c>
      <c r="B25986" s="61" t="s">
        <v>441</v>
      </c>
      <c r="C25986">
        <v>1937</v>
      </c>
      <c r="D25986" s="61" t="s">
        <v>1745</v>
      </c>
    </row>
    <row r="25987" spans="1:4" hidden="1" x14ac:dyDescent="0.25">
      <c r="A25987" s="61" t="s">
        <v>440</v>
      </c>
      <c r="B25987" s="61" t="s">
        <v>441</v>
      </c>
      <c r="C25987">
        <v>1938</v>
      </c>
      <c r="D25987" s="61" t="s">
        <v>1745</v>
      </c>
    </row>
    <row r="25988" spans="1:4" hidden="1" x14ac:dyDescent="0.25">
      <c r="A25988" s="61" t="s">
        <v>440</v>
      </c>
      <c r="B25988" s="61" t="s">
        <v>441</v>
      </c>
      <c r="C25988">
        <v>1939</v>
      </c>
      <c r="D25988" s="61" t="s">
        <v>1745</v>
      </c>
    </row>
    <row r="25989" spans="1:4" hidden="1" x14ac:dyDescent="0.25">
      <c r="A25989" s="61" t="s">
        <v>440</v>
      </c>
      <c r="B25989" s="61" t="s">
        <v>441</v>
      </c>
      <c r="C25989">
        <v>1940</v>
      </c>
      <c r="D25989" s="61" t="s">
        <v>1745</v>
      </c>
    </row>
    <row r="25990" spans="1:4" hidden="1" x14ac:dyDescent="0.25">
      <c r="A25990" s="61" t="s">
        <v>440</v>
      </c>
      <c r="B25990" s="61" t="s">
        <v>441</v>
      </c>
      <c r="C25990">
        <v>1941</v>
      </c>
      <c r="D25990" s="61" t="s">
        <v>1745</v>
      </c>
    </row>
    <row r="25991" spans="1:4" hidden="1" x14ac:dyDescent="0.25">
      <c r="A25991" s="61" t="s">
        <v>440</v>
      </c>
      <c r="B25991" s="61" t="s">
        <v>441</v>
      </c>
      <c r="C25991">
        <v>1942</v>
      </c>
      <c r="D25991" s="61" t="s">
        <v>1745</v>
      </c>
    </row>
    <row r="25992" spans="1:4" hidden="1" x14ac:dyDescent="0.25">
      <c r="A25992" s="61" t="s">
        <v>440</v>
      </c>
      <c r="B25992" s="61" t="s">
        <v>441</v>
      </c>
      <c r="C25992">
        <v>1943</v>
      </c>
      <c r="D25992" s="61" t="s">
        <v>1745</v>
      </c>
    </row>
    <row r="25993" spans="1:4" hidden="1" x14ac:dyDescent="0.25">
      <c r="A25993" s="61" t="s">
        <v>440</v>
      </c>
      <c r="B25993" s="61" t="s">
        <v>441</v>
      </c>
      <c r="C25993">
        <v>1944</v>
      </c>
      <c r="D25993" s="61" t="s">
        <v>1745</v>
      </c>
    </row>
    <row r="25994" spans="1:4" hidden="1" x14ac:dyDescent="0.25">
      <c r="A25994" s="61" t="s">
        <v>440</v>
      </c>
      <c r="B25994" s="61" t="s">
        <v>441</v>
      </c>
      <c r="C25994">
        <v>1945</v>
      </c>
      <c r="D25994" s="61" t="s">
        <v>1745</v>
      </c>
    </row>
    <row r="25995" spans="1:4" hidden="1" x14ac:dyDescent="0.25">
      <c r="A25995" s="61" t="s">
        <v>440</v>
      </c>
      <c r="B25995" s="61" t="s">
        <v>441</v>
      </c>
      <c r="C25995">
        <v>1946</v>
      </c>
      <c r="D25995" s="61" t="s">
        <v>1745</v>
      </c>
    </row>
    <row r="25996" spans="1:4" hidden="1" x14ac:dyDescent="0.25">
      <c r="A25996" s="61" t="s">
        <v>440</v>
      </c>
      <c r="B25996" s="61" t="s">
        <v>441</v>
      </c>
      <c r="C25996">
        <v>1947</v>
      </c>
      <c r="D25996" s="61" t="s">
        <v>1745</v>
      </c>
    </row>
    <row r="25997" spans="1:4" hidden="1" x14ac:dyDescent="0.25">
      <c r="A25997" s="61" t="s">
        <v>440</v>
      </c>
      <c r="B25997" s="61" t="s">
        <v>441</v>
      </c>
      <c r="C25997">
        <v>1948</v>
      </c>
      <c r="D25997" s="61" t="s">
        <v>2305</v>
      </c>
    </row>
    <row r="25998" spans="1:4" hidden="1" x14ac:dyDescent="0.25">
      <c r="A25998" s="61" t="s">
        <v>440</v>
      </c>
      <c r="B25998" s="61" t="s">
        <v>441</v>
      </c>
      <c r="C25998">
        <v>1949</v>
      </c>
      <c r="D25998" s="61" t="s">
        <v>2305</v>
      </c>
    </row>
    <row r="25999" spans="1:4" hidden="1" x14ac:dyDescent="0.25">
      <c r="A25999" s="61" t="s">
        <v>440</v>
      </c>
      <c r="B25999" s="61" t="s">
        <v>441</v>
      </c>
      <c r="C25999">
        <v>1950</v>
      </c>
      <c r="D25999" s="61" t="s">
        <v>2305</v>
      </c>
    </row>
    <row r="26000" spans="1:4" hidden="1" x14ac:dyDescent="0.25">
      <c r="A26000" s="61" t="s">
        <v>440</v>
      </c>
      <c r="B26000" s="61" t="s">
        <v>441</v>
      </c>
      <c r="C26000">
        <v>1951</v>
      </c>
      <c r="D26000" s="61" t="s">
        <v>2314</v>
      </c>
    </row>
    <row r="26001" spans="1:4" hidden="1" x14ac:dyDescent="0.25">
      <c r="A26001" s="61" t="s">
        <v>440</v>
      </c>
      <c r="B26001" s="61" t="s">
        <v>441</v>
      </c>
      <c r="C26001">
        <v>1952</v>
      </c>
      <c r="D26001" s="61" t="s">
        <v>2541</v>
      </c>
    </row>
    <row r="26002" spans="1:4" hidden="1" x14ac:dyDescent="0.25">
      <c r="A26002" s="61" t="s">
        <v>440</v>
      </c>
      <c r="B26002" s="61" t="s">
        <v>441</v>
      </c>
      <c r="C26002">
        <v>1953</v>
      </c>
      <c r="D26002" s="61" t="s">
        <v>2946</v>
      </c>
    </row>
    <row r="26003" spans="1:4" hidden="1" x14ac:dyDescent="0.25">
      <c r="A26003" s="61" t="s">
        <v>440</v>
      </c>
      <c r="B26003" s="61" t="s">
        <v>441</v>
      </c>
      <c r="C26003">
        <v>1954</v>
      </c>
      <c r="D26003" s="61" t="s">
        <v>2946</v>
      </c>
    </row>
    <row r="26004" spans="1:4" hidden="1" x14ac:dyDescent="0.25">
      <c r="A26004" s="61" t="s">
        <v>440</v>
      </c>
      <c r="B26004" s="61" t="s">
        <v>441</v>
      </c>
      <c r="C26004">
        <v>1955</v>
      </c>
      <c r="D26004" s="61" t="s">
        <v>2946</v>
      </c>
    </row>
    <row r="26005" spans="1:4" hidden="1" x14ac:dyDescent="0.25">
      <c r="A26005" s="61" t="s">
        <v>440</v>
      </c>
      <c r="B26005" s="61" t="s">
        <v>441</v>
      </c>
      <c r="C26005">
        <v>1956</v>
      </c>
      <c r="D26005" s="61" t="s">
        <v>2946</v>
      </c>
    </row>
    <row r="26006" spans="1:4" hidden="1" x14ac:dyDescent="0.25">
      <c r="A26006" s="61" t="s">
        <v>440</v>
      </c>
      <c r="B26006" s="61" t="s">
        <v>441</v>
      </c>
      <c r="C26006">
        <v>1957</v>
      </c>
      <c r="D26006" s="61" t="s">
        <v>2946</v>
      </c>
    </row>
    <row r="26007" spans="1:4" hidden="1" x14ac:dyDescent="0.25">
      <c r="A26007" s="61" t="s">
        <v>440</v>
      </c>
      <c r="B26007" s="61" t="s">
        <v>441</v>
      </c>
      <c r="C26007">
        <v>1958</v>
      </c>
      <c r="D26007" s="61" t="s">
        <v>1500</v>
      </c>
    </row>
    <row r="26008" spans="1:4" hidden="1" x14ac:dyDescent="0.25">
      <c r="A26008" s="61" t="s">
        <v>440</v>
      </c>
      <c r="B26008" s="61" t="s">
        <v>441</v>
      </c>
      <c r="C26008">
        <v>1959</v>
      </c>
      <c r="D26008" s="61" t="s">
        <v>1500</v>
      </c>
    </row>
    <row r="26009" spans="1:4" hidden="1" x14ac:dyDescent="0.25">
      <c r="A26009" s="61" t="s">
        <v>440</v>
      </c>
      <c r="B26009" s="61" t="s">
        <v>441</v>
      </c>
      <c r="C26009">
        <v>1960</v>
      </c>
      <c r="D26009" s="61" t="s">
        <v>1484</v>
      </c>
    </row>
    <row r="26010" spans="1:4" hidden="1" x14ac:dyDescent="0.25">
      <c r="A26010" s="61" t="s">
        <v>440</v>
      </c>
      <c r="B26010" s="61" t="s">
        <v>441</v>
      </c>
      <c r="C26010">
        <v>1961</v>
      </c>
      <c r="D26010" s="61" t="s">
        <v>1746</v>
      </c>
    </row>
    <row r="26011" spans="1:4" hidden="1" x14ac:dyDescent="0.25">
      <c r="A26011" s="61" t="s">
        <v>440</v>
      </c>
      <c r="B26011" s="61" t="s">
        <v>441</v>
      </c>
      <c r="C26011">
        <v>1962</v>
      </c>
      <c r="D26011" s="61" t="s">
        <v>2328</v>
      </c>
    </row>
    <row r="26012" spans="1:4" hidden="1" x14ac:dyDescent="0.25">
      <c r="A26012" s="61" t="s">
        <v>440</v>
      </c>
      <c r="B26012" s="61" t="s">
        <v>441</v>
      </c>
      <c r="C26012">
        <v>1963</v>
      </c>
      <c r="D26012" s="61" t="s">
        <v>2328</v>
      </c>
    </row>
    <row r="26013" spans="1:4" hidden="1" x14ac:dyDescent="0.25">
      <c r="A26013" s="61" t="s">
        <v>440</v>
      </c>
      <c r="B26013" s="61" t="s">
        <v>441</v>
      </c>
      <c r="C26013">
        <v>1964</v>
      </c>
      <c r="D26013" s="61" t="s">
        <v>2328</v>
      </c>
    </row>
    <row r="26014" spans="1:4" hidden="1" x14ac:dyDescent="0.25">
      <c r="A26014" s="61" t="s">
        <v>440</v>
      </c>
      <c r="B26014" s="61" t="s">
        <v>441</v>
      </c>
      <c r="C26014">
        <v>1965</v>
      </c>
      <c r="D26014" s="61" t="s">
        <v>1716</v>
      </c>
    </row>
    <row r="26015" spans="1:4" hidden="1" x14ac:dyDescent="0.25">
      <c r="A26015" s="61" t="s">
        <v>440</v>
      </c>
      <c r="B26015" s="61" t="s">
        <v>441</v>
      </c>
      <c r="C26015">
        <v>1966</v>
      </c>
      <c r="D26015" s="61" t="s">
        <v>2336</v>
      </c>
    </row>
    <row r="26016" spans="1:4" hidden="1" x14ac:dyDescent="0.25">
      <c r="A26016" s="61" t="s">
        <v>440</v>
      </c>
      <c r="B26016" s="61" t="s">
        <v>441</v>
      </c>
      <c r="C26016">
        <v>1967</v>
      </c>
      <c r="D26016" s="61" t="s">
        <v>2602</v>
      </c>
    </row>
    <row r="26017" spans="1:4" hidden="1" x14ac:dyDescent="0.25">
      <c r="A26017" s="61" t="s">
        <v>440</v>
      </c>
      <c r="B26017" s="61" t="s">
        <v>441</v>
      </c>
      <c r="C26017">
        <v>1968</v>
      </c>
      <c r="D26017" s="61" t="s">
        <v>1489</v>
      </c>
    </row>
    <row r="26018" spans="1:4" hidden="1" x14ac:dyDescent="0.25">
      <c r="A26018" s="61" t="s">
        <v>440</v>
      </c>
      <c r="B26018" s="61" t="s">
        <v>441</v>
      </c>
      <c r="C26018">
        <v>1969</v>
      </c>
      <c r="D26018" s="61" t="s">
        <v>2118</v>
      </c>
    </row>
    <row r="26019" spans="1:4" hidden="1" x14ac:dyDescent="0.25">
      <c r="A26019" s="61" t="s">
        <v>440</v>
      </c>
      <c r="B26019" s="61" t="s">
        <v>441</v>
      </c>
      <c r="C26019">
        <v>1970</v>
      </c>
      <c r="D26019" s="61" t="s">
        <v>2146</v>
      </c>
    </row>
    <row r="26020" spans="1:4" hidden="1" x14ac:dyDescent="0.25">
      <c r="A26020" s="61" t="s">
        <v>440</v>
      </c>
      <c r="B26020" s="61" t="s">
        <v>441</v>
      </c>
      <c r="C26020">
        <v>1971</v>
      </c>
      <c r="D26020" s="61" t="s">
        <v>2537</v>
      </c>
    </row>
    <row r="26021" spans="1:4" hidden="1" x14ac:dyDescent="0.25">
      <c r="A26021" s="61" t="s">
        <v>440</v>
      </c>
      <c r="B26021" s="61" t="s">
        <v>441</v>
      </c>
      <c r="C26021">
        <v>1972</v>
      </c>
      <c r="D26021" s="61" t="s">
        <v>1485</v>
      </c>
    </row>
    <row r="26022" spans="1:4" hidden="1" x14ac:dyDescent="0.25">
      <c r="A26022" s="61" t="s">
        <v>440</v>
      </c>
      <c r="B26022" s="61" t="s">
        <v>441</v>
      </c>
      <c r="C26022">
        <v>1973</v>
      </c>
      <c r="D26022" s="61" t="s">
        <v>1485</v>
      </c>
    </row>
    <row r="26023" spans="1:4" hidden="1" x14ac:dyDescent="0.25">
      <c r="A26023" s="61" t="s">
        <v>440</v>
      </c>
      <c r="B26023" s="61" t="s">
        <v>441</v>
      </c>
      <c r="C26023">
        <v>1974</v>
      </c>
      <c r="D26023" s="61" t="s">
        <v>1485</v>
      </c>
    </row>
    <row r="26024" spans="1:4" hidden="1" x14ac:dyDescent="0.25">
      <c r="A26024" s="61" t="s">
        <v>440</v>
      </c>
      <c r="B26024" s="61" t="s">
        <v>441</v>
      </c>
      <c r="C26024">
        <v>1975</v>
      </c>
      <c r="D26024" s="61" t="s">
        <v>1485</v>
      </c>
    </row>
    <row r="26025" spans="1:4" hidden="1" x14ac:dyDescent="0.25">
      <c r="A26025" s="61" t="s">
        <v>440</v>
      </c>
      <c r="B26025" s="61" t="s">
        <v>441</v>
      </c>
      <c r="C26025">
        <v>1976</v>
      </c>
      <c r="D26025" s="61" t="s">
        <v>1485</v>
      </c>
    </row>
    <row r="26026" spans="1:4" hidden="1" x14ac:dyDescent="0.25">
      <c r="A26026" s="61" t="s">
        <v>440</v>
      </c>
      <c r="B26026" s="61" t="s">
        <v>441</v>
      </c>
      <c r="C26026">
        <v>1977</v>
      </c>
      <c r="D26026" s="61" t="s">
        <v>1485</v>
      </c>
    </row>
    <row r="26027" spans="1:4" hidden="1" x14ac:dyDescent="0.25">
      <c r="A26027" s="61" t="s">
        <v>440</v>
      </c>
      <c r="B26027" s="61" t="s">
        <v>441</v>
      </c>
      <c r="C26027">
        <v>1978</v>
      </c>
      <c r="D26027" s="61" t="s">
        <v>2388</v>
      </c>
    </row>
    <row r="26028" spans="1:4" hidden="1" x14ac:dyDescent="0.25">
      <c r="A26028" s="61" t="s">
        <v>440</v>
      </c>
      <c r="B26028" s="61" t="s">
        <v>441</v>
      </c>
      <c r="C26028">
        <v>1979</v>
      </c>
      <c r="D26028" s="61" t="s">
        <v>2295</v>
      </c>
    </row>
    <row r="26029" spans="1:4" hidden="1" x14ac:dyDescent="0.25">
      <c r="A26029" s="61" t="s">
        <v>440</v>
      </c>
      <c r="B26029" s="61" t="s">
        <v>441</v>
      </c>
      <c r="C26029">
        <v>1980</v>
      </c>
      <c r="D26029" s="61" t="s">
        <v>2295</v>
      </c>
    </row>
    <row r="26030" spans="1:4" hidden="1" x14ac:dyDescent="0.25">
      <c r="A26030" s="61" t="s">
        <v>440</v>
      </c>
      <c r="B26030" s="61" t="s">
        <v>441</v>
      </c>
      <c r="C26030">
        <v>1981</v>
      </c>
      <c r="D26030" s="61" t="s">
        <v>2295</v>
      </c>
    </row>
    <row r="26031" spans="1:4" hidden="1" x14ac:dyDescent="0.25">
      <c r="A26031" s="61" t="s">
        <v>440</v>
      </c>
      <c r="B26031" s="61" t="s">
        <v>441</v>
      </c>
      <c r="C26031">
        <v>1982</v>
      </c>
      <c r="D26031" s="61" t="s">
        <v>2295</v>
      </c>
    </row>
    <row r="26032" spans="1:4" hidden="1" x14ac:dyDescent="0.25">
      <c r="A26032" s="61" t="s">
        <v>440</v>
      </c>
      <c r="B26032" s="61" t="s">
        <v>441</v>
      </c>
      <c r="C26032">
        <v>1983</v>
      </c>
      <c r="D26032" s="61" t="s">
        <v>2295</v>
      </c>
    </row>
    <row r="26033" spans="1:4" hidden="1" x14ac:dyDescent="0.25">
      <c r="A26033" s="61" t="s">
        <v>440</v>
      </c>
      <c r="B26033" s="61" t="s">
        <v>441</v>
      </c>
      <c r="C26033">
        <v>1984</v>
      </c>
      <c r="D26033" s="61" t="s">
        <v>2295</v>
      </c>
    </row>
    <row r="26034" spans="1:4" hidden="1" x14ac:dyDescent="0.25">
      <c r="A26034" s="61" t="s">
        <v>440</v>
      </c>
      <c r="B26034" s="61" t="s">
        <v>441</v>
      </c>
      <c r="C26034">
        <v>1985</v>
      </c>
      <c r="D26034" s="61" t="s">
        <v>2295</v>
      </c>
    </row>
    <row r="26035" spans="1:4" hidden="1" x14ac:dyDescent="0.25">
      <c r="A26035" s="61" t="s">
        <v>440</v>
      </c>
      <c r="B26035" s="61" t="s">
        <v>441</v>
      </c>
      <c r="C26035">
        <v>1986</v>
      </c>
      <c r="D26035" s="61" t="s">
        <v>2441</v>
      </c>
    </row>
    <row r="26036" spans="1:4" hidden="1" x14ac:dyDescent="0.25">
      <c r="A26036" s="61" t="s">
        <v>440</v>
      </c>
      <c r="B26036" s="61" t="s">
        <v>441</v>
      </c>
      <c r="C26036">
        <v>1987</v>
      </c>
      <c r="D26036" s="61" t="s">
        <v>2441</v>
      </c>
    </row>
    <row r="26037" spans="1:4" hidden="1" x14ac:dyDescent="0.25">
      <c r="A26037" s="61" t="s">
        <v>440</v>
      </c>
      <c r="B26037" s="61" t="s">
        <v>441</v>
      </c>
      <c r="C26037">
        <v>1988</v>
      </c>
      <c r="D26037" s="61" t="s">
        <v>2441</v>
      </c>
    </row>
    <row r="26038" spans="1:4" hidden="1" x14ac:dyDescent="0.25">
      <c r="A26038" s="61" t="s">
        <v>440</v>
      </c>
      <c r="B26038" s="61" t="s">
        <v>441</v>
      </c>
      <c r="C26038">
        <v>1989</v>
      </c>
      <c r="D26038" s="61" t="s">
        <v>2441</v>
      </c>
    </row>
    <row r="26039" spans="1:4" hidden="1" x14ac:dyDescent="0.25">
      <c r="A26039" s="61" t="s">
        <v>440</v>
      </c>
      <c r="B26039" s="61" t="s">
        <v>441</v>
      </c>
      <c r="C26039">
        <v>1990</v>
      </c>
      <c r="D26039" s="61" t="s">
        <v>2296</v>
      </c>
    </row>
    <row r="26040" spans="1:4" hidden="1" x14ac:dyDescent="0.25">
      <c r="A26040" s="61" t="s">
        <v>440</v>
      </c>
      <c r="B26040" s="61" t="s">
        <v>441</v>
      </c>
      <c r="C26040">
        <v>1991</v>
      </c>
      <c r="D26040" s="61" t="s">
        <v>2451</v>
      </c>
    </row>
    <row r="26041" spans="1:4" hidden="1" x14ac:dyDescent="0.25">
      <c r="A26041" s="61" t="s">
        <v>440</v>
      </c>
      <c r="B26041" s="61" t="s">
        <v>441</v>
      </c>
      <c r="C26041">
        <v>1992</v>
      </c>
      <c r="D26041" s="61" t="s">
        <v>2450</v>
      </c>
    </row>
    <row r="26042" spans="1:4" hidden="1" x14ac:dyDescent="0.25">
      <c r="A26042" s="61" t="s">
        <v>440</v>
      </c>
      <c r="B26042" s="61" t="s">
        <v>441</v>
      </c>
      <c r="C26042">
        <v>1993</v>
      </c>
      <c r="D26042" s="61" t="s">
        <v>2493</v>
      </c>
    </row>
    <row r="26043" spans="1:4" hidden="1" x14ac:dyDescent="0.25">
      <c r="A26043" s="61" t="s">
        <v>440</v>
      </c>
      <c r="B26043" s="61" t="s">
        <v>441</v>
      </c>
      <c r="C26043">
        <v>1994</v>
      </c>
      <c r="D26043" s="61" t="s">
        <v>2493</v>
      </c>
    </row>
    <row r="26044" spans="1:4" hidden="1" x14ac:dyDescent="0.25">
      <c r="A26044" s="61" t="s">
        <v>440</v>
      </c>
      <c r="B26044" s="61" t="s">
        <v>441</v>
      </c>
      <c r="C26044">
        <v>1995</v>
      </c>
      <c r="D26044" s="61" t="s">
        <v>2493</v>
      </c>
    </row>
    <row r="26045" spans="1:4" hidden="1" x14ac:dyDescent="0.25">
      <c r="A26045" s="61" t="s">
        <v>440</v>
      </c>
      <c r="B26045" s="61" t="s">
        <v>441</v>
      </c>
      <c r="C26045">
        <v>1996</v>
      </c>
      <c r="D26045" s="61" t="s">
        <v>1755</v>
      </c>
    </row>
    <row r="26046" spans="1:4" hidden="1" x14ac:dyDescent="0.25">
      <c r="A26046" s="61" t="s">
        <v>440</v>
      </c>
      <c r="B26046" s="61" t="s">
        <v>441</v>
      </c>
      <c r="C26046">
        <v>1997</v>
      </c>
      <c r="D26046" s="61" t="s">
        <v>2458</v>
      </c>
    </row>
    <row r="26047" spans="1:4" hidden="1" x14ac:dyDescent="0.25">
      <c r="A26047" s="61" t="s">
        <v>440</v>
      </c>
      <c r="B26047" s="61" t="s">
        <v>441</v>
      </c>
      <c r="C26047">
        <v>1998</v>
      </c>
      <c r="D26047" s="61" t="s">
        <v>1755</v>
      </c>
    </row>
    <row r="26048" spans="1:4" hidden="1" x14ac:dyDescent="0.25">
      <c r="A26048" s="61" t="s">
        <v>440</v>
      </c>
      <c r="B26048" s="61" t="s">
        <v>441</v>
      </c>
      <c r="C26048">
        <v>1999</v>
      </c>
      <c r="D26048" s="61" t="s">
        <v>2538</v>
      </c>
    </row>
    <row r="26049" spans="1:4" hidden="1" x14ac:dyDescent="0.25">
      <c r="A26049" s="61" t="s">
        <v>440</v>
      </c>
      <c r="B26049" s="61" t="s">
        <v>441</v>
      </c>
      <c r="C26049">
        <v>2000</v>
      </c>
      <c r="D26049" s="61" t="s">
        <v>2224</v>
      </c>
    </row>
    <row r="26050" spans="1:4" hidden="1" x14ac:dyDescent="0.25">
      <c r="A26050" s="61" t="s">
        <v>440</v>
      </c>
      <c r="B26050" s="61" t="s">
        <v>441</v>
      </c>
      <c r="C26050">
        <v>2001</v>
      </c>
      <c r="D26050" s="61" t="s">
        <v>2224</v>
      </c>
    </row>
    <row r="26051" spans="1:4" hidden="1" x14ac:dyDescent="0.25">
      <c r="A26051" s="61" t="s">
        <v>440</v>
      </c>
      <c r="B26051" s="61" t="s">
        <v>441</v>
      </c>
      <c r="C26051">
        <v>2002</v>
      </c>
      <c r="D26051" s="61" t="s">
        <v>2540</v>
      </c>
    </row>
    <row r="26052" spans="1:4" hidden="1" x14ac:dyDescent="0.25">
      <c r="A26052" s="61" t="s">
        <v>440</v>
      </c>
      <c r="B26052" s="61" t="s">
        <v>441</v>
      </c>
      <c r="C26052">
        <v>2003</v>
      </c>
      <c r="D26052" s="61" t="s">
        <v>2531</v>
      </c>
    </row>
    <row r="26053" spans="1:4" hidden="1" x14ac:dyDescent="0.25">
      <c r="A26053" s="61" t="s">
        <v>440</v>
      </c>
      <c r="B26053" s="61" t="s">
        <v>441</v>
      </c>
      <c r="C26053">
        <v>2004</v>
      </c>
      <c r="D26053" s="61" t="s">
        <v>2539</v>
      </c>
    </row>
    <row r="26054" spans="1:4" hidden="1" x14ac:dyDescent="0.25">
      <c r="A26054" s="61" t="s">
        <v>440</v>
      </c>
      <c r="B26054" s="61" t="s">
        <v>441</v>
      </c>
      <c r="C26054">
        <v>2005</v>
      </c>
      <c r="D26054" s="61" t="s">
        <v>3198</v>
      </c>
    </row>
    <row r="26055" spans="1:4" hidden="1" x14ac:dyDescent="0.25">
      <c r="A26055" s="61" t="s">
        <v>440</v>
      </c>
      <c r="B26055" s="61" t="s">
        <v>441</v>
      </c>
      <c r="C26055">
        <v>2006</v>
      </c>
      <c r="D26055" s="61" t="s">
        <v>1747</v>
      </c>
    </row>
    <row r="26056" spans="1:4" hidden="1" x14ac:dyDescent="0.25">
      <c r="A26056" s="61" t="s">
        <v>440</v>
      </c>
      <c r="B26056" s="61" t="s">
        <v>441</v>
      </c>
      <c r="C26056">
        <v>2007</v>
      </c>
      <c r="D26056" s="61" t="s">
        <v>2946</v>
      </c>
    </row>
    <row r="26057" spans="1:4" hidden="1" x14ac:dyDescent="0.25">
      <c r="A26057" s="61" t="s">
        <v>440</v>
      </c>
      <c r="B26057" s="61" t="s">
        <v>441</v>
      </c>
      <c r="C26057">
        <v>2008</v>
      </c>
      <c r="D26057" s="61" t="s">
        <v>2975</v>
      </c>
    </row>
    <row r="26058" spans="1:4" hidden="1" x14ac:dyDescent="0.25">
      <c r="A26058" s="61" t="s">
        <v>440</v>
      </c>
      <c r="B26058" s="61" t="s">
        <v>441</v>
      </c>
      <c r="C26058">
        <v>2009</v>
      </c>
      <c r="D26058" s="61" t="s">
        <v>2168</v>
      </c>
    </row>
    <row r="26059" spans="1:4" hidden="1" x14ac:dyDescent="0.25">
      <c r="A26059" s="61" t="s">
        <v>440</v>
      </c>
      <c r="B26059" s="61" t="s">
        <v>441</v>
      </c>
      <c r="C26059">
        <v>2010</v>
      </c>
      <c r="D26059" s="61" t="s">
        <v>1817</v>
      </c>
    </row>
    <row r="26060" spans="1:4" hidden="1" x14ac:dyDescent="0.25">
      <c r="A26060" s="61" t="s">
        <v>440</v>
      </c>
      <c r="B26060" s="61" t="s">
        <v>441</v>
      </c>
      <c r="C26060">
        <v>2011</v>
      </c>
      <c r="D26060" s="61" t="s">
        <v>1817</v>
      </c>
    </row>
    <row r="26061" spans="1:4" hidden="1" x14ac:dyDescent="0.25">
      <c r="A26061" s="61" t="s">
        <v>440</v>
      </c>
      <c r="B26061" s="61" t="s">
        <v>441</v>
      </c>
      <c r="C26061">
        <v>2012</v>
      </c>
      <c r="D26061" s="61" t="s">
        <v>1817</v>
      </c>
    </row>
    <row r="26062" spans="1:4" hidden="1" x14ac:dyDescent="0.25">
      <c r="A26062" s="61" t="s">
        <v>440</v>
      </c>
      <c r="B26062" s="61" t="s">
        <v>441</v>
      </c>
      <c r="C26062">
        <v>2013</v>
      </c>
      <c r="D26062" s="61" t="s">
        <v>2536</v>
      </c>
    </row>
    <row r="26063" spans="1:4" hidden="1" x14ac:dyDescent="0.25">
      <c r="A26063" s="61" t="s">
        <v>440</v>
      </c>
      <c r="B26063" s="61" t="s">
        <v>441</v>
      </c>
      <c r="C26063">
        <v>2014</v>
      </c>
      <c r="D26063" s="61" t="s">
        <v>2536</v>
      </c>
    </row>
    <row r="26064" spans="1:4" hidden="1" x14ac:dyDescent="0.25">
      <c r="A26064" s="61" t="s">
        <v>440</v>
      </c>
      <c r="B26064" s="61" t="s">
        <v>441</v>
      </c>
      <c r="C26064">
        <v>2015</v>
      </c>
      <c r="D26064" s="61" t="s">
        <v>2536</v>
      </c>
    </row>
    <row r="26065" spans="1:4" hidden="1" x14ac:dyDescent="0.25">
      <c r="A26065" s="61" t="s">
        <v>440</v>
      </c>
      <c r="B26065" s="61" t="s">
        <v>441</v>
      </c>
      <c r="C26065">
        <v>2016</v>
      </c>
      <c r="D26065" s="61" t="s">
        <v>2117</v>
      </c>
    </row>
    <row r="26066" spans="1:4" hidden="1" x14ac:dyDescent="0.25">
      <c r="A26066" s="61" t="s">
        <v>440</v>
      </c>
      <c r="B26066" s="61" t="s">
        <v>441</v>
      </c>
      <c r="C26066">
        <v>2017</v>
      </c>
      <c r="D26066" s="61" t="s">
        <v>532</v>
      </c>
    </row>
    <row r="26067" spans="1:4" hidden="1" x14ac:dyDescent="0.25">
      <c r="A26067" s="61" t="s">
        <v>440</v>
      </c>
      <c r="B26067" s="61" t="s">
        <v>441</v>
      </c>
      <c r="C26067">
        <v>2018</v>
      </c>
      <c r="D26067" s="61" t="s">
        <v>2903</v>
      </c>
    </row>
    <row r="26068" spans="1:4" hidden="1" x14ac:dyDescent="0.25">
      <c r="A26068" s="61" t="s">
        <v>440</v>
      </c>
      <c r="B26068" s="61" t="s">
        <v>441</v>
      </c>
      <c r="C26068">
        <v>2019</v>
      </c>
      <c r="D26068" s="61" t="s">
        <v>2508</v>
      </c>
    </row>
    <row r="26069" spans="1:4" hidden="1" x14ac:dyDescent="0.25">
      <c r="A26069" s="61" t="s">
        <v>440</v>
      </c>
      <c r="B26069" s="61" t="s">
        <v>441</v>
      </c>
      <c r="C26069">
        <v>2020</v>
      </c>
      <c r="D26069" s="61" t="s">
        <v>2576</v>
      </c>
    </row>
    <row r="26070" spans="1:4" hidden="1" x14ac:dyDescent="0.25">
      <c r="A26070" s="61" t="s">
        <v>440</v>
      </c>
      <c r="B26070" s="61" t="s">
        <v>441</v>
      </c>
      <c r="C26070">
        <v>2021</v>
      </c>
      <c r="D26070" s="61" t="s">
        <v>1845</v>
      </c>
    </row>
    <row r="26071" spans="1:4" hidden="1" x14ac:dyDescent="0.25">
      <c r="A26071" s="61" t="s">
        <v>440</v>
      </c>
      <c r="B26071" s="61" t="s">
        <v>441</v>
      </c>
      <c r="C26071">
        <v>2022</v>
      </c>
      <c r="D26071" s="61" t="s">
        <v>2221</v>
      </c>
    </row>
    <row r="26072" spans="1:4" x14ac:dyDescent="0.25">
      <c r="A26072" s="61" t="s">
        <v>440</v>
      </c>
      <c r="B26072" s="61" t="s">
        <v>441</v>
      </c>
      <c r="C26072">
        <v>2023</v>
      </c>
      <c r="D26072" s="61">
        <v>0.63</v>
      </c>
    </row>
    <row r="26073" spans="1:4" hidden="1" x14ac:dyDescent="0.25">
      <c r="A26073" s="61" t="s">
        <v>45</v>
      </c>
      <c r="B26073" s="61" t="s">
        <v>437</v>
      </c>
      <c r="C26073">
        <v>1867</v>
      </c>
      <c r="D26073" s="61" t="s">
        <v>2489</v>
      </c>
    </row>
    <row r="26074" spans="1:4" hidden="1" x14ac:dyDescent="0.25">
      <c r="A26074" s="61" t="s">
        <v>45</v>
      </c>
      <c r="B26074" s="61" t="s">
        <v>437</v>
      </c>
      <c r="C26074">
        <v>1868</v>
      </c>
      <c r="D26074" s="61" t="s">
        <v>2489</v>
      </c>
    </row>
    <row r="26075" spans="1:4" hidden="1" x14ac:dyDescent="0.25">
      <c r="A26075" s="61" t="s">
        <v>45</v>
      </c>
      <c r="B26075" s="61" t="s">
        <v>437</v>
      </c>
      <c r="C26075">
        <v>1869</v>
      </c>
      <c r="D26075" s="61" t="s">
        <v>2489</v>
      </c>
    </row>
    <row r="26076" spans="1:4" hidden="1" x14ac:dyDescent="0.25">
      <c r="A26076" s="61" t="s">
        <v>45</v>
      </c>
      <c r="B26076" s="61" t="s">
        <v>437</v>
      </c>
      <c r="C26076">
        <v>1870</v>
      </c>
      <c r="D26076" s="61" t="s">
        <v>2489</v>
      </c>
    </row>
    <row r="26077" spans="1:4" hidden="1" x14ac:dyDescent="0.25">
      <c r="A26077" s="61" t="s">
        <v>45</v>
      </c>
      <c r="B26077" s="61" t="s">
        <v>437</v>
      </c>
      <c r="C26077">
        <v>1871</v>
      </c>
      <c r="D26077" s="61" t="s">
        <v>2489</v>
      </c>
    </row>
    <row r="26078" spans="1:4" hidden="1" x14ac:dyDescent="0.25">
      <c r="A26078" s="61" t="s">
        <v>45</v>
      </c>
      <c r="B26078" s="61" t="s">
        <v>437</v>
      </c>
      <c r="C26078">
        <v>1872</v>
      </c>
      <c r="D26078" s="61" t="s">
        <v>2489</v>
      </c>
    </row>
    <row r="26079" spans="1:4" hidden="1" x14ac:dyDescent="0.25">
      <c r="A26079" s="61" t="s">
        <v>45</v>
      </c>
      <c r="B26079" s="61" t="s">
        <v>437</v>
      </c>
      <c r="C26079">
        <v>1873</v>
      </c>
      <c r="D26079" s="61" t="s">
        <v>2489</v>
      </c>
    </row>
    <row r="26080" spans="1:4" hidden="1" x14ac:dyDescent="0.25">
      <c r="A26080" s="61" t="s">
        <v>45</v>
      </c>
      <c r="B26080" s="61" t="s">
        <v>437</v>
      </c>
      <c r="C26080">
        <v>1874</v>
      </c>
      <c r="D26080" s="61" t="s">
        <v>2489</v>
      </c>
    </row>
    <row r="26081" spans="1:4" hidden="1" x14ac:dyDescent="0.25">
      <c r="A26081" s="61" t="s">
        <v>45</v>
      </c>
      <c r="B26081" s="61" t="s">
        <v>437</v>
      </c>
      <c r="C26081">
        <v>1875</v>
      </c>
      <c r="D26081" s="61" t="s">
        <v>2489</v>
      </c>
    </row>
    <row r="26082" spans="1:4" hidden="1" x14ac:dyDescent="0.25">
      <c r="A26082" s="61" t="s">
        <v>45</v>
      </c>
      <c r="B26082" s="61" t="s">
        <v>437</v>
      </c>
      <c r="C26082">
        <v>1876</v>
      </c>
      <c r="D26082" s="61" t="s">
        <v>2489</v>
      </c>
    </row>
    <row r="26083" spans="1:4" hidden="1" x14ac:dyDescent="0.25">
      <c r="A26083" s="61" t="s">
        <v>45</v>
      </c>
      <c r="B26083" s="61" t="s">
        <v>437</v>
      </c>
      <c r="C26083">
        <v>1877</v>
      </c>
      <c r="D26083" s="61" t="s">
        <v>2489</v>
      </c>
    </row>
    <row r="26084" spans="1:4" hidden="1" x14ac:dyDescent="0.25">
      <c r="A26084" s="61" t="s">
        <v>45</v>
      </c>
      <c r="B26084" s="61" t="s">
        <v>437</v>
      </c>
      <c r="C26084">
        <v>1878</v>
      </c>
      <c r="D26084" s="61" t="s">
        <v>2489</v>
      </c>
    </row>
    <row r="26085" spans="1:4" hidden="1" x14ac:dyDescent="0.25">
      <c r="A26085" s="61" t="s">
        <v>45</v>
      </c>
      <c r="B26085" s="61" t="s">
        <v>437</v>
      </c>
      <c r="C26085">
        <v>1879</v>
      </c>
      <c r="D26085" s="61" t="s">
        <v>2489</v>
      </c>
    </row>
    <row r="26086" spans="1:4" hidden="1" x14ac:dyDescent="0.25">
      <c r="A26086" s="61" t="s">
        <v>45</v>
      </c>
      <c r="B26086" s="61" t="s">
        <v>437</v>
      </c>
      <c r="C26086">
        <v>1880</v>
      </c>
      <c r="D26086" s="61" t="s">
        <v>2489</v>
      </c>
    </row>
    <row r="26087" spans="1:4" hidden="1" x14ac:dyDescent="0.25">
      <c r="A26087" s="61" t="s">
        <v>45</v>
      </c>
      <c r="B26087" s="61" t="s">
        <v>437</v>
      </c>
      <c r="C26087">
        <v>1881</v>
      </c>
      <c r="D26087" s="61" t="s">
        <v>2489</v>
      </c>
    </row>
    <row r="26088" spans="1:4" hidden="1" x14ac:dyDescent="0.25">
      <c r="A26088" s="61" t="s">
        <v>45</v>
      </c>
      <c r="B26088" s="61" t="s">
        <v>437</v>
      </c>
      <c r="C26088">
        <v>1882</v>
      </c>
      <c r="D26088" s="61" t="s">
        <v>2489</v>
      </c>
    </row>
    <row r="26089" spans="1:4" hidden="1" x14ac:dyDescent="0.25">
      <c r="A26089" s="61" t="s">
        <v>45</v>
      </c>
      <c r="B26089" s="61" t="s">
        <v>437</v>
      </c>
      <c r="C26089">
        <v>1883</v>
      </c>
      <c r="D26089" s="61" t="s">
        <v>2489</v>
      </c>
    </row>
    <row r="26090" spans="1:4" hidden="1" x14ac:dyDescent="0.25">
      <c r="A26090" s="61" t="s">
        <v>45</v>
      </c>
      <c r="B26090" s="61" t="s">
        <v>437</v>
      </c>
      <c r="C26090">
        <v>1884</v>
      </c>
      <c r="D26090" s="61" t="s">
        <v>2489</v>
      </c>
    </row>
    <row r="26091" spans="1:4" hidden="1" x14ac:dyDescent="0.25">
      <c r="A26091" s="61" t="s">
        <v>45</v>
      </c>
      <c r="B26091" s="61" t="s">
        <v>437</v>
      </c>
      <c r="C26091">
        <v>1885</v>
      </c>
      <c r="D26091" s="61" t="s">
        <v>2489</v>
      </c>
    </row>
    <row r="26092" spans="1:4" hidden="1" x14ac:dyDescent="0.25">
      <c r="A26092" s="61" t="s">
        <v>45</v>
      </c>
      <c r="B26092" s="61" t="s">
        <v>437</v>
      </c>
      <c r="C26092">
        <v>1886</v>
      </c>
      <c r="D26092" s="61" t="s">
        <v>2489</v>
      </c>
    </row>
    <row r="26093" spans="1:4" hidden="1" x14ac:dyDescent="0.25">
      <c r="A26093" s="61" t="s">
        <v>45</v>
      </c>
      <c r="B26093" s="61" t="s">
        <v>437</v>
      </c>
      <c r="C26093">
        <v>1887</v>
      </c>
      <c r="D26093" s="61" t="s">
        <v>2489</v>
      </c>
    </row>
    <row r="26094" spans="1:4" hidden="1" x14ac:dyDescent="0.25">
      <c r="A26094" s="61" t="s">
        <v>45</v>
      </c>
      <c r="B26094" s="61" t="s">
        <v>437</v>
      </c>
      <c r="C26094">
        <v>1888</v>
      </c>
      <c r="D26094" s="61" t="s">
        <v>2489</v>
      </c>
    </row>
    <row r="26095" spans="1:4" hidden="1" x14ac:dyDescent="0.25">
      <c r="A26095" s="61" t="s">
        <v>45</v>
      </c>
      <c r="B26095" s="61" t="s">
        <v>437</v>
      </c>
      <c r="C26095">
        <v>1889</v>
      </c>
      <c r="D26095" s="61" t="s">
        <v>2489</v>
      </c>
    </row>
    <row r="26096" spans="1:4" hidden="1" x14ac:dyDescent="0.25">
      <c r="A26096" s="61" t="s">
        <v>45</v>
      </c>
      <c r="B26096" s="61" t="s">
        <v>437</v>
      </c>
      <c r="C26096">
        <v>1890</v>
      </c>
      <c r="D26096" s="61" t="s">
        <v>2489</v>
      </c>
    </row>
    <row r="26097" spans="1:4" hidden="1" x14ac:dyDescent="0.25">
      <c r="A26097" s="61" t="s">
        <v>45</v>
      </c>
      <c r="B26097" s="61" t="s">
        <v>437</v>
      </c>
      <c r="C26097">
        <v>1891</v>
      </c>
      <c r="D26097" s="61" t="s">
        <v>2489</v>
      </c>
    </row>
    <row r="26098" spans="1:4" hidden="1" x14ac:dyDescent="0.25">
      <c r="A26098" s="61" t="s">
        <v>45</v>
      </c>
      <c r="B26098" s="61" t="s">
        <v>437</v>
      </c>
      <c r="C26098">
        <v>1892</v>
      </c>
      <c r="D26098" s="61" t="s">
        <v>2489</v>
      </c>
    </row>
    <row r="26099" spans="1:4" hidden="1" x14ac:dyDescent="0.25">
      <c r="A26099" s="61" t="s">
        <v>45</v>
      </c>
      <c r="B26099" s="61" t="s">
        <v>437</v>
      </c>
      <c r="C26099">
        <v>1893</v>
      </c>
      <c r="D26099" s="61" t="s">
        <v>2489</v>
      </c>
    </row>
    <row r="26100" spans="1:4" hidden="1" x14ac:dyDescent="0.25">
      <c r="A26100" s="61" t="s">
        <v>45</v>
      </c>
      <c r="B26100" s="61" t="s">
        <v>437</v>
      </c>
      <c r="C26100">
        <v>1894</v>
      </c>
      <c r="D26100" s="61" t="s">
        <v>2489</v>
      </c>
    </row>
    <row r="26101" spans="1:4" hidden="1" x14ac:dyDescent="0.25">
      <c r="A26101" s="61" t="s">
        <v>45</v>
      </c>
      <c r="B26101" s="61" t="s">
        <v>437</v>
      </c>
      <c r="C26101">
        <v>1895</v>
      </c>
      <c r="D26101" s="61" t="s">
        <v>2489</v>
      </c>
    </row>
    <row r="26102" spans="1:4" hidden="1" x14ac:dyDescent="0.25">
      <c r="A26102" s="61" t="s">
        <v>45</v>
      </c>
      <c r="B26102" s="61" t="s">
        <v>437</v>
      </c>
      <c r="C26102">
        <v>1896</v>
      </c>
      <c r="D26102" s="61" t="s">
        <v>2489</v>
      </c>
    </row>
    <row r="26103" spans="1:4" hidden="1" x14ac:dyDescent="0.25">
      <c r="A26103" s="61" t="s">
        <v>45</v>
      </c>
      <c r="B26103" s="61" t="s">
        <v>437</v>
      </c>
      <c r="C26103">
        <v>1897</v>
      </c>
      <c r="D26103" s="61" t="s">
        <v>2489</v>
      </c>
    </row>
    <row r="26104" spans="1:4" hidden="1" x14ac:dyDescent="0.25">
      <c r="A26104" s="61" t="s">
        <v>45</v>
      </c>
      <c r="B26104" s="61" t="s">
        <v>437</v>
      </c>
      <c r="C26104">
        <v>1898</v>
      </c>
      <c r="D26104" s="61" t="s">
        <v>2489</v>
      </c>
    </row>
    <row r="26105" spans="1:4" hidden="1" x14ac:dyDescent="0.25">
      <c r="A26105" s="61" t="s">
        <v>45</v>
      </c>
      <c r="B26105" s="61" t="s">
        <v>437</v>
      </c>
      <c r="C26105">
        <v>1899</v>
      </c>
      <c r="D26105" s="61" t="s">
        <v>2489</v>
      </c>
    </row>
    <row r="26106" spans="1:4" hidden="1" x14ac:dyDescent="0.25">
      <c r="A26106" s="61" t="s">
        <v>45</v>
      </c>
      <c r="B26106" s="61" t="s">
        <v>437</v>
      </c>
      <c r="C26106">
        <v>1900</v>
      </c>
      <c r="D26106" s="61" t="s">
        <v>2284</v>
      </c>
    </row>
    <row r="26107" spans="1:4" hidden="1" x14ac:dyDescent="0.25">
      <c r="A26107" s="61" t="s">
        <v>45</v>
      </c>
      <c r="B26107" s="61" t="s">
        <v>437</v>
      </c>
      <c r="C26107">
        <v>1901</v>
      </c>
      <c r="D26107" s="61" t="s">
        <v>2284</v>
      </c>
    </row>
    <row r="26108" spans="1:4" hidden="1" x14ac:dyDescent="0.25">
      <c r="A26108" s="61" t="s">
        <v>45</v>
      </c>
      <c r="B26108" s="61" t="s">
        <v>437</v>
      </c>
      <c r="C26108">
        <v>1902</v>
      </c>
      <c r="D26108" s="61" t="s">
        <v>2284</v>
      </c>
    </row>
    <row r="26109" spans="1:4" hidden="1" x14ac:dyDescent="0.25">
      <c r="A26109" s="61" t="s">
        <v>45</v>
      </c>
      <c r="B26109" s="61" t="s">
        <v>437</v>
      </c>
      <c r="C26109">
        <v>1903</v>
      </c>
      <c r="D26109" s="61" t="s">
        <v>2284</v>
      </c>
    </row>
    <row r="26110" spans="1:4" hidden="1" x14ac:dyDescent="0.25">
      <c r="A26110" s="61" t="s">
        <v>45</v>
      </c>
      <c r="B26110" s="61" t="s">
        <v>437</v>
      </c>
      <c r="C26110">
        <v>1904</v>
      </c>
      <c r="D26110" s="61" t="s">
        <v>2284</v>
      </c>
    </row>
    <row r="26111" spans="1:4" hidden="1" x14ac:dyDescent="0.25">
      <c r="A26111" s="61" t="s">
        <v>45</v>
      </c>
      <c r="B26111" s="61" t="s">
        <v>437</v>
      </c>
      <c r="C26111">
        <v>1905</v>
      </c>
      <c r="D26111" s="61" t="s">
        <v>2284</v>
      </c>
    </row>
    <row r="26112" spans="1:4" hidden="1" x14ac:dyDescent="0.25">
      <c r="A26112" s="61" t="s">
        <v>45</v>
      </c>
      <c r="B26112" s="61" t="s">
        <v>437</v>
      </c>
      <c r="C26112">
        <v>1906</v>
      </c>
      <c r="D26112" s="61" t="s">
        <v>2284</v>
      </c>
    </row>
    <row r="26113" spans="1:4" hidden="1" x14ac:dyDescent="0.25">
      <c r="A26113" s="61" t="s">
        <v>45</v>
      </c>
      <c r="B26113" s="61" t="s">
        <v>437</v>
      </c>
      <c r="C26113">
        <v>1907</v>
      </c>
      <c r="D26113" s="61" t="s">
        <v>2284</v>
      </c>
    </row>
    <row r="26114" spans="1:4" hidden="1" x14ac:dyDescent="0.25">
      <c r="A26114" s="61" t="s">
        <v>45</v>
      </c>
      <c r="B26114" s="61" t="s">
        <v>437</v>
      </c>
      <c r="C26114">
        <v>1908</v>
      </c>
      <c r="D26114" s="61" t="s">
        <v>2284</v>
      </c>
    </row>
    <row r="26115" spans="1:4" hidden="1" x14ac:dyDescent="0.25">
      <c r="A26115" s="61" t="s">
        <v>45</v>
      </c>
      <c r="B26115" s="61" t="s">
        <v>437</v>
      </c>
      <c r="C26115">
        <v>1909</v>
      </c>
      <c r="D26115" s="61" t="s">
        <v>2284</v>
      </c>
    </row>
    <row r="26116" spans="1:4" hidden="1" x14ac:dyDescent="0.25">
      <c r="A26116" s="61" t="s">
        <v>45</v>
      </c>
      <c r="B26116" s="61" t="s">
        <v>437</v>
      </c>
      <c r="C26116">
        <v>1910</v>
      </c>
      <c r="D26116" s="61" t="s">
        <v>2284</v>
      </c>
    </row>
    <row r="26117" spans="1:4" hidden="1" x14ac:dyDescent="0.25">
      <c r="A26117" s="61" t="s">
        <v>45</v>
      </c>
      <c r="B26117" s="61" t="s">
        <v>437</v>
      </c>
      <c r="C26117">
        <v>1911</v>
      </c>
      <c r="D26117" s="61" t="s">
        <v>2284</v>
      </c>
    </row>
    <row r="26118" spans="1:4" hidden="1" x14ac:dyDescent="0.25">
      <c r="A26118" s="61" t="s">
        <v>45</v>
      </c>
      <c r="B26118" s="61" t="s">
        <v>437</v>
      </c>
      <c r="C26118">
        <v>1912</v>
      </c>
      <c r="D26118" s="61" t="s">
        <v>2284</v>
      </c>
    </row>
    <row r="26119" spans="1:4" hidden="1" x14ac:dyDescent="0.25">
      <c r="A26119" s="61" t="s">
        <v>45</v>
      </c>
      <c r="B26119" s="61" t="s">
        <v>437</v>
      </c>
      <c r="C26119">
        <v>1913</v>
      </c>
      <c r="D26119" s="61" t="s">
        <v>2284</v>
      </c>
    </row>
    <row r="26120" spans="1:4" hidden="1" x14ac:dyDescent="0.25">
      <c r="A26120" s="61" t="s">
        <v>45</v>
      </c>
      <c r="B26120" s="61" t="s">
        <v>437</v>
      </c>
      <c r="C26120">
        <v>1914</v>
      </c>
      <c r="D26120" s="61" t="s">
        <v>2284</v>
      </c>
    </row>
    <row r="26121" spans="1:4" hidden="1" x14ac:dyDescent="0.25">
      <c r="A26121" s="61" t="s">
        <v>45</v>
      </c>
      <c r="B26121" s="61" t="s">
        <v>437</v>
      </c>
      <c r="C26121">
        <v>1915</v>
      </c>
      <c r="D26121" s="61" t="s">
        <v>2284</v>
      </c>
    </row>
    <row r="26122" spans="1:4" hidden="1" x14ac:dyDescent="0.25">
      <c r="A26122" s="61" t="s">
        <v>45</v>
      </c>
      <c r="B26122" s="61" t="s">
        <v>437</v>
      </c>
      <c r="C26122">
        <v>1916</v>
      </c>
      <c r="D26122" s="61" t="s">
        <v>2284</v>
      </c>
    </row>
    <row r="26123" spans="1:4" hidden="1" x14ac:dyDescent="0.25">
      <c r="A26123" s="61" t="s">
        <v>45</v>
      </c>
      <c r="B26123" s="61" t="s">
        <v>437</v>
      </c>
      <c r="C26123">
        <v>1917</v>
      </c>
      <c r="D26123" s="61" t="s">
        <v>2284</v>
      </c>
    </row>
    <row r="26124" spans="1:4" hidden="1" x14ac:dyDescent="0.25">
      <c r="A26124" s="61" t="s">
        <v>45</v>
      </c>
      <c r="B26124" s="61" t="s">
        <v>437</v>
      </c>
      <c r="C26124">
        <v>1918</v>
      </c>
      <c r="D26124" s="61" t="s">
        <v>2284</v>
      </c>
    </row>
    <row r="26125" spans="1:4" hidden="1" x14ac:dyDescent="0.25">
      <c r="A26125" s="61" t="s">
        <v>45</v>
      </c>
      <c r="B26125" s="61" t="s">
        <v>437</v>
      </c>
      <c r="C26125">
        <v>1919</v>
      </c>
      <c r="D26125" s="61" t="s">
        <v>2284</v>
      </c>
    </row>
    <row r="26126" spans="1:4" hidden="1" x14ac:dyDescent="0.25">
      <c r="A26126" s="61" t="s">
        <v>45</v>
      </c>
      <c r="B26126" s="61" t="s">
        <v>437</v>
      </c>
      <c r="C26126">
        <v>1920</v>
      </c>
      <c r="D26126" s="61" t="s">
        <v>2284</v>
      </c>
    </row>
    <row r="26127" spans="1:4" hidden="1" x14ac:dyDescent="0.25">
      <c r="A26127" s="61" t="s">
        <v>45</v>
      </c>
      <c r="B26127" s="61" t="s">
        <v>437</v>
      </c>
      <c r="C26127">
        <v>1921</v>
      </c>
      <c r="D26127" s="61" t="s">
        <v>2233</v>
      </c>
    </row>
    <row r="26128" spans="1:4" hidden="1" x14ac:dyDescent="0.25">
      <c r="A26128" s="61" t="s">
        <v>45</v>
      </c>
      <c r="B26128" s="61" t="s">
        <v>437</v>
      </c>
      <c r="C26128">
        <v>1922</v>
      </c>
      <c r="D26128" s="61" t="s">
        <v>2233</v>
      </c>
    </row>
    <row r="26129" spans="1:4" hidden="1" x14ac:dyDescent="0.25">
      <c r="A26129" s="61" t="s">
        <v>45</v>
      </c>
      <c r="B26129" s="61" t="s">
        <v>437</v>
      </c>
      <c r="C26129">
        <v>1923</v>
      </c>
      <c r="D26129" s="61" t="s">
        <v>2233</v>
      </c>
    </row>
    <row r="26130" spans="1:4" hidden="1" x14ac:dyDescent="0.25">
      <c r="A26130" s="61" t="s">
        <v>45</v>
      </c>
      <c r="B26130" s="61" t="s">
        <v>437</v>
      </c>
      <c r="C26130">
        <v>1924</v>
      </c>
      <c r="D26130" s="61" t="s">
        <v>2233</v>
      </c>
    </row>
    <row r="26131" spans="1:4" hidden="1" x14ac:dyDescent="0.25">
      <c r="A26131" s="61" t="s">
        <v>45</v>
      </c>
      <c r="B26131" s="61" t="s">
        <v>437</v>
      </c>
      <c r="C26131">
        <v>1925</v>
      </c>
      <c r="D26131" s="61" t="s">
        <v>2233</v>
      </c>
    </row>
    <row r="26132" spans="1:4" hidden="1" x14ac:dyDescent="0.25">
      <c r="A26132" s="61" t="s">
        <v>45</v>
      </c>
      <c r="B26132" s="61" t="s">
        <v>437</v>
      </c>
      <c r="C26132">
        <v>1926</v>
      </c>
      <c r="D26132" s="61" t="s">
        <v>2233</v>
      </c>
    </row>
    <row r="26133" spans="1:4" hidden="1" x14ac:dyDescent="0.25">
      <c r="A26133" s="61" t="s">
        <v>45</v>
      </c>
      <c r="B26133" s="61" t="s">
        <v>437</v>
      </c>
      <c r="C26133">
        <v>1927</v>
      </c>
      <c r="D26133" s="61" t="s">
        <v>2233</v>
      </c>
    </row>
    <row r="26134" spans="1:4" hidden="1" x14ac:dyDescent="0.25">
      <c r="A26134" s="61" t="s">
        <v>45</v>
      </c>
      <c r="B26134" s="61" t="s">
        <v>437</v>
      </c>
      <c r="C26134">
        <v>1928</v>
      </c>
      <c r="D26134" s="61" t="s">
        <v>2233</v>
      </c>
    </row>
    <row r="26135" spans="1:4" hidden="1" x14ac:dyDescent="0.25">
      <c r="A26135" s="61" t="s">
        <v>45</v>
      </c>
      <c r="B26135" s="61" t="s">
        <v>437</v>
      </c>
      <c r="C26135">
        <v>1929</v>
      </c>
      <c r="D26135" s="61" t="s">
        <v>2233</v>
      </c>
    </row>
    <row r="26136" spans="1:4" hidden="1" x14ac:dyDescent="0.25">
      <c r="A26136" s="61" t="s">
        <v>45</v>
      </c>
      <c r="B26136" s="61" t="s">
        <v>437</v>
      </c>
      <c r="C26136">
        <v>1930</v>
      </c>
      <c r="D26136" s="61" t="s">
        <v>2233</v>
      </c>
    </row>
    <row r="26137" spans="1:4" hidden="1" x14ac:dyDescent="0.25">
      <c r="A26137" s="61" t="s">
        <v>45</v>
      </c>
      <c r="B26137" s="61" t="s">
        <v>437</v>
      </c>
      <c r="C26137">
        <v>1931</v>
      </c>
      <c r="D26137" s="61" t="s">
        <v>2233</v>
      </c>
    </row>
    <row r="26138" spans="1:4" hidden="1" x14ac:dyDescent="0.25">
      <c r="A26138" s="61" t="s">
        <v>45</v>
      </c>
      <c r="B26138" s="61" t="s">
        <v>437</v>
      </c>
      <c r="C26138">
        <v>1932</v>
      </c>
      <c r="D26138" s="61" t="s">
        <v>2233</v>
      </c>
    </row>
    <row r="26139" spans="1:4" hidden="1" x14ac:dyDescent="0.25">
      <c r="A26139" s="61" t="s">
        <v>45</v>
      </c>
      <c r="B26139" s="61" t="s">
        <v>437</v>
      </c>
      <c r="C26139">
        <v>1933</v>
      </c>
      <c r="D26139" s="61" t="s">
        <v>2233</v>
      </c>
    </row>
    <row r="26140" spans="1:4" hidden="1" x14ac:dyDescent="0.25">
      <c r="A26140" s="61" t="s">
        <v>45</v>
      </c>
      <c r="B26140" s="61" t="s">
        <v>437</v>
      </c>
      <c r="C26140">
        <v>1934</v>
      </c>
      <c r="D26140" s="61" t="s">
        <v>2233</v>
      </c>
    </row>
    <row r="26141" spans="1:4" hidden="1" x14ac:dyDescent="0.25">
      <c r="A26141" s="61" t="s">
        <v>45</v>
      </c>
      <c r="B26141" s="61" t="s">
        <v>437</v>
      </c>
      <c r="C26141">
        <v>1935</v>
      </c>
      <c r="D26141" s="61" t="s">
        <v>2233</v>
      </c>
    </row>
    <row r="26142" spans="1:4" hidden="1" x14ac:dyDescent="0.25">
      <c r="A26142" s="61" t="s">
        <v>45</v>
      </c>
      <c r="B26142" s="61" t="s">
        <v>437</v>
      </c>
      <c r="C26142">
        <v>1936</v>
      </c>
      <c r="D26142" s="61" t="s">
        <v>2233</v>
      </c>
    </row>
    <row r="26143" spans="1:4" hidden="1" x14ac:dyDescent="0.25">
      <c r="A26143" s="61" t="s">
        <v>45</v>
      </c>
      <c r="B26143" s="61" t="s">
        <v>437</v>
      </c>
      <c r="C26143">
        <v>1937</v>
      </c>
      <c r="D26143" s="61" t="s">
        <v>2233</v>
      </c>
    </row>
    <row r="26144" spans="1:4" hidden="1" x14ac:dyDescent="0.25">
      <c r="A26144" s="61" t="s">
        <v>45</v>
      </c>
      <c r="B26144" s="61" t="s">
        <v>437</v>
      </c>
      <c r="C26144">
        <v>1938</v>
      </c>
      <c r="D26144" s="61" t="s">
        <v>2233</v>
      </c>
    </row>
    <row r="26145" spans="1:4" hidden="1" x14ac:dyDescent="0.25">
      <c r="A26145" s="61" t="s">
        <v>45</v>
      </c>
      <c r="B26145" s="61" t="s">
        <v>437</v>
      </c>
      <c r="C26145">
        <v>1939</v>
      </c>
      <c r="D26145" s="61" t="s">
        <v>2233</v>
      </c>
    </row>
    <row r="26146" spans="1:4" hidden="1" x14ac:dyDescent="0.25">
      <c r="A26146" s="61" t="s">
        <v>45</v>
      </c>
      <c r="B26146" s="61" t="s">
        <v>437</v>
      </c>
      <c r="C26146">
        <v>1940</v>
      </c>
      <c r="D26146" s="61" t="s">
        <v>2587</v>
      </c>
    </row>
    <row r="26147" spans="1:4" hidden="1" x14ac:dyDescent="0.25">
      <c r="A26147" s="61" t="s">
        <v>45</v>
      </c>
      <c r="B26147" s="61" t="s">
        <v>437</v>
      </c>
      <c r="C26147">
        <v>1941</v>
      </c>
      <c r="D26147" s="61" t="s">
        <v>2587</v>
      </c>
    </row>
    <row r="26148" spans="1:4" hidden="1" x14ac:dyDescent="0.25">
      <c r="A26148" s="61" t="s">
        <v>45</v>
      </c>
      <c r="B26148" s="61" t="s">
        <v>437</v>
      </c>
      <c r="C26148">
        <v>1942</v>
      </c>
      <c r="D26148" s="61" t="s">
        <v>1700</v>
      </c>
    </row>
    <row r="26149" spans="1:4" hidden="1" x14ac:dyDescent="0.25">
      <c r="A26149" s="61" t="s">
        <v>45</v>
      </c>
      <c r="B26149" s="61" t="s">
        <v>437</v>
      </c>
      <c r="C26149">
        <v>1943</v>
      </c>
      <c r="D26149" s="61" t="s">
        <v>1700</v>
      </c>
    </row>
    <row r="26150" spans="1:4" hidden="1" x14ac:dyDescent="0.25">
      <c r="A26150" s="61" t="s">
        <v>45</v>
      </c>
      <c r="B26150" s="61" t="s">
        <v>437</v>
      </c>
      <c r="C26150">
        <v>1944</v>
      </c>
      <c r="D26150" s="61" t="s">
        <v>1700</v>
      </c>
    </row>
    <row r="26151" spans="1:4" hidden="1" x14ac:dyDescent="0.25">
      <c r="A26151" s="61" t="s">
        <v>45</v>
      </c>
      <c r="B26151" s="61" t="s">
        <v>437</v>
      </c>
      <c r="C26151">
        <v>1945</v>
      </c>
      <c r="D26151" s="61" t="s">
        <v>1700</v>
      </c>
    </row>
    <row r="26152" spans="1:4" hidden="1" x14ac:dyDescent="0.25">
      <c r="A26152" s="61" t="s">
        <v>45</v>
      </c>
      <c r="B26152" s="61" t="s">
        <v>437</v>
      </c>
      <c r="C26152">
        <v>1946</v>
      </c>
      <c r="D26152" s="61" t="s">
        <v>3205</v>
      </c>
    </row>
    <row r="26153" spans="1:4" hidden="1" x14ac:dyDescent="0.25">
      <c r="A26153" s="61" t="s">
        <v>45</v>
      </c>
      <c r="B26153" s="61" t="s">
        <v>437</v>
      </c>
      <c r="C26153">
        <v>1947</v>
      </c>
      <c r="D26153" s="61" t="s">
        <v>3205</v>
      </c>
    </row>
    <row r="26154" spans="1:4" hidden="1" x14ac:dyDescent="0.25">
      <c r="A26154" s="61" t="s">
        <v>45</v>
      </c>
      <c r="B26154" s="61" t="s">
        <v>437</v>
      </c>
      <c r="C26154">
        <v>1948</v>
      </c>
      <c r="D26154" s="61" t="s">
        <v>3205</v>
      </c>
    </row>
    <row r="26155" spans="1:4" hidden="1" x14ac:dyDescent="0.25">
      <c r="A26155" s="61" t="s">
        <v>45</v>
      </c>
      <c r="B26155" s="61" t="s">
        <v>437</v>
      </c>
      <c r="C26155">
        <v>1949</v>
      </c>
      <c r="D26155" s="61" t="s">
        <v>3205</v>
      </c>
    </row>
    <row r="26156" spans="1:4" hidden="1" x14ac:dyDescent="0.25">
      <c r="A26156" s="61" t="s">
        <v>45</v>
      </c>
      <c r="B26156" s="61" t="s">
        <v>437</v>
      </c>
      <c r="C26156">
        <v>1950</v>
      </c>
      <c r="D26156" s="61" t="s">
        <v>3205</v>
      </c>
    </row>
    <row r="26157" spans="1:4" hidden="1" x14ac:dyDescent="0.25">
      <c r="A26157" s="61" t="s">
        <v>45</v>
      </c>
      <c r="B26157" s="61" t="s">
        <v>437</v>
      </c>
      <c r="C26157">
        <v>1951</v>
      </c>
      <c r="D26157" s="61" t="s">
        <v>3205</v>
      </c>
    </row>
    <row r="26158" spans="1:4" hidden="1" x14ac:dyDescent="0.25">
      <c r="A26158" s="61" t="s">
        <v>45</v>
      </c>
      <c r="B26158" s="61" t="s">
        <v>437</v>
      </c>
      <c r="C26158">
        <v>1952</v>
      </c>
      <c r="D26158" s="61" t="s">
        <v>3205</v>
      </c>
    </row>
    <row r="26159" spans="1:4" hidden="1" x14ac:dyDescent="0.25">
      <c r="A26159" s="61" t="s">
        <v>45</v>
      </c>
      <c r="B26159" s="61" t="s">
        <v>437</v>
      </c>
      <c r="C26159">
        <v>1953</v>
      </c>
      <c r="D26159" s="61" t="s">
        <v>3205</v>
      </c>
    </row>
    <row r="26160" spans="1:4" hidden="1" x14ac:dyDescent="0.25">
      <c r="A26160" s="61" t="s">
        <v>45</v>
      </c>
      <c r="B26160" s="61" t="s">
        <v>437</v>
      </c>
      <c r="C26160">
        <v>1954</v>
      </c>
      <c r="D26160" s="61" t="s">
        <v>3205</v>
      </c>
    </row>
    <row r="26161" spans="1:4" hidden="1" x14ac:dyDescent="0.25">
      <c r="A26161" s="61" t="s">
        <v>45</v>
      </c>
      <c r="B26161" s="61" t="s">
        <v>437</v>
      </c>
      <c r="C26161">
        <v>1955</v>
      </c>
      <c r="D26161" s="61" t="s">
        <v>3205</v>
      </c>
    </row>
    <row r="26162" spans="1:4" hidden="1" x14ac:dyDescent="0.25">
      <c r="A26162" s="61" t="s">
        <v>45</v>
      </c>
      <c r="B26162" s="61" t="s">
        <v>437</v>
      </c>
      <c r="C26162">
        <v>1956</v>
      </c>
      <c r="D26162" s="61" t="s">
        <v>1791</v>
      </c>
    </row>
    <row r="26163" spans="1:4" hidden="1" x14ac:dyDescent="0.25">
      <c r="A26163" s="61" t="s">
        <v>45</v>
      </c>
      <c r="B26163" s="61" t="s">
        <v>437</v>
      </c>
      <c r="C26163">
        <v>1957</v>
      </c>
      <c r="D26163" s="61" t="s">
        <v>1791</v>
      </c>
    </row>
    <row r="26164" spans="1:4" hidden="1" x14ac:dyDescent="0.25">
      <c r="A26164" s="61" t="s">
        <v>45</v>
      </c>
      <c r="B26164" s="61" t="s">
        <v>437</v>
      </c>
      <c r="C26164">
        <v>1958</v>
      </c>
      <c r="D26164" s="61" t="s">
        <v>1794</v>
      </c>
    </row>
    <row r="26165" spans="1:4" hidden="1" x14ac:dyDescent="0.25">
      <c r="A26165" s="61" t="s">
        <v>45</v>
      </c>
      <c r="B26165" s="61" t="s">
        <v>437</v>
      </c>
      <c r="C26165">
        <v>1959</v>
      </c>
      <c r="D26165" s="61" t="s">
        <v>2287</v>
      </c>
    </row>
    <row r="26166" spans="1:4" hidden="1" x14ac:dyDescent="0.25">
      <c r="A26166" s="61" t="s">
        <v>45</v>
      </c>
      <c r="B26166" s="61" t="s">
        <v>437</v>
      </c>
      <c r="C26166">
        <v>1960</v>
      </c>
      <c r="D26166" s="61" t="s">
        <v>2072</v>
      </c>
    </row>
    <row r="26167" spans="1:4" hidden="1" x14ac:dyDescent="0.25">
      <c r="A26167" s="61" t="s">
        <v>45</v>
      </c>
      <c r="B26167" s="61" t="s">
        <v>437</v>
      </c>
      <c r="C26167">
        <v>1961</v>
      </c>
      <c r="D26167" s="61" t="s">
        <v>2072</v>
      </c>
    </row>
    <row r="26168" spans="1:4" hidden="1" x14ac:dyDescent="0.25">
      <c r="A26168" s="61" t="s">
        <v>45</v>
      </c>
      <c r="B26168" s="61" t="s">
        <v>437</v>
      </c>
      <c r="C26168">
        <v>1962</v>
      </c>
      <c r="D26168" s="61" t="s">
        <v>2072</v>
      </c>
    </row>
    <row r="26169" spans="1:4" hidden="1" x14ac:dyDescent="0.25">
      <c r="A26169" s="61" t="s">
        <v>45</v>
      </c>
      <c r="B26169" s="61" t="s">
        <v>437</v>
      </c>
      <c r="C26169">
        <v>1963</v>
      </c>
      <c r="D26169" s="61" t="s">
        <v>2209</v>
      </c>
    </row>
    <row r="26170" spans="1:4" hidden="1" x14ac:dyDescent="0.25">
      <c r="A26170" s="61" t="s">
        <v>45</v>
      </c>
      <c r="B26170" s="61" t="s">
        <v>437</v>
      </c>
      <c r="C26170">
        <v>1964</v>
      </c>
      <c r="D26170" s="61" t="s">
        <v>2209</v>
      </c>
    </row>
    <row r="26171" spans="1:4" hidden="1" x14ac:dyDescent="0.25">
      <c r="A26171" s="61" t="s">
        <v>45</v>
      </c>
      <c r="B26171" s="61" t="s">
        <v>437</v>
      </c>
      <c r="C26171">
        <v>1965</v>
      </c>
      <c r="D26171" s="61" t="s">
        <v>2240</v>
      </c>
    </row>
    <row r="26172" spans="1:4" hidden="1" x14ac:dyDescent="0.25">
      <c r="A26172" s="61" t="s">
        <v>45</v>
      </c>
      <c r="B26172" s="61" t="s">
        <v>437</v>
      </c>
      <c r="C26172">
        <v>1966</v>
      </c>
      <c r="D26172" s="61" t="s">
        <v>2098</v>
      </c>
    </row>
    <row r="26173" spans="1:4" hidden="1" x14ac:dyDescent="0.25">
      <c r="A26173" s="61" t="s">
        <v>45</v>
      </c>
      <c r="B26173" s="61" t="s">
        <v>437</v>
      </c>
      <c r="C26173">
        <v>1967</v>
      </c>
      <c r="D26173" s="61" t="s">
        <v>2098</v>
      </c>
    </row>
    <row r="26174" spans="1:4" hidden="1" x14ac:dyDescent="0.25">
      <c r="A26174" s="61" t="s">
        <v>45</v>
      </c>
      <c r="B26174" s="61" t="s">
        <v>437</v>
      </c>
      <c r="C26174">
        <v>1968</v>
      </c>
      <c r="D26174" s="61" t="s">
        <v>2092</v>
      </c>
    </row>
    <row r="26175" spans="1:4" hidden="1" x14ac:dyDescent="0.25">
      <c r="A26175" s="61" t="s">
        <v>45</v>
      </c>
      <c r="B26175" s="61" t="s">
        <v>437</v>
      </c>
      <c r="C26175">
        <v>1969</v>
      </c>
      <c r="D26175" s="61" t="s">
        <v>2092</v>
      </c>
    </row>
    <row r="26176" spans="1:4" hidden="1" x14ac:dyDescent="0.25">
      <c r="A26176" s="61" t="s">
        <v>45</v>
      </c>
      <c r="B26176" s="61" t="s">
        <v>437</v>
      </c>
      <c r="C26176">
        <v>1970</v>
      </c>
      <c r="D26176" s="61" t="s">
        <v>2472</v>
      </c>
    </row>
    <row r="26177" spans="1:4" hidden="1" x14ac:dyDescent="0.25">
      <c r="A26177" s="61" t="s">
        <v>45</v>
      </c>
      <c r="B26177" s="61" t="s">
        <v>437</v>
      </c>
      <c r="C26177">
        <v>1971</v>
      </c>
      <c r="D26177" s="61" t="s">
        <v>2472</v>
      </c>
    </row>
    <row r="26178" spans="1:4" hidden="1" x14ac:dyDescent="0.25">
      <c r="A26178" s="61" t="s">
        <v>45</v>
      </c>
      <c r="B26178" s="61" t="s">
        <v>437</v>
      </c>
      <c r="C26178">
        <v>1972</v>
      </c>
      <c r="D26178" s="61" t="s">
        <v>2472</v>
      </c>
    </row>
    <row r="26179" spans="1:4" hidden="1" x14ac:dyDescent="0.25">
      <c r="A26179" s="61" t="s">
        <v>45</v>
      </c>
      <c r="B26179" s="61" t="s">
        <v>437</v>
      </c>
      <c r="C26179">
        <v>1973</v>
      </c>
      <c r="D26179" s="61" t="s">
        <v>2472</v>
      </c>
    </row>
    <row r="26180" spans="1:4" hidden="1" x14ac:dyDescent="0.25">
      <c r="A26180" s="61" t="s">
        <v>45</v>
      </c>
      <c r="B26180" s="61" t="s">
        <v>437</v>
      </c>
      <c r="C26180">
        <v>1974</v>
      </c>
      <c r="D26180" s="61" t="s">
        <v>2472</v>
      </c>
    </row>
    <row r="26181" spans="1:4" hidden="1" x14ac:dyDescent="0.25">
      <c r="A26181" s="61" t="s">
        <v>45</v>
      </c>
      <c r="B26181" s="61" t="s">
        <v>437</v>
      </c>
      <c r="C26181">
        <v>1975</v>
      </c>
      <c r="D26181" s="61" t="s">
        <v>2472</v>
      </c>
    </row>
    <row r="26182" spans="1:4" hidden="1" x14ac:dyDescent="0.25">
      <c r="A26182" s="61" t="s">
        <v>45</v>
      </c>
      <c r="B26182" s="61" t="s">
        <v>437</v>
      </c>
      <c r="C26182">
        <v>1976</v>
      </c>
      <c r="D26182" s="61" t="s">
        <v>2087</v>
      </c>
    </row>
    <row r="26183" spans="1:4" hidden="1" x14ac:dyDescent="0.25">
      <c r="A26183" s="61" t="s">
        <v>45</v>
      </c>
      <c r="B26183" s="61" t="s">
        <v>437</v>
      </c>
      <c r="C26183">
        <v>1977</v>
      </c>
      <c r="D26183" s="61" t="s">
        <v>2087</v>
      </c>
    </row>
    <row r="26184" spans="1:4" hidden="1" x14ac:dyDescent="0.25">
      <c r="A26184" s="61" t="s">
        <v>45</v>
      </c>
      <c r="B26184" s="61" t="s">
        <v>437</v>
      </c>
      <c r="C26184">
        <v>1978</v>
      </c>
      <c r="D26184" s="61" t="s">
        <v>2087</v>
      </c>
    </row>
    <row r="26185" spans="1:4" hidden="1" x14ac:dyDescent="0.25">
      <c r="A26185" s="61" t="s">
        <v>45</v>
      </c>
      <c r="B26185" s="61" t="s">
        <v>437</v>
      </c>
      <c r="C26185">
        <v>1979</v>
      </c>
      <c r="D26185" s="61" t="s">
        <v>2087</v>
      </c>
    </row>
    <row r="26186" spans="1:4" hidden="1" x14ac:dyDescent="0.25">
      <c r="A26186" s="61" t="s">
        <v>45</v>
      </c>
      <c r="B26186" s="61" t="s">
        <v>437</v>
      </c>
      <c r="C26186">
        <v>1980</v>
      </c>
      <c r="D26186" s="61" t="s">
        <v>2479</v>
      </c>
    </row>
    <row r="26187" spans="1:4" hidden="1" x14ac:dyDescent="0.25">
      <c r="A26187" s="61" t="s">
        <v>45</v>
      </c>
      <c r="B26187" s="61" t="s">
        <v>437</v>
      </c>
      <c r="C26187">
        <v>1981</v>
      </c>
      <c r="D26187" s="61" t="s">
        <v>2479</v>
      </c>
    </row>
    <row r="26188" spans="1:4" hidden="1" x14ac:dyDescent="0.25">
      <c r="A26188" s="61" t="s">
        <v>45</v>
      </c>
      <c r="B26188" s="61" t="s">
        <v>437</v>
      </c>
      <c r="C26188">
        <v>1982</v>
      </c>
      <c r="D26188" s="61" t="s">
        <v>2479</v>
      </c>
    </row>
    <row r="26189" spans="1:4" hidden="1" x14ac:dyDescent="0.25">
      <c r="A26189" s="61" t="s">
        <v>45</v>
      </c>
      <c r="B26189" s="61" t="s">
        <v>437</v>
      </c>
      <c r="C26189">
        <v>1983</v>
      </c>
      <c r="D26189" s="61" t="s">
        <v>2479</v>
      </c>
    </row>
    <row r="26190" spans="1:4" hidden="1" x14ac:dyDescent="0.25">
      <c r="A26190" s="61" t="s">
        <v>45</v>
      </c>
      <c r="B26190" s="61" t="s">
        <v>437</v>
      </c>
      <c r="C26190">
        <v>1984</v>
      </c>
      <c r="D26190" s="61" t="s">
        <v>2479</v>
      </c>
    </row>
    <row r="26191" spans="1:4" hidden="1" x14ac:dyDescent="0.25">
      <c r="A26191" s="61" t="s">
        <v>45</v>
      </c>
      <c r="B26191" s="61" t="s">
        <v>437</v>
      </c>
      <c r="C26191">
        <v>1985</v>
      </c>
      <c r="D26191" s="61" t="s">
        <v>2479</v>
      </c>
    </row>
    <row r="26192" spans="1:4" hidden="1" x14ac:dyDescent="0.25">
      <c r="A26192" s="61" t="s">
        <v>45</v>
      </c>
      <c r="B26192" s="61" t="s">
        <v>437</v>
      </c>
      <c r="C26192">
        <v>1986</v>
      </c>
      <c r="D26192" s="61" t="s">
        <v>2479</v>
      </c>
    </row>
    <row r="26193" spans="1:4" hidden="1" x14ac:dyDescent="0.25">
      <c r="A26193" s="61" t="s">
        <v>45</v>
      </c>
      <c r="B26193" s="61" t="s">
        <v>437</v>
      </c>
      <c r="C26193">
        <v>1987</v>
      </c>
      <c r="D26193" s="61" t="s">
        <v>2479</v>
      </c>
    </row>
    <row r="26194" spans="1:4" hidden="1" x14ac:dyDescent="0.25">
      <c r="A26194" s="61" t="s">
        <v>45</v>
      </c>
      <c r="B26194" s="61" t="s">
        <v>437</v>
      </c>
      <c r="C26194">
        <v>1988</v>
      </c>
      <c r="D26194" s="61" t="s">
        <v>2479</v>
      </c>
    </row>
    <row r="26195" spans="1:4" hidden="1" x14ac:dyDescent="0.25">
      <c r="A26195" s="61" t="s">
        <v>45</v>
      </c>
      <c r="B26195" s="61" t="s">
        <v>437</v>
      </c>
      <c r="C26195">
        <v>1989</v>
      </c>
      <c r="D26195" s="61" t="s">
        <v>2479</v>
      </c>
    </row>
    <row r="26196" spans="1:4" hidden="1" x14ac:dyDescent="0.25">
      <c r="A26196" s="61" t="s">
        <v>45</v>
      </c>
      <c r="B26196" s="61" t="s">
        <v>437</v>
      </c>
      <c r="C26196">
        <v>1990</v>
      </c>
      <c r="D26196" s="61" t="s">
        <v>2247</v>
      </c>
    </row>
    <row r="26197" spans="1:4" hidden="1" x14ac:dyDescent="0.25">
      <c r="A26197" s="61" t="s">
        <v>45</v>
      </c>
      <c r="B26197" s="61" t="s">
        <v>437</v>
      </c>
      <c r="C26197">
        <v>1991</v>
      </c>
      <c r="D26197" s="61" t="s">
        <v>2247</v>
      </c>
    </row>
    <row r="26198" spans="1:4" hidden="1" x14ac:dyDescent="0.25">
      <c r="A26198" s="61" t="s">
        <v>45</v>
      </c>
      <c r="B26198" s="61" t="s">
        <v>437</v>
      </c>
      <c r="C26198">
        <v>1992</v>
      </c>
      <c r="D26198" s="61" t="s">
        <v>2247</v>
      </c>
    </row>
    <row r="26199" spans="1:4" hidden="1" x14ac:dyDescent="0.25">
      <c r="A26199" s="61" t="s">
        <v>45</v>
      </c>
      <c r="B26199" s="61" t="s">
        <v>437</v>
      </c>
      <c r="C26199">
        <v>1993</v>
      </c>
      <c r="D26199" s="61" t="s">
        <v>2247</v>
      </c>
    </row>
    <row r="26200" spans="1:4" hidden="1" x14ac:dyDescent="0.25">
      <c r="A26200" s="61" t="s">
        <v>45</v>
      </c>
      <c r="B26200" s="61" t="s">
        <v>437</v>
      </c>
      <c r="C26200">
        <v>1994</v>
      </c>
      <c r="D26200" s="61" t="s">
        <v>2247</v>
      </c>
    </row>
    <row r="26201" spans="1:4" hidden="1" x14ac:dyDescent="0.25">
      <c r="A26201" s="61" t="s">
        <v>45</v>
      </c>
      <c r="B26201" s="61" t="s">
        <v>437</v>
      </c>
      <c r="C26201">
        <v>1995</v>
      </c>
      <c r="D26201" s="61" t="s">
        <v>2247</v>
      </c>
    </row>
    <row r="26202" spans="1:4" hidden="1" x14ac:dyDescent="0.25">
      <c r="A26202" s="61" t="s">
        <v>45</v>
      </c>
      <c r="B26202" s="61" t="s">
        <v>437</v>
      </c>
      <c r="C26202">
        <v>1996</v>
      </c>
      <c r="D26202" s="61" t="s">
        <v>2247</v>
      </c>
    </row>
    <row r="26203" spans="1:4" hidden="1" x14ac:dyDescent="0.25">
      <c r="A26203" s="61" t="s">
        <v>45</v>
      </c>
      <c r="B26203" s="61" t="s">
        <v>437</v>
      </c>
      <c r="C26203">
        <v>1997</v>
      </c>
      <c r="D26203" s="61" t="s">
        <v>2247</v>
      </c>
    </row>
    <row r="26204" spans="1:4" hidden="1" x14ac:dyDescent="0.25">
      <c r="A26204" s="61" t="s">
        <v>45</v>
      </c>
      <c r="B26204" s="61" t="s">
        <v>437</v>
      </c>
      <c r="C26204">
        <v>1998</v>
      </c>
      <c r="D26204" s="61" t="s">
        <v>2247</v>
      </c>
    </row>
    <row r="26205" spans="1:4" hidden="1" x14ac:dyDescent="0.25">
      <c r="A26205" s="61" t="s">
        <v>45</v>
      </c>
      <c r="B26205" s="61" t="s">
        <v>437</v>
      </c>
      <c r="C26205">
        <v>1999</v>
      </c>
      <c r="D26205" s="61" t="s">
        <v>2247</v>
      </c>
    </row>
    <row r="26206" spans="1:4" hidden="1" x14ac:dyDescent="0.25">
      <c r="A26206" s="61" t="s">
        <v>45</v>
      </c>
      <c r="B26206" s="61" t="s">
        <v>437</v>
      </c>
      <c r="C26206">
        <v>2000</v>
      </c>
      <c r="D26206" s="61" t="s">
        <v>2056</v>
      </c>
    </row>
    <row r="26207" spans="1:4" hidden="1" x14ac:dyDescent="0.25">
      <c r="A26207" s="61" t="s">
        <v>45</v>
      </c>
      <c r="B26207" s="61" t="s">
        <v>437</v>
      </c>
      <c r="C26207">
        <v>2001</v>
      </c>
      <c r="D26207" s="61" t="s">
        <v>2056</v>
      </c>
    </row>
    <row r="26208" spans="1:4" hidden="1" x14ac:dyDescent="0.25">
      <c r="A26208" s="61" t="s">
        <v>45</v>
      </c>
      <c r="B26208" s="61" t="s">
        <v>437</v>
      </c>
      <c r="C26208">
        <v>2002</v>
      </c>
      <c r="D26208" s="61" t="s">
        <v>2056</v>
      </c>
    </row>
    <row r="26209" spans="1:4" hidden="1" x14ac:dyDescent="0.25">
      <c r="A26209" s="61" t="s">
        <v>45</v>
      </c>
      <c r="B26209" s="61" t="s">
        <v>437</v>
      </c>
      <c r="C26209">
        <v>2003</v>
      </c>
      <c r="D26209" s="61" t="s">
        <v>2056</v>
      </c>
    </row>
    <row r="26210" spans="1:4" hidden="1" x14ac:dyDescent="0.25">
      <c r="A26210" s="61" t="s">
        <v>45</v>
      </c>
      <c r="B26210" s="61" t="s">
        <v>437</v>
      </c>
      <c r="C26210">
        <v>2004</v>
      </c>
      <c r="D26210" s="61" t="s">
        <v>2056</v>
      </c>
    </row>
    <row r="26211" spans="1:4" hidden="1" x14ac:dyDescent="0.25">
      <c r="A26211" s="61" t="s">
        <v>45</v>
      </c>
      <c r="B26211" s="61" t="s">
        <v>437</v>
      </c>
      <c r="C26211">
        <v>2005</v>
      </c>
      <c r="D26211" s="61" t="s">
        <v>2056</v>
      </c>
    </row>
    <row r="26212" spans="1:4" hidden="1" x14ac:dyDescent="0.25">
      <c r="A26212" s="61" t="s">
        <v>45</v>
      </c>
      <c r="B26212" s="61" t="s">
        <v>437</v>
      </c>
      <c r="C26212">
        <v>2006</v>
      </c>
      <c r="D26212" s="61" t="s">
        <v>2056</v>
      </c>
    </row>
    <row r="26213" spans="1:4" hidden="1" x14ac:dyDescent="0.25">
      <c r="A26213" s="61" t="s">
        <v>45</v>
      </c>
      <c r="B26213" s="61" t="s">
        <v>437</v>
      </c>
      <c r="C26213">
        <v>2007</v>
      </c>
      <c r="D26213" s="61" t="s">
        <v>2056</v>
      </c>
    </row>
    <row r="26214" spans="1:4" hidden="1" x14ac:dyDescent="0.25">
      <c r="A26214" s="61" t="s">
        <v>45</v>
      </c>
      <c r="B26214" s="61" t="s">
        <v>437</v>
      </c>
      <c r="C26214">
        <v>2008</v>
      </c>
      <c r="D26214" s="61" t="s">
        <v>2056</v>
      </c>
    </row>
    <row r="26215" spans="1:4" hidden="1" x14ac:dyDescent="0.25">
      <c r="A26215" s="61" t="s">
        <v>45</v>
      </c>
      <c r="B26215" s="61" t="s">
        <v>437</v>
      </c>
      <c r="C26215">
        <v>2009</v>
      </c>
      <c r="D26215" s="61" t="s">
        <v>2056</v>
      </c>
    </row>
    <row r="26216" spans="1:4" hidden="1" x14ac:dyDescent="0.25">
      <c r="A26216" s="61" t="s">
        <v>45</v>
      </c>
      <c r="B26216" s="61" t="s">
        <v>437</v>
      </c>
      <c r="C26216">
        <v>2010</v>
      </c>
      <c r="D26216" s="61" t="s">
        <v>2056</v>
      </c>
    </row>
    <row r="26217" spans="1:4" hidden="1" x14ac:dyDescent="0.25">
      <c r="A26217" s="61" t="s">
        <v>45</v>
      </c>
      <c r="B26217" s="61" t="s">
        <v>437</v>
      </c>
      <c r="C26217">
        <v>2011</v>
      </c>
      <c r="D26217" s="61" t="s">
        <v>2056</v>
      </c>
    </row>
    <row r="26218" spans="1:4" hidden="1" x14ac:dyDescent="0.25">
      <c r="A26218" s="61" t="s">
        <v>45</v>
      </c>
      <c r="B26218" s="61" t="s">
        <v>437</v>
      </c>
      <c r="C26218">
        <v>2012</v>
      </c>
      <c r="D26218" s="61" t="s">
        <v>2056</v>
      </c>
    </row>
    <row r="26219" spans="1:4" hidden="1" x14ac:dyDescent="0.25">
      <c r="A26219" s="61" t="s">
        <v>45</v>
      </c>
      <c r="B26219" s="61" t="s">
        <v>437</v>
      </c>
      <c r="C26219">
        <v>2013</v>
      </c>
      <c r="D26219" s="61" t="s">
        <v>2056</v>
      </c>
    </row>
    <row r="26220" spans="1:4" hidden="1" x14ac:dyDescent="0.25">
      <c r="A26220" s="61" t="s">
        <v>45</v>
      </c>
      <c r="B26220" s="61" t="s">
        <v>437</v>
      </c>
      <c r="C26220">
        <v>2014</v>
      </c>
      <c r="D26220" s="61" t="s">
        <v>2056</v>
      </c>
    </row>
    <row r="26221" spans="1:4" hidden="1" x14ac:dyDescent="0.25">
      <c r="A26221" s="61" t="s">
        <v>45</v>
      </c>
      <c r="B26221" s="61" t="s">
        <v>437</v>
      </c>
      <c r="C26221">
        <v>2015</v>
      </c>
      <c r="D26221" s="61" t="s">
        <v>2056</v>
      </c>
    </row>
    <row r="26222" spans="1:4" hidden="1" x14ac:dyDescent="0.25">
      <c r="A26222" s="61" t="s">
        <v>45</v>
      </c>
      <c r="B26222" s="61" t="s">
        <v>437</v>
      </c>
      <c r="C26222">
        <v>2016</v>
      </c>
      <c r="D26222" s="61" t="s">
        <v>2056</v>
      </c>
    </row>
    <row r="26223" spans="1:4" hidden="1" x14ac:dyDescent="0.25">
      <c r="A26223" s="61" t="s">
        <v>45</v>
      </c>
      <c r="B26223" s="61" t="s">
        <v>437</v>
      </c>
      <c r="C26223">
        <v>2017</v>
      </c>
      <c r="D26223" s="61" t="s">
        <v>2056</v>
      </c>
    </row>
    <row r="26224" spans="1:4" hidden="1" x14ac:dyDescent="0.25">
      <c r="A26224" s="61" t="s">
        <v>45</v>
      </c>
      <c r="B26224" s="61" t="s">
        <v>437</v>
      </c>
      <c r="C26224">
        <v>2018</v>
      </c>
      <c r="D26224" s="61" t="s">
        <v>2056</v>
      </c>
    </row>
    <row r="26225" spans="1:4" hidden="1" x14ac:dyDescent="0.25">
      <c r="A26225" s="61" t="s">
        <v>45</v>
      </c>
      <c r="B26225" s="61" t="s">
        <v>437</v>
      </c>
      <c r="C26225">
        <v>2019</v>
      </c>
      <c r="D26225" s="61" t="s">
        <v>2056</v>
      </c>
    </row>
    <row r="26226" spans="1:4" hidden="1" x14ac:dyDescent="0.25">
      <c r="A26226" s="61" t="s">
        <v>45</v>
      </c>
      <c r="B26226" s="61" t="s">
        <v>437</v>
      </c>
      <c r="C26226">
        <v>2020</v>
      </c>
      <c r="D26226" s="61" t="s">
        <v>2244</v>
      </c>
    </row>
    <row r="26227" spans="1:4" hidden="1" x14ac:dyDescent="0.25">
      <c r="A26227" s="61" t="s">
        <v>45</v>
      </c>
      <c r="B26227" s="61" t="s">
        <v>437</v>
      </c>
      <c r="C26227">
        <v>2021</v>
      </c>
      <c r="D26227" s="61" t="s">
        <v>2248</v>
      </c>
    </row>
    <row r="26228" spans="1:4" hidden="1" x14ac:dyDescent="0.25">
      <c r="A26228" s="61" t="s">
        <v>45</v>
      </c>
      <c r="B26228" s="61" t="s">
        <v>437</v>
      </c>
      <c r="C26228">
        <v>2022</v>
      </c>
      <c r="D26228" s="61" t="s">
        <v>2056</v>
      </c>
    </row>
    <row r="26229" spans="1:4" x14ac:dyDescent="0.25">
      <c r="A26229" s="61" t="s">
        <v>45</v>
      </c>
      <c r="B26229" s="61" t="s">
        <v>437</v>
      </c>
      <c r="C26229">
        <v>2023</v>
      </c>
      <c r="D26229" s="61">
        <v>0.96199999999999997</v>
      </c>
    </row>
    <row r="26230" spans="1:4" hidden="1" x14ac:dyDescent="0.25">
      <c r="A26230" s="61" t="s">
        <v>137</v>
      </c>
      <c r="B26230" s="61" t="s">
        <v>454</v>
      </c>
      <c r="C26230">
        <v>1789</v>
      </c>
      <c r="D26230" s="61" t="s">
        <v>2213</v>
      </c>
    </row>
    <row r="26231" spans="1:4" hidden="1" x14ac:dyDescent="0.25">
      <c r="A26231" s="61" t="s">
        <v>137</v>
      </c>
      <c r="B26231" s="61" t="s">
        <v>454</v>
      </c>
      <c r="C26231">
        <v>1790</v>
      </c>
      <c r="D26231" s="61" t="s">
        <v>2213</v>
      </c>
    </row>
    <row r="26232" spans="1:4" hidden="1" x14ac:dyDescent="0.25">
      <c r="A26232" s="61" t="s">
        <v>137</v>
      </c>
      <c r="B26232" s="61" t="s">
        <v>454</v>
      </c>
      <c r="C26232">
        <v>1791</v>
      </c>
      <c r="D26232" s="61" t="s">
        <v>2213</v>
      </c>
    </row>
    <row r="26233" spans="1:4" hidden="1" x14ac:dyDescent="0.25">
      <c r="A26233" s="61" t="s">
        <v>137</v>
      </c>
      <c r="B26233" s="61" t="s">
        <v>454</v>
      </c>
      <c r="C26233">
        <v>1792</v>
      </c>
      <c r="D26233" s="61" t="s">
        <v>2213</v>
      </c>
    </row>
    <row r="26234" spans="1:4" hidden="1" x14ac:dyDescent="0.25">
      <c r="A26234" s="61" t="s">
        <v>137</v>
      </c>
      <c r="B26234" s="61" t="s">
        <v>454</v>
      </c>
      <c r="C26234">
        <v>1793</v>
      </c>
      <c r="D26234" s="61" t="s">
        <v>2213</v>
      </c>
    </row>
    <row r="26235" spans="1:4" hidden="1" x14ac:dyDescent="0.25">
      <c r="A26235" s="61" t="s">
        <v>137</v>
      </c>
      <c r="B26235" s="61" t="s">
        <v>454</v>
      </c>
      <c r="C26235">
        <v>1794</v>
      </c>
      <c r="D26235" s="61" t="s">
        <v>2213</v>
      </c>
    </row>
    <row r="26236" spans="1:4" hidden="1" x14ac:dyDescent="0.25">
      <c r="A26236" s="61" t="s">
        <v>137</v>
      </c>
      <c r="B26236" s="61" t="s">
        <v>454</v>
      </c>
      <c r="C26236">
        <v>1795</v>
      </c>
      <c r="D26236" s="61" t="s">
        <v>2213</v>
      </c>
    </row>
    <row r="26237" spans="1:4" hidden="1" x14ac:dyDescent="0.25">
      <c r="A26237" s="61" t="s">
        <v>137</v>
      </c>
      <c r="B26237" s="61" t="s">
        <v>454</v>
      </c>
      <c r="C26237">
        <v>1796</v>
      </c>
      <c r="D26237" s="61" t="s">
        <v>2213</v>
      </c>
    </row>
    <row r="26238" spans="1:4" hidden="1" x14ac:dyDescent="0.25">
      <c r="A26238" s="61" t="s">
        <v>137</v>
      </c>
      <c r="B26238" s="61" t="s">
        <v>454</v>
      </c>
      <c r="C26238">
        <v>1797</v>
      </c>
      <c r="D26238" s="61" t="s">
        <v>2213</v>
      </c>
    </row>
    <row r="26239" spans="1:4" hidden="1" x14ac:dyDescent="0.25">
      <c r="A26239" s="61" t="s">
        <v>137</v>
      </c>
      <c r="B26239" s="61" t="s">
        <v>454</v>
      </c>
      <c r="C26239">
        <v>1798</v>
      </c>
      <c r="D26239" s="61" t="s">
        <v>2213</v>
      </c>
    </row>
    <row r="26240" spans="1:4" hidden="1" x14ac:dyDescent="0.25">
      <c r="A26240" s="61" t="s">
        <v>137</v>
      </c>
      <c r="B26240" s="61" t="s">
        <v>454</v>
      </c>
      <c r="C26240">
        <v>1799</v>
      </c>
      <c r="D26240" s="61" t="s">
        <v>2213</v>
      </c>
    </row>
    <row r="26241" spans="1:4" hidden="1" x14ac:dyDescent="0.25">
      <c r="A26241" s="61" t="s">
        <v>137</v>
      </c>
      <c r="B26241" s="61" t="s">
        <v>454</v>
      </c>
      <c r="C26241">
        <v>1800</v>
      </c>
      <c r="D26241" s="61" t="s">
        <v>2213</v>
      </c>
    </row>
    <row r="26242" spans="1:4" hidden="1" x14ac:dyDescent="0.25">
      <c r="A26242" s="61" t="s">
        <v>137</v>
      </c>
      <c r="B26242" s="61" t="s">
        <v>454</v>
      </c>
      <c r="C26242">
        <v>1801</v>
      </c>
      <c r="D26242" s="61" t="s">
        <v>2213</v>
      </c>
    </row>
    <row r="26243" spans="1:4" hidden="1" x14ac:dyDescent="0.25">
      <c r="A26243" s="61" t="s">
        <v>137</v>
      </c>
      <c r="B26243" s="61" t="s">
        <v>454</v>
      </c>
      <c r="C26243">
        <v>1802</v>
      </c>
      <c r="D26243" s="61" t="s">
        <v>2213</v>
      </c>
    </row>
    <row r="26244" spans="1:4" hidden="1" x14ac:dyDescent="0.25">
      <c r="A26244" s="61" t="s">
        <v>137</v>
      </c>
      <c r="B26244" s="61" t="s">
        <v>454</v>
      </c>
      <c r="C26244">
        <v>1803</v>
      </c>
      <c r="D26244" s="61" t="s">
        <v>2213</v>
      </c>
    </row>
    <row r="26245" spans="1:4" hidden="1" x14ac:dyDescent="0.25">
      <c r="A26245" s="61" t="s">
        <v>137</v>
      </c>
      <c r="B26245" s="61" t="s">
        <v>454</v>
      </c>
      <c r="C26245">
        <v>1804</v>
      </c>
      <c r="D26245" s="61" t="s">
        <v>2213</v>
      </c>
    </row>
    <row r="26246" spans="1:4" hidden="1" x14ac:dyDescent="0.25">
      <c r="A26246" s="61" t="s">
        <v>137</v>
      </c>
      <c r="B26246" s="61" t="s">
        <v>454</v>
      </c>
      <c r="C26246">
        <v>1805</v>
      </c>
      <c r="D26246" s="61" t="s">
        <v>2213</v>
      </c>
    </row>
    <row r="26247" spans="1:4" hidden="1" x14ac:dyDescent="0.25">
      <c r="A26247" s="61" t="s">
        <v>137</v>
      </c>
      <c r="B26247" s="61" t="s">
        <v>454</v>
      </c>
      <c r="C26247">
        <v>1806</v>
      </c>
      <c r="D26247" s="61" t="s">
        <v>2213</v>
      </c>
    </row>
    <row r="26248" spans="1:4" hidden="1" x14ac:dyDescent="0.25">
      <c r="A26248" s="61" t="s">
        <v>137</v>
      </c>
      <c r="B26248" s="61" t="s">
        <v>454</v>
      </c>
      <c r="C26248">
        <v>1807</v>
      </c>
      <c r="D26248" s="61" t="s">
        <v>2213</v>
      </c>
    </row>
    <row r="26249" spans="1:4" hidden="1" x14ac:dyDescent="0.25">
      <c r="A26249" s="61" t="s">
        <v>137</v>
      </c>
      <c r="B26249" s="61" t="s">
        <v>454</v>
      </c>
      <c r="C26249">
        <v>1808</v>
      </c>
      <c r="D26249" s="61" t="s">
        <v>2213</v>
      </c>
    </row>
    <row r="26250" spans="1:4" hidden="1" x14ac:dyDescent="0.25">
      <c r="A26250" s="61" t="s">
        <v>137</v>
      </c>
      <c r="B26250" s="61" t="s">
        <v>454</v>
      </c>
      <c r="C26250">
        <v>1809</v>
      </c>
      <c r="D26250" s="61" t="s">
        <v>2213</v>
      </c>
    </row>
    <row r="26251" spans="1:4" hidden="1" x14ac:dyDescent="0.25">
      <c r="A26251" s="61" t="s">
        <v>137</v>
      </c>
      <c r="B26251" s="61" t="s">
        <v>454</v>
      </c>
      <c r="C26251">
        <v>1810</v>
      </c>
      <c r="D26251" s="61" t="s">
        <v>2213</v>
      </c>
    </row>
    <row r="26252" spans="1:4" hidden="1" x14ac:dyDescent="0.25">
      <c r="A26252" s="61" t="s">
        <v>137</v>
      </c>
      <c r="B26252" s="61" t="s">
        <v>454</v>
      </c>
      <c r="C26252">
        <v>1811</v>
      </c>
      <c r="D26252" s="61" t="s">
        <v>2213</v>
      </c>
    </row>
    <row r="26253" spans="1:4" hidden="1" x14ac:dyDescent="0.25">
      <c r="A26253" s="61" t="s">
        <v>137</v>
      </c>
      <c r="B26253" s="61" t="s">
        <v>454</v>
      </c>
      <c r="C26253">
        <v>1812</v>
      </c>
      <c r="D26253" s="61" t="s">
        <v>2213</v>
      </c>
    </row>
    <row r="26254" spans="1:4" hidden="1" x14ac:dyDescent="0.25">
      <c r="A26254" s="61" t="s">
        <v>137</v>
      </c>
      <c r="B26254" s="61" t="s">
        <v>454</v>
      </c>
      <c r="C26254">
        <v>1813</v>
      </c>
      <c r="D26254" s="61" t="s">
        <v>2213</v>
      </c>
    </row>
    <row r="26255" spans="1:4" hidden="1" x14ac:dyDescent="0.25">
      <c r="A26255" s="61" t="s">
        <v>137</v>
      </c>
      <c r="B26255" s="61" t="s">
        <v>454</v>
      </c>
      <c r="C26255">
        <v>1814</v>
      </c>
      <c r="D26255" s="61" t="s">
        <v>2213</v>
      </c>
    </row>
    <row r="26256" spans="1:4" hidden="1" x14ac:dyDescent="0.25">
      <c r="A26256" s="61" t="s">
        <v>137</v>
      </c>
      <c r="B26256" s="61" t="s">
        <v>454</v>
      </c>
      <c r="C26256">
        <v>1815</v>
      </c>
      <c r="D26256" s="61" t="s">
        <v>2213</v>
      </c>
    </row>
    <row r="26257" spans="1:4" hidden="1" x14ac:dyDescent="0.25">
      <c r="A26257" s="61" t="s">
        <v>137</v>
      </c>
      <c r="B26257" s="61" t="s">
        <v>454</v>
      </c>
      <c r="C26257">
        <v>1816</v>
      </c>
      <c r="D26257" s="61" t="s">
        <v>2213</v>
      </c>
    </row>
    <row r="26258" spans="1:4" hidden="1" x14ac:dyDescent="0.25">
      <c r="A26258" s="61" t="s">
        <v>137</v>
      </c>
      <c r="B26258" s="61" t="s">
        <v>454</v>
      </c>
      <c r="C26258">
        <v>1817</v>
      </c>
      <c r="D26258" s="61" t="s">
        <v>2213</v>
      </c>
    </row>
    <row r="26259" spans="1:4" hidden="1" x14ac:dyDescent="0.25">
      <c r="A26259" s="61" t="s">
        <v>137</v>
      </c>
      <c r="B26259" s="61" t="s">
        <v>454</v>
      </c>
      <c r="C26259">
        <v>1818</v>
      </c>
      <c r="D26259" s="61" t="s">
        <v>2213</v>
      </c>
    </row>
    <row r="26260" spans="1:4" hidden="1" x14ac:dyDescent="0.25">
      <c r="A26260" s="61" t="s">
        <v>137</v>
      </c>
      <c r="B26260" s="61" t="s">
        <v>454</v>
      </c>
      <c r="C26260">
        <v>1819</v>
      </c>
      <c r="D26260" s="61" t="s">
        <v>2213</v>
      </c>
    </row>
    <row r="26261" spans="1:4" hidden="1" x14ac:dyDescent="0.25">
      <c r="A26261" s="61" t="s">
        <v>137</v>
      </c>
      <c r="B26261" s="61" t="s">
        <v>454</v>
      </c>
      <c r="C26261">
        <v>1820</v>
      </c>
      <c r="D26261" s="61" t="s">
        <v>2219</v>
      </c>
    </row>
    <row r="26262" spans="1:4" hidden="1" x14ac:dyDescent="0.25">
      <c r="A26262" s="61" t="s">
        <v>137</v>
      </c>
      <c r="B26262" s="61" t="s">
        <v>454</v>
      </c>
      <c r="C26262">
        <v>1821</v>
      </c>
      <c r="D26262" s="61" t="s">
        <v>2219</v>
      </c>
    </row>
    <row r="26263" spans="1:4" hidden="1" x14ac:dyDescent="0.25">
      <c r="A26263" s="61" t="s">
        <v>137</v>
      </c>
      <c r="B26263" s="61" t="s">
        <v>454</v>
      </c>
      <c r="C26263">
        <v>1822</v>
      </c>
      <c r="D26263" s="61" t="s">
        <v>2219</v>
      </c>
    </row>
    <row r="26264" spans="1:4" hidden="1" x14ac:dyDescent="0.25">
      <c r="A26264" s="61" t="s">
        <v>137</v>
      </c>
      <c r="B26264" s="61" t="s">
        <v>454</v>
      </c>
      <c r="C26264">
        <v>1823</v>
      </c>
      <c r="D26264" s="61" t="s">
        <v>2219</v>
      </c>
    </row>
    <row r="26265" spans="1:4" hidden="1" x14ac:dyDescent="0.25">
      <c r="A26265" s="61" t="s">
        <v>137</v>
      </c>
      <c r="B26265" s="61" t="s">
        <v>454</v>
      </c>
      <c r="C26265">
        <v>1824</v>
      </c>
      <c r="D26265" s="61" t="s">
        <v>2219</v>
      </c>
    </row>
    <row r="26266" spans="1:4" hidden="1" x14ac:dyDescent="0.25">
      <c r="A26266" s="61" t="s">
        <v>137</v>
      </c>
      <c r="B26266" s="61" t="s">
        <v>454</v>
      </c>
      <c r="C26266">
        <v>1825</v>
      </c>
      <c r="D26266" s="61" t="s">
        <v>2219</v>
      </c>
    </row>
    <row r="26267" spans="1:4" hidden="1" x14ac:dyDescent="0.25">
      <c r="A26267" s="61" t="s">
        <v>137</v>
      </c>
      <c r="B26267" s="61" t="s">
        <v>454</v>
      </c>
      <c r="C26267">
        <v>1826</v>
      </c>
      <c r="D26267" s="61" t="s">
        <v>2219</v>
      </c>
    </row>
    <row r="26268" spans="1:4" hidden="1" x14ac:dyDescent="0.25">
      <c r="A26268" s="61" t="s">
        <v>137</v>
      </c>
      <c r="B26268" s="61" t="s">
        <v>454</v>
      </c>
      <c r="C26268">
        <v>1827</v>
      </c>
      <c r="D26268" s="61" t="s">
        <v>2219</v>
      </c>
    </row>
    <row r="26269" spans="1:4" hidden="1" x14ac:dyDescent="0.25">
      <c r="A26269" s="61" t="s">
        <v>137</v>
      </c>
      <c r="B26269" s="61" t="s">
        <v>454</v>
      </c>
      <c r="C26269">
        <v>1828</v>
      </c>
      <c r="D26269" s="61" t="s">
        <v>2219</v>
      </c>
    </row>
    <row r="26270" spans="1:4" hidden="1" x14ac:dyDescent="0.25">
      <c r="A26270" s="61" t="s">
        <v>137</v>
      </c>
      <c r="B26270" s="61" t="s">
        <v>454</v>
      </c>
      <c r="C26270">
        <v>1829</v>
      </c>
      <c r="D26270" s="61" t="s">
        <v>2219</v>
      </c>
    </row>
    <row r="26271" spans="1:4" hidden="1" x14ac:dyDescent="0.25">
      <c r="A26271" s="61" t="s">
        <v>137</v>
      </c>
      <c r="B26271" s="61" t="s">
        <v>454</v>
      </c>
      <c r="C26271">
        <v>1830</v>
      </c>
      <c r="D26271" s="61" t="s">
        <v>2219</v>
      </c>
    </row>
    <row r="26272" spans="1:4" hidden="1" x14ac:dyDescent="0.25">
      <c r="A26272" s="61" t="s">
        <v>137</v>
      </c>
      <c r="B26272" s="61" t="s">
        <v>454</v>
      </c>
      <c r="C26272">
        <v>1831</v>
      </c>
      <c r="D26272" s="61" t="s">
        <v>2219</v>
      </c>
    </row>
    <row r="26273" spans="1:4" hidden="1" x14ac:dyDescent="0.25">
      <c r="A26273" s="61" t="s">
        <v>137</v>
      </c>
      <c r="B26273" s="61" t="s">
        <v>454</v>
      </c>
      <c r="C26273">
        <v>1832</v>
      </c>
      <c r="D26273" s="61" t="s">
        <v>2219</v>
      </c>
    </row>
    <row r="26274" spans="1:4" hidden="1" x14ac:dyDescent="0.25">
      <c r="A26274" s="61" t="s">
        <v>137</v>
      </c>
      <c r="B26274" s="61" t="s">
        <v>454</v>
      </c>
      <c r="C26274">
        <v>1833</v>
      </c>
      <c r="D26274" s="61" t="s">
        <v>2219</v>
      </c>
    </row>
    <row r="26275" spans="1:4" hidden="1" x14ac:dyDescent="0.25">
      <c r="A26275" s="61" t="s">
        <v>137</v>
      </c>
      <c r="B26275" s="61" t="s">
        <v>454</v>
      </c>
      <c r="C26275">
        <v>1834</v>
      </c>
      <c r="D26275" s="61" t="s">
        <v>2219</v>
      </c>
    </row>
    <row r="26276" spans="1:4" hidden="1" x14ac:dyDescent="0.25">
      <c r="A26276" s="61" t="s">
        <v>137</v>
      </c>
      <c r="B26276" s="61" t="s">
        <v>454</v>
      </c>
      <c r="C26276">
        <v>1835</v>
      </c>
      <c r="D26276" s="61" t="s">
        <v>2219</v>
      </c>
    </row>
    <row r="26277" spans="1:4" hidden="1" x14ac:dyDescent="0.25">
      <c r="A26277" s="61" t="s">
        <v>137</v>
      </c>
      <c r="B26277" s="61" t="s">
        <v>454</v>
      </c>
      <c r="C26277">
        <v>1836</v>
      </c>
      <c r="D26277" s="61" t="s">
        <v>2219</v>
      </c>
    </row>
    <row r="26278" spans="1:4" hidden="1" x14ac:dyDescent="0.25">
      <c r="A26278" s="61" t="s">
        <v>137</v>
      </c>
      <c r="B26278" s="61" t="s">
        <v>454</v>
      </c>
      <c r="C26278">
        <v>1837</v>
      </c>
      <c r="D26278" s="61" t="s">
        <v>2219</v>
      </c>
    </row>
    <row r="26279" spans="1:4" hidden="1" x14ac:dyDescent="0.25">
      <c r="A26279" s="61" t="s">
        <v>137</v>
      </c>
      <c r="B26279" s="61" t="s">
        <v>454</v>
      </c>
      <c r="C26279">
        <v>1838</v>
      </c>
      <c r="D26279" s="61" t="s">
        <v>2219</v>
      </c>
    </row>
    <row r="26280" spans="1:4" hidden="1" x14ac:dyDescent="0.25">
      <c r="A26280" s="61" t="s">
        <v>137</v>
      </c>
      <c r="B26280" s="61" t="s">
        <v>454</v>
      </c>
      <c r="C26280">
        <v>1839</v>
      </c>
      <c r="D26280" s="61" t="s">
        <v>2219</v>
      </c>
    </row>
    <row r="26281" spans="1:4" hidden="1" x14ac:dyDescent="0.25">
      <c r="A26281" s="61" t="s">
        <v>137</v>
      </c>
      <c r="B26281" s="61" t="s">
        <v>454</v>
      </c>
      <c r="C26281">
        <v>1840</v>
      </c>
      <c r="D26281" s="61" t="s">
        <v>2219</v>
      </c>
    </row>
    <row r="26282" spans="1:4" hidden="1" x14ac:dyDescent="0.25">
      <c r="A26282" s="61" t="s">
        <v>137</v>
      </c>
      <c r="B26282" s="61" t="s">
        <v>454</v>
      </c>
      <c r="C26282">
        <v>1841</v>
      </c>
      <c r="D26282" s="61" t="s">
        <v>2219</v>
      </c>
    </row>
    <row r="26283" spans="1:4" hidden="1" x14ac:dyDescent="0.25">
      <c r="A26283" s="61" t="s">
        <v>137</v>
      </c>
      <c r="B26283" s="61" t="s">
        <v>454</v>
      </c>
      <c r="C26283">
        <v>1842</v>
      </c>
      <c r="D26283" s="61" t="s">
        <v>2219</v>
      </c>
    </row>
    <row r="26284" spans="1:4" hidden="1" x14ac:dyDescent="0.25">
      <c r="A26284" s="61" t="s">
        <v>137</v>
      </c>
      <c r="B26284" s="61" t="s">
        <v>454</v>
      </c>
      <c r="C26284">
        <v>1843</v>
      </c>
      <c r="D26284" s="61" t="s">
        <v>2219</v>
      </c>
    </row>
    <row r="26285" spans="1:4" hidden="1" x14ac:dyDescent="0.25">
      <c r="A26285" s="61" t="s">
        <v>137</v>
      </c>
      <c r="B26285" s="61" t="s">
        <v>454</v>
      </c>
      <c r="C26285">
        <v>1844</v>
      </c>
      <c r="D26285" s="61" t="s">
        <v>2219</v>
      </c>
    </row>
    <row r="26286" spans="1:4" hidden="1" x14ac:dyDescent="0.25">
      <c r="A26286" s="61" t="s">
        <v>137</v>
      </c>
      <c r="B26286" s="61" t="s">
        <v>454</v>
      </c>
      <c r="C26286">
        <v>1845</v>
      </c>
      <c r="D26286" s="61" t="s">
        <v>2219</v>
      </c>
    </row>
    <row r="26287" spans="1:4" hidden="1" x14ac:dyDescent="0.25">
      <c r="A26287" s="61" t="s">
        <v>137</v>
      </c>
      <c r="B26287" s="61" t="s">
        <v>454</v>
      </c>
      <c r="C26287">
        <v>1846</v>
      </c>
      <c r="D26287" s="61" t="s">
        <v>2219</v>
      </c>
    </row>
    <row r="26288" spans="1:4" hidden="1" x14ac:dyDescent="0.25">
      <c r="A26288" s="61" t="s">
        <v>137</v>
      </c>
      <c r="B26288" s="61" t="s">
        <v>454</v>
      </c>
      <c r="C26288">
        <v>1847</v>
      </c>
      <c r="D26288" s="61" t="s">
        <v>2219</v>
      </c>
    </row>
    <row r="26289" spans="1:4" hidden="1" x14ac:dyDescent="0.25">
      <c r="A26289" s="61" t="s">
        <v>137</v>
      </c>
      <c r="B26289" s="61" t="s">
        <v>454</v>
      </c>
      <c r="C26289">
        <v>1848</v>
      </c>
      <c r="D26289" s="61" t="s">
        <v>2349</v>
      </c>
    </row>
    <row r="26290" spans="1:4" hidden="1" x14ac:dyDescent="0.25">
      <c r="A26290" s="61" t="s">
        <v>137</v>
      </c>
      <c r="B26290" s="61" t="s">
        <v>454</v>
      </c>
      <c r="C26290">
        <v>1849</v>
      </c>
      <c r="D26290" s="61" t="s">
        <v>2595</v>
      </c>
    </row>
    <row r="26291" spans="1:4" hidden="1" x14ac:dyDescent="0.25">
      <c r="A26291" s="61" t="s">
        <v>137</v>
      </c>
      <c r="B26291" s="61" t="s">
        <v>454</v>
      </c>
      <c r="C26291">
        <v>1850</v>
      </c>
      <c r="D26291" s="61" t="s">
        <v>1731</v>
      </c>
    </row>
    <row r="26292" spans="1:4" hidden="1" x14ac:dyDescent="0.25">
      <c r="A26292" s="61" t="s">
        <v>137</v>
      </c>
      <c r="B26292" s="61" t="s">
        <v>454</v>
      </c>
      <c r="C26292">
        <v>1851</v>
      </c>
      <c r="D26292" s="61" t="s">
        <v>2443</v>
      </c>
    </row>
    <row r="26293" spans="1:4" hidden="1" x14ac:dyDescent="0.25">
      <c r="A26293" s="61" t="s">
        <v>137</v>
      </c>
      <c r="B26293" s="61" t="s">
        <v>454</v>
      </c>
      <c r="C26293">
        <v>1852</v>
      </c>
      <c r="D26293" s="61" t="s">
        <v>2443</v>
      </c>
    </row>
    <row r="26294" spans="1:4" hidden="1" x14ac:dyDescent="0.25">
      <c r="A26294" s="61" t="s">
        <v>137</v>
      </c>
      <c r="B26294" s="61" t="s">
        <v>454</v>
      </c>
      <c r="C26294">
        <v>1853</v>
      </c>
      <c r="D26294" s="61" t="s">
        <v>2443</v>
      </c>
    </row>
    <row r="26295" spans="1:4" hidden="1" x14ac:dyDescent="0.25">
      <c r="A26295" s="61" t="s">
        <v>137</v>
      </c>
      <c r="B26295" s="61" t="s">
        <v>454</v>
      </c>
      <c r="C26295">
        <v>1854</v>
      </c>
      <c r="D26295" s="61" t="s">
        <v>2443</v>
      </c>
    </row>
    <row r="26296" spans="1:4" hidden="1" x14ac:dyDescent="0.25">
      <c r="A26296" s="61" t="s">
        <v>137</v>
      </c>
      <c r="B26296" s="61" t="s">
        <v>454</v>
      </c>
      <c r="C26296">
        <v>1855</v>
      </c>
      <c r="D26296" s="61" t="s">
        <v>2443</v>
      </c>
    </row>
    <row r="26297" spans="1:4" hidden="1" x14ac:dyDescent="0.25">
      <c r="A26297" s="61" t="s">
        <v>137</v>
      </c>
      <c r="B26297" s="61" t="s">
        <v>454</v>
      </c>
      <c r="C26297">
        <v>1856</v>
      </c>
      <c r="D26297" s="61" t="s">
        <v>2443</v>
      </c>
    </row>
    <row r="26298" spans="1:4" hidden="1" x14ac:dyDescent="0.25">
      <c r="A26298" s="61" t="s">
        <v>137</v>
      </c>
      <c r="B26298" s="61" t="s">
        <v>454</v>
      </c>
      <c r="C26298">
        <v>1857</v>
      </c>
      <c r="D26298" s="61" t="s">
        <v>2165</v>
      </c>
    </row>
    <row r="26299" spans="1:4" hidden="1" x14ac:dyDescent="0.25">
      <c r="A26299" s="61" t="s">
        <v>137</v>
      </c>
      <c r="B26299" s="61" t="s">
        <v>454</v>
      </c>
      <c r="C26299">
        <v>1858</v>
      </c>
      <c r="D26299" s="61" t="s">
        <v>2417</v>
      </c>
    </row>
    <row r="26300" spans="1:4" hidden="1" x14ac:dyDescent="0.25">
      <c r="A26300" s="61" t="s">
        <v>137</v>
      </c>
      <c r="B26300" s="61" t="s">
        <v>454</v>
      </c>
      <c r="C26300">
        <v>1859</v>
      </c>
      <c r="D26300" s="61" t="s">
        <v>2417</v>
      </c>
    </row>
    <row r="26301" spans="1:4" hidden="1" x14ac:dyDescent="0.25">
      <c r="A26301" s="61" t="s">
        <v>137</v>
      </c>
      <c r="B26301" s="61" t="s">
        <v>454</v>
      </c>
      <c r="C26301">
        <v>1860</v>
      </c>
      <c r="D26301" s="61" t="s">
        <v>2417</v>
      </c>
    </row>
    <row r="26302" spans="1:4" hidden="1" x14ac:dyDescent="0.25">
      <c r="A26302" s="61" t="s">
        <v>137</v>
      </c>
      <c r="B26302" s="61" t="s">
        <v>454</v>
      </c>
      <c r="C26302">
        <v>1861</v>
      </c>
      <c r="D26302" s="61" t="s">
        <v>2257</v>
      </c>
    </row>
    <row r="26303" spans="1:4" hidden="1" x14ac:dyDescent="0.25">
      <c r="A26303" s="61" t="s">
        <v>137</v>
      </c>
      <c r="B26303" s="61" t="s">
        <v>454</v>
      </c>
      <c r="C26303">
        <v>1862</v>
      </c>
      <c r="D26303" s="61" t="s">
        <v>2257</v>
      </c>
    </row>
    <row r="26304" spans="1:4" hidden="1" x14ac:dyDescent="0.25">
      <c r="A26304" s="61" t="s">
        <v>137</v>
      </c>
      <c r="B26304" s="61" t="s">
        <v>454</v>
      </c>
      <c r="C26304">
        <v>1863</v>
      </c>
      <c r="D26304" s="61" t="s">
        <v>2257</v>
      </c>
    </row>
    <row r="26305" spans="1:4" hidden="1" x14ac:dyDescent="0.25">
      <c r="A26305" s="61" t="s">
        <v>137</v>
      </c>
      <c r="B26305" s="61" t="s">
        <v>454</v>
      </c>
      <c r="C26305">
        <v>1864</v>
      </c>
      <c r="D26305" s="61" t="s">
        <v>2257</v>
      </c>
    </row>
    <row r="26306" spans="1:4" hidden="1" x14ac:dyDescent="0.25">
      <c r="A26306" s="61" t="s">
        <v>137</v>
      </c>
      <c r="B26306" s="61" t="s">
        <v>454</v>
      </c>
      <c r="C26306">
        <v>1865</v>
      </c>
      <c r="D26306" s="61" t="s">
        <v>2257</v>
      </c>
    </row>
    <row r="26307" spans="1:4" hidden="1" x14ac:dyDescent="0.25">
      <c r="A26307" s="61" t="s">
        <v>137</v>
      </c>
      <c r="B26307" s="61" t="s">
        <v>454</v>
      </c>
      <c r="C26307">
        <v>1866</v>
      </c>
      <c r="D26307" s="61" t="s">
        <v>2257</v>
      </c>
    </row>
    <row r="26308" spans="1:4" hidden="1" x14ac:dyDescent="0.25">
      <c r="A26308" s="61" t="s">
        <v>137</v>
      </c>
      <c r="B26308" s="61" t="s">
        <v>454</v>
      </c>
      <c r="C26308">
        <v>1867</v>
      </c>
      <c r="D26308" s="61" t="s">
        <v>2272</v>
      </c>
    </row>
    <row r="26309" spans="1:4" hidden="1" x14ac:dyDescent="0.25">
      <c r="A26309" s="61" t="s">
        <v>137</v>
      </c>
      <c r="B26309" s="61" t="s">
        <v>454</v>
      </c>
      <c r="C26309">
        <v>1868</v>
      </c>
      <c r="D26309" s="61" t="s">
        <v>2272</v>
      </c>
    </row>
    <row r="26310" spans="1:4" hidden="1" x14ac:dyDescent="0.25">
      <c r="A26310" s="61" t="s">
        <v>137</v>
      </c>
      <c r="B26310" s="61" t="s">
        <v>454</v>
      </c>
      <c r="C26310">
        <v>1869</v>
      </c>
      <c r="D26310" s="61" t="s">
        <v>2639</v>
      </c>
    </row>
    <row r="26311" spans="1:4" hidden="1" x14ac:dyDescent="0.25">
      <c r="A26311" s="61" t="s">
        <v>137</v>
      </c>
      <c r="B26311" s="61" t="s">
        <v>454</v>
      </c>
      <c r="C26311">
        <v>1870</v>
      </c>
      <c r="D26311" s="61" t="s">
        <v>2398</v>
      </c>
    </row>
    <row r="26312" spans="1:4" hidden="1" x14ac:dyDescent="0.25">
      <c r="A26312" s="61" t="s">
        <v>137</v>
      </c>
      <c r="B26312" s="61" t="s">
        <v>454</v>
      </c>
      <c r="C26312">
        <v>1871</v>
      </c>
      <c r="D26312" s="61" t="s">
        <v>2398</v>
      </c>
    </row>
    <row r="26313" spans="1:4" hidden="1" x14ac:dyDescent="0.25">
      <c r="A26313" s="61" t="s">
        <v>137</v>
      </c>
      <c r="B26313" s="61" t="s">
        <v>454</v>
      </c>
      <c r="C26313">
        <v>1872</v>
      </c>
      <c r="D26313" s="61" t="s">
        <v>2398</v>
      </c>
    </row>
    <row r="26314" spans="1:4" hidden="1" x14ac:dyDescent="0.25">
      <c r="A26314" s="61" t="s">
        <v>137</v>
      </c>
      <c r="B26314" s="61" t="s">
        <v>454</v>
      </c>
      <c r="C26314">
        <v>1873</v>
      </c>
      <c r="D26314" s="61" t="s">
        <v>2398</v>
      </c>
    </row>
    <row r="26315" spans="1:4" hidden="1" x14ac:dyDescent="0.25">
      <c r="A26315" s="61" t="s">
        <v>137</v>
      </c>
      <c r="B26315" s="61" t="s">
        <v>454</v>
      </c>
      <c r="C26315">
        <v>1874</v>
      </c>
      <c r="D26315" s="61" t="s">
        <v>2398</v>
      </c>
    </row>
    <row r="26316" spans="1:4" hidden="1" x14ac:dyDescent="0.25">
      <c r="A26316" s="61" t="s">
        <v>137</v>
      </c>
      <c r="B26316" s="61" t="s">
        <v>454</v>
      </c>
      <c r="C26316">
        <v>1875</v>
      </c>
      <c r="D26316" s="61" t="s">
        <v>1829</v>
      </c>
    </row>
    <row r="26317" spans="1:4" hidden="1" x14ac:dyDescent="0.25">
      <c r="A26317" s="61" t="s">
        <v>137</v>
      </c>
      <c r="B26317" s="61" t="s">
        <v>454</v>
      </c>
      <c r="C26317">
        <v>1876</v>
      </c>
      <c r="D26317" s="61" t="s">
        <v>1829</v>
      </c>
    </row>
    <row r="26318" spans="1:4" hidden="1" x14ac:dyDescent="0.25">
      <c r="A26318" s="61" t="s">
        <v>137</v>
      </c>
      <c r="B26318" s="61" t="s">
        <v>454</v>
      </c>
      <c r="C26318">
        <v>1877</v>
      </c>
      <c r="D26318" s="61" t="s">
        <v>1829</v>
      </c>
    </row>
    <row r="26319" spans="1:4" hidden="1" x14ac:dyDescent="0.25">
      <c r="A26319" s="61" t="s">
        <v>137</v>
      </c>
      <c r="B26319" s="61" t="s">
        <v>454</v>
      </c>
      <c r="C26319">
        <v>1878</v>
      </c>
      <c r="D26319" s="61" t="s">
        <v>1829</v>
      </c>
    </row>
    <row r="26320" spans="1:4" hidden="1" x14ac:dyDescent="0.25">
      <c r="A26320" s="61" t="s">
        <v>137</v>
      </c>
      <c r="B26320" s="61" t="s">
        <v>454</v>
      </c>
      <c r="C26320">
        <v>1879</v>
      </c>
      <c r="D26320" s="61" t="s">
        <v>1829</v>
      </c>
    </row>
    <row r="26321" spans="1:4" hidden="1" x14ac:dyDescent="0.25">
      <c r="A26321" s="61" t="s">
        <v>137</v>
      </c>
      <c r="B26321" s="61" t="s">
        <v>454</v>
      </c>
      <c r="C26321">
        <v>1880</v>
      </c>
      <c r="D26321" s="61" t="s">
        <v>1829</v>
      </c>
    </row>
    <row r="26322" spans="1:4" hidden="1" x14ac:dyDescent="0.25">
      <c r="A26322" s="61" t="s">
        <v>137</v>
      </c>
      <c r="B26322" s="61" t="s">
        <v>454</v>
      </c>
      <c r="C26322">
        <v>1881</v>
      </c>
      <c r="D26322" s="61" t="s">
        <v>1829</v>
      </c>
    </row>
    <row r="26323" spans="1:4" hidden="1" x14ac:dyDescent="0.25">
      <c r="A26323" s="61" t="s">
        <v>137</v>
      </c>
      <c r="B26323" s="61" t="s">
        <v>454</v>
      </c>
      <c r="C26323">
        <v>1882</v>
      </c>
      <c r="D26323" s="61" t="s">
        <v>1829</v>
      </c>
    </row>
    <row r="26324" spans="1:4" hidden="1" x14ac:dyDescent="0.25">
      <c r="A26324" s="61" t="s">
        <v>137</v>
      </c>
      <c r="B26324" s="61" t="s">
        <v>454</v>
      </c>
      <c r="C26324">
        <v>1883</v>
      </c>
      <c r="D26324" s="61" t="s">
        <v>1829</v>
      </c>
    </row>
    <row r="26325" spans="1:4" hidden="1" x14ac:dyDescent="0.25">
      <c r="A26325" s="61" t="s">
        <v>137</v>
      </c>
      <c r="B26325" s="61" t="s">
        <v>454</v>
      </c>
      <c r="C26325">
        <v>1884</v>
      </c>
      <c r="D26325" s="61" t="s">
        <v>1829</v>
      </c>
    </row>
    <row r="26326" spans="1:4" hidden="1" x14ac:dyDescent="0.25">
      <c r="A26326" s="61" t="s">
        <v>137</v>
      </c>
      <c r="B26326" s="61" t="s">
        <v>454</v>
      </c>
      <c r="C26326">
        <v>1885</v>
      </c>
      <c r="D26326" s="61" t="s">
        <v>1829</v>
      </c>
    </row>
    <row r="26327" spans="1:4" hidden="1" x14ac:dyDescent="0.25">
      <c r="A26327" s="61" t="s">
        <v>137</v>
      </c>
      <c r="B26327" s="61" t="s">
        <v>454</v>
      </c>
      <c r="C26327">
        <v>1886</v>
      </c>
      <c r="D26327" s="61" t="s">
        <v>1829</v>
      </c>
    </row>
    <row r="26328" spans="1:4" hidden="1" x14ac:dyDescent="0.25">
      <c r="A26328" s="61" t="s">
        <v>137</v>
      </c>
      <c r="B26328" s="61" t="s">
        <v>454</v>
      </c>
      <c r="C26328">
        <v>1887</v>
      </c>
      <c r="D26328" s="61" t="s">
        <v>1829</v>
      </c>
    </row>
    <row r="26329" spans="1:4" hidden="1" x14ac:dyDescent="0.25">
      <c r="A26329" s="61" t="s">
        <v>137</v>
      </c>
      <c r="B26329" s="61" t="s">
        <v>454</v>
      </c>
      <c r="C26329">
        <v>1888</v>
      </c>
      <c r="D26329" s="61" t="s">
        <v>1829</v>
      </c>
    </row>
    <row r="26330" spans="1:4" hidden="1" x14ac:dyDescent="0.25">
      <c r="A26330" s="61" t="s">
        <v>137</v>
      </c>
      <c r="B26330" s="61" t="s">
        <v>454</v>
      </c>
      <c r="C26330">
        <v>1889</v>
      </c>
      <c r="D26330" s="61" t="s">
        <v>1829</v>
      </c>
    </row>
    <row r="26331" spans="1:4" hidden="1" x14ac:dyDescent="0.25">
      <c r="A26331" s="61" t="s">
        <v>137</v>
      </c>
      <c r="B26331" s="61" t="s">
        <v>454</v>
      </c>
      <c r="C26331">
        <v>1890</v>
      </c>
      <c r="D26331" s="61" t="s">
        <v>1829</v>
      </c>
    </row>
    <row r="26332" spans="1:4" hidden="1" x14ac:dyDescent="0.25">
      <c r="A26332" s="61" t="s">
        <v>137</v>
      </c>
      <c r="B26332" s="61" t="s">
        <v>454</v>
      </c>
      <c r="C26332">
        <v>1891</v>
      </c>
      <c r="D26332" s="61" t="s">
        <v>1829</v>
      </c>
    </row>
    <row r="26333" spans="1:4" hidden="1" x14ac:dyDescent="0.25">
      <c r="A26333" s="61" t="s">
        <v>137</v>
      </c>
      <c r="B26333" s="61" t="s">
        <v>454</v>
      </c>
      <c r="C26333">
        <v>1892</v>
      </c>
      <c r="D26333" s="61" t="s">
        <v>1829</v>
      </c>
    </row>
    <row r="26334" spans="1:4" hidden="1" x14ac:dyDescent="0.25">
      <c r="A26334" s="61" t="s">
        <v>137</v>
      </c>
      <c r="B26334" s="61" t="s">
        <v>454</v>
      </c>
      <c r="C26334">
        <v>1893</v>
      </c>
      <c r="D26334" s="61" t="s">
        <v>1829</v>
      </c>
    </row>
    <row r="26335" spans="1:4" hidden="1" x14ac:dyDescent="0.25">
      <c r="A26335" s="61" t="s">
        <v>137</v>
      </c>
      <c r="B26335" s="61" t="s">
        <v>454</v>
      </c>
      <c r="C26335">
        <v>1894</v>
      </c>
      <c r="D26335" s="61" t="s">
        <v>1829</v>
      </c>
    </row>
    <row r="26336" spans="1:4" hidden="1" x14ac:dyDescent="0.25">
      <c r="A26336" s="61" t="s">
        <v>137</v>
      </c>
      <c r="B26336" s="61" t="s">
        <v>454</v>
      </c>
      <c r="C26336">
        <v>1895</v>
      </c>
      <c r="D26336" s="61" t="s">
        <v>1829</v>
      </c>
    </row>
    <row r="26337" spans="1:4" hidden="1" x14ac:dyDescent="0.25">
      <c r="A26337" s="61" t="s">
        <v>137</v>
      </c>
      <c r="B26337" s="61" t="s">
        <v>454</v>
      </c>
      <c r="C26337">
        <v>1896</v>
      </c>
      <c r="D26337" s="61" t="s">
        <v>1829</v>
      </c>
    </row>
    <row r="26338" spans="1:4" hidden="1" x14ac:dyDescent="0.25">
      <c r="A26338" s="61" t="s">
        <v>137</v>
      </c>
      <c r="B26338" s="61" t="s">
        <v>454</v>
      </c>
      <c r="C26338">
        <v>1897</v>
      </c>
      <c r="D26338" s="61" t="s">
        <v>1829</v>
      </c>
    </row>
    <row r="26339" spans="1:4" hidden="1" x14ac:dyDescent="0.25">
      <c r="A26339" s="61" t="s">
        <v>137</v>
      </c>
      <c r="B26339" s="61" t="s">
        <v>454</v>
      </c>
      <c r="C26339">
        <v>1898</v>
      </c>
      <c r="D26339" s="61" t="s">
        <v>1829</v>
      </c>
    </row>
    <row r="26340" spans="1:4" hidden="1" x14ac:dyDescent="0.25">
      <c r="A26340" s="61" t="s">
        <v>137</v>
      </c>
      <c r="B26340" s="61" t="s">
        <v>454</v>
      </c>
      <c r="C26340">
        <v>1899</v>
      </c>
      <c r="D26340" s="61" t="s">
        <v>1829</v>
      </c>
    </row>
    <row r="26341" spans="1:4" hidden="1" x14ac:dyDescent="0.25">
      <c r="A26341" s="61" t="s">
        <v>137</v>
      </c>
      <c r="B26341" s="61" t="s">
        <v>454</v>
      </c>
      <c r="C26341">
        <v>1900</v>
      </c>
      <c r="D26341" s="61" t="s">
        <v>1829</v>
      </c>
    </row>
    <row r="26342" spans="1:4" hidden="1" x14ac:dyDescent="0.25">
      <c r="A26342" s="61" t="s">
        <v>137</v>
      </c>
      <c r="B26342" s="61" t="s">
        <v>454</v>
      </c>
      <c r="C26342">
        <v>1901</v>
      </c>
      <c r="D26342" s="61" t="s">
        <v>1829</v>
      </c>
    </row>
    <row r="26343" spans="1:4" hidden="1" x14ac:dyDescent="0.25">
      <c r="A26343" s="61" t="s">
        <v>137</v>
      </c>
      <c r="B26343" s="61" t="s">
        <v>454</v>
      </c>
      <c r="C26343">
        <v>1902</v>
      </c>
      <c r="D26343" s="61" t="s">
        <v>1829</v>
      </c>
    </row>
    <row r="26344" spans="1:4" hidden="1" x14ac:dyDescent="0.25">
      <c r="A26344" s="61" t="s">
        <v>137</v>
      </c>
      <c r="B26344" s="61" t="s">
        <v>454</v>
      </c>
      <c r="C26344">
        <v>1903</v>
      </c>
      <c r="D26344" s="61" t="s">
        <v>1829</v>
      </c>
    </row>
    <row r="26345" spans="1:4" hidden="1" x14ac:dyDescent="0.25">
      <c r="A26345" s="61" t="s">
        <v>137</v>
      </c>
      <c r="B26345" s="61" t="s">
        <v>454</v>
      </c>
      <c r="C26345">
        <v>1904</v>
      </c>
      <c r="D26345" s="61" t="s">
        <v>1829</v>
      </c>
    </row>
    <row r="26346" spans="1:4" hidden="1" x14ac:dyDescent="0.25">
      <c r="A26346" s="61" t="s">
        <v>137</v>
      </c>
      <c r="B26346" s="61" t="s">
        <v>454</v>
      </c>
      <c r="C26346">
        <v>1905</v>
      </c>
      <c r="D26346" s="61" t="s">
        <v>2369</v>
      </c>
    </row>
    <row r="26347" spans="1:4" hidden="1" x14ac:dyDescent="0.25">
      <c r="A26347" s="61" t="s">
        <v>137</v>
      </c>
      <c r="B26347" s="61" t="s">
        <v>454</v>
      </c>
      <c r="C26347">
        <v>1906</v>
      </c>
      <c r="D26347" s="61" t="s">
        <v>2369</v>
      </c>
    </row>
    <row r="26348" spans="1:4" hidden="1" x14ac:dyDescent="0.25">
      <c r="A26348" s="61" t="s">
        <v>137</v>
      </c>
      <c r="B26348" s="61" t="s">
        <v>454</v>
      </c>
      <c r="C26348">
        <v>1907</v>
      </c>
      <c r="D26348" s="61" t="s">
        <v>2515</v>
      </c>
    </row>
    <row r="26349" spans="1:4" hidden="1" x14ac:dyDescent="0.25">
      <c r="A26349" s="61" t="s">
        <v>137</v>
      </c>
      <c r="B26349" s="61" t="s">
        <v>454</v>
      </c>
      <c r="C26349">
        <v>1908</v>
      </c>
      <c r="D26349" s="61" t="s">
        <v>2515</v>
      </c>
    </row>
    <row r="26350" spans="1:4" hidden="1" x14ac:dyDescent="0.25">
      <c r="A26350" s="61" t="s">
        <v>137</v>
      </c>
      <c r="B26350" s="61" t="s">
        <v>454</v>
      </c>
      <c r="C26350">
        <v>1909</v>
      </c>
      <c r="D26350" s="61" t="s">
        <v>2515</v>
      </c>
    </row>
    <row r="26351" spans="1:4" hidden="1" x14ac:dyDescent="0.25">
      <c r="A26351" s="61" t="s">
        <v>137</v>
      </c>
      <c r="B26351" s="61" t="s">
        <v>454</v>
      </c>
      <c r="C26351">
        <v>1910</v>
      </c>
      <c r="D26351" s="61" t="s">
        <v>2515</v>
      </c>
    </row>
    <row r="26352" spans="1:4" hidden="1" x14ac:dyDescent="0.25">
      <c r="A26352" s="61" t="s">
        <v>137</v>
      </c>
      <c r="B26352" s="61" t="s">
        <v>454</v>
      </c>
      <c r="C26352">
        <v>1911</v>
      </c>
      <c r="D26352" s="61" t="s">
        <v>2515</v>
      </c>
    </row>
    <row r="26353" spans="1:4" hidden="1" x14ac:dyDescent="0.25">
      <c r="A26353" s="61" t="s">
        <v>137</v>
      </c>
      <c r="B26353" s="61" t="s">
        <v>454</v>
      </c>
      <c r="C26353">
        <v>1912</v>
      </c>
      <c r="D26353" s="61" t="s">
        <v>2515</v>
      </c>
    </row>
    <row r="26354" spans="1:4" hidden="1" x14ac:dyDescent="0.25">
      <c r="A26354" s="61" t="s">
        <v>137</v>
      </c>
      <c r="B26354" s="61" t="s">
        <v>454</v>
      </c>
      <c r="C26354">
        <v>1913</v>
      </c>
      <c r="D26354" s="61" t="s">
        <v>2515</v>
      </c>
    </row>
    <row r="26355" spans="1:4" hidden="1" x14ac:dyDescent="0.25">
      <c r="A26355" s="61" t="s">
        <v>137</v>
      </c>
      <c r="B26355" s="61" t="s">
        <v>454</v>
      </c>
      <c r="C26355">
        <v>1914</v>
      </c>
      <c r="D26355" s="61" t="s">
        <v>2515</v>
      </c>
    </row>
    <row r="26356" spans="1:4" hidden="1" x14ac:dyDescent="0.25">
      <c r="A26356" s="61" t="s">
        <v>137</v>
      </c>
      <c r="B26356" s="61" t="s">
        <v>454</v>
      </c>
      <c r="C26356">
        <v>1915</v>
      </c>
      <c r="D26356" s="61" t="s">
        <v>2515</v>
      </c>
    </row>
    <row r="26357" spans="1:4" hidden="1" x14ac:dyDescent="0.25">
      <c r="A26357" s="61" t="s">
        <v>137</v>
      </c>
      <c r="B26357" s="61" t="s">
        <v>454</v>
      </c>
      <c r="C26357">
        <v>1916</v>
      </c>
      <c r="D26357" s="61" t="s">
        <v>2515</v>
      </c>
    </row>
    <row r="26358" spans="1:4" hidden="1" x14ac:dyDescent="0.25">
      <c r="A26358" s="61" t="s">
        <v>137</v>
      </c>
      <c r="B26358" s="61" t="s">
        <v>454</v>
      </c>
      <c r="C26358">
        <v>1917</v>
      </c>
      <c r="D26358" s="61" t="s">
        <v>2515</v>
      </c>
    </row>
    <row r="26359" spans="1:4" hidden="1" x14ac:dyDescent="0.25">
      <c r="A26359" s="61" t="s">
        <v>137</v>
      </c>
      <c r="B26359" s="61" t="s">
        <v>454</v>
      </c>
      <c r="C26359">
        <v>1918</v>
      </c>
      <c r="D26359" s="61" t="s">
        <v>2407</v>
      </c>
    </row>
    <row r="26360" spans="1:4" hidden="1" x14ac:dyDescent="0.25">
      <c r="A26360" s="61" t="s">
        <v>137</v>
      </c>
      <c r="B26360" s="61" t="s">
        <v>454</v>
      </c>
      <c r="C26360">
        <v>1919</v>
      </c>
      <c r="D26360" s="61" t="s">
        <v>2600</v>
      </c>
    </row>
    <row r="26361" spans="1:4" hidden="1" x14ac:dyDescent="0.25">
      <c r="A26361" s="61" t="s">
        <v>137</v>
      </c>
      <c r="B26361" s="61" t="s">
        <v>454</v>
      </c>
      <c r="C26361">
        <v>1920</v>
      </c>
      <c r="D26361" s="61" t="s">
        <v>2600</v>
      </c>
    </row>
    <row r="26362" spans="1:4" hidden="1" x14ac:dyDescent="0.25">
      <c r="A26362" s="61" t="s">
        <v>137</v>
      </c>
      <c r="B26362" s="61" t="s">
        <v>454</v>
      </c>
      <c r="C26362">
        <v>1921</v>
      </c>
      <c r="D26362" s="61" t="s">
        <v>2600</v>
      </c>
    </row>
    <row r="26363" spans="1:4" hidden="1" x14ac:dyDescent="0.25">
      <c r="A26363" s="61" t="s">
        <v>137</v>
      </c>
      <c r="B26363" s="61" t="s">
        <v>454</v>
      </c>
      <c r="C26363">
        <v>1922</v>
      </c>
      <c r="D26363" s="61" t="s">
        <v>2600</v>
      </c>
    </row>
    <row r="26364" spans="1:4" hidden="1" x14ac:dyDescent="0.25">
      <c r="A26364" s="61" t="s">
        <v>137</v>
      </c>
      <c r="B26364" s="61" t="s">
        <v>454</v>
      </c>
      <c r="C26364">
        <v>1923</v>
      </c>
      <c r="D26364" s="61" t="s">
        <v>2600</v>
      </c>
    </row>
    <row r="26365" spans="1:4" hidden="1" x14ac:dyDescent="0.25">
      <c r="A26365" s="61" t="s">
        <v>137</v>
      </c>
      <c r="B26365" s="61" t="s">
        <v>454</v>
      </c>
      <c r="C26365">
        <v>1924</v>
      </c>
      <c r="D26365" s="61" t="s">
        <v>2600</v>
      </c>
    </row>
    <row r="26366" spans="1:4" hidden="1" x14ac:dyDescent="0.25">
      <c r="A26366" s="61" t="s">
        <v>137</v>
      </c>
      <c r="B26366" s="61" t="s">
        <v>454</v>
      </c>
      <c r="C26366">
        <v>1925</v>
      </c>
      <c r="D26366" s="61" t="s">
        <v>2600</v>
      </c>
    </row>
    <row r="26367" spans="1:4" hidden="1" x14ac:dyDescent="0.25">
      <c r="A26367" s="61" t="s">
        <v>137</v>
      </c>
      <c r="B26367" s="61" t="s">
        <v>454</v>
      </c>
      <c r="C26367">
        <v>1926</v>
      </c>
      <c r="D26367" s="61" t="s">
        <v>2600</v>
      </c>
    </row>
    <row r="26368" spans="1:4" hidden="1" x14ac:dyDescent="0.25">
      <c r="A26368" s="61" t="s">
        <v>137</v>
      </c>
      <c r="B26368" s="61" t="s">
        <v>454</v>
      </c>
      <c r="C26368">
        <v>1927</v>
      </c>
      <c r="D26368" s="61" t="s">
        <v>2600</v>
      </c>
    </row>
    <row r="26369" spans="1:4" hidden="1" x14ac:dyDescent="0.25">
      <c r="A26369" s="61" t="s">
        <v>137</v>
      </c>
      <c r="B26369" s="61" t="s">
        <v>454</v>
      </c>
      <c r="C26369">
        <v>1928</v>
      </c>
      <c r="D26369" s="61" t="s">
        <v>2600</v>
      </c>
    </row>
    <row r="26370" spans="1:4" hidden="1" x14ac:dyDescent="0.25">
      <c r="A26370" s="61" t="s">
        <v>137</v>
      </c>
      <c r="B26370" s="61" t="s">
        <v>454</v>
      </c>
      <c r="C26370">
        <v>1929</v>
      </c>
      <c r="D26370" s="61" t="s">
        <v>2600</v>
      </c>
    </row>
    <row r="26371" spans="1:4" hidden="1" x14ac:dyDescent="0.25">
      <c r="A26371" s="61" t="s">
        <v>137</v>
      </c>
      <c r="B26371" s="61" t="s">
        <v>454</v>
      </c>
      <c r="C26371">
        <v>1930</v>
      </c>
      <c r="D26371" s="61" t="s">
        <v>2600</v>
      </c>
    </row>
    <row r="26372" spans="1:4" hidden="1" x14ac:dyDescent="0.25">
      <c r="A26372" s="61" t="s">
        <v>137</v>
      </c>
      <c r="B26372" s="61" t="s">
        <v>454</v>
      </c>
      <c r="C26372">
        <v>1931</v>
      </c>
      <c r="D26372" s="61" t="s">
        <v>2600</v>
      </c>
    </row>
    <row r="26373" spans="1:4" hidden="1" x14ac:dyDescent="0.25">
      <c r="A26373" s="61" t="s">
        <v>137</v>
      </c>
      <c r="B26373" s="61" t="s">
        <v>454</v>
      </c>
      <c r="C26373">
        <v>1932</v>
      </c>
      <c r="D26373" s="61" t="s">
        <v>2600</v>
      </c>
    </row>
    <row r="26374" spans="1:4" hidden="1" x14ac:dyDescent="0.25">
      <c r="A26374" s="61" t="s">
        <v>137</v>
      </c>
      <c r="B26374" s="61" t="s">
        <v>454</v>
      </c>
      <c r="C26374">
        <v>1933</v>
      </c>
      <c r="D26374" s="61" t="s">
        <v>2600</v>
      </c>
    </row>
    <row r="26375" spans="1:4" hidden="1" x14ac:dyDescent="0.25">
      <c r="A26375" s="61" t="s">
        <v>137</v>
      </c>
      <c r="B26375" s="61" t="s">
        <v>454</v>
      </c>
      <c r="C26375">
        <v>1934</v>
      </c>
      <c r="D26375" s="61" t="s">
        <v>2600</v>
      </c>
    </row>
    <row r="26376" spans="1:4" hidden="1" x14ac:dyDescent="0.25">
      <c r="A26376" s="61" t="s">
        <v>137</v>
      </c>
      <c r="B26376" s="61" t="s">
        <v>454</v>
      </c>
      <c r="C26376">
        <v>1935</v>
      </c>
      <c r="D26376" s="61" t="s">
        <v>2600</v>
      </c>
    </row>
    <row r="26377" spans="1:4" hidden="1" x14ac:dyDescent="0.25">
      <c r="A26377" s="61" t="s">
        <v>137</v>
      </c>
      <c r="B26377" s="61" t="s">
        <v>454</v>
      </c>
      <c r="C26377">
        <v>1936</v>
      </c>
      <c r="D26377" s="61" t="s">
        <v>2600</v>
      </c>
    </row>
    <row r="26378" spans="1:4" hidden="1" x14ac:dyDescent="0.25">
      <c r="A26378" s="61" t="s">
        <v>137</v>
      </c>
      <c r="B26378" s="61" t="s">
        <v>454</v>
      </c>
      <c r="C26378">
        <v>1937</v>
      </c>
      <c r="D26378" s="61" t="s">
        <v>2600</v>
      </c>
    </row>
    <row r="26379" spans="1:4" hidden="1" x14ac:dyDescent="0.25">
      <c r="A26379" s="61" t="s">
        <v>137</v>
      </c>
      <c r="B26379" s="61" t="s">
        <v>454</v>
      </c>
      <c r="C26379">
        <v>1938</v>
      </c>
      <c r="D26379" s="61" t="s">
        <v>2601</v>
      </c>
    </row>
    <row r="26380" spans="1:4" hidden="1" x14ac:dyDescent="0.25">
      <c r="A26380" s="61" t="s">
        <v>137</v>
      </c>
      <c r="B26380" s="61" t="s">
        <v>454</v>
      </c>
      <c r="C26380">
        <v>1939</v>
      </c>
      <c r="D26380" s="61" t="s">
        <v>2113</v>
      </c>
    </row>
    <row r="26381" spans="1:4" hidden="1" x14ac:dyDescent="0.25">
      <c r="A26381" s="61" t="s">
        <v>137</v>
      </c>
      <c r="B26381" s="61" t="s">
        <v>454</v>
      </c>
      <c r="C26381">
        <v>1940</v>
      </c>
      <c r="D26381" s="61" t="s">
        <v>2660</v>
      </c>
    </row>
    <row r="26382" spans="1:4" hidden="1" x14ac:dyDescent="0.25">
      <c r="A26382" s="61" t="s">
        <v>137</v>
      </c>
      <c r="B26382" s="61" t="s">
        <v>454</v>
      </c>
      <c r="C26382">
        <v>1941</v>
      </c>
      <c r="D26382" s="61" t="s">
        <v>2660</v>
      </c>
    </row>
    <row r="26383" spans="1:4" hidden="1" x14ac:dyDescent="0.25">
      <c r="A26383" s="61" t="s">
        <v>137</v>
      </c>
      <c r="B26383" s="61" t="s">
        <v>454</v>
      </c>
      <c r="C26383">
        <v>1942</v>
      </c>
      <c r="D26383" s="61" t="s">
        <v>2660</v>
      </c>
    </row>
    <row r="26384" spans="1:4" hidden="1" x14ac:dyDescent="0.25">
      <c r="A26384" s="61" t="s">
        <v>137</v>
      </c>
      <c r="B26384" s="61" t="s">
        <v>454</v>
      </c>
      <c r="C26384">
        <v>1943</v>
      </c>
      <c r="D26384" s="61" t="s">
        <v>2660</v>
      </c>
    </row>
    <row r="26385" spans="1:4" hidden="1" x14ac:dyDescent="0.25">
      <c r="A26385" s="61" t="s">
        <v>137</v>
      </c>
      <c r="B26385" s="61" t="s">
        <v>454</v>
      </c>
      <c r="C26385">
        <v>1944</v>
      </c>
      <c r="D26385" s="61" t="s">
        <v>1865</v>
      </c>
    </row>
    <row r="26386" spans="1:4" hidden="1" x14ac:dyDescent="0.25">
      <c r="A26386" s="61" t="s">
        <v>137</v>
      </c>
      <c r="B26386" s="61" t="s">
        <v>454</v>
      </c>
      <c r="C26386">
        <v>1945</v>
      </c>
      <c r="D26386" s="61" t="s">
        <v>1741</v>
      </c>
    </row>
    <row r="26387" spans="1:4" hidden="1" x14ac:dyDescent="0.25">
      <c r="A26387" s="61" t="s">
        <v>137</v>
      </c>
      <c r="B26387" s="61" t="s">
        <v>454</v>
      </c>
      <c r="C26387">
        <v>1946</v>
      </c>
      <c r="D26387" s="61" t="s">
        <v>2602</v>
      </c>
    </row>
    <row r="26388" spans="1:4" hidden="1" x14ac:dyDescent="0.25">
      <c r="A26388" s="61" t="s">
        <v>137</v>
      </c>
      <c r="B26388" s="61" t="s">
        <v>454</v>
      </c>
      <c r="C26388">
        <v>1947</v>
      </c>
      <c r="D26388" s="61" t="s">
        <v>1745</v>
      </c>
    </row>
    <row r="26389" spans="1:4" hidden="1" x14ac:dyDescent="0.25">
      <c r="A26389" s="61" t="s">
        <v>137</v>
      </c>
      <c r="B26389" s="61" t="s">
        <v>454</v>
      </c>
      <c r="C26389">
        <v>1948</v>
      </c>
      <c r="D26389" s="61" t="s">
        <v>1848</v>
      </c>
    </row>
    <row r="26390" spans="1:4" hidden="1" x14ac:dyDescent="0.25">
      <c r="A26390" s="61" t="s">
        <v>137</v>
      </c>
      <c r="B26390" s="61" t="s">
        <v>454</v>
      </c>
      <c r="C26390">
        <v>1949</v>
      </c>
      <c r="D26390" s="61" t="s">
        <v>2603</v>
      </c>
    </row>
    <row r="26391" spans="1:4" hidden="1" x14ac:dyDescent="0.25">
      <c r="A26391" s="61" t="s">
        <v>137</v>
      </c>
      <c r="B26391" s="61" t="s">
        <v>454</v>
      </c>
      <c r="C26391">
        <v>1950</v>
      </c>
      <c r="D26391" s="61" t="s">
        <v>2603</v>
      </c>
    </row>
    <row r="26392" spans="1:4" hidden="1" x14ac:dyDescent="0.25">
      <c r="A26392" s="61" t="s">
        <v>137</v>
      </c>
      <c r="B26392" s="61" t="s">
        <v>454</v>
      </c>
      <c r="C26392">
        <v>1951</v>
      </c>
      <c r="D26392" s="61" t="s">
        <v>2603</v>
      </c>
    </row>
    <row r="26393" spans="1:4" hidden="1" x14ac:dyDescent="0.25">
      <c r="A26393" s="61" t="s">
        <v>137</v>
      </c>
      <c r="B26393" s="61" t="s">
        <v>454</v>
      </c>
      <c r="C26393">
        <v>1952</v>
      </c>
      <c r="D26393" s="61" t="s">
        <v>2603</v>
      </c>
    </row>
    <row r="26394" spans="1:4" hidden="1" x14ac:dyDescent="0.25">
      <c r="A26394" s="61" t="s">
        <v>137</v>
      </c>
      <c r="B26394" s="61" t="s">
        <v>454</v>
      </c>
      <c r="C26394">
        <v>1953</v>
      </c>
      <c r="D26394" s="61" t="s">
        <v>2603</v>
      </c>
    </row>
    <row r="26395" spans="1:4" hidden="1" x14ac:dyDescent="0.25">
      <c r="A26395" s="61" t="s">
        <v>137</v>
      </c>
      <c r="B26395" s="61" t="s">
        <v>454</v>
      </c>
      <c r="C26395">
        <v>1954</v>
      </c>
      <c r="D26395" s="61" t="s">
        <v>2604</v>
      </c>
    </row>
    <row r="26396" spans="1:4" hidden="1" x14ac:dyDescent="0.25">
      <c r="A26396" s="61" t="s">
        <v>137</v>
      </c>
      <c r="B26396" s="61" t="s">
        <v>454</v>
      </c>
      <c r="C26396">
        <v>1955</v>
      </c>
      <c r="D26396" s="61" t="s">
        <v>2604</v>
      </c>
    </row>
    <row r="26397" spans="1:4" hidden="1" x14ac:dyDescent="0.25">
      <c r="A26397" s="61" t="s">
        <v>137</v>
      </c>
      <c r="B26397" s="61" t="s">
        <v>454</v>
      </c>
      <c r="C26397">
        <v>1956</v>
      </c>
      <c r="D26397" s="61" t="s">
        <v>1852</v>
      </c>
    </row>
    <row r="26398" spans="1:4" hidden="1" x14ac:dyDescent="0.25">
      <c r="A26398" s="61" t="s">
        <v>137</v>
      </c>
      <c r="B26398" s="61" t="s">
        <v>454</v>
      </c>
      <c r="C26398">
        <v>1957</v>
      </c>
      <c r="D26398" s="61" t="s">
        <v>1820</v>
      </c>
    </row>
    <row r="26399" spans="1:4" hidden="1" x14ac:dyDescent="0.25">
      <c r="A26399" s="61" t="s">
        <v>137</v>
      </c>
      <c r="B26399" s="61" t="s">
        <v>454</v>
      </c>
      <c r="C26399">
        <v>1958</v>
      </c>
      <c r="D26399" s="61" t="s">
        <v>1820</v>
      </c>
    </row>
    <row r="26400" spans="1:4" hidden="1" x14ac:dyDescent="0.25">
      <c r="A26400" s="61" t="s">
        <v>137</v>
      </c>
      <c r="B26400" s="61" t="s">
        <v>454</v>
      </c>
      <c r="C26400">
        <v>1959</v>
      </c>
      <c r="D26400" s="61" t="s">
        <v>1820</v>
      </c>
    </row>
    <row r="26401" spans="1:4" hidden="1" x14ac:dyDescent="0.25">
      <c r="A26401" s="61" t="s">
        <v>137</v>
      </c>
      <c r="B26401" s="61" t="s">
        <v>454</v>
      </c>
      <c r="C26401">
        <v>1960</v>
      </c>
      <c r="D26401" s="61" t="s">
        <v>542</v>
      </c>
    </row>
    <row r="26402" spans="1:4" hidden="1" x14ac:dyDescent="0.25">
      <c r="A26402" s="61" t="s">
        <v>137</v>
      </c>
      <c r="B26402" s="61" t="s">
        <v>454</v>
      </c>
      <c r="C26402">
        <v>1961</v>
      </c>
      <c r="D26402" s="61" t="s">
        <v>542</v>
      </c>
    </row>
    <row r="26403" spans="1:4" hidden="1" x14ac:dyDescent="0.25">
      <c r="A26403" s="61" t="s">
        <v>137</v>
      </c>
      <c r="B26403" s="61" t="s">
        <v>454</v>
      </c>
      <c r="C26403">
        <v>1962</v>
      </c>
      <c r="D26403" s="61" t="s">
        <v>542</v>
      </c>
    </row>
    <row r="26404" spans="1:4" hidden="1" x14ac:dyDescent="0.25">
      <c r="A26404" s="61" t="s">
        <v>137</v>
      </c>
      <c r="B26404" s="61" t="s">
        <v>454</v>
      </c>
      <c r="C26404">
        <v>1963</v>
      </c>
      <c r="D26404" s="61" t="s">
        <v>542</v>
      </c>
    </row>
    <row r="26405" spans="1:4" hidden="1" x14ac:dyDescent="0.25">
      <c r="A26405" s="61" t="s">
        <v>137</v>
      </c>
      <c r="B26405" s="61" t="s">
        <v>454</v>
      </c>
      <c r="C26405">
        <v>1964</v>
      </c>
      <c r="D26405" s="61" t="s">
        <v>542</v>
      </c>
    </row>
    <row r="26406" spans="1:4" hidden="1" x14ac:dyDescent="0.25">
      <c r="A26406" s="61" t="s">
        <v>137</v>
      </c>
      <c r="B26406" s="61" t="s">
        <v>454</v>
      </c>
      <c r="C26406">
        <v>1965</v>
      </c>
      <c r="D26406" s="61" t="s">
        <v>2446</v>
      </c>
    </row>
    <row r="26407" spans="1:4" hidden="1" x14ac:dyDescent="0.25">
      <c r="A26407" s="61" t="s">
        <v>137</v>
      </c>
      <c r="B26407" s="61" t="s">
        <v>454</v>
      </c>
      <c r="C26407">
        <v>1966</v>
      </c>
      <c r="D26407" s="61" t="s">
        <v>2446</v>
      </c>
    </row>
    <row r="26408" spans="1:4" hidden="1" x14ac:dyDescent="0.25">
      <c r="A26408" s="61" t="s">
        <v>137</v>
      </c>
      <c r="B26408" s="61" t="s">
        <v>454</v>
      </c>
      <c r="C26408">
        <v>1967</v>
      </c>
      <c r="D26408" s="61" t="s">
        <v>2591</v>
      </c>
    </row>
    <row r="26409" spans="1:4" hidden="1" x14ac:dyDescent="0.25">
      <c r="A26409" s="61" t="s">
        <v>137</v>
      </c>
      <c r="B26409" s="61" t="s">
        <v>454</v>
      </c>
      <c r="C26409">
        <v>1968</v>
      </c>
      <c r="D26409" s="61" t="s">
        <v>2295</v>
      </c>
    </row>
    <row r="26410" spans="1:4" hidden="1" x14ac:dyDescent="0.25">
      <c r="A26410" s="61" t="s">
        <v>137</v>
      </c>
      <c r="B26410" s="61" t="s">
        <v>454</v>
      </c>
      <c r="C26410">
        <v>1969</v>
      </c>
      <c r="D26410" s="61" t="s">
        <v>1770</v>
      </c>
    </row>
    <row r="26411" spans="1:4" hidden="1" x14ac:dyDescent="0.25">
      <c r="A26411" s="61" t="s">
        <v>137</v>
      </c>
      <c r="B26411" s="61" t="s">
        <v>454</v>
      </c>
      <c r="C26411">
        <v>1970</v>
      </c>
      <c r="D26411" s="61" t="s">
        <v>1858</v>
      </c>
    </row>
    <row r="26412" spans="1:4" hidden="1" x14ac:dyDescent="0.25">
      <c r="A26412" s="61" t="s">
        <v>137</v>
      </c>
      <c r="B26412" s="61" t="s">
        <v>454</v>
      </c>
      <c r="C26412">
        <v>1971</v>
      </c>
      <c r="D26412" s="61" t="s">
        <v>1858</v>
      </c>
    </row>
    <row r="26413" spans="1:4" hidden="1" x14ac:dyDescent="0.25">
      <c r="A26413" s="61" t="s">
        <v>137</v>
      </c>
      <c r="B26413" s="61" t="s">
        <v>454</v>
      </c>
      <c r="C26413">
        <v>1972</v>
      </c>
      <c r="D26413" s="61" t="s">
        <v>1858</v>
      </c>
    </row>
    <row r="26414" spans="1:4" hidden="1" x14ac:dyDescent="0.25">
      <c r="A26414" s="61" t="s">
        <v>137</v>
      </c>
      <c r="B26414" s="61" t="s">
        <v>454</v>
      </c>
      <c r="C26414">
        <v>1973</v>
      </c>
      <c r="D26414" s="61" t="s">
        <v>1858</v>
      </c>
    </row>
    <row r="26415" spans="1:4" hidden="1" x14ac:dyDescent="0.25">
      <c r="A26415" s="61" t="s">
        <v>137</v>
      </c>
      <c r="B26415" s="61" t="s">
        <v>454</v>
      </c>
      <c r="C26415">
        <v>1974</v>
      </c>
      <c r="D26415" s="61" t="s">
        <v>1858</v>
      </c>
    </row>
    <row r="26416" spans="1:4" hidden="1" x14ac:dyDescent="0.25">
      <c r="A26416" s="61" t="s">
        <v>137</v>
      </c>
      <c r="B26416" s="61" t="s">
        <v>454</v>
      </c>
      <c r="C26416">
        <v>1975</v>
      </c>
      <c r="D26416" s="61" t="s">
        <v>1858</v>
      </c>
    </row>
    <row r="26417" spans="1:4" hidden="1" x14ac:dyDescent="0.25">
      <c r="A26417" s="61" t="s">
        <v>137</v>
      </c>
      <c r="B26417" s="61" t="s">
        <v>454</v>
      </c>
      <c r="C26417">
        <v>1976</v>
      </c>
      <c r="D26417" s="61" t="s">
        <v>1858</v>
      </c>
    </row>
    <row r="26418" spans="1:4" hidden="1" x14ac:dyDescent="0.25">
      <c r="A26418" s="61" t="s">
        <v>137</v>
      </c>
      <c r="B26418" s="61" t="s">
        <v>454</v>
      </c>
      <c r="C26418">
        <v>1977</v>
      </c>
      <c r="D26418" s="61" t="s">
        <v>1858</v>
      </c>
    </row>
    <row r="26419" spans="1:4" hidden="1" x14ac:dyDescent="0.25">
      <c r="A26419" s="61" t="s">
        <v>137</v>
      </c>
      <c r="B26419" s="61" t="s">
        <v>454</v>
      </c>
      <c r="C26419">
        <v>1978</v>
      </c>
      <c r="D26419" s="61" t="s">
        <v>1858</v>
      </c>
    </row>
    <row r="26420" spans="1:4" hidden="1" x14ac:dyDescent="0.25">
      <c r="A26420" s="61" t="s">
        <v>137</v>
      </c>
      <c r="B26420" s="61" t="s">
        <v>454</v>
      </c>
      <c r="C26420">
        <v>1979</v>
      </c>
      <c r="D26420" s="61" t="s">
        <v>1858</v>
      </c>
    </row>
    <row r="26421" spans="1:4" hidden="1" x14ac:dyDescent="0.25">
      <c r="A26421" s="61" t="s">
        <v>137</v>
      </c>
      <c r="B26421" s="61" t="s">
        <v>454</v>
      </c>
      <c r="C26421">
        <v>1980</v>
      </c>
      <c r="D26421" s="61" t="s">
        <v>1534</v>
      </c>
    </row>
    <row r="26422" spans="1:4" hidden="1" x14ac:dyDescent="0.25">
      <c r="A26422" s="61" t="s">
        <v>137</v>
      </c>
      <c r="B26422" s="61" t="s">
        <v>454</v>
      </c>
      <c r="C26422">
        <v>1981</v>
      </c>
      <c r="D26422" s="61" t="s">
        <v>1534</v>
      </c>
    </row>
    <row r="26423" spans="1:4" hidden="1" x14ac:dyDescent="0.25">
      <c r="A26423" s="61" t="s">
        <v>137</v>
      </c>
      <c r="B26423" s="61" t="s">
        <v>454</v>
      </c>
      <c r="C26423">
        <v>1982</v>
      </c>
      <c r="D26423" s="61" t="s">
        <v>1534</v>
      </c>
    </row>
    <row r="26424" spans="1:4" hidden="1" x14ac:dyDescent="0.25">
      <c r="A26424" s="61" t="s">
        <v>137</v>
      </c>
      <c r="B26424" s="61" t="s">
        <v>454</v>
      </c>
      <c r="C26424">
        <v>1983</v>
      </c>
      <c r="D26424" s="61" t="s">
        <v>1534</v>
      </c>
    </row>
    <row r="26425" spans="1:4" hidden="1" x14ac:dyDescent="0.25">
      <c r="A26425" s="61" t="s">
        <v>137</v>
      </c>
      <c r="B26425" s="61" t="s">
        <v>454</v>
      </c>
      <c r="C26425">
        <v>1984</v>
      </c>
      <c r="D26425" s="61" t="s">
        <v>1534</v>
      </c>
    </row>
    <row r="26426" spans="1:4" hidden="1" x14ac:dyDescent="0.25">
      <c r="A26426" s="61" t="s">
        <v>137</v>
      </c>
      <c r="B26426" s="61" t="s">
        <v>454</v>
      </c>
      <c r="C26426">
        <v>1985</v>
      </c>
      <c r="D26426" s="61" t="s">
        <v>1534</v>
      </c>
    </row>
    <row r="26427" spans="1:4" hidden="1" x14ac:dyDescent="0.25">
      <c r="A26427" s="61" t="s">
        <v>137</v>
      </c>
      <c r="B26427" s="61" t="s">
        <v>454</v>
      </c>
      <c r="C26427">
        <v>1986</v>
      </c>
      <c r="D26427" s="61" t="s">
        <v>1534</v>
      </c>
    </row>
    <row r="26428" spans="1:4" hidden="1" x14ac:dyDescent="0.25">
      <c r="A26428" s="61" t="s">
        <v>137</v>
      </c>
      <c r="B26428" s="61" t="s">
        <v>454</v>
      </c>
      <c r="C26428">
        <v>1987</v>
      </c>
      <c r="D26428" s="61" t="s">
        <v>1534</v>
      </c>
    </row>
    <row r="26429" spans="1:4" hidden="1" x14ac:dyDescent="0.25">
      <c r="A26429" s="61" t="s">
        <v>137</v>
      </c>
      <c r="B26429" s="61" t="s">
        <v>454</v>
      </c>
      <c r="C26429">
        <v>1988</v>
      </c>
      <c r="D26429" s="61" t="s">
        <v>1534</v>
      </c>
    </row>
    <row r="26430" spans="1:4" hidden="1" x14ac:dyDescent="0.25">
      <c r="A26430" s="61" t="s">
        <v>137</v>
      </c>
      <c r="B26430" s="61" t="s">
        <v>454</v>
      </c>
      <c r="C26430">
        <v>1989</v>
      </c>
      <c r="D26430" s="61" t="s">
        <v>1867</v>
      </c>
    </row>
    <row r="26431" spans="1:4" hidden="1" x14ac:dyDescent="0.25">
      <c r="A26431" s="61" t="s">
        <v>137</v>
      </c>
      <c r="B26431" s="61" t="s">
        <v>454</v>
      </c>
      <c r="C26431">
        <v>1990</v>
      </c>
      <c r="D26431" s="61" t="s">
        <v>2486</v>
      </c>
    </row>
    <row r="26432" spans="1:4" hidden="1" x14ac:dyDescent="0.25">
      <c r="A26432" s="61" t="s">
        <v>137</v>
      </c>
      <c r="B26432" s="61" t="s">
        <v>454</v>
      </c>
      <c r="C26432">
        <v>1991</v>
      </c>
      <c r="D26432" s="61" t="s">
        <v>2486</v>
      </c>
    </row>
    <row r="26433" spans="1:4" hidden="1" x14ac:dyDescent="0.25">
      <c r="A26433" s="61" t="s">
        <v>137</v>
      </c>
      <c r="B26433" s="61" t="s">
        <v>454</v>
      </c>
      <c r="C26433">
        <v>1992</v>
      </c>
      <c r="D26433" s="61" t="s">
        <v>2486</v>
      </c>
    </row>
    <row r="26434" spans="1:4" hidden="1" x14ac:dyDescent="0.25">
      <c r="A26434" s="61" t="s">
        <v>137</v>
      </c>
      <c r="B26434" s="61" t="s">
        <v>454</v>
      </c>
      <c r="C26434">
        <v>1993</v>
      </c>
      <c r="D26434" s="61" t="s">
        <v>2396</v>
      </c>
    </row>
    <row r="26435" spans="1:4" hidden="1" x14ac:dyDescent="0.25">
      <c r="A26435" s="61" t="s">
        <v>137</v>
      </c>
      <c r="B26435" s="61" t="s">
        <v>454</v>
      </c>
      <c r="C26435">
        <v>1994</v>
      </c>
      <c r="D26435" s="61" t="s">
        <v>2513</v>
      </c>
    </row>
    <row r="26436" spans="1:4" hidden="1" x14ac:dyDescent="0.25">
      <c r="A26436" s="61" t="s">
        <v>137</v>
      </c>
      <c r="B26436" s="61" t="s">
        <v>454</v>
      </c>
      <c r="C26436">
        <v>1995</v>
      </c>
      <c r="D26436" s="61" t="s">
        <v>2513</v>
      </c>
    </row>
    <row r="26437" spans="1:4" hidden="1" x14ac:dyDescent="0.25">
      <c r="A26437" s="61" t="s">
        <v>137</v>
      </c>
      <c r="B26437" s="61" t="s">
        <v>454</v>
      </c>
      <c r="C26437">
        <v>1996</v>
      </c>
      <c r="D26437" s="61" t="s">
        <v>2513</v>
      </c>
    </row>
    <row r="26438" spans="1:4" hidden="1" x14ac:dyDescent="0.25">
      <c r="A26438" s="61" t="s">
        <v>137</v>
      </c>
      <c r="B26438" s="61" t="s">
        <v>454</v>
      </c>
      <c r="C26438">
        <v>1997</v>
      </c>
      <c r="D26438" s="61" t="s">
        <v>2513</v>
      </c>
    </row>
    <row r="26439" spans="1:4" hidden="1" x14ac:dyDescent="0.25">
      <c r="A26439" s="61" t="s">
        <v>137</v>
      </c>
      <c r="B26439" s="61" t="s">
        <v>454</v>
      </c>
      <c r="C26439">
        <v>1998</v>
      </c>
      <c r="D26439" s="61" t="s">
        <v>2362</v>
      </c>
    </row>
    <row r="26440" spans="1:4" hidden="1" x14ac:dyDescent="0.25">
      <c r="A26440" s="61" t="s">
        <v>137</v>
      </c>
      <c r="B26440" s="61" t="s">
        <v>454</v>
      </c>
      <c r="C26440">
        <v>1999</v>
      </c>
      <c r="D26440" s="61" t="s">
        <v>2140</v>
      </c>
    </row>
    <row r="26441" spans="1:4" hidden="1" x14ac:dyDescent="0.25">
      <c r="A26441" s="61" t="s">
        <v>137</v>
      </c>
      <c r="B26441" s="61" t="s">
        <v>454</v>
      </c>
      <c r="C26441">
        <v>2000</v>
      </c>
      <c r="D26441" s="61" t="s">
        <v>2140</v>
      </c>
    </row>
    <row r="26442" spans="1:4" hidden="1" x14ac:dyDescent="0.25">
      <c r="A26442" s="61" t="s">
        <v>137</v>
      </c>
      <c r="B26442" s="61" t="s">
        <v>454</v>
      </c>
      <c r="C26442">
        <v>2001</v>
      </c>
      <c r="D26442" s="61" t="s">
        <v>2140</v>
      </c>
    </row>
    <row r="26443" spans="1:4" hidden="1" x14ac:dyDescent="0.25">
      <c r="A26443" s="61" t="s">
        <v>137</v>
      </c>
      <c r="B26443" s="61" t="s">
        <v>454</v>
      </c>
      <c r="C26443">
        <v>2002</v>
      </c>
      <c r="D26443" s="61" t="s">
        <v>2140</v>
      </c>
    </row>
    <row r="26444" spans="1:4" hidden="1" x14ac:dyDescent="0.25">
      <c r="A26444" s="61" t="s">
        <v>137</v>
      </c>
      <c r="B26444" s="61" t="s">
        <v>454</v>
      </c>
      <c r="C26444">
        <v>2003</v>
      </c>
      <c r="D26444" s="61" t="s">
        <v>2140</v>
      </c>
    </row>
    <row r="26445" spans="1:4" hidden="1" x14ac:dyDescent="0.25">
      <c r="A26445" s="61" t="s">
        <v>137</v>
      </c>
      <c r="B26445" s="61" t="s">
        <v>454</v>
      </c>
      <c r="C26445">
        <v>2004</v>
      </c>
      <c r="D26445" s="61" t="s">
        <v>2140</v>
      </c>
    </row>
    <row r="26446" spans="1:4" hidden="1" x14ac:dyDescent="0.25">
      <c r="A26446" s="61" t="s">
        <v>137</v>
      </c>
      <c r="B26446" s="61" t="s">
        <v>454</v>
      </c>
      <c r="C26446">
        <v>2005</v>
      </c>
      <c r="D26446" s="61" t="s">
        <v>2140</v>
      </c>
    </row>
    <row r="26447" spans="1:4" hidden="1" x14ac:dyDescent="0.25">
      <c r="A26447" s="61" t="s">
        <v>137</v>
      </c>
      <c r="B26447" s="61" t="s">
        <v>454</v>
      </c>
      <c r="C26447">
        <v>2006</v>
      </c>
      <c r="D26447" s="61" t="s">
        <v>2895</v>
      </c>
    </row>
    <row r="26448" spans="1:4" hidden="1" x14ac:dyDescent="0.25">
      <c r="A26448" s="61" t="s">
        <v>137</v>
      </c>
      <c r="B26448" s="61" t="s">
        <v>454</v>
      </c>
      <c r="C26448">
        <v>2007</v>
      </c>
      <c r="D26448" s="61" t="s">
        <v>2487</v>
      </c>
    </row>
    <row r="26449" spans="1:4" hidden="1" x14ac:dyDescent="0.25">
      <c r="A26449" s="61" t="s">
        <v>137</v>
      </c>
      <c r="B26449" s="61" t="s">
        <v>454</v>
      </c>
      <c r="C26449">
        <v>2008</v>
      </c>
      <c r="D26449" s="61" t="s">
        <v>2486</v>
      </c>
    </row>
    <row r="26450" spans="1:4" hidden="1" x14ac:dyDescent="0.25">
      <c r="A26450" s="61" t="s">
        <v>137</v>
      </c>
      <c r="B26450" s="61" t="s">
        <v>454</v>
      </c>
      <c r="C26450">
        <v>2009</v>
      </c>
      <c r="D26450" s="61" t="s">
        <v>2486</v>
      </c>
    </row>
    <row r="26451" spans="1:4" hidden="1" x14ac:dyDescent="0.25">
      <c r="A26451" s="61" t="s">
        <v>137</v>
      </c>
      <c r="B26451" s="61" t="s">
        <v>454</v>
      </c>
      <c r="C26451">
        <v>2010</v>
      </c>
      <c r="D26451" s="61" t="s">
        <v>1244</v>
      </c>
    </row>
    <row r="26452" spans="1:4" hidden="1" x14ac:dyDescent="0.25">
      <c r="A26452" s="61" t="s">
        <v>137</v>
      </c>
      <c r="B26452" s="61" t="s">
        <v>454</v>
      </c>
      <c r="C26452">
        <v>2011</v>
      </c>
      <c r="D26452" s="61" t="s">
        <v>2482</v>
      </c>
    </row>
    <row r="26453" spans="1:4" hidden="1" x14ac:dyDescent="0.25">
      <c r="A26453" s="61" t="s">
        <v>137</v>
      </c>
      <c r="B26453" s="61" t="s">
        <v>454</v>
      </c>
      <c r="C26453">
        <v>2012</v>
      </c>
      <c r="D26453" s="61" t="s">
        <v>2962</v>
      </c>
    </row>
    <row r="26454" spans="1:4" hidden="1" x14ac:dyDescent="0.25">
      <c r="A26454" s="61" t="s">
        <v>137</v>
      </c>
      <c r="B26454" s="61" t="s">
        <v>454</v>
      </c>
      <c r="C26454">
        <v>2013</v>
      </c>
      <c r="D26454" s="61" t="s">
        <v>3211</v>
      </c>
    </row>
    <row r="26455" spans="1:4" hidden="1" x14ac:dyDescent="0.25">
      <c r="A26455" s="61" t="s">
        <v>137</v>
      </c>
      <c r="B26455" s="61" t="s">
        <v>454</v>
      </c>
      <c r="C26455">
        <v>2014</v>
      </c>
      <c r="D26455" s="61" t="s">
        <v>2961</v>
      </c>
    </row>
    <row r="26456" spans="1:4" hidden="1" x14ac:dyDescent="0.25">
      <c r="A26456" s="61" t="s">
        <v>137</v>
      </c>
      <c r="B26456" s="61" t="s">
        <v>454</v>
      </c>
      <c r="C26456">
        <v>2015</v>
      </c>
      <c r="D26456" s="61" t="s">
        <v>2078</v>
      </c>
    </row>
    <row r="26457" spans="1:4" hidden="1" x14ac:dyDescent="0.25">
      <c r="A26457" s="61" t="s">
        <v>137</v>
      </c>
      <c r="B26457" s="61" t="s">
        <v>454</v>
      </c>
      <c r="C26457">
        <v>2016</v>
      </c>
      <c r="D26457" s="61" t="s">
        <v>2881</v>
      </c>
    </row>
    <row r="26458" spans="1:4" hidden="1" x14ac:dyDescent="0.25">
      <c r="A26458" s="61" t="s">
        <v>137</v>
      </c>
      <c r="B26458" s="61" t="s">
        <v>454</v>
      </c>
      <c r="C26458">
        <v>2017</v>
      </c>
      <c r="D26458" s="61" t="s">
        <v>2585</v>
      </c>
    </row>
    <row r="26459" spans="1:4" hidden="1" x14ac:dyDescent="0.25">
      <c r="A26459" s="61" t="s">
        <v>137</v>
      </c>
      <c r="B26459" s="61" t="s">
        <v>454</v>
      </c>
      <c r="C26459">
        <v>2018</v>
      </c>
      <c r="D26459" s="61" t="s">
        <v>2526</v>
      </c>
    </row>
    <row r="26460" spans="1:4" hidden="1" x14ac:dyDescent="0.25">
      <c r="A26460" s="61" t="s">
        <v>137</v>
      </c>
      <c r="B26460" s="61" t="s">
        <v>454</v>
      </c>
      <c r="C26460">
        <v>2019</v>
      </c>
      <c r="D26460" s="61" t="s">
        <v>2489</v>
      </c>
    </row>
    <row r="26461" spans="1:4" hidden="1" x14ac:dyDescent="0.25">
      <c r="A26461" s="61" t="s">
        <v>137</v>
      </c>
      <c r="B26461" s="61" t="s">
        <v>454</v>
      </c>
      <c r="C26461">
        <v>2020</v>
      </c>
      <c r="D26461" s="61" t="s">
        <v>2606</v>
      </c>
    </row>
    <row r="26462" spans="1:4" hidden="1" x14ac:dyDescent="0.25">
      <c r="A26462" s="61" t="s">
        <v>137</v>
      </c>
      <c r="B26462" s="61" t="s">
        <v>454</v>
      </c>
      <c r="C26462">
        <v>2021</v>
      </c>
      <c r="D26462" s="61" t="s">
        <v>2196</v>
      </c>
    </row>
    <row r="26463" spans="1:4" hidden="1" x14ac:dyDescent="0.25">
      <c r="A26463" s="61" t="s">
        <v>137</v>
      </c>
      <c r="B26463" s="61" t="s">
        <v>454</v>
      </c>
      <c r="C26463">
        <v>2022</v>
      </c>
      <c r="D26463" s="61" t="s">
        <v>2342</v>
      </c>
    </row>
    <row r="26464" spans="1:4" x14ac:dyDescent="0.25">
      <c r="A26464" s="61" t="s">
        <v>137</v>
      </c>
      <c r="B26464" s="61" t="s">
        <v>454</v>
      </c>
      <c r="C26464">
        <v>2023</v>
      </c>
      <c r="D26464" s="61">
        <v>0.874</v>
      </c>
    </row>
    <row r="26465" spans="1:4" hidden="1" x14ac:dyDescent="0.25">
      <c r="A26465" s="61" t="s">
        <v>113</v>
      </c>
      <c r="B26465" s="61" t="s">
        <v>455</v>
      </c>
      <c r="C26465">
        <v>1804</v>
      </c>
      <c r="D26465" s="61" t="s">
        <v>1788</v>
      </c>
    </row>
    <row r="26466" spans="1:4" hidden="1" x14ac:dyDescent="0.25">
      <c r="A26466" s="61" t="s">
        <v>113</v>
      </c>
      <c r="B26466" s="61" t="s">
        <v>455</v>
      </c>
      <c r="C26466">
        <v>1805</v>
      </c>
      <c r="D26466" s="61" t="s">
        <v>1788</v>
      </c>
    </row>
    <row r="26467" spans="1:4" hidden="1" x14ac:dyDescent="0.25">
      <c r="A26467" s="61" t="s">
        <v>113</v>
      </c>
      <c r="B26467" s="61" t="s">
        <v>455</v>
      </c>
      <c r="C26467">
        <v>1806</v>
      </c>
      <c r="D26467" s="61" t="s">
        <v>1788</v>
      </c>
    </row>
    <row r="26468" spans="1:4" hidden="1" x14ac:dyDescent="0.25">
      <c r="A26468" s="61" t="s">
        <v>113</v>
      </c>
      <c r="B26468" s="61" t="s">
        <v>455</v>
      </c>
      <c r="C26468">
        <v>1807</v>
      </c>
      <c r="D26468" s="61" t="s">
        <v>1788</v>
      </c>
    </row>
    <row r="26469" spans="1:4" hidden="1" x14ac:dyDescent="0.25">
      <c r="A26469" s="61" t="s">
        <v>113</v>
      </c>
      <c r="B26469" s="61" t="s">
        <v>455</v>
      </c>
      <c r="C26469">
        <v>1808</v>
      </c>
      <c r="D26469" s="61" t="s">
        <v>1788</v>
      </c>
    </row>
    <row r="26470" spans="1:4" hidden="1" x14ac:dyDescent="0.25">
      <c r="A26470" s="61" t="s">
        <v>113</v>
      </c>
      <c r="B26470" s="61" t="s">
        <v>455</v>
      </c>
      <c r="C26470">
        <v>1809</v>
      </c>
      <c r="D26470" s="61" t="s">
        <v>1788</v>
      </c>
    </row>
    <row r="26471" spans="1:4" hidden="1" x14ac:dyDescent="0.25">
      <c r="A26471" s="61" t="s">
        <v>113</v>
      </c>
      <c r="B26471" s="61" t="s">
        <v>455</v>
      </c>
      <c r="C26471">
        <v>1810</v>
      </c>
      <c r="D26471" s="61" t="s">
        <v>1788</v>
      </c>
    </row>
    <row r="26472" spans="1:4" hidden="1" x14ac:dyDescent="0.25">
      <c r="A26472" s="61" t="s">
        <v>113</v>
      </c>
      <c r="B26472" s="61" t="s">
        <v>455</v>
      </c>
      <c r="C26472">
        <v>1811</v>
      </c>
      <c r="D26472" s="61" t="s">
        <v>1788</v>
      </c>
    </row>
    <row r="26473" spans="1:4" hidden="1" x14ac:dyDescent="0.25">
      <c r="A26473" s="61" t="s">
        <v>113</v>
      </c>
      <c r="B26473" s="61" t="s">
        <v>455</v>
      </c>
      <c r="C26473">
        <v>1812</v>
      </c>
      <c r="D26473" s="61" t="s">
        <v>1788</v>
      </c>
    </row>
    <row r="26474" spans="1:4" hidden="1" x14ac:dyDescent="0.25">
      <c r="A26474" s="61" t="s">
        <v>113</v>
      </c>
      <c r="B26474" s="61" t="s">
        <v>455</v>
      </c>
      <c r="C26474">
        <v>1813</v>
      </c>
      <c r="D26474" s="61" t="s">
        <v>1788</v>
      </c>
    </row>
    <row r="26475" spans="1:4" hidden="1" x14ac:dyDescent="0.25">
      <c r="A26475" s="61" t="s">
        <v>113</v>
      </c>
      <c r="B26475" s="61" t="s">
        <v>455</v>
      </c>
      <c r="C26475">
        <v>1814</v>
      </c>
      <c r="D26475" s="61" t="s">
        <v>1788</v>
      </c>
    </row>
    <row r="26476" spans="1:4" hidden="1" x14ac:dyDescent="0.25">
      <c r="A26476" s="61" t="s">
        <v>113</v>
      </c>
      <c r="B26476" s="61" t="s">
        <v>455</v>
      </c>
      <c r="C26476">
        <v>1815</v>
      </c>
      <c r="D26476" s="61" t="s">
        <v>2066</v>
      </c>
    </row>
    <row r="26477" spans="1:4" hidden="1" x14ac:dyDescent="0.25">
      <c r="A26477" s="61" t="s">
        <v>113</v>
      </c>
      <c r="B26477" s="61" t="s">
        <v>455</v>
      </c>
      <c r="C26477">
        <v>1816</v>
      </c>
      <c r="D26477" s="61" t="s">
        <v>2066</v>
      </c>
    </row>
    <row r="26478" spans="1:4" hidden="1" x14ac:dyDescent="0.25">
      <c r="A26478" s="61" t="s">
        <v>113</v>
      </c>
      <c r="B26478" s="61" t="s">
        <v>455</v>
      </c>
      <c r="C26478">
        <v>1817</v>
      </c>
      <c r="D26478" s="61" t="s">
        <v>2066</v>
      </c>
    </row>
    <row r="26479" spans="1:4" hidden="1" x14ac:dyDescent="0.25">
      <c r="A26479" s="61" t="s">
        <v>113</v>
      </c>
      <c r="B26479" s="61" t="s">
        <v>455</v>
      </c>
      <c r="C26479">
        <v>1818</v>
      </c>
      <c r="D26479" s="61" t="s">
        <v>2066</v>
      </c>
    </row>
    <row r="26480" spans="1:4" hidden="1" x14ac:dyDescent="0.25">
      <c r="A26480" s="61" t="s">
        <v>113</v>
      </c>
      <c r="B26480" s="61" t="s">
        <v>455</v>
      </c>
      <c r="C26480">
        <v>1819</v>
      </c>
      <c r="D26480" s="61" t="s">
        <v>2066</v>
      </c>
    </row>
    <row r="26481" spans="1:4" hidden="1" x14ac:dyDescent="0.25">
      <c r="A26481" s="61" t="s">
        <v>113</v>
      </c>
      <c r="B26481" s="61" t="s">
        <v>455</v>
      </c>
      <c r="C26481">
        <v>1820</v>
      </c>
      <c r="D26481" s="61" t="s">
        <v>2066</v>
      </c>
    </row>
    <row r="26482" spans="1:4" hidden="1" x14ac:dyDescent="0.25">
      <c r="A26482" s="61" t="s">
        <v>113</v>
      </c>
      <c r="B26482" s="61" t="s">
        <v>455</v>
      </c>
      <c r="C26482">
        <v>1821</v>
      </c>
      <c r="D26482" s="61" t="s">
        <v>2066</v>
      </c>
    </row>
    <row r="26483" spans="1:4" hidden="1" x14ac:dyDescent="0.25">
      <c r="A26483" s="61" t="s">
        <v>113</v>
      </c>
      <c r="B26483" s="61" t="s">
        <v>455</v>
      </c>
      <c r="C26483">
        <v>1822</v>
      </c>
      <c r="D26483" s="61" t="s">
        <v>2066</v>
      </c>
    </row>
    <row r="26484" spans="1:4" hidden="1" x14ac:dyDescent="0.25">
      <c r="A26484" s="61" t="s">
        <v>113</v>
      </c>
      <c r="B26484" s="61" t="s">
        <v>455</v>
      </c>
      <c r="C26484">
        <v>1823</v>
      </c>
      <c r="D26484" s="61" t="s">
        <v>2066</v>
      </c>
    </row>
    <row r="26485" spans="1:4" hidden="1" x14ac:dyDescent="0.25">
      <c r="A26485" s="61" t="s">
        <v>113</v>
      </c>
      <c r="B26485" s="61" t="s">
        <v>455</v>
      </c>
      <c r="C26485">
        <v>1824</v>
      </c>
      <c r="D26485" s="61" t="s">
        <v>2066</v>
      </c>
    </row>
    <row r="26486" spans="1:4" hidden="1" x14ac:dyDescent="0.25">
      <c r="A26486" s="61" t="s">
        <v>113</v>
      </c>
      <c r="B26486" s="61" t="s">
        <v>455</v>
      </c>
      <c r="C26486">
        <v>1825</v>
      </c>
      <c r="D26486" s="61" t="s">
        <v>2066</v>
      </c>
    </row>
    <row r="26487" spans="1:4" hidden="1" x14ac:dyDescent="0.25">
      <c r="A26487" s="61" t="s">
        <v>113</v>
      </c>
      <c r="B26487" s="61" t="s">
        <v>455</v>
      </c>
      <c r="C26487">
        <v>1826</v>
      </c>
      <c r="D26487" s="61" t="s">
        <v>2066</v>
      </c>
    </row>
    <row r="26488" spans="1:4" hidden="1" x14ac:dyDescent="0.25">
      <c r="A26488" s="61" t="s">
        <v>113</v>
      </c>
      <c r="B26488" s="61" t="s">
        <v>455</v>
      </c>
      <c r="C26488">
        <v>1827</v>
      </c>
      <c r="D26488" s="61" t="s">
        <v>2066</v>
      </c>
    </row>
    <row r="26489" spans="1:4" hidden="1" x14ac:dyDescent="0.25">
      <c r="A26489" s="61" t="s">
        <v>113</v>
      </c>
      <c r="B26489" s="61" t="s">
        <v>455</v>
      </c>
      <c r="C26489">
        <v>1828</v>
      </c>
      <c r="D26489" s="61" t="s">
        <v>2066</v>
      </c>
    </row>
    <row r="26490" spans="1:4" hidden="1" x14ac:dyDescent="0.25">
      <c r="A26490" s="61" t="s">
        <v>113</v>
      </c>
      <c r="B26490" s="61" t="s">
        <v>455</v>
      </c>
      <c r="C26490">
        <v>1829</v>
      </c>
      <c r="D26490" s="61" t="s">
        <v>2066</v>
      </c>
    </row>
    <row r="26491" spans="1:4" hidden="1" x14ac:dyDescent="0.25">
      <c r="A26491" s="61" t="s">
        <v>113</v>
      </c>
      <c r="B26491" s="61" t="s">
        <v>455</v>
      </c>
      <c r="C26491">
        <v>1830</v>
      </c>
      <c r="D26491" s="61" t="s">
        <v>2066</v>
      </c>
    </row>
    <row r="26492" spans="1:4" hidden="1" x14ac:dyDescent="0.25">
      <c r="A26492" s="61" t="s">
        <v>113</v>
      </c>
      <c r="B26492" s="61" t="s">
        <v>455</v>
      </c>
      <c r="C26492">
        <v>1831</v>
      </c>
      <c r="D26492" s="61" t="s">
        <v>2066</v>
      </c>
    </row>
    <row r="26493" spans="1:4" hidden="1" x14ac:dyDescent="0.25">
      <c r="A26493" s="61" t="s">
        <v>113</v>
      </c>
      <c r="B26493" s="61" t="s">
        <v>455</v>
      </c>
      <c r="C26493">
        <v>1832</v>
      </c>
      <c r="D26493" s="61" t="s">
        <v>2066</v>
      </c>
    </row>
    <row r="26494" spans="1:4" hidden="1" x14ac:dyDescent="0.25">
      <c r="A26494" s="61" t="s">
        <v>113</v>
      </c>
      <c r="B26494" s="61" t="s">
        <v>455</v>
      </c>
      <c r="C26494">
        <v>1833</v>
      </c>
      <c r="D26494" s="61" t="s">
        <v>2066</v>
      </c>
    </row>
    <row r="26495" spans="1:4" hidden="1" x14ac:dyDescent="0.25">
      <c r="A26495" s="61" t="s">
        <v>113</v>
      </c>
      <c r="B26495" s="61" t="s">
        <v>455</v>
      </c>
      <c r="C26495">
        <v>1834</v>
      </c>
      <c r="D26495" s="61" t="s">
        <v>2066</v>
      </c>
    </row>
    <row r="26496" spans="1:4" hidden="1" x14ac:dyDescent="0.25">
      <c r="A26496" s="61" t="s">
        <v>113</v>
      </c>
      <c r="B26496" s="61" t="s">
        <v>455</v>
      </c>
      <c r="C26496">
        <v>1835</v>
      </c>
      <c r="D26496" s="61" t="s">
        <v>2066</v>
      </c>
    </row>
    <row r="26497" spans="1:4" hidden="1" x14ac:dyDescent="0.25">
      <c r="A26497" s="61" t="s">
        <v>113</v>
      </c>
      <c r="B26497" s="61" t="s">
        <v>455</v>
      </c>
      <c r="C26497">
        <v>1836</v>
      </c>
      <c r="D26497" s="61" t="s">
        <v>2066</v>
      </c>
    </row>
    <row r="26498" spans="1:4" hidden="1" x14ac:dyDescent="0.25">
      <c r="A26498" s="61" t="s">
        <v>113</v>
      </c>
      <c r="B26498" s="61" t="s">
        <v>455</v>
      </c>
      <c r="C26498">
        <v>1837</v>
      </c>
      <c r="D26498" s="61" t="s">
        <v>2066</v>
      </c>
    </row>
    <row r="26499" spans="1:4" hidden="1" x14ac:dyDescent="0.25">
      <c r="A26499" s="61" t="s">
        <v>113</v>
      </c>
      <c r="B26499" s="61" t="s">
        <v>455</v>
      </c>
      <c r="C26499">
        <v>1838</v>
      </c>
      <c r="D26499" s="61" t="s">
        <v>2066</v>
      </c>
    </row>
    <row r="26500" spans="1:4" hidden="1" x14ac:dyDescent="0.25">
      <c r="A26500" s="61" t="s">
        <v>113</v>
      </c>
      <c r="B26500" s="61" t="s">
        <v>455</v>
      </c>
      <c r="C26500">
        <v>1839</v>
      </c>
      <c r="D26500" s="61" t="s">
        <v>2066</v>
      </c>
    </row>
    <row r="26501" spans="1:4" hidden="1" x14ac:dyDescent="0.25">
      <c r="A26501" s="61" t="s">
        <v>113</v>
      </c>
      <c r="B26501" s="61" t="s">
        <v>455</v>
      </c>
      <c r="C26501">
        <v>1840</v>
      </c>
      <c r="D26501" s="61" t="s">
        <v>2066</v>
      </c>
    </row>
    <row r="26502" spans="1:4" hidden="1" x14ac:dyDescent="0.25">
      <c r="A26502" s="61" t="s">
        <v>113</v>
      </c>
      <c r="B26502" s="61" t="s">
        <v>455</v>
      </c>
      <c r="C26502">
        <v>1841</v>
      </c>
      <c r="D26502" s="61" t="s">
        <v>2066</v>
      </c>
    </row>
    <row r="26503" spans="1:4" hidden="1" x14ac:dyDescent="0.25">
      <c r="A26503" s="61" t="s">
        <v>113</v>
      </c>
      <c r="B26503" s="61" t="s">
        <v>455</v>
      </c>
      <c r="C26503">
        <v>1842</v>
      </c>
      <c r="D26503" s="61" t="s">
        <v>2066</v>
      </c>
    </row>
    <row r="26504" spans="1:4" hidden="1" x14ac:dyDescent="0.25">
      <c r="A26504" s="61" t="s">
        <v>113</v>
      </c>
      <c r="B26504" s="61" t="s">
        <v>455</v>
      </c>
      <c r="C26504">
        <v>1843</v>
      </c>
      <c r="D26504" s="61" t="s">
        <v>2066</v>
      </c>
    </row>
    <row r="26505" spans="1:4" hidden="1" x14ac:dyDescent="0.25">
      <c r="A26505" s="61" t="s">
        <v>113</v>
      </c>
      <c r="B26505" s="61" t="s">
        <v>455</v>
      </c>
      <c r="C26505">
        <v>1844</v>
      </c>
      <c r="D26505" s="61" t="s">
        <v>2066</v>
      </c>
    </row>
    <row r="26506" spans="1:4" hidden="1" x14ac:dyDescent="0.25">
      <c r="A26506" s="61" t="s">
        <v>113</v>
      </c>
      <c r="B26506" s="61" t="s">
        <v>455</v>
      </c>
      <c r="C26506">
        <v>1845</v>
      </c>
      <c r="D26506" s="61" t="s">
        <v>2066</v>
      </c>
    </row>
    <row r="26507" spans="1:4" hidden="1" x14ac:dyDescent="0.25">
      <c r="A26507" s="61" t="s">
        <v>113</v>
      </c>
      <c r="B26507" s="61" t="s">
        <v>455</v>
      </c>
      <c r="C26507">
        <v>1846</v>
      </c>
      <c r="D26507" s="61" t="s">
        <v>2066</v>
      </c>
    </row>
    <row r="26508" spans="1:4" hidden="1" x14ac:dyDescent="0.25">
      <c r="A26508" s="61" t="s">
        <v>113</v>
      </c>
      <c r="B26508" s="61" t="s">
        <v>455</v>
      </c>
      <c r="C26508">
        <v>1847</v>
      </c>
      <c r="D26508" s="61" t="s">
        <v>2066</v>
      </c>
    </row>
    <row r="26509" spans="1:4" hidden="1" x14ac:dyDescent="0.25">
      <c r="A26509" s="61" t="s">
        <v>113</v>
      </c>
      <c r="B26509" s="61" t="s">
        <v>455</v>
      </c>
      <c r="C26509">
        <v>1848</v>
      </c>
      <c r="D26509" s="61" t="s">
        <v>2067</v>
      </c>
    </row>
    <row r="26510" spans="1:4" hidden="1" x14ac:dyDescent="0.25">
      <c r="A26510" s="61" t="s">
        <v>113</v>
      </c>
      <c r="B26510" s="61" t="s">
        <v>455</v>
      </c>
      <c r="C26510">
        <v>1849</v>
      </c>
      <c r="D26510" s="61" t="s">
        <v>2068</v>
      </c>
    </row>
    <row r="26511" spans="1:4" hidden="1" x14ac:dyDescent="0.25">
      <c r="A26511" s="61" t="s">
        <v>113</v>
      </c>
      <c r="B26511" s="61" t="s">
        <v>455</v>
      </c>
      <c r="C26511">
        <v>1850</v>
      </c>
      <c r="D26511" s="61" t="s">
        <v>2068</v>
      </c>
    </row>
    <row r="26512" spans="1:4" hidden="1" x14ac:dyDescent="0.25">
      <c r="A26512" s="61" t="s">
        <v>113</v>
      </c>
      <c r="B26512" s="61" t="s">
        <v>455</v>
      </c>
      <c r="C26512">
        <v>1851</v>
      </c>
      <c r="D26512" s="61" t="s">
        <v>2068</v>
      </c>
    </row>
    <row r="26513" spans="1:4" hidden="1" x14ac:dyDescent="0.25">
      <c r="A26513" s="61" t="s">
        <v>113</v>
      </c>
      <c r="B26513" s="61" t="s">
        <v>455</v>
      </c>
      <c r="C26513">
        <v>1852</v>
      </c>
      <c r="D26513" s="61" t="s">
        <v>2069</v>
      </c>
    </row>
    <row r="26514" spans="1:4" hidden="1" x14ac:dyDescent="0.25">
      <c r="A26514" s="61" t="s">
        <v>113</v>
      </c>
      <c r="B26514" s="61" t="s">
        <v>455</v>
      </c>
      <c r="C26514">
        <v>1853</v>
      </c>
      <c r="D26514" s="61" t="s">
        <v>2069</v>
      </c>
    </row>
    <row r="26515" spans="1:4" hidden="1" x14ac:dyDescent="0.25">
      <c r="A26515" s="61" t="s">
        <v>113</v>
      </c>
      <c r="B26515" s="61" t="s">
        <v>455</v>
      </c>
      <c r="C26515">
        <v>1854</v>
      </c>
      <c r="D26515" s="61" t="s">
        <v>2069</v>
      </c>
    </row>
    <row r="26516" spans="1:4" hidden="1" x14ac:dyDescent="0.25">
      <c r="A26516" s="61" t="s">
        <v>113</v>
      </c>
      <c r="B26516" s="61" t="s">
        <v>455</v>
      </c>
      <c r="C26516">
        <v>1855</v>
      </c>
      <c r="D26516" s="61" t="s">
        <v>2069</v>
      </c>
    </row>
    <row r="26517" spans="1:4" hidden="1" x14ac:dyDescent="0.25">
      <c r="A26517" s="61" t="s">
        <v>113</v>
      </c>
      <c r="B26517" s="61" t="s">
        <v>455</v>
      </c>
      <c r="C26517">
        <v>1856</v>
      </c>
      <c r="D26517" s="61" t="s">
        <v>2069</v>
      </c>
    </row>
    <row r="26518" spans="1:4" hidden="1" x14ac:dyDescent="0.25">
      <c r="A26518" s="61" t="s">
        <v>113</v>
      </c>
      <c r="B26518" s="61" t="s">
        <v>455</v>
      </c>
      <c r="C26518">
        <v>1857</v>
      </c>
      <c r="D26518" s="61" t="s">
        <v>2069</v>
      </c>
    </row>
    <row r="26519" spans="1:4" hidden="1" x14ac:dyDescent="0.25">
      <c r="A26519" s="61" t="s">
        <v>113</v>
      </c>
      <c r="B26519" s="61" t="s">
        <v>455</v>
      </c>
      <c r="C26519">
        <v>1858</v>
      </c>
      <c r="D26519" s="61" t="s">
        <v>2069</v>
      </c>
    </row>
    <row r="26520" spans="1:4" hidden="1" x14ac:dyDescent="0.25">
      <c r="A26520" s="61" t="s">
        <v>113</v>
      </c>
      <c r="B26520" s="61" t="s">
        <v>455</v>
      </c>
      <c r="C26520">
        <v>1859</v>
      </c>
      <c r="D26520" s="61" t="s">
        <v>2069</v>
      </c>
    </row>
    <row r="26521" spans="1:4" hidden="1" x14ac:dyDescent="0.25">
      <c r="A26521" s="61" t="s">
        <v>113</v>
      </c>
      <c r="B26521" s="61" t="s">
        <v>455</v>
      </c>
      <c r="C26521">
        <v>1860</v>
      </c>
      <c r="D26521" s="61" t="s">
        <v>2069</v>
      </c>
    </row>
    <row r="26522" spans="1:4" hidden="1" x14ac:dyDescent="0.25">
      <c r="A26522" s="61" t="s">
        <v>113</v>
      </c>
      <c r="B26522" s="61" t="s">
        <v>455</v>
      </c>
      <c r="C26522">
        <v>1861</v>
      </c>
      <c r="D26522" s="61" t="s">
        <v>2069</v>
      </c>
    </row>
    <row r="26523" spans="1:4" hidden="1" x14ac:dyDescent="0.25">
      <c r="A26523" s="61" t="s">
        <v>113</v>
      </c>
      <c r="B26523" s="61" t="s">
        <v>455</v>
      </c>
      <c r="C26523">
        <v>1862</v>
      </c>
      <c r="D26523" s="61" t="s">
        <v>2069</v>
      </c>
    </row>
    <row r="26524" spans="1:4" hidden="1" x14ac:dyDescent="0.25">
      <c r="A26524" s="61" t="s">
        <v>113</v>
      </c>
      <c r="B26524" s="61" t="s">
        <v>455</v>
      </c>
      <c r="C26524">
        <v>1863</v>
      </c>
      <c r="D26524" s="61" t="s">
        <v>2069</v>
      </c>
    </row>
    <row r="26525" spans="1:4" hidden="1" x14ac:dyDescent="0.25">
      <c r="A26525" s="61" t="s">
        <v>113</v>
      </c>
      <c r="B26525" s="61" t="s">
        <v>455</v>
      </c>
      <c r="C26525">
        <v>1864</v>
      </c>
      <c r="D26525" s="61" t="s">
        <v>2069</v>
      </c>
    </row>
    <row r="26526" spans="1:4" hidden="1" x14ac:dyDescent="0.25">
      <c r="A26526" s="61" t="s">
        <v>113</v>
      </c>
      <c r="B26526" s="61" t="s">
        <v>455</v>
      </c>
      <c r="C26526">
        <v>1865</v>
      </c>
      <c r="D26526" s="61" t="s">
        <v>2069</v>
      </c>
    </row>
    <row r="26527" spans="1:4" hidden="1" x14ac:dyDescent="0.25">
      <c r="A26527" s="61" t="s">
        <v>113</v>
      </c>
      <c r="B26527" s="61" t="s">
        <v>455</v>
      </c>
      <c r="C26527">
        <v>1866</v>
      </c>
      <c r="D26527" s="61" t="s">
        <v>2069</v>
      </c>
    </row>
    <row r="26528" spans="1:4" hidden="1" x14ac:dyDescent="0.25">
      <c r="A26528" s="61" t="s">
        <v>113</v>
      </c>
      <c r="B26528" s="61" t="s">
        <v>455</v>
      </c>
      <c r="C26528">
        <v>1867</v>
      </c>
      <c r="D26528" s="61" t="s">
        <v>1814</v>
      </c>
    </row>
    <row r="26529" spans="1:4" hidden="1" x14ac:dyDescent="0.25">
      <c r="A26529" s="61" t="s">
        <v>113</v>
      </c>
      <c r="B26529" s="61" t="s">
        <v>455</v>
      </c>
      <c r="C26529">
        <v>1868</v>
      </c>
      <c r="D26529" s="61" t="s">
        <v>2070</v>
      </c>
    </row>
    <row r="26530" spans="1:4" hidden="1" x14ac:dyDescent="0.25">
      <c r="A26530" s="61" t="s">
        <v>113</v>
      </c>
      <c r="B26530" s="61" t="s">
        <v>455</v>
      </c>
      <c r="C26530">
        <v>1869</v>
      </c>
      <c r="D26530" s="61" t="s">
        <v>2070</v>
      </c>
    </row>
    <row r="26531" spans="1:4" hidden="1" x14ac:dyDescent="0.25">
      <c r="A26531" s="61" t="s">
        <v>113</v>
      </c>
      <c r="B26531" s="61" t="s">
        <v>455</v>
      </c>
      <c r="C26531">
        <v>1870</v>
      </c>
      <c r="D26531" s="61" t="s">
        <v>2070</v>
      </c>
    </row>
    <row r="26532" spans="1:4" hidden="1" x14ac:dyDescent="0.25">
      <c r="A26532" s="61" t="s">
        <v>113</v>
      </c>
      <c r="B26532" s="61" t="s">
        <v>455</v>
      </c>
      <c r="C26532">
        <v>1871</v>
      </c>
      <c r="D26532" s="61" t="s">
        <v>2070</v>
      </c>
    </row>
    <row r="26533" spans="1:4" hidden="1" x14ac:dyDescent="0.25">
      <c r="A26533" s="61" t="s">
        <v>113</v>
      </c>
      <c r="B26533" s="61" t="s">
        <v>455</v>
      </c>
      <c r="C26533">
        <v>1872</v>
      </c>
      <c r="D26533" s="61" t="s">
        <v>2070</v>
      </c>
    </row>
    <row r="26534" spans="1:4" hidden="1" x14ac:dyDescent="0.25">
      <c r="A26534" s="61" t="s">
        <v>113</v>
      </c>
      <c r="B26534" s="61" t="s">
        <v>455</v>
      </c>
      <c r="C26534">
        <v>1873</v>
      </c>
      <c r="D26534" s="61" t="s">
        <v>2070</v>
      </c>
    </row>
    <row r="26535" spans="1:4" hidden="1" x14ac:dyDescent="0.25">
      <c r="A26535" s="61" t="s">
        <v>113</v>
      </c>
      <c r="B26535" s="61" t="s">
        <v>455</v>
      </c>
      <c r="C26535">
        <v>1874</v>
      </c>
      <c r="D26535" s="61" t="s">
        <v>2070</v>
      </c>
    </row>
    <row r="26536" spans="1:4" hidden="1" x14ac:dyDescent="0.25">
      <c r="A26536" s="61" t="s">
        <v>113</v>
      </c>
      <c r="B26536" s="61" t="s">
        <v>455</v>
      </c>
      <c r="C26536">
        <v>1875</v>
      </c>
      <c r="D26536" s="61" t="s">
        <v>2070</v>
      </c>
    </row>
    <row r="26537" spans="1:4" hidden="1" x14ac:dyDescent="0.25">
      <c r="A26537" s="61" t="s">
        <v>113</v>
      </c>
      <c r="B26537" s="61" t="s">
        <v>455</v>
      </c>
      <c r="C26537">
        <v>1876</v>
      </c>
      <c r="D26537" s="61" t="s">
        <v>2070</v>
      </c>
    </row>
    <row r="26538" spans="1:4" hidden="1" x14ac:dyDescent="0.25">
      <c r="A26538" s="61" t="s">
        <v>113</v>
      </c>
      <c r="B26538" s="61" t="s">
        <v>455</v>
      </c>
      <c r="C26538">
        <v>1877</v>
      </c>
      <c r="D26538" s="61" t="s">
        <v>2070</v>
      </c>
    </row>
    <row r="26539" spans="1:4" hidden="1" x14ac:dyDescent="0.25">
      <c r="A26539" s="61" t="s">
        <v>113</v>
      </c>
      <c r="B26539" s="61" t="s">
        <v>455</v>
      </c>
      <c r="C26539">
        <v>1878</v>
      </c>
      <c r="D26539" s="61" t="s">
        <v>2070</v>
      </c>
    </row>
    <row r="26540" spans="1:4" hidden="1" x14ac:dyDescent="0.25">
      <c r="A26540" s="61" t="s">
        <v>113</v>
      </c>
      <c r="B26540" s="61" t="s">
        <v>455</v>
      </c>
      <c r="C26540">
        <v>1879</v>
      </c>
      <c r="D26540" s="61" t="s">
        <v>2070</v>
      </c>
    </row>
    <row r="26541" spans="1:4" hidden="1" x14ac:dyDescent="0.25">
      <c r="A26541" s="61" t="s">
        <v>113</v>
      </c>
      <c r="B26541" s="61" t="s">
        <v>455</v>
      </c>
      <c r="C26541">
        <v>1880</v>
      </c>
      <c r="D26541" s="61" t="s">
        <v>2070</v>
      </c>
    </row>
    <row r="26542" spans="1:4" hidden="1" x14ac:dyDescent="0.25">
      <c r="A26542" s="61" t="s">
        <v>113</v>
      </c>
      <c r="B26542" s="61" t="s">
        <v>455</v>
      </c>
      <c r="C26542">
        <v>1881</v>
      </c>
      <c r="D26542" s="61" t="s">
        <v>2070</v>
      </c>
    </row>
    <row r="26543" spans="1:4" hidden="1" x14ac:dyDescent="0.25">
      <c r="A26543" s="61" t="s">
        <v>113</v>
      </c>
      <c r="B26543" s="61" t="s">
        <v>455</v>
      </c>
      <c r="C26543">
        <v>1882</v>
      </c>
      <c r="D26543" s="61" t="s">
        <v>2070</v>
      </c>
    </row>
    <row r="26544" spans="1:4" hidden="1" x14ac:dyDescent="0.25">
      <c r="A26544" s="61" t="s">
        <v>113</v>
      </c>
      <c r="B26544" s="61" t="s">
        <v>455</v>
      </c>
      <c r="C26544">
        <v>1883</v>
      </c>
      <c r="D26544" s="61" t="s">
        <v>2070</v>
      </c>
    </row>
    <row r="26545" spans="1:4" hidden="1" x14ac:dyDescent="0.25">
      <c r="A26545" s="61" t="s">
        <v>113</v>
      </c>
      <c r="B26545" s="61" t="s">
        <v>455</v>
      </c>
      <c r="C26545">
        <v>1884</v>
      </c>
      <c r="D26545" s="61" t="s">
        <v>2070</v>
      </c>
    </row>
    <row r="26546" spans="1:4" hidden="1" x14ac:dyDescent="0.25">
      <c r="A26546" s="61" t="s">
        <v>113</v>
      </c>
      <c r="B26546" s="61" t="s">
        <v>455</v>
      </c>
      <c r="C26546">
        <v>1885</v>
      </c>
      <c r="D26546" s="61" t="s">
        <v>2070</v>
      </c>
    </row>
    <row r="26547" spans="1:4" hidden="1" x14ac:dyDescent="0.25">
      <c r="A26547" s="61" t="s">
        <v>113</v>
      </c>
      <c r="B26547" s="61" t="s">
        <v>455</v>
      </c>
      <c r="C26547">
        <v>1886</v>
      </c>
      <c r="D26547" s="61" t="s">
        <v>2070</v>
      </c>
    </row>
    <row r="26548" spans="1:4" hidden="1" x14ac:dyDescent="0.25">
      <c r="A26548" s="61" t="s">
        <v>113</v>
      </c>
      <c r="B26548" s="61" t="s">
        <v>455</v>
      </c>
      <c r="C26548">
        <v>1887</v>
      </c>
      <c r="D26548" s="61" t="s">
        <v>2070</v>
      </c>
    </row>
    <row r="26549" spans="1:4" hidden="1" x14ac:dyDescent="0.25">
      <c r="A26549" s="61" t="s">
        <v>113</v>
      </c>
      <c r="B26549" s="61" t="s">
        <v>455</v>
      </c>
      <c r="C26549">
        <v>1888</v>
      </c>
      <c r="D26549" s="61" t="s">
        <v>2070</v>
      </c>
    </row>
    <row r="26550" spans="1:4" hidden="1" x14ac:dyDescent="0.25">
      <c r="A26550" s="61" t="s">
        <v>113</v>
      </c>
      <c r="B26550" s="61" t="s">
        <v>455</v>
      </c>
      <c r="C26550">
        <v>1889</v>
      </c>
      <c r="D26550" s="61" t="s">
        <v>2070</v>
      </c>
    </row>
    <row r="26551" spans="1:4" hidden="1" x14ac:dyDescent="0.25">
      <c r="A26551" s="61" t="s">
        <v>113</v>
      </c>
      <c r="B26551" s="61" t="s">
        <v>455</v>
      </c>
      <c r="C26551">
        <v>1890</v>
      </c>
      <c r="D26551" s="61" t="s">
        <v>2070</v>
      </c>
    </row>
    <row r="26552" spans="1:4" hidden="1" x14ac:dyDescent="0.25">
      <c r="A26552" s="61" t="s">
        <v>113</v>
      </c>
      <c r="B26552" s="61" t="s">
        <v>455</v>
      </c>
      <c r="C26552">
        <v>1891</v>
      </c>
      <c r="D26552" s="61" t="s">
        <v>2070</v>
      </c>
    </row>
    <row r="26553" spans="1:4" hidden="1" x14ac:dyDescent="0.25">
      <c r="A26553" s="61" t="s">
        <v>113</v>
      </c>
      <c r="B26553" s="61" t="s">
        <v>455</v>
      </c>
      <c r="C26553">
        <v>1892</v>
      </c>
      <c r="D26553" s="61" t="s">
        <v>2070</v>
      </c>
    </row>
    <row r="26554" spans="1:4" hidden="1" x14ac:dyDescent="0.25">
      <c r="A26554" s="61" t="s">
        <v>113</v>
      </c>
      <c r="B26554" s="61" t="s">
        <v>455</v>
      </c>
      <c r="C26554">
        <v>1893</v>
      </c>
      <c r="D26554" s="61" t="s">
        <v>2070</v>
      </c>
    </row>
    <row r="26555" spans="1:4" hidden="1" x14ac:dyDescent="0.25">
      <c r="A26555" s="61" t="s">
        <v>113</v>
      </c>
      <c r="B26555" s="61" t="s">
        <v>455</v>
      </c>
      <c r="C26555">
        <v>1894</v>
      </c>
      <c r="D26555" s="61" t="s">
        <v>2070</v>
      </c>
    </row>
    <row r="26556" spans="1:4" hidden="1" x14ac:dyDescent="0.25">
      <c r="A26556" s="61" t="s">
        <v>113</v>
      </c>
      <c r="B26556" s="61" t="s">
        <v>455</v>
      </c>
      <c r="C26556">
        <v>1895</v>
      </c>
      <c r="D26556" s="61" t="s">
        <v>2070</v>
      </c>
    </row>
    <row r="26557" spans="1:4" hidden="1" x14ac:dyDescent="0.25">
      <c r="A26557" s="61" t="s">
        <v>113</v>
      </c>
      <c r="B26557" s="61" t="s">
        <v>455</v>
      </c>
      <c r="C26557">
        <v>1896</v>
      </c>
      <c r="D26557" s="61" t="s">
        <v>2070</v>
      </c>
    </row>
    <row r="26558" spans="1:4" hidden="1" x14ac:dyDescent="0.25">
      <c r="A26558" s="61" t="s">
        <v>113</v>
      </c>
      <c r="B26558" s="61" t="s">
        <v>455</v>
      </c>
      <c r="C26558">
        <v>1897</v>
      </c>
      <c r="D26558" s="61" t="s">
        <v>2070</v>
      </c>
    </row>
    <row r="26559" spans="1:4" hidden="1" x14ac:dyDescent="0.25">
      <c r="A26559" s="61" t="s">
        <v>113</v>
      </c>
      <c r="B26559" s="61" t="s">
        <v>455</v>
      </c>
      <c r="C26559">
        <v>1898</v>
      </c>
      <c r="D26559" s="61" t="s">
        <v>2070</v>
      </c>
    </row>
    <row r="26560" spans="1:4" hidden="1" x14ac:dyDescent="0.25">
      <c r="A26560" s="61" t="s">
        <v>113</v>
      </c>
      <c r="B26560" s="61" t="s">
        <v>455</v>
      </c>
      <c r="C26560">
        <v>1899</v>
      </c>
      <c r="D26560" s="61" t="s">
        <v>2070</v>
      </c>
    </row>
    <row r="26561" spans="1:4" hidden="1" x14ac:dyDescent="0.25">
      <c r="A26561" s="61" t="s">
        <v>113</v>
      </c>
      <c r="B26561" s="61" t="s">
        <v>455</v>
      </c>
      <c r="C26561">
        <v>1900</v>
      </c>
      <c r="D26561" s="61" t="s">
        <v>2070</v>
      </c>
    </row>
    <row r="26562" spans="1:4" hidden="1" x14ac:dyDescent="0.25">
      <c r="A26562" s="61" t="s">
        <v>113</v>
      </c>
      <c r="B26562" s="61" t="s">
        <v>455</v>
      </c>
      <c r="C26562">
        <v>1901</v>
      </c>
      <c r="D26562" s="61" t="s">
        <v>2070</v>
      </c>
    </row>
    <row r="26563" spans="1:4" hidden="1" x14ac:dyDescent="0.25">
      <c r="A26563" s="61" t="s">
        <v>113</v>
      </c>
      <c r="B26563" s="61" t="s">
        <v>455</v>
      </c>
      <c r="C26563">
        <v>1902</v>
      </c>
      <c r="D26563" s="61" t="s">
        <v>2070</v>
      </c>
    </row>
    <row r="26564" spans="1:4" hidden="1" x14ac:dyDescent="0.25">
      <c r="A26564" s="61" t="s">
        <v>113</v>
      </c>
      <c r="B26564" s="61" t="s">
        <v>455</v>
      </c>
      <c r="C26564">
        <v>1903</v>
      </c>
      <c r="D26564" s="61" t="s">
        <v>2070</v>
      </c>
    </row>
    <row r="26565" spans="1:4" hidden="1" x14ac:dyDescent="0.25">
      <c r="A26565" s="61" t="s">
        <v>113</v>
      </c>
      <c r="B26565" s="61" t="s">
        <v>455</v>
      </c>
      <c r="C26565">
        <v>1904</v>
      </c>
      <c r="D26565" s="61" t="s">
        <v>2070</v>
      </c>
    </row>
    <row r="26566" spans="1:4" hidden="1" x14ac:dyDescent="0.25">
      <c r="A26566" s="61" t="s">
        <v>113</v>
      </c>
      <c r="B26566" s="61" t="s">
        <v>455</v>
      </c>
      <c r="C26566">
        <v>1905</v>
      </c>
      <c r="D26566" s="61" t="s">
        <v>2070</v>
      </c>
    </row>
    <row r="26567" spans="1:4" hidden="1" x14ac:dyDescent="0.25">
      <c r="A26567" s="61" t="s">
        <v>113</v>
      </c>
      <c r="B26567" s="61" t="s">
        <v>455</v>
      </c>
      <c r="C26567">
        <v>1906</v>
      </c>
      <c r="D26567" s="61" t="s">
        <v>2070</v>
      </c>
    </row>
    <row r="26568" spans="1:4" hidden="1" x14ac:dyDescent="0.25">
      <c r="A26568" s="61" t="s">
        <v>113</v>
      </c>
      <c r="B26568" s="61" t="s">
        <v>455</v>
      </c>
      <c r="C26568">
        <v>1907</v>
      </c>
      <c r="D26568" s="61" t="s">
        <v>2070</v>
      </c>
    </row>
    <row r="26569" spans="1:4" hidden="1" x14ac:dyDescent="0.25">
      <c r="A26569" s="61" t="s">
        <v>113</v>
      </c>
      <c r="B26569" s="61" t="s">
        <v>455</v>
      </c>
      <c r="C26569">
        <v>1908</v>
      </c>
      <c r="D26569" s="61" t="s">
        <v>2070</v>
      </c>
    </row>
    <row r="26570" spans="1:4" hidden="1" x14ac:dyDescent="0.25">
      <c r="A26570" s="61" t="s">
        <v>113</v>
      </c>
      <c r="B26570" s="61" t="s">
        <v>455</v>
      </c>
      <c r="C26570">
        <v>1909</v>
      </c>
      <c r="D26570" s="61" t="s">
        <v>2070</v>
      </c>
    </row>
    <row r="26571" spans="1:4" hidden="1" x14ac:dyDescent="0.25">
      <c r="A26571" s="61" t="s">
        <v>113</v>
      </c>
      <c r="B26571" s="61" t="s">
        <v>455</v>
      </c>
      <c r="C26571">
        <v>1910</v>
      </c>
      <c r="D26571" s="61" t="s">
        <v>2070</v>
      </c>
    </row>
    <row r="26572" spans="1:4" hidden="1" x14ac:dyDescent="0.25">
      <c r="A26572" s="61" t="s">
        <v>113</v>
      </c>
      <c r="B26572" s="61" t="s">
        <v>455</v>
      </c>
      <c r="C26572">
        <v>1911</v>
      </c>
      <c r="D26572" s="61" t="s">
        <v>2070</v>
      </c>
    </row>
    <row r="26573" spans="1:4" hidden="1" x14ac:dyDescent="0.25">
      <c r="A26573" s="61" t="s">
        <v>113</v>
      </c>
      <c r="B26573" s="61" t="s">
        <v>455</v>
      </c>
      <c r="C26573">
        <v>1912</v>
      </c>
      <c r="D26573" s="61" t="s">
        <v>2070</v>
      </c>
    </row>
    <row r="26574" spans="1:4" hidden="1" x14ac:dyDescent="0.25">
      <c r="A26574" s="61" t="s">
        <v>113</v>
      </c>
      <c r="B26574" s="61" t="s">
        <v>455</v>
      </c>
      <c r="C26574">
        <v>1913</v>
      </c>
      <c r="D26574" s="61" t="s">
        <v>551</v>
      </c>
    </row>
    <row r="26575" spans="1:4" hidden="1" x14ac:dyDescent="0.25">
      <c r="A26575" s="61" t="s">
        <v>113</v>
      </c>
      <c r="B26575" s="61" t="s">
        <v>455</v>
      </c>
      <c r="C26575">
        <v>1914</v>
      </c>
      <c r="D26575" s="61" t="s">
        <v>2071</v>
      </c>
    </row>
    <row r="26576" spans="1:4" hidden="1" x14ac:dyDescent="0.25">
      <c r="A26576" s="61" t="s">
        <v>113</v>
      </c>
      <c r="B26576" s="61" t="s">
        <v>455</v>
      </c>
      <c r="C26576">
        <v>1915</v>
      </c>
      <c r="D26576" s="61" t="s">
        <v>2071</v>
      </c>
    </row>
    <row r="26577" spans="1:4" hidden="1" x14ac:dyDescent="0.25">
      <c r="A26577" s="61" t="s">
        <v>113</v>
      </c>
      <c r="B26577" s="61" t="s">
        <v>455</v>
      </c>
      <c r="C26577">
        <v>1916</v>
      </c>
      <c r="D26577" s="61" t="s">
        <v>2071</v>
      </c>
    </row>
    <row r="26578" spans="1:4" hidden="1" x14ac:dyDescent="0.25">
      <c r="A26578" s="61" t="s">
        <v>113</v>
      </c>
      <c r="B26578" s="61" t="s">
        <v>455</v>
      </c>
      <c r="C26578">
        <v>1917</v>
      </c>
      <c r="D26578" s="61" t="s">
        <v>2071</v>
      </c>
    </row>
    <row r="26579" spans="1:4" hidden="1" x14ac:dyDescent="0.25">
      <c r="A26579" s="61" t="s">
        <v>113</v>
      </c>
      <c r="B26579" s="61" t="s">
        <v>455</v>
      </c>
      <c r="C26579">
        <v>1918</v>
      </c>
      <c r="D26579" s="61" t="s">
        <v>2071</v>
      </c>
    </row>
    <row r="26580" spans="1:4" hidden="1" x14ac:dyDescent="0.25">
      <c r="A26580" s="61" t="s">
        <v>113</v>
      </c>
      <c r="B26580" s="61" t="s">
        <v>455</v>
      </c>
      <c r="C26580">
        <v>1919</v>
      </c>
      <c r="D26580" s="61" t="s">
        <v>2154</v>
      </c>
    </row>
    <row r="26581" spans="1:4" hidden="1" x14ac:dyDescent="0.25">
      <c r="A26581" s="61" t="s">
        <v>113</v>
      </c>
      <c r="B26581" s="61" t="s">
        <v>455</v>
      </c>
      <c r="C26581">
        <v>1920</v>
      </c>
      <c r="D26581" s="61" t="s">
        <v>2154</v>
      </c>
    </row>
    <row r="26582" spans="1:4" hidden="1" x14ac:dyDescent="0.25">
      <c r="A26582" s="61" t="s">
        <v>113</v>
      </c>
      <c r="B26582" s="61" t="s">
        <v>455</v>
      </c>
      <c r="C26582">
        <v>1921</v>
      </c>
      <c r="D26582" s="61" t="s">
        <v>2318</v>
      </c>
    </row>
    <row r="26583" spans="1:4" hidden="1" x14ac:dyDescent="0.25">
      <c r="A26583" s="61" t="s">
        <v>113</v>
      </c>
      <c r="B26583" s="61" t="s">
        <v>455</v>
      </c>
      <c r="C26583">
        <v>1922</v>
      </c>
      <c r="D26583" s="61" t="s">
        <v>1487</v>
      </c>
    </row>
    <row r="26584" spans="1:4" hidden="1" x14ac:dyDescent="0.25">
      <c r="A26584" s="61" t="s">
        <v>113</v>
      </c>
      <c r="B26584" s="61" t="s">
        <v>455</v>
      </c>
      <c r="C26584">
        <v>1923</v>
      </c>
      <c r="D26584" s="61" t="s">
        <v>1502</v>
      </c>
    </row>
    <row r="26585" spans="1:4" hidden="1" x14ac:dyDescent="0.25">
      <c r="A26585" s="61" t="s">
        <v>113</v>
      </c>
      <c r="B26585" s="61" t="s">
        <v>455</v>
      </c>
      <c r="C26585">
        <v>1924</v>
      </c>
      <c r="D26585" s="61" t="s">
        <v>1502</v>
      </c>
    </row>
    <row r="26586" spans="1:4" hidden="1" x14ac:dyDescent="0.25">
      <c r="A26586" s="61" t="s">
        <v>113</v>
      </c>
      <c r="B26586" s="61" t="s">
        <v>455</v>
      </c>
      <c r="C26586">
        <v>1925</v>
      </c>
      <c r="D26586" s="61" t="s">
        <v>1502</v>
      </c>
    </row>
    <row r="26587" spans="1:4" hidden="1" x14ac:dyDescent="0.25">
      <c r="A26587" s="61" t="s">
        <v>113</v>
      </c>
      <c r="B26587" s="61" t="s">
        <v>455</v>
      </c>
      <c r="C26587">
        <v>1926</v>
      </c>
      <c r="D26587" s="61" t="s">
        <v>1502</v>
      </c>
    </row>
    <row r="26588" spans="1:4" hidden="1" x14ac:dyDescent="0.25">
      <c r="A26588" s="61" t="s">
        <v>113</v>
      </c>
      <c r="B26588" s="61" t="s">
        <v>455</v>
      </c>
      <c r="C26588">
        <v>1927</v>
      </c>
      <c r="D26588" s="61" t="s">
        <v>1502</v>
      </c>
    </row>
    <row r="26589" spans="1:4" hidden="1" x14ac:dyDescent="0.25">
      <c r="A26589" s="61" t="s">
        <v>113</v>
      </c>
      <c r="B26589" s="61" t="s">
        <v>455</v>
      </c>
      <c r="C26589">
        <v>1928</v>
      </c>
      <c r="D26589" s="61" t="s">
        <v>1923</v>
      </c>
    </row>
    <row r="26590" spans="1:4" hidden="1" x14ac:dyDescent="0.25">
      <c r="A26590" s="61" t="s">
        <v>113</v>
      </c>
      <c r="B26590" s="61" t="s">
        <v>455</v>
      </c>
      <c r="C26590">
        <v>1929</v>
      </c>
      <c r="D26590" s="61" t="s">
        <v>2319</v>
      </c>
    </row>
    <row r="26591" spans="1:4" hidden="1" x14ac:dyDescent="0.25">
      <c r="A26591" s="61" t="s">
        <v>113</v>
      </c>
      <c r="B26591" s="61" t="s">
        <v>455</v>
      </c>
      <c r="C26591">
        <v>1930</v>
      </c>
      <c r="D26591" s="61" t="s">
        <v>2223</v>
      </c>
    </row>
    <row r="26592" spans="1:4" hidden="1" x14ac:dyDescent="0.25">
      <c r="A26592" s="61" t="s">
        <v>113</v>
      </c>
      <c r="B26592" s="61" t="s">
        <v>455</v>
      </c>
      <c r="C26592">
        <v>1931</v>
      </c>
      <c r="D26592" s="61" t="s">
        <v>2223</v>
      </c>
    </row>
    <row r="26593" spans="1:4" hidden="1" x14ac:dyDescent="0.25">
      <c r="A26593" s="61" t="s">
        <v>113</v>
      </c>
      <c r="B26593" s="61" t="s">
        <v>455</v>
      </c>
      <c r="C26593">
        <v>1932</v>
      </c>
      <c r="D26593" s="61" t="s">
        <v>2179</v>
      </c>
    </row>
    <row r="26594" spans="1:4" hidden="1" x14ac:dyDescent="0.25">
      <c r="A26594" s="61" t="s">
        <v>113</v>
      </c>
      <c r="B26594" s="61" t="s">
        <v>455</v>
      </c>
      <c r="C26594">
        <v>1933</v>
      </c>
      <c r="D26594" s="61" t="s">
        <v>2179</v>
      </c>
    </row>
    <row r="26595" spans="1:4" hidden="1" x14ac:dyDescent="0.25">
      <c r="A26595" s="61" t="s">
        <v>113</v>
      </c>
      <c r="B26595" s="61" t="s">
        <v>455</v>
      </c>
      <c r="C26595">
        <v>1934</v>
      </c>
      <c r="D26595" s="61" t="s">
        <v>2179</v>
      </c>
    </row>
    <row r="26596" spans="1:4" hidden="1" x14ac:dyDescent="0.25">
      <c r="A26596" s="61" t="s">
        <v>113</v>
      </c>
      <c r="B26596" s="61" t="s">
        <v>455</v>
      </c>
      <c r="C26596">
        <v>1935</v>
      </c>
      <c r="D26596" s="61" t="s">
        <v>2179</v>
      </c>
    </row>
    <row r="26597" spans="1:4" hidden="1" x14ac:dyDescent="0.25">
      <c r="A26597" s="61" t="s">
        <v>113</v>
      </c>
      <c r="B26597" s="61" t="s">
        <v>455</v>
      </c>
      <c r="C26597">
        <v>1936</v>
      </c>
      <c r="D26597" s="61" t="s">
        <v>2179</v>
      </c>
    </row>
    <row r="26598" spans="1:4" hidden="1" x14ac:dyDescent="0.25">
      <c r="A26598" s="61" t="s">
        <v>113</v>
      </c>
      <c r="B26598" s="61" t="s">
        <v>455</v>
      </c>
      <c r="C26598">
        <v>1937</v>
      </c>
      <c r="D26598" s="61" t="s">
        <v>2179</v>
      </c>
    </row>
    <row r="26599" spans="1:4" hidden="1" x14ac:dyDescent="0.25">
      <c r="A26599" s="61" t="s">
        <v>113</v>
      </c>
      <c r="B26599" s="61" t="s">
        <v>455</v>
      </c>
      <c r="C26599">
        <v>1938</v>
      </c>
      <c r="D26599" s="61" t="s">
        <v>2179</v>
      </c>
    </row>
    <row r="26600" spans="1:4" hidden="1" x14ac:dyDescent="0.25">
      <c r="A26600" s="61" t="s">
        <v>113</v>
      </c>
      <c r="B26600" s="61" t="s">
        <v>455</v>
      </c>
      <c r="C26600">
        <v>1939</v>
      </c>
      <c r="D26600" s="61" t="s">
        <v>2179</v>
      </c>
    </row>
    <row r="26601" spans="1:4" hidden="1" x14ac:dyDescent="0.25">
      <c r="A26601" s="61" t="s">
        <v>113</v>
      </c>
      <c r="B26601" s="61" t="s">
        <v>455</v>
      </c>
      <c r="C26601">
        <v>1940</v>
      </c>
      <c r="D26601" s="61" t="s">
        <v>1762</v>
      </c>
    </row>
    <row r="26602" spans="1:4" hidden="1" x14ac:dyDescent="0.25">
      <c r="A26602" s="61" t="s">
        <v>113</v>
      </c>
      <c r="B26602" s="61" t="s">
        <v>455</v>
      </c>
      <c r="C26602">
        <v>1941</v>
      </c>
      <c r="D26602" s="61" t="s">
        <v>1520</v>
      </c>
    </row>
    <row r="26603" spans="1:4" hidden="1" x14ac:dyDescent="0.25">
      <c r="A26603" s="61" t="s">
        <v>113</v>
      </c>
      <c r="B26603" s="61" t="s">
        <v>455</v>
      </c>
      <c r="C26603">
        <v>1942</v>
      </c>
      <c r="D26603" s="61" t="s">
        <v>1520</v>
      </c>
    </row>
    <row r="26604" spans="1:4" hidden="1" x14ac:dyDescent="0.25">
      <c r="A26604" s="61" t="s">
        <v>113</v>
      </c>
      <c r="B26604" s="61" t="s">
        <v>455</v>
      </c>
      <c r="C26604">
        <v>1943</v>
      </c>
      <c r="D26604" s="61" t="s">
        <v>2320</v>
      </c>
    </row>
    <row r="26605" spans="1:4" hidden="1" x14ac:dyDescent="0.25">
      <c r="A26605" s="61" t="s">
        <v>113</v>
      </c>
      <c r="B26605" s="61" t="s">
        <v>455</v>
      </c>
      <c r="C26605">
        <v>1944</v>
      </c>
      <c r="D26605" s="61" t="s">
        <v>2321</v>
      </c>
    </row>
    <row r="26606" spans="1:4" hidden="1" x14ac:dyDescent="0.25">
      <c r="A26606" s="61" t="s">
        <v>113</v>
      </c>
      <c r="B26606" s="61" t="s">
        <v>455</v>
      </c>
      <c r="C26606">
        <v>1945</v>
      </c>
      <c r="D26606" s="61" t="s">
        <v>2118</v>
      </c>
    </row>
    <row r="26607" spans="1:4" hidden="1" x14ac:dyDescent="0.25">
      <c r="A26607" s="61" t="s">
        <v>113</v>
      </c>
      <c r="B26607" s="61" t="s">
        <v>455</v>
      </c>
      <c r="C26607">
        <v>1946</v>
      </c>
      <c r="D26607" s="61" t="s">
        <v>2109</v>
      </c>
    </row>
    <row r="26608" spans="1:4" hidden="1" x14ac:dyDescent="0.25">
      <c r="A26608" s="61" t="s">
        <v>113</v>
      </c>
      <c r="B26608" s="61" t="s">
        <v>455</v>
      </c>
      <c r="C26608">
        <v>1947</v>
      </c>
      <c r="D26608" s="61" t="s">
        <v>1496</v>
      </c>
    </row>
    <row r="26609" spans="1:4" hidden="1" x14ac:dyDescent="0.25">
      <c r="A26609" s="61" t="s">
        <v>113</v>
      </c>
      <c r="B26609" s="61" t="s">
        <v>455</v>
      </c>
      <c r="C26609">
        <v>1948</v>
      </c>
      <c r="D26609" s="61" t="s">
        <v>1496</v>
      </c>
    </row>
    <row r="26610" spans="1:4" hidden="1" x14ac:dyDescent="0.25">
      <c r="A26610" s="61" t="s">
        <v>113</v>
      </c>
      <c r="B26610" s="61" t="s">
        <v>455</v>
      </c>
      <c r="C26610">
        <v>1949</v>
      </c>
      <c r="D26610" s="61" t="s">
        <v>2322</v>
      </c>
    </row>
    <row r="26611" spans="1:4" hidden="1" x14ac:dyDescent="0.25">
      <c r="A26611" s="61" t="s">
        <v>113</v>
      </c>
      <c r="B26611" s="61" t="s">
        <v>455</v>
      </c>
      <c r="C26611">
        <v>1950</v>
      </c>
      <c r="D26611" s="61" t="s">
        <v>2323</v>
      </c>
    </row>
    <row r="26612" spans="1:4" hidden="1" x14ac:dyDescent="0.25">
      <c r="A26612" s="61" t="s">
        <v>113</v>
      </c>
      <c r="B26612" s="61" t="s">
        <v>455</v>
      </c>
      <c r="C26612">
        <v>1951</v>
      </c>
      <c r="D26612" s="61" t="s">
        <v>2324</v>
      </c>
    </row>
    <row r="26613" spans="1:4" hidden="1" x14ac:dyDescent="0.25">
      <c r="A26613" s="61" t="s">
        <v>113</v>
      </c>
      <c r="B26613" s="61" t="s">
        <v>455</v>
      </c>
      <c r="C26613">
        <v>1952</v>
      </c>
      <c r="D26613" s="61" t="s">
        <v>2324</v>
      </c>
    </row>
    <row r="26614" spans="1:4" hidden="1" x14ac:dyDescent="0.25">
      <c r="A26614" s="61" t="s">
        <v>113</v>
      </c>
      <c r="B26614" s="61" t="s">
        <v>455</v>
      </c>
      <c r="C26614">
        <v>1953</v>
      </c>
      <c r="D26614" s="61" t="s">
        <v>2325</v>
      </c>
    </row>
    <row r="26615" spans="1:4" hidden="1" x14ac:dyDescent="0.25">
      <c r="A26615" s="61" t="s">
        <v>113</v>
      </c>
      <c r="B26615" s="61" t="s">
        <v>455</v>
      </c>
      <c r="C26615">
        <v>1954</v>
      </c>
      <c r="D26615" s="61" t="s">
        <v>2325</v>
      </c>
    </row>
    <row r="26616" spans="1:4" hidden="1" x14ac:dyDescent="0.25">
      <c r="A26616" s="61" t="s">
        <v>113</v>
      </c>
      <c r="B26616" s="61" t="s">
        <v>455</v>
      </c>
      <c r="C26616">
        <v>1955</v>
      </c>
      <c r="D26616" s="61" t="s">
        <v>2326</v>
      </c>
    </row>
    <row r="26617" spans="1:4" hidden="1" x14ac:dyDescent="0.25">
      <c r="A26617" s="61" t="s">
        <v>113</v>
      </c>
      <c r="B26617" s="61" t="s">
        <v>455</v>
      </c>
      <c r="C26617">
        <v>1956</v>
      </c>
      <c r="D26617" s="61" t="s">
        <v>2326</v>
      </c>
    </row>
    <row r="26618" spans="1:4" hidden="1" x14ac:dyDescent="0.25">
      <c r="A26618" s="61" t="s">
        <v>113</v>
      </c>
      <c r="B26618" s="61" t="s">
        <v>455</v>
      </c>
      <c r="C26618">
        <v>1957</v>
      </c>
      <c r="D26618" s="61" t="s">
        <v>2326</v>
      </c>
    </row>
    <row r="26619" spans="1:4" hidden="1" x14ac:dyDescent="0.25">
      <c r="A26619" s="61" t="s">
        <v>113</v>
      </c>
      <c r="B26619" s="61" t="s">
        <v>455</v>
      </c>
      <c r="C26619">
        <v>1958</v>
      </c>
      <c r="D26619" s="61" t="s">
        <v>2326</v>
      </c>
    </row>
    <row r="26620" spans="1:4" hidden="1" x14ac:dyDescent="0.25">
      <c r="A26620" s="61" t="s">
        <v>113</v>
      </c>
      <c r="B26620" s="61" t="s">
        <v>455</v>
      </c>
      <c r="C26620">
        <v>1959</v>
      </c>
      <c r="D26620" s="61" t="s">
        <v>2324</v>
      </c>
    </row>
    <row r="26621" spans="1:4" hidden="1" x14ac:dyDescent="0.25">
      <c r="A26621" s="61" t="s">
        <v>113</v>
      </c>
      <c r="B26621" s="61" t="s">
        <v>455</v>
      </c>
      <c r="C26621">
        <v>1960</v>
      </c>
      <c r="D26621" s="61" t="s">
        <v>2324</v>
      </c>
    </row>
    <row r="26622" spans="1:4" hidden="1" x14ac:dyDescent="0.25">
      <c r="A26622" s="61" t="s">
        <v>113</v>
      </c>
      <c r="B26622" s="61" t="s">
        <v>455</v>
      </c>
      <c r="C26622">
        <v>1961</v>
      </c>
      <c r="D26622" s="61" t="s">
        <v>2324</v>
      </c>
    </row>
    <row r="26623" spans="1:4" hidden="1" x14ac:dyDescent="0.25">
      <c r="A26623" s="61" t="s">
        <v>113</v>
      </c>
      <c r="B26623" s="61" t="s">
        <v>455</v>
      </c>
      <c r="C26623">
        <v>1962</v>
      </c>
      <c r="D26623" s="61" t="s">
        <v>2324</v>
      </c>
    </row>
    <row r="26624" spans="1:4" hidden="1" x14ac:dyDescent="0.25">
      <c r="A26624" s="61" t="s">
        <v>113</v>
      </c>
      <c r="B26624" s="61" t="s">
        <v>455</v>
      </c>
      <c r="C26624">
        <v>1963</v>
      </c>
      <c r="D26624" s="61" t="s">
        <v>2327</v>
      </c>
    </row>
    <row r="26625" spans="1:4" hidden="1" x14ac:dyDescent="0.25">
      <c r="A26625" s="61" t="s">
        <v>113</v>
      </c>
      <c r="B26625" s="61" t="s">
        <v>455</v>
      </c>
      <c r="C26625">
        <v>1964</v>
      </c>
      <c r="D26625" s="61" t="s">
        <v>2327</v>
      </c>
    </row>
    <row r="26626" spans="1:4" hidden="1" x14ac:dyDescent="0.25">
      <c r="A26626" s="61" t="s">
        <v>113</v>
      </c>
      <c r="B26626" s="61" t="s">
        <v>455</v>
      </c>
      <c r="C26626">
        <v>1965</v>
      </c>
      <c r="D26626" s="61" t="s">
        <v>2328</v>
      </c>
    </row>
    <row r="26627" spans="1:4" hidden="1" x14ac:dyDescent="0.25">
      <c r="A26627" s="61" t="s">
        <v>113</v>
      </c>
      <c r="B26627" s="61" t="s">
        <v>455</v>
      </c>
      <c r="C26627">
        <v>1966</v>
      </c>
      <c r="D26627" s="61" t="s">
        <v>2328</v>
      </c>
    </row>
    <row r="26628" spans="1:4" hidden="1" x14ac:dyDescent="0.25">
      <c r="A26628" s="61" t="s">
        <v>113</v>
      </c>
      <c r="B26628" s="61" t="s">
        <v>455</v>
      </c>
      <c r="C26628">
        <v>1967</v>
      </c>
      <c r="D26628" s="61" t="s">
        <v>1699</v>
      </c>
    </row>
    <row r="26629" spans="1:4" hidden="1" x14ac:dyDescent="0.25">
      <c r="A26629" s="61" t="s">
        <v>113</v>
      </c>
      <c r="B26629" s="61" t="s">
        <v>455</v>
      </c>
      <c r="C26629">
        <v>1968</v>
      </c>
      <c r="D26629" s="61" t="s">
        <v>1699</v>
      </c>
    </row>
    <row r="26630" spans="1:4" hidden="1" x14ac:dyDescent="0.25">
      <c r="A26630" s="61" t="s">
        <v>113</v>
      </c>
      <c r="B26630" s="61" t="s">
        <v>455</v>
      </c>
      <c r="C26630">
        <v>1969</v>
      </c>
      <c r="D26630" s="61" t="s">
        <v>1699</v>
      </c>
    </row>
    <row r="26631" spans="1:4" hidden="1" x14ac:dyDescent="0.25">
      <c r="A26631" s="61" t="s">
        <v>113</v>
      </c>
      <c r="B26631" s="61" t="s">
        <v>455</v>
      </c>
      <c r="C26631">
        <v>1970</v>
      </c>
      <c r="D26631" s="61" t="s">
        <v>1805</v>
      </c>
    </row>
    <row r="26632" spans="1:4" hidden="1" x14ac:dyDescent="0.25">
      <c r="A26632" s="61" t="s">
        <v>113</v>
      </c>
      <c r="B26632" s="61" t="s">
        <v>455</v>
      </c>
      <c r="C26632">
        <v>1971</v>
      </c>
      <c r="D26632" s="61" t="s">
        <v>1805</v>
      </c>
    </row>
    <row r="26633" spans="1:4" hidden="1" x14ac:dyDescent="0.25">
      <c r="A26633" s="61" t="s">
        <v>113</v>
      </c>
      <c r="B26633" s="61" t="s">
        <v>455</v>
      </c>
      <c r="C26633">
        <v>1972</v>
      </c>
      <c r="D26633" s="61" t="s">
        <v>1805</v>
      </c>
    </row>
    <row r="26634" spans="1:4" hidden="1" x14ac:dyDescent="0.25">
      <c r="A26634" s="61" t="s">
        <v>113</v>
      </c>
      <c r="B26634" s="61" t="s">
        <v>455</v>
      </c>
      <c r="C26634">
        <v>1973</v>
      </c>
      <c r="D26634" s="61" t="s">
        <v>1805</v>
      </c>
    </row>
    <row r="26635" spans="1:4" hidden="1" x14ac:dyDescent="0.25">
      <c r="A26635" s="61" t="s">
        <v>113</v>
      </c>
      <c r="B26635" s="61" t="s">
        <v>455</v>
      </c>
      <c r="C26635">
        <v>1974</v>
      </c>
      <c r="D26635" s="61" t="s">
        <v>2329</v>
      </c>
    </row>
    <row r="26636" spans="1:4" hidden="1" x14ac:dyDescent="0.25">
      <c r="A26636" s="61" t="s">
        <v>113</v>
      </c>
      <c r="B26636" s="61" t="s">
        <v>455</v>
      </c>
      <c r="C26636">
        <v>1975</v>
      </c>
      <c r="D26636" s="61" t="s">
        <v>2329</v>
      </c>
    </row>
    <row r="26637" spans="1:4" hidden="1" x14ac:dyDescent="0.25">
      <c r="A26637" s="61" t="s">
        <v>113</v>
      </c>
      <c r="B26637" s="61" t="s">
        <v>455</v>
      </c>
      <c r="C26637">
        <v>1976</v>
      </c>
      <c r="D26637" s="61" t="s">
        <v>2329</v>
      </c>
    </row>
    <row r="26638" spans="1:4" hidden="1" x14ac:dyDescent="0.25">
      <c r="A26638" s="61" t="s">
        <v>113</v>
      </c>
      <c r="B26638" s="61" t="s">
        <v>455</v>
      </c>
      <c r="C26638">
        <v>1977</v>
      </c>
      <c r="D26638" s="61" t="s">
        <v>2329</v>
      </c>
    </row>
    <row r="26639" spans="1:4" hidden="1" x14ac:dyDescent="0.25">
      <c r="A26639" s="61" t="s">
        <v>113</v>
      </c>
      <c r="B26639" s="61" t="s">
        <v>455</v>
      </c>
      <c r="C26639">
        <v>1978</v>
      </c>
      <c r="D26639" s="61" t="s">
        <v>2329</v>
      </c>
    </row>
    <row r="26640" spans="1:4" hidden="1" x14ac:dyDescent="0.25">
      <c r="A26640" s="61" t="s">
        <v>113</v>
      </c>
      <c r="B26640" s="61" t="s">
        <v>455</v>
      </c>
      <c r="C26640">
        <v>1979</v>
      </c>
      <c r="D26640" s="61" t="s">
        <v>2330</v>
      </c>
    </row>
    <row r="26641" spans="1:4" hidden="1" x14ac:dyDescent="0.25">
      <c r="A26641" s="61" t="s">
        <v>113</v>
      </c>
      <c r="B26641" s="61" t="s">
        <v>455</v>
      </c>
      <c r="C26641">
        <v>1980</v>
      </c>
      <c r="D26641" s="61" t="s">
        <v>1723</v>
      </c>
    </row>
    <row r="26642" spans="1:4" hidden="1" x14ac:dyDescent="0.25">
      <c r="A26642" s="61" t="s">
        <v>113</v>
      </c>
      <c r="B26642" s="61" t="s">
        <v>455</v>
      </c>
      <c r="C26642">
        <v>1981</v>
      </c>
      <c r="D26642" s="61" t="s">
        <v>2331</v>
      </c>
    </row>
    <row r="26643" spans="1:4" hidden="1" x14ac:dyDescent="0.25">
      <c r="A26643" s="61" t="s">
        <v>113</v>
      </c>
      <c r="B26643" s="61" t="s">
        <v>455</v>
      </c>
      <c r="C26643">
        <v>1982</v>
      </c>
      <c r="D26643" s="61" t="s">
        <v>2332</v>
      </c>
    </row>
    <row r="26644" spans="1:4" hidden="1" x14ac:dyDescent="0.25">
      <c r="A26644" s="61" t="s">
        <v>113</v>
      </c>
      <c r="B26644" s="61" t="s">
        <v>455</v>
      </c>
      <c r="C26644">
        <v>1983</v>
      </c>
      <c r="D26644" s="61" t="s">
        <v>2332</v>
      </c>
    </row>
    <row r="26645" spans="1:4" hidden="1" x14ac:dyDescent="0.25">
      <c r="A26645" s="61" t="s">
        <v>113</v>
      </c>
      <c r="B26645" s="61" t="s">
        <v>455</v>
      </c>
      <c r="C26645">
        <v>1984</v>
      </c>
      <c r="D26645" s="61" t="s">
        <v>2332</v>
      </c>
    </row>
    <row r="26646" spans="1:4" hidden="1" x14ac:dyDescent="0.25">
      <c r="A26646" s="61" t="s">
        <v>113</v>
      </c>
      <c r="B26646" s="61" t="s">
        <v>455</v>
      </c>
      <c r="C26646">
        <v>1985</v>
      </c>
      <c r="D26646" s="61" t="s">
        <v>2332</v>
      </c>
    </row>
    <row r="26647" spans="1:4" hidden="1" x14ac:dyDescent="0.25">
      <c r="A26647" s="61" t="s">
        <v>113</v>
      </c>
      <c r="B26647" s="61" t="s">
        <v>455</v>
      </c>
      <c r="C26647">
        <v>1986</v>
      </c>
      <c r="D26647" s="61" t="s">
        <v>2332</v>
      </c>
    </row>
    <row r="26648" spans="1:4" hidden="1" x14ac:dyDescent="0.25">
      <c r="A26648" s="61" t="s">
        <v>113</v>
      </c>
      <c r="B26648" s="61" t="s">
        <v>455</v>
      </c>
      <c r="C26648">
        <v>1987</v>
      </c>
      <c r="D26648" s="61" t="s">
        <v>2332</v>
      </c>
    </row>
    <row r="26649" spans="1:4" hidden="1" x14ac:dyDescent="0.25">
      <c r="A26649" s="61" t="s">
        <v>113</v>
      </c>
      <c r="B26649" s="61" t="s">
        <v>455</v>
      </c>
      <c r="C26649">
        <v>1988</v>
      </c>
      <c r="D26649" s="61" t="s">
        <v>2332</v>
      </c>
    </row>
    <row r="26650" spans="1:4" hidden="1" x14ac:dyDescent="0.25">
      <c r="A26650" s="61" t="s">
        <v>113</v>
      </c>
      <c r="B26650" s="61" t="s">
        <v>455</v>
      </c>
      <c r="C26650">
        <v>1989</v>
      </c>
      <c r="D26650" s="61" t="s">
        <v>2938</v>
      </c>
    </row>
    <row r="26651" spans="1:4" hidden="1" x14ac:dyDescent="0.25">
      <c r="A26651" s="61" t="s">
        <v>113</v>
      </c>
      <c r="B26651" s="61" t="s">
        <v>455</v>
      </c>
      <c r="C26651">
        <v>1990</v>
      </c>
      <c r="D26651" s="61" t="s">
        <v>2141</v>
      </c>
    </row>
    <row r="26652" spans="1:4" hidden="1" x14ac:dyDescent="0.25">
      <c r="A26652" s="61" t="s">
        <v>113</v>
      </c>
      <c r="B26652" s="61" t="s">
        <v>455</v>
      </c>
      <c r="C26652">
        <v>1991</v>
      </c>
      <c r="D26652" s="61" t="s">
        <v>2344</v>
      </c>
    </row>
    <row r="26653" spans="1:4" hidden="1" x14ac:dyDescent="0.25">
      <c r="A26653" s="61" t="s">
        <v>113</v>
      </c>
      <c r="B26653" s="61" t="s">
        <v>455</v>
      </c>
      <c r="C26653">
        <v>1992</v>
      </c>
      <c r="D26653" s="61" t="s">
        <v>2287</v>
      </c>
    </row>
    <row r="26654" spans="1:4" hidden="1" x14ac:dyDescent="0.25">
      <c r="A26654" s="61" t="s">
        <v>113</v>
      </c>
      <c r="B26654" s="61" t="s">
        <v>455</v>
      </c>
      <c r="C26654">
        <v>1993</v>
      </c>
      <c r="D26654" s="61" t="s">
        <v>2200</v>
      </c>
    </row>
    <row r="26655" spans="1:4" hidden="1" x14ac:dyDescent="0.25">
      <c r="A26655" s="61" t="s">
        <v>113</v>
      </c>
      <c r="B26655" s="61" t="s">
        <v>455</v>
      </c>
      <c r="C26655">
        <v>1994</v>
      </c>
      <c r="D26655" s="61" t="s">
        <v>2200</v>
      </c>
    </row>
    <row r="26656" spans="1:4" hidden="1" x14ac:dyDescent="0.25">
      <c r="A26656" s="61" t="s">
        <v>113</v>
      </c>
      <c r="B26656" s="61" t="s">
        <v>455</v>
      </c>
      <c r="C26656">
        <v>1995</v>
      </c>
      <c r="D26656" s="61" t="s">
        <v>2200</v>
      </c>
    </row>
    <row r="26657" spans="1:4" hidden="1" x14ac:dyDescent="0.25">
      <c r="A26657" s="61" t="s">
        <v>113</v>
      </c>
      <c r="B26657" s="61" t="s">
        <v>455</v>
      </c>
      <c r="C26657">
        <v>1996</v>
      </c>
      <c r="D26657" s="61" t="s">
        <v>2073</v>
      </c>
    </row>
    <row r="26658" spans="1:4" hidden="1" x14ac:dyDescent="0.25">
      <c r="A26658" s="61" t="s">
        <v>113</v>
      </c>
      <c r="B26658" s="61" t="s">
        <v>455</v>
      </c>
      <c r="C26658">
        <v>1997</v>
      </c>
      <c r="D26658" s="61" t="s">
        <v>2144</v>
      </c>
    </row>
    <row r="26659" spans="1:4" hidden="1" x14ac:dyDescent="0.25">
      <c r="A26659" s="61" t="s">
        <v>113</v>
      </c>
      <c r="B26659" s="61" t="s">
        <v>455</v>
      </c>
      <c r="C26659">
        <v>1998</v>
      </c>
      <c r="D26659" s="61" t="s">
        <v>2144</v>
      </c>
    </row>
    <row r="26660" spans="1:4" hidden="1" x14ac:dyDescent="0.25">
      <c r="A26660" s="61" t="s">
        <v>113</v>
      </c>
      <c r="B26660" s="61" t="s">
        <v>455</v>
      </c>
      <c r="C26660">
        <v>1999</v>
      </c>
      <c r="D26660" s="61" t="s">
        <v>2144</v>
      </c>
    </row>
    <row r="26661" spans="1:4" hidden="1" x14ac:dyDescent="0.25">
      <c r="A26661" s="61" t="s">
        <v>113</v>
      </c>
      <c r="B26661" s="61" t="s">
        <v>455</v>
      </c>
      <c r="C26661">
        <v>2000</v>
      </c>
      <c r="D26661" s="61" t="s">
        <v>2658</v>
      </c>
    </row>
    <row r="26662" spans="1:4" hidden="1" x14ac:dyDescent="0.25">
      <c r="A26662" s="61" t="s">
        <v>113</v>
      </c>
      <c r="B26662" s="61" t="s">
        <v>455</v>
      </c>
      <c r="C26662">
        <v>2001</v>
      </c>
      <c r="D26662" s="61" t="s">
        <v>2658</v>
      </c>
    </row>
    <row r="26663" spans="1:4" hidden="1" x14ac:dyDescent="0.25">
      <c r="A26663" s="61" t="s">
        <v>113</v>
      </c>
      <c r="B26663" s="61" t="s">
        <v>455</v>
      </c>
      <c r="C26663">
        <v>2002</v>
      </c>
      <c r="D26663" s="61" t="s">
        <v>2658</v>
      </c>
    </row>
    <row r="26664" spans="1:4" hidden="1" x14ac:dyDescent="0.25">
      <c r="A26664" s="61" t="s">
        <v>113</v>
      </c>
      <c r="B26664" s="61" t="s">
        <v>455</v>
      </c>
      <c r="C26664">
        <v>2003</v>
      </c>
      <c r="D26664" s="61" t="s">
        <v>2200</v>
      </c>
    </row>
    <row r="26665" spans="1:4" hidden="1" x14ac:dyDescent="0.25">
      <c r="A26665" s="61" t="s">
        <v>113</v>
      </c>
      <c r="B26665" s="61" t="s">
        <v>455</v>
      </c>
      <c r="C26665">
        <v>2004</v>
      </c>
      <c r="D26665" s="61" t="s">
        <v>2343</v>
      </c>
    </row>
    <row r="26666" spans="1:4" hidden="1" x14ac:dyDescent="0.25">
      <c r="A26666" s="61" t="s">
        <v>113</v>
      </c>
      <c r="B26666" s="61" t="s">
        <v>455</v>
      </c>
      <c r="C26666">
        <v>2005</v>
      </c>
      <c r="D26666" s="61" t="s">
        <v>2207</v>
      </c>
    </row>
    <row r="26667" spans="1:4" hidden="1" x14ac:dyDescent="0.25">
      <c r="A26667" s="61" t="s">
        <v>113</v>
      </c>
      <c r="B26667" s="61" t="s">
        <v>455</v>
      </c>
      <c r="C26667">
        <v>2006</v>
      </c>
      <c r="D26667" s="61" t="s">
        <v>2207</v>
      </c>
    </row>
    <row r="26668" spans="1:4" hidden="1" x14ac:dyDescent="0.25">
      <c r="A26668" s="61" t="s">
        <v>113</v>
      </c>
      <c r="B26668" s="61" t="s">
        <v>455</v>
      </c>
      <c r="C26668">
        <v>2007</v>
      </c>
      <c r="D26668" s="61" t="s">
        <v>2198</v>
      </c>
    </row>
    <row r="26669" spans="1:4" hidden="1" x14ac:dyDescent="0.25">
      <c r="A26669" s="61" t="s">
        <v>113</v>
      </c>
      <c r="B26669" s="61" t="s">
        <v>455</v>
      </c>
      <c r="C26669">
        <v>2008</v>
      </c>
      <c r="D26669" s="61" t="s">
        <v>2207</v>
      </c>
    </row>
    <row r="26670" spans="1:4" hidden="1" x14ac:dyDescent="0.25">
      <c r="A26670" s="61" t="s">
        <v>113</v>
      </c>
      <c r="B26670" s="61" t="s">
        <v>455</v>
      </c>
      <c r="C26670">
        <v>2009</v>
      </c>
      <c r="D26670" s="61" t="s">
        <v>2072</v>
      </c>
    </row>
    <row r="26671" spans="1:4" hidden="1" x14ac:dyDescent="0.25">
      <c r="A26671" s="61" t="s">
        <v>113</v>
      </c>
      <c r="B26671" s="61" t="s">
        <v>455</v>
      </c>
      <c r="C26671">
        <v>2010</v>
      </c>
      <c r="D26671" s="61" t="s">
        <v>2072</v>
      </c>
    </row>
    <row r="26672" spans="1:4" hidden="1" x14ac:dyDescent="0.25">
      <c r="A26672" s="61" t="s">
        <v>113</v>
      </c>
      <c r="B26672" s="61" t="s">
        <v>455</v>
      </c>
      <c r="C26672">
        <v>2011</v>
      </c>
      <c r="D26672" s="61" t="s">
        <v>2072</v>
      </c>
    </row>
    <row r="26673" spans="1:4" hidden="1" x14ac:dyDescent="0.25">
      <c r="A26673" s="61" t="s">
        <v>113</v>
      </c>
      <c r="B26673" s="61" t="s">
        <v>455</v>
      </c>
      <c r="C26673">
        <v>2012</v>
      </c>
      <c r="D26673" s="61" t="s">
        <v>2345</v>
      </c>
    </row>
    <row r="26674" spans="1:4" hidden="1" x14ac:dyDescent="0.25">
      <c r="A26674" s="61" t="s">
        <v>113</v>
      </c>
      <c r="B26674" s="61" t="s">
        <v>455</v>
      </c>
      <c r="C26674">
        <v>2013</v>
      </c>
      <c r="D26674" s="61" t="s">
        <v>2201</v>
      </c>
    </row>
    <row r="26675" spans="1:4" hidden="1" x14ac:dyDescent="0.25">
      <c r="A26675" s="61" t="s">
        <v>113</v>
      </c>
      <c r="B26675" s="61" t="s">
        <v>455</v>
      </c>
      <c r="C26675">
        <v>2014</v>
      </c>
      <c r="D26675" s="61" t="s">
        <v>2378</v>
      </c>
    </row>
    <row r="26676" spans="1:4" hidden="1" x14ac:dyDescent="0.25">
      <c r="A26676" s="61" t="s">
        <v>113</v>
      </c>
      <c r="B26676" s="61" t="s">
        <v>455</v>
      </c>
      <c r="C26676">
        <v>2015</v>
      </c>
      <c r="D26676" s="61" t="s">
        <v>2471</v>
      </c>
    </row>
    <row r="26677" spans="1:4" hidden="1" x14ac:dyDescent="0.25">
      <c r="A26677" s="61" t="s">
        <v>113</v>
      </c>
      <c r="B26677" s="61" t="s">
        <v>455</v>
      </c>
      <c r="C26677">
        <v>2016</v>
      </c>
      <c r="D26677" s="61" t="s">
        <v>2470</v>
      </c>
    </row>
    <row r="26678" spans="1:4" hidden="1" x14ac:dyDescent="0.25">
      <c r="A26678" s="61" t="s">
        <v>113</v>
      </c>
      <c r="B26678" s="61" t="s">
        <v>455</v>
      </c>
      <c r="C26678">
        <v>2017</v>
      </c>
      <c r="D26678" s="61" t="s">
        <v>2568</v>
      </c>
    </row>
    <row r="26679" spans="1:4" hidden="1" x14ac:dyDescent="0.25">
      <c r="A26679" s="61" t="s">
        <v>113</v>
      </c>
      <c r="B26679" s="61" t="s">
        <v>455</v>
      </c>
      <c r="C26679">
        <v>2018</v>
      </c>
      <c r="D26679" s="61" t="s">
        <v>2569</v>
      </c>
    </row>
    <row r="26680" spans="1:4" hidden="1" x14ac:dyDescent="0.25">
      <c r="A26680" s="61" t="s">
        <v>113</v>
      </c>
      <c r="B26680" s="61" t="s">
        <v>455</v>
      </c>
      <c r="C26680">
        <v>2019</v>
      </c>
      <c r="D26680" s="61" t="s">
        <v>2240</v>
      </c>
    </row>
    <row r="26681" spans="1:4" hidden="1" x14ac:dyDescent="0.25">
      <c r="A26681" s="61" t="s">
        <v>113</v>
      </c>
      <c r="B26681" s="61" t="s">
        <v>455</v>
      </c>
      <c r="C26681">
        <v>2020</v>
      </c>
      <c r="D26681" s="61" t="s">
        <v>2597</v>
      </c>
    </row>
    <row r="26682" spans="1:4" hidden="1" x14ac:dyDescent="0.25">
      <c r="A26682" s="61" t="s">
        <v>113</v>
      </c>
      <c r="B26682" s="61" t="s">
        <v>455</v>
      </c>
      <c r="C26682">
        <v>2021</v>
      </c>
      <c r="D26682" s="61" t="s">
        <v>2962</v>
      </c>
    </row>
    <row r="26683" spans="1:4" hidden="1" x14ac:dyDescent="0.25">
      <c r="A26683" s="61" t="s">
        <v>113</v>
      </c>
      <c r="B26683" s="61" t="s">
        <v>455</v>
      </c>
      <c r="C26683">
        <v>2022</v>
      </c>
      <c r="D26683" s="61" t="s">
        <v>2209</v>
      </c>
    </row>
    <row r="26684" spans="1:4" x14ac:dyDescent="0.25">
      <c r="A26684" s="61" t="s">
        <v>113</v>
      </c>
      <c r="B26684" s="61" t="s">
        <v>455</v>
      </c>
      <c r="C26684">
        <v>2023</v>
      </c>
      <c r="D26684" s="61">
        <v>0.90600000000000003</v>
      </c>
    </row>
    <row r="26685" spans="1:4" hidden="1" x14ac:dyDescent="0.25">
      <c r="A26685" s="61" t="s">
        <v>438</v>
      </c>
      <c r="B26685" s="61" t="s">
        <v>439</v>
      </c>
      <c r="C26685">
        <v>1900</v>
      </c>
      <c r="D26685" s="61" t="s">
        <v>1838</v>
      </c>
    </row>
    <row r="26686" spans="1:4" hidden="1" x14ac:dyDescent="0.25">
      <c r="A26686" s="61" t="s">
        <v>438</v>
      </c>
      <c r="B26686" s="61" t="s">
        <v>439</v>
      </c>
      <c r="C26686">
        <v>1901</v>
      </c>
      <c r="D26686" s="61" t="s">
        <v>1838</v>
      </c>
    </row>
    <row r="26687" spans="1:4" hidden="1" x14ac:dyDescent="0.25">
      <c r="A26687" s="61" t="s">
        <v>438</v>
      </c>
      <c r="B26687" s="61" t="s">
        <v>439</v>
      </c>
      <c r="C26687">
        <v>1902</v>
      </c>
      <c r="D26687" s="61" t="s">
        <v>1838</v>
      </c>
    </row>
    <row r="26688" spans="1:4" hidden="1" x14ac:dyDescent="0.25">
      <c r="A26688" s="61" t="s">
        <v>438</v>
      </c>
      <c r="B26688" s="61" t="s">
        <v>439</v>
      </c>
      <c r="C26688">
        <v>1903</v>
      </c>
      <c r="D26688" s="61" t="s">
        <v>1838</v>
      </c>
    </row>
    <row r="26689" spans="1:4" hidden="1" x14ac:dyDescent="0.25">
      <c r="A26689" s="61" t="s">
        <v>438</v>
      </c>
      <c r="B26689" s="61" t="s">
        <v>439</v>
      </c>
      <c r="C26689">
        <v>1904</v>
      </c>
      <c r="D26689" s="61" t="s">
        <v>1838</v>
      </c>
    </row>
    <row r="26690" spans="1:4" hidden="1" x14ac:dyDescent="0.25">
      <c r="A26690" s="61" t="s">
        <v>438</v>
      </c>
      <c r="B26690" s="61" t="s">
        <v>439</v>
      </c>
      <c r="C26690">
        <v>1905</v>
      </c>
      <c r="D26690" s="61" t="s">
        <v>1838</v>
      </c>
    </row>
    <row r="26691" spans="1:4" hidden="1" x14ac:dyDescent="0.25">
      <c r="A26691" s="61" t="s">
        <v>438</v>
      </c>
      <c r="B26691" s="61" t="s">
        <v>439</v>
      </c>
      <c r="C26691">
        <v>1906</v>
      </c>
      <c r="D26691" s="61" t="s">
        <v>1838</v>
      </c>
    </row>
    <row r="26692" spans="1:4" hidden="1" x14ac:dyDescent="0.25">
      <c r="A26692" s="61" t="s">
        <v>438</v>
      </c>
      <c r="B26692" s="61" t="s">
        <v>439</v>
      </c>
      <c r="C26692">
        <v>1907</v>
      </c>
      <c r="D26692" s="61" t="s">
        <v>1838</v>
      </c>
    </row>
    <row r="26693" spans="1:4" hidden="1" x14ac:dyDescent="0.25">
      <c r="A26693" s="61" t="s">
        <v>438</v>
      </c>
      <c r="B26693" s="61" t="s">
        <v>439</v>
      </c>
      <c r="C26693">
        <v>1908</v>
      </c>
      <c r="D26693" s="61" t="s">
        <v>1838</v>
      </c>
    </row>
    <row r="26694" spans="1:4" hidden="1" x14ac:dyDescent="0.25">
      <c r="A26694" s="61" t="s">
        <v>438</v>
      </c>
      <c r="B26694" s="61" t="s">
        <v>439</v>
      </c>
      <c r="C26694">
        <v>1909</v>
      </c>
      <c r="D26694" s="61" t="s">
        <v>1838</v>
      </c>
    </row>
    <row r="26695" spans="1:4" hidden="1" x14ac:dyDescent="0.25">
      <c r="A26695" s="61" t="s">
        <v>438</v>
      </c>
      <c r="B26695" s="61" t="s">
        <v>439</v>
      </c>
      <c r="C26695">
        <v>1910</v>
      </c>
      <c r="D26695" s="61" t="s">
        <v>1838</v>
      </c>
    </row>
    <row r="26696" spans="1:4" hidden="1" x14ac:dyDescent="0.25">
      <c r="A26696" s="61" t="s">
        <v>438</v>
      </c>
      <c r="B26696" s="61" t="s">
        <v>439</v>
      </c>
      <c r="C26696">
        <v>1911</v>
      </c>
      <c r="D26696" s="61" t="s">
        <v>1838</v>
      </c>
    </row>
    <row r="26697" spans="1:4" hidden="1" x14ac:dyDescent="0.25">
      <c r="A26697" s="61" t="s">
        <v>438</v>
      </c>
      <c r="B26697" s="61" t="s">
        <v>439</v>
      </c>
      <c r="C26697">
        <v>1912</v>
      </c>
      <c r="D26697" s="61" t="s">
        <v>1838</v>
      </c>
    </row>
    <row r="26698" spans="1:4" hidden="1" x14ac:dyDescent="0.25">
      <c r="A26698" s="61" t="s">
        <v>438</v>
      </c>
      <c r="B26698" s="61" t="s">
        <v>439</v>
      </c>
      <c r="C26698">
        <v>1913</v>
      </c>
      <c r="D26698" s="61" t="s">
        <v>2897</v>
      </c>
    </row>
    <row r="26699" spans="1:4" hidden="1" x14ac:dyDescent="0.25">
      <c r="A26699" s="61" t="s">
        <v>438</v>
      </c>
      <c r="B26699" s="61" t="s">
        <v>439</v>
      </c>
      <c r="C26699">
        <v>1914</v>
      </c>
      <c r="D26699" s="61" t="s">
        <v>1831</v>
      </c>
    </row>
    <row r="26700" spans="1:4" hidden="1" x14ac:dyDescent="0.25">
      <c r="A26700" s="61" t="s">
        <v>438</v>
      </c>
      <c r="B26700" s="61" t="s">
        <v>439</v>
      </c>
      <c r="C26700">
        <v>1915</v>
      </c>
      <c r="D26700" s="61" t="s">
        <v>1831</v>
      </c>
    </row>
    <row r="26701" spans="1:4" hidden="1" x14ac:dyDescent="0.25">
      <c r="A26701" s="61" t="s">
        <v>438</v>
      </c>
      <c r="B26701" s="61" t="s">
        <v>439</v>
      </c>
      <c r="C26701">
        <v>1916</v>
      </c>
      <c r="D26701" s="61" t="s">
        <v>1831</v>
      </c>
    </row>
    <row r="26702" spans="1:4" hidden="1" x14ac:dyDescent="0.25">
      <c r="A26702" s="61" t="s">
        <v>438</v>
      </c>
      <c r="B26702" s="61" t="s">
        <v>439</v>
      </c>
      <c r="C26702">
        <v>1917</v>
      </c>
      <c r="D26702" s="61" t="s">
        <v>1831</v>
      </c>
    </row>
    <row r="26703" spans="1:4" hidden="1" x14ac:dyDescent="0.25">
      <c r="A26703" s="61" t="s">
        <v>438</v>
      </c>
      <c r="B26703" s="61" t="s">
        <v>439</v>
      </c>
      <c r="C26703">
        <v>1918</v>
      </c>
      <c r="D26703" s="61" t="s">
        <v>1831</v>
      </c>
    </row>
    <row r="26704" spans="1:4" hidden="1" x14ac:dyDescent="0.25">
      <c r="A26704" s="61" t="s">
        <v>438</v>
      </c>
      <c r="B26704" s="61" t="s">
        <v>439</v>
      </c>
      <c r="C26704">
        <v>1919</v>
      </c>
      <c r="D26704" s="61" t="s">
        <v>1831</v>
      </c>
    </row>
    <row r="26705" spans="1:4" hidden="1" x14ac:dyDescent="0.25">
      <c r="A26705" s="61" t="s">
        <v>438</v>
      </c>
      <c r="B26705" s="61" t="s">
        <v>439</v>
      </c>
      <c r="C26705">
        <v>1920</v>
      </c>
      <c r="D26705" s="61" t="s">
        <v>2515</v>
      </c>
    </row>
    <row r="26706" spans="1:4" hidden="1" x14ac:dyDescent="0.25">
      <c r="A26706" s="61" t="s">
        <v>438</v>
      </c>
      <c r="B26706" s="61" t="s">
        <v>439</v>
      </c>
      <c r="C26706">
        <v>1921</v>
      </c>
      <c r="D26706" s="61" t="s">
        <v>2639</v>
      </c>
    </row>
    <row r="26707" spans="1:4" hidden="1" x14ac:dyDescent="0.25">
      <c r="A26707" s="61" t="s">
        <v>438</v>
      </c>
      <c r="B26707" s="61" t="s">
        <v>439</v>
      </c>
      <c r="C26707">
        <v>1922</v>
      </c>
      <c r="D26707" s="61" t="s">
        <v>2639</v>
      </c>
    </row>
    <row r="26708" spans="1:4" hidden="1" x14ac:dyDescent="0.25">
      <c r="A26708" s="61" t="s">
        <v>438</v>
      </c>
      <c r="B26708" s="61" t="s">
        <v>439</v>
      </c>
      <c r="C26708">
        <v>1923</v>
      </c>
      <c r="D26708" s="61" t="s">
        <v>2639</v>
      </c>
    </row>
    <row r="26709" spans="1:4" hidden="1" x14ac:dyDescent="0.25">
      <c r="A26709" s="61" t="s">
        <v>438</v>
      </c>
      <c r="B26709" s="61" t="s">
        <v>439</v>
      </c>
      <c r="C26709">
        <v>1924</v>
      </c>
      <c r="D26709" s="61" t="s">
        <v>2639</v>
      </c>
    </row>
    <row r="26710" spans="1:4" hidden="1" x14ac:dyDescent="0.25">
      <c r="A26710" s="61" t="s">
        <v>438</v>
      </c>
      <c r="B26710" s="61" t="s">
        <v>439</v>
      </c>
      <c r="C26710">
        <v>1925</v>
      </c>
      <c r="D26710" s="61" t="s">
        <v>2639</v>
      </c>
    </row>
    <row r="26711" spans="1:4" hidden="1" x14ac:dyDescent="0.25">
      <c r="A26711" s="61" t="s">
        <v>438</v>
      </c>
      <c r="B26711" s="61" t="s">
        <v>439</v>
      </c>
      <c r="C26711">
        <v>1926</v>
      </c>
      <c r="D26711" s="61" t="s">
        <v>2639</v>
      </c>
    </row>
    <row r="26712" spans="1:4" hidden="1" x14ac:dyDescent="0.25">
      <c r="A26712" s="61" t="s">
        <v>438</v>
      </c>
      <c r="B26712" s="61" t="s">
        <v>439</v>
      </c>
      <c r="C26712">
        <v>1927</v>
      </c>
      <c r="D26712" s="61" t="s">
        <v>2639</v>
      </c>
    </row>
    <row r="26713" spans="1:4" hidden="1" x14ac:dyDescent="0.25">
      <c r="A26713" s="61" t="s">
        <v>438</v>
      </c>
      <c r="B26713" s="61" t="s">
        <v>439</v>
      </c>
      <c r="C26713">
        <v>1928</v>
      </c>
      <c r="D26713" s="61" t="s">
        <v>2639</v>
      </c>
    </row>
    <row r="26714" spans="1:4" hidden="1" x14ac:dyDescent="0.25">
      <c r="A26714" s="61" t="s">
        <v>438</v>
      </c>
      <c r="B26714" s="61" t="s">
        <v>439</v>
      </c>
      <c r="C26714">
        <v>1929</v>
      </c>
      <c r="D26714" s="61" t="s">
        <v>2639</v>
      </c>
    </row>
    <row r="26715" spans="1:4" hidden="1" x14ac:dyDescent="0.25">
      <c r="A26715" s="61" t="s">
        <v>438</v>
      </c>
      <c r="B26715" s="61" t="s">
        <v>439</v>
      </c>
      <c r="C26715">
        <v>1930</v>
      </c>
      <c r="D26715" s="61" t="s">
        <v>2639</v>
      </c>
    </row>
    <row r="26716" spans="1:4" hidden="1" x14ac:dyDescent="0.25">
      <c r="A26716" s="61" t="s">
        <v>438</v>
      </c>
      <c r="B26716" s="61" t="s">
        <v>439</v>
      </c>
      <c r="C26716">
        <v>1931</v>
      </c>
      <c r="D26716" s="61" t="s">
        <v>2639</v>
      </c>
    </row>
    <row r="26717" spans="1:4" hidden="1" x14ac:dyDescent="0.25">
      <c r="A26717" s="61" t="s">
        <v>438</v>
      </c>
      <c r="B26717" s="61" t="s">
        <v>439</v>
      </c>
      <c r="C26717">
        <v>1932</v>
      </c>
      <c r="D26717" s="61" t="s">
        <v>2639</v>
      </c>
    </row>
    <row r="26718" spans="1:4" hidden="1" x14ac:dyDescent="0.25">
      <c r="A26718" s="61" t="s">
        <v>438</v>
      </c>
      <c r="B26718" s="61" t="s">
        <v>439</v>
      </c>
      <c r="C26718">
        <v>1933</v>
      </c>
      <c r="D26718" s="61" t="s">
        <v>2639</v>
      </c>
    </row>
    <row r="26719" spans="1:4" hidden="1" x14ac:dyDescent="0.25">
      <c r="A26719" s="61" t="s">
        <v>438</v>
      </c>
      <c r="B26719" s="61" t="s">
        <v>439</v>
      </c>
      <c r="C26719">
        <v>1934</v>
      </c>
      <c r="D26719" s="61" t="s">
        <v>2639</v>
      </c>
    </row>
    <row r="26720" spans="1:4" hidden="1" x14ac:dyDescent="0.25">
      <c r="A26720" s="61" t="s">
        <v>438</v>
      </c>
      <c r="B26720" s="61" t="s">
        <v>439</v>
      </c>
      <c r="C26720">
        <v>1935</v>
      </c>
      <c r="D26720" s="61" t="s">
        <v>2639</v>
      </c>
    </row>
    <row r="26721" spans="1:4" hidden="1" x14ac:dyDescent="0.25">
      <c r="A26721" s="61" t="s">
        <v>438</v>
      </c>
      <c r="B26721" s="61" t="s">
        <v>439</v>
      </c>
      <c r="C26721">
        <v>1936</v>
      </c>
      <c r="D26721" s="61" t="s">
        <v>2639</v>
      </c>
    </row>
    <row r="26722" spans="1:4" hidden="1" x14ac:dyDescent="0.25">
      <c r="A26722" s="61" t="s">
        <v>438</v>
      </c>
      <c r="B26722" s="61" t="s">
        <v>439</v>
      </c>
      <c r="C26722">
        <v>1937</v>
      </c>
      <c r="D26722" s="61" t="s">
        <v>2639</v>
      </c>
    </row>
    <row r="26723" spans="1:4" hidden="1" x14ac:dyDescent="0.25">
      <c r="A26723" s="61" t="s">
        <v>438</v>
      </c>
      <c r="B26723" s="61" t="s">
        <v>439</v>
      </c>
      <c r="C26723">
        <v>1938</v>
      </c>
      <c r="D26723" s="61" t="s">
        <v>2639</v>
      </c>
    </row>
    <row r="26724" spans="1:4" hidden="1" x14ac:dyDescent="0.25">
      <c r="A26724" s="61" t="s">
        <v>438</v>
      </c>
      <c r="B26724" s="61" t="s">
        <v>439</v>
      </c>
      <c r="C26724">
        <v>1939</v>
      </c>
      <c r="D26724" s="61" t="s">
        <v>2543</v>
      </c>
    </row>
    <row r="26725" spans="1:4" hidden="1" x14ac:dyDescent="0.25">
      <c r="A26725" s="61" t="s">
        <v>438</v>
      </c>
      <c r="B26725" s="61" t="s">
        <v>439</v>
      </c>
      <c r="C26725">
        <v>1940</v>
      </c>
      <c r="D26725" s="61" t="s">
        <v>2543</v>
      </c>
    </row>
    <row r="26726" spans="1:4" hidden="1" x14ac:dyDescent="0.25">
      <c r="A26726" s="61" t="s">
        <v>438</v>
      </c>
      <c r="B26726" s="61" t="s">
        <v>439</v>
      </c>
      <c r="C26726">
        <v>1941</v>
      </c>
      <c r="D26726" s="61" t="s">
        <v>2543</v>
      </c>
    </row>
    <row r="26727" spans="1:4" hidden="1" x14ac:dyDescent="0.25">
      <c r="A26727" s="61" t="s">
        <v>438</v>
      </c>
      <c r="B26727" s="61" t="s">
        <v>439</v>
      </c>
      <c r="C26727">
        <v>1942</v>
      </c>
      <c r="D26727" s="61" t="s">
        <v>2543</v>
      </c>
    </row>
    <row r="26728" spans="1:4" hidden="1" x14ac:dyDescent="0.25">
      <c r="A26728" s="61" t="s">
        <v>438</v>
      </c>
      <c r="B26728" s="61" t="s">
        <v>439</v>
      </c>
      <c r="C26728">
        <v>1943</v>
      </c>
      <c r="D26728" s="61" t="s">
        <v>2543</v>
      </c>
    </row>
    <row r="26729" spans="1:4" hidden="1" x14ac:dyDescent="0.25">
      <c r="A26729" s="61" t="s">
        <v>438</v>
      </c>
      <c r="B26729" s="61" t="s">
        <v>439</v>
      </c>
      <c r="C26729">
        <v>1944</v>
      </c>
      <c r="D26729" s="61" t="s">
        <v>2543</v>
      </c>
    </row>
    <row r="26730" spans="1:4" hidden="1" x14ac:dyDescent="0.25">
      <c r="A26730" s="61" t="s">
        <v>438</v>
      </c>
      <c r="B26730" s="61" t="s">
        <v>439</v>
      </c>
      <c r="C26730">
        <v>1945</v>
      </c>
      <c r="D26730" s="61" t="s">
        <v>1739</v>
      </c>
    </row>
    <row r="26731" spans="1:4" hidden="1" x14ac:dyDescent="0.25">
      <c r="A26731" s="61" t="s">
        <v>438</v>
      </c>
      <c r="B26731" s="61" t="s">
        <v>439</v>
      </c>
      <c r="C26731">
        <v>1946</v>
      </c>
      <c r="D26731" s="61" t="s">
        <v>1810</v>
      </c>
    </row>
    <row r="26732" spans="1:4" hidden="1" x14ac:dyDescent="0.25">
      <c r="A26732" s="61" t="s">
        <v>438</v>
      </c>
      <c r="B26732" s="61" t="s">
        <v>439</v>
      </c>
      <c r="C26732">
        <v>1947</v>
      </c>
      <c r="D26732" s="61" t="s">
        <v>1810</v>
      </c>
    </row>
    <row r="26733" spans="1:4" hidden="1" x14ac:dyDescent="0.25">
      <c r="A26733" s="61" t="s">
        <v>438</v>
      </c>
      <c r="B26733" s="61" t="s">
        <v>439</v>
      </c>
      <c r="C26733">
        <v>1948</v>
      </c>
      <c r="D26733" s="61" t="s">
        <v>1810</v>
      </c>
    </row>
    <row r="26734" spans="1:4" hidden="1" x14ac:dyDescent="0.25">
      <c r="A26734" s="61" t="s">
        <v>438</v>
      </c>
      <c r="B26734" s="61" t="s">
        <v>439</v>
      </c>
      <c r="C26734">
        <v>1949</v>
      </c>
      <c r="D26734" s="61" t="s">
        <v>1810</v>
      </c>
    </row>
    <row r="26735" spans="1:4" hidden="1" x14ac:dyDescent="0.25">
      <c r="A26735" s="61" t="s">
        <v>438</v>
      </c>
      <c r="B26735" s="61" t="s">
        <v>439</v>
      </c>
      <c r="C26735">
        <v>1950</v>
      </c>
      <c r="D26735" s="61" t="s">
        <v>2954</v>
      </c>
    </row>
    <row r="26736" spans="1:4" hidden="1" x14ac:dyDescent="0.25">
      <c r="A26736" s="61" t="s">
        <v>438</v>
      </c>
      <c r="B26736" s="61" t="s">
        <v>439</v>
      </c>
      <c r="C26736">
        <v>1951</v>
      </c>
      <c r="D26736" s="61" t="s">
        <v>2157</v>
      </c>
    </row>
    <row r="26737" spans="1:4" hidden="1" x14ac:dyDescent="0.25">
      <c r="A26737" s="61" t="s">
        <v>438</v>
      </c>
      <c r="B26737" s="61" t="s">
        <v>439</v>
      </c>
      <c r="C26737">
        <v>1952</v>
      </c>
      <c r="D26737" s="61" t="s">
        <v>2157</v>
      </c>
    </row>
    <row r="26738" spans="1:4" hidden="1" x14ac:dyDescent="0.25">
      <c r="A26738" s="61" t="s">
        <v>438</v>
      </c>
      <c r="B26738" s="61" t="s">
        <v>439</v>
      </c>
      <c r="C26738">
        <v>1953</v>
      </c>
      <c r="D26738" s="61" t="s">
        <v>2157</v>
      </c>
    </row>
    <row r="26739" spans="1:4" hidden="1" x14ac:dyDescent="0.25">
      <c r="A26739" s="61" t="s">
        <v>438</v>
      </c>
      <c r="B26739" s="61" t="s">
        <v>439</v>
      </c>
      <c r="C26739">
        <v>1954</v>
      </c>
      <c r="D26739" s="61" t="s">
        <v>2157</v>
      </c>
    </row>
    <row r="26740" spans="1:4" hidden="1" x14ac:dyDescent="0.25">
      <c r="A26740" s="61" t="s">
        <v>438</v>
      </c>
      <c r="B26740" s="61" t="s">
        <v>439</v>
      </c>
      <c r="C26740">
        <v>1955</v>
      </c>
      <c r="D26740" s="61" t="s">
        <v>2157</v>
      </c>
    </row>
    <row r="26741" spans="1:4" hidden="1" x14ac:dyDescent="0.25">
      <c r="A26741" s="61" t="s">
        <v>438</v>
      </c>
      <c r="B26741" s="61" t="s">
        <v>439</v>
      </c>
      <c r="C26741">
        <v>1956</v>
      </c>
      <c r="D26741" s="61" t="s">
        <v>2157</v>
      </c>
    </row>
    <row r="26742" spans="1:4" hidden="1" x14ac:dyDescent="0.25">
      <c r="A26742" s="61" t="s">
        <v>438</v>
      </c>
      <c r="B26742" s="61" t="s">
        <v>439</v>
      </c>
      <c r="C26742">
        <v>1957</v>
      </c>
      <c r="D26742" s="61" t="s">
        <v>2157</v>
      </c>
    </row>
    <row r="26743" spans="1:4" hidden="1" x14ac:dyDescent="0.25">
      <c r="A26743" s="61" t="s">
        <v>438</v>
      </c>
      <c r="B26743" s="61" t="s">
        <v>439</v>
      </c>
      <c r="C26743">
        <v>1958</v>
      </c>
      <c r="D26743" s="61" t="s">
        <v>2157</v>
      </c>
    </row>
    <row r="26744" spans="1:4" hidden="1" x14ac:dyDescent="0.25">
      <c r="A26744" s="61" t="s">
        <v>438</v>
      </c>
      <c r="B26744" s="61" t="s">
        <v>439</v>
      </c>
      <c r="C26744">
        <v>1959</v>
      </c>
      <c r="D26744" s="61" t="s">
        <v>2157</v>
      </c>
    </row>
    <row r="26745" spans="1:4" hidden="1" x14ac:dyDescent="0.25">
      <c r="A26745" s="61" t="s">
        <v>438</v>
      </c>
      <c r="B26745" s="61" t="s">
        <v>439</v>
      </c>
      <c r="C26745">
        <v>1960</v>
      </c>
      <c r="D26745" s="61" t="s">
        <v>2550</v>
      </c>
    </row>
    <row r="26746" spans="1:4" hidden="1" x14ac:dyDescent="0.25">
      <c r="A26746" s="61" t="s">
        <v>438</v>
      </c>
      <c r="B26746" s="61" t="s">
        <v>439</v>
      </c>
      <c r="C26746">
        <v>1961</v>
      </c>
      <c r="D26746" s="61" t="s">
        <v>2550</v>
      </c>
    </row>
    <row r="26747" spans="1:4" hidden="1" x14ac:dyDescent="0.25">
      <c r="A26747" s="61" t="s">
        <v>438</v>
      </c>
      <c r="B26747" s="61" t="s">
        <v>439</v>
      </c>
      <c r="C26747">
        <v>1962</v>
      </c>
      <c r="D26747" s="61" t="s">
        <v>2550</v>
      </c>
    </row>
    <row r="26748" spans="1:4" hidden="1" x14ac:dyDescent="0.25">
      <c r="A26748" s="61" t="s">
        <v>438</v>
      </c>
      <c r="B26748" s="61" t="s">
        <v>439</v>
      </c>
      <c r="C26748">
        <v>1963</v>
      </c>
      <c r="D26748" s="61" t="s">
        <v>2550</v>
      </c>
    </row>
    <row r="26749" spans="1:4" hidden="1" x14ac:dyDescent="0.25">
      <c r="A26749" s="61" t="s">
        <v>438</v>
      </c>
      <c r="B26749" s="61" t="s">
        <v>439</v>
      </c>
      <c r="C26749">
        <v>1964</v>
      </c>
      <c r="D26749" s="61" t="s">
        <v>2550</v>
      </c>
    </row>
    <row r="26750" spans="1:4" hidden="1" x14ac:dyDescent="0.25">
      <c r="A26750" s="61" t="s">
        <v>438</v>
      </c>
      <c r="B26750" s="61" t="s">
        <v>439</v>
      </c>
      <c r="C26750">
        <v>1965</v>
      </c>
      <c r="D26750" s="61" t="s">
        <v>2550</v>
      </c>
    </row>
    <row r="26751" spans="1:4" hidden="1" x14ac:dyDescent="0.25">
      <c r="A26751" s="61" t="s">
        <v>438</v>
      </c>
      <c r="B26751" s="61" t="s">
        <v>439</v>
      </c>
      <c r="C26751">
        <v>1966</v>
      </c>
      <c r="D26751" s="61" t="s">
        <v>2550</v>
      </c>
    </row>
    <row r="26752" spans="1:4" hidden="1" x14ac:dyDescent="0.25">
      <c r="A26752" s="61" t="s">
        <v>438</v>
      </c>
      <c r="B26752" s="61" t="s">
        <v>439</v>
      </c>
      <c r="C26752">
        <v>1967</v>
      </c>
      <c r="D26752" s="61" t="s">
        <v>2550</v>
      </c>
    </row>
    <row r="26753" spans="1:4" hidden="1" x14ac:dyDescent="0.25">
      <c r="A26753" s="61" t="s">
        <v>438</v>
      </c>
      <c r="B26753" s="61" t="s">
        <v>439</v>
      </c>
      <c r="C26753">
        <v>1968</v>
      </c>
      <c r="D26753" s="61" t="s">
        <v>2550</v>
      </c>
    </row>
    <row r="26754" spans="1:4" hidden="1" x14ac:dyDescent="0.25">
      <c r="A26754" s="61" t="s">
        <v>438</v>
      </c>
      <c r="B26754" s="61" t="s">
        <v>439</v>
      </c>
      <c r="C26754">
        <v>1969</v>
      </c>
      <c r="D26754" s="61" t="s">
        <v>2550</v>
      </c>
    </row>
    <row r="26755" spans="1:4" hidden="1" x14ac:dyDescent="0.25">
      <c r="A26755" s="61" t="s">
        <v>438</v>
      </c>
      <c r="B26755" s="61" t="s">
        <v>439</v>
      </c>
      <c r="C26755">
        <v>1970</v>
      </c>
      <c r="D26755" s="61" t="s">
        <v>2522</v>
      </c>
    </row>
    <row r="26756" spans="1:4" hidden="1" x14ac:dyDescent="0.25">
      <c r="A26756" s="61" t="s">
        <v>438</v>
      </c>
      <c r="B26756" s="61" t="s">
        <v>439</v>
      </c>
      <c r="C26756">
        <v>1971</v>
      </c>
      <c r="D26756" s="61" t="s">
        <v>2522</v>
      </c>
    </row>
    <row r="26757" spans="1:4" hidden="1" x14ac:dyDescent="0.25">
      <c r="A26757" s="61" t="s">
        <v>438</v>
      </c>
      <c r="B26757" s="61" t="s">
        <v>439</v>
      </c>
      <c r="C26757">
        <v>1972</v>
      </c>
      <c r="D26757" s="61" t="s">
        <v>2522</v>
      </c>
    </row>
    <row r="26758" spans="1:4" hidden="1" x14ac:dyDescent="0.25">
      <c r="A26758" s="61" t="s">
        <v>438</v>
      </c>
      <c r="B26758" s="61" t="s">
        <v>439</v>
      </c>
      <c r="C26758">
        <v>1973</v>
      </c>
      <c r="D26758" s="61" t="s">
        <v>2218</v>
      </c>
    </row>
    <row r="26759" spans="1:4" hidden="1" x14ac:dyDescent="0.25">
      <c r="A26759" s="61" t="s">
        <v>438</v>
      </c>
      <c r="B26759" s="61" t="s">
        <v>439</v>
      </c>
      <c r="C26759">
        <v>1974</v>
      </c>
      <c r="D26759" s="61" t="s">
        <v>2218</v>
      </c>
    </row>
    <row r="26760" spans="1:4" hidden="1" x14ac:dyDescent="0.25">
      <c r="A26760" s="61" t="s">
        <v>438</v>
      </c>
      <c r="B26760" s="61" t="s">
        <v>439</v>
      </c>
      <c r="C26760">
        <v>1975</v>
      </c>
      <c r="D26760" s="61" t="s">
        <v>2218</v>
      </c>
    </row>
    <row r="26761" spans="1:4" hidden="1" x14ac:dyDescent="0.25">
      <c r="A26761" s="61" t="s">
        <v>438</v>
      </c>
      <c r="B26761" s="61" t="s">
        <v>439</v>
      </c>
      <c r="C26761">
        <v>1976</v>
      </c>
      <c r="D26761" s="61" t="s">
        <v>2218</v>
      </c>
    </row>
    <row r="26762" spans="1:4" hidden="1" x14ac:dyDescent="0.25">
      <c r="A26762" s="61" t="s">
        <v>438</v>
      </c>
      <c r="B26762" s="61" t="s">
        <v>439</v>
      </c>
      <c r="C26762">
        <v>1977</v>
      </c>
      <c r="D26762" s="61" t="s">
        <v>2218</v>
      </c>
    </row>
    <row r="26763" spans="1:4" hidden="1" x14ac:dyDescent="0.25">
      <c r="A26763" s="61" t="s">
        <v>438</v>
      </c>
      <c r="B26763" s="61" t="s">
        <v>439</v>
      </c>
      <c r="C26763">
        <v>1978</v>
      </c>
      <c r="D26763" s="61" t="s">
        <v>2583</v>
      </c>
    </row>
    <row r="26764" spans="1:4" hidden="1" x14ac:dyDescent="0.25">
      <c r="A26764" s="61" t="s">
        <v>438</v>
      </c>
      <c r="B26764" s="61" t="s">
        <v>439</v>
      </c>
      <c r="C26764">
        <v>1979</v>
      </c>
      <c r="D26764" s="61" t="s">
        <v>2350</v>
      </c>
    </row>
    <row r="26765" spans="1:4" hidden="1" x14ac:dyDescent="0.25">
      <c r="A26765" s="61" t="s">
        <v>438</v>
      </c>
      <c r="B26765" s="61" t="s">
        <v>439</v>
      </c>
      <c r="C26765">
        <v>1980</v>
      </c>
      <c r="D26765" s="61" t="s">
        <v>2582</v>
      </c>
    </row>
    <row r="26766" spans="1:4" hidden="1" x14ac:dyDescent="0.25">
      <c r="A26766" s="61" t="s">
        <v>438</v>
      </c>
      <c r="B26766" s="61" t="s">
        <v>439</v>
      </c>
      <c r="C26766">
        <v>1981</v>
      </c>
      <c r="D26766" s="61" t="s">
        <v>1793</v>
      </c>
    </row>
    <row r="26767" spans="1:4" hidden="1" x14ac:dyDescent="0.25">
      <c r="A26767" s="61" t="s">
        <v>438</v>
      </c>
      <c r="B26767" s="61" t="s">
        <v>439</v>
      </c>
      <c r="C26767">
        <v>1982</v>
      </c>
      <c r="D26767" s="61" t="s">
        <v>1793</v>
      </c>
    </row>
    <row r="26768" spans="1:4" hidden="1" x14ac:dyDescent="0.25">
      <c r="A26768" s="61" t="s">
        <v>438</v>
      </c>
      <c r="B26768" s="61" t="s">
        <v>439</v>
      </c>
      <c r="C26768">
        <v>1983</v>
      </c>
      <c r="D26768" s="61" t="s">
        <v>2886</v>
      </c>
    </row>
    <row r="26769" spans="1:4" hidden="1" x14ac:dyDescent="0.25">
      <c r="A26769" s="61" t="s">
        <v>438</v>
      </c>
      <c r="B26769" s="61" t="s">
        <v>439</v>
      </c>
      <c r="C26769">
        <v>1984</v>
      </c>
      <c r="D26769" s="61" t="s">
        <v>2886</v>
      </c>
    </row>
    <row r="26770" spans="1:4" hidden="1" x14ac:dyDescent="0.25">
      <c r="A26770" s="61" t="s">
        <v>438</v>
      </c>
      <c r="B26770" s="61" t="s">
        <v>439</v>
      </c>
      <c r="C26770">
        <v>1985</v>
      </c>
      <c r="D26770" s="61" t="s">
        <v>1794</v>
      </c>
    </row>
    <row r="26771" spans="1:4" hidden="1" x14ac:dyDescent="0.25">
      <c r="A26771" s="61" t="s">
        <v>438</v>
      </c>
      <c r="B26771" s="61" t="s">
        <v>439</v>
      </c>
      <c r="C26771">
        <v>1986</v>
      </c>
      <c r="D26771" s="61" t="s">
        <v>1794</v>
      </c>
    </row>
    <row r="26772" spans="1:4" hidden="1" x14ac:dyDescent="0.25">
      <c r="A26772" s="61" t="s">
        <v>438</v>
      </c>
      <c r="B26772" s="61" t="s">
        <v>439</v>
      </c>
      <c r="C26772">
        <v>1987</v>
      </c>
      <c r="D26772" s="61" t="s">
        <v>1794</v>
      </c>
    </row>
    <row r="26773" spans="1:4" hidden="1" x14ac:dyDescent="0.25">
      <c r="A26773" s="61" t="s">
        <v>438</v>
      </c>
      <c r="B26773" s="61" t="s">
        <v>439</v>
      </c>
      <c r="C26773">
        <v>1988</v>
      </c>
      <c r="D26773" s="61" t="s">
        <v>1794</v>
      </c>
    </row>
    <row r="26774" spans="1:4" hidden="1" x14ac:dyDescent="0.25">
      <c r="A26774" s="61" t="s">
        <v>438</v>
      </c>
      <c r="B26774" s="61" t="s">
        <v>439</v>
      </c>
      <c r="C26774">
        <v>1989</v>
      </c>
      <c r="D26774" s="61" t="s">
        <v>1792</v>
      </c>
    </row>
    <row r="26775" spans="1:4" hidden="1" x14ac:dyDescent="0.25">
      <c r="A26775" s="61" t="s">
        <v>438</v>
      </c>
      <c r="B26775" s="61" t="s">
        <v>439</v>
      </c>
      <c r="C26775">
        <v>1990</v>
      </c>
      <c r="D26775" s="61" t="s">
        <v>2376</v>
      </c>
    </row>
    <row r="26776" spans="1:4" hidden="1" x14ac:dyDescent="0.25">
      <c r="A26776" s="61" t="s">
        <v>438</v>
      </c>
      <c r="B26776" s="61" t="s">
        <v>439</v>
      </c>
      <c r="C26776">
        <v>1991</v>
      </c>
      <c r="D26776" s="61" t="s">
        <v>2376</v>
      </c>
    </row>
    <row r="26777" spans="1:4" hidden="1" x14ac:dyDescent="0.25">
      <c r="A26777" s="61" t="s">
        <v>438</v>
      </c>
      <c r="B26777" s="61" t="s">
        <v>439</v>
      </c>
      <c r="C26777">
        <v>1992</v>
      </c>
      <c r="D26777" s="61" t="s">
        <v>2376</v>
      </c>
    </row>
    <row r="26778" spans="1:4" hidden="1" x14ac:dyDescent="0.25">
      <c r="A26778" s="61" t="s">
        <v>438</v>
      </c>
      <c r="B26778" s="61" t="s">
        <v>439</v>
      </c>
      <c r="C26778">
        <v>1993</v>
      </c>
      <c r="D26778" s="61" t="s">
        <v>2376</v>
      </c>
    </row>
    <row r="26779" spans="1:4" hidden="1" x14ac:dyDescent="0.25">
      <c r="A26779" s="61" t="s">
        <v>438</v>
      </c>
      <c r="B26779" s="61" t="s">
        <v>439</v>
      </c>
      <c r="C26779">
        <v>1994</v>
      </c>
      <c r="D26779" s="61" t="s">
        <v>2376</v>
      </c>
    </row>
    <row r="26780" spans="1:4" hidden="1" x14ac:dyDescent="0.25">
      <c r="A26780" s="61" t="s">
        <v>438</v>
      </c>
      <c r="B26780" s="61" t="s">
        <v>439</v>
      </c>
      <c r="C26780">
        <v>1995</v>
      </c>
      <c r="D26780" s="61" t="s">
        <v>2376</v>
      </c>
    </row>
    <row r="26781" spans="1:4" hidden="1" x14ac:dyDescent="0.25">
      <c r="A26781" s="61" t="s">
        <v>438</v>
      </c>
      <c r="B26781" s="61" t="s">
        <v>439</v>
      </c>
      <c r="C26781">
        <v>1996</v>
      </c>
      <c r="D26781" s="61" t="s">
        <v>2376</v>
      </c>
    </row>
    <row r="26782" spans="1:4" hidden="1" x14ac:dyDescent="0.25">
      <c r="A26782" s="61" t="s">
        <v>438</v>
      </c>
      <c r="B26782" s="61" t="s">
        <v>439</v>
      </c>
      <c r="C26782">
        <v>1997</v>
      </c>
      <c r="D26782" s="61" t="s">
        <v>2376</v>
      </c>
    </row>
    <row r="26783" spans="1:4" hidden="1" x14ac:dyDescent="0.25">
      <c r="A26783" s="61" t="s">
        <v>438</v>
      </c>
      <c r="B26783" s="61" t="s">
        <v>439</v>
      </c>
      <c r="C26783">
        <v>1998</v>
      </c>
      <c r="D26783" s="61" t="s">
        <v>2376</v>
      </c>
    </row>
    <row r="26784" spans="1:4" hidden="1" x14ac:dyDescent="0.25">
      <c r="A26784" s="61" t="s">
        <v>438</v>
      </c>
      <c r="B26784" s="61" t="s">
        <v>439</v>
      </c>
      <c r="C26784">
        <v>1999</v>
      </c>
      <c r="D26784" s="61" t="s">
        <v>2969</v>
      </c>
    </row>
    <row r="26785" spans="1:4" hidden="1" x14ac:dyDescent="0.25">
      <c r="A26785" s="61" t="s">
        <v>438</v>
      </c>
      <c r="B26785" s="61" t="s">
        <v>439</v>
      </c>
      <c r="C26785">
        <v>2000</v>
      </c>
      <c r="D26785" s="61" t="s">
        <v>2162</v>
      </c>
    </row>
    <row r="26786" spans="1:4" hidden="1" x14ac:dyDescent="0.25">
      <c r="A26786" s="61" t="s">
        <v>438</v>
      </c>
      <c r="B26786" s="61" t="s">
        <v>439</v>
      </c>
      <c r="C26786">
        <v>2001</v>
      </c>
      <c r="D26786" s="61" t="s">
        <v>2893</v>
      </c>
    </row>
    <row r="26787" spans="1:4" hidden="1" x14ac:dyDescent="0.25">
      <c r="A26787" s="61" t="s">
        <v>438</v>
      </c>
      <c r="B26787" s="61" t="s">
        <v>439</v>
      </c>
      <c r="C26787">
        <v>2002</v>
      </c>
      <c r="D26787" s="61" t="s">
        <v>1838</v>
      </c>
    </row>
    <row r="26788" spans="1:4" hidden="1" x14ac:dyDescent="0.25">
      <c r="A26788" s="61" t="s">
        <v>438</v>
      </c>
      <c r="B26788" s="61" t="s">
        <v>439</v>
      </c>
      <c r="C26788">
        <v>2003</v>
      </c>
      <c r="D26788" s="61" t="s">
        <v>1838</v>
      </c>
    </row>
    <row r="26789" spans="1:4" hidden="1" x14ac:dyDescent="0.25">
      <c r="A26789" s="61" t="s">
        <v>438</v>
      </c>
      <c r="B26789" s="61" t="s">
        <v>439</v>
      </c>
      <c r="C26789">
        <v>2004</v>
      </c>
      <c r="D26789" s="61" t="s">
        <v>2957</v>
      </c>
    </row>
    <row r="26790" spans="1:4" hidden="1" x14ac:dyDescent="0.25">
      <c r="A26790" s="61" t="s">
        <v>438</v>
      </c>
      <c r="B26790" s="61" t="s">
        <v>439</v>
      </c>
      <c r="C26790">
        <v>2005</v>
      </c>
      <c r="D26790" s="61" t="s">
        <v>1736</v>
      </c>
    </row>
    <row r="26791" spans="1:4" hidden="1" x14ac:dyDescent="0.25">
      <c r="A26791" s="61" t="s">
        <v>438</v>
      </c>
      <c r="B26791" s="61" t="s">
        <v>439</v>
      </c>
      <c r="C26791">
        <v>2006</v>
      </c>
      <c r="D26791" s="61" t="s">
        <v>2258</v>
      </c>
    </row>
    <row r="26792" spans="1:4" hidden="1" x14ac:dyDescent="0.25">
      <c r="A26792" s="61" t="s">
        <v>438</v>
      </c>
      <c r="B26792" s="61" t="s">
        <v>439</v>
      </c>
      <c r="C26792">
        <v>2007</v>
      </c>
      <c r="D26792" s="61" t="s">
        <v>2258</v>
      </c>
    </row>
    <row r="26793" spans="1:4" hidden="1" x14ac:dyDescent="0.25">
      <c r="A26793" s="61" t="s">
        <v>438</v>
      </c>
      <c r="B26793" s="61" t="s">
        <v>439</v>
      </c>
      <c r="C26793">
        <v>2008</v>
      </c>
      <c r="D26793" s="61" t="s">
        <v>1737</v>
      </c>
    </row>
    <row r="26794" spans="1:4" hidden="1" x14ac:dyDescent="0.25">
      <c r="A26794" s="61" t="s">
        <v>438</v>
      </c>
      <c r="B26794" s="61" t="s">
        <v>439</v>
      </c>
      <c r="C26794">
        <v>2009</v>
      </c>
      <c r="D26794" s="61" t="s">
        <v>2258</v>
      </c>
    </row>
    <row r="26795" spans="1:4" hidden="1" x14ac:dyDescent="0.25">
      <c r="A26795" s="61" t="s">
        <v>438</v>
      </c>
      <c r="B26795" s="61" t="s">
        <v>439</v>
      </c>
      <c r="C26795">
        <v>2010</v>
      </c>
      <c r="D26795" s="61" t="s">
        <v>2415</v>
      </c>
    </row>
    <row r="26796" spans="1:4" hidden="1" x14ac:dyDescent="0.25">
      <c r="A26796" s="61" t="s">
        <v>438</v>
      </c>
      <c r="B26796" s="61" t="s">
        <v>439</v>
      </c>
      <c r="C26796">
        <v>2011</v>
      </c>
      <c r="D26796" s="61" t="s">
        <v>2415</v>
      </c>
    </row>
    <row r="26797" spans="1:4" hidden="1" x14ac:dyDescent="0.25">
      <c r="A26797" s="61" t="s">
        <v>438</v>
      </c>
      <c r="B26797" s="61" t="s">
        <v>439</v>
      </c>
      <c r="C26797">
        <v>2012</v>
      </c>
      <c r="D26797" s="61" t="s">
        <v>1801</v>
      </c>
    </row>
    <row r="26798" spans="1:4" hidden="1" x14ac:dyDescent="0.25">
      <c r="A26798" s="61" t="s">
        <v>438</v>
      </c>
      <c r="B26798" s="61" t="s">
        <v>439</v>
      </c>
      <c r="C26798">
        <v>2013</v>
      </c>
      <c r="D26798" s="61" t="s">
        <v>1801</v>
      </c>
    </row>
    <row r="26799" spans="1:4" hidden="1" x14ac:dyDescent="0.25">
      <c r="A26799" s="61" t="s">
        <v>438</v>
      </c>
      <c r="B26799" s="61" t="s">
        <v>439</v>
      </c>
      <c r="C26799">
        <v>2014</v>
      </c>
      <c r="D26799" s="61" t="s">
        <v>2554</v>
      </c>
    </row>
    <row r="26800" spans="1:4" hidden="1" x14ac:dyDescent="0.25">
      <c r="A26800" s="61" t="s">
        <v>438</v>
      </c>
      <c r="B26800" s="61" t="s">
        <v>439</v>
      </c>
      <c r="C26800">
        <v>2015</v>
      </c>
      <c r="D26800" s="61" t="s">
        <v>2592</v>
      </c>
    </row>
    <row r="26801" spans="1:4" hidden="1" x14ac:dyDescent="0.25">
      <c r="A26801" s="61" t="s">
        <v>438</v>
      </c>
      <c r="B26801" s="61" t="s">
        <v>439</v>
      </c>
      <c r="C26801">
        <v>2016</v>
      </c>
      <c r="D26801" s="61" t="s">
        <v>1784</v>
      </c>
    </row>
    <row r="26802" spans="1:4" hidden="1" x14ac:dyDescent="0.25">
      <c r="A26802" s="61" t="s">
        <v>438</v>
      </c>
      <c r="B26802" s="61" t="s">
        <v>439</v>
      </c>
      <c r="C26802">
        <v>2017</v>
      </c>
      <c r="D26802" s="61" t="s">
        <v>2164</v>
      </c>
    </row>
    <row r="26803" spans="1:4" hidden="1" x14ac:dyDescent="0.25">
      <c r="A26803" s="61" t="s">
        <v>438</v>
      </c>
      <c r="B26803" s="61" t="s">
        <v>439</v>
      </c>
      <c r="C26803">
        <v>2018</v>
      </c>
      <c r="D26803" s="61" t="s">
        <v>2164</v>
      </c>
    </row>
    <row r="26804" spans="1:4" hidden="1" x14ac:dyDescent="0.25">
      <c r="A26804" s="61" t="s">
        <v>438</v>
      </c>
      <c r="B26804" s="61" t="s">
        <v>439</v>
      </c>
      <c r="C26804">
        <v>2019</v>
      </c>
      <c r="D26804" s="61" t="s">
        <v>2906</v>
      </c>
    </row>
    <row r="26805" spans="1:4" hidden="1" x14ac:dyDescent="0.25">
      <c r="A26805" s="61" t="s">
        <v>438</v>
      </c>
      <c r="B26805" s="61" t="s">
        <v>439</v>
      </c>
      <c r="C26805">
        <v>2020</v>
      </c>
      <c r="D26805" s="61" t="s">
        <v>2219</v>
      </c>
    </row>
    <row r="26806" spans="1:4" hidden="1" x14ac:dyDescent="0.25">
      <c r="A26806" s="61" t="s">
        <v>438</v>
      </c>
      <c r="B26806" s="61" t="s">
        <v>439</v>
      </c>
      <c r="C26806">
        <v>2021</v>
      </c>
      <c r="D26806" s="61" t="s">
        <v>1844</v>
      </c>
    </row>
    <row r="26807" spans="1:4" hidden="1" x14ac:dyDescent="0.25">
      <c r="A26807" s="61" t="s">
        <v>438</v>
      </c>
      <c r="B26807" s="61" t="s">
        <v>439</v>
      </c>
      <c r="C26807">
        <v>2022</v>
      </c>
      <c r="D26807" s="61" t="s">
        <v>2271</v>
      </c>
    </row>
    <row r="26808" spans="1:4" x14ac:dyDescent="0.25">
      <c r="A26808" s="61" t="s">
        <v>438</v>
      </c>
      <c r="B26808" s="61" t="s">
        <v>439</v>
      </c>
      <c r="C26808">
        <v>2023</v>
      </c>
      <c r="D26808" s="61">
        <v>0.63200000000000001</v>
      </c>
    </row>
    <row r="26809" spans="1:4" hidden="1" x14ac:dyDescent="0.25">
      <c r="A26809" s="61" t="s">
        <v>444</v>
      </c>
      <c r="B26809" s="61" t="s">
        <v>445</v>
      </c>
      <c r="C26809">
        <v>1900</v>
      </c>
      <c r="D26809" s="61" t="s">
        <v>2314</v>
      </c>
    </row>
    <row r="26810" spans="1:4" hidden="1" x14ac:dyDescent="0.25">
      <c r="A26810" s="61" t="s">
        <v>444</v>
      </c>
      <c r="B26810" s="61" t="s">
        <v>445</v>
      </c>
      <c r="C26810">
        <v>1901</v>
      </c>
      <c r="D26810" s="61" t="s">
        <v>2314</v>
      </c>
    </row>
    <row r="26811" spans="1:4" hidden="1" x14ac:dyDescent="0.25">
      <c r="A26811" s="61" t="s">
        <v>444</v>
      </c>
      <c r="B26811" s="61" t="s">
        <v>445</v>
      </c>
      <c r="C26811">
        <v>1902</v>
      </c>
      <c r="D26811" s="61" t="s">
        <v>2314</v>
      </c>
    </row>
    <row r="26812" spans="1:4" hidden="1" x14ac:dyDescent="0.25">
      <c r="A26812" s="61" t="s">
        <v>444</v>
      </c>
      <c r="B26812" s="61" t="s">
        <v>445</v>
      </c>
      <c r="C26812">
        <v>1903</v>
      </c>
      <c r="D26812" s="61" t="s">
        <v>2314</v>
      </c>
    </row>
    <row r="26813" spans="1:4" hidden="1" x14ac:dyDescent="0.25">
      <c r="A26813" s="61" t="s">
        <v>444</v>
      </c>
      <c r="B26813" s="61" t="s">
        <v>445</v>
      </c>
      <c r="C26813">
        <v>1904</v>
      </c>
      <c r="D26813" s="61" t="s">
        <v>2314</v>
      </c>
    </row>
    <row r="26814" spans="1:4" hidden="1" x14ac:dyDescent="0.25">
      <c r="A26814" s="61" t="s">
        <v>444</v>
      </c>
      <c r="B26814" s="61" t="s">
        <v>445</v>
      </c>
      <c r="C26814">
        <v>1905</v>
      </c>
      <c r="D26814" s="61" t="s">
        <v>2314</v>
      </c>
    </row>
    <row r="26815" spans="1:4" hidden="1" x14ac:dyDescent="0.25">
      <c r="A26815" s="61" t="s">
        <v>444</v>
      </c>
      <c r="B26815" s="61" t="s">
        <v>445</v>
      </c>
      <c r="C26815">
        <v>1906</v>
      </c>
      <c r="D26815" s="61" t="s">
        <v>536</v>
      </c>
    </row>
    <row r="26816" spans="1:4" hidden="1" x14ac:dyDescent="0.25">
      <c r="A26816" s="61" t="s">
        <v>444</v>
      </c>
      <c r="B26816" s="61" t="s">
        <v>445</v>
      </c>
      <c r="C26816">
        <v>1907</v>
      </c>
      <c r="D26816" s="61" t="s">
        <v>536</v>
      </c>
    </row>
    <row r="26817" spans="1:4" hidden="1" x14ac:dyDescent="0.25">
      <c r="A26817" s="61" t="s">
        <v>444</v>
      </c>
      <c r="B26817" s="61" t="s">
        <v>445</v>
      </c>
      <c r="C26817">
        <v>1908</v>
      </c>
      <c r="D26817" s="61" t="s">
        <v>536</v>
      </c>
    </row>
    <row r="26818" spans="1:4" hidden="1" x14ac:dyDescent="0.25">
      <c r="A26818" s="61" t="s">
        <v>444</v>
      </c>
      <c r="B26818" s="61" t="s">
        <v>445</v>
      </c>
      <c r="C26818">
        <v>1909</v>
      </c>
      <c r="D26818" s="61" t="s">
        <v>536</v>
      </c>
    </row>
    <row r="26819" spans="1:4" hidden="1" x14ac:dyDescent="0.25">
      <c r="A26819" s="61" t="s">
        <v>444</v>
      </c>
      <c r="B26819" s="61" t="s">
        <v>445</v>
      </c>
      <c r="C26819">
        <v>1910</v>
      </c>
      <c r="D26819" s="61" t="s">
        <v>2409</v>
      </c>
    </row>
    <row r="26820" spans="1:4" hidden="1" x14ac:dyDescent="0.25">
      <c r="A26820" s="61" t="s">
        <v>444</v>
      </c>
      <c r="B26820" s="61" t="s">
        <v>445</v>
      </c>
      <c r="C26820">
        <v>1911</v>
      </c>
      <c r="D26820" s="61" t="s">
        <v>2309</v>
      </c>
    </row>
    <row r="26821" spans="1:4" hidden="1" x14ac:dyDescent="0.25">
      <c r="A26821" s="61" t="s">
        <v>444</v>
      </c>
      <c r="B26821" s="61" t="s">
        <v>445</v>
      </c>
      <c r="C26821">
        <v>1912</v>
      </c>
      <c r="D26821" s="61" t="s">
        <v>2309</v>
      </c>
    </row>
    <row r="26822" spans="1:4" hidden="1" x14ac:dyDescent="0.25">
      <c r="A26822" s="61" t="s">
        <v>444</v>
      </c>
      <c r="B26822" s="61" t="s">
        <v>445</v>
      </c>
      <c r="C26822">
        <v>1913</v>
      </c>
      <c r="D26822" s="61" t="s">
        <v>2309</v>
      </c>
    </row>
    <row r="26823" spans="1:4" hidden="1" x14ac:dyDescent="0.25">
      <c r="A26823" s="61" t="s">
        <v>444</v>
      </c>
      <c r="B26823" s="61" t="s">
        <v>445</v>
      </c>
      <c r="C26823">
        <v>1914</v>
      </c>
      <c r="D26823" s="61" t="s">
        <v>2309</v>
      </c>
    </row>
    <row r="26824" spans="1:4" hidden="1" x14ac:dyDescent="0.25">
      <c r="A26824" s="61" t="s">
        <v>444</v>
      </c>
      <c r="B26824" s="61" t="s">
        <v>445</v>
      </c>
      <c r="C26824">
        <v>1915</v>
      </c>
      <c r="D26824" s="61" t="s">
        <v>2309</v>
      </c>
    </row>
    <row r="26825" spans="1:4" hidden="1" x14ac:dyDescent="0.25">
      <c r="A26825" s="61" t="s">
        <v>444</v>
      </c>
      <c r="B26825" s="61" t="s">
        <v>445</v>
      </c>
      <c r="C26825">
        <v>1916</v>
      </c>
      <c r="D26825" s="61" t="s">
        <v>2309</v>
      </c>
    </row>
    <row r="26826" spans="1:4" hidden="1" x14ac:dyDescent="0.25">
      <c r="A26826" s="61" t="s">
        <v>444</v>
      </c>
      <c r="B26826" s="61" t="s">
        <v>445</v>
      </c>
      <c r="C26826">
        <v>1917</v>
      </c>
      <c r="D26826" s="61" t="s">
        <v>2309</v>
      </c>
    </row>
    <row r="26827" spans="1:4" hidden="1" x14ac:dyDescent="0.25">
      <c r="A26827" s="61" t="s">
        <v>444</v>
      </c>
      <c r="B26827" s="61" t="s">
        <v>445</v>
      </c>
      <c r="C26827">
        <v>1918</v>
      </c>
      <c r="D26827" s="61" t="s">
        <v>2309</v>
      </c>
    </row>
    <row r="26828" spans="1:4" hidden="1" x14ac:dyDescent="0.25">
      <c r="A26828" s="61" t="s">
        <v>444</v>
      </c>
      <c r="B26828" s="61" t="s">
        <v>445</v>
      </c>
      <c r="C26828">
        <v>1919</v>
      </c>
      <c r="D26828" s="61" t="s">
        <v>2309</v>
      </c>
    </row>
    <row r="26829" spans="1:4" hidden="1" x14ac:dyDescent="0.25">
      <c r="A26829" s="61" t="s">
        <v>444</v>
      </c>
      <c r="B26829" s="61" t="s">
        <v>445</v>
      </c>
      <c r="C26829">
        <v>1920</v>
      </c>
      <c r="D26829" s="61" t="s">
        <v>2309</v>
      </c>
    </row>
    <row r="26830" spans="1:4" hidden="1" x14ac:dyDescent="0.25">
      <c r="A26830" s="61" t="s">
        <v>444</v>
      </c>
      <c r="B26830" s="61" t="s">
        <v>445</v>
      </c>
      <c r="C26830">
        <v>1921</v>
      </c>
      <c r="D26830" s="61" t="s">
        <v>2309</v>
      </c>
    </row>
    <row r="26831" spans="1:4" hidden="1" x14ac:dyDescent="0.25">
      <c r="A26831" s="61" t="s">
        <v>444</v>
      </c>
      <c r="B26831" s="61" t="s">
        <v>445</v>
      </c>
      <c r="C26831">
        <v>1922</v>
      </c>
      <c r="D26831" s="61" t="s">
        <v>2309</v>
      </c>
    </row>
    <row r="26832" spans="1:4" hidden="1" x14ac:dyDescent="0.25">
      <c r="A26832" s="61" t="s">
        <v>444</v>
      </c>
      <c r="B26832" s="61" t="s">
        <v>445</v>
      </c>
      <c r="C26832">
        <v>1923</v>
      </c>
      <c r="D26832" s="61" t="s">
        <v>2309</v>
      </c>
    </row>
    <row r="26833" spans="1:4" hidden="1" x14ac:dyDescent="0.25">
      <c r="A26833" s="61" t="s">
        <v>444</v>
      </c>
      <c r="B26833" s="61" t="s">
        <v>445</v>
      </c>
      <c r="C26833">
        <v>1924</v>
      </c>
      <c r="D26833" s="61" t="s">
        <v>2309</v>
      </c>
    </row>
    <row r="26834" spans="1:4" hidden="1" x14ac:dyDescent="0.25">
      <c r="A26834" s="61" t="s">
        <v>444</v>
      </c>
      <c r="B26834" s="61" t="s">
        <v>445</v>
      </c>
      <c r="C26834">
        <v>1925</v>
      </c>
      <c r="D26834" s="61" t="s">
        <v>2309</v>
      </c>
    </row>
    <row r="26835" spans="1:4" hidden="1" x14ac:dyDescent="0.25">
      <c r="A26835" s="61" t="s">
        <v>444</v>
      </c>
      <c r="B26835" s="61" t="s">
        <v>445</v>
      </c>
      <c r="C26835">
        <v>1926</v>
      </c>
      <c r="D26835" s="61" t="s">
        <v>2309</v>
      </c>
    </row>
    <row r="26836" spans="1:4" hidden="1" x14ac:dyDescent="0.25">
      <c r="A26836" s="61" t="s">
        <v>444</v>
      </c>
      <c r="B26836" s="61" t="s">
        <v>445</v>
      </c>
      <c r="C26836">
        <v>1927</v>
      </c>
      <c r="D26836" s="61" t="s">
        <v>2309</v>
      </c>
    </row>
    <row r="26837" spans="1:4" hidden="1" x14ac:dyDescent="0.25">
      <c r="A26837" s="61" t="s">
        <v>444</v>
      </c>
      <c r="B26837" s="61" t="s">
        <v>445</v>
      </c>
      <c r="C26837">
        <v>1928</v>
      </c>
      <c r="D26837" s="61" t="s">
        <v>2309</v>
      </c>
    </row>
    <row r="26838" spans="1:4" hidden="1" x14ac:dyDescent="0.25">
      <c r="A26838" s="61" t="s">
        <v>444</v>
      </c>
      <c r="B26838" s="61" t="s">
        <v>445</v>
      </c>
      <c r="C26838">
        <v>1929</v>
      </c>
      <c r="D26838" s="61" t="s">
        <v>2309</v>
      </c>
    </row>
    <row r="26839" spans="1:4" hidden="1" x14ac:dyDescent="0.25">
      <c r="A26839" s="61" t="s">
        <v>444</v>
      </c>
      <c r="B26839" s="61" t="s">
        <v>445</v>
      </c>
      <c r="C26839">
        <v>1930</v>
      </c>
      <c r="D26839" s="61" t="s">
        <v>2309</v>
      </c>
    </row>
    <row r="26840" spans="1:4" hidden="1" x14ac:dyDescent="0.25">
      <c r="A26840" s="61" t="s">
        <v>444</v>
      </c>
      <c r="B26840" s="61" t="s">
        <v>445</v>
      </c>
      <c r="C26840">
        <v>1931</v>
      </c>
      <c r="D26840" s="61" t="s">
        <v>2309</v>
      </c>
    </row>
    <row r="26841" spans="1:4" hidden="1" x14ac:dyDescent="0.25">
      <c r="A26841" s="61" t="s">
        <v>444</v>
      </c>
      <c r="B26841" s="61" t="s">
        <v>445</v>
      </c>
      <c r="C26841">
        <v>1932</v>
      </c>
      <c r="D26841" s="61" t="s">
        <v>2309</v>
      </c>
    </row>
    <row r="26842" spans="1:4" hidden="1" x14ac:dyDescent="0.25">
      <c r="A26842" s="61" t="s">
        <v>444</v>
      </c>
      <c r="B26842" s="61" t="s">
        <v>445</v>
      </c>
      <c r="C26842">
        <v>1933</v>
      </c>
      <c r="D26842" s="61" t="s">
        <v>2309</v>
      </c>
    </row>
    <row r="26843" spans="1:4" hidden="1" x14ac:dyDescent="0.25">
      <c r="A26843" s="61" t="s">
        <v>444</v>
      </c>
      <c r="B26843" s="61" t="s">
        <v>445</v>
      </c>
      <c r="C26843">
        <v>1934</v>
      </c>
      <c r="D26843" s="61" t="s">
        <v>2309</v>
      </c>
    </row>
    <row r="26844" spans="1:4" hidden="1" x14ac:dyDescent="0.25">
      <c r="A26844" s="61" t="s">
        <v>444</v>
      </c>
      <c r="B26844" s="61" t="s">
        <v>445</v>
      </c>
      <c r="C26844">
        <v>1935</v>
      </c>
      <c r="D26844" s="61" t="s">
        <v>2309</v>
      </c>
    </row>
    <row r="26845" spans="1:4" hidden="1" x14ac:dyDescent="0.25">
      <c r="A26845" s="61" t="s">
        <v>444</v>
      </c>
      <c r="B26845" s="61" t="s">
        <v>445</v>
      </c>
      <c r="C26845">
        <v>1936</v>
      </c>
      <c r="D26845" s="61" t="s">
        <v>2309</v>
      </c>
    </row>
    <row r="26846" spans="1:4" hidden="1" x14ac:dyDescent="0.25">
      <c r="A26846" s="61" t="s">
        <v>444</v>
      </c>
      <c r="B26846" s="61" t="s">
        <v>445</v>
      </c>
      <c r="C26846">
        <v>1937</v>
      </c>
      <c r="D26846" s="61" t="s">
        <v>2309</v>
      </c>
    </row>
    <row r="26847" spans="1:4" hidden="1" x14ac:dyDescent="0.25">
      <c r="A26847" s="61" t="s">
        <v>444</v>
      </c>
      <c r="B26847" s="61" t="s">
        <v>445</v>
      </c>
      <c r="C26847">
        <v>1938</v>
      </c>
      <c r="D26847" s="61" t="s">
        <v>2309</v>
      </c>
    </row>
    <row r="26848" spans="1:4" hidden="1" x14ac:dyDescent="0.25">
      <c r="A26848" s="61" t="s">
        <v>444</v>
      </c>
      <c r="B26848" s="61" t="s">
        <v>445</v>
      </c>
      <c r="C26848">
        <v>1939</v>
      </c>
      <c r="D26848" s="61" t="s">
        <v>2309</v>
      </c>
    </row>
    <row r="26849" spans="1:4" hidden="1" x14ac:dyDescent="0.25">
      <c r="A26849" s="61" t="s">
        <v>444</v>
      </c>
      <c r="B26849" s="61" t="s">
        <v>445</v>
      </c>
      <c r="C26849">
        <v>1940</v>
      </c>
      <c r="D26849" s="61" t="s">
        <v>1742</v>
      </c>
    </row>
    <row r="26850" spans="1:4" hidden="1" x14ac:dyDescent="0.25">
      <c r="A26850" s="61" t="s">
        <v>444</v>
      </c>
      <c r="B26850" s="61" t="s">
        <v>445</v>
      </c>
      <c r="C26850">
        <v>1941</v>
      </c>
      <c r="D26850" s="61" t="s">
        <v>1996</v>
      </c>
    </row>
    <row r="26851" spans="1:4" hidden="1" x14ac:dyDescent="0.25">
      <c r="A26851" s="61" t="s">
        <v>444</v>
      </c>
      <c r="B26851" s="61" t="s">
        <v>445</v>
      </c>
      <c r="C26851">
        <v>1942</v>
      </c>
      <c r="D26851" s="61" t="s">
        <v>1717</v>
      </c>
    </row>
    <row r="26852" spans="1:4" hidden="1" x14ac:dyDescent="0.25">
      <c r="A26852" s="61" t="s">
        <v>444</v>
      </c>
      <c r="B26852" s="61" t="s">
        <v>445</v>
      </c>
      <c r="C26852">
        <v>1943</v>
      </c>
      <c r="D26852" s="61" t="s">
        <v>1717</v>
      </c>
    </row>
    <row r="26853" spans="1:4" hidden="1" x14ac:dyDescent="0.25">
      <c r="A26853" s="61" t="s">
        <v>444</v>
      </c>
      <c r="B26853" s="61" t="s">
        <v>445</v>
      </c>
      <c r="C26853">
        <v>1944</v>
      </c>
      <c r="D26853" s="61" t="s">
        <v>1717</v>
      </c>
    </row>
    <row r="26854" spans="1:4" hidden="1" x14ac:dyDescent="0.25">
      <c r="A26854" s="61" t="s">
        <v>444</v>
      </c>
      <c r="B26854" s="61" t="s">
        <v>445</v>
      </c>
      <c r="C26854">
        <v>1945</v>
      </c>
      <c r="D26854" s="61" t="s">
        <v>1717</v>
      </c>
    </row>
    <row r="26855" spans="1:4" hidden="1" x14ac:dyDescent="0.25">
      <c r="A26855" s="61" t="s">
        <v>444</v>
      </c>
      <c r="B26855" s="61" t="s">
        <v>445</v>
      </c>
      <c r="C26855">
        <v>1946</v>
      </c>
      <c r="D26855" s="61" t="s">
        <v>1717</v>
      </c>
    </row>
    <row r="26856" spans="1:4" hidden="1" x14ac:dyDescent="0.25">
      <c r="A26856" s="61" t="s">
        <v>444</v>
      </c>
      <c r="B26856" s="61" t="s">
        <v>445</v>
      </c>
      <c r="C26856">
        <v>1947</v>
      </c>
      <c r="D26856" s="61" t="s">
        <v>1717</v>
      </c>
    </row>
    <row r="26857" spans="1:4" hidden="1" x14ac:dyDescent="0.25">
      <c r="A26857" s="61" t="s">
        <v>444</v>
      </c>
      <c r="B26857" s="61" t="s">
        <v>445</v>
      </c>
      <c r="C26857">
        <v>1948</v>
      </c>
      <c r="D26857" s="61" t="s">
        <v>1717</v>
      </c>
    </row>
    <row r="26858" spans="1:4" hidden="1" x14ac:dyDescent="0.25">
      <c r="A26858" s="61" t="s">
        <v>444</v>
      </c>
      <c r="B26858" s="61" t="s">
        <v>445</v>
      </c>
      <c r="C26858">
        <v>1949</v>
      </c>
      <c r="D26858" s="61" t="s">
        <v>1717</v>
      </c>
    </row>
    <row r="26859" spans="1:4" hidden="1" x14ac:dyDescent="0.25">
      <c r="A26859" s="61" t="s">
        <v>444</v>
      </c>
      <c r="B26859" s="61" t="s">
        <v>445</v>
      </c>
      <c r="C26859">
        <v>1950</v>
      </c>
      <c r="D26859" s="61" t="s">
        <v>1804</v>
      </c>
    </row>
    <row r="26860" spans="1:4" hidden="1" x14ac:dyDescent="0.25">
      <c r="A26860" s="61" t="s">
        <v>444</v>
      </c>
      <c r="B26860" s="61" t="s">
        <v>445</v>
      </c>
      <c r="C26860">
        <v>1951</v>
      </c>
      <c r="D26860" s="61" t="s">
        <v>2316</v>
      </c>
    </row>
    <row r="26861" spans="1:4" hidden="1" x14ac:dyDescent="0.25">
      <c r="A26861" s="61" t="s">
        <v>444</v>
      </c>
      <c r="B26861" s="61" t="s">
        <v>445</v>
      </c>
      <c r="C26861">
        <v>1952</v>
      </c>
      <c r="D26861" s="61" t="s">
        <v>2316</v>
      </c>
    </row>
    <row r="26862" spans="1:4" hidden="1" x14ac:dyDescent="0.25">
      <c r="A26862" s="61" t="s">
        <v>444</v>
      </c>
      <c r="B26862" s="61" t="s">
        <v>445</v>
      </c>
      <c r="C26862">
        <v>1953</v>
      </c>
      <c r="D26862" s="61" t="s">
        <v>2316</v>
      </c>
    </row>
    <row r="26863" spans="1:4" hidden="1" x14ac:dyDescent="0.25">
      <c r="A26863" s="61" t="s">
        <v>444</v>
      </c>
      <c r="B26863" s="61" t="s">
        <v>445</v>
      </c>
      <c r="C26863">
        <v>1954</v>
      </c>
      <c r="D26863" s="61" t="s">
        <v>2330</v>
      </c>
    </row>
    <row r="26864" spans="1:4" hidden="1" x14ac:dyDescent="0.25">
      <c r="A26864" s="61" t="s">
        <v>444</v>
      </c>
      <c r="B26864" s="61" t="s">
        <v>445</v>
      </c>
      <c r="C26864">
        <v>1955</v>
      </c>
      <c r="D26864" s="61" t="s">
        <v>2330</v>
      </c>
    </row>
    <row r="26865" spans="1:4" hidden="1" x14ac:dyDescent="0.25">
      <c r="A26865" s="61" t="s">
        <v>444</v>
      </c>
      <c r="B26865" s="61" t="s">
        <v>445</v>
      </c>
      <c r="C26865">
        <v>1956</v>
      </c>
      <c r="D26865" s="61" t="s">
        <v>1861</v>
      </c>
    </row>
    <row r="26866" spans="1:4" hidden="1" x14ac:dyDescent="0.25">
      <c r="A26866" s="61" t="s">
        <v>444</v>
      </c>
      <c r="B26866" s="61" t="s">
        <v>445</v>
      </c>
      <c r="C26866">
        <v>1957</v>
      </c>
      <c r="D26866" s="61" t="s">
        <v>1712</v>
      </c>
    </row>
    <row r="26867" spans="1:4" hidden="1" x14ac:dyDescent="0.25">
      <c r="A26867" s="61" t="s">
        <v>444</v>
      </c>
      <c r="B26867" s="61" t="s">
        <v>445</v>
      </c>
      <c r="C26867">
        <v>1958</v>
      </c>
      <c r="D26867" s="61" t="s">
        <v>1712</v>
      </c>
    </row>
    <row r="26868" spans="1:4" hidden="1" x14ac:dyDescent="0.25">
      <c r="A26868" s="61" t="s">
        <v>444</v>
      </c>
      <c r="B26868" s="61" t="s">
        <v>445</v>
      </c>
      <c r="C26868">
        <v>1959</v>
      </c>
      <c r="D26868" s="61" t="s">
        <v>1712</v>
      </c>
    </row>
    <row r="26869" spans="1:4" hidden="1" x14ac:dyDescent="0.25">
      <c r="A26869" s="61" t="s">
        <v>444</v>
      </c>
      <c r="B26869" s="61" t="s">
        <v>445</v>
      </c>
      <c r="C26869">
        <v>1960</v>
      </c>
      <c r="D26869" s="61" t="s">
        <v>1712</v>
      </c>
    </row>
    <row r="26870" spans="1:4" hidden="1" x14ac:dyDescent="0.25">
      <c r="A26870" s="61" t="s">
        <v>444</v>
      </c>
      <c r="B26870" s="61" t="s">
        <v>445</v>
      </c>
      <c r="C26870">
        <v>1961</v>
      </c>
      <c r="D26870" s="61" t="s">
        <v>1587</v>
      </c>
    </row>
    <row r="26871" spans="1:4" hidden="1" x14ac:dyDescent="0.25">
      <c r="A26871" s="61" t="s">
        <v>444</v>
      </c>
      <c r="B26871" s="61" t="s">
        <v>445</v>
      </c>
      <c r="C26871">
        <v>1962</v>
      </c>
      <c r="D26871" s="61" t="s">
        <v>2314</v>
      </c>
    </row>
    <row r="26872" spans="1:4" hidden="1" x14ac:dyDescent="0.25">
      <c r="A26872" s="61" t="s">
        <v>444</v>
      </c>
      <c r="B26872" s="61" t="s">
        <v>445</v>
      </c>
      <c r="C26872">
        <v>1963</v>
      </c>
      <c r="D26872" s="61" t="s">
        <v>2314</v>
      </c>
    </row>
    <row r="26873" spans="1:4" hidden="1" x14ac:dyDescent="0.25">
      <c r="A26873" s="61" t="s">
        <v>444</v>
      </c>
      <c r="B26873" s="61" t="s">
        <v>445</v>
      </c>
      <c r="C26873">
        <v>1964</v>
      </c>
      <c r="D26873" s="61" t="s">
        <v>2314</v>
      </c>
    </row>
    <row r="26874" spans="1:4" hidden="1" x14ac:dyDescent="0.25">
      <c r="A26874" s="61" t="s">
        <v>444</v>
      </c>
      <c r="B26874" s="61" t="s">
        <v>445</v>
      </c>
      <c r="C26874">
        <v>1965</v>
      </c>
      <c r="D26874" s="61" t="s">
        <v>2314</v>
      </c>
    </row>
    <row r="26875" spans="1:4" hidden="1" x14ac:dyDescent="0.25">
      <c r="A26875" s="61" t="s">
        <v>444</v>
      </c>
      <c r="B26875" s="61" t="s">
        <v>445</v>
      </c>
      <c r="C26875">
        <v>1966</v>
      </c>
      <c r="D26875" s="61" t="s">
        <v>2314</v>
      </c>
    </row>
    <row r="26876" spans="1:4" hidden="1" x14ac:dyDescent="0.25">
      <c r="A26876" s="61" t="s">
        <v>444</v>
      </c>
      <c r="B26876" s="61" t="s">
        <v>445</v>
      </c>
      <c r="C26876">
        <v>1967</v>
      </c>
      <c r="D26876" s="61" t="s">
        <v>1500</v>
      </c>
    </row>
    <row r="26877" spans="1:4" hidden="1" x14ac:dyDescent="0.25">
      <c r="A26877" s="61" t="s">
        <v>444</v>
      </c>
      <c r="B26877" s="61" t="s">
        <v>445</v>
      </c>
      <c r="C26877">
        <v>1968</v>
      </c>
      <c r="D26877" s="61" t="s">
        <v>1500</v>
      </c>
    </row>
    <row r="26878" spans="1:4" hidden="1" x14ac:dyDescent="0.25">
      <c r="A26878" s="61" t="s">
        <v>444</v>
      </c>
      <c r="B26878" s="61" t="s">
        <v>445</v>
      </c>
      <c r="C26878">
        <v>1969</v>
      </c>
      <c r="D26878" s="61" t="s">
        <v>2323</v>
      </c>
    </row>
    <row r="26879" spans="1:4" hidden="1" x14ac:dyDescent="0.25">
      <c r="A26879" s="61" t="s">
        <v>444</v>
      </c>
      <c r="B26879" s="61" t="s">
        <v>445</v>
      </c>
      <c r="C26879">
        <v>1970</v>
      </c>
      <c r="D26879" s="61" t="s">
        <v>1532</v>
      </c>
    </row>
    <row r="26880" spans="1:4" hidden="1" x14ac:dyDescent="0.25">
      <c r="A26880" s="61" t="s">
        <v>444</v>
      </c>
      <c r="B26880" s="61" t="s">
        <v>445</v>
      </c>
      <c r="C26880">
        <v>1971</v>
      </c>
      <c r="D26880" s="61" t="s">
        <v>2177</v>
      </c>
    </row>
    <row r="26881" spans="1:4" hidden="1" x14ac:dyDescent="0.25">
      <c r="A26881" s="61" t="s">
        <v>444</v>
      </c>
      <c r="B26881" s="61" t="s">
        <v>445</v>
      </c>
      <c r="C26881">
        <v>1972</v>
      </c>
      <c r="D26881" s="61" t="s">
        <v>2177</v>
      </c>
    </row>
    <row r="26882" spans="1:4" hidden="1" x14ac:dyDescent="0.25">
      <c r="A26882" s="61" t="s">
        <v>444</v>
      </c>
      <c r="B26882" s="61" t="s">
        <v>445</v>
      </c>
      <c r="C26882">
        <v>1973</v>
      </c>
      <c r="D26882" s="61" t="s">
        <v>2177</v>
      </c>
    </row>
    <row r="26883" spans="1:4" hidden="1" x14ac:dyDescent="0.25">
      <c r="A26883" s="61" t="s">
        <v>444</v>
      </c>
      <c r="B26883" s="61" t="s">
        <v>445</v>
      </c>
      <c r="C26883">
        <v>1974</v>
      </c>
      <c r="D26883" s="61" t="s">
        <v>2177</v>
      </c>
    </row>
    <row r="26884" spans="1:4" hidden="1" x14ac:dyDescent="0.25">
      <c r="A26884" s="61" t="s">
        <v>444</v>
      </c>
      <c r="B26884" s="61" t="s">
        <v>445</v>
      </c>
      <c r="C26884">
        <v>1975</v>
      </c>
      <c r="D26884" s="61" t="s">
        <v>2177</v>
      </c>
    </row>
    <row r="26885" spans="1:4" hidden="1" x14ac:dyDescent="0.25">
      <c r="A26885" s="61" t="s">
        <v>444</v>
      </c>
      <c r="B26885" s="61" t="s">
        <v>445</v>
      </c>
      <c r="C26885">
        <v>1976</v>
      </c>
      <c r="D26885" s="61" t="s">
        <v>2177</v>
      </c>
    </row>
    <row r="26886" spans="1:4" hidden="1" x14ac:dyDescent="0.25">
      <c r="A26886" s="61" t="s">
        <v>444</v>
      </c>
      <c r="B26886" s="61" t="s">
        <v>445</v>
      </c>
      <c r="C26886">
        <v>1977</v>
      </c>
      <c r="D26886" s="61" t="s">
        <v>1766</v>
      </c>
    </row>
    <row r="26887" spans="1:4" hidden="1" x14ac:dyDescent="0.25">
      <c r="A26887" s="61" t="s">
        <v>444</v>
      </c>
      <c r="B26887" s="61" t="s">
        <v>445</v>
      </c>
      <c r="C26887">
        <v>1978</v>
      </c>
      <c r="D26887" s="61" t="s">
        <v>1853</v>
      </c>
    </row>
    <row r="26888" spans="1:4" hidden="1" x14ac:dyDescent="0.25">
      <c r="A26888" s="61" t="s">
        <v>444</v>
      </c>
      <c r="B26888" s="61" t="s">
        <v>445</v>
      </c>
      <c r="C26888">
        <v>1979</v>
      </c>
      <c r="D26888" s="61" t="s">
        <v>1853</v>
      </c>
    </row>
    <row r="26889" spans="1:4" hidden="1" x14ac:dyDescent="0.25">
      <c r="A26889" s="61" t="s">
        <v>444</v>
      </c>
      <c r="B26889" s="61" t="s">
        <v>445</v>
      </c>
      <c r="C26889">
        <v>1980</v>
      </c>
      <c r="D26889" s="61" t="s">
        <v>2432</v>
      </c>
    </row>
    <row r="26890" spans="1:4" hidden="1" x14ac:dyDescent="0.25">
      <c r="A26890" s="61" t="s">
        <v>444</v>
      </c>
      <c r="B26890" s="61" t="s">
        <v>445</v>
      </c>
      <c r="C26890">
        <v>1981</v>
      </c>
      <c r="D26890" s="61" t="s">
        <v>2432</v>
      </c>
    </row>
    <row r="26891" spans="1:4" hidden="1" x14ac:dyDescent="0.25">
      <c r="A26891" s="61" t="s">
        <v>444</v>
      </c>
      <c r="B26891" s="61" t="s">
        <v>445</v>
      </c>
      <c r="C26891">
        <v>1982</v>
      </c>
      <c r="D26891" s="61" t="s">
        <v>2432</v>
      </c>
    </row>
    <row r="26892" spans="1:4" hidden="1" x14ac:dyDescent="0.25">
      <c r="A26892" s="61" t="s">
        <v>444</v>
      </c>
      <c r="B26892" s="61" t="s">
        <v>445</v>
      </c>
      <c r="C26892">
        <v>1983</v>
      </c>
      <c r="D26892" s="61" t="s">
        <v>2432</v>
      </c>
    </row>
    <row r="26893" spans="1:4" hidden="1" x14ac:dyDescent="0.25">
      <c r="A26893" s="61" t="s">
        <v>444</v>
      </c>
      <c r="B26893" s="61" t="s">
        <v>445</v>
      </c>
      <c r="C26893">
        <v>1984</v>
      </c>
      <c r="D26893" s="61" t="s">
        <v>2432</v>
      </c>
    </row>
    <row r="26894" spans="1:4" hidden="1" x14ac:dyDescent="0.25">
      <c r="A26894" s="61" t="s">
        <v>444</v>
      </c>
      <c r="B26894" s="61" t="s">
        <v>445</v>
      </c>
      <c r="C26894">
        <v>1985</v>
      </c>
      <c r="D26894" s="61" t="s">
        <v>2432</v>
      </c>
    </row>
    <row r="26895" spans="1:4" hidden="1" x14ac:dyDescent="0.25">
      <c r="A26895" s="61" t="s">
        <v>444</v>
      </c>
      <c r="B26895" s="61" t="s">
        <v>445</v>
      </c>
      <c r="C26895">
        <v>1986</v>
      </c>
      <c r="D26895" s="61" t="s">
        <v>2432</v>
      </c>
    </row>
    <row r="26896" spans="1:4" hidden="1" x14ac:dyDescent="0.25">
      <c r="A26896" s="61" t="s">
        <v>444</v>
      </c>
      <c r="B26896" s="61" t="s">
        <v>445</v>
      </c>
      <c r="C26896">
        <v>1987</v>
      </c>
      <c r="D26896" s="61" t="s">
        <v>2432</v>
      </c>
    </row>
    <row r="26897" spans="1:4" hidden="1" x14ac:dyDescent="0.25">
      <c r="A26897" s="61" t="s">
        <v>444</v>
      </c>
      <c r="B26897" s="61" t="s">
        <v>445</v>
      </c>
      <c r="C26897">
        <v>1988</v>
      </c>
      <c r="D26897" s="61" t="s">
        <v>2432</v>
      </c>
    </row>
    <row r="26898" spans="1:4" hidden="1" x14ac:dyDescent="0.25">
      <c r="A26898" s="61" t="s">
        <v>444</v>
      </c>
      <c r="B26898" s="61" t="s">
        <v>445</v>
      </c>
      <c r="C26898">
        <v>1989</v>
      </c>
      <c r="D26898" s="61" t="s">
        <v>2432</v>
      </c>
    </row>
    <row r="26899" spans="1:4" hidden="1" x14ac:dyDescent="0.25">
      <c r="A26899" s="61" t="s">
        <v>444</v>
      </c>
      <c r="B26899" s="61" t="s">
        <v>445</v>
      </c>
      <c r="C26899">
        <v>1990</v>
      </c>
      <c r="D26899" s="61" t="s">
        <v>1520</v>
      </c>
    </row>
    <row r="26900" spans="1:4" hidden="1" x14ac:dyDescent="0.25">
      <c r="A26900" s="61" t="s">
        <v>444</v>
      </c>
      <c r="B26900" s="61" t="s">
        <v>445</v>
      </c>
      <c r="C26900">
        <v>1991</v>
      </c>
      <c r="D26900" s="61" t="s">
        <v>2469</v>
      </c>
    </row>
    <row r="26901" spans="1:4" hidden="1" x14ac:dyDescent="0.25">
      <c r="A26901" s="61" t="s">
        <v>444</v>
      </c>
      <c r="B26901" s="61" t="s">
        <v>445</v>
      </c>
      <c r="C26901">
        <v>1992</v>
      </c>
      <c r="D26901" s="61" t="s">
        <v>3212</v>
      </c>
    </row>
    <row r="26902" spans="1:4" hidden="1" x14ac:dyDescent="0.25">
      <c r="A26902" s="61" t="s">
        <v>444</v>
      </c>
      <c r="B26902" s="61" t="s">
        <v>445</v>
      </c>
      <c r="C26902">
        <v>1993</v>
      </c>
      <c r="D26902" s="61" t="s">
        <v>3212</v>
      </c>
    </row>
    <row r="26903" spans="1:4" hidden="1" x14ac:dyDescent="0.25">
      <c r="A26903" s="61" t="s">
        <v>444</v>
      </c>
      <c r="B26903" s="61" t="s">
        <v>445</v>
      </c>
      <c r="C26903">
        <v>1994</v>
      </c>
      <c r="D26903" s="61" t="s">
        <v>3212</v>
      </c>
    </row>
    <row r="26904" spans="1:4" hidden="1" x14ac:dyDescent="0.25">
      <c r="A26904" s="61" t="s">
        <v>444</v>
      </c>
      <c r="B26904" s="61" t="s">
        <v>445</v>
      </c>
      <c r="C26904">
        <v>1995</v>
      </c>
      <c r="D26904" s="61" t="s">
        <v>3212</v>
      </c>
    </row>
    <row r="26905" spans="1:4" hidden="1" x14ac:dyDescent="0.25">
      <c r="A26905" s="61" t="s">
        <v>444</v>
      </c>
      <c r="B26905" s="61" t="s">
        <v>445</v>
      </c>
      <c r="C26905">
        <v>1996</v>
      </c>
      <c r="D26905" s="61" t="s">
        <v>3212</v>
      </c>
    </row>
    <row r="26906" spans="1:4" hidden="1" x14ac:dyDescent="0.25">
      <c r="A26906" s="61" t="s">
        <v>444</v>
      </c>
      <c r="B26906" s="61" t="s">
        <v>445</v>
      </c>
      <c r="C26906">
        <v>1997</v>
      </c>
      <c r="D26906" s="61" t="s">
        <v>3212</v>
      </c>
    </row>
    <row r="26907" spans="1:4" hidden="1" x14ac:dyDescent="0.25">
      <c r="A26907" s="61" t="s">
        <v>444</v>
      </c>
      <c r="B26907" s="61" t="s">
        <v>445</v>
      </c>
      <c r="C26907">
        <v>1998</v>
      </c>
      <c r="D26907" s="61" t="s">
        <v>3212</v>
      </c>
    </row>
    <row r="26908" spans="1:4" hidden="1" x14ac:dyDescent="0.25">
      <c r="A26908" s="61" t="s">
        <v>444</v>
      </c>
      <c r="B26908" s="61" t="s">
        <v>445</v>
      </c>
      <c r="C26908">
        <v>1999</v>
      </c>
      <c r="D26908" s="61" t="s">
        <v>3212</v>
      </c>
    </row>
    <row r="26909" spans="1:4" hidden="1" x14ac:dyDescent="0.25">
      <c r="A26909" s="61" t="s">
        <v>444</v>
      </c>
      <c r="B26909" s="61" t="s">
        <v>445</v>
      </c>
      <c r="C26909">
        <v>2000</v>
      </c>
      <c r="D26909" s="61" t="s">
        <v>559</v>
      </c>
    </row>
    <row r="26910" spans="1:4" hidden="1" x14ac:dyDescent="0.25">
      <c r="A26910" s="61" t="s">
        <v>444</v>
      </c>
      <c r="B26910" s="61" t="s">
        <v>445</v>
      </c>
      <c r="C26910">
        <v>2001</v>
      </c>
      <c r="D26910" s="61" t="s">
        <v>3139</v>
      </c>
    </row>
    <row r="26911" spans="1:4" hidden="1" x14ac:dyDescent="0.25">
      <c r="A26911" s="61" t="s">
        <v>444</v>
      </c>
      <c r="B26911" s="61" t="s">
        <v>445</v>
      </c>
      <c r="C26911">
        <v>2002</v>
      </c>
      <c r="D26911" s="61" t="s">
        <v>2128</v>
      </c>
    </row>
    <row r="26912" spans="1:4" hidden="1" x14ac:dyDescent="0.25">
      <c r="A26912" s="61" t="s">
        <v>444</v>
      </c>
      <c r="B26912" s="61" t="s">
        <v>445</v>
      </c>
      <c r="C26912">
        <v>2003</v>
      </c>
      <c r="D26912" s="61" t="s">
        <v>2128</v>
      </c>
    </row>
    <row r="26913" spans="1:4" hidden="1" x14ac:dyDescent="0.25">
      <c r="A26913" s="61" t="s">
        <v>444</v>
      </c>
      <c r="B26913" s="61" t="s">
        <v>445</v>
      </c>
      <c r="C26913">
        <v>2004</v>
      </c>
      <c r="D26913" s="61" t="s">
        <v>3200</v>
      </c>
    </row>
    <row r="26914" spans="1:4" hidden="1" x14ac:dyDescent="0.25">
      <c r="A26914" s="61" t="s">
        <v>444</v>
      </c>
      <c r="B26914" s="61" t="s">
        <v>445</v>
      </c>
      <c r="C26914">
        <v>2005</v>
      </c>
      <c r="D26914" s="61" t="s">
        <v>2145</v>
      </c>
    </row>
    <row r="26915" spans="1:4" hidden="1" x14ac:dyDescent="0.25">
      <c r="A26915" s="61" t="s">
        <v>444</v>
      </c>
      <c r="B26915" s="61" t="s">
        <v>445</v>
      </c>
      <c r="C26915">
        <v>2006</v>
      </c>
      <c r="D26915" s="61" t="s">
        <v>3199</v>
      </c>
    </row>
    <row r="26916" spans="1:4" hidden="1" x14ac:dyDescent="0.25">
      <c r="A26916" s="61" t="s">
        <v>444</v>
      </c>
      <c r="B26916" s="61" t="s">
        <v>445</v>
      </c>
      <c r="C26916">
        <v>2007</v>
      </c>
      <c r="D26916" s="61" t="s">
        <v>2971</v>
      </c>
    </row>
    <row r="26917" spans="1:4" hidden="1" x14ac:dyDescent="0.25">
      <c r="A26917" s="61" t="s">
        <v>444</v>
      </c>
      <c r="B26917" s="61" t="s">
        <v>445</v>
      </c>
      <c r="C26917">
        <v>2008</v>
      </c>
      <c r="D26917" s="61" t="s">
        <v>2129</v>
      </c>
    </row>
    <row r="26918" spans="1:4" hidden="1" x14ac:dyDescent="0.25">
      <c r="A26918" s="61" t="s">
        <v>444</v>
      </c>
      <c r="B26918" s="61" t="s">
        <v>445</v>
      </c>
      <c r="C26918">
        <v>2009</v>
      </c>
      <c r="D26918" s="61" t="s">
        <v>2971</v>
      </c>
    </row>
    <row r="26919" spans="1:4" hidden="1" x14ac:dyDescent="0.25">
      <c r="A26919" s="61" t="s">
        <v>444</v>
      </c>
      <c r="B26919" s="61" t="s">
        <v>445</v>
      </c>
      <c r="C26919">
        <v>2010</v>
      </c>
      <c r="D26919" s="61" t="s">
        <v>2501</v>
      </c>
    </row>
    <row r="26920" spans="1:4" hidden="1" x14ac:dyDescent="0.25">
      <c r="A26920" s="61" t="s">
        <v>444</v>
      </c>
      <c r="B26920" s="61" t="s">
        <v>445</v>
      </c>
      <c r="C26920">
        <v>2011</v>
      </c>
      <c r="D26920" s="61" t="s">
        <v>2438</v>
      </c>
    </row>
    <row r="26921" spans="1:4" hidden="1" x14ac:dyDescent="0.25">
      <c r="A26921" s="61" t="s">
        <v>444</v>
      </c>
      <c r="B26921" s="61" t="s">
        <v>445</v>
      </c>
      <c r="C26921">
        <v>2012</v>
      </c>
      <c r="D26921" s="61" t="s">
        <v>2130</v>
      </c>
    </row>
    <row r="26922" spans="1:4" hidden="1" x14ac:dyDescent="0.25">
      <c r="A26922" s="61" t="s">
        <v>444</v>
      </c>
      <c r="B26922" s="61" t="s">
        <v>445</v>
      </c>
      <c r="C26922">
        <v>2013</v>
      </c>
      <c r="D26922" s="61" t="s">
        <v>2183</v>
      </c>
    </row>
    <row r="26923" spans="1:4" hidden="1" x14ac:dyDescent="0.25">
      <c r="A26923" s="61" t="s">
        <v>444</v>
      </c>
      <c r="B26923" s="61" t="s">
        <v>445</v>
      </c>
      <c r="C26923">
        <v>2014</v>
      </c>
      <c r="D26923" s="61" t="s">
        <v>2183</v>
      </c>
    </row>
    <row r="26924" spans="1:4" hidden="1" x14ac:dyDescent="0.25">
      <c r="A26924" s="61" t="s">
        <v>444</v>
      </c>
      <c r="B26924" s="61" t="s">
        <v>445</v>
      </c>
      <c r="C26924">
        <v>2015</v>
      </c>
      <c r="D26924" s="61" t="s">
        <v>2183</v>
      </c>
    </row>
    <row r="26925" spans="1:4" hidden="1" x14ac:dyDescent="0.25">
      <c r="A26925" s="61" t="s">
        <v>444</v>
      </c>
      <c r="B26925" s="61" t="s">
        <v>445</v>
      </c>
      <c r="C26925">
        <v>2016</v>
      </c>
      <c r="D26925" s="61" t="s">
        <v>2465</v>
      </c>
    </row>
    <row r="26926" spans="1:4" hidden="1" x14ac:dyDescent="0.25">
      <c r="A26926" s="61" t="s">
        <v>444</v>
      </c>
      <c r="B26926" s="61" t="s">
        <v>445</v>
      </c>
      <c r="C26926">
        <v>2017</v>
      </c>
      <c r="D26926" s="61" t="s">
        <v>1847</v>
      </c>
    </row>
    <row r="26927" spans="1:4" hidden="1" x14ac:dyDescent="0.25">
      <c r="A26927" s="61" t="s">
        <v>444</v>
      </c>
      <c r="B26927" s="61" t="s">
        <v>445</v>
      </c>
      <c r="C26927">
        <v>2018</v>
      </c>
      <c r="D26927" s="61" t="s">
        <v>2461</v>
      </c>
    </row>
    <row r="26928" spans="1:4" hidden="1" x14ac:dyDescent="0.25">
      <c r="A26928" s="61" t="s">
        <v>444</v>
      </c>
      <c r="B26928" s="61" t="s">
        <v>445</v>
      </c>
      <c r="C26928">
        <v>2019</v>
      </c>
      <c r="D26928" s="61" t="s">
        <v>2230</v>
      </c>
    </row>
    <row r="26929" spans="1:4" hidden="1" x14ac:dyDescent="0.25">
      <c r="A26929" s="61" t="s">
        <v>444</v>
      </c>
      <c r="B26929" s="61" t="s">
        <v>445</v>
      </c>
      <c r="C26929">
        <v>2020</v>
      </c>
      <c r="D26929" s="61" t="s">
        <v>2468</v>
      </c>
    </row>
    <row r="26930" spans="1:4" hidden="1" x14ac:dyDescent="0.25">
      <c r="A26930" s="61" t="s">
        <v>444</v>
      </c>
      <c r="B26930" s="61" t="s">
        <v>445</v>
      </c>
      <c r="C26930">
        <v>2021</v>
      </c>
      <c r="D26930" s="61" t="s">
        <v>2604</v>
      </c>
    </row>
    <row r="26931" spans="1:4" hidden="1" x14ac:dyDescent="0.25">
      <c r="A26931" s="61" t="s">
        <v>444</v>
      </c>
      <c r="B26931" s="61" t="s">
        <v>445</v>
      </c>
      <c r="C26931">
        <v>2022</v>
      </c>
      <c r="D26931" s="61" t="s">
        <v>2623</v>
      </c>
    </row>
    <row r="26932" spans="1:4" x14ac:dyDescent="0.25">
      <c r="A26932" s="61" t="s">
        <v>444</v>
      </c>
      <c r="B26932" s="61" t="s">
        <v>445</v>
      </c>
      <c r="C26932">
        <v>2023</v>
      </c>
      <c r="D26932" s="61">
        <v>0.17</v>
      </c>
    </row>
    <row r="26933" spans="1:4" hidden="1" x14ac:dyDescent="0.25">
      <c r="A26933" s="61" t="s">
        <v>3213</v>
      </c>
      <c r="B26933" s="61" t="s">
        <v>3214</v>
      </c>
      <c r="C26933">
        <v>1900</v>
      </c>
      <c r="D26933" s="61" t="s">
        <v>2608</v>
      </c>
    </row>
    <row r="26934" spans="1:4" hidden="1" x14ac:dyDescent="0.25">
      <c r="A26934" s="61" t="s">
        <v>3213</v>
      </c>
      <c r="B26934" s="61" t="s">
        <v>3214</v>
      </c>
      <c r="C26934">
        <v>1901</v>
      </c>
      <c r="D26934" s="61" t="s">
        <v>2608</v>
      </c>
    </row>
    <row r="26935" spans="1:4" hidden="1" x14ac:dyDescent="0.25">
      <c r="A26935" s="61" t="s">
        <v>3213</v>
      </c>
      <c r="B26935" s="61" t="s">
        <v>3214</v>
      </c>
      <c r="C26935">
        <v>1902</v>
      </c>
      <c r="D26935" s="61" t="s">
        <v>2608</v>
      </c>
    </row>
    <row r="26936" spans="1:4" hidden="1" x14ac:dyDescent="0.25">
      <c r="A26936" s="61" t="s">
        <v>3213</v>
      </c>
      <c r="B26936" s="61" t="s">
        <v>3214</v>
      </c>
      <c r="C26936">
        <v>1903</v>
      </c>
      <c r="D26936" s="61" t="s">
        <v>2608</v>
      </c>
    </row>
    <row r="26937" spans="1:4" hidden="1" x14ac:dyDescent="0.25">
      <c r="A26937" s="61" t="s">
        <v>3213</v>
      </c>
      <c r="B26937" s="61" t="s">
        <v>3214</v>
      </c>
      <c r="C26937">
        <v>1904</v>
      </c>
      <c r="D26937" s="61" t="s">
        <v>2608</v>
      </c>
    </row>
    <row r="26938" spans="1:4" hidden="1" x14ac:dyDescent="0.25">
      <c r="A26938" s="61" t="s">
        <v>3213</v>
      </c>
      <c r="B26938" s="61" t="s">
        <v>3214</v>
      </c>
      <c r="C26938">
        <v>1905</v>
      </c>
      <c r="D26938" s="61" t="s">
        <v>2608</v>
      </c>
    </row>
    <row r="26939" spans="1:4" hidden="1" x14ac:dyDescent="0.25">
      <c r="A26939" s="61" t="s">
        <v>3213</v>
      </c>
      <c r="B26939" s="61" t="s">
        <v>3214</v>
      </c>
      <c r="C26939">
        <v>1906</v>
      </c>
      <c r="D26939" s="61" t="s">
        <v>2608</v>
      </c>
    </row>
    <row r="26940" spans="1:4" hidden="1" x14ac:dyDescent="0.25">
      <c r="A26940" s="61" t="s">
        <v>3213</v>
      </c>
      <c r="B26940" s="61" t="s">
        <v>3214</v>
      </c>
      <c r="C26940">
        <v>1907</v>
      </c>
      <c r="D26940" s="61" t="s">
        <v>2608</v>
      </c>
    </row>
    <row r="26941" spans="1:4" hidden="1" x14ac:dyDescent="0.25">
      <c r="A26941" s="61" t="s">
        <v>3213</v>
      </c>
      <c r="B26941" s="61" t="s">
        <v>3214</v>
      </c>
      <c r="C26941">
        <v>1908</v>
      </c>
      <c r="D26941" s="61" t="s">
        <v>2608</v>
      </c>
    </row>
    <row r="26942" spans="1:4" hidden="1" x14ac:dyDescent="0.25">
      <c r="A26942" s="61" t="s">
        <v>3213</v>
      </c>
      <c r="B26942" s="61" t="s">
        <v>3214</v>
      </c>
      <c r="C26942">
        <v>1909</v>
      </c>
      <c r="D26942" s="61" t="s">
        <v>2608</v>
      </c>
    </row>
    <row r="26943" spans="1:4" hidden="1" x14ac:dyDescent="0.25">
      <c r="A26943" s="61" t="s">
        <v>3213</v>
      </c>
      <c r="B26943" s="61" t="s">
        <v>3214</v>
      </c>
      <c r="C26943">
        <v>1910</v>
      </c>
      <c r="D26943" s="61" t="s">
        <v>2608</v>
      </c>
    </row>
    <row r="26944" spans="1:4" hidden="1" x14ac:dyDescent="0.25">
      <c r="A26944" s="61" t="s">
        <v>3213</v>
      </c>
      <c r="B26944" s="61" t="s">
        <v>3214</v>
      </c>
      <c r="C26944">
        <v>1911</v>
      </c>
      <c r="D26944" s="61" t="s">
        <v>2608</v>
      </c>
    </row>
    <row r="26945" spans="1:4" hidden="1" x14ac:dyDescent="0.25">
      <c r="A26945" s="61" t="s">
        <v>3213</v>
      </c>
      <c r="B26945" s="61" t="s">
        <v>3214</v>
      </c>
      <c r="C26945">
        <v>1912</v>
      </c>
      <c r="D26945" s="61" t="s">
        <v>2608</v>
      </c>
    </row>
    <row r="26946" spans="1:4" hidden="1" x14ac:dyDescent="0.25">
      <c r="A26946" s="61" t="s">
        <v>3213</v>
      </c>
      <c r="B26946" s="61" t="s">
        <v>3214</v>
      </c>
      <c r="C26946">
        <v>1913</v>
      </c>
      <c r="D26946" s="61" t="s">
        <v>2608</v>
      </c>
    </row>
    <row r="26947" spans="1:4" hidden="1" x14ac:dyDescent="0.25">
      <c r="A26947" s="61" t="s">
        <v>3213</v>
      </c>
      <c r="B26947" s="61" t="s">
        <v>3214</v>
      </c>
      <c r="C26947">
        <v>1914</v>
      </c>
      <c r="D26947" s="61" t="s">
        <v>2608</v>
      </c>
    </row>
    <row r="26948" spans="1:4" hidden="1" x14ac:dyDescent="0.25">
      <c r="A26948" s="61" t="s">
        <v>3213</v>
      </c>
      <c r="B26948" s="61" t="s">
        <v>3214</v>
      </c>
      <c r="C26948">
        <v>1915</v>
      </c>
      <c r="D26948" s="61" t="s">
        <v>2608</v>
      </c>
    </row>
    <row r="26949" spans="1:4" hidden="1" x14ac:dyDescent="0.25">
      <c r="A26949" s="61" t="s">
        <v>3213</v>
      </c>
      <c r="B26949" s="61" t="s">
        <v>3214</v>
      </c>
      <c r="C26949">
        <v>1916</v>
      </c>
      <c r="D26949" s="61" t="s">
        <v>2608</v>
      </c>
    </row>
    <row r="26950" spans="1:4" hidden="1" x14ac:dyDescent="0.25">
      <c r="A26950" s="61" t="s">
        <v>3213</v>
      </c>
      <c r="B26950" s="61" t="s">
        <v>3214</v>
      </c>
      <c r="C26950">
        <v>1917</v>
      </c>
      <c r="D26950" s="61" t="s">
        <v>2608</v>
      </c>
    </row>
    <row r="26951" spans="1:4" hidden="1" x14ac:dyDescent="0.25">
      <c r="A26951" s="61" t="s">
        <v>3213</v>
      </c>
      <c r="B26951" s="61" t="s">
        <v>3214</v>
      </c>
      <c r="C26951">
        <v>1918</v>
      </c>
      <c r="D26951" s="61" t="s">
        <v>2608</v>
      </c>
    </row>
    <row r="26952" spans="1:4" hidden="1" x14ac:dyDescent="0.25">
      <c r="A26952" s="61" t="s">
        <v>3213</v>
      </c>
      <c r="B26952" s="61" t="s">
        <v>3214</v>
      </c>
      <c r="C26952">
        <v>1919</v>
      </c>
      <c r="D26952" s="61" t="s">
        <v>2608</v>
      </c>
    </row>
    <row r="26953" spans="1:4" hidden="1" x14ac:dyDescent="0.25">
      <c r="A26953" s="61" t="s">
        <v>3213</v>
      </c>
      <c r="B26953" s="61" t="s">
        <v>3214</v>
      </c>
      <c r="C26953">
        <v>1920</v>
      </c>
      <c r="D26953" s="61" t="s">
        <v>2608</v>
      </c>
    </row>
    <row r="26954" spans="1:4" hidden="1" x14ac:dyDescent="0.25">
      <c r="A26954" s="61" t="s">
        <v>3213</v>
      </c>
      <c r="B26954" s="61" t="s">
        <v>3214</v>
      </c>
      <c r="C26954">
        <v>1921</v>
      </c>
      <c r="D26954" s="61" t="s">
        <v>2192</v>
      </c>
    </row>
    <row r="26955" spans="1:4" hidden="1" x14ac:dyDescent="0.25">
      <c r="A26955" s="61" t="s">
        <v>3213</v>
      </c>
      <c r="B26955" s="61" t="s">
        <v>3214</v>
      </c>
      <c r="C26955">
        <v>1922</v>
      </c>
      <c r="D26955" s="61" t="s">
        <v>2192</v>
      </c>
    </row>
    <row r="26956" spans="1:4" hidden="1" x14ac:dyDescent="0.25">
      <c r="A26956" s="61" t="s">
        <v>3213</v>
      </c>
      <c r="B26956" s="61" t="s">
        <v>3214</v>
      </c>
      <c r="C26956">
        <v>1923</v>
      </c>
      <c r="D26956" s="61" t="s">
        <v>2142</v>
      </c>
    </row>
    <row r="26957" spans="1:4" hidden="1" x14ac:dyDescent="0.25">
      <c r="A26957" s="61" t="s">
        <v>3213</v>
      </c>
      <c r="B26957" s="61" t="s">
        <v>3214</v>
      </c>
      <c r="C26957">
        <v>1924</v>
      </c>
      <c r="D26957" s="61" t="s">
        <v>2142</v>
      </c>
    </row>
    <row r="26958" spans="1:4" hidden="1" x14ac:dyDescent="0.25">
      <c r="A26958" s="61" t="s">
        <v>3213</v>
      </c>
      <c r="B26958" s="61" t="s">
        <v>3214</v>
      </c>
      <c r="C26958">
        <v>1925</v>
      </c>
      <c r="D26958" s="61" t="s">
        <v>2142</v>
      </c>
    </row>
    <row r="26959" spans="1:4" hidden="1" x14ac:dyDescent="0.25">
      <c r="A26959" s="61" t="s">
        <v>3213</v>
      </c>
      <c r="B26959" s="61" t="s">
        <v>3214</v>
      </c>
      <c r="C26959">
        <v>1926</v>
      </c>
      <c r="D26959" s="61" t="s">
        <v>2142</v>
      </c>
    </row>
    <row r="26960" spans="1:4" hidden="1" x14ac:dyDescent="0.25">
      <c r="A26960" s="61" t="s">
        <v>3213</v>
      </c>
      <c r="B26960" s="61" t="s">
        <v>3214</v>
      </c>
      <c r="C26960">
        <v>1927</v>
      </c>
      <c r="D26960" s="61" t="s">
        <v>2142</v>
      </c>
    </row>
    <row r="26961" spans="1:4" hidden="1" x14ac:dyDescent="0.25">
      <c r="A26961" s="61" t="s">
        <v>3213</v>
      </c>
      <c r="B26961" s="61" t="s">
        <v>3214</v>
      </c>
      <c r="C26961">
        <v>1928</v>
      </c>
      <c r="D26961" s="61" t="s">
        <v>2142</v>
      </c>
    </row>
    <row r="26962" spans="1:4" hidden="1" x14ac:dyDescent="0.25">
      <c r="A26962" s="61" t="s">
        <v>3213</v>
      </c>
      <c r="B26962" s="61" t="s">
        <v>3214</v>
      </c>
      <c r="C26962">
        <v>1929</v>
      </c>
      <c r="D26962" s="61" t="s">
        <v>2142</v>
      </c>
    </row>
    <row r="26963" spans="1:4" hidden="1" x14ac:dyDescent="0.25">
      <c r="A26963" s="61" t="s">
        <v>3213</v>
      </c>
      <c r="B26963" s="61" t="s">
        <v>3214</v>
      </c>
      <c r="C26963">
        <v>1930</v>
      </c>
      <c r="D26963" s="61" t="s">
        <v>2142</v>
      </c>
    </row>
    <row r="26964" spans="1:4" hidden="1" x14ac:dyDescent="0.25">
      <c r="A26964" s="61" t="s">
        <v>3213</v>
      </c>
      <c r="B26964" s="61" t="s">
        <v>3214</v>
      </c>
      <c r="C26964">
        <v>1931</v>
      </c>
      <c r="D26964" s="61" t="s">
        <v>2142</v>
      </c>
    </row>
    <row r="26965" spans="1:4" hidden="1" x14ac:dyDescent="0.25">
      <c r="A26965" s="61" t="s">
        <v>3213</v>
      </c>
      <c r="B26965" s="61" t="s">
        <v>3214</v>
      </c>
      <c r="C26965">
        <v>1932</v>
      </c>
      <c r="D26965" s="61" t="s">
        <v>2142</v>
      </c>
    </row>
    <row r="26966" spans="1:4" hidden="1" x14ac:dyDescent="0.25">
      <c r="A26966" s="61" t="s">
        <v>3213</v>
      </c>
      <c r="B26966" s="61" t="s">
        <v>3214</v>
      </c>
      <c r="C26966">
        <v>1933</v>
      </c>
      <c r="D26966" s="61" t="s">
        <v>2142</v>
      </c>
    </row>
    <row r="26967" spans="1:4" hidden="1" x14ac:dyDescent="0.25">
      <c r="A26967" s="61" t="s">
        <v>3213</v>
      </c>
      <c r="B26967" s="61" t="s">
        <v>3214</v>
      </c>
      <c r="C26967">
        <v>1934</v>
      </c>
      <c r="D26967" s="61" t="s">
        <v>2142</v>
      </c>
    </row>
    <row r="26968" spans="1:4" hidden="1" x14ac:dyDescent="0.25">
      <c r="A26968" s="61" t="s">
        <v>3213</v>
      </c>
      <c r="B26968" s="61" t="s">
        <v>3214</v>
      </c>
      <c r="C26968">
        <v>1935</v>
      </c>
      <c r="D26968" s="61" t="s">
        <v>2142</v>
      </c>
    </row>
    <row r="26969" spans="1:4" hidden="1" x14ac:dyDescent="0.25">
      <c r="A26969" s="61" t="s">
        <v>3213</v>
      </c>
      <c r="B26969" s="61" t="s">
        <v>3214</v>
      </c>
      <c r="C26969">
        <v>1936</v>
      </c>
      <c r="D26969" s="61" t="s">
        <v>2142</v>
      </c>
    </row>
    <row r="26970" spans="1:4" hidden="1" x14ac:dyDescent="0.25">
      <c r="A26970" s="61" t="s">
        <v>3213</v>
      </c>
      <c r="B26970" s="61" t="s">
        <v>3214</v>
      </c>
      <c r="C26970">
        <v>1937</v>
      </c>
      <c r="D26970" s="61" t="s">
        <v>2142</v>
      </c>
    </row>
    <row r="26971" spans="1:4" hidden="1" x14ac:dyDescent="0.25">
      <c r="A26971" s="61" t="s">
        <v>3213</v>
      </c>
      <c r="B26971" s="61" t="s">
        <v>3214</v>
      </c>
      <c r="C26971">
        <v>1938</v>
      </c>
      <c r="D26971" s="61" t="s">
        <v>2142</v>
      </c>
    </row>
    <row r="26972" spans="1:4" hidden="1" x14ac:dyDescent="0.25">
      <c r="A26972" s="61" t="s">
        <v>3213</v>
      </c>
      <c r="B26972" s="61" t="s">
        <v>3214</v>
      </c>
      <c r="C26972">
        <v>1939</v>
      </c>
      <c r="D26972" s="61" t="s">
        <v>2142</v>
      </c>
    </row>
    <row r="26973" spans="1:4" hidden="1" x14ac:dyDescent="0.25">
      <c r="A26973" s="61" t="s">
        <v>3213</v>
      </c>
      <c r="B26973" s="61" t="s">
        <v>3214</v>
      </c>
      <c r="C26973">
        <v>1940</v>
      </c>
      <c r="D26973" s="61" t="s">
        <v>2142</v>
      </c>
    </row>
    <row r="26974" spans="1:4" hidden="1" x14ac:dyDescent="0.25">
      <c r="A26974" s="61" t="s">
        <v>3213</v>
      </c>
      <c r="B26974" s="61" t="s">
        <v>3214</v>
      </c>
      <c r="C26974">
        <v>1941</v>
      </c>
      <c r="D26974" s="61" t="s">
        <v>2142</v>
      </c>
    </row>
    <row r="26975" spans="1:4" hidden="1" x14ac:dyDescent="0.25">
      <c r="A26975" s="61" t="s">
        <v>3213</v>
      </c>
      <c r="B26975" s="61" t="s">
        <v>3214</v>
      </c>
      <c r="C26975">
        <v>1942</v>
      </c>
      <c r="D26975" s="61" t="s">
        <v>2142</v>
      </c>
    </row>
    <row r="26976" spans="1:4" hidden="1" x14ac:dyDescent="0.25">
      <c r="A26976" s="61" t="s">
        <v>3213</v>
      </c>
      <c r="B26976" s="61" t="s">
        <v>3214</v>
      </c>
      <c r="C26976">
        <v>1943</v>
      </c>
      <c r="D26976" s="61" t="s">
        <v>2142</v>
      </c>
    </row>
    <row r="26977" spans="1:4" hidden="1" x14ac:dyDescent="0.25">
      <c r="A26977" s="61" t="s">
        <v>3213</v>
      </c>
      <c r="B26977" s="61" t="s">
        <v>3214</v>
      </c>
      <c r="C26977">
        <v>1944</v>
      </c>
      <c r="D26977" s="61" t="s">
        <v>2142</v>
      </c>
    </row>
    <row r="26978" spans="1:4" hidden="1" x14ac:dyDescent="0.25">
      <c r="A26978" s="61" t="s">
        <v>3213</v>
      </c>
      <c r="B26978" s="61" t="s">
        <v>3214</v>
      </c>
      <c r="C26978">
        <v>1945</v>
      </c>
      <c r="D26978" s="61" t="s">
        <v>2142</v>
      </c>
    </row>
    <row r="26979" spans="1:4" hidden="1" x14ac:dyDescent="0.25">
      <c r="A26979" s="61" t="s">
        <v>3213</v>
      </c>
      <c r="B26979" s="61" t="s">
        <v>3214</v>
      </c>
      <c r="C26979">
        <v>1946</v>
      </c>
      <c r="D26979" s="61" t="s">
        <v>2142</v>
      </c>
    </row>
    <row r="26980" spans="1:4" hidden="1" x14ac:dyDescent="0.25">
      <c r="A26980" s="61" t="s">
        <v>3213</v>
      </c>
      <c r="B26980" s="61" t="s">
        <v>3214</v>
      </c>
      <c r="C26980">
        <v>1947</v>
      </c>
      <c r="D26980" s="61" t="s">
        <v>2142</v>
      </c>
    </row>
    <row r="26981" spans="1:4" hidden="1" x14ac:dyDescent="0.25">
      <c r="A26981" s="61" t="s">
        <v>3213</v>
      </c>
      <c r="B26981" s="61" t="s">
        <v>3214</v>
      </c>
      <c r="C26981">
        <v>1948</v>
      </c>
      <c r="D26981" s="61" t="s">
        <v>2142</v>
      </c>
    </row>
    <row r="26982" spans="1:4" hidden="1" x14ac:dyDescent="0.25">
      <c r="A26982" s="61" t="s">
        <v>3213</v>
      </c>
      <c r="B26982" s="61" t="s">
        <v>3214</v>
      </c>
      <c r="C26982">
        <v>1949</v>
      </c>
      <c r="D26982" s="61" t="s">
        <v>2142</v>
      </c>
    </row>
    <row r="26983" spans="1:4" hidden="1" x14ac:dyDescent="0.25">
      <c r="A26983" s="61" t="s">
        <v>3213</v>
      </c>
      <c r="B26983" s="61" t="s">
        <v>3214</v>
      </c>
      <c r="C26983">
        <v>1950</v>
      </c>
      <c r="D26983" s="61" t="s">
        <v>2142</v>
      </c>
    </row>
    <row r="26984" spans="1:4" hidden="1" x14ac:dyDescent="0.25">
      <c r="A26984" s="61" t="s">
        <v>3213</v>
      </c>
      <c r="B26984" s="61" t="s">
        <v>3214</v>
      </c>
      <c r="C26984">
        <v>1951</v>
      </c>
      <c r="D26984" s="61" t="s">
        <v>2377</v>
      </c>
    </row>
    <row r="26985" spans="1:4" hidden="1" x14ac:dyDescent="0.25">
      <c r="A26985" s="61" t="s">
        <v>3213</v>
      </c>
      <c r="B26985" s="61" t="s">
        <v>3214</v>
      </c>
      <c r="C26985">
        <v>1952</v>
      </c>
      <c r="D26985" s="61" t="s">
        <v>2377</v>
      </c>
    </row>
    <row r="26986" spans="1:4" hidden="1" x14ac:dyDescent="0.25">
      <c r="A26986" s="61" t="s">
        <v>3213</v>
      </c>
      <c r="B26986" s="61" t="s">
        <v>3214</v>
      </c>
      <c r="C26986">
        <v>1953</v>
      </c>
      <c r="D26986" s="61" t="s">
        <v>2377</v>
      </c>
    </row>
    <row r="26987" spans="1:4" hidden="1" x14ac:dyDescent="0.25">
      <c r="A26987" s="61" t="s">
        <v>3213</v>
      </c>
      <c r="B26987" s="61" t="s">
        <v>3214</v>
      </c>
      <c r="C26987">
        <v>1954</v>
      </c>
      <c r="D26987" s="61" t="s">
        <v>2377</v>
      </c>
    </row>
    <row r="26988" spans="1:4" hidden="1" x14ac:dyDescent="0.25">
      <c r="A26988" s="61" t="s">
        <v>3213</v>
      </c>
      <c r="B26988" s="61" t="s">
        <v>3214</v>
      </c>
      <c r="C26988">
        <v>1955</v>
      </c>
      <c r="D26988" s="61" t="s">
        <v>2377</v>
      </c>
    </row>
    <row r="26989" spans="1:4" hidden="1" x14ac:dyDescent="0.25">
      <c r="A26989" s="61" t="s">
        <v>3213</v>
      </c>
      <c r="B26989" s="61" t="s">
        <v>3214</v>
      </c>
      <c r="C26989">
        <v>1956</v>
      </c>
      <c r="D26989" s="61" t="s">
        <v>2377</v>
      </c>
    </row>
    <row r="26990" spans="1:4" hidden="1" x14ac:dyDescent="0.25">
      <c r="A26990" s="61" t="s">
        <v>3213</v>
      </c>
      <c r="B26990" s="61" t="s">
        <v>3214</v>
      </c>
      <c r="C26990">
        <v>1957</v>
      </c>
      <c r="D26990" s="61" t="s">
        <v>2377</v>
      </c>
    </row>
    <row r="26991" spans="1:4" hidden="1" x14ac:dyDescent="0.25">
      <c r="A26991" s="61" t="s">
        <v>3213</v>
      </c>
      <c r="B26991" s="61" t="s">
        <v>3214</v>
      </c>
      <c r="C26991">
        <v>1958</v>
      </c>
      <c r="D26991" s="61" t="s">
        <v>2377</v>
      </c>
    </row>
    <row r="26992" spans="1:4" hidden="1" x14ac:dyDescent="0.25">
      <c r="A26992" s="61" t="s">
        <v>3213</v>
      </c>
      <c r="B26992" s="61" t="s">
        <v>3214</v>
      </c>
      <c r="C26992">
        <v>1959</v>
      </c>
      <c r="D26992" s="61" t="s">
        <v>2377</v>
      </c>
    </row>
    <row r="26993" spans="1:4" hidden="1" x14ac:dyDescent="0.25">
      <c r="A26993" s="61" t="s">
        <v>3213</v>
      </c>
      <c r="B26993" s="61" t="s">
        <v>3214</v>
      </c>
      <c r="C26993">
        <v>1991</v>
      </c>
      <c r="D26993" s="61" t="s">
        <v>2174</v>
      </c>
    </row>
    <row r="26994" spans="1:4" hidden="1" x14ac:dyDescent="0.25">
      <c r="A26994" s="61" t="s">
        <v>3213</v>
      </c>
      <c r="B26994" s="61" t="s">
        <v>3214</v>
      </c>
      <c r="C26994">
        <v>1992</v>
      </c>
      <c r="D26994" s="61" t="s">
        <v>2174</v>
      </c>
    </row>
    <row r="26995" spans="1:4" hidden="1" x14ac:dyDescent="0.25">
      <c r="A26995" s="61" t="s">
        <v>3213</v>
      </c>
      <c r="B26995" s="61" t="s">
        <v>3214</v>
      </c>
      <c r="C26995">
        <v>1993</v>
      </c>
      <c r="D26995" s="61" t="s">
        <v>1507</v>
      </c>
    </row>
    <row r="26996" spans="1:4" hidden="1" x14ac:dyDescent="0.25">
      <c r="A26996" s="61" t="s">
        <v>3213</v>
      </c>
      <c r="B26996" s="61" t="s">
        <v>3214</v>
      </c>
      <c r="C26996">
        <v>1994</v>
      </c>
      <c r="D26996" s="61" t="s">
        <v>2147</v>
      </c>
    </row>
    <row r="26997" spans="1:4" hidden="1" x14ac:dyDescent="0.25">
      <c r="A26997" s="61" t="s">
        <v>3213</v>
      </c>
      <c r="B26997" s="61" t="s">
        <v>3214</v>
      </c>
      <c r="C26997">
        <v>1995</v>
      </c>
      <c r="D26997" s="61" t="s">
        <v>1755</v>
      </c>
    </row>
    <row r="26998" spans="1:4" hidden="1" x14ac:dyDescent="0.25">
      <c r="A26998" s="61" t="s">
        <v>3213</v>
      </c>
      <c r="B26998" s="61" t="s">
        <v>3214</v>
      </c>
      <c r="C26998">
        <v>1996</v>
      </c>
      <c r="D26998" s="61" t="s">
        <v>1755</v>
      </c>
    </row>
    <row r="26999" spans="1:4" hidden="1" x14ac:dyDescent="0.25">
      <c r="A26999" s="61" t="s">
        <v>3213</v>
      </c>
      <c r="B26999" s="61" t="s">
        <v>3214</v>
      </c>
      <c r="C26999">
        <v>1997</v>
      </c>
      <c r="D26999" s="61" t="s">
        <v>1755</v>
      </c>
    </row>
    <row r="27000" spans="1:4" hidden="1" x14ac:dyDescent="0.25">
      <c r="A27000" s="61" t="s">
        <v>3213</v>
      </c>
      <c r="B27000" s="61" t="s">
        <v>3214</v>
      </c>
      <c r="C27000">
        <v>1998</v>
      </c>
      <c r="D27000" s="61" t="s">
        <v>2224</v>
      </c>
    </row>
    <row r="27001" spans="1:4" hidden="1" x14ac:dyDescent="0.25">
      <c r="A27001" s="61" t="s">
        <v>3213</v>
      </c>
      <c r="B27001" s="61" t="s">
        <v>3214</v>
      </c>
      <c r="C27001">
        <v>1999</v>
      </c>
      <c r="D27001" s="61" t="s">
        <v>2932</v>
      </c>
    </row>
    <row r="27002" spans="1:4" hidden="1" x14ac:dyDescent="0.25">
      <c r="A27002" s="61" t="s">
        <v>3213</v>
      </c>
      <c r="B27002" s="61" t="s">
        <v>3214</v>
      </c>
      <c r="C27002">
        <v>2000</v>
      </c>
      <c r="D27002" s="61" t="s">
        <v>2179</v>
      </c>
    </row>
    <row r="27003" spans="1:4" hidden="1" x14ac:dyDescent="0.25">
      <c r="A27003" s="61" t="s">
        <v>3213</v>
      </c>
      <c r="B27003" s="61" t="s">
        <v>3214</v>
      </c>
      <c r="C27003">
        <v>2001</v>
      </c>
      <c r="D27003" s="61" t="s">
        <v>2179</v>
      </c>
    </row>
    <row r="27004" spans="1:4" hidden="1" x14ac:dyDescent="0.25">
      <c r="A27004" s="61" t="s">
        <v>3213</v>
      </c>
      <c r="B27004" s="61" t="s">
        <v>3214</v>
      </c>
      <c r="C27004">
        <v>2002</v>
      </c>
      <c r="D27004" s="61" t="s">
        <v>2179</v>
      </c>
    </row>
    <row r="27005" spans="1:4" hidden="1" x14ac:dyDescent="0.25">
      <c r="A27005" s="61" t="s">
        <v>3213</v>
      </c>
      <c r="B27005" s="61" t="s">
        <v>3214</v>
      </c>
      <c r="C27005">
        <v>2003</v>
      </c>
      <c r="D27005" s="61" t="s">
        <v>2179</v>
      </c>
    </row>
    <row r="27006" spans="1:4" hidden="1" x14ac:dyDescent="0.25">
      <c r="A27006" s="61" t="s">
        <v>3213</v>
      </c>
      <c r="B27006" s="61" t="s">
        <v>3214</v>
      </c>
      <c r="C27006">
        <v>2004</v>
      </c>
      <c r="D27006" s="61" t="s">
        <v>2179</v>
      </c>
    </row>
    <row r="27007" spans="1:4" hidden="1" x14ac:dyDescent="0.25">
      <c r="A27007" s="61" t="s">
        <v>3213</v>
      </c>
      <c r="B27007" s="61" t="s">
        <v>3214</v>
      </c>
      <c r="C27007">
        <v>2005</v>
      </c>
      <c r="D27007" s="61" t="s">
        <v>2179</v>
      </c>
    </row>
    <row r="27008" spans="1:4" hidden="1" x14ac:dyDescent="0.25">
      <c r="A27008" s="61" t="s">
        <v>3213</v>
      </c>
      <c r="B27008" s="61" t="s">
        <v>3214</v>
      </c>
      <c r="C27008">
        <v>2006</v>
      </c>
      <c r="D27008" s="61" t="s">
        <v>2179</v>
      </c>
    </row>
    <row r="27009" spans="1:4" hidden="1" x14ac:dyDescent="0.25">
      <c r="A27009" s="61" t="s">
        <v>3213</v>
      </c>
      <c r="B27009" s="61" t="s">
        <v>3214</v>
      </c>
      <c r="C27009">
        <v>2007</v>
      </c>
      <c r="D27009" s="61" t="s">
        <v>2179</v>
      </c>
    </row>
    <row r="27010" spans="1:4" hidden="1" x14ac:dyDescent="0.25">
      <c r="A27010" s="61" t="s">
        <v>3213</v>
      </c>
      <c r="B27010" s="61" t="s">
        <v>3214</v>
      </c>
      <c r="C27010">
        <v>2008</v>
      </c>
      <c r="D27010" s="61" t="s">
        <v>2179</v>
      </c>
    </row>
    <row r="27011" spans="1:4" hidden="1" x14ac:dyDescent="0.25">
      <c r="A27011" s="61" t="s">
        <v>3213</v>
      </c>
      <c r="B27011" s="61" t="s">
        <v>3214</v>
      </c>
      <c r="C27011">
        <v>2009</v>
      </c>
      <c r="D27011" s="61" t="s">
        <v>2179</v>
      </c>
    </row>
    <row r="27012" spans="1:4" hidden="1" x14ac:dyDescent="0.25">
      <c r="A27012" s="61" t="s">
        <v>3213</v>
      </c>
      <c r="B27012" s="61" t="s">
        <v>3214</v>
      </c>
      <c r="C27012">
        <v>2010</v>
      </c>
      <c r="D27012" s="61" t="s">
        <v>2179</v>
      </c>
    </row>
    <row r="27013" spans="1:4" hidden="1" x14ac:dyDescent="0.25">
      <c r="A27013" s="61" t="s">
        <v>3213</v>
      </c>
      <c r="B27013" s="61" t="s">
        <v>3214</v>
      </c>
      <c r="C27013">
        <v>2011</v>
      </c>
      <c r="D27013" s="61" t="s">
        <v>2391</v>
      </c>
    </row>
    <row r="27014" spans="1:4" hidden="1" x14ac:dyDescent="0.25">
      <c r="A27014" s="61" t="s">
        <v>3213</v>
      </c>
      <c r="B27014" s="61" t="s">
        <v>3214</v>
      </c>
      <c r="C27014">
        <v>2012</v>
      </c>
      <c r="D27014" s="61" t="s">
        <v>2390</v>
      </c>
    </row>
    <row r="27015" spans="1:4" hidden="1" x14ac:dyDescent="0.25">
      <c r="A27015" s="61" t="s">
        <v>3213</v>
      </c>
      <c r="B27015" s="61" t="s">
        <v>3214</v>
      </c>
      <c r="C27015">
        <v>2013</v>
      </c>
      <c r="D27015" s="61" t="s">
        <v>2647</v>
      </c>
    </row>
    <row r="27016" spans="1:4" hidden="1" x14ac:dyDescent="0.25">
      <c r="A27016" s="61" t="s">
        <v>3213</v>
      </c>
      <c r="B27016" s="61" t="s">
        <v>3214</v>
      </c>
      <c r="C27016">
        <v>2014</v>
      </c>
      <c r="D27016" s="61" t="s">
        <v>2647</v>
      </c>
    </row>
    <row r="27017" spans="1:4" hidden="1" x14ac:dyDescent="0.25">
      <c r="A27017" s="61" t="s">
        <v>3213</v>
      </c>
      <c r="B27017" s="61" t="s">
        <v>3214</v>
      </c>
      <c r="C27017">
        <v>2015</v>
      </c>
      <c r="D27017" s="61" t="s">
        <v>2647</v>
      </c>
    </row>
    <row r="27018" spans="1:4" hidden="1" x14ac:dyDescent="0.25">
      <c r="A27018" s="61" t="s">
        <v>3213</v>
      </c>
      <c r="B27018" s="61" t="s">
        <v>3214</v>
      </c>
      <c r="C27018">
        <v>2016</v>
      </c>
      <c r="D27018" s="61" t="s">
        <v>2890</v>
      </c>
    </row>
    <row r="27019" spans="1:4" hidden="1" x14ac:dyDescent="0.25">
      <c r="A27019" s="61" t="s">
        <v>3213</v>
      </c>
      <c r="B27019" s="61" t="s">
        <v>3214</v>
      </c>
      <c r="C27019">
        <v>2017</v>
      </c>
      <c r="D27019" s="61" t="s">
        <v>2890</v>
      </c>
    </row>
    <row r="27020" spans="1:4" hidden="1" x14ac:dyDescent="0.25">
      <c r="A27020" s="61" t="s">
        <v>3213</v>
      </c>
      <c r="B27020" s="61" t="s">
        <v>3214</v>
      </c>
      <c r="C27020">
        <v>2018</v>
      </c>
      <c r="D27020" s="61" t="s">
        <v>2389</v>
      </c>
    </row>
    <row r="27021" spans="1:4" hidden="1" x14ac:dyDescent="0.25">
      <c r="A27021" s="61" t="s">
        <v>3213</v>
      </c>
      <c r="B27021" s="61" t="s">
        <v>3214</v>
      </c>
      <c r="C27021">
        <v>2019</v>
      </c>
      <c r="D27021" s="61" t="s">
        <v>2180</v>
      </c>
    </row>
    <row r="27022" spans="1:4" hidden="1" x14ac:dyDescent="0.25">
      <c r="A27022" s="61" t="s">
        <v>3213</v>
      </c>
      <c r="B27022" s="61" t="s">
        <v>3214</v>
      </c>
      <c r="C27022">
        <v>2020</v>
      </c>
      <c r="D27022" s="61" t="s">
        <v>2560</v>
      </c>
    </row>
    <row r="27023" spans="1:4" hidden="1" x14ac:dyDescent="0.25">
      <c r="A27023" s="61" t="s">
        <v>3213</v>
      </c>
      <c r="B27023" s="61" t="s">
        <v>3214</v>
      </c>
      <c r="C27023">
        <v>2021</v>
      </c>
      <c r="D27023" s="61" t="s">
        <v>2227</v>
      </c>
    </row>
    <row r="27024" spans="1:4" hidden="1" x14ac:dyDescent="0.25">
      <c r="A27024" s="61" t="s">
        <v>3213</v>
      </c>
      <c r="B27024" s="61" t="s">
        <v>3214</v>
      </c>
      <c r="C27024">
        <v>2022</v>
      </c>
      <c r="D27024" s="61" t="s">
        <v>2890</v>
      </c>
    </row>
    <row r="27025" spans="1:4" x14ac:dyDescent="0.25">
      <c r="A27025" s="61" t="s">
        <v>3213</v>
      </c>
      <c r="B27025" s="61" t="s">
        <v>3214</v>
      </c>
      <c r="C27025">
        <v>2023</v>
      </c>
      <c r="D27025" s="61">
        <v>0.29899999999999999</v>
      </c>
    </row>
    <row r="27026" spans="1:4" hidden="1" x14ac:dyDescent="0.25">
      <c r="A27026" s="61" t="s">
        <v>155</v>
      </c>
      <c r="B27026" s="61" t="s">
        <v>499</v>
      </c>
      <c r="C27026">
        <v>1900</v>
      </c>
      <c r="D27026" s="61" t="s">
        <v>1592</v>
      </c>
    </row>
    <row r="27027" spans="1:4" hidden="1" x14ac:dyDescent="0.25">
      <c r="A27027" s="61" t="s">
        <v>155</v>
      </c>
      <c r="B27027" s="61" t="s">
        <v>499</v>
      </c>
      <c r="C27027">
        <v>1901</v>
      </c>
      <c r="D27027" s="61" t="s">
        <v>1592</v>
      </c>
    </row>
    <row r="27028" spans="1:4" hidden="1" x14ac:dyDescent="0.25">
      <c r="A27028" s="61" t="s">
        <v>155</v>
      </c>
      <c r="B27028" s="61" t="s">
        <v>499</v>
      </c>
      <c r="C27028">
        <v>1902</v>
      </c>
      <c r="D27028" s="61" t="s">
        <v>1592</v>
      </c>
    </row>
    <row r="27029" spans="1:4" hidden="1" x14ac:dyDescent="0.25">
      <c r="A27029" s="61" t="s">
        <v>155</v>
      </c>
      <c r="B27029" s="61" t="s">
        <v>499</v>
      </c>
      <c r="C27029">
        <v>1903</v>
      </c>
      <c r="D27029" s="61" t="s">
        <v>1592</v>
      </c>
    </row>
    <row r="27030" spans="1:4" hidden="1" x14ac:dyDescent="0.25">
      <c r="A27030" s="61" t="s">
        <v>155</v>
      </c>
      <c r="B27030" s="61" t="s">
        <v>499</v>
      </c>
      <c r="C27030">
        <v>1904</v>
      </c>
      <c r="D27030" s="61" t="s">
        <v>1592</v>
      </c>
    </row>
    <row r="27031" spans="1:4" hidden="1" x14ac:dyDescent="0.25">
      <c r="A27031" s="61" t="s">
        <v>155</v>
      </c>
      <c r="B27031" s="61" t="s">
        <v>499</v>
      </c>
      <c r="C27031">
        <v>1905</v>
      </c>
      <c r="D27031" s="61" t="s">
        <v>1592</v>
      </c>
    </row>
    <row r="27032" spans="1:4" hidden="1" x14ac:dyDescent="0.25">
      <c r="A27032" s="61" t="s">
        <v>155</v>
      </c>
      <c r="B27032" s="61" t="s">
        <v>499</v>
      </c>
      <c r="C27032">
        <v>1906</v>
      </c>
      <c r="D27032" s="61" t="s">
        <v>1592</v>
      </c>
    </row>
    <row r="27033" spans="1:4" hidden="1" x14ac:dyDescent="0.25">
      <c r="A27033" s="61" t="s">
        <v>155</v>
      </c>
      <c r="B27033" s="61" t="s">
        <v>499</v>
      </c>
      <c r="C27033">
        <v>1907</v>
      </c>
      <c r="D27033" s="61" t="s">
        <v>1592</v>
      </c>
    </row>
    <row r="27034" spans="1:4" hidden="1" x14ac:dyDescent="0.25">
      <c r="A27034" s="61" t="s">
        <v>155</v>
      </c>
      <c r="B27034" s="61" t="s">
        <v>499</v>
      </c>
      <c r="C27034">
        <v>1908</v>
      </c>
      <c r="D27034" s="61" t="s">
        <v>1592</v>
      </c>
    </row>
    <row r="27035" spans="1:4" hidden="1" x14ac:dyDescent="0.25">
      <c r="A27035" s="61" t="s">
        <v>155</v>
      </c>
      <c r="B27035" s="61" t="s">
        <v>499</v>
      </c>
      <c r="C27035">
        <v>1909</v>
      </c>
      <c r="D27035" s="61" t="s">
        <v>1592</v>
      </c>
    </row>
    <row r="27036" spans="1:4" hidden="1" x14ac:dyDescent="0.25">
      <c r="A27036" s="61" t="s">
        <v>155</v>
      </c>
      <c r="B27036" s="61" t="s">
        <v>499</v>
      </c>
      <c r="C27036">
        <v>1910</v>
      </c>
      <c r="D27036" s="61" t="s">
        <v>1592</v>
      </c>
    </row>
    <row r="27037" spans="1:4" hidden="1" x14ac:dyDescent="0.25">
      <c r="A27037" s="61" t="s">
        <v>155</v>
      </c>
      <c r="B27037" s="61" t="s">
        <v>499</v>
      </c>
      <c r="C27037">
        <v>1911</v>
      </c>
      <c r="D27037" s="61" t="s">
        <v>1592</v>
      </c>
    </row>
    <row r="27038" spans="1:4" hidden="1" x14ac:dyDescent="0.25">
      <c r="A27038" s="61" t="s">
        <v>155</v>
      </c>
      <c r="B27038" s="61" t="s">
        <v>499</v>
      </c>
      <c r="C27038">
        <v>1912</v>
      </c>
      <c r="D27038" s="61" t="s">
        <v>1592</v>
      </c>
    </row>
    <row r="27039" spans="1:4" hidden="1" x14ac:dyDescent="0.25">
      <c r="A27039" s="61" t="s">
        <v>155</v>
      </c>
      <c r="B27039" s="61" t="s">
        <v>499</v>
      </c>
      <c r="C27039">
        <v>1913</v>
      </c>
      <c r="D27039" s="61" t="s">
        <v>1592</v>
      </c>
    </row>
    <row r="27040" spans="1:4" hidden="1" x14ac:dyDescent="0.25">
      <c r="A27040" s="61" t="s">
        <v>155</v>
      </c>
      <c r="B27040" s="61" t="s">
        <v>499</v>
      </c>
      <c r="C27040">
        <v>1914</v>
      </c>
      <c r="D27040" s="61" t="s">
        <v>1592</v>
      </c>
    </row>
    <row r="27041" spans="1:4" hidden="1" x14ac:dyDescent="0.25">
      <c r="A27041" s="61" t="s">
        <v>155</v>
      </c>
      <c r="B27041" s="61" t="s">
        <v>499</v>
      </c>
      <c r="C27041">
        <v>1915</v>
      </c>
      <c r="D27041" s="61" t="s">
        <v>1592</v>
      </c>
    </row>
    <row r="27042" spans="1:4" hidden="1" x14ac:dyDescent="0.25">
      <c r="A27042" s="61" t="s">
        <v>155</v>
      </c>
      <c r="B27042" s="61" t="s">
        <v>499</v>
      </c>
      <c r="C27042">
        <v>1916</v>
      </c>
      <c r="D27042" s="61" t="s">
        <v>1592</v>
      </c>
    </row>
    <row r="27043" spans="1:4" hidden="1" x14ac:dyDescent="0.25">
      <c r="A27043" s="61" t="s">
        <v>155</v>
      </c>
      <c r="B27043" s="61" t="s">
        <v>499</v>
      </c>
      <c r="C27043">
        <v>1917</v>
      </c>
      <c r="D27043" s="61" t="s">
        <v>1592</v>
      </c>
    </row>
    <row r="27044" spans="1:4" hidden="1" x14ac:dyDescent="0.25">
      <c r="A27044" s="61" t="s">
        <v>155</v>
      </c>
      <c r="B27044" s="61" t="s">
        <v>499</v>
      </c>
      <c r="C27044">
        <v>1918</v>
      </c>
      <c r="D27044" s="61" t="s">
        <v>1592</v>
      </c>
    </row>
    <row r="27045" spans="1:4" hidden="1" x14ac:dyDescent="0.25">
      <c r="A27045" s="61" t="s">
        <v>155</v>
      </c>
      <c r="B27045" s="61" t="s">
        <v>499</v>
      </c>
      <c r="C27045">
        <v>1919</v>
      </c>
      <c r="D27045" s="61" t="s">
        <v>1592</v>
      </c>
    </row>
    <row r="27046" spans="1:4" hidden="1" x14ac:dyDescent="0.25">
      <c r="A27046" s="61" t="s">
        <v>155</v>
      </c>
      <c r="B27046" s="61" t="s">
        <v>499</v>
      </c>
      <c r="C27046">
        <v>1920</v>
      </c>
      <c r="D27046" s="61" t="s">
        <v>1592</v>
      </c>
    </row>
    <row r="27047" spans="1:4" hidden="1" x14ac:dyDescent="0.25">
      <c r="A27047" s="61" t="s">
        <v>155</v>
      </c>
      <c r="B27047" s="61" t="s">
        <v>499</v>
      </c>
      <c r="C27047">
        <v>1921</v>
      </c>
      <c r="D27047" s="61" t="s">
        <v>1592</v>
      </c>
    </row>
    <row r="27048" spans="1:4" hidden="1" x14ac:dyDescent="0.25">
      <c r="A27048" s="61" t="s">
        <v>155</v>
      </c>
      <c r="B27048" s="61" t="s">
        <v>499</v>
      </c>
      <c r="C27048">
        <v>1922</v>
      </c>
      <c r="D27048" s="61" t="s">
        <v>1592</v>
      </c>
    </row>
    <row r="27049" spans="1:4" hidden="1" x14ac:dyDescent="0.25">
      <c r="A27049" s="61" t="s">
        <v>155</v>
      </c>
      <c r="B27049" s="61" t="s">
        <v>499</v>
      </c>
      <c r="C27049">
        <v>1923</v>
      </c>
      <c r="D27049" s="61" t="s">
        <v>1592</v>
      </c>
    </row>
    <row r="27050" spans="1:4" hidden="1" x14ac:dyDescent="0.25">
      <c r="A27050" s="61" t="s">
        <v>155</v>
      </c>
      <c r="B27050" s="61" t="s">
        <v>499</v>
      </c>
      <c r="C27050">
        <v>1924</v>
      </c>
      <c r="D27050" s="61" t="s">
        <v>1592</v>
      </c>
    </row>
    <row r="27051" spans="1:4" hidden="1" x14ac:dyDescent="0.25">
      <c r="A27051" s="61" t="s">
        <v>155</v>
      </c>
      <c r="B27051" s="61" t="s">
        <v>499</v>
      </c>
      <c r="C27051">
        <v>1925</v>
      </c>
      <c r="D27051" s="61" t="s">
        <v>1592</v>
      </c>
    </row>
    <row r="27052" spans="1:4" hidden="1" x14ac:dyDescent="0.25">
      <c r="A27052" s="61" t="s">
        <v>155</v>
      </c>
      <c r="B27052" s="61" t="s">
        <v>499</v>
      </c>
      <c r="C27052">
        <v>1926</v>
      </c>
      <c r="D27052" s="61" t="s">
        <v>1592</v>
      </c>
    </row>
    <row r="27053" spans="1:4" hidden="1" x14ac:dyDescent="0.25">
      <c r="A27053" s="61" t="s">
        <v>155</v>
      </c>
      <c r="B27053" s="61" t="s">
        <v>499</v>
      </c>
      <c r="C27053">
        <v>1927</v>
      </c>
      <c r="D27053" s="61" t="s">
        <v>1592</v>
      </c>
    </row>
    <row r="27054" spans="1:4" hidden="1" x14ac:dyDescent="0.25">
      <c r="A27054" s="61" t="s">
        <v>155</v>
      </c>
      <c r="B27054" s="61" t="s">
        <v>499</v>
      </c>
      <c r="C27054">
        <v>1928</v>
      </c>
      <c r="D27054" s="61" t="s">
        <v>1592</v>
      </c>
    </row>
    <row r="27055" spans="1:4" hidden="1" x14ac:dyDescent="0.25">
      <c r="A27055" s="61" t="s">
        <v>155</v>
      </c>
      <c r="B27055" s="61" t="s">
        <v>499</v>
      </c>
      <c r="C27055">
        <v>1929</v>
      </c>
      <c r="D27055" s="61" t="s">
        <v>1592</v>
      </c>
    </row>
    <row r="27056" spans="1:4" hidden="1" x14ac:dyDescent="0.25">
      <c r="A27056" s="61" t="s">
        <v>155</v>
      </c>
      <c r="B27056" s="61" t="s">
        <v>499</v>
      </c>
      <c r="C27056">
        <v>1930</v>
      </c>
      <c r="D27056" s="61" t="s">
        <v>1592</v>
      </c>
    </row>
    <row r="27057" spans="1:4" hidden="1" x14ac:dyDescent="0.25">
      <c r="A27057" s="61" t="s">
        <v>155</v>
      </c>
      <c r="B27057" s="61" t="s">
        <v>499</v>
      </c>
      <c r="C27057">
        <v>1931</v>
      </c>
      <c r="D27057" s="61" t="s">
        <v>1592</v>
      </c>
    </row>
    <row r="27058" spans="1:4" hidden="1" x14ac:dyDescent="0.25">
      <c r="A27058" s="61" t="s">
        <v>155</v>
      </c>
      <c r="B27058" s="61" t="s">
        <v>499</v>
      </c>
      <c r="C27058">
        <v>1932</v>
      </c>
      <c r="D27058" s="61" t="s">
        <v>1592</v>
      </c>
    </row>
    <row r="27059" spans="1:4" hidden="1" x14ac:dyDescent="0.25">
      <c r="A27059" s="61" t="s">
        <v>155</v>
      </c>
      <c r="B27059" s="61" t="s">
        <v>499</v>
      </c>
      <c r="C27059">
        <v>1933</v>
      </c>
      <c r="D27059" s="61" t="s">
        <v>1592</v>
      </c>
    </row>
    <row r="27060" spans="1:4" hidden="1" x14ac:dyDescent="0.25">
      <c r="A27060" s="61" t="s">
        <v>155</v>
      </c>
      <c r="B27060" s="61" t="s">
        <v>499</v>
      </c>
      <c r="C27060">
        <v>1934</v>
      </c>
      <c r="D27060" s="61" t="s">
        <v>1592</v>
      </c>
    </row>
    <row r="27061" spans="1:4" hidden="1" x14ac:dyDescent="0.25">
      <c r="A27061" s="61" t="s">
        <v>155</v>
      </c>
      <c r="B27061" s="61" t="s">
        <v>499</v>
      </c>
      <c r="C27061">
        <v>1935</v>
      </c>
      <c r="D27061" s="61" t="s">
        <v>1592</v>
      </c>
    </row>
    <row r="27062" spans="1:4" hidden="1" x14ac:dyDescent="0.25">
      <c r="A27062" s="61" t="s">
        <v>155</v>
      </c>
      <c r="B27062" s="61" t="s">
        <v>499</v>
      </c>
      <c r="C27062">
        <v>1936</v>
      </c>
      <c r="D27062" s="61" t="s">
        <v>1592</v>
      </c>
    </row>
    <row r="27063" spans="1:4" hidden="1" x14ac:dyDescent="0.25">
      <c r="A27063" s="61" t="s">
        <v>155</v>
      </c>
      <c r="B27063" s="61" t="s">
        <v>499</v>
      </c>
      <c r="C27063">
        <v>1937</v>
      </c>
      <c r="D27063" s="61" t="s">
        <v>1592</v>
      </c>
    </row>
    <row r="27064" spans="1:4" hidden="1" x14ac:dyDescent="0.25">
      <c r="A27064" s="61" t="s">
        <v>155</v>
      </c>
      <c r="B27064" s="61" t="s">
        <v>499</v>
      </c>
      <c r="C27064">
        <v>1938</v>
      </c>
      <c r="D27064" s="61" t="s">
        <v>1592</v>
      </c>
    </row>
    <row r="27065" spans="1:4" hidden="1" x14ac:dyDescent="0.25">
      <c r="A27065" s="61" t="s">
        <v>155</v>
      </c>
      <c r="B27065" s="61" t="s">
        <v>499</v>
      </c>
      <c r="C27065">
        <v>1939</v>
      </c>
      <c r="D27065" s="61" t="s">
        <v>1592</v>
      </c>
    </row>
    <row r="27066" spans="1:4" hidden="1" x14ac:dyDescent="0.25">
      <c r="A27066" s="61" t="s">
        <v>155</v>
      </c>
      <c r="B27066" s="61" t="s">
        <v>499</v>
      </c>
      <c r="C27066">
        <v>1940</v>
      </c>
      <c r="D27066" s="61" t="s">
        <v>2119</v>
      </c>
    </row>
    <row r="27067" spans="1:4" hidden="1" x14ac:dyDescent="0.25">
      <c r="A27067" s="61" t="s">
        <v>155</v>
      </c>
      <c r="B27067" s="61" t="s">
        <v>499</v>
      </c>
      <c r="C27067">
        <v>1941</v>
      </c>
      <c r="D27067" s="61" t="s">
        <v>2119</v>
      </c>
    </row>
    <row r="27068" spans="1:4" hidden="1" x14ac:dyDescent="0.25">
      <c r="A27068" s="61" t="s">
        <v>155</v>
      </c>
      <c r="B27068" s="61" t="s">
        <v>499</v>
      </c>
      <c r="C27068">
        <v>1942</v>
      </c>
      <c r="D27068" s="61" t="s">
        <v>2119</v>
      </c>
    </row>
    <row r="27069" spans="1:4" hidden="1" x14ac:dyDescent="0.25">
      <c r="A27069" s="61" t="s">
        <v>155</v>
      </c>
      <c r="B27069" s="61" t="s">
        <v>499</v>
      </c>
      <c r="C27069">
        <v>1943</v>
      </c>
      <c r="D27069" s="61" t="s">
        <v>2119</v>
      </c>
    </row>
    <row r="27070" spans="1:4" hidden="1" x14ac:dyDescent="0.25">
      <c r="A27070" s="61" t="s">
        <v>155</v>
      </c>
      <c r="B27070" s="61" t="s">
        <v>499</v>
      </c>
      <c r="C27070">
        <v>1944</v>
      </c>
      <c r="D27070" s="61" t="s">
        <v>2119</v>
      </c>
    </row>
    <row r="27071" spans="1:4" hidden="1" x14ac:dyDescent="0.25">
      <c r="A27071" s="61" t="s">
        <v>155</v>
      </c>
      <c r="B27071" s="61" t="s">
        <v>499</v>
      </c>
      <c r="C27071">
        <v>1945</v>
      </c>
      <c r="D27071" s="61" t="s">
        <v>2119</v>
      </c>
    </row>
    <row r="27072" spans="1:4" hidden="1" x14ac:dyDescent="0.25">
      <c r="A27072" s="61" t="s">
        <v>155</v>
      </c>
      <c r="B27072" s="61" t="s">
        <v>499</v>
      </c>
      <c r="C27072">
        <v>1946</v>
      </c>
      <c r="D27072" s="61" t="s">
        <v>2119</v>
      </c>
    </row>
    <row r="27073" spans="1:4" hidden="1" x14ac:dyDescent="0.25">
      <c r="A27073" s="61" t="s">
        <v>155</v>
      </c>
      <c r="B27073" s="61" t="s">
        <v>499</v>
      </c>
      <c r="C27073">
        <v>1947</v>
      </c>
      <c r="D27073" s="61" t="s">
        <v>2119</v>
      </c>
    </row>
    <row r="27074" spans="1:4" hidden="1" x14ac:dyDescent="0.25">
      <c r="A27074" s="61" t="s">
        <v>155</v>
      </c>
      <c r="B27074" s="61" t="s">
        <v>499</v>
      </c>
      <c r="C27074">
        <v>1948</v>
      </c>
      <c r="D27074" s="61" t="s">
        <v>2970</v>
      </c>
    </row>
    <row r="27075" spans="1:4" hidden="1" x14ac:dyDescent="0.25">
      <c r="A27075" s="61" t="s">
        <v>155</v>
      </c>
      <c r="B27075" s="61" t="s">
        <v>499</v>
      </c>
      <c r="C27075">
        <v>1949</v>
      </c>
      <c r="D27075" s="61" t="s">
        <v>2649</v>
      </c>
    </row>
    <row r="27076" spans="1:4" hidden="1" x14ac:dyDescent="0.25">
      <c r="A27076" s="61" t="s">
        <v>155</v>
      </c>
      <c r="B27076" s="61" t="s">
        <v>499</v>
      </c>
      <c r="C27076">
        <v>1950</v>
      </c>
      <c r="D27076" s="61" t="s">
        <v>2256</v>
      </c>
    </row>
    <row r="27077" spans="1:4" hidden="1" x14ac:dyDescent="0.25">
      <c r="A27077" s="61" t="s">
        <v>155</v>
      </c>
      <c r="B27077" s="61" t="s">
        <v>499</v>
      </c>
      <c r="C27077">
        <v>1951</v>
      </c>
      <c r="D27077" s="61" t="s">
        <v>2256</v>
      </c>
    </row>
    <row r="27078" spans="1:4" hidden="1" x14ac:dyDescent="0.25">
      <c r="A27078" s="61" t="s">
        <v>155</v>
      </c>
      <c r="B27078" s="61" t="s">
        <v>499</v>
      </c>
      <c r="C27078">
        <v>1952</v>
      </c>
      <c r="D27078" s="61" t="s">
        <v>2256</v>
      </c>
    </row>
    <row r="27079" spans="1:4" hidden="1" x14ac:dyDescent="0.25">
      <c r="A27079" s="61" t="s">
        <v>155</v>
      </c>
      <c r="B27079" s="61" t="s">
        <v>499</v>
      </c>
      <c r="C27079">
        <v>1953</v>
      </c>
      <c r="D27079" s="61" t="s">
        <v>2256</v>
      </c>
    </row>
    <row r="27080" spans="1:4" hidden="1" x14ac:dyDescent="0.25">
      <c r="A27080" s="61" t="s">
        <v>155</v>
      </c>
      <c r="B27080" s="61" t="s">
        <v>499</v>
      </c>
      <c r="C27080">
        <v>1954</v>
      </c>
      <c r="D27080" s="61" t="s">
        <v>2256</v>
      </c>
    </row>
    <row r="27081" spans="1:4" hidden="1" x14ac:dyDescent="0.25">
      <c r="A27081" s="61" t="s">
        <v>155</v>
      </c>
      <c r="B27081" s="61" t="s">
        <v>499</v>
      </c>
      <c r="C27081">
        <v>1955</v>
      </c>
      <c r="D27081" s="61" t="s">
        <v>2256</v>
      </c>
    </row>
    <row r="27082" spans="1:4" hidden="1" x14ac:dyDescent="0.25">
      <c r="A27082" s="61" t="s">
        <v>155</v>
      </c>
      <c r="B27082" s="61" t="s">
        <v>499</v>
      </c>
      <c r="C27082">
        <v>1956</v>
      </c>
      <c r="D27082" s="61" t="s">
        <v>2256</v>
      </c>
    </row>
    <row r="27083" spans="1:4" hidden="1" x14ac:dyDescent="0.25">
      <c r="A27083" s="61" t="s">
        <v>155</v>
      </c>
      <c r="B27083" s="61" t="s">
        <v>499</v>
      </c>
      <c r="C27083">
        <v>1957</v>
      </c>
      <c r="D27083" s="61" t="s">
        <v>2256</v>
      </c>
    </row>
    <row r="27084" spans="1:4" hidden="1" x14ac:dyDescent="0.25">
      <c r="A27084" s="61" t="s">
        <v>155</v>
      </c>
      <c r="B27084" s="61" t="s">
        <v>499</v>
      </c>
      <c r="C27084">
        <v>1958</v>
      </c>
      <c r="D27084" s="61" t="s">
        <v>2256</v>
      </c>
    </row>
    <row r="27085" spans="1:4" hidden="1" x14ac:dyDescent="0.25">
      <c r="A27085" s="61" t="s">
        <v>155</v>
      </c>
      <c r="B27085" s="61" t="s">
        <v>499</v>
      </c>
      <c r="C27085">
        <v>1959</v>
      </c>
      <c r="D27085" s="61" t="s">
        <v>2256</v>
      </c>
    </row>
    <row r="27086" spans="1:4" hidden="1" x14ac:dyDescent="0.25">
      <c r="A27086" s="61" t="s">
        <v>155</v>
      </c>
      <c r="B27086" s="61" t="s">
        <v>499</v>
      </c>
      <c r="C27086">
        <v>1960</v>
      </c>
      <c r="D27086" s="61" t="s">
        <v>1817</v>
      </c>
    </row>
    <row r="27087" spans="1:4" hidden="1" x14ac:dyDescent="0.25">
      <c r="A27087" s="61" t="s">
        <v>155</v>
      </c>
      <c r="B27087" s="61" t="s">
        <v>499</v>
      </c>
      <c r="C27087">
        <v>1961</v>
      </c>
      <c r="D27087" s="61" t="s">
        <v>1817</v>
      </c>
    </row>
    <row r="27088" spans="1:4" hidden="1" x14ac:dyDescent="0.25">
      <c r="A27088" s="61" t="s">
        <v>155</v>
      </c>
      <c r="B27088" s="61" t="s">
        <v>499</v>
      </c>
      <c r="C27088">
        <v>1962</v>
      </c>
      <c r="D27088" s="61" t="s">
        <v>1817</v>
      </c>
    </row>
    <row r="27089" spans="1:4" hidden="1" x14ac:dyDescent="0.25">
      <c r="A27089" s="61" t="s">
        <v>155</v>
      </c>
      <c r="B27089" s="61" t="s">
        <v>499</v>
      </c>
      <c r="C27089">
        <v>1963</v>
      </c>
      <c r="D27089" s="61" t="s">
        <v>1817</v>
      </c>
    </row>
    <row r="27090" spans="1:4" hidden="1" x14ac:dyDescent="0.25">
      <c r="A27090" s="61" t="s">
        <v>155</v>
      </c>
      <c r="B27090" s="61" t="s">
        <v>499</v>
      </c>
      <c r="C27090">
        <v>1964</v>
      </c>
      <c r="D27090" s="61" t="s">
        <v>1817</v>
      </c>
    </row>
    <row r="27091" spans="1:4" hidden="1" x14ac:dyDescent="0.25">
      <c r="A27091" s="61" t="s">
        <v>155</v>
      </c>
      <c r="B27091" s="61" t="s">
        <v>499</v>
      </c>
      <c r="C27091">
        <v>1965</v>
      </c>
      <c r="D27091" s="61" t="s">
        <v>1817</v>
      </c>
    </row>
    <row r="27092" spans="1:4" hidden="1" x14ac:dyDescent="0.25">
      <c r="A27092" s="61" t="s">
        <v>155</v>
      </c>
      <c r="B27092" s="61" t="s">
        <v>499</v>
      </c>
      <c r="C27092">
        <v>1966</v>
      </c>
      <c r="D27092" s="61" t="s">
        <v>1817</v>
      </c>
    </row>
    <row r="27093" spans="1:4" hidden="1" x14ac:dyDescent="0.25">
      <c r="A27093" s="61" t="s">
        <v>155</v>
      </c>
      <c r="B27093" s="61" t="s">
        <v>499</v>
      </c>
      <c r="C27093">
        <v>1967</v>
      </c>
      <c r="D27093" s="61" t="s">
        <v>1817</v>
      </c>
    </row>
    <row r="27094" spans="1:4" hidden="1" x14ac:dyDescent="0.25">
      <c r="A27094" s="61" t="s">
        <v>155</v>
      </c>
      <c r="B27094" s="61" t="s">
        <v>499</v>
      </c>
      <c r="C27094">
        <v>1968</v>
      </c>
      <c r="D27094" s="61" t="s">
        <v>1817</v>
      </c>
    </row>
    <row r="27095" spans="1:4" hidden="1" x14ac:dyDescent="0.25">
      <c r="A27095" s="61" t="s">
        <v>155</v>
      </c>
      <c r="B27095" s="61" t="s">
        <v>499</v>
      </c>
      <c r="C27095">
        <v>1969</v>
      </c>
      <c r="D27095" s="61" t="s">
        <v>1817</v>
      </c>
    </row>
    <row r="27096" spans="1:4" hidden="1" x14ac:dyDescent="0.25">
      <c r="A27096" s="61" t="s">
        <v>155</v>
      </c>
      <c r="B27096" s="61" t="s">
        <v>499</v>
      </c>
      <c r="C27096">
        <v>1970</v>
      </c>
      <c r="D27096" s="61" t="s">
        <v>2323</v>
      </c>
    </row>
    <row r="27097" spans="1:4" hidden="1" x14ac:dyDescent="0.25">
      <c r="A27097" s="61" t="s">
        <v>155</v>
      </c>
      <c r="B27097" s="61" t="s">
        <v>499</v>
      </c>
      <c r="C27097">
        <v>1971</v>
      </c>
      <c r="D27097" s="61" t="s">
        <v>2168</v>
      </c>
    </row>
    <row r="27098" spans="1:4" hidden="1" x14ac:dyDescent="0.25">
      <c r="A27098" s="61" t="s">
        <v>155</v>
      </c>
      <c r="B27098" s="61" t="s">
        <v>499</v>
      </c>
      <c r="C27098">
        <v>1972</v>
      </c>
      <c r="D27098" s="61" t="s">
        <v>1747</v>
      </c>
    </row>
    <row r="27099" spans="1:4" hidden="1" x14ac:dyDescent="0.25">
      <c r="A27099" s="61" t="s">
        <v>155</v>
      </c>
      <c r="B27099" s="61" t="s">
        <v>499</v>
      </c>
      <c r="C27099">
        <v>1973</v>
      </c>
      <c r="D27099" s="61" t="s">
        <v>2168</v>
      </c>
    </row>
    <row r="27100" spans="1:4" hidden="1" x14ac:dyDescent="0.25">
      <c r="A27100" s="61" t="s">
        <v>155</v>
      </c>
      <c r="B27100" s="61" t="s">
        <v>499</v>
      </c>
      <c r="C27100">
        <v>1974</v>
      </c>
      <c r="D27100" s="61" t="s">
        <v>2168</v>
      </c>
    </row>
    <row r="27101" spans="1:4" hidden="1" x14ac:dyDescent="0.25">
      <c r="A27101" s="61" t="s">
        <v>155</v>
      </c>
      <c r="B27101" s="61" t="s">
        <v>499</v>
      </c>
      <c r="C27101">
        <v>1975</v>
      </c>
      <c r="D27101" s="61" t="s">
        <v>2168</v>
      </c>
    </row>
    <row r="27102" spans="1:4" hidden="1" x14ac:dyDescent="0.25">
      <c r="A27102" s="61" t="s">
        <v>155</v>
      </c>
      <c r="B27102" s="61" t="s">
        <v>499</v>
      </c>
      <c r="C27102">
        <v>1976</v>
      </c>
      <c r="D27102" s="61" t="s">
        <v>2168</v>
      </c>
    </row>
    <row r="27103" spans="1:4" hidden="1" x14ac:dyDescent="0.25">
      <c r="A27103" s="61" t="s">
        <v>155</v>
      </c>
      <c r="B27103" s="61" t="s">
        <v>499</v>
      </c>
      <c r="C27103">
        <v>1977</v>
      </c>
      <c r="D27103" s="61" t="s">
        <v>2168</v>
      </c>
    </row>
    <row r="27104" spans="1:4" hidden="1" x14ac:dyDescent="0.25">
      <c r="A27104" s="61" t="s">
        <v>155</v>
      </c>
      <c r="B27104" s="61" t="s">
        <v>499</v>
      </c>
      <c r="C27104">
        <v>1978</v>
      </c>
      <c r="D27104" s="61" t="s">
        <v>2168</v>
      </c>
    </row>
    <row r="27105" spans="1:4" hidden="1" x14ac:dyDescent="0.25">
      <c r="A27105" s="61" t="s">
        <v>155</v>
      </c>
      <c r="B27105" s="61" t="s">
        <v>499</v>
      </c>
      <c r="C27105">
        <v>1979</v>
      </c>
      <c r="D27105" s="61" t="s">
        <v>2168</v>
      </c>
    </row>
    <row r="27106" spans="1:4" hidden="1" x14ac:dyDescent="0.25">
      <c r="A27106" s="61" t="s">
        <v>155</v>
      </c>
      <c r="B27106" s="61" t="s">
        <v>499</v>
      </c>
      <c r="C27106">
        <v>1980</v>
      </c>
      <c r="D27106" s="61" t="s">
        <v>2314</v>
      </c>
    </row>
    <row r="27107" spans="1:4" hidden="1" x14ac:dyDescent="0.25">
      <c r="A27107" s="61" t="s">
        <v>155</v>
      </c>
      <c r="B27107" s="61" t="s">
        <v>499</v>
      </c>
      <c r="C27107">
        <v>1981</v>
      </c>
      <c r="D27107" s="61" t="s">
        <v>2314</v>
      </c>
    </row>
    <row r="27108" spans="1:4" hidden="1" x14ac:dyDescent="0.25">
      <c r="A27108" s="61" t="s">
        <v>155</v>
      </c>
      <c r="B27108" s="61" t="s">
        <v>499</v>
      </c>
      <c r="C27108">
        <v>1982</v>
      </c>
      <c r="D27108" s="61" t="s">
        <v>2314</v>
      </c>
    </row>
    <row r="27109" spans="1:4" hidden="1" x14ac:dyDescent="0.25">
      <c r="A27109" s="61" t="s">
        <v>155</v>
      </c>
      <c r="B27109" s="61" t="s">
        <v>499</v>
      </c>
      <c r="C27109">
        <v>1983</v>
      </c>
      <c r="D27109" s="61" t="s">
        <v>2314</v>
      </c>
    </row>
    <row r="27110" spans="1:4" hidden="1" x14ac:dyDescent="0.25">
      <c r="A27110" s="61" t="s">
        <v>155</v>
      </c>
      <c r="B27110" s="61" t="s">
        <v>499</v>
      </c>
      <c r="C27110">
        <v>1984</v>
      </c>
      <c r="D27110" s="61" t="s">
        <v>2314</v>
      </c>
    </row>
    <row r="27111" spans="1:4" hidden="1" x14ac:dyDescent="0.25">
      <c r="A27111" s="61" t="s">
        <v>155</v>
      </c>
      <c r="B27111" s="61" t="s">
        <v>499</v>
      </c>
      <c r="C27111">
        <v>1985</v>
      </c>
      <c r="D27111" s="61" t="s">
        <v>2314</v>
      </c>
    </row>
    <row r="27112" spans="1:4" hidden="1" x14ac:dyDescent="0.25">
      <c r="A27112" s="61" t="s">
        <v>155</v>
      </c>
      <c r="B27112" s="61" t="s">
        <v>499</v>
      </c>
      <c r="C27112">
        <v>1986</v>
      </c>
      <c r="D27112" s="61" t="s">
        <v>2314</v>
      </c>
    </row>
    <row r="27113" spans="1:4" hidden="1" x14ac:dyDescent="0.25">
      <c r="A27113" s="61" t="s">
        <v>155</v>
      </c>
      <c r="B27113" s="61" t="s">
        <v>499</v>
      </c>
      <c r="C27113">
        <v>1987</v>
      </c>
      <c r="D27113" s="61" t="s">
        <v>2314</v>
      </c>
    </row>
    <row r="27114" spans="1:4" hidden="1" x14ac:dyDescent="0.25">
      <c r="A27114" s="61" t="s">
        <v>155</v>
      </c>
      <c r="B27114" s="61" t="s">
        <v>499</v>
      </c>
      <c r="C27114">
        <v>1988</v>
      </c>
      <c r="D27114" s="61" t="s">
        <v>2314</v>
      </c>
    </row>
    <row r="27115" spans="1:4" hidden="1" x14ac:dyDescent="0.25">
      <c r="A27115" s="61" t="s">
        <v>155</v>
      </c>
      <c r="B27115" s="61" t="s">
        <v>499</v>
      </c>
      <c r="C27115">
        <v>1989</v>
      </c>
      <c r="D27115" s="61" t="s">
        <v>2325</v>
      </c>
    </row>
    <row r="27116" spans="1:4" hidden="1" x14ac:dyDescent="0.25">
      <c r="A27116" s="61" t="s">
        <v>155</v>
      </c>
      <c r="B27116" s="61" t="s">
        <v>499</v>
      </c>
      <c r="C27116">
        <v>1990</v>
      </c>
      <c r="D27116" s="61" t="s">
        <v>1702</v>
      </c>
    </row>
    <row r="27117" spans="1:4" hidden="1" x14ac:dyDescent="0.25">
      <c r="A27117" s="61" t="s">
        <v>155</v>
      </c>
      <c r="B27117" s="61" t="s">
        <v>499</v>
      </c>
      <c r="C27117">
        <v>1991</v>
      </c>
      <c r="D27117" s="61" t="s">
        <v>1702</v>
      </c>
    </row>
    <row r="27118" spans="1:4" hidden="1" x14ac:dyDescent="0.25">
      <c r="A27118" s="61" t="s">
        <v>155</v>
      </c>
      <c r="B27118" s="61" t="s">
        <v>499</v>
      </c>
      <c r="C27118">
        <v>1992</v>
      </c>
      <c r="D27118" s="61" t="s">
        <v>1702</v>
      </c>
    </row>
    <row r="27119" spans="1:4" hidden="1" x14ac:dyDescent="0.25">
      <c r="A27119" s="61" t="s">
        <v>155</v>
      </c>
      <c r="B27119" s="61" t="s">
        <v>499</v>
      </c>
      <c r="C27119">
        <v>1993</v>
      </c>
      <c r="D27119" s="61" t="s">
        <v>1702</v>
      </c>
    </row>
    <row r="27120" spans="1:4" hidden="1" x14ac:dyDescent="0.25">
      <c r="A27120" s="61" t="s">
        <v>155</v>
      </c>
      <c r="B27120" s="61" t="s">
        <v>499</v>
      </c>
      <c r="C27120">
        <v>1994</v>
      </c>
      <c r="D27120" s="61" t="s">
        <v>2236</v>
      </c>
    </row>
    <row r="27121" spans="1:4" hidden="1" x14ac:dyDescent="0.25">
      <c r="A27121" s="61" t="s">
        <v>155</v>
      </c>
      <c r="B27121" s="61" t="s">
        <v>499</v>
      </c>
      <c r="C27121">
        <v>1995</v>
      </c>
      <c r="D27121" s="61" t="s">
        <v>1790</v>
      </c>
    </row>
    <row r="27122" spans="1:4" hidden="1" x14ac:dyDescent="0.25">
      <c r="A27122" s="61" t="s">
        <v>155</v>
      </c>
      <c r="B27122" s="61" t="s">
        <v>499</v>
      </c>
      <c r="C27122">
        <v>1996</v>
      </c>
      <c r="D27122" s="61" t="s">
        <v>2079</v>
      </c>
    </row>
    <row r="27123" spans="1:4" hidden="1" x14ac:dyDescent="0.25">
      <c r="A27123" s="61" t="s">
        <v>155</v>
      </c>
      <c r="B27123" s="61" t="s">
        <v>499</v>
      </c>
      <c r="C27123">
        <v>1997</v>
      </c>
      <c r="D27123" s="61" t="s">
        <v>2079</v>
      </c>
    </row>
    <row r="27124" spans="1:4" hidden="1" x14ac:dyDescent="0.25">
      <c r="A27124" s="61" t="s">
        <v>155</v>
      </c>
      <c r="B27124" s="61" t="s">
        <v>499</v>
      </c>
      <c r="C27124">
        <v>1998</v>
      </c>
      <c r="D27124" s="61" t="s">
        <v>2079</v>
      </c>
    </row>
    <row r="27125" spans="1:4" hidden="1" x14ac:dyDescent="0.25">
      <c r="A27125" s="61" t="s">
        <v>155</v>
      </c>
      <c r="B27125" s="61" t="s">
        <v>499</v>
      </c>
      <c r="C27125">
        <v>1999</v>
      </c>
      <c r="D27125" s="61" t="s">
        <v>2079</v>
      </c>
    </row>
    <row r="27126" spans="1:4" hidden="1" x14ac:dyDescent="0.25">
      <c r="A27126" s="61" t="s">
        <v>155</v>
      </c>
      <c r="B27126" s="61" t="s">
        <v>499</v>
      </c>
      <c r="C27126">
        <v>2000</v>
      </c>
      <c r="D27126" s="61" t="s">
        <v>2280</v>
      </c>
    </row>
    <row r="27127" spans="1:4" hidden="1" x14ac:dyDescent="0.25">
      <c r="A27127" s="61" t="s">
        <v>155</v>
      </c>
      <c r="B27127" s="61" t="s">
        <v>499</v>
      </c>
      <c r="C27127">
        <v>2001</v>
      </c>
      <c r="D27127" s="61" t="s">
        <v>2280</v>
      </c>
    </row>
    <row r="27128" spans="1:4" hidden="1" x14ac:dyDescent="0.25">
      <c r="A27128" s="61" t="s">
        <v>155</v>
      </c>
      <c r="B27128" s="61" t="s">
        <v>499</v>
      </c>
      <c r="C27128">
        <v>2002</v>
      </c>
      <c r="D27128" s="61" t="s">
        <v>2280</v>
      </c>
    </row>
    <row r="27129" spans="1:4" hidden="1" x14ac:dyDescent="0.25">
      <c r="A27129" s="61" t="s">
        <v>155</v>
      </c>
      <c r="B27129" s="61" t="s">
        <v>499</v>
      </c>
      <c r="C27129">
        <v>2003</v>
      </c>
      <c r="D27129" s="61" t="s">
        <v>2079</v>
      </c>
    </row>
    <row r="27130" spans="1:4" hidden="1" x14ac:dyDescent="0.25">
      <c r="A27130" s="61" t="s">
        <v>155</v>
      </c>
      <c r="B27130" s="61" t="s">
        <v>499</v>
      </c>
      <c r="C27130">
        <v>2004</v>
      </c>
      <c r="D27130" s="61" t="s">
        <v>2079</v>
      </c>
    </row>
    <row r="27131" spans="1:4" hidden="1" x14ac:dyDescent="0.25">
      <c r="A27131" s="61" t="s">
        <v>155</v>
      </c>
      <c r="B27131" s="61" t="s">
        <v>499</v>
      </c>
      <c r="C27131">
        <v>2005</v>
      </c>
      <c r="D27131" s="61" t="s">
        <v>2079</v>
      </c>
    </row>
    <row r="27132" spans="1:4" hidden="1" x14ac:dyDescent="0.25">
      <c r="A27132" s="61" t="s">
        <v>155</v>
      </c>
      <c r="B27132" s="61" t="s">
        <v>499</v>
      </c>
      <c r="C27132">
        <v>2006</v>
      </c>
      <c r="D27132" s="61" t="s">
        <v>2278</v>
      </c>
    </row>
    <row r="27133" spans="1:4" hidden="1" x14ac:dyDescent="0.25">
      <c r="A27133" s="61" t="s">
        <v>155</v>
      </c>
      <c r="B27133" s="61" t="s">
        <v>499</v>
      </c>
      <c r="C27133">
        <v>2007</v>
      </c>
      <c r="D27133" s="61" t="s">
        <v>2266</v>
      </c>
    </row>
    <row r="27134" spans="1:4" hidden="1" x14ac:dyDescent="0.25">
      <c r="A27134" s="61" t="s">
        <v>155</v>
      </c>
      <c r="B27134" s="61" t="s">
        <v>499</v>
      </c>
      <c r="C27134">
        <v>2008</v>
      </c>
      <c r="D27134" s="61" t="s">
        <v>2266</v>
      </c>
    </row>
    <row r="27135" spans="1:4" hidden="1" x14ac:dyDescent="0.25">
      <c r="A27135" s="61" t="s">
        <v>155</v>
      </c>
      <c r="B27135" s="61" t="s">
        <v>499</v>
      </c>
      <c r="C27135">
        <v>2009</v>
      </c>
      <c r="D27135" s="61" t="s">
        <v>2552</v>
      </c>
    </row>
    <row r="27136" spans="1:4" hidden="1" x14ac:dyDescent="0.25">
      <c r="A27136" s="61" t="s">
        <v>155</v>
      </c>
      <c r="B27136" s="61" t="s">
        <v>499</v>
      </c>
      <c r="C27136">
        <v>2010</v>
      </c>
      <c r="D27136" s="61" t="s">
        <v>2633</v>
      </c>
    </row>
    <row r="27137" spans="1:4" hidden="1" x14ac:dyDescent="0.25">
      <c r="A27137" s="61" t="s">
        <v>155</v>
      </c>
      <c r="B27137" s="61" t="s">
        <v>499</v>
      </c>
      <c r="C27137">
        <v>2011</v>
      </c>
      <c r="D27137" s="61" t="s">
        <v>2264</v>
      </c>
    </row>
    <row r="27138" spans="1:4" hidden="1" x14ac:dyDescent="0.25">
      <c r="A27138" s="61" t="s">
        <v>155</v>
      </c>
      <c r="B27138" s="61" t="s">
        <v>499</v>
      </c>
      <c r="C27138">
        <v>2012</v>
      </c>
      <c r="D27138" s="61" t="s">
        <v>2894</v>
      </c>
    </row>
    <row r="27139" spans="1:4" hidden="1" x14ac:dyDescent="0.25">
      <c r="A27139" s="61" t="s">
        <v>155</v>
      </c>
      <c r="B27139" s="61" t="s">
        <v>499</v>
      </c>
      <c r="C27139">
        <v>2013</v>
      </c>
      <c r="D27139" s="61" t="s">
        <v>2913</v>
      </c>
    </row>
    <row r="27140" spans="1:4" hidden="1" x14ac:dyDescent="0.25">
      <c r="A27140" s="61" t="s">
        <v>155</v>
      </c>
      <c r="B27140" s="61" t="s">
        <v>499</v>
      </c>
      <c r="C27140">
        <v>2014</v>
      </c>
      <c r="D27140" s="61" t="s">
        <v>2400</v>
      </c>
    </row>
    <row r="27141" spans="1:4" hidden="1" x14ac:dyDescent="0.25">
      <c r="A27141" s="61" t="s">
        <v>155</v>
      </c>
      <c r="B27141" s="61" t="s">
        <v>499</v>
      </c>
      <c r="C27141">
        <v>2015</v>
      </c>
      <c r="D27141" s="61" t="s">
        <v>1788</v>
      </c>
    </row>
    <row r="27142" spans="1:4" hidden="1" x14ac:dyDescent="0.25">
      <c r="A27142" s="61" t="s">
        <v>155</v>
      </c>
      <c r="B27142" s="61" t="s">
        <v>499</v>
      </c>
      <c r="C27142">
        <v>2016</v>
      </c>
      <c r="D27142" s="61" t="s">
        <v>1788</v>
      </c>
    </row>
    <row r="27143" spans="1:4" hidden="1" x14ac:dyDescent="0.25">
      <c r="A27143" s="61" t="s">
        <v>155</v>
      </c>
      <c r="B27143" s="61" t="s">
        <v>499</v>
      </c>
      <c r="C27143">
        <v>2017</v>
      </c>
      <c r="D27143" s="61" t="s">
        <v>1815</v>
      </c>
    </row>
    <row r="27144" spans="1:4" hidden="1" x14ac:dyDescent="0.25">
      <c r="A27144" s="61" t="s">
        <v>155</v>
      </c>
      <c r="B27144" s="61" t="s">
        <v>499</v>
      </c>
      <c r="C27144">
        <v>2018</v>
      </c>
      <c r="D27144" s="61" t="s">
        <v>2564</v>
      </c>
    </row>
    <row r="27145" spans="1:4" hidden="1" x14ac:dyDescent="0.25">
      <c r="A27145" s="61" t="s">
        <v>155</v>
      </c>
      <c r="B27145" s="61" t="s">
        <v>499</v>
      </c>
      <c r="C27145">
        <v>2019</v>
      </c>
      <c r="D27145" s="61" t="s">
        <v>2237</v>
      </c>
    </row>
    <row r="27146" spans="1:4" hidden="1" x14ac:dyDescent="0.25">
      <c r="A27146" s="61" t="s">
        <v>155</v>
      </c>
      <c r="B27146" s="61" t="s">
        <v>499</v>
      </c>
      <c r="C27146">
        <v>2020</v>
      </c>
      <c r="D27146" s="61" t="s">
        <v>1205</v>
      </c>
    </row>
    <row r="27147" spans="1:4" hidden="1" x14ac:dyDescent="0.25">
      <c r="A27147" s="61" t="s">
        <v>155</v>
      </c>
      <c r="B27147" s="61" t="s">
        <v>499</v>
      </c>
      <c r="C27147">
        <v>2021</v>
      </c>
      <c r="D27147" s="61" t="s">
        <v>2262</v>
      </c>
    </row>
    <row r="27148" spans="1:4" hidden="1" x14ac:dyDescent="0.25">
      <c r="A27148" s="61" t="s">
        <v>155</v>
      </c>
      <c r="B27148" s="61" t="s">
        <v>499</v>
      </c>
      <c r="C27148">
        <v>2022</v>
      </c>
      <c r="D27148" s="61" t="s">
        <v>2361</v>
      </c>
    </row>
    <row r="27149" spans="1:4" x14ac:dyDescent="0.25">
      <c r="A27149" s="61" t="s">
        <v>155</v>
      </c>
      <c r="B27149" s="61" t="s">
        <v>499</v>
      </c>
      <c r="C27149">
        <v>2023</v>
      </c>
      <c r="D27149" s="61">
        <v>0.70299999999999996</v>
      </c>
    </row>
    <row r="27150" spans="1:4" hidden="1" x14ac:dyDescent="0.25">
      <c r="A27150" s="61" t="s">
        <v>1298</v>
      </c>
      <c r="B27150" s="61" t="s">
        <v>594</v>
      </c>
      <c r="C27150">
        <v>1789</v>
      </c>
      <c r="D27150" s="61" t="s">
        <v>1778</v>
      </c>
    </row>
    <row r="27151" spans="1:4" hidden="1" x14ac:dyDescent="0.25">
      <c r="A27151" s="61" t="s">
        <v>1298</v>
      </c>
      <c r="B27151" s="61" t="s">
        <v>594</v>
      </c>
      <c r="C27151">
        <v>1790</v>
      </c>
      <c r="D27151" s="61" t="s">
        <v>1778</v>
      </c>
    </row>
    <row r="27152" spans="1:4" hidden="1" x14ac:dyDescent="0.25">
      <c r="A27152" s="61" t="s">
        <v>1298</v>
      </c>
      <c r="B27152" s="61" t="s">
        <v>594</v>
      </c>
      <c r="C27152">
        <v>1791</v>
      </c>
      <c r="D27152" s="61" t="s">
        <v>1778</v>
      </c>
    </row>
    <row r="27153" spans="1:4" hidden="1" x14ac:dyDescent="0.25">
      <c r="A27153" s="61" t="s">
        <v>1298</v>
      </c>
      <c r="B27153" s="61" t="s">
        <v>594</v>
      </c>
      <c r="C27153">
        <v>1792</v>
      </c>
      <c r="D27153" s="61" t="s">
        <v>1778</v>
      </c>
    </row>
    <row r="27154" spans="1:4" hidden="1" x14ac:dyDescent="0.25">
      <c r="A27154" s="61" t="s">
        <v>1298</v>
      </c>
      <c r="B27154" s="61" t="s">
        <v>594</v>
      </c>
      <c r="C27154">
        <v>1793</v>
      </c>
      <c r="D27154" s="61" t="s">
        <v>1778</v>
      </c>
    </row>
    <row r="27155" spans="1:4" hidden="1" x14ac:dyDescent="0.25">
      <c r="A27155" s="61" t="s">
        <v>1298</v>
      </c>
      <c r="B27155" s="61" t="s">
        <v>594</v>
      </c>
      <c r="C27155">
        <v>1794</v>
      </c>
      <c r="D27155" s="61" t="s">
        <v>1778</v>
      </c>
    </row>
    <row r="27156" spans="1:4" hidden="1" x14ac:dyDescent="0.25">
      <c r="A27156" s="61" t="s">
        <v>1298</v>
      </c>
      <c r="B27156" s="61" t="s">
        <v>594</v>
      </c>
      <c r="C27156">
        <v>1795</v>
      </c>
      <c r="D27156" s="61" t="s">
        <v>1778</v>
      </c>
    </row>
    <row r="27157" spans="1:4" hidden="1" x14ac:dyDescent="0.25">
      <c r="A27157" s="61" t="s">
        <v>1298</v>
      </c>
      <c r="B27157" s="61" t="s">
        <v>594</v>
      </c>
      <c r="C27157">
        <v>1796</v>
      </c>
      <c r="D27157" s="61" t="s">
        <v>1778</v>
      </c>
    </row>
    <row r="27158" spans="1:4" hidden="1" x14ac:dyDescent="0.25">
      <c r="A27158" s="61" t="s">
        <v>1298</v>
      </c>
      <c r="B27158" s="61" t="s">
        <v>594</v>
      </c>
      <c r="C27158">
        <v>1797</v>
      </c>
      <c r="D27158" s="61" t="s">
        <v>1778</v>
      </c>
    </row>
    <row r="27159" spans="1:4" hidden="1" x14ac:dyDescent="0.25">
      <c r="A27159" s="61" t="s">
        <v>1298</v>
      </c>
      <c r="B27159" s="61" t="s">
        <v>594</v>
      </c>
      <c r="C27159">
        <v>1798</v>
      </c>
      <c r="D27159" s="61" t="s">
        <v>1778</v>
      </c>
    </row>
    <row r="27160" spans="1:4" hidden="1" x14ac:dyDescent="0.25">
      <c r="A27160" s="61" t="s">
        <v>1298</v>
      </c>
      <c r="B27160" s="61" t="s">
        <v>594</v>
      </c>
      <c r="C27160">
        <v>1799</v>
      </c>
      <c r="D27160" s="61" t="s">
        <v>1778</v>
      </c>
    </row>
    <row r="27161" spans="1:4" hidden="1" x14ac:dyDescent="0.25">
      <c r="A27161" s="61" t="s">
        <v>1298</v>
      </c>
      <c r="B27161" s="61" t="s">
        <v>594</v>
      </c>
      <c r="C27161">
        <v>1800</v>
      </c>
      <c r="D27161" s="61" t="s">
        <v>1778</v>
      </c>
    </row>
    <row r="27162" spans="1:4" hidden="1" x14ac:dyDescent="0.25">
      <c r="A27162" s="61" t="s">
        <v>1298</v>
      </c>
      <c r="B27162" s="61" t="s">
        <v>594</v>
      </c>
      <c r="C27162">
        <v>1801</v>
      </c>
      <c r="D27162" s="61" t="s">
        <v>1778</v>
      </c>
    </row>
    <row r="27163" spans="1:4" hidden="1" x14ac:dyDescent="0.25">
      <c r="A27163" s="61" t="s">
        <v>1298</v>
      </c>
      <c r="B27163" s="61" t="s">
        <v>594</v>
      </c>
      <c r="C27163">
        <v>1802</v>
      </c>
      <c r="D27163" s="61" t="s">
        <v>1778</v>
      </c>
    </row>
    <row r="27164" spans="1:4" hidden="1" x14ac:dyDescent="0.25">
      <c r="A27164" s="61" t="s">
        <v>1298</v>
      </c>
      <c r="B27164" s="61" t="s">
        <v>594</v>
      </c>
      <c r="C27164">
        <v>1803</v>
      </c>
      <c r="D27164" s="61" t="s">
        <v>1778</v>
      </c>
    </row>
    <row r="27165" spans="1:4" hidden="1" x14ac:dyDescent="0.25">
      <c r="A27165" s="61" t="s">
        <v>1298</v>
      </c>
      <c r="B27165" s="61" t="s">
        <v>594</v>
      </c>
      <c r="C27165">
        <v>1804</v>
      </c>
      <c r="D27165" s="61" t="s">
        <v>1778</v>
      </c>
    </row>
    <row r="27166" spans="1:4" hidden="1" x14ac:dyDescent="0.25">
      <c r="A27166" s="61" t="s">
        <v>1298</v>
      </c>
      <c r="B27166" s="61" t="s">
        <v>594</v>
      </c>
      <c r="C27166">
        <v>1805</v>
      </c>
      <c r="D27166" s="61" t="s">
        <v>1778</v>
      </c>
    </row>
    <row r="27167" spans="1:4" hidden="1" x14ac:dyDescent="0.25">
      <c r="A27167" s="61" t="s">
        <v>1298</v>
      </c>
      <c r="B27167" s="61" t="s">
        <v>594</v>
      </c>
      <c r="C27167">
        <v>1806</v>
      </c>
      <c r="D27167" s="61" t="s">
        <v>3215</v>
      </c>
    </row>
    <row r="27168" spans="1:4" hidden="1" x14ac:dyDescent="0.25">
      <c r="A27168" s="61" t="s">
        <v>1298</v>
      </c>
      <c r="B27168" s="61" t="s">
        <v>594</v>
      </c>
      <c r="C27168">
        <v>1807</v>
      </c>
      <c r="D27168" s="61" t="s">
        <v>3215</v>
      </c>
    </row>
    <row r="27169" spans="1:4" hidden="1" x14ac:dyDescent="0.25">
      <c r="A27169" s="61" t="s">
        <v>1298</v>
      </c>
      <c r="B27169" s="61" t="s">
        <v>594</v>
      </c>
      <c r="C27169">
        <v>1808</v>
      </c>
      <c r="D27169" s="61" t="s">
        <v>3215</v>
      </c>
    </row>
    <row r="27170" spans="1:4" hidden="1" x14ac:dyDescent="0.25">
      <c r="A27170" s="61" t="s">
        <v>1298</v>
      </c>
      <c r="B27170" s="61" t="s">
        <v>594</v>
      </c>
      <c r="C27170">
        <v>1809</v>
      </c>
      <c r="D27170" s="61" t="s">
        <v>3215</v>
      </c>
    </row>
    <row r="27171" spans="1:4" hidden="1" x14ac:dyDescent="0.25">
      <c r="A27171" s="61" t="s">
        <v>1298</v>
      </c>
      <c r="B27171" s="61" t="s">
        <v>594</v>
      </c>
      <c r="C27171">
        <v>1810</v>
      </c>
      <c r="D27171" s="61" t="s">
        <v>3216</v>
      </c>
    </row>
    <row r="27172" spans="1:4" hidden="1" x14ac:dyDescent="0.25">
      <c r="A27172" s="61" t="s">
        <v>1298</v>
      </c>
      <c r="B27172" s="61" t="s">
        <v>594</v>
      </c>
      <c r="C27172">
        <v>1811</v>
      </c>
      <c r="D27172" s="61" t="s">
        <v>3217</v>
      </c>
    </row>
    <row r="27173" spans="1:4" hidden="1" x14ac:dyDescent="0.25">
      <c r="A27173" s="61" t="s">
        <v>1298</v>
      </c>
      <c r="B27173" s="61" t="s">
        <v>594</v>
      </c>
      <c r="C27173">
        <v>1812</v>
      </c>
      <c r="D27173" s="61" t="s">
        <v>3218</v>
      </c>
    </row>
    <row r="27174" spans="1:4" hidden="1" x14ac:dyDescent="0.25">
      <c r="A27174" s="61" t="s">
        <v>1298</v>
      </c>
      <c r="B27174" s="61" t="s">
        <v>594</v>
      </c>
      <c r="C27174">
        <v>1813</v>
      </c>
      <c r="D27174" s="61" t="s">
        <v>2505</v>
      </c>
    </row>
    <row r="27175" spans="1:4" hidden="1" x14ac:dyDescent="0.25">
      <c r="A27175" s="61" t="s">
        <v>1298</v>
      </c>
      <c r="B27175" s="61" t="s">
        <v>594</v>
      </c>
      <c r="C27175">
        <v>1814</v>
      </c>
      <c r="D27175" s="61" t="s">
        <v>3219</v>
      </c>
    </row>
    <row r="27176" spans="1:4" hidden="1" x14ac:dyDescent="0.25">
      <c r="A27176" s="61" t="s">
        <v>1298</v>
      </c>
      <c r="B27176" s="61" t="s">
        <v>594</v>
      </c>
      <c r="C27176">
        <v>1815</v>
      </c>
      <c r="D27176" s="61" t="s">
        <v>3219</v>
      </c>
    </row>
    <row r="27177" spans="1:4" hidden="1" x14ac:dyDescent="0.25">
      <c r="A27177" s="61" t="s">
        <v>1298</v>
      </c>
      <c r="B27177" s="61" t="s">
        <v>594</v>
      </c>
      <c r="C27177">
        <v>1816</v>
      </c>
      <c r="D27177" s="61" t="s">
        <v>3219</v>
      </c>
    </row>
    <row r="27178" spans="1:4" hidden="1" x14ac:dyDescent="0.25">
      <c r="A27178" s="61" t="s">
        <v>1298</v>
      </c>
      <c r="B27178" s="61" t="s">
        <v>594</v>
      </c>
      <c r="C27178">
        <v>1817</v>
      </c>
      <c r="D27178" s="61" t="s">
        <v>3220</v>
      </c>
    </row>
    <row r="27179" spans="1:4" hidden="1" x14ac:dyDescent="0.25">
      <c r="A27179" s="61" t="s">
        <v>1298</v>
      </c>
      <c r="B27179" s="61" t="s">
        <v>594</v>
      </c>
      <c r="C27179">
        <v>1818</v>
      </c>
      <c r="D27179" s="61" t="s">
        <v>3221</v>
      </c>
    </row>
    <row r="27180" spans="1:4" hidden="1" x14ac:dyDescent="0.25">
      <c r="A27180" s="61" t="s">
        <v>1298</v>
      </c>
      <c r="B27180" s="61" t="s">
        <v>594</v>
      </c>
      <c r="C27180">
        <v>1819</v>
      </c>
      <c r="D27180" s="61" t="s">
        <v>2173</v>
      </c>
    </row>
    <row r="27181" spans="1:4" hidden="1" x14ac:dyDescent="0.25">
      <c r="A27181" s="61" t="s">
        <v>1298</v>
      </c>
      <c r="B27181" s="61" t="s">
        <v>594</v>
      </c>
      <c r="C27181">
        <v>1820</v>
      </c>
      <c r="D27181" s="61" t="s">
        <v>3222</v>
      </c>
    </row>
    <row r="27182" spans="1:4" hidden="1" x14ac:dyDescent="0.25">
      <c r="A27182" s="61" t="s">
        <v>1298</v>
      </c>
      <c r="B27182" s="61" t="s">
        <v>594</v>
      </c>
      <c r="C27182">
        <v>1821</v>
      </c>
      <c r="D27182" s="61" t="s">
        <v>3223</v>
      </c>
    </row>
    <row r="27183" spans="1:4" hidden="1" x14ac:dyDescent="0.25">
      <c r="A27183" s="61" t="s">
        <v>1298</v>
      </c>
      <c r="B27183" s="61" t="s">
        <v>594</v>
      </c>
      <c r="C27183">
        <v>1822</v>
      </c>
      <c r="D27183" s="61" t="s">
        <v>2319</v>
      </c>
    </row>
    <row r="27184" spans="1:4" hidden="1" x14ac:dyDescent="0.25">
      <c r="A27184" s="61" t="s">
        <v>1298</v>
      </c>
      <c r="B27184" s="61" t="s">
        <v>594</v>
      </c>
      <c r="C27184">
        <v>1823</v>
      </c>
      <c r="D27184" s="61" t="s">
        <v>2318</v>
      </c>
    </row>
    <row r="27185" spans="1:4" hidden="1" x14ac:dyDescent="0.25">
      <c r="A27185" s="61" t="s">
        <v>1298</v>
      </c>
      <c r="B27185" s="61" t="s">
        <v>594</v>
      </c>
      <c r="C27185">
        <v>1824</v>
      </c>
      <c r="D27185" s="61" t="s">
        <v>2629</v>
      </c>
    </row>
    <row r="27186" spans="1:4" hidden="1" x14ac:dyDescent="0.25">
      <c r="A27186" s="61" t="s">
        <v>1298</v>
      </c>
      <c r="B27186" s="61" t="s">
        <v>594</v>
      </c>
      <c r="C27186">
        <v>1825</v>
      </c>
      <c r="D27186" s="61" t="s">
        <v>1816</v>
      </c>
    </row>
    <row r="27187" spans="1:4" hidden="1" x14ac:dyDescent="0.25">
      <c r="A27187" s="61" t="s">
        <v>1298</v>
      </c>
      <c r="B27187" s="61" t="s">
        <v>594</v>
      </c>
      <c r="C27187">
        <v>1826</v>
      </c>
      <c r="D27187" s="61" t="s">
        <v>3224</v>
      </c>
    </row>
    <row r="27188" spans="1:4" hidden="1" x14ac:dyDescent="0.25">
      <c r="A27188" s="61" t="s">
        <v>1298</v>
      </c>
      <c r="B27188" s="61" t="s">
        <v>594</v>
      </c>
      <c r="C27188">
        <v>1827</v>
      </c>
      <c r="D27188" s="61" t="s">
        <v>3225</v>
      </c>
    </row>
    <row r="27189" spans="1:4" hidden="1" x14ac:dyDescent="0.25">
      <c r="A27189" s="61" t="s">
        <v>1298</v>
      </c>
      <c r="B27189" s="61" t="s">
        <v>594</v>
      </c>
      <c r="C27189">
        <v>1828</v>
      </c>
      <c r="D27189" s="61" t="s">
        <v>3224</v>
      </c>
    </row>
    <row r="27190" spans="1:4" hidden="1" x14ac:dyDescent="0.25">
      <c r="A27190" s="61" t="s">
        <v>1298</v>
      </c>
      <c r="B27190" s="61" t="s">
        <v>594</v>
      </c>
      <c r="C27190">
        <v>1829</v>
      </c>
      <c r="D27190" s="61" t="s">
        <v>3226</v>
      </c>
    </row>
    <row r="27191" spans="1:4" hidden="1" x14ac:dyDescent="0.25">
      <c r="A27191" s="61" t="s">
        <v>1298</v>
      </c>
      <c r="B27191" s="61" t="s">
        <v>594</v>
      </c>
      <c r="C27191">
        <v>1830</v>
      </c>
      <c r="D27191" s="61" t="s">
        <v>3227</v>
      </c>
    </row>
    <row r="27192" spans="1:4" hidden="1" x14ac:dyDescent="0.25">
      <c r="A27192" s="61" t="s">
        <v>1298</v>
      </c>
      <c r="B27192" s="61" t="s">
        <v>594</v>
      </c>
      <c r="C27192">
        <v>1831</v>
      </c>
      <c r="D27192" s="61" t="s">
        <v>3228</v>
      </c>
    </row>
    <row r="27193" spans="1:4" hidden="1" x14ac:dyDescent="0.25">
      <c r="A27193" s="61" t="s">
        <v>1298</v>
      </c>
      <c r="B27193" s="61" t="s">
        <v>594</v>
      </c>
      <c r="C27193">
        <v>1832</v>
      </c>
      <c r="D27193" s="61" t="s">
        <v>3229</v>
      </c>
    </row>
    <row r="27194" spans="1:4" hidden="1" x14ac:dyDescent="0.25">
      <c r="A27194" s="61" t="s">
        <v>1298</v>
      </c>
      <c r="B27194" s="61" t="s">
        <v>594</v>
      </c>
      <c r="C27194">
        <v>1833</v>
      </c>
      <c r="D27194" s="61" t="s">
        <v>3230</v>
      </c>
    </row>
    <row r="27195" spans="1:4" hidden="1" x14ac:dyDescent="0.25">
      <c r="A27195" s="61" t="s">
        <v>1298</v>
      </c>
      <c r="B27195" s="61" t="s">
        <v>594</v>
      </c>
      <c r="C27195">
        <v>1834</v>
      </c>
      <c r="D27195" s="61" t="s">
        <v>3231</v>
      </c>
    </row>
    <row r="27196" spans="1:4" hidden="1" x14ac:dyDescent="0.25">
      <c r="A27196" s="61" t="s">
        <v>1298</v>
      </c>
      <c r="B27196" s="61" t="s">
        <v>594</v>
      </c>
      <c r="C27196">
        <v>1835</v>
      </c>
      <c r="D27196" s="61" t="s">
        <v>3232</v>
      </c>
    </row>
    <row r="27197" spans="1:4" hidden="1" x14ac:dyDescent="0.25">
      <c r="A27197" s="61" t="s">
        <v>1298</v>
      </c>
      <c r="B27197" s="61" t="s">
        <v>594</v>
      </c>
      <c r="C27197">
        <v>1836</v>
      </c>
      <c r="D27197" s="61" t="s">
        <v>3233</v>
      </c>
    </row>
    <row r="27198" spans="1:4" hidden="1" x14ac:dyDescent="0.25">
      <c r="A27198" s="61" t="s">
        <v>1298</v>
      </c>
      <c r="B27198" s="61" t="s">
        <v>594</v>
      </c>
      <c r="C27198">
        <v>1837</v>
      </c>
      <c r="D27198" s="61" t="s">
        <v>3233</v>
      </c>
    </row>
    <row r="27199" spans="1:4" hidden="1" x14ac:dyDescent="0.25">
      <c r="A27199" s="61" t="s">
        <v>1298</v>
      </c>
      <c r="B27199" s="61" t="s">
        <v>594</v>
      </c>
      <c r="C27199">
        <v>1838</v>
      </c>
      <c r="D27199" s="61" t="s">
        <v>531</v>
      </c>
    </row>
    <row r="27200" spans="1:4" hidden="1" x14ac:dyDescent="0.25">
      <c r="A27200" s="61" t="s">
        <v>1298</v>
      </c>
      <c r="B27200" s="61" t="s">
        <v>594</v>
      </c>
      <c r="C27200">
        <v>1839</v>
      </c>
      <c r="D27200" s="61" t="s">
        <v>3234</v>
      </c>
    </row>
    <row r="27201" spans="1:4" hidden="1" x14ac:dyDescent="0.25">
      <c r="A27201" s="61" t="s">
        <v>1298</v>
      </c>
      <c r="B27201" s="61" t="s">
        <v>594</v>
      </c>
      <c r="C27201">
        <v>1840</v>
      </c>
      <c r="D27201" s="61" t="s">
        <v>3235</v>
      </c>
    </row>
    <row r="27202" spans="1:4" hidden="1" x14ac:dyDescent="0.25">
      <c r="A27202" s="61" t="s">
        <v>1298</v>
      </c>
      <c r="B27202" s="61" t="s">
        <v>594</v>
      </c>
      <c r="C27202">
        <v>1841</v>
      </c>
      <c r="D27202" s="61" t="s">
        <v>3236</v>
      </c>
    </row>
    <row r="27203" spans="1:4" hidden="1" x14ac:dyDescent="0.25">
      <c r="A27203" s="61" t="s">
        <v>1298</v>
      </c>
      <c r="B27203" s="61" t="s">
        <v>594</v>
      </c>
      <c r="C27203">
        <v>1842</v>
      </c>
      <c r="D27203" s="61" t="s">
        <v>2659</v>
      </c>
    </row>
    <row r="27204" spans="1:4" hidden="1" x14ac:dyDescent="0.25">
      <c r="A27204" s="61" t="s">
        <v>1298</v>
      </c>
      <c r="B27204" s="61" t="s">
        <v>594</v>
      </c>
      <c r="C27204">
        <v>1843</v>
      </c>
      <c r="D27204" s="61" t="s">
        <v>3237</v>
      </c>
    </row>
    <row r="27205" spans="1:4" hidden="1" x14ac:dyDescent="0.25">
      <c r="A27205" s="61" t="s">
        <v>1298</v>
      </c>
      <c r="B27205" s="61" t="s">
        <v>594</v>
      </c>
      <c r="C27205">
        <v>1844</v>
      </c>
      <c r="D27205" s="61" t="s">
        <v>555</v>
      </c>
    </row>
    <row r="27206" spans="1:4" hidden="1" x14ac:dyDescent="0.25">
      <c r="A27206" s="61" t="s">
        <v>1298</v>
      </c>
      <c r="B27206" s="61" t="s">
        <v>594</v>
      </c>
      <c r="C27206">
        <v>1845</v>
      </c>
      <c r="D27206" s="61" t="s">
        <v>3238</v>
      </c>
    </row>
    <row r="27207" spans="1:4" hidden="1" x14ac:dyDescent="0.25">
      <c r="A27207" s="61" t="s">
        <v>1298</v>
      </c>
      <c r="B27207" s="61" t="s">
        <v>594</v>
      </c>
      <c r="C27207">
        <v>1846</v>
      </c>
      <c r="D27207" s="61" t="s">
        <v>3239</v>
      </c>
    </row>
    <row r="27208" spans="1:4" hidden="1" x14ac:dyDescent="0.25">
      <c r="A27208" s="61" t="s">
        <v>1298</v>
      </c>
      <c r="B27208" s="61" t="s">
        <v>594</v>
      </c>
      <c r="C27208">
        <v>1847</v>
      </c>
      <c r="D27208" s="61" t="s">
        <v>3240</v>
      </c>
    </row>
    <row r="27209" spans="1:4" hidden="1" x14ac:dyDescent="0.25">
      <c r="A27209" s="61" t="s">
        <v>1298</v>
      </c>
      <c r="B27209" s="61" t="s">
        <v>594</v>
      </c>
      <c r="C27209">
        <v>1848</v>
      </c>
      <c r="D27209" s="61" t="s">
        <v>3241</v>
      </c>
    </row>
    <row r="27210" spans="1:4" hidden="1" x14ac:dyDescent="0.25">
      <c r="A27210" s="61" t="s">
        <v>1298</v>
      </c>
      <c r="B27210" s="61" t="s">
        <v>594</v>
      </c>
      <c r="C27210">
        <v>1849</v>
      </c>
      <c r="D27210" s="61" t="s">
        <v>3242</v>
      </c>
    </row>
    <row r="27211" spans="1:4" hidden="1" x14ac:dyDescent="0.25">
      <c r="A27211" s="61" t="s">
        <v>1298</v>
      </c>
      <c r="B27211" s="61" t="s">
        <v>594</v>
      </c>
      <c r="C27211">
        <v>1850</v>
      </c>
      <c r="D27211" s="61" t="s">
        <v>3243</v>
      </c>
    </row>
    <row r="27212" spans="1:4" hidden="1" x14ac:dyDescent="0.25">
      <c r="A27212" s="61" t="s">
        <v>1298</v>
      </c>
      <c r="B27212" s="61" t="s">
        <v>594</v>
      </c>
      <c r="C27212">
        <v>1851</v>
      </c>
      <c r="D27212" s="61" t="s">
        <v>3244</v>
      </c>
    </row>
    <row r="27213" spans="1:4" hidden="1" x14ac:dyDescent="0.25">
      <c r="A27213" s="61" t="s">
        <v>1298</v>
      </c>
      <c r="B27213" s="61" t="s">
        <v>594</v>
      </c>
      <c r="C27213">
        <v>1852</v>
      </c>
      <c r="D27213" s="61" t="s">
        <v>3245</v>
      </c>
    </row>
    <row r="27214" spans="1:4" hidden="1" x14ac:dyDescent="0.25">
      <c r="A27214" s="61" t="s">
        <v>1298</v>
      </c>
      <c r="B27214" s="61" t="s">
        <v>594</v>
      </c>
      <c r="C27214">
        <v>1853</v>
      </c>
      <c r="D27214" s="61" t="s">
        <v>3246</v>
      </c>
    </row>
    <row r="27215" spans="1:4" hidden="1" x14ac:dyDescent="0.25">
      <c r="A27215" s="61" t="s">
        <v>1298</v>
      </c>
      <c r="B27215" s="61" t="s">
        <v>594</v>
      </c>
      <c r="C27215">
        <v>1854</v>
      </c>
      <c r="D27215" s="61" t="s">
        <v>3247</v>
      </c>
    </row>
    <row r="27216" spans="1:4" hidden="1" x14ac:dyDescent="0.25">
      <c r="A27216" s="61" t="s">
        <v>1298</v>
      </c>
      <c r="B27216" s="61" t="s">
        <v>594</v>
      </c>
      <c r="C27216">
        <v>1855</v>
      </c>
      <c r="D27216" s="61" t="s">
        <v>3248</v>
      </c>
    </row>
    <row r="27217" spans="1:4" hidden="1" x14ac:dyDescent="0.25">
      <c r="A27217" s="61" t="s">
        <v>1298</v>
      </c>
      <c r="B27217" s="61" t="s">
        <v>594</v>
      </c>
      <c r="C27217">
        <v>1856</v>
      </c>
      <c r="D27217" s="61" t="s">
        <v>3249</v>
      </c>
    </row>
    <row r="27218" spans="1:4" hidden="1" x14ac:dyDescent="0.25">
      <c r="A27218" s="61" t="s">
        <v>1298</v>
      </c>
      <c r="B27218" s="61" t="s">
        <v>594</v>
      </c>
      <c r="C27218">
        <v>1857</v>
      </c>
      <c r="D27218" s="61" t="s">
        <v>3250</v>
      </c>
    </row>
    <row r="27219" spans="1:4" hidden="1" x14ac:dyDescent="0.25">
      <c r="A27219" s="61" t="s">
        <v>1298</v>
      </c>
      <c r="B27219" s="61" t="s">
        <v>594</v>
      </c>
      <c r="C27219">
        <v>1858</v>
      </c>
      <c r="D27219" s="61" t="s">
        <v>3251</v>
      </c>
    </row>
    <row r="27220" spans="1:4" hidden="1" x14ac:dyDescent="0.25">
      <c r="A27220" s="61" t="s">
        <v>1298</v>
      </c>
      <c r="B27220" s="61" t="s">
        <v>594</v>
      </c>
      <c r="C27220">
        <v>1859</v>
      </c>
      <c r="D27220" s="61" t="s">
        <v>3252</v>
      </c>
    </row>
    <row r="27221" spans="1:4" hidden="1" x14ac:dyDescent="0.25">
      <c r="A27221" s="61" t="s">
        <v>1298</v>
      </c>
      <c r="B27221" s="61" t="s">
        <v>594</v>
      </c>
      <c r="C27221">
        <v>1860</v>
      </c>
      <c r="D27221" s="61" t="s">
        <v>3253</v>
      </c>
    </row>
    <row r="27222" spans="1:4" hidden="1" x14ac:dyDescent="0.25">
      <c r="A27222" s="61" t="s">
        <v>1298</v>
      </c>
      <c r="B27222" s="61" t="s">
        <v>594</v>
      </c>
      <c r="C27222">
        <v>1861</v>
      </c>
      <c r="D27222" s="61" t="s">
        <v>3254</v>
      </c>
    </row>
    <row r="27223" spans="1:4" hidden="1" x14ac:dyDescent="0.25">
      <c r="A27223" s="61" t="s">
        <v>1298</v>
      </c>
      <c r="B27223" s="61" t="s">
        <v>594</v>
      </c>
      <c r="C27223">
        <v>1862</v>
      </c>
      <c r="D27223" s="61" t="s">
        <v>3255</v>
      </c>
    </row>
    <row r="27224" spans="1:4" hidden="1" x14ac:dyDescent="0.25">
      <c r="A27224" s="61" t="s">
        <v>1298</v>
      </c>
      <c r="B27224" s="61" t="s">
        <v>594</v>
      </c>
      <c r="C27224">
        <v>1863</v>
      </c>
      <c r="D27224" s="61" t="s">
        <v>3256</v>
      </c>
    </row>
    <row r="27225" spans="1:4" hidden="1" x14ac:dyDescent="0.25">
      <c r="A27225" s="61" t="s">
        <v>1298</v>
      </c>
      <c r="B27225" s="61" t="s">
        <v>594</v>
      </c>
      <c r="C27225">
        <v>1864</v>
      </c>
      <c r="D27225" s="61" t="s">
        <v>531</v>
      </c>
    </row>
    <row r="27226" spans="1:4" hidden="1" x14ac:dyDescent="0.25">
      <c r="A27226" s="61" t="s">
        <v>1298</v>
      </c>
      <c r="B27226" s="61" t="s">
        <v>594</v>
      </c>
      <c r="C27226">
        <v>1865</v>
      </c>
      <c r="D27226" s="61" t="s">
        <v>3257</v>
      </c>
    </row>
    <row r="27227" spans="1:4" hidden="1" x14ac:dyDescent="0.25">
      <c r="A27227" s="61" t="s">
        <v>1298</v>
      </c>
      <c r="B27227" s="61" t="s">
        <v>594</v>
      </c>
      <c r="C27227">
        <v>1866</v>
      </c>
      <c r="D27227" s="61" t="s">
        <v>3258</v>
      </c>
    </row>
    <row r="27228" spans="1:4" hidden="1" x14ac:dyDescent="0.25">
      <c r="A27228" s="61" t="s">
        <v>1298</v>
      </c>
      <c r="B27228" s="61" t="s">
        <v>594</v>
      </c>
      <c r="C27228">
        <v>1867</v>
      </c>
      <c r="D27228" s="61" t="s">
        <v>3259</v>
      </c>
    </row>
    <row r="27229" spans="1:4" hidden="1" x14ac:dyDescent="0.25">
      <c r="A27229" s="61" t="s">
        <v>1298</v>
      </c>
      <c r="B27229" s="61" t="s">
        <v>594</v>
      </c>
      <c r="C27229">
        <v>1868</v>
      </c>
      <c r="D27229" s="61" t="s">
        <v>3260</v>
      </c>
    </row>
    <row r="27230" spans="1:4" hidden="1" x14ac:dyDescent="0.25">
      <c r="A27230" s="61" t="s">
        <v>1298</v>
      </c>
      <c r="B27230" s="61" t="s">
        <v>594</v>
      </c>
      <c r="C27230">
        <v>1869</v>
      </c>
      <c r="D27230" s="61" t="s">
        <v>1498</v>
      </c>
    </row>
    <row r="27231" spans="1:4" hidden="1" x14ac:dyDescent="0.25">
      <c r="A27231" s="61" t="s">
        <v>1298</v>
      </c>
      <c r="B27231" s="61" t="s">
        <v>594</v>
      </c>
      <c r="C27231">
        <v>1870</v>
      </c>
      <c r="D27231" s="61" t="s">
        <v>3261</v>
      </c>
    </row>
    <row r="27232" spans="1:4" hidden="1" x14ac:dyDescent="0.25">
      <c r="A27232" s="61" t="s">
        <v>1298</v>
      </c>
      <c r="B27232" s="61" t="s">
        <v>594</v>
      </c>
      <c r="C27232">
        <v>1871</v>
      </c>
      <c r="D27232" s="61" t="s">
        <v>3262</v>
      </c>
    </row>
    <row r="27233" spans="1:4" hidden="1" x14ac:dyDescent="0.25">
      <c r="A27233" s="61" t="s">
        <v>1298</v>
      </c>
      <c r="B27233" s="61" t="s">
        <v>594</v>
      </c>
      <c r="C27233">
        <v>1872</v>
      </c>
      <c r="D27233" s="61" t="s">
        <v>3263</v>
      </c>
    </row>
    <row r="27234" spans="1:4" hidden="1" x14ac:dyDescent="0.25">
      <c r="A27234" s="61" t="s">
        <v>1298</v>
      </c>
      <c r="B27234" s="61" t="s">
        <v>594</v>
      </c>
      <c r="C27234">
        <v>1873</v>
      </c>
      <c r="D27234" s="61" t="s">
        <v>3264</v>
      </c>
    </row>
    <row r="27235" spans="1:4" hidden="1" x14ac:dyDescent="0.25">
      <c r="A27235" s="61" t="s">
        <v>1298</v>
      </c>
      <c r="B27235" s="61" t="s">
        <v>594</v>
      </c>
      <c r="C27235">
        <v>1874</v>
      </c>
      <c r="D27235" s="61" t="s">
        <v>3265</v>
      </c>
    </row>
    <row r="27236" spans="1:4" hidden="1" x14ac:dyDescent="0.25">
      <c r="A27236" s="61" t="s">
        <v>1298</v>
      </c>
      <c r="B27236" s="61" t="s">
        <v>594</v>
      </c>
      <c r="C27236">
        <v>1875</v>
      </c>
      <c r="D27236" s="61" t="s">
        <v>3266</v>
      </c>
    </row>
    <row r="27237" spans="1:4" hidden="1" x14ac:dyDescent="0.25">
      <c r="A27237" s="61" t="s">
        <v>1298</v>
      </c>
      <c r="B27237" s="61" t="s">
        <v>594</v>
      </c>
      <c r="C27237">
        <v>1876</v>
      </c>
      <c r="D27237" s="61" t="s">
        <v>3264</v>
      </c>
    </row>
    <row r="27238" spans="1:4" hidden="1" x14ac:dyDescent="0.25">
      <c r="A27238" s="61" t="s">
        <v>1298</v>
      </c>
      <c r="B27238" s="61" t="s">
        <v>594</v>
      </c>
      <c r="C27238">
        <v>1877</v>
      </c>
      <c r="D27238" s="61" t="s">
        <v>3267</v>
      </c>
    </row>
    <row r="27239" spans="1:4" hidden="1" x14ac:dyDescent="0.25">
      <c r="A27239" s="61" t="s">
        <v>1298</v>
      </c>
      <c r="B27239" s="61" t="s">
        <v>594</v>
      </c>
      <c r="C27239">
        <v>1878</v>
      </c>
      <c r="D27239" s="61" t="s">
        <v>3267</v>
      </c>
    </row>
    <row r="27240" spans="1:4" hidden="1" x14ac:dyDescent="0.25">
      <c r="A27240" s="61" t="s">
        <v>1298</v>
      </c>
      <c r="B27240" s="61" t="s">
        <v>594</v>
      </c>
      <c r="C27240">
        <v>1879</v>
      </c>
      <c r="D27240" s="61" t="s">
        <v>1492</v>
      </c>
    </row>
    <row r="27241" spans="1:4" hidden="1" x14ac:dyDescent="0.25">
      <c r="A27241" s="61" t="s">
        <v>1298</v>
      </c>
      <c r="B27241" s="61" t="s">
        <v>594</v>
      </c>
      <c r="C27241">
        <v>1880</v>
      </c>
      <c r="D27241" s="61" t="s">
        <v>3268</v>
      </c>
    </row>
    <row r="27242" spans="1:4" hidden="1" x14ac:dyDescent="0.25">
      <c r="A27242" s="61" t="s">
        <v>1298</v>
      </c>
      <c r="B27242" s="61" t="s">
        <v>594</v>
      </c>
      <c r="C27242">
        <v>1881</v>
      </c>
      <c r="D27242" s="61" t="s">
        <v>3268</v>
      </c>
    </row>
    <row r="27243" spans="1:4" hidden="1" x14ac:dyDescent="0.25">
      <c r="A27243" s="61" t="s">
        <v>1298</v>
      </c>
      <c r="B27243" s="61" t="s">
        <v>594</v>
      </c>
      <c r="C27243">
        <v>1882</v>
      </c>
      <c r="D27243" s="61" t="s">
        <v>3268</v>
      </c>
    </row>
    <row r="27244" spans="1:4" hidden="1" x14ac:dyDescent="0.25">
      <c r="A27244" s="61" t="s">
        <v>1298</v>
      </c>
      <c r="B27244" s="61" t="s">
        <v>594</v>
      </c>
      <c r="C27244">
        <v>1883</v>
      </c>
      <c r="D27244" s="61" t="s">
        <v>3238</v>
      </c>
    </row>
    <row r="27245" spans="1:4" hidden="1" x14ac:dyDescent="0.25">
      <c r="A27245" s="61" t="s">
        <v>1298</v>
      </c>
      <c r="B27245" s="61" t="s">
        <v>594</v>
      </c>
      <c r="C27245">
        <v>1884</v>
      </c>
      <c r="D27245" s="61" t="s">
        <v>3269</v>
      </c>
    </row>
    <row r="27246" spans="1:4" hidden="1" x14ac:dyDescent="0.25">
      <c r="A27246" s="61" t="s">
        <v>1298</v>
      </c>
      <c r="B27246" s="61" t="s">
        <v>594</v>
      </c>
      <c r="C27246">
        <v>1885</v>
      </c>
      <c r="D27246" s="61" t="s">
        <v>3270</v>
      </c>
    </row>
    <row r="27247" spans="1:4" hidden="1" x14ac:dyDescent="0.25">
      <c r="A27247" s="61" t="s">
        <v>1298</v>
      </c>
      <c r="B27247" s="61" t="s">
        <v>594</v>
      </c>
      <c r="C27247">
        <v>1886</v>
      </c>
      <c r="D27247" s="61" t="s">
        <v>2323</v>
      </c>
    </row>
    <row r="27248" spans="1:4" hidden="1" x14ac:dyDescent="0.25">
      <c r="A27248" s="61" t="s">
        <v>1298</v>
      </c>
      <c r="B27248" s="61" t="s">
        <v>594</v>
      </c>
      <c r="C27248">
        <v>1887</v>
      </c>
      <c r="D27248" s="61" t="s">
        <v>1943</v>
      </c>
    </row>
    <row r="27249" spans="1:4" hidden="1" x14ac:dyDescent="0.25">
      <c r="A27249" s="61" t="s">
        <v>1298</v>
      </c>
      <c r="B27249" s="61" t="s">
        <v>594</v>
      </c>
      <c r="C27249">
        <v>1888</v>
      </c>
      <c r="D27249" s="61" t="s">
        <v>3271</v>
      </c>
    </row>
    <row r="27250" spans="1:4" hidden="1" x14ac:dyDescent="0.25">
      <c r="A27250" s="61" t="s">
        <v>1298</v>
      </c>
      <c r="B27250" s="61" t="s">
        <v>594</v>
      </c>
      <c r="C27250">
        <v>1889</v>
      </c>
      <c r="D27250" s="61" t="s">
        <v>3272</v>
      </c>
    </row>
    <row r="27251" spans="1:4" hidden="1" x14ac:dyDescent="0.25">
      <c r="A27251" s="61" t="s">
        <v>1298</v>
      </c>
      <c r="B27251" s="61" t="s">
        <v>594</v>
      </c>
      <c r="C27251">
        <v>1890</v>
      </c>
      <c r="D27251" s="61" t="s">
        <v>3273</v>
      </c>
    </row>
    <row r="27252" spans="1:4" hidden="1" x14ac:dyDescent="0.25">
      <c r="A27252" s="61" t="s">
        <v>1298</v>
      </c>
      <c r="B27252" s="61" t="s">
        <v>594</v>
      </c>
      <c r="C27252">
        <v>1891</v>
      </c>
      <c r="D27252" s="61" t="s">
        <v>3274</v>
      </c>
    </row>
    <row r="27253" spans="1:4" hidden="1" x14ac:dyDescent="0.25">
      <c r="A27253" s="61" t="s">
        <v>1298</v>
      </c>
      <c r="B27253" s="61" t="s">
        <v>594</v>
      </c>
      <c r="C27253">
        <v>1892</v>
      </c>
      <c r="D27253" s="61" t="s">
        <v>3275</v>
      </c>
    </row>
    <row r="27254" spans="1:4" hidden="1" x14ac:dyDescent="0.25">
      <c r="A27254" s="61" t="s">
        <v>1298</v>
      </c>
      <c r="B27254" s="61" t="s">
        <v>594</v>
      </c>
      <c r="C27254">
        <v>1893</v>
      </c>
      <c r="D27254" s="61" t="s">
        <v>3275</v>
      </c>
    </row>
    <row r="27255" spans="1:4" hidden="1" x14ac:dyDescent="0.25">
      <c r="A27255" s="61" t="s">
        <v>1298</v>
      </c>
      <c r="B27255" s="61" t="s">
        <v>594</v>
      </c>
      <c r="C27255">
        <v>1894</v>
      </c>
      <c r="D27255" s="61" t="s">
        <v>2313</v>
      </c>
    </row>
    <row r="27256" spans="1:4" hidden="1" x14ac:dyDescent="0.25">
      <c r="A27256" s="61" t="s">
        <v>1298</v>
      </c>
      <c r="B27256" s="61" t="s">
        <v>594</v>
      </c>
      <c r="C27256">
        <v>1895</v>
      </c>
      <c r="D27256" s="61" t="s">
        <v>3276</v>
      </c>
    </row>
    <row r="27257" spans="1:4" hidden="1" x14ac:dyDescent="0.25">
      <c r="A27257" s="61" t="s">
        <v>1298</v>
      </c>
      <c r="B27257" s="61" t="s">
        <v>594</v>
      </c>
      <c r="C27257">
        <v>1896</v>
      </c>
      <c r="D27257" s="61" t="s">
        <v>3277</v>
      </c>
    </row>
    <row r="27258" spans="1:4" hidden="1" x14ac:dyDescent="0.25">
      <c r="A27258" s="61" t="s">
        <v>1298</v>
      </c>
      <c r="B27258" s="61" t="s">
        <v>594</v>
      </c>
      <c r="C27258">
        <v>1897</v>
      </c>
      <c r="D27258" s="61" t="s">
        <v>3278</v>
      </c>
    </row>
    <row r="27259" spans="1:4" hidden="1" x14ac:dyDescent="0.25">
      <c r="A27259" s="61" t="s">
        <v>1298</v>
      </c>
      <c r="B27259" s="61" t="s">
        <v>594</v>
      </c>
      <c r="C27259">
        <v>1898</v>
      </c>
      <c r="D27259" s="61" t="s">
        <v>3279</v>
      </c>
    </row>
    <row r="27260" spans="1:4" hidden="1" x14ac:dyDescent="0.25">
      <c r="A27260" s="61" t="s">
        <v>1298</v>
      </c>
      <c r="B27260" s="61" t="s">
        <v>594</v>
      </c>
      <c r="C27260">
        <v>1899</v>
      </c>
      <c r="D27260" s="61" t="s">
        <v>3280</v>
      </c>
    </row>
    <row r="27261" spans="1:4" hidden="1" x14ac:dyDescent="0.25">
      <c r="A27261" s="61" t="s">
        <v>1298</v>
      </c>
      <c r="B27261" s="61" t="s">
        <v>594</v>
      </c>
      <c r="C27261">
        <v>1900</v>
      </c>
      <c r="D27261" s="61" t="s">
        <v>3281</v>
      </c>
    </row>
    <row r="27262" spans="1:4" hidden="1" x14ac:dyDescent="0.25">
      <c r="A27262" s="61" t="s">
        <v>1298</v>
      </c>
      <c r="B27262" s="61" t="s">
        <v>594</v>
      </c>
      <c r="C27262">
        <v>1901</v>
      </c>
      <c r="D27262" s="61" t="s">
        <v>3282</v>
      </c>
    </row>
    <row r="27263" spans="1:4" hidden="1" x14ac:dyDescent="0.25">
      <c r="A27263" s="61" t="s">
        <v>1298</v>
      </c>
      <c r="B27263" s="61" t="s">
        <v>594</v>
      </c>
      <c r="C27263">
        <v>1902</v>
      </c>
      <c r="D27263" s="61" t="s">
        <v>3283</v>
      </c>
    </row>
    <row r="27264" spans="1:4" hidden="1" x14ac:dyDescent="0.25">
      <c r="A27264" s="61" t="s">
        <v>1298</v>
      </c>
      <c r="B27264" s="61" t="s">
        <v>594</v>
      </c>
      <c r="C27264">
        <v>1903</v>
      </c>
      <c r="D27264" s="61" t="s">
        <v>3284</v>
      </c>
    </row>
    <row r="27265" spans="1:4" hidden="1" x14ac:dyDescent="0.25">
      <c r="A27265" s="61" t="s">
        <v>1298</v>
      </c>
      <c r="B27265" s="61" t="s">
        <v>594</v>
      </c>
      <c r="C27265">
        <v>1904</v>
      </c>
      <c r="D27265" s="61" t="s">
        <v>3285</v>
      </c>
    </row>
    <row r="27266" spans="1:4" hidden="1" x14ac:dyDescent="0.25">
      <c r="A27266" s="61" t="s">
        <v>1298</v>
      </c>
      <c r="B27266" s="61" t="s">
        <v>594</v>
      </c>
      <c r="C27266">
        <v>1905</v>
      </c>
      <c r="D27266" s="61" t="s">
        <v>3286</v>
      </c>
    </row>
    <row r="27267" spans="1:4" hidden="1" x14ac:dyDescent="0.25">
      <c r="A27267" s="61" t="s">
        <v>1298</v>
      </c>
      <c r="B27267" s="61" t="s">
        <v>594</v>
      </c>
      <c r="C27267">
        <v>1906</v>
      </c>
      <c r="D27267" s="61" t="s">
        <v>3287</v>
      </c>
    </row>
    <row r="27268" spans="1:4" hidden="1" x14ac:dyDescent="0.25">
      <c r="A27268" s="61" t="s">
        <v>1298</v>
      </c>
      <c r="B27268" s="61" t="s">
        <v>594</v>
      </c>
      <c r="C27268">
        <v>1907</v>
      </c>
      <c r="D27268" s="61" t="s">
        <v>3288</v>
      </c>
    </row>
    <row r="27269" spans="1:4" hidden="1" x14ac:dyDescent="0.25">
      <c r="A27269" s="61" t="s">
        <v>1298</v>
      </c>
      <c r="B27269" s="61" t="s">
        <v>594</v>
      </c>
      <c r="C27269">
        <v>1908</v>
      </c>
      <c r="D27269" s="61" t="s">
        <v>2331</v>
      </c>
    </row>
    <row r="27270" spans="1:4" hidden="1" x14ac:dyDescent="0.25">
      <c r="A27270" s="61" t="s">
        <v>1298</v>
      </c>
      <c r="B27270" s="61" t="s">
        <v>594</v>
      </c>
      <c r="C27270">
        <v>1909</v>
      </c>
      <c r="D27270" s="61" t="s">
        <v>3289</v>
      </c>
    </row>
    <row r="27271" spans="1:4" hidden="1" x14ac:dyDescent="0.25">
      <c r="A27271" s="61" t="s">
        <v>1298</v>
      </c>
      <c r="B27271" s="61" t="s">
        <v>594</v>
      </c>
      <c r="C27271">
        <v>1910</v>
      </c>
      <c r="D27271" s="61" t="s">
        <v>3290</v>
      </c>
    </row>
    <row r="27272" spans="1:4" hidden="1" x14ac:dyDescent="0.25">
      <c r="A27272" s="61" t="s">
        <v>1298</v>
      </c>
      <c r="B27272" s="61" t="s">
        <v>594</v>
      </c>
      <c r="C27272">
        <v>1911</v>
      </c>
      <c r="D27272" s="61" t="s">
        <v>3291</v>
      </c>
    </row>
    <row r="27273" spans="1:4" hidden="1" x14ac:dyDescent="0.25">
      <c r="A27273" s="61" t="s">
        <v>1298</v>
      </c>
      <c r="B27273" s="61" t="s">
        <v>594</v>
      </c>
      <c r="C27273">
        <v>1912</v>
      </c>
      <c r="D27273" s="61" t="s">
        <v>3292</v>
      </c>
    </row>
    <row r="27274" spans="1:4" hidden="1" x14ac:dyDescent="0.25">
      <c r="A27274" s="61" t="s">
        <v>1298</v>
      </c>
      <c r="B27274" s="61" t="s">
        <v>594</v>
      </c>
      <c r="C27274">
        <v>1913</v>
      </c>
      <c r="D27274" s="61" t="s">
        <v>3293</v>
      </c>
    </row>
    <row r="27275" spans="1:4" hidden="1" x14ac:dyDescent="0.25">
      <c r="A27275" s="61" t="s">
        <v>1298</v>
      </c>
      <c r="B27275" s="61" t="s">
        <v>594</v>
      </c>
      <c r="C27275">
        <v>1914</v>
      </c>
      <c r="D27275" s="61" t="s">
        <v>3294</v>
      </c>
    </row>
    <row r="27276" spans="1:4" hidden="1" x14ac:dyDescent="0.25">
      <c r="A27276" s="61" t="s">
        <v>1298</v>
      </c>
      <c r="B27276" s="61" t="s">
        <v>594</v>
      </c>
      <c r="C27276">
        <v>1915</v>
      </c>
      <c r="D27276" s="61" t="s">
        <v>3295</v>
      </c>
    </row>
    <row r="27277" spans="1:4" hidden="1" x14ac:dyDescent="0.25">
      <c r="A27277" s="61" t="s">
        <v>1298</v>
      </c>
      <c r="B27277" s="61" t="s">
        <v>594</v>
      </c>
      <c r="C27277">
        <v>1916</v>
      </c>
      <c r="D27277" s="61" t="s">
        <v>3296</v>
      </c>
    </row>
    <row r="27278" spans="1:4" hidden="1" x14ac:dyDescent="0.25">
      <c r="A27278" s="61" t="s">
        <v>1298</v>
      </c>
      <c r="B27278" s="61" t="s">
        <v>594</v>
      </c>
      <c r="C27278">
        <v>1917</v>
      </c>
      <c r="D27278" s="61" t="s">
        <v>3297</v>
      </c>
    </row>
    <row r="27279" spans="1:4" hidden="1" x14ac:dyDescent="0.25">
      <c r="A27279" s="61" t="s">
        <v>1298</v>
      </c>
      <c r="B27279" s="61" t="s">
        <v>594</v>
      </c>
      <c r="C27279">
        <v>1918</v>
      </c>
      <c r="D27279" s="61" t="s">
        <v>3298</v>
      </c>
    </row>
    <row r="27280" spans="1:4" hidden="1" x14ac:dyDescent="0.25">
      <c r="A27280" s="61" t="s">
        <v>1298</v>
      </c>
      <c r="B27280" s="61" t="s">
        <v>594</v>
      </c>
      <c r="C27280">
        <v>1919</v>
      </c>
      <c r="D27280" s="61" t="s">
        <v>1699</v>
      </c>
    </row>
    <row r="27281" spans="1:4" hidden="1" x14ac:dyDescent="0.25">
      <c r="A27281" s="61" t="s">
        <v>1298</v>
      </c>
      <c r="B27281" s="61" t="s">
        <v>594</v>
      </c>
      <c r="C27281">
        <v>1920</v>
      </c>
      <c r="D27281" s="61" t="s">
        <v>3299</v>
      </c>
    </row>
    <row r="27282" spans="1:4" hidden="1" x14ac:dyDescent="0.25">
      <c r="A27282" s="61" t="s">
        <v>1298</v>
      </c>
      <c r="B27282" s="61" t="s">
        <v>594</v>
      </c>
      <c r="C27282">
        <v>1921</v>
      </c>
      <c r="D27282" s="61" t="s">
        <v>3300</v>
      </c>
    </row>
    <row r="27283" spans="1:4" hidden="1" x14ac:dyDescent="0.25">
      <c r="A27283" s="61" t="s">
        <v>1298</v>
      </c>
      <c r="B27283" s="61" t="s">
        <v>594</v>
      </c>
      <c r="C27283">
        <v>1922</v>
      </c>
      <c r="D27283" s="61" t="s">
        <v>3301</v>
      </c>
    </row>
    <row r="27284" spans="1:4" hidden="1" x14ac:dyDescent="0.25">
      <c r="A27284" s="61" t="s">
        <v>1298</v>
      </c>
      <c r="B27284" s="61" t="s">
        <v>594</v>
      </c>
      <c r="C27284">
        <v>1923</v>
      </c>
      <c r="D27284" s="61" t="s">
        <v>3302</v>
      </c>
    </row>
    <row r="27285" spans="1:4" hidden="1" x14ac:dyDescent="0.25">
      <c r="A27285" s="61" t="s">
        <v>1298</v>
      </c>
      <c r="B27285" s="61" t="s">
        <v>594</v>
      </c>
      <c r="C27285">
        <v>1924</v>
      </c>
      <c r="D27285" s="61" t="s">
        <v>3303</v>
      </c>
    </row>
    <row r="27286" spans="1:4" hidden="1" x14ac:dyDescent="0.25">
      <c r="A27286" s="61" t="s">
        <v>1298</v>
      </c>
      <c r="B27286" s="61" t="s">
        <v>594</v>
      </c>
      <c r="C27286">
        <v>1925</v>
      </c>
      <c r="D27286" s="61" t="s">
        <v>3304</v>
      </c>
    </row>
    <row r="27287" spans="1:4" hidden="1" x14ac:dyDescent="0.25">
      <c r="A27287" s="61" t="s">
        <v>1298</v>
      </c>
      <c r="B27287" s="61" t="s">
        <v>594</v>
      </c>
      <c r="C27287">
        <v>1926</v>
      </c>
      <c r="D27287" s="61" t="s">
        <v>3305</v>
      </c>
    </row>
    <row r="27288" spans="1:4" hidden="1" x14ac:dyDescent="0.25">
      <c r="A27288" s="61" t="s">
        <v>1298</v>
      </c>
      <c r="B27288" s="61" t="s">
        <v>594</v>
      </c>
      <c r="C27288">
        <v>1927</v>
      </c>
      <c r="D27288" s="61" t="s">
        <v>3306</v>
      </c>
    </row>
    <row r="27289" spans="1:4" hidden="1" x14ac:dyDescent="0.25">
      <c r="A27289" s="61" t="s">
        <v>1298</v>
      </c>
      <c r="B27289" s="61" t="s">
        <v>594</v>
      </c>
      <c r="C27289">
        <v>1928</v>
      </c>
      <c r="D27289" s="61" t="s">
        <v>3307</v>
      </c>
    </row>
    <row r="27290" spans="1:4" hidden="1" x14ac:dyDescent="0.25">
      <c r="A27290" s="61" t="s">
        <v>1298</v>
      </c>
      <c r="B27290" s="61" t="s">
        <v>594</v>
      </c>
      <c r="C27290">
        <v>1929</v>
      </c>
      <c r="D27290" s="61" t="s">
        <v>3308</v>
      </c>
    </row>
    <row r="27291" spans="1:4" hidden="1" x14ac:dyDescent="0.25">
      <c r="A27291" s="61" t="s">
        <v>1298</v>
      </c>
      <c r="B27291" s="61" t="s">
        <v>594</v>
      </c>
      <c r="C27291">
        <v>1930</v>
      </c>
      <c r="D27291" s="61" t="s">
        <v>3309</v>
      </c>
    </row>
    <row r="27292" spans="1:4" hidden="1" x14ac:dyDescent="0.25">
      <c r="A27292" s="61" t="s">
        <v>1298</v>
      </c>
      <c r="B27292" s="61" t="s">
        <v>594</v>
      </c>
      <c r="C27292">
        <v>1931</v>
      </c>
      <c r="D27292" s="61" t="s">
        <v>3310</v>
      </c>
    </row>
    <row r="27293" spans="1:4" hidden="1" x14ac:dyDescent="0.25">
      <c r="A27293" s="61" t="s">
        <v>1298</v>
      </c>
      <c r="B27293" s="61" t="s">
        <v>594</v>
      </c>
      <c r="C27293">
        <v>1932</v>
      </c>
      <c r="D27293" s="61" t="s">
        <v>3311</v>
      </c>
    </row>
    <row r="27294" spans="1:4" hidden="1" x14ac:dyDescent="0.25">
      <c r="A27294" s="61" t="s">
        <v>1298</v>
      </c>
      <c r="B27294" s="61" t="s">
        <v>594</v>
      </c>
      <c r="C27294">
        <v>1933</v>
      </c>
      <c r="D27294" s="61" t="s">
        <v>1742</v>
      </c>
    </row>
    <row r="27295" spans="1:4" hidden="1" x14ac:dyDescent="0.25">
      <c r="A27295" s="61" t="s">
        <v>1298</v>
      </c>
      <c r="B27295" s="61" t="s">
        <v>594</v>
      </c>
      <c r="C27295">
        <v>1934</v>
      </c>
      <c r="D27295" s="61" t="s">
        <v>3312</v>
      </c>
    </row>
    <row r="27296" spans="1:4" hidden="1" x14ac:dyDescent="0.25">
      <c r="A27296" s="61" t="s">
        <v>1298</v>
      </c>
      <c r="B27296" s="61" t="s">
        <v>594</v>
      </c>
      <c r="C27296">
        <v>1935</v>
      </c>
      <c r="D27296" s="61" t="s">
        <v>3313</v>
      </c>
    </row>
    <row r="27297" spans="1:4" hidden="1" x14ac:dyDescent="0.25">
      <c r="A27297" s="61" t="s">
        <v>1298</v>
      </c>
      <c r="B27297" s="61" t="s">
        <v>594</v>
      </c>
      <c r="C27297">
        <v>1936</v>
      </c>
      <c r="D27297" s="61" t="s">
        <v>3314</v>
      </c>
    </row>
    <row r="27298" spans="1:4" hidden="1" x14ac:dyDescent="0.25">
      <c r="A27298" s="61" t="s">
        <v>1298</v>
      </c>
      <c r="B27298" s="61" t="s">
        <v>594</v>
      </c>
      <c r="C27298">
        <v>1937</v>
      </c>
      <c r="D27298" s="61" t="s">
        <v>3315</v>
      </c>
    </row>
    <row r="27299" spans="1:4" hidden="1" x14ac:dyDescent="0.25">
      <c r="A27299" s="61" t="s">
        <v>1298</v>
      </c>
      <c r="B27299" s="61" t="s">
        <v>594</v>
      </c>
      <c r="C27299">
        <v>1938</v>
      </c>
      <c r="D27299" s="61" t="s">
        <v>3316</v>
      </c>
    </row>
    <row r="27300" spans="1:4" hidden="1" x14ac:dyDescent="0.25">
      <c r="A27300" s="61" t="s">
        <v>1298</v>
      </c>
      <c r="B27300" s="61" t="s">
        <v>594</v>
      </c>
      <c r="C27300">
        <v>1939</v>
      </c>
      <c r="D27300" s="61" t="s">
        <v>3317</v>
      </c>
    </row>
    <row r="27301" spans="1:4" hidden="1" x14ac:dyDescent="0.25">
      <c r="A27301" s="61" t="s">
        <v>1298</v>
      </c>
      <c r="B27301" s="61" t="s">
        <v>594</v>
      </c>
      <c r="C27301">
        <v>1940</v>
      </c>
      <c r="D27301" s="61" t="s">
        <v>3318</v>
      </c>
    </row>
    <row r="27302" spans="1:4" hidden="1" x14ac:dyDescent="0.25">
      <c r="A27302" s="61" t="s">
        <v>1298</v>
      </c>
      <c r="B27302" s="61" t="s">
        <v>594</v>
      </c>
      <c r="C27302">
        <v>1941</v>
      </c>
      <c r="D27302" s="61" t="s">
        <v>3319</v>
      </c>
    </row>
    <row r="27303" spans="1:4" hidden="1" x14ac:dyDescent="0.25">
      <c r="A27303" s="61" t="s">
        <v>1298</v>
      </c>
      <c r="B27303" s="61" t="s">
        <v>594</v>
      </c>
      <c r="C27303">
        <v>1942</v>
      </c>
      <c r="D27303" s="61" t="s">
        <v>3320</v>
      </c>
    </row>
    <row r="27304" spans="1:4" hidden="1" x14ac:dyDescent="0.25">
      <c r="A27304" s="61" t="s">
        <v>1298</v>
      </c>
      <c r="B27304" s="61" t="s">
        <v>594</v>
      </c>
      <c r="C27304">
        <v>1943</v>
      </c>
      <c r="D27304" s="61" t="s">
        <v>3321</v>
      </c>
    </row>
    <row r="27305" spans="1:4" hidden="1" x14ac:dyDescent="0.25">
      <c r="A27305" s="61" t="s">
        <v>1298</v>
      </c>
      <c r="B27305" s="61" t="s">
        <v>594</v>
      </c>
      <c r="C27305">
        <v>1944</v>
      </c>
      <c r="D27305" s="61" t="s">
        <v>3322</v>
      </c>
    </row>
    <row r="27306" spans="1:4" hidden="1" x14ac:dyDescent="0.25">
      <c r="A27306" s="61" t="s">
        <v>1298</v>
      </c>
      <c r="B27306" s="61" t="s">
        <v>594</v>
      </c>
      <c r="C27306">
        <v>1945</v>
      </c>
      <c r="D27306" s="61" t="s">
        <v>3323</v>
      </c>
    </row>
    <row r="27307" spans="1:4" hidden="1" x14ac:dyDescent="0.25">
      <c r="A27307" s="61" t="s">
        <v>1298</v>
      </c>
      <c r="B27307" s="61" t="s">
        <v>594</v>
      </c>
      <c r="C27307">
        <v>1946</v>
      </c>
      <c r="D27307" s="61" t="s">
        <v>3324</v>
      </c>
    </row>
    <row r="27308" spans="1:4" hidden="1" x14ac:dyDescent="0.25">
      <c r="A27308" s="61" t="s">
        <v>1298</v>
      </c>
      <c r="B27308" s="61" t="s">
        <v>594</v>
      </c>
      <c r="C27308">
        <v>1947</v>
      </c>
      <c r="D27308" s="61" t="s">
        <v>3325</v>
      </c>
    </row>
    <row r="27309" spans="1:4" hidden="1" x14ac:dyDescent="0.25">
      <c r="A27309" s="61" t="s">
        <v>1298</v>
      </c>
      <c r="B27309" s="61" t="s">
        <v>594</v>
      </c>
      <c r="C27309">
        <v>1948</v>
      </c>
      <c r="D27309" s="61" t="s">
        <v>2308</v>
      </c>
    </row>
    <row r="27310" spans="1:4" hidden="1" x14ac:dyDescent="0.25">
      <c r="A27310" s="61" t="s">
        <v>1298</v>
      </c>
      <c r="B27310" s="61" t="s">
        <v>594</v>
      </c>
      <c r="C27310">
        <v>1949</v>
      </c>
      <c r="D27310" s="61" t="s">
        <v>3326</v>
      </c>
    </row>
    <row r="27311" spans="1:4" hidden="1" x14ac:dyDescent="0.25">
      <c r="A27311" s="61" t="s">
        <v>1298</v>
      </c>
      <c r="B27311" s="61" t="s">
        <v>594</v>
      </c>
      <c r="C27311">
        <v>1950</v>
      </c>
      <c r="D27311" s="61" t="s">
        <v>3327</v>
      </c>
    </row>
    <row r="27312" spans="1:4" hidden="1" x14ac:dyDescent="0.25">
      <c r="A27312" s="61" t="s">
        <v>1298</v>
      </c>
      <c r="B27312" s="61" t="s">
        <v>594</v>
      </c>
      <c r="C27312">
        <v>1951</v>
      </c>
      <c r="D27312" s="61" t="s">
        <v>3328</v>
      </c>
    </row>
    <row r="27313" spans="1:4" hidden="1" x14ac:dyDescent="0.25">
      <c r="A27313" s="61" t="s">
        <v>1298</v>
      </c>
      <c r="B27313" s="61" t="s">
        <v>594</v>
      </c>
      <c r="C27313">
        <v>1952</v>
      </c>
      <c r="D27313" s="61" t="s">
        <v>3329</v>
      </c>
    </row>
    <row r="27314" spans="1:4" hidden="1" x14ac:dyDescent="0.25">
      <c r="A27314" s="61" t="s">
        <v>1298</v>
      </c>
      <c r="B27314" s="61" t="s">
        <v>594</v>
      </c>
      <c r="C27314">
        <v>1953</v>
      </c>
      <c r="D27314" s="61" t="s">
        <v>3330</v>
      </c>
    </row>
    <row r="27315" spans="1:4" hidden="1" x14ac:dyDescent="0.25">
      <c r="A27315" s="61" t="s">
        <v>1298</v>
      </c>
      <c r="B27315" s="61" t="s">
        <v>594</v>
      </c>
      <c r="C27315">
        <v>1954</v>
      </c>
      <c r="D27315" s="61" t="s">
        <v>3331</v>
      </c>
    </row>
    <row r="27316" spans="1:4" hidden="1" x14ac:dyDescent="0.25">
      <c r="A27316" s="61" t="s">
        <v>1298</v>
      </c>
      <c r="B27316" s="61" t="s">
        <v>594</v>
      </c>
      <c r="C27316">
        <v>1955</v>
      </c>
      <c r="D27316" s="61" t="s">
        <v>3332</v>
      </c>
    </row>
    <row r="27317" spans="1:4" hidden="1" x14ac:dyDescent="0.25">
      <c r="A27317" s="61" t="s">
        <v>1298</v>
      </c>
      <c r="B27317" s="61" t="s">
        <v>594</v>
      </c>
      <c r="C27317">
        <v>1956</v>
      </c>
      <c r="D27317" s="61" t="s">
        <v>3333</v>
      </c>
    </row>
    <row r="27318" spans="1:4" hidden="1" x14ac:dyDescent="0.25">
      <c r="A27318" s="61" t="s">
        <v>1298</v>
      </c>
      <c r="B27318" s="61" t="s">
        <v>594</v>
      </c>
      <c r="C27318">
        <v>1957</v>
      </c>
      <c r="D27318" s="61" t="s">
        <v>3334</v>
      </c>
    </row>
    <row r="27319" spans="1:4" hidden="1" x14ac:dyDescent="0.25">
      <c r="A27319" s="61" t="s">
        <v>1298</v>
      </c>
      <c r="B27319" s="61" t="s">
        <v>594</v>
      </c>
      <c r="C27319">
        <v>1958</v>
      </c>
      <c r="D27319" s="61" t="s">
        <v>3335</v>
      </c>
    </row>
    <row r="27320" spans="1:4" hidden="1" x14ac:dyDescent="0.25">
      <c r="A27320" s="61" t="s">
        <v>1298</v>
      </c>
      <c r="B27320" s="61" t="s">
        <v>594</v>
      </c>
      <c r="C27320">
        <v>1959</v>
      </c>
      <c r="D27320" s="61" t="s">
        <v>3336</v>
      </c>
    </row>
    <row r="27321" spans="1:4" hidden="1" x14ac:dyDescent="0.25">
      <c r="A27321" s="61" t="s">
        <v>1298</v>
      </c>
      <c r="B27321" s="61" t="s">
        <v>594</v>
      </c>
      <c r="C27321">
        <v>1960</v>
      </c>
      <c r="D27321" s="61" t="s">
        <v>3337</v>
      </c>
    </row>
    <row r="27322" spans="1:4" hidden="1" x14ac:dyDescent="0.25">
      <c r="A27322" s="61" t="s">
        <v>1298</v>
      </c>
      <c r="B27322" s="61" t="s">
        <v>594</v>
      </c>
      <c r="C27322">
        <v>1961</v>
      </c>
      <c r="D27322" s="61" t="s">
        <v>3338</v>
      </c>
    </row>
    <row r="27323" spans="1:4" hidden="1" x14ac:dyDescent="0.25">
      <c r="A27323" s="61" t="s">
        <v>1298</v>
      </c>
      <c r="B27323" s="61" t="s">
        <v>594</v>
      </c>
      <c r="C27323">
        <v>1962</v>
      </c>
      <c r="D27323" s="61" t="s">
        <v>3339</v>
      </c>
    </row>
    <row r="27324" spans="1:4" hidden="1" x14ac:dyDescent="0.25">
      <c r="A27324" s="61" t="s">
        <v>1298</v>
      </c>
      <c r="B27324" s="61" t="s">
        <v>594</v>
      </c>
      <c r="C27324">
        <v>1963</v>
      </c>
      <c r="D27324" s="61" t="s">
        <v>3340</v>
      </c>
    </row>
    <row r="27325" spans="1:4" hidden="1" x14ac:dyDescent="0.25">
      <c r="A27325" s="61" t="s">
        <v>1298</v>
      </c>
      <c r="B27325" s="61" t="s">
        <v>594</v>
      </c>
      <c r="C27325">
        <v>1964</v>
      </c>
      <c r="D27325" s="61" t="s">
        <v>3341</v>
      </c>
    </row>
    <row r="27326" spans="1:4" hidden="1" x14ac:dyDescent="0.25">
      <c r="A27326" s="61" t="s">
        <v>1298</v>
      </c>
      <c r="B27326" s="61" t="s">
        <v>594</v>
      </c>
      <c r="C27326">
        <v>1965</v>
      </c>
      <c r="D27326" s="61" t="s">
        <v>3342</v>
      </c>
    </row>
    <row r="27327" spans="1:4" hidden="1" x14ac:dyDescent="0.25">
      <c r="A27327" s="61" t="s">
        <v>1298</v>
      </c>
      <c r="B27327" s="61" t="s">
        <v>594</v>
      </c>
      <c r="C27327">
        <v>1966</v>
      </c>
      <c r="D27327" s="61" t="s">
        <v>3343</v>
      </c>
    </row>
    <row r="27328" spans="1:4" hidden="1" x14ac:dyDescent="0.25">
      <c r="A27328" s="61" t="s">
        <v>1298</v>
      </c>
      <c r="B27328" s="61" t="s">
        <v>594</v>
      </c>
      <c r="C27328">
        <v>1967</v>
      </c>
      <c r="D27328" s="61" t="s">
        <v>3344</v>
      </c>
    </row>
    <row r="27329" spans="1:4" hidden="1" x14ac:dyDescent="0.25">
      <c r="A27329" s="61" t="s">
        <v>1298</v>
      </c>
      <c r="B27329" s="61" t="s">
        <v>594</v>
      </c>
      <c r="C27329">
        <v>1968</v>
      </c>
      <c r="D27329" s="61" t="s">
        <v>3345</v>
      </c>
    </row>
    <row r="27330" spans="1:4" hidden="1" x14ac:dyDescent="0.25">
      <c r="A27330" s="61" t="s">
        <v>1298</v>
      </c>
      <c r="B27330" s="61" t="s">
        <v>594</v>
      </c>
      <c r="C27330">
        <v>1969</v>
      </c>
      <c r="D27330" s="61" t="s">
        <v>3346</v>
      </c>
    </row>
    <row r="27331" spans="1:4" hidden="1" x14ac:dyDescent="0.25">
      <c r="A27331" s="61" t="s">
        <v>1298</v>
      </c>
      <c r="B27331" s="61" t="s">
        <v>594</v>
      </c>
      <c r="C27331">
        <v>1970</v>
      </c>
      <c r="D27331" s="61" t="s">
        <v>3347</v>
      </c>
    </row>
    <row r="27332" spans="1:4" hidden="1" x14ac:dyDescent="0.25">
      <c r="A27332" s="61" t="s">
        <v>1298</v>
      </c>
      <c r="B27332" s="61" t="s">
        <v>594</v>
      </c>
      <c r="C27332">
        <v>1971</v>
      </c>
      <c r="D27332" s="61" t="s">
        <v>1625</v>
      </c>
    </row>
    <row r="27333" spans="1:4" hidden="1" x14ac:dyDescent="0.25">
      <c r="A27333" s="61" t="s">
        <v>1298</v>
      </c>
      <c r="B27333" s="61" t="s">
        <v>594</v>
      </c>
      <c r="C27333">
        <v>1972</v>
      </c>
      <c r="D27333" s="61" t="s">
        <v>3348</v>
      </c>
    </row>
    <row r="27334" spans="1:4" hidden="1" x14ac:dyDescent="0.25">
      <c r="A27334" s="61" t="s">
        <v>1298</v>
      </c>
      <c r="B27334" s="61" t="s">
        <v>594</v>
      </c>
      <c r="C27334">
        <v>1973</v>
      </c>
      <c r="D27334" s="61" t="s">
        <v>3349</v>
      </c>
    </row>
    <row r="27335" spans="1:4" hidden="1" x14ac:dyDescent="0.25">
      <c r="A27335" s="61" t="s">
        <v>1298</v>
      </c>
      <c r="B27335" s="61" t="s">
        <v>594</v>
      </c>
      <c r="C27335">
        <v>1974</v>
      </c>
      <c r="D27335" s="61" t="s">
        <v>3350</v>
      </c>
    </row>
    <row r="27336" spans="1:4" hidden="1" x14ac:dyDescent="0.25">
      <c r="A27336" s="61" t="s">
        <v>1298</v>
      </c>
      <c r="B27336" s="61" t="s">
        <v>594</v>
      </c>
      <c r="C27336">
        <v>1975</v>
      </c>
      <c r="D27336" s="61" t="s">
        <v>3351</v>
      </c>
    </row>
    <row r="27337" spans="1:4" hidden="1" x14ac:dyDescent="0.25">
      <c r="A27337" s="61" t="s">
        <v>1298</v>
      </c>
      <c r="B27337" s="61" t="s">
        <v>594</v>
      </c>
      <c r="C27337">
        <v>1976</v>
      </c>
      <c r="D27337" s="61" t="s">
        <v>3352</v>
      </c>
    </row>
    <row r="27338" spans="1:4" hidden="1" x14ac:dyDescent="0.25">
      <c r="A27338" s="61" t="s">
        <v>1298</v>
      </c>
      <c r="B27338" s="61" t="s">
        <v>594</v>
      </c>
      <c r="C27338">
        <v>1977</v>
      </c>
      <c r="D27338" s="61" t="s">
        <v>3353</v>
      </c>
    </row>
    <row r="27339" spans="1:4" hidden="1" x14ac:dyDescent="0.25">
      <c r="A27339" s="61" t="s">
        <v>1298</v>
      </c>
      <c r="B27339" s="61" t="s">
        <v>594</v>
      </c>
      <c r="C27339">
        <v>1978</v>
      </c>
      <c r="D27339" s="61" t="s">
        <v>3354</v>
      </c>
    </row>
    <row r="27340" spans="1:4" hidden="1" x14ac:dyDescent="0.25">
      <c r="A27340" s="61" t="s">
        <v>1298</v>
      </c>
      <c r="B27340" s="61" t="s">
        <v>594</v>
      </c>
      <c r="C27340">
        <v>1979</v>
      </c>
      <c r="D27340" s="61" t="s">
        <v>3355</v>
      </c>
    </row>
    <row r="27341" spans="1:4" hidden="1" x14ac:dyDescent="0.25">
      <c r="A27341" s="61" t="s">
        <v>1298</v>
      </c>
      <c r="B27341" s="61" t="s">
        <v>594</v>
      </c>
      <c r="C27341">
        <v>1980</v>
      </c>
      <c r="D27341" s="61" t="s">
        <v>3356</v>
      </c>
    </row>
    <row r="27342" spans="1:4" hidden="1" x14ac:dyDescent="0.25">
      <c r="A27342" s="61" t="s">
        <v>1298</v>
      </c>
      <c r="B27342" s="61" t="s">
        <v>594</v>
      </c>
      <c r="C27342">
        <v>1981</v>
      </c>
      <c r="D27342" s="61" t="s">
        <v>3357</v>
      </c>
    </row>
    <row r="27343" spans="1:4" hidden="1" x14ac:dyDescent="0.25">
      <c r="A27343" s="61" t="s">
        <v>1298</v>
      </c>
      <c r="B27343" s="61" t="s">
        <v>594</v>
      </c>
      <c r="C27343">
        <v>1982</v>
      </c>
      <c r="D27343" s="61" t="s">
        <v>3358</v>
      </c>
    </row>
    <row r="27344" spans="1:4" hidden="1" x14ac:dyDescent="0.25">
      <c r="A27344" s="61" t="s">
        <v>1298</v>
      </c>
      <c r="B27344" s="61" t="s">
        <v>594</v>
      </c>
      <c r="C27344">
        <v>1983</v>
      </c>
      <c r="D27344" s="61" t="s">
        <v>3359</v>
      </c>
    </row>
    <row r="27345" spans="1:4" hidden="1" x14ac:dyDescent="0.25">
      <c r="A27345" s="61" t="s">
        <v>1298</v>
      </c>
      <c r="B27345" s="61" t="s">
        <v>594</v>
      </c>
      <c r="C27345">
        <v>1984</v>
      </c>
      <c r="D27345" s="61" t="s">
        <v>3360</v>
      </c>
    </row>
    <row r="27346" spans="1:4" hidden="1" x14ac:dyDescent="0.25">
      <c r="A27346" s="61" t="s">
        <v>1298</v>
      </c>
      <c r="B27346" s="61" t="s">
        <v>594</v>
      </c>
      <c r="C27346">
        <v>1985</v>
      </c>
      <c r="D27346" s="61" t="s">
        <v>3361</v>
      </c>
    </row>
    <row r="27347" spans="1:4" hidden="1" x14ac:dyDescent="0.25">
      <c r="A27347" s="61" t="s">
        <v>1298</v>
      </c>
      <c r="B27347" s="61" t="s">
        <v>594</v>
      </c>
      <c r="C27347">
        <v>1986</v>
      </c>
      <c r="D27347" s="61" t="s">
        <v>3362</v>
      </c>
    </row>
    <row r="27348" spans="1:4" hidden="1" x14ac:dyDescent="0.25">
      <c r="A27348" s="61" t="s">
        <v>1298</v>
      </c>
      <c r="B27348" s="61" t="s">
        <v>594</v>
      </c>
      <c r="C27348">
        <v>1987</v>
      </c>
      <c r="D27348" s="61" t="s">
        <v>3363</v>
      </c>
    </row>
    <row r="27349" spans="1:4" hidden="1" x14ac:dyDescent="0.25">
      <c r="A27349" s="61" t="s">
        <v>1298</v>
      </c>
      <c r="B27349" s="61" t="s">
        <v>594</v>
      </c>
      <c r="C27349">
        <v>1988</v>
      </c>
      <c r="D27349" s="61" t="s">
        <v>3364</v>
      </c>
    </row>
    <row r="27350" spans="1:4" hidden="1" x14ac:dyDescent="0.25">
      <c r="A27350" s="61" t="s">
        <v>1298</v>
      </c>
      <c r="B27350" s="61" t="s">
        <v>594</v>
      </c>
      <c r="C27350">
        <v>1989</v>
      </c>
      <c r="D27350" s="61" t="s">
        <v>2384</v>
      </c>
    </row>
    <row r="27351" spans="1:4" hidden="1" x14ac:dyDescent="0.25">
      <c r="A27351" s="61" t="s">
        <v>1298</v>
      </c>
      <c r="B27351" s="61" t="s">
        <v>594</v>
      </c>
      <c r="C27351">
        <v>1990</v>
      </c>
      <c r="D27351" s="61" t="s">
        <v>3365</v>
      </c>
    </row>
    <row r="27352" spans="1:4" hidden="1" x14ac:dyDescent="0.25">
      <c r="A27352" s="61" t="s">
        <v>1298</v>
      </c>
      <c r="B27352" s="61" t="s">
        <v>594</v>
      </c>
      <c r="C27352">
        <v>1991</v>
      </c>
      <c r="D27352" s="61" t="s">
        <v>2219</v>
      </c>
    </row>
    <row r="27353" spans="1:4" hidden="1" x14ac:dyDescent="0.25">
      <c r="A27353" s="61" t="s">
        <v>1298</v>
      </c>
      <c r="B27353" s="61" t="s">
        <v>594</v>
      </c>
      <c r="C27353">
        <v>1992</v>
      </c>
      <c r="D27353" s="61" t="s">
        <v>3366</v>
      </c>
    </row>
    <row r="27354" spans="1:4" hidden="1" x14ac:dyDescent="0.25">
      <c r="A27354" s="61" t="s">
        <v>1298</v>
      </c>
      <c r="B27354" s="61" t="s">
        <v>594</v>
      </c>
      <c r="C27354">
        <v>1993</v>
      </c>
      <c r="D27354" s="61" t="s">
        <v>3367</v>
      </c>
    </row>
    <row r="27355" spans="1:4" hidden="1" x14ac:dyDescent="0.25">
      <c r="A27355" s="61" t="s">
        <v>1298</v>
      </c>
      <c r="B27355" s="61" t="s">
        <v>594</v>
      </c>
      <c r="C27355">
        <v>1994</v>
      </c>
      <c r="D27355" s="61" t="s">
        <v>3368</v>
      </c>
    </row>
    <row r="27356" spans="1:4" hidden="1" x14ac:dyDescent="0.25">
      <c r="A27356" s="61" t="s">
        <v>1298</v>
      </c>
      <c r="B27356" s="61" t="s">
        <v>594</v>
      </c>
      <c r="C27356">
        <v>1995</v>
      </c>
      <c r="D27356" s="61" t="s">
        <v>3369</v>
      </c>
    </row>
    <row r="27357" spans="1:4" hidden="1" x14ac:dyDescent="0.25">
      <c r="A27357" s="61" t="s">
        <v>1298</v>
      </c>
      <c r="B27357" s="61" t="s">
        <v>594</v>
      </c>
      <c r="C27357">
        <v>1996</v>
      </c>
      <c r="D27357" s="61" t="s">
        <v>3370</v>
      </c>
    </row>
    <row r="27358" spans="1:4" hidden="1" x14ac:dyDescent="0.25">
      <c r="A27358" s="61" t="s">
        <v>1298</v>
      </c>
      <c r="B27358" s="61" t="s">
        <v>594</v>
      </c>
      <c r="C27358">
        <v>1997</v>
      </c>
      <c r="D27358" s="61" t="s">
        <v>3371</v>
      </c>
    </row>
    <row r="27359" spans="1:4" hidden="1" x14ac:dyDescent="0.25">
      <c r="A27359" s="61" t="s">
        <v>1298</v>
      </c>
      <c r="B27359" s="61" t="s">
        <v>594</v>
      </c>
      <c r="C27359">
        <v>1998</v>
      </c>
      <c r="D27359" s="61" t="s">
        <v>3372</v>
      </c>
    </row>
    <row r="27360" spans="1:4" hidden="1" x14ac:dyDescent="0.25">
      <c r="A27360" s="61" t="s">
        <v>1298</v>
      </c>
      <c r="B27360" s="61" t="s">
        <v>594</v>
      </c>
      <c r="C27360">
        <v>1999</v>
      </c>
      <c r="D27360" s="61" t="s">
        <v>3373</v>
      </c>
    </row>
    <row r="27361" spans="1:4" hidden="1" x14ac:dyDescent="0.25">
      <c r="A27361" s="61" t="s">
        <v>1298</v>
      </c>
      <c r="B27361" s="61" t="s">
        <v>594</v>
      </c>
      <c r="C27361">
        <v>2000</v>
      </c>
      <c r="D27361" s="61" t="s">
        <v>3374</v>
      </c>
    </row>
    <row r="27362" spans="1:4" hidden="1" x14ac:dyDescent="0.25">
      <c r="A27362" s="61" t="s">
        <v>1298</v>
      </c>
      <c r="B27362" s="61" t="s">
        <v>594</v>
      </c>
      <c r="C27362">
        <v>2001</v>
      </c>
      <c r="D27362" s="61" t="s">
        <v>3375</v>
      </c>
    </row>
    <row r="27363" spans="1:4" hidden="1" x14ac:dyDescent="0.25">
      <c r="A27363" s="61" t="s">
        <v>1298</v>
      </c>
      <c r="B27363" s="61" t="s">
        <v>594</v>
      </c>
      <c r="C27363">
        <v>2002</v>
      </c>
      <c r="D27363" s="61" t="s">
        <v>3376</v>
      </c>
    </row>
    <row r="27364" spans="1:4" hidden="1" x14ac:dyDescent="0.25">
      <c r="A27364" s="61" t="s">
        <v>1298</v>
      </c>
      <c r="B27364" s="61" t="s">
        <v>594</v>
      </c>
      <c r="C27364">
        <v>2003</v>
      </c>
      <c r="D27364" s="61" t="s">
        <v>3377</v>
      </c>
    </row>
    <row r="27365" spans="1:4" hidden="1" x14ac:dyDescent="0.25">
      <c r="A27365" s="61" t="s">
        <v>1298</v>
      </c>
      <c r="B27365" s="61" t="s">
        <v>594</v>
      </c>
      <c r="C27365">
        <v>2004</v>
      </c>
      <c r="D27365" s="61" t="s">
        <v>3378</v>
      </c>
    </row>
    <row r="27366" spans="1:4" hidden="1" x14ac:dyDescent="0.25">
      <c r="A27366" s="61" t="s">
        <v>1298</v>
      </c>
      <c r="B27366" s="61" t="s">
        <v>594</v>
      </c>
      <c r="C27366">
        <v>2005</v>
      </c>
      <c r="D27366" s="61" t="s">
        <v>3379</v>
      </c>
    </row>
    <row r="27367" spans="1:4" hidden="1" x14ac:dyDescent="0.25">
      <c r="A27367" s="61" t="s">
        <v>1298</v>
      </c>
      <c r="B27367" s="61" t="s">
        <v>594</v>
      </c>
      <c r="C27367">
        <v>2006</v>
      </c>
      <c r="D27367" s="61" t="s">
        <v>3380</v>
      </c>
    </row>
    <row r="27368" spans="1:4" hidden="1" x14ac:dyDescent="0.25">
      <c r="A27368" s="61" t="s">
        <v>1298</v>
      </c>
      <c r="B27368" s="61" t="s">
        <v>594</v>
      </c>
      <c r="C27368">
        <v>2007</v>
      </c>
      <c r="D27368" s="61" t="s">
        <v>3381</v>
      </c>
    </row>
    <row r="27369" spans="1:4" hidden="1" x14ac:dyDescent="0.25">
      <c r="A27369" s="61" t="s">
        <v>1298</v>
      </c>
      <c r="B27369" s="61" t="s">
        <v>594</v>
      </c>
      <c r="C27369">
        <v>2008</v>
      </c>
      <c r="D27369" s="61" t="s">
        <v>3382</v>
      </c>
    </row>
    <row r="27370" spans="1:4" hidden="1" x14ac:dyDescent="0.25">
      <c r="A27370" s="61" t="s">
        <v>1298</v>
      </c>
      <c r="B27370" s="61" t="s">
        <v>594</v>
      </c>
      <c r="C27370">
        <v>2009</v>
      </c>
      <c r="D27370" s="61" t="s">
        <v>3383</v>
      </c>
    </row>
    <row r="27371" spans="1:4" hidden="1" x14ac:dyDescent="0.25">
      <c r="A27371" s="61" t="s">
        <v>1298</v>
      </c>
      <c r="B27371" s="61" t="s">
        <v>594</v>
      </c>
      <c r="C27371">
        <v>2010</v>
      </c>
      <c r="D27371" s="61" t="s">
        <v>3384</v>
      </c>
    </row>
    <row r="27372" spans="1:4" hidden="1" x14ac:dyDescent="0.25">
      <c r="A27372" s="61" t="s">
        <v>1298</v>
      </c>
      <c r="B27372" s="61" t="s">
        <v>594</v>
      </c>
      <c r="C27372">
        <v>2011</v>
      </c>
      <c r="D27372" s="61" t="s">
        <v>3385</v>
      </c>
    </row>
    <row r="27373" spans="1:4" hidden="1" x14ac:dyDescent="0.25">
      <c r="A27373" s="61" t="s">
        <v>1298</v>
      </c>
      <c r="B27373" s="61" t="s">
        <v>594</v>
      </c>
      <c r="C27373">
        <v>2012</v>
      </c>
      <c r="D27373" s="61" t="s">
        <v>3386</v>
      </c>
    </row>
    <row r="27374" spans="1:4" hidden="1" x14ac:dyDescent="0.25">
      <c r="A27374" s="61" t="s">
        <v>1298</v>
      </c>
      <c r="B27374" s="61" t="s">
        <v>594</v>
      </c>
      <c r="C27374">
        <v>2013</v>
      </c>
      <c r="D27374" s="61" t="s">
        <v>3369</v>
      </c>
    </row>
    <row r="27375" spans="1:4" hidden="1" x14ac:dyDescent="0.25">
      <c r="A27375" s="61" t="s">
        <v>1298</v>
      </c>
      <c r="B27375" s="61" t="s">
        <v>594</v>
      </c>
      <c r="C27375">
        <v>2014</v>
      </c>
      <c r="D27375" s="61" t="s">
        <v>3387</v>
      </c>
    </row>
    <row r="27376" spans="1:4" hidden="1" x14ac:dyDescent="0.25">
      <c r="A27376" s="61" t="s">
        <v>1298</v>
      </c>
      <c r="B27376" s="61" t="s">
        <v>594</v>
      </c>
      <c r="C27376">
        <v>2015</v>
      </c>
      <c r="D27376" s="61" t="s">
        <v>3388</v>
      </c>
    </row>
    <row r="27377" spans="1:4" hidden="1" x14ac:dyDescent="0.25">
      <c r="A27377" s="61" t="s">
        <v>1298</v>
      </c>
      <c r="B27377" s="61" t="s">
        <v>594</v>
      </c>
      <c r="C27377">
        <v>2016</v>
      </c>
      <c r="D27377" s="61" t="s">
        <v>3389</v>
      </c>
    </row>
    <row r="27378" spans="1:4" hidden="1" x14ac:dyDescent="0.25">
      <c r="A27378" s="61" t="s">
        <v>1298</v>
      </c>
      <c r="B27378" s="61" t="s">
        <v>594</v>
      </c>
      <c r="C27378">
        <v>2017</v>
      </c>
      <c r="D27378" s="61" t="s">
        <v>3390</v>
      </c>
    </row>
    <row r="27379" spans="1:4" hidden="1" x14ac:dyDescent="0.25">
      <c r="A27379" s="61" t="s">
        <v>1298</v>
      </c>
      <c r="B27379" s="61" t="s">
        <v>594</v>
      </c>
      <c r="C27379">
        <v>2018</v>
      </c>
      <c r="D27379" s="61" t="s">
        <v>3391</v>
      </c>
    </row>
    <row r="27380" spans="1:4" hidden="1" x14ac:dyDescent="0.25">
      <c r="A27380" s="61" t="s">
        <v>1298</v>
      </c>
      <c r="B27380" s="61" t="s">
        <v>594</v>
      </c>
      <c r="C27380">
        <v>2019</v>
      </c>
      <c r="D27380" s="61" t="s">
        <v>3392</v>
      </c>
    </row>
    <row r="27381" spans="1:4" hidden="1" x14ac:dyDescent="0.25">
      <c r="A27381" s="61" t="s">
        <v>1298</v>
      </c>
      <c r="B27381" s="61" t="s">
        <v>594</v>
      </c>
      <c r="C27381">
        <v>2020</v>
      </c>
      <c r="D27381" s="61" t="s">
        <v>3393</v>
      </c>
    </row>
    <row r="27382" spans="1:4" hidden="1" x14ac:dyDescent="0.25">
      <c r="A27382" s="61" t="s">
        <v>1298</v>
      </c>
      <c r="B27382" s="61" t="s">
        <v>594</v>
      </c>
      <c r="C27382">
        <v>2021</v>
      </c>
      <c r="D27382" s="61" t="s">
        <v>3394</v>
      </c>
    </row>
    <row r="27383" spans="1:4" hidden="1" x14ac:dyDescent="0.25">
      <c r="A27383" s="61" t="s">
        <v>1298</v>
      </c>
      <c r="B27383" s="61" t="s">
        <v>594</v>
      </c>
      <c r="C27383">
        <v>2022</v>
      </c>
      <c r="D27383" s="61" t="s">
        <v>3395</v>
      </c>
    </row>
    <row r="27384" spans="1:4" x14ac:dyDescent="0.25">
      <c r="A27384" s="61" t="s">
        <v>1298</v>
      </c>
      <c r="B27384" s="61" t="s">
        <v>594</v>
      </c>
      <c r="C27384">
        <v>2023</v>
      </c>
      <c r="D27384" s="61">
        <v>0.62666666999999998</v>
      </c>
    </row>
    <row r="27385" spans="1:4" hidden="1" x14ac:dyDescent="0.25">
      <c r="A27385" s="61" t="s">
        <v>116</v>
      </c>
      <c r="B27385" s="61" t="s">
        <v>345</v>
      </c>
      <c r="C27385">
        <v>1789</v>
      </c>
      <c r="D27385" s="61" t="s">
        <v>2909</v>
      </c>
    </row>
    <row r="27386" spans="1:4" hidden="1" x14ac:dyDescent="0.25">
      <c r="A27386" s="61" t="s">
        <v>116</v>
      </c>
      <c r="B27386" s="61" t="s">
        <v>345</v>
      </c>
      <c r="C27386">
        <v>1790</v>
      </c>
      <c r="D27386" s="61" t="s">
        <v>2909</v>
      </c>
    </row>
    <row r="27387" spans="1:4" hidden="1" x14ac:dyDescent="0.25">
      <c r="A27387" s="61" t="s">
        <v>116</v>
      </c>
      <c r="B27387" s="61" t="s">
        <v>345</v>
      </c>
      <c r="C27387">
        <v>1791</v>
      </c>
      <c r="D27387" s="61" t="s">
        <v>2909</v>
      </c>
    </row>
    <row r="27388" spans="1:4" hidden="1" x14ac:dyDescent="0.25">
      <c r="A27388" s="61" t="s">
        <v>116</v>
      </c>
      <c r="B27388" s="61" t="s">
        <v>345</v>
      </c>
      <c r="C27388">
        <v>1792</v>
      </c>
      <c r="D27388" s="61" t="s">
        <v>2909</v>
      </c>
    </row>
    <row r="27389" spans="1:4" hidden="1" x14ac:dyDescent="0.25">
      <c r="A27389" s="61" t="s">
        <v>116</v>
      </c>
      <c r="B27389" s="61" t="s">
        <v>345</v>
      </c>
      <c r="C27389">
        <v>1793</v>
      </c>
      <c r="D27389" s="61" t="s">
        <v>2909</v>
      </c>
    </row>
    <row r="27390" spans="1:4" hidden="1" x14ac:dyDescent="0.25">
      <c r="A27390" s="61" t="s">
        <v>116</v>
      </c>
      <c r="B27390" s="61" t="s">
        <v>345</v>
      </c>
      <c r="C27390">
        <v>1794</v>
      </c>
      <c r="D27390" s="61" t="s">
        <v>2909</v>
      </c>
    </row>
    <row r="27391" spans="1:4" hidden="1" x14ac:dyDescent="0.25">
      <c r="A27391" s="61" t="s">
        <v>116</v>
      </c>
      <c r="B27391" s="61" t="s">
        <v>345</v>
      </c>
      <c r="C27391">
        <v>1795</v>
      </c>
      <c r="D27391" s="61" t="s">
        <v>2909</v>
      </c>
    </row>
    <row r="27392" spans="1:4" hidden="1" x14ac:dyDescent="0.25">
      <c r="A27392" s="61" t="s">
        <v>116</v>
      </c>
      <c r="B27392" s="61" t="s">
        <v>345</v>
      </c>
      <c r="C27392">
        <v>1796</v>
      </c>
      <c r="D27392" s="61" t="s">
        <v>2909</v>
      </c>
    </row>
    <row r="27393" spans="1:4" hidden="1" x14ac:dyDescent="0.25">
      <c r="A27393" s="61" t="s">
        <v>116</v>
      </c>
      <c r="B27393" s="61" t="s">
        <v>345</v>
      </c>
      <c r="C27393">
        <v>1797</v>
      </c>
      <c r="D27393" s="61" t="s">
        <v>2909</v>
      </c>
    </row>
    <row r="27394" spans="1:4" hidden="1" x14ac:dyDescent="0.25">
      <c r="A27394" s="61" t="s">
        <v>116</v>
      </c>
      <c r="B27394" s="61" t="s">
        <v>345</v>
      </c>
      <c r="C27394">
        <v>1798</v>
      </c>
      <c r="D27394" s="61" t="s">
        <v>2909</v>
      </c>
    </row>
    <row r="27395" spans="1:4" hidden="1" x14ac:dyDescent="0.25">
      <c r="A27395" s="61" t="s">
        <v>116</v>
      </c>
      <c r="B27395" s="61" t="s">
        <v>345</v>
      </c>
      <c r="C27395">
        <v>1799</v>
      </c>
      <c r="D27395" s="61" t="s">
        <v>2909</v>
      </c>
    </row>
    <row r="27396" spans="1:4" hidden="1" x14ac:dyDescent="0.25">
      <c r="A27396" s="61" t="s">
        <v>116</v>
      </c>
      <c r="B27396" s="61" t="s">
        <v>345</v>
      </c>
      <c r="C27396">
        <v>1800</v>
      </c>
      <c r="D27396" s="61" t="s">
        <v>2120</v>
      </c>
    </row>
    <row r="27397" spans="1:4" hidden="1" x14ac:dyDescent="0.25">
      <c r="A27397" s="61" t="s">
        <v>116</v>
      </c>
      <c r="B27397" s="61" t="s">
        <v>345</v>
      </c>
      <c r="C27397">
        <v>1801</v>
      </c>
      <c r="D27397" s="61" t="s">
        <v>2120</v>
      </c>
    </row>
    <row r="27398" spans="1:4" hidden="1" x14ac:dyDescent="0.25">
      <c r="A27398" s="61" t="s">
        <v>116</v>
      </c>
      <c r="B27398" s="61" t="s">
        <v>345</v>
      </c>
      <c r="C27398">
        <v>1802</v>
      </c>
      <c r="D27398" s="61" t="s">
        <v>2120</v>
      </c>
    </row>
    <row r="27399" spans="1:4" hidden="1" x14ac:dyDescent="0.25">
      <c r="A27399" s="61" t="s">
        <v>116</v>
      </c>
      <c r="B27399" s="61" t="s">
        <v>345</v>
      </c>
      <c r="C27399">
        <v>1803</v>
      </c>
      <c r="D27399" s="61" t="s">
        <v>2120</v>
      </c>
    </row>
    <row r="27400" spans="1:4" hidden="1" x14ac:dyDescent="0.25">
      <c r="A27400" s="61" t="s">
        <v>116</v>
      </c>
      <c r="B27400" s="61" t="s">
        <v>345</v>
      </c>
      <c r="C27400">
        <v>1804</v>
      </c>
      <c r="D27400" s="61" t="s">
        <v>2120</v>
      </c>
    </row>
    <row r="27401" spans="1:4" hidden="1" x14ac:dyDescent="0.25">
      <c r="A27401" s="61" t="s">
        <v>116</v>
      </c>
      <c r="B27401" s="61" t="s">
        <v>345</v>
      </c>
      <c r="C27401">
        <v>1805</v>
      </c>
      <c r="D27401" s="61" t="s">
        <v>2120</v>
      </c>
    </row>
    <row r="27402" spans="1:4" hidden="1" x14ac:dyDescent="0.25">
      <c r="A27402" s="61" t="s">
        <v>116</v>
      </c>
      <c r="B27402" s="61" t="s">
        <v>345</v>
      </c>
      <c r="C27402">
        <v>1806</v>
      </c>
      <c r="D27402" s="61" t="s">
        <v>2120</v>
      </c>
    </row>
    <row r="27403" spans="1:4" hidden="1" x14ac:dyDescent="0.25">
      <c r="A27403" s="61" t="s">
        <v>116</v>
      </c>
      <c r="B27403" s="61" t="s">
        <v>345</v>
      </c>
      <c r="C27403">
        <v>1807</v>
      </c>
      <c r="D27403" s="61" t="s">
        <v>2120</v>
      </c>
    </row>
    <row r="27404" spans="1:4" hidden="1" x14ac:dyDescent="0.25">
      <c r="A27404" s="61" t="s">
        <v>116</v>
      </c>
      <c r="B27404" s="61" t="s">
        <v>345</v>
      </c>
      <c r="C27404">
        <v>1808</v>
      </c>
      <c r="D27404" s="61" t="s">
        <v>2120</v>
      </c>
    </row>
    <row r="27405" spans="1:4" hidden="1" x14ac:dyDescent="0.25">
      <c r="A27405" s="61" t="s">
        <v>116</v>
      </c>
      <c r="B27405" s="61" t="s">
        <v>345</v>
      </c>
      <c r="C27405">
        <v>1809</v>
      </c>
      <c r="D27405" s="61" t="s">
        <v>2120</v>
      </c>
    </row>
    <row r="27406" spans="1:4" hidden="1" x14ac:dyDescent="0.25">
      <c r="A27406" s="61" t="s">
        <v>116</v>
      </c>
      <c r="B27406" s="61" t="s">
        <v>345</v>
      </c>
      <c r="C27406">
        <v>1810</v>
      </c>
      <c r="D27406" s="61" t="s">
        <v>2120</v>
      </c>
    </row>
    <row r="27407" spans="1:4" hidden="1" x14ac:dyDescent="0.25">
      <c r="A27407" s="61" t="s">
        <v>116</v>
      </c>
      <c r="B27407" s="61" t="s">
        <v>345</v>
      </c>
      <c r="C27407">
        <v>1811</v>
      </c>
      <c r="D27407" s="61" t="s">
        <v>2120</v>
      </c>
    </row>
    <row r="27408" spans="1:4" hidden="1" x14ac:dyDescent="0.25">
      <c r="A27408" s="61" t="s">
        <v>116</v>
      </c>
      <c r="B27408" s="61" t="s">
        <v>345</v>
      </c>
      <c r="C27408">
        <v>1812</v>
      </c>
      <c r="D27408" s="61" t="s">
        <v>2120</v>
      </c>
    </row>
    <row r="27409" spans="1:4" hidden="1" x14ac:dyDescent="0.25">
      <c r="A27409" s="61" t="s">
        <v>116</v>
      </c>
      <c r="B27409" s="61" t="s">
        <v>345</v>
      </c>
      <c r="C27409">
        <v>1813</v>
      </c>
      <c r="D27409" s="61" t="s">
        <v>2120</v>
      </c>
    </row>
    <row r="27410" spans="1:4" hidden="1" x14ac:dyDescent="0.25">
      <c r="A27410" s="61" t="s">
        <v>116</v>
      </c>
      <c r="B27410" s="61" t="s">
        <v>345</v>
      </c>
      <c r="C27410">
        <v>1814</v>
      </c>
      <c r="D27410" s="61" t="s">
        <v>2120</v>
      </c>
    </row>
    <row r="27411" spans="1:4" hidden="1" x14ac:dyDescent="0.25">
      <c r="A27411" s="61" t="s">
        <v>116</v>
      </c>
      <c r="B27411" s="61" t="s">
        <v>345</v>
      </c>
      <c r="C27411">
        <v>1815</v>
      </c>
      <c r="D27411" s="61" t="s">
        <v>2120</v>
      </c>
    </row>
    <row r="27412" spans="1:4" hidden="1" x14ac:dyDescent="0.25">
      <c r="A27412" s="61" t="s">
        <v>116</v>
      </c>
      <c r="B27412" s="61" t="s">
        <v>345</v>
      </c>
      <c r="C27412">
        <v>1816</v>
      </c>
      <c r="D27412" s="61" t="s">
        <v>2120</v>
      </c>
    </row>
    <row r="27413" spans="1:4" hidden="1" x14ac:dyDescent="0.25">
      <c r="A27413" s="61" t="s">
        <v>116</v>
      </c>
      <c r="B27413" s="61" t="s">
        <v>345</v>
      </c>
      <c r="C27413">
        <v>1817</v>
      </c>
      <c r="D27413" s="61" t="s">
        <v>2120</v>
      </c>
    </row>
    <row r="27414" spans="1:4" hidden="1" x14ac:dyDescent="0.25">
      <c r="A27414" s="61" t="s">
        <v>116</v>
      </c>
      <c r="B27414" s="61" t="s">
        <v>345</v>
      </c>
      <c r="C27414">
        <v>1818</v>
      </c>
      <c r="D27414" s="61" t="s">
        <v>2120</v>
      </c>
    </row>
    <row r="27415" spans="1:4" hidden="1" x14ac:dyDescent="0.25">
      <c r="A27415" s="61" t="s">
        <v>116</v>
      </c>
      <c r="B27415" s="61" t="s">
        <v>345</v>
      </c>
      <c r="C27415">
        <v>1819</v>
      </c>
      <c r="D27415" s="61" t="s">
        <v>2120</v>
      </c>
    </row>
    <row r="27416" spans="1:4" hidden="1" x14ac:dyDescent="0.25">
      <c r="A27416" s="61" t="s">
        <v>116</v>
      </c>
      <c r="B27416" s="61" t="s">
        <v>345</v>
      </c>
      <c r="C27416">
        <v>1820</v>
      </c>
      <c r="D27416" s="61" t="s">
        <v>2120</v>
      </c>
    </row>
    <row r="27417" spans="1:4" hidden="1" x14ac:dyDescent="0.25">
      <c r="A27417" s="61" t="s">
        <v>116</v>
      </c>
      <c r="B27417" s="61" t="s">
        <v>345</v>
      </c>
      <c r="C27417">
        <v>1821</v>
      </c>
      <c r="D27417" s="61" t="s">
        <v>2120</v>
      </c>
    </row>
    <row r="27418" spans="1:4" hidden="1" x14ac:dyDescent="0.25">
      <c r="A27418" s="61" t="s">
        <v>116</v>
      </c>
      <c r="B27418" s="61" t="s">
        <v>345</v>
      </c>
      <c r="C27418">
        <v>1822</v>
      </c>
      <c r="D27418" s="61" t="s">
        <v>2120</v>
      </c>
    </row>
    <row r="27419" spans="1:4" hidden="1" x14ac:dyDescent="0.25">
      <c r="A27419" s="61" t="s">
        <v>116</v>
      </c>
      <c r="B27419" s="61" t="s">
        <v>345</v>
      </c>
      <c r="C27419">
        <v>1823</v>
      </c>
      <c r="D27419" s="61" t="s">
        <v>2120</v>
      </c>
    </row>
    <row r="27420" spans="1:4" hidden="1" x14ac:dyDescent="0.25">
      <c r="A27420" s="61" t="s">
        <v>116</v>
      </c>
      <c r="B27420" s="61" t="s">
        <v>345</v>
      </c>
      <c r="C27420">
        <v>1824</v>
      </c>
      <c r="D27420" s="61" t="s">
        <v>2120</v>
      </c>
    </row>
    <row r="27421" spans="1:4" hidden="1" x14ac:dyDescent="0.25">
      <c r="A27421" s="61" t="s">
        <v>116</v>
      </c>
      <c r="B27421" s="61" t="s">
        <v>345</v>
      </c>
      <c r="C27421">
        <v>1825</v>
      </c>
      <c r="D27421" s="61" t="s">
        <v>2120</v>
      </c>
    </row>
    <row r="27422" spans="1:4" hidden="1" x14ac:dyDescent="0.25">
      <c r="A27422" s="61" t="s">
        <v>116</v>
      </c>
      <c r="B27422" s="61" t="s">
        <v>345</v>
      </c>
      <c r="C27422">
        <v>1826</v>
      </c>
      <c r="D27422" s="61" t="s">
        <v>2120</v>
      </c>
    </row>
    <row r="27423" spans="1:4" hidden="1" x14ac:dyDescent="0.25">
      <c r="A27423" s="61" t="s">
        <v>116</v>
      </c>
      <c r="B27423" s="61" t="s">
        <v>345</v>
      </c>
      <c r="C27423">
        <v>1827</v>
      </c>
      <c r="D27423" s="61" t="s">
        <v>2120</v>
      </c>
    </row>
    <row r="27424" spans="1:4" hidden="1" x14ac:dyDescent="0.25">
      <c r="A27424" s="61" t="s">
        <v>116</v>
      </c>
      <c r="B27424" s="61" t="s">
        <v>345</v>
      </c>
      <c r="C27424">
        <v>1828</v>
      </c>
      <c r="D27424" s="61" t="s">
        <v>2120</v>
      </c>
    </row>
    <row r="27425" spans="1:4" hidden="1" x14ac:dyDescent="0.25">
      <c r="A27425" s="61" t="s">
        <v>116</v>
      </c>
      <c r="B27425" s="61" t="s">
        <v>345</v>
      </c>
      <c r="C27425">
        <v>1829</v>
      </c>
      <c r="D27425" s="61" t="s">
        <v>2120</v>
      </c>
    </row>
    <row r="27426" spans="1:4" hidden="1" x14ac:dyDescent="0.25">
      <c r="A27426" s="61" t="s">
        <v>116</v>
      </c>
      <c r="B27426" s="61" t="s">
        <v>345</v>
      </c>
      <c r="C27426">
        <v>1830</v>
      </c>
      <c r="D27426" s="61" t="s">
        <v>2120</v>
      </c>
    </row>
    <row r="27427" spans="1:4" hidden="1" x14ac:dyDescent="0.25">
      <c r="A27427" s="61" t="s">
        <v>116</v>
      </c>
      <c r="B27427" s="61" t="s">
        <v>345</v>
      </c>
      <c r="C27427">
        <v>1831</v>
      </c>
      <c r="D27427" s="61" t="s">
        <v>2120</v>
      </c>
    </row>
    <row r="27428" spans="1:4" hidden="1" x14ac:dyDescent="0.25">
      <c r="A27428" s="61" t="s">
        <v>116</v>
      </c>
      <c r="B27428" s="61" t="s">
        <v>345</v>
      </c>
      <c r="C27428">
        <v>1832</v>
      </c>
      <c r="D27428" s="61" t="s">
        <v>2120</v>
      </c>
    </row>
    <row r="27429" spans="1:4" hidden="1" x14ac:dyDescent="0.25">
      <c r="A27429" s="61" t="s">
        <v>116</v>
      </c>
      <c r="B27429" s="61" t="s">
        <v>345</v>
      </c>
      <c r="C27429">
        <v>1833</v>
      </c>
      <c r="D27429" s="61" t="s">
        <v>2120</v>
      </c>
    </row>
    <row r="27430" spans="1:4" hidden="1" x14ac:dyDescent="0.25">
      <c r="A27430" s="61" t="s">
        <v>116</v>
      </c>
      <c r="B27430" s="61" t="s">
        <v>345</v>
      </c>
      <c r="C27430">
        <v>1834</v>
      </c>
      <c r="D27430" s="61" t="s">
        <v>2120</v>
      </c>
    </row>
    <row r="27431" spans="1:4" hidden="1" x14ac:dyDescent="0.25">
      <c r="A27431" s="61" t="s">
        <v>116</v>
      </c>
      <c r="B27431" s="61" t="s">
        <v>345</v>
      </c>
      <c r="C27431">
        <v>1835</v>
      </c>
      <c r="D27431" s="61" t="s">
        <v>2120</v>
      </c>
    </row>
    <row r="27432" spans="1:4" hidden="1" x14ac:dyDescent="0.25">
      <c r="A27432" s="61" t="s">
        <v>116</v>
      </c>
      <c r="B27432" s="61" t="s">
        <v>345</v>
      </c>
      <c r="C27432">
        <v>1836</v>
      </c>
      <c r="D27432" s="61" t="s">
        <v>2120</v>
      </c>
    </row>
    <row r="27433" spans="1:4" hidden="1" x14ac:dyDescent="0.25">
      <c r="A27433" s="61" t="s">
        <v>116</v>
      </c>
      <c r="B27433" s="61" t="s">
        <v>345</v>
      </c>
      <c r="C27433">
        <v>1837</v>
      </c>
      <c r="D27433" s="61" t="s">
        <v>2120</v>
      </c>
    </row>
    <row r="27434" spans="1:4" hidden="1" x14ac:dyDescent="0.25">
      <c r="A27434" s="61" t="s">
        <v>116</v>
      </c>
      <c r="B27434" s="61" t="s">
        <v>345</v>
      </c>
      <c r="C27434">
        <v>1838</v>
      </c>
      <c r="D27434" s="61" t="s">
        <v>2120</v>
      </c>
    </row>
    <row r="27435" spans="1:4" hidden="1" x14ac:dyDescent="0.25">
      <c r="A27435" s="61" t="s">
        <v>116</v>
      </c>
      <c r="B27435" s="61" t="s">
        <v>345</v>
      </c>
      <c r="C27435">
        <v>1839</v>
      </c>
      <c r="D27435" s="61" t="s">
        <v>2120</v>
      </c>
    </row>
    <row r="27436" spans="1:4" hidden="1" x14ac:dyDescent="0.25">
      <c r="A27436" s="61" t="s">
        <v>116</v>
      </c>
      <c r="B27436" s="61" t="s">
        <v>345</v>
      </c>
      <c r="C27436">
        <v>1840</v>
      </c>
      <c r="D27436" s="61" t="s">
        <v>2590</v>
      </c>
    </row>
    <row r="27437" spans="1:4" hidden="1" x14ac:dyDescent="0.25">
      <c r="A27437" s="61" t="s">
        <v>116</v>
      </c>
      <c r="B27437" s="61" t="s">
        <v>345</v>
      </c>
      <c r="C27437">
        <v>1841</v>
      </c>
      <c r="D27437" s="61" t="s">
        <v>2590</v>
      </c>
    </row>
    <row r="27438" spans="1:4" hidden="1" x14ac:dyDescent="0.25">
      <c r="A27438" s="61" t="s">
        <v>116</v>
      </c>
      <c r="B27438" s="61" t="s">
        <v>345</v>
      </c>
      <c r="C27438">
        <v>1842</v>
      </c>
      <c r="D27438" s="61" t="s">
        <v>2590</v>
      </c>
    </row>
    <row r="27439" spans="1:4" hidden="1" x14ac:dyDescent="0.25">
      <c r="A27439" s="61" t="s">
        <v>116</v>
      </c>
      <c r="B27439" s="61" t="s">
        <v>345</v>
      </c>
      <c r="C27439">
        <v>1843</v>
      </c>
      <c r="D27439" s="61" t="s">
        <v>2590</v>
      </c>
    </row>
    <row r="27440" spans="1:4" hidden="1" x14ac:dyDescent="0.25">
      <c r="A27440" s="61" t="s">
        <v>116</v>
      </c>
      <c r="B27440" s="61" t="s">
        <v>345</v>
      </c>
      <c r="C27440">
        <v>1844</v>
      </c>
      <c r="D27440" s="61" t="s">
        <v>2590</v>
      </c>
    </row>
    <row r="27441" spans="1:4" hidden="1" x14ac:dyDescent="0.25">
      <c r="A27441" s="61" t="s">
        <v>116</v>
      </c>
      <c r="B27441" s="61" t="s">
        <v>345</v>
      </c>
      <c r="C27441">
        <v>1845</v>
      </c>
      <c r="D27441" s="61" t="s">
        <v>2590</v>
      </c>
    </row>
    <row r="27442" spans="1:4" hidden="1" x14ac:dyDescent="0.25">
      <c r="A27442" s="61" t="s">
        <v>116</v>
      </c>
      <c r="B27442" s="61" t="s">
        <v>345</v>
      </c>
      <c r="C27442">
        <v>1846</v>
      </c>
      <c r="D27442" s="61" t="s">
        <v>2590</v>
      </c>
    </row>
    <row r="27443" spans="1:4" hidden="1" x14ac:dyDescent="0.25">
      <c r="A27443" s="61" t="s">
        <v>116</v>
      </c>
      <c r="B27443" s="61" t="s">
        <v>345</v>
      </c>
      <c r="C27443">
        <v>1847</v>
      </c>
      <c r="D27443" s="61" t="s">
        <v>2590</v>
      </c>
    </row>
    <row r="27444" spans="1:4" hidden="1" x14ac:dyDescent="0.25">
      <c r="A27444" s="61" t="s">
        <v>116</v>
      </c>
      <c r="B27444" s="61" t="s">
        <v>345</v>
      </c>
      <c r="C27444">
        <v>1848</v>
      </c>
      <c r="D27444" s="61" t="s">
        <v>2590</v>
      </c>
    </row>
    <row r="27445" spans="1:4" hidden="1" x14ac:dyDescent="0.25">
      <c r="A27445" s="61" t="s">
        <v>116</v>
      </c>
      <c r="B27445" s="61" t="s">
        <v>345</v>
      </c>
      <c r="C27445">
        <v>1849</v>
      </c>
      <c r="D27445" s="61" t="s">
        <v>2648</v>
      </c>
    </row>
    <row r="27446" spans="1:4" hidden="1" x14ac:dyDescent="0.25">
      <c r="A27446" s="61" t="s">
        <v>116</v>
      </c>
      <c r="B27446" s="61" t="s">
        <v>345</v>
      </c>
      <c r="C27446">
        <v>1850</v>
      </c>
      <c r="D27446" s="61" t="s">
        <v>2648</v>
      </c>
    </row>
    <row r="27447" spans="1:4" hidden="1" x14ac:dyDescent="0.25">
      <c r="A27447" s="61" t="s">
        <v>116</v>
      </c>
      <c r="B27447" s="61" t="s">
        <v>345</v>
      </c>
      <c r="C27447">
        <v>1851</v>
      </c>
      <c r="D27447" s="61" t="s">
        <v>2648</v>
      </c>
    </row>
    <row r="27448" spans="1:4" hidden="1" x14ac:dyDescent="0.25">
      <c r="A27448" s="61" t="s">
        <v>116</v>
      </c>
      <c r="B27448" s="61" t="s">
        <v>345</v>
      </c>
      <c r="C27448">
        <v>1852</v>
      </c>
      <c r="D27448" s="61" t="s">
        <v>2648</v>
      </c>
    </row>
    <row r="27449" spans="1:4" hidden="1" x14ac:dyDescent="0.25">
      <c r="A27449" s="61" t="s">
        <v>116</v>
      </c>
      <c r="B27449" s="61" t="s">
        <v>345</v>
      </c>
      <c r="C27449">
        <v>1853</v>
      </c>
      <c r="D27449" s="61" t="s">
        <v>2648</v>
      </c>
    </row>
    <row r="27450" spans="1:4" hidden="1" x14ac:dyDescent="0.25">
      <c r="A27450" s="61" t="s">
        <v>116</v>
      </c>
      <c r="B27450" s="61" t="s">
        <v>345</v>
      </c>
      <c r="C27450">
        <v>1854</v>
      </c>
      <c r="D27450" s="61" t="s">
        <v>2648</v>
      </c>
    </row>
    <row r="27451" spans="1:4" hidden="1" x14ac:dyDescent="0.25">
      <c r="A27451" s="61" t="s">
        <v>116</v>
      </c>
      <c r="B27451" s="61" t="s">
        <v>345</v>
      </c>
      <c r="C27451">
        <v>1855</v>
      </c>
      <c r="D27451" s="61" t="s">
        <v>2648</v>
      </c>
    </row>
    <row r="27452" spans="1:4" hidden="1" x14ac:dyDescent="0.25">
      <c r="A27452" s="61" t="s">
        <v>116</v>
      </c>
      <c r="B27452" s="61" t="s">
        <v>345</v>
      </c>
      <c r="C27452">
        <v>1856</v>
      </c>
      <c r="D27452" s="61" t="s">
        <v>2648</v>
      </c>
    </row>
    <row r="27453" spans="1:4" hidden="1" x14ac:dyDescent="0.25">
      <c r="A27453" s="61" t="s">
        <v>116</v>
      </c>
      <c r="B27453" s="61" t="s">
        <v>345</v>
      </c>
      <c r="C27453">
        <v>1857</v>
      </c>
      <c r="D27453" s="61" t="s">
        <v>2648</v>
      </c>
    </row>
    <row r="27454" spans="1:4" hidden="1" x14ac:dyDescent="0.25">
      <c r="A27454" s="61" t="s">
        <v>116</v>
      </c>
      <c r="B27454" s="61" t="s">
        <v>345</v>
      </c>
      <c r="C27454">
        <v>1858</v>
      </c>
      <c r="D27454" s="61" t="s">
        <v>2648</v>
      </c>
    </row>
    <row r="27455" spans="1:4" hidden="1" x14ac:dyDescent="0.25">
      <c r="A27455" s="61" t="s">
        <v>116</v>
      </c>
      <c r="B27455" s="61" t="s">
        <v>345</v>
      </c>
      <c r="C27455">
        <v>1859</v>
      </c>
      <c r="D27455" s="61" t="s">
        <v>2648</v>
      </c>
    </row>
    <row r="27456" spans="1:4" hidden="1" x14ac:dyDescent="0.25">
      <c r="A27456" s="61" t="s">
        <v>116</v>
      </c>
      <c r="B27456" s="61" t="s">
        <v>345</v>
      </c>
      <c r="C27456">
        <v>1860</v>
      </c>
      <c r="D27456" s="61" t="s">
        <v>2648</v>
      </c>
    </row>
    <row r="27457" spans="1:4" hidden="1" x14ac:dyDescent="0.25">
      <c r="A27457" s="61" t="s">
        <v>116</v>
      </c>
      <c r="B27457" s="61" t="s">
        <v>345</v>
      </c>
      <c r="C27457">
        <v>1861</v>
      </c>
      <c r="D27457" s="61" t="s">
        <v>2648</v>
      </c>
    </row>
    <row r="27458" spans="1:4" hidden="1" x14ac:dyDescent="0.25">
      <c r="A27458" s="61" t="s">
        <v>116</v>
      </c>
      <c r="B27458" s="61" t="s">
        <v>345</v>
      </c>
      <c r="C27458">
        <v>1862</v>
      </c>
      <c r="D27458" s="61" t="s">
        <v>2648</v>
      </c>
    </row>
    <row r="27459" spans="1:4" hidden="1" x14ac:dyDescent="0.25">
      <c r="A27459" s="61" t="s">
        <v>116</v>
      </c>
      <c r="B27459" s="61" t="s">
        <v>345</v>
      </c>
      <c r="C27459">
        <v>1863</v>
      </c>
      <c r="D27459" s="61" t="s">
        <v>2648</v>
      </c>
    </row>
    <row r="27460" spans="1:4" hidden="1" x14ac:dyDescent="0.25">
      <c r="A27460" s="61" t="s">
        <v>116</v>
      </c>
      <c r="B27460" s="61" t="s">
        <v>345</v>
      </c>
      <c r="C27460">
        <v>1864</v>
      </c>
      <c r="D27460" s="61" t="s">
        <v>1504</v>
      </c>
    </row>
    <row r="27461" spans="1:4" hidden="1" x14ac:dyDescent="0.25">
      <c r="A27461" s="61" t="s">
        <v>116</v>
      </c>
      <c r="B27461" s="61" t="s">
        <v>345</v>
      </c>
      <c r="C27461">
        <v>1865</v>
      </c>
      <c r="D27461" s="61" t="s">
        <v>1504</v>
      </c>
    </row>
    <row r="27462" spans="1:4" hidden="1" x14ac:dyDescent="0.25">
      <c r="A27462" s="61" t="s">
        <v>116</v>
      </c>
      <c r="B27462" s="61" t="s">
        <v>345</v>
      </c>
      <c r="C27462">
        <v>1866</v>
      </c>
      <c r="D27462" s="61" t="s">
        <v>1504</v>
      </c>
    </row>
    <row r="27463" spans="1:4" hidden="1" x14ac:dyDescent="0.25">
      <c r="A27463" s="61" t="s">
        <v>116</v>
      </c>
      <c r="B27463" s="61" t="s">
        <v>345</v>
      </c>
      <c r="C27463">
        <v>1867</v>
      </c>
      <c r="D27463" s="61" t="s">
        <v>1504</v>
      </c>
    </row>
    <row r="27464" spans="1:4" hidden="1" x14ac:dyDescent="0.25">
      <c r="A27464" s="61" t="s">
        <v>116</v>
      </c>
      <c r="B27464" s="61" t="s">
        <v>345</v>
      </c>
      <c r="C27464">
        <v>1868</v>
      </c>
      <c r="D27464" s="61" t="s">
        <v>1504</v>
      </c>
    </row>
    <row r="27465" spans="1:4" hidden="1" x14ac:dyDescent="0.25">
      <c r="A27465" s="61" t="s">
        <v>116</v>
      </c>
      <c r="B27465" s="61" t="s">
        <v>345</v>
      </c>
      <c r="C27465">
        <v>1869</v>
      </c>
      <c r="D27465" s="61" t="s">
        <v>1504</v>
      </c>
    </row>
    <row r="27466" spans="1:4" hidden="1" x14ac:dyDescent="0.25">
      <c r="A27466" s="61" t="s">
        <v>116</v>
      </c>
      <c r="B27466" s="61" t="s">
        <v>345</v>
      </c>
      <c r="C27466">
        <v>1870</v>
      </c>
      <c r="D27466" s="61" t="s">
        <v>1504</v>
      </c>
    </row>
    <row r="27467" spans="1:4" hidden="1" x14ac:dyDescent="0.25">
      <c r="A27467" s="61" t="s">
        <v>116</v>
      </c>
      <c r="B27467" s="61" t="s">
        <v>345</v>
      </c>
      <c r="C27467">
        <v>1871</v>
      </c>
      <c r="D27467" s="61" t="s">
        <v>1504</v>
      </c>
    </row>
    <row r="27468" spans="1:4" hidden="1" x14ac:dyDescent="0.25">
      <c r="A27468" s="61" t="s">
        <v>116</v>
      </c>
      <c r="B27468" s="61" t="s">
        <v>345</v>
      </c>
      <c r="C27468">
        <v>1872</v>
      </c>
      <c r="D27468" s="61" t="s">
        <v>1504</v>
      </c>
    </row>
    <row r="27469" spans="1:4" hidden="1" x14ac:dyDescent="0.25">
      <c r="A27469" s="61" t="s">
        <v>116</v>
      </c>
      <c r="B27469" s="61" t="s">
        <v>345</v>
      </c>
      <c r="C27469">
        <v>1873</v>
      </c>
      <c r="D27469" s="61" t="s">
        <v>1504</v>
      </c>
    </row>
    <row r="27470" spans="1:4" hidden="1" x14ac:dyDescent="0.25">
      <c r="A27470" s="61" t="s">
        <v>116</v>
      </c>
      <c r="B27470" s="61" t="s">
        <v>345</v>
      </c>
      <c r="C27470">
        <v>1874</v>
      </c>
      <c r="D27470" s="61" t="s">
        <v>2457</v>
      </c>
    </row>
    <row r="27471" spans="1:4" hidden="1" x14ac:dyDescent="0.25">
      <c r="A27471" s="61" t="s">
        <v>116</v>
      </c>
      <c r="B27471" s="61" t="s">
        <v>345</v>
      </c>
      <c r="C27471">
        <v>1875</v>
      </c>
      <c r="D27471" s="61" t="s">
        <v>2457</v>
      </c>
    </row>
    <row r="27472" spans="1:4" hidden="1" x14ac:dyDescent="0.25">
      <c r="A27472" s="61" t="s">
        <v>116</v>
      </c>
      <c r="B27472" s="61" t="s">
        <v>345</v>
      </c>
      <c r="C27472">
        <v>1876</v>
      </c>
      <c r="D27472" s="61" t="s">
        <v>2457</v>
      </c>
    </row>
    <row r="27473" spans="1:4" hidden="1" x14ac:dyDescent="0.25">
      <c r="A27473" s="61" t="s">
        <v>116</v>
      </c>
      <c r="B27473" s="61" t="s">
        <v>345</v>
      </c>
      <c r="C27473">
        <v>1877</v>
      </c>
      <c r="D27473" s="61" t="s">
        <v>2457</v>
      </c>
    </row>
    <row r="27474" spans="1:4" hidden="1" x14ac:dyDescent="0.25">
      <c r="A27474" s="61" t="s">
        <v>116</v>
      </c>
      <c r="B27474" s="61" t="s">
        <v>345</v>
      </c>
      <c r="C27474">
        <v>1878</v>
      </c>
      <c r="D27474" s="61" t="s">
        <v>2457</v>
      </c>
    </row>
    <row r="27475" spans="1:4" hidden="1" x14ac:dyDescent="0.25">
      <c r="A27475" s="61" t="s">
        <v>116</v>
      </c>
      <c r="B27475" s="61" t="s">
        <v>345</v>
      </c>
      <c r="C27475">
        <v>1879</v>
      </c>
      <c r="D27475" s="61" t="s">
        <v>2457</v>
      </c>
    </row>
    <row r="27476" spans="1:4" hidden="1" x14ac:dyDescent="0.25">
      <c r="A27476" s="61" t="s">
        <v>116</v>
      </c>
      <c r="B27476" s="61" t="s">
        <v>345</v>
      </c>
      <c r="C27476">
        <v>1880</v>
      </c>
      <c r="D27476" s="61" t="s">
        <v>2534</v>
      </c>
    </row>
    <row r="27477" spans="1:4" hidden="1" x14ac:dyDescent="0.25">
      <c r="A27477" s="61" t="s">
        <v>116</v>
      </c>
      <c r="B27477" s="61" t="s">
        <v>345</v>
      </c>
      <c r="C27477">
        <v>1881</v>
      </c>
      <c r="D27477" s="61" t="s">
        <v>2534</v>
      </c>
    </row>
    <row r="27478" spans="1:4" hidden="1" x14ac:dyDescent="0.25">
      <c r="A27478" s="61" t="s">
        <v>116</v>
      </c>
      <c r="B27478" s="61" t="s">
        <v>345</v>
      </c>
      <c r="C27478">
        <v>1882</v>
      </c>
      <c r="D27478" s="61" t="s">
        <v>2534</v>
      </c>
    </row>
    <row r="27479" spans="1:4" hidden="1" x14ac:dyDescent="0.25">
      <c r="A27479" s="61" t="s">
        <v>116</v>
      </c>
      <c r="B27479" s="61" t="s">
        <v>345</v>
      </c>
      <c r="C27479">
        <v>1883</v>
      </c>
      <c r="D27479" s="61" t="s">
        <v>2534</v>
      </c>
    </row>
    <row r="27480" spans="1:4" hidden="1" x14ac:dyDescent="0.25">
      <c r="A27480" s="61" t="s">
        <v>116</v>
      </c>
      <c r="B27480" s="61" t="s">
        <v>345</v>
      </c>
      <c r="C27480">
        <v>1884</v>
      </c>
      <c r="D27480" s="61" t="s">
        <v>2534</v>
      </c>
    </row>
    <row r="27481" spans="1:4" hidden="1" x14ac:dyDescent="0.25">
      <c r="A27481" s="61" t="s">
        <v>116</v>
      </c>
      <c r="B27481" s="61" t="s">
        <v>345</v>
      </c>
      <c r="C27481">
        <v>1885</v>
      </c>
      <c r="D27481" s="61" t="s">
        <v>2534</v>
      </c>
    </row>
    <row r="27482" spans="1:4" hidden="1" x14ac:dyDescent="0.25">
      <c r="A27482" s="61" t="s">
        <v>116</v>
      </c>
      <c r="B27482" s="61" t="s">
        <v>345</v>
      </c>
      <c r="C27482">
        <v>1886</v>
      </c>
      <c r="D27482" s="61" t="s">
        <v>2534</v>
      </c>
    </row>
    <row r="27483" spans="1:4" hidden="1" x14ac:dyDescent="0.25">
      <c r="A27483" s="61" t="s">
        <v>116</v>
      </c>
      <c r="B27483" s="61" t="s">
        <v>345</v>
      </c>
      <c r="C27483">
        <v>1887</v>
      </c>
      <c r="D27483" s="61" t="s">
        <v>2534</v>
      </c>
    </row>
    <row r="27484" spans="1:4" hidden="1" x14ac:dyDescent="0.25">
      <c r="A27484" s="61" t="s">
        <v>116</v>
      </c>
      <c r="B27484" s="61" t="s">
        <v>345</v>
      </c>
      <c r="C27484">
        <v>1888</v>
      </c>
      <c r="D27484" s="61" t="s">
        <v>2534</v>
      </c>
    </row>
    <row r="27485" spans="1:4" hidden="1" x14ac:dyDescent="0.25">
      <c r="A27485" s="61" t="s">
        <v>116</v>
      </c>
      <c r="B27485" s="61" t="s">
        <v>345</v>
      </c>
      <c r="C27485">
        <v>1889</v>
      </c>
      <c r="D27485" s="61" t="s">
        <v>2534</v>
      </c>
    </row>
    <row r="27486" spans="1:4" hidden="1" x14ac:dyDescent="0.25">
      <c r="A27486" s="61" t="s">
        <v>116</v>
      </c>
      <c r="B27486" s="61" t="s">
        <v>345</v>
      </c>
      <c r="C27486">
        <v>1890</v>
      </c>
      <c r="D27486" s="61" t="s">
        <v>2534</v>
      </c>
    </row>
    <row r="27487" spans="1:4" hidden="1" x14ac:dyDescent="0.25">
      <c r="A27487" s="61" t="s">
        <v>116</v>
      </c>
      <c r="B27487" s="61" t="s">
        <v>345</v>
      </c>
      <c r="C27487">
        <v>1891</v>
      </c>
      <c r="D27487" s="61" t="s">
        <v>2534</v>
      </c>
    </row>
    <row r="27488" spans="1:4" hidden="1" x14ac:dyDescent="0.25">
      <c r="A27488" s="61" t="s">
        <v>116</v>
      </c>
      <c r="B27488" s="61" t="s">
        <v>345</v>
      </c>
      <c r="C27488">
        <v>1892</v>
      </c>
      <c r="D27488" s="61" t="s">
        <v>2534</v>
      </c>
    </row>
    <row r="27489" spans="1:4" hidden="1" x14ac:dyDescent="0.25">
      <c r="A27489" s="61" t="s">
        <v>116</v>
      </c>
      <c r="B27489" s="61" t="s">
        <v>345</v>
      </c>
      <c r="C27489">
        <v>1893</v>
      </c>
      <c r="D27489" s="61" t="s">
        <v>2534</v>
      </c>
    </row>
    <row r="27490" spans="1:4" hidden="1" x14ac:dyDescent="0.25">
      <c r="A27490" s="61" t="s">
        <v>116</v>
      </c>
      <c r="B27490" s="61" t="s">
        <v>345</v>
      </c>
      <c r="C27490">
        <v>1894</v>
      </c>
      <c r="D27490" s="61" t="s">
        <v>2149</v>
      </c>
    </row>
    <row r="27491" spans="1:4" hidden="1" x14ac:dyDescent="0.25">
      <c r="A27491" s="61" t="s">
        <v>116</v>
      </c>
      <c r="B27491" s="61" t="s">
        <v>345</v>
      </c>
      <c r="C27491">
        <v>1895</v>
      </c>
      <c r="D27491" s="61" t="s">
        <v>1847</v>
      </c>
    </row>
    <row r="27492" spans="1:4" hidden="1" x14ac:dyDescent="0.25">
      <c r="A27492" s="61" t="s">
        <v>116</v>
      </c>
      <c r="B27492" s="61" t="s">
        <v>345</v>
      </c>
      <c r="C27492">
        <v>1896</v>
      </c>
      <c r="D27492" s="61" t="s">
        <v>1847</v>
      </c>
    </row>
    <row r="27493" spans="1:4" hidden="1" x14ac:dyDescent="0.25">
      <c r="A27493" s="61" t="s">
        <v>116</v>
      </c>
      <c r="B27493" s="61" t="s">
        <v>345</v>
      </c>
      <c r="C27493">
        <v>1897</v>
      </c>
      <c r="D27493" s="61" t="s">
        <v>1526</v>
      </c>
    </row>
    <row r="27494" spans="1:4" hidden="1" x14ac:dyDescent="0.25">
      <c r="A27494" s="61" t="s">
        <v>116</v>
      </c>
      <c r="B27494" s="61" t="s">
        <v>345</v>
      </c>
      <c r="C27494">
        <v>1898</v>
      </c>
      <c r="D27494" s="61" t="s">
        <v>1526</v>
      </c>
    </row>
    <row r="27495" spans="1:4" hidden="1" x14ac:dyDescent="0.25">
      <c r="A27495" s="61" t="s">
        <v>116</v>
      </c>
      <c r="B27495" s="61" t="s">
        <v>345</v>
      </c>
      <c r="C27495">
        <v>1899</v>
      </c>
      <c r="D27495" s="61" t="s">
        <v>1526</v>
      </c>
    </row>
    <row r="27496" spans="1:4" hidden="1" x14ac:dyDescent="0.25">
      <c r="A27496" s="61" t="s">
        <v>116</v>
      </c>
      <c r="B27496" s="61" t="s">
        <v>345</v>
      </c>
      <c r="C27496">
        <v>1900</v>
      </c>
      <c r="D27496" s="61" t="s">
        <v>1853</v>
      </c>
    </row>
    <row r="27497" spans="1:4" hidden="1" x14ac:dyDescent="0.25">
      <c r="A27497" s="61" t="s">
        <v>116</v>
      </c>
      <c r="B27497" s="61" t="s">
        <v>345</v>
      </c>
      <c r="C27497">
        <v>1901</v>
      </c>
      <c r="D27497" s="61" t="s">
        <v>1853</v>
      </c>
    </row>
    <row r="27498" spans="1:4" hidden="1" x14ac:dyDescent="0.25">
      <c r="A27498" s="61" t="s">
        <v>116</v>
      </c>
      <c r="B27498" s="61" t="s">
        <v>345</v>
      </c>
      <c r="C27498">
        <v>1902</v>
      </c>
      <c r="D27498" s="61" t="s">
        <v>1853</v>
      </c>
    </row>
    <row r="27499" spans="1:4" hidden="1" x14ac:dyDescent="0.25">
      <c r="A27499" s="61" t="s">
        <v>116</v>
      </c>
      <c r="B27499" s="61" t="s">
        <v>345</v>
      </c>
      <c r="C27499">
        <v>1903</v>
      </c>
      <c r="D27499" s="61" t="s">
        <v>1853</v>
      </c>
    </row>
    <row r="27500" spans="1:4" hidden="1" x14ac:dyDescent="0.25">
      <c r="A27500" s="61" t="s">
        <v>116</v>
      </c>
      <c r="B27500" s="61" t="s">
        <v>345</v>
      </c>
      <c r="C27500">
        <v>1904</v>
      </c>
      <c r="D27500" s="61" t="s">
        <v>1767</v>
      </c>
    </row>
    <row r="27501" spans="1:4" hidden="1" x14ac:dyDescent="0.25">
      <c r="A27501" s="61" t="s">
        <v>116</v>
      </c>
      <c r="B27501" s="61" t="s">
        <v>345</v>
      </c>
      <c r="C27501">
        <v>1905</v>
      </c>
      <c r="D27501" s="61" t="s">
        <v>1767</v>
      </c>
    </row>
    <row r="27502" spans="1:4" hidden="1" x14ac:dyDescent="0.25">
      <c r="A27502" s="61" t="s">
        <v>116</v>
      </c>
      <c r="B27502" s="61" t="s">
        <v>345</v>
      </c>
      <c r="C27502">
        <v>1906</v>
      </c>
      <c r="D27502" s="61" t="s">
        <v>1767</v>
      </c>
    </row>
    <row r="27503" spans="1:4" hidden="1" x14ac:dyDescent="0.25">
      <c r="A27503" s="61" t="s">
        <v>116</v>
      </c>
      <c r="B27503" s="61" t="s">
        <v>345</v>
      </c>
      <c r="C27503">
        <v>1907</v>
      </c>
      <c r="D27503" s="61" t="s">
        <v>1767</v>
      </c>
    </row>
    <row r="27504" spans="1:4" hidden="1" x14ac:dyDescent="0.25">
      <c r="A27504" s="61" t="s">
        <v>116</v>
      </c>
      <c r="B27504" s="61" t="s">
        <v>345</v>
      </c>
      <c r="C27504">
        <v>1908</v>
      </c>
      <c r="D27504" s="61" t="s">
        <v>1767</v>
      </c>
    </row>
    <row r="27505" spans="1:4" hidden="1" x14ac:dyDescent="0.25">
      <c r="A27505" s="61" t="s">
        <v>116</v>
      </c>
      <c r="B27505" s="61" t="s">
        <v>345</v>
      </c>
      <c r="C27505">
        <v>1909</v>
      </c>
      <c r="D27505" s="61" t="s">
        <v>1767</v>
      </c>
    </row>
    <row r="27506" spans="1:4" hidden="1" x14ac:dyDescent="0.25">
      <c r="A27506" s="61" t="s">
        <v>116</v>
      </c>
      <c r="B27506" s="61" t="s">
        <v>345</v>
      </c>
      <c r="C27506">
        <v>1910</v>
      </c>
      <c r="D27506" s="61" t="s">
        <v>1771</v>
      </c>
    </row>
    <row r="27507" spans="1:4" hidden="1" x14ac:dyDescent="0.25">
      <c r="A27507" s="61" t="s">
        <v>116</v>
      </c>
      <c r="B27507" s="61" t="s">
        <v>345</v>
      </c>
      <c r="C27507">
        <v>1911</v>
      </c>
      <c r="D27507" s="61" t="s">
        <v>2296</v>
      </c>
    </row>
    <row r="27508" spans="1:4" hidden="1" x14ac:dyDescent="0.25">
      <c r="A27508" s="61" t="s">
        <v>116</v>
      </c>
      <c r="B27508" s="61" t="s">
        <v>345</v>
      </c>
      <c r="C27508">
        <v>1912</v>
      </c>
      <c r="D27508" s="61" t="s">
        <v>2296</v>
      </c>
    </row>
    <row r="27509" spans="1:4" hidden="1" x14ac:dyDescent="0.25">
      <c r="A27509" s="61" t="s">
        <v>116</v>
      </c>
      <c r="B27509" s="61" t="s">
        <v>345</v>
      </c>
      <c r="C27509">
        <v>1913</v>
      </c>
      <c r="D27509" s="61" t="s">
        <v>2296</v>
      </c>
    </row>
    <row r="27510" spans="1:4" hidden="1" x14ac:dyDescent="0.25">
      <c r="A27510" s="61" t="s">
        <v>116</v>
      </c>
      <c r="B27510" s="61" t="s">
        <v>345</v>
      </c>
      <c r="C27510">
        <v>1914</v>
      </c>
      <c r="D27510" s="61" t="s">
        <v>2296</v>
      </c>
    </row>
    <row r="27511" spans="1:4" hidden="1" x14ac:dyDescent="0.25">
      <c r="A27511" s="61" t="s">
        <v>116</v>
      </c>
      <c r="B27511" s="61" t="s">
        <v>345</v>
      </c>
      <c r="C27511">
        <v>1915</v>
      </c>
      <c r="D27511" s="61" t="s">
        <v>2296</v>
      </c>
    </row>
    <row r="27512" spans="1:4" hidden="1" x14ac:dyDescent="0.25">
      <c r="A27512" s="61" t="s">
        <v>116</v>
      </c>
      <c r="B27512" s="61" t="s">
        <v>345</v>
      </c>
      <c r="C27512">
        <v>1916</v>
      </c>
      <c r="D27512" s="61" t="s">
        <v>2296</v>
      </c>
    </row>
    <row r="27513" spans="1:4" hidden="1" x14ac:dyDescent="0.25">
      <c r="A27513" s="61" t="s">
        <v>116</v>
      </c>
      <c r="B27513" s="61" t="s">
        <v>345</v>
      </c>
      <c r="C27513">
        <v>1917</v>
      </c>
      <c r="D27513" s="61" t="s">
        <v>2296</v>
      </c>
    </row>
    <row r="27514" spans="1:4" hidden="1" x14ac:dyDescent="0.25">
      <c r="A27514" s="61" t="s">
        <v>116</v>
      </c>
      <c r="B27514" s="61" t="s">
        <v>345</v>
      </c>
      <c r="C27514">
        <v>1918</v>
      </c>
      <c r="D27514" s="61" t="s">
        <v>2296</v>
      </c>
    </row>
    <row r="27515" spans="1:4" hidden="1" x14ac:dyDescent="0.25">
      <c r="A27515" s="61" t="s">
        <v>116</v>
      </c>
      <c r="B27515" s="61" t="s">
        <v>345</v>
      </c>
      <c r="C27515">
        <v>1919</v>
      </c>
      <c r="D27515" s="61" t="s">
        <v>2296</v>
      </c>
    </row>
    <row r="27516" spans="1:4" hidden="1" x14ac:dyDescent="0.25">
      <c r="A27516" s="61" t="s">
        <v>116</v>
      </c>
      <c r="B27516" s="61" t="s">
        <v>345</v>
      </c>
      <c r="C27516">
        <v>1920</v>
      </c>
      <c r="D27516" s="61" t="s">
        <v>566</v>
      </c>
    </row>
    <row r="27517" spans="1:4" hidden="1" x14ac:dyDescent="0.25">
      <c r="A27517" s="61" t="s">
        <v>116</v>
      </c>
      <c r="B27517" s="61" t="s">
        <v>345</v>
      </c>
      <c r="C27517">
        <v>1921</v>
      </c>
      <c r="D27517" s="61" t="s">
        <v>566</v>
      </c>
    </row>
    <row r="27518" spans="1:4" hidden="1" x14ac:dyDescent="0.25">
      <c r="A27518" s="61" t="s">
        <v>116</v>
      </c>
      <c r="B27518" s="61" t="s">
        <v>345</v>
      </c>
      <c r="C27518">
        <v>1922</v>
      </c>
      <c r="D27518" s="61" t="s">
        <v>566</v>
      </c>
    </row>
    <row r="27519" spans="1:4" hidden="1" x14ac:dyDescent="0.25">
      <c r="A27519" s="61" t="s">
        <v>116</v>
      </c>
      <c r="B27519" s="61" t="s">
        <v>345</v>
      </c>
      <c r="C27519">
        <v>1923</v>
      </c>
      <c r="D27519" s="61" t="s">
        <v>566</v>
      </c>
    </row>
    <row r="27520" spans="1:4" hidden="1" x14ac:dyDescent="0.25">
      <c r="A27520" s="61" t="s">
        <v>116</v>
      </c>
      <c r="B27520" s="61" t="s">
        <v>345</v>
      </c>
      <c r="C27520">
        <v>1924</v>
      </c>
      <c r="D27520" s="61" t="s">
        <v>566</v>
      </c>
    </row>
    <row r="27521" spans="1:4" hidden="1" x14ac:dyDescent="0.25">
      <c r="A27521" s="61" t="s">
        <v>116</v>
      </c>
      <c r="B27521" s="61" t="s">
        <v>345</v>
      </c>
      <c r="C27521">
        <v>1925</v>
      </c>
      <c r="D27521" s="61" t="s">
        <v>566</v>
      </c>
    </row>
    <row r="27522" spans="1:4" hidden="1" x14ac:dyDescent="0.25">
      <c r="A27522" s="61" t="s">
        <v>116</v>
      </c>
      <c r="B27522" s="61" t="s">
        <v>345</v>
      </c>
      <c r="C27522">
        <v>1926</v>
      </c>
      <c r="D27522" s="61" t="s">
        <v>566</v>
      </c>
    </row>
    <row r="27523" spans="1:4" hidden="1" x14ac:dyDescent="0.25">
      <c r="A27523" s="61" t="s">
        <v>116</v>
      </c>
      <c r="B27523" s="61" t="s">
        <v>345</v>
      </c>
      <c r="C27523">
        <v>1927</v>
      </c>
      <c r="D27523" s="61" t="s">
        <v>566</v>
      </c>
    </row>
    <row r="27524" spans="1:4" hidden="1" x14ac:dyDescent="0.25">
      <c r="A27524" s="61" t="s">
        <v>116</v>
      </c>
      <c r="B27524" s="61" t="s">
        <v>345</v>
      </c>
      <c r="C27524">
        <v>1928</v>
      </c>
      <c r="D27524" s="61" t="s">
        <v>566</v>
      </c>
    </row>
    <row r="27525" spans="1:4" hidden="1" x14ac:dyDescent="0.25">
      <c r="A27525" s="61" t="s">
        <v>116</v>
      </c>
      <c r="B27525" s="61" t="s">
        <v>345</v>
      </c>
      <c r="C27525">
        <v>1929</v>
      </c>
      <c r="D27525" s="61" t="s">
        <v>566</v>
      </c>
    </row>
    <row r="27526" spans="1:4" hidden="1" x14ac:dyDescent="0.25">
      <c r="A27526" s="61" t="s">
        <v>116</v>
      </c>
      <c r="B27526" s="61" t="s">
        <v>345</v>
      </c>
      <c r="C27526">
        <v>1930</v>
      </c>
      <c r="D27526" s="61" t="s">
        <v>566</v>
      </c>
    </row>
    <row r="27527" spans="1:4" hidden="1" x14ac:dyDescent="0.25">
      <c r="A27527" s="61" t="s">
        <v>116</v>
      </c>
      <c r="B27527" s="61" t="s">
        <v>345</v>
      </c>
      <c r="C27527">
        <v>1931</v>
      </c>
      <c r="D27527" s="61" t="s">
        <v>566</v>
      </c>
    </row>
    <row r="27528" spans="1:4" hidden="1" x14ac:dyDescent="0.25">
      <c r="A27528" s="61" t="s">
        <v>116</v>
      </c>
      <c r="B27528" s="61" t="s">
        <v>345</v>
      </c>
      <c r="C27528">
        <v>1932</v>
      </c>
      <c r="D27528" s="61" t="s">
        <v>566</v>
      </c>
    </row>
    <row r="27529" spans="1:4" hidden="1" x14ac:dyDescent="0.25">
      <c r="A27529" s="61" t="s">
        <v>116</v>
      </c>
      <c r="B27529" s="61" t="s">
        <v>345</v>
      </c>
      <c r="C27529">
        <v>1933</v>
      </c>
      <c r="D27529" s="61" t="s">
        <v>566</v>
      </c>
    </row>
    <row r="27530" spans="1:4" hidden="1" x14ac:dyDescent="0.25">
      <c r="A27530" s="61" t="s">
        <v>116</v>
      </c>
      <c r="B27530" s="61" t="s">
        <v>345</v>
      </c>
      <c r="C27530">
        <v>1934</v>
      </c>
      <c r="D27530" s="61" t="s">
        <v>566</v>
      </c>
    </row>
    <row r="27531" spans="1:4" hidden="1" x14ac:dyDescent="0.25">
      <c r="A27531" s="61" t="s">
        <v>116</v>
      </c>
      <c r="B27531" s="61" t="s">
        <v>345</v>
      </c>
      <c r="C27531">
        <v>1935</v>
      </c>
      <c r="D27531" s="61" t="s">
        <v>566</v>
      </c>
    </row>
    <row r="27532" spans="1:4" hidden="1" x14ac:dyDescent="0.25">
      <c r="A27532" s="61" t="s">
        <v>116</v>
      </c>
      <c r="B27532" s="61" t="s">
        <v>345</v>
      </c>
      <c r="C27532">
        <v>1936</v>
      </c>
      <c r="D27532" s="61" t="s">
        <v>566</v>
      </c>
    </row>
    <row r="27533" spans="1:4" hidden="1" x14ac:dyDescent="0.25">
      <c r="A27533" s="61" t="s">
        <v>116</v>
      </c>
      <c r="B27533" s="61" t="s">
        <v>345</v>
      </c>
      <c r="C27533">
        <v>1937</v>
      </c>
      <c r="D27533" s="61" t="s">
        <v>566</v>
      </c>
    </row>
    <row r="27534" spans="1:4" hidden="1" x14ac:dyDescent="0.25">
      <c r="A27534" s="61" t="s">
        <v>116</v>
      </c>
      <c r="B27534" s="61" t="s">
        <v>345</v>
      </c>
      <c r="C27534">
        <v>1938</v>
      </c>
      <c r="D27534" s="61" t="s">
        <v>566</v>
      </c>
    </row>
    <row r="27535" spans="1:4" hidden="1" x14ac:dyDescent="0.25">
      <c r="A27535" s="61" t="s">
        <v>116</v>
      </c>
      <c r="B27535" s="61" t="s">
        <v>345</v>
      </c>
      <c r="C27535">
        <v>1939</v>
      </c>
      <c r="D27535" s="61" t="s">
        <v>566</v>
      </c>
    </row>
    <row r="27536" spans="1:4" hidden="1" x14ac:dyDescent="0.25">
      <c r="A27536" s="61" t="s">
        <v>116</v>
      </c>
      <c r="B27536" s="61" t="s">
        <v>345</v>
      </c>
      <c r="C27536">
        <v>1940</v>
      </c>
      <c r="D27536" s="61" t="s">
        <v>566</v>
      </c>
    </row>
    <row r="27537" spans="1:4" hidden="1" x14ac:dyDescent="0.25">
      <c r="A27537" s="61" t="s">
        <v>116</v>
      </c>
      <c r="B27537" s="61" t="s">
        <v>345</v>
      </c>
      <c r="C27537">
        <v>1941</v>
      </c>
      <c r="D27537" s="61" t="s">
        <v>1819</v>
      </c>
    </row>
    <row r="27538" spans="1:4" hidden="1" x14ac:dyDescent="0.25">
      <c r="A27538" s="61" t="s">
        <v>116</v>
      </c>
      <c r="B27538" s="61" t="s">
        <v>345</v>
      </c>
      <c r="C27538">
        <v>1942</v>
      </c>
      <c r="D27538" s="61" t="s">
        <v>1819</v>
      </c>
    </row>
    <row r="27539" spans="1:4" hidden="1" x14ac:dyDescent="0.25">
      <c r="A27539" s="61" t="s">
        <v>116</v>
      </c>
      <c r="B27539" s="61" t="s">
        <v>345</v>
      </c>
      <c r="C27539">
        <v>1943</v>
      </c>
      <c r="D27539" s="61" t="s">
        <v>1819</v>
      </c>
    </row>
    <row r="27540" spans="1:4" hidden="1" x14ac:dyDescent="0.25">
      <c r="A27540" s="61" t="s">
        <v>116</v>
      </c>
      <c r="B27540" s="61" t="s">
        <v>345</v>
      </c>
      <c r="C27540">
        <v>1944</v>
      </c>
      <c r="D27540" s="61" t="s">
        <v>1819</v>
      </c>
    </row>
    <row r="27541" spans="1:4" hidden="1" x14ac:dyDescent="0.25">
      <c r="A27541" s="61" t="s">
        <v>116</v>
      </c>
      <c r="B27541" s="61" t="s">
        <v>345</v>
      </c>
      <c r="C27541">
        <v>1945</v>
      </c>
      <c r="D27541" s="61" t="s">
        <v>2458</v>
      </c>
    </row>
    <row r="27542" spans="1:4" hidden="1" x14ac:dyDescent="0.25">
      <c r="A27542" s="61" t="s">
        <v>116</v>
      </c>
      <c r="B27542" s="61" t="s">
        <v>345</v>
      </c>
      <c r="C27542">
        <v>1946</v>
      </c>
      <c r="D27542" s="61" t="s">
        <v>2226</v>
      </c>
    </row>
    <row r="27543" spans="1:4" hidden="1" x14ac:dyDescent="0.25">
      <c r="A27543" s="61" t="s">
        <v>116</v>
      </c>
      <c r="B27543" s="61" t="s">
        <v>345</v>
      </c>
      <c r="C27543">
        <v>1947</v>
      </c>
      <c r="D27543" s="61" t="s">
        <v>2226</v>
      </c>
    </row>
    <row r="27544" spans="1:4" hidden="1" x14ac:dyDescent="0.25">
      <c r="A27544" s="61" t="s">
        <v>116</v>
      </c>
      <c r="B27544" s="61" t="s">
        <v>345</v>
      </c>
      <c r="C27544">
        <v>1948</v>
      </c>
      <c r="D27544" s="61" t="s">
        <v>2305</v>
      </c>
    </row>
    <row r="27545" spans="1:4" hidden="1" x14ac:dyDescent="0.25">
      <c r="A27545" s="61" t="s">
        <v>116</v>
      </c>
      <c r="B27545" s="61" t="s">
        <v>345</v>
      </c>
      <c r="C27545">
        <v>1949</v>
      </c>
      <c r="D27545" s="61" t="s">
        <v>2312</v>
      </c>
    </row>
    <row r="27546" spans="1:4" hidden="1" x14ac:dyDescent="0.25">
      <c r="A27546" s="61" t="s">
        <v>116</v>
      </c>
      <c r="B27546" s="61" t="s">
        <v>345</v>
      </c>
      <c r="C27546">
        <v>1950</v>
      </c>
      <c r="D27546" s="61" t="s">
        <v>536</v>
      </c>
    </row>
    <row r="27547" spans="1:4" hidden="1" x14ac:dyDescent="0.25">
      <c r="A27547" s="61" t="s">
        <v>116</v>
      </c>
      <c r="B27547" s="61" t="s">
        <v>345</v>
      </c>
      <c r="C27547">
        <v>1951</v>
      </c>
      <c r="D27547" s="61" t="s">
        <v>2335</v>
      </c>
    </row>
    <row r="27548" spans="1:4" hidden="1" x14ac:dyDescent="0.25">
      <c r="A27548" s="61" t="s">
        <v>116</v>
      </c>
      <c r="B27548" s="61" t="s">
        <v>345</v>
      </c>
      <c r="C27548">
        <v>1952</v>
      </c>
      <c r="D27548" s="61" t="s">
        <v>2335</v>
      </c>
    </row>
    <row r="27549" spans="1:4" hidden="1" x14ac:dyDescent="0.25">
      <c r="A27549" s="61" t="s">
        <v>116</v>
      </c>
      <c r="B27549" s="61" t="s">
        <v>345</v>
      </c>
      <c r="C27549">
        <v>1953</v>
      </c>
      <c r="D27549" s="61" t="s">
        <v>2335</v>
      </c>
    </row>
    <row r="27550" spans="1:4" hidden="1" x14ac:dyDescent="0.25">
      <c r="A27550" s="61" t="s">
        <v>116</v>
      </c>
      <c r="B27550" s="61" t="s">
        <v>345</v>
      </c>
      <c r="C27550">
        <v>1954</v>
      </c>
      <c r="D27550" s="61" t="s">
        <v>549</v>
      </c>
    </row>
    <row r="27551" spans="1:4" hidden="1" x14ac:dyDescent="0.25">
      <c r="A27551" s="61" t="s">
        <v>116</v>
      </c>
      <c r="B27551" s="61" t="s">
        <v>345</v>
      </c>
      <c r="C27551">
        <v>1955</v>
      </c>
      <c r="D27551" s="61" t="s">
        <v>2561</v>
      </c>
    </row>
    <row r="27552" spans="1:4" hidden="1" x14ac:dyDescent="0.25">
      <c r="A27552" s="61" t="s">
        <v>116</v>
      </c>
      <c r="B27552" s="61" t="s">
        <v>345</v>
      </c>
      <c r="C27552">
        <v>1956</v>
      </c>
      <c r="D27552" s="61" t="s">
        <v>2561</v>
      </c>
    </row>
    <row r="27553" spans="1:4" hidden="1" x14ac:dyDescent="0.25">
      <c r="A27553" s="61" t="s">
        <v>116</v>
      </c>
      <c r="B27553" s="61" t="s">
        <v>345</v>
      </c>
      <c r="C27553">
        <v>1957</v>
      </c>
      <c r="D27553" s="61" t="s">
        <v>2561</v>
      </c>
    </row>
    <row r="27554" spans="1:4" hidden="1" x14ac:dyDescent="0.25">
      <c r="A27554" s="61" t="s">
        <v>116</v>
      </c>
      <c r="B27554" s="61" t="s">
        <v>345</v>
      </c>
      <c r="C27554">
        <v>1958</v>
      </c>
      <c r="D27554" s="61" t="s">
        <v>1499</v>
      </c>
    </row>
    <row r="27555" spans="1:4" hidden="1" x14ac:dyDescent="0.25">
      <c r="A27555" s="61" t="s">
        <v>116</v>
      </c>
      <c r="B27555" s="61" t="s">
        <v>345</v>
      </c>
      <c r="C27555">
        <v>1959</v>
      </c>
      <c r="D27555" s="61" t="s">
        <v>1499</v>
      </c>
    </row>
    <row r="27556" spans="1:4" hidden="1" x14ac:dyDescent="0.25">
      <c r="A27556" s="61" t="s">
        <v>116</v>
      </c>
      <c r="B27556" s="61" t="s">
        <v>345</v>
      </c>
      <c r="C27556">
        <v>1960</v>
      </c>
      <c r="D27556" s="61" t="s">
        <v>1859</v>
      </c>
    </row>
    <row r="27557" spans="1:4" hidden="1" x14ac:dyDescent="0.25">
      <c r="A27557" s="61" t="s">
        <v>116</v>
      </c>
      <c r="B27557" s="61" t="s">
        <v>345</v>
      </c>
      <c r="C27557">
        <v>1961</v>
      </c>
      <c r="D27557" s="61" t="s">
        <v>1704</v>
      </c>
    </row>
    <row r="27558" spans="1:4" hidden="1" x14ac:dyDescent="0.25">
      <c r="A27558" s="61" t="s">
        <v>116</v>
      </c>
      <c r="B27558" s="61" t="s">
        <v>345</v>
      </c>
      <c r="C27558">
        <v>1962</v>
      </c>
      <c r="D27558" s="61" t="s">
        <v>2324</v>
      </c>
    </row>
    <row r="27559" spans="1:4" hidden="1" x14ac:dyDescent="0.25">
      <c r="A27559" s="61" t="s">
        <v>116</v>
      </c>
      <c r="B27559" s="61" t="s">
        <v>345</v>
      </c>
      <c r="C27559">
        <v>1963</v>
      </c>
      <c r="D27559" s="61" t="s">
        <v>2313</v>
      </c>
    </row>
    <row r="27560" spans="1:4" hidden="1" x14ac:dyDescent="0.25">
      <c r="A27560" s="61" t="s">
        <v>116</v>
      </c>
      <c r="B27560" s="61" t="s">
        <v>345</v>
      </c>
      <c r="C27560">
        <v>1964</v>
      </c>
      <c r="D27560" s="61" t="s">
        <v>2119</v>
      </c>
    </row>
    <row r="27561" spans="1:4" hidden="1" x14ac:dyDescent="0.25">
      <c r="A27561" s="61" t="s">
        <v>116</v>
      </c>
      <c r="B27561" s="61" t="s">
        <v>345</v>
      </c>
      <c r="C27561">
        <v>1965</v>
      </c>
      <c r="D27561" s="61" t="s">
        <v>2119</v>
      </c>
    </row>
    <row r="27562" spans="1:4" hidden="1" x14ac:dyDescent="0.25">
      <c r="A27562" s="61" t="s">
        <v>116</v>
      </c>
      <c r="B27562" s="61" t="s">
        <v>345</v>
      </c>
      <c r="C27562">
        <v>1966</v>
      </c>
      <c r="D27562" s="61" t="s">
        <v>2119</v>
      </c>
    </row>
    <row r="27563" spans="1:4" hidden="1" x14ac:dyDescent="0.25">
      <c r="A27563" s="61" t="s">
        <v>116</v>
      </c>
      <c r="B27563" s="61" t="s">
        <v>345</v>
      </c>
      <c r="C27563">
        <v>1967</v>
      </c>
      <c r="D27563" s="61" t="s">
        <v>2119</v>
      </c>
    </row>
    <row r="27564" spans="1:4" hidden="1" x14ac:dyDescent="0.25">
      <c r="A27564" s="61" t="s">
        <v>116</v>
      </c>
      <c r="B27564" s="61" t="s">
        <v>345</v>
      </c>
      <c r="C27564">
        <v>1968</v>
      </c>
      <c r="D27564" s="61" t="s">
        <v>2119</v>
      </c>
    </row>
    <row r="27565" spans="1:4" hidden="1" x14ac:dyDescent="0.25">
      <c r="A27565" s="61" t="s">
        <v>116</v>
      </c>
      <c r="B27565" s="61" t="s">
        <v>345</v>
      </c>
      <c r="C27565">
        <v>1969</v>
      </c>
      <c r="D27565" s="61" t="s">
        <v>2119</v>
      </c>
    </row>
    <row r="27566" spans="1:4" hidden="1" x14ac:dyDescent="0.25">
      <c r="A27566" s="61" t="s">
        <v>116</v>
      </c>
      <c r="B27566" s="61" t="s">
        <v>345</v>
      </c>
      <c r="C27566">
        <v>1970</v>
      </c>
      <c r="D27566" s="61" t="s">
        <v>2119</v>
      </c>
    </row>
    <row r="27567" spans="1:4" hidden="1" x14ac:dyDescent="0.25">
      <c r="A27567" s="61" t="s">
        <v>116</v>
      </c>
      <c r="B27567" s="61" t="s">
        <v>345</v>
      </c>
      <c r="C27567">
        <v>1971</v>
      </c>
      <c r="D27567" s="61" t="s">
        <v>2119</v>
      </c>
    </row>
    <row r="27568" spans="1:4" hidden="1" x14ac:dyDescent="0.25">
      <c r="A27568" s="61" t="s">
        <v>116</v>
      </c>
      <c r="B27568" s="61" t="s">
        <v>345</v>
      </c>
      <c r="C27568">
        <v>1972</v>
      </c>
      <c r="D27568" s="61" t="s">
        <v>1501</v>
      </c>
    </row>
    <row r="27569" spans="1:4" hidden="1" x14ac:dyDescent="0.25">
      <c r="A27569" s="61" t="s">
        <v>116</v>
      </c>
      <c r="B27569" s="61" t="s">
        <v>345</v>
      </c>
      <c r="C27569">
        <v>1973</v>
      </c>
      <c r="D27569" s="61" t="s">
        <v>1806</v>
      </c>
    </row>
    <row r="27570" spans="1:4" hidden="1" x14ac:dyDescent="0.25">
      <c r="A27570" s="61" t="s">
        <v>116</v>
      </c>
      <c r="B27570" s="61" t="s">
        <v>345</v>
      </c>
      <c r="C27570">
        <v>1974</v>
      </c>
      <c r="D27570" s="61" t="s">
        <v>1806</v>
      </c>
    </row>
    <row r="27571" spans="1:4" hidden="1" x14ac:dyDescent="0.25">
      <c r="A27571" s="61" t="s">
        <v>116</v>
      </c>
      <c r="B27571" s="61" t="s">
        <v>345</v>
      </c>
      <c r="C27571">
        <v>1975</v>
      </c>
      <c r="D27571" s="61" t="s">
        <v>1806</v>
      </c>
    </row>
    <row r="27572" spans="1:4" hidden="1" x14ac:dyDescent="0.25">
      <c r="A27572" s="61" t="s">
        <v>116</v>
      </c>
      <c r="B27572" s="61" t="s">
        <v>345</v>
      </c>
      <c r="C27572">
        <v>1976</v>
      </c>
      <c r="D27572" s="61" t="s">
        <v>1806</v>
      </c>
    </row>
    <row r="27573" spans="1:4" hidden="1" x14ac:dyDescent="0.25">
      <c r="A27573" s="61" t="s">
        <v>116</v>
      </c>
      <c r="B27573" s="61" t="s">
        <v>345</v>
      </c>
      <c r="C27573">
        <v>1977</v>
      </c>
      <c r="D27573" s="61" t="s">
        <v>1806</v>
      </c>
    </row>
    <row r="27574" spans="1:4" hidden="1" x14ac:dyDescent="0.25">
      <c r="A27574" s="61" t="s">
        <v>116</v>
      </c>
      <c r="B27574" s="61" t="s">
        <v>345</v>
      </c>
      <c r="C27574">
        <v>1978</v>
      </c>
      <c r="D27574" s="61" t="s">
        <v>1806</v>
      </c>
    </row>
    <row r="27575" spans="1:4" hidden="1" x14ac:dyDescent="0.25">
      <c r="A27575" s="61" t="s">
        <v>116</v>
      </c>
      <c r="B27575" s="61" t="s">
        <v>345</v>
      </c>
      <c r="C27575">
        <v>1979</v>
      </c>
      <c r="D27575" s="61" t="s">
        <v>1806</v>
      </c>
    </row>
    <row r="27576" spans="1:4" hidden="1" x14ac:dyDescent="0.25">
      <c r="A27576" s="61" t="s">
        <v>116</v>
      </c>
      <c r="B27576" s="61" t="s">
        <v>345</v>
      </c>
      <c r="C27576">
        <v>1980</v>
      </c>
      <c r="D27576" s="61" t="s">
        <v>1803</v>
      </c>
    </row>
    <row r="27577" spans="1:4" hidden="1" x14ac:dyDescent="0.25">
      <c r="A27577" s="61" t="s">
        <v>116</v>
      </c>
      <c r="B27577" s="61" t="s">
        <v>345</v>
      </c>
      <c r="C27577">
        <v>1981</v>
      </c>
      <c r="D27577" s="61" t="s">
        <v>1705</v>
      </c>
    </row>
    <row r="27578" spans="1:4" hidden="1" x14ac:dyDescent="0.25">
      <c r="A27578" s="61" t="s">
        <v>116</v>
      </c>
      <c r="B27578" s="61" t="s">
        <v>345</v>
      </c>
      <c r="C27578">
        <v>1982</v>
      </c>
      <c r="D27578" s="61" t="s">
        <v>1700</v>
      </c>
    </row>
    <row r="27579" spans="1:4" hidden="1" x14ac:dyDescent="0.25">
      <c r="A27579" s="61" t="s">
        <v>116</v>
      </c>
      <c r="B27579" s="61" t="s">
        <v>345</v>
      </c>
      <c r="C27579">
        <v>1983</v>
      </c>
      <c r="D27579" s="61" t="s">
        <v>2251</v>
      </c>
    </row>
    <row r="27580" spans="1:4" hidden="1" x14ac:dyDescent="0.25">
      <c r="A27580" s="61" t="s">
        <v>116</v>
      </c>
      <c r="B27580" s="61" t="s">
        <v>345</v>
      </c>
      <c r="C27580">
        <v>1984</v>
      </c>
      <c r="D27580" s="61" t="s">
        <v>2251</v>
      </c>
    </row>
    <row r="27581" spans="1:4" hidden="1" x14ac:dyDescent="0.25">
      <c r="A27581" s="61" t="s">
        <v>116</v>
      </c>
      <c r="B27581" s="61" t="s">
        <v>345</v>
      </c>
      <c r="C27581">
        <v>1985</v>
      </c>
      <c r="D27581" s="61" t="s">
        <v>2256</v>
      </c>
    </row>
    <row r="27582" spans="1:4" hidden="1" x14ac:dyDescent="0.25">
      <c r="A27582" s="61" t="s">
        <v>116</v>
      </c>
      <c r="B27582" s="61" t="s">
        <v>345</v>
      </c>
      <c r="C27582">
        <v>1986</v>
      </c>
      <c r="D27582" s="61" t="s">
        <v>2256</v>
      </c>
    </row>
    <row r="27583" spans="1:4" hidden="1" x14ac:dyDescent="0.25">
      <c r="A27583" s="61" t="s">
        <v>116</v>
      </c>
      <c r="B27583" s="61" t="s">
        <v>345</v>
      </c>
      <c r="C27583">
        <v>1987</v>
      </c>
      <c r="D27583" s="61" t="s">
        <v>2576</v>
      </c>
    </row>
    <row r="27584" spans="1:4" hidden="1" x14ac:dyDescent="0.25">
      <c r="A27584" s="61" t="s">
        <v>116</v>
      </c>
      <c r="B27584" s="61" t="s">
        <v>345</v>
      </c>
      <c r="C27584">
        <v>1988</v>
      </c>
      <c r="D27584" s="61" t="s">
        <v>2362</v>
      </c>
    </row>
    <row r="27585" spans="1:4" hidden="1" x14ac:dyDescent="0.25">
      <c r="A27585" s="61" t="s">
        <v>116</v>
      </c>
      <c r="B27585" s="61" t="s">
        <v>345</v>
      </c>
      <c r="C27585">
        <v>1989</v>
      </c>
      <c r="D27585" s="61" t="s">
        <v>2519</v>
      </c>
    </row>
    <row r="27586" spans="1:4" hidden="1" x14ac:dyDescent="0.25">
      <c r="A27586" s="61" t="s">
        <v>116</v>
      </c>
      <c r="B27586" s="61" t="s">
        <v>345</v>
      </c>
      <c r="C27586">
        <v>1990</v>
      </c>
      <c r="D27586" s="61" t="s">
        <v>2587</v>
      </c>
    </row>
    <row r="27587" spans="1:4" hidden="1" x14ac:dyDescent="0.25">
      <c r="A27587" s="61" t="s">
        <v>116</v>
      </c>
      <c r="B27587" s="61" t="s">
        <v>345</v>
      </c>
      <c r="C27587">
        <v>1991</v>
      </c>
      <c r="D27587" s="61" t="s">
        <v>2587</v>
      </c>
    </row>
    <row r="27588" spans="1:4" hidden="1" x14ac:dyDescent="0.25">
      <c r="A27588" s="61" t="s">
        <v>116</v>
      </c>
      <c r="B27588" s="61" t="s">
        <v>345</v>
      </c>
      <c r="C27588">
        <v>1992</v>
      </c>
      <c r="D27588" s="61" t="s">
        <v>2585</v>
      </c>
    </row>
    <row r="27589" spans="1:4" hidden="1" x14ac:dyDescent="0.25">
      <c r="A27589" s="61" t="s">
        <v>116</v>
      </c>
      <c r="B27589" s="61" t="s">
        <v>345</v>
      </c>
      <c r="C27589">
        <v>1993</v>
      </c>
      <c r="D27589" s="61" t="s">
        <v>2882</v>
      </c>
    </row>
    <row r="27590" spans="1:4" hidden="1" x14ac:dyDescent="0.25">
      <c r="A27590" s="61" t="s">
        <v>116</v>
      </c>
      <c r="B27590" s="61" t="s">
        <v>345</v>
      </c>
      <c r="C27590">
        <v>1994</v>
      </c>
      <c r="D27590" s="61" t="s">
        <v>2882</v>
      </c>
    </row>
    <row r="27591" spans="1:4" hidden="1" x14ac:dyDescent="0.25">
      <c r="A27591" s="61" t="s">
        <v>116</v>
      </c>
      <c r="B27591" s="61" t="s">
        <v>345</v>
      </c>
      <c r="C27591">
        <v>1995</v>
      </c>
      <c r="D27591" s="61" t="s">
        <v>2882</v>
      </c>
    </row>
    <row r="27592" spans="1:4" hidden="1" x14ac:dyDescent="0.25">
      <c r="A27592" s="61" t="s">
        <v>116</v>
      </c>
      <c r="B27592" s="61" t="s">
        <v>345</v>
      </c>
      <c r="C27592">
        <v>1996</v>
      </c>
      <c r="D27592" s="61" t="s">
        <v>2882</v>
      </c>
    </row>
    <row r="27593" spans="1:4" hidden="1" x14ac:dyDescent="0.25">
      <c r="A27593" s="61" t="s">
        <v>116</v>
      </c>
      <c r="B27593" s="61" t="s">
        <v>345</v>
      </c>
      <c r="C27593">
        <v>1997</v>
      </c>
      <c r="D27593" s="61" t="s">
        <v>2055</v>
      </c>
    </row>
    <row r="27594" spans="1:4" hidden="1" x14ac:dyDescent="0.25">
      <c r="A27594" s="61" t="s">
        <v>116</v>
      </c>
      <c r="B27594" s="61" t="s">
        <v>345</v>
      </c>
      <c r="C27594">
        <v>1998</v>
      </c>
      <c r="D27594" s="61" t="s">
        <v>2658</v>
      </c>
    </row>
    <row r="27595" spans="1:4" hidden="1" x14ac:dyDescent="0.25">
      <c r="A27595" s="61" t="s">
        <v>116</v>
      </c>
      <c r="B27595" s="61" t="s">
        <v>345</v>
      </c>
      <c r="C27595">
        <v>1999</v>
      </c>
      <c r="D27595" s="61" t="s">
        <v>2077</v>
      </c>
    </row>
    <row r="27596" spans="1:4" hidden="1" x14ac:dyDescent="0.25">
      <c r="A27596" s="61" t="s">
        <v>116</v>
      </c>
      <c r="B27596" s="61" t="s">
        <v>345</v>
      </c>
      <c r="C27596">
        <v>2000</v>
      </c>
      <c r="D27596" s="61" t="s">
        <v>2144</v>
      </c>
    </row>
    <row r="27597" spans="1:4" hidden="1" x14ac:dyDescent="0.25">
      <c r="A27597" s="61" t="s">
        <v>116</v>
      </c>
      <c r="B27597" s="61" t="s">
        <v>345</v>
      </c>
      <c r="C27597">
        <v>2001</v>
      </c>
      <c r="D27597" s="61" t="s">
        <v>2144</v>
      </c>
    </row>
    <row r="27598" spans="1:4" hidden="1" x14ac:dyDescent="0.25">
      <c r="A27598" s="61" t="s">
        <v>116</v>
      </c>
      <c r="B27598" s="61" t="s">
        <v>345</v>
      </c>
      <c r="C27598">
        <v>2002</v>
      </c>
      <c r="D27598" s="61" t="s">
        <v>2246</v>
      </c>
    </row>
    <row r="27599" spans="1:4" hidden="1" x14ac:dyDescent="0.25">
      <c r="A27599" s="61" t="s">
        <v>116</v>
      </c>
      <c r="B27599" s="61" t="s">
        <v>345</v>
      </c>
      <c r="C27599">
        <v>2003</v>
      </c>
      <c r="D27599" s="61" t="s">
        <v>2925</v>
      </c>
    </row>
    <row r="27600" spans="1:4" hidden="1" x14ac:dyDescent="0.25">
      <c r="A27600" s="61" t="s">
        <v>116</v>
      </c>
      <c r="B27600" s="61" t="s">
        <v>345</v>
      </c>
      <c r="C27600">
        <v>2004</v>
      </c>
      <c r="D27600" s="61" t="s">
        <v>2096</v>
      </c>
    </row>
    <row r="27601" spans="1:4" hidden="1" x14ac:dyDescent="0.25">
      <c r="A27601" s="61" t="s">
        <v>116</v>
      </c>
      <c r="B27601" s="61" t="s">
        <v>345</v>
      </c>
      <c r="C27601">
        <v>2005</v>
      </c>
      <c r="D27601" s="61" t="s">
        <v>2096</v>
      </c>
    </row>
    <row r="27602" spans="1:4" hidden="1" x14ac:dyDescent="0.25">
      <c r="A27602" s="61" t="s">
        <v>116</v>
      </c>
      <c r="B27602" s="61" t="s">
        <v>345</v>
      </c>
      <c r="C27602">
        <v>2006</v>
      </c>
      <c r="D27602" s="61" t="s">
        <v>2096</v>
      </c>
    </row>
    <row r="27603" spans="1:4" hidden="1" x14ac:dyDescent="0.25">
      <c r="A27603" s="61" t="s">
        <v>116</v>
      </c>
      <c r="B27603" s="61" t="s">
        <v>345</v>
      </c>
      <c r="C27603">
        <v>2007</v>
      </c>
      <c r="D27603" s="61" t="s">
        <v>2242</v>
      </c>
    </row>
    <row r="27604" spans="1:4" hidden="1" x14ac:dyDescent="0.25">
      <c r="A27604" s="61" t="s">
        <v>116</v>
      </c>
      <c r="B27604" s="61" t="s">
        <v>345</v>
      </c>
      <c r="C27604">
        <v>2008</v>
      </c>
      <c r="D27604" s="61" t="s">
        <v>2203</v>
      </c>
    </row>
    <row r="27605" spans="1:4" hidden="1" x14ac:dyDescent="0.25">
      <c r="A27605" s="61" t="s">
        <v>116</v>
      </c>
      <c r="B27605" s="61" t="s">
        <v>345</v>
      </c>
      <c r="C27605">
        <v>2009</v>
      </c>
      <c r="D27605" s="61" t="s">
        <v>2203</v>
      </c>
    </row>
    <row r="27606" spans="1:4" hidden="1" x14ac:dyDescent="0.25">
      <c r="A27606" s="61" t="s">
        <v>116</v>
      </c>
      <c r="B27606" s="61" t="s">
        <v>345</v>
      </c>
      <c r="C27606">
        <v>2010</v>
      </c>
      <c r="D27606" s="61" t="s">
        <v>2345</v>
      </c>
    </row>
    <row r="27607" spans="1:4" hidden="1" x14ac:dyDescent="0.25">
      <c r="A27607" s="61" t="s">
        <v>116</v>
      </c>
      <c r="B27607" s="61" t="s">
        <v>345</v>
      </c>
      <c r="C27607">
        <v>2011</v>
      </c>
      <c r="D27607" s="61" t="s">
        <v>2345</v>
      </c>
    </row>
    <row r="27608" spans="1:4" hidden="1" x14ac:dyDescent="0.25">
      <c r="A27608" s="61" t="s">
        <v>116</v>
      </c>
      <c r="B27608" s="61" t="s">
        <v>345</v>
      </c>
      <c r="C27608">
        <v>2012</v>
      </c>
      <c r="D27608" s="61" t="s">
        <v>2344</v>
      </c>
    </row>
    <row r="27609" spans="1:4" hidden="1" x14ac:dyDescent="0.25">
      <c r="A27609" s="61" t="s">
        <v>116</v>
      </c>
      <c r="B27609" s="61" t="s">
        <v>345</v>
      </c>
      <c r="C27609">
        <v>2013</v>
      </c>
      <c r="D27609" s="61" t="s">
        <v>2484</v>
      </c>
    </row>
    <row r="27610" spans="1:4" hidden="1" x14ac:dyDescent="0.25">
      <c r="A27610" s="61" t="s">
        <v>116</v>
      </c>
      <c r="B27610" s="61" t="s">
        <v>345</v>
      </c>
      <c r="C27610">
        <v>2014</v>
      </c>
      <c r="D27610" s="61" t="s">
        <v>2484</v>
      </c>
    </row>
    <row r="27611" spans="1:4" hidden="1" x14ac:dyDescent="0.25">
      <c r="A27611" s="61" t="s">
        <v>116</v>
      </c>
      <c r="B27611" s="61" t="s">
        <v>345</v>
      </c>
      <c r="C27611">
        <v>2015</v>
      </c>
      <c r="D27611" s="61" t="s">
        <v>2486</v>
      </c>
    </row>
    <row r="27612" spans="1:4" hidden="1" x14ac:dyDescent="0.25">
      <c r="A27612" s="61" t="s">
        <v>116</v>
      </c>
      <c r="B27612" s="61" t="s">
        <v>345</v>
      </c>
      <c r="C27612">
        <v>2016</v>
      </c>
      <c r="D27612" s="61" t="s">
        <v>2486</v>
      </c>
    </row>
    <row r="27613" spans="1:4" hidden="1" x14ac:dyDescent="0.25">
      <c r="A27613" s="61" t="s">
        <v>116</v>
      </c>
      <c r="B27613" s="61" t="s">
        <v>345</v>
      </c>
      <c r="C27613">
        <v>2017</v>
      </c>
      <c r="D27613" s="61" t="s">
        <v>2090</v>
      </c>
    </row>
    <row r="27614" spans="1:4" hidden="1" x14ac:dyDescent="0.25">
      <c r="A27614" s="61" t="s">
        <v>116</v>
      </c>
      <c r="B27614" s="61" t="s">
        <v>345</v>
      </c>
      <c r="C27614">
        <v>2018</v>
      </c>
      <c r="D27614" s="61" t="s">
        <v>2091</v>
      </c>
    </row>
    <row r="27615" spans="1:4" hidden="1" x14ac:dyDescent="0.25">
      <c r="A27615" s="61" t="s">
        <v>116</v>
      </c>
      <c r="B27615" s="61" t="s">
        <v>345</v>
      </c>
      <c r="C27615">
        <v>2019</v>
      </c>
      <c r="D27615" s="61" t="s">
        <v>2096</v>
      </c>
    </row>
    <row r="27616" spans="1:4" hidden="1" x14ac:dyDescent="0.25">
      <c r="A27616" s="61" t="s">
        <v>116</v>
      </c>
      <c r="B27616" s="61" t="s">
        <v>345</v>
      </c>
      <c r="C27616">
        <v>2020</v>
      </c>
      <c r="D27616" s="61" t="s">
        <v>2091</v>
      </c>
    </row>
    <row r="27617" spans="1:4" hidden="1" x14ac:dyDescent="0.25">
      <c r="A27617" s="61" t="s">
        <v>116</v>
      </c>
      <c r="B27617" s="61" t="s">
        <v>345</v>
      </c>
      <c r="C27617">
        <v>2021</v>
      </c>
      <c r="D27617" s="61" t="s">
        <v>2378</v>
      </c>
    </row>
    <row r="27618" spans="1:4" hidden="1" x14ac:dyDescent="0.25">
      <c r="A27618" s="61" t="s">
        <v>116</v>
      </c>
      <c r="B27618" s="61" t="s">
        <v>345</v>
      </c>
      <c r="C27618">
        <v>2022</v>
      </c>
      <c r="D27618" s="61" t="s">
        <v>2378</v>
      </c>
    </row>
    <row r="27619" spans="1:4" x14ac:dyDescent="0.25">
      <c r="A27619" s="61" t="s">
        <v>116</v>
      </c>
      <c r="B27619" s="61" t="s">
        <v>345</v>
      </c>
      <c r="C27619">
        <v>2023</v>
      </c>
      <c r="D27619" s="61">
        <v>0.88700000000000001</v>
      </c>
    </row>
    <row r="27620" spans="1:4" hidden="1" x14ac:dyDescent="0.25">
      <c r="A27620" s="61" t="s">
        <v>447</v>
      </c>
      <c r="B27620" s="61" t="s">
        <v>448</v>
      </c>
      <c r="C27620">
        <v>1821</v>
      </c>
      <c r="D27620" s="61" t="s">
        <v>2322</v>
      </c>
    </row>
    <row r="27621" spans="1:4" hidden="1" x14ac:dyDescent="0.25">
      <c r="A27621" s="61" t="s">
        <v>447</v>
      </c>
      <c r="B27621" s="61" t="s">
        <v>448</v>
      </c>
      <c r="C27621">
        <v>1822</v>
      </c>
      <c r="D27621" s="61" t="s">
        <v>2322</v>
      </c>
    </row>
    <row r="27622" spans="1:4" hidden="1" x14ac:dyDescent="0.25">
      <c r="A27622" s="61" t="s">
        <v>447</v>
      </c>
      <c r="B27622" s="61" t="s">
        <v>448</v>
      </c>
      <c r="C27622">
        <v>1823</v>
      </c>
      <c r="D27622" s="61" t="s">
        <v>2322</v>
      </c>
    </row>
    <row r="27623" spans="1:4" hidden="1" x14ac:dyDescent="0.25">
      <c r="A27623" s="61" t="s">
        <v>447</v>
      </c>
      <c r="B27623" s="61" t="s">
        <v>448</v>
      </c>
      <c r="C27623">
        <v>1824</v>
      </c>
      <c r="D27623" s="61" t="s">
        <v>2322</v>
      </c>
    </row>
    <row r="27624" spans="1:4" hidden="1" x14ac:dyDescent="0.25">
      <c r="A27624" s="61" t="s">
        <v>447</v>
      </c>
      <c r="B27624" s="61" t="s">
        <v>448</v>
      </c>
      <c r="C27624">
        <v>1825</v>
      </c>
      <c r="D27624" s="61" t="s">
        <v>2322</v>
      </c>
    </row>
    <row r="27625" spans="1:4" hidden="1" x14ac:dyDescent="0.25">
      <c r="A27625" s="61" t="s">
        <v>447</v>
      </c>
      <c r="B27625" s="61" t="s">
        <v>448</v>
      </c>
      <c r="C27625">
        <v>1826</v>
      </c>
      <c r="D27625" s="61" t="s">
        <v>2322</v>
      </c>
    </row>
    <row r="27626" spans="1:4" hidden="1" x14ac:dyDescent="0.25">
      <c r="A27626" s="61" t="s">
        <v>447</v>
      </c>
      <c r="B27626" s="61" t="s">
        <v>448</v>
      </c>
      <c r="C27626">
        <v>1827</v>
      </c>
      <c r="D27626" s="61" t="s">
        <v>2322</v>
      </c>
    </row>
    <row r="27627" spans="1:4" hidden="1" x14ac:dyDescent="0.25">
      <c r="A27627" s="61" t="s">
        <v>447</v>
      </c>
      <c r="B27627" s="61" t="s">
        <v>448</v>
      </c>
      <c r="C27627">
        <v>1828</v>
      </c>
      <c r="D27627" s="61" t="s">
        <v>2322</v>
      </c>
    </row>
    <row r="27628" spans="1:4" hidden="1" x14ac:dyDescent="0.25">
      <c r="A27628" s="61" t="s">
        <v>447</v>
      </c>
      <c r="B27628" s="61" t="s">
        <v>448</v>
      </c>
      <c r="C27628">
        <v>1829</v>
      </c>
      <c r="D27628" s="61" t="s">
        <v>2322</v>
      </c>
    </row>
    <row r="27629" spans="1:4" hidden="1" x14ac:dyDescent="0.25">
      <c r="A27629" s="61" t="s">
        <v>447</v>
      </c>
      <c r="B27629" s="61" t="s">
        <v>448</v>
      </c>
      <c r="C27629">
        <v>1830</v>
      </c>
      <c r="D27629" s="61" t="s">
        <v>2322</v>
      </c>
    </row>
    <row r="27630" spans="1:4" hidden="1" x14ac:dyDescent="0.25">
      <c r="A27630" s="61" t="s">
        <v>447</v>
      </c>
      <c r="B27630" s="61" t="s">
        <v>448</v>
      </c>
      <c r="C27630">
        <v>1831</v>
      </c>
      <c r="D27630" s="61" t="s">
        <v>2322</v>
      </c>
    </row>
    <row r="27631" spans="1:4" hidden="1" x14ac:dyDescent="0.25">
      <c r="A27631" s="61" t="s">
        <v>447</v>
      </c>
      <c r="B27631" s="61" t="s">
        <v>448</v>
      </c>
      <c r="C27631">
        <v>1832</v>
      </c>
      <c r="D27631" s="61" t="s">
        <v>2322</v>
      </c>
    </row>
    <row r="27632" spans="1:4" hidden="1" x14ac:dyDescent="0.25">
      <c r="A27632" s="61" t="s">
        <v>447</v>
      </c>
      <c r="B27632" s="61" t="s">
        <v>448</v>
      </c>
      <c r="C27632">
        <v>1833</v>
      </c>
      <c r="D27632" s="61" t="s">
        <v>2322</v>
      </c>
    </row>
    <row r="27633" spans="1:4" hidden="1" x14ac:dyDescent="0.25">
      <c r="A27633" s="61" t="s">
        <v>447</v>
      </c>
      <c r="B27633" s="61" t="s">
        <v>448</v>
      </c>
      <c r="C27633">
        <v>1834</v>
      </c>
      <c r="D27633" s="61" t="s">
        <v>2322</v>
      </c>
    </row>
    <row r="27634" spans="1:4" hidden="1" x14ac:dyDescent="0.25">
      <c r="A27634" s="61" t="s">
        <v>447</v>
      </c>
      <c r="B27634" s="61" t="s">
        <v>448</v>
      </c>
      <c r="C27634">
        <v>1835</v>
      </c>
      <c r="D27634" s="61" t="s">
        <v>2322</v>
      </c>
    </row>
    <row r="27635" spans="1:4" hidden="1" x14ac:dyDescent="0.25">
      <c r="A27635" s="61" t="s">
        <v>447</v>
      </c>
      <c r="B27635" s="61" t="s">
        <v>448</v>
      </c>
      <c r="C27635">
        <v>1836</v>
      </c>
      <c r="D27635" s="61" t="s">
        <v>2322</v>
      </c>
    </row>
    <row r="27636" spans="1:4" hidden="1" x14ac:dyDescent="0.25">
      <c r="A27636" s="61" t="s">
        <v>447</v>
      </c>
      <c r="B27636" s="61" t="s">
        <v>448</v>
      </c>
      <c r="C27636">
        <v>1837</v>
      </c>
      <c r="D27636" s="61" t="s">
        <v>2322</v>
      </c>
    </row>
    <row r="27637" spans="1:4" hidden="1" x14ac:dyDescent="0.25">
      <c r="A27637" s="61" t="s">
        <v>447</v>
      </c>
      <c r="B27637" s="61" t="s">
        <v>448</v>
      </c>
      <c r="C27637">
        <v>1838</v>
      </c>
      <c r="D27637" s="61" t="s">
        <v>2322</v>
      </c>
    </row>
    <row r="27638" spans="1:4" hidden="1" x14ac:dyDescent="0.25">
      <c r="A27638" s="61" t="s">
        <v>447</v>
      </c>
      <c r="B27638" s="61" t="s">
        <v>448</v>
      </c>
      <c r="C27638">
        <v>1839</v>
      </c>
      <c r="D27638" s="61" t="s">
        <v>2322</v>
      </c>
    </row>
    <row r="27639" spans="1:4" hidden="1" x14ac:dyDescent="0.25">
      <c r="A27639" s="61" t="s">
        <v>447</v>
      </c>
      <c r="B27639" s="61" t="s">
        <v>448</v>
      </c>
      <c r="C27639">
        <v>1840</v>
      </c>
      <c r="D27639" s="61" t="s">
        <v>2322</v>
      </c>
    </row>
    <row r="27640" spans="1:4" hidden="1" x14ac:dyDescent="0.25">
      <c r="A27640" s="61" t="s">
        <v>447</v>
      </c>
      <c r="B27640" s="61" t="s">
        <v>448</v>
      </c>
      <c r="C27640">
        <v>1841</v>
      </c>
      <c r="D27640" s="61" t="s">
        <v>2322</v>
      </c>
    </row>
    <row r="27641" spans="1:4" hidden="1" x14ac:dyDescent="0.25">
      <c r="A27641" s="61" t="s">
        <v>447</v>
      </c>
      <c r="B27641" s="61" t="s">
        <v>448</v>
      </c>
      <c r="C27641">
        <v>1842</v>
      </c>
      <c r="D27641" s="61" t="s">
        <v>2322</v>
      </c>
    </row>
    <row r="27642" spans="1:4" hidden="1" x14ac:dyDescent="0.25">
      <c r="A27642" s="61" t="s">
        <v>447</v>
      </c>
      <c r="B27642" s="61" t="s">
        <v>448</v>
      </c>
      <c r="C27642">
        <v>1843</v>
      </c>
      <c r="D27642" s="61" t="s">
        <v>2322</v>
      </c>
    </row>
    <row r="27643" spans="1:4" hidden="1" x14ac:dyDescent="0.25">
      <c r="A27643" s="61" t="s">
        <v>447</v>
      </c>
      <c r="B27643" s="61" t="s">
        <v>448</v>
      </c>
      <c r="C27643">
        <v>1844</v>
      </c>
      <c r="D27643" s="61" t="s">
        <v>2322</v>
      </c>
    </row>
    <row r="27644" spans="1:4" hidden="1" x14ac:dyDescent="0.25">
      <c r="A27644" s="61" t="s">
        <v>447</v>
      </c>
      <c r="B27644" s="61" t="s">
        <v>448</v>
      </c>
      <c r="C27644">
        <v>1845</v>
      </c>
      <c r="D27644" s="61" t="s">
        <v>2322</v>
      </c>
    </row>
    <row r="27645" spans="1:4" hidden="1" x14ac:dyDescent="0.25">
      <c r="A27645" s="61" t="s">
        <v>447</v>
      </c>
      <c r="B27645" s="61" t="s">
        <v>448</v>
      </c>
      <c r="C27645">
        <v>1846</v>
      </c>
      <c r="D27645" s="61" t="s">
        <v>2322</v>
      </c>
    </row>
    <row r="27646" spans="1:4" hidden="1" x14ac:dyDescent="0.25">
      <c r="A27646" s="61" t="s">
        <v>447</v>
      </c>
      <c r="B27646" s="61" t="s">
        <v>448</v>
      </c>
      <c r="C27646">
        <v>1847</v>
      </c>
      <c r="D27646" s="61" t="s">
        <v>2322</v>
      </c>
    </row>
    <row r="27647" spans="1:4" hidden="1" x14ac:dyDescent="0.25">
      <c r="A27647" s="61" t="s">
        <v>447</v>
      </c>
      <c r="B27647" s="61" t="s">
        <v>448</v>
      </c>
      <c r="C27647">
        <v>1848</v>
      </c>
      <c r="D27647" s="61" t="s">
        <v>2322</v>
      </c>
    </row>
    <row r="27648" spans="1:4" hidden="1" x14ac:dyDescent="0.25">
      <c r="A27648" s="61" t="s">
        <v>447</v>
      </c>
      <c r="B27648" s="61" t="s">
        <v>448</v>
      </c>
      <c r="C27648">
        <v>1849</v>
      </c>
      <c r="D27648" s="61" t="s">
        <v>536</v>
      </c>
    </row>
    <row r="27649" spans="1:4" hidden="1" x14ac:dyDescent="0.25">
      <c r="A27649" s="61" t="s">
        <v>447</v>
      </c>
      <c r="B27649" s="61" t="s">
        <v>448</v>
      </c>
      <c r="C27649">
        <v>1850</v>
      </c>
      <c r="D27649" s="61" t="s">
        <v>536</v>
      </c>
    </row>
    <row r="27650" spans="1:4" hidden="1" x14ac:dyDescent="0.25">
      <c r="A27650" s="61" t="s">
        <v>447</v>
      </c>
      <c r="B27650" s="61" t="s">
        <v>448</v>
      </c>
      <c r="C27650">
        <v>1851</v>
      </c>
      <c r="D27650" s="61" t="s">
        <v>1747</v>
      </c>
    </row>
    <row r="27651" spans="1:4" hidden="1" x14ac:dyDescent="0.25">
      <c r="A27651" s="61" t="s">
        <v>447</v>
      </c>
      <c r="B27651" s="61" t="s">
        <v>448</v>
      </c>
      <c r="C27651">
        <v>1852</v>
      </c>
      <c r="D27651" s="61" t="s">
        <v>1747</v>
      </c>
    </row>
    <row r="27652" spans="1:4" hidden="1" x14ac:dyDescent="0.25">
      <c r="A27652" s="61" t="s">
        <v>447</v>
      </c>
      <c r="B27652" s="61" t="s">
        <v>448</v>
      </c>
      <c r="C27652">
        <v>1853</v>
      </c>
      <c r="D27652" s="61" t="s">
        <v>1747</v>
      </c>
    </row>
    <row r="27653" spans="1:4" hidden="1" x14ac:dyDescent="0.25">
      <c r="A27653" s="61" t="s">
        <v>447</v>
      </c>
      <c r="B27653" s="61" t="s">
        <v>448</v>
      </c>
      <c r="C27653">
        <v>1854</v>
      </c>
      <c r="D27653" s="61" t="s">
        <v>1747</v>
      </c>
    </row>
    <row r="27654" spans="1:4" hidden="1" x14ac:dyDescent="0.25">
      <c r="A27654" s="61" t="s">
        <v>447</v>
      </c>
      <c r="B27654" s="61" t="s">
        <v>448</v>
      </c>
      <c r="C27654">
        <v>1855</v>
      </c>
      <c r="D27654" s="61" t="s">
        <v>1747</v>
      </c>
    </row>
    <row r="27655" spans="1:4" hidden="1" x14ac:dyDescent="0.25">
      <c r="A27655" s="61" t="s">
        <v>447</v>
      </c>
      <c r="B27655" s="61" t="s">
        <v>448</v>
      </c>
      <c r="C27655">
        <v>1856</v>
      </c>
      <c r="D27655" s="61" t="s">
        <v>1747</v>
      </c>
    </row>
    <row r="27656" spans="1:4" hidden="1" x14ac:dyDescent="0.25">
      <c r="A27656" s="61" t="s">
        <v>447</v>
      </c>
      <c r="B27656" s="61" t="s">
        <v>448</v>
      </c>
      <c r="C27656">
        <v>1857</v>
      </c>
      <c r="D27656" s="61" t="s">
        <v>1747</v>
      </c>
    </row>
    <row r="27657" spans="1:4" hidden="1" x14ac:dyDescent="0.25">
      <c r="A27657" s="61" t="s">
        <v>447</v>
      </c>
      <c r="B27657" s="61" t="s">
        <v>448</v>
      </c>
      <c r="C27657">
        <v>1858</v>
      </c>
      <c r="D27657" s="61" t="s">
        <v>1747</v>
      </c>
    </row>
    <row r="27658" spans="1:4" hidden="1" x14ac:dyDescent="0.25">
      <c r="A27658" s="61" t="s">
        <v>447</v>
      </c>
      <c r="B27658" s="61" t="s">
        <v>448</v>
      </c>
      <c r="C27658">
        <v>1859</v>
      </c>
      <c r="D27658" s="61" t="s">
        <v>1747</v>
      </c>
    </row>
    <row r="27659" spans="1:4" hidden="1" x14ac:dyDescent="0.25">
      <c r="A27659" s="61" t="s">
        <v>447</v>
      </c>
      <c r="B27659" s="61" t="s">
        <v>448</v>
      </c>
      <c r="C27659">
        <v>1860</v>
      </c>
      <c r="D27659" s="61" t="s">
        <v>1863</v>
      </c>
    </row>
    <row r="27660" spans="1:4" hidden="1" x14ac:dyDescent="0.25">
      <c r="A27660" s="61" t="s">
        <v>447</v>
      </c>
      <c r="B27660" s="61" t="s">
        <v>448</v>
      </c>
      <c r="C27660">
        <v>1861</v>
      </c>
      <c r="D27660" s="61" t="s">
        <v>1863</v>
      </c>
    </row>
    <row r="27661" spans="1:4" hidden="1" x14ac:dyDescent="0.25">
      <c r="A27661" s="61" t="s">
        <v>447</v>
      </c>
      <c r="B27661" s="61" t="s">
        <v>448</v>
      </c>
      <c r="C27661">
        <v>1862</v>
      </c>
      <c r="D27661" s="61" t="s">
        <v>1863</v>
      </c>
    </row>
    <row r="27662" spans="1:4" hidden="1" x14ac:dyDescent="0.25">
      <c r="A27662" s="61" t="s">
        <v>447</v>
      </c>
      <c r="B27662" s="61" t="s">
        <v>448</v>
      </c>
      <c r="C27662">
        <v>1863</v>
      </c>
      <c r="D27662" s="61" t="s">
        <v>1741</v>
      </c>
    </row>
    <row r="27663" spans="1:4" hidden="1" x14ac:dyDescent="0.25">
      <c r="A27663" s="61" t="s">
        <v>447</v>
      </c>
      <c r="B27663" s="61" t="s">
        <v>448</v>
      </c>
      <c r="C27663">
        <v>1864</v>
      </c>
      <c r="D27663" s="61" t="s">
        <v>1741</v>
      </c>
    </row>
    <row r="27664" spans="1:4" hidden="1" x14ac:dyDescent="0.25">
      <c r="A27664" s="61" t="s">
        <v>447</v>
      </c>
      <c r="B27664" s="61" t="s">
        <v>448</v>
      </c>
      <c r="C27664">
        <v>1865</v>
      </c>
      <c r="D27664" s="61" t="s">
        <v>1741</v>
      </c>
    </row>
    <row r="27665" spans="1:4" hidden="1" x14ac:dyDescent="0.25">
      <c r="A27665" s="61" t="s">
        <v>447</v>
      </c>
      <c r="B27665" s="61" t="s">
        <v>448</v>
      </c>
      <c r="C27665">
        <v>1866</v>
      </c>
      <c r="D27665" s="61" t="s">
        <v>2495</v>
      </c>
    </row>
    <row r="27666" spans="1:4" hidden="1" x14ac:dyDescent="0.25">
      <c r="A27666" s="61" t="s">
        <v>447</v>
      </c>
      <c r="B27666" s="61" t="s">
        <v>448</v>
      </c>
      <c r="C27666">
        <v>1867</v>
      </c>
      <c r="D27666" s="61" t="s">
        <v>2495</v>
      </c>
    </row>
    <row r="27667" spans="1:4" hidden="1" x14ac:dyDescent="0.25">
      <c r="A27667" s="61" t="s">
        <v>447</v>
      </c>
      <c r="B27667" s="61" t="s">
        <v>448</v>
      </c>
      <c r="C27667">
        <v>1868</v>
      </c>
      <c r="D27667" s="61" t="s">
        <v>2495</v>
      </c>
    </row>
    <row r="27668" spans="1:4" hidden="1" x14ac:dyDescent="0.25">
      <c r="A27668" s="61" t="s">
        <v>447</v>
      </c>
      <c r="B27668" s="61" t="s">
        <v>448</v>
      </c>
      <c r="C27668">
        <v>1869</v>
      </c>
      <c r="D27668" s="61" t="s">
        <v>2495</v>
      </c>
    </row>
    <row r="27669" spans="1:4" hidden="1" x14ac:dyDescent="0.25">
      <c r="A27669" s="61" t="s">
        <v>447</v>
      </c>
      <c r="B27669" s="61" t="s">
        <v>448</v>
      </c>
      <c r="C27669">
        <v>1870</v>
      </c>
      <c r="D27669" s="61" t="s">
        <v>2495</v>
      </c>
    </row>
    <row r="27670" spans="1:4" hidden="1" x14ac:dyDescent="0.25">
      <c r="A27670" s="61" t="s">
        <v>447</v>
      </c>
      <c r="B27670" s="61" t="s">
        <v>448</v>
      </c>
      <c r="C27670">
        <v>1871</v>
      </c>
      <c r="D27670" s="61" t="s">
        <v>2495</v>
      </c>
    </row>
    <row r="27671" spans="1:4" hidden="1" x14ac:dyDescent="0.25">
      <c r="A27671" s="61" t="s">
        <v>447</v>
      </c>
      <c r="B27671" s="61" t="s">
        <v>448</v>
      </c>
      <c r="C27671">
        <v>1872</v>
      </c>
      <c r="D27671" s="61" t="s">
        <v>2495</v>
      </c>
    </row>
    <row r="27672" spans="1:4" hidden="1" x14ac:dyDescent="0.25">
      <c r="A27672" s="61" t="s">
        <v>447</v>
      </c>
      <c r="B27672" s="61" t="s">
        <v>448</v>
      </c>
      <c r="C27672">
        <v>1873</v>
      </c>
      <c r="D27672" s="61" t="s">
        <v>2495</v>
      </c>
    </row>
    <row r="27673" spans="1:4" hidden="1" x14ac:dyDescent="0.25">
      <c r="A27673" s="61" t="s">
        <v>447</v>
      </c>
      <c r="B27673" s="61" t="s">
        <v>448</v>
      </c>
      <c r="C27673">
        <v>1874</v>
      </c>
      <c r="D27673" s="61" t="s">
        <v>2495</v>
      </c>
    </row>
    <row r="27674" spans="1:4" hidden="1" x14ac:dyDescent="0.25">
      <c r="A27674" s="61" t="s">
        <v>447</v>
      </c>
      <c r="B27674" s="61" t="s">
        <v>448</v>
      </c>
      <c r="C27674">
        <v>1875</v>
      </c>
      <c r="D27674" s="61" t="s">
        <v>2495</v>
      </c>
    </row>
    <row r="27675" spans="1:4" hidden="1" x14ac:dyDescent="0.25">
      <c r="A27675" s="61" t="s">
        <v>447</v>
      </c>
      <c r="B27675" s="61" t="s">
        <v>448</v>
      </c>
      <c r="C27675">
        <v>1876</v>
      </c>
      <c r="D27675" s="61" t="s">
        <v>2495</v>
      </c>
    </row>
    <row r="27676" spans="1:4" hidden="1" x14ac:dyDescent="0.25">
      <c r="A27676" s="61" t="s">
        <v>447</v>
      </c>
      <c r="B27676" s="61" t="s">
        <v>448</v>
      </c>
      <c r="C27676">
        <v>1877</v>
      </c>
      <c r="D27676" s="61" t="s">
        <v>2353</v>
      </c>
    </row>
    <row r="27677" spans="1:4" hidden="1" x14ac:dyDescent="0.25">
      <c r="A27677" s="61" t="s">
        <v>447</v>
      </c>
      <c r="B27677" s="61" t="s">
        <v>448</v>
      </c>
      <c r="C27677">
        <v>1878</v>
      </c>
      <c r="D27677" s="61" t="s">
        <v>2353</v>
      </c>
    </row>
    <row r="27678" spans="1:4" hidden="1" x14ac:dyDescent="0.25">
      <c r="A27678" s="61" t="s">
        <v>447</v>
      </c>
      <c r="B27678" s="61" t="s">
        <v>448</v>
      </c>
      <c r="C27678">
        <v>1879</v>
      </c>
      <c r="D27678" s="61" t="s">
        <v>2326</v>
      </c>
    </row>
    <row r="27679" spans="1:4" hidden="1" x14ac:dyDescent="0.25">
      <c r="A27679" s="61" t="s">
        <v>447</v>
      </c>
      <c r="B27679" s="61" t="s">
        <v>448</v>
      </c>
      <c r="C27679">
        <v>1880</v>
      </c>
      <c r="D27679" s="61" t="s">
        <v>2337</v>
      </c>
    </row>
    <row r="27680" spans="1:4" hidden="1" x14ac:dyDescent="0.25">
      <c r="A27680" s="61" t="s">
        <v>447</v>
      </c>
      <c r="B27680" s="61" t="s">
        <v>448</v>
      </c>
      <c r="C27680">
        <v>1881</v>
      </c>
      <c r="D27680" s="61" t="s">
        <v>2337</v>
      </c>
    </row>
    <row r="27681" spans="1:4" hidden="1" x14ac:dyDescent="0.25">
      <c r="A27681" s="61" t="s">
        <v>447</v>
      </c>
      <c r="B27681" s="61" t="s">
        <v>448</v>
      </c>
      <c r="C27681">
        <v>1882</v>
      </c>
      <c r="D27681" s="61" t="s">
        <v>1699</v>
      </c>
    </row>
    <row r="27682" spans="1:4" hidden="1" x14ac:dyDescent="0.25">
      <c r="A27682" s="61" t="s">
        <v>447</v>
      </c>
      <c r="B27682" s="61" t="s">
        <v>448</v>
      </c>
      <c r="C27682">
        <v>1883</v>
      </c>
      <c r="D27682" s="61" t="s">
        <v>1699</v>
      </c>
    </row>
    <row r="27683" spans="1:4" hidden="1" x14ac:dyDescent="0.25">
      <c r="A27683" s="61" t="s">
        <v>447</v>
      </c>
      <c r="B27683" s="61" t="s">
        <v>448</v>
      </c>
      <c r="C27683">
        <v>1884</v>
      </c>
      <c r="D27683" s="61" t="s">
        <v>1699</v>
      </c>
    </row>
    <row r="27684" spans="1:4" hidden="1" x14ac:dyDescent="0.25">
      <c r="A27684" s="61" t="s">
        <v>447</v>
      </c>
      <c r="B27684" s="61" t="s">
        <v>448</v>
      </c>
      <c r="C27684">
        <v>1900</v>
      </c>
      <c r="D27684" s="61" t="s">
        <v>2957</v>
      </c>
    </row>
    <row r="27685" spans="1:4" hidden="1" x14ac:dyDescent="0.25">
      <c r="A27685" s="61" t="s">
        <v>447</v>
      </c>
      <c r="B27685" s="61" t="s">
        <v>448</v>
      </c>
      <c r="C27685">
        <v>1901</v>
      </c>
      <c r="D27685" s="61" t="s">
        <v>2944</v>
      </c>
    </row>
    <row r="27686" spans="1:4" hidden="1" x14ac:dyDescent="0.25">
      <c r="A27686" s="61" t="s">
        <v>447</v>
      </c>
      <c r="B27686" s="61" t="s">
        <v>448</v>
      </c>
      <c r="C27686">
        <v>1902</v>
      </c>
      <c r="D27686" s="61" t="s">
        <v>2944</v>
      </c>
    </row>
    <row r="27687" spans="1:4" hidden="1" x14ac:dyDescent="0.25">
      <c r="A27687" s="61" t="s">
        <v>447</v>
      </c>
      <c r="B27687" s="61" t="s">
        <v>448</v>
      </c>
      <c r="C27687">
        <v>1903</v>
      </c>
      <c r="D27687" s="61" t="s">
        <v>2944</v>
      </c>
    </row>
    <row r="27688" spans="1:4" hidden="1" x14ac:dyDescent="0.25">
      <c r="A27688" s="61" t="s">
        <v>447</v>
      </c>
      <c r="B27688" s="61" t="s">
        <v>448</v>
      </c>
      <c r="C27688">
        <v>1904</v>
      </c>
      <c r="D27688" s="61" t="s">
        <v>2944</v>
      </c>
    </row>
    <row r="27689" spans="1:4" hidden="1" x14ac:dyDescent="0.25">
      <c r="A27689" s="61" t="s">
        <v>447</v>
      </c>
      <c r="B27689" s="61" t="s">
        <v>448</v>
      </c>
      <c r="C27689">
        <v>1905</v>
      </c>
      <c r="D27689" s="61" t="s">
        <v>2944</v>
      </c>
    </row>
    <row r="27690" spans="1:4" hidden="1" x14ac:dyDescent="0.25">
      <c r="A27690" s="61" t="s">
        <v>447</v>
      </c>
      <c r="B27690" s="61" t="s">
        <v>448</v>
      </c>
      <c r="C27690">
        <v>1906</v>
      </c>
      <c r="D27690" s="61" t="s">
        <v>2944</v>
      </c>
    </row>
    <row r="27691" spans="1:4" hidden="1" x14ac:dyDescent="0.25">
      <c r="A27691" s="61" t="s">
        <v>447</v>
      </c>
      <c r="B27691" s="61" t="s">
        <v>448</v>
      </c>
      <c r="C27691">
        <v>1907</v>
      </c>
      <c r="D27691" s="61" t="s">
        <v>2944</v>
      </c>
    </row>
    <row r="27692" spans="1:4" hidden="1" x14ac:dyDescent="0.25">
      <c r="A27692" s="61" t="s">
        <v>447</v>
      </c>
      <c r="B27692" s="61" t="s">
        <v>448</v>
      </c>
      <c r="C27692">
        <v>1908</v>
      </c>
      <c r="D27692" s="61" t="s">
        <v>2944</v>
      </c>
    </row>
    <row r="27693" spans="1:4" hidden="1" x14ac:dyDescent="0.25">
      <c r="A27693" s="61" t="s">
        <v>447</v>
      </c>
      <c r="B27693" s="61" t="s">
        <v>448</v>
      </c>
      <c r="C27693">
        <v>1909</v>
      </c>
      <c r="D27693" s="61" t="s">
        <v>2944</v>
      </c>
    </row>
    <row r="27694" spans="1:4" hidden="1" x14ac:dyDescent="0.25">
      <c r="A27694" s="61" t="s">
        <v>447</v>
      </c>
      <c r="B27694" s="61" t="s">
        <v>448</v>
      </c>
      <c r="C27694">
        <v>1910</v>
      </c>
      <c r="D27694" s="61" t="s">
        <v>1799</v>
      </c>
    </row>
    <row r="27695" spans="1:4" hidden="1" x14ac:dyDescent="0.25">
      <c r="A27695" s="61" t="s">
        <v>447</v>
      </c>
      <c r="B27695" s="61" t="s">
        <v>448</v>
      </c>
      <c r="C27695">
        <v>1911</v>
      </c>
      <c r="D27695" s="61" t="s">
        <v>1799</v>
      </c>
    </row>
    <row r="27696" spans="1:4" hidden="1" x14ac:dyDescent="0.25">
      <c r="A27696" s="61" t="s">
        <v>447</v>
      </c>
      <c r="B27696" s="61" t="s">
        <v>448</v>
      </c>
      <c r="C27696">
        <v>1912</v>
      </c>
      <c r="D27696" s="61" t="s">
        <v>1799</v>
      </c>
    </row>
    <row r="27697" spans="1:4" hidden="1" x14ac:dyDescent="0.25">
      <c r="A27697" s="61" t="s">
        <v>447</v>
      </c>
      <c r="B27697" s="61" t="s">
        <v>448</v>
      </c>
      <c r="C27697">
        <v>1913</v>
      </c>
      <c r="D27697" s="61" t="s">
        <v>1799</v>
      </c>
    </row>
    <row r="27698" spans="1:4" hidden="1" x14ac:dyDescent="0.25">
      <c r="A27698" s="61" t="s">
        <v>447</v>
      </c>
      <c r="B27698" s="61" t="s">
        <v>448</v>
      </c>
      <c r="C27698">
        <v>1914</v>
      </c>
      <c r="D27698" s="61" t="s">
        <v>1799</v>
      </c>
    </row>
    <row r="27699" spans="1:4" hidden="1" x14ac:dyDescent="0.25">
      <c r="A27699" s="61" t="s">
        <v>447</v>
      </c>
      <c r="B27699" s="61" t="s">
        <v>448</v>
      </c>
      <c r="C27699">
        <v>1915</v>
      </c>
      <c r="D27699" s="61" t="s">
        <v>1799</v>
      </c>
    </row>
    <row r="27700" spans="1:4" hidden="1" x14ac:dyDescent="0.25">
      <c r="A27700" s="61" t="s">
        <v>447</v>
      </c>
      <c r="B27700" s="61" t="s">
        <v>448</v>
      </c>
      <c r="C27700">
        <v>1916</v>
      </c>
      <c r="D27700" s="61" t="s">
        <v>1799</v>
      </c>
    </row>
    <row r="27701" spans="1:4" hidden="1" x14ac:dyDescent="0.25">
      <c r="A27701" s="61" t="s">
        <v>447</v>
      </c>
      <c r="B27701" s="61" t="s">
        <v>448</v>
      </c>
      <c r="C27701">
        <v>1917</v>
      </c>
      <c r="D27701" s="61" t="s">
        <v>1799</v>
      </c>
    </row>
    <row r="27702" spans="1:4" hidden="1" x14ac:dyDescent="0.25">
      <c r="A27702" s="61" t="s">
        <v>447</v>
      </c>
      <c r="B27702" s="61" t="s">
        <v>448</v>
      </c>
      <c r="C27702">
        <v>1918</v>
      </c>
      <c r="D27702" s="61" t="s">
        <v>1799</v>
      </c>
    </row>
    <row r="27703" spans="1:4" hidden="1" x14ac:dyDescent="0.25">
      <c r="A27703" s="61" t="s">
        <v>447</v>
      </c>
      <c r="B27703" s="61" t="s">
        <v>448</v>
      </c>
      <c r="C27703">
        <v>1919</v>
      </c>
      <c r="D27703" s="61" t="s">
        <v>1799</v>
      </c>
    </row>
    <row r="27704" spans="1:4" hidden="1" x14ac:dyDescent="0.25">
      <c r="A27704" s="61" t="s">
        <v>447</v>
      </c>
      <c r="B27704" s="61" t="s">
        <v>448</v>
      </c>
      <c r="C27704">
        <v>1920</v>
      </c>
      <c r="D27704" s="61" t="s">
        <v>2875</v>
      </c>
    </row>
    <row r="27705" spans="1:4" hidden="1" x14ac:dyDescent="0.25">
      <c r="A27705" s="61" t="s">
        <v>447</v>
      </c>
      <c r="B27705" s="61" t="s">
        <v>448</v>
      </c>
      <c r="C27705">
        <v>1921</v>
      </c>
      <c r="D27705" s="61" t="s">
        <v>2875</v>
      </c>
    </row>
    <row r="27706" spans="1:4" hidden="1" x14ac:dyDescent="0.25">
      <c r="A27706" s="61" t="s">
        <v>447</v>
      </c>
      <c r="B27706" s="61" t="s">
        <v>448</v>
      </c>
      <c r="C27706">
        <v>1922</v>
      </c>
      <c r="D27706" s="61" t="s">
        <v>2875</v>
      </c>
    </row>
    <row r="27707" spans="1:4" hidden="1" x14ac:dyDescent="0.25">
      <c r="A27707" s="61" t="s">
        <v>447</v>
      </c>
      <c r="B27707" s="61" t="s">
        <v>448</v>
      </c>
      <c r="C27707">
        <v>1923</v>
      </c>
      <c r="D27707" s="61" t="s">
        <v>2875</v>
      </c>
    </row>
    <row r="27708" spans="1:4" hidden="1" x14ac:dyDescent="0.25">
      <c r="A27708" s="61" t="s">
        <v>447</v>
      </c>
      <c r="B27708" s="61" t="s">
        <v>448</v>
      </c>
      <c r="C27708">
        <v>1924</v>
      </c>
      <c r="D27708" s="61" t="s">
        <v>2875</v>
      </c>
    </row>
    <row r="27709" spans="1:4" hidden="1" x14ac:dyDescent="0.25">
      <c r="A27709" s="61" t="s">
        <v>447</v>
      </c>
      <c r="B27709" s="61" t="s">
        <v>448</v>
      </c>
      <c r="C27709">
        <v>1925</v>
      </c>
      <c r="D27709" s="61" t="s">
        <v>2875</v>
      </c>
    </row>
    <row r="27710" spans="1:4" hidden="1" x14ac:dyDescent="0.25">
      <c r="A27710" s="61" t="s">
        <v>447</v>
      </c>
      <c r="B27710" s="61" t="s">
        <v>448</v>
      </c>
      <c r="C27710">
        <v>1926</v>
      </c>
      <c r="D27710" s="61" t="s">
        <v>2875</v>
      </c>
    </row>
    <row r="27711" spans="1:4" hidden="1" x14ac:dyDescent="0.25">
      <c r="A27711" s="61" t="s">
        <v>447</v>
      </c>
      <c r="B27711" s="61" t="s">
        <v>448</v>
      </c>
      <c r="C27711">
        <v>1927</v>
      </c>
      <c r="D27711" s="61" t="s">
        <v>2875</v>
      </c>
    </row>
    <row r="27712" spans="1:4" hidden="1" x14ac:dyDescent="0.25">
      <c r="A27712" s="61" t="s">
        <v>447</v>
      </c>
      <c r="B27712" s="61" t="s">
        <v>448</v>
      </c>
      <c r="C27712">
        <v>1928</v>
      </c>
      <c r="D27712" s="61" t="s">
        <v>2875</v>
      </c>
    </row>
    <row r="27713" spans="1:4" hidden="1" x14ac:dyDescent="0.25">
      <c r="A27713" s="61" t="s">
        <v>447</v>
      </c>
      <c r="B27713" s="61" t="s">
        <v>448</v>
      </c>
      <c r="C27713">
        <v>1929</v>
      </c>
      <c r="D27713" s="61" t="s">
        <v>2261</v>
      </c>
    </row>
    <row r="27714" spans="1:4" hidden="1" x14ac:dyDescent="0.25">
      <c r="A27714" s="61" t="s">
        <v>447</v>
      </c>
      <c r="B27714" s="61" t="s">
        <v>448</v>
      </c>
      <c r="C27714">
        <v>1930</v>
      </c>
      <c r="D27714" s="61" t="s">
        <v>2261</v>
      </c>
    </row>
    <row r="27715" spans="1:4" hidden="1" x14ac:dyDescent="0.25">
      <c r="A27715" s="61" t="s">
        <v>447</v>
      </c>
      <c r="B27715" s="61" t="s">
        <v>448</v>
      </c>
      <c r="C27715">
        <v>1931</v>
      </c>
      <c r="D27715" s="61" t="s">
        <v>2261</v>
      </c>
    </row>
    <row r="27716" spans="1:4" hidden="1" x14ac:dyDescent="0.25">
      <c r="A27716" s="61" t="s">
        <v>447</v>
      </c>
      <c r="B27716" s="61" t="s">
        <v>448</v>
      </c>
      <c r="C27716">
        <v>1932</v>
      </c>
      <c r="D27716" s="61" t="s">
        <v>2261</v>
      </c>
    </row>
    <row r="27717" spans="1:4" hidden="1" x14ac:dyDescent="0.25">
      <c r="A27717" s="61" t="s">
        <v>447</v>
      </c>
      <c r="B27717" s="61" t="s">
        <v>448</v>
      </c>
      <c r="C27717">
        <v>1933</v>
      </c>
      <c r="D27717" s="61" t="s">
        <v>2261</v>
      </c>
    </row>
    <row r="27718" spans="1:4" hidden="1" x14ac:dyDescent="0.25">
      <c r="A27718" s="61" t="s">
        <v>447</v>
      </c>
      <c r="B27718" s="61" t="s">
        <v>448</v>
      </c>
      <c r="C27718">
        <v>1934</v>
      </c>
      <c r="D27718" s="61" t="s">
        <v>2261</v>
      </c>
    </row>
    <row r="27719" spans="1:4" hidden="1" x14ac:dyDescent="0.25">
      <c r="A27719" s="61" t="s">
        <v>447</v>
      </c>
      <c r="B27719" s="61" t="s">
        <v>448</v>
      </c>
      <c r="C27719">
        <v>1935</v>
      </c>
      <c r="D27719" s="61" t="s">
        <v>2261</v>
      </c>
    </row>
    <row r="27720" spans="1:4" hidden="1" x14ac:dyDescent="0.25">
      <c r="A27720" s="61" t="s">
        <v>447</v>
      </c>
      <c r="B27720" s="61" t="s">
        <v>448</v>
      </c>
      <c r="C27720">
        <v>1936</v>
      </c>
      <c r="D27720" s="61" t="s">
        <v>2261</v>
      </c>
    </row>
    <row r="27721" spans="1:4" hidden="1" x14ac:dyDescent="0.25">
      <c r="A27721" s="61" t="s">
        <v>447</v>
      </c>
      <c r="B27721" s="61" t="s">
        <v>448</v>
      </c>
      <c r="C27721">
        <v>1937</v>
      </c>
      <c r="D27721" s="61" t="s">
        <v>2261</v>
      </c>
    </row>
    <row r="27722" spans="1:4" hidden="1" x14ac:dyDescent="0.25">
      <c r="A27722" s="61" t="s">
        <v>447</v>
      </c>
      <c r="B27722" s="61" t="s">
        <v>448</v>
      </c>
      <c r="C27722">
        <v>1938</v>
      </c>
      <c r="D27722" s="61" t="s">
        <v>2261</v>
      </c>
    </row>
    <row r="27723" spans="1:4" hidden="1" x14ac:dyDescent="0.25">
      <c r="A27723" s="61" t="s">
        <v>447</v>
      </c>
      <c r="B27723" s="61" t="s">
        <v>448</v>
      </c>
      <c r="C27723">
        <v>1939</v>
      </c>
      <c r="D27723" s="61" t="s">
        <v>2261</v>
      </c>
    </row>
    <row r="27724" spans="1:4" hidden="1" x14ac:dyDescent="0.25">
      <c r="A27724" s="61" t="s">
        <v>447</v>
      </c>
      <c r="B27724" s="61" t="s">
        <v>448</v>
      </c>
      <c r="C27724">
        <v>1940</v>
      </c>
      <c r="D27724" s="61" t="s">
        <v>2261</v>
      </c>
    </row>
    <row r="27725" spans="1:4" hidden="1" x14ac:dyDescent="0.25">
      <c r="A27725" s="61" t="s">
        <v>447</v>
      </c>
      <c r="B27725" s="61" t="s">
        <v>448</v>
      </c>
      <c r="C27725">
        <v>1941</v>
      </c>
      <c r="D27725" s="61" t="s">
        <v>2261</v>
      </c>
    </row>
    <row r="27726" spans="1:4" hidden="1" x14ac:dyDescent="0.25">
      <c r="A27726" s="61" t="s">
        <v>447</v>
      </c>
      <c r="B27726" s="61" t="s">
        <v>448</v>
      </c>
      <c r="C27726">
        <v>1942</v>
      </c>
      <c r="D27726" s="61" t="s">
        <v>2261</v>
      </c>
    </row>
    <row r="27727" spans="1:4" hidden="1" x14ac:dyDescent="0.25">
      <c r="A27727" s="61" t="s">
        <v>447</v>
      </c>
      <c r="B27727" s="61" t="s">
        <v>448</v>
      </c>
      <c r="C27727">
        <v>1943</v>
      </c>
      <c r="D27727" s="61" t="s">
        <v>2261</v>
      </c>
    </row>
    <row r="27728" spans="1:4" hidden="1" x14ac:dyDescent="0.25">
      <c r="A27728" s="61" t="s">
        <v>447</v>
      </c>
      <c r="B27728" s="61" t="s">
        <v>448</v>
      </c>
      <c r="C27728">
        <v>1944</v>
      </c>
      <c r="D27728" s="61" t="s">
        <v>2929</v>
      </c>
    </row>
    <row r="27729" spans="1:4" hidden="1" x14ac:dyDescent="0.25">
      <c r="A27729" s="61" t="s">
        <v>447</v>
      </c>
      <c r="B27729" s="61" t="s">
        <v>448</v>
      </c>
      <c r="C27729">
        <v>1945</v>
      </c>
      <c r="D27729" s="61" t="s">
        <v>2929</v>
      </c>
    </row>
    <row r="27730" spans="1:4" hidden="1" x14ac:dyDescent="0.25">
      <c r="A27730" s="61" t="s">
        <v>447</v>
      </c>
      <c r="B27730" s="61" t="s">
        <v>448</v>
      </c>
      <c r="C27730">
        <v>1946</v>
      </c>
      <c r="D27730" s="61" t="s">
        <v>2929</v>
      </c>
    </row>
    <row r="27731" spans="1:4" hidden="1" x14ac:dyDescent="0.25">
      <c r="A27731" s="61" t="s">
        <v>447</v>
      </c>
      <c r="B27731" s="61" t="s">
        <v>448</v>
      </c>
      <c r="C27731">
        <v>1947</v>
      </c>
      <c r="D27731" s="61" t="s">
        <v>2929</v>
      </c>
    </row>
    <row r="27732" spans="1:4" hidden="1" x14ac:dyDescent="0.25">
      <c r="A27732" s="61" t="s">
        <v>447</v>
      </c>
      <c r="B27732" s="61" t="s">
        <v>448</v>
      </c>
      <c r="C27732">
        <v>1948</v>
      </c>
      <c r="D27732" s="61" t="s">
        <v>2929</v>
      </c>
    </row>
    <row r="27733" spans="1:4" hidden="1" x14ac:dyDescent="0.25">
      <c r="A27733" s="61" t="s">
        <v>447</v>
      </c>
      <c r="B27733" s="61" t="s">
        <v>448</v>
      </c>
      <c r="C27733">
        <v>1949</v>
      </c>
      <c r="D27733" s="61" t="s">
        <v>2929</v>
      </c>
    </row>
    <row r="27734" spans="1:4" hidden="1" x14ac:dyDescent="0.25">
      <c r="A27734" s="61" t="s">
        <v>447</v>
      </c>
      <c r="B27734" s="61" t="s">
        <v>448</v>
      </c>
      <c r="C27734">
        <v>1950</v>
      </c>
      <c r="D27734" s="61" t="s">
        <v>2929</v>
      </c>
    </row>
    <row r="27735" spans="1:4" hidden="1" x14ac:dyDescent="0.25">
      <c r="A27735" s="61" t="s">
        <v>447</v>
      </c>
      <c r="B27735" s="61" t="s">
        <v>448</v>
      </c>
      <c r="C27735">
        <v>1951</v>
      </c>
      <c r="D27735" s="61" t="s">
        <v>2929</v>
      </c>
    </row>
    <row r="27736" spans="1:4" hidden="1" x14ac:dyDescent="0.25">
      <c r="A27736" s="61" t="s">
        <v>447</v>
      </c>
      <c r="B27736" s="61" t="s">
        <v>448</v>
      </c>
      <c r="C27736">
        <v>1952</v>
      </c>
      <c r="D27736" s="61" t="s">
        <v>2929</v>
      </c>
    </row>
    <row r="27737" spans="1:4" hidden="1" x14ac:dyDescent="0.25">
      <c r="A27737" s="61" t="s">
        <v>447</v>
      </c>
      <c r="B27737" s="61" t="s">
        <v>448</v>
      </c>
      <c r="C27737">
        <v>1953</v>
      </c>
      <c r="D27737" s="61" t="s">
        <v>2161</v>
      </c>
    </row>
    <row r="27738" spans="1:4" hidden="1" x14ac:dyDescent="0.25">
      <c r="A27738" s="61" t="s">
        <v>447</v>
      </c>
      <c r="B27738" s="61" t="s">
        <v>448</v>
      </c>
      <c r="C27738">
        <v>1954</v>
      </c>
      <c r="D27738" s="61" t="s">
        <v>2161</v>
      </c>
    </row>
    <row r="27739" spans="1:4" hidden="1" x14ac:dyDescent="0.25">
      <c r="A27739" s="61" t="s">
        <v>447</v>
      </c>
      <c r="B27739" s="61" t="s">
        <v>448</v>
      </c>
      <c r="C27739">
        <v>1955</v>
      </c>
      <c r="D27739" s="61" t="s">
        <v>2161</v>
      </c>
    </row>
    <row r="27740" spans="1:4" hidden="1" x14ac:dyDescent="0.25">
      <c r="A27740" s="61" t="s">
        <v>447</v>
      </c>
      <c r="B27740" s="61" t="s">
        <v>448</v>
      </c>
      <c r="C27740">
        <v>1956</v>
      </c>
      <c r="D27740" s="61" t="s">
        <v>2941</v>
      </c>
    </row>
    <row r="27741" spans="1:4" hidden="1" x14ac:dyDescent="0.25">
      <c r="A27741" s="61" t="s">
        <v>447</v>
      </c>
      <c r="B27741" s="61" t="s">
        <v>448</v>
      </c>
      <c r="C27741">
        <v>1957</v>
      </c>
      <c r="D27741" s="61" t="s">
        <v>2577</v>
      </c>
    </row>
    <row r="27742" spans="1:4" hidden="1" x14ac:dyDescent="0.25">
      <c r="A27742" s="61" t="s">
        <v>447</v>
      </c>
      <c r="B27742" s="61" t="s">
        <v>448</v>
      </c>
      <c r="C27742">
        <v>1958</v>
      </c>
      <c r="D27742" s="61" t="s">
        <v>1801</v>
      </c>
    </row>
    <row r="27743" spans="1:4" hidden="1" x14ac:dyDescent="0.25">
      <c r="A27743" s="61" t="s">
        <v>447</v>
      </c>
      <c r="B27743" s="61" t="s">
        <v>448</v>
      </c>
      <c r="C27743">
        <v>1959</v>
      </c>
      <c r="D27743" s="61" t="s">
        <v>2331</v>
      </c>
    </row>
    <row r="27744" spans="1:4" hidden="1" x14ac:dyDescent="0.25">
      <c r="A27744" s="61" t="s">
        <v>447</v>
      </c>
      <c r="B27744" s="61" t="s">
        <v>448</v>
      </c>
      <c r="C27744">
        <v>1960</v>
      </c>
      <c r="D27744" s="61" t="s">
        <v>2382</v>
      </c>
    </row>
    <row r="27745" spans="1:4" hidden="1" x14ac:dyDescent="0.25">
      <c r="A27745" s="61" t="s">
        <v>447</v>
      </c>
      <c r="B27745" s="61" t="s">
        <v>448</v>
      </c>
      <c r="C27745">
        <v>1961</v>
      </c>
      <c r="D27745" s="61" t="s">
        <v>2382</v>
      </c>
    </row>
    <row r="27746" spans="1:4" hidden="1" x14ac:dyDescent="0.25">
      <c r="A27746" s="61" t="s">
        <v>447</v>
      </c>
      <c r="B27746" s="61" t="s">
        <v>448</v>
      </c>
      <c r="C27746">
        <v>1962</v>
      </c>
      <c r="D27746" s="61" t="s">
        <v>2382</v>
      </c>
    </row>
    <row r="27747" spans="1:4" hidden="1" x14ac:dyDescent="0.25">
      <c r="A27747" s="61" t="s">
        <v>447</v>
      </c>
      <c r="B27747" s="61" t="s">
        <v>448</v>
      </c>
      <c r="C27747">
        <v>1963</v>
      </c>
      <c r="D27747" s="61" t="s">
        <v>2382</v>
      </c>
    </row>
    <row r="27748" spans="1:4" hidden="1" x14ac:dyDescent="0.25">
      <c r="A27748" s="61" t="s">
        <v>447</v>
      </c>
      <c r="B27748" s="61" t="s">
        <v>448</v>
      </c>
      <c r="C27748">
        <v>1964</v>
      </c>
      <c r="D27748" s="61" t="s">
        <v>2258</v>
      </c>
    </row>
    <row r="27749" spans="1:4" hidden="1" x14ac:dyDescent="0.25">
      <c r="A27749" s="61" t="s">
        <v>447</v>
      </c>
      <c r="B27749" s="61" t="s">
        <v>448</v>
      </c>
      <c r="C27749">
        <v>1965</v>
      </c>
      <c r="D27749" s="61" t="s">
        <v>2136</v>
      </c>
    </row>
    <row r="27750" spans="1:4" hidden="1" x14ac:dyDescent="0.25">
      <c r="A27750" s="61" t="s">
        <v>447</v>
      </c>
      <c r="B27750" s="61" t="s">
        <v>448</v>
      </c>
      <c r="C27750">
        <v>1966</v>
      </c>
      <c r="D27750" s="61" t="s">
        <v>2136</v>
      </c>
    </row>
    <row r="27751" spans="1:4" hidden="1" x14ac:dyDescent="0.25">
      <c r="A27751" s="61" t="s">
        <v>447</v>
      </c>
      <c r="B27751" s="61" t="s">
        <v>448</v>
      </c>
      <c r="C27751">
        <v>1967</v>
      </c>
      <c r="D27751" s="61" t="s">
        <v>2136</v>
      </c>
    </row>
    <row r="27752" spans="1:4" hidden="1" x14ac:dyDescent="0.25">
      <c r="A27752" s="61" t="s">
        <v>447</v>
      </c>
      <c r="B27752" s="61" t="s">
        <v>448</v>
      </c>
      <c r="C27752">
        <v>1968</v>
      </c>
      <c r="D27752" s="61" t="s">
        <v>2108</v>
      </c>
    </row>
    <row r="27753" spans="1:4" hidden="1" x14ac:dyDescent="0.25">
      <c r="A27753" s="61" t="s">
        <v>447</v>
      </c>
      <c r="B27753" s="61" t="s">
        <v>448</v>
      </c>
      <c r="C27753">
        <v>1969</v>
      </c>
      <c r="D27753" s="61" t="s">
        <v>2309</v>
      </c>
    </row>
    <row r="27754" spans="1:4" hidden="1" x14ac:dyDescent="0.25">
      <c r="A27754" s="61" t="s">
        <v>447</v>
      </c>
      <c r="B27754" s="61" t="s">
        <v>448</v>
      </c>
      <c r="C27754">
        <v>1970</v>
      </c>
      <c r="D27754" s="61" t="s">
        <v>1501</v>
      </c>
    </row>
    <row r="27755" spans="1:4" hidden="1" x14ac:dyDescent="0.25">
      <c r="A27755" s="61" t="s">
        <v>447</v>
      </c>
      <c r="B27755" s="61" t="s">
        <v>448</v>
      </c>
      <c r="C27755">
        <v>1971</v>
      </c>
      <c r="D27755" s="61" t="s">
        <v>2423</v>
      </c>
    </row>
    <row r="27756" spans="1:4" hidden="1" x14ac:dyDescent="0.25">
      <c r="A27756" s="61" t="s">
        <v>447</v>
      </c>
      <c r="B27756" s="61" t="s">
        <v>448</v>
      </c>
      <c r="C27756">
        <v>1972</v>
      </c>
      <c r="D27756" s="61" t="s">
        <v>1490</v>
      </c>
    </row>
    <row r="27757" spans="1:4" hidden="1" x14ac:dyDescent="0.25">
      <c r="A27757" s="61" t="s">
        <v>447</v>
      </c>
      <c r="B27757" s="61" t="s">
        <v>448</v>
      </c>
      <c r="C27757">
        <v>1973</v>
      </c>
      <c r="D27757" s="61" t="s">
        <v>2109</v>
      </c>
    </row>
    <row r="27758" spans="1:4" hidden="1" x14ac:dyDescent="0.25">
      <c r="A27758" s="61" t="s">
        <v>447</v>
      </c>
      <c r="B27758" s="61" t="s">
        <v>448</v>
      </c>
      <c r="C27758">
        <v>1974</v>
      </c>
      <c r="D27758" s="61" t="s">
        <v>2109</v>
      </c>
    </row>
    <row r="27759" spans="1:4" hidden="1" x14ac:dyDescent="0.25">
      <c r="A27759" s="61" t="s">
        <v>447</v>
      </c>
      <c r="B27759" s="61" t="s">
        <v>448</v>
      </c>
      <c r="C27759">
        <v>1975</v>
      </c>
      <c r="D27759" s="61" t="s">
        <v>2109</v>
      </c>
    </row>
    <row r="27760" spans="1:4" hidden="1" x14ac:dyDescent="0.25">
      <c r="A27760" s="61" t="s">
        <v>447</v>
      </c>
      <c r="B27760" s="61" t="s">
        <v>448</v>
      </c>
      <c r="C27760">
        <v>1976</v>
      </c>
      <c r="D27760" s="61" t="s">
        <v>2109</v>
      </c>
    </row>
    <row r="27761" spans="1:4" hidden="1" x14ac:dyDescent="0.25">
      <c r="A27761" s="61" t="s">
        <v>447</v>
      </c>
      <c r="B27761" s="61" t="s">
        <v>448</v>
      </c>
      <c r="C27761">
        <v>1977</v>
      </c>
      <c r="D27761" s="61" t="s">
        <v>2109</v>
      </c>
    </row>
    <row r="27762" spans="1:4" hidden="1" x14ac:dyDescent="0.25">
      <c r="A27762" s="61" t="s">
        <v>447</v>
      </c>
      <c r="B27762" s="61" t="s">
        <v>448</v>
      </c>
      <c r="C27762">
        <v>1978</v>
      </c>
      <c r="D27762" s="61" t="s">
        <v>2109</v>
      </c>
    </row>
    <row r="27763" spans="1:4" hidden="1" x14ac:dyDescent="0.25">
      <c r="A27763" s="61" t="s">
        <v>447</v>
      </c>
      <c r="B27763" s="61" t="s">
        <v>448</v>
      </c>
      <c r="C27763">
        <v>1979</v>
      </c>
      <c r="D27763" s="61" t="s">
        <v>2109</v>
      </c>
    </row>
    <row r="27764" spans="1:4" hidden="1" x14ac:dyDescent="0.25">
      <c r="A27764" s="61" t="s">
        <v>447</v>
      </c>
      <c r="B27764" s="61" t="s">
        <v>448</v>
      </c>
      <c r="C27764">
        <v>1980</v>
      </c>
      <c r="D27764" s="61" t="s">
        <v>2109</v>
      </c>
    </row>
    <row r="27765" spans="1:4" hidden="1" x14ac:dyDescent="0.25">
      <c r="A27765" s="61" t="s">
        <v>447</v>
      </c>
      <c r="B27765" s="61" t="s">
        <v>448</v>
      </c>
      <c r="C27765">
        <v>1981</v>
      </c>
      <c r="D27765" s="61" t="s">
        <v>2571</v>
      </c>
    </row>
    <row r="27766" spans="1:4" hidden="1" x14ac:dyDescent="0.25">
      <c r="A27766" s="61" t="s">
        <v>447</v>
      </c>
      <c r="B27766" s="61" t="s">
        <v>448</v>
      </c>
      <c r="C27766">
        <v>1982</v>
      </c>
      <c r="D27766" s="61" t="s">
        <v>1497</v>
      </c>
    </row>
    <row r="27767" spans="1:4" hidden="1" x14ac:dyDescent="0.25">
      <c r="A27767" s="61" t="s">
        <v>447</v>
      </c>
      <c r="B27767" s="61" t="s">
        <v>448</v>
      </c>
      <c r="C27767">
        <v>1983</v>
      </c>
      <c r="D27767" s="61" t="s">
        <v>555</v>
      </c>
    </row>
    <row r="27768" spans="1:4" hidden="1" x14ac:dyDescent="0.25">
      <c r="A27768" s="61" t="s">
        <v>447</v>
      </c>
      <c r="B27768" s="61" t="s">
        <v>448</v>
      </c>
      <c r="C27768">
        <v>1984</v>
      </c>
      <c r="D27768" s="61" t="s">
        <v>1776</v>
      </c>
    </row>
    <row r="27769" spans="1:4" hidden="1" x14ac:dyDescent="0.25">
      <c r="A27769" s="61" t="s">
        <v>447</v>
      </c>
      <c r="B27769" s="61" t="s">
        <v>448</v>
      </c>
      <c r="C27769">
        <v>1985</v>
      </c>
      <c r="D27769" s="61" t="s">
        <v>1717</v>
      </c>
    </row>
    <row r="27770" spans="1:4" hidden="1" x14ac:dyDescent="0.25">
      <c r="A27770" s="61" t="s">
        <v>447</v>
      </c>
      <c r="B27770" s="61" t="s">
        <v>448</v>
      </c>
      <c r="C27770">
        <v>1986</v>
      </c>
      <c r="D27770" s="61" t="s">
        <v>1723</v>
      </c>
    </row>
    <row r="27771" spans="1:4" hidden="1" x14ac:dyDescent="0.25">
      <c r="A27771" s="61" t="s">
        <v>447</v>
      </c>
      <c r="B27771" s="61" t="s">
        <v>448</v>
      </c>
      <c r="C27771">
        <v>1987</v>
      </c>
      <c r="D27771" s="61" t="s">
        <v>1723</v>
      </c>
    </row>
    <row r="27772" spans="1:4" hidden="1" x14ac:dyDescent="0.25">
      <c r="A27772" s="61" t="s">
        <v>447</v>
      </c>
      <c r="B27772" s="61" t="s">
        <v>448</v>
      </c>
      <c r="C27772">
        <v>1988</v>
      </c>
      <c r="D27772" s="61" t="s">
        <v>1723</v>
      </c>
    </row>
    <row r="27773" spans="1:4" hidden="1" x14ac:dyDescent="0.25">
      <c r="A27773" s="61" t="s">
        <v>447</v>
      </c>
      <c r="B27773" s="61" t="s">
        <v>448</v>
      </c>
      <c r="C27773">
        <v>1989</v>
      </c>
      <c r="D27773" s="61" t="s">
        <v>1858</v>
      </c>
    </row>
    <row r="27774" spans="1:4" hidden="1" x14ac:dyDescent="0.25">
      <c r="A27774" s="61" t="s">
        <v>447</v>
      </c>
      <c r="B27774" s="61" t="s">
        <v>448</v>
      </c>
      <c r="C27774">
        <v>1990</v>
      </c>
      <c r="D27774" s="61" t="s">
        <v>2129</v>
      </c>
    </row>
    <row r="27775" spans="1:4" hidden="1" x14ac:dyDescent="0.25">
      <c r="A27775" s="61" t="s">
        <v>447</v>
      </c>
      <c r="B27775" s="61" t="s">
        <v>448</v>
      </c>
      <c r="C27775">
        <v>1991</v>
      </c>
      <c r="D27775" s="61" t="s">
        <v>2129</v>
      </c>
    </row>
    <row r="27776" spans="1:4" hidden="1" x14ac:dyDescent="0.25">
      <c r="A27776" s="61" t="s">
        <v>447</v>
      </c>
      <c r="B27776" s="61" t="s">
        <v>448</v>
      </c>
      <c r="C27776">
        <v>1992</v>
      </c>
      <c r="D27776" s="61" t="s">
        <v>2129</v>
      </c>
    </row>
    <row r="27777" spans="1:4" hidden="1" x14ac:dyDescent="0.25">
      <c r="A27777" s="61" t="s">
        <v>447</v>
      </c>
      <c r="B27777" s="61" t="s">
        <v>448</v>
      </c>
      <c r="C27777">
        <v>1993</v>
      </c>
      <c r="D27777" s="61" t="s">
        <v>2129</v>
      </c>
    </row>
    <row r="27778" spans="1:4" hidden="1" x14ac:dyDescent="0.25">
      <c r="A27778" s="61" t="s">
        <v>447</v>
      </c>
      <c r="B27778" s="61" t="s">
        <v>448</v>
      </c>
      <c r="C27778">
        <v>1994</v>
      </c>
      <c r="D27778" s="61" t="s">
        <v>2129</v>
      </c>
    </row>
    <row r="27779" spans="1:4" hidden="1" x14ac:dyDescent="0.25">
      <c r="A27779" s="61" t="s">
        <v>447</v>
      </c>
      <c r="B27779" s="61" t="s">
        <v>448</v>
      </c>
      <c r="C27779">
        <v>1995</v>
      </c>
      <c r="D27779" s="61" t="s">
        <v>2129</v>
      </c>
    </row>
    <row r="27780" spans="1:4" hidden="1" x14ac:dyDescent="0.25">
      <c r="A27780" s="61" t="s">
        <v>447</v>
      </c>
      <c r="B27780" s="61" t="s">
        <v>448</v>
      </c>
      <c r="C27780">
        <v>1996</v>
      </c>
      <c r="D27780" s="61" t="s">
        <v>2129</v>
      </c>
    </row>
    <row r="27781" spans="1:4" hidden="1" x14ac:dyDescent="0.25">
      <c r="A27781" s="61" t="s">
        <v>447</v>
      </c>
      <c r="B27781" s="61" t="s">
        <v>448</v>
      </c>
      <c r="C27781">
        <v>1997</v>
      </c>
      <c r="D27781" s="61" t="s">
        <v>2123</v>
      </c>
    </row>
    <row r="27782" spans="1:4" hidden="1" x14ac:dyDescent="0.25">
      <c r="A27782" s="61" t="s">
        <v>447</v>
      </c>
      <c r="B27782" s="61" t="s">
        <v>448</v>
      </c>
      <c r="C27782">
        <v>1998</v>
      </c>
      <c r="D27782" s="61" t="s">
        <v>2123</v>
      </c>
    </row>
    <row r="27783" spans="1:4" hidden="1" x14ac:dyDescent="0.25">
      <c r="A27783" s="61" t="s">
        <v>447</v>
      </c>
      <c r="B27783" s="61" t="s">
        <v>448</v>
      </c>
      <c r="C27783">
        <v>1999</v>
      </c>
      <c r="D27783" s="61" t="s">
        <v>2123</v>
      </c>
    </row>
    <row r="27784" spans="1:4" hidden="1" x14ac:dyDescent="0.25">
      <c r="A27784" s="61" t="s">
        <v>447</v>
      </c>
      <c r="B27784" s="61" t="s">
        <v>448</v>
      </c>
      <c r="C27784">
        <v>2000</v>
      </c>
      <c r="D27784" s="61" t="s">
        <v>2123</v>
      </c>
    </row>
    <row r="27785" spans="1:4" hidden="1" x14ac:dyDescent="0.25">
      <c r="A27785" s="61" t="s">
        <v>447</v>
      </c>
      <c r="B27785" s="61" t="s">
        <v>448</v>
      </c>
      <c r="C27785">
        <v>2001</v>
      </c>
      <c r="D27785" s="61" t="s">
        <v>2123</v>
      </c>
    </row>
    <row r="27786" spans="1:4" hidden="1" x14ac:dyDescent="0.25">
      <c r="A27786" s="61" t="s">
        <v>447</v>
      </c>
      <c r="B27786" s="61" t="s">
        <v>448</v>
      </c>
      <c r="C27786">
        <v>2002</v>
      </c>
      <c r="D27786" s="61" t="s">
        <v>2123</v>
      </c>
    </row>
    <row r="27787" spans="1:4" hidden="1" x14ac:dyDescent="0.25">
      <c r="A27787" s="61" t="s">
        <v>447</v>
      </c>
      <c r="B27787" s="61" t="s">
        <v>448</v>
      </c>
      <c r="C27787">
        <v>2003</v>
      </c>
      <c r="D27787" s="61" t="s">
        <v>2123</v>
      </c>
    </row>
    <row r="27788" spans="1:4" hidden="1" x14ac:dyDescent="0.25">
      <c r="A27788" s="61" t="s">
        <v>447</v>
      </c>
      <c r="B27788" s="61" t="s">
        <v>448</v>
      </c>
      <c r="C27788">
        <v>2004</v>
      </c>
      <c r="D27788" s="61" t="s">
        <v>2123</v>
      </c>
    </row>
    <row r="27789" spans="1:4" hidden="1" x14ac:dyDescent="0.25">
      <c r="A27789" s="61" t="s">
        <v>447</v>
      </c>
      <c r="B27789" s="61" t="s">
        <v>448</v>
      </c>
      <c r="C27789">
        <v>2005</v>
      </c>
      <c r="D27789" s="61" t="s">
        <v>1847</v>
      </c>
    </row>
    <row r="27790" spans="1:4" hidden="1" x14ac:dyDescent="0.25">
      <c r="A27790" s="61" t="s">
        <v>447</v>
      </c>
      <c r="B27790" s="61" t="s">
        <v>448</v>
      </c>
      <c r="C27790">
        <v>2006</v>
      </c>
      <c r="D27790" s="61" t="s">
        <v>1847</v>
      </c>
    </row>
    <row r="27791" spans="1:4" hidden="1" x14ac:dyDescent="0.25">
      <c r="A27791" s="61" t="s">
        <v>447</v>
      </c>
      <c r="B27791" s="61" t="s">
        <v>448</v>
      </c>
      <c r="C27791">
        <v>2007</v>
      </c>
      <c r="D27791" s="61" t="s">
        <v>1846</v>
      </c>
    </row>
    <row r="27792" spans="1:4" hidden="1" x14ac:dyDescent="0.25">
      <c r="A27792" s="61" t="s">
        <v>447</v>
      </c>
      <c r="B27792" s="61" t="s">
        <v>448</v>
      </c>
      <c r="C27792">
        <v>2008</v>
      </c>
      <c r="D27792" s="61" t="s">
        <v>1846</v>
      </c>
    </row>
    <row r="27793" spans="1:4" hidden="1" x14ac:dyDescent="0.25">
      <c r="A27793" s="61" t="s">
        <v>447</v>
      </c>
      <c r="B27793" s="61" t="s">
        <v>448</v>
      </c>
      <c r="C27793">
        <v>2009</v>
      </c>
      <c r="D27793" s="61" t="s">
        <v>537</v>
      </c>
    </row>
    <row r="27794" spans="1:4" hidden="1" x14ac:dyDescent="0.25">
      <c r="A27794" s="61" t="s">
        <v>447</v>
      </c>
      <c r="B27794" s="61" t="s">
        <v>448</v>
      </c>
      <c r="C27794">
        <v>2010</v>
      </c>
      <c r="D27794" s="61" t="s">
        <v>1847</v>
      </c>
    </row>
    <row r="27795" spans="1:4" hidden="1" x14ac:dyDescent="0.25">
      <c r="A27795" s="61" t="s">
        <v>447</v>
      </c>
      <c r="B27795" s="61" t="s">
        <v>448</v>
      </c>
      <c r="C27795">
        <v>2011</v>
      </c>
      <c r="D27795" s="61" t="s">
        <v>2446</v>
      </c>
    </row>
    <row r="27796" spans="1:4" hidden="1" x14ac:dyDescent="0.25">
      <c r="A27796" s="61" t="s">
        <v>447</v>
      </c>
      <c r="B27796" s="61" t="s">
        <v>448</v>
      </c>
      <c r="C27796">
        <v>2012</v>
      </c>
      <c r="D27796" s="61" t="s">
        <v>2446</v>
      </c>
    </row>
    <row r="27797" spans="1:4" hidden="1" x14ac:dyDescent="0.25">
      <c r="A27797" s="61" t="s">
        <v>447</v>
      </c>
      <c r="B27797" s="61" t="s">
        <v>448</v>
      </c>
      <c r="C27797">
        <v>2013</v>
      </c>
      <c r="D27797" s="61" t="s">
        <v>2450</v>
      </c>
    </row>
    <row r="27798" spans="1:4" hidden="1" x14ac:dyDescent="0.25">
      <c r="A27798" s="61" t="s">
        <v>447</v>
      </c>
      <c r="B27798" s="61" t="s">
        <v>448</v>
      </c>
      <c r="C27798">
        <v>2014</v>
      </c>
      <c r="D27798" s="61" t="s">
        <v>560</v>
      </c>
    </row>
    <row r="27799" spans="1:4" hidden="1" x14ac:dyDescent="0.25">
      <c r="A27799" s="61" t="s">
        <v>447</v>
      </c>
      <c r="B27799" s="61" t="s">
        <v>448</v>
      </c>
      <c r="C27799">
        <v>2015</v>
      </c>
      <c r="D27799" s="61" t="s">
        <v>2130</v>
      </c>
    </row>
    <row r="27800" spans="1:4" hidden="1" x14ac:dyDescent="0.25">
      <c r="A27800" s="61" t="s">
        <v>447</v>
      </c>
      <c r="B27800" s="61" t="s">
        <v>448</v>
      </c>
      <c r="C27800">
        <v>2016</v>
      </c>
      <c r="D27800" s="61" t="s">
        <v>2303</v>
      </c>
    </row>
    <row r="27801" spans="1:4" hidden="1" x14ac:dyDescent="0.25">
      <c r="A27801" s="61" t="s">
        <v>447</v>
      </c>
      <c r="B27801" s="61" t="s">
        <v>448</v>
      </c>
      <c r="C27801">
        <v>2017</v>
      </c>
      <c r="D27801" s="61" t="s">
        <v>2533</v>
      </c>
    </row>
    <row r="27802" spans="1:4" hidden="1" x14ac:dyDescent="0.25">
      <c r="A27802" s="61" t="s">
        <v>447</v>
      </c>
      <c r="B27802" s="61" t="s">
        <v>448</v>
      </c>
      <c r="C27802">
        <v>2018</v>
      </c>
      <c r="D27802" s="61" t="s">
        <v>2437</v>
      </c>
    </row>
    <row r="27803" spans="1:4" hidden="1" x14ac:dyDescent="0.25">
      <c r="A27803" s="61" t="s">
        <v>447</v>
      </c>
      <c r="B27803" s="61" t="s">
        <v>448</v>
      </c>
      <c r="C27803">
        <v>2019</v>
      </c>
      <c r="D27803" s="61" t="s">
        <v>2131</v>
      </c>
    </row>
    <row r="27804" spans="1:4" hidden="1" x14ac:dyDescent="0.25">
      <c r="A27804" s="61" t="s">
        <v>447</v>
      </c>
      <c r="B27804" s="61" t="s">
        <v>448</v>
      </c>
      <c r="C27804">
        <v>2020</v>
      </c>
      <c r="D27804" s="61" t="s">
        <v>2440</v>
      </c>
    </row>
    <row r="27805" spans="1:4" hidden="1" x14ac:dyDescent="0.25">
      <c r="A27805" s="61" t="s">
        <v>447</v>
      </c>
      <c r="B27805" s="61" t="s">
        <v>448</v>
      </c>
      <c r="C27805">
        <v>2021</v>
      </c>
      <c r="D27805" s="61" t="s">
        <v>2230</v>
      </c>
    </row>
    <row r="27806" spans="1:4" hidden="1" x14ac:dyDescent="0.25">
      <c r="A27806" s="61" t="s">
        <v>447</v>
      </c>
      <c r="B27806" s="61" t="s">
        <v>448</v>
      </c>
      <c r="C27806">
        <v>2022</v>
      </c>
      <c r="D27806" s="61" t="s">
        <v>1513</v>
      </c>
    </row>
    <row r="27807" spans="1:4" x14ac:dyDescent="0.25">
      <c r="A27807" s="61" t="s">
        <v>447</v>
      </c>
      <c r="B27807" s="61" t="s">
        <v>448</v>
      </c>
      <c r="C27807">
        <v>2023</v>
      </c>
      <c r="D27807" s="61">
        <v>0.122</v>
      </c>
    </row>
    <row r="27808" spans="1:4" hidden="1" x14ac:dyDescent="0.25">
      <c r="A27808" s="61" t="s">
        <v>104</v>
      </c>
      <c r="B27808" s="61" t="s">
        <v>283</v>
      </c>
      <c r="C27808">
        <v>1789</v>
      </c>
      <c r="D27808" s="61" t="s">
        <v>2318</v>
      </c>
    </row>
    <row r="27809" spans="1:4" hidden="1" x14ac:dyDescent="0.25">
      <c r="A27809" s="61" t="s">
        <v>104</v>
      </c>
      <c r="B27809" s="61" t="s">
        <v>283</v>
      </c>
      <c r="C27809">
        <v>1790</v>
      </c>
      <c r="D27809" s="61" t="s">
        <v>2318</v>
      </c>
    </row>
    <row r="27810" spans="1:4" hidden="1" x14ac:dyDescent="0.25">
      <c r="A27810" s="61" t="s">
        <v>104</v>
      </c>
      <c r="B27810" s="61" t="s">
        <v>283</v>
      </c>
      <c r="C27810">
        <v>1791</v>
      </c>
      <c r="D27810" s="61" t="s">
        <v>2318</v>
      </c>
    </row>
    <row r="27811" spans="1:4" hidden="1" x14ac:dyDescent="0.25">
      <c r="A27811" s="61" t="s">
        <v>104</v>
      </c>
      <c r="B27811" s="61" t="s">
        <v>283</v>
      </c>
      <c r="C27811">
        <v>1792</v>
      </c>
      <c r="D27811" s="61" t="s">
        <v>2318</v>
      </c>
    </row>
    <row r="27812" spans="1:4" hidden="1" x14ac:dyDescent="0.25">
      <c r="A27812" s="61" t="s">
        <v>104</v>
      </c>
      <c r="B27812" s="61" t="s">
        <v>283</v>
      </c>
      <c r="C27812">
        <v>1793</v>
      </c>
      <c r="D27812" s="61" t="s">
        <v>2318</v>
      </c>
    </row>
    <row r="27813" spans="1:4" hidden="1" x14ac:dyDescent="0.25">
      <c r="A27813" s="61" t="s">
        <v>104</v>
      </c>
      <c r="B27813" s="61" t="s">
        <v>283</v>
      </c>
      <c r="C27813">
        <v>1794</v>
      </c>
      <c r="D27813" s="61" t="s">
        <v>2318</v>
      </c>
    </row>
    <row r="27814" spans="1:4" hidden="1" x14ac:dyDescent="0.25">
      <c r="A27814" s="61" t="s">
        <v>104</v>
      </c>
      <c r="B27814" s="61" t="s">
        <v>283</v>
      </c>
      <c r="C27814">
        <v>1795</v>
      </c>
      <c r="D27814" s="61" t="s">
        <v>2318</v>
      </c>
    </row>
    <row r="27815" spans="1:4" hidden="1" x14ac:dyDescent="0.25">
      <c r="A27815" s="61" t="s">
        <v>104</v>
      </c>
      <c r="B27815" s="61" t="s">
        <v>283</v>
      </c>
      <c r="C27815">
        <v>1796</v>
      </c>
      <c r="D27815" s="61" t="s">
        <v>2318</v>
      </c>
    </row>
    <row r="27816" spans="1:4" hidden="1" x14ac:dyDescent="0.25">
      <c r="A27816" s="61" t="s">
        <v>104</v>
      </c>
      <c r="B27816" s="61" t="s">
        <v>283</v>
      </c>
      <c r="C27816">
        <v>1797</v>
      </c>
      <c r="D27816" s="61" t="s">
        <v>2318</v>
      </c>
    </row>
    <row r="27817" spans="1:4" hidden="1" x14ac:dyDescent="0.25">
      <c r="A27817" s="61" t="s">
        <v>104</v>
      </c>
      <c r="B27817" s="61" t="s">
        <v>283</v>
      </c>
      <c r="C27817">
        <v>1798</v>
      </c>
      <c r="D27817" s="61" t="s">
        <v>2318</v>
      </c>
    </row>
    <row r="27818" spans="1:4" hidden="1" x14ac:dyDescent="0.25">
      <c r="A27818" s="61" t="s">
        <v>104</v>
      </c>
      <c r="B27818" s="61" t="s">
        <v>283</v>
      </c>
      <c r="C27818">
        <v>1799</v>
      </c>
      <c r="D27818" s="61" t="s">
        <v>2318</v>
      </c>
    </row>
    <row r="27819" spans="1:4" hidden="1" x14ac:dyDescent="0.25">
      <c r="A27819" s="61" t="s">
        <v>104</v>
      </c>
      <c r="B27819" s="61" t="s">
        <v>283</v>
      </c>
      <c r="C27819">
        <v>1800</v>
      </c>
      <c r="D27819" s="61" t="s">
        <v>2318</v>
      </c>
    </row>
    <row r="27820" spans="1:4" hidden="1" x14ac:dyDescent="0.25">
      <c r="A27820" s="61" t="s">
        <v>104</v>
      </c>
      <c r="B27820" s="61" t="s">
        <v>283</v>
      </c>
      <c r="C27820">
        <v>1801</v>
      </c>
      <c r="D27820" s="61" t="s">
        <v>2318</v>
      </c>
    </row>
    <row r="27821" spans="1:4" hidden="1" x14ac:dyDescent="0.25">
      <c r="A27821" s="61" t="s">
        <v>104</v>
      </c>
      <c r="B27821" s="61" t="s">
        <v>283</v>
      </c>
      <c r="C27821">
        <v>1802</v>
      </c>
      <c r="D27821" s="61" t="s">
        <v>2318</v>
      </c>
    </row>
    <row r="27822" spans="1:4" hidden="1" x14ac:dyDescent="0.25">
      <c r="A27822" s="61" t="s">
        <v>104</v>
      </c>
      <c r="B27822" s="61" t="s">
        <v>283</v>
      </c>
      <c r="C27822">
        <v>1803</v>
      </c>
      <c r="D27822" s="61" t="s">
        <v>2318</v>
      </c>
    </row>
    <row r="27823" spans="1:4" hidden="1" x14ac:dyDescent="0.25">
      <c r="A27823" s="61" t="s">
        <v>104</v>
      </c>
      <c r="B27823" s="61" t="s">
        <v>283</v>
      </c>
      <c r="C27823">
        <v>1804</v>
      </c>
      <c r="D27823" s="61" t="s">
        <v>2318</v>
      </c>
    </row>
    <row r="27824" spans="1:4" hidden="1" x14ac:dyDescent="0.25">
      <c r="A27824" s="61" t="s">
        <v>104</v>
      </c>
      <c r="B27824" s="61" t="s">
        <v>283</v>
      </c>
      <c r="C27824">
        <v>1805</v>
      </c>
      <c r="D27824" s="61" t="s">
        <v>2318</v>
      </c>
    </row>
    <row r="27825" spans="1:4" hidden="1" x14ac:dyDescent="0.25">
      <c r="A27825" s="61" t="s">
        <v>104</v>
      </c>
      <c r="B27825" s="61" t="s">
        <v>283</v>
      </c>
      <c r="C27825">
        <v>1806</v>
      </c>
      <c r="D27825" s="61" t="s">
        <v>2318</v>
      </c>
    </row>
    <row r="27826" spans="1:4" hidden="1" x14ac:dyDescent="0.25">
      <c r="A27826" s="61" t="s">
        <v>104</v>
      </c>
      <c r="B27826" s="61" t="s">
        <v>283</v>
      </c>
      <c r="C27826">
        <v>1807</v>
      </c>
      <c r="D27826" s="61" t="s">
        <v>2318</v>
      </c>
    </row>
    <row r="27827" spans="1:4" hidden="1" x14ac:dyDescent="0.25">
      <c r="A27827" s="61" t="s">
        <v>104</v>
      </c>
      <c r="B27827" s="61" t="s">
        <v>283</v>
      </c>
      <c r="C27827">
        <v>1808</v>
      </c>
      <c r="D27827" s="61" t="s">
        <v>2227</v>
      </c>
    </row>
    <row r="27828" spans="1:4" hidden="1" x14ac:dyDescent="0.25">
      <c r="A27828" s="61" t="s">
        <v>104</v>
      </c>
      <c r="B27828" s="61" t="s">
        <v>283</v>
      </c>
      <c r="C27828">
        <v>1809</v>
      </c>
      <c r="D27828" s="61" t="s">
        <v>1758</v>
      </c>
    </row>
    <row r="27829" spans="1:4" hidden="1" x14ac:dyDescent="0.25">
      <c r="A27829" s="61" t="s">
        <v>104</v>
      </c>
      <c r="B27829" s="61" t="s">
        <v>283</v>
      </c>
      <c r="C27829">
        <v>1810</v>
      </c>
      <c r="D27829" s="61" t="s">
        <v>2113</v>
      </c>
    </row>
    <row r="27830" spans="1:4" hidden="1" x14ac:dyDescent="0.25">
      <c r="A27830" s="61" t="s">
        <v>104</v>
      </c>
      <c r="B27830" s="61" t="s">
        <v>283</v>
      </c>
      <c r="C27830">
        <v>1811</v>
      </c>
      <c r="D27830" s="61" t="s">
        <v>2113</v>
      </c>
    </row>
    <row r="27831" spans="1:4" hidden="1" x14ac:dyDescent="0.25">
      <c r="A27831" s="61" t="s">
        <v>104</v>
      </c>
      <c r="B27831" s="61" t="s">
        <v>283</v>
      </c>
      <c r="C27831">
        <v>1812</v>
      </c>
      <c r="D27831" s="61" t="s">
        <v>2113</v>
      </c>
    </row>
    <row r="27832" spans="1:4" hidden="1" x14ac:dyDescent="0.25">
      <c r="A27832" s="61" t="s">
        <v>104</v>
      </c>
      <c r="B27832" s="61" t="s">
        <v>283</v>
      </c>
      <c r="C27832">
        <v>1813</v>
      </c>
      <c r="D27832" s="61" t="s">
        <v>2113</v>
      </c>
    </row>
    <row r="27833" spans="1:4" hidden="1" x14ac:dyDescent="0.25">
      <c r="A27833" s="61" t="s">
        <v>104</v>
      </c>
      <c r="B27833" s="61" t="s">
        <v>283</v>
      </c>
      <c r="C27833">
        <v>1814</v>
      </c>
      <c r="D27833" s="61" t="s">
        <v>2111</v>
      </c>
    </row>
    <row r="27834" spans="1:4" hidden="1" x14ac:dyDescent="0.25">
      <c r="A27834" s="61" t="s">
        <v>104</v>
      </c>
      <c r="B27834" s="61" t="s">
        <v>283</v>
      </c>
      <c r="C27834">
        <v>1815</v>
      </c>
      <c r="D27834" s="61" t="s">
        <v>1763</v>
      </c>
    </row>
    <row r="27835" spans="1:4" hidden="1" x14ac:dyDescent="0.25">
      <c r="A27835" s="61" t="s">
        <v>104</v>
      </c>
      <c r="B27835" s="61" t="s">
        <v>283</v>
      </c>
      <c r="C27835">
        <v>1816</v>
      </c>
      <c r="D27835" s="61" t="s">
        <v>1763</v>
      </c>
    </row>
    <row r="27836" spans="1:4" hidden="1" x14ac:dyDescent="0.25">
      <c r="A27836" s="61" t="s">
        <v>104</v>
      </c>
      <c r="B27836" s="61" t="s">
        <v>283</v>
      </c>
      <c r="C27836">
        <v>1817</v>
      </c>
      <c r="D27836" s="61" t="s">
        <v>1763</v>
      </c>
    </row>
    <row r="27837" spans="1:4" hidden="1" x14ac:dyDescent="0.25">
      <c r="A27837" s="61" t="s">
        <v>104</v>
      </c>
      <c r="B27837" s="61" t="s">
        <v>283</v>
      </c>
      <c r="C27837">
        <v>1818</v>
      </c>
      <c r="D27837" s="61" t="s">
        <v>1763</v>
      </c>
    </row>
    <row r="27838" spans="1:4" hidden="1" x14ac:dyDescent="0.25">
      <c r="A27838" s="61" t="s">
        <v>104</v>
      </c>
      <c r="B27838" s="61" t="s">
        <v>283</v>
      </c>
      <c r="C27838">
        <v>1819</v>
      </c>
      <c r="D27838" s="61" t="s">
        <v>1763</v>
      </c>
    </row>
    <row r="27839" spans="1:4" hidden="1" x14ac:dyDescent="0.25">
      <c r="A27839" s="61" t="s">
        <v>104</v>
      </c>
      <c r="B27839" s="61" t="s">
        <v>283</v>
      </c>
      <c r="C27839">
        <v>1820</v>
      </c>
      <c r="D27839" s="61" t="s">
        <v>543</v>
      </c>
    </row>
    <row r="27840" spans="1:4" hidden="1" x14ac:dyDescent="0.25">
      <c r="A27840" s="61" t="s">
        <v>104</v>
      </c>
      <c r="B27840" s="61" t="s">
        <v>283</v>
      </c>
      <c r="C27840">
        <v>1821</v>
      </c>
      <c r="D27840" s="61" t="s">
        <v>2322</v>
      </c>
    </row>
    <row r="27841" spans="1:4" hidden="1" x14ac:dyDescent="0.25">
      <c r="A27841" s="61" t="s">
        <v>104</v>
      </c>
      <c r="B27841" s="61" t="s">
        <v>283</v>
      </c>
      <c r="C27841">
        <v>1822</v>
      </c>
      <c r="D27841" s="61" t="s">
        <v>2322</v>
      </c>
    </row>
    <row r="27842" spans="1:4" hidden="1" x14ac:dyDescent="0.25">
      <c r="A27842" s="61" t="s">
        <v>104</v>
      </c>
      <c r="B27842" s="61" t="s">
        <v>283</v>
      </c>
      <c r="C27842">
        <v>1823</v>
      </c>
      <c r="D27842" s="61" t="s">
        <v>2322</v>
      </c>
    </row>
    <row r="27843" spans="1:4" hidden="1" x14ac:dyDescent="0.25">
      <c r="A27843" s="61" t="s">
        <v>104</v>
      </c>
      <c r="B27843" s="61" t="s">
        <v>283</v>
      </c>
      <c r="C27843">
        <v>1824</v>
      </c>
      <c r="D27843" s="61" t="s">
        <v>1756</v>
      </c>
    </row>
    <row r="27844" spans="1:4" hidden="1" x14ac:dyDescent="0.25">
      <c r="A27844" s="61" t="s">
        <v>104</v>
      </c>
      <c r="B27844" s="61" t="s">
        <v>283</v>
      </c>
      <c r="C27844">
        <v>1825</v>
      </c>
      <c r="D27844" s="61" t="s">
        <v>1756</v>
      </c>
    </row>
    <row r="27845" spans="1:4" hidden="1" x14ac:dyDescent="0.25">
      <c r="A27845" s="61" t="s">
        <v>104</v>
      </c>
      <c r="B27845" s="61" t="s">
        <v>283</v>
      </c>
      <c r="C27845">
        <v>1826</v>
      </c>
      <c r="D27845" s="61" t="s">
        <v>1756</v>
      </c>
    </row>
    <row r="27846" spans="1:4" hidden="1" x14ac:dyDescent="0.25">
      <c r="A27846" s="61" t="s">
        <v>104</v>
      </c>
      <c r="B27846" s="61" t="s">
        <v>283</v>
      </c>
      <c r="C27846">
        <v>1827</v>
      </c>
      <c r="D27846" s="61" t="s">
        <v>1756</v>
      </c>
    </row>
    <row r="27847" spans="1:4" hidden="1" x14ac:dyDescent="0.25">
      <c r="A27847" s="61" t="s">
        <v>104</v>
      </c>
      <c r="B27847" s="61" t="s">
        <v>283</v>
      </c>
      <c r="C27847">
        <v>1828</v>
      </c>
      <c r="D27847" s="61" t="s">
        <v>1756</v>
      </c>
    </row>
    <row r="27848" spans="1:4" hidden="1" x14ac:dyDescent="0.25">
      <c r="A27848" s="61" t="s">
        <v>104</v>
      </c>
      <c r="B27848" s="61" t="s">
        <v>283</v>
      </c>
      <c r="C27848">
        <v>1829</v>
      </c>
      <c r="D27848" s="61" t="s">
        <v>1756</v>
      </c>
    </row>
    <row r="27849" spans="1:4" hidden="1" x14ac:dyDescent="0.25">
      <c r="A27849" s="61" t="s">
        <v>104</v>
      </c>
      <c r="B27849" s="61" t="s">
        <v>283</v>
      </c>
      <c r="C27849">
        <v>1830</v>
      </c>
      <c r="D27849" s="61" t="s">
        <v>1756</v>
      </c>
    </row>
    <row r="27850" spans="1:4" hidden="1" x14ac:dyDescent="0.25">
      <c r="A27850" s="61" t="s">
        <v>104</v>
      </c>
      <c r="B27850" s="61" t="s">
        <v>283</v>
      </c>
      <c r="C27850">
        <v>1831</v>
      </c>
      <c r="D27850" s="61" t="s">
        <v>1756</v>
      </c>
    </row>
    <row r="27851" spans="1:4" hidden="1" x14ac:dyDescent="0.25">
      <c r="A27851" s="61" t="s">
        <v>104</v>
      </c>
      <c r="B27851" s="61" t="s">
        <v>283</v>
      </c>
      <c r="C27851">
        <v>1832</v>
      </c>
      <c r="D27851" s="61" t="s">
        <v>1756</v>
      </c>
    </row>
    <row r="27852" spans="1:4" hidden="1" x14ac:dyDescent="0.25">
      <c r="A27852" s="61" t="s">
        <v>104</v>
      </c>
      <c r="B27852" s="61" t="s">
        <v>283</v>
      </c>
      <c r="C27852">
        <v>1833</v>
      </c>
      <c r="D27852" s="61" t="s">
        <v>1756</v>
      </c>
    </row>
    <row r="27853" spans="1:4" hidden="1" x14ac:dyDescent="0.25">
      <c r="A27853" s="61" t="s">
        <v>104</v>
      </c>
      <c r="B27853" s="61" t="s">
        <v>283</v>
      </c>
      <c r="C27853">
        <v>1834</v>
      </c>
      <c r="D27853" s="61" t="s">
        <v>1496</v>
      </c>
    </row>
    <row r="27854" spans="1:4" hidden="1" x14ac:dyDescent="0.25">
      <c r="A27854" s="61" t="s">
        <v>104</v>
      </c>
      <c r="B27854" s="61" t="s">
        <v>283</v>
      </c>
      <c r="C27854">
        <v>1835</v>
      </c>
      <c r="D27854" s="61" t="s">
        <v>2256</v>
      </c>
    </row>
    <row r="27855" spans="1:4" hidden="1" x14ac:dyDescent="0.25">
      <c r="A27855" s="61" t="s">
        <v>104</v>
      </c>
      <c r="B27855" s="61" t="s">
        <v>283</v>
      </c>
      <c r="C27855">
        <v>1836</v>
      </c>
      <c r="D27855" s="61" t="s">
        <v>2256</v>
      </c>
    </row>
    <row r="27856" spans="1:4" hidden="1" x14ac:dyDescent="0.25">
      <c r="A27856" s="61" t="s">
        <v>104</v>
      </c>
      <c r="B27856" s="61" t="s">
        <v>283</v>
      </c>
      <c r="C27856">
        <v>1837</v>
      </c>
      <c r="D27856" s="61" t="s">
        <v>2256</v>
      </c>
    </row>
    <row r="27857" spans="1:4" hidden="1" x14ac:dyDescent="0.25">
      <c r="A27857" s="61" t="s">
        <v>104</v>
      </c>
      <c r="B27857" s="61" t="s">
        <v>283</v>
      </c>
      <c r="C27857">
        <v>1838</v>
      </c>
      <c r="D27857" s="61" t="s">
        <v>2256</v>
      </c>
    </row>
    <row r="27858" spans="1:4" hidden="1" x14ac:dyDescent="0.25">
      <c r="A27858" s="61" t="s">
        <v>104</v>
      </c>
      <c r="B27858" s="61" t="s">
        <v>283</v>
      </c>
      <c r="C27858">
        <v>1839</v>
      </c>
      <c r="D27858" s="61" t="s">
        <v>2256</v>
      </c>
    </row>
    <row r="27859" spans="1:4" hidden="1" x14ac:dyDescent="0.25">
      <c r="A27859" s="61" t="s">
        <v>104</v>
      </c>
      <c r="B27859" s="61" t="s">
        <v>283</v>
      </c>
      <c r="C27859">
        <v>1840</v>
      </c>
      <c r="D27859" s="61" t="s">
        <v>2256</v>
      </c>
    </row>
    <row r="27860" spans="1:4" hidden="1" x14ac:dyDescent="0.25">
      <c r="A27860" s="61" t="s">
        <v>104</v>
      </c>
      <c r="B27860" s="61" t="s">
        <v>283</v>
      </c>
      <c r="C27860">
        <v>1841</v>
      </c>
      <c r="D27860" s="61" t="s">
        <v>2256</v>
      </c>
    </row>
    <row r="27861" spans="1:4" hidden="1" x14ac:dyDescent="0.25">
      <c r="A27861" s="61" t="s">
        <v>104</v>
      </c>
      <c r="B27861" s="61" t="s">
        <v>283</v>
      </c>
      <c r="C27861">
        <v>1842</v>
      </c>
      <c r="D27861" s="61" t="s">
        <v>2256</v>
      </c>
    </row>
    <row r="27862" spans="1:4" hidden="1" x14ac:dyDescent="0.25">
      <c r="A27862" s="61" t="s">
        <v>104</v>
      </c>
      <c r="B27862" s="61" t="s">
        <v>283</v>
      </c>
      <c r="C27862">
        <v>1843</v>
      </c>
      <c r="D27862" s="61" t="s">
        <v>2256</v>
      </c>
    </row>
    <row r="27863" spans="1:4" hidden="1" x14ac:dyDescent="0.25">
      <c r="A27863" s="61" t="s">
        <v>104</v>
      </c>
      <c r="B27863" s="61" t="s">
        <v>283</v>
      </c>
      <c r="C27863">
        <v>1844</v>
      </c>
      <c r="D27863" s="61" t="s">
        <v>2256</v>
      </c>
    </row>
    <row r="27864" spans="1:4" hidden="1" x14ac:dyDescent="0.25">
      <c r="A27864" s="61" t="s">
        <v>104</v>
      </c>
      <c r="B27864" s="61" t="s">
        <v>283</v>
      </c>
      <c r="C27864">
        <v>1845</v>
      </c>
      <c r="D27864" s="61" t="s">
        <v>2256</v>
      </c>
    </row>
    <row r="27865" spans="1:4" hidden="1" x14ac:dyDescent="0.25">
      <c r="A27865" s="61" t="s">
        <v>104</v>
      </c>
      <c r="B27865" s="61" t="s">
        <v>283</v>
      </c>
      <c r="C27865">
        <v>1846</v>
      </c>
      <c r="D27865" s="61" t="s">
        <v>2256</v>
      </c>
    </row>
    <row r="27866" spans="1:4" hidden="1" x14ac:dyDescent="0.25">
      <c r="A27866" s="61" t="s">
        <v>104</v>
      </c>
      <c r="B27866" s="61" t="s">
        <v>283</v>
      </c>
      <c r="C27866">
        <v>1847</v>
      </c>
      <c r="D27866" s="61" t="s">
        <v>2256</v>
      </c>
    </row>
    <row r="27867" spans="1:4" hidden="1" x14ac:dyDescent="0.25">
      <c r="A27867" s="61" t="s">
        <v>104</v>
      </c>
      <c r="B27867" s="61" t="s">
        <v>283</v>
      </c>
      <c r="C27867">
        <v>1848</v>
      </c>
      <c r="D27867" s="61" t="s">
        <v>2256</v>
      </c>
    </row>
    <row r="27868" spans="1:4" hidden="1" x14ac:dyDescent="0.25">
      <c r="A27868" s="61" t="s">
        <v>104</v>
      </c>
      <c r="B27868" s="61" t="s">
        <v>283</v>
      </c>
      <c r="C27868">
        <v>1849</v>
      </c>
      <c r="D27868" s="61" t="s">
        <v>2256</v>
      </c>
    </row>
    <row r="27869" spans="1:4" hidden="1" x14ac:dyDescent="0.25">
      <c r="A27869" s="61" t="s">
        <v>104</v>
      </c>
      <c r="B27869" s="61" t="s">
        <v>283</v>
      </c>
      <c r="C27869">
        <v>1850</v>
      </c>
      <c r="D27869" s="61" t="s">
        <v>2256</v>
      </c>
    </row>
    <row r="27870" spans="1:4" hidden="1" x14ac:dyDescent="0.25">
      <c r="A27870" s="61" t="s">
        <v>104</v>
      </c>
      <c r="B27870" s="61" t="s">
        <v>283</v>
      </c>
      <c r="C27870">
        <v>1851</v>
      </c>
      <c r="D27870" s="61" t="s">
        <v>2256</v>
      </c>
    </row>
    <row r="27871" spans="1:4" hidden="1" x14ac:dyDescent="0.25">
      <c r="A27871" s="61" t="s">
        <v>104</v>
      </c>
      <c r="B27871" s="61" t="s">
        <v>283</v>
      </c>
      <c r="C27871">
        <v>1852</v>
      </c>
      <c r="D27871" s="61" t="s">
        <v>2338</v>
      </c>
    </row>
    <row r="27872" spans="1:4" hidden="1" x14ac:dyDescent="0.25">
      <c r="A27872" s="61" t="s">
        <v>104</v>
      </c>
      <c r="B27872" s="61" t="s">
        <v>283</v>
      </c>
      <c r="C27872">
        <v>1853</v>
      </c>
      <c r="D27872" s="61" t="s">
        <v>2338</v>
      </c>
    </row>
    <row r="27873" spans="1:4" hidden="1" x14ac:dyDescent="0.25">
      <c r="A27873" s="61" t="s">
        <v>104</v>
      </c>
      <c r="B27873" s="61" t="s">
        <v>283</v>
      </c>
      <c r="C27873">
        <v>1854</v>
      </c>
      <c r="D27873" s="61" t="s">
        <v>2338</v>
      </c>
    </row>
    <row r="27874" spans="1:4" hidden="1" x14ac:dyDescent="0.25">
      <c r="A27874" s="61" t="s">
        <v>104</v>
      </c>
      <c r="B27874" s="61" t="s">
        <v>283</v>
      </c>
      <c r="C27874">
        <v>1855</v>
      </c>
      <c r="D27874" s="61" t="s">
        <v>2338</v>
      </c>
    </row>
    <row r="27875" spans="1:4" hidden="1" x14ac:dyDescent="0.25">
      <c r="A27875" s="61" t="s">
        <v>104</v>
      </c>
      <c r="B27875" s="61" t="s">
        <v>283</v>
      </c>
      <c r="C27875">
        <v>1856</v>
      </c>
      <c r="D27875" s="61" t="s">
        <v>2338</v>
      </c>
    </row>
    <row r="27876" spans="1:4" hidden="1" x14ac:dyDescent="0.25">
      <c r="A27876" s="61" t="s">
        <v>104</v>
      </c>
      <c r="B27876" s="61" t="s">
        <v>283</v>
      </c>
      <c r="C27876">
        <v>1857</v>
      </c>
      <c r="D27876" s="61" t="s">
        <v>2338</v>
      </c>
    </row>
    <row r="27877" spans="1:4" hidden="1" x14ac:dyDescent="0.25">
      <c r="A27877" s="61" t="s">
        <v>104</v>
      </c>
      <c r="B27877" s="61" t="s">
        <v>283</v>
      </c>
      <c r="C27877">
        <v>1858</v>
      </c>
      <c r="D27877" s="61" t="s">
        <v>2338</v>
      </c>
    </row>
    <row r="27878" spans="1:4" hidden="1" x14ac:dyDescent="0.25">
      <c r="A27878" s="61" t="s">
        <v>104</v>
      </c>
      <c r="B27878" s="61" t="s">
        <v>283</v>
      </c>
      <c r="C27878">
        <v>1859</v>
      </c>
      <c r="D27878" s="61" t="s">
        <v>2338</v>
      </c>
    </row>
    <row r="27879" spans="1:4" hidden="1" x14ac:dyDescent="0.25">
      <c r="A27879" s="61" t="s">
        <v>104</v>
      </c>
      <c r="B27879" s="61" t="s">
        <v>283</v>
      </c>
      <c r="C27879">
        <v>1860</v>
      </c>
      <c r="D27879" s="61" t="s">
        <v>2338</v>
      </c>
    </row>
    <row r="27880" spans="1:4" hidden="1" x14ac:dyDescent="0.25">
      <c r="A27880" s="61" t="s">
        <v>104</v>
      </c>
      <c r="B27880" s="61" t="s">
        <v>283</v>
      </c>
      <c r="C27880">
        <v>1861</v>
      </c>
      <c r="D27880" s="61" t="s">
        <v>2338</v>
      </c>
    </row>
    <row r="27881" spans="1:4" hidden="1" x14ac:dyDescent="0.25">
      <c r="A27881" s="61" t="s">
        <v>104</v>
      </c>
      <c r="B27881" s="61" t="s">
        <v>283</v>
      </c>
      <c r="C27881">
        <v>1862</v>
      </c>
      <c r="D27881" s="61" t="s">
        <v>2338</v>
      </c>
    </row>
    <row r="27882" spans="1:4" hidden="1" x14ac:dyDescent="0.25">
      <c r="A27882" s="61" t="s">
        <v>104</v>
      </c>
      <c r="B27882" s="61" t="s">
        <v>283</v>
      </c>
      <c r="C27882">
        <v>1863</v>
      </c>
      <c r="D27882" s="61" t="s">
        <v>2338</v>
      </c>
    </row>
    <row r="27883" spans="1:4" hidden="1" x14ac:dyDescent="0.25">
      <c r="A27883" s="61" t="s">
        <v>104</v>
      </c>
      <c r="B27883" s="61" t="s">
        <v>283</v>
      </c>
      <c r="C27883">
        <v>1864</v>
      </c>
      <c r="D27883" s="61" t="s">
        <v>2338</v>
      </c>
    </row>
    <row r="27884" spans="1:4" hidden="1" x14ac:dyDescent="0.25">
      <c r="A27884" s="61" t="s">
        <v>104</v>
      </c>
      <c r="B27884" s="61" t="s">
        <v>283</v>
      </c>
      <c r="C27884">
        <v>1865</v>
      </c>
      <c r="D27884" s="61" t="s">
        <v>2338</v>
      </c>
    </row>
    <row r="27885" spans="1:4" hidden="1" x14ac:dyDescent="0.25">
      <c r="A27885" s="61" t="s">
        <v>104</v>
      </c>
      <c r="B27885" s="61" t="s">
        <v>283</v>
      </c>
      <c r="C27885">
        <v>1866</v>
      </c>
      <c r="D27885" s="61" t="s">
        <v>2338</v>
      </c>
    </row>
    <row r="27886" spans="1:4" hidden="1" x14ac:dyDescent="0.25">
      <c r="A27886" s="61" t="s">
        <v>104</v>
      </c>
      <c r="B27886" s="61" t="s">
        <v>283</v>
      </c>
      <c r="C27886">
        <v>1867</v>
      </c>
      <c r="D27886" s="61" t="s">
        <v>2338</v>
      </c>
    </row>
    <row r="27887" spans="1:4" hidden="1" x14ac:dyDescent="0.25">
      <c r="A27887" s="61" t="s">
        <v>104</v>
      </c>
      <c r="B27887" s="61" t="s">
        <v>283</v>
      </c>
      <c r="C27887">
        <v>1868</v>
      </c>
      <c r="D27887" s="61" t="s">
        <v>2338</v>
      </c>
    </row>
    <row r="27888" spans="1:4" hidden="1" x14ac:dyDescent="0.25">
      <c r="A27888" s="61" t="s">
        <v>104</v>
      </c>
      <c r="B27888" s="61" t="s">
        <v>283</v>
      </c>
      <c r="C27888">
        <v>1869</v>
      </c>
      <c r="D27888" s="61" t="s">
        <v>1797</v>
      </c>
    </row>
    <row r="27889" spans="1:4" hidden="1" x14ac:dyDescent="0.25">
      <c r="A27889" s="61" t="s">
        <v>104</v>
      </c>
      <c r="B27889" s="61" t="s">
        <v>283</v>
      </c>
      <c r="C27889">
        <v>1870</v>
      </c>
      <c r="D27889" s="61" t="s">
        <v>1783</v>
      </c>
    </row>
    <row r="27890" spans="1:4" hidden="1" x14ac:dyDescent="0.25">
      <c r="A27890" s="61" t="s">
        <v>104</v>
      </c>
      <c r="B27890" s="61" t="s">
        <v>283</v>
      </c>
      <c r="C27890">
        <v>1871</v>
      </c>
      <c r="D27890" s="61" t="s">
        <v>1783</v>
      </c>
    </row>
    <row r="27891" spans="1:4" hidden="1" x14ac:dyDescent="0.25">
      <c r="A27891" s="61" t="s">
        <v>104</v>
      </c>
      <c r="B27891" s="61" t="s">
        <v>283</v>
      </c>
      <c r="C27891">
        <v>1872</v>
      </c>
      <c r="D27891" s="61" t="s">
        <v>1783</v>
      </c>
    </row>
    <row r="27892" spans="1:4" hidden="1" x14ac:dyDescent="0.25">
      <c r="A27892" s="61" t="s">
        <v>104</v>
      </c>
      <c r="B27892" s="61" t="s">
        <v>283</v>
      </c>
      <c r="C27892">
        <v>1873</v>
      </c>
      <c r="D27892" s="61" t="s">
        <v>1783</v>
      </c>
    </row>
    <row r="27893" spans="1:4" hidden="1" x14ac:dyDescent="0.25">
      <c r="A27893" s="61" t="s">
        <v>104</v>
      </c>
      <c r="B27893" s="61" t="s">
        <v>283</v>
      </c>
      <c r="C27893">
        <v>1874</v>
      </c>
      <c r="D27893" s="61" t="s">
        <v>1783</v>
      </c>
    </row>
    <row r="27894" spans="1:4" hidden="1" x14ac:dyDescent="0.25">
      <c r="A27894" s="61" t="s">
        <v>104</v>
      </c>
      <c r="B27894" s="61" t="s">
        <v>283</v>
      </c>
      <c r="C27894">
        <v>1875</v>
      </c>
      <c r="D27894" s="61" t="s">
        <v>1783</v>
      </c>
    </row>
    <row r="27895" spans="1:4" hidden="1" x14ac:dyDescent="0.25">
      <c r="A27895" s="61" t="s">
        <v>104</v>
      </c>
      <c r="B27895" s="61" t="s">
        <v>283</v>
      </c>
      <c r="C27895">
        <v>1876</v>
      </c>
      <c r="D27895" s="61" t="s">
        <v>1783</v>
      </c>
    </row>
    <row r="27896" spans="1:4" hidden="1" x14ac:dyDescent="0.25">
      <c r="A27896" s="61" t="s">
        <v>104</v>
      </c>
      <c r="B27896" s="61" t="s">
        <v>283</v>
      </c>
      <c r="C27896">
        <v>1877</v>
      </c>
      <c r="D27896" s="61" t="s">
        <v>1783</v>
      </c>
    </row>
    <row r="27897" spans="1:4" hidden="1" x14ac:dyDescent="0.25">
      <c r="A27897" s="61" t="s">
        <v>104</v>
      </c>
      <c r="B27897" s="61" t="s">
        <v>283</v>
      </c>
      <c r="C27897">
        <v>1878</v>
      </c>
      <c r="D27897" s="61" t="s">
        <v>1783</v>
      </c>
    </row>
    <row r="27898" spans="1:4" hidden="1" x14ac:dyDescent="0.25">
      <c r="A27898" s="61" t="s">
        <v>104</v>
      </c>
      <c r="B27898" s="61" t="s">
        <v>283</v>
      </c>
      <c r="C27898">
        <v>1879</v>
      </c>
      <c r="D27898" s="61" t="s">
        <v>1783</v>
      </c>
    </row>
    <row r="27899" spans="1:4" hidden="1" x14ac:dyDescent="0.25">
      <c r="A27899" s="61" t="s">
        <v>104</v>
      </c>
      <c r="B27899" s="61" t="s">
        <v>283</v>
      </c>
      <c r="C27899">
        <v>1880</v>
      </c>
      <c r="D27899" s="61" t="s">
        <v>1783</v>
      </c>
    </row>
    <row r="27900" spans="1:4" hidden="1" x14ac:dyDescent="0.25">
      <c r="A27900" s="61" t="s">
        <v>104</v>
      </c>
      <c r="B27900" s="61" t="s">
        <v>283</v>
      </c>
      <c r="C27900">
        <v>1881</v>
      </c>
      <c r="D27900" s="61" t="s">
        <v>1783</v>
      </c>
    </row>
    <row r="27901" spans="1:4" hidden="1" x14ac:dyDescent="0.25">
      <c r="A27901" s="61" t="s">
        <v>104</v>
      </c>
      <c r="B27901" s="61" t="s">
        <v>283</v>
      </c>
      <c r="C27901">
        <v>1882</v>
      </c>
      <c r="D27901" s="61" t="s">
        <v>1735</v>
      </c>
    </row>
    <row r="27902" spans="1:4" hidden="1" x14ac:dyDescent="0.25">
      <c r="A27902" s="61" t="s">
        <v>104</v>
      </c>
      <c r="B27902" s="61" t="s">
        <v>283</v>
      </c>
      <c r="C27902">
        <v>1883</v>
      </c>
      <c r="D27902" s="61" t="s">
        <v>1735</v>
      </c>
    </row>
    <row r="27903" spans="1:4" hidden="1" x14ac:dyDescent="0.25">
      <c r="A27903" s="61" t="s">
        <v>104</v>
      </c>
      <c r="B27903" s="61" t="s">
        <v>283</v>
      </c>
      <c r="C27903">
        <v>1884</v>
      </c>
      <c r="D27903" s="61" t="s">
        <v>1735</v>
      </c>
    </row>
    <row r="27904" spans="1:4" hidden="1" x14ac:dyDescent="0.25">
      <c r="A27904" s="61" t="s">
        <v>104</v>
      </c>
      <c r="B27904" s="61" t="s">
        <v>283</v>
      </c>
      <c r="C27904">
        <v>1885</v>
      </c>
      <c r="D27904" s="61" t="s">
        <v>1735</v>
      </c>
    </row>
    <row r="27905" spans="1:4" hidden="1" x14ac:dyDescent="0.25">
      <c r="A27905" s="61" t="s">
        <v>104</v>
      </c>
      <c r="B27905" s="61" t="s">
        <v>283</v>
      </c>
      <c r="C27905">
        <v>1886</v>
      </c>
      <c r="D27905" s="61" t="s">
        <v>1735</v>
      </c>
    </row>
    <row r="27906" spans="1:4" hidden="1" x14ac:dyDescent="0.25">
      <c r="A27906" s="61" t="s">
        <v>104</v>
      </c>
      <c r="B27906" s="61" t="s">
        <v>283</v>
      </c>
      <c r="C27906">
        <v>1887</v>
      </c>
      <c r="D27906" s="61" t="s">
        <v>1735</v>
      </c>
    </row>
    <row r="27907" spans="1:4" hidden="1" x14ac:dyDescent="0.25">
      <c r="A27907" s="61" t="s">
        <v>104</v>
      </c>
      <c r="B27907" s="61" t="s">
        <v>283</v>
      </c>
      <c r="C27907">
        <v>1888</v>
      </c>
      <c r="D27907" s="61" t="s">
        <v>1735</v>
      </c>
    </row>
    <row r="27908" spans="1:4" hidden="1" x14ac:dyDescent="0.25">
      <c r="A27908" s="61" t="s">
        <v>104</v>
      </c>
      <c r="B27908" s="61" t="s">
        <v>283</v>
      </c>
      <c r="C27908">
        <v>1889</v>
      </c>
      <c r="D27908" s="61" t="s">
        <v>1735</v>
      </c>
    </row>
    <row r="27909" spans="1:4" hidden="1" x14ac:dyDescent="0.25">
      <c r="A27909" s="61" t="s">
        <v>104</v>
      </c>
      <c r="B27909" s="61" t="s">
        <v>283</v>
      </c>
      <c r="C27909">
        <v>1890</v>
      </c>
      <c r="D27909" s="61" t="s">
        <v>2558</v>
      </c>
    </row>
    <row r="27910" spans="1:4" hidden="1" x14ac:dyDescent="0.25">
      <c r="A27910" s="61" t="s">
        <v>104</v>
      </c>
      <c r="B27910" s="61" t="s">
        <v>283</v>
      </c>
      <c r="C27910">
        <v>1891</v>
      </c>
      <c r="D27910" s="61" t="s">
        <v>2558</v>
      </c>
    </row>
    <row r="27911" spans="1:4" hidden="1" x14ac:dyDescent="0.25">
      <c r="A27911" s="61" t="s">
        <v>104</v>
      </c>
      <c r="B27911" s="61" t="s">
        <v>283</v>
      </c>
      <c r="C27911">
        <v>1892</v>
      </c>
      <c r="D27911" s="61" t="s">
        <v>2558</v>
      </c>
    </row>
    <row r="27912" spans="1:4" hidden="1" x14ac:dyDescent="0.25">
      <c r="A27912" s="61" t="s">
        <v>104</v>
      </c>
      <c r="B27912" s="61" t="s">
        <v>283</v>
      </c>
      <c r="C27912">
        <v>1893</v>
      </c>
      <c r="D27912" s="61" t="s">
        <v>2558</v>
      </c>
    </row>
    <row r="27913" spans="1:4" hidden="1" x14ac:dyDescent="0.25">
      <c r="A27913" s="61" t="s">
        <v>104</v>
      </c>
      <c r="B27913" s="61" t="s">
        <v>283</v>
      </c>
      <c r="C27913">
        <v>1894</v>
      </c>
      <c r="D27913" s="61" t="s">
        <v>2558</v>
      </c>
    </row>
    <row r="27914" spans="1:4" hidden="1" x14ac:dyDescent="0.25">
      <c r="A27914" s="61" t="s">
        <v>104</v>
      </c>
      <c r="B27914" s="61" t="s">
        <v>283</v>
      </c>
      <c r="C27914">
        <v>1895</v>
      </c>
      <c r="D27914" s="61" t="s">
        <v>2558</v>
      </c>
    </row>
    <row r="27915" spans="1:4" hidden="1" x14ac:dyDescent="0.25">
      <c r="A27915" s="61" t="s">
        <v>104</v>
      </c>
      <c r="B27915" s="61" t="s">
        <v>283</v>
      </c>
      <c r="C27915">
        <v>1896</v>
      </c>
      <c r="D27915" s="61" t="s">
        <v>2558</v>
      </c>
    </row>
    <row r="27916" spans="1:4" hidden="1" x14ac:dyDescent="0.25">
      <c r="A27916" s="61" t="s">
        <v>104</v>
      </c>
      <c r="B27916" s="61" t="s">
        <v>283</v>
      </c>
      <c r="C27916">
        <v>1897</v>
      </c>
      <c r="D27916" s="61" t="s">
        <v>2558</v>
      </c>
    </row>
    <row r="27917" spans="1:4" hidden="1" x14ac:dyDescent="0.25">
      <c r="A27917" s="61" t="s">
        <v>104</v>
      </c>
      <c r="B27917" s="61" t="s">
        <v>283</v>
      </c>
      <c r="C27917">
        <v>1898</v>
      </c>
      <c r="D27917" s="61" t="s">
        <v>2558</v>
      </c>
    </row>
    <row r="27918" spans="1:4" hidden="1" x14ac:dyDescent="0.25">
      <c r="A27918" s="61" t="s">
        <v>104</v>
      </c>
      <c r="B27918" s="61" t="s">
        <v>283</v>
      </c>
      <c r="C27918">
        <v>1899</v>
      </c>
      <c r="D27918" s="61" t="s">
        <v>2558</v>
      </c>
    </row>
    <row r="27919" spans="1:4" hidden="1" x14ac:dyDescent="0.25">
      <c r="A27919" s="61" t="s">
        <v>104</v>
      </c>
      <c r="B27919" s="61" t="s">
        <v>283</v>
      </c>
      <c r="C27919">
        <v>1900</v>
      </c>
      <c r="D27919" s="61" t="s">
        <v>2558</v>
      </c>
    </row>
    <row r="27920" spans="1:4" hidden="1" x14ac:dyDescent="0.25">
      <c r="A27920" s="61" t="s">
        <v>104</v>
      </c>
      <c r="B27920" s="61" t="s">
        <v>283</v>
      </c>
      <c r="C27920">
        <v>1901</v>
      </c>
      <c r="D27920" s="61" t="s">
        <v>2558</v>
      </c>
    </row>
    <row r="27921" spans="1:4" hidden="1" x14ac:dyDescent="0.25">
      <c r="A27921" s="61" t="s">
        <v>104</v>
      </c>
      <c r="B27921" s="61" t="s">
        <v>283</v>
      </c>
      <c r="C27921">
        <v>1902</v>
      </c>
      <c r="D27921" s="61" t="s">
        <v>2558</v>
      </c>
    </row>
    <row r="27922" spans="1:4" hidden="1" x14ac:dyDescent="0.25">
      <c r="A27922" s="61" t="s">
        <v>104</v>
      </c>
      <c r="B27922" s="61" t="s">
        <v>283</v>
      </c>
      <c r="C27922">
        <v>1903</v>
      </c>
      <c r="D27922" s="61" t="s">
        <v>2558</v>
      </c>
    </row>
    <row r="27923" spans="1:4" hidden="1" x14ac:dyDescent="0.25">
      <c r="A27923" s="61" t="s">
        <v>104</v>
      </c>
      <c r="B27923" s="61" t="s">
        <v>283</v>
      </c>
      <c r="C27923">
        <v>1904</v>
      </c>
      <c r="D27923" s="61" t="s">
        <v>2558</v>
      </c>
    </row>
    <row r="27924" spans="1:4" hidden="1" x14ac:dyDescent="0.25">
      <c r="A27924" s="61" t="s">
        <v>104</v>
      </c>
      <c r="B27924" s="61" t="s">
        <v>283</v>
      </c>
      <c r="C27924">
        <v>1905</v>
      </c>
      <c r="D27924" s="61" t="s">
        <v>2558</v>
      </c>
    </row>
    <row r="27925" spans="1:4" hidden="1" x14ac:dyDescent="0.25">
      <c r="A27925" s="61" t="s">
        <v>104</v>
      </c>
      <c r="B27925" s="61" t="s">
        <v>283</v>
      </c>
      <c r="C27925">
        <v>1906</v>
      </c>
      <c r="D27925" s="61" t="s">
        <v>2558</v>
      </c>
    </row>
    <row r="27926" spans="1:4" hidden="1" x14ac:dyDescent="0.25">
      <c r="A27926" s="61" t="s">
        <v>104</v>
      </c>
      <c r="B27926" s="61" t="s">
        <v>283</v>
      </c>
      <c r="C27926">
        <v>1907</v>
      </c>
      <c r="D27926" s="61" t="s">
        <v>2558</v>
      </c>
    </row>
    <row r="27927" spans="1:4" hidden="1" x14ac:dyDescent="0.25">
      <c r="A27927" s="61" t="s">
        <v>104</v>
      </c>
      <c r="B27927" s="61" t="s">
        <v>283</v>
      </c>
      <c r="C27927">
        <v>1908</v>
      </c>
      <c r="D27927" s="61" t="s">
        <v>2558</v>
      </c>
    </row>
    <row r="27928" spans="1:4" hidden="1" x14ac:dyDescent="0.25">
      <c r="A27928" s="61" t="s">
        <v>104</v>
      </c>
      <c r="B27928" s="61" t="s">
        <v>283</v>
      </c>
      <c r="C27928">
        <v>1909</v>
      </c>
      <c r="D27928" s="61" t="s">
        <v>2558</v>
      </c>
    </row>
    <row r="27929" spans="1:4" hidden="1" x14ac:dyDescent="0.25">
      <c r="A27929" s="61" t="s">
        <v>104</v>
      </c>
      <c r="B27929" s="61" t="s">
        <v>283</v>
      </c>
      <c r="C27929">
        <v>1910</v>
      </c>
      <c r="D27929" s="61" t="s">
        <v>2558</v>
      </c>
    </row>
    <row r="27930" spans="1:4" hidden="1" x14ac:dyDescent="0.25">
      <c r="A27930" s="61" t="s">
        <v>104</v>
      </c>
      <c r="B27930" s="61" t="s">
        <v>283</v>
      </c>
      <c r="C27930">
        <v>1911</v>
      </c>
      <c r="D27930" s="61" t="s">
        <v>2558</v>
      </c>
    </row>
    <row r="27931" spans="1:4" hidden="1" x14ac:dyDescent="0.25">
      <c r="A27931" s="61" t="s">
        <v>104</v>
      </c>
      <c r="B27931" s="61" t="s">
        <v>283</v>
      </c>
      <c r="C27931">
        <v>1912</v>
      </c>
      <c r="D27931" s="61" t="s">
        <v>2558</v>
      </c>
    </row>
    <row r="27932" spans="1:4" hidden="1" x14ac:dyDescent="0.25">
      <c r="A27932" s="61" t="s">
        <v>104</v>
      </c>
      <c r="B27932" s="61" t="s">
        <v>283</v>
      </c>
      <c r="C27932">
        <v>1913</v>
      </c>
      <c r="D27932" s="61" t="s">
        <v>2558</v>
      </c>
    </row>
    <row r="27933" spans="1:4" hidden="1" x14ac:dyDescent="0.25">
      <c r="A27933" s="61" t="s">
        <v>104</v>
      </c>
      <c r="B27933" s="61" t="s">
        <v>283</v>
      </c>
      <c r="C27933">
        <v>1914</v>
      </c>
      <c r="D27933" s="61" t="s">
        <v>2558</v>
      </c>
    </row>
    <row r="27934" spans="1:4" hidden="1" x14ac:dyDescent="0.25">
      <c r="A27934" s="61" t="s">
        <v>104</v>
      </c>
      <c r="B27934" s="61" t="s">
        <v>283</v>
      </c>
      <c r="C27934">
        <v>1915</v>
      </c>
      <c r="D27934" s="61" t="s">
        <v>2558</v>
      </c>
    </row>
    <row r="27935" spans="1:4" hidden="1" x14ac:dyDescent="0.25">
      <c r="A27935" s="61" t="s">
        <v>104</v>
      </c>
      <c r="B27935" s="61" t="s">
        <v>283</v>
      </c>
      <c r="C27935">
        <v>1916</v>
      </c>
      <c r="D27935" s="61" t="s">
        <v>2558</v>
      </c>
    </row>
    <row r="27936" spans="1:4" hidden="1" x14ac:dyDescent="0.25">
      <c r="A27936" s="61" t="s">
        <v>104</v>
      </c>
      <c r="B27936" s="61" t="s">
        <v>283</v>
      </c>
      <c r="C27936">
        <v>1917</v>
      </c>
      <c r="D27936" s="61" t="s">
        <v>2558</v>
      </c>
    </row>
    <row r="27937" spans="1:4" hidden="1" x14ac:dyDescent="0.25">
      <c r="A27937" s="61" t="s">
        <v>104</v>
      </c>
      <c r="B27937" s="61" t="s">
        <v>283</v>
      </c>
      <c r="C27937">
        <v>1918</v>
      </c>
      <c r="D27937" s="61" t="s">
        <v>2558</v>
      </c>
    </row>
    <row r="27938" spans="1:4" hidden="1" x14ac:dyDescent="0.25">
      <c r="A27938" s="61" t="s">
        <v>104</v>
      </c>
      <c r="B27938" s="61" t="s">
        <v>283</v>
      </c>
      <c r="C27938">
        <v>1919</v>
      </c>
      <c r="D27938" s="61" t="s">
        <v>2558</v>
      </c>
    </row>
    <row r="27939" spans="1:4" hidden="1" x14ac:dyDescent="0.25">
      <c r="A27939" s="61" t="s">
        <v>104</v>
      </c>
      <c r="B27939" s="61" t="s">
        <v>283</v>
      </c>
      <c r="C27939">
        <v>1920</v>
      </c>
      <c r="D27939" s="61" t="s">
        <v>2558</v>
      </c>
    </row>
    <row r="27940" spans="1:4" hidden="1" x14ac:dyDescent="0.25">
      <c r="A27940" s="61" t="s">
        <v>104</v>
      </c>
      <c r="B27940" s="61" t="s">
        <v>283</v>
      </c>
      <c r="C27940">
        <v>1921</v>
      </c>
      <c r="D27940" s="61" t="s">
        <v>2558</v>
      </c>
    </row>
    <row r="27941" spans="1:4" hidden="1" x14ac:dyDescent="0.25">
      <c r="A27941" s="61" t="s">
        <v>104</v>
      </c>
      <c r="B27941" s="61" t="s">
        <v>283</v>
      </c>
      <c r="C27941">
        <v>1922</v>
      </c>
      <c r="D27941" s="61" t="s">
        <v>1784</v>
      </c>
    </row>
    <row r="27942" spans="1:4" hidden="1" x14ac:dyDescent="0.25">
      <c r="A27942" s="61" t="s">
        <v>104</v>
      </c>
      <c r="B27942" s="61" t="s">
        <v>283</v>
      </c>
      <c r="C27942">
        <v>1923</v>
      </c>
      <c r="D27942" s="61" t="s">
        <v>2330</v>
      </c>
    </row>
    <row r="27943" spans="1:4" hidden="1" x14ac:dyDescent="0.25">
      <c r="A27943" s="61" t="s">
        <v>104</v>
      </c>
      <c r="B27943" s="61" t="s">
        <v>283</v>
      </c>
      <c r="C27943">
        <v>1924</v>
      </c>
      <c r="D27943" s="61" t="s">
        <v>1742</v>
      </c>
    </row>
    <row r="27944" spans="1:4" hidden="1" x14ac:dyDescent="0.25">
      <c r="A27944" s="61" t="s">
        <v>104</v>
      </c>
      <c r="B27944" s="61" t="s">
        <v>283</v>
      </c>
      <c r="C27944">
        <v>1925</v>
      </c>
      <c r="D27944" s="61" t="s">
        <v>1742</v>
      </c>
    </row>
    <row r="27945" spans="1:4" hidden="1" x14ac:dyDescent="0.25">
      <c r="A27945" s="61" t="s">
        <v>104</v>
      </c>
      <c r="B27945" s="61" t="s">
        <v>283</v>
      </c>
      <c r="C27945">
        <v>1926</v>
      </c>
      <c r="D27945" s="61" t="s">
        <v>1742</v>
      </c>
    </row>
    <row r="27946" spans="1:4" hidden="1" x14ac:dyDescent="0.25">
      <c r="A27946" s="61" t="s">
        <v>104</v>
      </c>
      <c r="B27946" s="61" t="s">
        <v>283</v>
      </c>
      <c r="C27946">
        <v>1927</v>
      </c>
      <c r="D27946" s="61" t="s">
        <v>1742</v>
      </c>
    </row>
    <row r="27947" spans="1:4" hidden="1" x14ac:dyDescent="0.25">
      <c r="A27947" s="61" t="s">
        <v>104</v>
      </c>
      <c r="B27947" s="61" t="s">
        <v>283</v>
      </c>
      <c r="C27947">
        <v>1928</v>
      </c>
      <c r="D27947" s="61" t="s">
        <v>1742</v>
      </c>
    </row>
    <row r="27948" spans="1:4" hidden="1" x14ac:dyDescent="0.25">
      <c r="A27948" s="61" t="s">
        <v>104</v>
      </c>
      <c r="B27948" s="61" t="s">
        <v>283</v>
      </c>
      <c r="C27948">
        <v>1929</v>
      </c>
      <c r="D27948" s="61" t="s">
        <v>1742</v>
      </c>
    </row>
    <row r="27949" spans="1:4" hidden="1" x14ac:dyDescent="0.25">
      <c r="A27949" s="61" t="s">
        <v>104</v>
      </c>
      <c r="B27949" s="61" t="s">
        <v>283</v>
      </c>
      <c r="C27949">
        <v>1930</v>
      </c>
      <c r="D27949" s="61" t="s">
        <v>1742</v>
      </c>
    </row>
    <row r="27950" spans="1:4" hidden="1" x14ac:dyDescent="0.25">
      <c r="A27950" s="61" t="s">
        <v>104</v>
      </c>
      <c r="B27950" s="61" t="s">
        <v>283</v>
      </c>
      <c r="C27950">
        <v>1931</v>
      </c>
      <c r="D27950" s="61" t="s">
        <v>2896</v>
      </c>
    </row>
    <row r="27951" spans="1:4" hidden="1" x14ac:dyDescent="0.25">
      <c r="A27951" s="61" t="s">
        <v>104</v>
      </c>
      <c r="B27951" s="61" t="s">
        <v>283</v>
      </c>
      <c r="C27951">
        <v>1932</v>
      </c>
      <c r="D27951" s="61" t="s">
        <v>1874</v>
      </c>
    </row>
    <row r="27952" spans="1:4" hidden="1" x14ac:dyDescent="0.25">
      <c r="A27952" s="61" t="s">
        <v>104</v>
      </c>
      <c r="B27952" s="61" t="s">
        <v>283</v>
      </c>
      <c r="C27952">
        <v>1933</v>
      </c>
      <c r="D27952" s="61" t="s">
        <v>1874</v>
      </c>
    </row>
    <row r="27953" spans="1:4" hidden="1" x14ac:dyDescent="0.25">
      <c r="A27953" s="61" t="s">
        <v>104</v>
      </c>
      <c r="B27953" s="61" t="s">
        <v>283</v>
      </c>
      <c r="C27953">
        <v>1934</v>
      </c>
      <c r="D27953" s="61" t="s">
        <v>1874</v>
      </c>
    </row>
    <row r="27954" spans="1:4" hidden="1" x14ac:dyDescent="0.25">
      <c r="A27954" s="61" t="s">
        <v>104</v>
      </c>
      <c r="B27954" s="61" t="s">
        <v>283</v>
      </c>
      <c r="C27954">
        <v>1935</v>
      </c>
      <c r="D27954" s="61" t="s">
        <v>1874</v>
      </c>
    </row>
    <row r="27955" spans="1:4" hidden="1" x14ac:dyDescent="0.25">
      <c r="A27955" s="61" t="s">
        <v>104</v>
      </c>
      <c r="B27955" s="61" t="s">
        <v>283</v>
      </c>
      <c r="C27955">
        <v>1936</v>
      </c>
      <c r="D27955" s="61" t="s">
        <v>2874</v>
      </c>
    </row>
    <row r="27956" spans="1:4" hidden="1" x14ac:dyDescent="0.25">
      <c r="A27956" s="61" t="s">
        <v>104</v>
      </c>
      <c r="B27956" s="61" t="s">
        <v>283</v>
      </c>
      <c r="C27956">
        <v>1937</v>
      </c>
      <c r="D27956" s="61" t="s">
        <v>2900</v>
      </c>
    </row>
    <row r="27957" spans="1:4" hidden="1" x14ac:dyDescent="0.25">
      <c r="A27957" s="61" t="s">
        <v>104</v>
      </c>
      <c r="B27957" s="61" t="s">
        <v>283</v>
      </c>
      <c r="C27957">
        <v>1938</v>
      </c>
      <c r="D27957" s="61" t="s">
        <v>2900</v>
      </c>
    </row>
    <row r="27958" spans="1:4" hidden="1" x14ac:dyDescent="0.25">
      <c r="A27958" s="61" t="s">
        <v>104</v>
      </c>
      <c r="B27958" s="61" t="s">
        <v>283</v>
      </c>
      <c r="C27958">
        <v>1939</v>
      </c>
      <c r="D27958" s="61" t="s">
        <v>2899</v>
      </c>
    </row>
    <row r="27959" spans="1:4" hidden="1" x14ac:dyDescent="0.25">
      <c r="A27959" s="61" t="s">
        <v>104</v>
      </c>
      <c r="B27959" s="61" t="s">
        <v>283</v>
      </c>
      <c r="C27959">
        <v>1940</v>
      </c>
      <c r="D27959" s="61" t="s">
        <v>1702</v>
      </c>
    </row>
    <row r="27960" spans="1:4" hidden="1" x14ac:dyDescent="0.25">
      <c r="A27960" s="61" t="s">
        <v>104</v>
      </c>
      <c r="B27960" s="61" t="s">
        <v>283</v>
      </c>
      <c r="C27960">
        <v>1941</v>
      </c>
      <c r="D27960" s="61" t="s">
        <v>1702</v>
      </c>
    </row>
    <row r="27961" spans="1:4" hidden="1" x14ac:dyDescent="0.25">
      <c r="A27961" s="61" t="s">
        <v>104</v>
      </c>
      <c r="B27961" s="61" t="s">
        <v>283</v>
      </c>
      <c r="C27961">
        <v>1942</v>
      </c>
      <c r="D27961" s="61" t="s">
        <v>1956</v>
      </c>
    </row>
    <row r="27962" spans="1:4" hidden="1" x14ac:dyDescent="0.25">
      <c r="A27962" s="61" t="s">
        <v>104</v>
      </c>
      <c r="B27962" s="61" t="s">
        <v>283</v>
      </c>
      <c r="C27962">
        <v>1943</v>
      </c>
      <c r="D27962" s="61" t="s">
        <v>1742</v>
      </c>
    </row>
    <row r="27963" spans="1:4" hidden="1" x14ac:dyDescent="0.25">
      <c r="A27963" s="61" t="s">
        <v>104</v>
      </c>
      <c r="B27963" s="61" t="s">
        <v>283</v>
      </c>
      <c r="C27963">
        <v>1944</v>
      </c>
      <c r="D27963" s="61" t="s">
        <v>1742</v>
      </c>
    </row>
    <row r="27964" spans="1:4" hidden="1" x14ac:dyDescent="0.25">
      <c r="A27964" s="61" t="s">
        <v>104</v>
      </c>
      <c r="B27964" s="61" t="s">
        <v>283</v>
      </c>
      <c r="C27964">
        <v>1945</v>
      </c>
      <c r="D27964" s="61" t="s">
        <v>1742</v>
      </c>
    </row>
    <row r="27965" spans="1:4" hidden="1" x14ac:dyDescent="0.25">
      <c r="A27965" s="61" t="s">
        <v>104</v>
      </c>
      <c r="B27965" s="61" t="s">
        <v>283</v>
      </c>
      <c r="C27965">
        <v>1946</v>
      </c>
      <c r="D27965" s="61" t="s">
        <v>1742</v>
      </c>
    </row>
    <row r="27966" spans="1:4" hidden="1" x14ac:dyDescent="0.25">
      <c r="A27966" s="61" t="s">
        <v>104</v>
      </c>
      <c r="B27966" s="61" t="s">
        <v>283</v>
      </c>
      <c r="C27966">
        <v>1947</v>
      </c>
      <c r="D27966" s="61" t="s">
        <v>1742</v>
      </c>
    </row>
    <row r="27967" spans="1:4" hidden="1" x14ac:dyDescent="0.25">
      <c r="A27967" s="61" t="s">
        <v>104</v>
      </c>
      <c r="B27967" s="61" t="s">
        <v>283</v>
      </c>
      <c r="C27967">
        <v>1948</v>
      </c>
      <c r="D27967" s="61" t="s">
        <v>1742</v>
      </c>
    </row>
    <row r="27968" spans="1:4" hidden="1" x14ac:dyDescent="0.25">
      <c r="A27968" s="61" t="s">
        <v>104</v>
      </c>
      <c r="B27968" s="61" t="s">
        <v>283</v>
      </c>
      <c r="C27968">
        <v>1949</v>
      </c>
      <c r="D27968" s="61" t="s">
        <v>2573</v>
      </c>
    </row>
    <row r="27969" spans="1:4" hidden="1" x14ac:dyDescent="0.25">
      <c r="A27969" s="61" t="s">
        <v>104</v>
      </c>
      <c r="B27969" s="61" t="s">
        <v>283</v>
      </c>
      <c r="C27969">
        <v>1950</v>
      </c>
      <c r="D27969" s="61" t="s">
        <v>3058</v>
      </c>
    </row>
    <row r="27970" spans="1:4" hidden="1" x14ac:dyDescent="0.25">
      <c r="A27970" s="61" t="s">
        <v>104</v>
      </c>
      <c r="B27970" s="61" t="s">
        <v>283</v>
      </c>
      <c r="C27970">
        <v>1951</v>
      </c>
      <c r="D27970" s="61" t="s">
        <v>3058</v>
      </c>
    </row>
    <row r="27971" spans="1:4" hidden="1" x14ac:dyDescent="0.25">
      <c r="A27971" s="61" t="s">
        <v>104</v>
      </c>
      <c r="B27971" s="61" t="s">
        <v>283</v>
      </c>
      <c r="C27971">
        <v>1952</v>
      </c>
      <c r="D27971" s="61" t="s">
        <v>3058</v>
      </c>
    </row>
    <row r="27972" spans="1:4" hidden="1" x14ac:dyDescent="0.25">
      <c r="A27972" s="61" t="s">
        <v>104</v>
      </c>
      <c r="B27972" s="61" t="s">
        <v>283</v>
      </c>
      <c r="C27972">
        <v>1953</v>
      </c>
      <c r="D27972" s="61" t="s">
        <v>3058</v>
      </c>
    </row>
    <row r="27973" spans="1:4" hidden="1" x14ac:dyDescent="0.25">
      <c r="A27973" s="61" t="s">
        <v>104</v>
      </c>
      <c r="B27973" s="61" t="s">
        <v>283</v>
      </c>
      <c r="C27973">
        <v>1954</v>
      </c>
      <c r="D27973" s="61" t="s">
        <v>3058</v>
      </c>
    </row>
    <row r="27974" spans="1:4" hidden="1" x14ac:dyDescent="0.25">
      <c r="A27974" s="61" t="s">
        <v>104</v>
      </c>
      <c r="B27974" s="61" t="s">
        <v>283</v>
      </c>
      <c r="C27974">
        <v>1955</v>
      </c>
      <c r="D27974" s="61" t="s">
        <v>3058</v>
      </c>
    </row>
    <row r="27975" spans="1:4" hidden="1" x14ac:dyDescent="0.25">
      <c r="A27975" s="61" t="s">
        <v>104</v>
      </c>
      <c r="B27975" s="61" t="s">
        <v>283</v>
      </c>
      <c r="C27975">
        <v>1956</v>
      </c>
      <c r="D27975" s="61" t="s">
        <v>3058</v>
      </c>
    </row>
    <row r="27976" spans="1:4" hidden="1" x14ac:dyDescent="0.25">
      <c r="A27976" s="61" t="s">
        <v>104</v>
      </c>
      <c r="B27976" s="61" t="s">
        <v>283</v>
      </c>
      <c r="C27976">
        <v>1957</v>
      </c>
      <c r="D27976" s="61" t="s">
        <v>3058</v>
      </c>
    </row>
    <row r="27977" spans="1:4" hidden="1" x14ac:dyDescent="0.25">
      <c r="A27977" s="61" t="s">
        <v>104</v>
      </c>
      <c r="B27977" s="61" t="s">
        <v>283</v>
      </c>
      <c r="C27977">
        <v>1958</v>
      </c>
      <c r="D27977" s="61" t="s">
        <v>3058</v>
      </c>
    </row>
    <row r="27978" spans="1:4" hidden="1" x14ac:dyDescent="0.25">
      <c r="A27978" s="61" t="s">
        <v>104</v>
      </c>
      <c r="B27978" s="61" t="s">
        <v>283</v>
      </c>
      <c r="C27978">
        <v>1959</v>
      </c>
      <c r="D27978" s="61" t="s">
        <v>3058</v>
      </c>
    </row>
    <row r="27979" spans="1:4" hidden="1" x14ac:dyDescent="0.25">
      <c r="A27979" s="61" t="s">
        <v>104</v>
      </c>
      <c r="B27979" s="61" t="s">
        <v>283</v>
      </c>
      <c r="C27979">
        <v>1960</v>
      </c>
      <c r="D27979" s="61" t="s">
        <v>2310</v>
      </c>
    </row>
    <row r="27980" spans="1:4" hidden="1" x14ac:dyDescent="0.25">
      <c r="A27980" s="61" t="s">
        <v>104</v>
      </c>
      <c r="B27980" s="61" t="s">
        <v>283</v>
      </c>
      <c r="C27980">
        <v>1961</v>
      </c>
      <c r="D27980" s="61" t="s">
        <v>2310</v>
      </c>
    </row>
    <row r="27981" spans="1:4" hidden="1" x14ac:dyDescent="0.25">
      <c r="A27981" s="61" t="s">
        <v>104</v>
      </c>
      <c r="B27981" s="61" t="s">
        <v>283</v>
      </c>
      <c r="C27981">
        <v>1962</v>
      </c>
      <c r="D27981" s="61" t="s">
        <v>2310</v>
      </c>
    </row>
    <row r="27982" spans="1:4" hidden="1" x14ac:dyDescent="0.25">
      <c r="A27982" s="61" t="s">
        <v>104</v>
      </c>
      <c r="B27982" s="61" t="s">
        <v>283</v>
      </c>
      <c r="C27982">
        <v>1963</v>
      </c>
      <c r="D27982" s="61" t="s">
        <v>2310</v>
      </c>
    </row>
    <row r="27983" spans="1:4" hidden="1" x14ac:dyDescent="0.25">
      <c r="A27983" s="61" t="s">
        <v>104</v>
      </c>
      <c r="B27983" s="61" t="s">
        <v>283</v>
      </c>
      <c r="C27983">
        <v>1964</v>
      </c>
      <c r="D27983" s="61" t="s">
        <v>2310</v>
      </c>
    </row>
    <row r="27984" spans="1:4" hidden="1" x14ac:dyDescent="0.25">
      <c r="A27984" s="61" t="s">
        <v>104</v>
      </c>
      <c r="B27984" s="61" t="s">
        <v>283</v>
      </c>
      <c r="C27984">
        <v>1965</v>
      </c>
      <c r="D27984" s="61" t="s">
        <v>2310</v>
      </c>
    </row>
    <row r="27985" spans="1:4" hidden="1" x14ac:dyDescent="0.25">
      <c r="A27985" s="61" t="s">
        <v>104</v>
      </c>
      <c r="B27985" s="61" t="s">
        <v>283</v>
      </c>
      <c r="C27985">
        <v>1966</v>
      </c>
      <c r="D27985" s="61" t="s">
        <v>2310</v>
      </c>
    </row>
    <row r="27986" spans="1:4" hidden="1" x14ac:dyDescent="0.25">
      <c r="A27986" s="61" t="s">
        <v>104</v>
      </c>
      <c r="B27986" s="61" t="s">
        <v>283</v>
      </c>
      <c r="C27986">
        <v>1967</v>
      </c>
      <c r="D27986" s="61" t="s">
        <v>2310</v>
      </c>
    </row>
    <row r="27987" spans="1:4" hidden="1" x14ac:dyDescent="0.25">
      <c r="A27987" s="61" t="s">
        <v>104</v>
      </c>
      <c r="B27987" s="61" t="s">
        <v>283</v>
      </c>
      <c r="C27987">
        <v>1968</v>
      </c>
      <c r="D27987" s="61" t="s">
        <v>2310</v>
      </c>
    </row>
    <row r="27988" spans="1:4" hidden="1" x14ac:dyDescent="0.25">
      <c r="A27988" s="61" t="s">
        <v>104</v>
      </c>
      <c r="B27988" s="61" t="s">
        <v>283</v>
      </c>
      <c r="C27988">
        <v>1969</v>
      </c>
      <c r="D27988" s="61" t="s">
        <v>2310</v>
      </c>
    </row>
    <row r="27989" spans="1:4" hidden="1" x14ac:dyDescent="0.25">
      <c r="A27989" s="61" t="s">
        <v>104</v>
      </c>
      <c r="B27989" s="61" t="s">
        <v>283</v>
      </c>
      <c r="C27989">
        <v>1970</v>
      </c>
      <c r="D27989" s="61" t="s">
        <v>2316</v>
      </c>
    </row>
    <row r="27990" spans="1:4" hidden="1" x14ac:dyDescent="0.25">
      <c r="A27990" s="61" t="s">
        <v>104</v>
      </c>
      <c r="B27990" s="61" t="s">
        <v>283</v>
      </c>
      <c r="C27990">
        <v>1971</v>
      </c>
      <c r="D27990" s="61" t="s">
        <v>2316</v>
      </c>
    </row>
    <row r="27991" spans="1:4" hidden="1" x14ac:dyDescent="0.25">
      <c r="A27991" s="61" t="s">
        <v>104</v>
      </c>
      <c r="B27991" s="61" t="s">
        <v>283</v>
      </c>
      <c r="C27991">
        <v>1972</v>
      </c>
      <c r="D27991" s="61" t="s">
        <v>2316</v>
      </c>
    </row>
    <row r="27992" spans="1:4" hidden="1" x14ac:dyDescent="0.25">
      <c r="A27992" s="61" t="s">
        <v>104</v>
      </c>
      <c r="B27992" s="61" t="s">
        <v>283</v>
      </c>
      <c r="C27992">
        <v>1973</v>
      </c>
      <c r="D27992" s="61" t="s">
        <v>1719</v>
      </c>
    </row>
    <row r="27993" spans="1:4" hidden="1" x14ac:dyDescent="0.25">
      <c r="A27993" s="61" t="s">
        <v>104</v>
      </c>
      <c r="B27993" s="61" t="s">
        <v>283</v>
      </c>
      <c r="C27993">
        <v>1974</v>
      </c>
      <c r="D27993" s="61" t="s">
        <v>1861</v>
      </c>
    </row>
    <row r="27994" spans="1:4" hidden="1" x14ac:dyDescent="0.25">
      <c r="A27994" s="61" t="s">
        <v>104</v>
      </c>
      <c r="B27994" s="61" t="s">
        <v>283</v>
      </c>
      <c r="C27994">
        <v>1975</v>
      </c>
      <c r="D27994" s="61" t="s">
        <v>1834</v>
      </c>
    </row>
    <row r="27995" spans="1:4" hidden="1" x14ac:dyDescent="0.25">
      <c r="A27995" s="61" t="s">
        <v>104</v>
      </c>
      <c r="B27995" s="61" t="s">
        <v>283</v>
      </c>
      <c r="C27995">
        <v>1976</v>
      </c>
      <c r="D27995" s="61" t="s">
        <v>1740</v>
      </c>
    </row>
    <row r="27996" spans="1:4" hidden="1" x14ac:dyDescent="0.25">
      <c r="A27996" s="61" t="s">
        <v>104</v>
      </c>
      <c r="B27996" s="61" t="s">
        <v>283</v>
      </c>
      <c r="C27996">
        <v>1977</v>
      </c>
      <c r="D27996" s="61" t="s">
        <v>2263</v>
      </c>
    </row>
    <row r="27997" spans="1:4" hidden="1" x14ac:dyDescent="0.25">
      <c r="A27997" s="61" t="s">
        <v>104</v>
      </c>
      <c r="B27997" s="61" t="s">
        <v>283</v>
      </c>
      <c r="C27997">
        <v>1978</v>
      </c>
      <c r="D27997" s="61" t="s">
        <v>2249</v>
      </c>
    </row>
    <row r="27998" spans="1:4" hidden="1" x14ac:dyDescent="0.25">
      <c r="A27998" s="61" t="s">
        <v>104</v>
      </c>
      <c r="B27998" s="61" t="s">
        <v>283</v>
      </c>
      <c r="C27998">
        <v>1979</v>
      </c>
      <c r="D27998" s="61" t="s">
        <v>550</v>
      </c>
    </row>
    <row r="27999" spans="1:4" hidden="1" x14ac:dyDescent="0.25">
      <c r="A27999" s="61" t="s">
        <v>104</v>
      </c>
      <c r="B27999" s="61" t="s">
        <v>283</v>
      </c>
      <c r="C27999">
        <v>1980</v>
      </c>
      <c r="D27999" s="61" t="s">
        <v>2878</v>
      </c>
    </row>
    <row r="28000" spans="1:4" hidden="1" x14ac:dyDescent="0.25">
      <c r="A28000" s="61" t="s">
        <v>104</v>
      </c>
      <c r="B28000" s="61" t="s">
        <v>283</v>
      </c>
      <c r="C28000">
        <v>1981</v>
      </c>
      <c r="D28000" s="61" t="s">
        <v>2878</v>
      </c>
    </row>
    <row r="28001" spans="1:4" hidden="1" x14ac:dyDescent="0.25">
      <c r="A28001" s="61" t="s">
        <v>104</v>
      </c>
      <c r="B28001" s="61" t="s">
        <v>283</v>
      </c>
      <c r="C28001">
        <v>1982</v>
      </c>
      <c r="D28001" s="61" t="s">
        <v>2878</v>
      </c>
    </row>
    <row r="28002" spans="1:4" hidden="1" x14ac:dyDescent="0.25">
      <c r="A28002" s="61" t="s">
        <v>104</v>
      </c>
      <c r="B28002" s="61" t="s">
        <v>283</v>
      </c>
      <c r="C28002">
        <v>1983</v>
      </c>
      <c r="D28002" s="61" t="s">
        <v>550</v>
      </c>
    </row>
    <row r="28003" spans="1:4" hidden="1" x14ac:dyDescent="0.25">
      <c r="A28003" s="61" t="s">
        <v>104</v>
      </c>
      <c r="B28003" s="61" t="s">
        <v>283</v>
      </c>
      <c r="C28003">
        <v>1984</v>
      </c>
      <c r="D28003" s="61" t="s">
        <v>550</v>
      </c>
    </row>
    <row r="28004" spans="1:4" hidden="1" x14ac:dyDescent="0.25">
      <c r="A28004" s="61" t="s">
        <v>104</v>
      </c>
      <c r="B28004" s="61" t="s">
        <v>283</v>
      </c>
      <c r="C28004">
        <v>1985</v>
      </c>
      <c r="D28004" s="61" t="s">
        <v>550</v>
      </c>
    </row>
    <row r="28005" spans="1:4" hidden="1" x14ac:dyDescent="0.25">
      <c r="A28005" s="61" t="s">
        <v>104</v>
      </c>
      <c r="B28005" s="61" t="s">
        <v>283</v>
      </c>
      <c r="C28005">
        <v>1986</v>
      </c>
      <c r="D28005" s="61" t="s">
        <v>550</v>
      </c>
    </row>
    <row r="28006" spans="1:4" hidden="1" x14ac:dyDescent="0.25">
      <c r="A28006" s="61" t="s">
        <v>104</v>
      </c>
      <c r="B28006" s="61" t="s">
        <v>283</v>
      </c>
      <c r="C28006">
        <v>1987</v>
      </c>
      <c r="D28006" s="61" t="s">
        <v>550</v>
      </c>
    </row>
    <row r="28007" spans="1:4" hidden="1" x14ac:dyDescent="0.25">
      <c r="A28007" s="61" t="s">
        <v>104</v>
      </c>
      <c r="B28007" s="61" t="s">
        <v>283</v>
      </c>
      <c r="C28007">
        <v>1988</v>
      </c>
      <c r="D28007" s="61" t="s">
        <v>550</v>
      </c>
    </row>
    <row r="28008" spans="1:4" hidden="1" x14ac:dyDescent="0.25">
      <c r="A28008" s="61" t="s">
        <v>104</v>
      </c>
      <c r="B28008" s="61" t="s">
        <v>283</v>
      </c>
      <c r="C28008">
        <v>1989</v>
      </c>
      <c r="D28008" s="61" t="s">
        <v>550</v>
      </c>
    </row>
    <row r="28009" spans="1:4" hidden="1" x14ac:dyDescent="0.25">
      <c r="A28009" s="61" t="s">
        <v>104</v>
      </c>
      <c r="B28009" s="61" t="s">
        <v>283</v>
      </c>
      <c r="C28009">
        <v>1990</v>
      </c>
      <c r="D28009" s="61" t="s">
        <v>550</v>
      </c>
    </row>
    <row r="28010" spans="1:4" hidden="1" x14ac:dyDescent="0.25">
      <c r="A28010" s="61" t="s">
        <v>104</v>
      </c>
      <c r="B28010" s="61" t="s">
        <v>283</v>
      </c>
      <c r="C28010">
        <v>1991</v>
      </c>
      <c r="D28010" s="61" t="s">
        <v>550</v>
      </c>
    </row>
    <row r="28011" spans="1:4" hidden="1" x14ac:dyDescent="0.25">
      <c r="A28011" s="61" t="s">
        <v>104</v>
      </c>
      <c r="B28011" s="61" t="s">
        <v>283</v>
      </c>
      <c r="C28011">
        <v>1992</v>
      </c>
      <c r="D28011" s="61" t="s">
        <v>550</v>
      </c>
    </row>
    <row r="28012" spans="1:4" hidden="1" x14ac:dyDescent="0.25">
      <c r="A28012" s="61" t="s">
        <v>104</v>
      </c>
      <c r="B28012" s="61" t="s">
        <v>283</v>
      </c>
      <c r="C28012">
        <v>1993</v>
      </c>
      <c r="D28012" s="61" t="s">
        <v>550</v>
      </c>
    </row>
    <row r="28013" spans="1:4" hidden="1" x14ac:dyDescent="0.25">
      <c r="A28013" s="61" t="s">
        <v>104</v>
      </c>
      <c r="B28013" s="61" t="s">
        <v>283</v>
      </c>
      <c r="C28013">
        <v>1994</v>
      </c>
      <c r="D28013" s="61" t="s">
        <v>550</v>
      </c>
    </row>
    <row r="28014" spans="1:4" hidden="1" x14ac:dyDescent="0.25">
      <c r="A28014" s="61" t="s">
        <v>104</v>
      </c>
      <c r="B28014" s="61" t="s">
        <v>283</v>
      </c>
      <c r="C28014">
        <v>1995</v>
      </c>
      <c r="D28014" s="61" t="s">
        <v>550</v>
      </c>
    </row>
    <row r="28015" spans="1:4" hidden="1" x14ac:dyDescent="0.25">
      <c r="A28015" s="61" t="s">
        <v>104</v>
      </c>
      <c r="B28015" s="61" t="s">
        <v>283</v>
      </c>
      <c r="C28015">
        <v>1996</v>
      </c>
      <c r="D28015" s="61" t="s">
        <v>550</v>
      </c>
    </row>
    <row r="28016" spans="1:4" hidden="1" x14ac:dyDescent="0.25">
      <c r="A28016" s="61" t="s">
        <v>104</v>
      </c>
      <c r="B28016" s="61" t="s">
        <v>283</v>
      </c>
      <c r="C28016">
        <v>1997</v>
      </c>
      <c r="D28016" s="61" t="s">
        <v>550</v>
      </c>
    </row>
    <row r="28017" spans="1:4" hidden="1" x14ac:dyDescent="0.25">
      <c r="A28017" s="61" t="s">
        <v>104</v>
      </c>
      <c r="B28017" s="61" t="s">
        <v>283</v>
      </c>
      <c r="C28017">
        <v>1998</v>
      </c>
      <c r="D28017" s="61" t="s">
        <v>550</v>
      </c>
    </row>
    <row r="28018" spans="1:4" hidden="1" x14ac:dyDescent="0.25">
      <c r="A28018" s="61" t="s">
        <v>104</v>
      </c>
      <c r="B28018" s="61" t="s">
        <v>283</v>
      </c>
      <c r="C28018">
        <v>1999</v>
      </c>
      <c r="D28018" s="61" t="s">
        <v>550</v>
      </c>
    </row>
    <row r="28019" spans="1:4" hidden="1" x14ac:dyDescent="0.25">
      <c r="A28019" s="61" t="s">
        <v>104</v>
      </c>
      <c r="B28019" s="61" t="s">
        <v>283</v>
      </c>
      <c r="C28019">
        <v>2000</v>
      </c>
      <c r="D28019" s="61" t="s">
        <v>550</v>
      </c>
    </row>
    <row r="28020" spans="1:4" hidden="1" x14ac:dyDescent="0.25">
      <c r="A28020" s="61" t="s">
        <v>104</v>
      </c>
      <c r="B28020" s="61" t="s">
        <v>283</v>
      </c>
      <c r="C28020">
        <v>2001</v>
      </c>
      <c r="D28020" s="61" t="s">
        <v>550</v>
      </c>
    </row>
    <row r="28021" spans="1:4" hidden="1" x14ac:dyDescent="0.25">
      <c r="A28021" s="61" t="s">
        <v>104</v>
      </c>
      <c r="B28021" s="61" t="s">
        <v>283</v>
      </c>
      <c r="C28021">
        <v>2002</v>
      </c>
      <c r="D28021" s="61" t="s">
        <v>550</v>
      </c>
    </row>
    <row r="28022" spans="1:4" hidden="1" x14ac:dyDescent="0.25">
      <c r="A28022" s="61" t="s">
        <v>104</v>
      </c>
      <c r="B28022" s="61" t="s">
        <v>283</v>
      </c>
      <c r="C28022">
        <v>2003</v>
      </c>
      <c r="D28022" s="61" t="s">
        <v>550</v>
      </c>
    </row>
    <row r="28023" spans="1:4" hidden="1" x14ac:dyDescent="0.25">
      <c r="A28023" s="61" t="s">
        <v>104</v>
      </c>
      <c r="B28023" s="61" t="s">
        <v>283</v>
      </c>
      <c r="C28023">
        <v>2004</v>
      </c>
      <c r="D28023" s="61" t="s">
        <v>550</v>
      </c>
    </row>
    <row r="28024" spans="1:4" hidden="1" x14ac:dyDescent="0.25">
      <c r="A28024" s="61" t="s">
        <v>104</v>
      </c>
      <c r="B28024" s="61" t="s">
        <v>283</v>
      </c>
      <c r="C28024">
        <v>2005</v>
      </c>
      <c r="D28024" s="61" t="s">
        <v>550</v>
      </c>
    </row>
    <row r="28025" spans="1:4" hidden="1" x14ac:dyDescent="0.25">
      <c r="A28025" s="61" t="s">
        <v>104</v>
      </c>
      <c r="B28025" s="61" t="s">
        <v>283</v>
      </c>
      <c r="C28025">
        <v>2006</v>
      </c>
      <c r="D28025" s="61" t="s">
        <v>2064</v>
      </c>
    </row>
    <row r="28026" spans="1:4" hidden="1" x14ac:dyDescent="0.25">
      <c r="A28026" s="61" t="s">
        <v>104</v>
      </c>
      <c r="B28026" s="61" t="s">
        <v>283</v>
      </c>
      <c r="C28026">
        <v>2007</v>
      </c>
      <c r="D28026" s="61" t="s">
        <v>2064</v>
      </c>
    </row>
    <row r="28027" spans="1:4" hidden="1" x14ac:dyDescent="0.25">
      <c r="A28027" s="61" t="s">
        <v>104</v>
      </c>
      <c r="B28027" s="61" t="s">
        <v>283</v>
      </c>
      <c r="C28027">
        <v>2008</v>
      </c>
      <c r="D28027" s="61" t="s">
        <v>2064</v>
      </c>
    </row>
    <row r="28028" spans="1:4" hidden="1" x14ac:dyDescent="0.25">
      <c r="A28028" s="61" t="s">
        <v>104</v>
      </c>
      <c r="B28028" s="61" t="s">
        <v>283</v>
      </c>
      <c r="C28028">
        <v>2009</v>
      </c>
      <c r="D28028" s="61" t="s">
        <v>2064</v>
      </c>
    </row>
    <row r="28029" spans="1:4" hidden="1" x14ac:dyDescent="0.25">
      <c r="A28029" s="61" t="s">
        <v>104</v>
      </c>
      <c r="B28029" s="61" t="s">
        <v>283</v>
      </c>
      <c r="C28029">
        <v>2010</v>
      </c>
      <c r="D28029" s="61" t="s">
        <v>550</v>
      </c>
    </row>
    <row r="28030" spans="1:4" hidden="1" x14ac:dyDescent="0.25">
      <c r="A28030" s="61" t="s">
        <v>104</v>
      </c>
      <c r="B28030" s="61" t="s">
        <v>283</v>
      </c>
      <c r="C28030">
        <v>2011</v>
      </c>
      <c r="D28030" s="61" t="s">
        <v>2972</v>
      </c>
    </row>
    <row r="28031" spans="1:4" hidden="1" x14ac:dyDescent="0.25">
      <c r="A28031" s="61" t="s">
        <v>104</v>
      </c>
      <c r="B28031" s="61" t="s">
        <v>283</v>
      </c>
      <c r="C28031">
        <v>2012</v>
      </c>
      <c r="D28031" s="61" t="s">
        <v>2248</v>
      </c>
    </row>
    <row r="28032" spans="1:4" hidden="1" x14ac:dyDescent="0.25">
      <c r="A28032" s="61" t="s">
        <v>104</v>
      </c>
      <c r="B28032" s="61" t="s">
        <v>283</v>
      </c>
      <c r="C28032">
        <v>2013</v>
      </c>
      <c r="D28032" s="61" t="s">
        <v>2243</v>
      </c>
    </row>
    <row r="28033" spans="1:4" hidden="1" x14ac:dyDescent="0.25">
      <c r="A28033" s="61" t="s">
        <v>104</v>
      </c>
      <c r="B28033" s="61" t="s">
        <v>283</v>
      </c>
      <c r="C28033">
        <v>2014</v>
      </c>
      <c r="D28033" s="61" t="s">
        <v>2243</v>
      </c>
    </row>
    <row r="28034" spans="1:4" hidden="1" x14ac:dyDescent="0.25">
      <c r="A28034" s="61" t="s">
        <v>104</v>
      </c>
      <c r="B28034" s="61" t="s">
        <v>283</v>
      </c>
      <c r="C28034">
        <v>2015</v>
      </c>
      <c r="D28034" s="61" t="s">
        <v>2479</v>
      </c>
    </row>
    <row r="28035" spans="1:4" hidden="1" x14ac:dyDescent="0.25">
      <c r="A28035" s="61" t="s">
        <v>104</v>
      </c>
      <c r="B28035" s="61" t="s">
        <v>283</v>
      </c>
      <c r="C28035">
        <v>2016</v>
      </c>
      <c r="D28035" s="61" t="s">
        <v>2250</v>
      </c>
    </row>
    <row r="28036" spans="1:4" hidden="1" x14ac:dyDescent="0.25">
      <c r="A28036" s="61" t="s">
        <v>104</v>
      </c>
      <c r="B28036" s="61" t="s">
        <v>283</v>
      </c>
      <c r="C28036">
        <v>2017</v>
      </c>
      <c r="D28036" s="61" t="s">
        <v>2243</v>
      </c>
    </row>
    <row r="28037" spans="1:4" hidden="1" x14ac:dyDescent="0.25">
      <c r="A28037" s="61" t="s">
        <v>104</v>
      </c>
      <c r="B28037" s="61" t="s">
        <v>283</v>
      </c>
      <c r="C28037">
        <v>2018</v>
      </c>
      <c r="D28037" s="61" t="s">
        <v>2057</v>
      </c>
    </row>
    <row r="28038" spans="1:4" hidden="1" x14ac:dyDescent="0.25">
      <c r="A28038" s="61" t="s">
        <v>104</v>
      </c>
      <c r="B28038" s="61" t="s">
        <v>283</v>
      </c>
      <c r="C28038">
        <v>2019</v>
      </c>
      <c r="D28038" s="61" t="s">
        <v>2475</v>
      </c>
    </row>
    <row r="28039" spans="1:4" hidden="1" x14ac:dyDescent="0.25">
      <c r="A28039" s="61" t="s">
        <v>104</v>
      </c>
      <c r="B28039" s="61" t="s">
        <v>283</v>
      </c>
      <c r="C28039">
        <v>2020</v>
      </c>
      <c r="D28039" s="61" t="s">
        <v>2477</v>
      </c>
    </row>
    <row r="28040" spans="1:4" hidden="1" x14ac:dyDescent="0.25">
      <c r="A28040" s="61" t="s">
        <v>104</v>
      </c>
      <c r="B28040" s="61" t="s">
        <v>283</v>
      </c>
      <c r="C28040">
        <v>2021</v>
      </c>
      <c r="D28040" s="61" t="s">
        <v>2058</v>
      </c>
    </row>
    <row r="28041" spans="1:4" hidden="1" x14ac:dyDescent="0.25">
      <c r="A28041" s="61" t="s">
        <v>104</v>
      </c>
      <c r="B28041" s="61" t="s">
        <v>283</v>
      </c>
      <c r="C28041">
        <v>2022</v>
      </c>
      <c r="D28041" s="61" t="s">
        <v>2250</v>
      </c>
    </row>
    <row r="28042" spans="1:4" x14ac:dyDescent="0.25">
      <c r="A28042" s="61" t="s">
        <v>104</v>
      </c>
      <c r="B28042" s="61" t="s">
        <v>283</v>
      </c>
      <c r="C28042">
        <v>2023</v>
      </c>
      <c r="D28042" s="61">
        <v>0.96299999999999997</v>
      </c>
    </row>
    <row r="28043" spans="1:4" hidden="1" x14ac:dyDescent="0.25">
      <c r="A28043" s="61" t="s">
        <v>356</v>
      </c>
      <c r="B28043" s="61" t="s">
        <v>357</v>
      </c>
      <c r="C28043">
        <v>1900</v>
      </c>
      <c r="D28043" s="61" t="s">
        <v>2196</v>
      </c>
    </row>
    <row r="28044" spans="1:4" hidden="1" x14ac:dyDescent="0.25">
      <c r="A28044" s="61" t="s">
        <v>356</v>
      </c>
      <c r="B28044" s="61" t="s">
        <v>357</v>
      </c>
      <c r="C28044">
        <v>1901</v>
      </c>
      <c r="D28044" s="61" t="s">
        <v>2196</v>
      </c>
    </row>
    <row r="28045" spans="1:4" hidden="1" x14ac:dyDescent="0.25">
      <c r="A28045" s="61" t="s">
        <v>356</v>
      </c>
      <c r="B28045" s="61" t="s">
        <v>357</v>
      </c>
      <c r="C28045">
        <v>1902</v>
      </c>
      <c r="D28045" s="61" t="s">
        <v>2196</v>
      </c>
    </row>
    <row r="28046" spans="1:4" hidden="1" x14ac:dyDescent="0.25">
      <c r="A28046" s="61" t="s">
        <v>356</v>
      </c>
      <c r="B28046" s="61" t="s">
        <v>357</v>
      </c>
      <c r="C28046">
        <v>1903</v>
      </c>
      <c r="D28046" s="61" t="s">
        <v>2196</v>
      </c>
    </row>
    <row r="28047" spans="1:4" hidden="1" x14ac:dyDescent="0.25">
      <c r="A28047" s="61" t="s">
        <v>356</v>
      </c>
      <c r="B28047" s="61" t="s">
        <v>357</v>
      </c>
      <c r="C28047">
        <v>1904</v>
      </c>
      <c r="D28047" s="61" t="s">
        <v>2196</v>
      </c>
    </row>
    <row r="28048" spans="1:4" hidden="1" x14ac:dyDescent="0.25">
      <c r="A28048" s="61" t="s">
        <v>356</v>
      </c>
      <c r="B28048" s="61" t="s">
        <v>357</v>
      </c>
      <c r="C28048">
        <v>1905</v>
      </c>
      <c r="D28048" s="61" t="s">
        <v>2196</v>
      </c>
    </row>
    <row r="28049" spans="1:4" hidden="1" x14ac:dyDescent="0.25">
      <c r="A28049" s="61" t="s">
        <v>356</v>
      </c>
      <c r="B28049" s="61" t="s">
        <v>357</v>
      </c>
      <c r="C28049">
        <v>1906</v>
      </c>
      <c r="D28049" s="61" t="s">
        <v>2196</v>
      </c>
    </row>
    <row r="28050" spans="1:4" hidden="1" x14ac:dyDescent="0.25">
      <c r="A28050" s="61" t="s">
        <v>356</v>
      </c>
      <c r="B28050" s="61" t="s">
        <v>357</v>
      </c>
      <c r="C28050">
        <v>1907</v>
      </c>
      <c r="D28050" s="61" t="s">
        <v>2196</v>
      </c>
    </row>
    <row r="28051" spans="1:4" hidden="1" x14ac:dyDescent="0.25">
      <c r="A28051" s="61" t="s">
        <v>356</v>
      </c>
      <c r="B28051" s="61" t="s">
        <v>357</v>
      </c>
      <c r="C28051">
        <v>1908</v>
      </c>
      <c r="D28051" s="61" t="s">
        <v>2196</v>
      </c>
    </row>
    <row r="28052" spans="1:4" hidden="1" x14ac:dyDescent="0.25">
      <c r="A28052" s="61" t="s">
        <v>356</v>
      </c>
      <c r="B28052" s="61" t="s">
        <v>357</v>
      </c>
      <c r="C28052">
        <v>1909</v>
      </c>
      <c r="D28052" s="61" t="s">
        <v>2196</v>
      </c>
    </row>
    <row r="28053" spans="1:4" hidden="1" x14ac:dyDescent="0.25">
      <c r="A28053" s="61" t="s">
        <v>356</v>
      </c>
      <c r="B28053" s="61" t="s">
        <v>357</v>
      </c>
      <c r="C28053">
        <v>1910</v>
      </c>
      <c r="D28053" s="61" t="s">
        <v>2196</v>
      </c>
    </row>
    <row r="28054" spans="1:4" hidden="1" x14ac:dyDescent="0.25">
      <c r="A28054" s="61" t="s">
        <v>356</v>
      </c>
      <c r="B28054" s="61" t="s">
        <v>357</v>
      </c>
      <c r="C28054">
        <v>1911</v>
      </c>
      <c r="D28054" s="61" t="s">
        <v>2196</v>
      </c>
    </row>
    <row r="28055" spans="1:4" hidden="1" x14ac:dyDescent="0.25">
      <c r="A28055" s="61" t="s">
        <v>356</v>
      </c>
      <c r="B28055" s="61" t="s">
        <v>357</v>
      </c>
      <c r="C28055">
        <v>1912</v>
      </c>
      <c r="D28055" s="61" t="s">
        <v>2196</v>
      </c>
    </row>
    <row r="28056" spans="1:4" hidden="1" x14ac:dyDescent="0.25">
      <c r="A28056" s="61" t="s">
        <v>356</v>
      </c>
      <c r="B28056" s="61" t="s">
        <v>357</v>
      </c>
      <c r="C28056">
        <v>1913</v>
      </c>
      <c r="D28056" s="61" t="s">
        <v>2196</v>
      </c>
    </row>
    <row r="28057" spans="1:4" hidden="1" x14ac:dyDescent="0.25">
      <c r="A28057" s="61" t="s">
        <v>356</v>
      </c>
      <c r="B28057" s="61" t="s">
        <v>357</v>
      </c>
      <c r="C28057">
        <v>1914</v>
      </c>
      <c r="D28057" s="61" t="s">
        <v>2196</v>
      </c>
    </row>
    <row r="28058" spans="1:4" hidden="1" x14ac:dyDescent="0.25">
      <c r="A28058" s="61" t="s">
        <v>356</v>
      </c>
      <c r="B28058" s="61" t="s">
        <v>357</v>
      </c>
      <c r="C28058">
        <v>1915</v>
      </c>
      <c r="D28058" s="61" t="s">
        <v>2196</v>
      </c>
    </row>
    <row r="28059" spans="1:4" hidden="1" x14ac:dyDescent="0.25">
      <c r="A28059" s="61" t="s">
        <v>356</v>
      </c>
      <c r="B28059" s="61" t="s">
        <v>357</v>
      </c>
      <c r="C28059">
        <v>1916</v>
      </c>
      <c r="D28059" s="61" t="s">
        <v>2196</v>
      </c>
    </row>
    <row r="28060" spans="1:4" hidden="1" x14ac:dyDescent="0.25">
      <c r="A28060" s="61" t="s">
        <v>356</v>
      </c>
      <c r="B28060" s="61" t="s">
        <v>357</v>
      </c>
      <c r="C28060">
        <v>1917</v>
      </c>
      <c r="D28060" s="61" t="s">
        <v>2196</v>
      </c>
    </row>
    <row r="28061" spans="1:4" hidden="1" x14ac:dyDescent="0.25">
      <c r="A28061" s="61" t="s">
        <v>356</v>
      </c>
      <c r="B28061" s="61" t="s">
        <v>357</v>
      </c>
      <c r="C28061">
        <v>1918</v>
      </c>
      <c r="D28061" s="61" t="s">
        <v>2196</v>
      </c>
    </row>
    <row r="28062" spans="1:4" hidden="1" x14ac:dyDescent="0.25">
      <c r="A28062" s="61" t="s">
        <v>356</v>
      </c>
      <c r="B28062" s="61" t="s">
        <v>357</v>
      </c>
      <c r="C28062">
        <v>1919</v>
      </c>
      <c r="D28062" s="61" t="s">
        <v>2196</v>
      </c>
    </row>
    <row r="28063" spans="1:4" hidden="1" x14ac:dyDescent="0.25">
      <c r="A28063" s="61" t="s">
        <v>356</v>
      </c>
      <c r="B28063" s="61" t="s">
        <v>357</v>
      </c>
      <c r="C28063">
        <v>1920</v>
      </c>
      <c r="D28063" s="61" t="s">
        <v>2197</v>
      </c>
    </row>
    <row r="28064" spans="1:4" hidden="1" x14ac:dyDescent="0.25">
      <c r="A28064" s="61" t="s">
        <v>356</v>
      </c>
      <c r="B28064" s="61" t="s">
        <v>357</v>
      </c>
      <c r="C28064">
        <v>1921</v>
      </c>
      <c r="D28064" s="61" t="s">
        <v>2197</v>
      </c>
    </row>
    <row r="28065" spans="1:4" hidden="1" x14ac:dyDescent="0.25">
      <c r="A28065" s="61" t="s">
        <v>356</v>
      </c>
      <c r="B28065" s="61" t="s">
        <v>357</v>
      </c>
      <c r="C28065">
        <v>1922</v>
      </c>
      <c r="D28065" s="61" t="s">
        <v>2197</v>
      </c>
    </row>
    <row r="28066" spans="1:4" hidden="1" x14ac:dyDescent="0.25">
      <c r="A28066" s="61" t="s">
        <v>356</v>
      </c>
      <c r="B28066" s="61" t="s">
        <v>357</v>
      </c>
      <c r="C28066">
        <v>1923</v>
      </c>
      <c r="D28066" s="61" t="s">
        <v>2197</v>
      </c>
    </row>
    <row r="28067" spans="1:4" hidden="1" x14ac:dyDescent="0.25">
      <c r="A28067" s="61" t="s">
        <v>356</v>
      </c>
      <c r="B28067" s="61" t="s">
        <v>357</v>
      </c>
      <c r="C28067">
        <v>1924</v>
      </c>
      <c r="D28067" s="61" t="s">
        <v>2197</v>
      </c>
    </row>
    <row r="28068" spans="1:4" hidden="1" x14ac:dyDescent="0.25">
      <c r="A28068" s="61" t="s">
        <v>356</v>
      </c>
      <c r="B28068" s="61" t="s">
        <v>357</v>
      </c>
      <c r="C28068">
        <v>1925</v>
      </c>
      <c r="D28068" s="61" t="s">
        <v>2197</v>
      </c>
    </row>
    <row r="28069" spans="1:4" hidden="1" x14ac:dyDescent="0.25">
      <c r="A28069" s="61" t="s">
        <v>356</v>
      </c>
      <c r="B28069" s="61" t="s">
        <v>357</v>
      </c>
      <c r="C28069">
        <v>1926</v>
      </c>
      <c r="D28069" s="61" t="s">
        <v>2197</v>
      </c>
    </row>
    <row r="28070" spans="1:4" hidden="1" x14ac:dyDescent="0.25">
      <c r="A28070" s="61" t="s">
        <v>356</v>
      </c>
      <c r="B28070" s="61" t="s">
        <v>357</v>
      </c>
      <c r="C28070">
        <v>1927</v>
      </c>
      <c r="D28070" s="61" t="s">
        <v>2197</v>
      </c>
    </row>
    <row r="28071" spans="1:4" hidden="1" x14ac:dyDescent="0.25">
      <c r="A28071" s="61" t="s">
        <v>356</v>
      </c>
      <c r="B28071" s="61" t="s">
        <v>357</v>
      </c>
      <c r="C28071">
        <v>1928</v>
      </c>
      <c r="D28071" s="61" t="s">
        <v>2197</v>
      </c>
    </row>
    <row r="28072" spans="1:4" hidden="1" x14ac:dyDescent="0.25">
      <c r="A28072" s="61" t="s">
        <v>356</v>
      </c>
      <c r="B28072" s="61" t="s">
        <v>357</v>
      </c>
      <c r="C28072">
        <v>1929</v>
      </c>
      <c r="D28072" s="61" t="s">
        <v>2197</v>
      </c>
    </row>
    <row r="28073" spans="1:4" hidden="1" x14ac:dyDescent="0.25">
      <c r="A28073" s="61" t="s">
        <v>356</v>
      </c>
      <c r="B28073" s="61" t="s">
        <v>357</v>
      </c>
      <c r="C28073">
        <v>1930</v>
      </c>
      <c r="D28073" s="61" t="s">
        <v>2197</v>
      </c>
    </row>
    <row r="28074" spans="1:4" hidden="1" x14ac:dyDescent="0.25">
      <c r="A28074" s="61" t="s">
        <v>356</v>
      </c>
      <c r="B28074" s="61" t="s">
        <v>357</v>
      </c>
      <c r="C28074">
        <v>1931</v>
      </c>
      <c r="D28074" s="61" t="s">
        <v>2884</v>
      </c>
    </row>
    <row r="28075" spans="1:4" hidden="1" x14ac:dyDescent="0.25">
      <c r="A28075" s="61" t="s">
        <v>356</v>
      </c>
      <c r="B28075" s="61" t="s">
        <v>357</v>
      </c>
      <c r="C28075">
        <v>1932</v>
      </c>
      <c r="D28075" s="61" t="s">
        <v>2884</v>
      </c>
    </row>
    <row r="28076" spans="1:4" hidden="1" x14ac:dyDescent="0.25">
      <c r="A28076" s="61" t="s">
        <v>356</v>
      </c>
      <c r="B28076" s="61" t="s">
        <v>357</v>
      </c>
      <c r="C28076">
        <v>1933</v>
      </c>
      <c r="D28076" s="61" t="s">
        <v>2884</v>
      </c>
    </row>
    <row r="28077" spans="1:4" hidden="1" x14ac:dyDescent="0.25">
      <c r="A28077" s="61" t="s">
        <v>356</v>
      </c>
      <c r="B28077" s="61" t="s">
        <v>357</v>
      </c>
      <c r="C28077">
        <v>1934</v>
      </c>
      <c r="D28077" s="61" t="s">
        <v>2884</v>
      </c>
    </row>
    <row r="28078" spans="1:4" hidden="1" x14ac:dyDescent="0.25">
      <c r="A28078" s="61" t="s">
        <v>356</v>
      </c>
      <c r="B28078" s="61" t="s">
        <v>357</v>
      </c>
      <c r="C28078">
        <v>1935</v>
      </c>
      <c r="D28078" s="61" t="s">
        <v>2884</v>
      </c>
    </row>
    <row r="28079" spans="1:4" hidden="1" x14ac:dyDescent="0.25">
      <c r="A28079" s="61" t="s">
        <v>356</v>
      </c>
      <c r="B28079" s="61" t="s">
        <v>357</v>
      </c>
      <c r="C28079">
        <v>1936</v>
      </c>
      <c r="D28079" s="61" t="s">
        <v>2884</v>
      </c>
    </row>
    <row r="28080" spans="1:4" hidden="1" x14ac:dyDescent="0.25">
      <c r="A28080" s="61" t="s">
        <v>356</v>
      </c>
      <c r="B28080" s="61" t="s">
        <v>357</v>
      </c>
      <c r="C28080">
        <v>1937</v>
      </c>
      <c r="D28080" s="61" t="s">
        <v>2884</v>
      </c>
    </row>
    <row r="28081" spans="1:4" hidden="1" x14ac:dyDescent="0.25">
      <c r="A28081" s="61" t="s">
        <v>356</v>
      </c>
      <c r="B28081" s="61" t="s">
        <v>357</v>
      </c>
      <c r="C28081">
        <v>1938</v>
      </c>
      <c r="D28081" s="61" t="s">
        <v>2884</v>
      </c>
    </row>
    <row r="28082" spans="1:4" hidden="1" x14ac:dyDescent="0.25">
      <c r="A28082" s="61" t="s">
        <v>356</v>
      </c>
      <c r="B28082" s="61" t="s">
        <v>357</v>
      </c>
      <c r="C28082">
        <v>1939</v>
      </c>
      <c r="D28082" s="61" t="s">
        <v>2884</v>
      </c>
    </row>
    <row r="28083" spans="1:4" hidden="1" x14ac:dyDescent="0.25">
      <c r="A28083" s="61" t="s">
        <v>356</v>
      </c>
      <c r="B28083" s="61" t="s">
        <v>357</v>
      </c>
      <c r="C28083">
        <v>1940</v>
      </c>
      <c r="D28083" s="61" t="s">
        <v>2884</v>
      </c>
    </row>
    <row r="28084" spans="1:4" hidden="1" x14ac:dyDescent="0.25">
      <c r="A28084" s="61" t="s">
        <v>356</v>
      </c>
      <c r="B28084" s="61" t="s">
        <v>357</v>
      </c>
      <c r="C28084">
        <v>1941</v>
      </c>
      <c r="D28084" s="61" t="s">
        <v>2884</v>
      </c>
    </row>
    <row r="28085" spans="1:4" hidden="1" x14ac:dyDescent="0.25">
      <c r="A28085" s="61" t="s">
        <v>356</v>
      </c>
      <c r="B28085" s="61" t="s">
        <v>357</v>
      </c>
      <c r="C28085">
        <v>1942</v>
      </c>
      <c r="D28085" s="61" t="s">
        <v>2884</v>
      </c>
    </row>
    <row r="28086" spans="1:4" hidden="1" x14ac:dyDescent="0.25">
      <c r="A28086" s="61" t="s">
        <v>356</v>
      </c>
      <c r="B28086" s="61" t="s">
        <v>357</v>
      </c>
      <c r="C28086">
        <v>1943</v>
      </c>
      <c r="D28086" s="61" t="s">
        <v>2884</v>
      </c>
    </row>
    <row r="28087" spans="1:4" hidden="1" x14ac:dyDescent="0.25">
      <c r="A28087" s="61" t="s">
        <v>356</v>
      </c>
      <c r="B28087" s="61" t="s">
        <v>357</v>
      </c>
      <c r="C28087">
        <v>1944</v>
      </c>
      <c r="D28087" s="61" t="s">
        <v>2884</v>
      </c>
    </row>
    <row r="28088" spans="1:4" hidden="1" x14ac:dyDescent="0.25">
      <c r="A28088" s="61" t="s">
        <v>356</v>
      </c>
      <c r="B28088" s="61" t="s">
        <v>357</v>
      </c>
      <c r="C28088">
        <v>1945</v>
      </c>
      <c r="D28088" s="61" t="s">
        <v>2884</v>
      </c>
    </row>
    <row r="28089" spans="1:4" hidden="1" x14ac:dyDescent="0.25">
      <c r="A28089" s="61" t="s">
        <v>356</v>
      </c>
      <c r="B28089" s="61" t="s">
        <v>357</v>
      </c>
      <c r="C28089">
        <v>1946</v>
      </c>
      <c r="D28089" s="61" t="s">
        <v>2884</v>
      </c>
    </row>
    <row r="28090" spans="1:4" hidden="1" x14ac:dyDescent="0.25">
      <c r="A28090" s="61" t="s">
        <v>356</v>
      </c>
      <c r="B28090" s="61" t="s">
        <v>357</v>
      </c>
      <c r="C28090">
        <v>1947</v>
      </c>
      <c r="D28090" s="61" t="s">
        <v>2934</v>
      </c>
    </row>
    <row r="28091" spans="1:4" hidden="1" x14ac:dyDescent="0.25">
      <c r="A28091" s="61" t="s">
        <v>356</v>
      </c>
      <c r="B28091" s="61" t="s">
        <v>357</v>
      </c>
      <c r="C28091">
        <v>1948</v>
      </c>
      <c r="D28091" s="61" t="s">
        <v>2585</v>
      </c>
    </row>
    <row r="28092" spans="1:4" hidden="1" x14ac:dyDescent="0.25">
      <c r="A28092" s="61" t="s">
        <v>356</v>
      </c>
      <c r="B28092" s="61" t="s">
        <v>357</v>
      </c>
      <c r="C28092">
        <v>1949</v>
      </c>
      <c r="D28092" s="61" t="s">
        <v>2526</v>
      </c>
    </row>
    <row r="28093" spans="1:4" hidden="1" x14ac:dyDescent="0.25">
      <c r="A28093" s="61" t="s">
        <v>356</v>
      </c>
      <c r="B28093" s="61" t="s">
        <v>357</v>
      </c>
      <c r="C28093">
        <v>1950</v>
      </c>
      <c r="D28093" s="61" t="s">
        <v>2526</v>
      </c>
    </row>
    <row r="28094" spans="1:4" hidden="1" x14ac:dyDescent="0.25">
      <c r="A28094" s="61" t="s">
        <v>356</v>
      </c>
      <c r="B28094" s="61" t="s">
        <v>357</v>
      </c>
      <c r="C28094">
        <v>1951</v>
      </c>
      <c r="D28094" s="61" t="s">
        <v>2526</v>
      </c>
    </row>
    <row r="28095" spans="1:4" hidden="1" x14ac:dyDescent="0.25">
      <c r="A28095" s="61" t="s">
        <v>356</v>
      </c>
      <c r="B28095" s="61" t="s">
        <v>357</v>
      </c>
      <c r="C28095">
        <v>1952</v>
      </c>
      <c r="D28095" s="61" t="s">
        <v>2526</v>
      </c>
    </row>
    <row r="28096" spans="1:4" hidden="1" x14ac:dyDescent="0.25">
      <c r="A28096" s="61" t="s">
        <v>356</v>
      </c>
      <c r="B28096" s="61" t="s">
        <v>357</v>
      </c>
      <c r="C28096">
        <v>1953</v>
      </c>
      <c r="D28096" s="61" t="s">
        <v>2526</v>
      </c>
    </row>
    <row r="28097" spans="1:4" hidden="1" x14ac:dyDescent="0.25">
      <c r="A28097" s="61" t="s">
        <v>356</v>
      </c>
      <c r="B28097" s="61" t="s">
        <v>357</v>
      </c>
      <c r="C28097">
        <v>1954</v>
      </c>
      <c r="D28097" s="61" t="s">
        <v>2526</v>
      </c>
    </row>
    <row r="28098" spans="1:4" hidden="1" x14ac:dyDescent="0.25">
      <c r="A28098" s="61" t="s">
        <v>356</v>
      </c>
      <c r="B28098" s="61" t="s">
        <v>357</v>
      </c>
      <c r="C28098">
        <v>1955</v>
      </c>
      <c r="D28098" s="61" t="s">
        <v>2526</v>
      </c>
    </row>
    <row r="28099" spans="1:4" hidden="1" x14ac:dyDescent="0.25">
      <c r="A28099" s="61" t="s">
        <v>356</v>
      </c>
      <c r="B28099" s="61" t="s">
        <v>357</v>
      </c>
      <c r="C28099">
        <v>1956</v>
      </c>
      <c r="D28099" s="61" t="s">
        <v>2282</v>
      </c>
    </row>
    <row r="28100" spans="1:4" hidden="1" x14ac:dyDescent="0.25">
      <c r="A28100" s="61" t="s">
        <v>356</v>
      </c>
      <c r="B28100" s="61" t="s">
        <v>357</v>
      </c>
      <c r="C28100">
        <v>1957</v>
      </c>
      <c r="D28100" s="61" t="s">
        <v>2232</v>
      </c>
    </row>
    <row r="28101" spans="1:4" hidden="1" x14ac:dyDescent="0.25">
      <c r="A28101" s="61" t="s">
        <v>356</v>
      </c>
      <c r="B28101" s="61" t="s">
        <v>357</v>
      </c>
      <c r="C28101">
        <v>1958</v>
      </c>
      <c r="D28101" s="61" t="s">
        <v>2232</v>
      </c>
    </row>
    <row r="28102" spans="1:4" hidden="1" x14ac:dyDescent="0.25">
      <c r="A28102" s="61" t="s">
        <v>356</v>
      </c>
      <c r="B28102" s="61" t="s">
        <v>357</v>
      </c>
      <c r="C28102">
        <v>1959</v>
      </c>
      <c r="D28102" s="61" t="s">
        <v>2232</v>
      </c>
    </row>
    <row r="28103" spans="1:4" hidden="1" x14ac:dyDescent="0.25">
      <c r="A28103" s="61" t="s">
        <v>356</v>
      </c>
      <c r="B28103" s="61" t="s">
        <v>357</v>
      </c>
      <c r="C28103">
        <v>1960</v>
      </c>
      <c r="D28103" s="61" t="s">
        <v>2232</v>
      </c>
    </row>
    <row r="28104" spans="1:4" hidden="1" x14ac:dyDescent="0.25">
      <c r="A28104" s="61" t="s">
        <v>356</v>
      </c>
      <c r="B28104" s="61" t="s">
        <v>357</v>
      </c>
      <c r="C28104">
        <v>1961</v>
      </c>
      <c r="D28104" s="61" t="s">
        <v>2232</v>
      </c>
    </row>
    <row r="28105" spans="1:4" hidden="1" x14ac:dyDescent="0.25">
      <c r="A28105" s="61" t="s">
        <v>356</v>
      </c>
      <c r="B28105" s="61" t="s">
        <v>357</v>
      </c>
      <c r="C28105">
        <v>1962</v>
      </c>
      <c r="D28105" s="61" t="s">
        <v>2232</v>
      </c>
    </row>
    <row r="28106" spans="1:4" hidden="1" x14ac:dyDescent="0.25">
      <c r="A28106" s="61" t="s">
        <v>356</v>
      </c>
      <c r="B28106" s="61" t="s">
        <v>357</v>
      </c>
      <c r="C28106">
        <v>1963</v>
      </c>
      <c r="D28106" s="61" t="s">
        <v>2232</v>
      </c>
    </row>
    <row r="28107" spans="1:4" hidden="1" x14ac:dyDescent="0.25">
      <c r="A28107" s="61" t="s">
        <v>356</v>
      </c>
      <c r="B28107" s="61" t="s">
        <v>357</v>
      </c>
      <c r="C28107">
        <v>1964</v>
      </c>
      <c r="D28107" s="61" t="s">
        <v>2232</v>
      </c>
    </row>
    <row r="28108" spans="1:4" hidden="1" x14ac:dyDescent="0.25">
      <c r="A28108" s="61" t="s">
        <v>356</v>
      </c>
      <c r="B28108" s="61" t="s">
        <v>357</v>
      </c>
      <c r="C28108">
        <v>1965</v>
      </c>
      <c r="D28108" s="61" t="s">
        <v>2232</v>
      </c>
    </row>
    <row r="28109" spans="1:4" hidden="1" x14ac:dyDescent="0.25">
      <c r="A28109" s="61" t="s">
        <v>356</v>
      </c>
      <c r="B28109" s="61" t="s">
        <v>357</v>
      </c>
      <c r="C28109">
        <v>1966</v>
      </c>
      <c r="D28109" s="61" t="s">
        <v>2232</v>
      </c>
    </row>
    <row r="28110" spans="1:4" hidden="1" x14ac:dyDescent="0.25">
      <c r="A28110" s="61" t="s">
        <v>356</v>
      </c>
      <c r="B28110" s="61" t="s">
        <v>357</v>
      </c>
      <c r="C28110">
        <v>1967</v>
      </c>
      <c r="D28110" s="61" t="s">
        <v>2232</v>
      </c>
    </row>
    <row r="28111" spans="1:4" hidden="1" x14ac:dyDescent="0.25">
      <c r="A28111" s="61" t="s">
        <v>356</v>
      </c>
      <c r="B28111" s="61" t="s">
        <v>357</v>
      </c>
      <c r="C28111">
        <v>1968</v>
      </c>
      <c r="D28111" s="61" t="s">
        <v>2232</v>
      </c>
    </row>
    <row r="28112" spans="1:4" hidden="1" x14ac:dyDescent="0.25">
      <c r="A28112" s="61" t="s">
        <v>356</v>
      </c>
      <c r="B28112" s="61" t="s">
        <v>357</v>
      </c>
      <c r="C28112">
        <v>1969</v>
      </c>
      <c r="D28112" s="61" t="s">
        <v>2232</v>
      </c>
    </row>
    <row r="28113" spans="1:4" hidden="1" x14ac:dyDescent="0.25">
      <c r="A28113" s="61" t="s">
        <v>356</v>
      </c>
      <c r="B28113" s="61" t="s">
        <v>357</v>
      </c>
      <c r="C28113">
        <v>1970</v>
      </c>
      <c r="D28113" s="61" t="s">
        <v>1873</v>
      </c>
    </row>
    <row r="28114" spans="1:4" hidden="1" x14ac:dyDescent="0.25">
      <c r="A28114" s="61" t="s">
        <v>356</v>
      </c>
      <c r="B28114" s="61" t="s">
        <v>357</v>
      </c>
      <c r="C28114">
        <v>1971</v>
      </c>
      <c r="D28114" s="61" t="s">
        <v>2281</v>
      </c>
    </row>
    <row r="28115" spans="1:4" hidden="1" x14ac:dyDescent="0.25">
      <c r="A28115" s="61" t="s">
        <v>356</v>
      </c>
      <c r="B28115" s="61" t="s">
        <v>357</v>
      </c>
      <c r="C28115">
        <v>1972</v>
      </c>
      <c r="D28115" s="61" t="s">
        <v>2267</v>
      </c>
    </row>
    <row r="28116" spans="1:4" hidden="1" x14ac:dyDescent="0.25">
      <c r="A28116" s="61" t="s">
        <v>356</v>
      </c>
      <c r="B28116" s="61" t="s">
        <v>357</v>
      </c>
      <c r="C28116">
        <v>1973</v>
      </c>
      <c r="D28116" s="61" t="s">
        <v>2157</v>
      </c>
    </row>
    <row r="28117" spans="1:4" hidden="1" x14ac:dyDescent="0.25">
      <c r="A28117" s="61" t="s">
        <v>356</v>
      </c>
      <c r="B28117" s="61" t="s">
        <v>357</v>
      </c>
      <c r="C28117">
        <v>1974</v>
      </c>
      <c r="D28117" s="61" t="s">
        <v>2523</v>
      </c>
    </row>
    <row r="28118" spans="1:4" hidden="1" x14ac:dyDescent="0.25">
      <c r="A28118" s="61" t="s">
        <v>356</v>
      </c>
      <c r="B28118" s="61" t="s">
        <v>357</v>
      </c>
      <c r="C28118">
        <v>1975</v>
      </c>
      <c r="D28118" s="61" t="s">
        <v>2266</v>
      </c>
    </row>
    <row r="28119" spans="1:4" hidden="1" x14ac:dyDescent="0.25">
      <c r="A28119" s="61" t="s">
        <v>356</v>
      </c>
      <c r="B28119" s="61" t="s">
        <v>357</v>
      </c>
      <c r="C28119">
        <v>1976</v>
      </c>
      <c r="D28119" s="61" t="s">
        <v>2266</v>
      </c>
    </row>
    <row r="28120" spans="1:4" hidden="1" x14ac:dyDescent="0.25">
      <c r="A28120" s="61" t="s">
        <v>356</v>
      </c>
      <c r="B28120" s="61" t="s">
        <v>357</v>
      </c>
      <c r="C28120">
        <v>1977</v>
      </c>
      <c r="D28120" s="61" t="s">
        <v>2523</v>
      </c>
    </row>
    <row r="28121" spans="1:4" hidden="1" x14ac:dyDescent="0.25">
      <c r="A28121" s="61" t="s">
        <v>356</v>
      </c>
      <c r="B28121" s="61" t="s">
        <v>357</v>
      </c>
      <c r="C28121">
        <v>1978</v>
      </c>
      <c r="D28121" s="61" t="s">
        <v>2515</v>
      </c>
    </row>
    <row r="28122" spans="1:4" hidden="1" x14ac:dyDescent="0.25">
      <c r="A28122" s="61" t="s">
        <v>356</v>
      </c>
      <c r="B28122" s="61" t="s">
        <v>357</v>
      </c>
      <c r="C28122">
        <v>1979</v>
      </c>
      <c r="D28122" s="61" t="s">
        <v>2515</v>
      </c>
    </row>
    <row r="28123" spans="1:4" hidden="1" x14ac:dyDescent="0.25">
      <c r="A28123" s="61" t="s">
        <v>356</v>
      </c>
      <c r="B28123" s="61" t="s">
        <v>357</v>
      </c>
      <c r="C28123">
        <v>1980</v>
      </c>
      <c r="D28123" s="61" t="s">
        <v>2543</v>
      </c>
    </row>
    <row r="28124" spans="1:4" hidden="1" x14ac:dyDescent="0.25">
      <c r="A28124" s="61" t="s">
        <v>356</v>
      </c>
      <c r="B28124" s="61" t="s">
        <v>357</v>
      </c>
      <c r="C28124">
        <v>1981</v>
      </c>
      <c r="D28124" s="61" t="s">
        <v>2543</v>
      </c>
    </row>
    <row r="28125" spans="1:4" hidden="1" x14ac:dyDescent="0.25">
      <c r="A28125" s="61" t="s">
        <v>356</v>
      </c>
      <c r="B28125" s="61" t="s">
        <v>357</v>
      </c>
      <c r="C28125">
        <v>1982</v>
      </c>
      <c r="D28125" s="61" t="s">
        <v>2543</v>
      </c>
    </row>
    <row r="28126" spans="1:4" hidden="1" x14ac:dyDescent="0.25">
      <c r="A28126" s="61" t="s">
        <v>356</v>
      </c>
      <c r="B28126" s="61" t="s">
        <v>357</v>
      </c>
      <c r="C28126">
        <v>1983</v>
      </c>
      <c r="D28126" s="61" t="s">
        <v>2896</v>
      </c>
    </row>
    <row r="28127" spans="1:4" hidden="1" x14ac:dyDescent="0.25">
      <c r="A28127" s="61" t="s">
        <v>356</v>
      </c>
      <c r="B28127" s="61" t="s">
        <v>357</v>
      </c>
      <c r="C28127">
        <v>1984</v>
      </c>
      <c r="D28127" s="61" t="s">
        <v>2896</v>
      </c>
    </row>
    <row r="28128" spans="1:4" hidden="1" x14ac:dyDescent="0.25">
      <c r="A28128" s="61" t="s">
        <v>356</v>
      </c>
      <c r="B28128" s="61" t="s">
        <v>357</v>
      </c>
      <c r="C28128">
        <v>1985</v>
      </c>
      <c r="D28128" s="61" t="s">
        <v>2896</v>
      </c>
    </row>
    <row r="28129" spans="1:4" hidden="1" x14ac:dyDescent="0.25">
      <c r="A28129" s="61" t="s">
        <v>356</v>
      </c>
      <c r="B28129" s="61" t="s">
        <v>357</v>
      </c>
      <c r="C28129">
        <v>1986</v>
      </c>
      <c r="D28129" s="61" t="s">
        <v>2404</v>
      </c>
    </row>
    <row r="28130" spans="1:4" hidden="1" x14ac:dyDescent="0.25">
      <c r="A28130" s="61" t="s">
        <v>356</v>
      </c>
      <c r="B28130" s="61" t="s">
        <v>357</v>
      </c>
      <c r="C28130">
        <v>1987</v>
      </c>
      <c r="D28130" s="61" t="s">
        <v>2365</v>
      </c>
    </row>
    <row r="28131" spans="1:4" hidden="1" x14ac:dyDescent="0.25">
      <c r="A28131" s="61" t="s">
        <v>356</v>
      </c>
      <c r="B28131" s="61" t="s">
        <v>357</v>
      </c>
      <c r="C28131">
        <v>1988</v>
      </c>
      <c r="D28131" s="61" t="s">
        <v>2948</v>
      </c>
    </row>
    <row r="28132" spans="1:4" hidden="1" x14ac:dyDescent="0.25">
      <c r="A28132" s="61" t="s">
        <v>356</v>
      </c>
      <c r="B28132" s="61" t="s">
        <v>357</v>
      </c>
      <c r="C28132">
        <v>1989</v>
      </c>
      <c r="D28132" s="61" t="s">
        <v>2213</v>
      </c>
    </row>
    <row r="28133" spans="1:4" hidden="1" x14ac:dyDescent="0.25">
      <c r="A28133" s="61" t="s">
        <v>356</v>
      </c>
      <c r="B28133" s="61" t="s">
        <v>357</v>
      </c>
      <c r="C28133">
        <v>1990</v>
      </c>
      <c r="D28133" s="61" t="s">
        <v>2108</v>
      </c>
    </row>
    <row r="28134" spans="1:4" hidden="1" x14ac:dyDescent="0.25">
      <c r="A28134" s="61" t="s">
        <v>356</v>
      </c>
      <c r="B28134" s="61" t="s">
        <v>357</v>
      </c>
      <c r="C28134">
        <v>1991</v>
      </c>
      <c r="D28134" s="61" t="s">
        <v>2922</v>
      </c>
    </row>
    <row r="28135" spans="1:4" hidden="1" x14ac:dyDescent="0.25">
      <c r="A28135" s="61" t="s">
        <v>356</v>
      </c>
      <c r="B28135" s="61" t="s">
        <v>357</v>
      </c>
      <c r="C28135">
        <v>1992</v>
      </c>
      <c r="D28135" s="61" t="s">
        <v>2922</v>
      </c>
    </row>
    <row r="28136" spans="1:4" hidden="1" x14ac:dyDescent="0.25">
      <c r="A28136" s="61" t="s">
        <v>356</v>
      </c>
      <c r="B28136" s="61" t="s">
        <v>357</v>
      </c>
      <c r="C28136">
        <v>1993</v>
      </c>
      <c r="D28136" s="61" t="s">
        <v>2922</v>
      </c>
    </row>
    <row r="28137" spans="1:4" hidden="1" x14ac:dyDescent="0.25">
      <c r="A28137" s="61" t="s">
        <v>356</v>
      </c>
      <c r="B28137" s="61" t="s">
        <v>357</v>
      </c>
      <c r="C28137">
        <v>1994</v>
      </c>
      <c r="D28137" s="61" t="s">
        <v>2899</v>
      </c>
    </row>
    <row r="28138" spans="1:4" hidden="1" x14ac:dyDescent="0.25">
      <c r="A28138" s="61" t="s">
        <v>356</v>
      </c>
      <c r="B28138" s="61" t="s">
        <v>357</v>
      </c>
      <c r="C28138">
        <v>1995</v>
      </c>
      <c r="D28138" s="61" t="s">
        <v>2136</v>
      </c>
    </row>
    <row r="28139" spans="1:4" hidden="1" x14ac:dyDescent="0.25">
      <c r="A28139" s="61" t="s">
        <v>356</v>
      </c>
      <c r="B28139" s="61" t="s">
        <v>357</v>
      </c>
      <c r="C28139">
        <v>1996</v>
      </c>
      <c r="D28139" s="61" t="s">
        <v>2136</v>
      </c>
    </row>
    <row r="28140" spans="1:4" hidden="1" x14ac:dyDescent="0.25">
      <c r="A28140" s="61" t="s">
        <v>356</v>
      </c>
      <c r="B28140" s="61" t="s">
        <v>357</v>
      </c>
      <c r="C28140">
        <v>1997</v>
      </c>
      <c r="D28140" s="61" t="s">
        <v>2136</v>
      </c>
    </row>
    <row r="28141" spans="1:4" hidden="1" x14ac:dyDescent="0.25">
      <c r="A28141" s="61" t="s">
        <v>356</v>
      </c>
      <c r="B28141" s="61" t="s">
        <v>357</v>
      </c>
      <c r="C28141">
        <v>1998</v>
      </c>
      <c r="D28141" s="61" t="s">
        <v>2136</v>
      </c>
    </row>
    <row r="28142" spans="1:4" hidden="1" x14ac:dyDescent="0.25">
      <c r="A28142" s="61" t="s">
        <v>356</v>
      </c>
      <c r="B28142" s="61" t="s">
        <v>357</v>
      </c>
      <c r="C28142">
        <v>1999</v>
      </c>
      <c r="D28142" s="61" t="s">
        <v>2136</v>
      </c>
    </row>
    <row r="28143" spans="1:4" hidden="1" x14ac:dyDescent="0.25">
      <c r="A28143" s="61" t="s">
        <v>356</v>
      </c>
      <c r="B28143" s="61" t="s">
        <v>357</v>
      </c>
      <c r="C28143">
        <v>2000</v>
      </c>
      <c r="D28143" s="61" t="s">
        <v>2136</v>
      </c>
    </row>
    <row r="28144" spans="1:4" hidden="1" x14ac:dyDescent="0.25">
      <c r="A28144" s="61" t="s">
        <v>356</v>
      </c>
      <c r="B28144" s="61" t="s">
        <v>357</v>
      </c>
      <c r="C28144">
        <v>2001</v>
      </c>
      <c r="D28144" s="61" t="s">
        <v>2947</v>
      </c>
    </row>
    <row r="28145" spans="1:4" hidden="1" x14ac:dyDescent="0.25">
      <c r="A28145" s="61" t="s">
        <v>356</v>
      </c>
      <c r="B28145" s="61" t="s">
        <v>357</v>
      </c>
      <c r="C28145">
        <v>2002</v>
      </c>
      <c r="D28145" s="61" t="s">
        <v>2947</v>
      </c>
    </row>
    <row r="28146" spans="1:4" hidden="1" x14ac:dyDescent="0.25">
      <c r="A28146" s="61" t="s">
        <v>356</v>
      </c>
      <c r="B28146" s="61" t="s">
        <v>357</v>
      </c>
      <c r="C28146">
        <v>2003</v>
      </c>
      <c r="D28146" s="61" t="s">
        <v>2947</v>
      </c>
    </row>
    <row r="28147" spans="1:4" hidden="1" x14ac:dyDescent="0.25">
      <c r="A28147" s="61" t="s">
        <v>356</v>
      </c>
      <c r="B28147" s="61" t="s">
        <v>357</v>
      </c>
      <c r="C28147">
        <v>2004</v>
      </c>
      <c r="D28147" s="61" t="s">
        <v>1786</v>
      </c>
    </row>
    <row r="28148" spans="1:4" hidden="1" x14ac:dyDescent="0.25">
      <c r="A28148" s="61" t="s">
        <v>356</v>
      </c>
      <c r="B28148" s="61" t="s">
        <v>357</v>
      </c>
      <c r="C28148">
        <v>2005</v>
      </c>
      <c r="D28148" s="61" t="s">
        <v>1727</v>
      </c>
    </row>
    <row r="28149" spans="1:4" hidden="1" x14ac:dyDescent="0.25">
      <c r="A28149" s="61" t="s">
        <v>356</v>
      </c>
      <c r="B28149" s="61" t="s">
        <v>357</v>
      </c>
      <c r="C28149">
        <v>2006</v>
      </c>
      <c r="D28149" s="61" t="s">
        <v>2431</v>
      </c>
    </row>
    <row r="28150" spans="1:4" hidden="1" x14ac:dyDescent="0.25">
      <c r="A28150" s="61" t="s">
        <v>356</v>
      </c>
      <c r="B28150" s="61" t="s">
        <v>357</v>
      </c>
      <c r="C28150">
        <v>2007</v>
      </c>
      <c r="D28150" s="61" t="s">
        <v>2431</v>
      </c>
    </row>
    <row r="28151" spans="1:4" hidden="1" x14ac:dyDescent="0.25">
      <c r="A28151" s="61" t="s">
        <v>356</v>
      </c>
      <c r="B28151" s="61" t="s">
        <v>357</v>
      </c>
      <c r="C28151">
        <v>2008</v>
      </c>
      <c r="D28151" s="61" t="s">
        <v>1726</v>
      </c>
    </row>
    <row r="28152" spans="1:4" hidden="1" x14ac:dyDescent="0.25">
      <c r="A28152" s="61" t="s">
        <v>356</v>
      </c>
      <c r="B28152" s="61" t="s">
        <v>357</v>
      </c>
      <c r="C28152">
        <v>2009</v>
      </c>
      <c r="D28152" s="61" t="s">
        <v>2575</v>
      </c>
    </row>
    <row r="28153" spans="1:4" hidden="1" x14ac:dyDescent="0.25">
      <c r="A28153" s="61" t="s">
        <v>356</v>
      </c>
      <c r="B28153" s="61" t="s">
        <v>357</v>
      </c>
      <c r="C28153">
        <v>2010</v>
      </c>
      <c r="D28153" s="61" t="s">
        <v>536</v>
      </c>
    </row>
    <row r="28154" spans="1:4" hidden="1" x14ac:dyDescent="0.25">
      <c r="A28154" s="61" t="s">
        <v>356</v>
      </c>
      <c r="B28154" s="61" t="s">
        <v>357</v>
      </c>
      <c r="C28154">
        <v>2011</v>
      </c>
      <c r="D28154" s="61" t="s">
        <v>536</v>
      </c>
    </row>
    <row r="28155" spans="1:4" hidden="1" x14ac:dyDescent="0.25">
      <c r="A28155" s="61" t="s">
        <v>356</v>
      </c>
      <c r="B28155" s="61" t="s">
        <v>357</v>
      </c>
      <c r="C28155">
        <v>2012</v>
      </c>
      <c r="D28155" s="61" t="s">
        <v>2252</v>
      </c>
    </row>
    <row r="28156" spans="1:4" hidden="1" x14ac:dyDescent="0.25">
      <c r="A28156" s="61" t="s">
        <v>356</v>
      </c>
      <c r="B28156" s="61" t="s">
        <v>357</v>
      </c>
      <c r="C28156">
        <v>2013</v>
      </c>
      <c r="D28156" s="61" t="s">
        <v>1715</v>
      </c>
    </row>
    <row r="28157" spans="1:4" hidden="1" x14ac:dyDescent="0.25">
      <c r="A28157" s="61" t="s">
        <v>356</v>
      </c>
      <c r="B28157" s="61" t="s">
        <v>357</v>
      </c>
      <c r="C28157">
        <v>2014</v>
      </c>
      <c r="D28157" s="61" t="s">
        <v>2539</v>
      </c>
    </row>
    <row r="28158" spans="1:4" hidden="1" x14ac:dyDescent="0.25">
      <c r="A28158" s="61" t="s">
        <v>356</v>
      </c>
      <c r="B28158" s="61" t="s">
        <v>357</v>
      </c>
      <c r="C28158">
        <v>2015</v>
      </c>
      <c r="D28158" s="61" t="s">
        <v>2357</v>
      </c>
    </row>
    <row r="28159" spans="1:4" hidden="1" x14ac:dyDescent="0.25">
      <c r="A28159" s="61" t="s">
        <v>356</v>
      </c>
      <c r="B28159" s="61" t="s">
        <v>357</v>
      </c>
      <c r="C28159">
        <v>2016</v>
      </c>
      <c r="D28159" s="61" t="s">
        <v>2513</v>
      </c>
    </row>
    <row r="28160" spans="1:4" hidden="1" x14ac:dyDescent="0.25">
      <c r="A28160" s="61" t="s">
        <v>356</v>
      </c>
      <c r="B28160" s="61" t="s">
        <v>357</v>
      </c>
      <c r="C28160">
        <v>2017</v>
      </c>
      <c r="D28160" s="61" t="s">
        <v>2517</v>
      </c>
    </row>
    <row r="28161" spans="1:4" hidden="1" x14ac:dyDescent="0.25">
      <c r="A28161" s="61" t="s">
        <v>356</v>
      </c>
      <c r="B28161" s="61" t="s">
        <v>357</v>
      </c>
      <c r="C28161">
        <v>2018</v>
      </c>
      <c r="D28161" s="61" t="s">
        <v>2369</v>
      </c>
    </row>
    <row r="28162" spans="1:4" hidden="1" x14ac:dyDescent="0.25">
      <c r="A28162" s="61" t="s">
        <v>356</v>
      </c>
      <c r="B28162" s="61" t="s">
        <v>357</v>
      </c>
      <c r="C28162">
        <v>2019</v>
      </c>
      <c r="D28162" s="61" t="s">
        <v>2950</v>
      </c>
    </row>
    <row r="28163" spans="1:4" hidden="1" x14ac:dyDescent="0.25">
      <c r="A28163" s="61" t="s">
        <v>356</v>
      </c>
      <c r="B28163" s="61" t="s">
        <v>357</v>
      </c>
      <c r="C28163">
        <v>2020</v>
      </c>
      <c r="D28163" s="61" t="s">
        <v>2309</v>
      </c>
    </row>
    <row r="28164" spans="1:4" hidden="1" x14ac:dyDescent="0.25">
      <c r="A28164" s="61" t="s">
        <v>356</v>
      </c>
      <c r="B28164" s="61" t="s">
        <v>357</v>
      </c>
      <c r="C28164">
        <v>2021</v>
      </c>
      <c r="D28164" s="61" t="s">
        <v>2575</v>
      </c>
    </row>
    <row r="28165" spans="1:4" hidden="1" x14ac:dyDescent="0.25">
      <c r="A28165" s="61" t="s">
        <v>356</v>
      </c>
      <c r="B28165" s="61" t="s">
        <v>357</v>
      </c>
      <c r="C28165">
        <v>2022</v>
      </c>
      <c r="D28165" s="61" t="s">
        <v>2511</v>
      </c>
    </row>
    <row r="28166" spans="1:4" x14ac:dyDescent="0.25">
      <c r="A28166" s="61" t="s">
        <v>356</v>
      </c>
      <c r="B28166" s="61" t="s">
        <v>357</v>
      </c>
      <c r="C28166">
        <v>2023</v>
      </c>
      <c r="D28166" s="61">
        <v>0.61399999999999999</v>
      </c>
    </row>
    <row r="28167" spans="1:4" hidden="1" x14ac:dyDescent="0.25">
      <c r="A28167" s="61" t="s">
        <v>433</v>
      </c>
      <c r="B28167" s="61" t="s">
        <v>434</v>
      </c>
      <c r="C28167">
        <v>1821</v>
      </c>
      <c r="D28167" s="61" t="s">
        <v>2322</v>
      </c>
    </row>
    <row r="28168" spans="1:4" hidden="1" x14ac:dyDescent="0.25">
      <c r="A28168" s="61" t="s">
        <v>433</v>
      </c>
      <c r="B28168" s="61" t="s">
        <v>434</v>
      </c>
      <c r="C28168">
        <v>1822</v>
      </c>
      <c r="D28168" s="61" t="s">
        <v>2322</v>
      </c>
    </row>
    <row r="28169" spans="1:4" hidden="1" x14ac:dyDescent="0.25">
      <c r="A28169" s="61" t="s">
        <v>433</v>
      </c>
      <c r="B28169" s="61" t="s">
        <v>434</v>
      </c>
      <c r="C28169">
        <v>1823</v>
      </c>
      <c r="D28169" s="61" t="s">
        <v>2322</v>
      </c>
    </row>
    <row r="28170" spans="1:4" hidden="1" x14ac:dyDescent="0.25">
      <c r="A28170" s="61" t="s">
        <v>433</v>
      </c>
      <c r="B28170" s="61" t="s">
        <v>434</v>
      </c>
      <c r="C28170">
        <v>1824</v>
      </c>
      <c r="D28170" s="61" t="s">
        <v>2322</v>
      </c>
    </row>
    <row r="28171" spans="1:4" hidden="1" x14ac:dyDescent="0.25">
      <c r="A28171" s="61" t="s">
        <v>433</v>
      </c>
      <c r="B28171" s="61" t="s">
        <v>434</v>
      </c>
      <c r="C28171">
        <v>1825</v>
      </c>
      <c r="D28171" s="61" t="s">
        <v>2322</v>
      </c>
    </row>
    <row r="28172" spans="1:4" hidden="1" x14ac:dyDescent="0.25">
      <c r="A28172" s="61" t="s">
        <v>433</v>
      </c>
      <c r="B28172" s="61" t="s">
        <v>434</v>
      </c>
      <c r="C28172">
        <v>1826</v>
      </c>
      <c r="D28172" s="61" t="s">
        <v>2322</v>
      </c>
    </row>
    <row r="28173" spans="1:4" hidden="1" x14ac:dyDescent="0.25">
      <c r="A28173" s="61" t="s">
        <v>433</v>
      </c>
      <c r="B28173" s="61" t="s">
        <v>434</v>
      </c>
      <c r="C28173">
        <v>1827</v>
      </c>
      <c r="D28173" s="61" t="s">
        <v>2322</v>
      </c>
    </row>
    <row r="28174" spans="1:4" hidden="1" x14ac:dyDescent="0.25">
      <c r="A28174" s="61" t="s">
        <v>433</v>
      </c>
      <c r="B28174" s="61" t="s">
        <v>434</v>
      </c>
      <c r="C28174">
        <v>1828</v>
      </c>
      <c r="D28174" s="61" t="s">
        <v>2322</v>
      </c>
    </row>
    <row r="28175" spans="1:4" hidden="1" x14ac:dyDescent="0.25">
      <c r="A28175" s="61" t="s">
        <v>433</v>
      </c>
      <c r="B28175" s="61" t="s">
        <v>434</v>
      </c>
      <c r="C28175">
        <v>1829</v>
      </c>
      <c r="D28175" s="61" t="s">
        <v>2322</v>
      </c>
    </row>
    <row r="28176" spans="1:4" hidden="1" x14ac:dyDescent="0.25">
      <c r="A28176" s="61" t="s">
        <v>433</v>
      </c>
      <c r="B28176" s="61" t="s">
        <v>434</v>
      </c>
      <c r="C28176">
        <v>1830</v>
      </c>
      <c r="D28176" s="61" t="s">
        <v>2322</v>
      </c>
    </row>
    <row r="28177" spans="1:4" hidden="1" x14ac:dyDescent="0.25">
      <c r="A28177" s="61" t="s">
        <v>433</v>
      </c>
      <c r="B28177" s="61" t="s">
        <v>434</v>
      </c>
      <c r="C28177">
        <v>1831</v>
      </c>
      <c r="D28177" s="61" t="s">
        <v>2322</v>
      </c>
    </row>
    <row r="28178" spans="1:4" hidden="1" x14ac:dyDescent="0.25">
      <c r="A28178" s="61" t="s">
        <v>433</v>
      </c>
      <c r="B28178" s="61" t="s">
        <v>434</v>
      </c>
      <c r="C28178">
        <v>1832</v>
      </c>
      <c r="D28178" s="61" t="s">
        <v>2322</v>
      </c>
    </row>
    <row r="28179" spans="1:4" hidden="1" x14ac:dyDescent="0.25">
      <c r="A28179" s="61" t="s">
        <v>433</v>
      </c>
      <c r="B28179" s="61" t="s">
        <v>434</v>
      </c>
      <c r="C28179">
        <v>1833</v>
      </c>
      <c r="D28179" s="61" t="s">
        <v>2322</v>
      </c>
    </row>
    <row r="28180" spans="1:4" hidden="1" x14ac:dyDescent="0.25">
      <c r="A28180" s="61" t="s">
        <v>433</v>
      </c>
      <c r="B28180" s="61" t="s">
        <v>434</v>
      </c>
      <c r="C28180">
        <v>1834</v>
      </c>
      <c r="D28180" s="61" t="s">
        <v>2322</v>
      </c>
    </row>
    <row r="28181" spans="1:4" hidden="1" x14ac:dyDescent="0.25">
      <c r="A28181" s="61" t="s">
        <v>433</v>
      </c>
      <c r="B28181" s="61" t="s">
        <v>434</v>
      </c>
      <c r="C28181">
        <v>1835</v>
      </c>
      <c r="D28181" s="61" t="s">
        <v>2322</v>
      </c>
    </row>
    <row r="28182" spans="1:4" hidden="1" x14ac:dyDescent="0.25">
      <c r="A28182" s="61" t="s">
        <v>433</v>
      </c>
      <c r="B28182" s="61" t="s">
        <v>434</v>
      </c>
      <c r="C28182">
        <v>1836</v>
      </c>
      <c r="D28182" s="61" t="s">
        <v>2322</v>
      </c>
    </row>
    <row r="28183" spans="1:4" hidden="1" x14ac:dyDescent="0.25">
      <c r="A28183" s="61" t="s">
        <v>433</v>
      </c>
      <c r="B28183" s="61" t="s">
        <v>434</v>
      </c>
      <c r="C28183">
        <v>1837</v>
      </c>
      <c r="D28183" s="61" t="s">
        <v>2322</v>
      </c>
    </row>
    <row r="28184" spans="1:4" hidden="1" x14ac:dyDescent="0.25">
      <c r="A28184" s="61" t="s">
        <v>433</v>
      </c>
      <c r="B28184" s="61" t="s">
        <v>434</v>
      </c>
      <c r="C28184">
        <v>1838</v>
      </c>
      <c r="D28184" s="61" t="s">
        <v>2322</v>
      </c>
    </row>
    <row r="28185" spans="1:4" hidden="1" x14ac:dyDescent="0.25">
      <c r="A28185" s="61" t="s">
        <v>433</v>
      </c>
      <c r="B28185" s="61" t="s">
        <v>434</v>
      </c>
      <c r="C28185">
        <v>1839</v>
      </c>
      <c r="D28185" s="61" t="s">
        <v>2322</v>
      </c>
    </row>
    <row r="28186" spans="1:4" hidden="1" x14ac:dyDescent="0.25">
      <c r="A28186" s="61" t="s">
        <v>433</v>
      </c>
      <c r="B28186" s="61" t="s">
        <v>434</v>
      </c>
      <c r="C28186">
        <v>1840</v>
      </c>
      <c r="D28186" s="61" t="s">
        <v>2322</v>
      </c>
    </row>
    <row r="28187" spans="1:4" hidden="1" x14ac:dyDescent="0.25">
      <c r="A28187" s="61" t="s">
        <v>433</v>
      </c>
      <c r="B28187" s="61" t="s">
        <v>434</v>
      </c>
      <c r="C28187">
        <v>1841</v>
      </c>
      <c r="D28187" s="61" t="s">
        <v>2322</v>
      </c>
    </row>
    <row r="28188" spans="1:4" hidden="1" x14ac:dyDescent="0.25">
      <c r="A28188" s="61" t="s">
        <v>433</v>
      </c>
      <c r="B28188" s="61" t="s">
        <v>434</v>
      </c>
      <c r="C28188">
        <v>1842</v>
      </c>
      <c r="D28188" s="61" t="s">
        <v>2322</v>
      </c>
    </row>
    <row r="28189" spans="1:4" hidden="1" x14ac:dyDescent="0.25">
      <c r="A28189" s="61" t="s">
        <v>433</v>
      </c>
      <c r="B28189" s="61" t="s">
        <v>434</v>
      </c>
      <c r="C28189">
        <v>1843</v>
      </c>
      <c r="D28189" s="61" t="s">
        <v>2322</v>
      </c>
    </row>
    <row r="28190" spans="1:4" hidden="1" x14ac:dyDescent="0.25">
      <c r="A28190" s="61" t="s">
        <v>433</v>
      </c>
      <c r="B28190" s="61" t="s">
        <v>434</v>
      </c>
      <c r="C28190">
        <v>1844</v>
      </c>
      <c r="D28190" s="61" t="s">
        <v>2322</v>
      </c>
    </row>
    <row r="28191" spans="1:4" hidden="1" x14ac:dyDescent="0.25">
      <c r="A28191" s="61" t="s">
        <v>433</v>
      </c>
      <c r="B28191" s="61" t="s">
        <v>434</v>
      </c>
      <c r="C28191">
        <v>1845</v>
      </c>
      <c r="D28191" s="61" t="s">
        <v>2322</v>
      </c>
    </row>
    <row r="28192" spans="1:4" hidden="1" x14ac:dyDescent="0.25">
      <c r="A28192" s="61" t="s">
        <v>433</v>
      </c>
      <c r="B28192" s="61" t="s">
        <v>434</v>
      </c>
      <c r="C28192">
        <v>1846</v>
      </c>
      <c r="D28192" s="61" t="s">
        <v>2322</v>
      </c>
    </row>
    <row r="28193" spans="1:4" hidden="1" x14ac:dyDescent="0.25">
      <c r="A28193" s="61" t="s">
        <v>433</v>
      </c>
      <c r="B28193" s="61" t="s">
        <v>434</v>
      </c>
      <c r="C28193">
        <v>1847</v>
      </c>
      <c r="D28193" s="61" t="s">
        <v>2322</v>
      </c>
    </row>
    <row r="28194" spans="1:4" hidden="1" x14ac:dyDescent="0.25">
      <c r="A28194" s="61" t="s">
        <v>433</v>
      </c>
      <c r="B28194" s="61" t="s">
        <v>434</v>
      </c>
      <c r="C28194">
        <v>1848</v>
      </c>
      <c r="D28194" s="61" t="s">
        <v>2322</v>
      </c>
    </row>
    <row r="28195" spans="1:4" hidden="1" x14ac:dyDescent="0.25">
      <c r="A28195" s="61" t="s">
        <v>433</v>
      </c>
      <c r="B28195" s="61" t="s">
        <v>434</v>
      </c>
      <c r="C28195">
        <v>1849</v>
      </c>
      <c r="D28195" s="61" t="s">
        <v>536</v>
      </c>
    </row>
    <row r="28196" spans="1:4" hidden="1" x14ac:dyDescent="0.25">
      <c r="A28196" s="61" t="s">
        <v>433</v>
      </c>
      <c r="B28196" s="61" t="s">
        <v>434</v>
      </c>
      <c r="C28196">
        <v>1850</v>
      </c>
      <c r="D28196" s="61" t="s">
        <v>536</v>
      </c>
    </row>
    <row r="28197" spans="1:4" hidden="1" x14ac:dyDescent="0.25">
      <c r="A28197" s="61" t="s">
        <v>433</v>
      </c>
      <c r="B28197" s="61" t="s">
        <v>434</v>
      </c>
      <c r="C28197">
        <v>1851</v>
      </c>
      <c r="D28197" s="61" t="s">
        <v>1747</v>
      </c>
    </row>
    <row r="28198" spans="1:4" hidden="1" x14ac:dyDescent="0.25">
      <c r="A28198" s="61" t="s">
        <v>433</v>
      </c>
      <c r="B28198" s="61" t="s">
        <v>434</v>
      </c>
      <c r="C28198">
        <v>1852</v>
      </c>
      <c r="D28198" s="61" t="s">
        <v>1747</v>
      </c>
    </row>
    <row r="28199" spans="1:4" hidden="1" x14ac:dyDescent="0.25">
      <c r="A28199" s="61" t="s">
        <v>433</v>
      </c>
      <c r="B28199" s="61" t="s">
        <v>434</v>
      </c>
      <c r="C28199">
        <v>1853</v>
      </c>
      <c r="D28199" s="61" t="s">
        <v>1747</v>
      </c>
    </row>
    <row r="28200" spans="1:4" hidden="1" x14ac:dyDescent="0.25">
      <c r="A28200" s="61" t="s">
        <v>433</v>
      </c>
      <c r="B28200" s="61" t="s">
        <v>434</v>
      </c>
      <c r="C28200">
        <v>1854</v>
      </c>
      <c r="D28200" s="61" t="s">
        <v>1747</v>
      </c>
    </row>
    <row r="28201" spans="1:4" hidden="1" x14ac:dyDescent="0.25">
      <c r="A28201" s="61" t="s">
        <v>433</v>
      </c>
      <c r="B28201" s="61" t="s">
        <v>434</v>
      </c>
      <c r="C28201">
        <v>1855</v>
      </c>
      <c r="D28201" s="61" t="s">
        <v>1747</v>
      </c>
    </row>
    <row r="28202" spans="1:4" hidden="1" x14ac:dyDescent="0.25">
      <c r="A28202" s="61" t="s">
        <v>433</v>
      </c>
      <c r="B28202" s="61" t="s">
        <v>434</v>
      </c>
      <c r="C28202">
        <v>1856</v>
      </c>
      <c r="D28202" s="61" t="s">
        <v>1747</v>
      </c>
    </row>
    <row r="28203" spans="1:4" hidden="1" x14ac:dyDescent="0.25">
      <c r="A28203" s="61" t="s">
        <v>433</v>
      </c>
      <c r="B28203" s="61" t="s">
        <v>434</v>
      </c>
      <c r="C28203">
        <v>1857</v>
      </c>
      <c r="D28203" s="61" t="s">
        <v>1747</v>
      </c>
    </row>
    <row r="28204" spans="1:4" hidden="1" x14ac:dyDescent="0.25">
      <c r="A28204" s="61" t="s">
        <v>433</v>
      </c>
      <c r="B28204" s="61" t="s">
        <v>434</v>
      </c>
      <c r="C28204">
        <v>1858</v>
      </c>
      <c r="D28204" s="61" t="s">
        <v>1747</v>
      </c>
    </row>
    <row r="28205" spans="1:4" hidden="1" x14ac:dyDescent="0.25">
      <c r="A28205" s="61" t="s">
        <v>433</v>
      </c>
      <c r="B28205" s="61" t="s">
        <v>434</v>
      </c>
      <c r="C28205">
        <v>1859</v>
      </c>
      <c r="D28205" s="61" t="s">
        <v>1747</v>
      </c>
    </row>
    <row r="28206" spans="1:4" hidden="1" x14ac:dyDescent="0.25">
      <c r="A28206" s="61" t="s">
        <v>433</v>
      </c>
      <c r="B28206" s="61" t="s">
        <v>434</v>
      </c>
      <c r="C28206">
        <v>1860</v>
      </c>
      <c r="D28206" s="61" t="s">
        <v>1863</v>
      </c>
    </row>
    <row r="28207" spans="1:4" hidden="1" x14ac:dyDescent="0.25">
      <c r="A28207" s="61" t="s">
        <v>433</v>
      </c>
      <c r="B28207" s="61" t="s">
        <v>434</v>
      </c>
      <c r="C28207">
        <v>1861</v>
      </c>
      <c r="D28207" s="61" t="s">
        <v>1863</v>
      </c>
    </row>
    <row r="28208" spans="1:4" hidden="1" x14ac:dyDescent="0.25">
      <c r="A28208" s="61" t="s">
        <v>433</v>
      </c>
      <c r="B28208" s="61" t="s">
        <v>434</v>
      </c>
      <c r="C28208">
        <v>1862</v>
      </c>
      <c r="D28208" s="61" t="s">
        <v>1863</v>
      </c>
    </row>
    <row r="28209" spans="1:4" hidden="1" x14ac:dyDescent="0.25">
      <c r="A28209" s="61" t="s">
        <v>433</v>
      </c>
      <c r="B28209" s="61" t="s">
        <v>434</v>
      </c>
      <c r="C28209">
        <v>1863</v>
      </c>
      <c r="D28209" s="61" t="s">
        <v>1741</v>
      </c>
    </row>
    <row r="28210" spans="1:4" hidden="1" x14ac:dyDescent="0.25">
      <c r="A28210" s="61" t="s">
        <v>433</v>
      </c>
      <c r="B28210" s="61" t="s">
        <v>434</v>
      </c>
      <c r="C28210">
        <v>1864</v>
      </c>
      <c r="D28210" s="61" t="s">
        <v>1741</v>
      </c>
    </row>
    <row r="28211" spans="1:4" hidden="1" x14ac:dyDescent="0.25">
      <c r="A28211" s="61" t="s">
        <v>433</v>
      </c>
      <c r="B28211" s="61" t="s">
        <v>434</v>
      </c>
      <c r="C28211">
        <v>1865</v>
      </c>
      <c r="D28211" s="61" t="s">
        <v>1741</v>
      </c>
    </row>
    <row r="28212" spans="1:4" hidden="1" x14ac:dyDescent="0.25">
      <c r="A28212" s="61" t="s">
        <v>433</v>
      </c>
      <c r="B28212" s="61" t="s">
        <v>434</v>
      </c>
      <c r="C28212">
        <v>1866</v>
      </c>
      <c r="D28212" s="61" t="s">
        <v>2495</v>
      </c>
    </row>
    <row r="28213" spans="1:4" hidden="1" x14ac:dyDescent="0.25">
      <c r="A28213" s="61" t="s">
        <v>433</v>
      </c>
      <c r="B28213" s="61" t="s">
        <v>434</v>
      </c>
      <c r="C28213">
        <v>1867</v>
      </c>
      <c r="D28213" s="61" t="s">
        <v>2495</v>
      </c>
    </row>
    <row r="28214" spans="1:4" hidden="1" x14ac:dyDescent="0.25">
      <c r="A28214" s="61" t="s">
        <v>433</v>
      </c>
      <c r="B28214" s="61" t="s">
        <v>434</v>
      </c>
      <c r="C28214">
        <v>1868</v>
      </c>
      <c r="D28214" s="61" t="s">
        <v>2495</v>
      </c>
    </row>
    <row r="28215" spans="1:4" hidden="1" x14ac:dyDescent="0.25">
      <c r="A28215" s="61" t="s">
        <v>433</v>
      </c>
      <c r="B28215" s="61" t="s">
        <v>434</v>
      </c>
      <c r="C28215">
        <v>1869</v>
      </c>
      <c r="D28215" s="61" t="s">
        <v>2495</v>
      </c>
    </row>
    <row r="28216" spans="1:4" hidden="1" x14ac:dyDescent="0.25">
      <c r="A28216" s="61" t="s">
        <v>433</v>
      </c>
      <c r="B28216" s="61" t="s">
        <v>434</v>
      </c>
      <c r="C28216">
        <v>1870</v>
      </c>
      <c r="D28216" s="61" t="s">
        <v>2495</v>
      </c>
    </row>
    <row r="28217" spans="1:4" hidden="1" x14ac:dyDescent="0.25">
      <c r="A28217" s="61" t="s">
        <v>433</v>
      </c>
      <c r="B28217" s="61" t="s">
        <v>434</v>
      </c>
      <c r="C28217">
        <v>1871</v>
      </c>
      <c r="D28217" s="61" t="s">
        <v>2495</v>
      </c>
    </row>
    <row r="28218" spans="1:4" hidden="1" x14ac:dyDescent="0.25">
      <c r="A28218" s="61" t="s">
        <v>433</v>
      </c>
      <c r="B28218" s="61" t="s">
        <v>434</v>
      </c>
      <c r="C28218">
        <v>1872</v>
      </c>
      <c r="D28218" s="61" t="s">
        <v>2495</v>
      </c>
    </row>
    <row r="28219" spans="1:4" hidden="1" x14ac:dyDescent="0.25">
      <c r="A28219" s="61" t="s">
        <v>433</v>
      </c>
      <c r="B28219" s="61" t="s">
        <v>434</v>
      </c>
      <c r="C28219">
        <v>1873</v>
      </c>
      <c r="D28219" s="61" t="s">
        <v>2495</v>
      </c>
    </row>
    <row r="28220" spans="1:4" hidden="1" x14ac:dyDescent="0.25">
      <c r="A28220" s="61" t="s">
        <v>433</v>
      </c>
      <c r="B28220" s="61" t="s">
        <v>434</v>
      </c>
      <c r="C28220">
        <v>1874</v>
      </c>
      <c r="D28220" s="61" t="s">
        <v>2495</v>
      </c>
    </row>
    <row r="28221" spans="1:4" hidden="1" x14ac:dyDescent="0.25">
      <c r="A28221" s="61" t="s">
        <v>433</v>
      </c>
      <c r="B28221" s="61" t="s">
        <v>434</v>
      </c>
      <c r="C28221">
        <v>1875</v>
      </c>
      <c r="D28221" s="61" t="s">
        <v>2495</v>
      </c>
    </row>
    <row r="28222" spans="1:4" hidden="1" x14ac:dyDescent="0.25">
      <c r="A28222" s="61" t="s">
        <v>433</v>
      </c>
      <c r="B28222" s="61" t="s">
        <v>434</v>
      </c>
      <c r="C28222">
        <v>1876</v>
      </c>
      <c r="D28222" s="61" t="s">
        <v>2495</v>
      </c>
    </row>
    <row r="28223" spans="1:4" hidden="1" x14ac:dyDescent="0.25">
      <c r="A28223" s="61" t="s">
        <v>433</v>
      </c>
      <c r="B28223" s="61" t="s">
        <v>434</v>
      </c>
      <c r="C28223">
        <v>1877</v>
      </c>
      <c r="D28223" s="61" t="s">
        <v>2353</v>
      </c>
    </row>
    <row r="28224" spans="1:4" hidden="1" x14ac:dyDescent="0.25">
      <c r="A28224" s="61" t="s">
        <v>433</v>
      </c>
      <c r="B28224" s="61" t="s">
        <v>434</v>
      </c>
      <c r="C28224">
        <v>1878</v>
      </c>
      <c r="D28224" s="61" t="s">
        <v>2353</v>
      </c>
    </row>
    <row r="28225" spans="1:4" hidden="1" x14ac:dyDescent="0.25">
      <c r="A28225" s="61" t="s">
        <v>433</v>
      </c>
      <c r="B28225" s="61" t="s">
        <v>434</v>
      </c>
      <c r="C28225">
        <v>1879</v>
      </c>
      <c r="D28225" s="61" t="s">
        <v>2326</v>
      </c>
    </row>
    <row r="28226" spans="1:4" hidden="1" x14ac:dyDescent="0.25">
      <c r="A28226" s="61" t="s">
        <v>433</v>
      </c>
      <c r="B28226" s="61" t="s">
        <v>434</v>
      </c>
      <c r="C28226">
        <v>1880</v>
      </c>
      <c r="D28226" s="61" t="s">
        <v>2337</v>
      </c>
    </row>
    <row r="28227" spans="1:4" hidden="1" x14ac:dyDescent="0.25">
      <c r="A28227" s="61" t="s">
        <v>433</v>
      </c>
      <c r="B28227" s="61" t="s">
        <v>434</v>
      </c>
      <c r="C28227">
        <v>1881</v>
      </c>
      <c r="D28227" s="61" t="s">
        <v>2337</v>
      </c>
    </row>
    <row r="28228" spans="1:4" hidden="1" x14ac:dyDescent="0.25">
      <c r="A28228" s="61" t="s">
        <v>433</v>
      </c>
      <c r="B28228" s="61" t="s">
        <v>434</v>
      </c>
      <c r="C28228">
        <v>1882</v>
      </c>
      <c r="D28228" s="61" t="s">
        <v>1699</v>
      </c>
    </row>
    <row r="28229" spans="1:4" hidden="1" x14ac:dyDescent="0.25">
      <c r="A28229" s="61" t="s">
        <v>433</v>
      </c>
      <c r="B28229" s="61" t="s">
        <v>434</v>
      </c>
      <c r="C28229">
        <v>1883</v>
      </c>
      <c r="D28229" s="61" t="s">
        <v>1699</v>
      </c>
    </row>
    <row r="28230" spans="1:4" hidden="1" x14ac:dyDescent="0.25">
      <c r="A28230" s="61" t="s">
        <v>433</v>
      </c>
      <c r="B28230" s="61" t="s">
        <v>434</v>
      </c>
      <c r="C28230">
        <v>1884</v>
      </c>
      <c r="D28230" s="61" t="s">
        <v>1699</v>
      </c>
    </row>
    <row r="28231" spans="1:4" hidden="1" x14ac:dyDescent="0.25">
      <c r="A28231" s="61" t="s">
        <v>433</v>
      </c>
      <c r="B28231" s="61" t="s">
        <v>434</v>
      </c>
      <c r="C28231">
        <v>1900</v>
      </c>
      <c r="D28231" s="61" t="s">
        <v>2957</v>
      </c>
    </row>
    <row r="28232" spans="1:4" hidden="1" x14ac:dyDescent="0.25">
      <c r="A28232" s="61" t="s">
        <v>433</v>
      </c>
      <c r="B28232" s="61" t="s">
        <v>434</v>
      </c>
      <c r="C28232">
        <v>1901</v>
      </c>
      <c r="D28232" s="61" t="s">
        <v>2944</v>
      </c>
    </row>
    <row r="28233" spans="1:4" hidden="1" x14ac:dyDescent="0.25">
      <c r="A28233" s="61" t="s">
        <v>433</v>
      </c>
      <c r="B28233" s="61" t="s">
        <v>434</v>
      </c>
      <c r="C28233">
        <v>1902</v>
      </c>
      <c r="D28233" s="61" t="s">
        <v>2944</v>
      </c>
    </row>
    <row r="28234" spans="1:4" hidden="1" x14ac:dyDescent="0.25">
      <c r="A28234" s="61" t="s">
        <v>433</v>
      </c>
      <c r="B28234" s="61" t="s">
        <v>434</v>
      </c>
      <c r="C28234">
        <v>1903</v>
      </c>
      <c r="D28234" s="61" t="s">
        <v>2944</v>
      </c>
    </row>
    <row r="28235" spans="1:4" hidden="1" x14ac:dyDescent="0.25">
      <c r="A28235" s="61" t="s">
        <v>433</v>
      </c>
      <c r="B28235" s="61" t="s">
        <v>434</v>
      </c>
      <c r="C28235">
        <v>1904</v>
      </c>
      <c r="D28235" s="61" t="s">
        <v>2944</v>
      </c>
    </row>
    <row r="28236" spans="1:4" hidden="1" x14ac:dyDescent="0.25">
      <c r="A28236" s="61" t="s">
        <v>433</v>
      </c>
      <c r="B28236" s="61" t="s">
        <v>434</v>
      </c>
      <c r="C28236">
        <v>1905</v>
      </c>
      <c r="D28236" s="61" t="s">
        <v>2944</v>
      </c>
    </row>
    <row r="28237" spans="1:4" hidden="1" x14ac:dyDescent="0.25">
      <c r="A28237" s="61" t="s">
        <v>433</v>
      </c>
      <c r="B28237" s="61" t="s">
        <v>434</v>
      </c>
      <c r="C28237">
        <v>1906</v>
      </c>
      <c r="D28237" s="61" t="s">
        <v>2944</v>
      </c>
    </row>
    <row r="28238" spans="1:4" hidden="1" x14ac:dyDescent="0.25">
      <c r="A28238" s="61" t="s">
        <v>433</v>
      </c>
      <c r="B28238" s="61" t="s">
        <v>434</v>
      </c>
      <c r="C28238">
        <v>1907</v>
      </c>
      <c r="D28238" s="61" t="s">
        <v>2944</v>
      </c>
    </row>
    <row r="28239" spans="1:4" hidden="1" x14ac:dyDescent="0.25">
      <c r="A28239" s="61" t="s">
        <v>433</v>
      </c>
      <c r="B28239" s="61" t="s">
        <v>434</v>
      </c>
      <c r="C28239">
        <v>1908</v>
      </c>
      <c r="D28239" s="61" t="s">
        <v>2944</v>
      </c>
    </row>
    <row r="28240" spans="1:4" hidden="1" x14ac:dyDescent="0.25">
      <c r="A28240" s="61" t="s">
        <v>433</v>
      </c>
      <c r="B28240" s="61" t="s">
        <v>434</v>
      </c>
      <c r="C28240">
        <v>1909</v>
      </c>
      <c r="D28240" s="61" t="s">
        <v>2944</v>
      </c>
    </row>
    <row r="28241" spans="1:4" hidden="1" x14ac:dyDescent="0.25">
      <c r="A28241" s="61" t="s">
        <v>433</v>
      </c>
      <c r="B28241" s="61" t="s">
        <v>434</v>
      </c>
      <c r="C28241">
        <v>1910</v>
      </c>
      <c r="D28241" s="61" t="s">
        <v>1799</v>
      </c>
    </row>
    <row r="28242" spans="1:4" hidden="1" x14ac:dyDescent="0.25">
      <c r="A28242" s="61" t="s">
        <v>433</v>
      </c>
      <c r="B28242" s="61" t="s">
        <v>434</v>
      </c>
      <c r="C28242">
        <v>1911</v>
      </c>
      <c r="D28242" s="61" t="s">
        <v>1799</v>
      </c>
    </row>
    <row r="28243" spans="1:4" hidden="1" x14ac:dyDescent="0.25">
      <c r="A28243" s="61" t="s">
        <v>433</v>
      </c>
      <c r="B28243" s="61" t="s">
        <v>434</v>
      </c>
      <c r="C28243">
        <v>1912</v>
      </c>
      <c r="D28243" s="61" t="s">
        <v>1799</v>
      </c>
    </row>
    <row r="28244" spans="1:4" hidden="1" x14ac:dyDescent="0.25">
      <c r="A28244" s="61" t="s">
        <v>433</v>
      </c>
      <c r="B28244" s="61" t="s">
        <v>434</v>
      </c>
      <c r="C28244">
        <v>1913</v>
      </c>
      <c r="D28244" s="61" t="s">
        <v>1799</v>
      </c>
    </row>
    <row r="28245" spans="1:4" hidden="1" x14ac:dyDescent="0.25">
      <c r="A28245" s="61" t="s">
        <v>433</v>
      </c>
      <c r="B28245" s="61" t="s">
        <v>434</v>
      </c>
      <c r="C28245">
        <v>1914</v>
      </c>
      <c r="D28245" s="61" t="s">
        <v>1799</v>
      </c>
    </row>
    <row r="28246" spans="1:4" hidden="1" x14ac:dyDescent="0.25">
      <c r="A28246" s="61" t="s">
        <v>433</v>
      </c>
      <c r="B28246" s="61" t="s">
        <v>434</v>
      </c>
      <c r="C28246">
        <v>1915</v>
      </c>
      <c r="D28246" s="61" t="s">
        <v>1799</v>
      </c>
    </row>
    <row r="28247" spans="1:4" hidden="1" x14ac:dyDescent="0.25">
      <c r="A28247" s="61" t="s">
        <v>433</v>
      </c>
      <c r="B28247" s="61" t="s">
        <v>434</v>
      </c>
      <c r="C28247">
        <v>1916</v>
      </c>
      <c r="D28247" s="61" t="s">
        <v>1799</v>
      </c>
    </row>
    <row r="28248" spans="1:4" hidden="1" x14ac:dyDescent="0.25">
      <c r="A28248" s="61" t="s">
        <v>433</v>
      </c>
      <c r="B28248" s="61" t="s">
        <v>434</v>
      </c>
      <c r="C28248">
        <v>1917</v>
      </c>
      <c r="D28248" s="61" t="s">
        <v>1799</v>
      </c>
    </row>
    <row r="28249" spans="1:4" hidden="1" x14ac:dyDescent="0.25">
      <c r="A28249" s="61" t="s">
        <v>433</v>
      </c>
      <c r="B28249" s="61" t="s">
        <v>434</v>
      </c>
      <c r="C28249">
        <v>1918</v>
      </c>
      <c r="D28249" s="61" t="s">
        <v>1799</v>
      </c>
    </row>
    <row r="28250" spans="1:4" hidden="1" x14ac:dyDescent="0.25">
      <c r="A28250" s="61" t="s">
        <v>433</v>
      </c>
      <c r="B28250" s="61" t="s">
        <v>434</v>
      </c>
      <c r="C28250">
        <v>1919</v>
      </c>
      <c r="D28250" s="61" t="s">
        <v>1799</v>
      </c>
    </row>
    <row r="28251" spans="1:4" hidden="1" x14ac:dyDescent="0.25">
      <c r="A28251" s="61" t="s">
        <v>433</v>
      </c>
      <c r="B28251" s="61" t="s">
        <v>434</v>
      </c>
      <c r="C28251">
        <v>1920</v>
      </c>
      <c r="D28251" s="61" t="s">
        <v>2875</v>
      </c>
    </row>
    <row r="28252" spans="1:4" hidden="1" x14ac:dyDescent="0.25">
      <c r="A28252" s="61" t="s">
        <v>433</v>
      </c>
      <c r="B28252" s="61" t="s">
        <v>434</v>
      </c>
      <c r="C28252">
        <v>1921</v>
      </c>
      <c r="D28252" s="61" t="s">
        <v>2875</v>
      </c>
    </row>
    <row r="28253" spans="1:4" hidden="1" x14ac:dyDescent="0.25">
      <c r="A28253" s="61" t="s">
        <v>433</v>
      </c>
      <c r="B28253" s="61" t="s">
        <v>434</v>
      </c>
      <c r="C28253">
        <v>1922</v>
      </c>
      <c r="D28253" s="61" t="s">
        <v>2875</v>
      </c>
    </row>
    <row r="28254" spans="1:4" hidden="1" x14ac:dyDescent="0.25">
      <c r="A28254" s="61" t="s">
        <v>433</v>
      </c>
      <c r="B28254" s="61" t="s">
        <v>434</v>
      </c>
      <c r="C28254">
        <v>1923</v>
      </c>
      <c r="D28254" s="61" t="s">
        <v>2875</v>
      </c>
    </row>
    <row r="28255" spans="1:4" hidden="1" x14ac:dyDescent="0.25">
      <c r="A28255" s="61" t="s">
        <v>433</v>
      </c>
      <c r="B28255" s="61" t="s">
        <v>434</v>
      </c>
      <c r="C28255">
        <v>1924</v>
      </c>
      <c r="D28255" s="61" t="s">
        <v>2875</v>
      </c>
    </row>
    <row r="28256" spans="1:4" hidden="1" x14ac:dyDescent="0.25">
      <c r="A28256" s="61" t="s">
        <v>433</v>
      </c>
      <c r="B28256" s="61" t="s">
        <v>434</v>
      </c>
      <c r="C28256">
        <v>1925</v>
      </c>
      <c r="D28256" s="61" t="s">
        <v>2875</v>
      </c>
    </row>
    <row r="28257" spans="1:4" hidden="1" x14ac:dyDescent="0.25">
      <c r="A28257" s="61" t="s">
        <v>433</v>
      </c>
      <c r="B28257" s="61" t="s">
        <v>434</v>
      </c>
      <c r="C28257">
        <v>1926</v>
      </c>
      <c r="D28257" s="61" t="s">
        <v>2875</v>
      </c>
    </row>
    <row r="28258" spans="1:4" hidden="1" x14ac:dyDescent="0.25">
      <c r="A28258" s="61" t="s">
        <v>433</v>
      </c>
      <c r="B28258" s="61" t="s">
        <v>434</v>
      </c>
      <c r="C28258">
        <v>1927</v>
      </c>
      <c r="D28258" s="61" t="s">
        <v>2875</v>
      </c>
    </row>
    <row r="28259" spans="1:4" hidden="1" x14ac:dyDescent="0.25">
      <c r="A28259" s="61" t="s">
        <v>433</v>
      </c>
      <c r="B28259" s="61" t="s">
        <v>434</v>
      </c>
      <c r="C28259">
        <v>1928</v>
      </c>
      <c r="D28259" s="61" t="s">
        <v>2875</v>
      </c>
    </row>
    <row r="28260" spans="1:4" hidden="1" x14ac:dyDescent="0.25">
      <c r="A28260" s="61" t="s">
        <v>433</v>
      </c>
      <c r="B28260" s="61" t="s">
        <v>434</v>
      </c>
      <c r="C28260">
        <v>1929</v>
      </c>
      <c r="D28260" s="61" t="s">
        <v>2261</v>
      </c>
    </row>
    <row r="28261" spans="1:4" hidden="1" x14ac:dyDescent="0.25">
      <c r="A28261" s="61" t="s">
        <v>433</v>
      </c>
      <c r="B28261" s="61" t="s">
        <v>434</v>
      </c>
      <c r="C28261">
        <v>1930</v>
      </c>
      <c r="D28261" s="61" t="s">
        <v>2261</v>
      </c>
    </row>
    <row r="28262" spans="1:4" hidden="1" x14ac:dyDescent="0.25">
      <c r="A28262" s="61" t="s">
        <v>433</v>
      </c>
      <c r="B28262" s="61" t="s">
        <v>434</v>
      </c>
      <c r="C28262">
        <v>1931</v>
      </c>
      <c r="D28262" s="61" t="s">
        <v>2261</v>
      </c>
    </row>
    <row r="28263" spans="1:4" hidden="1" x14ac:dyDescent="0.25">
      <c r="A28263" s="61" t="s">
        <v>433</v>
      </c>
      <c r="B28263" s="61" t="s">
        <v>434</v>
      </c>
      <c r="C28263">
        <v>1932</v>
      </c>
      <c r="D28263" s="61" t="s">
        <v>2261</v>
      </c>
    </row>
    <row r="28264" spans="1:4" hidden="1" x14ac:dyDescent="0.25">
      <c r="A28264" s="61" t="s">
        <v>433</v>
      </c>
      <c r="B28264" s="61" t="s">
        <v>434</v>
      </c>
      <c r="C28264">
        <v>1933</v>
      </c>
      <c r="D28264" s="61" t="s">
        <v>2261</v>
      </c>
    </row>
    <row r="28265" spans="1:4" hidden="1" x14ac:dyDescent="0.25">
      <c r="A28265" s="61" t="s">
        <v>433</v>
      </c>
      <c r="B28265" s="61" t="s">
        <v>434</v>
      </c>
      <c r="C28265">
        <v>1934</v>
      </c>
      <c r="D28265" s="61" t="s">
        <v>2261</v>
      </c>
    </row>
    <row r="28266" spans="1:4" hidden="1" x14ac:dyDescent="0.25">
      <c r="A28266" s="61" t="s">
        <v>433</v>
      </c>
      <c r="B28266" s="61" t="s">
        <v>434</v>
      </c>
      <c r="C28266">
        <v>1935</v>
      </c>
      <c r="D28266" s="61" t="s">
        <v>2261</v>
      </c>
    </row>
    <row r="28267" spans="1:4" hidden="1" x14ac:dyDescent="0.25">
      <c r="A28267" s="61" t="s">
        <v>433</v>
      </c>
      <c r="B28267" s="61" t="s">
        <v>434</v>
      </c>
      <c r="C28267">
        <v>1936</v>
      </c>
      <c r="D28267" s="61" t="s">
        <v>2261</v>
      </c>
    </row>
    <row r="28268" spans="1:4" hidden="1" x14ac:dyDescent="0.25">
      <c r="A28268" s="61" t="s">
        <v>433</v>
      </c>
      <c r="B28268" s="61" t="s">
        <v>434</v>
      </c>
      <c r="C28268">
        <v>1937</v>
      </c>
      <c r="D28268" s="61" t="s">
        <v>2261</v>
      </c>
    </row>
    <row r="28269" spans="1:4" hidden="1" x14ac:dyDescent="0.25">
      <c r="A28269" s="61" t="s">
        <v>433</v>
      </c>
      <c r="B28269" s="61" t="s">
        <v>434</v>
      </c>
      <c r="C28269">
        <v>1938</v>
      </c>
      <c r="D28269" s="61" t="s">
        <v>2261</v>
      </c>
    </row>
    <row r="28270" spans="1:4" hidden="1" x14ac:dyDescent="0.25">
      <c r="A28270" s="61" t="s">
        <v>433</v>
      </c>
      <c r="B28270" s="61" t="s">
        <v>434</v>
      </c>
      <c r="C28270">
        <v>1939</v>
      </c>
      <c r="D28270" s="61" t="s">
        <v>2261</v>
      </c>
    </row>
    <row r="28271" spans="1:4" hidden="1" x14ac:dyDescent="0.25">
      <c r="A28271" s="61" t="s">
        <v>433</v>
      </c>
      <c r="B28271" s="61" t="s">
        <v>434</v>
      </c>
      <c r="C28271">
        <v>1940</v>
      </c>
      <c r="D28271" s="61" t="s">
        <v>2261</v>
      </c>
    </row>
    <row r="28272" spans="1:4" hidden="1" x14ac:dyDescent="0.25">
      <c r="A28272" s="61" t="s">
        <v>433</v>
      </c>
      <c r="B28272" s="61" t="s">
        <v>434</v>
      </c>
      <c r="C28272">
        <v>1941</v>
      </c>
      <c r="D28272" s="61" t="s">
        <v>2261</v>
      </c>
    </row>
    <row r="28273" spans="1:4" hidden="1" x14ac:dyDescent="0.25">
      <c r="A28273" s="61" t="s">
        <v>433</v>
      </c>
      <c r="B28273" s="61" t="s">
        <v>434</v>
      </c>
      <c r="C28273">
        <v>1942</v>
      </c>
      <c r="D28273" s="61" t="s">
        <v>2261</v>
      </c>
    </row>
    <row r="28274" spans="1:4" hidden="1" x14ac:dyDescent="0.25">
      <c r="A28274" s="61" t="s">
        <v>433</v>
      </c>
      <c r="B28274" s="61" t="s">
        <v>434</v>
      </c>
      <c r="C28274">
        <v>1943</v>
      </c>
      <c r="D28274" s="61" t="s">
        <v>2261</v>
      </c>
    </row>
    <row r="28275" spans="1:4" hidden="1" x14ac:dyDescent="0.25">
      <c r="A28275" s="61" t="s">
        <v>433</v>
      </c>
      <c r="B28275" s="61" t="s">
        <v>434</v>
      </c>
      <c r="C28275">
        <v>1944</v>
      </c>
      <c r="D28275" s="61" t="s">
        <v>2929</v>
      </c>
    </row>
    <row r="28276" spans="1:4" hidden="1" x14ac:dyDescent="0.25">
      <c r="A28276" s="61" t="s">
        <v>433</v>
      </c>
      <c r="B28276" s="61" t="s">
        <v>434</v>
      </c>
      <c r="C28276">
        <v>1945</v>
      </c>
      <c r="D28276" s="61" t="s">
        <v>2929</v>
      </c>
    </row>
    <row r="28277" spans="1:4" hidden="1" x14ac:dyDescent="0.25">
      <c r="A28277" s="61" t="s">
        <v>433</v>
      </c>
      <c r="B28277" s="61" t="s">
        <v>434</v>
      </c>
      <c r="C28277">
        <v>1946</v>
      </c>
      <c r="D28277" s="61" t="s">
        <v>2929</v>
      </c>
    </row>
    <row r="28278" spans="1:4" hidden="1" x14ac:dyDescent="0.25">
      <c r="A28278" s="61" t="s">
        <v>433</v>
      </c>
      <c r="B28278" s="61" t="s">
        <v>434</v>
      </c>
      <c r="C28278">
        <v>1947</v>
      </c>
      <c r="D28278" s="61" t="s">
        <v>2929</v>
      </c>
    </row>
    <row r="28279" spans="1:4" hidden="1" x14ac:dyDescent="0.25">
      <c r="A28279" s="61" t="s">
        <v>433</v>
      </c>
      <c r="B28279" s="61" t="s">
        <v>434</v>
      </c>
      <c r="C28279">
        <v>1948</v>
      </c>
      <c r="D28279" s="61" t="s">
        <v>2929</v>
      </c>
    </row>
    <row r="28280" spans="1:4" hidden="1" x14ac:dyDescent="0.25">
      <c r="A28280" s="61" t="s">
        <v>433</v>
      </c>
      <c r="B28280" s="61" t="s">
        <v>434</v>
      </c>
      <c r="C28280">
        <v>1949</v>
      </c>
      <c r="D28280" s="61" t="s">
        <v>2929</v>
      </c>
    </row>
    <row r="28281" spans="1:4" hidden="1" x14ac:dyDescent="0.25">
      <c r="A28281" s="61" t="s">
        <v>433</v>
      </c>
      <c r="B28281" s="61" t="s">
        <v>434</v>
      </c>
      <c r="C28281">
        <v>1950</v>
      </c>
      <c r="D28281" s="61" t="s">
        <v>2929</v>
      </c>
    </row>
    <row r="28282" spans="1:4" hidden="1" x14ac:dyDescent="0.25">
      <c r="A28282" s="61" t="s">
        <v>433</v>
      </c>
      <c r="B28282" s="61" t="s">
        <v>434</v>
      </c>
      <c r="C28282">
        <v>1951</v>
      </c>
      <c r="D28282" s="61" t="s">
        <v>2929</v>
      </c>
    </row>
    <row r="28283" spans="1:4" hidden="1" x14ac:dyDescent="0.25">
      <c r="A28283" s="61" t="s">
        <v>433</v>
      </c>
      <c r="B28283" s="61" t="s">
        <v>434</v>
      </c>
      <c r="C28283">
        <v>1952</v>
      </c>
      <c r="D28283" s="61" t="s">
        <v>2929</v>
      </c>
    </row>
    <row r="28284" spans="1:4" hidden="1" x14ac:dyDescent="0.25">
      <c r="A28284" s="61" t="s">
        <v>433</v>
      </c>
      <c r="B28284" s="61" t="s">
        <v>434</v>
      </c>
      <c r="C28284">
        <v>1953</v>
      </c>
      <c r="D28284" s="61" t="s">
        <v>2161</v>
      </c>
    </row>
    <row r="28285" spans="1:4" hidden="1" x14ac:dyDescent="0.25">
      <c r="A28285" s="61" t="s">
        <v>433</v>
      </c>
      <c r="B28285" s="61" t="s">
        <v>434</v>
      </c>
      <c r="C28285">
        <v>1954</v>
      </c>
      <c r="D28285" s="61" t="s">
        <v>2161</v>
      </c>
    </row>
    <row r="28286" spans="1:4" hidden="1" x14ac:dyDescent="0.25">
      <c r="A28286" s="61" t="s">
        <v>433</v>
      </c>
      <c r="B28286" s="61" t="s">
        <v>434</v>
      </c>
      <c r="C28286">
        <v>1955</v>
      </c>
      <c r="D28286" s="61" t="s">
        <v>2161</v>
      </c>
    </row>
    <row r="28287" spans="1:4" hidden="1" x14ac:dyDescent="0.25">
      <c r="A28287" s="61" t="s">
        <v>433</v>
      </c>
      <c r="B28287" s="61" t="s">
        <v>434</v>
      </c>
      <c r="C28287">
        <v>1956</v>
      </c>
      <c r="D28287" s="61" t="s">
        <v>2941</v>
      </c>
    </row>
    <row r="28288" spans="1:4" hidden="1" x14ac:dyDescent="0.25">
      <c r="A28288" s="61" t="s">
        <v>433</v>
      </c>
      <c r="B28288" s="61" t="s">
        <v>434</v>
      </c>
      <c r="C28288">
        <v>1957</v>
      </c>
      <c r="D28288" s="61" t="s">
        <v>2577</v>
      </c>
    </row>
    <row r="28289" spans="1:4" hidden="1" x14ac:dyDescent="0.25">
      <c r="A28289" s="61" t="s">
        <v>433</v>
      </c>
      <c r="B28289" s="61" t="s">
        <v>434</v>
      </c>
      <c r="C28289">
        <v>1958</v>
      </c>
      <c r="D28289" s="61" t="s">
        <v>1801</v>
      </c>
    </row>
    <row r="28290" spans="1:4" hidden="1" x14ac:dyDescent="0.25">
      <c r="A28290" s="61" t="s">
        <v>433</v>
      </c>
      <c r="B28290" s="61" t="s">
        <v>434</v>
      </c>
      <c r="C28290">
        <v>1959</v>
      </c>
      <c r="D28290" s="61" t="s">
        <v>2331</v>
      </c>
    </row>
    <row r="28291" spans="1:4" hidden="1" x14ac:dyDescent="0.25">
      <c r="A28291" s="61" t="s">
        <v>433</v>
      </c>
      <c r="B28291" s="61" t="s">
        <v>434</v>
      </c>
      <c r="C28291">
        <v>1960</v>
      </c>
      <c r="D28291" s="61" t="s">
        <v>2382</v>
      </c>
    </row>
    <row r="28292" spans="1:4" hidden="1" x14ac:dyDescent="0.25">
      <c r="A28292" s="61" t="s">
        <v>433</v>
      </c>
      <c r="B28292" s="61" t="s">
        <v>434</v>
      </c>
      <c r="C28292">
        <v>1961</v>
      </c>
      <c r="D28292" s="61" t="s">
        <v>2382</v>
      </c>
    </row>
    <row r="28293" spans="1:4" hidden="1" x14ac:dyDescent="0.25">
      <c r="A28293" s="61" t="s">
        <v>433</v>
      </c>
      <c r="B28293" s="61" t="s">
        <v>434</v>
      </c>
      <c r="C28293">
        <v>1962</v>
      </c>
      <c r="D28293" s="61" t="s">
        <v>2382</v>
      </c>
    </row>
    <row r="28294" spans="1:4" hidden="1" x14ac:dyDescent="0.25">
      <c r="A28294" s="61" t="s">
        <v>433</v>
      </c>
      <c r="B28294" s="61" t="s">
        <v>434</v>
      </c>
      <c r="C28294">
        <v>1963</v>
      </c>
      <c r="D28294" s="61" t="s">
        <v>2382</v>
      </c>
    </row>
    <row r="28295" spans="1:4" hidden="1" x14ac:dyDescent="0.25">
      <c r="A28295" s="61" t="s">
        <v>433</v>
      </c>
      <c r="B28295" s="61" t="s">
        <v>434</v>
      </c>
      <c r="C28295">
        <v>1964</v>
      </c>
      <c r="D28295" s="61" t="s">
        <v>2258</v>
      </c>
    </row>
    <row r="28296" spans="1:4" hidden="1" x14ac:dyDescent="0.25">
      <c r="A28296" s="61" t="s">
        <v>433</v>
      </c>
      <c r="B28296" s="61" t="s">
        <v>434</v>
      </c>
      <c r="C28296">
        <v>1965</v>
      </c>
      <c r="D28296" s="61" t="s">
        <v>2136</v>
      </c>
    </row>
    <row r="28297" spans="1:4" hidden="1" x14ac:dyDescent="0.25">
      <c r="A28297" s="61" t="s">
        <v>433</v>
      </c>
      <c r="B28297" s="61" t="s">
        <v>434</v>
      </c>
      <c r="C28297">
        <v>1966</v>
      </c>
      <c r="D28297" s="61" t="s">
        <v>2136</v>
      </c>
    </row>
    <row r="28298" spans="1:4" hidden="1" x14ac:dyDescent="0.25">
      <c r="A28298" s="61" t="s">
        <v>433</v>
      </c>
      <c r="B28298" s="61" t="s">
        <v>434</v>
      </c>
      <c r="C28298">
        <v>1967</v>
      </c>
      <c r="D28298" s="61" t="s">
        <v>2136</v>
      </c>
    </row>
    <row r="28299" spans="1:4" hidden="1" x14ac:dyDescent="0.25">
      <c r="A28299" s="61" t="s">
        <v>433</v>
      </c>
      <c r="B28299" s="61" t="s">
        <v>434</v>
      </c>
      <c r="C28299">
        <v>1968</v>
      </c>
      <c r="D28299" s="61" t="s">
        <v>2108</v>
      </c>
    </row>
    <row r="28300" spans="1:4" hidden="1" x14ac:dyDescent="0.25">
      <c r="A28300" s="61" t="s">
        <v>433</v>
      </c>
      <c r="B28300" s="61" t="s">
        <v>434</v>
      </c>
      <c r="C28300">
        <v>1969</v>
      </c>
      <c r="D28300" s="61" t="s">
        <v>2309</v>
      </c>
    </row>
    <row r="28301" spans="1:4" hidden="1" x14ac:dyDescent="0.25">
      <c r="A28301" s="61" t="s">
        <v>433</v>
      </c>
      <c r="B28301" s="61" t="s">
        <v>434</v>
      </c>
      <c r="C28301">
        <v>1970</v>
      </c>
      <c r="D28301" s="61" t="s">
        <v>1501</v>
      </c>
    </row>
    <row r="28302" spans="1:4" hidden="1" x14ac:dyDescent="0.25">
      <c r="A28302" s="61" t="s">
        <v>433</v>
      </c>
      <c r="B28302" s="61" t="s">
        <v>434</v>
      </c>
      <c r="C28302">
        <v>1971</v>
      </c>
      <c r="D28302" s="61" t="s">
        <v>2423</v>
      </c>
    </row>
    <row r="28303" spans="1:4" hidden="1" x14ac:dyDescent="0.25">
      <c r="A28303" s="61" t="s">
        <v>433</v>
      </c>
      <c r="B28303" s="61" t="s">
        <v>434</v>
      </c>
      <c r="C28303">
        <v>1972</v>
      </c>
      <c r="D28303" s="61" t="s">
        <v>1490</v>
      </c>
    </row>
    <row r="28304" spans="1:4" hidden="1" x14ac:dyDescent="0.25">
      <c r="A28304" s="61" t="s">
        <v>433</v>
      </c>
      <c r="B28304" s="61" t="s">
        <v>434</v>
      </c>
      <c r="C28304">
        <v>1973</v>
      </c>
      <c r="D28304" s="61" t="s">
        <v>2109</v>
      </c>
    </row>
    <row r="28305" spans="1:4" hidden="1" x14ac:dyDescent="0.25">
      <c r="A28305" s="61" t="s">
        <v>433</v>
      </c>
      <c r="B28305" s="61" t="s">
        <v>434</v>
      </c>
      <c r="C28305">
        <v>1974</v>
      </c>
      <c r="D28305" s="61" t="s">
        <v>2109</v>
      </c>
    </row>
    <row r="28306" spans="1:4" hidden="1" x14ac:dyDescent="0.25">
      <c r="A28306" s="61" t="s">
        <v>433</v>
      </c>
      <c r="B28306" s="61" t="s">
        <v>434</v>
      </c>
      <c r="C28306">
        <v>1975</v>
      </c>
      <c r="D28306" s="61" t="s">
        <v>2109</v>
      </c>
    </row>
    <row r="28307" spans="1:4" hidden="1" x14ac:dyDescent="0.25">
      <c r="A28307" s="61" t="s">
        <v>433</v>
      </c>
      <c r="B28307" s="61" t="s">
        <v>434</v>
      </c>
      <c r="C28307">
        <v>1976</v>
      </c>
      <c r="D28307" s="61" t="s">
        <v>2109</v>
      </c>
    </row>
    <row r="28308" spans="1:4" hidden="1" x14ac:dyDescent="0.25">
      <c r="A28308" s="61" t="s">
        <v>433</v>
      </c>
      <c r="B28308" s="61" t="s">
        <v>434</v>
      </c>
      <c r="C28308">
        <v>1977</v>
      </c>
      <c r="D28308" s="61" t="s">
        <v>2109</v>
      </c>
    </row>
    <row r="28309" spans="1:4" hidden="1" x14ac:dyDescent="0.25">
      <c r="A28309" s="61" t="s">
        <v>433</v>
      </c>
      <c r="B28309" s="61" t="s">
        <v>434</v>
      </c>
      <c r="C28309">
        <v>1978</v>
      </c>
      <c r="D28309" s="61" t="s">
        <v>2109</v>
      </c>
    </row>
    <row r="28310" spans="1:4" hidden="1" x14ac:dyDescent="0.25">
      <c r="A28310" s="61" t="s">
        <v>433</v>
      </c>
      <c r="B28310" s="61" t="s">
        <v>434</v>
      </c>
      <c r="C28310">
        <v>1979</v>
      </c>
      <c r="D28310" s="61" t="s">
        <v>2109</v>
      </c>
    </row>
    <row r="28311" spans="1:4" hidden="1" x14ac:dyDescent="0.25">
      <c r="A28311" s="61" t="s">
        <v>433</v>
      </c>
      <c r="B28311" s="61" t="s">
        <v>434</v>
      </c>
      <c r="C28311">
        <v>1980</v>
      </c>
      <c r="D28311" s="61" t="s">
        <v>2109</v>
      </c>
    </row>
    <row r="28312" spans="1:4" hidden="1" x14ac:dyDescent="0.25">
      <c r="A28312" s="61" t="s">
        <v>433</v>
      </c>
      <c r="B28312" s="61" t="s">
        <v>434</v>
      </c>
      <c r="C28312">
        <v>1981</v>
      </c>
      <c r="D28312" s="61" t="s">
        <v>2571</v>
      </c>
    </row>
    <row r="28313" spans="1:4" hidden="1" x14ac:dyDescent="0.25">
      <c r="A28313" s="61" t="s">
        <v>433</v>
      </c>
      <c r="B28313" s="61" t="s">
        <v>434</v>
      </c>
      <c r="C28313">
        <v>1982</v>
      </c>
      <c r="D28313" s="61" t="s">
        <v>1497</v>
      </c>
    </row>
    <row r="28314" spans="1:4" hidden="1" x14ac:dyDescent="0.25">
      <c r="A28314" s="61" t="s">
        <v>433</v>
      </c>
      <c r="B28314" s="61" t="s">
        <v>434</v>
      </c>
      <c r="C28314">
        <v>1983</v>
      </c>
      <c r="D28314" s="61" t="s">
        <v>555</v>
      </c>
    </row>
    <row r="28315" spans="1:4" hidden="1" x14ac:dyDescent="0.25">
      <c r="A28315" s="61" t="s">
        <v>433</v>
      </c>
      <c r="B28315" s="61" t="s">
        <v>434</v>
      </c>
      <c r="C28315">
        <v>1984</v>
      </c>
      <c r="D28315" s="61" t="s">
        <v>1776</v>
      </c>
    </row>
    <row r="28316" spans="1:4" hidden="1" x14ac:dyDescent="0.25">
      <c r="A28316" s="61" t="s">
        <v>433</v>
      </c>
      <c r="B28316" s="61" t="s">
        <v>434</v>
      </c>
      <c r="C28316">
        <v>1985</v>
      </c>
      <c r="D28316" s="61" t="s">
        <v>1717</v>
      </c>
    </row>
    <row r="28317" spans="1:4" hidden="1" x14ac:dyDescent="0.25">
      <c r="A28317" s="61" t="s">
        <v>433</v>
      </c>
      <c r="B28317" s="61" t="s">
        <v>434</v>
      </c>
      <c r="C28317">
        <v>1986</v>
      </c>
      <c r="D28317" s="61" t="s">
        <v>1723</v>
      </c>
    </row>
    <row r="28318" spans="1:4" hidden="1" x14ac:dyDescent="0.25">
      <c r="A28318" s="61" t="s">
        <v>433</v>
      </c>
      <c r="B28318" s="61" t="s">
        <v>434</v>
      </c>
      <c r="C28318">
        <v>1987</v>
      </c>
      <c r="D28318" s="61" t="s">
        <v>1723</v>
      </c>
    </row>
    <row r="28319" spans="1:4" hidden="1" x14ac:dyDescent="0.25">
      <c r="A28319" s="61" t="s">
        <v>433</v>
      </c>
      <c r="B28319" s="61" t="s">
        <v>434</v>
      </c>
      <c r="C28319">
        <v>1988</v>
      </c>
      <c r="D28319" s="61" t="s">
        <v>1723</v>
      </c>
    </row>
    <row r="28320" spans="1:4" hidden="1" x14ac:dyDescent="0.25">
      <c r="A28320" s="61" t="s">
        <v>433</v>
      </c>
      <c r="B28320" s="61" t="s">
        <v>434</v>
      </c>
      <c r="C28320">
        <v>1989</v>
      </c>
      <c r="D28320" s="61" t="s">
        <v>1858</v>
      </c>
    </row>
    <row r="28321" spans="1:4" hidden="1" x14ac:dyDescent="0.25">
      <c r="A28321" s="61" t="s">
        <v>433</v>
      </c>
      <c r="B28321" s="61" t="s">
        <v>434</v>
      </c>
      <c r="C28321">
        <v>1990</v>
      </c>
      <c r="D28321" s="61" t="s">
        <v>2129</v>
      </c>
    </row>
    <row r="28322" spans="1:4" hidden="1" x14ac:dyDescent="0.25">
      <c r="A28322" s="61" t="s">
        <v>433</v>
      </c>
      <c r="B28322" s="61" t="s">
        <v>434</v>
      </c>
      <c r="C28322">
        <v>1991</v>
      </c>
      <c r="D28322" s="61" t="s">
        <v>2129</v>
      </c>
    </row>
    <row r="28323" spans="1:4" hidden="1" x14ac:dyDescent="0.25">
      <c r="A28323" s="61" t="s">
        <v>433</v>
      </c>
      <c r="B28323" s="61" t="s">
        <v>434</v>
      </c>
      <c r="C28323">
        <v>1992</v>
      </c>
      <c r="D28323" s="61" t="s">
        <v>2129</v>
      </c>
    </row>
    <row r="28324" spans="1:4" hidden="1" x14ac:dyDescent="0.25">
      <c r="A28324" s="61" t="s">
        <v>433</v>
      </c>
      <c r="B28324" s="61" t="s">
        <v>434</v>
      </c>
      <c r="C28324">
        <v>1993</v>
      </c>
      <c r="D28324" s="61" t="s">
        <v>2129</v>
      </c>
    </row>
    <row r="28325" spans="1:4" hidden="1" x14ac:dyDescent="0.25">
      <c r="A28325" s="61" t="s">
        <v>433</v>
      </c>
      <c r="B28325" s="61" t="s">
        <v>434</v>
      </c>
      <c r="C28325">
        <v>1994</v>
      </c>
      <c r="D28325" s="61" t="s">
        <v>2129</v>
      </c>
    </row>
    <row r="28326" spans="1:4" hidden="1" x14ac:dyDescent="0.25">
      <c r="A28326" s="61" t="s">
        <v>433</v>
      </c>
      <c r="B28326" s="61" t="s">
        <v>434</v>
      </c>
      <c r="C28326">
        <v>1995</v>
      </c>
      <c r="D28326" s="61" t="s">
        <v>2129</v>
      </c>
    </row>
    <row r="28327" spans="1:4" hidden="1" x14ac:dyDescent="0.25">
      <c r="A28327" s="61" t="s">
        <v>433</v>
      </c>
      <c r="B28327" s="61" t="s">
        <v>434</v>
      </c>
      <c r="C28327">
        <v>1996</v>
      </c>
      <c r="D28327" s="61" t="s">
        <v>2129</v>
      </c>
    </row>
    <row r="28328" spans="1:4" hidden="1" x14ac:dyDescent="0.25">
      <c r="A28328" s="61" t="s">
        <v>433</v>
      </c>
      <c r="B28328" s="61" t="s">
        <v>434</v>
      </c>
      <c r="C28328">
        <v>1997</v>
      </c>
      <c r="D28328" s="61" t="s">
        <v>2123</v>
      </c>
    </row>
    <row r="28329" spans="1:4" hidden="1" x14ac:dyDescent="0.25">
      <c r="A28329" s="61" t="s">
        <v>433</v>
      </c>
      <c r="B28329" s="61" t="s">
        <v>434</v>
      </c>
      <c r="C28329">
        <v>1998</v>
      </c>
      <c r="D28329" s="61" t="s">
        <v>2123</v>
      </c>
    </row>
    <row r="28330" spans="1:4" hidden="1" x14ac:dyDescent="0.25">
      <c r="A28330" s="61" t="s">
        <v>433</v>
      </c>
      <c r="B28330" s="61" t="s">
        <v>434</v>
      </c>
      <c r="C28330">
        <v>1999</v>
      </c>
      <c r="D28330" s="61" t="s">
        <v>2123</v>
      </c>
    </row>
    <row r="28331" spans="1:4" hidden="1" x14ac:dyDescent="0.25">
      <c r="A28331" s="61" t="s">
        <v>433</v>
      </c>
      <c r="B28331" s="61" t="s">
        <v>434</v>
      </c>
      <c r="C28331">
        <v>2000</v>
      </c>
      <c r="D28331" s="61" t="s">
        <v>2123</v>
      </c>
    </row>
    <row r="28332" spans="1:4" hidden="1" x14ac:dyDescent="0.25">
      <c r="A28332" s="61" t="s">
        <v>433</v>
      </c>
      <c r="B28332" s="61" t="s">
        <v>434</v>
      </c>
      <c r="C28332">
        <v>2001</v>
      </c>
      <c r="D28332" s="61" t="s">
        <v>2123</v>
      </c>
    </row>
    <row r="28333" spans="1:4" hidden="1" x14ac:dyDescent="0.25">
      <c r="A28333" s="61" t="s">
        <v>433</v>
      </c>
      <c r="B28333" s="61" t="s">
        <v>434</v>
      </c>
      <c r="C28333">
        <v>2002</v>
      </c>
      <c r="D28333" s="61" t="s">
        <v>2123</v>
      </c>
    </row>
    <row r="28334" spans="1:4" hidden="1" x14ac:dyDescent="0.25">
      <c r="A28334" s="61" t="s">
        <v>433</v>
      </c>
      <c r="B28334" s="61" t="s">
        <v>434</v>
      </c>
      <c r="C28334">
        <v>2003</v>
      </c>
      <c r="D28334" s="61" t="s">
        <v>2123</v>
      </c>
    </row>
    <row r="28335" spans="1:4" hidden="1" x14ac:dyDescent="0.25">
      <c r="A28335" s="61" t="s">
        <v>433</v>
      </c>
      <c r="B28335" s="61" t="s">
        <v>434</v>
      </c>
      <c r="C28335">
        <v>2004</v>
      </c>
      <c r="D28335" s="61" t="s">
        <v>2123</v>
      </c>
    </row>
    <row r="28336" spans="1:4" hidden="1" x14ac:dyDescent="0.25">
      <c r="A28336" s="61" t="s">
        <v>433</v>
      </c>
      <c r="B28336" s="61" t="s">
        <v>434</v>
      </c>
      <c r="C28336">
        <v>2005</v>
      </c>
      <c r="D28336" s="61" t="s">
        <v>1847</v>
      </c>
    </row>
    <row r="28337" spans="1:4" hidden="1" x14ac:dyDescent="0.25">
      <c r="A28337" s="61" t="s">
        <v>433</v>
      </c>
      <c r="B28337" s="61" t="s">
        <v>434</v>
      </c>
      <c r="C28337">
        <v>2006</v>
      </c>
      <c r="D28337" s="61" t="s">
        <v>1847</v>
      </c>
    </row>
    <row r="28338" spans="1:4" hidden="1" x14ac:dyDescent="0.25">
      <c r="A28338" s="61" t="s">
        <v>433</v>
      </c>
      <c r="B28338" s="61" t="s">
        <v>434</v>
      </c>
      <c r="C28338">
        <v>2007</v>
      </c>
      <c r="D28338" s="61" t="s">
        <v>1846</v>
      </c>
    </row>
    <row r="28339" spans="1:4" hidden="1" x14ac:dyDescent="0.25">
      <c r="A28339" s="61" t="s">
        <v>433</v>
      </c>
      <c r="B28339" s="61" t="s">
        <v>434</v>
      </c>
      <c r="C28339">
        <v>2008</v>
      </c>
      <c r="D28339" s="61" t="s">
        <v>1846</v>
      </c>
    </row>
    <row r="28340" spans="1:4" hidden="1" x14ac:dyDescent="0.25">
      <c r="A28340" s="61" t="s">
        <v>433</v>
      </c>
      <c r="B28340" s="61" t="s">
        <v>434</v>
      </c>
      <c r="C28340">
        <v>2009</v>
      </c>
      <c r="D28340" s="61" t="s">
        <v>537</v>
      </c>
    </row>
    <row r="28341" spans="1:4" hidden="1" x14ac:dyDescent="0.25">
      <c r="A28341" s="61" t="s">
        <v>433</v>
      </c>
      <c r="B28341" s="61" t="s">
        <v>434</v>
      </c>
      <c r="C28341">
        <v>2010</v>
      </c>
      <c r="D28341" s="61" t="s">
        <v>1847</v>
      </c>
    </row>
    <row r="28342" spans="1:4" hidden="1" x14ac:dyDescent="0.25">
      <c r="A28342" s="61" t="s">
        <v>433</v>
      </c>
      <c r="B28342" s="61" t="s">
        <v>434</v>
      </c>
      <c r="C28342">
        <v>2011</v>
      </c>
      <c r="D28342" s="61" t="s">
        <v>2436</v>
      </c>
    </row>
    <row r="28343" spans="1:4" hidden="1" x14ac:dyDescent="0.25">
      <c r="A28343" s="61" t="s">
        <v>433</v>
      </c>
      <c r="B28343" s="61" t="s">
        <v>434</v>
      </c>
      <c r="C28343">
        <v>2012</v>
      </c>
      <c r="D28343" s="61" t="s">
        <v>547</v>
      </c>
    </row>
    <row r="28344" spans="1:4" hidden="1" x14ac:dyDescent="0.25">
      <c r="A28344" s="61" t="s">
        <v>433</v>
      </c>
      <c r="B28344" s="61" t="s">
        <v>434</v>
      </c>
      <c r="C28344">
        <v>2013</v>
      </c>
      <c r="D28344" s="61" t="s">
        <v>2466</v>
      </c>
    </row>
    <row r="28345" spans="1:4" hidden="1" x14ac:dyDescent="0.25">
      <c r="A28345" s="61" t="s">
        <v>433</v>
      </c>
      <c r="B28345" s="61" t="s">
        <v>434</v>
      </c>
      <c r="C28345">
        <v>2014</v>
      </c>
      <c r="D28345" s="61" t="s">
        <v>2440</v>
      </c>
    </row>
    <row r="28346" spans="1:4" hidden="1" x14ac:dyDescent="0.25">
      <c r="A28346" s="61" t="s">
        <v>433</v>
      </c>
      <c r="B28346" s="61" t="s">
        <v>434</v>
      </c>
      <c r="C28346">
        <v>2015</v>
      </c>
      <c r="D28346" s="61" t="s">
        <v>2465</v>
      </c>
    </row>
    <row r="28347" spans="1:4" hidden="1" x14ac:dyDescent="0.25">
      <c r="A28347" s="61" t="s">
        <v>433</v>
      </c>
      <c r="B28347" s="61" t="s">
        <v>434</v>
      </c>
      <c r="C28347">
        <v>2016</v>
      </c>
      <c r="D28347" s="61" t="s">
        <v>2436</v>
      </c>
    </row>
    <row r="28348" spans="1:4" hidden="1" x14ac:dyDescent="0.25">
      <c r="A28348" s="61" t="s">
        <v>433</v>
      </c>
      <c r="B28348" s="61" t="s">
        <v>434</v>
      </c>
      <c r="C28348">
        <v>2017</v>
      </c>
      <c r="D28348" s="61" t="s">
        <v>2446</v>
      </c>
    </row>
    <row r="28349" spans="1:4" hidden="1" x14ac:dyDescent="0.25">
      <c r="A28349" s="61" t="s">
        <v>433</v>
      </c>
      <c r="B28349" s="61" t="s">
        <v>434</v>
      </c>
      <c r="C28349">
        <v>2018</v>
      </c>
      <c r="D28349" s="61" t="s">
        <v>537</v>
      </c>
    </row>
    <row r="28350" spans="1:4" hidden="1" x14ac:dyDescent="0.25">
      <c r="A28350" s="61" t="s">
        <v>433</v>
      </c>
      <c r="B28350" s="61" t="s">
        <v>434</v>
      </c>
      <c r="C28350">
        <v>2019</v>
      </c>
      <c r="D28350" s="61" t="s">
        <v>1504</v>
      </c>
    </row>
    <row r="28351" spans="1:4" hidden="1" x14ac:dyDescent="0.25">
      <c r="A28351" s="61" t="s">
        <v>433</v>
      </c>
      <c r="B28351" s="61" t="s">
        <v>434</v>
      </c>
      <c r="C28351">
        <v>2020</v>
      </c>
      <c r="D28351" s="61" t="s">
        <v>1871</v>
      </c>
    </row>
    <row r="28352" spans="1:4" hidden="1" x14ac:dyDescent="0.25">
      <c r="A28352" s="61" t="s">
        <v>433</v>
      </c>
      <c r="B28352" s="61" t="s">
        <v>434</v>
      </c>
      <c r="C28352">
        <v>2021</v>
      </c>
      <c r="D28352" s="61" t="s">
        <v>2931</v>
      </c>
    </row>
    <row r="28353" spans="1:4" hidden="1" x14ac:dyDescent="0.25">
      <c r="A28353" s="61" t="s">
        <v>433</v>
      </c>
      <c r="B28353" s="61" t="s">
        <v>434</v>
      </c>
      <c r="C28353">
        <v>2022</v>
      </c>
      <c r="D28353" s="61" t="s">
        <v>2176</v>
      </c>
    </row>
    <row r="28354" spans="1:4" x14ac:dyDescent="0.25">
      <c r="A28354" s="61" t="s">
        <v>433</v>
      </c>
      <c r="B28354" s="61" t="s">
        <v>434</v>
      </c>
      <c r="C28354">
        <v>2023</v>
      </c>
      <c r="D28354" s="61">
        <v>0.14299999999999999</v>
      </c>
    </row>
    <row r="28355" spans="1:4" hidden="1" x14ac:dyDescent="0.25">
      <c r="A28355" s="61" t="s">
        <v>451</v>
      </c>
      <c r="B28355" s="61" t="s">
        <v>452</v>
      </c>
      <c r="C28355">
        <v>1900</v>
      </c>
      <c r="D28355" s="61" t="s">
        <v>2282</v>
      </c>
    </row>
    <row r="28356" spans="1:4" hidden="1" x14ac:dyDescent="0.25">
      <c r="A28356" s="61" t="s">
        <v>451</v>
      </c>
      <c r="B28356" s="61" t="s">
        <v>452</v>
      </c>
      <c r="C28356">
        <v>1901</v>
      </c>
      <c r="D28356" s="61" t="s">
        <v>2282</v>
      </c>
    </row>
    <row r="28357" spans="1:4" hidden="1" x14ac:dyDescent="0.25">
      <c r="A28357" s="61" t="s">
        <v>451</v>
      </c>
      <c r="B28357" s="61" t="s">
        <v>452</v>
      </c>
      <c r="C28357">
        <v>1902</v>
      </c>
      <c r="D28357" s="61" t="s">
        <v>2282</v>
      </c>
    </row>
    <row r="28358" spans="1:4" hidden="1" x14ac:dyDescent="0.25">
      <c r="A28358" s="61" t="s">
        <v>451</v>
      </c>
      <c r="B28358" s="61" t="s">
        <v>452</v>
      </c>
      <c r="C28358">
        <v>1903</v>
      </c>
      <c r="D28358" s="61" t="s">
        <v>2282</v>
      </c>
    </row>
    <row r="28359" spans="1:4" hidden="1" x14ac:dyDescent="0.25">
      <c r="A28359" s="61" t="s">
        <v>451</v>
      </c>
      <c r="B28359" s="61" t="s">
        <v>452</v>
      </c>
      <c r="C28359">
        <v>1904</v>
      </c>
      <c r="D28359" s="61" t="s">
        <v>2282</v>
      </c>
    </row>
    <row r="28360" spans="1:4" hidden="1" x14ac:dyDescent="0.25">
      <c r="A28360" s="61" t="s">
        <v>451</v>
      </c>
      <c r="B28360" s="61" t="s">
        <v>452</v>
      </c>
      <c r="C28360">
        <v>1905</v>
      </c>
      <c r="D28360" s="61" t="s">
        <v>2282</v>
      </c>
    </row>
    <row r="28361" spans="1:4" hidden="1" x14ac:dyDescent="0.25">
      <c r="A28361" s="61" t="s">
        <v>451</v>
      </c>
      <c r="B28361" s="61" t="s">
        <v>452</v>
      </c>
      <c r="C28361">
        <v>1906</v>
      </c>
      <c r="D28361" s="61" t="s">
        <v>2282</v>
      </c>
    </row>
    <row r="28362" spans="1:4" hidden="1" x14ac:dyDescent="0.25">
      <c r="A28362" s="61" t="s">
        <v>451</v>
      </c>
      <c r="B28362" s="61" t="s">
        <v>452</v>
      </c>
      <c r="C28362">
        <v>1907</v>
      </c>
      <c r="D28362" s="61" t="s">
        <v>2282</v>
      </c>
    </row>
    <row r="28363" spans="1:4" hidden="1" x14ac:dyDescent="0.25">
      <c r="A28363" s="61" t="s">
        <v>451</v>
      </c>
      <c r="B28363" s="61" t="s">
        <v>452</v>
      </c>
      <c r="C28363">
        <v>1908</v>
      </c>
      <c r="D28363" s="61" t="s">
        <v>2282</v>
      </c>
    </row>
    <row r="28364" spans="1:4" hidden="1" x14ac:dyDescent="0.25">
      <c r="A28364" s="61" t="s">
        <v>451</v>
      </c>
      <c r="B28364" s="61" t="s">
        <v>452</v>
      </c>
      <c r="C28364">
        <v>1909</v>
      </c>
      <c r="D28364" s="61" t="s">
        <v>2282</v>
      </c>
    </row>
    <row r="28365" spans="1:4" hidden="1" x14ac:dyDescent="0.25">
      <c r="A28365" s="61" t="s">
        <v>451</v>
      </c>
      <c r="B28365" s="61" t="s">
        <v>452</v>
      </c>
      <c r="C28365">
        <v>1910</v>
      </c>
      <c r="D28365" s="61" t="s">
        <v>2282</v>
      </c>
    </row>
    <row r="28366" spans="1:4" hidden="1" x14ac:dyDescent="0.25">
      <c r="A28366" s="61" t="s">
        <v>451</v>
      </c>
      <c r="B28366" s="61" t="s">
        <v>452</v>
      </c>
      <c r="C28366">
        <v>1911</v>
      </c>
      <c r="D28366" s="61" t="s">
        <v>2282</v>
      </c>
    </row>
    <row r="28367" spans="1:4" hidden="1" x14ac:dyDescent="0.25">
      <c r="A28367" s="61" t="s">
        <v>451</v>
      </c>
      <c r="B28367" s="61" t="s">
        <v>452</v>
      </c>
      <c r="C28367">
        <v>1912</v>
      </c>
      <c r="D28367" s="61" t="s">
        <v>2282</v>
      </c>
    </row>
    <row r="28368" spans="1:4" hidden="1" x14ac:dyDescent="0.25">
      <c r="A28368" s="61" t="s">
        <v>451</v>
      </c>
      <c r="B28368" s="61" t="s">
        <v>452</v>
      </c>
      <c r="C28368">
        <v>1913</v>
      </c>
      <c r="D28368" s="61" t="s">
        <v>2282</v>
      </c>
    </row>
    <row r="28369" spans="1:4" hidden="1" x14ac:dyDescent="0.25">
      <c r="A28369" s="61" t="s">
        <v>451</v>
      </c>
      <c r="B28369" s="61" t="s">
        <v>452</v>
      </c>
      <c r="C28369">
        <v>1914</v>
      </c>
      <c r="D28369" s="61" t="s">
        <v>2282</v>
      </c>
    </row>
    <row r="28370" spans="1:4" hidden="1" x14ac:dyDescent="0.25">
      <c r="A28370" s="61" t="s">
        <v>451</v>
      </c>
      <c r="B28370" s="61" t="s">
        <v>452</v>
      </c>
      <c r="C28370">
        <v>1915</v>
      </c>
      <c r="D28370" s="61" t="s">
        <v>2282</v>
      </c>
    </row>
    <row r="28371" spans="1:4" hidden="1" x14ac:dyDescent="0.25">
      <c r="A28371" s="61" t="s">
        <v>451</v>
      </c>
      <c r="B28371" s="61" t="s">
        <v>452</v>
      </c>
      <c r="C28371">
        <v>1916</v>
      </c>
      <c r="D28371" s="61" t="s">
        <v>2282</v>
      </c>
    </row>
    <row r="28372" spans="1:4" hidden="1" x14ac:dyDescent="0.25">
      <c r="A28372" s="61" t="s">
        <v>451</v>
      </c>
      <c r="B28372" s="61" t="s">
        <v>452</v>
      </c>
      <c r="C28372">
        <v>1917</v>
      </c>
      <c r="D28372" s="61" t="s">
        <v>2282</v>
      </c>
    </row>
    <row r="28373" spans="1:4" hidden="1" x14ac:dyDescent="0.25">
      <c r="A28373" s="61" t="s">
        <v>451</v>
      </c>
      <c r="B28373" s="61" t="s">
        <v>452</v>
      </c>
      <c r="C28373">
        <v>1918</v>
      </c>
      <c r="D28373" s="61" t="s">
        <v>2282</v>
      </c>
    </row>
    <row r="28374" spans="1:4" hidden="1" x14ac:dyDescent="0.25">
      <c r="A28374" s="61" t="s">
        <v>451</v>
      </c>
      <c r="B28374" s="61" t="s">
        <v>452</v>
      </c>
      <c r="C28374">
        <v>1919</v>
      </c>
      <c r="D28374" s="61" t="s">
        <v>2282</v>
      </c>
    </row>
    <row r="28375" spans="1:4" hidden="1" x14ac:dyDescent="0.25">
      <c r="A28375" s="61" t="s">
        <v>451</v>
      </c>
      <c r="B28375" s="61" t="s">
        <v>452</v>
      </c>
      <c r="C28375">
        <v>1920</v>
      </c>
      <c r="D28375" s="61" t="s">
        <v>2282</v>
      </c>
    </row>
    <row r="28376" spans="1:4" hidden="1" x14ac:dyDescent="0.25">
      <c r="A28376" s="61" t="s">
        <v>451</v>
      </c>
      <c r="B28376" s="61" t="s">
        <v>452</v>
      </c>
      <c r="C28376">
        <v>1921</v>
      </c>
      <c r="D28376" s="61" t="s">
        <v>2282</v>
      </c>
    </row>
    <row r="28377" spans="1:4" hidden="1" x14ac:dyDescent="0.25">
      <c r="A28377" s="61" t="s">
        <v>451</v>
      </c>
      <c r="B28377" s="61" t="s">
        <v>452</v>
      </c>
      <c r="C28377">
        <v>1922</v>
      </c>
      <c r="D28377" s="61" t="s">
        <v>2282</v>
      </c>
    </row>
    <row r="28378" spans="1:4" hidden="1" x14ac:dyDescent="0.25">
      <c r="A28378" s="61" t="s">
        <v>451</v>
      </c>
      <c r="B28378" s="61" t="s">
        <v>452</v>
      </c>
      <c r="C28378">
        <v>1923</v>
      </c>
      <c r="D28378" s="61" t="s">
        <v>2282</v>
      </c>
    </row>
    <row r="28379" spans="1:4" hidden="1" x14ac:dyDescent="0.25">
      <c r="A28379" s="61" t="s">
        <v>451</v>
      </c>
      <c r="B28379" s="61" t="s">
        <v>452</v>
      </c>
      <c r="C28379">
        <v>1924</v>
      </c>
      <c r="D28379" s="61" t="s">
        <v>2282</v>
      </c>
    </row>
    <row r="28380" spans="1:4" hidden="1" x14ac:dyDescent="0.25">
      <c r="A28380" s="61" t="s">
        <v>451</v>
      </c>
      <c r="B28380" s="61" t="s">
        <v>452</v>
      </c>
      <c r="C28380">
        <v>1925</v>
      </c>
      <c r="D28380" s="61" t="s">
        <v>2282</v>
      </c>
    </row>
    <row r="28381" spans="1:4" hidden="1" x14ac:dyDescent="0.25">
      <c r="A28381" s="61" t="s">
        <v>451</v>
      </c>
      <c r="B28381" s="61" t="s">
        <v>452</v>
      </c>
      <c r="C28381">
        <v>1926</v>
      </c>
      <c r="D28381" s="61" t="s">
        <v>2282</v>
      </c>
    </row>
    <row r="28382" spans="1:4" hidden="1" x14ac:dyDescent="0.25">
      <c r="A28382" s="61" t="s">
        <v>451</v>
      </c>
      <c r="B28382" s="61" t="s">
        <v>452</v>
      </c>
      <c r="C28382">
        <v>1927</v>
      </c>
      <c r="D28382" s="61" t="s">
        <v>2282</v>
      </c>
    </row>
    <row r="28383" spans="1:4" hidden="1" x14ac:dyDescent="0.25">
      <c r="A28383" s="61" t="s">
        <v>451</v>
      </c>
      <c r="B28383" s="61" t="s">
        <v>452</v>
      </c>
      <c r="C28383">
        <v>1928</v>
      </c>
      <c r="D28383" s="61" t="s">
        <v>2282</v>
      </c>
    </row>
    <row r="28384" spans="1:4" hidden="1" x14ac:dyDescent="0.25">
      <c r="A28384" s="61" t="s">
        <v>451</v>
      </c>
      <c r="B28384" s="61" t="s">
        <v>452</v>
      </c>
      <c r="C28384">
        <v>1929</v>
      </c>
      <c r="D28384" s="61" t="s">
        <v>2282</v>
      </c>
    </row>
    <row r="28385" spans="1:4" hidden="1" x14ac:dyDescent="0.25">
      <c r="A28385" s="61" t="s">
        <v>451</v>
      </c>
      <c r="B28385" s="61" t="s">
        <v>452</v>
      </c>
      <c r="C28385">
        <v>1930</v>
      </c>
      <c r="D28385" s="61" t="s">
        <v>2282</v>
      </c>
    </row>
    <row r="28386" spans="1:4" hidden="1" x14ac:dyDescent="0.25">
      <c r="A28386" s="61" t="s">
        <v>451</v>
      </c>
      <c r="B28386" s="61" t="s">
        <v>452</v>
      </c>
      <c r="C28386">
        <v>1931</v>
      </c>
      <c r="D28386" s="61" t="s">
        <v>2282</v>
      </c>
    </row>
    <row r="28387" spans="1:4" hidden="1" x14ac:dyDescent="0.25">
      <c r="A28387" s="61" t="s">
        <v>451</v>
      </c>
      <c r="B28387" s="61" t="s">
        <v>452</v>
      </c>
      <c r="C28387">
        <v>1932</v>
      </c>
      <c r="D28387" s="61" t="s">
        <v>2282</v>
      </c>
    </row>
    <row r="28388" spans="1:4" hidden="1" x14ac:dyDescent="0.25">
      <c r="A28388" s="61" t="s">
        <v>451</v>
      </c>
      <c r="B28388" s="61" t="s">
        <v>452</v>
      </c>
      <c r="C28388">
        <v>1933</v>
      </c>
      <c r="D28388" s="61" t="s">
        <v>2520</v>
      </c>
    </row>
    <row r="28389" spans="1:4" hidden="1" x14ac:dyDescent="0.25">
      <c r="A28389" s="61" t="s">
        <v>451</v>
      </c>
      <c r="B28389" s="61" t="s">
        <v>452</v>
      </c>
      <c r="C28389">
        <v>1934</v>
      </c>
      <c r="D28389" s="61" t="s">
        <v>2520</v>
      </c>
    </row>
    <row r="28390" spans="1:4" hidden="1" x14ac:dyDescent="0.25">
      <c r="A28390" s="61" t="s">
        <v>451</v>
      </c>
      <c r="B28390" s="61" t="s">
        <v>452</v>
      </c>
      <c r="C28390">
        <v>1935</v>
      </c>
      <c r="D28390" s="61" t="s">
        <v>2520</v>
      </c>
    </row>
    <row r="28391" spans="1:4" hidden="1" x14ac:dyDescent="0.25">
      <c r="A28391" s="61" t="s">
        <v>451</v>
      </c>
      <c r="B28391" s="61" t="s">
        <v>452</v>
      </c>
      <c r="C28391">
        <v>1936</v>
      </c>
      <c r="D28391" s="61" t="s">
        <v>2520</v>
      </c>
    </row>
    <row r="28392" spans="1:4" hidden="1" x14ac:dyDescent="0.25">
      <c r="A28392" s="61" t="s">
        <v>451</v>
      </c>
      <c r="B28392" s="61" t="s">
        <v>452</v>
      </c>
      <c r="C28392">
        <v>1937</v>
      </c>
      <c r="D28392" s="61" t="s">
        <v>2520</v>
      </c>
    </row>
    <row r="28393" spans="1:4" hidden="1" x14ac:dyDescent="0.25">
      <c r="A28393" s="61" t="s">
        <v>451</v>
      </c>
      <c r="B28393" s="61" t="s">
        <v>452</v>
      </c>
      <c r="C28393">
        <v>1938</v>
      </c>
      <c r="D28393" s="61" t="s">
        <v>2520</v>
      </c>
    </row>
    <row r="28394" spans="1:4" hidden="1" x14ac:dyDescent="0.25">
      <c r="A28394" s="61" t="s">
        <v>451</v>
      </c>
      <c r="B28394" s="61" t="s">
        <v>452</v>
      </c>
      <c r="C28394">
        <v>1939</v>
      </c>
      <c r="D28394" s="61" t="s">
        <v>2520</v>
      </c>
    </row>
    <row r="28395" spans="1:4" hidden="1" x14ac:dyDescent="0.25">
      <c r="A28395" s="61" t="s">
        <v>451</v>
      </c>
      <c r="B28395" s="61" t="s">
        <v>452</v>
      </c>
      <c r="C28395">
        <v>1940</v>
      </c>
      <c r="D28395" s="61" t="s">
        <v>2232</v>
      </c>
    </row>
    <row r="28396" spans="1:4" hidden="1" x14ac:dyDescent="0.25">
      <c r="A28396" s="61" t="s">
        <v>451</v>
      </c>
      <c r="B28396" s="61" t="s">
        <v>452</v>
      </c>
      <c r="C28396">
        <v>1941</v>
      </c>
      <c r="D28396" s="61" t="s">
        <v>2232</v>
      </c>
    </row>
    <row r="28397" spans="1:4" hidden="1" x14ac:dyDescent="0.25">
      <c r="A28397" s="61" t="s">
        <v>451</v>
      </c>
      <c r="B28397" s="61" t="s">
        <v>452</v>
      </c>
      <c r="C28397">
        <v>1942</v>
      </c>
      <c r="D28397" s="61" t="s">
        <v>2218</v>
      </c>
    </row>
    <row r="28398" spans="1:4" hidden="1" x14ac:dyDescent="0.25">
      <c r="A28398" s="61" t="s">
        <v>451</v>
      </c>
      <c r="B28398" s="61" t="s">
        <v>452</v>
      </c>
      <c r="C28398">
        <v>1943</v>
      </c>
      <c r="D28398" s="61" t="s">
        <v>2218</v>
      </c>
    </row>
    <row r="28399" spans="1:4" hidden="1" x14ac:dyDescent="0.25">
      <c r="A28399" s="61" t="s">
        <v>451</v>
      </c>
      <c r="B28399" s="61" t="s">
        <v>452</v>
      </c>
      <c r="C28399">
        <v>1944</v>
      </c>
      <c r="D28399" s="61" t="s">
        <v>2218</v>
      </c>
    </row>
    <row r="28400" spans="1:4" hidden="1" x14ac:dyDescent="0.25">
      <c r="A28400" s="61" t="s">
        <v>451</v>
      </c>
      <c r="B28400" s="61" t="s">
        <v>452</v>
      </c>
      <c r="C28400">
        <v>1945</v>
      </c>
      <c r="D28400" s="61" t="s">
        <v>2218</v>
      </c>
    </row>
    <row r="28401" spans="1:4" hidden="1" x14ac:dyDescent="0.25">
      <c r="A28401" s="61" t="s">
        <v>451</v>
      </c>
      <c r="B28401" s="61" t="s">
        <v>452</v>
      </c>
      <c r="C28401">
        <v>1946</v>
      </c>
      <c r="D28401" s="61" t="s">
        <v>2587</v>
      </c>
    </row>
    <row r="28402" spans="1:4" hidden="1" x14ac:dyDescent="0.25">
      <c r="A28402" s="61" t="s">
        <v>451</v>
      </c>
      <c r="B28402" s="61" t="s">
        <v>452</v>
      </c>
      <c r="C28402">
        <v>1947</v>
      </c>
      <c r="D28402" s="61" t="s">
        <v>2587</v>
      </c>
    </row>
    <row r="28403" spans="1:4" hidden="1" x14ac:dyDescent="0.25">
      <c r="A28403" s="61" t="s">
        <v>451</v>
      </c>
      <c r="B28403" s="61" t="s">
        <v>452</v>
      </c>
      <c r="C28403">
        <v>1948</v>
      </c>
      <c r="D28403" s="61" t="s">
        <v>2587</v>
      </c>
    </row>
    <row r="28404" spans="1:4" hidden="1" x14ac:dyDescent="0.25">
      <c r="A28404" s="61" t="s">
        <v>451</v>
      </c>
      <c r="B28404" s="61" t="s">
        <v>452</v>
      </c>
      <c r="C28404">
        <v>1949</v>
      </c>
      <c r="D28404" s="61" t="s">
        <v>2519</v>
      </c>
    </row>
    <row r="28405" spans="1:4" hidden="1" x14ac:dyDescent="0.25">
      <c r="A28405" s="61" t="s">
        <v>451</v>
      </c>
      <c r="B28405" s="61" t="s">
        <v>452</v>
      </c>
      <c r="C28405">
        <v>1950</v>
      </c>
      <c r="D28405" s="61" t="s">
        <v>2519</v>
      </c>
    </row>
    <row r="28406" spans="1:4" hidden="1" x14ac:dyDescent="0.25">
      <c r="A28406" s="61" t="s">
        <v>451</v>
      </c>
      <c r="B28406" s="61" t="s">
        <v>452</v>
      </c>
      <c r="C28406">
        <v>1951</v>
      </c>
      <c r="D28406" s="61" t="s">
        <v>2519</v>
      </c>
    </row>
    <row r="28407" spans="1:4" hidden="1" x14ac:dyDescent="0.25">
      <c r="A28407" s="61" t="s">
        <v>451</v>
      </c>
      <c r="B28407" s="61" t="s">
        <v>452</v>
      </c>
      <c r="C28407">
        <v>1952</v>
      </c>
      <c r="D28407" s="61" t="s">
        <v>2519</v>
      </c>
    </row>
    <row r="28408" spans="1:4" hidden="1" x14ac:dyDescent="0.25">
      <c r="A28408" s="61" t="s">
        <v>451</v>
      </c>
      <c r="B28408" s="61" t="s">
        <v>452</v>
      </c>
      <c r="C28408">
        <v>1953</v>
      </c>
      <c r="D28408" s="61" t="s">
        <v>2519</v>
      </c>
    </row>
    <row r="28409" spans="1:4" hidden="1" x14ac:dyDescent="0.25">
      <c r="A28409" s="61" t="s">
        <v>451</v>
      </c>
      <c r="B28409" s="61" t="s">
        <v>452</v>
      </c>
      <c r="C28409">
        <v>1954</v>
      </c>
      <c r="D28409" s="61" t="s">
        <v>2519</v>
      </c>
    </row>
    <row r="28410" spans="1:4" hidden="1" x14ac:dyDescent="0.25">
      <c r="A28410" s="61" t="s">
        <v>451</v>
      </c>
      <c r="B28410" s="61" t="s">
        <v>452</v>
      </c>
      <c r="C28410">
        <v>1955</v>
      </c>
      <c r="D28410" s="61" t="s">
        <v>2367</v>
      </c>
    </row>
    <row r="28411" spans="1:4" hidden="1" x14ac:dyDescent="0.25">
      <c r="A28411" s="61" t="s">
        <v>451</v>
      </c>
      <c r="B28411" s="61" t="s">
        <v>452</v>
      </c>
      <c r="C28411">
        <v>1956</v>
      </c>
      <c r="D28411" s="61" t="s">
        <v>2367</v>
      </c>
    </row>
    <row r="28412" spans="1:4" hidden="1" x14ac:dyDescent="0.25">
      <c r="A28412" s="61" t="s">
        <v>451</v>
      </c>
      <c r="B28412" s="61" t="s">
        <v>452</v>
      </c>
      <c r="C28412">
        <v>1957</v>
      </c>
      <c r="D28412" s="61" t="s">
        <v>2367</v>
      </c>
    </row>
    <row r="28413" spans="1:4" hidden="1" x14ac:dyDescent="0.25">
      <c r="A28413" s="61" t="s">
        <v>451</v>
      </c>
      <c r="B28413" s="61" t="s">
        <v>452</v>
      </c>
      <c r="C28413">
        <v>1958</v>
      </c>
      <c r="D28413" s="61" t="s">
        <v>2367</v>
      </c>
    </row>
    <row r="28414" spans="1:4" hidden="1" x14ac:dyDescent="0.25">
      <c r="A28414" s="61" t="s">
        <v>451</v>
      </c>
      <c r="B28414" s="61" t="s">
        <v>452</v>
      </c>
      <c r="C28414">
        <v>1959</v>
      </c>
      <c r="D28414" s="61" t="s">
        <v>2367</v>
      </c>
    </row>
    <row r="28415" spans="1:4" hidden="1" x14ac:dyDescent="0.25">
      <c r="A28415" s="61" t="s">
        <v>451</v>
      </c>
      <c r="B28415" s="61" t="s">
        <v>452</v>
      </c>
      <c r="C28415">
        <v>1960</v>
      </c>
      <c r="D28415" s="61" t="s">
        <v>2367</v>
      </c>
    </row>
    <row r="28416" spans="1:4" hidden="1" x14ac:dyDescent="0.25">
      <c r="A28416" s="61" t="s">
        <v>451</v>
      </c>
      <c r="B28416" s="61" t="s">
        <v>452</v>
      </c>
      <c r="C28416">
        <v>1961</v>
      </c>
      <c r="D28416" s="61" t="s">
        <v>2367</v>
      </c>
    </row>
    <row r="28417" spans="1:4" hidden="1" x14ac:dyDescent="0.25">
      <c r="A28417" s="61" t="s">
        <v>451</v>
      </c>
      <c r="B28417" s="61" t="s">
        <v>452</v>
      </c>
      <c r="C28417">
        <v>1962</v>
      </c>
      <c r="D28417" s="61" t="s">
        <v>2367</v>
      </c>
    </row>
    <row r="28418" spans="1:4" hidden="1" x14ac:dyDescent="0.25">
      <c r="A28418" s="61" t="s">
        <v>451</v>
      </c>
      <c r="B28418" s="61" t="s">
        <v>452</v>
      </c>
      <c r="C28418">
        <v>1963</v>
      </c>
      <c r="D28418" s="61" t="s">
        <v>2367</v>
      </c>
    </row>
    <row r="28419" spans="1:4" hidden="1" x14ac:dyDescent="0.25">
      <c r="A28419" s="61" t="s">
        <v>451</v>
      </c>
      <c r="B28419" s="61" t="s">
        <v>452</v>
      </c>
      <c r="C28419">
        <v>1964</v>
      </c>
      <c r="D28419" s="61" t="s">
        <v>2367</v>
      </c>
    </row>
    <row r="28420" spans="1:4" hidden="1" x14ac:dyDescent="0.25">
      <c r="A28420" s="61" t="s">
        <v>451</v>
      </c>
      <c r="B28420" s="61" t="s">
        <v>452</v>
      </c>
      <c r="C28420">
        <v>1965</v>
      </c>
      <c r="D28420" s="61" t="s">
        <v>2367</v>
      </c>
    </row>
    <row r="28421" spans="1:4" hidden="1" x14ac:dyDescent="0.25">
      <c r="A28421" s="61" t="s">
        <v>451</v>
      </c>
      <c r="B28421" s="61" t="s">
        <v>452</v>
      </c>
      <c r="C28421">
        <v>1966</v>
      </c>
      <c r="D28421" s="61" t="s">
        <v>2367</v>
      </c>
    </row>
    <row r="28422" spans="1:4" hidden="1" x14ac:dyDescent="0.25">
      <c r="A28422" s="61" t="s">
        <v>451</v>
      </c>
      <c r="B28422" s="61" t="s">
        <v>452</v>
      </c>
      <c r="C28422">
        <v>1967</v>
      </c>
      <c r="D28422" s="61" t="s">
        <v>2367</v>
      </c>
    </row>
    <row r="28423" spans="1:4" hidden="1" x14ac:dyDescent="0.25">
      <c r="A28423" s="61" t="s">
        <v>451</v>
      </c>
      <c r="B28423" s="61" t="s">
        <v>452</v>
      </c>
      <c r="C28423">
        <v>1968</v>
      </c>
      <c r="D28423" s="61" t="s">
        <v>2367</v>
      </c>
    </row>
    <row r="28424" spans="1:4" hidden="1" x14ac:dyDescent="0.25">
      <c r="A28424" s="61" t="s">
        <v>451</v>
      </c>
      <c r="B28424" s="61" t="s">
        <v>452</v>
      </c>
      <c r="C28424">
        <v>1969</v>
      </c>
      <c r="D28424" s="61" t="s">
        <v>2367</v>
      </c>
    </row>
    <row r="28425" spans="1:4" hidden="1" x14ac:dyDescent="0.25">
      <c r="A28425" s="61" t="s">
        <v>451</v>
      </c>
      <c r="B28425" s="61" t="s">
        <v>452</v>
      </c>
      <c r="C28425">
        <v>1970</v>
      </c>
      <c r="D28425" s="61" t="s">
        <v>2367</v>
      </c>
    </row>
    <row r="28426" spans="1:4" hidden="1" x14ac:dyDescent="0.25">
      <c r="A28426" s="61" t="s">
        <v>451</v>
      </c>
      <c r="B28426" s="61" t="s">
        <v>452</v>
      </c>
      <c r="C28426">
        <v>1971</v>
      </c>
      <c r="D28426" s="61" t="s">
        <v>2367</v>
      </c>
    </row>
    <row r="28427" spans="1:4" hidden="1" x14ac:dyDescent="0.25">
      <c r="A28427" s="61" t="s">
        <v>451</v>
      </c>
      <c r="B28427" s="61" t="s">
        <v>452</v>
      </c>
      <c r="C28427">
        <v>1972</v>
      </c>
      <c r="D28427" s="61" t="s">
        <v>2367</v>
      </c>
    </row>
    <row r="28428" spans="1:4" hidden="1" x14ac:dyDescent="0.25">
      <c r="A28428" s="61" t="s">
        <v>451</v>
      </c>
      <c r="B28428" s="61" t="s">
        <v>452</v>
      </c>
      <c r="C28428">
        <v>1973</v>
      </c>
      <c r="D28428" s="61" t="s">
        <v>2367</v>
      </c>
    </row>
    <row r="28429" spans="1:4" hidden="1" x14ac:dyDescent="0.25">
      <c r="A28429" s="61" t="s">
        <v>451</v>
      </c>
      <c r="B28429" s="61" t="s">
        <v>452</v>
      </c>
      <c r="C28429">
        <v>1974</v>
      </c>
      <c r="D28429" s="61" t="s">
        <v>2520</v>
      </c>
    </row>
    <row r="28430" spans="1:4" hidden="1" x14ac:dyDescent="0.25">
      <c r="A28430" s="61" t="s">
        <v>451</v>
      </c>
      <c r="B28430" s="61" t="s">
        <v>452</v>
      </c>
      <c r="C28430">
        <v>1975</v>
      </c>
      <c r="D28430" s="61" t="s">
        <v>2373</v>
      </c>
    </row>
    <row r="28431" spans="1:4" hidden="1" x14ac:dyDescent="0.25">
      <c r="A28431" s="61" t="s">
        <v>451</v>
      </c>
      <c r="B28431" s="61" t="s">
        <v>452</v>
      </c>
      <c r="C28431">
        <v>1976</v>
      </c>
      <c r="D28431" s="61" t="s">
        <v>2520</v>
      </c>
    </row>
    <row r="28432" spans="1:4" hidden="1" x14ac:dyDescent="0.25">
      <c r="A28432" s="61" t="s">
        <v>451</v>
      </c>
      <c r="B28432" s="61" t="s">
        <v>452</v>
      </c>
      <c r="C28432">
        <v>1977</v>
      </c>
      <c r="D28432" s="61" t="s">
        <v>2520</v>
      </c>
    </row>
    <row r="28433" spans="1:4" hidden="1" x14ac:dyDescent="0.25">
      <c r="A28433" s="61" t="s">
        <v>451</v>
      </c>
      <c r="B28433" s="61" t="s">
        <v>452</v>
      </c>
      <c r="C28433">
        <v>1978</v>
      </c>
      <c r="D28433" s="61" t="s">
        <v>2520</v>
      </c>
    </row>
    <row r="28434" spans="1:4" hidden="1" x14ac:dyDescent="0.25">
      <c r="A28434" s="61" t="s">
        <v>451</v>
      </c>
      <c r="B28434" s="61" t="s">
        <v>452</v>
      </c>
      <c r="C28434">
        <v>1979</v>
      </c>
      <c r="D28434" s="61" t="s">
        <v>2520</v>
      </c>
    </row>
    <row r="28435" spans="1:4" hidden="1" x14ac:dyDescent="0.25">
      <c r="A28435" s="61" t="s">
        <v>451</v>
      </c>
      <c r="B28435" s="61" t="s">
        <v>452</v>
      </c>
      <c r="C28435">
        <v>1980</v>
      </c>
      <c r="D28435" s="61" t="s">
        <v>2369</v>
      </c>
    </row>
    <row r="28436" spans="1:4" hidden="1" x14ac:dyDescent="0.25">
      <c r="A28436" s="61" t="s">
        <v>451</v>
      </c>
      <c r="B28436" s="61" t="s">
        <v>452</v>
      </c>
      <c r="C28436">
        <v>1981</v>
      </c>
      <c r="D28436" s="61" t="s">
        <v>1840</v>
      </c>
    </row>
    <row r="28437" spans="1:4" hidden="1" x14ac:dyDescent="0.25">
      <c r="A28437" s="61" t="s">
        <v>451</v>
      </c>
      <c r="B28437" s="61" t="s">
        <v>452</v>
      </c>
      <c r="C28437">
        <v>1982</v>
      </c>
      <c r="D28437" s="61" t="s">
        <v>2915</v>
      </c>
    </row>
    <row r="28438" spans="1:4" hidden="1" x14ac:dyDescent="0.25">
      <c r="A28438" s="61" t="s">
        <v>451</v>
      </c>
      <c r="B28438" s="61" t="s">
        <v>452</v>
      </c>
      <c r="C28438">
        <v>1983</v>
      </c>
      <c r="D28438" s="61" t="s">
        <v>2915</v>
      </c>
    </row>
    <row r="28439" spans="1:4" hidden="1" x14ac:dyDescent="0.25">
      <c r="A28439" s="61" t="s">
        <v>451</v>
      </c>
      <c r="B28439" s="61" t="s">
        <v>452</v>
      </c>
      <c r="C28439">
        <v>1984</v>
      </c>
      <c r="D28439" s="61" t="s">
        <v>2915</v>
      </c>
    </row>
    <row r="28440" spans="1:4" hidden="1" x14ac:dyDescent="0.25">
      <c r="A28440" s="61" t="s">
        <v>451</v>
      </c>
      <c r="B28440" s="61" t="s">
        <v>452</v>
      </c>
      <c r="C28440">
        <v>1985</v>
      </c>
      <c r="D28440" s="61" t="s">
        <v>2915</v>
      </c>
    </row>
    <row r="28441" spans="1:4" hidden="1" x14ac:dyDescent="0.25">
      <c r="A28441" s="61" t="s">
        <v>451</v>
      </c>
      <c r="B28441" s="61" t="s">
        <v>452</v>
      </c>
      <c r="C28441">
        <v>1986</v>
      </c>
      <c r="D28441" s="61" t="s">
        <v>2915</v>
      </c>
    </row>
    <row r="28442" spans="1:4" hidden="1" x14ac:dyDescent="0.25">
      <c r="A28442" s="61" t="s">
        <v>451</v>
      </c>
      <c r="B28442" s="61" t="s">
        <v>452</v>
      </c>
      <c r="C28442">
        <v>1987</v>
      </c>
      <c r="D28442" s="61" t="s">
        <v>2915</v>
      </c>
    </row>
    <row r="28443" spans="1:4" hidden="1" x14ac:dyDescent="0.25">
      <c r="A28443" s="61" t="s">
        <v>451</v>
      </c>
      <c r="B28443" s="61" t="s">
        <v>452</v>
      </c>
      <c r="C28443">
        <v>1988</v>
      </c>
      <c r="D28443" s="61" t="s">
        <v>1811</v>
      </c>
    </row>
    <row r="28444" spans="1:4" hidden="1" x14ac:dyDescent="0.25">
      <c r="A28444" s="61" t="s">
        <v>451</v>
      </c>
      <c r="B28444" s="61" t="s">
        <v>452</v>
      </c>
      <c r="C28444">
        <v>1989</v>
      </c>
      <c r="D28444" s="61" t="s">
        <v>1874</v>
      </c>
    </row>
    <row r="28445" spans="1:4" hidden="1" x14ac:dyDescent="0.25">
      <c r="A28445" s="61" t="s">
        <v>451</v>
      </c>
      <c r="B28445" s="61" t="s">
        <v>452</v>
      </c>
      <c r="C28445">
        <v>1990</v>
      </c>
      <c r="D28445" s="61" t="s">
        <v>2552</v>
      </c>
    </row>
    <row r="28446" spans="1:4" hidden="1" x14ac:dyDescent="0.25">
      <c r="A28446" s="61" t="s">
        <v>451</v>
      </c>
      <c r="B28446" s="61" t="s">
        <v>452</v>
      </c>
      <c r="C28446">
        <v>1991</v>
      </c>
      <c r="D28446" s="61" t="s">
        <v>2523</v>
      </c>
    </row>
    <row r="28447" spans="1:4" hidden="1" x14ac:dyDescent="0.25">
      <c r="A28447" s="61" t="s">
        <v>451</v>
      </c>
      <c r="B28447" s="61" t="s">
        <v>452</v>
      </c>
      <c r="C28447">
        <v>1992</v>
      </c>
      <c r="D28447" s="61" t="s">
        <v>2276</v>
      </c>
    </row>
    <row r="28448" spans="1:4" hidden="1" x14ac:dyDescent="0.25">
      <c r="A28448" s="61" t="s">
        <v>451</v>
      </c>
      <c r="B28448" s="61" t="s">
        <v>452</v>
      </c>
      <c r="C28448">
        <v>1993</v>
      </c>
      <c r="D28448" s="61" t="s">
        <v>2263</v>
      </c>
    </row>
    <row r="28449" spans="1:4" hidden="1" x14ac:dyDescent="0.25">
      <c r="A28449" s="61" t="s">
        <v>451</v>
      </c>
      <c r="B28449" s="61" t="s">
        <v>452</v>
      </c>
      <c r="C28449">
        <v>1994</v>
      </c>
      <c r="D28449" s="61" t="s">
        <v>2263</v>
      </c>
    </row>
    <row r="28450" spans="1:4" hidden="1" x14ac:dyDescent="0.25">
      <c r="A28450" s="61" t="s">
        <v>451</v>
      </c>
      <c r="B28450" s="61" t="s">
        <v>452</v>
      </c>
      <c r="C28450">
        <v>1995</v>
      </c>
      <c r="D28450" s="61" t="s">
        <v>2263</v>
      </c>
    </row>
    <row r="28451" spans="1:4" hidden="1" x14ac:dyDescent="0.25">
      <c r="A28451" s="61" t="s">
        <v>451</v>
      </c>
      <c r="B28451" s="61" t="s">
        <v>452</v>
      </c>
      <c r="C28451">
        <v>1996</v>
      </c>
      <c r="D28451" s="61" t="s">
        <v>2263</v>
      </c>
    </row>
    <row r="28452" spans="1:4" hidden="1" x14ac:dyDescent="0.25">
      <c r="A28452" s="61" t="s">
        <v>451</v>
      </c>
      <c r="B28452" s="61" t="s">
        <v>452</v>
      </c>
      <c r="C28452">
        <v>1997</v>
      </c>
      <c r="D28452" s="61" t="s">
        <v>2263</v>
      </c>
    </row>
    <row r="28453" spans="1:4" hidden="1" x14ac:dyDescent="0.25">
      <c r="A28453" s="61" t="s">
        <v>451</v>
      </c>
      <c r="B28453" s="61" t="s">
        <v>452</v>
      </c>
      <c r="C28453">
        <v>1998</v>
      </c>
      <c r="D28453" s="61" t="s">
        <v>2263</v>
      </c>
    </row>
    <row r="28454" spans="1:4" hidden="1" x14ac:dyDescent="0.25">
      <c r="A28454" s="61" t="s">
        <v>451</v>
      </c>
      <c r="B28454" s="61" t="s">
        <v>452</v>
      </c>
      <c r="C28454">
        <v>1999</v>
      </c>
      <c r="D28454" s="61" t="s">
        <v>2263</v>
      </c>
    </row>
    <row r="28455" spans="1:4" hidden="1" x14ac:dyDescent="0.25">
      <c r="A28455" s="61" t="s">
        <v>451</v>
      </c>
      <c r="B28455" s="61" t="s">
        <v>452</v>
      </c>
      <c r="C28455">
        <v>2000</v>
      </c>
      <c r="D28455" s="61" t="s">
        <v>2263</v>
      </c>
    </row>
    <row r="28456" spans="1:4" hidden="1" x14ac:dyDescent="0.25">
      <c r="A28456" s="61" t="s">
        <v>451</v>
      </c>
      <c r="B28456" s="61" t="s">
        <v>452</v>
      </c>
      <c r="C28456">
        <v>2001</v>
      </c>
      <c r="D28456" s="61" t="s">
        <v>2263</v>
      </c>
    </row>
    <row r="28457" spans="1:4" hidden="1" x14ac:dyDescent="0.25">
      <c r="A28457" s="61" t="s">
        <v>451</v>
      </c>
      <c r="B28457" s="61" t="s">
        <v>452</v>
      </c>
      <c r="C28457">
        <v>2002</v>
      </c>
      <c r="D28457" s="61" t="s">
        <v>2263</v>
      </c>
    </row>
    <row r="28458" spans="1:4" hidden="1" x14ac:dyDescent="0.25">
      <c r="A28458" s="61" t="s">
        <v>451</v>
      </c>
      <c r="B28458" s="61" t="s">
        <v>452</v>
      </c>
      <c r="C28458">
        <v>2003</v>
      </c>
      <c r="D28458" s="61" t="s">
        <v>2263</v>
      </c>
    </row>
    <row r="28459" spans="1:4" hidden="1" x14ac:dyDescent="0.25">
      <c r="A28459" s="61" t="s">
        <v>451</v>
      </c>
      <c r="B28459" s="61" t="s">
        <v>452</v>
      </c>
      <c r="C28459">
        <v>2004</v>
      </c>
      <c r="D28459" s="61" t="s">
        <v>2263</v>
      </c>
    </row>
    <row r="28460" spans="1:4" hidden="1" x14ac:dyDescent="0.25">
      <c r="A28460" s="61" t="s">
        <v>451</v>
      </c>
      <c r="B28460" s="61" t="s">
        <v>452</v>
      </c>
      <c r="C28460">
        <v>2005</v>
      </c>
      <c r="D28460" s="61" t="s">
        <v>2263</v>
      </c>
    </row>
    <row r="28461" spans="1:4" hidden="1" x14ac:dyDescent="0.25">
      <c r="A28461" s="61" t="s">
        <v>451</v>
      </c>
      <c r="B28461" s="61" t="s">
        <v>452</v>
      </c>
      <c r="C28461">
        <v>2006</v>
      </c>
      <c r="D28461" s="61" t="s">
        <v>2263</v>
      </c>
    </row>
    <row r="28462" spans="1:4" hidden="1" x14ac:dyDescent="0.25">
      <c r="A28462" s="61" t="s">
        <v>451</v>
      </c>
      <c r="B28462" s="61" t="s">
        <v>452</v>
      </c>
      <c r="C28462">
        <v>2007</v>
      </c>
      <c r="D28462" s="61" t="s">
        <v>2263</v>
      </c>
    </row>
    <row r="28463" spans="1:4" hidden="1" x14ac:dyDescent="0.25">
      <c r="A28463" s="61" t="s">
        <v>451</v>
      </c>
      <c r="B28463" s="61" t="s">
        <v>452</v>
      </c>
      <c r="C28463">
        <v>2008</v>
      </c>
      <c r="D28463" s="61" t="s">
        <v>2263</v>
      </c>
    </row>
    <row r="28464" spans="1:4" hidden="1" x14ac:dyDescent="0.25">
      <c r="A28464" s="61" t="s">
        <v>451</v>
      </c>
      <c r="B28464" s="61" t="s">
        <v>452</v>
      </c>
      <c r="C28464">
        <v>2009</v>
      </c>
      <c r="D28464" s="61" t="s">
        <v>2887</v>
      </c>
    </row>
    <row r="28465" spans="1:4" hidden="1" x14ac:dyDescent="0.25">
      <c r="A28465" s="61" t="s">
        <v>451</v>
      </c>
      <c r="B28465" s="61" t="s">
        <v>452</v>
      </c>
      <c r="C28465">
        <v>2010</v>
      </c>
      <c r="D28465" s="61" t="s">
        <v>2158</v>
      </c>
    </row>
    <row r="28466" spans="1:4" hidden="1" x14ac:dyDescent="0.25">
      <c r="A28466" s="61" t="s">
        <v>451</v>
      </c>
      <c r="B28466" s="61" t="s">
        <v>452</v>
      </c>
      <c r="C28466">
        <v>2011</v>
      </c>
      <c r="D28466" s="61" t="s">
        <v>2158</v>
      </c>
    </row>
    <row r="28467" spans="1:4" hidden="1" x14ac:dyDescent="0.25">
      <c r="A28467" s="61" t="s">
        <v>451</v>
      </c>
      <c r="B28467" s="61" t="s">
        <v>452</v>
      </c>
      <c r="C28467">
        <v>2012</v>
      </c>
      <c r="D28467" s="61" t="s">
        <v>2158</v>
      </c>
    </row>
    <row r="28468" spans="1:4" hidden="1" x14ac:dyDescent="0.25">
      <c r="A28468" s="61" t="s">
        <v>451</v>
      </c>
      <c r="B28468" s="61" t="s">
        <v>452</v>
      </c>
      <c r="C28468">
        <v>2013</v>
      </c>
      <c r="D28468" s="61" t="s">
        <v>2157</v>
      </c>
    </row>
    <row r="28469" spans="1:4" hidden="1" x14ac:dyDescent="0.25">
      <c r="A28469" s="61" t="s">
        <v>451</v>
      </c>
      <c r="B28469" s="61" t="s">
        <v>452</v>
      </c>
      <c r="C28469">
        <v>2014</v>
      </c>
      <c r="D28469" s="61" t="s">
        <v>2157</v>
      </c>
    </row>
    <row r="28470" spans="1:4" hidden="1" x14ac:dyDescent="0.25">
      <c r="A28470" s="61" t="s">
        <v>451</v>
      </c>
      <c r="B28470" s="61" t="s">
        <v>452</v>
      </c>
      <c r="C28470">
        <v>2015</v>
      </c>
      <c r="D28470" s="61" t="s">
        <v>2157</v>
      </c>
    </row>
    <row r="28471" spans="1:4" hidden="1" x14ac:dyDescent="0.25">
      <c r="A28471" s="61" t="s">
        <v>451</v>
      </c>
      <c r="B28471" s="61" t="s">
        <v>452</v>
      </c>
      <c r="C28471">
        <v>2016</v>
      </c>
      <c r="D28471" s="61" t="s">
        <v>2545</v>
      </c>
    </row>
    <row r="28472" spans="1:4" hidden="1" x14ac:dyDescent="0.25">
      <c r="A28472" s="61" t="s">
        <v>451</v>
      </c>
      <c r="B28472" s="61" t="s">
        <v>452</v>
      </c>
      <c r="C28472">
        <v>2017</v>
      </c>
      <c r="D28472" s="61" t="s">
        <v>2913</v>
      </c>
    </row>
    <row r="28473" spans="1:4" hidden="1" x14ac:dyDescent="0.25">
      <c r="A28473" s="61" t="s">
        <v>451</v>
      </c>
      <c r="B28473" s="61" t="s">
        <v>452</v>
      </c>
      <c r="C28473">
        <v>2018</v>
      </c>
      <c r="D28473" s="61" t="s">
        <v>1788</v>
      </c>
    </row>
    <row r="28474" spans="1:4" hidden="1" x14ac:dyDescent="0.25">
      <c r="A28474" s="61" t="s">
        <v>451</v>
      </c>
      <c r="B28474" s="61" t="s">
        <v>452</v>
      </c>
      <c r="C28474">
        <v>2019</v>
      </c>
      <c r="D28474" s="61" t="s">
        <v>2564</v>
      </c>
    </row>
    <row r="28475" spans="1:4" hidden="1" x14ac:dyDescent="0.25">
      <c r="A28475" s="61" t="s">
        <v>451</v>
      </c>
      <c r="B28475" s="61" t="s">
        <v>452</v>
      </c>
      <c r="C28475">
        <v>2020</v>
      </c>
      <c r="D28475" s="61" t="s">
        <v>2158</v>
      </c>
    </row>
    <row r="28476" spans="1:4" hidden="1" x14ac:dyDescent="0.25">
      <c r="A28476" s="61" t="s">
        <v>451</v>
      </c>
      <c r="B28476" s="61" t="s">
        <v>452</v>
      </c>
      <c r="C28476">
        <v>2021</v>
      </c>
      <c r="D28476" s="61" t="s">
        <v>2550</v>
      </c>
    </row>
    <row r="28477" spans="1:4" hidden="1" x14ac:dyDescent="0.25">
      <c r="A28477" s="61" t="s">
        <v>451</v>
      </c>
      <c r="B28477" s="61" t="s">
        <v>452</v>
      </c>
      <c r="C28477">
        <v>2022</v>
      </c>
      <c r="D28477" s="61" t="s">
        <v>2081</v>
      </c>
    </row>
    <row r="28478" spans="1:4" x14ac:dyDescent="0.25">
      <c r="A28478" s="61" t="s">
        <v>451</v>
      </c>
      <c r="B28478" s="61" t="s">
        <v>452</v>
      </c>
      <c r="C28478">
        <v>2023</v>
      </c>
      <c r="D28478" s="61">
        <v>0.82399999999999995</v>
      </c>
    </row>
    <row r="28479" spans="1:4" hidden="1" x14ac:dyDescent="0.25">
      <c r="A28479" s="61" t="s">
        <v>72</v>
      </c>
      <c r="B28479" s="61" t="s">
        <v>456</v>
      </c>
      <c r="C28479">
        <v>1789</v>
      </c>
      <c r="D28479" s="61" t="s">
        <v>2193</v>
      </c>
    </row>
    <row r="28480" spans="1:4" hidden="1" x14ac:dyDescent="0.25">
      <c r="A28480" s="61" t="s">
        <v>72</v>
      </c>
      <c r="B28480" s="61" t="s">
        <v>456</v>
      </c>
      <c r="C28480">
        <v>1790</v>
      </c>
      <c r="D28480" s="61" t="s">
        <v>2193</v>
      </c>
    </row>
    <row r="28481" spans="1:4" hidden="1" x14ac:dyDescent="0.25">
      <c r="A28481" s="61" t="s">
        <v>72</v>
      </c>
      <c r="B28481" s="61" t="s">
        <v>456</v>
      </c>
      <c r="C28481">
        <v>1791</v>
      </c>
      <c r="D28481" s="61" t="s">
        <v>2193</v>
      </c>
    </row>
    <row r="28482" spans="1:4" hidden="1" x14ac:dyDescent="0.25">
      <c r="A28482" s="61" t="s">
        <v>72</v>
      </c>
      <c r="B28482" s="61" t="s">
        <v>456</v>
      </c>
      <c r="C28482">
        <v>1792</v>
      </c>
      <c r="D28482" s="61" t="s">
        <v>2193</v>
      </c>
    </row>
    <row r="28483" spans="1:4" hidden="1" x14ac:dyDescent="0.25">
      <c r="A28483" s="61" t="s">
        <v>72</v>
      </c>
      <c r="B28483" s="61" t="s">
        <v>456</v>
      </c>
      <c r="C28483">
        <v>1793</v>
      </c>
      <c r="D28483" s="61" t="s">
        <v>2193</v>
      </c>
    </row>
    <row r="28484" spans="1:4" hidden="1" x14ac:dyDescent="0.25">
      <c r="A28484" s="61" t="s">
        <v>72</v>
      </c>
      <c r="B28484" s="61" t="s">
        <v>456</v>
      </c>
      <c r="C28484">
        <v>1794</v>
      </c>
      <c r="D28484" s="61" t="s">
        <v>2193</v>
      </c>
    </row>
    <row r="28485" spans="1:4" hidden="1" x14ac:dyDescent="0.25">
      <c r="A28485" s="61" t="s">
        <v>72</v>
      </c>
      <c r="B28485" s="61" t="s">
        <v>456</v>
      </c>
      <c r="C28485">
        <v>1795</v>
      </c>
      <c r="D28485" s="61" t="s">
        <v>2193</v>
      </c>
    </row>
    <row r="28486" spans="1:4" hidden="1" x14ac:dyDescent="0.25">
      <c r="A28486" s="61" t="s">
        <v>72</v>
      </c>
      <c r="B28486" s="61" t="s">
        <v>456</v>
      </c>
      <c r="C28486">
        <v>1796</v>
      </c>
      <c r="D28486" s="61" t="s">
        <v>2193</v>
      </c>
    </row>
    <row r="28487" spans="1:4" hidden="1" x14ac:dyDescent="0.25">
      <c r="A28487" s="61" t="s">
        <v>72</v>
      </c>
      <c r="B28487" s="61" t="s">
        <v>456</v>
      </c>
      <c r="C28487">
        <v>1797</v>
      </c>
      <c r="D28487" s="61" t="s">
        <v>2193</v>
      </c>
    </row>
    <row r="28488" spans="1:4" hidden="1" x14ac:dyDescent="0.25">
      <c r="A28488" s="61" t="s">
        <v>72</v>
      </c>
      <c r="B28488" s="61" t="s">
        <v>456</v>
      </c>
      <c r="C28488">
        <v>1798</v>
      </c>
      <c r="D28488" s="61" t="s">
        <v>2193</v>
      </c>
    </row>
    <row r="28489" spans="1:4" hidden="1" x14ac:dyDescent="0.25">
      <c r="A28489" s="61" t="s">
        <v>72</v>
      </c>
      <c r="B28489" s="61" t="s">
        <v>456</v>
      </c>
      <c r="C28489">
        <v>1799</v>
      </c>
      <c r="D28489" s="61" t="s">
        <v>2193</v>
      </c>
    </row>
    <row r="28490" spans="1:4" hidden="1" x14ac:dyDescent="0.25">
      <c r="A28490" s="61" t="s">
        <v>72</v>
      </c>
      <c r="B28490" s="61" t="s">
        <v>456</v>
      </c>
      <c r="C28490">
        <v>1800</v>
      </c>
      <c r="D28490" s="61" t="s">
        <v>2193</v>
      </c>
    </row>
    <row r="28491" spans="1:4" hidden="1" x14ac:dyDescent="0.25">
      <c r="A28491" s="61" t="s">
        <v>72</v>
      </c>
      <c r="B28491" s="61" t="s">
        <v>456</v>
      </c>
      <c r="C28491">
        <v>1801</v>
      </c>
      <c r="D28491" s="61" t="s">
        <v>2193</v>
      </c>
    </row>
    <row r="28492" spans="1:4" hidden="1" x14ac:dyDescent="0.25">
      <c r="A28492" s="61" t="s">
        <v>72</v>
      </c>
      <c r="B28492" s="61" t="s">
        <v>456</v>
      </c>
      <c r="C28492">
        <v>1802</v>
      </c>
      <c r="D28492" s="61" t="s">
        <v>2193</v>
      </c>
    </row>
    <row r="28493" spans="1:4" hidden="1" x14ac:dyDescent="0.25">
      <c r="A28493" s="61" t="s">
        <v>72</v>
      </c>
      <c r="B28493" s="61" t="s">
        <v>456</v>
      </c>
      <c r="C28493">
        <v>1803</v>
      </c>
      <c r="D28493" s="61" t="s">
        <v>2193</v>
      </c>
    </row>
    <row r="28494" spans="1:4" hidden="1" x14ac:dyDescent="0.25">
      <c r="A28494" s="61" t="s">
        <v>72</v>
      </c>
      <c r="B28494" s="61" t="s">
        <v>456</v>
      </c>
      <c r="C28494">
        <v>1804</v>
      </c>
      <c r="D28494" s="61" t="s">
        <v>2193</v>
      </c>
    </row>
    <row r="28495" spans="1:4" hidden="1" x14ac:dyDescent="0.25">
      <c r="A28495" s="61" t="s">
        <v>72</v>
      </c>
      <c r="B28495" s="61" t="s">
        <v>456</v>
      </c>
      <c r="C28495">
        <v>1805</v>
      </c>
      <c r="D28495" s="61" t="s">
        <v>2193</v>
      </c>
    </row>
    <row r="28496" spans="1:4" hidden="1" x14ac:dyDescent="0.25">
      <c r="A28496" s="61" t="s">
        <v>72</v>
      </c>
      <c r="B28496" s="61" t="s">
        <v>456</v>
      </c>
      <c r="C28496">
        <v>1806</v>
      </c>
      <c r="D28496" s="61" t="s">
        <v>2193</v>
      </c>
    </row>
    <row r="28497" spans="1:4" hidden="1" x14ac:dyDescent="0.25">
      <c r="A28497" s="61" t="s">
        <v>72</v>
      </c>
      <c r="B28497" s="61" t="s">
        <v>456</v>
      </c>
      <c r="C28497">
        <v>1807</v>
      </c>
      <c r="D28497" s="61" t="s">
        <v>2193</v>
      </c>
    </row>
    <row r="28498" spans="1:4" hidden="1" x14ac:dyDescent="0.25">
      <c r="A28498" s="61" t="s">
        <v>72</v>
      </c>
      <c r="B28498" s="61" t="s">
        <v>456</v>
      </c>
      <c r="C28498">
        <v>1808</v>
      </c>
      <c r="D28498" s="61" t="s">
        <v>2193</v>
      </c>
    </row>
    <row r="28499" spans="1:4" hidden="1" x14ac:dyDescent="0.25">
      <c r="A28499" s="61" t="s">
        <v>72</v>
      </c>
      <c r="B28499" s="61" t="s">
        <v>456</v>
      </c>
      <c r="C28499">
        <v>1809</v>
      </c>
      <c r="D28499" s="61" t="s">
        <v>2071</v>
      </c>
    </row>
    <row r="28500" spans="1:4" hidden="1" x14ac:dyDescent="0.25">
      <c r="A28500" s="61" t="s">
        <v>72</v>
      </c>
      <c r="B28500" s="61" t="s">
        <v>456</v>
      </c>
      <c r="C28500">
        <v>1810</v>
      </c>
      <c r="D28500" s="61" t="s">
        <v>2071</v>
      </c>
    </row>
    <row r="28501" spans="1:4" hidden="1" x14ac:dyDescent="0.25">
      <c r="A28501" s="61" t="s">
        <v>72</v>
      </c>
      <c r="B28501" s="61" t="s">
        <v>456</v>
      </c>
      <c r="C28501">
        <v>1811</v>
      </c>
      <c r="D28501" s="61" t="s">
        <v>2071</v>
      </c>
    </row>
    <row r="28502" spans="1:4" hidden="1" x14ac:dyDescent="0.25">
      <c r="A28502" s="61" t="s">
        <v>72</v>
      </c>
      <c r="B28502" s="61" t="s">
        <v>456</v>
      </c>
      <c r="C28502">
        <v>1812</v>
      </c>
      <c r="D28502" s="61" t="s">
        <v>2071</v>
      </c>
    </row>
    <row r="28503" spans="1:4" hidden="1" x14ac:dyDescent="0.25">
      <c r="A28503" s="61" t="s">
        <v>72</v>
      </c>
      <c r="B28503" s="61" t="s">
        <v>456</v>
      </c>
      <c r="C28503">
        <v>1813</v>
      </c>
      <c r="D28503" s="61" t="s">
        <v>2071</v>
      </c>
    </row>
    <row r="28504" spans="1:4" hidden="1" x14ac:dyDescent="0.25">
      <c r="A28504" s="61" t="s">
        <v>72</v>
      </c>
      <c r="B28504" s="61" t="s">
        <v>456</v>
      </c>
      <c r="C28504">
        <v>1814</v>
      </c>
      <c r="D28504" s="61" t="s">
        <v>2071</v>
      </c>
    </row>
    <row r="28505" spans="1:4" hidden="1" x14ac:dyDescent="0.25">
      <c r="A28505" s="61" t="s">
        <v>72</v>
      </c>
      <c r="B28505" s="61" t="s">
        <v>456</v>
      </c>
      <c r="C28505">
        <v>1815</v>
      </c>
      <c r="D28505" s="61" t="s">
        <v>2071</v>
      </c>
    </row>
    <row r="28506" spans="1:4" hidden="1" x14ac:dyDescent="0.25">
      <c r="A28506" s="61" t="s">
        <v>72</v>
      </c>
      <c r="B28506" s="61" t="s">
        <v>456</v>
      </c>
      <c r="C28506">
        <v>1816</v>
      </c>
      <c r="D28506" s="61" t="s">
        <v>2071</v>
      </c>
    </row>
    <row r="28507" spans="1:4" hidden="1" x14ac:dyDescent="0.25">
      <c r="A28507" s="61" t="s">
        <v>72</v>
      </c>
      <c r="B28507" s="61" t="s">
        <v>456</v>
      </c>
      <c r="C28507">
        <v>1817</v>
      </c>
      <c r="D28507" s="61" t="s">
        <v>2071</v>
      </c>
    </row>
    <row r="28508" spans="1:4" hidden="1" x14ac:dyDescent="0.25">
      <c r="A28508" s="61" t="s">
        <v>72</v>
      </c>
      <c r="B28508" s="61" t="s">
        <v>456</v>
      </c>
      <c r="C28508">
        <v>1818</v>
      </c>
      <c r="D28508" s="61" t="s">
        <v>2071</v>
      </c>
    </row>
    <row r="28509" spans="1:4" hidden="1" x14ac:dyDescent="0.25">
      <c r="A28509" s="61" t="s">
        <v>72</v>
      </c>
      <c r="B28509" s="61" t="s">
        <v>456</v>
      </c>
      <c r="C28509">
        <v>1819</v>
      </c>
      <c r="D28509" s="61" t="s">
        <v>2071</v>
      </c>
    </row>
    <row r="28510" spans="1:4" hidden="1" x14ac:dyDescent="0.25">
      <c r="A28510" s="61" t="s">
        <v>72</v>
      </c>
      <c r="B28510" s="61" t="s">
        <v>456</v>
      </c>
      <c r="C28510">
        <v>1820</v>
      </c>
      <c r="D28510" s="61" t="s">
        <v>2071</v>
      </c>
    </row>
    <row r="28511" spans="1:4" hidden="1" x14ac:dyDescent="0.25">
      <c r="A28511" s="61" t="s">
        <v>72</v>
      </c>
      <c r="B28511" s="61" t="s">
        <v>456</v>
      </c>
      <c r="C28511">
        <v>1821</v>
      </c>
      <c r="D28511" s="61" t="s">
        <v>2071</v>
      </c>
    </row>
    <row r="28512" spans="1:4" hidden="1" x14ac:dyDescent="0.25">
      <c r="A28512" s="61" t="s">
        <v>72</v>
      </c>
      <c r="B28512" s="61" t="s">
        <v>456</v>
      </c>
      <c r="C28512">
        <v>1822</v>
      </c>
      <c r="D28512" s="61" t="s">
        <v>2071</v>
      </c>
    </row>
    <row r="28513" spans="1:4" hidden="1" x14ac:dyDescent="0.25">
      <c r="A28513" s="61" t="s">
        <v>72</v>
      </c>
      <c r="B28513" s="61" t="s">
        <v>456</v>
      </c>
      <c r="C28513">
        <v>1823</v>
      </c>
      <c r="D28513" s="61" t="s">
        <v>2071</v>
      </c>
    </row>
    <row r="28514" spans="1:4" hidden="1" x14ac:dyDescent="0.25">
      <c r="A28514" s="61" t="s">
        <v>72</v>
      </c>
      <c r="B28514" s="61" t="s">
        <v>456</v>
      </c>
      <c r="C28514">
        <v>1824</v>
      </c>
      <c r="D28514" s="61" t="s">
        <v>2071</v>
      </c>
    </row>
    <row r="28515" spans="1:4" hidden="1" x14ac:dyDescent="0.25">
      <c r="A28515" s="61" t="s">
        <v>72</v>
      </c>
      <c r="B28515" s="61" t="s">
        <v>456</v>
      </c>
      <c r="C28515">
        <v>1825</v>
      </c>
      <c r="D28515" s="61" t="s">
        <v>2071</v>
      </c>
    </row>
    <row r="28516" spans="1:4" hidden="1" x14ac:dyDescent="0.25">
      <c r="A28516" s="61" t="s">
        <v>72</v>
      </c>
      <c r="B28516" s="61" t="s">
        <v>456</v>
      </c>
      <c r="C28516">
        <v>1826</v>
      </c>
      <c r="D28516" s="61" t="s">
        <v>2071</v>
      </c>
    </row>
    <row r="28517" spans="1:4" hidden="1" x14ac:dyDescent="0.25">
      <c r="A28517" s="61" t="s">
        <v>72</v>
      </c>
      <c r="B28517" s="61" t="s">
        <v>456</v>
      </c>
      <c r="C28517">
        <v>1827</v>
      </c>
      <c r="D28517" s="61" t="s">
        <v>2071</v>
      </c>
    </row>
    <row r="28518" spans="1:4" hidden="1" x14ac:dyDescent="0.25">
      <c r="A28518" s="61" t="s">
        <v>72</v>
      </c>
      <c r="B28518" s="61" t="s">
        <v>456</v>
      </c>
      <c r="C28518">
        <v>1828</v>
      </c>
      <c r="D28518" s="61" t="s">
        <v>2071</v>
      </c>
    </row>
    <row r="28519" spans="1:4" hidden="1" x14ac:dyDescent="0.25">
      <c r="A28519" s="61" t="s">
        <v>72</v>
      </c>
      <c r="B28519" s="61" t="s">
        <v>456</v>
      </c>
      <c r="C28519">
        <v>1829</v>
      </c>
      <c r="D28519" s="61" t="s">
        <v>2071</v>
      </c>
    </row>
    <row r="28520" spans="1:4" hidden="1" x14ac:dyDescent="0.25">
      <c r="A28520" s="61" t="s">
        <v>72</v>
      </c>
      <c r="B28520" s="61" t="s">
        <v>456</v>
      </c>
      <c r="C28520">
        <v>1830</v>
      </c>
      <c r="D28520" s="61" t="s">
        <v>2071</v>
      </c>
    </row>
    <row r="28521" spans="1:4" hidden="1" x14ac:dyDescent="0.25">
      <c r="A28521" s="61" t="s">
        <v>72</v>
      </c>
      <c r="B28521" s="61" t="s">
        <v>456</v>
      </c>
      <c r="C28521">
        <v>1831</v>
      </c>
      <c r="D28521" s="61" t="s">
        <v>2071</v>
      </c>
    </row>
    <row r="28522" spans="1:4" hidden="1" x14ac:dyDescent="0.25">
      <c r="A28522" s="61" t="s">
        <v>72</v>
      </c>
      <c r="B28522" s="61" t="s">
        <v>456</v>
      </c>
      <c r="C28522">
        <v>1832</v>
      </c>
      <c r="D28522" s="61" t="s">
        <v>2071</v>
      </c>
    </row>
    <row r="28523" spans="1:4" hidden="1" x14ac:dyDescent="0.25">
      <c r="A28523" s="61" t="s">
        <v>72</v>
      </c>
      <c r="B28523" s="61" t="s">
        <v>456</v>
      </c>
      <c r="C28523">
        <v>1833</v>
      </c>
      <c r="D28523" s="61" t="s">
        <v>2071</v>
      </c>
    </row>
    <row r="28524" spans="1:4" hidden="1" x14ac:dyDescent="0.25">
      <c r="A28524" s="61" t="s">
        <v>72</v>
      </c>
      <c r="B28524" s="61" t="s">
        <v>456</v>
      </c>
      <c r="C28524">
        <v>1834</v>
      </c>
      <c r="D28524" s="61" t="s">
        <v>2071</v>
      </c>
    </row>
    <row r="28525" spans="1:4" hidden="1" x14ac:dyDescent="0.25">
      <c r="A28525" s="61" t="s">
        <v>72</v>
      </c>
      <c r="B28525" s="61" t="s">
        <v>456</v>
      </c>
      <c r="C28525">
        <v>1835</v>
      </c>
      <c r="D28525" s="61" t="s">
        <v>2071</v>
      </c>
    </row>
    <row r="28526" spans="1:4" hidden="1" x14ac:dyDescent="0.25">
      <c r="A28526" s="61" t="s">
        <v>72</v>
      </c>
      <c r="B28526" s="61" t="s">
        <v>456</v>
      </c>
      <c r="C28526">
        <v>1836</v>
      </c>
      <c r="D28526" s="61" t="s">
        <v>2071</v>
      </c>
    </row>
    <row r="28527" spans="1:4" hidden="1" x14ac:dyDescent="0.25">
      <c r="A28527" s="61" t="s">
        <v>72</v>
      </c>
      <c r="B28527" s="61" t="s">
        <v>456</v>
      </c>
      <c r="C28527">
        <v>1837</v>
      </c>
      <c r="D28527" s="61" t="s">
        <v>2071</v>
      </c>
    </row>
    <row r="28528" spans="1:4" hidden="1" x14ac:dyDescent="0.25">
      <c r="A28528" s="61" t="s">
        <v>72</v>
      </c>
      <c r="B28528" s="61" t="s">
        <v>456</v>
      </c>
      <c r="C28528">
        <v>1838</v>
      </c>
      <c r="D28528" s="61" t="s">
        <v>2071</v>
      </c>
    </row>
    <row r="28529" spans="1:4" hidden="1" x14ac:dyDescent="0.25">
      <c r="A28529" s="61" t="s">
        <v>72</v>
      </c>
      <c r="B28529" s="61" t="s">
        <v>456</v>
      </c>
      <c r="C28529">
        <v>1839</v>
      </c>
      <c r="D28529" s="61" t="s">
        <v>2071</v>
      </c>
    </row>
    <row r="28530" spans="1:4" hidden="1" x14ac:dyDescent="0.25">
      <c r="A28530" s="61" t="s">
        <v>72</v>
      </c>
      <c r="B28530" s="61" t="s">
        <v>456</v>
      </c>
      <c r="C28530">
        <v>1840</v>
      </c>
      <c r="D28530" s="61" t="s">
        <v>2071</v>
      </c>
    </row>
    <row r="28531" spans="1:4" hidden="1" x14ac:dyDescent="0.25">
      <c r="A28531" s="61" t="s">
        <v>72</v>
      </c>
      <c r="B28531" s="61" t="s">
        <v>456</v>
      </c>
      <c r="C28531">
        <v>1841</v>
      </c>
      <c r="D28531" s="61" t="s">
        <v>2071</v>
      </c>
    </row>
    <row r="28532" spans="1:4" hidden="1" x14ac:dyDescent="0.25">
      <c r="A28532" s="61" t="s">
        <v>72</v>
      </c>
      <c r="B28532" s="61" t="s">
        <v>456</v>
      </c>
      <c r="C28532">
        <v>1842</v>
      </c>
      <c r="D28532" s="61" t="s">
        <v>2071</v>
      </c>
    </row>
    <row r="28533" spans="1:4" hidden="1" x14ac:dyDescent="0.25">
      <c r="A28533" s="61" t="s">
        <v>72</v>
      </c>
      <c r="B28533" s="61" t="s">
        <v>456</v>
      </c>
      <c r="C28533">
        <v>1843</v>
      </c>
      <c r="D28533" s="61" t="s">
        <v>2071</v>
      </c>
    </row>
    <row r="28534" spans="1:4" hidden="1" x14ac:dyDescent="0.25">
      <c r="A28534" s="61" t="s">
        <v>72</v>
      </c>
      <c r="B28534" s="61" t="s">
        <v>456</v>
      </c>
      <c r="C28534">
        <v>1844</v>
      </c>
      <c r="D28534" s="61" t="s">
        <v>2071</v>
      </c>
    </row>
    <row r="28535" spans="1:4" hidden="1" x14ac:dyDescent="0.25">
      <c r="A28535" s="61" t="s">
        <v>72</v>
      </c>
      <c r="B28535" s="61" t="s">
        <v>456</v>
      </c>
      <c r="C28535">
        <v>1845</v>
      </c>
      <c r="D28535" s="61" t="s">
        <v>2208</v>
      </c>
    </row>
    <row r="28536" spans="1:4" hidden="1" x14ac:dyDescent="0.25">
      <c r="A28536" s="61" t="s">
        <v>72</v>
      </c>
      <c r="B28536" s="61" t="s">
        <v>456</v>
      </c>
      <c r="C28536">
        <v>1846</v>
      </c>
      <c r="D28536" s="61" t="s">
        <v>2208</v>
      </c>
    </row>
    <row r="28537" spans="1:4" hidden="1" x14ac:dyDescent="0.25">
      <c r="A28537" s="61" t="s">
        <v>72</v>
      </c>
      <c r="B28537" s="61" t="s">
        <v>456</v>
      </c>
      <c r="C28537">
        <v>1847</v>
      </c>
      <c r="D28537" s="61" t="s">
        <v>2208</v>
      </c>
    </row>
    <row r="28538" spans="1:4" hidden="1" x14ac:dyDescent="0.25">
      <c r="A28538" s="61" t="s">
        <v>72</v>
      </c>
      <c r="B28538" s="61" t="s">
        <v>456</v>
      </c>
      <c r="C28538">
        <v>1848</v>
      </c>
      <c r="D28538" s="61" t="s">
        <v>2208</v>
      </c>
    </row>
    <row r="28539" spans="1:4" hidden="1" x14ac:dyDescent="0.25">
      <c r="A28539" s="61" t="s">
        <v>72</v>
      </c>
      <c r="B28539" s="61" t="s">
        <v>456</v>
      </c>
      <c r="C28539">
        <v>1849</v>
      </c>
      <c r="D28539" s="61" t="s">
        <v>2208</v>
      </c>
    </row>
    <row r="28540" spans="1:4" hidden="1" x14ac:dyDescent="0.25">
      <c r="A28540" s="61" t="s">
        <v>72</v>
      </c>
      <c r="B28540" s="61" t="s">
        <v>456</v>
      </c>
      <c r="C28540">
        <v>1850</v>
      </c>
      <c r="D28540" s="61" t="s">
        <v>2208</v>
      </c>
    </row>
    <row r="28541" spans="1:4" hidden="1" x14ac:dyDescent="0.25">
      <c r="A28541" s="61" t="s">
        <v>72</v>
      </c>
      <c r="B28541" s="61" t="s">
        <v>456</v>
      </c>
      <c r="C28541">
        <v>1851</v>
      </c>
      <c r="D28541" s="61" t="s">
        <v>2208</v>
      </c>
    </row>
    <row r="28542" spans="1:4" hidden="1" x14ac:dyDescent="0.25">
      <c r="A28542" s="61" t="s">
        <v>72</v>
      </c>
      <c r="B28542" s="61" t="s">
        <v>456</v>
      </c>
      <c r="C28542">
        <v>1852</v>
      </c>
      <c r="D28542" s="61" t="s">
        <v>2208</v>
      </c>
    </row>
    <row r="28543" spans="1:4" hidden="1" x14ac:dyDescent="0.25">
      <c r="A28543" s="61" t="s">
        <v>72</v>
      </c>
      <c r="B28543" s="61" t="s">
        <v>456</v>
      </c>
      <c r="C28543">
        <v>1853</v>
      </c>
      <c r="D28543" s="61" t="s">
        <v>2208</v>
      </c>
    </row>
    <row r="28544" spans="1:4" hidden="1" x14ac:dyDescent="0.25">
      <c r="A28544" s="61" t="s">
        <v>72</v>
      </c>
      <c r="B28544" s="61" t="s">
        <v>456</v>
      </c>
      <c r="C28544">
        <v>1854</v>
      </c>
      <c r="D28544" s="61" t="s">
        <v>2208</v>
      </c>
    </row>
    <row r="28545" spans="1:4" hidden="1" x14ac:dyDescent="0.25">
      <c r="A28545" s="61" t="s">
        <v>72</v>
      </c>
      <c r="B28545" s="61" t="s">
        <v>456</v>
      </c>
      <c r="C28545">
        <v>1855</v>
      </c>
      <c r="D28545" s="61" t="s">
        <v>2208</v>
      </c>
    </row>
    <row r="28546" spans="1:4" hidden="1" x14ac:dyDescent="0.25">
      <c r="A28546" s="61" t="s">
        <v>72</v>
      </c>
      <c r="B28546" s="61" t="s">
        <v>456</v>
      </c>
      <c r="C28546">
        <v>1856</v>
      </c>
      <c r="D28546" s="61" t="s">
        <v>2208</v>
      </c>
    </row>
    <row r="28547" spans="1:4" hidden="1" x14ac:dyDescent="0.25">
      <c r="A28547" s="61" t="s">
        <v>72</v>
      </c>
      <c r="B28547" s="61" t="s">
        <v>456</v>
      </c>
      <c r="C28547">
        <v>1857</v>
      </c>
      <c r="D28547" s="61" t="s">
        <v>2208</v>
      </c>
    </row>
    <row r="28548" spans="1:4" hidden="1" x14ac:dyDescent="0.25">
      <c r="A28548" s="61" t="s">
        <v>72</v>
      </c>
      <c r="B28548" s="61" t="s">
        <v>456</v>
      </c>
      <c r="C28548">
        <v>1858</v>
      </c>
      <c r="D28548" s="61" t="s">
        <v>2208</v>
      </c>
    </row>
    <row r="28549" spans="1:4" hidden="1" x14ac:dyDescent="0.25">
      <c r="A28549" s="61" t="s">
        <v>72</v>
      </c>
      <c r="B28549" s="61" t="s">
        <v>456</v>
      </c>
      <c r="C28549">
        <v>1859</v>
      </c>
      <c r="D28549" s="61" t="s">
        <v>2208</v>
      </c>
    </row>
    <row r="28550" spans="1:4" hidden="1" x14ac:dyDescent="0.25">
      <c r="A28550" s="61" t="s">
        <v>72</v>
      </c>
      <c r="B28550" s="61" t="s">
        <v>456</v>
      </c>
      <c r="C28550">
        <v>1860</v>
      </c>
      <c r="D28550" s="61" t="s">
        <v>2087</v>
      </c>
    </row>
    <row r="28551" spans="1:4" hidden="1" x14ac:dyDescent="0.25">
      <c r="A28551" s="61" t="s">
        <v>72</v>
      </c>
      <c r="B28551" s="61" t="s">
        <v>456</v>
      </c>
      <c r="C28551">
        <v>1861</v>
      </c>
      <c r="D28551" s="61" t="s">
        <v>2087</v>
      </c>
    </row>
    <row r="28552" spans="1:4" hidden="1" x14ac:dyDescent="0.25">
      <c r="A28552" s="61" t="s">
        <v>72</v>
      </c>
      <c r="B28552" s="61" t="s">
        <v>456</v>
      </c>
      <c r="C28552">
        <v>1862</v>
      </c>
      <c r="D28552" s="61" t="s">
        <v>2087</v>
      </c>
    </row>
    <row r="28553" spans="1:4" hidden="1" x14ac:dyDescent="0.25">
      <c r="A28553" s="61" t="s">
        <v>72</v>
      </c>
      <c r="B28553" s="61" t="s">
        <v>456</v>
      </c>
      <c r="C28553">
        <v>1863</v>
      </c>
      <c r="D28553" s="61" t="s">
        <v>2087</v>
      </c>
    </row>
    <row r="28554" spans="1:4" hidden="1" x14ac:dyDescent="0.25">
      <c r="A28554" s="61" t="s">
        <v>72</v>
      </c>
      <c r="B28554" s="61" t="s">
        <v>456</v>
      </c>
      <c r="C28554">
        <v>1864</v>
      </c>
      <c r="D28554" s="61" t="s">
        <v>2087</v>
      </c>
    </row>
    <row r="28555" spans="1:4" hidden="1" x14ac:dyDescent="0.25">
      <c r="A28555" s="61" t="s">
        <v>72</v>
      </c>
      <c r="B28555" s="61" t="s">
        <v>456</v>
      </c>
      <c r="C28555">
        <v>1865</v>
      </c>
      <c r="D28555" s="61" t="s">
        <v>2087</v>
      </c>
    </row>
    <row r="28556" spans="1:4" hidden="1" x14ac:dyDescent="0.25">
      <c r="A28556" s="61" t="s">
        <v>72</v>
      </c>
      <c r="B28556" s="61" t="s">
        <v>456</v>
      </c>
      <c r="C28556">
        <v>1866</v>
      </c>
      <c r="D28556" s="61" t="s">
        <v>2087</v>
      </c>
    </row>
    <row r="28557" spans="1:4" hidden="1" x14ac:dyDescent="0.25">
      <c r="A28557" s="61" t="s">
        <v>72</v>
      </c>
      <c r="B28557" s="61" t="s">
        <v>456</v>
      </c>
      <c r="C28557">
        <v>1867</v>
      </c>
      <c r="D28557" s="61" t="s">
        <v>2087</v>
      </c>
    </row>
    <row r="28558" spans="1:4" hidden="1" x14ac:dyDescent="0.25">
      <c r="A28558" s="61" t="s">
        <v>72</v>
      </c>
      <c r="B28558" s="61" t="s">
        <v>456</v>
      </c>
      <c r="C28558">
        <v>1868</v>
      </c>
      <c r="D28558" s="61" t="s">
        <v>2087</v>
      </c>
    </row>
    <row r="28559" spans="1:4" hidden="1" x14ac:dyDescent="0.25">
      <c r="A28559" s="61" t="s">
        <v>72</v>
      </c>
      <c r="B28559" s="61" t="s">
        <v>456</v>
      </c>
      <c r="C28559">
        <v>1869</v>
      </c>
      <c r="D28559" s="61" t="s">
        <v>2087</v>
      </c>
    </row>
    <row r="28560" spans="1:4" hidden="1" x14ac:dyDescent="0.25">
      <c r="A28560" s="61" t="s">
        <v>72</v>
      </c>
      <c r="B28560" s="61" t="s">
        <v>456</v>
      </c>
      <c r="C28560">
        <v>1870</v>
      </c>
      <c r="D28560" s="61" t="s">
        <v>2087</v>
      </c>
    </row>
    <row r="28561" spans="1:4" hidden="1" x14ac:dyDescent="0.25">
      <c r="A28561" s="61" t="s">
        <v>72</v>
      </c>
      <c r="B28561" s="61" t="s">
        <v>456</v>
      </c>
      <c r="C28561">
        <v>1871</v>
      </c>
      <c r="D28561" s="61" t="s">
        <v>2087</v>
      </c>
    </row>
    <row r="28562" spans="1:4" hidden="1" x14ac:dyDescent="0.25">
      <c r="A28562" s="61" t="s">
        <v>72</v>
      </c>
      <c r="B28562" s="61" t="s">
        <v>456</v>
      </c>
      <c r="C28562">
        <v>1872</v>
      </c>
      <c r="D28562" s="61" t="s">
        <v>2087</v>
      </c>
    </row>
    <row r="28563" spans="1:4" hidden="1" x14ac:dyDescent="0.25">
      <c r="A28563" s="61" t="s">
        <v>72</v>
      </c>
      <c r="B28563" s="61" t="s">
        <v>456</v>
      </c>
      <c r="C28563">
        <v>1873</v>
      </c>
      <c r="D28563" s="61" t="s">
        <v>2087</v>
      </c>
    </row>
    <row r="28564" spans="1:4" hidden="1" x14ac:dyDescent="0.25">
      <c r="A28564" s="61" t="s">
        <v>72</v>
      </c>
      <c r="B28564" s="61" t="s">
        <v>456</v>
      </c>
      <c r="C28564">
        <v>1874</v>
      </c>
      <c r="D28564" s="61" t="s">
        <v>2087</v>
      </c>
    </row>
    <row r="28565" spans="1:4" hidden="1" x14ac:dyDescent="0.25">
      <c r="A28565" s="61" t="s">
        <v>72</v>
      </c>
      <c r="B28565" s="61" t="s">
        <v>456</v>
      </c>
      <c r="C28565">
        <v>1875</v>
      </c>
      <c r="D28565" s="61" t="s">
        <v>2087</v>
      </c>
    </row>
    <row r="28566" spans="1:4" hidden="1" x14ac:dyDescent="0.25">
      <c r="A28566" s="61" t="s">
        <v>72</v>
      </c>
      <c r="B28566" s="61" t="s">
        <v>456</v>
      </c>
      <c r="C28566">
        <v>1876</v>
      </c>
      <c r="D28566" s="61" t="s">
        <v>2087</v>
      </c>
    </row>
    <row r="28567" spans="1:4" hidden="1" x14ac:dyDescent="0.25">
      <c r="A28567" s="61" t="s">
        <v>72</v>
      </c>
      <c r="B28567" s="61" t="s">
        <v>456</v>
      </c>
      <c r="C28567">
        <v>1877</v>
      </c>
      <c r="D28567" s="61" t="s">
        <v>2087</v>
      </c>
    </row>
    <row r="28568" spans="1:4" hidden="1" x14ac:dyDescent="0.25">
      <c r="A28568" s="61" t="s">
        <v>72</v>
      </c>
      <c r="B28568" s="61" t="s">
        <v>456</v>
      </c>
      <c r="C28568">
        <v>1878</v>
      </c>
      <c r="D28568" s="61" t="s">
        <v>2087</v>
      </c>
    </row>
    <row r="28569" spans="1:4" hidden="1" x14ac:dyDescent="0.25">
      <c r="A28569" s="61" t="s">
        <v>72</v>
      </c>
      <c r="B28569" s="61" t="s">
        <v>456</v>
      </c>
      <c r="C28569">
        <v>1879</v>
      </c>
      <c r="D28569" s="61" t="s">
        <v>2087</v>
      </c>
    </row>
    <row r="28570" spans="1:4" hidden="1" x14ac:dyDescent="0.25">
      <c r="A28570" s="61" t="s">
        <v>72</v>
      </c>
      <c r="B28570" s="61" t="s">
        <v>456</v>
      </c>
      <c r="C28570">
        <v>1880</v>
      </c>
      <c r="D28570" s="61" t="s">
        <v>2248</v>
      </c>
    </row>
    <row r="28571" spans="1:4" hidden="1" x14ac:dyDescent="0.25">
      <c r="A28571" s="61" t="s">
        <v>72</v>
      </c>
      <c r="B28571" s="61" t="s">
        <v>456</v>
      </c>
      <c r="C28571">
        <v>1881</v>
      </c>
      <c r="D28571" s="61" t="s">
        <v>2248</v>
      </c>
    </row>
    <row r="28572" spans="1:4" hidden="1" x14ac:dyDescent="0.25">
      <c r="A28572" s="61" t="s">
        <v>72</v>
      </c>
      <c r="B28572" s="61" t="s">
        <v>456</v>
      </c>
      <c r="C28572">
        <v>1882</v>
      </c>
      <c r="D28572" s="61" t="s">
        <v>2248</v>
      </c>
    </row>
    <row r="28573" spans="1:4" hidden="1" x14ac:dyDescent="0.25">
      <c r="A28573" s="61" t="s">
        <v>72</v>
      </c>
      <c r="B28573" s="61" t="s">
        <v>456</v>
      </c>
      <c r="C28573">
        <v>1883</v>
      </c>
      <c r="D28573" s="61" t="s">
        <v>2248</v>
      </c>
    </row>
    <row r="28574" spans="1:4" hidden="1" x14ac:dyDescent="0.25">
      <c r="A28574" s="61" t="s">
        <v>72</v>
      </c>
      <c r="B28574" s="61" t="s">
        <v>456</v>
      </c>
      <c r="C28574">
        <v>1884</v>
      </c>
      <c r="D28574" s="61" t="s">
        <v>2248</v>
      </c>
    </row>
    <row r="28575" spans="1:4" hidden="1" x14ac:dyDescent="0.25">
      <c r="A28575" s="61" t="s">
        <v>72</v>
      </c>
      <c r="B28575" s="61" t="s">
        <v>456</v>
      </c>
      <c r="C28575">
        <v>1885</v>
      </c>
      <c r="D28575" s="61" t="s">
        <v>2248</v>
      </c>
    </row>
    <row r="28576" spans="1:4" hidden="1" x14ac:dyDescent="0.25">
      <c r="A28576" s="61" t="s">
        <v>72</v>
      </c>
      <c r="B28576" s="61" t="s">
        <v>456</v>
      </c>
      <c r="C28576">
        <v>1886</v>
      </c>
      <c r="D28576" s="61" t="s">
        <v>2248</v>
      </c>
    </row>
    <row r="28577" spans="1:4" hidden="1" x14ac:dyDescent="0.25">
      <c r="A28577" s="61" t="s">
        <v>72</v>
      </c>
      <c r="B28577" s="61" t="s">
        <v>456</v>
      </c>
      <c r="C28577">
        <v>1887</v>
      </c>
      <c r="D28577" s="61" t="s">
        <v>2248</v>
      </c>
    </row>
    <row r="28578" spans="1:4" hidden="1" x14ac:dyDescent="0.25">
      <c r="A28578" s="61" t="s">
        <v>72</v>
      </c>
      <c r="B28578" s="61" t="s">
        <v>456</v>
      </c>
      <c r="C28578">
        <v>1888</v>
      </c>
      <c r="D28578" s="61" t="s">
        <v>2248</v>
      </c>
    </row>
    <row r="28579" spans="1:4" hidden="1" x14ac:dyDescent="0.25">
      <c r="A28579" s="61" t="s">
        <v>72</v>
      </c>
      <c r="B28579" s="61" t="s">
        <v>456</v>
      </c>
      <c r="C28579">
        <v>1889</v>
      </c>
      <c r="D28579" s="61" t="s">
        <v>2248</v>
      </c>
    </row>
    <row r="28580" spans="1:4" hidden="1" x14ac:dyDescent="0.25">
      <c r="A28580" s="61" t="s">
        <v>72</v>
      </c>
      <c r="B28580" s="61" t="s">
        <v>456</v>
      </c>
      <c r="C28580">
        <v>1890</v>
      </c>
      <c r="D28580" s="61" t="s">
        <v>2972</v>
      </c>
    </row>
    <row r="28581" spans="1:4" hidden="1" x14ac:dyDescent="0.25">
      <c r="A28581" s="61" t="s">
        <v>72</v>
      </c>
      <c r="B28581" s="61" t="s">
        <v>456</v>
      </c>
      <c r="C28581">
        <v>1891</v>
      </c>
      <c r="D28581" s="61" t="s">
        <v>2972</v>
      </c>
    </row>
    <row r="28582" spans="1:4" hidden="1" x14ac:dyDescent="0.25">
      <c r="A28582" s="61" t="s">
        <v>72</v>
      </c>
      <c r="B28582" s="61" t="s">
        <v>456</v>
      </c>
      <c r="C28582">
        <v>1892</v>
      </c>
      <c r="D28582" s="61" t="s">
        <v>2972</v>
      </c>
    </row>
    <row r="28583" spans="1:4" hidden="1" x14ac:dyDescent="0.25">
      <c r="A28583" s="61" t="s">
        <v>72</v>
      </c>
      <c r="B28583" s="61" t="s">
        <v>456</v>
      </c>
      <c r="C28583">
        <v>1893</v>
      </c>
      <c r="D28583" s="61" t="s">
        <v>2972</v>
      </c>
    </row>
    <row r="28584" spans="1:4" hidden="1" x14ac:dyDescent="0.25">
      <c r="A28584" s="61" t="s">
        <v>72</v>
      </c>
      <c r="B28584" s="61" t="s">
        <v>456</v>
      </c>
      <c r="C28584">
        <v>1894</v>
      </c>
      <c r="D28584" s="61" t="s">
        <v>2972</v>
      </c>
    </row>
    <row r="28585" spans="1:4" hidden="1" x14ac:dyDescent="0.25">
      <c r="A28585" s="61" t="s">
        <v>72</v>
      </c>
      <c r="B28585" s="61" t="s">
        <v>456</v>
      </c>
      <c r="C28585">
        <v>1895</v>
      </c>
      <c r="D28585" s="61" t="s">
        <v>2972</v>
      </c>
    </row>
    <row r="28586" spans="1:4" hidden="1" x14ac:dyDescent="0.25">
      <c r="A28586" s="61" t="s">
        <v>72</v>
      </c>
      <c r="B28586" s="61" t="s">
        <v>456</v>
      </c>
      <c r="C28586">
        <v>1896</v>
      </c>
      <c r="D28586" s="61" t="s">
        <v>2972</v>
      </c>
    </row>
    <row r="28587" spans="1:4" hidden="1" x14ac:dyDescent="0.25">
      <c r="A28587" s="61" t="s">
        <v>72</v>
      </c>
      <c r="B28587" s="61" t="s">
        <v>456</v>
      </c>
      <c r="C28587">
        <v>1897</v>
      </c>
      <c r="D28587" s="61" t="s">
        <v>2972</v>
      </c>
    </row>
    <row r="28588" spans="1:4" hidden="1" x14ac:dyDescent="0.25">
      <c r="A28588" s="61" t="s">
        <v>72</v>
      </c>
      <c r="B28588" s="61" t="s">
        <v>456</v>
      </c>
      <c r="C28588">
        <v>1898</v>
      </c>
      <c r="D28588" s="61" t="s">
        <v>2972</v>
      </c>
    </row>
    <row r="28589" spans="1:4" hidden="1" x14ac:dyDescent="0.25">
      <c r="A28589" s="61" t="s">
        <v>72</v>
      </c>
      <c r="B28589" s="61" t="s">
        <v>456</v>
      </c>
      <c r="C28589">
        <v>1899</v>
      </c>
      <c r="D28589" s="61" t="s">
        <v>2972</v>
      </c>
    </row>
    <row r="28590" spans="1:4" hidden="1" x14ac:dyDescent="0.25">
      <c r="A28590" s="61" t="s">
        <v>72</v>
      </c>
      <c r="B28590" s="61" t="s">
        <v>456</v>
      </c>
      <c r="C28590">
        <v>1900</v>
      </c>
      <c r="D28590" s="61" t="s">
        <v>2972</v>
      </c>
    </row>
    <row r="28591" spans="1:4" hidden="1" x14ac:dyDescent="0.25">
      <c r="A28591" s="61" t="s">
        <v>72</v>
      </c>
      <c r="B28591" s="61" t="s">
        <v>456</v>
      </c>
      <c r="C28591">
        <v>1901</v>
      </c>
      <c r="D28591" s="61" t="s">
        <v>2972</v>
      </c>
    </row>
    <row r="28592" spans="1:4" hidden="1" x14ac:dyDescent="0.25">
      <c r="A28592" s="61" t="s">
        <v>72</v>
      </c>
      <c r="B28592" s="61" t="s">
        <v>456</v>
      </c>
      <c r="C28592">
        <v>1902</v>
      </c>
      <c r="D28592" s="61" t="s">
        <v>2972</v>
      </c>
    </row>
    <row r="28593" spans="1:4" hidden="1" x14ac:dyDescent="0.25">
      <c r="A28593" s="61" t="s">
        <v>72</v>
      </c>
      <c r="B28593" s="61" t="s">
        <v>456</v>
      </c>
      <c r="C28593">
        <v>1903</v>
      </c>
      <c r="D28593" s="61" t="s">
        <v>2972</v>
      </c>
    </row>
    <row r="28594" spans="1:4" hidden="1" x14ac:dyDescent="0.25">
      <c r="A28594" s="61" t="s">
        <v>72</v>
      </c>
      <c r="B28594" s="61" t="s">
        <v>456</v>
      </c>
      <c r="C28594">
        <v>1904</v>
      </c>
      <c r="D28594" s="61" t="s">
        <v>2972</v>
      </c>
    </row>
    <row r="28595" spans="1:4" hidden="1" x14ac:dyDescent="0.25">
      <c r="A28595" s="61" t="s">
        <v>72</v>
      </c>
      <c r="B28595" s="61" t="s">
        <v>456</v>
      </c>
      <c r="C28595">
        <v>1905</v>
      </c>
      <c r="D28595" s="61" t="s">
        <v>2972</v>
      </c>
    </row>
    <row r="28596" spans="1:4" hidden="1" x14ac:dyDescent="0.25">
      <c r="A28596" s="61" t="s">
        <v>72</v>
      </c>
      <c r="B28596" s="61" t="s">
        <v>456</v>
      </c>
      <c r="C28596">
        <v>1906</v>
      </c>
      <c r="D28596" s="61" t="s">
        <v>2972</v>
      </c>
    </row>
    <row r="28597" spans="1:4" hidden="1" x14ac:dyDescent="0.25">
      <c r="A28597" s="61" t="s">
        <v>72</v>
      </c>
      <c r="B28597" s="61" t="s">
        <v>456</v>
      </c>
      <c r="C28597">
        <v>1907</v>
      </c>
      <c r="D28597" s="61" t="s">
        <v>2972</v>
      </c>
    </row>
    <row r="28598" spans="1:4" hidden="1" x14ac:dyDescent="0.25">
      <c r="A28598" s="61" t="s">
        <v>72</v>
      </c>
      <c r="B28598" s="61" t="s">
        <v>456</v>
      </c>
      <c r="C28598">
        <v>1908</v>
      </c>
      <c r="D28598" s="61" t="s">
        <v>2972</v>
      </c>
    </row>
    <row r="28599" spans="1:4" hidden="1" x14ac:dyDescent="0.25">
      <c r="A28599" s="61" t="s">
        <v>72</v>
      </c>
      <c r="B28599" s="61" t="s">
        <v>456</v>
      </c>
      <c r="C28599">
        <v>1909</v>
      </c>
      <c r="D28599" s="61" t="s">
        <v>2972</v>
      </c>
    </row>
    <row r="28600" spans="1:4" hidden="1" x14ac:dyDescent="0.25">
      <c r="A28600" s="61" t="s">
        <v>72</v>
      </c>
      <c r="B28600" s="61" t="s">
        <v>456</v>
      </c>
      <c r="C28600">
        <v>1910</v>
      </c>
      <c r="D28600" s="61" t="s">
        <v>2972</v>
      </c>
    </row>
    <row r="28601" spans="1:4" hidden="1" x14ac:dyDescent="0.25">
      <c r="A28601" s="61" t="s">
        <v>72</v>
      </c>
      <c r="B28601" s="61" t="s">
        <v>456</v>
      </c>
      <c r="C28601">
        <v>1911</v>
      </c>
      <c r="D28601" s="61" t="s">
        <v>2878</v>
      </c>
    </row>
    <row r="28602" spans="1:4" hidden="1" x14ac:dyDescent="0.25">
      <c r="A28602" s="61" t="s">
        <v>72</v>
      </c>
      <c r="B28602" s="61" t="s">
        <v>456</v>
      </c>
      <c r="C28602">
        <v>1912</v>
      </c>
      <c r="D28602" s="61" t="s">
        <v>2878</v>
      </c>
    </row>
    <row r="28603" spans="1:4" hidden="1" x14ac:dyDescent="0.25">
      <c r="A28603" s="61" t="s">
        <v>72</v>
      </c>
      <c r="B28603" s="61" t="s">
        <v>456</v>
      </c>
      <c r="C28603">
        <v>1913</v>
      </c>
      <c r="D28603" s="61" t="s">
        <v>2878</v>
      </c>
    </row>
    <row r="28604" spans="1:4" hidden="1" x14ac:dyDescent="0.25">
      <c r="A28604" s="61" t="s">
        <v>72</v>
      </c>
      <c r="B28604" s="61" t="s">
        <v>456</v>
      </c>
      <c r="C28604">
        <v>1914</v>
      </c>
      <c r="D28604" s="61" t="s">
        <v>2878</v>
      </c>
    </row>
    <row r="28605" spans="1:4" hidden="1" x14ac:dyDescent="0.25">
      <c r="A28605" s="61" t="s">
        <v>72</v>
      </c>
      <c r="B28605" s="61" t="s">
        <v>456</v>
      </c>
      <c r="C28605">
        <v>1915</v>
      </c>
      <c r="D28605" s="61" t="s">
        <v>2878</v>
      </c>
    </row>
    <row r="28606" spans="1:4" hidden="1" x14ac:dyDescent="0.25">
      <c r="A28606" s="61" t="s">
        <v>72</v>
      </c>
      <c r="B28606" s="61" t="s">
        <v>456</v>
      </c>
      <c r="C28606">
        <v>1916</v>
      </c>
      <c r="D28606" s="61" t="s">
        <v>2878</v>
      </c>
    </row>
    <row r="28607" spans="1:4" hidden="1" x14ac:dyDescent="0.25">
      <c r="A28607" s="61" t="s">
        <v>72</v>
      </c>
      <c r="B28607" s="61" t="s">
        <v>456</v>
      </c>
      <c r="C28607">
        <v>1917</v>
      </c>
      <c r="D28607" s="61" t="s">
        <v>2972</v>
      </c>
    </row>
    <row r="28608" spans="1:4" hidden="1" x14ac:dyDescent="0.25">
      <c r="A28608" s="61" t="s">
        <v>72</v>
      </c>
      <c r="B28608" s="61" t="s">
        <v>456</v>
      </c>
      <c r="C28608">
        <v>1918</v>
      </c>
      <c r="D28608" s="61" t="s">
        <v>2972</v>
      </c>
    </row>
    <row r="28609" spans="1:4" hidden="1" x14ac:dyDescent="0.25">
      <c r="A28609" s="61" t="s">
        <v>72</v>
      </c>
      <c r="B28609" s="61" t="s">
        <v>456</v>
      </c>
      <c r="C28609">
        <v>1919</v>
      </c>
      <c r="D28609" s="61" t="s">
        <v>2972</v>
      </c>
    </row>
    <row r="28610" spans="1:4" hidden="1" x14ac:dyDescent="0.25">
      <c r="A28610" s="61" t="s">
        <v>72</v>
      </c>
      <c r="B28610" s="61" t="s">
        <v>456</v>
      </c>
      <c r="C28610">
        <v>1920</v>
      </c>
      <c r="D28610" s="61" t="s">
        <v>2878</v>
      </c>
    </row>
    <row r="28611" spans="1:4" hidden="1" x14ac:dyDescent="0.25">
      <c r="A28611" s="61" t="s">
        <v>72</v>
      </c>
      <c r="B28611" s="61" t="s">
        <v>456</v>
      </c>
      <c r="C28611">
        <v>1921</v>
      </c>
      <c r="D28611" s="61" t="s">
        <v>2878</v>
      </c>
    </row>
    <row r="28612" spans="1:4" hidden="1" x14ac:dyDescent="0.25">
      <c r="A28612" s="61" t="s">
        <v>72</v>
      </c>
      <c r="B28612" s="61" t="s">
        <v>456</v>
      </c>
      <c r="C28612">
        <v>1922</v>
      </c>
      <c r="D28612" s="61" t="s">
        <v>550</v>
      </c>
    </row>
    <row r="28613" spans="1:4" hidden="1" x14ac:dyDescent="0.25">
      <c r="A28613" s="61" t="s">
        <v>72</v>
      </c>
      <c r="B28613" s="61" t="s">
        <v>456</v>
      </c>
      <c r="C28613">
        <v>1923</v>
      </c>
      <c r="D28613" s="61" t="s">
        <v>550</v>
      </c>
    </row>
    <row r="28614" spans="1:4" hidden="1" x14ac:dyDescent="0.25">
      <c r="A28614" s="61" t="s">
        <v>72</v>
      </c>
      <c r="B28614" s="61" t="s">
        <v>456</v>
      </c>
      <c r="C28614">
        <v>1924</v>
      </c>
      <c r="D28614" s="61" t="s">
        <v>550</v>
      </c>
    </row>
    <row r="28615" spans="1:4" hidden="1" x14ac:dyDescent="0.25">
      <c r="A28615" s="61" t="s">
        <v>72</v>
      </c>
      <c r="B28615" s="61" t="s">
        <v>456</v>
      </c>
      <c r="C28615">
        <v>1925</v>
      </c>
      <c r="D28615" s="61" t="s">
        <v>550</v>
      </c>
    </row>
    <row r="28616" spans="1:4" hidden="1" x14ac:dyDescent="0.25">
      <c r="A28616" s="61" t="s">
        <v>72</v>
      </c>
      <c r="B28616" s="61" t="s">
        <v>456</v>
      </c>
      <c r="C28616">
        <v>1926</v>
      </c>
      <c r="D28616" s="61" t="s">
        <v>550</v>
      </c>
    </row>
    <row r="28617" spans="1:4" hidden="1" x14ac:dyDescent="0.25">
      <c r="A28617" s="61" t="s">
        <v>72</v>
      </c>
      <c r="B28617" s="61" t="s">
        <v>456</v>
      </c>
      <c r="C28617">
        <v>1927</v>
      </c>
      <c r="D28617" s="61" t="s">
        <v>550</v>
      </c>
    </row>
    <row r="28618" spans="1:4" hidden="1" x14ac:dyDescent="0.25">
      <c r="A28618" s="61" t="s">
        <v>72</v>
      </c>
      <c r="B28618" s="61" t="s">
        <v>456</v>
      </c>
      <c r="C28618">
        <v>1928</v>
      </c>
      <c r="D28618" s="61" t="s">
        <v>550</v>
      </c>
    </row>
    <row r="28619" spans="1:4" hidden="1" x14ac:dyDescent="0.25">
      <c r="A28619" s="61" t="s">
        <v>72</v>
      </c>
      <c r="B28619" s="61" t="s">
        <v>456</v>
      </c>
      <c r="C28619">
        <v>1929</v>
      </c>
      <c r="D28619" s="61" t="s">
        <v>550</v>
      </c>
    </row>
    <row r="28620" spans="1:4" hidden="1" x14ac:dyDescent="0.25">
      <c r="A28620" s="61" t="s">
        <v>72</v>
      </c>
      <c r="B28620" s="61" t="s">
        <v>456</v>
      </c>
      <c r="C28620">
        <v>1930</v>
      </c>
      <c r="D28620" s="61" t="s">
        <v>550</v>
      </c>
    </row>
    <row r="28621" spans="1:4" hidden="1" x14ac:dyDescent="0.25">
      <c r="A28621" s="61" t="s">
        <v>72</v>
      </c>
      <c r="B28621" s="61" t="s">
        <v>456</v>
      </c>
      <c r="C28621">
        <v>1931</v>
      </c>
      <c r="D28621" s="61" t="s">
        <v>550</v>
      </c>
    </row>
    <row r="28622" spans="1:4" hidden="1" x14ac:dyDescent="0.25">
      <c r="A28622" s="61" t="s">
        <v>72</v>
      </c>
      <c r="B28622" s="61" t="s">
        <v>456</v>
      </c>
      <c r="C28622">
        <v>1932</v>
      </c>
      <c r="D28622" s="61" t="s">
        <v>550</v>
      </c>
    </row>
    <row r="28623" spans="1:4" hidden="1" x14ac:dyDescent="0.25">
      <c r="A28623" s="61" t="s">
        <v>72</v>
      </c>
      <c r="B28623" s="61" t="s">
        <v>456</v>
      </c>
      <c r="C28623">
        <v>1933</v>
      </c>
      <c r="D28623" s="61" t="s">
        <v>2064</v>
      </c>
    </row>
    <row r="28624" spans="1:4" hidden="1" x14ac:dyDescent="0.25">
      <c r="A28624" s="61" t="s">
        <v>72</v>
      </c>
      <c r="B28624" s="61" t="s">
        <v>456</v>
      </c>
      <c r="C28624">
        <v>1934</v>
      </c>
      <c r="D28624" s="61" t="s">
        <v>2064</v>
      </c>
    </row>
    <row r="28625" spans="1:4" hidden="1" x14ac:dyDescent="0.25">
      <c r="A28625" s="61" t="s">
        <v>72</v>
      </c>
      <c r="B28625" s="61" t="s">
        <v>456</v>
      </c>
      <c r="C28625">
        <v>1935</v>
      </c>
      <c r="D28625" s="61" t="s">
        <v>2064</v>
      </c>
    </row>
    <row r="28626" spans="1:4" hidden="1" x14ac:dyDescent="0.25">
      <c r="A28626" s="61" t="s">
        <v>72</v>
      </c>
      <c r="B28626" s="61" t="s">
        <v>456</v>
      </c>
      <c r="C28626">
        <v>1936</v>
      </c>
      <c r="D28626" s="61" t="s">
        <v>2064</v>
      </c>
    </row>
    <row r="28627" spans="1:4" hidden="1" x14ac:dyDescent="0.25">
      <c r="A28627" s="61" t="s">
        <v>72</v>
      </c>
      <c r="B28627" s="61" t="s">
        <v>456</v>
      </c>
      <c r="C28627">
        <v>1937</v>
      </c>
      <c r="D28627" s="61" t="s">
        <v>2064</v>
      </c>
    </row>
    <row r="28628" spans="1:4" hidden="1" x14ac:dyDescent="0.25">
      <c r="A28628" s="61" t="s">
        <v>72</v>
      </c>
      <c r="B28628" s="61" t="s">
        <v>456</v>
      </c>
      <c r="C28628">
        <v>1938</v>
      </c>
      <c r="D28628" s="61" t="s">
        <v>2064</v>
      </c>
    </row>
    <row r="28629" spans="1:4" hidden="1" x14ac:dyDescent="0.25">
      <c r="A28629" s="61" t="s">
        <v>72</v>
      </c>
      <c r="B28629" s="61" t="s">
        <v>456</v>
      </c>
      <c r="C28629">
        <v>1939</v>
      </c>
      <c r="D28629" s="61" t="s">
        <v>2064</v>
      </c>
    </row>
    <row r="28630" spans="1:4" hidden="1" x14ac:dyDescent="0.25">
      <c r="A28630" s="61" t="s">
        <v>72</v>
      </c>
      <c r="B28630" s="61" t="s">
        <v>456</v>
      </c>
      <c r="C28630">
        <v>1940</v>
      </c>
      <c r="D28630" s="61" t="s">
        <v>2064</v>
      </c>
    </row>
    <row r="28631" spans="1:4" hidden="1" x14ac:dyDescent="0.25">
      <c r="A28631" s="61" t="s">
        <v>72</v>
      </c>
      <c r="B28631" s="61" t="s">
        <v>456</v>
      </c>
      <c r="C28631">
        <v>1941</v>
      </c>
      <c r="D28631" s="61" t="s">
        <v>2064</v>
      </c>
    </row>
    <row r="28632" spans="1:4" hidden="1" x14ac:dyDescent="0.25">
      <c r="A28632" s="61" t="s">
        <v>72</v>
      </c>
      <c r="B28632" s="61" t="s">
        <v>456</v>
      </c>
      <c r="C28632">
        <v>1942</v>
      </c>
      <c r="D28632" s="61" t="s">
        <v>2064</v>
      </c>
    </row>
    <row r="28633" spans="1:4" hidden="1" x14ac:dyDescent="0.25">
      <c r="A28633" s="61" t="s">
        <v>72</v>
      </c>
      <c r="B28633" s="61" t="s">
        <v>456</v>
      </c>
      <c r="C28633">
        <v>1943</v>
      </c>
      <c r="D28633" s="61" t="s">
        <v>2064</v>
      </c>
    </row>
    <row r="28634" spans="1:4" hidden="1" x14ac:dyDescent="0.25">
      <c r="A28634" s="61" t="s">
        <v>72</v>
      </c>
      <c r="B28634" s="61" t="s">
        <v>456</v>
      </c>
      <c r="C28634">
        <v>1944</v>
      </c>
      <c r="D28634" s="61" t="s">
        <v>2064</v>
      </c>
    </row>
    <row r="28635" spans="1:4" hidden="1" x14ac:dyDescent="0.25">
      <c r="A28635" s="61" t="s">
        <v>72</v>
      </c>
      <c r="B28635" s="61" t="s">
        <v>456</v>
      </c>
      <c r="C28635">
        <v>1945</v>
      </c>
      <c r="D28635" s="61" t="s">
        <v>2064</v>
      </c>
    </row>
    <row r="28636" spans="1:4" hidden="1" x14ac:dyDescent="0.25">
      <c r="A28636" s="61" t="s">
        <v>72</v>
      </c>
      <c r="B28636" s="61" t="s">
        <v>456</v>
      </c>
      <c r="C28636">
        <v>1946</v>
      </c>
      <c r="D28636" s="61" t="s">
        <v>2063</v>
      </c>
    </row>
    <row r="28637" spans="1:4" hidden="1" x14ac:dyDescent="0.25">
      <c r="A28637" s="61" t="s">
        <v>72</v>
      </c>
      <c r="B28637" s="61" t="s">
        <v>456</v>
      </c>
      <c r="C28637">
        <v>1947</v>
      </c>
      <c r="D28637" s="61" t="s">
        <v>2063</v>
      </c>
    </row>
    <row r="28638" spans="1:4" hidden="1" x14ac:dyDescent="0.25">
      <c r="A28638" s="61" t="s">
        <v>72</v>
      </c>
      <c r="B28638" s="61" t="s">
        <v>456</v>
      </c>
      <c r="C28638">
        <v>1948</v>
      </c>
      <c r="D28638" s="61" t="s">
        <v>2063</v>
      </c>
    </row>
    <row r="28639" spans="1:4" hidden="1" x14ac:dyDescent="0.25">
      <c r="A28639" s="61" t="s">
        <v>72</v>
      </c>
      <c r="B28639" s="61" t="s">
        <v>456</v>
      </c>
      <c r="C28639">
        <v>1949</v>
      </c>
      <c r="D28639" s="61" t="s">
        <v>2063</v>
      </c>
    </row>
    <row r="28640" spans="1:4" hidden="1" x14ac:dyDescent="0.25">
      <c r="A28640" s="61" t="s">
        <v>72</v>
      </c>
      <c r="B28640" s="61" t="s">
        <v>456</v>
      </c>
      <c r="C28640">
        <v>1950</v>
      </c>
      <c r="D28640" s="61" t="s">
        <v>2065</v>
      </c>
    </row>
    <row r="28641" spans="1:4" hidden="1" x14ac:dyDescent="0.25">
      <c r="A28641" s="61" t="s">
        <v>72</v>
      </c>
      <c r="B28641" s="61" t="s">
        <v>456</v>
      </c>
      <c r="C28641">
        <v>1951</v>
      </c>
      <c r="D28641" s="61" t="s">
        <v>2065</v>
      </c>
    </row>
    <row r="28642" spans="1:4" hidden="1" x14ac:dyDescent="0.25">
      <c r="A28642" s="61" t="s">
        <v>72</v>
      </c>
      <c r="B28642" s="61" t="s">
        <v>456</v>
      </c>
      <c r="C28642">
        <v>1952</v>
      </c>
      <c r="D28642" s="61" t="s">
        <v>2061</v>
      </c>
    </row>
    <row r="28643" spans="1:4" hidden="1" x14ac:dyDescent="0.25">
      <c r="A28643" s="61" t="s">
        <v>72</v>
      </c>
      <c r="B28643" s="61" t="s">
        <v>456</v>
      </c>
      <c r="C28643">
        <v>1953</v>
      </c>
      <c r="D28643" s="61" t="s">
        <v>2061</v>
      </c>
    </row>
    <row r="28644" spans="1:4" hidden="1" x14ac:dyDescent="0.25">
      <c r="A28644" s="61" t="s">
        <v>72</v>
      </c>
      <c r="B28644" s="61" t="s">
        <v>456</v>
      </c>
      <c r="C28644">
        <v>1954</v>
      </c>
      <c r="D28644" s="61" t="s">
        <v>2061</v>
      </c>
    </row>
    <row r="28645" spans="1:4" hidden="1" x14ac:dyDescent="0.25">
      <c r="A28645" s="61" t="s">
        <v>72</v>
      </c>
      <c r="B28645" s="61" t="s">
        <v>456</v>
      </c>
      <c r="C28645">
        <v>1955</v>
      </c>
      <c r="D28645" s="61" t="s">
        <v>2061</v>
      </c>
    </row>
    <row r="28646" spans="1:4" hidden="1" x14ac:dyDescent="0.25">
      <c r="A28646" s="61" t="s">
        <v>72</v>
      </c>
      <c r="B28646" s="61" t="s">
        <v>456</v>
      </c>
      <c r="C28646">
        <v>1956</v>
      </c>
      <c r="D28646" s="61" t="s">
        <v>2061</v>
      </c>
    </row>
    <row r="28647" spans="1:4" hidden="1" x14ac:dyDescent="0.25">
      <c r="A28647" s="61" t="s">
        <v>72</v>
      </c>
      <c r="B28647" s="61" t="s">
        <v>456</v>
      </c>
      <c r="C28647">
        <v>1957</v>
      </c>
      <c r="D28647" s="61" t="s">
        <v>2061</v>
      </c>
    </row>
    <row r="28648" spans="1:4" hidden="1" x14ac:dyDescent="0.25">
      <c r="A28648" s="61" t="s">
        <v>72</v>
      </c>
      <c r="B28648" s="61" t="s">
        <v>456</v>
      </c>
      <c r="C28648">
        <v>1958</v>
      </c>
      <c r="D28648" s="61" t="s">
        <v>2061</v>
      </c>
    </row>
    <row r="28649" spans="1:4" hidden="1" x14ac:dyDescent="0.25">
      <c r="A28649" s="61" t="s">
        <v>72</v>
      </c>
      <c r="B28649" s="61" t="s">
        <v>456</v>
      </c>
      <c r="C28649">
        <v>1959</v>
      </c>
      <c r="D28649" s="61" t="s">
        <v>2061</v>
      </c>
    </row>
    <row r="28650" spans="1:4" hidden="1" x14ac:dyDescent="0.25">
      <c r="A28650" s="61" t="s">
        <v>72</v>
      </c>
      <c r="B28650" s="61" t="s">
        <v>456</v>
      </c>
      <c r="C28650">
        <v>1960</v>
      </c>
      <c r="D28650" s="61" t="s">
        <v>2615</v>
      </c>
    </row>
    <row r="28651" spans="1:4" hidden="1" x14ac:dyDescent="0.25">
      <c r="A28651" s="61" t="s">
        <v>72</v>
      </c>
      <c r="B28651" s="61" t="s">
        <v>456</v>
      </c>
      <c r="C28651">
        <v>1961</v>
      </c>
      <c r="D28651" s="61" t="s">
        <v>2062</v>
      </c>
    </row>
    <row r="28652" spans="1:4" hidden="1" x14ac:dyDescent="0.25">
      <c r="A28652" s="61" t="s">
        <v>72</v>
      </c>
      <c r="B28652" s="61" t="s">
        <v>456</v>
      </c>
      <c r="C28652">
        <v>1962</v>
      </c>
      <c r="D28652" s="61" t="s">
        <v>2062</v>
      </c>
    </row>
    <row r="28653" spans="1:4" hidden="1" x14ac:dyDescent="0.25">
      <c r="A28653" s="61" t="s">
        <v>72</v>
      </c>
      <c r="B28653" s="61" t="s">
        <v>456</v>
      </c>
      <c r="C28653">
        <v>1963</v>
      </c>
      <c r="D28653" s="61" t="s">
        <v>2062</v>
      </c>
    </row>
    <row r="28654" spans="1:4" hidden="1" x14ac:dyDescent="0.25">
      <c r="A28654" s="61" t="s">
        <v>72</v>
      </c>
      <c r="B28654" s="61" t="s">
        <v>456</v>
      </c>
      <c r="C28654">
        <v>1964</v>
      </c>
      <c r="D28654" s="61" t="s">
        <v>2062</v>
      </c>
    </row>
    <row r="28655" spans="1:4" hidden="1" x14ac:dyDescent="0.25">
      <c r="A28655" s="61" t="s">
        <v>72</v>
      </c>
      <c r="B28655" s="61" t="s">
        <v>456</v>
      </c>
      <c r="C28655">
        <v>1965</v>
      </c>
      <c r="D28655" s="61" t="s">
        <v>2062</v>
      </c>
    </row>
    <row r="28656" spans="1:4" hidden="1" x14ac:dyDescent="0.25">
      <c r="A28656" s="61" t="s">
        <v>72</v>
      </c>
      <c r="B28656" s="61" t="s">
        <v>456</v>
      </c>
      <c r="C28656">
        <v>1966</v>
      </c>
      <c r="D28656" s="61" t="s">
        <v>2062</v>
      </c>
    </row>
    <row r="28657" spans="1:4" hidden="1" x14ac:dyDescent="0.25">
      <c r="A28657" s="61" t="s">
        <v>72</v>
      </c>
      <c r="B28657" s="61" t="s">
        <v>456</v>
      </c>
      <c r="C28657">
        <v>1967</v>
      </c>
      <c r="D28657" s="61" t="s">
        <v>2062</v>
      </c>
    </row>
    <row r="28658" spans="1:4" hidden="1" x14ac:dyDescent="0.25">
      <c r="A28658" s="61" t="s">
        <v>72</v>
      </c>
      <c r="B28658" s="61" t="s">
        <v>456</v>
      </c>
      <c r="C28658">
        <v>1968</v>
      </c>
      <c r="D28658" s="61" t="s">
        <v>2062</v>
      </c>
    </row>
    <row r="28659" spans="1:4" hidden="1" x14ac:dyDescent="0.25">
      <c r="A28659" s="61" t="s">
        <v>72</v>
      </c>
      <c r="B28659" s="61" t="s">
        <v>456</v>
      </c>
      <c r="C28659">
        <v>1969</v>
      </c>
      <c r="D28659" s="61" t="s">
        <v>2062</v>
      </c>
    </row>
    <row r="28660" spans="1:4" hidden="1" x14ac:dyDescent="0.25">
      <c r="A28660" s="61" t="s">
        <v>72</v>
      </c>
      <c r="B28660" s="61" t="s">
        <v>456</v>
      </c>
      <c r="C28660">
        <v>1970</v>
      </c>
      <c r="D28660" s="61" t="s">
        <v>2616</v>
      </c>
    </row>
    <row r="28661" spans="1:4" hidden="1" x14ac:dyDescent="0.25">
      <c r="A28661" s="61" t="s">
        <v>72</v>
      </c>
      <c r="B28661" s="61" t="s">
        <v>456</v>
      </c>
      <c r="C28661">
        <v>1971</v>
      </c>
      <c r="D28661" s="61" t="s">
        <v>2616</v>
      </c>
    </row>
    <row r="28662" spans="1:4" hidden="1" x14ac:dyDescent="0.25">
      <c r="A28662" s="61" t="s">
        <v>72</v>
      </c>
      <c r="B28662" s="61" t="s">
        <v>456</v>
      </c>
      <c r="C28662">
        <v>1972</v>
      </c>
      <c r="D28662" s="61" t="s">
        <v>2616</v>
      </c>
    </row>
    <row r="28663" spans="1:4" hidden="1" x14ac:dyDescent="0.25">
      <c r="A28663" s="61" t="s">
        <v>72</v>
      </c>
      <c r="B28663" s="61" t="s">
        <v>456</v>
      </c>
      <c r="C28663">
        <v>1973</v>
      </c>
      <c r="D28663" s="61" t="s">
        <v>2616</v>
      </c>
    </row>
    <row r="28664" spans="1:4" hidden="1" x14ac:dyDescent="0.25">
      <c r="A28664" s="61" t="s">
        <v>72</v>
      </c>
      <c r="B28664" s="61" t="s">
        <v>456</v>
      </c>
      <c r="C28664">
        <v>1974</v>
      </c>
      <c r="D28664" s="61" t="s">
        <v>2616</v>
      </c>
    </row>
    <row r="28665" spans="1:4" hidden="1" x14ac:dyDescent="0.25">
      <c r="A28665" s="61" t="s">
        <v>72</v>
      </c>
      <c r="B28665" s="61" t="s">
        <v>456</v>
      </c>
      <c r="C28665">
        <v>1975</v>
      </c>
      <c r="D28665" s="61" t="s">
        <v>2616</v>
      </c>
    </row>
    <row r="28666" spans="1:4" hidden="1" x14ac:dyDescent="0.25">
      <c r="A28666" s="61" t="s">
        <v>72</v>
      </c>
      <c r="B28666" s="61" t="s">
        <v>456</v>
      </c>
      <c r="C28666">
        <v>1976</v>
      </c>
      <c r="D28666" s="61" t="s">
        <v>2616</v>
      </c>
    </row>
    <row r="28667" spans="1:4" hidden="1" x14ac:dyDescent="0.25">
      <c r="A28667" s="61" t="s">
        <v>72</v>
      </c>
      <c r="B28667" s="61" t="s">
        <v>456</v>
      </c>
      <c r="C28667">
        <v>1977</v>
      </c>
      <c r="D28667" s="61" t="s">
        <v>2616</v>
      </c>
    </row>
    <row r="28668" spans="1:4" hidden="1" x14ac:dyDescent="0.25">
      <c r="A28668" s="61" t="s">
        <v>72</v>
      </c>
      <c r="B28668" s="61" t="s">
        <v>456</v>
      </c>
      <c r="C28668">
        <v>1978</v>
      </c>
      <c r="D28668" s="61" t="s">
        <v>2616</v>
      </c>
    </row>
    <row r="28669" spans="1:4" hidden="1" x14ac:dyDescent="0.25">
      <c r="A28669" s="61" t="s">
        <v>72</v>
      </c>
      <c r="B28669" s="61" t="s">
        <v>456</v>
      </c>
      <c r="C28669">
        <v>1979</v>
      </c>
      <c r="D28669" s="61" t="s">
        <v>2616</v>
      </c>
    </row>
    <row r="28670" spans="1:4" hidden="1" x14ac:dyDescent="0.25">
      <c r="A28670" s="61" t="s">
        <v>72</v>
      </c>
      <c r="B28670" s="61" t="s">
        <v>456</v>
      </c>
      <c r="C28670">
        <v>1980</v>
      </c>
      <c r="D28670" s="61" t="s">
        <v>2616</v>
      </c>
    </row>
    <row r="28671" spans="1:4" hidden="1" x14ac:dyDescent="0.25">
      <c r="A28671" s="61" t="s">
        <v>72</v>
      </c>
      <c r="B28671" s="61" t="s">
        <v>456</v>
      </c>
      <c r="C28671">
        <v>1981</v>
      </c>
      <c r="D28671" s="61" t="s">
        <v>2616</v>
      </c>
    </row>
    <row r="28672" spans="1:4" hidden="1" x14ac:dyDescent="0.25">
      <c r="A28672" s="61" t="s">
        <v>72</v>
      </c>
      <c r="B28672" s="61" t="s">
        <v>456</v>
      </c>
      <c r="C28672">
        <v>1982</v>
      </c>
      <c r="D28672" s="61" t="s">
        <v>2616</v>
      </c>
    </row>
    <row r="28673" spans="1:4" hidden="1" x14ac:dyDescent="0.25">
      <c r="A28673" s="61" t="s">
        <v>72</v>
      </c>
      <c r="B28673" s="61" t="s">
        <v>456</v>
      </c>
      <c r="C28673">
        <v>1983</v>
      </c>
      <c r="D28673" s="61" t="s">
        <v>2616</v>
      </c>
    </row>
    <row r="28674" spans="1:4" hidden="1" x14ac:dyDescent="0.25">
      <c r="A28674" s="61" t="s">
        <v>72</v>
      </c>
      <c r="B28674" s="61" t="s">
        <v>456</v>
      </c>
      <c r="C28674">
        <v>1984</v>
      </c>
      <c r="D28674" s="61" t="s">
        <v>2616</v>
      </c>
    </row>
    <row r="28675" spans="1:4" hidden="1" x14ac:dyDescent="0.25">
      <c r="A28675" s="61" t="s">
        <v>72</v>
      </c>
      <c r="B28675" s="61" t="s">
        <v>456</v>
      </c>
      <c r="C28675">
        <v>1985</v>
      </c>
      <c r="D28675" s="61" t="s">
        <v>2616</v>
      </c>
    </row>
    <row r="28676" spans="1:4" hidden="1" x14ac:dyDescent="0.25">
      <c r="A28676" s="61" t="s">
        <v>72</v>
      </c>
      <c r="B28676" s="61" t="s">
        <v>456</v>
      </c>
      <c r="C28676">
        <v>1986</v>
      </c>
      <c r="D28676" s="61" t="s">
        <v>2616</v>
      </c>
    </row>
    <row r="28677" spans="1:4" hidden="1" x14ac:dyDescent="0.25">
      <c r="A28677" s="61" t="s">
        <v>72</v>
      </c>
      <c r="B28677" s="61" t="s">
        <v>456</v>
      </c>
      <c r="C28677">
        <v>1987</v>
      </c>
      <c r="D28677" s="61" t="s">
        <v>2616</v>
      </c>
    </row>
    <row r="28678" spans="1:4" hidden="1" x14ac:dyDescent="0.25">
      <c r="A28678" s="61" t="s">
        <v>72</v>
      </c>
      <c r="B28678" s="61" t="s">
        <v>456</v>
      </c>
      <c r="C28678">
        <v>1988</v>
      </c>
      <c r="D28678" s="61" t="s">
        <v>2616</v>
      </c>
    </row>
    <row r="28679" spans="1:4" hidden="1" x14ac:dyDescent="0.25">
      <c r="A28679" s="61" t="s">
        <v>72</v>
      </c>
      <c r="B28679" s="61" t="s">
        <v>456</v>
      </c>
      <c r="C28679">
        <v>1989</v>
      </c>
      <c r="D28679" s="61" t="s">
        <v>2616</v>
      </c>
    </row>
    <row r="28680" spans="1:4" hidden="1" x14ac:dyDescent="0.25">
      <c r="A28680" s="61" t="s">
        <v>72</v>
      </c>
      <c r="B28680" s="61" t="s">
        <v>456</v>
      </c>
      <c r="C28680">
        <v>1990</v>
      </c>
      <c r="D28680" s="61" t="s">
        <v>2616</v>
      </c>
    </row>
    <row r="28681" spans="1:4" hidden="1" x14ac:dyDescent="0.25">
      <c r="A28681" s="61" t="s">
        <v>72</v>
      </c>
      <c r="B28681" s="61" t="s">
        <v>456</v>
      </c>
      <c r="C28681">
        <v>1991</v>
      </c>
      <c r="D28681" s="61" t="s">
        <v>2616</v>
      </c>
    </row>
    <row r="28682" spans="1:4" hidden="1" x14ac:dyDescent="0.25">
      <c r="A28682" s="61" t="s">
        <v>72</v>
      </c>
      <c r="B28682" s="61" t="s">
        <v>456</v>
      </c>
      <c r="C28682">
        <v>1992</v>
      </c>
      <c r="D28682" s="61" t="s">
        <v>2616</v>
      </c>
    </row>
    <row r="28683" spans="1:4" hidden="1" x14ac:dyDescent="0.25">
      <c r="A28683" s="61" t="s">
        <v>72</v>
      </c>
      <c r="B28683" s="61" t="s">
        <v>456</v>
      </c>
      <c r="C28683">
        <v>1993</v>
      </c>
      <c r="D28683" s="61" t="s">
        <v>2616</v>
      </c>
    </row>
    <row r="28684" spans="1:4" hidden="1" x14ac:dyDescent="0.25">
      <c r="A28684" s="61" t="s">
        <v>72</v>
      </c>
      <c r="B28684" s="61" t="s">
        <v>456</v>
      </c>
      <c r="C28684">
        <v>1994</v>
      </c>
      <c r="D28684" s="61" t="s">
        <v>2616</v>
      </c>
    </row>
    <row r="28685" spans="1:4" hidden="1" x14ac:dyDescent="0.25">
      <c r="A28685" s="61" t="s">
        <v>72</v>
      </c>
      <c r="B28685" s="61" t="s">
        <v>456</v>
      </c>
      <c r="C28685">
        <v>1995</v>
      </c>
      <c r="D28685" s="61" t="s">
        <v>2616</v>
      </c>
    </row>
    <row r="28686" spans="1:4" hidden="1" x14ac:dyDescent="0.25">
      <c r="A28686" s="61" t="s">
        <v>72</v>
      </c>
      <c r="B28686" s="61" t="s">
        <v>456</v>
      </c>
      <c r="C28686">
        <v>1996</v>
      </c>
      <c r="D28686" s="61" t="s">
        <v>2616</v>
      </c>
    </row>
    <row r="28687" spans="1:4" hidden="1" x14ac:dyDescent="0.25">
      <c r="A28687" s="61" t="s">
        <v>72</v>
      </c>
      <c r="B28687" s="61" t="s">
        <v>456</v>
      </c>
      <c r="C28687">
        <v>1997</v>
      </c>
      <c r="D28687" s="61" t="s">
        <v>2616</v>
      </c>
    </row>
    <row r="28688" spans="1:4" hidden="1" x14ac:dyDescent="0.25">
      <c r="A28688" s="61" t="s">
        <v>72</v>
      </c>
      <c r="B28688" s="61" t="s">
        <v>456</v>
      </c>
      <c r="C28688">
        <v>1998</v>
      </c>
      <c r="D28688" s="61" t="s">
        <v>2616</v>
      </c>
    </row>
    <row r="28689" spans="1:4" hidden="1" x14ac:dyDescent="0.25">
      <c r="A28689" s="61" t="s">
        <v>72</v>
      </c>
      <c r="B28689" s="61" t="s">
        <v>456</v>
      </c>
      <c r="C28689">
        <v>1999</v>
      </c>
      <c r="D28689" s="61" t="s">
        <v>2616</v>
      </c>
    </row>
    <row r="28690" spans="1:4" hidden="1" x14ac:dyDescent="0.25">
      <c r="A28690" s="61" t="s">
        <v>72</v>
      </c>
      <c r="B28690" s="61" t="s">
        <v>456</v>
      </c>
      <c r="C28690">
        <v>2000</v>
      </c>
      <c r="D28690" s="61" t="s">
        <v>2616</v>
      </c>
    </row>
    <row r="28691" spans="1:4" hidden="1" x14ac:dyDescent="0.25">
      <c r="A28691" s="61" t="s">
        <v>72</v>
      </c>
      <c r="B28691" s="61" t="s">
        <v>456</v>
      </c>
      <c r="C28691">
        <v>2001</v>
      </c>
      <c r="D28691" s="61" t="s">
        <v>2616</v>
      </c>
    </row>
    <row r="28692" spans="1:4" hidden="1" x14ac:dyDescent="0.25">
      <c r="A28692" s="61" t="s">
        <v>72</v>
      </c>
      <c r="B28692" s="61" t="s">
        <v>456</v>
      </c>
      <c r="C28692">
        <v>2002</v>
      </c>
      <c r="D28692" s="61" t="s">
        <v>2616</v>
      </c>
    </row>
    <row r="28693" spans="1:4" hidden="1" x14ac:dyDescent="0.25">
      <c r="A28693" s="61" t="s">
        <v>72</v>
      </c>
      <c r="B28693" s="61" t="s">
        <v>456</v>
      </c>
      <c r="C28693">
        <v>2003</v>
      </c>
      <c r="D28693" s="61" t="s">
        <v>2616</v>
      </c>
    </row>
    <row r="28694" spans="1:4" hidden="1" x14ac:dyDescent="0.25">
      <c r="A28694" s="61" t="s">
        <v>72</v>
      </c>
      <c r="B28694" s="61" t="s">
        <v>456</v>
      </c>
      <c r="C28694">
        <v>2004</v>
      </c>
      <c r="D28694" s="61" t="s">
        <v>2616</v>
      </c>
    </row>
    <row r="28695" spans="1:4" hidden="1" x14ac:dyDescent="0.25">
      <c r="A28695" s="61" t="s">
        <v>72</v>
      </c>
      <c r="B28695" s="61" t="s">
        <v>456</v>
      </c>
      <c r="C28695">
        <v>2005</v>
      </c>
      <c r="D28695" s="61" t="s">
        <v>2616</v>
      </c>
    </row>
    <row r="28696" spans="1:4" hidden="1" x14ac:dyDescent="0.25">
      <c r="A28696" s="61" t="s">
        <v>72</v>
      </c>
      <c r="B28696" s="61" t="s">
        <v>456</v>
      </c>
      <c r="C28696">
        <v>2006</v>
      </c>
      <c r="D28696" s="61" t="s">
        <v>2616</v>
      </c>
    </row>
    <row r="28697" spans="1:4" hidden="1" x14ac:dyDescent="0.25">
      <c r="A28697" s="61" t="s">
        <v>72</v>
      </c>
      <c r="B28697" s="61" t="s">
        <v>456</v>
      </c>
      <c r="C28697">
        <v>2007</v>
      </c>
      <c r="D28697" s="61" t="s">
        <v>2616</v>
      </c>
    </row>
    <row r="28698" spans="1:4" hidden="1" x14ac:dyDescent="0.25">
      <c r="A28698" s="61" t="s">
        <v>72</v>
      </c>
      <c r="B28698" s="61" t="s">
        <v>456</v>
      </c>
      <c r="C28698">
        <v>2008</v>
      </c>
      <c r="D28698" s="61" t="s">
        <v>2616</v>
      </c>
    </row>
    <row r="28699" spans="1:4" hidden="1" x14ac:dyDescent="0.25">
      <c r="A28699" s="61" t="s">
        <v>72</v>
      </c>
      <c r="B28699" s="61" t="s">
        <v>456</v>
      </c>
      <c r="C28699">
        <v>2009</v>
      </c>
      <c r="D28699" s="61" t="s">
        <v>2616</v>
      </c>
    </row>
    <row r="28700" spans="1:4" hidden="1" x14ac:dyDescent="0.25">
      <c r="A28700" s="61" t="s">
        <v>72</v>
      </c>
      <c r="B28700" s="61" t="s">
        <v>456</v>
      </c>
      <c r="C28700">
        <v>2010</v>
      </c>
      <c r="D28700" s="61" t="s">
        <v>2616</v>
      </c>
    </row>
    <row r="28701" spans="1:4" hidden="1" x14ac:dyDescent="0.25">
      <c r="A28701" s="61" t="s">
        <v>72</v>
      </c>
      <c r="B28701" s="61" t="s">
        <v>456</v>
      </c>
      <c r="C28701">
        <v>2011</v>
      </c>
      <c r="D28701" s="61" t="s">
        <v>2616</v>
      </c>
    </row>
    <row r="28702" spans="1:4" hidden="1" x14ac:dyDescent="0.25">
      <c r="A28702" s="61" t="s">
        <v>72</v>
      </c>
      <c r="B28702" s="61" t="s">
        <v>456</v>
      </c>
      <c r="C28702">
        <v>2012</v>
      </c>
      <c r="D28702" s="61" t="s">
        <v>2616</v>
      </c>
    </row>
    <row r="28703" spans="1:4" hidden="1" x14ac:dyDescent="0.25">
      <c r="A28703" s="61" t="s">
        <v>72</v>
      </c>
      <c r="B28703" s="61" t="s">
        <v>456</v>
      </c>
      <c r="C28703">
        <v>2013</v>
      </c>
      <c r="D28703" s="61" t="s">
        <v>2616</v>
      </c>
    </row>
    <row r="28704" spans="1:4" hidden="1" x14ac:dyDescent="0.25">
      <c r="A28704" s="61" t="s">
        <v>72</v>
      </c>
      <c r="B28704" s="61" t="s">
        <v>456</v>
      </c>
      <c r="C28704">
        <v>2014</v>
      </c>
      <c r="D28704" s="61" t="s">
        <v>2616</v>
      </c>
    </row>
    <row r="28705" spans="1:4" hidden="1" x14ac:dyDescent="0.25">
      <c r="A28705" s="61" t="s">
        <v>72</v>
      </c>
      <c r="B28705" s="61" t="s">
        <v>456</v>
      </c>
      <c r="C28705">
        <v>2015</v>
      </c>
      <c r="D28705" s="61" t="s">
        <v>2615</v>
      </c>
    </row>
    <row r="28706" spans="1:4" hidden="1" x14ac:dyDescent="0.25">
      <c r="A28706" s="61" t="s">
        <v>72</v>
      </c>
      <c r="B28706" s="61" t="s">
        <v>456</v>
      </c>
      <c r="C28706">
        <v>2016</v>
      </c>
      <c r="D28706" s="61" t="s">
        <v>2615</v>
      </c>
    </row>
    <row r="28707" spans="1:4" hidden="1" x14ac:dyDescent="0.25">
      <c r="A28707" s="61" t="s">
        <v>72</v>
      </c>
      <c r="B28707" s="61" t="s">
        <v>456</v>
      </c>
      <c r="C28707">
        <v>2017</v>
      </c>
      <c r="D28707" s="61" t="s">
        <v>2062</v>
      </c>
    </row>
    <row r="28708" spans="1:4" hidden="1" x14ac:dyDescent="0.25">
      <c r="A28708" s="61" t="s">
        <v>72</v>
      </c>
      <c r="B28708" s="61" t="s">
        <v>456</v>
      </c>
      <c r="C28708">
        <v>2018</v>
      </c>
      <c r="D28708" s="61" t="s">
        <v>2062</v>
      </c>
    </row>
    <row r="28709" spans="1:4" hidden="1" x14ac:dyDescent="0.25">
      <c r="A28709" s="61" t="s">
        <v>72</v>
      </c>
      <c r="B28709" s="61" t="s">
        <v>456</v>
      </c>
      <c r="C28709">
        <v>2019</v>
      </c>
      <c r="D28709" s="61" t="s">
        <v>2062</v>
      </c>
    </row>
    <row r="28710" spans="1:4" hidden="1" x14ac:dyDescent="0.25">
      <c r="A28710" s="61" t="s">
        <v>72</v>
      </c>
      <c r="B28710" s="61" t="s">
        <v>456</v>
      </c>
      <c r="C28710">
        <v>2020</v>
      </c>
      <c r="D28710" s="61" t="s">
        <v>2062</v>
      </c>
    </row>
    <row r="28711" spans="1:4" hidden="1" x14ac:dyDescent="0.25">
      <c r="A28711" s="61" t="s">
        <v>72</v>
      </c>
      <c r="B28711" s="61" t="s">
        <v>456</v>
      </c>
      <c r="C28711">
        <v>2021</v>
      </c>
      <c r="D28711" s="61" t="s">
        <v>2615</v>
      </c>
    </row>
    <row r="28712" spans="1:4" hidden="1" x14ac:dyDescent="0.25">
      <c r="A28712" s="61" t="s">
        <v>72</v>
      </c>
      <c r="B28712" s="61" t="s">
        <v>456</v>
      </c>
      <c r="C28712">
        <v>2022</v>
      </c>
      <c r="D28712" s="61" t="s">
        <v>2062</v>
      </c>
    </row>
    <row r="28713" spans="1:4" x14ac:dyDescent="0.25">
      <c r="A28713" s="61" t="s">
        <v>72</v>
      </c>
      <c r="B28713" s="61" t="s">
        <v>456</v>
      </c>
      <c r="C28713">
        <v>2023</v>
      </c>
      <c r="D28713" s="61">
        <v>0.99099999999999999</v>
      </c>
    </row>
    <row r="28714" spans="1:4" hidden="1" x14ac:dyDescent="0.25">
      <c r="A28714" s="61" t="s">
        <v>54</v>
      </c>
      <c r="B28714" s="61" t="s">
        <v>247</v>
      </c>
      <c r="C28714">
        <v>1798</v>
      </c>
      <c r="D28714" s="61" t="s">
        <v>2478</v>
      </c>
    </row>
    <row r="28715" spans="1:4" hidden="1" x14ac:dyDescent="0.25">
      <c r="A28715" s="61" t="s">
        <v>54</v>
      </c>
      <c r="B28715" s="61" t="s">
        <v>247</v>
      </c>
      <c r="C28715">
        <v>1799</v>
      </c>
      <c r="D28715" s="61" t="s">
        <v>2478</v>
      </c>
    </row>
    <row r="28716" spans="1:4" hidden="1" x14ac:dyDescent="0.25">
      <c r="A28716" s="61" t="s">
        <v>54</v>
      </c>
      <c r="B28716" s="61" t="s">
        <v>247</v>
      </c>
      <c r="C28716">
        <v>1800</v>
      </c>
      <c r="D28716" s="61" t="s">
        <v>2478</v>
      </c>
    </row>
    <row r="28717" spans="1:4" hidden="1" x14ac:dyDescent="0.25">
      <c r="A28717" s="61" t="s">
        <v>54</v>
      </c>
      <c r="B28717" s="61" t="s">
        <v>247</v>
      </c>
      <c r="C28717">
        <v>1801</v>
      </c>
      <c r="D28717" s="61" t="s">
        <v>2478</v>
      </c>
    </row>
    <row r="28718" spans="1:4" hidden="1" x14ac:dyDescent="0.25">
      <c r="A28718" s="61" t="s">
        <v>54</v>
      </c>
      <c r="B28718" s="61" t="s">
        <v>247</v>
      </c>
      <c r="C28718">
        <v>1802</v>
      </c>
      <c r="D28718" s="61" t="s">
        <v>2478</v>
      </c>
    </row>
    <row r="28719" spans="1:4" hidden="1" x14ac:dyDescent="0.25">
      <c r="A28719" s="61" t="s">
        <v>54</v>
      </c>
      <c r="B28719" s="61" t="s">
        <v>247</v>
      </c>
      <c r="C28719">
        <v>1803</v>
      </c>
      <c r="D28719" s="61" t="s">
        <v>2478</v>
      </c>
    </row>
    <row r="28720" spans="1:4" hidden="1" x14ac:dyDescent="0.25">
      <c r="A28720" s="61" t="s">
        <v>54</v>
      </c>
      <c r="B28720" s="61" t="s">
        <v>247</v>
      </c>
      <c r="C28720">
        <v>1804</v>
      </c>
      <c r="D28720" s="61" t="s">
        <v>2478</v>
      </c>
    </row>
    <row r="28721" spans="1:4" hidden="1" x14ac:dyDescent="0.25">
      <c r="A28721" s="61" t="s">
        <v>54</v>
      </c>
      <c r="B28721" s="61" t="s">
        <v>247</v>
      </c>
      <c r="C28721">
        <v>1805</v>
      </c>
      <c r="D28721" s="61" t="s">
        <v>2478</v>
      </c>
    </row>
    <row r="28722" spans="1:4" hidden="1" x14ac:dyDescent="0.25">
      <c r="A28722" s="61" t="s">
        <v>54</v>
      </c>
      <c r="B28722" s="61" t="s">
        <v>247</v>
      </c>
      <c r="C28722">
        <v>1806</v>
      </c>
      <c r="D28722" s="61" t="s">
        <v>2478</v>
      </c>
    </row>
    <row r="28723" spans="1:4" hidden="1" x14ac:dyDescent="0.25">
      <c r="A28723" s="61" t="s">
        <v>54</v>
      </c>
      <c r="B28723" s="61" t="s">
        <v>247</v>
      </c>
      <c r="C28723">
        <v>1807</v>
      </c>
      <c r="D28723" s="61" t="s">
        <v>2478</v>
      </c>
    </row>
    <row r="28724" spans="1:4" hidden="1" x14ac:dyDescent="0.25">
      <c r="A28724" s="61" t="s">
        <v>54</v>
      </c>
      <c r="B28724" s="61" t="s">
        <v>247</v>
      </c>
      <c r="C28724">
        <v>1808</v>
      </c>
      <c r="D28724" s="61" t="s">
        <v>2478</v>
      </c>
    </row>
    <row r="28725" spans="1:4" hidden="1" x14ac:dyDescent="0.25">
      <c r="A28725" s="61" t="s">
        <v>54</v>
      </c>
      <c r="B28725" s="61" t="s">
        <v>247</v>
      </c>
      <c r="C28725">
        <v>1809</v>
      </c>
      <c r="D28725" s="61" t="s">
        <v>2478</v>
      </c>
    </row>
    <row r="28726" spans="1:4" hidden="1" x14ac:dyDescent="0.25">
      <c r="A28726" s="61" t="s">
        <v>54</v>
      </c>
      <c r="B28726" s="61" t="s">
        <v>247</v>
      </c>
      <c r="C28726">
        <v>1810</v>
      </c>
      <c r="D28726" s="61" t="s">
        <v>2478</v>
      </c>
    </row>
    <row r="28727" spans="1:4" hidden="1" x14ac:dyDescent="0.25">
      <c r="A28727" s="61" t="s">
        <v>54</v>
      </c>
      <c r="B28727" s="61" t="s">
        <v>247</v>
      </c>
      <c r="C28727">
        <v>1811</v>
      </c>
      <c r="D28727" s="61" t="s">
        <v>2478</v>
      </c>
    </row>
    <row r="28728" spans="1:4" hidden="1" x14ac:dyDescent="0.25">
      <c r="A28728" s="61" t="s">
        <v>54</v>
      </c>
      <c r="B28728" s="61" t="s">
        <v>247</v>
      </c>
      <c r="C28728">
        <v>1812</v>
      </c>
      <c r="D28728" s="61" t="s">
        <v>2478</v>
      </c>
    </row>
    <row r="28729" spans="1:4" hidden="1" x14ac:dyDescent="0.25">
      <c r="A28729" s="61" t="s">
        <v>54</v>
      </c>
      <c r="B28729" s="61" t="s">
        <v>247</v>
      </c>
      <c r="C28729">
        <v>1813</v>
      </c>
      <c r="D28729" s="61" t="s">
        <v>2478</v>
      </c>
    </row>
    <row r="28730" spans="1:4" hidden="1" x14ac:dyDescent="0.25">
      <c r="A28730" s="61" t="s">
        <v>54</v>
      </c>
      <c r="B28730" s="61" t="s">
        <v>247</v>
      </c>
      <c r="C28730">
        <v>1814</v>
      </c>
      <c r="D28730" s="61" t="s">
        <v>2478</v>
      </c>
    </row>
    <row r="28731" spans="1:4" hidden="1" x14ac:dyDescent="0.25">
      <c r="A28731" s="61" t="s">
        <v>54</v>
      </c>
      <c r="B28731" s="61" t="s">
        <v>247</v>
      </c>
      <c r="C28731">
        <v>1815</v>
      </c>
      <c r="D28731" s="61" t="s">
        <v>2478</v>
      </c>
    </row>
    <row r="28732" spans="1:4" hidden="1" x14ac:dyDescent="0.25">
      <c r="A28732" s="61" t="s">
        <v>54</v>
      </c>
      <c r="B28732" s="61" t="s">
        <v>247</v>
      </c>
      <c r="C28732">
        <v>1816</v>
      </c>
      <c r="D28732" s="61" t="s">
        <v>2478</v>
      </c>
    </row>
    <row r="28733" spans="1:4" hidden="1" x14ac:dyDescent="0.25">
      <c r="A28733" s="61" t="s">
        <v>54</v>
      </c>
      <c r="B28733" s="61" t="s">
        <v>247</v>
      </c>
      <c r="C28733">
        <v>1817</v>
      </c>
      <c r="D28733" s="61" t="s">
        <v>2478</v>
      </c>
    </row>
    <row r="28734" spans="1:4" hidden="1" x14ac:dyDescent="0.25">
      <c r="A28734" s="61" t="s">
        <v>54</v>
      </c>
      <c r="B28734" s="61" t="s">
        <v>247</v>
      </c>
      <c r="C28734">
        <v>1818</v>
      </c>
      <c r="D28734" s="61" t="s">
        <v>2478</v>
      </c>
    </row>
    <row r="28735" spans="1:4" hidden="1" x14ac:dyDescent="0.25">
      <c r="A28735" s="61" t="s">
        <v>54</v>
      </c>
      <c r="B28735" s="61" t="s">
        <v>247</v>
      </c>
      <c r="C28735">
        <v>1819</v>
      </c>
      <c r="D28735" s="61" t="s">
        <v>2478</v>
      </c>
    </row>
    <row r="28736" spans="1:4" hidden="1" x14ac:dyDescent="0.25">
      <c r="A28736" s="61" t="s">
        <v>54</v>
      </c>
      <c r="B28736" s="61" t="s">
        <v>247</v>
      </c>
      <c r="C28736">
        <v>1820</v>
      </c>
      <c r="D28736" s="61" t="s">
        <v>2478</v>
      </c>
    </row>
    <row r="28737" spans="1:4" hidden="1" x14ac:dyDescent="0.25">
      <c r="A28737" s="61" t="s">
        <v>54</v>
      </c>
      <c r="B28737" s="61" t="s">
        <v>247</v>
      </c>
      <c r="C28737">
        <v>1821</v>
      </c>
      <c r="D28737" s="61" t="s">
        <v>2478</v>
      </c>
    </row>
    <row r="28738" spans="1:4" hidden="1" x14ac:dyDescent="0.25">
      <c r="A28738" s="61" t="s">
        <v>54</v>
      </c>
      <c r="B28738" s="61" t="s">
        <v>247</v>
      </c>
      <c r="C28738">
        <v>1822</v>
      </c>
      <c r="D28738" s="61" t="s">
        <v>2478</v>
      </c>
    </row>
    <row r="28739" spans="1:4" hidden="1" x14ac:dyDescent="0.25">
      <c r="A28739" s="61" t="s">
        <v>54</v>
      </c>
      <c r="B28739" s="61" t="s">
        <v>247</v>
      </c>
      <c r="C28739">
        <v>1823</v>
      </c>
      <c r="D28739" s="61" t="s">
        <v>2478</v>
      </c>
    </row>
    <row r="28740" spans="1:4" hidden="1" x14ac:dyDescent="0.25">
      <c r="A28740" s="61" t="s">
        <v>54</v>
      </c>
      <c r="B28740" s="61" t="s">
        <v>247</v>
      </c>
      <c r="C28740">
        <v>1824</v>
      </c>
      <c r="D28740" s="61" t="s">
        <v>2478</v>
      </c>
    </row>
    <row r="28741" spans="1:4" hidden="1" x14ac:dyDescent="0.25">
      <c r="A28741" s="61" t="s">
        <v>54</v>
      </c>
      <c r="B28741" s="61" t="s">
        <v>247</v>
      </c>
      <c r="C28741">
        <v>1825</v>
      </c>
      <c r="D28741" s="61" t="s">
        <v>2478</v>
      </c>
    </row>
    <row r="28742" spans="1:4" hidden="1" x14ac:dyDescent="0.25">
      <c r="A28742" s="61" t="s">
        <v>54</v>
      </c>
      <c r="B28742" s="61" t="s">
        <v>247</v>
      </c>
      <c r="C28742">
        <v>1826</v>
      </c>
      <c r="D28742" s="61" t="s">
        <v>2478</v>
      </c>
    </row>
    <row r="28743" spans="1:4" hidden="1" x14ac:dyDescent="0.25">
      <c r="A28743" s="61" t="s">
        <v>54</v>
      </c>
      <c r="B28743" s="61" t="s">
        <v>247</v>
      </c>
      <c r="C28743">
        <v>1827</v>
      </c>
      <c r="D28743" s="61" t="s">
        <v>2478</v>
      </c>
    </row>
    <row r="28744" spans="1:4" hidden="1" x14ac:dyDescent="0.25">
      <c r="A28744" s="61" t="s">
        <v>54</v>
      </c>
      <c r="B28744" s="61" t="s">
        <v>247</v>
      </c>
      <c r="C28744">
        <v>1828</v>
      </c>
      <c r="D28744" s="61" t="s">
        <v>2478</v>
      </c>
    </row>
    <row r="28745" spans="1:4" hidden="1" x14ac:dyDescent="0.25">
      <c r="A28745" s="61" t="s">
        <v>54</v>
      </c>
      <c r="B28745" s="61" t="s">
        <v>247</v>
      </c>
      <c r="C28745">
        <v>1829</v>
      </c>
      <c r="D28745" s="61" t="s">
        <v>2478</v>
      </c>
    </row>
    <row r="28746" spans="1:4" hidden="1" x14ac:dyDescent="0.25">
      <c r="A28746" s="61" t="s">
        <v>54</v>
      </c>
      <c r="B28746" s="61" t="s">
        <v>247</v>
      </c>
      <c r="C28746">
        <v>1830</v>
      </c>
      <c r="D28746" s="61" t="s">
        <v>2478</v>
      </c>
    </row>
    <row r="28747" spans="1:4" hidden="1" x14ac:dyDescent="0.25">
      <c r="A28747" s="61" t="s">
        <v>54</v>
      </c>
      <c r="B28747" s="61" t="s">
        <v>247</v>
      </c>
      <c r="C28747">
        <v>1831</v>
      </c>
      <c r="D28747" s="61" t="s">
        <v>2478</v>
      </c>
    </row>
    <row r="28748" spans="1:4" hidden="1" x14ac:dyDescent="0.25">
      <c r="A28748" s="61" t="s">
        <v>54</v>
      </c>
      <c r="B28748" s="61" t="s">
        <v>247</v>
      </c>
      <c r="C28748">
        <v>1832</v>
      </c>
      <c r="D28748" s="61" t="s">
        <v>2478</v>
      </c>
    </row>
    <row r="28749" spans="1:4" hidden="1" x14ac:dyDescent="0.25">
      <c r="A28749" s="61" t="s">
        <v>54</v>
      </c>
      <c r="B28749" s="61" t="s">
        <v>247</v>
      </c>
      <c r="C28749">
        <v>1833</v>
      </c>
      <c r="D28749" s="61" t="s">
        <v>2478</v>
      </c>
    </row>
    <row r="28750" spans="1:4" hidden="1" x14ac:dyDescent="0.25">
      <c r="A28750" s="61" t="s">
        <v>54</v>
      </c>
      <c r="B28750" s="61" t="s">
        <v>247</v>
      </c>
      <c r="C28750">
        <v>1834</v>
      </c>
      <c r="D28750" s="61" t="s">
        <v>2478</v>
      </c>
    </row>
    <row r="28751" spans="1:4" hidden="1" x14ac:dyDescent="0.25">
      <c r="A28751" s="61" t="s">
        <v>54</v>
      </c>
      <c r="B28751" s="61" t="s">
        <v>247</v>
      </c>
      <c r="C28751">
        <v>1835</v>
      </c>
      <c r="D28751" s="61" t="s">
        <v>2478</v>
      </c>
    </row>
    <row r="28752" spans="1:4" hidden="1" x14ac:dyDescent="0.25">
      <c r="A28752" s="61" t="s">
        <v>54</v>
      </c>
      <c r="B28752" s="61" t="s">
        <v>247</v>
      </c>
      <c r="C28752">
        <v>1836</v>
      </c>
      <c r="D28752" s="61" t="s">
        <v>2478</v>
      </c>
    </row>
    <row r="28753" spans="1:4" hidden="1" x14ac:dyDescent="0.25">
      <c r="A28753" s="61" t="s">
        <v>54</v>
      </c>
      <c r="B28753" s="61" t="s">
        <v>247</v>
      </c>
      <c r="C28753">
        <v>1837</v>
      </c>
      <c r="D28753" s="61" t="s">
        <v>2478</v>
      </c>
    </row>
    <row r="28754" spans="1:4" hidden="1" x14ac:dyDescent="0.25">
      <c r="A28754" s="61" t="s">
        <v>54</v>
      </c>
      <c r="B28754" s="61" t="s">
        <v>247</v>
      </c>
      <c r="C28754">
        <v>1838</v>
      </c>
      <c r="D28754" s="61" t="s">
        <v>2478</v>
      </c>
    </row>
    <row r="28755" spans="1:4" hidden="1" x14ac:dyDescent="0.25">
      <c r="A28755" s="61" t="s">
        <v>54</v>
      </c>
      <c r="B28755" s="61" t="s">
        <v>247</v>
      </c>
      <c r="C28755">
        <v>1839</v>
      </c>
      <c r="D28755" s="61" t="s">
        <v>2478</v>
      </c>
    </row>
    <row r="28756" spans="1:4" hidden="1" x14ac:dyDescent="0.25">
      <c r="A28756" s="61" t="s">
        <v>54</v>
      </c>
      <c r="B28756" s="61" t="s">
        <v>247</v>
      </c>
      <c r="C28756">
        <v>1840</v>
      </c>
      <c r="D28756" s="61" t="s">
        <v>2478</v>
      </c>
    </row>
    <row r="28757" spans="1:4" hidden="1" x14ac:dyDescent="0.25">
      <c r="A28757" s="61" t="s">
        <v>54</v>
      </c>
      <c r="B28757" s="61" t="s">
        <v>247</v>
      </c>
      <c r="C28757">
        <v>1841</v>
      </c>
      <c r="D28757" s="61" t="s">
        <v>2478</v>
      </c>
    </row>
    <row r="28758" spans="1:4" hidden="1" x14ac:dyDescent="0.25">
      <c r="A28758" s="61" t="s">
        <v>54</v>
      </c>
      <c r="B28758" s="61" t="s">
        <v>247</v>
      </c>
      <c r="C28758">
        <v>1842</v>
      </c>
      <c r="D28758" s="61" t="s">
        <v>2478</v>
      </c>
    </row>
    <row r="28759" spans="1:4" hidden="1" x14ac:dyDescent="0.25">
      <c r="A28759" s="61" t="s">
        <v>54</v>
      </c>
      <c r="B28759" s="61" t="s">
        <v>247</v>
      </c>
      <c r="C28759">
        <v>1843</v>
      </c>
      <c r="D28759" s="61" t="s">
        <v>2478</v>
      </c>
    </row>
    <row r="28760" spans="1:4" hidden="1" x14ac:dyDescent="0.25">
      <c r="A28760" s="61" t="s">
        <v>54</v>
      </c>
      <c r="B28760" s="61" t="s">
        <v>247</v>
      </c>
      <c r="C28760">
        <v>1844</v>
      </c>
      <c r="D28760" s="61" t="s">
        <v>2478</v>
      </c>
    </row>
    <row r="28761" spans="1:4" hidden="1" x14ac:dyDescent="0.25">
      <c r="A28761" s="61" t="s">
        <v>54</v>
      </c>
      <c r="B28761" s="61" t="s">
        <v>247</v>
      </c>
      <c r="C28761">
        <v>1845</v>
      </c>
      <c r="D28761" s="61" t="s">
        <v>2478</v>
      </c>
    </row>
    <row r="28762" spans="1:4" hidden="1" x14ac:dyDescent="0.25">
      <c r="A28762" s="61" t="s">
        <v>54</v>
      </c>
      <c r="B28762" s="61" t="s">
        <v>247</v>
      </c>
      <c r="C28762">
        <v>1846</v>
      </c>
      <c r="D28762" s="61" t="s">
        <v>2478</v>
      </c>
    </row>
    <row r="28763" spans="1:4" hidden="1" x14ac:dyDescent="0.25">
      <c r="A28763" s="61" t="s">
        <v>54</v>
      </c>
      <c r="B28763" s="61" t="s">
        <v>247</v>
      </c>
      <c r="C28763">
        <v>1847</v>
      </c>
      <c r="D28763" s="61" t="s">
        <v>2478</v>
      </c>
    </row>
    <row r="28764" spans="1:4" hidden="1" x14ac:dyDescent="0.25">
      <c r="A28764" s="61" t="s">
        <v>54</v>
      </c>
      <c r="B28764" s="61" t="s">
        <v>247</v>
      </c>
      <c r="C28764">
        <v>1848</v>
      </c>
      <c r="D28764" s="61" t="s">
        <v>2250</v>
      </c>
    </row>
    <row r="28765" spans="1:4" hidden="1" x14ac:dyDescent="0.25">
      <c r="A28765" s="61" t="s">
        <v>54</v>
      </c>
      <c r="B28765" s="61" t="s">
        <v>247</v>
      </c>
      <c r="C28765">
        <v>1849</v>
      </c>
      <c r="D28765" s="61" t="s">
        <v>2250</v>
      </c>
    </row>
    <row r="28766" spans="1:4" hidden="1" x14ac:dyDescent="0.25">
      <c r="A28766" s="61" t="s">
        <v>54</v>
      </c>
      <c r="B28766" s="61" t="s">
        <v>247</v>
      </c>
      <c r="C28766">
        <v>1850</v>
      </c>
      <c r="D28766" s="61" t="s">
        <v>2250</v>
      </c>
    </row>
    <row r="28767" spans="1:4" hidden="1" x14ac:dyDescent="0.25">
      <c r="A28767" s="61" t="s">
        <v>54</v>
      </c>
      <c r="B28767" s="61" t="s">
        <v>247</v>
      </c>
      <c r="C28767">
        <v>1851</v>
      </c>
      <c r="D28767" s="61" t="s">
        <v>2250</v>
      </c>
    </row>
    <row r="28768" spans="1:4" hidden="1" x14ac:dyDescent="0.25">
      <c r="A28768" s="61" t="s">
        <v>54</v>
      </c>
      <c r="B28768" s="61" t="s">
        <v>247</v>
      </c>
      <c r="C28768">
        <v>1852</v>
      </c>
      <c r="D28768" s="61" t="s">
        <v>2250</v>
      </c>
    </row>
    <row r="28769" spans="1:4" hidden="1" x14ac:dyDescent="0.25">
      <c r="A28769" s="61" t="s">
        <v>54</v>
      </c>
      <c r="B28769" s="61" t="s">
        <v>247</v>
      </c>
      <c r="C28769">
        <v>1853</v>
      </c>
      <c r="D28769" s="61" t="s">
        <v>2250</v>
      </c>
    </row>
    <row r="28770" spans="1:4" hidden="1" x14ac:dyDescent="0.25">
      <c r="A28770" s="61" t="s">
        <v>54</v>
      </c>
      <c r="B28770" s="61" t="s">
        <v>247</v>
      </c>
      <c r="C28770">
        <v>1854</v>
      </c>
      <c r="D28770" s="61" t="s">
        <v>2250</v>
      </c>
    </row>
    <row r="28771" spans="1:4" hidden="1" x14ac:dyDescent="0.25">
      <c r="A28771" s="61" t="s">
        <v>54</v>
      </c>
      <c r="B28771" s="61" t="s">
        <v>247</v>
      </c>
      <c r="C28771">
        <v>1855</v>
      </c>
      <c r="D28771" s="61" t="s">
        <v>2250</v>
      </c>
    </row>
    <row r="28772" spans="1:4" hidden="1" x14ac:dyDescent="0.25">
      <c r="A28772" s="61" t="s">
        <v>54</v>
      </c>
      <c r="B28772" s="61" t="s">
        <v>247</v>
      </c>
      <c r="C28772">
        <v>1856</v>
      </c>
      <c r="D28772" s="61" t="s">
        <v>2250</v>
      </c>
    </row>
    <row r="28773" spans="1:4" hidden="1" x14ac:dyDescent="0.25">
      <c r="A28773" s="61" t="s">
        <v>54</v>
      </c>
      <c r="B28773" s="61" t="s">
        <v>247</v>
      </c>
      <c r="C28773">
        <v>1857</v>
      </c>
      <c r="D28773" s="61" t="s">
        <v>2250</v>
      </c>
    </row>
    <row r="28774" spans="1:4" hidden="1" x14ac:dyDescent="0.25">
      <c r="A28774" s="61" t="s">
        <v>54</v>
      </c>
      <c r="B28774" s="61" t="s">
        <v>247</v>
      </c>
      <c r="C28774">
        <v>1858</v>
      </c>
      <c r="D28774" s="61" t="s">
        <v>2250</v>
      </c>
    </row>
    <row r="28775" spans="1:4" hidden="1" x14ac:dyDescent="0.25">
      <c r="A28775" s="61" t="s">
        <v>54</v>
      </c>
      <c r="B28775" s="61" t="s">
        <v>247</v>
      </c>
      <c r="C28775">
        <v>1859</v>
      </c>
      <c r="D28775" s="61" t="s">
        <v>2250</v>
      </c>
    </row>
    <row r="28776" spans="1:4" hidden="1" x14ac:dyDescent="0.25">
      <c r="A28776" s="61" t="s">
        <v>54</v>
      </c>
      <c r="B28776" s="61" t="s">
        <v>247</v>
      </c>
      <c r="C28776">
        <v>1860</v>
      </c>
      <c r="D28776" s="61" t="s">
        <v>2250</v>
      </c>
    </row>
    <row r="28777" spans="1:4" hidden="1" x14ac:dyDescent="0.25">
      <c r="A28777" s="61" t="s">
        <v>54</v>
      </c>
      <c r="B28777" s="61" t="s">
        <v>247</v>
      </c>
      <c r="C28777">
        <v>1861</v>
      </c>
      <c r="D28777" s="61" t="s">
        <v>2250</v>
      </c>
    </row>
    <row r="28778" spans="1:4" hidden="1" x14ac:dyDescent="0.25">
      <c r="A28778" s="61" t="s">
        <v>54</v>
      </c>
      <c r="B28778" s="61" t="s">
        <v>247</v>
      </c>
      <c r="C28778">
        <v>1862</v>
      </c>
      <c r="D28778" s="61" t="s">
        <v>2250</v>
      </c>
    </row>
    <row r="28779" spans="1:4" hidden="1" x14ac:dyDescent="0.25">
      <c r="A28779" s="61" t="s">
        <v>54</v>
      </c>
      <c r="B28779" s="61" t="s">
        <v>247</v>
      </c>
      <c r="C28779">
        <v>1863</v>
      </c>
      <c r="D28779" s="61" t="s">
        <v>2250</v>
      </c>
    </row>
    <row r="28780" spans="1:4" hidden="1" x14ac:dyDescent="0.25">
      <c r="A28780" s="61" t="s">
        <v>54</v>
      </c>
      <c r="B28780" s="61" t="s">
        <v>247</v>
      </c>
      <c r="C28780">
        <v>1864</v>
      </c>
      <c r="D28780" s="61" t="s">
        <v>2250</v>
      </c>
    </row>
    <row r="28781" spans="1:4" hidden="1" x14ac:dyDescent="0.25">
      <c r="A28781" s="61" t="s">
        <v>54</v>
      </c>
      <c r="B28781" s="61" t="s">
        <v>247</v>
      </c>
      <c r="C28781">
        <v>1865</v>
      </c>
      <c r="D28781" s="61" t="s">
        <v>2250</v>
      </c>
    </row>
    <row r="28782" spans="1:4" hidden="1" x14ac:dyDescent="0.25">
      <c r="A28782" s="61" t="s">
        <v>54</v>
      </c>
      <c r="B28782" s="61" t="s">
        <v>247</v>
      </c>
      <c r="C28782">
        <v>1866</v>
      </c>
      <c r="D28782" s="61" t="s">
        <v>2250</v>
      </c>
    </row>
    <row r="28783" spans="1:4" hidden="1" x14ac:dyDescent="0.25">
      <c r="A28783" s="61" t="s">
        <v>54</v>
      </c>
      <c r="B28783" s="61" t="s">
        <v>247</v>
      </c>
      <c r="C28783">
        <v>1867</v>
      </c>
      <c r="D28783" s="61" t="s">
        <v>2250</v>
      </c>
    </row>
    <row r="28784" spans="1:4" hidden="1" x14ac:dyDescent="0.25">
      <c r="A28784" s="61" t="s">
        <v>54</v>
      </c>
      <c r="B28784" s="61" t="s">
        <v>247</v>
      </c>
      <c r="C28784">
        <v>1868</v>
      </c>
      <c r="D28784" s="61" t="s">
        <v>2250</v>
      </c>
    </row>
    <row r="28785" spans="1:4" hidden="1" x14ac:dyDescent="0.25">
      <c r="A28785" s="61" t="s">
        <v>54</v>
      </c>
      <c r="B28785" s="61" t="s">
        <v>247</v>
      </c>
      <c r="C28785">
        <v>1869</v>
      </c>
      <c r="D28785" s="61" t="s">
        <v>2250</v>
      </c>
    </row>
    <row r="28786" spans="1:4" hidden="1" x14ac:dyDescent="0.25">
      <c r="A28786" s="61" t="s">
        <v>54</v>
      </c>
      <c r="B28786" s="61" t="s">
        <v>247</v>
      </c>
      <c r="C28786">
        <v>1870</v>
      </c>
      <c r="D28786" s="61" t="s">
        <v>2250</v>
      </c>
    </row>
    <row r="28787" spans="1:4" hidden="1" x14ac:dyDescent="0.25">
      <c r="A28787" s="61" t="s">
        <v>54</v>
      </c>
      <c r="B28787" s="61" t="s">
        <v>247</v>
      </c>
      <c r="C28787">
        <v>1871</v>
      </c>
      <c r="D28787" s="61" t="s">
        <v>2250</v>
      </c>
    </row>
    <row r="28788" spans="1:4" hidden="1" x14ac:dyDescent="0.25">
      <c r="A28788" s="61" t="s">
        <v>54</v>
      </c>
      <c r="B28788" s="61" t="s">
        <v>247</v>
      </c>
      <c r="C28788">
        <v>1872</v>
      </c>
      <c r="D28788" s="61" t="s">
        <v>2250</v>
      </c>
    </row>
    <row r="28789" spans="1:4" hidden="1" x14ac:dyDescent="0.25">
      <c r="A28789" s="61" t="s">
        <v>54</v>
      </c>
      <c r="B28789" s="61" t="s">
        <v>247</v>
      </c>
      <c r="C28789">
        <v>1873</v>
      </c>
      <c r="D28789" s="61" t="s">
        <v>2250</v>
      </c>
    </row>
    <row r="28790" spans="1:4" hidden="1" x14ac:dyDescent="0.25">
      <c r="A28790" s="61" t="s">
        <v>54</v>
      </c>
      <c r="B28790" s="61" t="s">
        <v>247</v>
      </c>
      <c r="C28790">
        <v>1874</v>
      </c>
      <c r="D28790" s="61" t="s">
        <v>2250</v>
      </c>
    </row>
    <row r="28791" spans="1:4" hidden="1" x14ac:dyDescent="0.25">
      <c r="A28791" s="61" t="s">
        <v>54</v>
      </c>
      <c r="B28791" s="61" t="s">
        <v>247</v>
      </c>
      <c r="C28791">
        <v>1875</v>
      </c>
      <c r="D28791" s="61" t="s">
        <v>2065</v>
      </c>
    </row>
    <row r="28792" spans="1:4" hidden="1" x14ac:dyDescent="0.25">
      <c r="A28792" s="61" t="s">
        <v>54</v>
      </c>
      <c r="B28792" s="61" t="s">
        <v>247</v>
      </c>
      <c r="C28792">
        <v>1876</v>
      </c>
      <c r="D28792" s="61" t="s">
        <v>2065</v>
      </c>
    </row>
    <row r="28793" spans="1:4" hidden="1" x14ac:dyDescent="0.25">
      <c r="A28793" s="61" t="s">
        <v>54</v>
      </c>
      <c r="B28793" s="61" t="s">
        <v>247</v>
      </c>
      <c r="C28793">
        <v>1877</v>
      </c>
      <c r="D28793" s="61" t="s">
        <v>2065</v>
      </c>
    </row>
    <row r="28794" spans="1:4" hidden="1" x14ac:dyDescent="0.25">
      <c r="A28794" s="61" t="s">
        <v>54</v>
      </c>
      <c r="B28794" s="61" t="s">
        <v>247</v>
      </c>
      <c r="C28794">
        <v>1878</v>
      </c>
      <c r="D28794" s="61" t="s">
        <v>2065</v>
      </c>
    </row>
    <row r="28795" spans="1:4" hidden="1" x14ac:dyDescent="0.25">
      <c r="A28795" s="61" t="s">
        <v>54</v>
      </c>
      <c r="B28795" s="61" t="s">
        <v>247</v>
      </c>
      <c r="C28795">
        <v>1879</v>
      </c>
      <c r="D28795" s="61" t="s">
        <v>2065</v>
      </c>
    </row>
    <row r="28796" spans="1:4" hidden="1" x14ac:dyDescent="0.25">
      <c r="A28796" s="61" t="s">
        <v>54</v>
      </c>
      <c r="B28796" s="61" t="s">
        <v>247</v>
      </c>
      <c r="C28796">
        <v>1880</v>
      </c>
      <c r="D28796" s="61" t="s">
        <v>2065</v>
      </c>
    </row>
    <row r="28797" spans="1:4" hidden="1" x14ac:dyDescent="0.25">
      <c r="A28797" s="61" t="s">
        <v>54</v>
      </c>
      <c r="B28797" s="61" t="s">
        <v>247</v>
      </c>
      <c r="C28797">
        <v>1881</v>
      </c>
      <c r="D28797" s="61" t="s">
        <v>2065</v>
      </c>
    </row>
    <row r="28798" spans="1:4" hidden="1" x14ac:dyDescent="0.25">
      <c r="A28798" s="61" t="s">
        <v>54</v>
      </c>
      <c r="B28798" s="61" t="s">
        <v>247</v>
      </c>
      <c r="C28798">
        <v>1882</v>
      </c>
      <c r="D28798" s="61" t="s">
        <v>2065</v>
      </c>
    </row>
    <row r="28799" spans="1:4" hidden="1" x14ac:dyDescent="0.25">
      <c r="A28799" s="61" t="s">
        <v>54</v>
      </c>
      <c r="B28799" s="61" t="s">
        <v>247</v>
      </c>
      <c r="C28799">
        <v>1883</v>
      </c>
      <c r="D28799" s="61" t="s">
        <v>2065</v>
      </c>
    </row>
    <row r="28800" spans="1:4" hidden="1" x14ac:dyDescent="0.25">
      <c r="A28800" s="61" t="s">
        <v>54</v>
      </c>
      <c r="B28800" s="61" t="s">
        <v>247</v>
      </c>
      <c r="C28800">
        <v>1884</v>
      </c>
      <c r="D28800" s="61" t="s">
        <v>2065</v>
      </c>
    </row>
    <row r="28801" spans="1:4" hidden="1" x14ac:dyDescent="0.25">
      <c r="A28801" s="61" t="s">
        <v>54</v>
      </c>
      <c r="B28801" s="61" t="s">
        <v>247</v>
      </c>
      <c r="C28801">
        <v>1885</v>
      </c>
      <c r="D28801" s="61" t="s">
        <v>2065</v>
      </c>
    </row>
    <row r="28802" spans="1:4" hidden="1" x14ac:dyDescent="0.25">
      <c r="A28802" s="61" t="s">
        <v>54</v>
      </c>
      <c r="B28802" s="61" t="s">
        <v>247</v>
      </c>
      <c r="C28802">
        <v>1886</v>
      </c>
      <c r="D28802" s="61" t="s">
        <v>2065</v>
      </c>
    </row>
    <row r="28803" spans="1:4" hidden="1" x14ac:dyDescent="0.25">
      <c r="A28803" s="61" t="s">
        <v>54</v>
      </c>
      <c r="B28803" s="61" t="s">
        <v>247</v>
      </c>
      <c r="C28803">
        <v>1887</v>
      </c>
      <c r="D28803" s="61" t="s">
        <v>2065</v>
      </c>
    </row>
    <row r="28804" spans="1:4" hidden="1" x14ac:dyDescent="0.25">
      <c r="A28804" s="61" t="s">
        <v>54</v>
      </c>
      <c r="B28804" s="61" t="s">
        <v>247</v>
      </c>
      <c r="C28804">
        <v>1888</v>
      </c>
      <c r="D28804" s="61" t="s">
        <v>2065</v>
      </c>
    </row>
    <row r="28805" spans="1:4" hidden="1" x14ac:dyDescent="0.25">
      <c r="A28805" s="61" t="s">
        <v>54</v>
      </c>
      <c r="B28805" s="61" t="s">
        <v>247</v>
      </c>
      <c r="C28805">
        <v>1889</v>
      </c>
      <c r="D28805" s="61" t="s">
        <v>2065</v>
      </c>
    </row>
    <row r="28806" spans="1:4" hidden="1" x14ac:dyDescent="0.25">
      <c r="A28806" s="61" t="s">
        <v>54</v>
      </c>
      <c r="B28806" s="61" t="s">
        <v>247</v>
      </c>
      <c r="C28806">
        <v>1890</v>
      </c>
      <c r="D28806" s="61" t="s">
        <v>2065</v>
      </c>
    </row>
    <row r="28807" spans="1:4" hidden="1" x14ac:dyDescent="0.25">
      <c r="A28807" s="61" t="s">
        <v>54</v>
      </c>
      <c r="B28807" s="61" t="s">
        <v>247</v>
      </c>
      <c r="C28807">
        <v>1891</v>
      </c>
      <c r="D28807" s="61" t="s">
        <v>2065</v>
      </c>
    </row>
    <row r="28808" spans="1:4" hidden="1" x14ac:dyDescent="0.25">
      <c r="A28808" s="61" t="s">
        <v>54</v>
      </c>
      <c r="B28808" s="61" t="s">
        <v>247</v>
      </c>
      <c r="C28808">
        <v>1892</v>
      </c>
      <c r="D28808" s="61" t="s">
        <v>2065</v>
      </c>
    </row>
    <row r="28809" spans="1:4" hidden="1" x14ac:dyDescent="0.25">
      <c r="A28809" s="61" t="s">
        <v>54</v>
      </c>
      <c r="B28809" s="61" t="s">
        <v>247</v>
      </c>
      <c r="C28809">
        <v>1893</v>
      </c>
      <c r="D28809" s="61" t="s">
        <v>2065</v>
      </c>
    </row>
    <row r="28810" spans="1:4" hidden="1" x14ac:dyDescent="0.25">
      <c r="A28810" s="61" t="s">
        <v>54</v>
      </c>
      <c r="B28810" s="61" t="s">
        <v>247</v>
      </c>
      <c r="C28810">
        <v>1894</v>
      </c>
      <c r="D28810" s="61" t="s">
        <v>2065</v>
      </c>
    </row>
    <row r="28811" spans="1:4" hidden="1" x14ac:dyDescent="0.25">
      <c r="A28811" s="61" t="s">
        <v>54</v>
      </c>
      <c r="B28811" s="61" t="s">
        <v>247</v>
      </c>
      <c r="C28811">
        <v>1895</v>
      </c>
      <c r="D28811" s="61" t="s">
        <v>2065</v>
      </c>
    </row>
    <row r="28812" spans="1:4" hidden="1" x14ac:dyDescent="0.25">
      <c r="A28812" s="61" t="s">
        <v>54</v>
      </c>
      <c r="B28812" s="61" t="s">
        <v>247</v>
      </c>
      <c r="C28812">
        <v>1896</v>
      </c>
      <c r="D28812" s="61" t="s">
        <v>2065</v>
      </c>
    </row>
    <row r="28813" spans="1:4" hidden="1" x14ac:dyDescent="0.25">
      <c r="A28813" s="61" t="s">
        <v>54</v>
      </c>
      <c r="B28813" s="61" t="s">
        <v>247</v>
      </c>
      <c r="C28813">
        <v>1897</v>
      </c>
      <c r="D28813" s="61" t="s">
        <v>2065</v>
      </c>
    </row>
    <row r="28814" spans="1:4" hidden="1" x14ac:dyDescent="0.25">
      <c r="A28814" s="61" t="s">
        <v>54</v>
      </c>
      <c r="B28814" s="61" t="s">
        <v>247</v>
      </c>
      <c r="C28814">
        <v>1898</v>
      </c>
      <c r="D28814" s="61" t="s">
        <v>2065</v>
      </c>
    </row>
    <row r="28815" spans="1:4" hidden="1" x14ac:dyDescent="0.25">
      <c r="A28815" s="61" t="s">
        <v>54</v>
      </c>
      <c r="B28815" s="61" t="s">
        <v>247</v>
      </c>
      <c r="C28815">
        <v>1899</v>
      </c>
      <c r="D28815" s="61" t="s">
        <v>2065</v>
      </c>
    </row>
    <row r="28816" spans="1:4" hidden="1" x14ac:dyDescent="0.25">
      <c r="A28816" s="61" t="s">
        <v>54</v>
      </c>
      <c r="B28816" s="61" t="s">
        <v>247</v>
      </c>
      <c r="C28816">
        <v>1900</v>
      </c>
      <c r="D28816" s="61" t="s">
        <v>2065</v>
      </c>
    </row>
    <row r="28817" spans="1:4" hidden="1" x14ac:dyDescent="0.25">
      <c r="A28817" s="61" t="s">
        <v>54</v>
      </c>
      <c r="B28817" s="61" t="s">
        <v>247</v>
      </c>
      <c r="C28817">
        <v>1901</v>
      </c>
      <c r="D28817" s="61" t="s">
        <v>2065</v>
      </c>
    </row>
    <row r="28818" spans="1:4" hidden="1" x14ac:dyDescent="0.25">
      <c r="A28818" s="61" t="s">
        <v>54</v>
      </c>
      <c r="B28818" s="61" t="s">
        <v>247</v>
      </c>
      <c r="C28818">
        <v>1902</v>
      </c>
      <c r="D28818" s="61" t="s">
        <v>2065</v>
      </c>
    </row>
    <row r="28819" spans="1:4" hidden="1" x14ac:dyDescent="0.25">
      <c r="A28819" s="61" t="s">
        <v>54</v>
      </c>
      <c r="B28819" s="61" t="s">
        <v>247</v>
      </c>
      <c r="C28819">
        <v>1903</v>
      </c>
      <c r="D28819" s="61" t="s">
        <v>2065</v>
      </c>
    </row>
    <row r="28820" spans="1:4" hidden="1" x14ac:dyDescent="0.25">
      <c r="A28820" s="61" t="s">
        <v>54</v>
      </c>
      <c r="B28820" s="61" t="s">
        <v>247</v>
      </c>
      <c r="C28820">
        <v>1904</v>
      </c>
      <c r="D28820" s="61" t="s">
        <v>2065</v>
      </c>
    </row>
    <row r="28821" spans="1:4" hidden="1" x14ac:dyDescent="0.25">
      <c r="A28821" s="61" t="s">
        <v>54</v>
      </c>
      <c r="B28821" s="61" t="s">
        <v>247</v>
      </c>
      <c r="C28821">
        <v>1905</v>
      </c>
      <c r="D28821" s="61" t="s">
        <v>2065</v>
      </c>
    </row>
    <row r="28822" spans="1:4" hidden="1" x14ac:dyDescent="0.25">
      <c r="A28822" s="61" t="s">
        <v>54</v>
      </c>
      <c r="B28822" s="61" t="s">
        <v>247</v>
      </c>
      <c r="C28822">
        <v>1906</v>
      </c>
      <c r="D28822" s="61" t="s">
        <v>2065</v>
      </c>
    </row>
    <row r="28823" spans="1:4" hidden="1" x14ac:dyDescent="0.25">
      <c r="A28823" s="61" t="s">
        <v>54</v>
      </c>
      <c r="B28823" s="61" t="s">
        <v>247</v>
      </c>
      <c r="C28823">
        <v>1907</v>
      </c>
      <c r="D28823" s="61" t="s">
        <v>2065</v>
      </c>
    </row>
    <row r="28824" spans="1:4" hidden="1" x14ac:dyDescent="0.25">
      <c r="A28824" s="61" t="s">
        <v>54</v>
      </c>
      <c r="B28824" s="61" t="s">
        <v>247</v>
      </c>
      <c r="C28824">
        <v>1908</v>
      </c>
      <c r="D28824" s="61" t="s">
        <v>2065</v>
      </c>
    </row>
    <row r="28825" spans="1:4" hidden="1" x14ac:dyDescent="0.25">
      <c r="A28825" s="61" t="s">
        <v>54</v>
      </c>
      <c r="B28825" s="61" t="s">
        <v>247</v>
      </c>
      <c r="C28825">
        <v>1909</v>
      </c>
      <c r="D28825" s="61" t="s">
        <v>2065</v>
      </c>
    </row>
    <row r="28826" spans="1:4" hidden="1" x14ac:dyDescent="0.25">
      <c r="A28826" s="61" t="s">
        <v>54</v>
      </c>
      <c r="B28826" s="61" t="s">
        <v>247</v>
      </c>
      <c r="C28826">
        <v>1910</v>
      </c>
      <c r="D28826" s="61" t="s">
        <v>2065</v>
      </c>
    </row>
    <row r="28827" spans="1:4" hidden="1" x14ac:dyDescent="0.25">
      <c r="A28827" s="61" t="s">
        <v>54</v>
      </c>
      <c r="B28827" s="61" t="s">
        <v>247</v>
      </c>
      <c r="C28827">
        <v>1911</v>
      </c>
      <c r="D28827" s="61" t="s">
        <v>2065</v>
      </c>
    </row>
    <row r="28828" spans="1:4" hidden="1" x14ac:dyDescent="0.25">
      <c r="A28828" s="61" t="s">
        <v>54</v>
      </c>
      <c r="B28828" s="61" t="s">
        <v>247</v>
      </c>
      <c r="C28828">
        <v>1912</v>
      </c>
      <c r="D28828" s="61" t="s">
        <v>2065</v>
      </c>
    </row>
    <row r="28829" spans="1:4" hidden="1" x14ac:dyDescent="0.25">
      <c r="A28829" s="61" t="s">
        <v>54</v>
      </c>
      <c r="B28829" s="61" t="s">
        <v>247</v>
      </c>
      <c r="C28829">
        <v>1913</v>
      </c>
      <c r="D28829" s="61" t="s">
        <v>2065</v>
      </c>
    </row>
    <row r="28830" spans="1:4" hidden="1" x14ac:dyDescent="0.25">
      <c r="A28830" s="61" t="s">
        <v>54</v>
      </c>
      <c r="B28830" s="61" t="s">
        <v>247</v>
      </c>
      <c r="C28830">
        <v>1914</v>
      </c>
      <c r="D28830" s="61" t="s">
        <v>2065</v>
      </c>
    </row>
    <row r="28831" spans="1:4" hidden="1" x14ac:dyDescent="0.25">
      <c r="A28831" s="61" t="s">
        <v>54</v>
      </c>
      <c r="B28831" s="61" t="s">
        <v>247</v>
      </c>
      <c r="C28831">
        <v>1915</v>
      </c>
      <c r="D28831" s="61" t="s">
        <v>2065</v>
      </c>
    </row>
    <row r="28832" spans="1:4" hidden="1" x14ac:dyDescent="0.25">
      <c r="A28832" s="61" t="s">
        <v>54</v>
      </c>
      <c r="B28832" s="61" t="s">
        <v>247</v>
      </c>
      <c r="C28832">
        <v>1916</v>
      </c>
      <c r="D28832" s="61" t="s">
        <v>2065</v>
      </c>
    </row>
    <row r="28833" spans="1:4" hidden="1" x14ac:dyDescent="0.25">
      <c r="A28833" s="61" t="s">
        <v>54</v>
      </c>
      <c r="B28833" s="61" t="s">
        <v>247</v>
      </c>
      <c r="C28833">
        <v>1917</v>
      </c>
      <c r="D28833" s="61" t="s">
        <v>2065</v>
      </c>
    </row>
    <row r="28834" spans="1:4" hidden="1" x14ac:dyDescent="0.25">
      <c r="A28834" s="61" t="s">
        <v>54</v>
      </c>
      <c r="B28834" s="61" t="s">
        <v>247</v>
      </c>
      <c r="C28834">
        <v>1918</v>
      </c>
      <c r="D28834" s="61" t="s">
        <v>2065</v>
      </c>
    </row>
    <row r="28835" spans="1:4" hidden="1" x14ac:dyDescent="0.25">
      <c r="A28835" s="61" t="s">
        <v>54</v>
      </c>
      <c r="B28835" s="61" t="s">
        <v>247</v>
      </c>
      <c r="C28835">
        <v>1919</v>
      </c>
      <c r="D28835" s="61" t="s">
        <v>2065</v>
      </c>
    </row>
    <row r="28836" spans="1:4" hidden="1" x14ac:dyDescent="0.25">
      <c r="A28836" s="61" t="s">
        <v>54</v>
      </c>
      <c r="B28836" s="61" t="s">
        <v>247</v>
      </c>
      <c r="C28836">
        <v>1920</v>
      </c>
      <c r="D28836" s="61" t="s">
        <v>2065</v>
      </c>
    </row>
    <row r="28837" spans="1:4" hidden="1" x14ac:dyDescent="0.25">
      <c r="A28837" s="61" t="s">
        <v>54</v>
      </c>
      <c r="B28837" s="61" t="s">
        <v>247</v>
      </c>
      <c r="C28837">
        <v>1921</v>
      </c>
      <c r="D28837" s="61" t="s">
        <v>2065</v>
      </c>
    </row>
    <row r="28838" spans="1:4" hidden="1" x14ac:dyDescent="0.25">
      <c r="A28838" s="61" t="s">
        <v>54</v>
      </c>
      <c r="B28838" s="61" t="s">
        <v>247</v>
      </c>
      <c r="C28838">
        <v>1922</v>
      </c>
      <c r="D28838" s="61" t="s">
        <v>2065</v>
      </c>
    </row>
    <row r="28839" spans="1:4" hidden="1" x14ac:dyDescent="0.25">
      <c r="A28839" s="61" t="s">
        <v>54</v>
      </c>
      <c r="B28839" s="61" t="s">
        <v>247</v>
      </c>
      <c r="C28839">
        <v>1923</v>
      </c>
      <c r="D28839" s="61" t="s">
        <v>2065</v>
      </c>
    </row>
    <row r="28840" spans="1:4" hidden="1" x14ac:dyDescent="0.25">
      <c r="A28840" s="61" t="s">
        <v>54</v>
      </c>
      <c r="B28840" s="61" t="s">
        <v>247</v>
      </c>
      <c r="C28840">
        <v>1924</v>
      </c>
      <c r="D28840" s="61" t="s">
        <v>2065</v>
      </c>
    </row>
    <row r="28841" spans="1:4" hidden="1" x14ac:dyDescent="0.25">
      <c r="A28841" s="61" t="s">
        <v>54</v>
      </c>
      <c r="B28841" s="61" t="s">
        <v>247</v>
      </c>
      <c r="C28841">
        <v>1925</v>
      </c>
      <c r="D28841" s="61" t="s">
        <v>2065</v>
      </c>
    </row>
    <row r="28842" spans="1:4" hidden="1" x14ac:dyDescent="0.25">
      <c r="A28842" s="61" t="s">
        <v>54</v>
      </c>
      <c r="B28842" s="61" t="s">
        <v>247</v>
      </c>
      <c r="C28842">
        <v>1926</v>
      </c>
      <c r="D28842" s="61" t="s">
        <v>2065</v>
      </c>
    </row>
    <row r="28843" spans="1:4" hidden="1" x14ac:dyDescent="0.25">
      <c r="A28843" s="61" t="s">
        <v>54</v>
      </c>
      <c r="B28843" s="61" t="s">
        <v>247</v>
      </c>
      <c r="C28843">
        <v>1927</v>
      </c>
      <c r="D28843" s="61" t="s">
        <v>2065</v>
      </c>
    </row>
    <row r="28844" spans="1:4" hidden="1" x14ac:dyDescent="0.25">
      <c r="A28844" s="61" t="s">
        <v>54</v>
      </c>
      <c r="B28844" s="61" t="s">
        <v>247</v>
      </c>
      <c r="C28844">
        <v>1928</v>
      </c>
      <c r="D28844" s="61" t="s">
        <v>2065</v>
      </c>
    </row>
    <row r="28845" spans="1:4" hidden="1" x14ac:dyDescent="0.25">
      <c r="A28845" s="61" t="s">
        <v>54</v>
      </c>
      <c r="B28845" s="61" t="s">
        <v>247</v>
      </c>
      <c r="C28845">
        <v>1929</v>
      </c>
      <c r="D28845" s="61" t="s">
        <v>2065</v>
      </c>
    </row>
    <row r="28846" spans="1:4" hidden="1" x14ac:dyDescent="0.25">
      <c r="A28846" s="61" t="s">
        <v>54</v>
      </c>
      <c r="B28846" s="61" t="s">
        <v>247</v>
      </c>
      <c r="C28846">
        <v>1930</v>
      </c>
      <c r="D28846" s="61" t="s">
        <v>2065</v>
      </c>
    </row>
    <row r="28847" spans="1:4" hidden="1" x14ac:dyDescent="0.25">
      <c r="A28847" s="61" t="s">
        <v>54</v>
      </c>
      <c r="B28847" s="61" t="s">
        <v>247</v>
      </c>
      <c r="C28847">
        <v>1931</v>
      </c>
      <c r="D28847" s="61" t="s">
        <v>2065</v>
      </c>
    </row>
    <row r="28848" spans="1:4" hidden="1" x14ac:dyDescent="0.25">
      <c r="A28848" s="61" t="s">
        <v>54</v>
      </c>
      <c r="B28848" s="61" t="s">
        <v>247</v>
      </c>
      <c r="C28848">
        <v>1932</v>
      </c>
      <c r="D28848" s="61" t="s">
        <v>2065</v>
      </c>
    </row>
    <row r="28849" spans="1:4" hidden="1" x14ac:dyDescent="0.25">
      <c r="A28849" s="61" t="s">
        <v>54</v>
      </c>
      <c r="B28849" s="61" t="s">
        <v>247</v>
      </c>
      <c r="C28849">
        <v>1933</v>
      </c>
      <c r="D28849" s="61" t="s">
        <v>2065</v>
      </c>
    </row>
    <row r="28850" spans="1:4" hidden="1" x14ac:dyDescent="0.25">
      <c r="A28850" s="61" t="s">
        <v>54</v>
      </c>
      <c r="B28850" s="61" t="s">
        <v>247</v>
      </c>
      <c r="C28850">
        <v>1934</v>
      </c>
      <c r="D28850" s="61" t="s">
        <v>2065</v>
      </c>
    </row>
    <row r="28851" spans="1:4" hidden="1" x14ac:dyDescent="0.25">
      <c r="A28851" s="61" t="s">
        <v>54</v>
      </c>
      <c r="B28851" s="61" t="s">
        <v>247</v>
      </c>
      <c r="C28851">
        <v>1935</v>
      </c>
      <c r="D28851" s="61" t="s">
        <v>2065</v>
      </c>
    </row>
    <row r="28852" spans="1:4" hidden="1" x14ac:dyDescent="0.25">
      <c r="A28852" s="61" t="s">
        <v>54</v>
      </c>
      <c r="B28852" s="61" t="s">
        <v>247</v>
      </c>
      <c r="C28852">
        <v>1936</v>
      </c>
      <c r="D28852" s="61" t="s">
        <v>2065</v>
      </c>
    </row>
    <row r="28853" spans="1:4" hidden="1" x14ac:dyDescent="0.25">
      <c r="A28853" s="61" t="s">
        <v>54</v>
      </c>
      <c r="B28853" s="61" t="s">
        <v>247</v>
      </c>
      <c r="C28853">
        <v>1937</v>
      </c>
      <c r="D28853" s="61" t="s">
        <v>2065</v>
      </c>
    </row>
    <row r="28854" spans="1:4" hidden="1" x14ac:dyDescent="0.25">
      <c r="A28854" s="61" t="s">
        <v>54</v>
      </c>
      <c r="B28854" s="61" t="s">
        <v>247</v>
      </c>
      <c r="C28854">
        <v>1938</v>
      </c>
      <c r="D28854" s="61" t="s">
        <v>2065</v>
      </c>
    </row>
    <row r="28855" spans="1:4" hidden="1" x14ac:dyDescent="0.25">
      <c r="A28855" s="61" t="s">
        <v>54</v>
      </c>
      <c r="B28855" s="61" t="s">
        <v>247</v>
      </c>
      <c r="C28855">
        <v>1939</v>
      </c>
      <c r="D28855" s="61" t="s">
        <v>2065</v>
      </c>
    </row>
    <row r="28856" spans="1:4" hidden="1" x14ac:dyDescent="0.25">
      <c r="A28856" s="61" t="s">
        <v>54</v>
      </c>
      <c r="B28856" s="61" t="s">
        <v>247</v>
      </c>
      <c r="C28856">
        <v>1940</v>
      </c>
      <c r="D28856" s="61" t="s">
        <v>2065</v>
      </c>
    </row>
    <row r="28857" spans="1:4" hidden="1" x14ac:dyDescent="0.25">
      <c r="A28857" s="61" t="s">
        <v>54</v>
      </c>
      <c r="B28857" s="61" t="s">
        <v>247</v>
      </c>
      <c r="C28857">
        <v>1941</v>
      </c>
      <c r="D28857" s="61" t="s">
        <v>2065</v>
      </c>
    </row>
    <row r="28858" spans="1:4" hidden="1" x14ac:dyDescent="0.25">
      <c r="A28858" s="61" t="s">
        <v>54</v>
      </c>
      <c r="B28858" s="61" t="s">
        <v>247</v>
      </c>
      <c r="C28858">
        <v>1942</v>
      </c>
      <c r="D28858" s="61" t="s">
        <v>2065</v>
      </c>
    </row>
    <row r="28859" spans="1:4" hidden="1" x14ac:dyDescent="0.25">
      <c r="A28859" s="61" t="s">
        <v>54</v>
      </c>
      <c r="B28859" s="61" t="s">
        <v>247</v>
      </c>
      <c r="C28859">
        <v>1943</v>
      </c>
      <c r="D28859" s="61" t="s">
        <v>2065</v>
      </c>
    </row>
    <row r="28860" spans="1:4" hidden="1" x14ac:dyDescent="0.25">
      <c r="A28860" s="61" t="s">
        <v>54</v>
      </c>
      <c r="B28860" s="61" t="s">
        <v>247</v>
      </c>
      <c r="C28860">
        <v>1944</v>
      </c>
      <c r="D28860" s="61" t="s">
        <v>2065</v>
      </c>
    </row>
    <row r="28861" spans="1:4" hidden="1" x14ac:dyDescent="0.25">
      <c r="A28861" s="61" t="s">
        <v>54</v>
      </c>
      <c r="B28861" s="61" t="s">
        <v>247</v>
      </c>
      <c r="C28861">
        <v>1945</v>
      </c>
      <c r="D28861" s="61" t="s">
        <v>2065</v>
      </c>
    </row>
    <row r="28862" spans="1:4" hidden="1" x14ac:dyDescent="0.25">
      <c r="A28862" s="61" t="s">
        <v>54</v>
      </c>
      <c r="B28862" s="61" t="s">
        <v>247</v>
      </c>
      <c r="C28862">
        <v>1946</v>
      </c>
      <c r="D28862" s="61" t="s">
        <v>2065</v>
      </c>
    </row>
    <row r="28863" spans="1:4" hidden="1" x14ac:dyDescent="0.25">
      <c r="A28863" s="61" t="s">
        <v>54</v>
      </c>
      <c r="B28863" s="61" t="s">
        <v>247</v>
      </c>
      <c r="C28863">
        <v>1947</v>
      </c>
      <c r="D28863" s="61" t="s">
        <v>2065</v>
      </c>
    </row>
    <row r="28864" spans="1:4" hidden="1" x14ac:dyDescent="0.25">
      <c r="A28864" s="61" t="s">
        <v>54</v>
      </c>
      <c r="B28864" s="61" t="s">
        <v>247</v>
      </c>
      <c r="C28864">
        <v>1948</v>
      </c>
      <c r="D28864" s="61" t="s">
        <v>2065</v>
      </c>
    </row>
    <row r="28865" spans="1:4" hidden="1" x14ac:dyDescent="0.25">
      <c r="A28865" s="61" t="s">
        <v>54</v>
      </c>
      <c r="B28865" s="61" t="s">
        <v>247</v>
      </c>
      <c r="C28865">
        <v>1949</v>
      </c>
      <c r="D28865" s="61" t="s">
        <v>2065</v>
      </c>
    </row>
    <row r="28866" spans="1:4" hidden="1" x14ac:dyDescent="0.25">
      <c r="A28866" s="61" t="s">
        <v>54</v>
      </c>
      <c r="B28866" s="61" t="s">
        <v>247</v>
      </c>
      <c r="C28866">
        <v>1950</v>
      </c>
      <c r="D28866" s="61" t="s">
        <v>2065</v>
      </c>
    </row>
    <row r="28867" spans="1:4" hidden="1" x14ac:dyDescent="0.25">
      <c r="A28867" s="61" t="s">
        <v>54</v>
      </c>
      <c r="B28867" s="61" t="s">
        <v>247</v>
      </c>
      <c r="C28867">
        <v>1951</v>
      </c>
      <c r="D28867" s="61" t="s">
        <v>2065</v>
      </c>
    </row>
    <row r="28868" spans="1:4" hidden="1" x14ac:dyDescent="0.25">
      <c r="A28868" s="61" t="s">
        <v>54</v>
      </c>
      <c r="B28868" s="61" t="s">
        <v>247</v>
      </c>
      <c r="C28868">
        <v>1952</v>
      </c>
      <c r="D28868" s="61" t="s">
        <v>2065</v>
      </c>
    </row>
    <row r="28869" spans="1:4" hidden="1" x14ac:dyDescent="0.25">
      <c r="A28869" s="61" t="s">
        <v>54</v>
      </c>
      <c r="B28869" s="61" t="s">
        <v>247</v>
      </c>
      <c r="C28869">
        <v>1953</v>
      </c>
      <c r="D28869" s="61" t="s">
        <v>2065</v>
      </c>
    </row>
    <row r="28870" spans="1:4" hidden="1" x14ac:dyDescent="0.25">
      <c r="A28870" s="61" t="s">
        <v>54</v>
      </c>
      <c r="B28870" s="61" t="s">
        <v>247</v>
      </c>
      <c r="C28870">
        <v>1954</v>
      </c>
      <c r="D28870" s="61" t="s">
        <v>2065</v>
      </c>
    </row>
    <row r="28871" spans="1:4" hidden="1" x14ac:dyDescent="0.25">
      <c r="A28871" s="61" t="s">
        <v>54</v>
      </c>
      <c r="B28871" s="61" t="s">
        <v>247</v>
      </c>
      <c r="C28871">
        <v>1955</v>
      </c>
      <c r="D28871" s="61" t="s">
        <v>2065</v>
      </c>
    </row>
    <row r="28872" spans="1:4" hidden="1" x14ac:dyDescent="0.25">
      <c r="A28872" s="61" t="s">
        <v>54</v>
      </c>
      <c r="B28872" s="61" t="s">
        <v>247</v>
      </c>
      <c r="C28872">
        <v>1956</v>
      </c>
      <c r="D28872" s="61" t="s">
        <v>2065</v>
      </c>
    </row>
    <row r="28873" spans="1:4" hidden="1" x14ac:dyDescent="0.25">
      <c r="A28873" s="61" t="s">
        <v>54</v>
      </c>
      <c r="B28873" s="61" t="s">
        <v>247</v>
      </c>
      <c r="C28873">
        <v>1957</v>
      </c>
      <c r="D28873" s="61" t="s">
        <v>2065</v>
      </c>
    </row>
    <row r="28874" spans="1:4" hidden="1" x14ac:dyDescent="0.25">
      <c r="A28874" s="61" t="s">
        <v>54</v>
      </c>
      <c r="B28874" s="61" t="s">
        <v>247</v>
      </c>
      <c r="C28874">
        <v>1958</v>
      </c>
      <c r="D28874" s="61" t="s">
        <v>2065</v>
      </c>
    </row>
    <row r="28875" spans="1:4" hidden="1" x14ac:dyDescent="0.25">
      <c r="A28875" s="61" t="s">
        <v>54</v>
      </c>
      <c r="B28875" s="61" t="s">
        <v>247</v>
      </c>
      <c r="C28875">
        <v>1959</v>
      </c>
      <c r="D28875" s="61" t="s">
        <v>2065</v>
      </c>
    </row>
    <row r="28876" spans="1:4" hidden="1" x14ac:dyDescent="0.25">
      <c r="A28876" s="61" t="s">
        <v>54</v>
      </c>
      <c r="B28876" s="61" t="s">
        <v>247</v>
      </c>
      <c r="C28876">
        <v>1960</v>
      </c>
      <c r="D28876" s="61" t="s">
        <v>2065</v>
      </c>
    </row>
    <row r="28877" spans="1:4" hidden="1" x14ac:dyDescent="0.25">
      <c r="A28877" s="61" t="s">
        <v>54</v>
      </c>
      <c r="B28877" s="61" t="s">
        <v>247</v>
      </c>
      <c r="C28877">
        <v>1961</v>
      </c>
      <c r="D28877" s="61" t="s">
        <v>2065</v>
      </c>
    </row>
    <row r="28878" spans="1:4" hidden="1" x14ac:dyDescent="0.25">
      <c r="A28878" s="61" t="s">
        <v>54</v>
      </c>
      <c r="B28878" s="61" t="s">
        <v>247</v>
      </c>
      <c r="C28878">
        <v>1962</v>
      </c>
      <c r="D28878" s="61" t="s">
        <v>2065</v>
      </c>
    </row>
    <row r="28879" spans="1:4" hidden="1" x14ac:dyDescent="0.25">
      <c r="A28879" s="61" t="s">
        <v>54</v>
      </c>
      <c r="B28879" s="61" t="s">
        <v>247</v>
      </c>
      <c r="C28879">
        <v>1963</v>
      </c>
      <c r="D28879" s="61" t="s">
        <v>2065</v>
      </c>
    </row>
    <row r="28880" spans="1:4" hidden="1" x14ac:dyDescent="0.25">
      <c r="A28880" s="61" t="s">
        <v>54</v>
      </c>
      <c r="B28880" s="61" t="s">
        <v>247</v>
      </c>
      <c r="C28880">
        <v>1964</v>
      </c>
      <c r="D28880" s="61" t="s">
        <v>2065</v>
      </c>
    </row>
    <row r="28881" spans="1:4" hidden="1" x14ac:dyDescent="0.25">
      <c r="A28881" s="61" t="s">
        <v>54</v>
      </c>
      <c r="B28881" s="61" t="s">
        <v>247</v>
      </c>
      <c r="C28881">
        <v>1965</v>
      </c>
      <c r="D28881" s="61" t="s">
        <v>2065</v>
      </c>
    </row>
    <row r="28882" spans="1:4" hidden="1" x14ac:dyDescent="0.25">
      <c r="A28882" s="61" t="s">
        <v>54</v>
      </c>
      <c r="B28882" s="61" t="s">
        <v>247</v>
      </c>
      <c r="C28882">
        <v>1966</v>
      </c>
      <c r="D28882" s="61" t="s">
        <v>2065</v>
      </c>
    </row>
    <row r="28883" spans="1:4" hidden="1" x14ac:dyDescent="0.25">
      <c r="A28883" s="61" t="s">
        <v>54</v>
      </c>
      <c r="B28883" s="61" t="s">
        <v>247</v>
      </c>
      <c r="C28883">
        <v>1967</v>
      </c>
      <c r="D28883" s="61" t="s">
        <v>2065</v>
      </c>
    </row>
    <row r="28884" spans="1:4" hidden="1" x14ac:dyDescent="0.25">
      <c r="A28884" s="61" t="s">
        <v>54</v>
      </c>
      <c r="B28884" s="61" t="s">
        <v>247</v>
      </c>
      <c r="C28884">
        <v>1968</v>
      </c>
      <c r="D28884" s="61" t="s">
        <v>2065</v>
      </c>
    </row>
    <row r="28885" spans="1:4" hidden="1" x14ac:dyDescent="0.25">
      <c r="A28885" s="61" t="s">
        <v>54</v>
      </c>
      <c r="B28885" s="61" t="s">
        <v>247</v>
      </c>
      <c r="C28885">
        <v>1969</v>
      </c>
      <c r="D28885" s="61" t="s">
        <v>2065</v>
      </c>
    </row>
    <row r="28886" spans="1:4" hidden="1" x14ac:dyDescent="0.25">
      <c r="A28886" s="61" t="s">
        <v>54</v>
      </c>
      <c r="B28886" s="61" t="s">
        <v>247</v>
      </c>
      <c r="C28886">
        <v>1970</v>
      </c>
      <c r="D28886" s="61" t="s">
        <v>2065</v>
      </c>
    </row>
    <row r="28887" spans="1:4" hidden="1" x14ac:dyDescent="0.25">
      <c r="A28887" s="61" t="s">
        <v>54</v>
      </c>
      <c r="B28887" s="61" t="s">
        <v>247</v>
      </c>
      <c r="C28887">
        <v>1971</v>
      </c>
      <c r="D28887" s="61" t="s">
        <v>2065</v>
      </c>
    </row>
    <row r="28888" spans="1:4" hidden="1" x14ac:dyDescent="0.25">
      <c r="A28888" s="61" t="s">
        <v>54</v>
      </c>
      <c r="B28888" s="61" t="s">
        <v>247</v>
      </c>
      <c r="C28888">
        <v>1972</v>
      </c>
      <c r="D28888" s="61" t="s">
        <v>2065</v>
      </c>
    </row>
    <row r="28889" spans="1:4" hidden="1" x14ac:dyDescent="0.25">
      <c r="A28889" s="61" t="s">
        <v>54</v>
      </c>
      <c r="B28889" s="61" t="s">
        <v>247</v>
      </c>
      <c r="C28889">
        <v>1973</v>
      </c>
      <c r="D28889" s="61" t="s">
        <v>2065</v>
      </c>
    </row>
    <row r="28890" spans="1:4" hidden="1" x14ac:dyDescent="0.25">
      <c r="A28890" s="61" t="s">
        <v>54</v>
      </c>
      <c r="B28890" s="61" t="s">
        <v>247</v>
      </c>
      <c r="C28890">
        <v>1974</v>
      </c>
      <c r="D28890" s="61" t="s">
        <v>2615</v>
      </c>
    </row>
    <row r="28891" spans="1:4" hidden="1" x14ac:dyDescent="0.25">
      <c r="A28891" s="61" t="s">
        <v>54</v>
      </c>
      <c r="B28891" s="61" t="s">
        <v>247</v>
      </c>
      <c r="C28891">
        <v>1975</v>
      </c>
      <c r="D28891" s="61" t="s">
        <v>2615</v>
      </c>
    </row>
    <row r="28892" spans="1:4" hidden="1" x14ac:dyDescent="0.25">
      <c r="A28892" s="61" t="s">
        <v>54</v>
      </c>
      <c r="B28892" s="61" t="s">
        <v>247</v>
      </c>
      <c r="C28892">
        <v>1976</v>
      </c>
      <c r="D28892" s="61" t="s">
        <v>2615</v>
      </c>
    </row>
    <row r="28893" spans="1:4" hidden="1" x14ac:dyDescent="0.25">
      <c r="A28893" s="61" t="s">
        <v>54</v>
      </c>
      <c r="B28893" s="61" t="s">
        <v>247</v>
      </c>
      <c r="C28893">
        <v>1977</v>
      </c>
      <c r="D28893" s="61" t="s">
        <v>2615</v>
      </c>
    </row>
    <row r="28894" spans="1:4" hidden="1" x14ac:dyDescent="0.25">
      <c r="A28894" s="61" t="s">
        <v>54</v>
      </c>
      <c r="B28894" s="61" t="s">
        <v>247</v>
      </c>
      <c r="C28894">
        <v>1978</v>
      </c>
      <c r="D28894" s="61" t="s">
        <v>2615</v>
      </c>
    </row>
    <row r="28895" spans="1:4" hidden="1" x14ac:dyDescent="0.25">
      <c r="A28895" s="61" t="s">
        <v>54</v>
      </c>
      <c r="B28895" s="61" t="s">
        <v>247</v>
      </c>
      <c r="C28895">
        <v>1979</v>
      </c>
      <c r="D28895" s="61" t="s">
        <v>2615</v>
      </c>
    </row>
    <row r="28896" spans="1:4" hidden="1" x14ac:dyDescent="0.25">
      <c r="A28896" s="61" t="s">
        <v>54</v>
      </c>
      <c r="B28896" s="61" t="s">
        <v>247</v>
      </c>
      <c r="C28896">
        <v>1980</v>
      </c>
      <c r="D28896" s="61" t="s">
        <v>2615</v>
      </c>
    </row>
    <row r="28897" spans="1:4" hidden="1" x14ac:dyDescent="0.25">
      <c r="A28897" s="61" t="s">
        <v>54</v>
      </c>
      <c r="B28897" s="61" t="s">
        <v>247</v>
      </c>
      <c r="C28897">
        <v>1981</v>
      </c>
      <c r="D28897" s="61" t="s">
        <v>2615</v>
      </c>
    </row>
    <row r="28898" spans="1:4" hidden="1" x14ac:dyDescent="0.25">
      <c r="A28898" s="61" t="s">
        <v>54</v>
      </c>
      <c r="B28898" s="61" t="s">
        <v>247</v>
      </c>
      <c r="C28898">
        <v>1982</v>
      </c>
      <c r="D28898" s="61" t="s">
        <v>2615</v>
      </c>
    </row>
    <row r="28899" spans="1:4" hidden="1" x14ac:dyDescent="0.25">
      <c r="A28899" s="61" t="s">
        <v>54</v>
      </c>
      <c r="B28899" s="61" t="s">
        <v>247</v>
      </c>
      <c r="C28899">
        <v>1983</v>
      </c>
      <c r="D28899" s="61" t="s">
        <v>2615</v>
      </c>
    </row>
    <row r="28900" spans="1:4" hidden="1" x14ac:dyDescent="0.25">
      <c r="A28900" s="61" t="s">
        <v>54</v>
      </c>
      <c r="B28900" s="61" t="s">
        <v>247</v>
      </c>
      <c r="C28900">
        <v>1984</v>
      </c>
      <c r="D28900" s="61" t="s">
        <v>2615</v>
      </c>
    </row>
    <row r="28901" spans="1:4" hidden="1" x14ac:dyDescent="0.25">
      <c r="A28901" s="61" t="s">
        <v>54</v>
      </c>
      <c r="B28901" s="61" t="s">
        <v>247</v>
      </c>
      <c r="C28901">
        <v>1985</v>
      </c>
      <c r="D28901" s="61" t="s">
        <v>2615</v>
      </c>
    </row>
    <row r="28902" spans="1:4" hidden="1" x14ac:dyDescent="0.25">
      <c r="A28902" s="61" t="s">
        <v>54</v>
      </c>
      <c r="B28902" s="61" t="s">
        <v>247</v>
      </c>
      <c r="C28902">
        <v>1986</v>
      </c>
      <c r="D28902" s="61" t="s">
        <v>2615</v>
      </c>
    </row>
    <row r="28903" spans="1:4" hidden="1" x14ac:dyDescent="0.25">
      <c r="A28903" s="61" t="s">
        <v>54</v>
      </c>
      <c r="B28903" s="61" t="s">
        <v>247</v>
      </c>
      <c r="C28903">
        <v>1987</v>
      </c>
      <c r="D28903" s="61" t="s">
        <v>2615</v>
      </c>
    </row>
    <row r="28904" spans="1:4" hidden="1" x14ac:dyDescent="0.25">
      <c r="A28904" s="61" t="s">
        <v>54</v>
      </c>
      <c r="B28904" s="61" t="s">
        <v>247</v>
      </c>
      <c r="C28904">
        <v>1988</v>
      </c>
      <c r="D28904" s="61" t="s">
        <v>2615</v>
      </c>
    </row>
    <row r="28905" spans="1:4" hidden="1" x14ac:dyDescent="0.25">
      <c r="A28905" s="61" t="s">
        <v>54</v>
      </c>
      <c r="B28905" s="61" t="s">
        <v>247</v>
      </c>
      <c r="C28905">
        <v>1989</v>
      </c>
      <c r="D28905" s="61" t="s">
        <v>2615</v>
      </c>
    </row>
    <row r="28906" spans="1:4" hidden="1" x14ac:dyDescent="0.25">
      <c r="A28906" s="61" t="s">
        <v>54</v>
      </c>
      <c r="B28906" s="61" t="s">
        <v>247</v>
      </c>
      <c r="C28906">
        <v>1990</v>
      </c>
      <c r="D28906" s="61" t="s">
        <v>2615</v>
      </c>
    </row>
    <row r="28907" spans="1:4" hidden="1" x14ac:dyDescent="0.25">
      <c r="A28907" s="61" t="s">
        <v>54</v>
      </c>
      <c r="B28907" s="61" t="s">
        <v>247</v>
      </c>
      <c r="C28907">
        <v>1991</v>
      </c>
      <c r="D28907" s="61" t="s">
        <v>2615</v>
      </c>
    </row>
    <row r="28908" spans="1:4" hidden="1" x14ac:dyDescent="0.25">
      <c r="A28908" s="61" t="s">
        <v>54</v>
      </c>
      <c r="B28908" s="61" t="s">
        <v>247</v>
      </c>
      <c r="C28908">
        <v>1992</v>
      </c>
      <c r="D28908" s="61" t="s">
        <v>2615</v>
      </c>
    </row>
    <row r="28909" spans="1:4" hidden="1" x14ac:dyDescent="0.25">
      <c r="A28909" s="61" t="s">
        <v>54</v>
      </c>
      <c r="B28909" s="61" t="s">
        <v>247</v>
      </c>
      <c r="C28909">
        <v>1993</v>
      </c>
      <c r="D28909" s="61" t="s">
        <v>2615</v>
      </c>
    </row>
    <row r="28910" spans="1:4" hidden="1" x14ac:dyDescent="0.25">
      <c r="A28910" s="61" t="s">
        <v>54</v>
      </c>
      <c r="B28910" s="61" t="s">
        <v>247</v>
      </c>
      <c r="C28910">
        <v>1994</v>
      </c>
      <c r="D28910" s="61" t="s">
        <v>2615</v>
      </c>
    </row>
    <row r="28911" spans="1:4" hidden="1" x14ac:dyDescent="0.25">
      <c r="A28911" s="61" t="s">
        <v>54</v>
      </c>
      <c r="B28911" s="61" t="s">
        <v>247</v>
      </c>
      <c r="C28911">
        <v>1995</v>
      </c>
      <c r="D28911" s="61" t="s">
        <v>2615</v>
      </c>
    </row>
    <row r="28912" spans="1:4" hidden="1" x14ac:dyDescent="0.25">
      <c r="A28912" s="61" t="s">
        <v>54</v>
      </c>
      <c r="B28912" s="61" t="s">
        <v>247</v>
      </c>
      <c r="C28912">
        <v>1996</v>
      </c>
      <c r="D28912" s="61" t="s">
        <v>2615</v>
      </c>
    </row>
    <row r="28913" spans="1:4" hidden="1" x14ac:dyDescent="0.25">
      <c r="A28913" s="61" t="s">
        <v>54</v>
      </c>
      <c r="B28913" s="61" t="s">
        <v>247</v>
      </c>
      <c r="C28913">
        <v>1997</v>
      </c>
      <c r="D28913" s="61" t="s">
        <v>2615</v>
      </c>
    </row>
    <row r="28914" spans="1:4" hidden="1" x14ac:dyDescent="0.25">
      <c r="A28914" s="61" t="s">
        <v>54</v>
      </c>
      <c r="B28914" s="61" t="s">
        <v>247</v>
      </c>
      <c r="C28914">
        <v>1998</v>
      </c>
      <c r="D28914" s="61" t="s">
        <v>2615</v>
      </c>
    </row>
    <row r="28915" spans="1:4" hidden="1" x14ac:dyDescent="0.25">
      <c r="A28915" s="61" t="s">
        <v>54</v>
      </c>
      <c r="B28915" s="61" t="s">
        <v>247</v>
      </c>
      <c r="C28915">
        <v>1999</v>
      </c>
      <c r="D28915" s="61" t="s">
        <v>2615</v>
      </c>
    </row>
    <row r="28916" spans="1:4" hidden="1" x14ac:dyDescent="0.25">
      <c r="A28916" s="61" t="s">
        <v>54</v>
      </c>
      <c r="B28916" s="61" t="s">
        <v>247</v>
      </c>
      <c r="C28916">
        <v>2000</v>
      </c>
      <c r="D28916" s="61" t="s">
        <v>2615</v>
      </c>
    </row>
    <row r="28917" spans="1:4" hidden="1" x14ac:dyDescent="0.25">
      <c r="A28917" s="61" t="s">
        <v>54</v>
      </c>
      <c r="B28917" s="61" t="s">
        <v>247</v>
      </c>
      <c r="C28917">
        <v>2001</v>
      </c>
      <c r="D28917" s="61" t="s">
        <v>2615</v>
      </c>
    </row>
    <row r="28918" spans="1:4" hidden="1" x14ac:dyDescent="0.25">
      <c r="A28918" s="61" t="s">
        <v>54</v>
      </c>
      <c r="B28918" s="61" t="s">
        <v>247</v>
      </c>
      <c r="C28918">
        <v>2002</v>
      </c>
      <c r="D28918" s="61" t="s">
        <v>2615</v>
      </c>
    </row>
    <row r="28919" spans="1:4" hidden="1" x14ac:dyDescent="0.25">
      <c r="A28919" s="61" t="s">
        <v>54</v>
      </c>
      <c r="B28919" s="61" t="s">
        <v>247</v>
      </c>
      <c r="C28919">
        <v>2003</v>
      </c>
      <c r="D28919" s="61" t="s">
        <v>2615</v>
      </c>
    </row>
    <row r="28920" spans="1:4" hidden="1" x14ac:dyDescent="0.25">
      <c r="A28920" s="61" t="s">
        <v>54</v>
      </c>
      <c r="B28920" s="61" t="s">
        <v>247</v>
      </c>
      <c r="C28920">
        <v>2004</v>
      </c>
      <c r="D28920" s="61" t="s">
        <v>2615</v>
      </c>
    </row>
    <row r="28921" spans="1:4" hidden="1" x14ac:dyDescent="0.25">
      <c r="A28921" s="61" t="s">
        <v>54</v>
      </c>
      <c r="B28921" s="61" t="s">
        <v>247</v>
      </c>
      <c r="C28921">
        <v>2005</v>
      </c>
      <c r="D28921" s="61" t="s">
        <v>2615</v>
      </c>
    </row>
    <row r="28922" spans="1:4" hidden="1" x14ac:dyDescent="0.25">
      <c r="A28922" s="61" t="s">
        <v>54</v>
      </c>
      <c r="B28922" s="61" t="s">
        <v>247</v>
      </c>
      <c r="C28922">
        <v>2006</v>
      </c>
      <c r="D28922" s="61" t="s">
        <v>2615</v>
      </c>
    </row>
    <row r="28923" spans="1:4" hidden="1" x14ac:dyDescent="0.25">
      <c r="A28923" s="61" t="s">
        <v>54</v>
      </c>
      <c r="B28923" s="61" t="s">
        <v>247</v>
      </c>
      <c r="C28923">
        <v>2007</v>
      </c>
      <c r="D28923" s="61" t="s">
        <v>2615</v>
      </c>
    </row>
    <row r="28924" spans="1:4" hidden="1" x14ac:dyDescent="0.25">
      <c r="A28924" s="61" t="s">
        <v>54</v>
      </c>
      <c r="B28924" s="61" t="s">
        <v>247</v>
      </c>
      <c r="C28924">
        <v>2008</v>
      </c>
      <c r="D28924" s="61" t="s">
        <v>2615</v>
      </c>
    </row>
    <row r="28925" spans="1:4" hidden="1" x14ac:dyDescent="0.25">
      <c r="A28925" s="61" t="s">
        <v>54</v>
      </c>
      <c r="B28925" s="61" t="s">
        <v>247</v>
      </c>
      <c r="C28925">
        <v>2009</v>
      </c>
      <c r="D28925" s="61" t="s">
        <v>2615</v>
      </c>
    </row>
    <row r="28926" spans="1:4" hidden="1" x14ac:dyDescent="0.25">
      <c r="A28926" s="61" t="s">
        <v>54</v>
      </c>
      <c r="B28926" s="61" t="s">
        <v>247</v>
      </c>
      <c r="C28926">
        <v>2010</v>
      </c>
      <c r="D28926" s="61" t="s">
        <v>2062</v>
      </c>
    </row>
    <row r="28927" spans="1:4" hidden="1" x14ac:dyDescent="0.25">
      <c r="A28927" s="61" t="s">
        <v>54</v>
      </c>
      <c r="B28927" s="61" t="s">
        <v>247</v>
      </c>
      <c r="C28927">
        <v>2011</v>
      </c>
      <c r="D28927" s="61" t="s">
        <v>2615</v>
      </c>
    </row>
    <row r="28928" spans="1:4" hidden="1" x14ac:dyDescent="0.25">
      <c r="A28928" s="61" t="s">
        <v>54</v>
      </c>
      <c r="B28928" s="61" t="s">
        <v>247</v>
      </c>
      <c r="C28928">
        <v>2012</v>
      </c>
      <c r="D28928" s="61" t="s">
        <v>2615</v>
      </c>
    </row>
    <row r="28929" spans="1:4" hidden="1" x14ac:dyDescent="0.25">
      <c r="A28929" s="61" t="s">
        <v>54</v>
      </c>
      <c r="B28929" s="61" t="s">
        <v>247</v>
      </c>
      <c r="C28929">
        <v>2013</v>
      </c>
      <c r="D28929" s="61" t="s">
        <v>2615</v>
      </c>
    </row>
    <row r="28930" spans="1:4" hidden="1" x14ac:dyDescent="0.25">
      <c r="A28930" s="61" t="s">
        <v>54</v>
      </c>
      <c r="B28930" s="61" t="s">
        <v>247</v>
      </c>
      <c r="C28930">
        <v>2014</v>
      </c>
      <c r="D28930" s="61" t="s">
        <v>2615</v>
      </c>
    </row>
    <row r="28931" spans="1:4" hidden="1" x14ac:dyDescent="0.25">
      <c r="A28931" s="61" t="s">
        <v>54</v>
      </c>
      <c r="B28931" s="61" t="s">
        <v>247</v>
      </c>
      <c r="C28931">
        <v>2015</v>
      </c>
      <c r="D28931" s="61" t="s">
        <v>2616</v>
      </c>
    </row>
    <row r="28932" spans="1:4" hidden="1" x14ac:dyDescent="0.25">
      <c r="A28932" s="61" t="s">
        <v>54</v>
      </c>
      <c r="B28932" s="61" t="s">
        <v>247</v>
      </c>
      <c r="C28932">
        <v>2016</v>
      </c>
      <c r="D28932" s="61" t="s">
        <v>2616</v>
      </c>
    </row>
    <row r="28933" spans="1:4" hidden="1" x14ac:dyDescent="0.25">
      <c r="A28933" s="61" t="s">
        <v>54</v>
      </c>
      <c r="B28933" s="61" t="s">
        <v>247</v>
      </c>
      <c r="C28933">
        <v>2017</v>
      </c>
      <c r="D28933" s="61" t="s">
        <v>2062</v>
      </c>
    </row>
    <row r="28934" spans="1:4" hidden="1" x14ac:dyDescent="0.25">
      <c r="A28934" s="61" t="s">
        <v>54</v>
      </c>
      <c r="B28934" s="61" t="s">
        <v>247</v>
      </c>
      <c r="C28934">
        <v>2018</v>
      </c>
      <c r="D28934" s="61" t="s">
        <v>2616</v>
      </c>
    </row>
    <row r="28935" spans="1:4" hidden="1" x14ac:dyDescent="0.25">
      <c r="A28935" s="61" t="s">
        <v>54</v>
      </c>
      <c r="B28935" s="61" t="s">
        <v>247</v>
      </c>
      <c r="C28935">
        <v>2019</v>
      </c>
      <c r="D28935" s="61" t="s">
        <v>2616</v>
      </c>
    </row>
    <row r="28936" spans="1:4" hidden="1" x14ac:dyDescent="0.25">
      <c r="A28936" s="61" t="s">
        <v>54</v>
      </c>
      <c r="B28936" s="61" t="s">
        <v>247</v>
      </c>
      <c r="C28936">
        <v>2020</v>
      </c>
      <c r="D28936" s="61" t="s">
        <v>2062</v>
      </c>
    </row>
    <row r="28937" spans="1:4" hidden="1" x14ac:dyDescent="0.25">
      <c r="A28937" s="61" t="s">
        <v>54</v>
      </c>
      <c r="B28937" s="61" t="s">
        <v>247</v>
      </c>
      <c r="C28937">
        <v>2021</v>
      </c>
      <c r="D28937" s="61" t="s">
        <v>2616</v>
      </c>
    </row>
    <row r="28938" spans="1:4" hidden="1" x14ac:dyDescent="0.25">
      <c r="A28938" s="61" t="s">
        <v>54</v>
      </c>
      <c r="B28938" s="61" t="s">
        <v>247</v>
      </c>
      <c r="C28938">
        <v>2022</v>
      </c>
      <c r="D28938" s="61" t="s">
        <v>2616</v>
      </c>
    </row>
    <row r="28939" spans="1:4" x14ac:dyDescent="0.25">
      <c r="A28939" s="61" t="s">
        <v>54</v>
      </c>
      <c r="B28939" s="61" t="s">
        <v>247</v>
      </c>
      <c r="C28939">
        <v>2023</v>
      </c>
      <c r="D28939" s="61">
        <v>0.995</v>
      </c>
    </row>
    <row r="28940" spans="1:4" hidden="1" x14ac:dyDescent="0.25">
      <c r="A28940" s="61" t="s">
        <v>527</v>
      </c>
      <c r="B28940" s="61" t="s">
        <v>461</v>
      </c>
      <c r="C28940">
        <v>1789</v>
      </c>
      <c r="D28940" s="61" t="s">
        <v>1508</v>
      </c>
    </row>
    <row r="28941" spans="1:4" hidden="1" x14ac:dyDescent="0.25">
      <c r="A28941" s="61" t="s">
        <v>527</v>
      </c>
      <c r="B28941" s="61" t="s">
        <v>461</v>
      </c>
      <c r="C28941">
        <v>1790</v>
      </c>
      <c r="D28941" s="61" t="s">
        <v>1508</v>
      </c>
    </row>
    <row r="28942" spans="1:4" hidden="1" x14ac:dyDescent="0.25">
      <c r="A28942" s="61" t="s">
        <v>527</v>
      </c>
      <c r="B28942" s="61" t="s">
        <v>461</v>
      </c>
      <c r="C28942">
        <v>1791</v>
      </c>
      <c r="D28942" s="61" t="s">
        <v>1508</v>
      </c>
    </row>
    <row r="28943" spans="1:4" hidden="1" x14ac:dyDescent="0.25">
      <c r="A28943" s="61" t="s">
        <v>527</v>
      </c>
      <c r="B28943" s="61" t="s">
        <v>461</v>
      </c>
      <c r="C28943">
        <v>1792</v>
      </c>
      <c r="D28943" s="61" t="s">
        <v>1508</v>
      </c>
    </row>
    <row r="28944" spans="1:4" hidden="1" x14ac:dyDescent="0.25">
      <c r="A28944" s="61" t="s">
        <v>527</v>
      </c>
      <c r="B28944" s="61" t="s">
        <v>461</v>
      </c>
      <c r="C28944">
        <v>1793</v>
      </c>
      <c r="D28944" s="61" t="s">
        <v>1508</v>
      </c>
    </row>
    <row r="28945" spans="1:4" hidden="1" x14ac:dyDescent="0.25">
      <c r="A28945" s="61" t="s">
        <v>527</v>
      </c>
      <c r="B28945" s="61" t="s">
        <v>461</v>
      </c>
      <c r="C28945">
        <v>1794</v>
      </c>
      <c r="D28945" s="61" t="s">
        <v>1508</v>
      </c>
    </row>
    <row r="28946" spans="1:4" hidden="1" x14ac:dyDescent="0.25">
      <c r="A28946" s="61" t="s">
        <v>527</v>
      </c>
      <c r="B28946" s="61" t="s">
        <v>461</v>
      </c>
      <c r="C28946">
        <v>1795</v>
      </c>
      <c r="D28946" s="61" t="s">
        <v>1508</v>
      </c>
    </row>
    <row r="28947" spans="1:4" hidden="1" x14ac:dyDescent="0.25">
      <c r="A28947" s="61" t="s">
        <v>527</v>
      </c>
      <c r="B28947" s="61" t="s">
        <v>461</v>
      </c>
      <c r="C28947">
        <v>1796</v>
      </c>
      <c r="D28947" s="61" t="s">
        <v>1508</v>
      </c>
    </row>
    <row r="28948" spans="1:4" hidden="1" x14ac:dyDescent="0.25">
      <c r="A28948" s="61" t="s">
        <v>527</v>
      </c>
      <c r="B28948" s="61" t="s">
        <v>461</v>
      </c>
      <c r="C28948">
        <v>1797</v>
      </c>
      <c r="D28948" s="61" t="s">
        <v>1508</v>
      </c>
    </row>
    <row r="28949" spans="1:4" hidden="1" x14ac:dyDescent="0.25">
      <c r="A28949" s="61" t="s">
        <v>527</v>
      </c>
      <c r="B28949" s="61" t="s">
        <v>461</v>
      </c>
      <c r="C28949">
        <v>1798</v>
      </c>
      <c r="D28949" s="61" t="s">
        <v>1508</v>
      </c>
    </row>
    <row r="28950" spans="1:4" hidden="1" x14ac:dyDescent="0.25">
      <c r="A28950" s="61" t="s">
        <v>527</v>
      </c>
      <c r="B28950" s="61" t="s">
        <v>461</v>
      </c>
      <c r="C28950">
        <v>1799</v>
      </c>
      <c r="D28950" s="61" t="s">
        <v>1508</v>
      </c>
    </row>
    <row r="28951" spans="1:4" hidden="1" x14ac:dyDescent="0.25">
      <c r="A28951" s="61" t="s">
        <v>527</v>
      </c>
      <c r="B28951" s="61" t="s">
        <v>461</v>
      </c>
      <c r="C28951">
        <v>1800</v>
      </c>
      <c r="D28951" s="61" t="s">
        <v>1508</v>
      </c>
    </row>
    <row r="28952" spans="1:4" hidden="1" x14ac:dyDescent="0.25">
      <c r="A28952" s="61" t="s">
        <v>527</v>
      </c>
      <c r="B28952" s="61" t="s">
        <v>461</v>
      </c>
      <c r="C28952">
        <v>1801</v>
      </c>
      <c r="D28952" s="61" t="s">
        <v>1508</v>
      </c>
    </row>
    <row r="28953" spans="1:4" hidden="1" x14ac:dyDescent="0.25">
      <c r="A28953" s="61" t="s">
        <v>527</v>
      </c>
      <c r="B28953" s="61" t="s">
        <v>461</v>
      </c>
      <c r="C28953">
        <v>1802</v>
      </c>
      <c r="D28953" s="61" t="s">
        <v>1508</v>
      </c>
    </row>
    <row r="28954" spans="1:4" hidden="1" x14ac:dyDescent="0.25">
      <c r="A28954" s="61" t="s">
        <v>527</v>
      </c>
      <c r="B28954" s="61" t="s">
        <v>461</v>
      </c>
      <c r="C28954">
        <v>1803</v>
      </c>
      <c r="D28954" s="61" t="s">
        <v>1508</v>
      </c>
    </row>
    <row r="28955" spans="1:4" hidden="1" x14ac:dyDescent="0.25">
      <c r="A28955" s="61" t="s">
        <v>527</v>
      </c>
      <c r="B28955" s="61" t="s">
        <v>461</v>
      </c>
      <c r="C28955">
        <v>1804</v>
      </c>
      <c r="D28955" s="61" t="s">
        <v>1508</v>
      </c>
    </row>
    <row r="28956" spans="1:4" hidden="1" x14ac:dyDescent="0.25">
      <c r="A28956" s="61" t="s">
        <v>527</v>
      </c>
      <c r="B28956" s="61" t="s">
        <v>461</v>
      </c>
      <c r="C28956">
        <v>1805</v>
      </c>
      <c r="D28956" s="61" t="s">
        <v>1508</v>
      </c>
    </row>
    <row r="28957" spans="1:4" hidden="1" x14ac:dyDescent="0.25">
      <c r="A28957" s="61" t="s">
        <v>527</v>
      </c>
      <c r="B28957" s="61" t="s">
        <v>461</v>
      </c>
      <c r="C28957">
        <v>1806</v>
      </c>
      <c r="D28957" s="61" t="s">
        <v>1508</v>
      </c>
    </row>
    <row r="28958" spans="1:4" hidden="1" x14ac:dyDescent="0.25">
      <c r="A28958" s="61" t="s">
        <v>527</v>
      </c>
      <c r="B28958" s="61" t="s">
        <v>461</v>
      </c>
      <c r="C28958">
        <v>1807</v>
      </c>
      <c r="D28958" s="61" t="s">
        <v>1508</v>
      </c>
    </row>
    <row r="28959" spans="1:4" hidden="1" x14ac:dyDescent="0.25">
      <c r="A28959" s="61" t="s">
        <v>527</v>
      </c>
      <c r="B28959" s="61" t="s">
        <v>461</v>
      </c>
      <c r="C28959">
        <v>1808</v>
      </c>
      <c r="D28959" s="61" t="s">
        <v>1529</v>
      </c>
    </row>
    <row r="28960" spans="1:4" hidden="1" x14ac:dyDescent="0.25">
      <c r="A28960" s="61" t="s">
        <v>527</v>
      </c>
      <c r="B28960" s="61" t="s">
        <v>461</v>
      </c>
      <c r="C28960">
        <v>1809</v>
      </c>
      <c r="D28960" s="61" t="s">
        <v>570</v>
      </c>
    </row>
    <row r="28961" spans="1:4" hidden="1" x14ac:dyDescent="0.25">
      <c r="A28961" s="61" t="s">
        <v>527</v>
      </c>
      <c r="B28961" s="61" t="s">
        <v>461</v>
      </c>
      <c r="C28961">
        <v>1810</v>
      </c>
      <c r="D28961" s="61" t="s">
        <v>570</v>
      </c>
    </row>
    <row r="28962" spans="1:4" hidden="1" x14ac:dyDescent="0.25">
      <c r="A28962" s="61" t="s">
        <v>527</v>
      </c>
      <c r="B28962" s="61" t="s">
        <v>461</v>
      </c>
      <c r="C28962">
        <v>1811</v>
      </c>
      <c r="D28962" s="61" t="s">
        <v>570</v>
      </c>
    </row>
    <row r="28963" spans="1:4" hidden="1" x14ac:dyDescent="0.25">
      <c r="A28963" s="61" t="s">
        <v>527</v>
      </c>
      <c r="B28963" s="61" t="s">
        <v>461</v>
      </c>
      <c r="C28963">
        <v>1812</v>
      </c>
      <c r="D28963" s="61" t="s">
        <v>570</v>
      </c>
    </row>
    <row r="28964" spans="1:4" hidden="1" x14ac:dyDescent="0.25">
      <c r="A28964" s="61" t="s">
        <v>527</v>
      </c>
      <c r="B28964" s="61" t="s">
        <v>461</v>
      </c>
      <c r="C28964">
        <v>1813</v>
      </c>
      <c r="D28964" s="61" t="s">
        <v>570</v>
      </c>
    </row>
    <row r="28965" spans="1:4" hidden="1" x14ac:dyDescent="0.25">
      <c r="A28965" s="61" t="s">
        <v>527</v>
      </c>
      <c r="B28965" s="61" t="s">
        <v>461</v>
      </c>
      <c r="C28965">
        <v>1814</v>
      </c>
      <c r="D28965" s="61" t="s">
        <v>570</v>
      </c>
    </row>
    <row r="28966" spans="1:4" hidden="1" x14ac:dyDescent="0.25">
      <c r="A28966" s="61" t="s">
        <v>527</v>
      </c>
      <c r="B28966" s="61" t="s">
        <v>461</v>
      </c>
      <c r="C28966">
        <v>1815</v>
      </c>
      <c r="D28966" s="61" t="s">
        <v>570</v>
      </c>
    </row>
    <row r="28967" spans="1:4" hidden="1" x14ac:dyDescent="0.25">
      <c r="A28967" s="61" t="s">
        <v>527</v>
      </c>
      <c r="B28967" s="61" t="s">
        <v>461</v>
      </c>
      <c r="C28967">
        <v>1816</v>
      </c>
      <c r="D28967" s="61" t="s">
        <v>570</v>
      </c>
    </row>
    <row r="28968" spans="1:4" hidden="1" x14ac:dyDescent="0.25">
      <c r="A28968" s="61" t="s">
        <v>527</v>
      </c>
      <c r="B28968" s="61" t="s">
        <v>461</v>
      </c>
      <c r="C28968">
        <v>1817</v>
      </c>
      <c r="D28968" s="61" t="s">
        <v>570</v>
      </c>
    </row>
    <row r="28969" spans="1:4" hidden="1" x14ac:dyDescent="0.25">
      <c r="A28969" s="61" t="s">
        <v>527</v>
      </c>
      <c r="B28969" s="61" t="s">
        <v>461</v>
      </c>
      <c r="C28969">
        <v>1818</v>
      </c>
      <c r="D28969" s="61" t="s">
        <v>570</v>
      </c>
    </row>
    <row r="28970" spans="1:4" hidden="1" x14ac:dyDescent="0.25">
      <c r="A28970" s="61" t="s">
        <v>527</v>
      </c>
      <c r="B28970" s="61" t="s">
        <v>461</v>
      </c>
      <c r="C28970">
        <v>1819</v>
      </c>
      <c r="D28970" s="61" t="s">
        <v>570</v>
      </c>
    </row>
    <row r="28971" spans="1:4" hidden="1" x14ac:dyDescent="0.25">
      <c r="A28971" s="61" t="s">
        <v>527</v>
      </c>
      <c r="B28971" s="61" t="s">
        <v>461</v>
      </c>
      <c r="C28971">
        <v>1820</v>
      </c>
      <c r="D28971" s="61" t="s">
        <v>570</v>
      </c>
    </row>
    <row r="28972" spans="1:4" hidden="1" x14ac:dyDescent="0.25">
      <c r="A28972" s="61" t="s">
        <v>527</v>
      </c>
      <c r="B28972" s="61" t="s">
        <v>461</v>
      </c>
      <c r="C28972">
        <v>1821</v>
      </c>
      <c r="D28972" s="61" t="s">
        <v>570</v>
      </c>
    </row>
    <row r="28973" spans="1:4" hidden="1" x14ac:dyDescent="0.25">
      <c r="A28973" s="61" t="s">
        <v>527</v>
      </c>
      <c r="B28973" s="61" t="s">
        <v>461</v>
      </c>
      <c r="C28973">
        <v>1822</v>
      </c>
      <c r="D28973" s="61" t="s">
        <v>570</v>
      </c>
    </row>
    <row r="28974" spans="1:4" hidden="1" x14ac:dyDescent="0.25">
      <c r="A28974" s="61" t="s">
        <v>527</v>
      </c>
      <c r="B28974" s="61" t="s">
        <v>461</v>
      </c>
      <c r="C28974">
        <v>1823</v>
      </c>
      <c r="D28974" s="61" t="s">
        <v>570</v>
      </c>
    </row>
    <row r="28975" spans="1:4" hidden="1" x14ac:dyDescent="0.25">
      <c r="A28975" s="61" t="s">
        <v>527</v>
      </c>
      <c r="B28975" s="61" t="s">
        <v>461</v>
      </c>
      <c r="C28975">
        <v>1824</v>
      </c>
      <c r="D28975" s="61" t="s">
        <v>570</v>
      </c>
    </row>
    <row r="28976" spans="1:4" hidden="1" x14ac:dyDescent="0.25">
      <c r="A28976" s="61" t="s">
        <v>527</v>
      </c>
      <c r="B28976" s="61" t="s">
        <v>461</v>
      </c>
      <c r="C28976">
        <v>1825</v>
      </c>
      <c r="D28976" s="61" t="s">
        <v>570</v>
      </c>
    </row>
    <row r="28977" spans="1:4" hidden="1" x14ac:dyDescent="0.25">
      <c r="A28977" s="61" t="s">
        <v>527</v>
      </c>
      <c r="B28977" s="61" t="s">
        <v>461</v>
      </c>
      <c r="C28977">
        <v>1826</v>
      </c>
      <c r="D28977" s="61" t="s">
        <v>570</v>
      </c>
    </row>
    <row r="28978" spans="1:4" hidden="1" x14ac:dyDescent="0.25">
      <c r="A28978" s="61" t="s">
        <v>527</v>
      </c>
      <c r="B28978" s="61" t="s">
        <v>461</v>
      </c>
      <c r="C28978">
        <v>1827</v>
      </c>
      <c r="D28978" s="61" t="s">
        <v>570</v>
      </c>
    </row>
    <row r="28979" spans="1:4" hidden="1" x14ac:dyDescent="0.25">
      <c r="A28979" s="61" t="s">
        <v>527</v>
      </c>
      <c r="B28979" s="61" t="s">
        <v>461</v>
      </c>
      <c r="C28979">
        <v>1828</v>
      </c>
      <c r="D28979" s="61" t="s">
        <v>570</v>
      </c>
    </row>
    <row r="28980" spans="1:4" hidden="1" x14ac:dyDescent="0.25">
      <c r="A28980" s="61" t="s">
        <v>527</v>
      </c>
      <c r="B28980" s="61" t="s">
        <v>461</v>
      </c>
      <c r="C28980">
        <v>1829</v>
      </c>
      <c r="D28980" s="61" t="s">
        <v>570</v>
      </c>
    </row>
    <row r="28981" spans="1:4" hidden="1" x14ac:dyDescent="0.25">
      <c r="A28981" s="61" t="s">
        <v>527</v>
      </c>
      <c r="B28981" s="61" t="s">
        <v>461</v>
      </c>
      <c r="C28981">
        <v>1830</v>
      </c>
      <c r="D28981" s="61" t="s">
        <v>570</v>
      </c>
    </row>
    <row r="28982" spans="1:4" hidden="1" x14ac:dyDescent="0.25">
      <c r="A28982" s="61" t="s">
        <v>527</v>
      </c>
      <c r="B28982" s="61" t="s">
        <v>461</v>
      </c>
      <c r="C28982">
        <v>1831</v>
      </c>
      <c r="D28982" s="61" t="s">
        <v>2322</v>
      </c>
    </row>
    <row r="28983" spans="1:4" hidden="1" x14ac:dyDescent="0.25">
      <c r="A28983" s="61" t="s">
        <v>527</v>
      </c>
      <c r="B28983" s="61" t="s">
        <v>461</v>
      </c>
      <c r="C28983">
        <v>1832</v>
      </c>
      <c r="D28983" s="61" t="s">
        <v>2322</v>
      </c>
    </row>
    <row r="28984" spans="1:4" hidden="1" x14ac:dyDescent="0.25">
      <c r="A28984" s="61" t="s">
        <v>527</v>
      </c>
      <c r="B28984" s="61" t="s">
        <v>461</v>
      </c>
      <c r="C28984">
        <v>1833</v>
      </c>
      <c r="D28984" s="61" t="s">
        <v>2322</v>
      </c>
    </row>
    <row r="28985" spans="1:4" hidden="1" x14ac:dyDescent="0.25">
      <c r="A28985" s="61" t="s">
        <v>527</v>
      </c>
      <c r="B28985" s="61" t="s">
        <v>461</v>
      </c>
      <c r="C28985">
        <v>1834</v>
      </c>
      <c r="D28985" s="61" t="s">
        <v>2322</v>
      </c>
    </row>
    <row r="28986" spans="1:4" hidden="1" x14ac:dyDescent="0.25">
      <c r="A28986" s="61" t="s">
        <v>527</v>
      </c>
      <c r="B28986" s="61" t="s">
        <v>461</v>
      </c>
      <c r="C28986">
        <v>1835</v>
      </c>
      <c r="D28986" s="61" t="s">
        <v>2322</v>
      </c>
    </row>
    <row r="28987" spans="1:4" hidden="1" x14ac:dyDescent="0.25">
      <c r="A28987" s="61" t="s">
        <v>527</v>
      </c>
      <c r="B28987" s="61" t="s">
        <v>461</v>
      </c>
      <c r="C28987">
        <v>1836</v>
      </c>
      <c r="D28987" s="61" t="s">
        <v>2322</v>
      </c>
    </row>
    <row r="28988" spans="1:4" hidden="1" x14ac:dyDescent="0.25">
      <c r="A28988" s="61" t="s">
        <v>527</v>
      </c>
      <c r="B28988" s="61" t="s">
        <v>461</v>
      </c>
      <c r="C28988">
        <v>1837</v>
      </c>
      <c r="D28988" s="61" t="s">
        <v>2322</v>
      </c>
    </row>
    <row r="28989" spans="1:4" hidden="1" x14ac:dyDescent="0.25">
      <c r="A28989" s="61" t="s">
        <v>527</v>
      </c>
      <c r="B28989" s="61" t="s">
        <v>461</v>
      </c>
      <c r="C28989">
        <v>1838</v>
      </c>
      <c r="D28989" s="61" t="s">
        <v>2322</v>
      </c>
    </row>
    <row r="28990" spans="1:4" hidden="1" x14ac:dyDescent="0.25">
      <c r="A28990" s="61" t="s">
        <v>527</v>
      </c>
      <c r="B28990" s="61" t="s">
        <v>461</v>
      </c>
      <c r="C28990">
        <v>1839</v>
      </c>
      <c r="D28990" s="61" t="s">
        <v>2322</v>
      </c>
    </row>
    <row r="28991" spans="1:4" hidden="1" x14ac:dyDescent="0.25">
      <c r="A28991" s="61" t="s">
        <v>527</v>
      </c>
      <c r="B28991" s="61" t="s">
        <v>461</v>
      </c>
      <c r="C28991">
        <v>1840</v>
      </c>
      <c r="D28991" s="61" t="s">
        <v>2293</v>
      </c>
    </row>
    <row r="28992" spans="1:4" hidden="1" x14ac:dyDescent="0.25">
      <c r="A28992" s="61" t="s">
        <v>527</v>
      </c>
      <c r="B28992" s="61" t="s">
        <v>461</v>
      </c>
      <c r="C28992">
        <v>1841</v>
      </c>
      <c r="D28992" s="61" t="s">
        <v>2293</v>
      </c>
    </row>
    <row r="28993" spans="1:4" hidden="1" x14ac:dyDescent="0.25">
      <c r="A28993" s="61" t="s">
        <v>527</v>
      </c>
      <c r="B28993" s="61" t="s">
        <v>461</v>
      </c>
      <c r="C28993">
        <v>1842</v>
      </c>
      <c r="D28993" s="61" t="s">
        <v>2293</v>
      </c>
    </row>
    <row r="28994" spans="1:4" hidden="1" x14ac:dyDescent="0.25">
      <c r="A28994" s="61" t="s">
        <v>527</v>
      </c>
      <c r="B28994" s="61" t="s">
        <v>461</v>
      </c>
      <c r="C28994">
        <v>1843</v>
      </c>
      <c r="D28994" s="61" t="s">
        <v>2293</v>
      </c>
    </row>
    <row r="28995" spans="1:4" hidden="1" x14ac:dyDescent="0.25">
      <c r="A28995" s="61" t="s">
        <v>527</v>
      </c>
      <c r="B28995" s="61" t="s">
        <v>461</v>
      </c>
      <c r="C28995">
        <v>1844</v>
      </c>
      <c r="D28995" s="61" t="s">
        <v>2293</v>
      </c>
    </row>
    <row r="28996" spans="1:4" hidden="1" x14ac:dyDescent="0.25">
      <c r="A28996" s="61" t="s">
        <v>527</v>
      </c>
      <c r="B28996" s="61" t="s">
        <v>461</v>
      </c>
      <c r="C28996">
        <v>1845</v>
      </c>
      <c r="D28996" s="61" t="s">
        <v>2293</v>
      </c>
    </row>
    <row r="28997" spans="1:4" hidden="1" x14ac:dyDescent="0.25">
      <c r="A28997" s="61" t="s">
        <v>527</v>
      </c>
      <c r="B28997" s="61" t="s">
        <v>461</v>
      </c>
      <c r="C28997">
        <v>1846</v>
      </c>
      <c r="D28997" s="61" t="s">
        <v>2293</v>
      </c>
    </row>
    <row r="28998" spans="1:4" hidden="1" x14ac:dyDescent="0.25">
      <c r="A28998" s="61" t="s">
        <v>527</v>
      </c>
      <c r="B28998" s="61" t="s">
        <v>461</v>
      </c>
      <c r="C28998">
        <v>1847</v>
      </c>
      <c r="D28998" s="61" t="s">
        <v>2293</v>
      </c>
    </row>
    <row r="28999" spans="1:4" hidden="1" x14ac:dyDescent="0.25">
      <c r="A28999" s="61" t="s">
        <v>527</v>
      </c>
      <c r="B28999" s="61" t="s">
        <v>461</v>
      </c>
      <c r="C28999">
        <v>1848</v>
      </c>
      <c r="D28999" s="61" t="s">
        <v>2293</v>
      </c>
    </row>
    <row r="29000" spans="1:4" hidden="1" x14ac:dyDescent="0.25">
      <c r="A29000" s="61" t="s">
        <v>527</v>
      </c>
      <c r="B29000" s="61" t="s">
        <v>461</v>
      </c>
      <c r="C29000">
        <v>1849</v>
      </c>
      <c r="D29000" s="61" t="s">
        <v>2293</v>
      </c>
    </row>
    <row r="29001" spans="1:4" hidden="1" x14ac:dyDescent="0.25">
      <c r="A29001" s="61" t="s">
        <v>527</v>
      </c>
      <c r="B29001" s="61" t="s">
        <v>461</v>
      </c>
      <c r="C29001">
        <v>1850</v>
      </c>
      <c r="D29001" s="61" t="s">
        <v>2293</v>
      </c>
    </row>
    <row r="29002" spans="1:4" hidden="1" x14ac:dyDescent="0.25">
      <c r="A29002" s="61" t="s">
        <v>527</v>
      </c>
      <c r="B29002" s="61" t="s">
        <v>461</v>
      </c>
      <c r="C29002">
        <v>1851</v>
      </c>
      <c r="D29002" s="61" t="s">
        <v>2293</v>
      </c>
    </row>
    <row r="29003" spans="1:4" hidden="1" x14ac:dyDescent="0.25">
      <c r="A29003" s="61" t="s">
        <v>527</v>
      </c>
      <c r="B29003" s="61" t="s">
        <v>461</v>
      </c>
      <c r="C29003">
        <v>1852</v>
      </c>
      <c r="D29003" s="61" t="s">
        <v>2293</v>
      </c>
    </row>
    <row r="29004" spans="1:4" hidden="1" x14ac:dyDescent="0.25">
      <c r="A29004" s="61" t="s">
        <v>527</v>
      </c>
      <c r="B29004" s="61" t="s">
        <v>461</v>
      </c>
      <c r="C29004">
        <v>1853</v>
      </c>
      <c r="D29004" s="61" t="s">
        <v>2293</v>
      </c>
    </row>
    <row r="29005" spans="1:4" hidden="1" x14ac:dyDescent="0.25">
      <c r="A29005" s="61" t="s">
        <v>527</v>
      </c>
      <c r="B29005" s="61" t="s">
        <v>461</v>
      </c>
      <c r="C29005">
        <v>1854</v>
      </c>
      <c r="D29005" s="61" t="s">
        <v>2293</v>
      </c>
    </row>
    <row r="29006" spans="1:4" hidden="1" x14ac:dyDescent="0.25">
      <c r="A29006" s="61" t="s">
        <v>527</v>
      </c>
      <c r="B29006" s="61" t="s">
        <v>461</v>
      </c>
      <c r="C29006">
        <v>1855</v>
      </c>
      <c r="D29006" s="61" t="s">
        <v>2293</v>
      </c>
    </row>
    <row r="29007" spans="1:4" hidden="1" x14ac:dyDescent="0.25">
      <c r="A29007" s="61" t="s">
        <v>527</v>
      </c>
      <c r="B29007" s="61" t="s">
        <v>461</v>
      </c>
      <c r="C29007">
        <v>1856</v>
      </c>
      <c r="D29007" s="61" t="s">
        <v>2293</v>
      </c>
    </row>
    <row r="29008" spans="1:4" hidden="1" x14ac:dyDescent="0.25">
      <c r="A29008" s="61" t="s">
        <v>527</v>
      </c>
      <c r="B29008" s="61" t="s">
        <v>461</v>
      </c>
      <c r="C29008">
        <v>1857</v>
      </c>
      <c r="D29008" s="61" t="s">
        <v>1867</v>
      </c>
    </row>
    <row r="29009" spans="1:4" hidden="1" x14ac:dyDescent="0.25">
      <c r="A29009" s="61" t="s">
        <v>527</v>
      </c>
      <c r="B29009" s="61" t="s">
        <v>461</v>
      </c>
      <c r="C29009">
        <v>1858</v>
      </c>
      <c r="D29009" s="61" t="s">
        <v>1867</v>
      </c>
    </row>
    <row r="29010" spans="1:4" hidden="1" x14ac:dyDescent="0.25">
      <c r="A29010" s="61" t="s">
        <v>527</v>
      </c>
      <c r="B29010" s="61" t="s">
        <v>461</v>
      </c>
      <c r="C29010">
        <v>1859</v>
      </c>
      <c r="D29010" s="61" t="s">
        <v>1867</v>
      </c>
    </row>
    <row r="29011" spans="1:4" hidden="1" x14ac:dyDescent="0.25">
      <c r="A29011" s="61" t="s">
        <v>527</v>
      </c>
      <c r="B29011" s="61" t="s">
        <v>461</v>
      </c>
      <c r="C29011">
        <v>1860</v>
      </c>
      <c r="D29011" s="61" t="s">
        <v>1867</v>
      </c>
    </row>
    <row r="29012" spans="1:4" hidden="1" x14ac:dyDescent="0.25">
      <c r="A29012" s="61" t="s">
        <v>527</v>
      </c>
      <c r="B29012" s="61" t="s">
        <v>461</v>
      </c>
      <c r="C29012">
        <v>1861</v>
      </c>
      <c r="D29012" s="61" t="s">
        <v>1867</v>
      </c>
    </row>
    <row r="29013" spans="1:4" hidden="1" x14ac:dyDescent="0.25">
      <c r="A29013" s="61" t="s">
        <v>527</v>
      </c>
      <c r="B29013" s="61" t="s">
        <v>461</v>
      </c>
      <c r="C29013">
        <v>1862</v>
      </c>
      <c r="D29013" s="61" t="s">
        <v>1867</v>
      </c>
    </row>
    <row r="29014" spans="1:4" hidden="1" x14ac:dyDescent="0.25">
      <c r="A29014" s="61" t="s">
        <v>527</v>
      </c>
      <c r="B29014" s="61" t="s">
        <v>461</v>
      </c>
      <c r="C29014">
        <v>1863</v>
      </c>
      <c r="D29014" s="61" t="s">
        <v>1867</v>
      </c>
    </row>
    <row r="29015" spans="1:4" hidden="1" x14ac:dyDescent="0.25">
      <c r="A29015" s="61" t="s">
        <v>527</v>
      </c>
      <c r="B29015" s="61" t="s">
        <v>461</v>
      </c>
      <c r="C29015">
        <v>1864</v>
      </c>
      <c r="D29015" s="61" t="s">
        <v>1867</v>
      </c>
    </row>
    <row r="29016" spans="1:4" hidden="1" x14ac:dyDescent="0.25">
      <c r="A29016" s="61" t="s">
        <v>527</v>
      </c>
      <c r="B29016" s="61" t="s">
        <v>461</v>
      </c>
      <c r="C29016">
        <v>1865</v>
      </c>
      <c r="D29016" s="61" t="s">
        <v>1867</v>
      </c>
    </row>
    <row r="29017" spans="1:4" hidden="1" x14ac:dyDescent="0.25">
      <c r="A29017" s="61" t="s">
        <v>527</v>
      </c>
      <c r="B29017" s="61" t="s">
        <v>461</v>
      </c>
      <c r="C29017">
        <v>1866</v>
      </c>
      <c r="D29017" s="61" t="s">
        <v>1867</v>
      </c>
    </row>
    <row r="29018" spans="1:4" hidden="1" x14ac:dyDescent="0.25">
      <c r="A29018" s="61" t="s">
        <v>527</v>
      </c>
      <c r="B29018" s="61" t="s">
        <v>461</v>
      </c>
      <c r="C29018">
        <v>1867</v>
      </c>
      <c r="D29018" s="61" t="s">
        <v>1867</v>
      </c>
    </row>
    <row r="29019" spans="1:4" hidden="1" x14ac:dyDescent="0.25">
      <c r="A29019" s="61" t="s">
        <v>527</v>
      </c>
      <c r="B29019" s="61" t="s">
        <v>461</v>
      </c>
      <c r="C29019">
        <v>1868</v>
      </c>
      <c r="D29019" s="61" t="s">
        <v>1756</v>
      </c>
    </row>
    <row r="29020" spans="1:4" hidden="1" x14ac:dyDescent="0.25">
      <c r="A29020" s="61" t="s">
        <v>527</v>
      </c>
      <c r="B29020" s="61" t="s">
        <v>461</v>
      </c>
      <c r="C29020">
        <v>1869</v>
      </c>
      <c r="D29020" s="61" t="s">
        <v>1756</v>
      </c>
    </row>
    <row r="29021" spans="1:4" hidden="1" x14ac:dyDescent="0.25">
      <c r="A29021" s="61" t="s">
        <v>527</v>
      </c>
      <c r="B29021" s="61" t="s">
        <v>461</v>
      </c>
      <c r="C29021">
        <v>1870</v>
      </c>
      <c r="D29021" s="61" t="s">
        <v>1756</v>
      </c>
    </row>
    <row r="29022" spans="1:4" hidden="1" x14ac:dyDescent="0.25">
      <c r="A29022" s="61" t="s">
        <v>527</v>
      </c>
      <c r="B29022" s="61" t="s">
        <v>461</v>
      </c>
      <c r="C29022">
        <v>1871</v>
      </c>
      <c r="D29022" s="61" t="s">
        <v>1756</v>
      </c>
    </row>
    <row r="29023" spans="1:4" hidden="1" x14ac:dyDescent="0.25">
      <c r="A29023" s="61" t="s">
        <v>527</v>
      </c>
      <c r="B29023" s="61" t="s">
        <v>461</v>
      </c>
      <c r="C29023">
        <v>1872</v>
      </c>
      <c r="D29023" s="61" t="s">
        <v>1756</v>
      </c>
    </row>
    <row r="29024" spans="1:4" hidden="1" x14ac:dyDescent="0.25">
      <c r="A29024" s="61" t="s">
        <v>527</v>
      </c>
      <c r="B29024" s="61" t="s">
        <v>461</v>
      </c>
      <c r="C29024">
        <v>1873</v>
      </c>
      <c r="D29024" s="61" t="s">
        <v>1756</v>
      </c>
    </row>
    <row r="29025" spans="1:4" hidden="1" x14ac:dyDescent="0.25">
      <c r="A29025" s="61" t="s">
        <v>527</v>
      </c>
      <c r="B29025" s="61" t="s">
        <v>461</v>
      </c>
      <c r="C29025">
        <v>1874</v>
      </c>
      <c r="D29025" s="61" t="s">
        <v>1756</v>
      </c>
    </row>
    <row r="29026" spans="1:4" hidden="1" x14ac:dyDescent="0.25">
      <c r="A29026" s="61" t="s">
        <v>527</v>
      </c>
      <c r="B29026" s="61" t="s">
        <v>461</v>
      </c>
      <c r="C29026">
        <v>1875</v>
      </c>
      <c r="D29026" s="61" t="s">
        <v>1756</v>
      </c>
    </row>
    <row r="29027" spans="1:4" hidden="1" x14ac:dyDescent="0.25">
      <c r="A29027" s="61" t="s">
        <v>527</v>
      </c>
      <c r="B29027" s="61" t="s">
        <v>461</v>
      </c>
      <c r="C29027">
        <v>1876</v>
      </c>
      <c r="D29027" s="61" t="s">
        <v>1756</v>
      </c>
    </row>
    <row r="29028" spans="1:4" hidden="1" x14ac:dyDescent="0.25">
      <c r="A29028" s="61" t="s">
        <v>527</v>
      </c>
      <c r="B29028" s="61" t="s">
        <v>461</v>
      </c>
      <c r="C29028">
        <v>1877</v>
      </c>
      <c r="D29028" s="61" t="s">
        <v>2317</v>
      </c>
    </row>
    <row r="29029" spans="1:4" hidden="1" x14ac:dyDescent="0.25">
      <c r="A29029" s="61" t="s">
        <v>527</v>
      </c>
      <c r="B29029" s="61" t="s">
        <v>461</v>
      </c>
      <c r="C29029">
        <v>1878</v>
      </c>
      <c r="D29029" s="61" t="s">
        <v>2295</v>
      </c>
    </row>
    <row r="29030" spans="1:4" hidden="1" x14ac:dyDescent="0.25">
      <c r="A29030" s="61" t="s">
        <v>527</v>
      </c>
      <c r="B29030" s="61" t="s">
        <v>461</v>
      </c>
      <c r="C29030">
        <v>1879</v>
      </c>
      <c r="D29030" s="61" t="s">
        <v>2295</v>
      </c>
    </row>
    <row r="29031" spans="1:4" hidden="1" x14ac:dyDescent="0.25">
      <c r="A29031" s="61" t="s">
        <v>527</v>
      </c>
      <c r="B29031" s="61" t="s">
        <v>461</v>
      </c>
      <c r="C29031">
        <v>1880</v>
      </c>
      <c r="D29031" s="61" t="s">
        <v>1518</v>
      </c>
    </row>
    <row r="29032" spans="1:4" hidden="1" x14ac:dyDescent="0.25">
      <c r="A29032" s="61" t="s">
        <v>527</v>
      </c>
      <c r="B29032" s="61" t="s">
        <v>461</v>
      </c>
      <c r="C29032">
        <v>1881</v>
      </c>
      <c r="D29032" s="61" t="s">
        <v>1518</v>
      </c>
    </row>
    <row r="29033" spans="1:4" hidden="1" x14ac:dyDescent="0.25">
      <c r="A29033" s="61" t="s">
        <v>527</v>
      </c>
      <c r="B29033" s="61" t="s">
        <v>461</v>
      </c>
      <c r="C29033">
        <v>1882</v>
      </c>
      <c r="D29033" s="61" t="s">
        <v>1518</v>
      </c>
    </row>
    <row r="29034" spans="1:4" hidden="1" x14ac:dyDescent="0.25">
      <c r="A29034" s="61" t="s">
        <v>527</v>
      </c>
      <c r="B29034" s="61" t="s">
        <v>461</v>
      </c>
      <c r="C29034">
        <v>1883</v>
      </c>
      <c r="D29034" s="61" t="s">
        <v>1518</v>
      </c>
    </row>
    <row r="29035" spans="1:4" hidden="1" x14ac:dyDescent="0.25">
      <c r="A29035" s="61" t="s">
        <v>527</v>
      </c>
      <c r="B29035" s="61" t="s">
        <v>461</v>
      </c>
      <c r="C29035">
        <v>1884</v>
      </c>
      <c r="D29035" s="61" t="s">
        <v>1518</v>
      </c>
    </row>
    <row r="29036" spans="1:4" hidden="1" x14ac:dyDescent="0.25">
      <c r="A29036" s="61" t="s">
        <v>527</v>
      </c>
      <c r="B29036" s="61" t="s">
        <v>461</v>
      </c>
      <c r="C29036">
        <v>1885</v>
      </c>
      <c r="D29036" s="61" t="s">
        <v>1518</v>
      </c>
    </row>
    <row r="29037" spans="1:4" hidden="1" x14ac:dyDescent="0.25">
      <c r="A29037" s="61" t="s">
        <v>527</v>
      </c>
      <c r="B29037" s="61" t="s">
        <v>461</v>
      </c>
      <c r="C29037">
        <v>1886</v>
      </c>
      <c r="D29037" s="61" t="s">
        <v>1518</v>
      </c>
    </row>
    <row r="29038" spans="1:4" hidden="1" x14ac:dyDescent="0.25">
      <c r="A29038" s="61" t="s">
        <v>527</v>
      </c>
      <c r="B29038" s="61" t="s">
        <v>461</v>
      </c>
      <c r="C29038">
        <v>1887</v>
      </c>
      <c r="D29038" s="61" t="s">
        <v>1518</v>
      </c>
    </row>
    <row r="29039" spans="1:4" hidden="1" x14ac:dyDescent="0.25">
      <c r="A29039" s="61" t="s">
        <v>527</v>
      </c>
      <c r="B29039" s="61" t="s">
        <v>461</v>
      </c>
      <c r="C29039">
        <v>1888</v>
      </c>
      <c r="D29039" s="61" t="s">
        <v>1518</v>
      </c>
    </row>
    <row r="29040" spans="1:4" hidden="1" x14ac:dyDescent="0.25">
      <c r="A29040" s="61" t="s">
        <v>527</v>
      </c>
      <c r="B29040" s="61" t="s">
        <v>461</v>
      </c>
      <c r="C29040">
        <v>1889</v>
      </c>
      <c r="D29040" s="61" t="s">
        <v>1518</v>
      </c>
    </row>
    <row r="29041" spans="1:4" hidden="1" x14ac:dyDescent="0.25">
      <c r="A29041" s="61" t="s">
        <v>527</v>
      </c>
      <c r="B29041" s="61" t="s">
        <v>461</v>
      </c>
      <c r="C29041">
        <v>1890</v>
      </c>
      <c r="D29041" s="61" t="s">
        <v>1518</v>
      </c>
    </row>
    <row r="29042" spans="1:4" hidden="1" x14ac:dyDescent="0.25">
      <c r="A29042" s="61" t="s">
        <v>527</v>
      </c>
      <c r="B29042" s="61" t="s">
        <v>461</v>
      </c>
      <c r="C29042">
        <v>1891</v>
      </c>
      <c r="D29042" s="61" t="s">
        <v>1518</v>
      </c>
    </row>
    <row r="29043" spans="1:4" hidden="1" x14ac:dyDescent="0.25">
      <c r="A29043" s="61" t="s">
        <v>527</v>
      </c>
      <c r="B29043" s="61" t="s">
        <v>461</v>
      </c>
      <c r="C29043">
        <v>1892</v>
      </c>
      <c r="D29043" s="61" t="s">
        <v>1518</v>
      </c>
    </row>
    <row r="29044" spans="1:4" hidden="1" x14ac:dyDescent="0.25">
      <c r="A29044" s="61" t="s">
        <v>527</v>
      </c>
      <c r="B29044" s="61" t="s">
        <v>461</v>
      </c>
      <c r="C29044">
        <v>1893</v>
      </c>
      <c r="D29044" s="61" t="s">
        <v>1518</v>
      </c>
    </row>
    <row r="29045" spans="1:4" hidden="1" x14ac:dyDescent="0.25">
      <c r="A29045" s="61" t="s">
        <v>527</v>
      </c>
      <c r="B29045" s="61" t="s">
        <v>461</v>
      </c>
      <c r="C29045">
        <v>1894</v>
      </c>
      <c r="D29045" s="61" t="s">
        <v>1518</v>
      </c>
    </row>
    <row r="29046" spans="1:4" hidden="1" x14ac:dyDescent="0.25">
      <c r="A29046" s="61" t="s">
        <v>527</v>
      </c>
      <c r="B29046" s="61" t="s">
        <v>461</v>
      </c>
      <c r="C29046">
        <v>1895</v>
      </c>
      <c r="D29046" s="61" t="s">
        <v>1518</v>
      </c>
    </row>
    <row r="29047" spans="1:4" hidden="1" x14ac:dyDescent="0.25">
      <c r="A29047" s="61" t="s">
        <v>527</v>
      </c>
      <c r="B29047" s="61" t="s">
        <v>461</v>
      </c>
      <c r="C29047">
        <v>1896</v>
      </c>
      <c r="D29047" s="61" t="s">
        <v>1518</v>
      </c>
    </row>
    <row r="29048" spans="1:4" hidden="1" x14ac:dyDescent="0.25">
      <c r="A29048" s="61" t="s">
        <v>527</v>
      </c>
      <c r="B29048" s="61" t="s">
        <v>461</v>
      </c>
      <c r="C29048">
        <v>1897</v>
      </c>
      <c r="D29048" s="61" t="s">
        <v>1518</v>
      </c>
    </row>
    <row r="29049" spans="1:4" hidden="1" x14ac:dyDescent="0.25">
      <c r="A29049" s="61" t="s">
        <v>527</v>
      </c>
      <c r="B29049" s="61" t="s">
        <v>461</v>
      </c>
      <c r="C29049">
        <v>1898</v>
      </c>
      <c r="D29049" s="61" t="s">
        <v>1518</v>
      </c>
    </row>
    <row r="29050" spans="1:4" hidden="1" x14ac:dyDescent="0.25">
      <c r="A29050" s="61" t="s">
        <v>527</v>
      </c>
      <c r="B29050" s="61" t="s">
        <v>461</v>
      </c>
      <c r="C29050">
        <v>1899</v>
      </c>
      <c r="D29050" s="61" t="s">
        <v>1518</v>
      </c>
    </row>
    <row r="29051" spans="1:4" hidden="1" x14ac:dyDescent="0.25">
      <c r="A29051" s="61" t="s">
        <v>527</v>
      </c>
      <c r="B29051" s="61" t="s">
        <v>461</v>
      </c>
      <c r="C29051">
        <v>1900</v>
      </c>
      <c r="D29051" s="61" t="s">
        <v>1518</v>
      </c>
    </row>
    <row r="29052" spans="1:4" hidden="1" x14ac:dyDescent="0.25">
      <c r="A29052" s="61" t="s">
        <v>527</v>
      </c>
      <c r="B29052" s="61" t="s">
        <v>461</v>
      </c>
      <c r="C29052">
        <v>1901</v>
      </c>
      <c r="D29052" s="61" t="s">
        <v>1518</v>
      </c>
    </row>
    <row r="29053" spans="1:4" hidden="1" x14ac:dyDescent="0.25">
      <c r="A29053" s="61" t="s">
        <v>527</v>
      </c>
      <c r="B29053" s="61" t="s">
        <v>461</v>
      </c>
      <c r="C29053">
        <v>1902</v>
      </c>
      <c r="D29053" s="61" t="s">
        <v>1518</v>
      </c>
    </row>
    <row r="29054" spans="1:4" hidden="1" x14ac:dyDescent="0.25">
      <c r="A29054" s="61" t="s">
        <v>527</v>
      </c>
      <c r="B29054" s="61" t="s">
        <v>461</v>
      </c>
      <c r="C29054">
        <v>1903</v>
      </c>
      <c r="D29054" s="61" t="s">
        <v>1518</v>
      </c>
    </row>
    <row r="29055" spans="1:4" hidden="1" x14ac:dyDescent="0.25">
      <c r="A29055" s="61" t="s">
        <v>527</v>
      </c>
      <c r="B29055" s="61" t="s">
        <v>461</v>
      </c>
      <c r="C29055">
        <v>1904</v>
      </c>
      <c r="D29055" s="61" t="s">
        <v>1518</v>
      </c>
    </row>
    <row r="29056" spans="1:4" hidden="1" x14ac:dyDescent="0.25">
      <c r="A29056" s="61" t="s">
        <v>527</v>
      </c>
      <c r="B29056" s="61" t="s">
        <v>461</v>
      </c>
      <c r="C29056">
        <v>1905</v>
      </c>
      <c r="D29056" s="61" t="s">
        <v>1518</v>
      </c>
    </row>
    <row r="29057" spans="1:4" hidden="1" x14ac:dyDescent="0.25">
      <c r="A29057" s="61" t="s">
        <v>527</v>
      </c>
      <c r="B29057" s="61" t="s">
        <v>461</v>
      </c>
      <c r="C29057">
        <v>1906</v>
      </c>
      <c r="D29057" s="61" t="s">
        <v>1518</v>
      </c>
    </row>
    <row r="29058" spans="1:4" hidden="1" x14ac:dyDescent="0.25">
      <c r="A29058" s="61" t="s">
        <v>527</v>
      </c>
      <c r="B29058" s="61" t="s">
        <v>461</v>
      </c>
      <c r="C29058">
        <v>1907</v>
      </c>
      <c r="D29058" s="61" t="s">
        <v>2457</v>
      </c>
    </row>
    <row r="29059" spans="1:4" hidden="1" x14ac:dyDescent="0.25">
      <c r="A29059" s="61" t="s">
        <v>527</v>
      </c>
      <c r="B29059" s="61" t="s">
        <v>461</v>
      </c>
      <c r="C29059">
        <v>1908</v>
      </c>
      <c r="D29059" s="61" t="s">
        <v>592</v>
      </c>
    </row>
    <row r="29060" spans="1:4" hidden="1" x14ac:dyDescent="0.25">
      <c r="A29060" s="61" t="s">
        <v>527</v>
      </c>
      <c r="B29060" s="61" t="s">
        <v>461</v>
      </c>
      <c r="C29060">
        <v>1909</v>
      </c>
      <c r="D29060" s="61" t="s">
        <v>1625</v>
      </c>
    </row>
    <row r="29061" spans="1:4" hidden="1" x14ac:dyDescent="0.25">
      <c r="A29061" s="61" t="s">
        <v>527</v>
      </c>
      <c r="B29061" s="61" t="s">
        <v>461</v>
      </c>
      <c r="C29061">
        <v>1910</v>
      </c>
      <c r="D29061" s="61" t="s">
        <v>1625</v>
      </c>
    </row>
    <row r="29062" spans="1:4" hidden="1" x14ac:dyDescent="0.25">
      <c r="A29062" s="61" t="s">
        <v>527</v>
      </c>
      <c r="B29062" s="61" t="s">
        <v>461</v>
      </c>
      <c r="C29062">
        <v>1911</v>
      </c>
      <c r="D29062" s="61" t="s">
        <v>1587</v>
      </c>
    </row>
    <row r="29063" spans="1:4" hidden="1" x14ac:dyDescent="0.25">
      <c r="A29063" s="61" t="s">
        <v>527</v>
      </c>
      <c r="B29063" s="61" t="s">
        <v>461</v>
      </c>
      <c r="C29063">
        <v>1912</v>
      </c>
      <c r="D29063" s="61" t="s">
        <v>1587</v>
      </c>
    </row>
    <row r="29064" spans="1:4" hidden="1" x14ac:dyDescent="0.25">
      <c r="A29064" s="61" t="s">
        <v>527</v>
      </c>
      <c r="B29064" s="61" t="s">
        <v>461</v>
      </c>
      <c r="C29064">
        <v>1913</v>
      </c>
      <c r="D29064" s="61" t="s">
        <v>2334</v>
      </c>
    </row>
    <row r="29065" spans="1:4" hidden="1" x14ac:dyDescent="0.25">
      <c r="A29065" s="61" t="s">
        <v>527</v>
      </c>
      <c r="B29065" s="61" t="s">
        <v>461</v>
      </c>
      <c r="C29065">
        <v>1914</v>
      </c>
      <c r="D29065" s="61" t="s">
        <v>1694</v>
      </c>
    </row>
    <row r="29066" spans="1:4" hidden="1" x14ac:dyDescent="0.25">
      <c r="A29066" s="61" t="s">
        <v>527</v>
      </c>
      <c r="B29066" s="61" t="s">
        <v>461</v>
      </c>
      <c r="C29066">
        <v>1915</v>
      </c>
      <c r="D29066" s="61" t="s">
        <v>1504</v>
      </c>
    </row>
    <row r="29067" spans="1:4" hidden="1" x14ac:dyDescent="0.25">
      <c r="A29067" s="61" t="s">
        <v>527</v>
      </c>
      <c r="B29067" s="61" t="s">
        <v>461</v>
      </c>
      <c r="C29067">
        <v>1916</v>
      </c>
      <c r="D29067" s="61" t="s">
        <v>1504</v>
      </c>
    </row>
    <row r="29068" spans="1:4" hidden="1" x14ac:dyDescent="0.25">
      <c r="A29068" s="61" t="s">
        <v>527</v>
      </c>
      <c r="B29068" s="61" t="s">
        <v>461</v>
      </c>
      <c r="C29068">
        <v>1917</v>
      </c>
      <c r="D29068" s="61" t="s">
        <v>1504</v>
      </c>
    </row>
    <row r="29069" spans="1:4" hidden="1" x14ac:dyDescent="0.25">
      <c r="A29069" s="61" t="s">
        <v>527</v>
      </c>
      <c r="B29069" s="61" t="s">
        <v>461</v>
      </c>
      <c r="C29069">
        <v>1918</v>
      </c>
      <c r="D29069" s="61" t="s">
        <v>2524</v>
      </c>
    </row>
    <row r="29070" spans="1:4" hidden="1" x14ac:dyDescent="0.25">
      <c r="A29070" s="61" t="s">
        <v>527</v>
      </c>
      <c r="B29070" s="61" t="s">
        <v>461</v>
      </c>
      <c r="C29070">
        <v>1919</v>
      </c>
      <c r="D29070" s="61" t="s">
        <v>2524</v>
      </c>
    </row>
    <row r="29071" spans="1:4" hidden="1" x14ac:dyDescent="0.25">
      <c r="A29071" s="61" t="s">
        <v>527</v>
      </c>
      <c r="B29071" s="61" t="s">
        <v>461</v>
      </c>
      <c r="C29071">
        <v>1922</v>
      </c>
      <c r="D29071" s="61" t="s">
        <v>1996</v>
      </c>
    </row>
    <row r="29072" spans="1:4" hidden="1" x14ac:dyDescent="0.25">
      <c r="A29072" s="61" t="s">
        <v>527</v>
      </c>
      <c r="B29072" s="61" t="s">
        <v>461</v>
      </c>
      <c r="C29072">
        <v>1923</v>
      </c>
      <c r="D29072" s="61" t="s">
        <v>1996</v>
      </c>
    </row>
    <row r="29073" spans="1:4" hidden="1" x14ac:dyDescent="0.25">
      <c r="A29073" s="61" t="s">
        <v>527</v>
      </c>
      <c r="B29073" s="61" t="s">
        <v>461</v>
      </c>
      <c r="C29073">
        <v>1924</v>
      </c>
      <c r="D29073" s="61" t="s">
        <v>1996</v>
      </c>
    </row>
    <row r="29074" spans="1:4" hidden="1" x14ac:dyDescent="0.25">
      <c r="A29074" s="61" t="s">
        <v>527</v>
      </c>
      <c r="B29074" s="61" t="s">
        <v>461</v>
      </c>
      <c r="C29074">
        <v>1925</v>
      </c>
      <c r="D29074" s="61" t="s">
        <v>1996</v>
      </c>
    </row>
    <row r="29075" spans="1:4" hidden="1" x14ac:dyDescent="0.25">
      <c r="A29075" s="61" t="s">
        <v>527</v>
      </c>
      <c r="B29075" s="61" t="s">
        <v>461</v>
      </c>
      <c r="C29075">
        <v>1926</v>
      </c>
      <c r="D29075" s="61" t="s">
        <v>1996</v>
      </c>
    </row>
    <row r="29076" spans="1:4" hidden="1" x14ac:dyDescent="0.25">
      <c r="A29076" s="61" t="s">
        <v>527</v>
      </c>
      <c r="B29076" s="61" t="s">
        <v>461</v>
      </c>
      <c r="C29076">
        <v>1927</v>
      </c>
      <c r="D29076" s="61" t="s">
        <v>1996</v>
      </c>
    </row>
    <row r="29077" spans="1:4" hidden="1" x14ac:dyDescent="0.25">
      <c r="A29077" s="61" t="s">
        <v>527</v>
      </c>
      <c r="B29077" s="61" t="s">
        <v>461</v>
      </c>
      <c r="C29077">
        <v>1928</v>
      </c>
      <c r="D29077" s="61" t="s">
        <v>1996</v>
      </c>
    </row>
    <row r="29078" spans="1:4" hidden="1" x14ac:dyDescent="0.25">
      <c r="A29078" s="61" t="s">
        <v>527</v>
      </c>
      <c r="B29078" s="61" t="s">
        <v>461</v>
      </c>
      <c r="C29078">
        <v>1929</v>
      </c>
      <c r="D29078" s="61" t="s">
        <v>1996</v>
      </c>
    </row>
    <row r="29079" spans="1:4" hidden="1" x14ac:dyDescent="0.25">
      <c r="A29079" s="61" t="s">
        <v>527</v>
      </c>
      <c r="B29079" s="61" t="s">
        <v>461</v>
      </c>
      <c r="C29079">
        <v>1930</v>
      </c>
      <c r="D29079" s="61" t="s">
        <v>2542</v>
      </c>
    </row>
    <row r="29080" spans="1:4" hidden="1" x14ac:dyDescent="0.25">
      <c r="A29080" s="61" t="s">
        <v>527</v>
      </c>
      <c r="B29080" s="61" t="s">
        <v>461</v>
      </c>
      <c r="C29080">
        <v>1931</v>
      </c>
      <c r="D29080" s="61" t="s">
        <v>2542</v>
      </c>
    </row>
    <row r="29081" spans="1:4" hidden="1" x14ac:dyDescent="0.25">
      <c r="A29081" s="61" t="s">
        <v>527</v>
      </c>
      <c r="B29081" s="61" t="s">
        <v>461</v>
      </c>
      <c r="C29081">
        <v>1932</v>
      </c>
      <c r="D29081" s="61" t="s">
        <v>2542</v>
      </c>
    </row>
    <row r="29082" spans="1:4" hidden="1" x14ac:dyDescent="0.25">
      <c r="A29082" s="61" t="s">
        <v>527</v>
      </c>
      <c r="B29082" s="61" t="s">
        <v>461</v>
      </c>
      <c r="C29082">
        <v>1933</v>
      </c>
      <c r="D29082" s="61" t="s">
        <v>2542</v>
      </c>
    </row>
    <row r="29083" spans="1:4" hidden="1" x14ac:dyDescent="0.25">
      <c r="A29083" s="61" t="s">
        <v>527</v>
      </c>
      <c r="B29083" s="61" t="s">
        <v>461</v>
      </c>
      <c r="C29083">
        <v>1934</v>
      </c>
      <c r="D29083" s="61" t="s">
        <v>2542</v>
      </c>
    </row>
    <row r="29084" spans="1:4" hidden="1" x14ac:dyDescent="0.25">
      <c r="A29084" s="61" t="s">
        <v>527</v>
      </c>
      <c r="B29084" s="61" t="s">
        <v>461</v>
      </c>
      <c r="C29084">
        <v>1935</v>
      </c>
      <c r="D29084" s="61" t="s">
        <v>2385</v>
      </c>
    </row>
    <row r="29085" spans="1:4" hidden="1" x14ac:dyDescent="0.25">
      <c r="A29085" s="61" t="s">
        <v>527</v>
      </c>
      <c r="B29085" s="61" t="s">
        <v>461</v>
      </c>
      <c r="C29085">
        <v>1936</v>
      </c>
      <c r="D29085" s="61" t="s">
        <v>2385</v>
      </c>
    </row>
    <row r="29086" spans="1:4" hidden="1" x14ac:dyDescent="0.25">
      <c r="A29086" s="61" t="s">
        <v>527</v>
      </c>
      <c r="B29086" s="61" t="s">
        <v>461</v>
      </c>
      <c r="C29086">
        <v>1937</v>
      </c>
      <c r="D29086" s="61" t="s">
        <v>2385</v>
      </c>
    </row>
    <row r="29087" spans="1:4" hidden="1" x14ac:dyDescent="0.25">
      <c r="A29087" s="61" t="s">
        <v>527</v>
      </c>
      <c r="B29087" s="61" t="s">
        <v>461</v>
      </c>
      <c r="C29087">
        <v>1938</v>
      </c>
      <c r="D29087" s="61" t="s">
        <v>2385</v>
      </c>
    </row>
    <row r="29088" spans="1:4" hidden="1" x14ac:dyDescent="0.25">
      <c r="A29088" s="61" t="s">
        <v>527</v>
      </c>
      <c r="B29088" s="61" t="s">
        <v>461</v>
      </c>
      <c r="C29088">
        <v>1939</v>
      </c>
      <c r="D29088" s="61" t="s">
        <v>2508</v>
      </c>
    </row>
    <row r="29089" spans="1:4" hidden="1" x14ac:dyDescent="0.25">
      <c r="A29089" s="61" t="s">
        <v>527</v>
      </c>
      <c r="B29089" s="61" t="s">
        <v>461</v>
      </c>
      <c r="C29089">
        <v>1940</v>
      </c>
      <c r="D29089" s="61" t="s">
        <v>2655</v>
      </c>
    </row>
    <row r="29090" spans="1:4" hidden="1" x14ac:dyDescent="0.25">
      <c r="A29090" s="61" t="s">
        <v>527</v>
      </c>
      <c r="B29090" s="61" t="s">
        <v>461</v>
      </c>
      <c r="C29090">
        <v>1941</v>
      </c>
      <c r="D29090" s="61" t="s">
        <v>2655</v>
      </c>
    </row>
    <row r="29091" spans="1:4" hidden="1" x14ac:dyDescent="0.25">
      <c r="A29091" s="61" t="s">
        <v>527</v>
      </c>
      <c r="B29091" s="61" t="s">
        <v>461</v>
      </c>
      <c r="C29091">
        <v>1942</v>
      </c>
      <c r="D29091" s="61" t="s">
        <v>2655</v>
      </c>
    </row>
    <row r="29092" spans="1:4" hidden="1" x14ac:dyDescent="0.25">
      <c r="A29092" s="61" t="s">
        <v>527</v>
      </c>
      <c r="B29092" s="61" t="s">
        <v>461</v>
      </c>
      <c r="C29092">
        <v>1943</v>
      </c>
      <c r="D29092" s="61" t="s">
        <v>1719</v>
      </c>
    </row>
    <row r="29093" spans="1:4" hidden="1" x14ac:dyDescent="0.25">
      <c r="A29093" s="61" t="s">
        <v>527</v>
      </c>
      <c r="B29093" s="61" t="s">
        <v>461</v>
      </c>
      <c r="C29093">
        <v>1944</v>
      </c>
      <c r="D29093" s="61" t="s">
        <v>2903</v>
      </c>
    </row>
    <row r="29094" spans="1:4" hidden="1" x14ac:dyDescent="0.25">
      <c r="A29094" s="61" t="s">
        <v>527</v>
      </c>
      <c r="B29094" s="61" t="s">
        <v>461</v>
      </c>
      <c r="C29094">
        <v>1945</v>
      </c>
      <c r="D29094" s="61" t="s">
        <v>2655</v>
      </c>
    </row>
    <row r="29095" spans="1:4" hidden="1" x14ac:dyDescent="0.25">
      <c r="A29095" s="61" t="s">
        <v>527</v>
      </c>
      <c r="B29095" s="61" t="s">
        <v>461</v>
      </c>
      <c r="C29095">
        <v>1946</v>
      </c>
      <c r="D29095" s="61" t="s">
        <v>2213</v>
      </c>
    </row>
    <row r="29096" spans="1:4" hidden="1" x14ac:dyDescent="0.25">
      <c r="A29096" s="61" t="s">
        <v>527</v>
      </c>
      <c r="B29096" s="61" t="s">
        <v>461</v>
      </c>
      <c r="C29096">
        <v>1947</v>
      </c>
      <c r="D29096" s="61" t="s">
        <v>2275</v>
      </c>
    </row>
    <row r="29097" spans="1:4" hidden="1" x14ac:dyDescent="0.25">
      <c r="A29097" s="61" t="s">
        <v>527</v>
      </c>
      <c r="B29097" s="61" t="s">
        <v>461</v>
      </c>
      <c r="C29097">
        <v>1948</v>
      </c>
      <c r="D29097" s="61" t="s">
        <v>2275</v>
      </c>
    </row>
    <row r="29098" spans="1:4" hidden="1" x14ac:dyDescent="0.25">
      <c r="A29098" s="61" t="s">
        <v>527</v>
      </c>
      <c r="B29098" s="61" t="s">
        <v>461</v>
      </c>
      <c r="C29098">
        <v>1949</v>
      </c>
      <c r="D29098" s="61" t="s">
        <v>1874</v>
      </c>
    </row>
    <row r="29099" spans="1:4" hidden="1" x14ac:dyDescent="0.25">
      <c r="A29099" s="61" t="s">
        <v>527</v>
      </c>
      <c r="B29099" s="61" t="s">
        <v>461</v>
      </c>
      <c r="C29099">
        <v>1950</v>
      </c>
      <c r="D29099" s="61" t="s">
        <v>1874</v>
      </c>
    </row>
    <row r="29100" spans="1:4" hidden="1" x14ac:dyDescent="0.25">
      <c r="A29100" s="61" t="s">
        <v>527</v>
      </c>
      <c r="B29100" s="61" t="s">
        <v>461</v>
      </c>
      <c r="C29100">
        <v>1951</v>
      </c>
      <c r="D29100" s="61" t="s">
        <v>1787</v>
      </c>
    </row>
    <row r="29101" spans="1:4" hidden="1" x14ac:dyDescent="0.25">
      <c r="A29101" s="61" t="s">
        <v>527</v>
      </c>
      <c r="B29101" s="61" t="s">
        <v>461</v>
      </c>
      <c r="C29101">
        <v>1952</v>
      </c>
      <c r="D29101" s="61" t="s">
        <v>1784</v>
      </c>
    </row>
    <row r="29102" spans="1:4" hidden="1" x14ac:dyDescent="0.25">
      <c r="A29102" s="61" t="s">
        <v>527</v>
      </c>
      <c r="B29102" s="61" t="s">
        <v>461</v>
      </c>
      <c r="C29102">
        <v>1953</v>
      </c>
      <c r="D29102" s="61" t="s">
        <v>2165</v>
      </c>
    </row>
    <row r="29103" spans="1:4" hidden="1" x14ac:dyDescent="0.25">
      <c r="A29103" s="61" t="s">
        <v>527</v>
      </c>
      <c r="B29103" s="61" t="s">
        <v>461</v>
      </c>
      <c r="C29103">
        <v>1954</v>
      </c>
      <c r="D29103" s="61" t="s">
        <v>2163</v>
      </c>
    </row>
    <row r="29104" spans="1:4" hidden="1" x14ac:dyDescent="0.25">
      <c r="A29104" s="61" t="s">
        <v>527</v>
      </c>
      <c r="B29104" s="61" t="s">
        <v>461</v>
      </c>
      <c r="C29104">
        <v>1955</v>
      </c>
      <c r="D29104" s="61" t="s">
        <v>2894</v>
      </c>
    </row>
    <row r="29105" spans="1:4" hidden="1" x14ac:dyDescent="0.25">
      <c r="A29105" s="61" t="s">
        <v>527</v>
      </c>
      <c r="B29105" s="61" t="s">
        <v>461</v>
      </c>
      <c r="C29105">
        <v>1956</v>
      </c>
      <c r="D29105" s="61" t="s">
        <v>2894</v>
      </c>
    </row>
    <row r="29106" spans="1:4" hidden="1" x14ac:dyDescent="0.25">
      <c r="A29106" s="61" t="s">
        <v>527</v>
      </c>
      <c r="B29106" s="61" t="s">
        <v>461</v>
      </c>
      <c r="C29106">
        <v>1957</v>
      </c>
      <c r="D29106" s="61" t="s">
        <v>2361</v>
      </c>
    </row>
    <row r="29107" spans="1:4" hidden="1" x14ac:dyDescent="0.25">
      <c r="A29107" s="61" t="s">
        <v>527</v>
      </c>
      <c r="B29107" s="61" t="s">
        <v>461</v>
      </c>
      <c r="C29107">
        <v>1958</v>
      </c>
      <c r="D29107" s="61" t="s">
        <v>2593</v>
      </c>
    </row>
    <row r="29108" spans="1:4" hidden="1" x14ac:dyDescent="0.25">
      <c r="A29108" s="61" t="s">
        <v>527</v>
      </c>
      <c r="B29108" s="61" t="s">
        <v>461</v>
      </c>
      <c r="C29108">
        <v>1959</v>
      </c>
      <c r="D29108" s="61" t="s">
        <v>2380</v>
      </c>
    </row>
    <row r="29109" spans="1:4" hidden="1" x14ac:dyDescent="0.25">
      <c r="A29109" s="61" t="s">
        <v>527</v>
      </c>
      <c r="B29109" s="61" t="s">
        <v>461</v>
      </c>
      <c r="C29109">
        <v>1960</v>
      </c>
      <c r="D29109" s="61" t="s">
        <v>1797</v>
      </c>
    </row>
    <row r="29110" spans="1:4" hidden="1" x14ac:dyDescent="0.25">
      <c r="A29110" s="61" t="s">
        <v>527</v>
      </c>
      <c r="B29110" s="61" t="s">
        <v>461</v>
      </c>
      <c r="C29110">
        <v>1961</v>
      </c>
      <c r="D29110" s="61" t="s">
        <v>1782</v>
      </c>
    </row>
    <row r="29111" spans="1:4" hidden="1" x14ac:dyDescent="0.25">
      <c r="A29111" s="61" t="s">
        <v>527</v>
      </c>
      <c r="B29111" s="61" t="s">
        <v>461</v>
      </c>
      <c r="C29111">
        <v>1962</v>
      </c>
      <c r="D29111" s="61" t="s">
        <v>1840</v>
      </c>
    </row>
    <row r="29112" spans="1:4" hidden="1" x14ac:dyDescent="0.25">
      <c r="A29112" s="61" t="s">
        <v>527</v>
      </c>
      <c r="B29112" s="61" t="s">
        <v>461</v>
      </c>
      <c r="C29112">
        <v>1963</v>
      </c>
      <c r="D29112" s="61" t="s">
        <v>2386</v>
      </c>
    </row>
    <row r="29113" spans="1:4" hidden="1" x14ac:dyDescent="0.25">
      <c r="A29113" s="61" t="s">
        <v>527</v>
      </c>
      <c r="B29113" s="61" t="s">
        <v>461</v>
      </c>
      <c r="C29113">
        <v>1964</v>
      </c>
      <c r="D29113" s="61" t="s">
        <v>1498</v>
      </c>
    </row>
    <row r="29114" spans="1:4" hidden="1" x14ac:dyDescent="0.25">
      <c r="A29114" s="61" t="s">
        <v>527</v>
      </c>
      <c r="B29114" s="61" t="s">
        <v>461</v>
      </c>
      <c r="C29114">
        <v>1965</v>
      </c>
      <c r="D29114" s="61" t="s">
        <v>1498</v>
      </c>
    </row>
    <row r="29115" spans="1:4" hidden="1" x14ac:dyDescent="0.25">
      <c r="A29115" s="61" t="s">
        <v>527</v>
      </c>
      <c r="B29115" s="61" t="s">
        <v>461</v>
      </c>
      <c r="C29115">
        <v>1966</v>
      </c>
      <c r="D29115" s="61" t="s">
        <v>1498</v>
      </c>
    </row>
    <row r="29116" spans="1:4" hidden="1" x14ac:dyDescent="0.25">
      <c r="A29116" s="61" t="s">
        <v>527</v>
      </c>
      <c r="B29116" s="61" t="s">
        <v>461</v>
      </c>
      <c r="C29116">
        <v>1967</v>
      </c>
      <c r="D29116" s="61" t="s">
        <v>1498</v>
      </c>
    </row>
    <row r="29117" spans="1:4" hidden="1" x14ac:dyDescent="0.25">
      <c r="A29117" s="61" t="s">
        <v>527</v>
      </c>
      <c r="B29117" s="61" t="s">
        <v>461</v>
      </c>
      <c r="C29117">
        <v>1968</v>
      </c>
      <c r="D29117" s="61" t="s">
        <v>1498</v>
      </c>
    </row>
    <row r="29118" spans="1:4" hidden="1" x14ac:dyDescent="0.25">
      <c r="A29118" s="61" t="s">
        <v>527</v>
      </c>
      <c r="B29118" s="61" t="s">
        <v>461</v>
      </c>
      <c r="C29118">
        <v>1969</v>
      </c>
      <c r="D29118" s="61" t="s">
        <v>1498</v>
      </c>
    </row>
    <row r="29119" spans="1:4" hidden="1" x14ac:dyDescent="0.25">
      <c r="A29119" s="61" t="s">
        <v>527</v>
      </c>
      <c r="B29119" s="61" t="s">
        <v>461</v>
      </c>
      <c r="C29119">
        <v>1970</v>
      </c>
      <c r="D29119" s="61" t="s">
        <v>1772</v>
      </c>
    </row>
    <row r="29120" spans="1:4" hidden="1" x14ac:dyDescent="0.25">
      <c r="A29120" s="61" t="s">
        <v>527</v>
      </c>
      <c r="B29120" s="61" t="s">
        <v>461</v>
      </c>
      <c r="C29120">
        <v>1971</v>
      </c>
      <c r="D29120" s="61" t="s">
        <v>1514</v>
      </c>
    </row>
    <row r="29121" spans="1:4" hidden="1" x14ac:dyDescent="0.25">
      <c r="A29121" s="61" t="s">
        <v>527</v>
      </c>
      <c r="B29121" s="61" t="s">
        <v>461</v>
      </c>
      <c r="C29121">
        <v>1972</v>
      </c>
      <c r="D29121" s="61" t="s">
        <v>1847</v>
      </c>
    </row>
    <row r="29122" spans="1:4" hidden="1" x14ac:dyDescent="0.25">
      <c r="A29122" s="61" t="s">
        <v>527</v>
      </c>
      <c r="B29122" s="61" t="s">
        <v>461</v>
      </c>
      <c r="C29122">
        <v>1973</v>
      </c>
      <c r="D29122" s="61" t="s">
        <v>1847</v>
      </c>
    </row>
    <row r="29123" spans="1:4" hidden="1" x14ac:dyDescent="0.25">
      <c r="A29123" s="61" t="s">
        <v>527</v>
      </c>
      <c r="B29123" s="61" t="s">
        <v>461</v>
      </c>
      <c r="C29123">
        <v>1974</v>
      </c>
      <c r="D29123" s="61" t="s">
        <v>1847</v>
      </c>
    </row>
    <row r="29124" spans="1:4" hidden="1" x14ac:dyDescent="0.25">
      <c r="A29124" s="61" t="s">
        <v>527</v>
      </c>
      <c r="B29124" s="61" t="s">
        <v>461</v>
      </c>
      <c r="C29124">
        <v>1975</v>
      </c>
      <c r="D29124" s="61" t="s">
        <v>1514</v>
      </c>
    </row>
    <row r="29125" spans="1:4" hidden="1" x14ac:dyDescent="0.25">
      <c r="A29125" s="61" t="s">
        <v>527</v>
      </c>
      <c r="B29125" s="61" t="s">
        <v>461</v>
      </c>
      <c r="C29125">
        <v>1976</v>
      </c>
      <c r="D29125" s="61" t="s">
        <v>2648</v>
      </c>
    </row>
    <row r="29126" spans="1:4" hidden="1" x14ac:dyDescent="0.25">
      <c r="A29126" s="61" t="s">
        <v>527</v>
      </c>
      <c r="B29126" s="61" t="s">
        <v>461</v>
      </c>
      <c r="C29126">
        <v>1977</v>
      </c>
      <c r="D29126" s="61" t="s">
        <v>1846</v>
      </c>
    </row>
    <row r="29127" spans="1:4" hidden="1" x14ac:dyDescent="0.25">
      <c r="A29127" s="61" t="s">
        <v>527</v>
      </c>
      <c r="B29127" s="61" t="s">
        <v>461</v>
      </c>
      <c r="C29127">
        <v>1978</v>
      </c>
      <c r="D29127" s="61" t="s">
        <v>1846</v>
      </c>
    </row>
    <row r="29128" spans="1:4" hidden="1" x14ac:dyDescent="0.25">
      <c r="A29128" s="61" t="s">
        <v>527</v>
      </c>
      <c r="B29128" s="61" t="s">
        <v>461</v>
      </c>
      <c r="C29128">
        <v>1979</v>
      </c>
      <c r="D29128" s="61" t="s">
        <v>2604</v>
      </c>
    </row>
    <row r="29129" spans="1:4" hidden="1" x14ac:dyDescent="0.25">
      <c r="A29129" s="61" t="s">
        <v>527</v>
      </c>
      <c r="B29129" s="61" t="s">
        <v>461</v>
      </c>
      <c r="C29129">
        <v>1980</v>
      </c>
      <c r="D29129" s="61" t="s">
        <v>2436</v>
      </c>
    </row>
    <row r="29130" spans="1:4" hidden="1" x14ac:dyDescent="0.25">
      <c r="A29130" s="61" t="s">
        <v>527</v>
      </c>
      <c r="B29130" s="61" t="s">
        <v>461</v>
      </c>
      <c r="C29130">
        <v>1981</v>
      </c>
      <c r="D29130" s="61" t="s">
        <v>2436</v>
      </c>
    </row>
    <row r="29131" spans="1:4" hidden="1" x14ac:dyDescent="0.25">
      <c r="A29131" s="61" t="s">
        <v>527</v>
      </c>
      <c r="B29131" s="61" t="s">
        <v>461</v>
      </c>
      <c r="C29131">
        <v>1982</v>
      </c>
      <c r="D29131" s="61" t="s">
        <v>552</v>
      </c>
    </row>
    <row r="29132" spans="1:4" hidden="1" x14ac:dyDescent="0.25">
      <c r="A29132" s="61" t="s">
        <v>527</v>
      </c>
      <c r="B29132" s="61" t="s">
        <v>461</v>
      </c>
      <c r="C29132">
        <v>1983</v>
      </c>
      <c r="D29132" s="61" t="s">
        <v>2231</v>
      </c>
    </row>
    <row r="29133" spans="1:4" hidden="1" x14ac:dyDescent="0.25">
      <c r="A29133" s="61" t="s">
        <v>527</v>
      </c>
      <c r="B29133" s="61" t="s">
        <v>461</v>
      </c>
      <c r="C29133">
        <v>1984</v>
      </c>
      <c r="D29133" s="61" t="s">
        <v>2231</v>
      </c>
    </row>
    <row r="29134" spans="1:4" hidden="1" x14ac:dyDescent="0.25">
      <c r="A29134" s="61" t="s">
        <v>527</v>
      </c>
      <c r="B29134" s="61" t="s">
        <v>461</v>
      </c>
      <c r="C29134">
        <v>1985</v>
      </c>
      <c r="D29134" s="61" t="s">
        <v>2231</v>
      </c>
    </row>
    <row r="29135" spans="1:4" hidden="1" x14ac:dyDescent="0.25">
      <c r="A29135" s="61" t="s">
        <v>527</v>
      </c>
      <c r="B29135" s="61" t="s">
        <v>461</v>
      </c>
      <c r="C29135">
        <v>1986</v>
      </c>
      <c r="D29135" s="61" t="s">
        <v>2231</v>
      </c>
    </row>
    <row r="29136" spans="1:4" hidden="1" x14ac:dyDescent="0.25">
      <c r="A29136" s="61" t="s">
        <v>527</v>
      </c>
      <c r="B29136" s="61" t="s">
        <v>461</v>
      </c>
      <c r="C29136">
        <v>1987</v>
      </c>
      <c r="D29136" s="61" t="s">
        <v>547</v>
      </c>
    </row>
    <row r="29137" spans="1:4" hidden="1" x14ac:dyDescent="0.25">
      <c r="A29137" s="61" t="s">
        <v>527</v>
      </c>
      <c r="B29137" s="61" t="s">
        <v>461</v>
      </c>
      <c r="C29137">
        <v>1988</v>
      </c>
      <c r="D29137" s="61" t="s">
        <v>547</v>
      </c>
    </row>
    <row r="29138" spans="1:4" hidden="1" x14ac:dyDescent="0.25">
      <c r="A29138" s="61" t="s">
        <v>527</v>
      </c>
      <c r="B29138" s="61" t="s">
        <v>461</v>
      </c>
      <c r="C29138">
        <v>1989</v>
      </c>
      <c r="D29138" s="61" t="s">
        <v>547</v>
      </c>
    </row>
    <row r="29139" spans="1:4" hidden="1" x14ac:dyDescent="0.25">
      <c r="A29139" s="61" t="s">
        <v>527</v>
      </c>
      <c r="B29139" s="61" t="s">
        <v>461</v>
      </c>
      <c r="C29139">
        <v>1990</v>
      </c>
      <c r="D29139" s="61" t="s">
        <v>552</v>
      </c>
    </row>
    <row r="29140" spans="1:4" hidden="1" x14ac:dyDescent="0.25">
      <c r="A29140" s="61" t="s">
        <v>527</v>
      </c>
      <c r="B29140" s="61" t="s">
        <v>461</v>
      </c>
      <c r="C29140">
        <v>1991</v>
      </c>
      <c r="D29140" s="61" t="s">
        <v>552</v>
      </c>
    </row>
    <row r="29141" spans="1:4" hidden="1" x14ac:dyDescent="0.25">
      <c r="A29141" s="61" t="s">
        <v>527</v>
      </c>
      <c r="B29141" s="61" t="s">
        <v>461</v>
      </c>
      <c r="C29141">
        <v>1992</v>
      </c>
      <c r="D29141" s="61" t="s">
        <v>552</v>
      </c>
    </row>
    <row r="29142" spans="1:4" hidden="1" x14ac:dyDescent="0.25">
      <c r="A29142" s="61" t="s">
        <v>527</v>
      </c>
      <c r="B29142" s="61" t="s">
        <v>461</v>
      </c>
      <c r="C29142">
        <v>1993</v>
      </c>
      <c r="D29142" s="61" t="s">
        <v>2464</v>
      </c>
    </row>
    <row r="29143" spans="1:4" hidden="1" x14ac:dyDescent="0.25">
      <c r="A29143" s="61" t="s">
        <v>527</v>
      </c>
      <c r="B29143" s="61" t="s">
        <v>461</v>
      </c>
      <c r="C29143">
        <v>1994</v>
      </c>
      <c r="D29143" s="61" t="s">
        <v>2449</v>
      </c>
    </row>
    <row r="29144" spans="1:4" hidden="1" x14ac:dyDescent="0.25">
      <c r="A29144" s="61" t="s">
        <v>527</v>
      </c>
      <c r="B29144" s="61" t="s">
        <v>461</v>
      </c>
      <c r="C29144">
        <v>1995</v>
      </c>
      <c r="D29144" s="61" t="s">
        <v>2449</v>
      </c>
    </row>
    <row r="29145" spans="1:4" hidden="1" x14ac:dyDescent="0.25">
      <c r="A29145" s="61" t="s">
        <v>527</v>
      </c>
      <c r="B29145" s="61" t="s">
        <v>461</v>
      </c>
      <c r="C29145">
        <v>1996</v>
      </c>
      <c r="D29145" s="61" t="s">
        <v>2449</v>
      </c>
    </row>
    <row r="29146" spans="1:4" hidden="1" x14ac:dyDescent="0.25">
      <c r="A29146" s="61" t="s">
        <v>527</v>
      </c>
      <c r="B29146" s="61" t="s">
        <v>461</v>
      </c>
      <c r="C29146">
        <v>1997</v>
      </c>
      <c r="D29146" s="61" t="s">
        <v>2449</v>
      </c>
    </row>
    <row r="29147" spans="1:4" hidden="1" x14ac:dyDescent="0.25">
      <c r="A29147" s="61" t="s">
        <v>527</v>
      </c>
      <c r="B29147" s="61" t="s">
        <v>461</v>
      </c>
      <c r="C29147">
        <v>1998</v>
      </c>
      <c r="D29147" s="61" t="s">
        <v>2449</v>
      </c>
    </row>
    <row r="29148" spans="1:4" hidden="1" x14ac:dyDescent="0.25">
      <c r="A29148" s="61" t="s">
        <v>527</v>
      </c>
      <c r="B29148" s="61" t="s">
        <v>461</v>
      </c>
      <c r="C29148">
        <v>1999</v>
      </c>
      <c r="D29148" s="61" t="s">
        <v>2449</v>
      </c>
    </row>
    <row r="29149" spans="1:4" hidden="1" x14ac:dyDescent="0.25">
      <c r="A29149" s="61" t="s">
        <v>527</v>
      </c>
      <c r="B29149" s="61" t="s">
        <v>461</v>
      </c>
      <c r="C29149">
        <v>2000</v>
      </c>
      <c r="D29149" s="61" t="s">
        <v>2464</v>
      </c>
    </row>
    <row r="29150" spans="1:4" hidden="1" x14ac:dyDescent="0.25">
      <c r="A29150" s="61" t="s">
        <v>527</v>
      </c>
      <c r="B29150" s="61" t="s">
        <v>461</v>
      </c>
      <c r="C29150">
        <v>2001</v>
      </c>
      <c r="D29150" s="61" t="s">
        <v>2464</v>
      </c>
    </row>
    <row r="29151" spans="1:4" hidden="1" x14ac:dyDescent="0.25">
      <c r="A29151" s="61" t="s">
        <v>527</v>
      </c>
      <c r="B29151" s="61" t="s">
        <v>461</v>
      </c>
      <c r="C29151">
        <v>2002</v>
      </c>
      <c r="D29151" s="61" t="s">
        <v>2464</v>
      </c>
    </row>
    <row r="29152" spans="1:4" hidden="1" x14ac:dyDescent="0.25">
      <c r="A29152" s="61" t="s">
        <v>527</v>
      </c>
      <c r="B29152" s="61" t="s">
        <v>461</v>
      </c>
      <c r="C29152">
        <v>2003</v>
      </c>
      <c r="D29152" s="61" t="s">
        <v>2464</v>
      </c>
    </row>
    <row r="29153" spans="1:4" hidden="1" x14ac:dyDescent="0.25">
      <c r="A29153" s="61" t="s">
        <v>527</v>
      </c>
      <c r="B29153" s="61" t="s">
        <v>461</v>
      </c>
      <c r="C29153">
        <v>2004</v>
      </c>
      <c r="D29153" s="61" t="s">
        <v>2464</v>
      </c>
    </row>
    <row r="29154" spans="1:4" hidden="1" x14ac:dyDescent="0.25">
      <c r="A29154" s="61" t="s">
        <v>527</v>
      </c>
      <c r="B29154" s="61" t="s">
        <v>461</v>
      </c>
      <c r="C29154">
        <v>2005</v>
      </c>
      <c r="D29154" s="61" t="s">
        <v>2603</v>
      </c>
    </row>
    <row r="29155" spans="1:4" hidden="1" x14ac:dyDescent="0.25">
      <c r="A29155" s="61" t="s">
        <v>527</v>
      </c>
      <c r="B29155" s="61" t="s">
        <v>461</v>
      </c>
      <c r="C29155">
        <v>2006</v>
      </c>
      <c r="D29155" s="61" t="s">
        <v>2468</v>
      </c>
    </row>
    <row r="29156" spans="1:4" hidden="1" x14ac:dyDescent="0.25">
      <c r="A29156" s="61" t="s">
        <v>527</v>
      </c>
      <c r="B29156" s="61" t="s">
        <v>461</v>
      </c>
      <c r="C29156">
        <v>2007</v>
      </c>
      <c r="D29156" s="61" t="s">
        <v>2603</v>
      </c>
    </row>
    <row r="29157" spans="1:4" hidden="1" x14ac:dyDescent="0.25">
      <c r="A29157" s="61" t="s">
        <v>527</v>
      </c>
      <c r="B29157" s="61" t="s">
        <v>461</v>
      </c>
      <c r="C29157">
        <v>2008</v>
      </c>
      <c r="D29157" s="61" t="s">
        <v>2603</v>
      </c>
    </row>
    <row r="29158" spans="1:4" hidden="1" x14ac:dyDescent="0.25">
      <c r="A29158" s="61" t="s">
        <v>527</v>
      </c>
      <c r="B29158" s="61" t="s">
        <v>461</v>
      </c>
      <c r="C29158">
        <v>2009</v>
      </c>
      <c r="D29158" s="61" t="s">
        <v>2492</v>
      </c>
    </row>
    <row r="29159" spans="1:4" hidden="1" x14ac:dyDescent="0.25">
      <c r="A29159" s="61" t="s">
        <v>527</v>
      </c>
      <c r="B29159" s="61" t="s">
        <v>461</v>
      </c>
      <c r="C29159">
        <v>2010</v>
      </c>
      <c r="D29159" s="61" t="s">
        <v>2464</v>
      </c>
    </row>
    <row r="29160" spans="1:4" hidden="1" x14ac:dyDescent="0.25">
      <c r="A29160" s="61" t="s">
        <v>527</v>
      </c>
      <c r="B29160" s="61" t="s">
        <v>461</v>
      </c>
      <c r="C29160">
        <v>2011</v>
      </c>
      <c r="D29160" s="61" t="s">
        <v>2190</v>
      </c>
    </row>
    <row r="29161" spans="1:4" hidden="1" x14ac:dyDescent="0.25">
      <c r="A29161" s="61" t="s">
        <v>527</v>
      </c>
      <c r="B29161" s="61" t="s">
        <v>461</v>
      </c>
      <c r="C29161">
        <v>2012</v>
      </c>
      <c r="D29161" s="61" t="s">
        <v>2303</v>
      </c>
    </row>
    <row r="29162" spans="1:4" hidden="1" x14ac:dyDescent="0.25">
      <c r="A29162" s="61" t="s">
        <v>527</v>
      </c>
      <c r="B29162" s="61" t="s">
        <v>461</v>
      </c>
      <c r="C29162">
        <v>2013</v>
      </c>
      <c r="D29162" s="61" t="s">
        <v>2656</v>
      </c>
    </row>
    <row r="29163" spans="1:4" hidden="1" x14ac:dyDescent="0.25">
      <c r="A29163" s="61" t="s">
        <v>527</v>
      </c>
      <c r="B29163" s="61" t="s">
        <v>461</v>
      </c>
      <c r="C29163">
        <v>2014</v>
      </c>
      <c r="D29163" s="61" t="s">
        <v>2656</v>
      </c>
    </row>
    <row r="29164" spans="1:4" hidden="1" x14ac:dyDescent="0.25">
      <c r="A29164" s="61" t="s">
        <v>527</v>
      </c>
      <c r="B29164" s="61" t="s">
        <v>461</v>
      </c>
      <c r="C29164">
        <v>2015</v>
      </c>
      <c r="D29164" s="61" t="s">
        <v>2656</v>
      </c>
    </row>
    <row r="29165" spans="1:4" hidden="1" x14ac:dyDescent="0.25">
      <c r="A29165" s="61" t="s">
        <v>527</v>
      </c>
      <c r="B29165" s="61" t="s">
        <v>461</v>
      </c>
      <c r="C29165">
        <v>2016</v>
      </c>
      <c r="D29165" s="61" t="s">
        <v>2126</v>
      </c>
    </row>
    <row r="29166" spans="1:4" hidden="1" x14ac:dyDescent="0.25">
      <c r="A29166" s="61" t="s">
        <v>527</v>
      </c>
      <c r="B29166" s="61" t="s">
        <v>461</v>
      </c>
      <c r="C29166">
        <v>2017</v>
      </c>
      <c r="D29166" s="61" t="s">
        <v>2125</v>
      </c>
    </row>
    <row r="29167" spans="1:4" hidden="1" x14ac:dyDescent="0.25">
      <c r="A29167" s="61" t="s">
        <v>527</v>
      </c>
      <c r="B29167" s="61" t="s">
        <v>461</v>
      </c>
      <c r="C29167">
        <v>2018</v>
      </c>
      <c r="D29167" s="61" t="s">
        <v>3200</v>
      </c>
    </row>
    <row r="29168" spans="1:4" hidden="1" x14ac:dyDescent="0.25">
      <c r="A29168" s="61" t="s">
        <v>527</v>
      </c>
      <c r="B29168" s="61" t="s">
        <v>461</v>
      </c>
      <c r="C29168">
        <v>2019</v>
      </c>
      <c r="D29168" s="61" t="s">
        <v>2304</v>
      </c>
    </row>
    <row r="29169" spans="1:4" hidden="1" x14ac:dyDescent="0.25">
      <c r="A29169" s="61" t="s">
        <v>527</v>
      </c>
      <c r="B29169" s="61" t="s">
        <v>461</v>
      </c>
      <c r="C29169">
        <v>2020</v>
      </c>
      <c r="D29169" s="61" t="s">
        <v>2121</v>
      </c>
    </row>
    <row r="29170" spans="1:4" hidden="1" x14ac:dyDescent="0.25">
      <c r="A29170" s="61" t="s">
        <v>527</v>
      </c>
      <c r="B29170" s="61" t="s">
        <v>461</v>
      </c>
      <c r="C29170">
        <v>2021</v>
      </c>
      <c r="D29170" s="61" t="s">
        <v>1512</v>
      </c>
    </row>
    <row r="29171" spans="1:4" hidden="1" x14ac:dyDescent="0.25">
      <c r="A29171" s="61" t="s">
        <v>527</v>
      </c>
      <c r="B29171" s="61" t="s">
        <v>461</v>
      </c>
      <c r="C29171">
        <v>2022</v>
      </c>
      <c r="D29171" s="61" t="s">
        <v>1511</v>
      </c>
    </row>
    <row r="29172" spans="1:4" x14ac:dyDescent="0.25">
      <c r="A29172" s="61" t="s">
        <v>527</v>
      </c>
      <c r="B29172" s="61" t="s">
        <v>461</v>
      </c>
      <c r="C29172">
        <v>2023</v>
      </c>
      <c r="D29172" s="61">
        <v>6.0999999999999999E-2</v>
      </c>
    </row>
    <row r="29173" spans="1:4" hidden="1" x14ac:dyDescent="0.25">
      <c r="A29173" s="61" t="s">
        <v>528</v>
      </c>
      <c r="B29173" s="61" t="s">
        <v>1323</v>
      </c>
      <c r="C29173">
        <v>1789</v>
      </c>
      <c r="D29173" s="61" t="s">
        <v>2130</v>
      </c>
    </row>
    <row r="29174" spans="1:4" hidden="1" x14ac:dyDescent="0.25">
      <c r="A29174" s="61" t="s">
        <v>528</v>
      </c>
      <c r="B29174" s="61" t="s">
        <v>1323</v>
      </c>
      <c r="C29174">
        <v>1790</v>
      </c>
      <c r="D29174" s="61" t="s">
        <v>2130</v>
      </c>
    </row>
    <row r="29175" spans="1:4" hidden="1" x14ac:dyDescent="0.25">
      <c r="A29175" s="61" t="s">
        <v>528</v>
      </c>
      <c r="B29175" s="61" t="s">
        <v>1323</v>
      </c>
      <c r="C29175">
        <v>1791</v>
      </c>
      <c r="D29175" s="61" t="s">
        <v>2130</v>
      </c>
    </row>
    <row r="29176" spans="1:4" hidden="1" x14ac:dyDescent="0.25">
      <c r="A29176" s="61" t="s">
        <v>528</v>
      </c>
      <c r="B29176" s="61" t="s">
        <v>1323</v>
      </c>
      <c r="C29176">
        <v>1792</v>
      </c>
      <c r="D29176" s="61" t="s">
        <v>2130</v>
      </c>
    </row>
    <row r="29177" spans="1:4" hidden="1" x14ac:dyDescent="0.25">
      <c r="A29177" s="61" t="s">
        <v>528</v>
      </c>
      <c r="B29177" s="61" t="s">
        <v>1323</v>
      </c>
      <c r="C29177">
        <v>1793</v>
      </c>
      <c r="D29177" s="61" t="s">
        <v>2130</v>
      </c>
    </row>
    <row r="29178" spans="1:4" hidden="1" x14ac:dyDescent="0.25">
      <c r="A29178" s="61" t="s">
        <v>528</v>
      </c>
      <c r="B29178" s="61" t="s">
        <v>1323</v>
      </c>
      <c r="C29178">
        <v>1794</v>
      </c>
      <c r="D29178" s="61" t="s">
        <v>2130</v>
      </c>
    </row>
    <row r="29179" spans="1:4" hidden="1" x14ac:dyDescent="0.25">
      <c r="A29179" s="61" t="s">
        <v>528</v>
      </c>
      <c r="B29179" s="61" t="s">
        <v>1323</v>
      </c>
      <c r="C29179">
        <v>1795</v>
      </c>
      <c r="D29179" s="61" t="s">
        <v>2130</v>
      </c>
    </row>
    <row r="29180" spans="1:4" hidden="1" x14ac:dyDescent="0.25">
      <c r="A29180" s="61" t="s">
        <v>528</v>
      </c>
      <c r="B29180" s="61" t="s">
        <v>1323</v>
      </c>
      <c r="C29180">
        <v>1796</v>
      </c>
      <c r="D29180" s="61" t="s">
        <v>2130</v>
      </c>
    </row>
    <row r="29181" spans="1:4" hidden="1" x14ac:dyDescent="0.25">
      <c r="A29181" s="61" t="s">
        <v>528</v>
      </c>
      <c r="B29181" s="61" t="s">
        <v>1323</v>
      </c>
      <c r="C29181">
        <v>1797</v>
      </c>
      <c r="D29181" s="61" t="s">
        <v>2130</v>
      </c>
    </row>
    <row r="29182" spans="1:4" hidden="1" x14ac:dyDescent="0.25">
      <c r="A29182" s="61" t="s">
        <v>528</v>
      </c>
      <c r="B29182" s="61" t="s">
        <v>1323</v>
      </c>
      <c r="C29182">
        <v>1798</v>
      </c>
      <c r="D29182" s="61" t="s">
        <v>2130</v>
      </c>
    </row>
    <row r="29183" spans="1:4" hidden="1" x14ac:dyDescent="0.25">
      <c r="A29183" s="61" t="s">
        <v>528</v>
      </c>
      <c r="B29183" s="61" t="s">
        <v>1323</v>
      </c>
      <c r="C29183">
        <v>1799</v>
      </c>
      <c r="D29183" s="61" t="s">
        <v>2130</v>
      </c>
    </row>
    <row r="29184" spans="1:4" hidden="1" x14ac:dyDescent="0.25">
      <c r="A29184" s="61" t="s">
        <v>528</v>
      </c>
      <c r="B29184" s="61" t="s">
        <v>1323</v>
      </c>
      <c r="C29184">
        <v>1800</v>
      </c>
      <c r="D29184" s="61" t="s">
        <v>2130</v>
      </c>
    </row>
    <row r="29185" spans="1:4" hidden="1" x14ac:dyDescent="0.25">
      <c r="A29185" s="61" t="s">
        <v>528</v>
      </c>
      <c r="B29185" s="61" t="s">
        <v>1323</v>
      </c>
      <c r="C29185">
        <v>1801</v>
      </c>
      <c r="D29185" s="61" t="s">
        <v>2130</v>
      </c>
    </row>
    <row r="29186" spans="1:4" hidden="1" x14ac:dyDescent="0.25">
      <c r="A29186" s="61" t="s">
        <v>528</v>
      </c>
      <c r="B29186" s="61" t="s">
        <v>1323</v>
      </c>
      <c r="C29186">
        <v>1802</v>
      </c>
      <c r="D29186" s="61" t="s">
        <v>2130</v>
      </c>
    </row>
    <row r="29187" spans="1:4" hidden="1" x14ac:dyDescent="0.25">
      <c r="A29187" s="61" t="s">
        <v>528</v>
      </c>
      <c r="B29187" s="61" t="s">
        <v>1323</v>
      </c>
      <c r="C29187">
        <v>1803</v>
      </c>
      <c r="D29187" s="61" t="s">
        <v>2130</v>
      </c>
    </row>
    <row r="29188" spans="1:4" hidden="1" x14ac:dyDescent="0.25">
      <c r="A29188" s="61" t="s">
        <v>528</v>
      </c>
      <c r="B29188" s="61" t="s">
        <v>1323</v>
      </c>
      <c r="C29188">
        <v>1804</v>
      </c>
      <c r="D29188" s="61" t="s">
        <v>2130</v>
      </c>
    </row>
    <row r="29189" spans="1:4" hidden="1" x14ac:dyDescent="0.25">
      <c r="A29189" s="61" t="s">
        <v>528</v>
      </c>
      <c r="B29189" s="61" t="s">
        <v>1323</v>
      </c>
      <c r="C29189">
        <v>1805</v>
      </c>
      <c r="D29189" s="61" t="s">
        <v>2130</v>
      </c>
    </row>
    <row r="29190" spans="1:4" hidden="1" x14ac:dyDescent="0.25">
      <c r="A29190" s="61" t="s">
        <v>528</v>
      </c>
      <c r="B29190" s="61" t="s">
        <v>1323</v>
      </c>
      <c r="C29190">
        <v>1806</v>
      </c>
      <c r="D29190" s="61" t="s">
        <v>2130</v>
      </c>
    </row>
    <row r="29191" spans="1:4" hidden="1" x14ac:dyDescent="0.25">
      <c r="A29191" s="61" t="s">
        <v>528</v>
      </c>
      <c r="B29191" s="61" t="s">
        <v>1323</v>
      </c>
      <c r="C29191">
        <v>1807</v>
      </c>
      <c r="D29191" s="61" t="s">
        <v>2130</v>
      </c>
    </row>
    <row r="29192" spans="1:4" hidden="1" x14ac:dyDescent="0.25">
      <c r="A29192" s="61" t="s">
        <v>528</v>
      </c>
      <c r="B29192" s="61" t="s">
        <v>1323</v>
      </c>
      <c r="C29192">
        <v>1808</v>
      </c>
      <c r="D29192" s="61" t="s">
        <v>2130</v>
      </c>
    </row>
    <row r="29193" spans="1:4" hidden="1" x14ac:dyDescent="0.25">
      <c r="A29193" s="61" t="s">
        <v>528</v>
      </c>
      <c r="B29193" s="61" t="s">
        <v>1323</v>
      </c>
      <c r="C29193">
        <v>1809</v>
      </c>
      <c r="D29193" s="61" t="s">
        <v>2130</v>
      </c>
    </row>
    <row r="29194" spans="1:4" hidden="1" x14ac:dyDescent="0.25">
      <c r="A29194" s="61" t="s">
        <v>528</v>
      </c>
      <c r="B29194" s="61" t="s">
        <v>1323</v>
      </c>
      <c r="C29194">
        <v>1810</v>
      </c>
      <c r="D29194" s="61" t="s">
        <v>2130</v>
      </c>
    </row>
    <row r="29195" spans="1:4" hidden="1" x14ac:dyDescent="0.25">
      <c r="A29195" s="61" t="s">
        <v>528</v>
      </c>
      <c r="B29195" s="61" t="s">
        <v>1323</v>
      </c>
      <c r="C29195">
        <v>1811</v>
      </c>
      <c r="D29195" s="61" t="s">
        <v>2130</v>
      </c>
    </row>
    <row r="29196" spans="1:4" hidden="1" x14ac:dyDescent="0.25">
      <c r="A29196" s="61" t="s">
        <v>528</v>
      </c>
      <c r="B29196" s="61" t="s">
        <v>1323</v>
      </c>
      <c r="C29196">
        <v>1812</v>
      </c>
      <c r="D29196" s="61" t="s">
        <v>2130</v>
      </c>
    </row>
    <row r="29197" spans="1:4" hidden="1" x14ac:dyDescent="0.25">
      <c r="A29197" s="61" t="s">
        <v>528</v>
      </c>
      <c r="B29197" s="61" t="s">
        <v>1323</v>
      </c>
      <c r="C29197">
        <v>1813</v>
      </c>
      <c r="D29197" s="61" t="s">
        <v>2130</v>
      </c>
    </row>
    <row r="29198" spans="1:4" hidden="1" x14ac:dyDescent="0.25">
      <c r="A29198" s="61" t="s">
        <v>528</v>
      </c>
      <c r="B29198" s="61" t="s">
        <v>1323</v>
      </c>
      <c r="C29198">
        <v>1814</v>
      </c>
      <c r="D29198" s="61" t="s">
        <v>2130</v>
      </c>
    </row>
    <row r="29199" spans="1:4" hidden="1" x14ac:dyDescent="0.25">
      <c r="A29199" s="61" t="s">
        <v>528</v>
      </c>
      <c r="B29199" s="61" t="s">
        <v>1323</v>
      </c>
      <c r="C29199">
        <v>1815</v>
      </c>
      <c r="D29199" s="61" t="s">
        <v>2130</v>
      </c>
    </row>
    <row r="29200" spans="1:4" hidden="1" x14ac:dyDescent="0.25">
      <c r="A29200" s="61" t="s">
        <v>528</v>
      </c>
      <c r="B29200" s="61" t="s">
        <v>1323</v>
      </c>
      <c r="C29200">
        <v>1816</v>
      </c>
      <c r="D29200" s="61" t="s">
        <v>2130</v>
      </c>
    </row>
    <row r="29201" spans="1:4" hidden="1" x14ac:dyDescent="0.25">
      <c r="A29201" s="61" t="s">
        <v>528</v>
      </c>
      <c r="B29201" s="61" t="s">
        <v>1323</v>
      </c>
      <c r="C29201">
        <v>1817</v>
      </c>
      <c r="D29201" s="61" t="s">
        <v>2130</v>
      </c>
    </row>
    <row r="29202" spans="1:4" hidden="1" x14ac:dyDescent="0.25">
      <c r="A29202" s="61" t="s">
        <v>528</v>
      </c>
      <c r="B29202" s="61" t="s">
        <v>1323</v>
      </c>
      <c r="C29202">
        <v>1818</v>
      </c>
      <c r="D29202" s="61" t="s">
        <v>2130</v>
      </c>
    </row>
    <row r="29203" spans="1:4" hidden="1" x14ac:dyDescent="0.25">
      <c r="A29203" s="61" t="s">
        <v>528</v>
      </c>
      <c r="B29203" s="61" t="s">
        <v>1323</v>
      </c>
      <c r="C29203">
        <v>1819</v>
      </c>
      <c r="D29203" s="61" t="s">
        <v>2130</v>
      </c>
    </row>
    <row r="29204" spans="1:4" hidden="1" x14ac:dyDescent="0.25">
      <c r="A29204" s="61" t="s">
        <v>528</v>
      </c>
      <c r="B29204" s="61" t="s">
        <v>1323</v>
      </c>
      <c r="C29204">
        <v>1820</v>
      </c>
      <c r="D29204" s="61" t="s">
        <v>2130</v>
      </c>
    </row>
    <row r="29205" spans="1:4" hidden="1" x14ac:dyDescent="0.25">
      <c r="A29205" s="61" t="s">
        <v>528</v>
      </c>
      <c r="B29205" s="61" t="s">
        <v>1323</v>
      </c>
      <c r="C29205">
        <v>1821</v>
      </c>
      <c r="D29205" s="61" t="s">
        <v>2130</v>
      </c>
    </row>
    <row r="29206" spans="1:4" hidden="1" x14ac:dyDescent="0.25">
      <c r="A29206" s="61" t="s">
        <v>528</v>
      </c>
      <c r="B29206" s="61" t="s">
        <v>1323</v>
      </c>
      <c r="C29206">
        <v>1822</v>
      </c>
      <c r="D29206" s="61" t="s">
        <v>2130</v>
      </c>
    </row>
    <row r="29207" spans="1:4" hidden="1" x14ac:dyDescent="0.25">
      <c r="A29207" s="61" t="s">
        <v>528</v>
      </c>
      <c r="B29207" s="61" t="s">
        <v>1323</v>
      </c>
      <c r="C29207">
        <v>1823</v>
      </c>
      <c r="D29207" s="61" t="s">
        <v>2130</v>
      </c>
    </row>
    <row r="29208" spans="1:4" hidden="1" x14ac:dyDescent="0.25">
      <c r="A29208" s="61" t="s">
        <v>528</v>
      </c>
      <c r="B29208" s="61" t="s">
        <v>1323</v>
      </c>
      <c r="C29208">
        <v>1824</v>
      </c>
      <c r="D29208" s="61" t="s">
        <v>2130</v>
      </c>
    </row>
    <row r="29209" spans="1:4" hidden="1" x14ac:dyDescent="0.25">
      <c r="A29209" s="61" t="s">
        <v>528</v>
      </c>
      <c r="B29209" s="61" t="s">
        <v>1323</v>
      </c>
      <c r="C29209">
        <v>1825</v>
      </c>
      <c r="D29209" s="61" t="s">
        <v>2130</v>
      </c>
    </row>
    <row r="29210" spans="1:4" hidden="1" x14ac:dyDescent="0.25">
      <c r="A29210" s="61" t="s">
        <v>528</v>
      </c>
      <c r="B29210" s="61" t="s">
        <v>1323</v>
      </c>
      <c r="C29210">
        <v>1826</v>
      </c>
      <c r="D29210" s="61" t="s">
        <v>2130</v>
      </c>
    </row>
    <row r="29211" spans="1:4" hidden="1" x14ac:dyDescent="0.25">
      <c r="A29211" s="61" t="s">
        <v>528</v>
      </c>
      <c r="B29211" s="61" t="s">
        <v>1323</v>
      </c>
      <c r="C29211">
        <v>1827</v>
      </c>
      <c r="D29211" s="61" t="s">
        <v>2130</v>
      </c>
    </row>
    <row r="29212" spans="1:4" hidden="1" x14ac:dyDescent="0.25">
      <c r="A29212" s="61" t="s">
        <v>528</v>
      </c>
      <c r="B29212" s="61" t="s">
        <v>1323</v>
      </c>
      <c r="C29212">
        <v>1828</v>
      </c>
      <c r="D29212" s="61" t="s">
        <v>2130</v>
      </c>
    </row>
    <row r="29213" spans="1:4" hidden="1" x14ac:dyDescent="0.25">
      <c r="A29213" s="61" t="s">
        <v>528</v>
      </c>
      <c r="B29213" s="61" t="s">
        <v>1323</v>
      </c>
      <c r="C29213">
        <v>1829</v>
      </c>
      <c r="D29213" s="61" t="s">
        <v>2130</v>
      </c>
    </row>
    <row r="29214" spans="1:4" hidden="1" x14ac:dyDescent="0.25">
      <c r="A29214" s="61" t="s">
        <v>528</v>
      </c>
      <c r="B29214" s="61" t="s">
        <v>1323</v>
      </c>
      <c r="C29214">
        <v>1830</v>
      </c>
      <c r="D29214" s="61" t="s">
        <v>2130</v>
      </c>
    </row>
    <row r="29215" spans="1:4" hidden="1" x14ac:dyDescent="0.25">
      <c r="A29215" s="61" t="s">
        <v>528</v>
      </c>
      <c r="B29215" s="61" t="s">
        <v>1323</v>
      </c>
      <c r="C29215">
        <v>1831</v>
      </c>
      <c r="D29215" s="61" t="s">
        <v>2130</v>
      </c>
    </row>
    <row r="29216" spans="1:4" hidden="1" x14ac:dyDescent="0.25">
      <c r="A29216" s="61" t="s">
        <v>528</v>
      </c>
      <c r="B29216" s="61" t="s">
        <v>1323</v>
      </c>
      <c r="C29216">
        <v>1832</v>
      </c>
      <c r="D29216" s="61" t="s">
        <v>2130</v>
      </c>
    </row>
    <row r="29217" spans="1:4" hidden="1" x14ac:dyDescent="0.25">
      <c r="A29217" s="61" t="s">
        <v>528</v>
      </c>
      <c r="B29217" s="61" t="s">
        <v>1323</v>
      </c>
      <c r="C29217">
        <v>1833</v>
      </c>
      <c r="D29217" s="61" t="s">
        <v>2130</v>
      </c>
    </row>
    <row r="29218" spans="1:4" hidden="1" x14ac:dyDescent="0.25">
      <c r="A29218" s="61" t="s">
        <v>528</v>
      </c>
      <c r="B29218" s="61" t="s">
        <v>1323</v>
      </c>
      <c r="C29218">
        <v>1834</v>
      </c>
      <c r="D29218" s="61" t="s">
        <v>2130</v>
      </c>
    </row>
    <row r="29219" spans="1:4" hidden="1" x14ac:dyDescent="0.25">
      <c r="A29219" s="61" t="s">
        <v>528</v>
      </c>
      <c r="B29219" s="61" t="s">
        <v>1323</v>
      </c>
      <c r="C29219">
        <v>1835</v>
      </c>
      <c r="D29219" s="61" t="s">
        <v>2130</v>
      </c>
    </row>
    <row r="29220" spans="1:4" hidden="1" x14ac:dyDescent="0.25">
      <c r="A29220" s="61" t="s">
        <v>528</v>
      </c>
      <c r="B29220" s="61" t="s">
        <v>1323</v>
      </c>
      <c r="C29220">
        <v>1836</v>
      </c>
      <c r="D29220" s="61" t="s">
        <v>2130</v>
      </c>
    </row>
    <row r="29221" spans="1:4" hidden="1" x14ac:dyDescent="0.25">
      <c r="A29221" s="61" t="s">
        <v>528</v>
      </c>
      <c r="B29221" s="61" t="s">
        <v>1323</v>
      </c>
      <c r="C29221">
        <v>1837</v>
      </c>
      <c r="D29221" s="61" t="s">
        <v>2130</v>
      </c>
    </row>
    <row r="29222" spans="1:4" hidden="1" x14ac:dyDescent="0.25">
      <c r="A29222" s="61" t="s">
        <v>528</v>
      </c>
      <c r="B29222" s="61" t="s">
        <v>1323</v>
      </c>
      <c r="C29222">
        <v>1838</v>
      </c>
      <c r="D29222" s="61" t="s">
        <v>2130</v>
      </c>
    </row>
    <row r="29223" spans="1:4" hidden="1" x14ac:dyDescent="0.25">
      <c r="A29223" s="61" t="s">
        <v>528</v>
      </c>
      <c r="B29223" s="61" t="s">
        <v>1323</v>
      </c>
      <c r="C29223">
        <v>1839</v>
      </c>
      <c r="D29223" s="61" t="s">
        <v>2130</v>
      </c>
    </row>
    <row r="29224" spans="1:4" hidden="1" x14ac:dyDescent="0.25">
      <c r="A29224" s="61" t="s">
        <v>528</v>
      </c>
      <c r="B29224" s="61" t="s">
        <v>1323</v>
      </c>
      <c r="C29224">
        <v>1840</v>
      </c>
      <c r="D29224" s="61" t="s">
        <v>2130</v>
      </c>
    </row>
    <row r="29225" spans="1:4" hidden="1" x14ac:dyDescent="0.25">
      <c r="A29225" s="61" t="s">
        <v>528</v>
      </c>
      <c r="B29225" s="61" t="s">
        <v>1323</v>
      </c>
      <c r="C29225">
        <v>1841</v>
      </c>
      <c r="D29225" s="61" t="s">
        <v>2130</v>
      </c>
    </row>
    <row r="29226" spans="1:4" hidden="1" x14ac:dyDescent="0.25">
      <c r="A29226" s="61" t="s">
        <v>528</v>
      </c>
      <c r="B29226" s="61" t="s">
        <v>1323</v>
      </c>
      <c r="C29226">
        <v>1842</v>
      </c>
      <c r="D29226" s="61" t="s">
        <v>2130</v>
      </c>
    </row>
    <row r="29227" spans="1:4" hidden="1" x14ac:dyDescent="0.25">
      <c r="A29227" s="61" t="s">
        <v>528</v>
      </c>
      <c r="B29227" s="61" t="s">
        <v>1323</v>
      </c>
      <c r="C29227">
        <v>1843</v>
      </c>
      <c r="D29227" s="61" t="s">
        <v>2130</v>
      </c>
    </row>
    <row r="29228" spans="1:4" hidden="1" x14ac:dyDescent="0.25">
      <c r="A29228" s="61" t="s">
        <v>528</v>
      </c>
      <c r="B29228" s="61" t="s">
        <v>1323</v>
      </c>
      <c r="C29228">
        <v>1844</v>
      </c>
      <c r="D29228" s="61" t="s">
        <v>2130</v>
      </c>
    </row>
    <row r="29229" spans="1:4" hidden="1" x14ac:dyDescent="0.25">
      <c r="A29229" s="61" t="s">
        <v>528</v>
      </c>
      <c r="B29229" s="61" t="s">
        <v>1323</v>
      </c>
      <c r="C29229">
        <v>1845</v>
      </c>
      <c r="D29229" s="61" t="s">
        <v>2130</v>
      </c>
    </row>
    <row r="29230" spans="1:4" hidden="1" x14ac:dyDescent="0.25">
      <c r="A29230" s="61" t="s">
        <v>528</v>
      </c>
      <c r="B29230" s="61" t="s">
        <v>1323</v>
      </c>
      <c r="C29230">
        <v>1846</v>
      </c>
      <c r="D29230" s="61" t="s">
        <v>2130</v>
      </c>
    </row>
    <row r="29231" spans="1:4" hidden="1" x14ac:dyDescent="0.25">
      <c r="A29231" s="61" t="s">
        <v>528</v>
      </c>
      <c r="B29231" s="61" t="s">
        <v>1323</v>
      </c>
      <c r="C29231">
        <v>1847</v>
      </c>
      <c r="D29231" s="61" t="s">
        <v>2130</v>
      </c>
    </row>
    <row r="29232" spans="1:4" hidden="1" x14ac:dyDescent="0.25">
      <c r="A29232" s="61" t="s">
        <v>528</v>
      </c>
      <c r="B29232" s="61" t="s">
        <v>1323</v>
      </c>
      <c r="C29232">
        <v>1848</v>
      </c>
      <c r="D29232" s="61" t="s">
        <v>2130</v>
      </c>
    </row>
    <row r="29233" spans="1:4" hidden="1" x14ac:dyDescent="0.25">
      <c r="A29233" s="61" t="s">
        <v>528</v>
      </c>
      <c r="B29233" s="61" t="s">
        <v>1323</v>
      </c>
      <c r="C29233">
        <v>1849</v>
      </c>
      <c r="D29233" s="61" t="s">
        <v>2130</v>
      </c>
    </row>
    <row r="29234" spans="1:4" hidden="1" x14ac:dyDescent="0.25">
      <c r="A29234" s="61" t="s">
        <v>528</v>
      </c>
      <c r="B29234" s="61" t="s">
        <v>1323</v>
      </c>
      <c r="C29234">
        <v>1850</v>
      </c>
      <c r="D29234" s="61" t="s">
        <v>2130</v>
      </c>
    </row>
    <row r="29235" spans="1:4" hidden="1" x14ac:dyDescent="0.25">
      <c r="A29235" s="61" t="s">
        <v>528</v>
      </c>
      <c r="B29235" s="61" t="s">
        <v>1323</v>
      </c>
      <c r="C29235">
        <v>1851</v>
      </c>
      <c r="D29235" s="61" t="s">
        <v>2130</v>
      </c>
    </row>
    <row r="29236" spans="1:4" hidden="1" x14ac:dyDescent="0.25">
      <c r="A29236" s="61" t="s">
        <v>528</v>
      </c>
      <c r="B29236" s="61" t="s">
        <v>1323</v>
      </c>
      <c r="C29236">
        <v>1852</v>
      </c>
      <c r="D29236" s="61" t="s">
        <v>2130</v>
      </c>
    </row>
    <row r="29237" spans="1:4" hidden="1" x14ac:dyDescent="0.25">
      <c r="A29237" s="61" t="s">
        <v>528</v>
      </c>
      <c r="B29237" s="61" t="s">
        <v>1323</v>
      </c>
      <c r="C29237">
        <v>1853</v>
      </c>
      <c r="D29237" s="61" t="s">
        <v>2130</v>
      </c>
    </row>
    <row r="29238" spans="1:4" hidden="1" x14ac:dyDescent="0.25">
      <c r="A29238" s="61" t="s">
        <v>528</v>
      </c>
      <c r="B29238" s="61" t="s">
        <v>1323</v>
      </c>
      <c r="C29238">
        <v>1854</v>
      </c>
      <c r="D29238" s="61" t="s">
        <v>2130</v>
      </c>
    </row>
    <row r="29239" spans="1:4" hidden="1" x14ac:dyDescent="0.25">
      <c r="A29239" s="61" t="s">
        <v>528</v>
      </c>
      <c r="B29239" s="61" t="s">
        <v>1323</v>
      </c>
      <c r="C29239">
        <v>1855</v>
      </c>
      <c r="D29239" s="61" t="s">
        <v>2130</v>
      </c>
    </row>
    <row r="29240" spans="1:4" hidden="1" x14ac:dyDescent="0.25">
      <c r="A29240" s="61" t="s">
        <v>528</v>
      </c>
      <c r="B29240" s="61" t="s">
        <v>1323</v>
      </c>
      <c r="C29240">
        <v>1856</v>
      </c>
      <c r="D29240" s="61" t="s">
        <v>2130</v>
      </c>
    </row>
    <row r="29241" spans="1:4" hidden="1" x14ac:dyDescent="0.25">
      <c r="A29241" s="61" t="s">
        <v>528</v>
      </c>
      <c r="B29241" s="61" t="s">
        <v>1323</v>
      </c>
      <c r="C29241">
        <v>1857</v>
      </c>
      <c r="D29241" s="61" t="s">
        <v>2130</v>
      </c>
    </row>
    <row r="29242" spans="1:4" hidden="1" x14ac:dyDescent="0.25">
      <c r="A29242" s="61" t="s">
        <v>528</v>
      </c>
      <c r="B29242" s="61" t="s">
        <v>1323</v>
      </c>
      <c r="C29242">
        <v>1858</v>
      </c>
      <c r="D29242" s="61" t="s">
        <v>2130</v>
      </c>
    </row>
    <row r="29243" spans="1:4" hidden="1" x14ac:dyDescent="0.25">
      <c r="A29243" s="61" t="s">
        <v>528</v>
      </c>
      <c r="B29243" s="61" t="s">
        <v>1323</v>
      </c>
      <c r="C29243">
        <v>1859</v>
      </c>
      <c r="D29243" s="61" t="s">
        <v>2130</v>
      </c>
    </row>
    <row r="29244" spans="1:4" hidden="1" x14ac:dyDescent="0.25">
      <c r="A29244" s="61" t="s">
        <v>528</v>
      </c>
      <c r="B29244" s="61" t="s">
        <v>1323</v>
      </c>
      <c r="C29244">
        <v>1860</v>
      </c>
      <c r="D29244" s="61" t="s">
        <v>2130</v>
      </c>
    </row>
    <row r="29245" spans="1:4" hidden="1" x14ac:dyDescent="0.25">
      <c r="A29245" s="61" t="s">
        <v>528</v>
      </c>
      <c r="B29245" s="61" t="s">
        <v>1323</v>
      </c>
      <c r="C29245">
        <v>1861</v>
      </c>
      <c r="D29245" s="61" t="s">
        <v>2130</v>
      </c>
    </row>
    <row r="29246" spans="1:4" hidden="1" x14ac:dyDescent="0.25">
      <c r="A29246" s="61" t="s">
        <v>528</v>
      </c>
      <c r="B29246" s="61" t="s">
        <v>1323</v>
      </c>
      <c r="C29246">
        <v>1862</v>
      </c>
      <c r="D29246" s="61" t="s">
        <v>2130</v>
      </c>
    </row>
    <row r="29247" spans="1:4" hidden="1" x14ac:dyDescent="0.25">
      <c r="A29247" s="61" t="s">
        <v>528</v>
      </c>
      <c r="B29247" s="61" t="s">
        <v>1323</v>
      </c>
      <c r="C29247">
        <v>1863</v>
      </c>
      <c r="D29247" s="61" t="s">
        <v>2501</v>
      </c>
    </row>
    <row r="29248" spans="1:4" hidden="1" x14ac:dyDescent="0.25">
      <c r="A29248" s="61" t="s">
        <v>528</v>
      </c>
      <c r="B29248" s="61" t="s">
        <v>1323</v>
      </c>
      <c r="C29248">
        <v>1864</v>
      </c>
      <c r="D29248" s="61" t="s">
        <v>2501</v>
      </c>
    </row>
    <row r="29249" spans="1:4" hidden="1" x14ac:dyDescent="0.25">
      <c r="A29249" s="61" t="s">
        <v>528</v>
      </c>
      <c r="B29249" s="61" t="s">
        <v>1323</v>
      </c>
      <c r="C29249">
        <v>1865</v>
      </c>
      <c r="D29249" s="61" t="s">
        <v>2501</v>
      </c>
    </row>
    <row r="29250" spans="1:4" hidden="1" x14ac:dyDescent="0.25">
      <c r="A29250" s="61" t="s">
        <v>528</v>
      </c>
      <c r="B29250" s="61" t="s">
        <v>1323</v>
      </c>
      <c r="C29250">
        <v>1866</v>
      </c>
      <c r="D29250" s="61" t="s">
        <v>2501</v>
      </c>
    </row>
    <row r="29251" spans="1:4" hidden="1" x14ac:dyDescent="0.25">
      <c r="A29251" s="61" t="s">
        <v>528</v>
      </c>
      <c r="B29251" s="61" t="s">
        <v>1323</v>
      </c>
      <c r="C29251">
        <v>1867</v>
      </c>
      <c r="D29251" s="61" t="s">
        <v>2501</v>
      </c>
    </row>
    <row r="29252" spans="1:4" hidden="1" x14ac:dyDescent="0.25">
      <c r="A29252" s="61" t="s">
        <v>528</v>
      </c>
      <c r="B29252" s="61" t="s">
        <v>1323</v>
      </c>
      <c r="C29252">
        <v>1868</v>
      </c>
      <c r="D29252" s="61" t="s">
        <v>2501</v>
      </c>
    </row>
    <row r="29253" spans="1:4" hidden="1" x14ac:dyDescent="0.25">
      <c r="A29253" s="61" t="s">
        <v>528</v>
      </c>
      <c r="B29253" s="61" t="s">
        <v>1323</v>
      </c>
      <c r="C29253">
        <v>1869</v>
      </c>
      <c r="D29253" s="61" t="s">
        <v>2501</v>
      </c>
    </row>
    <row r="29254" spans="1:4" hidden="1" x14ac:dyDescent="0.25">
      <c r="A29254" s="61" t="s">
        <v>528</v>
      </c>
      <c r="B29254" s="61" t="s">
        <v>1323</v>
      </c>
      <c r="C29254">
        <v>1870</v>
      </c>
      <c r="D29254" s="61" t="s">
        <v>2501</v>
      </c>
    </row>
    <row r="29255" spans="1:4" hidden="1" x14ac:dyDescent="0.25">
      <c r="A29255" s="61" t="s">
        <v>528</v>
      </c>
      <c r="B29255" s="61" t="s">
        <v>1323</v>
      </c>
      <c r="C29255">
        <v>1871</v>
      </c>
      <c r="D29255" s="61" t="s">
        <v>2501</v>
      </c>
    </row>
    <row r="29256" spans="1:4" hidden="1" x14ac:dyDescent="0.25">
      <c r="A29256" s="61" t="s">
        <v>528</v>
      </c>
      <c r="B29256" s="61" t="s">
        <v>1323</v>
      </c>
      <c r="C29256">
        <v>1872</v>
      </c>
      <c r="D29256" s="61" t="s">
        <v>2501</v>
      </c>
    </row>
    <row r="29257" spans="1:4" hidden="1" x14ac:dyDescent="0.25">
      <c r="A29257" s="61" t="s">
        <v>528</v>
      </c>
      <c r="B29257" s="61" t="s">
        <v>1323</v>
      </c>
      <c r="C29257">
        <v>1873</v>
      </c>
      <c r="D29257" s="61" t="s">
        <v>2501</v>
      </c>
    </row>
    <row r="29258" spans="1:4" hidden="1" x14ac:dyDescent="0.25">
      <c r="A29258" s="61" t="s">
        <v>528</v>
      </c>
      <c r="B29258" s="61" t="s">
        <v>1323</v>
      </c>
      <c r="C29258">
        <v>1874</v>
      </c>
      <c r="D29258" s="61" t="s">
        <v>2501</v>
      </c>
    </row>
    <row r="29259" spans="1:4" hidden="1" x14ac:dyDescent="0.25">
      <c r="A29259" s="61" t="s">
        <v>528</v>
      </c>
      <c r="B29259" s="61" t="s">
        <v>1323</v>
      </c>
      <c r="C29259">
        <v>1875</v>
      </c>
      <c r="D29259" s="61" t="s">
        <v>2501</v>
      </c>
    </row>
    <row r="29260" spans="1:4" hidden="1" x14ac:dyDescent="0.25">
      <c r="A29260" s="61" t="s">
        <v>528</v>
      </c>
      <c r="B29260" s="61" t="s">
        <v>1323</v>
      </c>
      <c r="C29260">
        <v>1876</v>
      </c>
      <c r="D29260" s="61" t="s">
        <v>2501</v>
      </c>
    </row>
    <row r="29261" spans="1:4" hidden="1" x14ac:dyDescent="0.25">
      <c r="A29261" s="61" t="s">
        <v>528</v>
      </c>
      <c r="B29261" s="61" t="s">
        <v>1323</v>
      </c>
      <c r="C29261">
        <v>1877</v>
      </c>
      <c r="D29261" s="61" t="s">
        <v>2501</v>
      </c>
    </row>
    <row r="29262" spans="1:4" hidden="1" x14ac:dyDescent="0.25">
      <c r="A29262" s="61" t="s">
        <v>528</v>
      </c>
      <c r="B29262" s="61" t="s">
        <v>1323</v>
      </c>
      <c r="C29262">
        <v>1878</v>
      </c>
      <c r="D29262" s="61" t="s">
        <v>2501</v>
      </c>
    </row>
    <row r="29263" spans="1:4" hidden="1" x14ac:dyDescent="0.25">
      <c r="A29263" s="61" t="s">
        <v>528</v>
      </c>
      <c r="B29263" s="61" t="s">
        <v>1323</v>
      </c>
      <c r="C29263">
        <v>1879</v>
      </c>
      <c r="D29263" s="61" t="s">
        <v>2501</v>
      </c>
    </row>
    <row r="29264" spans="1:4" hidden="1" x14ac:dyDescent="0.25">
      <c r="A29264" s="61" t="s">
        <v>528</v>
      </c>
      <c r="B29264" s="61" t="s">
        <v>1323</v>
      </c>
      <c r="C29264">
        <v>1880</v>
      </c>
      <c r="D29264" s="61" t="s">
        <v>2501</v>
      </c>
    </row>
    <row r="29265" spans="1:4" hidden="1" x14ac:dyDescent="0.25">
      <c r="A29265" s="61" t="s">
        <v>528</v>
      </c>
      <c r="B29265" s="61" t="s">
        <v>1323</v>
      </c>
      <c r="C29265">
        <v>1881</v>
      </c>
      <c r="D29265" s="61" t="s">
        <v>2501</v>
      </c>
    </row>
    <row r="29266" spans="1:4" hidden="1" x14ac:dyDescent="0.25">
      <c r="A29266" s="61" t="s">
        <v>528</v>
      </c>
      <c r="B29266" s="61" t="s">
        <v>1323</v>
      </c>
      <c r="C29266">
        <v>1882</v>
      </c>
      <c r="D29266" s="61" t="s">
        <v>2501</v>
      </c>
    </row>
    <row r="29267" spans="1:4" hidden="1" x14ac:dyDescent="0.25">
      <c r="A29267" s="61" t="s">
        <v>528</v>
      </c>
      <c r="B29267" s="61" t="s">
        <v>1323</v>
      </c>
      <c r="C29267">
        <v>1883</v>
      </c>
      <c r="D29267" s="61" t="s">
        <v>2501</v>
      </c>
    </row>
    <row r="29268" spans="1:4" hidden="1" x14ac:dyDescent="0.25">
      <c r="A29268" s="61" t="s">
        <v>528</v>
      </c>
      <c r="B29268" s="61" t="s">
        <v>1323</v>
      </c>
      <c r="C29268">
        <v>1884</v>
      </c>
      <c r="D29268" s="61" t="s">
        <v>2501</v>
      </c>
    </row>
    <row r="29269" spans="1:4" hidden="1" x14ac:dyDescent="0.25">
      <c r="A29269" s="61" t="s">
        <v>528</v>
      </c>
      <c r="B29269" s="61" t="s">
        <v>1323</v>
      </c>
      <c r="C29269">
        <v>1885</v>
      </c>
      <c r="D29269" s="61" t="s">
        <v>2501</v>
      </c>
    </row>
    <row r="29270" spans="1:4" hidden="1" x14ac:dyDescent="0.25">
      <c r="A29270" s="61" t="s">
        <v>528</v>
      </c>
      <c r="B29270" s="61" t="s">
        <v>1323</v>
      </c>
      <c r="C29270">
        <v>1886</v>
      </c>
      <c r="D29270" s="61" t="s">
        <v>2501</v>
      </c>
    </row>
    <row r="29271" spans="1:4" hidden="1" x14ac:dyDescent="0.25">
      <c r="A29271" s="61" t="s">
        <v>528</v>
      </c>
      <c r="B29271" s="61" t="s">
        <v>1323</v>
      </c>
      <c r="C29271">
        <v>1887</v>
      </c>
      <c r="D29271" s="61" t="s">
        <v>2501</v>
      </c>
    </row>
    <row r="29272" spans="1:4" hidden="1" x14ac:dyDescent="0.25">
      <c r="A29272" s="61" t="s">
        <v>528</v>
      </c>
      <c r="B29272" s="61" t="s">
        <v>1323</v>
      </c>
      <c r="C29272">
        <v>1888</v>
      </c>
      <c r="D29272" s="61" t="s">
        <v>2501</v>
      </c>
    </row>
    <row r="29273" spans="1:4" hidden="1" x14ac:dyDescent="0.25">
      <c r="A29273" s="61" t="s">
        <v>528</v>
      </c>
      <c r="B29273" s="61" t="s">
        <v>1323</v>
      </c>
      <c r="C29273">
        <v>1889</v>
      </c>
      <c r="D29273" s="61" t="s">
        <v>2501</v>
      </c>
    </row>
    <row r="29274" spans="1:4" hidden="1" x14ac:dyDescent="0.25">
      <c r="A29274" s="61" t="s">
        <v>528</v>
      </c>
      <c r="B29274" s="61" t="s">
        <v>1323</v>
      </c>
      <c r="C29274">
        <v>1890</v>
      </c>
      <c r="D29274" s="61" t="s">
        <v>2501</v>
      </c>
    </row>
    <row r="29275" spans="1:4" hidden="1" x14ac:dyDescent="0.25">
      <c r="A29275" s="61" t="s">
        <v>528</v>
      </c>
      <c r="B29275" s="61" t="s">
        <v>1323</v>
      </c>
      <c r="C29275">
        <v>1891</v>
      </c>
      <c r="D29275" s="61" t="s">
        <v>2501</v>
      </c>
    </row>
    <row r="29276" spans="1:4" hidden="1" x14ac:dyDescent="0.25">
      <c r="A29276" s="61" t="s">
        <v>528</v>
      </c>
      <c r="B29276" s="61" t="s">
        <v>1323</v>
      </c>
      <c r="C29276">
        <v>1892</v>
      </c>
      <c r="D29276" s="61" t="s">
        <v>2501</v>
      </c>
    </row>
    <row r="29277" spans="1:4" hidden="1" x14ac:dyDescent="0.25">
      <c r="A29277" s="61" t="s">
        <v>528</v>
      </c>
      <c r="B29277" s="61" t="s">
        <v>1323</v>
      </c>
      <c r="C29277">
        <v>1893</v>
      </c>
      <c r="D29277" s="61" t="s">
        <v>2501</v>
      </c>
    </row>
    <row r="29278" spans="1:4" hidden="1" x14ac:dyDescent="0.25">
      <c r="A29278" s="61" t="s">
        <v>528</v>
      </c>
      <c r="B29278" s="61" t="s">
        <v>1323</v>
      </c>
      <c r="C29278">
        <v>1894</v>
      </c>
      <c r="D29278" s="61" t="s">
        <v>2501</v>
      </c>
    </row>
    <row r="29279" spans="1:4" hidden="1" x14ac:dyDescent="0.25">
      <c r="A29279" s="61" t="s">
        <v>528</v>
      </c>
      <c r="B29279" s="61" t="s">
        <v>1323</v>
      </c>
      <c r="C29279">
        <v>1900</v>
      </c>
      <c r="D29279" s="61" t="s">
        <v>2873</v>
      </c>
    </row>
    <row r="29280" spans="1:4" hidden="1" x14ac:dyDescent="0.25">
      <c r="A29280" s="61" t="s">
        <v>528</v>
      </c>
      <c r="B29280" s="61" t="s">
        <v>1323</v>
      </c>
      <c r="C29280">
        <v>1901</v>
      </c>
      <c r="D29280" s="61" t="s">
        <v>2873</v>
      </c>
    </row>
    <row r="29281" spans="1:4" hidden="1" x14ac:dyDescent="0.25">
      <c r="A29281" s="61" t="s">
        <v>528</v>
      </c>
      <c r="B29281" s="61" t="s">
        <v>1323</v>
      </c>
      <c r="C29281">
        <v>1902</v>
      </c>
      <c r="D29281" s="61" t="s">
        <v>2873</v>
      </c>
    </row>
    <row r="29282" spans="1:4" hidden="1" x14ac:dyDescent="0.25">
      <c r="A29282" s="61" t="s">
        <v>528</v>
      </c>
      <c r="B29282" s="61" t="s">
        <v>1323</v>
      </c>
      <c r="C29282">
        <v>1903</v>
      </c>
      <c r="D29282" s="61" t="s">
        <v>2873</v>
      </c>
    </row>
    <row r="29283" spans="1:4" hidden="1" x14ac:dyDescent="0.25">
      <c r="A29283" s="61" t="s">
        <v>528</v>
      </c>
      <c r="B29283" s="61" t="s">
        <v>1323</v>
      </c>
      <c r="C29283">
        <v>1904</v>
      </c>
      <c r="D29283" s="61" t="s">
        <v>2873</v>
      </c>
    </row>
    <row r="29284" spans="1:4" hidden="1" x14ac:dyDescent="0.25">
      <c r="A29284" s="61" t="s">
        <v>528</v>
      </c>
      <c r="B29284" s="61" t="s">
        <v>1323</v>
      </c>
      <c r="C29284">
        <v>1905</v>
      </c>
      <c r="D29284" s="61" t="s">
        <v>2873</v>
      </c>
    </row>
    <row r="29285" spans="1:4" hidden="1" x14ac:dyDescent="0.25">
      <c r="A29285" s="61" t="s">
        <v>528</v>
      </c>
      <c r="B29285" s="61" t="s">
        <v>1323</v>
      </c>
      <c r="C29285">
        <v>1906</v>
      </c>
      <c r="D29285" s="61" t="s">
        <v>2873</v>
      </c>
    </row>
    <row r="29286" spans="1:4" hidden="1" x14ac:dyDescent="0.25">
      <c r="A29286" s="61" t="s">
        <v>528</v>
      </c>
      <c r="B29286" s="61" t="s">
        <v>1323</v>
      </c>
      <c r="C29286">
        <v>1907</v>
      </c>
      <c r="D29286" s="61" t="s">
        <v>2873</v>
      </c>
    </row>
    <row r="29287" spans="1:4" hidden="1" x14ac:dyDescent="0.25">
      <c r="A29287" s="61" t="s">
        <v>528</v>
      </c>
      <c r="B29287" s="61" t="s">
        <v>1323</v>
      </c>
      <c r="C29287">
        <v>1908</v>
      </c>
      <c r="D29287" s="61" t="s">
        <v>2873</v>
      </c>
    </row>
    <row r="29288" spans="1:4" hidden="1" x14ac:dyDescent="0.25">
      <c r="A29288" s="61" t="s">
        <v>528</v>
      </c>
      <c r="B29288" s="61" t="s">
        <v>1323</v>
      </c>
      <c r="C29288">
        <v>1909</v>
      </c>
      <c r="D29288" s="61" t="s">
        <v>2873</v>
      </c>
    </row>
    <row r="29289" spans="1:4" hidden="1" x14ac:dyDescent="0.25">
      <c r="A29289" s="61" t="s">
        <v>528</v>
      </c>
      <c r="B29289" s="61" t="s">
        <v>1323</v>
      </c>
      <c r="C29289">
        <v>1910</v>
      </c>
      <c r="D29289" s="61" t="s">
        <v>2873</v>
      </c>
    </row>
    <row r="29290" spans="1:4" hidden="1" x14ac:dyDescent="0.25">
      <c r="A29290" s="61" t="s">
        <v>528</v>
      </c>
      <c r="B29290" s="61" t="s">
        <v>1323</v>
      </c>
      <c r="C29290">
        <v>1911</v>
      </c>
      <c r="D29290" s="61" t="s">
        <v>2873</v>
      </c>
    </row>
    <row r="29291" spans="1:4" hidden="1" x14ac:dyDescent="0.25">
      <c r="A29291" s="61" t="s">
        <v>528</v>
      </c>
      <c r="B29291" s="61" t="s">
        <v>1323</v>
      </c>
      <c r="C29291">
        <v>1912</v>
      </c>
      <c r="D29291" s="61" t="s">
        <v>2873</v>
      </c>
    </row>
    <row r="29292" spans="1:4" hidden="1" x14ac:dyDescent="0.25">
      <c r="A29292" s="61" t="s">
        <v>528</v>
      </c>
      <c r="B29292" s="61" t="s">
        <v>1323</v>
      </c>
      <c r="C29292">
        <v>1913</v>
      </c>
      <c r="D29292" s="61" t="s">
        <v>2873</v>
      </c>
    </row>
    <row r="29293" spans="1:4" hidden="1" x14ac:dyDescent="0.25">
      <c r="A29293" s="61" t="s">
        <v>528</v>
      </c>
      <c r="B29293" s="61" t="s">
        <v>1323</v>
      </c>
      <c r="C29293">
        <v>1914</v>
      </c>
      <c r="D29293" s="61" t="s">
        <v>2873</v>
      </c>
    </row>
    <row r="29294" spans="1:4" hidden="1" x14ac:dyDescent="0.25">
      <c r="A29294" s="61" t="s">
        <v>528</v>
      </c>
      <c r="B29294" s="61" t="s">
        <v>1323</v>
      </c>
      <c r="C29294">
        <v>1915</v>
      </c>
      <c r="D29294" s="61" t="s">
        <v>2873</v>
      </c>
    </row>
    <row r="29295" spans="1:4" hidden="1" x14ac:dyDescent="0.25">
      <c r="A29295" s="61" t="s">
        <v>528</v>
      </c>
      <c r="B29295" s="61" t="s">
        <v>1323</v>
      </c>
      <c r="C29295">
        <v>1916</v>
      </c>
      <c r="D29295" s="61" t="s">
        <v>2258</v>
      </c>
    </row>
    <row r="29296" spans="1:4" hidden="1" x14ac:dyDescent="0.25">
      <c r="A29296" s="61" t="s">
        <v>528</v>
      </c>
      <c r="B29296" s="61" t="s">
        <v>1323</v>
      </c>
      <c r="C29296">
        <v>1917</v>
      </c>
      <c r="D29296" s="61" t="s">
        <v>2258</v>
      </c>
    </row>
    <row r="29297" spans="1:4" hidden="1" x14ac:dyDescent="0.25">
      <c r="A29297" s="61" t="s">
        <v>528</v>
      </c>
      <c r="B29297" s="61" t="s">
        <v>1323</v>
      </c>
      <c r="C29297">
        <v>1918</v>
      </c>
      <c r="D29297" s="61" t="s">
        <v>2258</v>
      </c>
    </row>
    <row r="29298" spans="1:4" hidden="1" x14ac:dyDescent="0.25">
      <c r="A29298" s="61" t="s">
        <v>528</v>
      </c>
      <c r="B29298" s="61" t="s">
        <v>1323</v>
      </c>
      <c r="C29298">
        <v>1919</v>
      </c>
      <c r="D29298" s="61" t="s">
        <v>2258</v>
      </c>
    </row>
    <row r="29299" spans="1:4" hidden="1" x14ac:dyDescent="0.25">
      <c r="A29299" s="61" t="s">
        <v>528</v>
      </c>
      <c r="B29299" s="61" t="s">
        <v>1323</v>
      </c>
      <c r="C29299">
        <v>1920</v>
      </c>
      <c r="D29299" s="61" t="s">
        <v>1859</v>
      </c>
    </row>
    <row r="29300" spans="1:4" hidden="1" x14ac:dyDescent="0.25">
      <c r="A29300" s="61" t="s">
        <v>528</v>
      </c>
      <c r="B29300" s="61" t="s">
        <v>1323</v>
      </c>
      <c r="C29300">
        <v>1921</v>
      </c>
      <c r="D29300" s="61" t="s">
        <v>2942</v>
      </c>
    </row>
    <row r="29301" spans="1:4" hidden="1" x14ac:dyDescent="0.25">
      <c r="A29301" s="61" t="s">
        <v>528</v>
      </c>
      <c r="B29301" s="61" t="s">
        <v>1323</v>
      </c>
      <c r="C29301">
        <v>1922</v>
      </c>
      <c r="D29301" s="61" t="s">
        <v>2942</v>
      </c>
    </row>
    <row r="29302" spans="1:4" hidden="1" x14ac:dyDescent="0.25">
      <c r="A29302" s="61" t="s">
        <v>528</v>
      </c>
      <c r="B29302" s="61" t="s">
        <v>1323</v>
      </c>
      <c r="C29302">
        <v>1923</v>
      </c>
      <c r="D29302" s="61" t="s">
        <v>2942</v>
      </c>
    </row>
    <row r="29303" spans="1:4" hidden="1" x14ac:dyDescent="0.25">
      <c r="A29303" s="61" t="s">
        <v>528</v>
      </c>
      <c r="B29303" s="61" t="s">
        <v>1323</v>
      </c>
      <c r="C29303">
        <v>1924</v>
      </c>
      <c r="D29303" s="61" t="s">
        <v>2942</v>
      </c>
    </row>
    <row r="29304" spans="1:4" hidden="1" x14ac:dyDescent="0.25">
      <c r="A29304" s="61" t="s">
        <v>528</v>
      </c>
      <c r="B29304" s="61" t="s">
        <v>1323</v>
      </c>
      <c r="C29304">
        <v>1925</v>
      </c>
      <c r="D29304" s="61" t="s">
        <v>2942</v>
      </c>
    </row>
    <row r="29305" spans="1:4" hidden="1" x14ac:dyDescent="0.25">
      <c r="A29305" s="61" t="s">
        <v>528</v>
      </c>
      <c r="B29305" s="61" t="s">
        <v>1323</v>
      </c>
      <c r="C29305">
        <v>1926</v>
      </c>
      <c r="D29305" s="61" t="s">
        <v>2942</v>
      </c>
    </row>
    <row r="29306" spans="1:4" hidden="1" x14ac:dyDescent="0.25">
      <c r="A29306" s="61" t="s">
        <v>528</v>
      </c>
      <c r="B29306" s="61" t="s">
        <v>1323</v>
      </c>
      <c r="C29306">
        <v>1927</v>
      </c>
      <c r="D29306" s="61" t="s">
        <v>2942</v>
      </c>
    </row>
    <row r="29307" spans="1:4" hidden="1" x14ac:dyDescent="0.25">
      <c r="A29307" s="61" t="s">
        <v>528</v>
      </c>
      <c r="B29307" s="61" t="s">
        <v>1323</v>
      </c>
      <c r="C29307">
        <v>1928</v>
      </c>
      <c r="D29307" s="61" t="s">
        <v>2942</v>
      </c>
    </row>
    <row r="29308" spans="1:4" hidden="1" x14ac:dyDescent="0.25">
      <c r="A29308" s="61" t="s">
        <v>528</v>
      </c>
      <c r="B29308" s="61" t="s">
        <v>1323</v>
      </c>
      <c r="C29308">
        <v>1929</v>
      </c>
      <c r="D29308" s="61" t="s">
        <v>2942</v>
      </c>
    </row>
    <row r="29309" spans="1:4" hidden="1" x14ac:dyDescent="0.25">
      <c r="A29309" s="61" t="s">
        <v>528</v>
      </c>
      <c r="B29309" s="61" t="s">
        <v>1323</v>
      </c>
      <c r="C29309">
        <v>1930</v>
      </c>
      <c r="D29309" s="61" t="s">
        <v>2942</v>
      </c>
    </row>
    <row r="29310" spans="1:4" hidden="1" x14ac:dyDescent="0.25">
      <c r="A29310" s="61" t="s">
        <v>528</v>
      </c>
      <c r="B29310" s="61" t="s">
        <v>1323</v>
      </c>
      <c r="C29310">
        <v>1931</v>
      </c>
      <c r="D29310" s="61" t="s">
        <v>2942</v>
      </c>
    </row>
    <row r="29311" spans="1:4" hidden="1" x14ac:dyDescent="0.25">
      <c r="A29311" s="61" t="s">
        <v>528</v>
      </c>
      <c r="B29311" s="61" t="s">
        <v>1323</v>
      </c>
      <c r="C29311">
        <v>1932</v>
      </c>
      <c r="D29311" s="61" t="s">
        <v>2942</v>
      </c>
    </row>
    <row r="29312" spans="1:4" hidden="1" x14ac:dyDescent="0.25">
      <c r="A29312" s="61" t="s">
        <v>528</v>
      </c>
      <c r="B29312" s="61" t="s">
        <v>1323</v>
      </c>
      <c r="C29312">
        <v>1933</v>
      </c>
      <c r="D29312" s="61" t="s">
        <v>2942</v>
      </c>
    </row>
    <row r="29313" spans="1:4" hidden="1" x14ac:dyDescent="0.25">
      <c r="A29313" s="61" t="s">
        <v>528</v>
      </c>
      <c r="B29313" s="61" t="s">
        <v>1323</v>
      </c>
      <c r="C29313">
        <v>1934</v>
      </c>
      <c r="D29313" s="61" t="s">
        <v>2942</v>
      </c>
    </row>
    <row r="29314" spans="1:4" hidden="1" x14ac:dyDescent="0.25">
      <c r="A29314" s="61" t="s">
        <v>528</v>
      </c>
      <c r="B29314" s="61" t="s">
        <v>1323</v>
      </c>
      <c r="C29314">
        <v>1935</v>
      </c>
      <c r="D29314" s="61" t="s">
        <v>2942</v>
      </c>
    </row>
    <row r="29315" spans="1:4" hidden="1" x14ac:dyDescent="0.25">
      <c r="A29315" s="61" t="s">
        <v>528</v>
      </c>
      <c r="B29315" s="61" t="s">
        <v>1323</v>
      </c>
      <c r="C29315">
        <v>1936</v>
      </c>
      <c r="D29315" s="61" t="s">
        <v>2419</v>
      </c>
    </row>
    <row r="29316" spans="1:4" hidden="1" x14ac:dyDescent="0.25">
      <c r="A29316" s="61" t="s">
        <v>528</v>
      </c>
      <c r="B29316" s="61" t="s">
        <v>1323</v>
      </c>
      <c r="C29316">
        <v>1937</v>
      </c>
      <c r="D29316" s="61" t="s">
        <v>1737</v>
      </c>
    </row>
    <row r="29317" spans="1:4" hidden="1" x14ac:dyDescent="0.25">
      <c r="A29317" s="61" t="s">
        <v>528</v>
      </c>
      <c r="B29317" s="61" t="s">
        <v>1323</v>
      </c>
      <c r="C29317">
        <v>1938</v>
      </c>
      <c r="D29317" s="61" t="s">
        <v>1837</v>
      </c>
    </row>
    <row r="29318" spans="1:4" hidden="1" x14ac:dyDescent="0.25">
      <c r="A29318" s="61" t="s">
        <v>528</v>
      </c>
      <c r="B29318" s="61" t="s">
        <v>1323</v>
      </c>
      <c r="C29318">
        <v>1939</v>
      </c>
      <c r="D29318" s="61" t="s">
        <v>1837</v>
      </c>
    </row>
    <row r="29319" spans="1:4" hidden="1" x14ac:dyDescent="0.25">
      <c r="A29319" s="61" t="s">
        <v>528</v>
      </c>
      <c r="B29319" s="61" t="s">
        <v>1323</v>
      </c>
      <c r="C29319">
        <v>1940</v>
      </c>
      <c r="D29319" s="61" t="s">
        <v>1837</v>
      </c>
    </row>
    <row r="29320" spans="1:4" hidden="1" x14ac:dyDescent="0.25">
      <c r="A29320" s="61" t="s">
        <v>528</v>
      </c>
      <c r="B29320" s="61" t="s">
        <v>1323</v>
      </c>
      <c r="C29320">
        <v>1941</v>
      </c>
      <c r="D29320" s="61" t="s">
        <v>1837</v>
      </c>
    </row>
    <row r="29321" spans="1:4" hidden="1" x14ac:dyDescent="0.25">
      <c r="A29321" s="61" t="s">
        <v>528</v>
      </c>
      <c r="B29321" s="61" t="s">
        <v>1323</v>
      </c>
      <c r="C29321">
        <v>1942</v>
      </c>
      <c r="D29321" s="61" t="s">
        <v>1837</v>
      </c>
    </row>
    <row r="29322" spans="1:4" hidden="1" x14ac:dyDescent="0.25">
      <c r="A29322" s="61" t="s">
        <v>528</v>
      </c>
      <c r="B29322" s="61" t="s">
        <v>1323</v>
      </c>
      <c r="C29322">
        <v>1943</v>
      </c>
      <c r="D29322" s="61" t="s">
        <v>1837</v>
      </c>
    </row>
    <row r="29323" spans="1:4" hidden="1" x14ac:dyDescent="0.25">
      <c r="A29323" s="61" t="s">
        <v>528</v>
      </c>
      <c r="B29323" s="61" t="s">
        <v>1323</v>
      </c>
      <c r="C29323">
        <v>1944</v>
      </c>
      <c r="D29323" s="61" t="s">
        <v>1837</v>
      </c>
    </row>
    <row r="29324" spans="1:4" hidden="1" x14ac:dyDescent="0.25">
      <c r="A29324" s="61" t="s">
        <v>528</v>
      </c>
      <c r="B29324" s="61" t="s">
        <v>1323</v>
      </c>
      <c r="C29324">
        <v>1945</v>
      </c>
      <c r="D29324" s="61" t="s">
        <v>2053</v>
      </c>
    </row>
    <row r="29325" spans="1:4" hidden="1" x14ac:dyDescent="0.25">
      <c r="A29325" s="61" t="s">
        <v>528</v>
      </c>
      <c r="B29325" s="61" t="s">
        <v>1323</v>
      </c>
      <c r="C29325">
        <v>1946</v>
      </c>
      <c r="D29325" s="61" t="s">
        <v>2622</v>
      </c>
    </row>
    <row r="29326" spans="1:4" hidden="1" x14ac:dyDescent="0.25">
      <c r="A29326" s="61" t="s">
        <v>528</v>
      </c>
      <c r="B29326" s="61" t="s">
        <v>1323</v>
      </c>
      <c r="C29326">
        <v>1947</v>
      </c>
      <c r="D29326" s="61" t="s">
        <v>2457</v>
      </c>
    </row>
    <row r="29327" spans="1:4" hidden="1" x14ac:dyDescent="0.25">
      <c r="A29327" s="61" t="s">
        <v>528</v>
      </c>
      <c r="B29327" s="61" t="s">
        <v>1323</v>
      </c>
      <c r="C29327">
        <v>1948</v>
      </c>
      <c r="D29327" s="61" t="s">
        <v>1523</v>
      </c>
    </row>
    <row r="29328" spans="1:4" hidden="1" x14ac:dyDescent="0.25">
      <c r="A29328" s="61" t="s">
        <v>528</v>
      </c>
      <c r="B29328" s="61" t="s">
        <v>1323</v>
      </c>
      <c r="C29328">
        <v>1949</v>
      </c>
      <c r="D29328" s="61" t="s">
        <v>1519</v>
      </c>
    </row>
    <row r="29329" spans="1:4" hidden="1" x14ac:dyDescent="0.25">
      <c r="A29329" s="61" t="s">
        <v>528</v>
      </c>
      <c r="B29329" s="61" t="s">
        <v>1323</v>
      </c>
      <c r="C29329">
        <v>1950</v>
      </c>
      <c r="D29329" s="61" t="s">
        <v>1763</v>
      </c>
    </row>
    <row r="29330" spans="1:4" hidden="1" x14ac:dyDescent="0.25">
      <c r="A29330" s="61" t="s">
        <v>528</v>
      </c>
      <c r="B29330" s="61" t="s">
        <v>1323</v>
      </c>
      <c r="C29330">
        <v>1951</v>
      </c>
      <c r="D29330" s="61" t="s">
        <v>567</v>
      </c>
    </row>
    <row r="29331" spans="1:4" hidden="1" x14ac:dyDescent="0.25">
      <c r="A29331" s="61" t="s">
        <v>528</v>
      </c>
      <c r="B29331" s="61" t="s">
        <v>1323</v>
      </c>
      <c r="C29331">
        <v>1952</v>
      </c>
      <c r="D29331" s="61" t="s">
        <v>1871</v>
      </c>
    </row>
    <row r="29332" spans="1:4" hidden="1" x14ac:dyDescent="0.25">
      <c r="A29332" s="61" t="s">
        <v>528</v>
      </c>
      <c r="B29332" s="61" t="s">
        <v>1323</v>
      </c>
      <c r="C29332">
        <v>1953</v>
      </c>
      <c r="D29332" s="61" t="s">
        <v>1485</v>
      </c>
    </row>
    <row r="29333" spans="1:4" hidden="1" x14ac:dyDescent="0.25">
      <c r="A29333" s="61" t="s">
        <v>528</v>
      </c>
      <c r="B29333" s="61" t="s">
        <v>1323</v>
      </c>
      <c r="C29333">
        <v>1954</v>
      </c>
      <c r="D29333" s="61" t="s">
        <v>2504</v>
      </c>
    </row>
    <row r="29334" spans="1:4" hidden="1" x14ac:dyDescent="0.25">
      <c r="A29334" s="61" t="s">
        <v>528</v>
      </c>
      <c r="B29334" s="61" t="s">
        <v>1323</v>
      </c>
      <c r="C29334">
        <v>1955</v>
      </c>
      <c r="D29334" s="61" t="s">
        <v>2223</v>
      </c>
    </row>
    <row r="29335" spans="1:4" hidden="1" x14ac:dyDescent="0.25">
      <c r="A29335" s="61" t="s">
        <v>528</v>
      </c>
      <c r="B29335" s="61" t="s">
        <v>1323</v>
      </c>
      <c r="C29335">
        <v>1956</v>
      </c>
      <c r="D29335" s="61" t="s">
        <v>2223</v>
      </c>
    </row>
    <row r="29336" spans="1:4" hidden="1" x14ac:dyDescent="0.25">
      <c r="A29336" s="61" t="s">
        <v>528</v>
      </c>
      <c r="B29336" s="61" t="s">
        <v>1323</v>
      </c>
      <c r="C29336">
        <v>1957</v>
      </c>
      <c r="D29336" s="61" t="s">
        <v>2223</v>
      </c>
    </row>
    <row r="29337" spans="1:4" hidden="1" x14ac:dyDescent="0.25">
      <c r="A29337" s="61" t="s">
        <v>528</v>
      </c>
      <c r="B29337" s="61" t="s">
        <v>1323</v>
      </c>
      <c r="C29337">
        <v>1958</v>
      </c>
      <c r="D29337" s="61" t="s">
        <v>2223</v>
      </c>
    </row>
    <row r="29338" spans="1:4" hidden="1" x14ac:dyDescent="0.25">
      <c r="A29338" s="61" t="s">
        <v>528</v>
      </c>
      <c r="B29338" s="61" t="s">
        <v>1323</v>
      </c>
      <c r="C29338">
        <v>1959</v>
      </c>
      <c r="D29338" s="61" t="s">
        <v>2223</v>
      </c>
    </row>
    <row r="29339" spans="1:4" hidden="1" x14ac:dyDescent="0.25">
      <c r="A29339" s="61" t="s">
        <v>528</v>
      </c>
      <c r="B29339" s="61" t="s">
        <v>1323</v>
      </c>
      <c r="C29339">
        <v>1960</v>
      </c>
      <c r="D29339" s="61" t="s">
        <v>2390</v>
      </c>
    </row>
    <row r="29340" spans="1:4" hidden="1" x14ac:dyDescent="0.25">
      <c r="A29340" s="61" t="s">
        <v>528</v>
      </c>
      <c r="B29340" s="61" t="s">
        <v>1323</v>
      </c>
      <c r="C29340">
        <v>1961</v>
      </c>
      <c r="D29340" s="61" t="s">
        <v>2110</v>
      </c>
    </row>
    <row r="29341" spans="1:4" hidden="1" x14ac:dyDescent="0.25">
      <c r="A29341" s="61" t="s">
        <v>528</v>
      </c>
      <c r="B29341" s="61" t="s">
        <v>1323</v>
      </c>
      <c r="C29341">
        <v>1962</v>
      </c>
      <c r="D29341" s="61" t="s">
        <v>2110</v>
      </c>
    </row>
    <row r="29342" spans="1:4" hidden="1" x14ac:dyDescent="0.25">
      <c r="A29342" s="61" t="s">
        <v>528</v>
      </c>
      <c r="B29342" s="61" t="s">
        <v>1323</v>
      </c>
      <c r="C29342">
        <v>1963</v>
      </c>
      <c r="D29342" s="61" t="s">
        <v>2110</v>
      </c>
    </row>
    <row r="29343" spans="1:4" hidden="1" x14ac:dyDescent="0.25">
      <c r="A29343" s="61" t="s">
        <v>528</v>
      </c>
      <c r="B29343" s="61" t="s">
        <v>1323</v>
      </c>
      <c r="C29343">
        <v>1964</v>
      </c>
      <c r="D29343" s="61" t="s">
        <v>2110</v>
      </c>
    </row>
    <row r="29344" spans="1:4" hidden="1" x14ac:dyDescent="0.25">
      <c r="A29344" s="61" t="s">
        <v>528</v>
      </c>
      <c r="B29344" s="61" t="s">
        <v>1323</v>
      </c>
      <c r="C29344">
        <v>1965</v>
      </c>
      <c r="D29344" s="61" t="s">
        <v>2110</v>
      </c>
    </row>
    <row r="29345" spans="1:4" hidden="1" x14ac:dyDescent="0.25">
      <c r="A29345" s="61" t="s">
        <v>528</v>
      </c>
      <c r="B29345" s="61" t="s">
        <v>1323</v>
      </c>
      <c r="C29345">
        <v>1966</v>
      </c>
      <c r="D29345" s="61" t="s">
        <v>2110</v>
      </c>
    </row>
    <row r="29346" spans="1:4" hidden="1" x14ac:dyDescent="0.25">
      <c r="A29346" s="61" t="s">
        <v>528</v>
      </c>
      <c r="B29346" s="61" t="s">
        <v>1323</v>
      </c>
      <c r="C29346">
        <v>1967</v>
      </c>
      <c r="D29346" s="61" t="s">
        <v>2110</v>
      </c>
    </row>
    <row r="29347" spans="1:4" hidden="1" x14ac:dyDescent="0.25">
      <c r="A29347" s="61" t="s">
        <v>528</v>
      </c>
      <c r="B29347" s="61" t="s">
        <v>1323</v>
      </c>
      <c r="C29347">
        <v>1968</v>
      </c>
      <c r="D29347" s="61" t="s">
        <v>2110</v>
      </c>
    </row>
    <row r="29348" spans="1:4" hidden="1" x14ac:dyDescent="0.25">
      <c r="A29348" s="61" t="s">
        <v>528</v>
      </c>
      <c r="B29348" s="61" t="s">
        <v>1323</v>
      </c>
      <c r="C29348">
        <v>1969</v>
      </c>
      <c r="D29348" s="61" t="s">
        <v>2110</v>
      </c>
    </row>
    <row r="29349" spans="1:4" hidden="1" x14ac:dyDescent="0.25">
      <c r="A29349" s="61" t="s">
        <v>528</v>
      </c>
      <c r="B29349" s="61" t="s">
        <v>1323</v>
      </c>
      <c r="C29349">
        <v>1970</v>
      </c>
      <c r="D29349" s="61" t="s">
        <v>2115</v>
      </c>
    </row>
    <row r="29350" spans="1:4" hidden="1" x14ac:dyDescent="0.25">
      <c r="A29350" s="61" t="s">
        <v>528</v>
      </c>
      <c r="B29350" s="61" t="s">
        <v>1323</v>
      </c>
      <c r="C29350">
        <v>1971</v>
      </c>
      <c r="D29350" s="61" t="s">
        <v>2535</v>
      </c>
    </row>
    <row r="29351" spans="1:4" hidden="1" x14ac:dyDescent="0.25">
      <c r="A29351" s="61" t="s">
        <v>528</v>
      </c>
      <c r="B29351" s="61" t="s">
        <v>1323</v>
      </c>
      <c r="C29351">
        <v>1972</v>
      </c>
      <c r="D29351" s="61" t="s">
        <v>1923</v>
      </c>
    </row>
    <row r="29352" spans="1:4" hidden="1" x14ac:dyDescent="0.25">
      <c r="A29352" s="61" t="s">
        <v>528</v>
      </c>
      <c r="B29352" s="61" t="s">
        <v>1323</v>
      </c>
      <c r="C29352">
        <v>1973</v>
      </c>
      <c r="D29352" s="61" t="s">
        <v>2318</v>
      </c>
    </row>
    <row r="29353" spans="1:4" hidden="1" x14ac:dyDescent="0.25">
      <c r="A29353" s="61" t="s">
        <v>528</v>
      </c>
      <c r="B29353" s="61" t="s">
        <v>1323</v>
      </c>
      <c r="C29353">
        <v>1974</v>
      </c>
      <c r="D29353" s="61" t="s">
        <v>592</v>
      </c>
    </row>
    <row r="29354" spans="1:4" hidden="1" x14ac:dyDescent="0.25">
      <c r="A29354" s="61" t="s">
        <v>528</v>
      </c>
      <c r="B29354" s="61" t="s">
        <v>1323</v>
      </c>
      <c r="C29354">
        <v>1975</v>
      </c>
      <c r="D29354" s="61" t="s">
        <v>2109</v>
      </c>
    </row>
    <row r="29355" spans="1:4" hidden="1" x14ac:dyDescent="0.25">
      <c r="A29355" s="61" t="s">
        <v>528</v>
      </c>
      <c r="B29355" s="61" t="s">
        <v>1323</v>
      </c>
      <c r="C29355">
        <v>1976</v>
      </c>
      <c r="D29355" s="61" t="s">
        <v>1803</v>
      </c>
    </row>
    <row r="29356" spans="1:4" hidden="1" x14ac:dyDescent="0.25">
      <c r="A29356" s="61" t="s">
        <v>528</v>
      </c>
      <c r="B29356" s="61" t="s">
        <v>1323</v>
      </c>
      <c r="C29356">
        <v>1977</v>
      </c>
      <c r="D29356" s="61" t="s">
        <v>2254</v>
      </c>
    </row>
    <row r="29357" spans="1:4" hidden="1" x14ac:dyDescent="0.25">
      <c r="A29357" s="61" t="s">
        <v>528</v>
      </c>
      <c r="B29357" s="61" t="s">
        <v>1323</v>
      </c>
      <c r="C29357">
        <v>1978</v>
      </c>
      <c r="D29357" s="61" t="s">
        <v>1490</v>
      </c>
    </row>
    <row r="29358" spans="1:4" hidden="1" x14ac:dyDescent="0.25">
      <c r="A29358" s="61" t="s">
        <v>528</v>
      </c>
      <c r="B29358" s="61" t="s">
        <v>1323</v>
      </c>
      <c r="C29358">
        <v>1979</v>
      </c>
      <c r="D29358" s="61" t="s">
        <v>2495</v>
      </c>
    </row>
    <row r="29359" spans="1:4" hidden="1" x14ac:dyDescent="0.25">
      <c r="A29359" s="61" t="s">
        <v>528</v>
      </c>
      <c r="B29359" s="61" t="s">
        <v>1323</v>
      </c>
      <c r="C29359">
        <v>1980</v>
      </c>
      <c r="D29359" s="61" t="s">
        <v>2306</v>
      </c>
    </row>
    <row r="29360" spans="1:4" hidden="1" x14ac:dyDescent="0.25">
      <c r="A29360" s="61" t="s">
        <v>528</v>
      </c>
      <c r="B29360" s="61" t="s">
        <v>1323</v>
      </c>
      <c r="C29360">
        <v>1981</v>
      </c>
      <c r="D29360" s="61" t="s">
        <v>2306</v>
      </c>
    </row>
    <row r="29361" spans="1:4" hidden="1" x14ac:dyDescent="0.25">
      <c r="A29361" s="61" t="s">
        <v>528</v>
      </c>
      <c r="B29361" s="61" t="s">
        <v>1323</v>
      </c>
      <c r="C29361">
        <v>1982</v>
      </c>
      <c r="D29361" s="61" t="s">
        <v>2960</v>
      </c>
    </row>
    <row r="29362" spans="1:4" hidden="1" x14ac:dyDescent="0.25">
      <c r="A29362" s="61" t="s">
        <v>528</v>
      </c>
      <c r="B29362" s="61" t="s">
        <v>1323</v>
      </c>
      <c r="C29362">
        <v>1983</v>
      </c>
      <c r="D29362" s="61" t="s">
        <v>2960</v>
      </c>
    </row>
    <row r="29363" spans="1:4" hidden="1" x14ac:dyDescent="0.25">
      <c r="A29363" s="61" t="s">
        <v>528</v>
      </c>
      <c r="B29363" s="61" t="s">
        <v>1323</v>
      </c>
      <c r="C29363">
        <v>1984</v>
      </c>
      <c r="D29363" s="61" t="s">
        <v>1956</v>
      </c>
    </row>
    <row r="29364" spans="1:4" hidden="1" x14ac:dyDescent="0.25">
      <c r="A29364" s="61" t="s">
        <v>528</v>
      </c>
      <c r="B29364" s="61" t="s">
        <v>1323</v>
      </c>
      <c r="C29364">
        <v>1985</v>
      </c>
      <c r="D29364" s="61" t="s">
        <v>1956</v>
      </c>
    </row>
    <row r="29365" spans="1:4" hidden="1" x14ac:dyDescent="0.25">
      <c r="A29365" s="61" t="s">
        <v>528</v>
      </c>
      <c r="B29365" s="61" t="s">
        <v>1323</v>
      </c>
      <c r="C29365">
        <v>1986</v>
      </c>
      <c r="D29365" s="61" t="s">
        <v>1956</v>
      </c>
    </row>
    <row r="29366" spans="1:4" hidden="1" x14ac:dyDescent="0.25">
      <c r="A29366" s="61" t="s">
        <v>528</v>
      </c>
      <c r="B29366" s="61" t="s">
        <v>1323</v>
      </c>
      <c r="C29366">
        <v>1987</v>
      </c>
      <c r="D29366" s="61" t="s">
        <v>1704</v>
      </c>
    </row>
    <row r="29367" spans="1:4" hidden="1" x14ac:dyDescent="0.25">
      <c r="A29367" s="61" t="s">
        <v>528</v>
      </c>
      <c r="B29367" s="61" t="s">
        <v>1323</v>
      </c>
      <c r="C29367">
        <v>1988</v>
      </c>
      <c r="D29367" s="61" t="s">
        <v>1784</v>
      </c>
    </row>
    <row r="29368" spans="1:4" hidden="1" x14ac:dyDescent="0.25">
      <c r="A29368" s="61" t="s">
        <v>528</v>
      </c>
      <c r="B29368" s="61" t="s">
        <v>1323</v>
      </c>
      <c r="C29368">
        <v>1989</v>
      </c>
      <c r="D29368" s="61" t="s">
        <v>2412</v>
      </c>
    </row>
    <row r="29369" spans="1:4" hidden="1" x14ac:dyDescent="0.25">
      <c r="A29369" s="61" t="s">
        <v>528</v>
      </c>
      <c r="B29369" s="61" t="s">
        <v>1323</v>
      </c>
      <c r="C29369">
        <v>1990</v>
      </c>
      <c r="D29369" s="61" t="s">
        <v>2237</v>
      </c>
    </row>
    <row r="29370" spans="1:4" hidden="1" x14ac:dyDescent="0.25">
      <c r="A29370" s="61" t="s">
        <v>528</v>
      </c>
      <c r="B29370" s="61" t="s">
        <v>1323</v>
      </c>
      <c r="C29370">
        <v>1991</v>
      </c>
      <c r="D29370" s="61" t="s">
        <v>2139</v>
      </c>
    </row>
    <row r="29371" spans="1:4" hidden="1" x14ac:dyDescent="0.25">
      <c r="A29371" s="61" t="s">
        <v>528</v>
      </c>
      <c r="B29371" s="61" t="s">
        <v>1323</v>
      </c>
      <c r="C29371">
        <v>1992</v>
      </c>
      <c r="D29371" s="61" t="s">
        <v>2264</v>
      </c>
    </row>
    <row r="29372" spans="1:4" hidden="1" x14ac:dyDescent="0.25">
      <c r="A29372" s="61" t="s">
        <v>528</v>
      </c>
      <c r="B29372" s="61" t="s">
        <v>1323</v>
      </c>
      <c r="C29372">
        <v>1993</v>
      </c>
      <c r="D29372" s="61" t="s">
        <v>2264</v>
      </c>
    </row>
    <row r="29373" spans="1:4" hidden="1" x14ac:dyDescent="0.25">
      <c r="A29373" s="61" t="s">
        <v>528</v>
      </c>
      <c r="B29373" s="61" t="s">
        <v>1323</v>
      </c>
      <c r="C29373">
        <v>1994</v>
      </c>
      <c r="D29373" s="61" t="s">
        <v>2277</v>
      </c>
    </row>
    <row r="29374" spans="1:4" hidden="1" x14ac:dyDescent="0.25">
      <c r="A29374" s="61" t="s">
        <v>528</v>
      </c>
      <c r="B29374" s="61" t="s">
        <v>1323</v>
      </c>
      <c r="C29374">
        <v>1995</v>
      </c>
      <c r="D29374" s="61" t="s">
        <v>2277</v>
      </c>
    </row>
    <row r="29375" spans="1:4" hidden="1" x14ac:dyDescent="0.25">
      <c r="A29375" s="61" t="s">
        <v>528</v>
      </c>
      <c r="B29375" s="61" t="s">
        <v>1323</v>
      </c>
      <c r="C29375">
        <v>1996</v>
      </c>
      <c r="D29375" s="61" t="s">
        <v>2277</v>
      </c>
    </row>
    <row r="29376" spans="1:4" hidden="1" x14ac:dyDescent="0.25">
      <c r="A29376" s="61" t="s">
        <v>528</v>
      </c>
      <c r="B29376" s="61" t="s">
        <v>1323</v>
      </c>
      <c r="C29376">
        <v>1997</v>
      </c>
      <c r="D29376" s="61" t="s">
        <v>2277</v>
      </c>
    </row>
    <row r="29377" spans="1:4" hidden="1" x14ac:dyDescent="0.25">
      <c r="A29377" s="61" t="s">
        <v>528</v>
      </c>
      <c r="B29377" s="61" t="s">
        <v>1323</v>
      </c>
      <c r="C29377">
        <v>1998</v>
      </c>
      <c r="D29377" s="61" t="s">
        <v>2277</v>
      </c>
    </row>
    <row r="29378" spans="1:4" hidden="1" x14ac:dyDescent="0.25">
      <c r="A29378" s="61" t="s">
        <v>528</v>
      </c>
      <c r="B29378" s="61" t="s">
        <v>1323</v>
      </c>
      <c r="C29378">
        <v>1999</v>
      </c>
      <c r="D29378" s="61" t="s">
        <v>2277</v>
      </c>
    </row>
    <row r="29379" spans="1:4" hidden="1" x14ac:dyDescent="0.25">
      <c r="A29379" s="61" t="s">
        <v>528</v>
      </c>
      <c r="B29379" s="61" t="s">
        <v>1323</v>
      </c>
      <c r="C29379">
        <v>2000</v>
      </c>
      <c r="D29379" s="61" t="s">
        <v>2605</v>
      </c>
    </row>
    <row r="29380" spans="1:4" hidden="1" x14ac:dyDescent="0.25">
      <c r="A29380" s="61" t="s">
        <v>528</v>
      </c>
      <c r="B29380" s="61" t="s">
        <v>1323</v>
      </c>
      <c r="C29380">
        <v>2001</v>
      </c>
      <c r="D29380" s="61" t="s">
        <v>2598</v>
      </c>
    </row>
    <row r="29381" spans="1:4" hidden="1" x14ac:dyDescent="0.25">
      <c r="A29381" s="61" t="s">
        <v>528</v>
      </c>
      <c r="B29381" s="61" t="s">
        <v>1323</v>
      </c>
      <c r="C29381">
        <v>2002</v>
      </c>
      <c r="D29381" s="61" t="s">
        <v>2598</v>
      </c>
    </row>
    <row r="29382" spans="1:4" hidden="1" x14ac:dyDescent="0.25">
      <c r="A29382" s="61" t="s">
        <v>528</v>
      </c>
      <c r="B29382" s="61" t="s">
        <v>1323</v>
      </c>
      <c r="C29382">
        <v>2003</v>
      </c>
      <c r="D29382" s="61" t="s">
        <v>2598</v>
      </c>
    </row>
    <row r="29383" spans="1:4" hidden="1" x14ac:dyDescent="0.25">
      <c r="A29383" s="61" t="s">
        <v>528</v>
      </c>
      <c r="B29383" s="61" t="s">
        <v>1323</v>
      </c>
      <c r="C29383">
        <v>2004</v>
      </c>
      <c r="D29383" s="61" t="s">
        <v>2598</v>
      </c>
    </row>
    <row r="29384" spans="1:4" hidden="1" x14ac:dyDescent="0.25">
      <c r="A29384" s="61" t="s">
        <v>528</v>
      </c>
      <c r="B29384" s="61" t="s">
        <v>1323</v>
      </c>
      <c r="C29384">
        <v>2005</v>
      </c>
      <c r="D29384" s="61" t="s">
        <v>2141</v>
      </c>
    </row>
    <row r="29385" spans="1:4" hidden="1" x14ac:dyDescent="0.25">
      <c r="A29385" s="61" t="s">
        <v>528</v>
      </c>
      <c r="B29385" s="61" t="s">
        <v>1323</v>
      </c>
      <c r="C29385">
        <v>2006</v>
      </c>
      <c r="D29385" s="61" t="s">
        <v>2141</v>
      </c>
    </row>
    <row r="29386" spans="1:4" hidden="1" x14ac:dyDescent="0.25">
      <c r="A29386" s="61" t="s">
        <v>528</v>
      </c>
      <c r="B29386" s="61" t="s">
        <v>1323</v>
      </c>
      <c r="C29386">
        <v>2007</v>
      </c>
      <c r="D29386" s="61" t="s">
        <v>2143</v>
      </c>
    </row>
    <row r="29387" spans="1:4" hidden="1" x14ac:dyDescent="0.25">
      <c r="A29387" s="61" t="s">
        <v>528</v>
      </c>
      <c r="B29387" s="61" t="s">
        <v>1323</v>
      </c>
      <c r="C29387">
        <v>2008</v>
      </c>
      <c r="D29387" s="61" t="s">
        <v>2481</v>
      </c>
    </row>
    <row r="29388" spans="1:4" hidden="1" x14ac:dyDescent="0.25">
      <c r="A29388" s="61" t="s">
        <v>528</v>
      </c>
      <c r="B29388" s="61" t="s">
        <v>1323</v>
      </c>
      <c r="C29388">
        <v>2009</v>
      </c>
      <c r="D29388" s="61" t="s">
        <v>2879</v>
      </c>
    </row>
    <row r="29389" spans="1:4" hidden="1" x14ac:dyDescent="0.25">
      <c r="A29389" s="61" t="s">
        <v>528</v>
      </c>
      <c r="B29389" s="61" t="s">
        <v>1323</v>
      </c>
      <c r="C29389">
        <v>2010</v>
      </c>
      <c r="D29389" s="61" t="s">
        <v>2488</v>
      </c>
    </row>
    <row r="29390" spans="1:4" hidden="1" x14ac:dyDescent="0.25">
      <c r="A29390" s="61" t="s">
        <v>528</v>
      </c>
      <c r="B29390" s="61" t="s">
        <v>1323</v>
      </c>
      <c r="C29390">
        <v>2011</v>
      </c>
      <c r="D29390" s="61" t="s">
        <v>1822</v>
      </c>
    </row>
    <row r="29391" spans="1:4" hidden="1" x14ac:dyDescent="0.25">
      <c r="A29391" s="61" t="s">
        <v>528</v>
      </c>
      <c r="B29391" s="61" t="s">
        <v>1323</v>
      </c>
      <c r="C29391">
        <v>2012</v>
      </c>
      <c r="D29391" s="61" t="s">
        <v>2583</v>
      </c>
    </row>
    <row r="29392" spans="1:4" hidden="1" x14ac:dyDescent="0.25">
      <c r="A29392" s="61" t="s">
        <v>528</v>
      </c>
      <c r="B29392" s="61" t="s">
        <v>1323</v>
      </c>
      <c r="C29392">
        <v>2013</v>
      </c>
      <c r="D29392" s="61" t="s">
        <v>2487</v>
      </c>
    </row>
    <row r="29393" spans="1:4" hidden="1" x14ac:dyDescent="0.25">
      <c r="A29393" s="61" t="s">
        <v>528</v>
      </c>
      <c r="B29393" s="61" t="s">
        <v>1323</v>
      </c>
      <c r="C29393">
        <v>2014</v>
      </c>
      <c r="D29393" s="61" t="s">
        <v>2487</v>
      </c>
    </row>
    <row r="29394" spans="1:4" hidden="1" x14ac:dyDescent="0.25">
      <c r="A29394" s="61" t="s">
        <v>528</v>
      </c>
      <c r="B29394" s="61" t="s">
        <v>1323</v>
      </c>
      <c r="C29394">
        <v>2015</v>
      </c>
      <c r="D29394" s="61" t="s">
        <v>2193</v>
      </c>
    </row>
    <row r="29395" spans="1:4" hidden="1" x14ac:dyDescent="0.25">
      <c r="A29395" s="61" t="s">
        <v>528</v>
      </c>
      <c r="B29395" s="61" t="s">
        <v>1323</v>
      </c>
      <c r="C29395">
        <v>2016</v>
      </c>
      <c r="D29395" s="61" t="s">
        <v>2206</v>
      </c>
    </row>
    <row r="29396" spans="1:4" hidden="1" x14ac:dyDescent="0.25">
      <c r="A29396" s="61" t="s">
        <v>528</v>
      </c>
      <c r="B29396" s="61" t="s">
        <v>1323</v>
      </c>
      <c r="C29396">
        <v>2017</v>
      </c>
      <c r="D29396" s="61" t="s">
        <v>2200</v>
      </c>
    </row>
    <row r="29397" spans="1:4" hidden="1" x14ac:dyDescent="0.25">
      <c r="A29397" s="61" t="s">
        <v>528</v>
      </c>
      <c r="B29397" s="61" t="s">
        <v>1323</v>
      </c>
      <c r="C29397">
        <v>2018</v>
      </c>
      <c r="D29397" s="61" t="s">
        <v>2566</v>
      </c>
    </row>
    <row r="29398" spans="1:4" hidden="1" x14ac:dyDescent="0.25">
      <c r="A29398" s="61" t="s">
        <v>528</v>
      </c>
      <c r="B29398" s="61" t="s">
        <v>1323</v>
      </c>
      <c r="C29398">
        <v>2019</v>
      </c>
      <c r="D29398" s="61" t="s">
        <v>2566</v>
      </c>
    </row>
    <row r="29399" spans="1:4" hidden="1" x14ac:dyDescent="0.25">
      <c r="A29399" s="61" t="s">
        <v>528</v>
      </c>
      <c r="B29399" s="61" t="s">
        <v>1323</v>
      </c>
      <c r="C29399">
        <v>2020</v>
      </c>
      <c r="D29399" s="61" t="s">
        <v>2201</v>
      </c>
    </row>
    <row r="29400" spans="1:4" hidden="1" x14ac:dyDescent="0.25">
      <c r="A29400" s="61" t="s">
        <v>528</v>
      </c>
      <c r="B29400" s="61" t="s">
        <v>1323</v>
      </c>
      <c r="C29400">
        <v>2021</v>
      </c>
      <c r="D29400" s="61" t="s">
        <v>2566</v>
      </c>
    </row>
    <row r="29401" spans="1:4" hidden="1" x14ac:dyDescent="0.25">
      <c r="A29401" s="61" t="s">
        <v>528</v>
      </c>
      <c r="B29401" s="61" t="s">
        <v>1323</v>
      </c>
      <c r="C29401">
        <v>2022</v>
      </c>
      <c r="D29401" s="61" t="s">
        <v>2076</v>
      </c>
    </row>
    <row r="29402" spans="1:4" x14ac:dyDescent="0.25">
      <c r="A29402" s="61" t="s">
        <v>528</v>
      </c>
      <c r="B29402" s="61" t="s">
        <v>1323</v>
      </c>
      <c r="C29402">
        <v>2023</v>
      </c>
      <c r="D29402" s="61">
        <v>0.93300000000000005</v>
      </c>
    </row>
    <row r="29403" spans="1:4" hidden="1" x14ac:dyDescent="0.25">
      <c r="A29403" s="61" t="s">
        <v>468</v>
      </c>
      <c r="B29403" s="61" t="s">
        <v>469</v>
      </c>
      <c r="C29403">
        <v>1868</v>
      </c>
      <c r="D29403" s="61" t="s">
        <v>1728</v>
      </c>
    </row>
    <row r="29404" spans="1:4" hidden="1" x14ac:dyDescent="0.25">
      <c r="A29404" s="61" t="s">
        <v>468</v>
      </c>
      <c r="B29404" s="61" t="s">
        <v>469</v>
      </c>
      <c r="C29404">
        <v>1869</v>
      </c>
      <c r="D29404" s="61" t="s">
        <v>1728</v>
      </c>
    </row>
    <row r="29405" spans="1:4" hidden="1" x14ac:dyDescent="0.25">
      <c r="A29405" s="61" t="s">
        <v>468</v>
      </c>
      <c r="B29405" s="61" t="s">
        <v>469</v>
      </c>
      <c r="C29405">
        <v>1870</v>
      </c>
      <c r="D29405" s="61" t="s">
        <v>2107</v>
      </c>
    </row>
    <row r="29406" spans="1:4" hidden="1" x14ac:dyDescent="0.25">
      <c r="A29406" s="61" t="s">
        <v>468</v>
      </c>
      <c r="B29406" s="61" t="s">
        <v>469</v>
      </c>
      <c r="C29406">
        <v>1871</v>
      </c>
      <c r="D29406" s="61" t="s">
        <v>2107</v>
      </c>
    </row>
    <row r="29407" spans="1:4" hidden="1" x14ac:dyDescent="0.25">
      <c r="A29407" s="61" t="s">
        <v>468</v>
      </c>
      <c r="B29407" s="61" t="s">
        <v>469</v>
      </c>
      <c r="C29407">
        <v>1872</v>
      </c>
      <c r="D29407" s="61" t="s">
        <v>2107</v>
      </c>
    </row>
    <row r="29408" spans="1:4" hidden="1" x14ac:dyDescent="0.25">
      <c r="A29408" s="61" t="s">
        <v>468</v>
      </c>
      <c r="B29408" s="61" t="s">
        <v>469</v>
      </c>
      <c r="C29408">
        <v>1873</v>
      </c>
      <c r="D29408" s="61" t="s">
        <v>2107</v>
      </c>
    </row>
    <row r="29409" spans="1:4" hidden="1" x14ac:dyDescent="0.25">
      <c r="A29409" s="61" t="s">
        <v>468</v>
      </c>
      <c r="B29409" s="61" t="s">
        <v>469</v>
      </c>
      <c r="C29409">
        <v>1874</v>
      </c>
      <c r="D29409" s="61" t="s">
        <v>2108</v>
      </c>
    </row>
    <row r="29410" spans="1:4" hidden="1" x14ac:dyDescent="0.25">
      <c r="A29410" s="61" t="s">
        <v>468</v>
      </c>
      <c r="B29410" s="61" t="s">
        <v>469</v>
      </c>
      <c r="C29410">
        <v>1875</v>
      </c>
      <c r="D29410" s="61" t="s">
        <v>2108</v>
      </c>
    </row>
    <row r="29411" spans="1:4" hidden="1" x14ac:dyDescent="0.25">
      <c r="A29411" s="61" t="s">
        <v>468</v>
      </c>
      <c r="B29411" s="61" t="s">
        <v>469</v>
      </c>
      <c r="C29411">
        <v>1876</v>
      </c>
      <c r="D29411" s="61" t="s">
        <v>2108</v>
      </c>
    </row>
    <row r="29412" spans="1:4" hidden="1" x14ac:dyDescent="0.25">
      <c r="A29412" s="61" t="s">
        <v>468</v>
      </c>
      <c r="B29412" s="61" t="s">
        <v>469</v>
      </c>
      <c r="C29412">
        <v>1877</v>
      </c>
      <c r="D29412" s="61" t="s">
        <v>2108</v>
      </c>
    </row>
    <row r="29413" spans="1:4" hidden="1" x14ac:dyDescent="0.25">
      <c r="A29413" s="61" t="s">
        <v>468</v>
      </c>
      <c r="B29413" s="61" t="s">
        <v>469</v>
      </c>
      <c r="C29413">
        <v>1878</v>
      </c>
      <c r="D29413" s="61" t="s">
        <v>1499</v>
      </c>
    </row>
    <row r="29414" spans="1:4" hidden="1" x14ac:dyDescent="0.25">
      <c r="A29414" s="61" t="s">
        <v>468</v>
      </c>
      <c r="B29414" s="61" t="s">
        <v>469</v>
      </c>
      <c r="C29414">
        <v>1879</v>
      </c>
      <c r="D29414" s="61" t="s">
        <v>1499</v>
      </c>
    </row>
    <row r="29415" spans="1:4" hidden="1" x14ac:dyDescent="0.25">
      <c r="A29415" s="61" t="s">
        <v>468</v>
      </c>
      <c r="B29415" s="61" t="s">
        <v>469</v>
      </c>
      <c r="C29415">
        <v>1880</v>
      </c>
      <c r="D29415" s="61" t="s">
        <v>1499</v>
      </c>
    </row>
    <row r="29416" spans="1:4" hidden="1" x14ac:dyDescent="0.25">
      <c r="A29416" s="61" t="s">
        <v>468</v>
      </c>
      <c r="B29416" s="61" t="s">
        <v>469</v>
      </c>
      <c r="C29416">
        <v>1881</v>
      </c>
      <c r="D29416" s="61" t="s">
        <v>1492</v>
      </c>
    </row>
    <row r="29417" spans="1:4" hidden="1" x14ac:dyDescent="0.25">
      <c r="A29417" s="61" t="s">
        <v>468</v>
      </c>
      <c r="B29417" s="61" t="s">
        <v>469</v>
      </c>
      <c r="C29417">
        <v>1882</v>
      </c>
      <c r="D29417" s="61" t="s">
        <v>1492</v>
      </c>
    </row>
    <row r="29418" spans="1:4" hidden="1" x14ac:dyDescent="0.25">
      <c r="A29418" s="61" t="s">
        <v>468</v>
      </c>
      <c r="B29418" s="61" t="s">
        <v>469</v>
      </c>
      <c r="C29418">
        <v>1883</v>
      </c>
      <c r="D29418" s="61" t="s">
        <v>1492</v>
      </c>
    </row>
    <row r="29419" spans="1:4" hidden="1" x14ac:dyDescent="0.25">
      <c r="A29419" s="61" t="s">
        <v>468</v>
      </c>
      <c r="B29419" s="61" t="s">
        <v>469</v>
      </c>
      <c r="C29419">
        <v>1884</v>
      </c>
      <c r="D29419" s="61" t="s">
        <v>1492</v>
      </c>
    </row>
    <row r="29420" spans="1:4" hidden="1" x14ac:dyDescent="0.25">
      <c r="A29420" s="61" t="s">
        <v>468</v>
      </c>
      <c r="B29420" s="61" t="s">
        <v>469</v>
      </c>
      <c r="C29420">
        <v>1885</v>
      </c>
      <c r="D29420" s="61" t="s">
        <v>2109</v>
      </c>
    </row>
    <row r="29421" spans="1:4" hidden="1" x14ac:dyDescent="0.25">
      <c r="A29421" s="61" t="s">
        <v>468</v>
      </c>
      <c r="B29421" s="61" t="s">
        <v>469</v>
      </c>
      <c r="C29421">
        <v>1886</v>
      </c>
      <c r="D29421" s="61" t="s">
        <v>2109</v>
      </c>
    </row>
    <row r="29422" spans="1:4" hidden="1" x14ac:dyDescent="0.25">
      <c r="A29422" s="61" t="s">
        <v>468</v>
      </c>
      <c r="B29422" s="61" t="s">
        <v>469</v>
      </c>
      <c r="C29422">
        <v>1887</v>
      </c>
      <c r="D29422" s="61" t="s">
        <v>2109</v>
      </c>
    </row>
    <row r="29423" spans="1:4" hidden="1" x14ac:dyDescent="0.25">
      <c r="A29423" s="61" t="s">
        <v>468</v>
      </c>
      <c r="B29423" s="61" t="s">
        <v>469</v>
      </c>
      <c r="C29423">
        <v>1888</v>
      </c>
      <c r="D29423" s="61" t="s">
        <v>2109</v>
      </c>
    </row>
    <row r="29424" spans="1:4" hidden="1" x14ac:dyDescent="0.25">
      <c r="A29424" s="61" t="s">
        <v>468</v>
      </c>
      <c r="B29424" s="61" t="s">
        <v>469</v>
      </c>
      <c r="C29424">
        <v>1889</v>
      </c>
      <c r="D29424" s="61" t="s">
        <v>2109</v>
      </c>
    </row>
    <row r="29425" spans="1:4" hidden="1" x14ac:dyDescent="0.25">
      <c r="A29425" s="61" t="s">
        <v>468</v>
      </c>
      <c r="B29425" s="61" t="s">
        <v>469</v>
      </c>
      <c r="C29425">
        <v>1890</v>
      </c>
      <c r="D29425" s="61" t="s">
        <v>2109</v>
      </c>
    </row>
    <row r="29426" spans="1:4" hidden="1" x14ac:dyDescent="0.25">
      <c r="A29426" s="61" t="s">
        <v>468</v>
      </c>
      <c r="B29426" s="61" t="s">
        <v>469</v>
      </c>
      <c r="C29426">
        <v>1891</v>
      </c>
      <c r="D29426" s="61" t="s">
        <v>2109</v>
      </c>
    </row>
    <row r="29427" spans="1:4" hidden="1" x14ac:dyDescent="0.25">
      <c r="A29427" s="61" t="s">
        <v>468</v>
      </c>
      <c r="B29427" s="61" t="s">
        <v>469</v>
      </c>
      <c r="C29427">
        <v>1892</v>
      </c>
      <c r="D29427" s="61" t="s">
        <v>2109</v>
      </c>
    </row>
    <row r="29428" spans="1:4" hidden="1" x14ac:dyDescent="0.25">
      <c r="A29428" s="61" t="s">
        <v>468</v>
      </c>
      <c r="B29428" s="61" t="s">
        <v>469</v>
      </c>
      <c r="C29428">
        <v>1893</v>
      </c>
      <c r="D29428" s="61" t="s">
        <v>2109</v>
      </c>
    </row>
    <row r="29429" spans="1:4" hidden="1" x14ac:dyDescent="0.25">
      <c r="A29429" s="61" t="s">
        <v>468</v>
      </c>
      <c r="B29429" s="61" t="s">
        <v>469</v>
      </c>
      <c r="C29429">
        <v>1894</v>
      </c>
      <c r="D29429" s="61" t="s">
        <v>2109</v>
      </c>
    </row>
    <row r="29430" spans="1:4" hidden="1" x14ac:dyDescent="0.25">
      <c r="A29430" s="61" t="s">
        <v>468</v>
      </c>
      <c r="B29430" s="61" t="s">
        <v>469</v>
      </c>
      <c r="C29430">
        <v>1895</v>
      </c>
      <c r="D29430" s="61" t="s">
        <v>2109</v>
      </c>
    </row>
    <row r="29431" spans="1:4" hidden="1" x14ac:dyDescent="0.25">
      <c r="A29431" s="61" t="s">
        <v>468</v>
      </c>
      <c r="B29431" s="61" t="s">
        <v>469</v>
      </c>
      <c r="C29431">
        <v>1896</v>
      </c>
      <c r="D29431" s="61" t="s">
        <v>2109</v>
      </c>
    </row>
    <row r="29432" spans="1:4" hidden="1" x14ac:dyDescent="0.25">
      <c r="A29432" s="61" t="s">
        <v>468</v>
      </c>
      <c r="B29432" s="61" t="s">
        <v>469</v>
      </c>
      <c r="C29432">
        <v>1897</v>
      </c>
      <c r="D29432" s="61" t="s">
        <v>2109</v>
      </c>
    </row>
    <row r="29433" spans="1:4" hidden="1" x14ac:dyDescent="0.25">
      <c r="A29433" s="61" t="s">
        <v>468</v>
      </c>
      <c r="B29433" s="61" t="s">
        <v>469</v>
      </c>
      <c r="C29433">
        <v>1898</v>
      </c>
      <c r="D29433" s="61" t="s">
        <v>2109</v>
      </c>
    </row>
    <row r="29434" spans="1:4" hidden="1" x14ac:dyDescent="0.25">
      <c r="A29434" s="61" t="s">
        <v>468</v>
      </c>
      <c r="B29434" s="61" t="s">
        <v>469</v>
      </c>
      <c r="C29434">
        <v>1899</v>
      </c>
      <c r="D29434" s="61" t="s">
        <v>2109</v>
      </c>
    </row>
    <row r="29435" spans="1:4" hidden="1" x14ac:dyDescent="0.25">
      <c r="A29435" s="61" t="s">
        <v>468</v>
      </c>
      <c r="B29435" s="61" t="s">
        <v>469</v>
      </c>
      <c r="C29435">
        <v>1900</v>
      </c>
      <c r="D29435" s="61" t="s">
        <v>2110</v>
      </c>
    </row>
    <row r="29436" spans="1:4" hidden="1" x14ac:dyDescent="0.25">
      <c r="A29436" s="61" t="s">
        <v>468</v>
      </c>
      <c r="B29436" s="61" t="s">
        <v>469</v>
      </c>
      <c r="C29436">
        <v>1901</v>
      </c>
      <c r="D29436" s="61" t="s">
        <v>2111</v>
      </c>
    </row>
    <row r="29437" spans="1:4" hidden="1" x14ac:dyDescent="0.25">
      <c r="A29437" s="61" t="s">
        <v>468</v>
      </c>
      <c r="B29437" s="61" t="s">
        <v>469</v>
      </c>
      <c r="C29437">
        <v>1902</v>
      </c>
      <c r="D29437" s="61" t="s">
        <v>2112</v>
      </c>
    </row>
    <row r="29438" spans="1:4" hidden="1" x14ac:dyDescent="0.25">
      <c r="A29438" s="61" t="s">
        <v>468</v>
      </c>
      <c r="B29438" s="61" t="s">
        <v>469</v>
      </c>
      <c r="C29438">
        <v>1903</v>
      </c>
      <c r="D29438" s="61" t="s">
        <v>2112</v>
      </c>
    </row>
    <row r="29439" spans="1:4" hidden="1" x14ac:dyDescent="0.25">
      <c r="A29439" s="61" t="s">
        <v>468</v>
      </c>
      <c r="B29439" s="61" t="s">
        <v>469</v>
      </c>
      <c r="C29439">
        <v>1904</v>
      </c>
      <c r="D29439" s="61" t="s">
        <v>2110</v>
      </c>
    </row>
    <row r="29440" spans="1:4" hidden="1" x14ac:dyDescent="0.25">
      <c r="A29440" s="61" t="s">
        <v>468</v>
      </c>
      <c r="B29440" s="61" t="s">
        <v>469</v>
      </c>
      <c r="C29440">
        <v>1905</v>
      </c>
      <c r="D29440" s="61" t="s">
        <v>2113</v>
      </c>
    </row>
    <row r="29441" spans="1:4" hidden="1" x14ac:dyDescent="0.25">
      <c r="A29441" s="61" t="s">
        <v>468</v>
      </c>
      <c r="B29441" s="61" t="s">
        <v>469</v>
      </c>
      <c r="C29441">
        <v>1906</v>
      </c>
      <c r="D29441" s="61" t="s">
        <v>2114</v>
      </c>
    </row>
    <row r="29442" spans="1:4" hidden="1" x14ac:dyDescent="0.25">
      <c r="A29442" s="61" t="s">
        <v>468</v>
      </c>
      <c r="B29442" s="61" t="s">
        <v>469</v>
      </c>
      <c r="C29442">
        <v>1907</v>
      </c>
      <c r="D29442" s="61" t="s">
        <v>2115</v>
      </c>
    </row>
    <row r="29443" spans="1:4" hidden="1" x14ac:dyDescent="0.25">
      <c r="A29443" s="61" t="s">
        <v>468</v>
      </c>
      <c r="B29443" s="61" t="s">
        <v>469</v>
      </c>
      <c r="C29443">
        <v>1908</v>
      </c>
      <c r="D29443" s="61" t="s">
        <v>1497</v>
      </c>
    </row>
    <row r="29444" spans="1:4" hidden="1" x14ac:dyDescent="0.25">
      <c r="A29444" s="61" t="s">
        <v>468</v>
      </c>
      <c r="B29444" s="61" t="s">
        <v>469</v>
      </c>
      <c r="C29444">
        <v>1909</v>
      </c>
      <c r="D29444" s="61" t="s">
        <v>1493</v>
      </c>
    </row>
    <row r="29445" spans="1:4" hidden="1" x14ac:dyDescent="0.25">
      <c r="A29445" s="61" t="s">
        <v>468</v>
      </c>
      <c r="B29445" s="61" t="s">
        <v>469</v>
      </c>
      <c r="C29445">
        <v>1910</v>
      </c>
      <c r="D29445" s="61" t="s">
        <v>543</v>
      </c>
    </row>
    <row r="29446" spans="1:4" hidden="1" x14ac:dyDescent="0.25">
      <c r="A29446" s="61" t="s">
        <v>468</v>
      </c>
      <c r="B29446" s="61" t="s">
        <v>469</v>
      </c>
      <c r="C29446">
        <v>1911</v>
      </c>
      <c r="D29446" s="61" t="s">
        <v>543</v>
      </c>
    </row>
    <row r="29447" spans="1:4" hidden="1" x14ac:dyDescent="0.25">
      <c r="A29447" s="61" t="s">
        <v>468</v>
      </c>
      <c r="B29447" s="61" t="s">
        <v>469</v>
      </c>
      <c r="C29447">
        <v>1912</v>
      </c>
      <c r="D29447" s="61" t="s">
        <v>543</v>
      </c>
    </row>
    <row r="29448" spans="1:4" hidden="1" x14ac:dyDescent="0.25">
      <c r="A29448" s="61" t="s">
        <v>468</v>
      </c>
      <c r="B29448" s="61" t="s">
        <v>469</v>
      </c>
      <c r="C29448">
        <v>1913</v>
      </c>
      <c r="D29448" s="61" t="s">
        <v>2116</v>
      </c>
    </row>
    <row r="29449" spans="1:4" hidden="1" x14ac:dyDescent="0.25">
      <c r="A29449" s="61" t="s">
        <v>468</v>
      </c>
      <c r="B29449" s="61" t="s">
        <v>469</v>
      </c>
      <c r="C29449">
        <v>1914</v>
      </c>
      <c r="D29449" s="61" t="s">
        <v>1741</v>
      </c>
    </row>
    <row r="29450" spans="1:4" hidden="1" x14ac:dyDescent="0.25">
      <c r="A29450" s="61" t="s">
        <v>468</v>
      </c>
      <c r="B29450" s="61" t="s">
        <v>469</v>
      </c>
      <c r="C29450">
        <v>1915</v>
      </c>
      <c r="D29450" s="61" t="s">
        <v>2117</v>
      </c>
    </row>
    <row r="29451" spans="1:4" hidden="1" x14ac:dyDescent="0.25">
      <c r="A29451" s="61" t="s">
        <v>468</v>
      </c>
      <c r="B29451" s="61" t="s">
        <v>469</v>
      </c>
      <c r="C29451">
        <v>1916</v>
      </c>
      <c r="D29451" s="61" t="s">
        <v>530</v>
      </c>
    </row>
    <row r="29452" spans="1:4" hidden="1" x14ac:dyDescent="0.25">
      <c r="A29452" s="61" t="s">
        <v>468</v>
      </c>
      <c r="B29452" s="61" t="s">
        <v>469</v>
      </c>
      <c r="C29452">
        <v>1917</v>
      </c>
      <c r="D29452" s="61" t="s">
        <v>2118</v>
      </c>
    </row>
    <row r="29453" spans="1:4" hidden="1" x14ac:dyDescent="0.25">
      <c r="A29453" s="61" t="s">
        <v>468</v>
      </c>
      <c r="B29453" s="61" t="s">
        <v>469</v>
      </c>
      <c r="C29453">
        <v>1918</v>
      </c>
      <c r="D29453" s="61" t="s">
        <v>1521</v>
      </c>
    </row>
    <row r="29454" spans="1:4" hidden="1" x14ac:dyDescent="0.25">
      <c r="A29454" s="61" t="s">
        <v>468</v>
      </c>
      <c r="B29454" s="61" t="s">
        <v>469</v>
      </c>
      <c r="C29454">
        <v>1919</v>
      </c>
      <c r="D29454" s="61" t="s">
        <v>1846</v>
      </c>
    </row>
    <row r="29455" spans="1:4" hidden="1" x14ac:dyDescent="0.25">
      <c r="A29455" s="61" t="s">
        <v>468</v>
      </c>
      <c r="B29455" s="61" t="s">
        <v>469</v>
      </c>
      <c r="C29455">
        <v>1920</v>
      </c>
      <c r="D29455" s="61" t="s">
        <v>1514</v>
      </c>
    </row>
    <row r="29456" spans="1:4" hidden="1" x14ac:dyDescent="0.25">
      <c r="A29456" s="61" t="s">
        <v>468</v>
      </c>
      <c r="B29456" s="61" t="s">
        <v>469</v>
      </c>
      <c r="C29456">
        <v>1921</v>
      </c>
      <c r="D29456" s="61" t="s">
        <v>1847</v>
      </c>
    </row>
    <row r="29457" spans="1:4" hidden="1" x14ac:dyDescent="0.25">
      <c r="A29457" s="61" t="s">
        <v>468</v>
      </c>
      <c r="B29457" s="61" t="s">
        <v>469</v>
      </c>
      <c r="C29457">
        <v>1922</v>
      </c>
      <c r="D29457" s="61" t="s">
        <v>1848</v>
      </c>
    </row>
    <row r="29458" spans="1:4" hidden="1" x14ac:dyDescent="0.25">
      <c r="A29458" s="61" t="s">
        <v>468</v>
      </c>
      <c r="B29458" s="61" t="s">
        <v>469</v>
      </c>
      <c r="C29458">
        <v>1923</v>
      </c>
      <c r="D29458" s="61" t="s">
        <v>1819</v>
      </c>
    </row>
    <row r="29459" spans="1:4" hidden="1" x14ac:dyDescent="0.25">
      <c r="A29459" s="61" t="s">
        <v>468</v>
      </c>
      <c r="B29459" s="61" t="s">
        <v>469</v>
      </c>
      <c r="C29459">
        <v>1924</v>
      </c>
      <c r="D29459" s="61" t="s">
        <v>1849</v>
      </c>
    </row>
    <row r="29460" spans="1:4" hidden="1" x14ac:dyDescent="0.25">
      <c r="A29460" s="61" t="s">
        <v>468</v>
      </c>
      <c r="B29460" s="61" t="s">
        <v>469</v>
      </c>
      <c r="C29460">
        <v>1925</v>
      </c>
      <c r="D29460" s="61" t="s">
        <v>1849</v>
      </c>
    </row>
    <row r="29461" spans="1:4" hidden="1" x14ac:dyDescent="0.25">
      <c r="A29461" s="61" t="s">
        <v>468</v>
      </c>
      <c r="B29461" s="61" t="s">
        <v>469</v>
      </c>
      <c r="C29461">
        <v>1926</v>
      </c>
      <c r="D29461" s="61" t="s">
        <v>1849</v>
      </c>
    </row>
    <row r="29462" spans="1:4" hidden="1" x14ac:dyDescent="0.25">
      <c r="A29462" s="61" t="s">
        <v>468</v>
      </c>
      <c r="B29462" s="61" t="s">
        <v>469</v>
      </c>
      <c r="C29462">
        <v>1927</v>
      </c>
      <c r="D29462" s="61" t="s">
        <v>1849</v>
      </c>
    </row>
    <row r="29463" spans="1:4" hidden="1" x14ac:dyDescent="0.25">
      <c r="A29463" s="61" t="s">
        <v>468</v>
      </c>
      <c r="B29463" s="61" t="s">
        <v>469</v>
      </c>
      <c r="C29463">
        <v>1928</v>
      </c>
      <c r="D29463" s="61" t="s">
        <v>1850</v>
      </c>
    </row>
    <row r="29464" spans="1:4" hidden="1" x14ac:dyDescent="0.25">
      <c r="A29464" s="61" t="s">
        <v>468</v>
      </c>
      <c r="B29464" s="61" t="s">
        <v>469</v>
      </c>
      <c r="C29464">
        <v>1929</v>
      </c>
      <c r="D29464" s="61" t="s">
        <v>1850</v>
      </c>
    </row>
    <row r="29465" spans="1:4" hidden="1" x14ac:dyDescent="0.25">
      <c r="A29465" s="61" t="s">
        <v>468</v>
      </c>
      <c r="B29465" s="61" t="s">
        <v>469</v>
      </c>
      <c r="C29465">
        <v>1930</v>
      </c>
      <c r="D29465" s="61" t="s">
        <v>1771</v>
      </c>
    </row>
    <row r="29466" spans="1:4" hidden="1" x14ac:dyDescent="0.25">
      <c r="A29466" s="61" t="s">
        <v>468</v>
      </c>
      <c r="B29466" s="61" t="s">
        <v>469</v>
      </c>
      <c r="C29466">
        <v>1931</v>
      </c>
      <c r="D29466" s="61" t="s">
        <v>1851</v>
      </c>
    </row>
    <row r="29467" spans="1:4" hidden="1" x14ac:dyDescent="0.25">
      <c r="A29467" s="61" t="s">
        <v>468</v>
      </c>
      <c r="B29467" s="61" t="s">
        <v>469</v>
      </c>
      <c r="C29467">
        <v>1932</v>
      </c>
      <c r="D29467" s="61" t="s">
        <v>1851</v>
      </c>
    </row>
    <row r="29468" spans="1:4" hidden="1" x14ac:dyDescent="0.25">
      <c r="A29468" s="61" t="s">
        <v>468</v>
      </c>
      <c r="B29468" s="61" t="s">
        <v>469</v>
      </c>
      <c r="C29468">
        <v>1933</v>
      </c>
      <c r="D29468" s="61" t="s">
        <v>1851</v>
      </c>
    </row>
    <row r="29469" spans="1:4" hidden="1" x14ac:dyDescent="0.25">
      <c r="A29469" s="61" t="s">
        <v>468</v>
      </c>
      <c r="B29469" s="61" t="s">
        <v>469</v>
      </c>
      <c r="C29469">
        <v>1934</v>
      </c>
      <c r="D29469" s="61" t="s">
        <v>1773</v>
      </c>
    </row>
    <row r="29470" spans="1:4" hidden="1" x14ac:dyDescent="0.25">
      <c r="A29470" s="61" t="s">
        <v>468</v>
      </c>
      <c r="B29470" s="61" t="s">
        <v>469</v>
      </c>
      <c r="C29470">
        <v>1935</v>
      </c>
      <c r="D29470" s="61" t="s">
        <v>1773</v>
      </c>
    </row>
    <row r="29471" spans="1:4" hidden="1" x14ac:dyDescent="0.25">
      <c r="A29471" s="61" t="s">
        <v>468</v>
      </c>
      <c r="B29471" s="61" t="s">
        <v>469</v>
      </c>
      <c r="C29471">
        <v>1936</v>
      </c>
      <c r="D29471" s="61" t="s">
        <v>1773</v>
      </c>
    </row>
    <row r="29472" spans="1:4" hidden="1" x14ac:dyDescent="0.25">
      <c r="A29472" s="61" t="s">
        <v>468</v>
      </c>
      <c r="B29472" s="61" t="s">
        <v>469</v>
      </c>
      <c r="C29472">
        <v>1937</v>
      </c>
      <c r="D29472" s="61" t="s">
        <v>1773</v>
      </c>
    </row>
    <row r="29473" spans="1:4" hidden="1" x14ac:dyDescent="0.25">
      <c r="A29473" s="61" t="s">
        <v>468</v>
      </c>
      <c r="B29473" s="61" t="s">
        <v>469</v>
      </c>
      <c r="C29473">
        <v>1938</v>
      </c>
      <c r="D29473" s="61" t="s">
        <v>1773</v>
      </c>
    </row>
    <row r="29474" spans="1:4" hidden="1" x14ac:dyDescent="0.25">
      <c r="A29474" s="61" t="s">
        <v>468</v>
      </c>
      <c r="B29474" s="61" t="s">
        <v>469</v>
      </c>
      <c r="C29474">
        <v>1939</v>
      </c>
      <c r="D29474" s="61" t="s">
        <v>1515</v>
      </c>
    </row>
    <row r="29475" spans="1:4" hidden="1" x14ac:dyDescent="0.25">
      <c r="A29475" s="61" t="s">
        <v>468</v>
      </c>
      <c r="B29475" s="61" t="s">
        <v>469</v>
      </c>
      <c r="C29475">
        <v>1940</v>
      </c>
      <c r="D29475" s="61" t="s">
        <v>1852</v>
      </c>
    </row>
    <row r="29476" spans="1:4" hidden="1" x14ac:dyDescent="0.25">
      <c r="A29476" s="61" t="s">
        <v>468</v>
      </c>
      <c r="B29476" s="61" t="s">
        <v>469</v>
      </c>
      <c r="C29476">
        <v>1941</v>
      </c>
      <c r="D29476" s="61" t="s">
        <v>1848</v>
      </c>
    </row>
    <row r="29477" spans="1:4" hidden="1" x14ac:dyDescent="0.25">
      <c r="A29477" s="61" t="s">
        <v>468</v>
      </c>
      <c r="B29477" s="61" t="s">
        <v>469</v>
      </c>
      <c r="C29477">
        <v>1942</v>
      </c>
      <c r="D29477" s="61" t="s">
        <v>1848</v>
      </c>
    </row>
    <row r="29478" spans="1:4" hidden="1" x14ac:dyDescent="0.25">
      <c r="A29478" s="61" t="s">
        <v>468</v>
      </c>
      <c r="B29478" s="61" t="s">
        <v>469</v>
      </c>
      <c r="C29478">
        <v>1943</v>
      </c>
      <c r="D29478" s="61" t="s">
        <v>1848</v>
      </c>
    </row>
    <row r="29479" spans="1:4" hidden="1" x14ac:dyDescent="0.25">
      <c r="A29479" s="61" t="s">
        <v>468</v>
      </c>
      <c r="B29479" s="61" t="s">
        <v>469</v>
      </c>
      <c r="C29479">
        <v>1944</v>
      </c>
      <c r="D29479" s="61" t="s">
        <v>1848</v>
      </c>
    </row>
    <row r="29480" spans="1:4" hidden="1" x14ac:dyDescent="0.25">
      <c r="A29480" s="61" t="s">
        <v>468</v>
      </c>
      <c r="B29480" s="61" t="s">
        <v>469</v>
      </c>
      <c r="C29480">
        <v>1945</v>
      </c>
      <c r="D29480" s="61" t="s">
        <v>1848</v>
      </c>
    </row>
    <row r="29481" spans="1:4" hidden="1" x14ac:dyDescent="0.25">
      <c r="A29481" s="61" t="s">
        <v>468</v>
      </c>
      <c r="B29481" s="61" t="s">
        <v>469</v>
      </c>
      <c r="C29481">
        <v>1946</v>
      </c>
      <c r="D29481" s="61" t="s">
        <v>1820</v>
      </c>
    </row>
    <row r="29482" spans="1:4" hidden="1" x14ac:dyDescent="0.25">
      <c r="A29482" s="61" t="s">
        <v>468</v>
      </c>
      <c r="B29482" s="61" t="s">
        <v>469</v>
      </c>
      <c r="C29482">
        <v>1947</v>
      </c>
      <c r="D29482" s="61" t="s">
        <v>1820</v>
      </c>
    </row>
    <row r="29483" spans="1:4" hidden="1" x14ac:dyDescent="0.25">
      <c r="A29483" s="61" t="s">
        <v>468</v>
      </c>
      <c r="B29483" s="61" t="s">
        <v>469</v>
      </c>
      <c r="C29483">
        <v>1948</v>
      </c>
      <c r="D29483" s="61" t="s">
        <v>1773</v>
      </c>
    </row>
    <row r="29484" spans="1:4" hidden="1" x14ac:dyDescent="0.25">
      <c r="A29484" s="61" t="s">
        <v>468</v>
      </c>
      <c r="B29484" s="61" t="s">
        <v>469</v>
      </c>
      <c r="C29484">
        <v>1949</v>
      </c>
      <c r="D29484" s="61" t="s">
        <v>1773</v>
      </c>
    </row>
    <row r="29485" spans="1:4" hidden="1" x14ac:dyDescent="0.25">
      <c r="A29485" s="61" t="s">
        <v>468</v>
      </c>
      <c r="B29485" s="61" t="s">
        <v>469</v>
      </c>
      <c r="C29485">
        <v>1950</v>
      </c>
      <c r="D29485" s="61" t="s">
        <v>1513</v>
      </c>
    </row>
    <row r="29486" spans="1:4" hidden="1" x14ac:dyDescent="0.25">
      <c r="A29486" s="61" t="s">
        <v>468</v>
      </c>
      <c r="B29486" s="61" t="s">
        <v>469</v>
      </c>
      <c r="C29486">
        <v>1951</v>
      </c>
      <c r="D29486" s="61" t="s">
        <v>1772</v>
      </c>
    </row>
    <row r="29487" spans="1:4" hidden="1" x14ac:dyDescent="0.25">
      <c r="A29487" s="61" t="s">
        <v>468</v>
      </c>
      <c r="B29487" s="61" t="s">
        <v>469</v>
      </c>
      <c r="C29487">
        <v>1952</v>
      </c>
      <c r="D29487" s="61" t="s">
        <v>1772</v>
      </c>
    </row>
    <row r="29488" spans="1:4" hidden="1" x14ac:dyDescent="0.25">
      <c r="A29488" s="61" t="s">
        <v>468</v>
      </c>
      <c r="B29488" s="61" t="s">
        <v>469</v>
      </c>
      <c r="C29488">
        <v>1953</v>
      </c>
      <c r="D29488" s="61" t="s">
        <v>1848</v>
      </c>
    </row>
    <row r="29489" spans="1:4" hidden="1" x14ac:dyDescent="0.25">
      <c r="A29489" s="61" t="s">
        <v>468</v>
      </c>
      <c r="B29489" s="61" t="s">
        <v>469</v>
      </c>
      <c r="C29489">
        <v>1954</v>
      </c>
      <c r="D29489" s="61" t="s">
        <v>1768</v>
      </c>
    </row>
    <row r="29490" spans="1:4" hidden="1" x14ac:dyDescent="0.25">
      <c r="A29490" s="61" t="s">
        <v>468</v>
      </c>
      <c r="B29490" s="61" t="s">
        <v>469</v>
      </c>
      <c r="C29490">
        <v>1955</v>
      </c>
      <c r="D29490" s="61" t="s">
        <v>1768</v>
      </c>
    </row>
    <row r="29491" spans="1:4" hidden="1" x14ac:dyDescent="0.25">
      <c r="A29491" s="61" t="s">
        <v>468</v>
      </c>
      <c r="B29491" s="61" t="s">
        <v>469</v>
      </c>
      <c r="C29491">
        <v>1956</v>
      </c>
      <c r="D29491" s="61" t="s">
        <v>1853</v>
      </c>
    </row>
    <row r="29492" spans="1:4" hidden="1" x14ac:dyDescent="0.25">
      <c r="A29492" s="61" t="s">
        <v>468</v>
      </c>
      <c r="B29492" s="61" t="s">
        <v>469</v>
      </c>
      <c r="C29492">
        <v>1957</v>
      </c>
      <c r="D29492" s="61" t="s">
        <v>1853</v>
      </c>
    </row>
    <row r="29493" spans="1:4" hidden="1" x14ac:dyDescent="0.25">
      <c r="A29493" s="61" t="s">
        <v>468</v>
      </c>
      <c r="B29493" s="61" t="s">
        <v>469</v>
      </c>
      <c r="C29493">
        <v>1958</v>
      </c>
      <c r="D29493" s="61" t="s">
        <v>1854</v>
      </c>
    </row>
    <row r="29494" spans="1:4" hidden="1" x14ac:dyDescent="0.25">
      <c r="A29494" s="61" t="s">
        <v>468</v>
      </c>
      <c r="B29494" s="61" t="s">
        <v>469</v>
      </c>
      <c r="C29494">
        <v>1959</v>
      </c>
      <c r="D29494" s="61" t="s">
        <v>1854</v>
      </c>
    </row>
    <row r="29495" spans="1:4" hidden="1" x14ac:dyDescent="0.25">
      <c r="A29495" s="61" t="s">
        <v>468</v>
      </c>
      <c r="B29495" s="61" t="s">
        <v>469</v>
      </c>
      <c r="C29495">
        <v>1960</v>
      </c>
      <c r="D29495" s="61" t="s">
        <v>1855</v>
      </c>
    </row>
    <row r="29496" spans="1:4" hidden="1" x14ac:dyDescent="0.25">
      <c r="A29496" s="61" t="s">
        <v>468</v>
      </c>
      <c r="B29496" s="61" t="s">
        <v>469</v>
      </c>
      <c r="C29496">
        <v>1961</v>
      </c>
      <c r="D29496" s="61" t="s">
        <v>1856</v>
      </c>
    </row>
    <row r="29497" spans="1:4" hidden="1" x14ac:dyDescent="0.25">
      <c r="A29497" s="61" t="s">
        <v>468</v>
      </c>
      <c r="B29497" s="61" t="s">
        <v>469</v>
      </c>
      <c r="C29497">
        <v>1962</v>
      </c>
      <c r="D29497" s="61" t="s">
        <v>1856</v>
      </c>
    </row>
    <row r="29498" spans="1:4" hidden="1" x14ac:dyDescent="0.25">
      <c r="A29498" s="61" t="s">
        <v>468</v>
      </c>
      <c r="B29498" s="61" t="s">
        <v>469</v>
      </c>
      <c r="C29498">
        <v>1963</v>
      </c>
      <c r="D29498" s="61" t="s">
        <v>1856</v>
      </c>
    </row>
    <row r="29499" spans="1:4" hidden="1" x14ac:dyDescent="0.25">
      <c r="A29499" s="61" t="s">
        <v>468</v>
      </c>
      <c r="B29499" s="61" t="s">
        <v>469</v>
      </c>
      <c r="C29499">
        <v>1964</v>
      </c>
      <c r="D29499" s="61" t="s">
        <v>1769</v>
      </c>
    </row>
    <row r="29500" spans="1:4" hidden="1" x14ac:dyDescent="0.25">
      <c r="A29500" s="61" t="s">
        <v>468</v>
      </c>
      <c r="B29500" s="61" t="s">
        <v>469</v>
      </c>
      <c r="C29500">
        <v>1965</v>
      </c>
      <c r="D29500" s="61" t="s">
        <v>1769</v>
      </c>
    </row>
    <row r="29501" spans="1:4" hidden="1" x14ac:dyDescent="0.25">
      <c r="A29501" s="61" t="s">
        <v>468</v>
      </c>
      <c r="B29501" s="61" t="s">
        <v>469</v>
      </c>
      <c r="C29501">
        <v>1966</v>
      </c>
      <c r="D29501" s="61" t="s">
        <v>1769</v>
      </c>
    </row>
    <row r="29502" spans="1:4" hidden="1" x14ac:dyDescent="0.25">
      <c r="A29502" s="61" t="s">
        <v>468</v>
      </c>
      <c r="B29502" s="61" t="s">
        <v>469</v>
      </c>
      <c r="C29502">
        <v>1967</v>
      </c>
      <c r="D29502" s="61" t="s">
        <v>1857</v>
      </c>
    </row>
    <row r="29503" spans="1:4" hidden="1" x14ac:dyDescent="0.25">
      <c r="A29503" s="61" t="s">
        <v>468</v>
      </c>
      <c r="B29503" s="61" t="s">
        <v>469</v>
      </c>
      <c r="C29503">
        <v>1968</v>
      </c>
      <c r="D29503" s="61" t="s">
        <v>1769</v>
      </c>
    </row>
    <row r="29504" spans="1:4" hidden="1" x14ac:dyDescent="0.25">
      <c r="A29504" s="61" t="s">
        <v>468</v>
      </c>
      <c r="B29504" s="61" t="s">
        <v>469</v>
      </c>
      <c r="C29504">
        <v>1969</v>
      </c>
      <c r="D29504" s="61" t="s">
        <v>1857</v>
      </c>
    </row>
    <row r="29505" spans="1:4" hidden="1" x14ac:dyDescent="0.25">
      <c r="A29505" s="61" t="s">
        <v>468</v>
      </c>
      <c r="B29505" s="61" t="s">
        <v>469</v>
      </c>
      <c r="C29505">
        <v>1970</v>
      </c>
      <c r="D29505" s="61" t="s">
        <v>566</v>
      </c>
    </row>
    <row r="29506" spans="1:4" hidden="1" x14ac:dyDescent="0.25">
      <c r="A29506" s="61" t="s">
        <v>468</v>
      </c>
      <c r="B29506" s="61" t="s">
        <v>469</v>
      </c>
      <c r="C29506">
        <v>1971</v>
      </c>
      <c r="D29506" s="61" t="s">
        <v>1858</v>
      </c>
    </row>
    <row r="29507" spans="1:4" hidden="1" x14ac:dyDescent="0.25">
      <c r="A29507" s="61" t="s">
        <v>468</v>
      </c>
      <c r="B29507" s="61" t="s">
        <v>469</v>
      </c>
      <c r="C29507">
        <v>1972</v>
      </c>
      <c r="D29507" s="61" t="s">
        <v>1858</v>
      </c>
    </row>
    <row r="29508" spans="1:4" hidden="1" x14ac:dyDescent="0.25">
      <c r="A29508" s="61" t="s">
        <v>468</v>
      </c>
      <c r="B29508" s="61" t="s">
        <v>469</v>
      </c>
      <c r="C29508">
        <v>1973</v>
      </c>
      <c r="D29508" s="61" t="s">
        <v>1858</v>
      </c>
    </row>
    <row r="29509" spans="1:4" hidden="1" x14ac:dyDescent="0.25">
      <c r="A29509" s="61" t="s">
        <v>468</v>
      </c>
      <c r="B29509" s="61" t="s">
        <v>469</v>
      </c>
      <c r="C29509">
        <v>1974</v>
      </c>
      <c r="D29509" s="61" t="s">
        <v>1858</v>
      </c>
    </row>
    <row r="29510" spans="1:4" hidden="1" x14ac:dyDescent="0.25">
      <c r="A29510" s="61" t="s">
        <v>468</v>
      </c>
      <c r="B29510" s="61" t="s">
        <v>469</v>
      </c>
      <c r="C29510">
        <v>1975</v>
      </c>
      <c r="D29510" s="61" t="s">
        <v>1858</v>
      </c>
    </row>
    <row r="29511" spans="1:4" hidden="1" x14ac:dyDescent="0.25">
      <c r="A29511" s="61" t="s">
        <v>468</v>
      </c>
      <c r="B29511" s="61" t="s">
        <v>469</v>
      </c>
      <c r="C29511">
        <v>1976</v>
      </c>
      <c r="D29511" s="61" t="s">
        <v>1858</v>
      </c>
    </row>
    <row r="29512" spans="1:4" hidden="1" x14ac:dyDescent="0.25">
      <c r="A29512" s="61" t="s">
        <v>468</v>
      </c>
      <c r="B29512" s="61" t="s">
        <v>469</v>
      </c>
      <c r="C29512">
        <v>1977</v>
      </c>
      <c r="D29512" s="61" t="s">
        <v>1858</v>
      </c>
    </row>
    <row r="29513" spans="1:4" hidden="1" x14ac:dyDescent="0.25">
      <c r="A29513" s="61" t="s">
        <v>468</v>
      </c>
      <c r="B29513" s="61" t="s">
        <v>469</v>
      </c>
      <c r="C29513">
        <v>1978</v>
      </c>
      <c r="D29513" s="61" t="s">
        <v>1858</v>
      </c>
    </row>
    <row r="29514" spans="1:4" hidden="1" x14ac:dyDescent="0.25">
      <c r="A29514" s="61" t="s">
        <v>468</v>
      </c>
      <c r="B29514" s="61" t="s">
        <v>469</v>
      </c>
      <c r="C29514">
        <v>1979</v>
      </c>
      <c r="D29514" s="61" t="s">
        <v>1858</v>
      </c>
    </row>
    <row r="29515" spans="1:4" hidden="1" x14ac:dyDescent="0.25">
      <c r="A29515" s="61" t="s">
        <v>468</v>
      </c>
      <c r="B29515" s="61" t="s">
        <v>469</v>
      </c>
      <c r="C29515">
        <v>1980</v>
      </c>
      <c r="D29515" s="61" t="s">
        <v>1858</v>
      </c>
    </row>
    <row r="29516" spans="1:4" hidden="1" x14ac:dyDescent="0.25">
      <c r="A29516" s="61" t="s">
        <v>468</v>
      </c>
      <c r="B29516" s="61" t="s">
        <v>469</v>
      </c>
      <c r="C29516">
        <v>1981</v>
      </c>
      <c r="D29516" s="61" t="s">
        <v>1858</v>
      </c>
    </row>
    <row r="29517" spans="1:4" hidden="1" x14ac:dyDescent="0.25">
      <c r="A29517" s="61" t="s">
        <v>468</v>
      </c>
      <c r="B29517" s="61" t="s">
        <v>469</v>
      </c>
      <c r="C29517">
        <v>1982</v>
      </c>
      <c r="D29517" s="61" t="s">
        <v>1518</v>
      </c>
    </row>
    <row r="29518" spans="1:4" hidden="1" x14ac:dyDescent="0.25">
      <c r="A29518" s="61" t="s">
        <v>468</v>
      </c>
      <c r="B29518" s="61" t="s">
        <v>469</v>
      </c>
      <c r="C29518">
        <v>1983</v>
      </c>
      <c r="D29518" s="61" t="s">
        <v>1524</v>
      </c>
    </row>
    <row r="29519" spans="1:4" hidden="1" x14ac:dyDescent="0.25">
      <c r="A29519" s="61" t="s">
        <v>468</v>
      </c>
      <c r="B29519" s="61" t="s">
        <v>469</v>
      </c>
      <c r="C29519">
        <v>1984</v>
      </c>
      <c r="D29519" s="61" t="s">
        <v>1524</v>
      </c>
    </row>
    <row r="29520" spans="1:4" hidden="1" x14ac:dyDescent="0.25">
      <c r="A29520" s="61" t="s">
        <v>468</v>
      </c>
      <c r="B29520" s="61" t="s">
        <v>469</v>
      </c>
      <c r="C29520">
        <v>1985</v>
      </c>
      <c r="D29520" s="61" t="s">
        <v>1857</v>
      </c>
    </row>
    <row r="29521" spans="1:4" hidden="1" x14ac:dyDescent="0.25">
      <c r="A29521" s="61" t="s">
        <v>468</v>
      </c>
      <c r="B29521" s="61" t="s">
        <v>469</v>
      </c>
      <c r="C29521">
        <v>1986</v>
      </c>
      <c r="D29521" s="61" t="s">
        <v>1524</v>
      </c>
    </row>
    <row r="29522" spans="1:4" hidden="1" x14ac:dyDescent="0.25">
      <c r="A29522" s="61" t="s">
        <v>468</v>
      </c>
      <c r="B29522" s="61" t="s">
        <v>469</v>
      </c>
      <c r="C29522">
        <v>1987</v>
      </c>
      <c r="D29522" s="61" t="s">
        <v>1534</v>
      </c>
    </row>
    <row r="29523" spans="1:4" hidden="1" x14ac:dyDescent="0.25">
      <c r="A29523" s="61" t="s">
        <v>468</v>
      </c>
      <c r="B29523" s="61" t="s">
        <v>469</v>
      </c>
      <c r="C29523">
        <v>1988</v>
      </c>
      <c r="D29523" s="61" t="s">
        <v>1854</v>
      </c>
    </row>
    <row r="29524" spans="1:4" hidden="1" x14ac:dyDescent="0.25">
      <c r="A29524" s="61" t="s">
        <v>468</v>
      </c>
      <c r="B29524" s="61" t="s">
        <v>469</v>
      </c>
      <c r="C29524">
        <v>1989</v>
      </c>
      <c r="D29524" s="61" t="s">
        <v>1854</v>
      </c>
    </row>
    <row r="29525" spans="1:4" hidden="1" x14ac:dyDescent="0.25">
      <c r="A29525" s="61" t="s">
        <v>468</v>
      </c>
      <c r="B29525" s="61" t="s">
        <v>469</v>
      </c>
      <c r="C29525">
        <v>1990</v>
      </c>
      <c r="D29525" s="61" t="s">
        <v>1806</v>
      </c>
    </row>
    <row r="29526" spans="1:4" hidden="1" x14ac:dyDescent="0.25">
      <c r="A29526" s="61" t="s">
        <v>468</v>
      </c>
      <c r="B29526" s="61" t="s">
        <v>469</v>
      </c>
      <c r="C29526">
        <v>1991</v>
      </c>
      <c r="D29526" s="61" t="s">
        <v>1531</v>
      </c>
    </row>
    <row r="29527" spans="1:4" hidden="1" x14ac:dyDescent="0.25">
      <c r="A29527" s="61" t="s">
        <v>468</v>
      </c>
      <c r="B29527" s="61" t="s">
        <v>469</v>
      </c>
      <c r="C29527">
        <v>1992</v>
      </c>
      <c r="D29527" s="61" t="s">
        <v>2625</v>
      </c>
    </row>
    <row r="29528" spans="1:4" hidden="1" x14ac:dyDescent="0.25">
      <c r="A29528" s="61" t="s">
        <v>468</v>
      </c>
      <c r="B29528" s="61" t="s">
        <v>469</v>
      </c>
      <c r="C29528">
        <v>1993</v>
      </c>
      <c r="D29528" s="61" t="s">
        <v>2466</v>
      </c>
    </row>
    <row r="29529" spans="1:4" hidden="1" x14ac:dyDescent="0.25">
      <c r="A29529" s="61" t="s">
        <v>468</v>
      </c>
      <c r="B29529" s="61" t="s">
        <v>469</v>
      </c>
      <c r="C29529">
        <v>1994</v>
      </c>
      <c r="D29529" s="61" t="s">
        <v>2466</v>
      </c>
    </row>
    <row r="29530" spans="1:4" hidden="1" x14ac:dyDescent="0.25">
      <c r="A29530" s="61" t="s">
        <v>468</v>
      </c>
      <c r="B29530" s="61" t="s">
        <v>469</v>
      </c>
      <c r="C29530">
        <v>1995</v>
      </c>
      <c r="D29530" s="61" t="s">
        <v>2626</v>
      </c>
    </row>
    <row r="29531" spans="1:4" hidden="1" x14ac:dyDescent="0.25">
      <c r="A29531" s="61" t="s">
        <v>468</v>
      </c>
      <c r="B29531" s="61" t="s">
        <v>469</v>
      </c>
      <c r="C29531">
        <v>1996</v>
      </c>
      <c r="D29531" s="61" t="s">
        <v>2439</v>
      </c>
    </row>
    <row r="29532" spans="1:4" hidden="1" x14ac:dyDescent="0.25">
      <c r="A29532" s="61" t="s">
        <v>468</v>
      </c>
      <c r="B29532" s="61" t="s">
        <v>469</v>
      </c>
      <c r="C29532">
        <v>1997</v>
      </c>
      <c r="D29532" s="61" t="s">
        <v>2439</v>
      </c>
    </row>
    <row r="29533" spans="1:4" hidden="1" x14ac:dyDescent="0.25">
      <c r="A29533" s="61" t="s">
        <v>468</v>
      </c>
      <c r="B29533" s="61" t="s">
        <v>469</v>
      </c>
      <c r="C29533">
        <v>1998</v>
      </c>
      <c r="D29533" s="61" t="s">
        <v>2533</v>
      </c>
    </row>
    <row r="29534" spans="1:4" hidden="1" x14ac:dyDescent="0.25">
      <c r="A29534" s="61" t="s">
        <v>468</v>
      </c>
      <c r="B29534" s="61" t="s">
        <v>469</v>
      </c>
      <c r="C29534">
        <v>1999</v>
      </c>
      <c r="D29534" s="61" t="s">
        <v>2103</v>
      </c>
    </row>
    <row r="29535" spans="1:4" hidden="1" x14ac:dyDescent="0.25">
      <c r="A29535" s="61" t="s">
        <v>468</v>
      </c>
      <c r="B29535" s="61" t="s">
        <v>469</v>
      </c>
      <c r="C29535">
        <v>2000</v>
      </c>
      <c r="D29535" s="61" t="s">
        <v>2454</v>
      </c>
    </row>
    <row r="29536" spans="1:4" hidden="1" x14ac:dyDescent="0.25">
      <c r="A29536" s="61" t="s">
        <v>468</v>
      </c>
      <c r="B29536" s="61" t="s">
        <v>469</v>
      </c>
      <c r="C29536">
        <v>2001</v>
      </c>
      <c r="D29536" s="61" t="s">
        <v>2533</v>
      </c>
    </row>
    <row r="29537" spans="1:4" hidden="1" x14ac:dyDescent="0.25">
      <c r="A29537" s="61" t="s">
        <v>468</v>
      </c>
      <c r="B29537" s="61" t="s">
        <v>469</v>
      </c>
      <c r="C29537">
        <v>2002</v>
      </c>
      <c r="D29537" s="61" t="s">
        <v>2956</v>
      </c>
    </row>
    <row r="29538" spans="1:4" hidden="1" x14ac:dyDescent="0.25">
      <c r="A29538" s="61" t="s">
        <v>468</v>
      </c>
      <c r="B29538" s="61" t="s">
        <v>469</v>
      </c>
      <c r="C29538">
        <v>2003</v>
      </c>
      <c r="D29538" s="61" t="s">
        <v>2533</v>
      </c>
    </row>
    <row r="29539" spans="1:4" hidden="1" x14ac:dyDescent="0.25">
      <c r="A29539" s="61" t="s">
        <v>468</v>
      </c>
      <c r="B29539" s="61" t="s">
        <v>469</v>
      </c>
      <c r="C29539">
        <v>2004</v>
      </c>
      <c r="D29539" s="61" t="s">
        <v>2533</v>
      </c>
    </row>
    <row r="29540" spans="1:4" hidden="1" x14ac:dyDescent="0.25">
      <c r="A29540" s="61" t="s">
        <v>468</v>
      </c>
      <c r="B29540" s="61" t="s">
        <v>469</v>
      </c>
      <c r="C29540">
        <v>2005</v>
      </c>
      <c r="D29540" s="61" t="s">
        <v>2101</v>
      </c>
    </row>
    <row r="29541" spans="1:4" hidden="1" x14ac:dyDescent="0.25">
      <c r="A29541" s="61" t="s">
        <v>468</v>
      </c>
      <c r="B29541" s="61" t="s">
        <v>469</v>
      </c>
      <c r="C29541">
        <v>2006</v>
      </c>
      <c r="D29541" s="61" t="s">
        <v>2499</v>
      </c>
    </row>
    <row r="29542" spans="1:4" hidden="1" x14ac:dyDescent="0.25">
      <c r="A29542" s="61" t="s">
        <v>468</v>
      </c>
      <c r="B29542" s="61" t="s">
        <v>469</v>
      </c>
      <c r="C29542">
        <v>2007</v>
      </c>
      <c r="D29542" s="61" t="s">
        <v>2627</v>
      </c>
    </row>
    <row r="29543" spans="1:4" hidden="1" x14ac:dyDescent="0.25">
      <c r="A29543" s="61" t="s">
        <v>468</v>
      </c>
      <c r="B29543" s="61" t="s">
        <v>469</v>
      </c>
      <c r="C29543">
        <v>2008</v>
      </c>
      <c r="D29543" s="61" t="s">
        <v>2627</v>
      </c>
    </row>
    <row r="29544" spans="1:4" hidden="1" x14ac:dyDescent="0.25">
      <c r="A29544" s="61" t="s">
        <v>468</v>
      </c>
      <c r="B29544" s="61" t="s">
        <v>469</v>
      </c>
      <c r="C29544">
        <v>2009</v>
      </c>
      <c r="D29544" s="61" t="s">
        <v>2627</v>
      </c>
    </row>
    <row r="29545" spans="1:4" hidden="1" x14ac:dyDescent="0.25">
      <c r="A29545" s="61" t="s">
        <v>468</v>
      </c>
      <c r="B29545" s="61" t="s">
        <v>469</v>
      </c>
      <c r="C29545">
        <v>2010</v>
      </c>
      <c r="D29545" s="61" t="s">
        <v>2130</v>
      </c>
    </row>
    <row r="29546" spans="1:4" hidden="1" x14ac:dyDescent="0.25">
      <c r="A29546" s="61" t="s">
        <v>468</v>
      </c>
      <c r="B29546" s="61" t="s">
        <v>469</v>
      </c>
      <c r="C29546">
        <v>2011</v>
      </c>
      <c r="D29546" s="61" t="s">
        <v>2131</v>
      </c>
    </row>
    <row r="29547" spans="1:4" hidden="1" x14ac:dyDescent="0.25">
      <c r="A29547" s="61" t="s">
        <v>468</v>
      </c>
      <c r="B29547" s="61" t="s">
        <v>469</v>
      </c>
      <c r="C29547">
        <v>2012</v>
      </c>
      <c r="D29547" s="61" t="s">
        <v>2502</v>
      </c>
    </row>
    <row r="29548" spans="1:4" hidden="1" x14ac:dyDescent="0.25">
      <c r="A29548" s="61" t="s">
        <v>468</v>
      </c>
      <c r="B29548" s="61" t="s">
        <v>469</v>
      </c>
      <c r="C29548">
        <v>2013</v>
      </c>
      <c r="D29548" s="61" t="s">
        <v>3199</v>
      </c>
    </row>
    <row r="29549" spans="1:4" hidden="1" x14ac:dyDescent="0.25">
      <c r="A29549" s="61" t="s">
        <v>468</v>
      </c>
      <c r="B29549" s="61" t="s">
        <v>469</v>
      </c>
      <c r="C29549">
        <v>2014</v>
      </c>
      <c r="D29549" s="61" t="s">
        <v>3199</v>
      </c>
    </row>
    <row r="29550" spans="1:4" hidden="1" x14ac:dyDescent="0.25">
      <c r="A29550" s="61" t="s">
        <v>468</v>
      </c>
      <c r="B29550" s="61" t="s">
        <v>469</v>
      </c>
      <c r="C29550">
        <v>2015</v>
      </c>
      <c r="D29550" s="61" t="s">
        <v>3200</v>
      </c>
    </row>
    <row r="29551" spans="1:4" hidden="1" x14ac:dyDescent="0.25">
      <c r="A29551" s="61" t="s">
        <v>468</v>
      </c>
      <c r="B29551" s="61" t="s">
        <v>469</v>
      </c>
      <c r="C29551">
        <v>2016</v>
      </c>
      <c r="D29551" s="61" t="s">
        <v>2145</v>
      </c>
    </row>
    <row r="29552" spans="1:4" hidden="1" x14ac:dyDescent="0.25">
      <c r="A29552" s="61" t="s">
        <v>468</v>
      </c>
      <c r="B29552" s="61" t="s">
        <v>469</v>
      </c>
      <c r="C29552">
        <v>2017</v>
      </c>
      <c r="D29552" s="61" t="s">
        <v>2971</v>
      </c>
    </row>
    <row r="29553" spans="1:4" hidden="1" x14ac:dyDescent="0.25">
      <c r="A29553" s="61" t="s">
        <v>468</v>
      </c>
      <c r="B29553" s="61" t="s">
        <v>469</v>
      </c>
      <c r="C29553">
        <v>2018</v>
      </c>
      <c r="D29553" s="61" t="s">
        <v>2302</v>
      </c>
    </row>
    <row r="29554" spans="1:4" hidden="1" x14ac:dyDescent="0.25">
      <c r="A29554" s="61" t="s">
        <v>468</v>
      </c>
      <c r="B29554" s="61" t="s">
        <v>469</v>
      </c>
      <c r="C29554">
        <v>2019</v>
      </c>
      <c r="D29554" s="61" t="s">
        <v>2499</v>
      </c>
    </row>
    <row r="29555" spans="1:4" hidden="1" x14ac:dyDescent="0.25">
      <c r="A29555" s="61" t="s">
        <v>468</v>
      </c>
      <c r="B29555" s="61" t="s">
        <v>469</v>
      </c>
      <c r="C29555">
        <v>2020</v>
      </c>
      <c r="D29555" s="61" t="s">
        <v>2626</v>
      </c>
    </row>
    <row r="29556" spans="1:4" hidden="1" x14ac:dyDescent="0.25">
      <c r="A29556" s="61" t="s">
        <v>468</v>
      </c>
      <c r="B29556" s="61" t="s">
        <v>469</v>
      </c>
      <c r="C29556">
        <v>2021</v>
      </c>
      <c r="D29556" s="61" t="s">
        <v>2500</v>
      </c>
    </row>
    <row r="29557" spans="1:4" hidden="1" x14ac:dyDescent="0.25">
      <c r="A29557" s="61" t="s">
        <v>468</v>
      </c>
      <c r="B29557" s="61" t="s">
        <v>469</v>
      </c>
      <c r="C29557">
        <v>2022</v>
      </c>
      <c r="D29557" s="61" t="s">
        <v>2303</v>
      </c>
    </row>
    <row r="29558" spans="1:4" x14ac:dyDescent="0.25">
      <c r="A29558" s="61" t="s">
        <v>468</v>
      </c>
      <c r="B29558" s="61" t="s">
        <v>469</v>
      </c>
      <c r="C29558">
        <v>2023</v>
      </c>
      <c r="D29558" s="61">
        <v>0.05</v>
      </c>
    </row>
    <row r="29559" spans="1:4" hidden="1" x14ac:dyDescent="0.25">
      <c r="A29559" s="61" t="s">
        <v>481</v>
      </c>
      <c r="B29559" s="61" t="s">
        <v>482</v>
      </c>
      <c r="C29559">
        <v>1914</v>
      </c>
      <c r="D29559" s="61" t="s">
        <v>2630</v>
      </c>
    </row>
    <row r="29560" spans="1:4" hidden="1" x14ac:dyDescent="0.25">
      <c r="A29560" s="61" t="s">
        <v>481</v>
      </c>
      <c r="B29560" s="61" t="s">
        <v>482</v>
      </c>
      <c r="C29560">
        <v>1915</v>
      </c>
      <c r="D29560" s="61" t="s">
        <v>2630</v>
      </c>
    </row>
    <row r="29561" spans="1:4" hidden="1" x14ac:dyDescent="0.25">
      <c r="A29561" s="61" t="s">
        <v>481</v>
      </c>
      <c r="B29561" s="61" t="s">
        <v>482</v>
      </c>
      <c r="C29561">
        <v>1916</v>
      </c>
      <c r="D29561" s="61" t="s">
        <v>2630</v>
      </c>
    </row>
    <row r="29562" spans="1:4" hidden="1" x14ac:dyDescent="0.25">
      <c r="A29562" s="61" t="s">
        <v>481</v>
      </c>
      <c r="B29562" s="61" t="s">
        <v>482</v>
      </c>
      <c r="C29562">
        <v>1917</v>
      </c>
      <c r="D29562" s="61" t="s">
        <v>2630</v>
      </c>
    </row>
    <row r="29563" spans="1:4" hidden="1" x14ac:dyDescent="0.25">
      <c r="A29563" s="61" t="s">
        <v>481</v>
      </c>
      <c r="B29563" s="61" t="s">
        <v>482</v>
      </c>
      <c r="C29563">
        <v>1918</v>
      </c>
      <c r="D29563" s="61" t="s">
        <v>2630</v>
      </c>
    </row>
    <row r="29564" spans="1:4" hidden="1" x14ac:dyDescent="0.25">
      <c r="A29564" s="61" t="s">
        <v>481</v>
      </c>
      <c r="B29564" s="61" t="s">
        <v>482</v>
      </c>
      <c r="C29564">
        <v>1919</v>
      </c>
      <c r="D29564" s="61" t="s">
        <v>2630</v>
      </c>
    </row>
    <row r="29565" spans="1:4" hidden="1" x14ac:dyDescent="0.25">
      <c r="A29565" s="61" t="s">
        <v>481</v>
      </c>
      <c r="B29565" s="61" t="s">
        <v>482</v>
      </c>
      <c r="C29565">
        <v>1920</v>
      </c>
      <c r="D29565" s="61" t="s">
        <v>2630</v>
      </c>
    </row>
    <row r="29566" spans="1:4" hidden="1" x14ac:dyDescent="0.25">
      <c r="A29566" s="61" t="s">
        <v>481</v>
      </c>
      <c r="B29566" s="61" t="s">
        <v>482</v>
      </c>
      <c r="C29566">
        <v>1921</v>
      </c>
      <c r="D29566" s="61" t="s">
        <v>2630</v>
      </c>
    </row>
    <row r="29567" spans="1:4" hidden="1" x14ac:dyDescent="0.25">
      <c r="A29567" s="61" t="s">
        <v>481</v>
      </c>
      <c r="B29567" s="61" t="s">
        <v>482</v>
      </c>
      <c r="C29567">
        <v>1922</v>
      </c>
      <c r="D29567" s="61" t="s">
        <v>2630</v>
      </c>
    </row>
    <row r="29568" spans="1:4" hidden="1" x14ac:dyDescent="0.25">
      <c r="A29568" s="61" t="s">
        <v>481</v>
      </c>
      <c r="B29568" s="61" t="s">
        <v>482</v>
      </c>
      <c r="C29568">
        <v>1923</v>
      </c>
      <c r="D29568" s="61" t="s">
        <v>2630</v>
      </c>
    </row>
    <row r="29569" spans="1:4" hidden="1" x14ac:dyDescent="0.25">
      <c r="A29569" s="61" t="s">
        <v>481</v>
      </c>
      <c r="B29569" s="61" t="s">
        <v>482</v>
      </c>
      <c r="C29569">
        <v>1924</v>
      </c>
      <c r="D29569" s="61" t="s">
        <v>2630</v>
      </c>
    </row>
    <row r="29570" spans="1:4" hidden="1" x14ac:dyDescent="0.25">
      <c r="A29570" s="61" t="s">
        <v>481</v>
      </c>
      <c r="B29570" s="61" t="s">
        <v>482</v>
      </c>
      <c r="C29570">
        <v>1925</v>
      </c>
      <c r="D29570" s="61" t="s">
        <v>2630</v>
      </c>
    </row>
    <row r="29571" spans="1:4" hidden="1" x14ac:dyDescent="0.25">
      <c r="A29571" s="61" t="s">
        <v>481</v>
      </c>
      <c r="B29571" s="61" t="s">
        <v>482</v>
      </c>
      <c r="C29571">
        <v>1926</v>
      </c>
      <c r="D29571" s="61" t="s">
        <v>2630</v>
      </c>
    </row>
    <row r="29572" spans="1:4" hidden="1" x14ac:dyDescent="0.25">
      <c r="A29572" s="61" t="s">
        <v>481</v>
      </c>
      <c r="B29572" s="61" t="s">
        <v>482</v>
      </c>
      <c r="C29572">
        <v>1927</v>
      </c>
      <c r="D29572" s="61" t="s">
        <v>2630</v>
      </c>
    </row>
    <row r="29573" spans="1:4" hidden="1" x14ac:dyDescent="0.25">
      <c r="A29573" s="61" t="s">
        <v>481</v>
      </c>
      <c r="B29573" s="61" t="s">
        <v>482</v>
      </c>
      <c r="C29573">
        <v>1928</v>
      </c>
      <c r="D29573" s="61" t="s">
        <v>2630</v>
      </c>
    </row>
    <row r="29574" spans="1:4" hidden="1" x14ac:dyDescent="0.25">
      <c r="A29574" s="61" t="s">
        <v>481</v>
      </c>
      <c r="B29574" s="61" t="s">
        <v>482</v>
      </c>
      <c r="C29574">
        <v>1929</v>
      </c>
      <c r="D29574" s="61" t="s">
        <v>2630</v>
      </c>
    </row>
    <row r="29575" spans="1:4" hidden="1" x14ac:dyDescent="0.25">
      <c r="A29575" s="61" t="s">
        <v>481</v>
      </c>
      <c r="B29575" s="61" t="s">
        <v>482</v>
      </c>
      <c r="C29575">
        <v>1930</v>
      </c>
      <c r="D29575" s="61" t="s">
        <v>2630</v>
      </c>
    </row>
    <row r="29576" spans="1:4" hidden="1" x14ac:dyDescent="0.25">
      <c r="A29576" s="61" t="s">
        <v>481</v>
      </c>
      <c r="B29576" s="61" t="s">
        <v>482</v>
      </c>
      <c r="C29576">
        <v>1931</v>
      </c>
      <c r="D29576" s="61" t="s">
        <v>2630</v>
      </c>
    </row>
    <row r="29577" spans="1:4" hidden="1" x14ac:dyDescent="0.25">
      <c r="A29577" s="61" t="s">
        <v>481</v>
      </c>
      <c r="B29577" s="61" t="s">
        <v>482</v>
      </c>
      <c r="C29577">
        <v>1932</v>
      </c>
      <c r="D29577" s="61" t="s">
        <v>2630</v>
      </c>
    </row>
    <row r="29578" spans="1:4" hidden="1" x14ac:dyDescent="0.25">
      <c r="A29578" s="61" t="s">
        <v>481</v>
      </c>
      <c r="B29578" s="61" t="s">
        <v>482</v>
      </c>
      <c r="C29578">
        <v>1933</v>
      </c>
      <c r="D29578" s="61" t="s">
        <v>2630</v>
      </c>
    </row>
    <row r="29579" spans="1:4" hidden="1" x14ac:dyDescent="0.25">
      <c r="A29579" s="61" t="s">
        <v>481</v>
      </c>
      <c r="B29579" s="61" t="s">
        <v>482</v>
      </c>
      <c r="C29579">
        <v>1934</v>
      </c>
      <c r="D29579" s="61" t="s">
        <v>2630</v>
      </c>
    </row>
    <row r="29580" spans="1:4" hidden="1" x14ac:dyDescent="0.25">
      <c r="A29580" s="61" t="s">
        <v>481</v>
      </c>
      <c r="B29580" s="61" t="s">
        <v>482</v>
      </c>
      <c r="C29580">
        <v>1935</v>
      </c>
      <c r="D29580" s="61" t="s">
        <v>2630</v>
      </c>
    </row>
    <row r="29581" spans="1:4" hidden="1" x14ac:dyDescent="0.25">
      <c r="A29581" s="61" t="s">
        <v>481</v>
      </c>
      <c r="B29581" s="61" t="s">
        <v>482</v>
      </c>
      <c r="C29581">
        <v>1936</v>
      </c>
      <c r="D29581" s="61" t="s">
        <v>2630</v>
      </c>
    </row>
    <row r="29582" spans="1:4" hidden="1" x14ac:dyDescent="0.25">
      <c r="A29582" s="61" t="s">
        <v>481</v>
      </c>
      <c r="B29582" s="61" t="s">
        <v>482</v>
      </c>
      <c r="C29582">
        <v>1937</v>
      </c>
      <c r="D29582" s="61" t="s">
        <v>2630</v>
      </c>
    </row>
    <row r="29583" spans="1:4" hidden="1" x14ac:dyDescent="0.25">
      <c r="A29583" s="61" t="s">
        <v>481</v>
      </c>
      <c r="B29583" s="61" t="s">
        <v>482</v>
      </c>
      <c r="C29583">
        <v>1938</v>
      </c>
      <c r="D29583" s="61" t="s">
        <v>2630</v>
      </c>
    </row>
    <row r="29584" spans="1:4" hidden="1" x14ac:dyDescent="0.25">
      <c r="A29584" s="61" t="s">
        <v>481</v>
      </c>
      <c r="B29584" s="61" t="s">
        <v>482</v>
      </c>
      <c r="C29584">
        <v>1939</v>
      </c>
      <c r="D29584" s="61" t="s">
        <v>2630</v>
      </c>
    </row>
    <row r="29585" spans="1:4" hidden="1" x14ac:dyDescent="0.25">
      <c r="A29585" s="61" t="s">
        <v>481</v>
      </c>
      <c r="B29585" s="61" t="s">
        <v>482</v>
      </c>
      <c r="C29585">
        <v>1940</v>
      </c>
      <c r="D29585" s="61" t="s">
        <v>2630</v>
      </c>
    </row>
    <row r="29586" spans="1:4" hidden="1" x14ac:dyDescent="0.25">
      <c r="A29586" s="61" t="s">
        <v>481</v>
      </c>
      <c r="B29586" s="61" t="s">
        <v>482</v>
      </c>
      <c r="C29586">
        <v>1941</v>
      </c>
      <c r="D29586" s="61" t="s">
        <v>2630</v>
      </c>
    </row>
    <row r="29587" spans="1:4" hidden="1" x14ac:dyDescent="0.25">
      <c r="A29587" s="61" t="s">
        <v>481</v>
      </c>
      <c r="B29587" s="61" t="s">
        <v>482</v>
      </c>
      <c r="C29587">
        <v>1942</v>
      </c>
      <c r="D29587" s="61" t="s">
        <v>2630</v>
      </c>
    </row>
    <row r="29588" spans="1:4" hidden="1" x14ac:dyDescent="0.25">
      <c r="A29588" s="61" t="s">
        <v>481</v>
      </c>
      <c r="B29588" s="61" t="s">
        <v>482</v>
      </c>
      <c r="C29588">
        <v>1943</v>
      </c>
      <c r="D29588" s="61" t="s">
        <v>2630</v>
      </c>
    </row>
    <row r="29589" spans="1:4" hidden="1" x14ac:dyDescent="0.25">
      <c r="A29589" s="61" t="s">
        <v>481</v>
      </c>
      <c r="B29589" s="61" t="s">
        <v>482</v>
      </c>
      <c r="C29589">
        <v>1944</v>
      </c>
      <c r="D29589" s="61" t="s">
        <v>2630</v>
      </c>
    </row>
    <row r="29590" spans="1:4" hidden="1" x14ac:dyDescent="0.25">
      <c r="A29590" s="61" t="s">
        <v>481</v>
      </c>
      <c r="B29590" s="61" t="s">
        <v>482</v>
      </c>
      <c r="C29590">
        <v>1945</v>
      </c>
      <c r="D29590" s="61" t="s">
        <v>2630</v>
      </c>
    </row>
    <row r="29591" spans="1:4" hidden="1" x14ac:dyDescent="0.25">
      <c r="A29591" s="61" t="s">
        <v>481</v>
      </c>
      <c r="B29591" s="61" t="s">
        <v>482</v>
      </c>
      <c r="C29591">
        <v>1946</v>
      </c>
      <c r="D29591" s="61" t="s">
        <v>2630</v>
      </c>
    </row>
    <row r="29592" spans="1:4" hidden="1" x14ac:dyDescent="0.25">
      <c r="A29592" s="61" t="s">
        <v>481</v>
      </c>
      <c r="B29592" s="61" t="s">
        <v>482</v>
      </c>
      <c r="C29592">
        <v>1947</v>
      </c>
      <c r="D29592" s="61" t="s">
        <v>2630</v>
      </c>
    </row>
    <row r="29593" spans="1:4" hidden="1" x14ac:dyDescent="0.25">
      <c r="A29593" s="61" t="s">
        <v>481</v>
      </c>
      <c r="B29593" s="61" t="s">
        <v>482</v>
      </c>
      <c r="C29593">
        <v>1948</v>
      </c>
      <c r="D29593" s="61" t="s">
        <v>2630</v>
      </c>
    </row>
    <row r="29594" spans="1:4" hidden="1" x14ac:dyDescent="0.25">
      <c r="A29594" s="61" t="s">
        <v>481</v>
      </c>
      <c r="B29594" s="61" t="s">
        <v>482</v>
      </c>
      <c r="C29594">
        <v>1949</v>
      </c>
      <c r="D29594" s="61" t="s">
        <v>2630</v>
      </c>
    </row>
    <row r="29595" spans="1:4" hidden="1" x14ac:dyDescent="0.25">
      <c r="A29595" s="61" t="s">
        <v>481</v>
      </c>
      <c r="B29595" s="61" t="s">
        <v>482</v>
      </c>
      <c r="C29595">
        <v>1950</v>
      </c>
      <c r="D29595" s="61" t="s">
        <v>2630</v>
      </c>
    </row>
    <row r="29596" spans="1:4" hidden="1" x14ac:dyDescent="0.25">
      <c r="A29596" s="61" t="s">
        <v>481</v>
      </c>
      <c r="B29596" s="61" t="s">
        <v>482</v>
      </c>
      <c r="C29596">
        <v>1951</v>
      </c>
      <c r="D29596" s="61" t="s">
        <v>2630</v>
      </c>
    </row>
    <row r="29597" spans="1:4" hidden="1" x14ac:dyDescent="0.25">
      <c r="A29597" s="61" t="s">
        <v>481</v>
      </c>
      <c r="B29597" s="61" t="s">
        <v>482</v>
      </c>
      <c r="C29597">
        <v>1952</v>
      </c>
      <c r="D29597" s="61" t="s">
        <v>2630</v>
      </c>
    </row>
    <row r="29598" spans="1:4" hidden="1" x14ac:dyDescent="0.25">
      <c r="A29598" s="61" t="s">
        <v>481</v>
      </c>
      <c r="B29598" s="61" t="s">
        <v>482</v>
      </c>
      <c r="C29598">
        <v>1953</v>
      </c>
      <c r="D29598" s="61" t="s">
        <v>2630</v>
      </c>
    </row>
    <row r="29599" spans="1:4" hidden="1" x14ac:dyDescent="0.25">
      <c r="A29599" s="61" t="s">
        <v>481</v>
      </c>
      <c r="B29599" s="61" t="s">
        <v>482</v>
      </c>
      <c r="C29599">
        <v>1954</v>
      </c>
      <c r="D29599" s="61" t="s">
        <v>2630</v>
      </c>
    </row>
    <row r="29600" spans="1:4" hidden="1" x14ac:dyDescent="0.25">
      <c r="A29600" s="61" t="s">
        <v>481</v>
      </c>
      <c r="B29600" s="61" t="s">
        <v>482</v>
      </c>
      <c r="C29600">
        <v>1955</v>
      </c>
      <c r="D29600" s="61" t="s">
        <v>2630</v>
      </c>
    </row>
    <row r="29601" spans="1:4" hidden="1" x14ac:dyDescent="0.25">
      <c r="A29601" s="61" t="s">
        <v>481</v>
      </c>
      <c r="B29601" s="61" t="s">
        <v>482</v>
      </c>
      <c r="C29601">
        <v>1956</v>
      </c>
      <c r="D29601" s="61" t="s">
        <v>2630</v>
      </c>
    </row>
    <row r="29602" spans="1:4" hidden="1" x14ac:dyDescent="0.25">
      <c r="A29602" s="61" t="s">
        <v>481</v>
      </c>
      <c r="B29602" s="61" t="s">
        <v>482</v>
      </c>
      <c r="C29602">
        <v>1957</v>
      </c>
      <c r="D29602" s="61" t="s">
        <v>2630</v>
      </c>
    </row>
    <row r="29603" spans="1:4" hidden="1" x14ac:dyDescent="0.25">
      <c r="A29603" s="61" t="s">
        <v>481</v>
      </c>
      <c r="B29603" s="61" t="s">
        <v>482</v>
      </c>
      <c r="C29603">
        <v>1958</v>
      </c>
      <c r="D29603" s="61" t="s">
        <v>2630</v>
      </c>
    </row>
    <row r="29604" spans="1:4" hidden="1" x14ac:dyDescent="0.25">
      <c r="A29604" s="61" t="s">
        <v>481</v>
      </c>
      <c r="B29604" s="61" t="s">
        <v>482</v>
      </c>
      <c r="C29604">
        <v>1959</v>
      </c>
      <c r="D29604" s="61" t="s">
        <v>2630</v>
      </c>
    </row>
    <row r="29605" spans="1:4" hidden="1" x14ac:dyDescent="0.25">
      <c r="A29605" s="61" t="s">
        <v>481</v>
      </c>
      <c r="B29605" s="61" t="s">
        <v>482</v>
      </c>
      <c r="C29605">
        <v>1960</v>
      </c>
      <c r="D29605" s="61" t="s">
        <v>2322</v>
      </c>
    </row>
    <row r="29606" spans="1:4" hidden="1" x14ac:dyDescent="0.25">
      <c r="A29606" s="61" t="s">
        <v>481</v>
      </c>
      <c r="B29606" s="61" t="s">
        <v>482</v>
      </c>
      <c r="C29606">
        <v>1961</v>
      </c>
      <c r="D29606" s="61" t="s">
        <v>2416</v>
      </c>
    </row>
    <row r="29607" spans="1:4" hidden="1" x14ac:dyDescent="0.25">
      <c r="A29607" s="61" t="s">
        <v>481</v>
      </c>
      <c r="B29607" s="61" t="s">
        <v>482</v>
      </c>
      <c r="C29607">
        <v>1962</v>
      </c>
      <c r="D29607" s="61" t="s">
        <v>2529</v>
      </c>
    </row>
    <row r="29608" spans="1:4" hidden="1" x14ac:dyDescent="0.25">
      <c r="A29608" s="61" t="s">
        <v>481</v>
      </c>
      <c r="B29608" s="61" t="s">
        <v>482</v>
      </c>
      <c r="C29608">
        <v>1963</v>
      </c>
      <c r="D29608" s="61" t="s">
        <v>2529</v>
      </c>
    </row>
    <row r="29609" spans="1:4" hidden="1" x14ac:dyDescent="0.25">
      <c r="A29609" s="61" t="s">
        <v>481</v>
      </c>
      <c r="B29609" s="61" t="s">
        <v>482</v>
      </c>
      <c r="C29609">
        <v>1964</v>
      </c>
      <c r="D29609" s="61" t="s">
        <v>2934</v>
      </c>
    </row>
    <row r="29610" spans="1:4" hidden="1" x14ac:dyDescent="0.25">
      <c r="A29610" s="61" t="s">
        <v>481</v>
      </c>
      <c r="B29610" s="61" t="s">
        <v>482</v>
      </c>
      <c r="C29610">
        <v>1965</v>
      </c>
      <c r="D29610" s="61" t="s">
        <v>2895</v>
      </c>
    </row>
    <row r="29611" spans="1:4" hidden="1" x14ac:dyDescent="0.25">
      <c r="A29611" s="61" t="s">
        <v>481</v>
      </c>
      <c r="B29611" s="61" t="s">
        <v>482</v>
      </c>
      <c r="C29611">
        <v>1966</v>
      </c>
      <c r="D29611" s="61" t="s">
        <v>2895</v>
      </c>
    </row>
    <row r="29612" spans="1:4" hidden="1" x14ac:dyDescent="0.25">
      <c r="A29612" s="61" t="s">
        <v>481</v>
      </c>
      <c r="B29612" s="61" t="s">
        <v>482</v>
      </c>
      <c r="C29612">
        <v>1967</v>
      </c>
      <c r="D29612" s="61" t="s">
        <v>2908</v>
      </c>
    </row>
    <row r="29613" spans="1:4" hidden="1" x14ac:dyDescent="0.25">
      <c r="A29613" s="61" t="s">
        <v>481</v>
      </c>
      <c r="B29613" s="61" t="s">
        <v>482</v>
      </c>
      <c r="C29613">
        <v>1968</v>
      </c>
      <c r="D29613" s="61" t="s">
        <v>2908</v>
      </c>
    </row>
    <row r="29614" spans="1:4" hidden="1" x14ac:dyDescent="0.25">
      <c r="A29614" s="61" t="s">
        <v>481</v>
      </c>
      <c r="B29614" s="61" t="s">
        <v>482</v>
      </c>
      <c r="C29614">
        <v>1969</v>
      </c>
      <c r="D29614" s="61" t="s">
        <v>2908</v>
      </c>
    </row>
    <row r="29615" spans="1:4" hidden="1" x14ac:dyDescent="0.25">
      <c r="A29615" s="61" t="s">
        <v>481</v>
      </c>
      <c r="B29615" s="61" t="s">
        <v>482</v>
      </c>
      <c r="C29615">
        <v>1970</v>
      </c>
      <c r="D29615" s="61" t="s">
        <v>2486</v>
      </c>
    </row>
    <row r="29616" spans="1:4" hidden="1" x14ac:dyDescent="0.25">
      <c r="A29616" s="61" t="s">
        <v>481</v>
      </c>
      <c r="B29616" s="61" t="s">
        <v>482</v>
      </c>
      <c r="C29616">
        <v>1971</v>
      </c>
      <c r="D29616" s="61" t="s">
        <v>2486</v>
      </c>
    </row>
    <row r="29617" spans="1:4" hidden="1" x14ac:dyDescent="0.25">
      <c r="A29617" s="61" t="s">
        <v>481</v>
      </c>
      <c r="B29617" s="61" t="s">
        <v>482</v>
      </c>
      <c r="C29617">
        <v>1972</v>
      </c>
      <c r="D29617" s="61" t="s">
        <v>2486</v>
      </c>
    </row>
    <row r="29618" spans="1:4" hidden="1" x14ac:dyDescent="0.25">
      <c r="A29618" s="61" t="s">
        <v>481</v>
      </c>
      <c r="B29618" s="61" t="s">
        <v>482</v>
      </c>
      <c r="C29618">
        <v>1973</v>
      </c>
      <c r="D29618" s="61" t="s">
        <v>2486</v>
      </c>
    </row>
    <row r="29619" spans="1:4" hidden="1" x14ac:dyDescent="0.25">
      <c r="A29619" s="61" t="s">
        <v>481</v>
      </c>
      <c r="B29619" s="61" t="s">
        <v>482</v>
      </c>
      <c r="C29619">
        <v>1974</v>
      </c>
      <c r="D29619" s="61" t="s">
        <v>2486</v>
      </c>
    </row>
    <row r="29620" spans="1:4" hidden="1" x14ac:dyDescent="0.25">
      <c r="A29620" s="61" t="s">
        <v>481</v>
      </c>
      <c r="B29620" s="61" t="s">
        <v>482</v>
      </c>
      <c r="C29620">
        <v>1975</v>
      </c>
      <c r="D29620" s="61" t="s">
        <v>2486</v>
      </c>
    </row>
    <row r="29621" spans="1:4" hidden="1" x14ac:dyDescent="0.25">
      <c r="A29621" s="61" t="s">
        <v>481</v>
      </c>
      <c r="B29621" s="61" t="s">
        <v>482</v>
      </c>
      <c r="C29621">
        <v>1976</v>
      </c>
      <c r="D29621" s="61" t="s">
        <v>2486</v>
      </c>
    </row>
    <row r="29622" spans="1:4" hidden="1" x14ac:dyDescent="0.25">
      <c r="A29622" s="61" t="s">
        <v>481</v>
      </c>
      <c r="B29622" s="61" t="s">
        <v>482</v>
      </c>
      <c r="C29622">
        <v>1977</v>
      </c>
      <c r="D29622" s="61" t="s">
        <v>2486</v>
      </c>
    </row>
    <row r="29623" spans="1:4" hidden="1" x14ac:dyDescent="0.25">
      <c r="A29623" s="61" t="s">
        <v>481</v>
      </c>
      <c r="B29623" s="61" t="s">
        <v>482</v>
      </c>
      <c r="C29623">
        <v>1978</v>
      </c>
      <c r="D29623" s="61" t="s">
        <v>2486</v>
      </c>
    </row>
    <row r="29624" spans="1:4" hidden="1" x14ac:dyDescent="0.25">
      <c r="A29624" s="61" t="s">
        <v>481</v>
      </c>
      <c r="B29624" s="61" t="s">
        <v>482</v>
      </c>
      <c r="C29624">
        <v>1979</v>
      </c>
      <c r="D29624" s="61" t="s">
        <v>2486</v>
      </c>
    </row>
    <row r="29625" spans="1:4" hidden="1" x14ac:dyDescent="0.25">
      <c r="A29625" s="61" t="s">
        <v>481</v>
      </c>
      <c r="B29625" s="61" t="s">
        <v>482</v>
      </c>
      <c r="C29625">
        <v>1980</v>
      </c>
      <c r="D29625" s="61" t="s">
        <v>2595</v>
      </c>
    </row>
    <row r="29626" spans="1:4" hidden="1" x14ac:dyDescent="0.25">
      <c r="A29626" s="61" t="s">
        <v>481</v>
      </c>
      <c r="B29626" s="61" t="s">
        <v>482</v>
      </c>
      <c r="C29626">
        <v>1981</v>
      </c>
      <c r="D29626" s="61" t="s">
        <v>2595</v>
      </c>
    </row>
    <row r="29627" spans="1:4" hidden="1" x14ac:dyDescent="0.25">
      <c r="A29627" s="61" t="s">
        <v>481</v>
      </c>
      <c r="B29627" s="61" t="s">
        <v>482</v>
      </c>
      <c r="C29627">
        <v>1982</v>
      </c>
      <c r="D29627" s="61" t="s">
        <v>2595</v>
      </c>
    </row>
    <row r="29628" spans="1:4" hidden="1" x14ac:dyDescent="0.25">
      <c r="A29628" s="61" t="s">
        <v>481</v>
      </c>
      <c r="B29628" s="61" t="s">
        <v>482</v>
      </c>
      <c r="C29628">
        <v>1983</v>
      </c>
      <c r="D29628" s="61" t="s">
        <v>2595</v>
      </c>
    </row>
    <row r="29629" spans="1:4" hidden="1" x14ac:dyDescent="0.25">
      <c r="A29629" s="61" t="s">
        <v>481</v>
      </c>
      <c r="B29629" s="61" t="s">
        <v>482</v>
      </c>
      <c r="C29629">
        <v>1984</v>
      </c>
      <c r="D29629" s="61" t="s">
        <v>2595</v>
      </c>
    </row>
    <row r="29630" spans="1:4" hidden="1" x14ac:dyDescent="0.25">
      <c r="A29630" s="61" t="s">
        <v>481</v>
      </c>
      <c r="B29630" s="61" t="s">
        <v>482</v>
      </c>
      <c r="C29630">
        <v>1985</v>
      </c>
      <c r="D29630" s="61" t="s">
        <v>2263</v>
      </c>
    </row>
    <row r="29631" spans="1:4" hidden="1" x14ac:dyDescent="0.25">
      <c r="A29631" s="61" t="s">
        <v>481</v>
      </c>
      <c r="B29631" s="61" t="s">
        <v>482</v>
      </c>
      <c r="C29631">
        <v>1986</v>
      </c>
      <c r="D29631" s="61" t="s">
        <v>2639</v>
      </c>
    </row>
    <row r="29632" spans="1:4" hidden="1" x14ac:dyDescent="0.25">
      <c r="A29632" s="61" t="s">
        <v>481</v>
      </c>
      <c r="B29632" s="61" t="s">
        <v>482</v>
      </c>
      <c r="C29632">
        <v>1987</v>
      </c>
      <c r="D29632" s="61" t="s">
        <v>1788</v>
      </c>
    </row>
    <row r="29633" spans="1:4" hidden="1" x14ac:dyDescent="0.25">
      <c r="A29633" s="61" t="s">
        <v>481</v>
      </c>
      <c r="B29633" s="61" t="s">
        <v>482</v>
      </c>
      <c r="C29633">
        <v>1988</v>
      </c>
      <c r="D29633" s="61" t="s">
        <v>1788</v>
      </c>
    </row>
    <row r="29634" spans="1:4" hidden="1" x14ac:dyDescent="0.25">
      <c r="A29634" s="61" t="s">
        <v>481</v>
      </c>
      <c r="B29634" s="61" t="s">
        <v>482</v>
      </c>
      <c r="C29634">
        <v>1989</v>
      </c>
      <c r="D29634" s="61" t="s">
        <v>1788</v>
      </c>
    </row>
    <row r="29635" spans="1:4" hidden="1" x14ac:dyDescent="0.25">
      <c r="A29635" s="61" t="s">
        <v>481</v>
      </c>
      <c r="B29635" s="61" t="s">
        <v>482</v>
      </c>
      <c r="C29635">
        <v>1990</v>
      </c>
      <c r="D29635" s="61" t="s">
        <v>2874</v>
      </c>
    </row>
    <row r="29636" spans="1:4" hidden="1" x14ac:dyDescent="0.25">
      <c r="A29636" s="61" t="s">
        <v>481</v>
      </c>
      <c r="B29636" s="61" t="s">
        <v>482</v>
      </c>
      <c r="C29636">
        <v>1991</v>
      </c>
      <c r="D29636" s="61" t="s">
        <v>2564</v>
      </c>
    </row>
    <row r="29637" spans="1:4" hidden="1" x14ac:dyDescent="0.25">
      <c r="A29637" s="61" t="s">
        <v>481</v>
      </c>
      <c r="B29637" s="61" t="s">
        <v>482</v>
      </c>
      <c r="C29637">
        <v>1992</v>
      </c>
      <c r="D29637" s="61" t="s">
        <v>2564</v>
      </c>
    </row>
    <row r="29638" spans="1:4" hidden="1" x14ac:dyDescent="0.25">
      <c r="A29638" s="61" t="s">
        <v>481</v>
      </c>
      <c r="B29638" s="61" t="s">
        <v>482</v>
      </c>
      <c r="C29638">
        <v>1993</v>
      </c>
      <c r="D29638" s="61" t="s">
        <v>2215</v>
      </c>
    </row>
    <row r="29639" spans="1:4" hidden="1" x14ac:dyDescent="0.25">
      <c r="A29639" s="61" t="s">
        <v>481</v>
      </c>
      <c r="B29639" s="61" t="s">
        <v>482</v>
      </c>
      <c r="C29639">
        <v>1994</v>
      </c>
      <c r="D29639" s="61" t="s">
        <v>2640</v>
      </c>
    </row>
    <row r="29640" spans="1:4" hidden="1" x14ac:dyDescent="0.25">
      <c r="A29640" s="61" t="s">
        <v>481</v>
      </c>
      <c r="B29640" s="61" t="s">
        <v>482</v>
      </c>
      <c r="C29640">
        <v>1995</v>
      </c>
      <c r="D29640" s="61" t="s">
        <v>2366</v>
      </c>
    </row>
    <row r="29641" spans="1:4" hidden="1" x14ac:dyDescent="0.25">
      <c r="A29641" s="61" t="s">
        <v>481</v>
      </c>
      <c r="B29641" s="61" t="s">
        <v>482</v>
      </c>
      <c r="C29641">
        <v>1996</v>
      </c>
      <c r="D29641" s="61" t="s">
        <v>2945</v>
      </c>
    </row>
    <row r="29642" spans="1:4" hidden="1" x14ac:dyDescent="0.25">
      <c r="A29642" s="61" t="s">
        <v>481</v>
      </c>
      <c r="B29642" s="61" t="s">
        <v>482</v>
      </c>
      <c r="C29642">
        <v>1997</v>
      </c>
      <c r="D29642" s="61" t="s">
        <v>2945</v>
      </c>
    </row>
    <row r="29643" spans="1:4" hidden="1" x14ac:dyDescent="0.25">
      <c r="A29643" s="61" t="s">
        <v>481</v>
      </c>
      <c r="B29643" s="61" t="s">
        <v>482</v>
      </c>
      <c r="C29643">
        <v>1998</v>
      </c>
      <c r="D29643" s="61" t="s">
        <v>2945</v>
      </c>
    </row>
    <row r="29644" spans="1:4" hidden="1" x14ac:dyDescent="0.25">
      <c r="A29644" s="61" t="s">
        <v>481</v>
      </c>
      <c r="B29644" s="61" t="s">
        <v>482</v>
      </c>
      <c r="C29644">
        <v>1999</v>
      </c>
      <c r="D29644" s="61" t="s">
        <v>2945</v>
      </c>
    </row>
    <row r="29645" spans="1:4" hidden="1" x14ac:dyDescent="0.25">
      <c r="A29645" s="61" t="s">
        <v>481</v>
      </c>
      <c r="B29645" s="61" t="s">
        <v>482</v>
      </c>
      <c r="C29645">
        <v>2000</v>
      </c>
      <c r="D29645" s="61" t="s">
        <v>2945</v>
      </c>
    </row>
    <row r="29646" spans="1:4" hidden="1" x14ac:dyDescent="0.25">
      <c r="A29646" s="61" t="s">
        <v>481</v>
      </c>
      <c r="B29646" s="61" t="s">
        <v>482</v>
      </c>
      <c r="C29646">
        <v>2001</v>
      </c>
      <c r="D29646" s="61" t="s">
        <v>2950</v>
      </c>
    </row>
    <row r="29647" spans="1:4" hidden="1" x14ac:dyDescent="0.25">
      <c r="A29647" s="61" t="s">
        <v>481</v>
      </c>
      <c r="B29647" s="61" t="s">
        <v>482</v>
      </c>
      <c r="C29647">
        <v>2002</v>
      </c>
      <c r="D29647" s="61" t="s">
        <v>2950</v>
      </c>
    </row>
    <row r="29648" spans="1:4" hidden="1" x14ac:dyDescent="0.25">
      <c r="A29648" s="61" t="s">
        <v>481</v>
      </c>
      <c r="B29648" s="61" t="s">
        <v>482</v>
      </c>
      <c r="C29648">
        <v>2003</v>
      </c>
      <c r="D29648" s="61" t="s">
        <v>2950</v>
      </c>
    </row>
    <row r="29649" spans="1:4" hidden="1" x14ac:dyDescent="0.25">
      <c r="A29649" s="61" t="s">
        <v>481</v>
      </c>
      <c r="B29649" s="61" t="s">
        <v>482</v>
      </c>
      <c r="C29649">
        <v>2004</v>
      </c>
      <c r="D29649" s="61" t="s">
        <v>2950</v>
      </c>
    </row>
    <row r="29650" spans="1:4" hidden="1" x14ac:dyDescent="0.25">
      <c r="A29650" s="61" t="s">
        <v>481</v>
      </c>
      <c r="B29650" s="61" t="s">
        <v>482</v>
      </c>
      <c r="C29650">
        <v>2005</v>
      </c>
      <c r="D29650" s="61" t="s">
        <v>2638</v>
      </c>
    </row>
    <row r="29651" spans="1:4" hidden="1" x14ac:dyDescent="0.25">
      <c r="A29651" s="61" t="s">
        <v>481</v>
      </c>
      <c r="B29651" s="61" t="s">
        <v>482</v>
      </c>
      <c r="C29651">
        <v>2006</v>
      </c>
      <c r="D29651" s="61" t="s">
        <v>1840</v>
      </c>
    </row>
    <row r="29652" spans="1:4" hidden="1" x14ac:dyDescent="0.25">
      <c r="A29652" s="61" t="s">
        <v>481</v>
      </c>
      <c r="B29652" s="61" t="s">
        <v>482</v>
      </c>
      <c r="C29652">
        <v>2007</v>
      </c>
      <c r="D29652" s="61" t="s">
        <v>1840</v>
      </c>
    </row>
    <row r="29653" spans="1:4" hidden="1" x14ac:dyDescent="0.25">
      <c r="A29653" s="61" t="s">
        <v>481</v>
      </c>
      <c r="B29653" s="61" t="s">
        <v>482</v>
      </c>
      <c r="C29653">
        <v>2008</v>
      </c>
      <c r="D29653" s="61" t="s">
        <v>1840</v>
      </c>
    </row>
    <row r="29654" spans="1:4" hidden="1" x14ac:dyDescent="0.25">
      <c r="A29654" s="61" t="s">
        <v>481</v>
      </c>
      <c r="B29654" s="61" t="s">
        <v>482</v>
      </c>
      <c r="C29654">
        <v>2009</v>
      </c>
      <c r="D29654" s="61" t="s">
        <v>1840</v>
      </c>
    </row>
    <row r="29655" spans="1:4" hidden="1" x14ac:dyDescent="0.25">
      <c r="A29655" s="61" t="s">
        <v>481</v>
      </c>
      <c r="B29655" s="61" t="s">
        <v>482</v>
      </c>
      <c r="C29655">
        <v>2010</v>
      </c>
      <c r="D29655" s="61" t="s">
        <v>2874</v>
      </c>
    </row>
    <row r="29656" spans="1:4" hidden="1" x14ac:dyDescent="0.25">
      <c r="A29656" s="61" t="s">
        <v>481</v>
      </c>
      <c r="B29656" s="61" t="s">
        <v>482</v>
      </c>
      <c r="C29656">
        <v>2011</v>
      </c>
      <c r="D29656" s="61" t="s">
        <v>2874</v>
      </c>
    </row>
    <row r="29657" spans="1:4" hidden="1" x14ac:dyDescent="0.25">
      <c r="A29657" s="61" t="s">
        <v>481</v>
      </c>
      <c r="B29657" s="61" t="s">
        <v>482</v>
      </c>
      <c r="C29657">
        <v>2012</v>
      </c>
      <c r="D29657" s="61" t="s">
        <v>2874</v>
      </c>
    </row>
    <row r="29658" spans="1:4" hidden="1" x14ac:dyDescent="0.25">
      <c r="A29658" s="61" t="s">
        <v>481</v>
      </c>
      <c r="B29658" s="61" t="s">
        <v>482</v>
      </c>
      <c r="C29658">
        <v>2013</v>
      </c>
      <c r="D29658" s="61" t="s">
        <v>2893</v>
      </c>
    </row>
    <row r="29659" spans="1:4" hidden="1" x14ac:dyDescent="0.25">
      <c r="A29659" s="61" t="s">
        <v>481</v>
      </c>
      <c r="B29659" s="61" t="s">
        <v>482</v>
      </c>
      <c r="C29659">
        <v>2014</v>
      </c>
      <c r="D29659" s="61" t="s">
        <v>1800</v>
      </c>
    </row>
    <row r="29660" spans="1:4" hidden="1" x14ac:dyDescent="0.25">
      <c r="A29660" s="61" t="s">
        <v>481</v>
      </c>
      <c r="B29660" s="61" t="s">
        <v>482</v>
      </c>
      <c r="C29660">
        <v>2015</v>
      </c>
      <c r="D29660" s="61" t="s">
        <v>1829</v>
      </c>
    </row>
    <row r="29661" spans="1:4" hidden="1" x14ac:dyDescent="0.25">
      <c r="A29661" s="61" t="s">
        <v>481</v>
      </c>
      <c r="B29661" s="61" t="s">
        <v>482</v>
      </c>
      <c r="C29661">
        <v>2016</v>
      </c>
      <c r="D29661" s="61" t="s">
        <v>2267</v>
      </c>
    </row>
    <row r="29662" spans="1:4" hidden="1" x14ac:dyDescent="0.25">
      <c r="A29662" s="61" t="s">
        <v>481</v>
      </c>
      <c r="B29662" s="61" t="s">
        <v>482</v>
      </c>
      <c r="C29662">
        <v>2017</v>
      </c>
      <c r="D29662" s="61" t="s">
        <v>2396</v>
      </c>
    </row>
    <row r="29663" spans="1:4" hidden="1" x14ac:dyDescent="0.25">
      <c r="A29663" s="61" t="s">
        <v>481</v>
      </c>
      <c r="B29663" s="61" t="s">
        <v>482</v>
      </c>
      <c r="C29663">
        <v>2018</v>
      </c>
      <c r="D29663" s="61" t="s">
        <v>1792</v>
      </c>
    </row>
    <row r="29664" spans="1:4" hidden="1" x14ac:dyDescent="0.25">
      <c r="A29664" s="61" t="s">
        <v>481</v>
      </c>
      <c r="B29664" s="61" t="s">
        <v>482</v>
      </c>
      <c r="C29664">
        <v>2019</v>
      </c>
      <c r="D29664" s="61" t="s">
        <v>2586</v>
      </c>
    </row>
    <row r="29665" spans="1:4" hidden="1" x14ac:dyDescent="0.25">
      <c r="A29665" s="61" t="s">
        <v>481</v>
      </c>
      <c r="B29665" s="61" t="s">
        <v>482</v>
      </c>
      <c r="C29665">
        <v>2020</v>
      </c>
      <c r="D29665" s="61" t="s">
        <v>2595</v>
      </c>
    </row>
    <row r="29666" spans="1:4" hidden="1" x14ac:dyDescent="0.25">
      <c r="A29666" s="61" t="s">
        <v>481</v>
      </c>
      <c r="B29666" s="61" t="s">
        <v>482</v>
      </c>
      <c r="C29666">
        <v>2021</v>
      </c>
      <c r="D29666" s="61" t="s">
        <v>2585</v>
      </c>
    </row>
    <row r="29667" spans="1:4" hidden="1" x14ac:dyDescent="0.25">
      <c r="A29667" s="61" t="s">
        <v>481</v>
      </c>
      <c r="B29667" s="61" t="s">
        <v>482</v>
      </c>
      <c r="C29667">
        <v>2022</v>
      </c>
      <c r="D29667" s="61" t="s">
        <v>2142</v>
      </c>
    </row>
    <row r="29668" spans="1:4" x14ac:dyDescent="0.25">
      <c r="A29668" s="61" t="s">
        <v>481</v>
      </c>
      <c r="B29668" s="61" t="s">
        <v>482</v>
      </c>
      <c r="C29668">
        <v>2023</v>
      </c>
      <c r="D29668" s="61">
        <v>0.871</v>
      </c>
    </row>
    <row r="29669" spans="1:4" hidden="1" x14ac:dyDescent="0.25">
      <c r="A29669" s="61" t="s">
        <v>171</v>
      </c>
      <c r="B29669" s="61" t="s">
        <v>467</v>
      </c>
      <c r="C29669">
        <v>1789</v>
      </c>
      <c r="D29669" s="61" t="s">
        <v>2623</v>
      </c>
    </row>
    <row r="29670" spans="1:4" hidden="1" x14ac:dyDescent="0.25">
      <c r="A29670" s="61" t="s">
        <v>171</v>
      </c>
      <c r="B29670" s="61" t="s">
        <v>467</v>
      </c>
      <c r="C29670">
        <v>1790</v>
      </c>
      <c r="D29670" s="61" t="s">
        <v>2623</v>
      </c>
    </row>
    <row r="29671" spans="1:4" hidden="1" x14ac:dyDescent="0.25">
      <c r="A29671" s="61" t="s">
        <v>171</v>
      </c>
      <c r="B29671" s="61" t="s">
        <v>467</v>
      </c>
      <c r="C29671">
        <v>1791</v>
      </c>
      <c r="D29671" s="61" t="s">
        <v>2623</v>
      </c>
    </row>
    <row r="29672" spans="1:4" hidden="1" x14ac:dyDescent="0.25">
      <c r="A29672" s="61" t="s">
        <v>171</v>
      </c>
      <c r="B29672" s="61" t="s">
        <v>467</v>
      </c>
      <c r="C29672">
        <v>1792</v>
      </c>
      <c r="D29672" s="61" t="s">
        <v>2623</v>
      </c>
    </row>
    <row r="29673" spans="1:4" hidden="1" x14ac:dyDescent="0.25">
      <c r="A29673" s="61" t="s">
        <v>171</v>
      </c>
      <c r="B29673" s="61" t="s">
        <v>467</v>
      </c>
      <c r="C29673">
        <v>1793</v>
      </c>
      <c r="D29673" s="61" t="s">
        <v>2623</v>
      </c>
    </row>
    <row r="29674" spans="1:4" hidden="1" x14ac:dyDescent="0.25">
      <c r="A29674" s="61" t="s">
        <v>171</v>
      </c>
      <c r="B29674" s="61" t="s">
        <v>467</v>
      </c>
      <c r="C29674">
        <v>1794</v>
      </c>
      <c r="D29674" s="61" t="s">
        <v>2623</v>
      </c>
    </row>
    <row r="29675" spans="1:4" hidden="1" x14ac:dyDescent="0.25">
      <c r="A29675" s="61" t="s">
        <v>171</v>
      </c>
      <c r="B29675" s="61" t="s">
        <v>467</v>
      </c>
      <c r="C29675">
        <v>1795</v>
      </c>
      <c r="D29675" s="61" t="s">
        <v>2623</v>
      </c>
    </row>
    <row r="29676" spans="1:4" hidden="1" x14ac:dyDescent="0.25">
      <c r="A29676" s="61" t="s">
        <v>171</v>
      </c>
      <c r="B29676" s="61" t="s">
        <v>467</v>
      </c>
      <c r="C29676">
        <v>1796</v>
      </c>
      <c r="D29676" s="61" t="s">
        <v>2623</v>
      </c>
    </row>
    <row r="29677" spans="1:4" hidden="1" x14ac:dyDescent="0.25">
      <c r="A29677" s="61" t="s">
        <v>171</v>
      </c>
      <c r="B29677" s="61" t="s">
        <v>467</v>
      </c>
      <c r="C29677">
        <v>1797</v>
      </c>
      <c r="D29677" s="61" t="s">
        <v>2623</v>
      </c>
    </row>
    <row r="29678" spans="1:4" hidden="1" x14ac:dyDescent="0.25">
      <c r="A29678" s="61" t="s">
        <v>171</v>
      </c>
      <c r="B29678" s="61" t="s">
        <v>467</v>
      </c>
      <c r="C29678">
        <v>1798</v>
      </c>
      <c r="D29678" s="61" t="s">
        <v>2623</v>
      </c>
    </row>
    <row r="29679" spans="1:4" hidden="1" x14ac:dyDescent="0.25">
      <c r="A29679" s="61" t="s">
        <v>171</v>
      </c>
      <c r="B29679" s="61" t="s">
        <v>467</v>
      </c>
      <c r="C29679">
        <v>1799</v>
      </c>
      <c r="D29679" s="61" t="s">
        <v>2623</v>
      </c>
    </row>
    <row r="29680" spans="1:4" hidden="1" x14ac:dyDescent="0.25">
      <c r="A29680" s="61" t="s">
        <v>171</v>
      </c>
      <c r="B29680" s="61" t="s">
        <v>467</v>
      </c>
      <c r="C29680">
        <v>1800</v>
      </c>
      <c r="D29680" s="61" t="s">
        <v>2623</v>
      </c>
    </row>
    <row r="29681" spans="1:4" hidden="1" x14ac:dyDescent="0.25">
      <c r="A29681" s="61" t="s">
        <v>171</v>
      </c>
      <c r="B29681" s="61" t="s">
        <v>467</v>
      </c>
      <c r="C29681">
        <v>1801</v>
      </c>
      <c r="D29681" s="61" t="s">
        <v>2623</v>
      </c>
    </row>
    <row r="29682" spans="1:4" hidden="1" x14ac:dyDescent="0.25">
      <c r="A29682" s="61" t="s">
        <v>171</v>
      </c>
      <c r="B29682" s="61" t="s">
        <v>467</v>
      </c>
      <c r="C29682">
        <v>1802</v>
      </c>
      <c r="D29682" s="61" t="s">
        <v>2623</v>
      </c>
    </row>
    <row r="29683" spans="1:4" hidden="1" x14ac:dyDescent="0.25">
      <c r="A29683" s="61" t="s">
        <v>171</v>
      </c>
      <c r="B29683" s="61" t="s">
        <v>467</v>
      </c>
      <c r="C29683">
        <v>1803</v>
      </c>
      <c r="D29683" s="61" t="s">
        <v>2623</v>
      </c>
    </row>
    <row r="29684" spans="1:4" hidden="1" x14ac:dyDescent="0.25">
      <c r="A29684" s="61" t="s">
        <v>171</v>
      </c>
      <c r="B29684" s="61" t="s">
        <v>467</v>
      </c>
      <c r="C29684">
        <v>1804</v>
      </c>
      <c r="D29684" s="61" t="s">
        <v>2623</v>
      </c>
    </row>
    <row r="29685" spans="1:4" hidden="1" x14ac:dyDescent="0.25">
      <c r="A29685" s="61" t="s">
        <v>171</v>
      </c>
      <c r="B29685" s="61" t="s">
        <v>467</v>
      </c>
      <c r="C29685">
        <v>1805</v>
      </c>
      <c r="D29685" s="61" t="s">
        <v>2623</v>
      </c>
    </row>
    <row r="29686" spans="1:4" hidden="1" x14ac:dyDescent="0.25">
      <c r="A29686" s="61" t="s">
        <v>171</v>
      </c>
      <c r="B29686" s="61" t="s">
        <v>467</v>
      </c>
      <c r="C29686">
        <v>1806</v>
      </c>
      <c r="D29686" s="61" t="s">
        <v>2623</v>
      </c>
    </row>
    <row r="29687" spans="1:4" hidden="1" x14ac:dyDescent="0.25">
      <c r="A29687" s="61" t="s">
        <v>171</v>
      </c>
      <c r="B29687" s="61" t="s">
        <v>467</v>
      </c>
      <c r="C29687">
        <v>1807</v>
      </c>
      <c r="D29687" s="61" t="s">
        <v>2623</v>
      </c>
    </row>
    <row r="29688" spans="1:4" hidden="1" x14ac:dyDescent="0.25">
      <c r="A29688" s="61" t="s">
        <v>171</v>
      </c>
      <c r="B29688" s="61" t="s">
        <v>467</v>
      </c>
      <c r="C29688">
        <v>1808</v>
      </c>
      <c r="D29688" s="61" t="s">
        <v>2623</v>
      </c>
    </row>
    <row r="29689" spans="1:4" hidden="1" x14ac:dyDescent="0.25">
      <c r="A29689" s="61" t="s">
        <v>171</v>
      </c>
      <c r="B29689" s="61" t="s">
        <v>467</v>
      </c>
      <c r="C29689">
        <v>1809</v>
      </c>
      <c r="D29689" s="61" t="s">
        <v>2623</v>
      </c>
    </row>
    <row r="29690" spans="1:4" hidden="1" x14ac:dyDescent="0.25">
      <c r="A29690" s="61" t="s">
        <v>171</v>
      </c>
      <c r="B29690" s="61" t="s">
        <v>467</v>
      </c>
      <c r="C29690">
        <v>1810</v>
      </c>
      <c r="D29690" s="61" t="s">
        <v>2623</v>
      </c>
    </row>
    <row r="29691" spans="1:4" hidden="1" x14ac:dyDescent="0.25">
      <c r="A29691" s="61" t="s">
        <v>171</v>
      </c>
      <c r="B29691" s="61" t="s">
        <v>467</v>
      </c>
      <c r="C29691">
        <v>1811</v>
      </c>
      <c r="D29691" s="61" t="s">
        <v>2623</v>
      </c>
    </row>
    <row r="29692" spans="1:4" hidden="1" x14ac:dyDescent="0.25">
      <c r="A29692" s="61" t="s">
        <v>171</v>
      </c>
      <c r="B29692" s="61" t="s">
        <v>467</v>
      </c>
      <c r="C29692">
        <v>1812</v>
      </c>
      <c r="D29692" s="61" t="s">
        <v>2623</v>
      </c>
    </row>
    <row r="29693" spans="1:4" hidden="1" x14ac:dyDescent="0.25">
      <c r="A29693" s="61" t="s">
        <v>171</v>
      </c>
      <c r="B29693" s="61" t="s">
        <v>467</v>
      </c>
      <c r="C29693">
        <v>1813</v>
      </c>
      <c r="D29693" s="61" t="s">
        <v>2623</v>
      </c>
    </row>
    <row r="29694" spans="1:4" hidden="1" x14ac:dyDescent="0.25">
      <c r="A29694" s="61" t="s">
        <v>171</v>
      </c>
      <c r="B29694" s="61" t="s">
        <v>467</v>
      </c>
      <c r="C29694">
        <v>1814</v>
      </c>
      <c r="D29694" s="61" t="s">
        <v>2623</v>
      </c>
    </row>
    <row r="29695" spans="1:4" hidden="1" x14ac:dyDescent="0.25">
      <c r="A29695" s="61" t="s">
        <v>171</v>
      </c>
      <c r="B29695" s="61" t="s">
        <v>467</v>
      </c>
      <c r="C29695">
        <v>1815</v>
      </c>
      <c r="D29695" s="61" t="s">
        <v>2623</v>
      </c>
    </row>
    <row r="29696" spans="1:4" hidden="1" x14ac:dyDescent="0.25">
      <c r="A29696" s="61" t="s">
        <v>171</v>
      </c>
      <c r="B29696" s="61" t="s">
        <v>467</v>
      </c>
      <c r="C29696">
        <v>1816</v>
      </c>
      <c r="D29696" s="61" t="s">
        <v>2623</v>
      </c>
    </row>
    <row r="29697" spans="1:4" hidden="1" x14ac:dyDescent="0.25">
      <c r="A29697" s="61" t="s">
        <v>171</v>
      </c>
      <c r="B29697" s="61" t="s">
        <v>467</v>
      </c>
      <c r="C29697">
        <v>1817</v>
      </c>
      <c r="D29697" s="61" t="s">
        <v>2623</v>
      </c>
    </row>
    <row r="29698" spans="1:4" hidden="1" x14ac:dyDescent="0.25">
      <c r="A29698" s="61" t="s">
        <v>171</v>
      </c>
      <c r="B29698" s="61" t="s">
        <v>467</v>
      </c>
      <c r="C29698">
        <v>1818</v>
      </c>
      <c r="D29698" s="61" t="s">
        <v>2623</v>
      </c>
    </row>
    <row r="29699" spans="1:4" hidden="1" x14ac:dyDescent="0.25">
      <c r="A29699" s="61" t="s">
        <v>171</v>
      </c>
      <c r="B29699" s="61" t="s">
        <v>467</v>
      </c>
      <c r="C29699">
        <v>1819</v>
      </c>
      <c r="D29699" s="61" t="s">
        <v>2623</v>
      </c>
    </row>
    <row r="29700" spans="1:4" hidden="1" x14ac:dyDescent="0.25">
      <c r="A29700" s="61" t="s">
        <v>171</v>
      </c>
      <c r="B29700" s="61" t="s">
        <v>467</v>
      </c>
      <c r="C29700">
        <v>1820</v>
      </c>
      <c r="D29700" s="61" t="s">
        <v>2623</v>
      </c>
    </row>
    <row r="29701" spans="1:4" hidden="1" x14ac:dyDescent="0.25">
      <c r="A29701" s="61" t="s">
        <v>171</v>
      </c>
      <c r="B29701" s="61" t="s">
        <v>467</v>
      </c>
      <c r="C29701">
        <v>1821</v>
      </c>
      <c r="D29701" s="61" t="s">
        <v>2623</v>
      </c>
    </row>
    <row r="29702" spans="1:4" hidden="1" x14ac:dyDescent="0.25">
      <c r="A29702" s="61" t="s">
        <v>171</v>
      </c>
      <c r="B29702" s="61" t="s">
        <v>467</v>
      </c>
      <c r="C29702">
        <v>1822</v>
      </c>
      <c r="D29702" s="61" t="s">
        <v>2623</v>
      </c>
    </row>
    <row r="29703" spans="1:4" hidden="1" x14ac:dyDescent="0.25">
      <c r="A29703" s="61" t="s">
        <v>171</v>
      </c>
      <c r="B29703" s="61" t="s">
        <v>467</v>
      </c>
      <c r="C29703">
        <v>1823</v>
      </c>
      <c r="D29703" s="61" t="s">
        <v>2623</v>
      </c>
    </row>
    <row r="29704" spans="1:4" hidden="1" x14ac:dyDescent="0.25">
      <c r="A29704" s="61" t="s">
        <v>171</v>
      </c>
      <c r="B29704" s="61" t="s">
        <v>467</v>
      </c>
      <c r="C29704">
        <v>1824</v>
      </c>
      <c r="D29704" s="61" t="s">
        <v>2623</v>
      </c>
    </row>
    <row r="29705" spans="1:4" hidden="1" x14ac:dyDescent="0.25">
      <c r="A29705" s="61" t="s">
        <v>171</v>
      </c>
      <c r="B29705" s="61" t="s">
        <v>467</v>
      </c>
      <c r="C29705">
        <v>1825</v>
      </c>
      <c r="D29705" s="61" t="s">
        <v>2623</v>
      </c>
    </row>
    <row r="29706" spans="1:4" hidden="1" x14ac:dyDescent="0.25">
      <c r="A29706" s="61" t="s">
        <v>171</v>
      </c>
      <c r="B29706" s="61" t="s">
        <v>467</v>
      </c>
      <c r="C29706">
        <v>1826</v>
      </c>
      <c r="D29706" s="61" t="s">
        <v>2623</v>
      </c>
    </row>
    <row r="29707" spans="1:4" hidden="1" x14ac:dyDescent="0.25">
      <c r="A29707" s="61" t="s">
        <v>171</v>
      </c>
      <c r="B29707" s="61" t="s">
        <v>467</v>
      </c>
      <c r="C29707">
        <v>1827</v>
      </c>
      <c r="D29707" s="61" t="s">
        <v>2623</v>
      </c>
    </row>
    <row r="29708" spans="1:4" hidden="1" x14ac:dyDescent="0.25">
      <c r="A29708" s="61" t="s">
        <v>171</v>
      </c>
      <c r="B29708" s="61" t="s">
        <v>467</v>
      </c>
      <c r="C29708">
        <v>1828</v>
      </c>
      <c r="D29708" s="61" t="s">
        <v>2623</v>
      </c>
    </row>
    <row r="29709" spans="1:4" hidden="1" x14ac:dyDescent="0.25">
      <c r="A29709" s="61" t="s">
        <v>171</v>
      </c>
      <c r="B29709" s="61" t="s">
        <v>467</v>
      </c>
      <c r="C29709">
        <v>1829</v>
      </c>
      <c r="D29709" s="61" t="s">
        <v>2623</v>
      </c>
    </row>
    <row r="29710" spans="1:4" hidden="1" x14ac:dyDescent="0.25">
      <c r="A29710" s="61" t="s">
        <v>171</v>
      </c>
      <c r="B29710" s="61" t="s">
        <v>467</v>
      </c>
      <c r="C29710">
        <v>1830</v>
      </c>
      <c r="D29710" s="61" t="s">
        <v>2623</v>
      </c>
    </row>
    <row r="29711" spans="1:4" hidden="1" x14ac:dyDescent="0.25">
      <c r="A29711" s="61" t="s">
        <v>171</v>
      </c>
      <c r="B29711" s="61" t="s">
        <v>467</v>
      </c>
      <c r="C29711">
        <v>1831</v>
      </c>
      <c r="D29711" s="61" t="s">
        <v>2623</v>
      </c>
    </row>
    <row r="29712" spans="1:4" hidden="1" x14ac:dyDescent="0.25">
      <c r="A29712" s="61" t="s">
        <v>171</v>
      </c>
      <c r="B29712" s="61" t="s">
        <v>467</v>
      </c>
      <c r="C29712">
        <v>1832</v>
      </c>
      <c r="D29712" s="61" t="s">
        <v>2623</v>
      </c>
    </row>
    <row r="29713" spans="1:4" hidden="1" x14ac:dyDescent="0.25">
      <c r="A29713" s="61" t="s">
        <v>171</v>
      </c>
      <c r="B29713" s="61" t="s">
        <v>467</v>
      </c>
      <c r="C29713">
        <v>1833</v>
      </c>
      <c r="D29713" s="61" t="s">
        <v>2623</v>
      </c>
    </row>
    <row r="29714" spans="1:4" hidden="1" x14ac:dyDescent="0.25">
      <c r="A29714" s="61" t="s">
        <v>171</v>
      </c>
      <c r="B29714" s="61" t="s">
        <v>467</v>
      </c>
      <c r="C29714">
        <v>1834</v>
      </c>
      <c r="D29714" s="61" t="s">
        <v>2623</v>
      </c>
    </row>
    <row r="29715" spans="1:4" hidden="1" x14ac:dyDescent="0.25">
      <c r="A29715" s="61" t="s">
        <v>171</v>
      </c>
      <c r="B29715" s="61" t="s">
        <v>467</v>
      </c>
      <c r="C29715">
        <v>1835</v>
      </c>
      <c r="D29715" s="61" t="s">
        <v>2623</v>
      </c>
    </row>
    <row r="29716" spans="1:4" hidden="1" x14ac:dyDescent="0.25">
      <c r="A29716" s="61" t="s">
        <v>171</v>
      </c>
      <c r="B29716" s="61" t="s">
        <v>467</v>
      </c>
      <c r="C29716">
        <v>1836</v>
      </c>
      <c r="D29716" s="61" t="s">
        <v>2623</v>
      </c>
    </row>
    <row r="29717" spans="1:4" hidden="1" x14ac:dyDescent="0.25">
      <c r="A29717" s="61" t="s">
        <v>171</v>
      </c>
      <c r="B29717" s="61" t="s">
        <v>467</v>
      </c>
      <c r="C29717">
        <v>1837</v>
      </c>
      <c r="D29717" s="61" t="s">
        <v>2623</v>
      </c>
    </row>
    <row r="29718" spans="1:4" hidden="1" x14ac:dyDescent="0.25">
      <c r="A29718" s="61" t="s">
        <v>171</v>
      </c>
      <c r="B29718" s="61" t="s">
        <v>467</v>
      </c>
      <c r="C29718">
        <v>1838</v>
      </c>
      <c r="D29718" s="61" t="s">
        <v>2623</v>
      </c>
    </row>
    <row r="29719" spans="1:4" hidden="1" x14ac:dyDescent="0.25">
      <c r="A29719" s="61" t="s">
        <v>171</v>
      </c>
      <c r="B29719" s="61" t="s">
        <v>467</v>
      </c>
      <c r="C29719">
        <v>1839</v>
      </c>
      <c r="D29719" s="61" t="s">
        <v>2623</v>
      </c>
    </row>
    <row r="29720" spans="1:4" hidden="1" x14ac:dyDescent="0.25">
      <c r="A29720" s="61" t="s">
        <v>171</v>
      </c>
      <c r="B29720" s="61" t="s">
        <v>467</v>
      </c>
      <c r="C29720">
        <v>1840</v>
      </c>
      <c r="D29720" s="61" t="s">
        <v>2623</v>
      </c>
    </row>
    <row r="29721" spans="1:4" hidden="1" x14ac:dyDescent="0.25">
      <c r="A29721" s="61" t="s">
        <v>171</v>
      </c>
      <c r="B29721" s="61" t="s">
        <v>467</v>
      </c>
      <c r="C29721">
        <v>1841</v>
      </c>
      <c r="D29721" s="61" t="s">
        <v>2623</v>
      </c>
    </row>
    <row r="29722" spans="1:4" hidden="1" x14ac:dyDescent="0.25">
      <c r="A29722" s="61" t="s">
        <v>171</v>
      </c>
      <c r="B29722" s="61" t="s">
        <v>467</v>
      </c>
      <c r="C29722">
        <v>1842</v>
      </c>
      <c r="D29722" s="61" t="s">
        <v>2623</v>
      </c>
    </row>
    <row r="29723" spans="1:4" hidden="1" x14ac:dyDescent="0.25">
      <c r="A29723" s="61" t="s">
        <v>171</v>
      </c>
      <c r="B29723" s="61" t="s">
        <v>467</v>
      </c>
      <c r="C29723">
        <v>1843</v>
      </c>
      <c r="D29723" s="61" t="s">
        <v>2623</v>
      </c>
    </row>
    <row r="29724" spans="1:4" hidden="1" x14ac:dyDescent="0.25">
      <c r="A29724" s="61" t="s">
        <v>171</v>
      </c>
      <c r="B29724" s="61" t="s">
        <v>467</v>
      </c>
      <c r="C29724">
        <v>1844</v>
      </c>
      <c r="D29724" s="61" t="s">
        <v>2623</v>
      </c>
    </row>
    <row r="29725" spans="1:4" hidden="1" x14ac:dyDescent="0.25">
      <c r="A29725" s="61" t="s">
        <v>171</v>
      </c>
      <c r="B29725" s="61" t="s">
        <v>467</v>
      </c>
      <c r="C29725">
        <v>1845</v>
      </c>
      <c r="D29725" s="61" t="s">
        <v>2623</v>
      </c>
    </row>
    <row r="29726" spans="1:4" hidden="1" x14ac:dyDescent="0.25">
      <c r="A29726" s="61" t="s">
        <v>171</v>
      </c>
      <c r="B29726" s="61" t="s">
        <v>467</v>
      </c>
      <c r="C29726">
        <v>1846</v>
      </c>
      <c r="D29726" s="61" t="s">
        <v>2623</v>
      </c>
    </row>
    <row r="29727" spans="1:4" hidden="1" x14ac:dyDescent="0.25">
      <c r="A29727" s="61" t="s">
        <v>171</v>
      </c>
      <c r="B29727" s="61" t="s">
        <v>467</v>
      </c>
      <c r="C29727">
        <v>1847</v>
      </c>
      <c r="D29727" s="61" t="s">
        <v>2623</v>
      </c>
    </row>
    <row r="29728" spans="1:4" hidden="1" x14ac:dyDescent="0.25">
      <c r="A29728" s="61" t="s">
        <v>171</v>
      </c>
      <c r="B29728" s="61" t="s">
        <v>467</v>
      </c>
      <c r="C29728">
        <v>1848</v>
      </c>
      <c r="D29728" s="61" t="s">
        <v>2623</v>
      </c>
    </row>
    <row r="29729" spans="1:4" hidden="1" x14ac:dyDescent="0.25">
      <c r="A29729" s="61" t="s">
        <v>171</v>
      </c>
      <c r="B29729" s="61" t="s">
        <v>467</v>
      </c>
      <c r="C29729">
        <v>1849</v>
      </c>
      <c r="D29729" s="61" t="s">
        <v>2623</v>
      </c>
    </row>
    <row r="29730" spans="1:4" hidden="1" x14ac:dyDescent="0.25">
      <c r="A29730" s="61" t="s">
        <v>171</v>
      </c>
      <c r="B29730" s="61" t="s">
        <v>467</v>
      </c>
      <c r="C29730">
        <v>1850</v>
      </c>
      <c r="D29730" s="61" t="s">
        <v>2623</v>
      </c>
    </row>
    <row r="29731" spans="1:4" hidden="1" x14ac:dyDescent="0.25">
      <c r="A29731" s="61" t="s">
        <v>171</v>
      </c>
      <c r="B29731" s="61" t="s">
        <v>467</v>
      </c>
      <c r="C29731">
        <v>1851</v>
      </c>
      <c r="D29731" s="61" t="s">
        <v>2623</v>
      </c>
    </row>
    <row r="29732" spans="1:4" hidden="1" x14ac:dyDescent="0.25">
      <c r="A29732" s="61" t="s">
        <v>171</v>
      </c>
      <c r="B29732" s="61" t="s">
        <v>467</v>
      </c>
      <c r="C29732">
        <v>1852</v>
      </c>
      <c r="D29732" s="61" t="s">
        <v>2623</v>
      </c>
    </row>
    <row r="29733" spans="1:4" hidden="1" x14ac:dyDescent="0.25">
      <c r="A29733" s="61" t="s">
        <v>171</v>
      </c>
      <c r="B29733" s="61" t="s">
        <v>467</v>
      </c>
      <c r="C29733">
        <v>1853</v>
      </c>
      <c r="D29733" s="61" t="s">
        <v>2623</v>
      </c>
    </row>
    <row r="29734" spans="1:4" hidden="1" x14ac:dyDescent="0.25">
      <c r="A29734" s="61" t="s">
        <v>171</v>
      </c>
      <c r="B29734" s="61" t="s">
        <v>467</v>
      </c>
      <c r="C29734">
        <v>1854</v>
      </c>
      <c r="D29734" s="61" t="s">
        <v>2623</v>
      </c>
    </row>
    <row r="29735" spans="1:4" hidden="1" x14ac:dyDescent="0.25">
      <c r="A29735" s="61" t="s">
        <v>171</v>
      </c>
      <c r="B29735" s="61" t="s">
        <v>467</v>
      </c>
      <c r="C29735">
        <v>1855</v>
      </c>
      <c r="D29735" s="61" t="s">
        <v>2623</v>
      </c>
    </row>
    <row r="29736" spans="1:4" hidden="1" x14ac:dyDescent="0.25">
      <c r="A29736" s="61" t="s">
        <v>171</v>
      </c>
      <c r="B29736" s="61" t="s">
        <v>467</v>
      </c>
      <c r="C29736">
        <v>1856</v>
      </c>
      <c r="D29736" s="61" t="s">
        <v>2623</v>
      </c>
    </row>
    <row r="29737" spans="1:4" hidden="1" x14ac:dyDescent="0.25">
      <c r="A29737" s="61" t="s">
        <v>171</v>
      </c>
      <c r="B29737" s="61" t="s">
        <v>467</v>
      </c>
      <c r="C29737">
        <v>1857</v>
      </c>
      <c r="D29737" s="61" t="s">
        <v>2623</v>
      </c>
    </row>
    <row r="29738" spans="1:4" hidden="1" x14ac:dyDescent="0.25">
      <c r="A29738" s="61" t="s">
        <v>171</v>
      </c>
      <c r="B29738" s="61" t="s">
        <v>467</v>
      </c>
      <c r="C29738">
        <v>1858</v>
      </c>
      <c r="D29738" s="61" t="s">
        <v>2623</v>
      </c>
    </row>
    <row r="29739" spans="1:4" hidden="1" x14ac:dyDescent="0.25">
      <c r="A29739" s="61" t="s">
        <v>171</v>
      </c>
      <c r="B29739" s="61" t="s">
        <v>467</v>
      </c>
      <c r="C29739">
        <v>1859</v>
      </c>
      <c r="D29739" s="61" t="s">
        <v>2623</v>
      </c>
    </row>
    <row r="29740" spans="1:4" hidden="1" x14ac:dyDescent="0.25">
      <c r="A29740" s="61" t="s">
        <v>171</v>
      </c>
      <c r="B29740" s="61" t="s">
        <v>467</v>
      </c>
      <c r="C29740">
        <v>1860</v>
      </c>
      <c r="D29740" s="61" t="s">
        <v>2623</v>
      </c>
    </row>
    <row r="29741" spans="1:4" hidden="1" x14ac:dyDescent="0.25">
      <c r="A29741" s="61" t="s">
        <v>171</v>
      </c>
      <c r="B29741" s="61" t="s">
        <v>467</v>
      </c>
      <c r="C29741">
        <v>1861</v>
      </c>
      <c r="D29741" s="61" t="s">
        <v>2623</v>
      </c>
    </row>
    <row r="29742" spans="1:4" hidden="1" x14ac:dyDescent="0.25">
      <c r="A29742" s="61" t="s">
        <v>171</v>
      </c>
      <c r="B29742" s="61" t="s">
        <v>467</v>
      </c>
      <c r="C29742">
        <v>1862</v>
      </c>
      <c r="D29742" s="61" t="s">
        <v>2623</v>
      </c>
    </row>
    <row r="29743" spans="1:4" hidden="1" x14ac:dyDescent="0.25">
      <c r="A29743" s="61" t="s">
        <v>171</v>
      </c>
      <c r="B29743" s="61" t="s">
        <v>467</v>
      </c>
      <c r="C29743">
        <v>1863</v>
      </c>
      <c r="D29743" s="61" t="s">
        <v>2623</v>
      </c>
    </row>
    <row r="29744" spans="1:4" hidden="1" x14ac:dyDescent="0.25">
      <c r="A29744" s="61" t="s">
        <v>171</v>
      </c>
      <c r="B29744" s="61" t="s">
        <v>467</v>
      </c>
      <c r="C29744">
        <v>1864</v>
      </c>
      <c r="D29744" s="61" t="s">
        <v>2623</v>
      </c>
    </row>
    <row r="29745" spans="1:4" hidden="1" x14ac:dyDescent="0.25">
      <c r="A29745" s="61" t="s">
        <v>171</v>
      </c>
      <c r="B29745" s="61" t="s">
        <v>467</v>
      </c>
      <c r="C29745">
        <v>1865</v>
      </c>
      <c r="D29745" s="61" t="s">
        <v>2623</v>
      </c>
    </row>
    <row r="29746" spans="1:4" hidden="1" x14ac:dyDescent="0.25">
      <c r="A29746" s="61" t="s">
        <v>171</v>
      </c>
      <c r="B29746" s="61" t="s">
        <v>467</v>
      </c>
      <c r="C29746">
        <v>1866</v>
      </c>
      <c r="D29746" s="61" t="s">
        <v>2623</v>
      </c>
    </row>
    <row r="29747" spans="1:4" hidden="1" x14ac:dyDescent="0.25">
      <c r="A29747" s="61" t="s">
        <v>171</v>
      </c>
      <c r="B29747" s="61" t="s">
        <v>467</v>
      </c>
      <c r="C29747">
        <v>1867</v>
      </c>
      <c r="D29747" s="61" t="s">
        <v>2623</v>
      </c>
    </row>
    <row r="29748" spans="1:4" hidden="1" x14ac:dyDescent="0.25">
      <c r="A29748" s="61" t="s">
        <v>171</v>
      </c>
      <c r="B29748" s="61" t="s">
        <v>467</v>
      </c>
      <c r="C29748">
        <v>1868</v>
      </c>
      <c r="D29748" s="61" t="s">
        <v>2623</v>
      </c>
    </row>
    <row r="29749" spans="1:4" hidden="1" x14ac:dyDescent="0.25">
      <c r="A29749" s="61" t="s">
        <v>171</v>
      </c>
      <c r="B29749" s="61" t="s">
        <v>467</v>
      </c>
      <c r="C29749">
        <v>1869</v>
      </c>
      <c r="D29749" s="61" t="s">
        <v>2623</v>
      </c>
    </row>
    <row r="29750" spans="1:4" hidden="1" x14ac:dyDescent="0.25">
      <c r="A29750" s="61" t="s">
        <v>171</v>
      </c>
      <c r="B29750" s="61" t="s">
        <v>467</v>
      </c>
      <c r="C29750">
        <v>1870</v>
      </c>
      <c r="D29750" s="61" t="s">
        <v>2623</v>
      </c>
    </row>
    <row r="29751" spans="1:4" hidden="1" x14ac:dyDescent="0.25">
      <c r="A29751" s="61" t="s">
        <v>171</v>
      </c>
      <c r="B29751" s="61" t="s">
        <v>467</v>
      </c>
      <c r="C29751">
        <v>1871</v>
      </c>
      <c r="D29751" s="61" t="s">
        <v>2623</v>
      </c>
    </row>
    <row r="29752" spans="1:4" hidden="1" x14ac:dyDescent="0.25">
      <c r="A29752" s="61" t="s">
        <v>171</v>
      </c>
      <c r="B29752" s="61" t="s">
        <v>467</v>
      </c>
      <c r="C29752">
        <v>1872</v>
      </c>
      <c r="D29752" s="61" t="s">
        <v>2623</v>
      </c>
    </row>
    <row r="29753" spans="1:4" hidden="1" x14ac:dyDescent="0.25">
      <c r="A29753" s="61" t="s">
        <v>171</v>
      </c>
      <c r="B29753" s="61" t="s">
        <v>467</v>
      </c>
      <c r="C29753">
        <v>1873</v>
      </c>
      <c r="D29753" s="61" t="s">
        <v>1820</v>
      </c>
    </row>
    <row r="29754" spans="1:4" hidden="1" x14ac:dyDescent="0.25">
      <c r="A29754" s="61" t="s">
        <v>171</v>
      </c>
      <c r="B29754" s="61" t="s">
        <v>467</v>
      </c>
      <c r="C29754">
        <v>1874</v>
      </c>
      <c r="D29754" s="61" t="s">
        <v>1820</v>
      </c>
    </row>
    <row r="29755" spans="1:4" hidden="1" x14ac:dyDescent="0.25">
      <c r="A29755" s="61" t="s">
        <v>171</v>
      </c>
      <c r="B29755" s="61" t="s">
        <v>467</v>
      </c>
      <c r="C29755">
        <v>1875</v>
      </c>
      <c r="D29755" s="61" t="s">
        <v>1820</v>
      </c>
    </row>
    <row r="29756" spans="1:4" hidden="1" x14ac:dyDescent="0.25">
      <c r="A29756" s="61" t="s">
        <v>171</v>
      </c>
      <c r="B29756" s="61" t="s">
        <v>467</v>
      </c>
      <c r="C29756">
        <v>1876</v>
      </c>
      <c r="D29756" s="61" t="s">
        <v>1820</v>
      </c>
    </row>
    <row r="29757" spans="1:4" hidden="1" x14ac:dyDescent="0.25">
      <c r="A29757" s="61" t="s">
        <v>171</v>
      </c>
      <c r="B29757" s="61" t="s">
        <v>467</v>
      </c>
      <c r="C29757">
        <v>1877</v>
      </c>
      <c r="D29757" s="61" t="s">
        <v>1820</v>
      </c>
    </row>
    <row r="29758" spans="1:4" hidden="1" x14ac:dyDescent="0.25">
      <c r="A29758" s="61" t="s">
        <v>171</v>
      </c>
      <c r="B29758" s="61" t="s">
        <v>467</v>
      </c>
      <c r="C29758">
        <v>1878</v>
      </c>
      <c r="D29758" s="61" t="s">
        <v>1820</v>
      </c>
    </row>
    <row r="29759" spans="1:4" hidden="1" x14ac:dyDescent="0.25">
      <c r="A29759" s="61" t="s">
        <v>171</v>
      </c>
      <c r="B29759" s="61" t="s">
        <v>467</v>
      </c>
      <c r="C29759">
        <v>1879</v>
      </c>
      <c r="D29759" s="61" t="s">
        <v>1820</v>
      </c>
    </row>
    <row r="29760" spans="1:4" hidden="1" x14ac:dyDescent="0.25">
      <c r="A29760" s="61" t="s">
        <v>171</v>
      </c>
      <c r="B29760" s="61" t="s">
        <v>467</v>
      </c>
      <c r="C29760">
        <v>1880</v>
      </c>
      <c r="D29760" s="61" t="s">
        <v>1820</v>
      </c>
    </row>
    <row r="29761" spans="1:4" hidden="1" x14ac:dyDescent="0.25">
      <c r="A29761" s="61" t="s">
        <v>171</v>
      </c>
      <c r="B29761" s="61" t="s">
        <v>467</v>
      </c>
      <c r="C29761">
        <v>1881</v>
      </c>
      <c r="D29761" s="61" t="s">
        <v>1820</v>
      </c>
    </row>
    <row r="29762" spans="1:4" hidden="1" x14ac:dyDescent="0.25">
      <c r="A29762" s="61" t="s">
        <v>171</v>
      </c>
      <c r="B29762" s="61" t="s">
        <v>467</v>
      </c>
      <c r="C29762">
        <v>1882</v>
      </c>
      <c r="D29762" s="61" t="s">
        <v>1820</v>
      </c>
    </row>
    <row r="29763" spans="1:4" hidden="1" x14ac:dyDescent="0.25">
      <c r="A29763" s="61" t="s">
        <v>171</v>
      </c>
      <c r="B29763" s="61" t="s">
        <v>467</v>
      </c>
      <c r="C29763">
        <v>1883</v>
      </c>
      <c r="D29763" s="61" t="s">
        <v>1820</v>
      </c>
    </row>
    <row r="29764" spans="1:4" hidden="1" x14ac:dyDescent="0.25">
      <c r="A29764" s="61" t="s">
        <v>171</v>
      </c>
      <c r="B29764" s="61" t="s">
        <v>467</v>
      </c>
      <c r="C29764">
        <v>1884</v>
      </c>
      <c r="D29764" s="61" t="s">
        <v>1820</v>
      </c>
    </row>
    <row r="29765" spans="1:4" hidden="1" x14ac:dyDescent="0.25">
      <c r="A29765" s="61" t="s">
        <v>171</v>
      </c>
      <c r="B29765" s="61" t="s">
        <v>467</v>
      </c>
      <c r="C29765">
        <v>1885</v>
      </c>
      <c r="D29765" s="61" t="s">
        <v>1820</v>
      </c>
    </row>
    <row r="29766" spans="1:4" hidden="1" x14ac:dyDescent="0.25">
      <c r="A29766" s="61" t="s">
        <v>171</v>
      </c>
      <c r="B29766" s="61" t="s">
        <v>467</v>
      </c>
      <c r="C29766">
        <v>1886</v>
      </c>
      <c r="D29766" s="61" t="s">
        <v>1820</v>
      </c>
    </row>
    <row r="29767" spans="1:4" hidden="1" x14ac:dyDescent="0.25">
      <c r="A29767" s="61" t="s">
        <v>171</v>
      </c>
      <c r="B29767" s="61" t="s">
        <v>467</v>
      </c>
      <c r="C29767">
        <v>1887</v>
      </c>
      <c r="D29767" s="61" t="s">
        <v>1820</v>
      </c>
    </row>
    <row r="29768" spans="1:4" hidden="1" x14ac:dyDescent="0.25">
      <c r="A29768" s="61" t="s">
        <v>171</v>
      </c>
      <c r="B29768" s="61" t="s">
        <v>467</v>
      </c>
      <c r="C29768">
        <v>1888</v>
      </c>
      <c r="D29768" s="61" t="s">
        <v>1820</v>
      </c>
    </row>
    <row r="29769" spans="1:4" hidden="1" x14ac:dyDescent="0.25">
      <c r="A29769" s="61" t="s">
        <v>171</v>
      </c>
      <c r="B29769" s="61" t="s">
        <v>467</v>
      </c>
      <c r="C29769">
        <v>1889</v>
      </c>
      <c r="D29769" s="61" t="s">
        <v>1820</v>
      </c>
    </row>
    <row r="29770" spans="1:4" hidden="1" x14ac:dyDescent="0.25">
      <c r="A29770" s="61" t="s">
        <v>171</v>
      </c>
      <c r="B29770" s="61" t="s">
        <v>467</v>
      </c>
      <c r="C29770">
        <v>1890</v>
      </c>
      <c r="D29770" s="61" t="s">
        <v>2559</v>
      </c>
    </row>
    <row r="29771" spans="1:4" hidden="1" x14ac:dyDescent="0.25">
      <c r="A29771" s="61" t="s">
        <v>171</v>
      </c>
      <c r="B29771" s="61" t="s">
        <v>467</v>
      </c>
      <c r="C29771">
        <v>1891</v>
      </c>
      <c r="D29771" s="61" t="s">
        <v>2559</v>
      </c>
    </row>
    <row r="29772" spans="1:4" hidden="1" x14ac:dyDescent="0.25">
      <c r="A29772" s="61" t="s">
        <v>171</v>
      </c>
      <c r="B29772" s="61" t="s">
        <v>467</v>
      </c>
      <c r="C29772">
        <v>1892</v>
      </c>
      <c r="D29772" s="61" t="s">
        <v>2559</v>
      </c>
    </row>
    <row r="29773" spans="1:4" hidden="1" x14ac:dyDescent="0.25">
      <c r="A29773" s="61" t="s">
        <v>171</v>
      </c>
      <c r="B29773" s="61" t="s">
        <v>467</v>
      </c>
      <c r="C29773">
        <v>1893</v>
      </c>
      <c r="D29773" s="61" t="s">
        <v>2559</v>
      </c>
    </row>
    <row r="29774" spans="1:4" hidden="1" x14ac:dyDescent="0.25">
      <c r="A29774" s="61" t="s">
        <v>171</v>
      </c>
      <c r="B29774" s="61" t="s">
        <v>467</v>
      </c>
      <c r="C29774">
        <v>1894</v>
      </c>
      <c r="D29774" s="61" t="s">
        <v>2559</v>
      </c>
    </row>
    <row r="29775" spans="1:4" hidden="1" x14ac:dyDescent="0.25">
      <c r="A29775" s="61" t="s">
        <v>171</v>
      </c>
      <c r="B29775" s="61" t="s">
        <v>467</v>
      </c>
      <c r="C29775">
        <v>1895</v>
      </c>
      <c r="D29775" s="61" t="s">
        <v>2559</v>
      </c>
    </row>
    <row r="29776" spans="1:4" hidden="1" x14ac:dyDescent="0.25">
      <c r="A29776" s="61" t="s">
        <v>171</v>
      </c>
      <c r="B29776" s="61" t="s">
        <v>467</v>
      </c>
      <c r="C29776">
        <v>1896</v>
      </c>
      <c r="D29776" s="61" t="s">
        <v>2559</v>
      </c>
    </row>
    <row r="29777" spans="1:4" hidden="1" x14ac:dyDescent="0.25">
      <c r="A29777" s="61" t="s">
        <v>171</v>
      </c>
      <c r="B29777" s="61" t="s">
        <v>467</v>
      </c>
      <c r="C29777">
        <v>1897</v>
      </c>
      <c r="D29777" s="61" t="s">
        <v>2559</v>
      </c>
    </row>
    <row r="29778" spans="1:4" hidden="1" x14ac:dyDescent="0.25">
      <c r="A29778" s="61" t="s">
        <v>171</v>
      </c>
      <c r="B29778" s="61" t="s">
        <v>467</v>
      </c>
      <c r="C29778">
        <v>1898</v>
      </c>
      <c r="D29778" s="61" t="s">
        <v>2559</v>
      </c>
    </row>
    <row r="29779" spans="1:4" hidden="1" x14ac:dyDescent="0.25">
      <c r="A29779" s="61" t="s">
        <v>171</v>
      </c>
      <c r="B29779" s="61" t="s">
        <v>467</v>
      </c>
      <c r="C29779">
        <v>1899</v>
      </c>
      <c r="D29779" s="61" t="s">
        <v>2559</v>
      </c>
    </row>
    <row r="29780" spans="1:4" hidden="1" x14ac:dyDescent="0.25">
      <c r="A29780" s="61" t="s">
        <v>171</v>
      </c>
      <c r="B29780" s="61" t="s">
        <v>467</v>
      </c>
      <c r="C29780">
        <v>1900</v>
      </c>
      <c r="D29780" s="61" t="s">
        <v>2591</v>
      </c>
    </row>
    <row r="29781" spans="1:4" hidden="1" x14ac:dyDescent="0.25">
      <c r="A29781" s="61" t="s">
        <v>171</v>
      </c>
      <c r="B29781" s="61" t="s">
        <v>467</v>
      </c>
      <c r="C29781">
        <v>1901</v>
      </c>
      <c r="D29781" s="61" t="s">
        <v>2591</v>
      </c>
    </row>
    <row r="29782" spans="1:4" hidden="1" x14ac:dyDescent="0.25">
      <c r="A29782" s="61" t="s">
        <v>171</v>
      </c>
      <c r="B29782" s="61" t="s">
        <v>467</v>
      </c>
      <c r="C29782">
        <v>1902</v>
      </c>
      <c r="D29782" s="61" t="s">
        <v>2591</v>
      </c>
    </row>
    <row r="29783" spans="1:4" hidden="1" x14ac:dyDescent="0.25">
      <c r="A29783" s="61" t="s">
        <v>171</v>
      </c>
      <c r="B29783" s="61" t="s">
        <v>467</v>
      </c>
      <c r="C29783">
        <v>1903</v>
      </c>
      <c r="D29783" s="61" t="s">
        <v>2591</v>
      </c>
    </row>
    <row r="29784" spans="1:4" hidden="1" x14ac:dyDescent="0.25">
      <c r="A29784" s="61" t="s">
        <v>171</v>
      </c>
      <c r="B29784" s="61" t="s">
        <v>467</v>
      </c>
      <c r="C29784">
        <v>1904</v>
      </c>
      <c r="D29784" s="61" t="s">
        <v>2591</v>
      </c>
    </row>
    <row r="29785" spans="1:4" hidden="1" x14ac:dyDescent="0.25">
      <c r="A29785" s="61" t="s">
        <v>171</v>
      </c>
      <c r="B29785" s="61" t="s">
        <v>467</v>
      </c>
      <c r="C29785">
        <v>1905</v>
      </c>
      <c r="D29785" s="61" t="s">
        <v>2591</v>
      </c>
    </row>
    <row r="29786" spans="1:4" hidden="1" x14ac:dyDescent="0.25">
      <c r="A29786" s="61" t="s">
        <v>171</v>
      </c>
      <c r="B29786" s="61" t="s">
        <v>467</v>
      </c>
      <c r="C29786">
        <v>1906</v>
      </c>
      <c r="D29786" s="61" t="s">
        <v>2591</v>
      </c>
    </row>
    <row r="29787" spans="1:4" hidden="1" x14ac:dyDescent="0.25">
      <c r="A29787" s="61" t="s">
        <v>171</v>
      </c>
      <c r="B29787" s="61" t="s">
        <v>467</v>
      </c>
      <c r="C29787">
        <v>1907</v>
      </c>
      <c r="D29787" s="61" t="s">
        <v>2591</v>
      </c>
    </row>
    <row r="29788" spans="1:4" hidden="1" x14ac:dyDescent="0.25">
      <c r="A29788" s="61" t="s">
        <v>171</v>
      </c>
      <c r="B29788" s="61" t="s">
        <v>467</v>
      </c>
      <c r="C29788">
        <v>1908</v>
      </c>
      <c r="D29788" s="61" t="s">
        <v>562</v>
      </c>
    </row>
    <row r="29789" spans="1:4" hidden="1" x14ac:dyDescent="0.25">
      <c r="A29789" s="61" t="s">
        <v>171</v>
      </c>
      <c r="B29789" s="61" t="s">
        <v>467</v>
      </c>
      <c r="C29789">
        <v>1909</v>
      </c>
      <c r="D29789" s="61" t="s">
        <v>562</v>
      </c>
    </row>
    <row r="29790" spans="1:4" hidden="1" x14ac:dyDescent="0.25">
      <c r="A29790" s="61" t="s">
        <v>171</v>
      </c>
      <c r="B29790" s="61" t="s">
        <v>467</v>
      </c>
      <c r="C29790">
        <v>1910</v>
      </c>
      <c r="D29790" s="61" t="s">
        <v>2458</v>
      </c>
    </row>
    <row r="29791" spans="1:4" hidden="1" x14ac:dyDescent="0.25">
      <c r="A29791" s="61" t="s">
        <v>171</v>
      </c>
      <c r="B29791" s="61" t="s">
        <v>467</v>
      </c>
      <c r="C29791">
        <v>1911</v>
      </c>
      <c r="D29791" s="61" t="s">
        <v>2458</v>
      </c>
    </row>
    <row r="29792" spans="1:4" hidden="1" x14ac:dyDescent="0.25">
      <c r="A29792" s="61" t="s">
        <v>171</v>
      </c>
      <c r="B29792" s="61" t="s">
        <v>467</v>
      </c>
      <c r="C29792">
        <v>1912</v>
      </c>
      <c r="D29792" s="61" t="s">
        <v>2458</v>
      </c>
    </row>
    <row r="29793" spans="1:4" hidden="1" x14ac:dyDescent="0.25">
      <c r="A29793" s="61" t="s">
        <v>171</v>
      </c>
      <c r="B29793" s="61" t="s">
        <v>467</v>
      </c>
      <c r="C29793">
        <v>1913</v>
      </c>
      <c r="D29793" s="61" t="s">
        <v>2458</v>
      </c>
    </row>
    <row r="29794" spans="1:4" hidden="1" x14ac:dyDescent="0.25">
      <c r="A29794" s="61" t="s">
        <v>171</v>
      </c>
      <c r="B29794" s="61" t="s">
        <v>467</v>
      </c>
      <c r="C29794">
        <v>1914</v>
      </c>
      <c r="D29794" s="61" t="s">
        <v>2458</v>
      </c>
    </row>
    <row r="29795" spans="1:4" hidden="1" x14ac:dyDescent="0.25">
      <c r="A29795" s="61" t="s">
        <v>171</v>
      </c>
      <c r="B29795" s="61" t="s">
        <v>467</v>
      </c>
      <c r="C29795">
        <v>1915</v>
      </c>
      <c r="D29795" s="61" t="s">
        <v>2458</v>
      </c>
    </row>
    <row r="29796" spans="1:4" hidden="1" x14ac:dyDescent="0.25">
      <c r="A29796" s="61" t="s">
        <v>171</v>
      </c>
      <c r="B29796" s="61" t="s">
        <v>467</v>
      </c>
      <c r="C29796">
        <v>1916</v>
      </c>
      <c r="D29796" s="61" t="s">
        <v>2458</v>
      </c>
    </row>
    <row r="29797" spans="1:4" hidden="1" x14ac:dyDescent="0.25">
      <c r="A29797" s="61" t="s">
        <v>171</v>
      </c>
      <c r="B29797" s="61" t="s">
        <v>467</v>
      </c>
      <c r="C29797">
        <v>1917</v>
      </c>
      <c r="D29797" s="61" t="s">
        <v>2458</v>
      </c>
    </row>
    <row r="29798" spans="1:4" hidden="1" x14ac:dyDescent="0.25">
      <c r="A29798" s="61" t="s">
        <v>171</v>
      </c>
      <c r="B29798" s="61" t="s">
        <v>467</v>
      </c>
      <c r="C29798">
        <v>1918</v>
      </c>
      <c r="D29798" s="61" t="s">
        <v>2458</v>
      </c>
    </row>
    <row r="29799" spans="1:4" hidden="1" x14ac:dyDescent="0.25">
      <c r="A29799" s="61" t="s">
        <v>171</v>
      </c>
      <c r="B29799" s="61" t="s">
        <v>467</v>
      </c>
      <c r="C29799">
        <v>1919</v>
      </c>
      <c r="D29799" s="61" t="s">
        <v>2458</v>
      </c>
    </row>
    <row r="29800" spans="1:4" hidden="1" x14ac:dyDescent="0.25">
      <c r="A29800" s="61" t="s">
        <v>171</v>
      </c>
      <c r="B29800" s="61" t="s">
        <v>467</v>
      </c>
      <c r="C29800">
        <v>1920</v>
      </c>
      <c r="D29800" s="61" t="s">
        <v>2458</v>
      </c>
    </row>
    <row r="29801" spans="1:4" hidden="1" x14ac:dyDescent="0.25">
      <c r="A29801" s="61" t="s">
        <v>171</v>
      </c>
      <c r="B29801" s="61" t="s">
        <v>467</v>
      </c>
      <c r="C29801">
        <v>1921</v>
      </c>
      <c r="D29801" s="61" t="s">
        <v>2458</v>
      </c>
    </row>
    <row r="29802" spans="1:4" hidden="1" x14ac:dyDescent="0.25">
      <c r="A29802" s="61" t="s">
        <v>171</v>
      </c>
      <c r="B29802" s="61" t="s">
        <v>467</v>
      </c>
      <c r="C29802">
        <v>1922</v>
      </c>
      <c r="D29802" s="61" t="s">
        <v>2458</v>
      </c>
    </row>
    <row r="29803" spans="1:4" hidden="1" x14ac:dyDescent="0.25">
      <c r="A29803" s="61" t="s">
        <v>171</v>
      </c>
      <c r="B29803" s="61" t="s">
        <v>467</v>
      </c>
      <c r="C29803">
        <v>1923</v>
      </c>
      <c r="D29803" s="61" t="s">
        <v>2458</v>
      </c>
    </row>
    <row r="29804" spans="1:4" hidden="1" x14ac:dyDescent="0.25">
      <c r="A29804" s="61" t="s">
        <v>171</v>
      </c>
      <c r="B29804" s="61" t="s">
        <v>467</v>
      </c>
      <c r="C29804">
        <v>1924</v>
      </c>
      <c r="D29804" s="61" t="s">
        <v>2458</v>
      </c>
    </row>
    <row r="29805" spans="1:4" hidden="1" x14ac:dyDescent="0.25">
      <c r="A29805" s="61" t="s">
        <v>171</v>
      </c>
      <c r="B29805" s="61" t="s">
        <v>467</v>
      </c>
      <c r="C29805">
        <v>1925</v>
      </c>
      <c r="D29805" s="61" t="s">
        <v>2458</v>
      </c>
    </row>
    <row r="29806" spans="1:4" hidden="1" x14ac:dyDescent="0.25">
      <c r="A29806" s="61" t="s">
        <v>171</v>
      </c>
      <c r="B29806" s="61" t="s">
        <v>467</v>
      </c>
      <c r="C29806">
        <v>1926</v>
      </c>
      <c r="D29806" s="61" t="s">
        <v>2458</v>
      </c>
    </row>
    <row r="29807" spans="1:4" hidden="1" x14ac:dyDescent="0.25">
      <c r="A29807" s="61" t="s">
        <v>171</v>
      </c>
      <c r="B29807" s="61" t="s">
        <v>467</v>
      </c>
      <c r="C29807">
        <v>1927</v>
      </c>
      <c r="D29807" s="61" t="s">
        <v>2458</v>
      </c>
    </row>
    <row r="29808" spans="1:4" hidden="1" x14ac:dyDescent="0.25">
      <c r="A29808" s="61" t="s">
        <v>171</v>
      </c>
      <c r="B29808" s="61" t="s">
        <v>467</v>
      </c>
      <c r="C29808">
        <v>1928</v>
      </c>
      <c r="D29808" s="61" t="s">
        <v>2458</v>
      </c>
    </row>
    <row r="29809" spans="1:4" hidden="1" x14ac:dyDescent="0.25">
      <c r="A29809" s="61" t="s">
        <v>171</v>
      </c>
      <c r="B29809" s="61" t="s">
        <v>467</v>
      </c>
      <c r="C29809">
        <v>1929</v>
      </c>
      <c r="D29809" s="61" t="s">
        <v>2458</v>
      </c>
    </row>
    <row r="29810" spans="1:4" hidden="1" x14ac:dyDescent="0.25">
      <c r="A29810" s="61" t="s">
        <v>171</v>
      </c>
      <c r="B29810" s="61" t="s">
        <v>467</v>
      </c>
      <c r="C29810">
        <v>1930</v>
      </c>
      <c r="D29810" s="61" t="s">
        <v>2458</v>
      </c>
    </row>
    <row r="29811" spans="1:4" hidden="1" x14ac:dyDescent="0.25">
      <c r="A29811" s="61" t="s">
        <v>171</v>
      </c>
      <c r="B29811" s="61" t="s">
        <v>467</v>
      </c>
      <c r="C29811">
        <v>1931</v>
      </c>
      <c r="D29811" s="61" t="s">
        <v>2458</v>
      </c>
    </row>
    <row r="29812" spans="1:4" hidden="1" x14ac:dyDescent="0.25">
      <c r="A29812" s="61" t="s">
        <v>171</v>
      </c>
      <c r="B29812" s="61" t="s">
        <v>467</v>
      </c>
      <c r="C29812">
        <v>1932</v>
      </c>
      <c r="D29812" s="61" t="s">
        <v>1532</v>
      </c>
    </row>
    <row r="29813" spans="1:4" hidden="1" x14ac:dyDescent="0.25">
      <c r="A29813" s="61" t="s">
        <v>171</v>
      </c>
      <c r="B29813" s="61" t="s">
        <v>467</v>
      </c>
      <c r="C29813">
        <v>1933</v>
      </c>
      <c r="D29813" s="61" t="s">
        <v>2174</v>
      </c>
    </row>
    <row r="29814" spans="1:4" hidden="1" x14ac:dyDescent="0.25">
      <c r="A29814" s="61" t="s">
        <v>171</v>
      </c>
      <c r="B29814" s="61" t="s">
        <v>467</v>
      </c>
      <c r="C29814">
        <v>1934</v>
      </c>
      <c r="D29814" s="61" t="s">
        <v>1871</v>
      </c>
    </row>
    <row r="29815" spans="1:4" hidden="1" x14ac:dyDescent="0.25">
      <c r="A29815" s="61" t="s">
        <v>171</v>
      </c>
      <c r="B29815" s="61" t="s">
        <v>467</v>
      </c>
      <c r="C29815">
        <v>1935</v>
      </c>
      <c r="D29815" s="61" t="s">
        <v>1871</v>
      </c>
    </row>
    <row r="29816" spans="1:4" hidden="1" x14ac:dyDescent="0.25">
      <c r="A29816" s="61" t="s">
        <v>171</v>
      </c>
      <c r="B29816" s="61" t="s">
        <v>467</v>
      </c>
      <c r="C29816">
        <v>1936</v>
      </c>
      <c r="D29816" s="61" t="s">
        <v>1871</v>
      </c>
    </row>
    <row r="29817" spans="1:4" hidden="1" x14ac:dyDescent="0.25">
      <c r="A29817" s="61" t="s">
        <v>171</v>
      </c>
      <c r="B29817" s="61" t="s">
        <v>467</v>
      </c>
      <c r="C29817">
        <v>1937</v>
      </c>
      <c r="D29817" s="61" t="s">
        <v>1871</v>
      </c>
    </row>
    <row r="29818" spans="1:4" hidden="1" x14ac:dyDescent="0.25">
      <c r="A29818" s="61" t="s">
        <v>171</v>
      </c>
      <c r="B29818" s="61" t="s">
        <v>467</v>
      </c>
      <c r="C29818">
        <v>1938</v>
      </c>
      <c r="D29818" s="61" t="s">
        <v>1871</v>
      </c>
    </row>
    <row r="29819" spans="1:4" hidden="1" x14ac:dyDescent="0.25">
      <c r="A29819" s="61" t="s">
        <v>171</v>
      </c>
      <c r="B29819" s="61" t="s">
        <v>467</v>
      </c>
      <c r="C29819">
        <v>1939</v>
      </c>
      <c r="D29819" s="61" t="s">
        <v>1871</v>
      </c>
    </row>
    <row r="29820" spans="1:4" hidden="1" x14ac:dyDescent="0.25">
      <c r="A29820" s="61" t="s">
        <v>171</v>
      </c>
      <c r="B29820" s="61" t="s">
        <v>467</v>
      </c>
      <c r="C29820">
        <v>1940</v>
      </c>
      <c r="D29820" s="61" t="s">
        <v>1871</v>
      </c>
    </row>
    <row r="29821" spans="1:4" hidden="1" x14ac:dyDescent="0.25">
      <c r="A29821" s="61" t="s">
        <v>171</v>
      </c>
      <c r="B29821" s="61" t="s">
        <v>467</v>
      </c>
      <c r="C29821">
        <v>1941</v>
      </c>
      <c r="D29821" s="61" t="s">
        <v>1871</v>
      </c>
    </row>
    <row r="29822" spans="1:4" hidden="1" x14ac:dyDescent="0.25">
      <c r="A29822" s="61" t="s">
        <v>171</v>
      </c>
      <c r="B29822" s="61" t="s">
        <v>467</v>
      </c>
      <c r="C29822">
        <v>1942</v>
      </c>
      <c r="D29822" s="61" t="s">
        <v>1871</v>
      </c>
    </row>
    <row r="29823" spans="1:4" hidden="1" x14ac:dyDescent="0.25">
      <c r="A29823" s="61" t="s">
        <v>171</v>
      </c>
      <c r="B29823" s="61" t="s">
        <v>467</v>
      </c>
      <c r="C29823">
        <v>1943</v>
      </c>
      <c r="D29823" s="61" t="s">
        <v>1871</v>
      </c>
    </row>
    <row r="29824" spans="1:4" hidden="1" x14ac:dyDescent="0.25">
      <c r="A29824" s="61" t="s">
        <v>171</v>
      </c>
      <c r="B29824" s="61" t="s">
        <v>467</v>
      </c>
      <c r="C29824">
        <v>1944</v>
      </c>
      <c r="D29824" s="61" t="s">
        <v>1758</v>
      </c>
    </row>
    <row r="29825" spans="1:4" hidden="1" x14ac:dyDescent="0.25">
      <c r="A29825" s="61" t="s">
        <v>171</v>
      </c>
      <c r="B29825" s="61" t="s">
        <v>467</v>
      </c>
      <c r="C29825">
        <v>1945</v>
      </c>
      <c r="D29825" s="61" t="s">
        <v>1758</v>
      </c>
    </row>
    <row r="29826" spans="1:4" hidden="1" x14ac:dyDescent="0.25">
      <c r="A29826" s="61" t="s">
        <v>171</v>
      </c>
      <c r="B29826" s="61" t="s">
        <v>467</v>
      </c>
      <c r="C29826">
        <v>1946</v>
      </c>
      <c r="D29826" s="61" t="s">
        <v>1758</v>
      </c>
    </row>
    <row r="29827" spans="1:4" hidden="1" x14ac:dyDescent="0.25">
      <c r="A29827" s="61" t="s">
        <v>171</v>
      </c>
      <c r="B29827" s="61" t="s">
        <v>467</v>
      </c>
      <c r="C29827">
        <v>1947</v>
      </c>
      <c r="D29827" s="61" t="s">
        <v>569</v>
      </c>
    </row>
    <row r="29828" spans="1:4" hidden="1" x14ac:dyDescent="0.25">
      <c r="A29828" s="61" t="s">
        <v>171</v>
      </c>
      <c r="B29828" s="61" t="s">
        <v>467</v>
      </c>
      <c r="C29828">
        <v>1948</v>
      </c>
      <c r="D29828" s="61" t="s">
        <v>569</v>
      </c>
    </row>
    <row r="29829" spans="1:4" hidden="1" x14ac:dyDescent="0.25">
      <c r="A29829" s="61" t="s">
        <v>171</v>
      </c>
      <c r="B29829" s="61" t="s">
        <v>467</v>
      </c>
      <c r="C29829">
        <v>1949</v>
      </c>
      <c r="D29829" s="61" t="s">
        <v>569</v>
      </c>
    </row>
    <row r="29830" spans="1:4" hidden="1" x14ac:dyDescent="0.25">
      <c r="A29830" s="61" t="s">
        <v>171</v>
      </c>
      <c r="B29830" s="61" t="s">
        <v>467</v>
      </c>
      <c r="C29830">
        <v>1950</v>
      </c>
      <c r="D29830" s="61" t="s">
        <v>1757</v>
      </c>
    </row>
    <row r="29831" spans="1:4" hidden="1" x14ac:dyDescent="0.25">
      <c r="A29831" s="61" t="s">
        <v>171</v>
      </c>
      <c r="B29831" s="61" t="s">
        <v>467</v>
      </c>
      <c r="C29831">
        <v>1951</v>
      </c>
      <c r="D29831" s="61" t="s">
        <v>1757</v>
      </c>
    </row>
    <row r="29832" spans="1:4" hidden="1" x14ac:dyDescent="0.25">
      <c r="A29832" s="61" t="s">
        <v>171</v>
      </c>
      <c r="B29832" s="61" t="s">
        <v>467</v>
      </c>
      <c r="C29832">
        <v>1952</v>
      </c>
      <c r="D29832" s="61" t="s">
        <v>1757</v>
      </c>
    </row>
    <row r="29833" spans="1:4" hidden="1" x14ac:dyDescent="0.25">
      <c r="A29833" s="61" t="s">
        <v>171</v>
      </c>
      <c r="B29833" s="61" t="s">
        <v>467</v>
      </c>
      <c r="C29833">
        <v>1953</v>
      </c>
      <c r="D29833" s="61" t="s">
        <v>1757</v>
      </c>
    </row>
    <row r="29834" spans="1:4" hidden="1" x14ac:dyDescent="0.25">
      <c r="A29834" s="61" t="s">
        <v>171</v>
      </c>
      <c r="B29834" s="61" t="s">
        <v>467</v>
      </c>
      <c r="C29834">
        <v>1954</v>
      </c>
      <c r="D29834" s="61" t="s">
        <v>1757</v>
      </c>
    </row>
    <row r="29835" spans="1:4" hidden="1" x14ac:dyDescent="0.25">
      <c r="A29835" s="61" t="s">
        <v>171</v>
      </c>
      <c r="B29835" s="61" t="s">
        <v>467</v>
      </c>
      <c r="C29835">
        <v>1955</v>
      </c>
      <c r="D29835" s="61" t="s">
        <v>1757</v>
      </c>
    </row>
    <row r="29836" spans="1:4" hidden="1" x14ac:dyDescent="0.25">
      <c r="A29836" s="61" t="s">
        <v>171</v>
      </c>
      <c r="B29836" s="61" t="s">
        <v>467</v>
      </c>
      <c r="C29836">
        <v>1956</v>
      </c>
      <c r="D29836" s="61" t="s">
        <v>1757</v>
      </c>
    </row>
    <row r="29837" spans="1:4" hidden="1" x14ac:dyDescent="0.25">
      <c r="A29837" s="61" t="s">
        <v>171</v>
      </c>
      <c r="B29837" s="61" t="s">
        <v>467</v>
      </c>
      <c r="C29837">
        <v>1957</v>
      </c>
      <c r="D29837" s="61" t="s">
        <v>1757</v>
      </c>
    </row>
    <row r="29838" spans="1:4" hidden="1" x14ac:dyDescent="0.25">
      <c r="A29838" s="61" t="s">
        <v>171</v>
      </c>
      <c r="B29838" s="61" t="s">
        <v>467</v>
      </c>
      <c r="C29838">
        <v>1958</v>
      </c>
      <c r="D29838" s="61" t="s">
        <v>1757</v>
      </c>
    </row>
    <row r="29839" spans="1:4" hidden="1" x14ac:dyDescent="0.25">
      <c r="A29839" s="61" t="s">
        <v>171</v>
      </c>
      <c r="B29839" s="61" t="s">
        <v>467</v>
      </c>
      <c r="C29839">
        <v>1959</v>
      </c>
      <c r="D29839" s="61" t="s">
        <v>1757</v>
      </c>
    </row>
    <row r="29840" spans="1:4" hidden="1" x14ac:dyDescent="0.25">
      <c r="A29840" s="61" t="s">
        <v>171</v>
      </c>
      <c r="B29840" s="61" t="s">
        <v>467</v>
      </c>
      <c r="C29840">
        <v>1960</v>
      </c>
      <c r="D29840" s="61" t="s">
        <v>1757</v>
      </c>
    </row>
    <row r="29841" spans="1:4" hidden="1" x14ac:dyDescent="0.25">
      <c r="A29841" s="61" t="s">
        <v>171</v>
      </c>
      <c r="B29841" s="61" t="s">
        <v>467</v>
      </c>
      <c r="C29841">
        <v>1961</v>
      </c>
      <c r="D29841" s="61" t="s">
        <v>1757</v>
      </c>
    </row>
    <row r="29842" spans="1:4" hidden="1" x14ac:dyDescent="0.25">
      <c r="A29842" s="61" t="s">
        <v>171</v>
      </c>
      <c r="B29842" s="61" t="s">
        <v>467</v>
      </c>
      <c r="C29842">
        <v>1962</v>
      </c>
      <c r="D29842" s="61" t="s">
        <v>1757</v>
      </c>
    </row>
    <row r="29843" spans="1:4" hidden="1" x14ac:dyDescent="0.25">
      <c r="A29843" s="61" t="s">
        <v>171</v>
      </c>
      <c r="B29843" s="61" t="s">
        <v>467</v>
      </c>
      <c r="C29843">
        <v>1963</v>
      </c>
      <c r="D29843" s="61" t="s">
        <v>1757</v>
      </c>
    </row>
    <row r="29844" spans="1:4" hidden="1" x14ac:dyDescent="0.25">
      <c r="A29844" s="61" t="s">
        <v>171</v>
      </c>
      <c r="B29844" s="61" t="s">
        <v>467</v>
      </c>
      <c r="C29844">
        <v>1964</v>
      </c>
      <c r="D29844" s="61" t="s">
        <v>1757</v>
      </c>
    </row>
    <row r="29845" spans="1:4" hidden="1" x14ac:dyDescent="0.25">
      <c r="A29845" s="61" t="s">
        <v>171</v>
      </c>
      <c r="B29845" s="61" t="s">
        <v>467</v>
      </c>
      <c r="C29845">
        <v>1965</v>
      </c>
      <c r="D29845" s="61" t="s">
        <v>1757</v>
      </c>
    </row>
    <row r="29846" spans="1:4" hidden="1" x14ac:dyDescent="0.25">
      <c r="A29846" s="61" t="s">
        <v>171</v>
      </c>
      <c r="B29846" s="61" t="s">
        <v>467</v>
      </c>
      <c r="C29846">
        <v>1966</v>
      </c>
      <c r="D29846" s="61" t="s">
        <v>1757</v>
      </c>
    </row>
    <row r="29847" spans="1:4" hidden="1" x14ac:dyDescent="0.25">
      <c r="A29847" s="61" t="s">
        <v>171</v>
      </c>
      <c r="B29847" s="61" t="s">
        <v>467</v>
      </c>
      <c r="C29847">
        <v>1967</v>
      </c>
      <c r="D29847" s="61" t="s">
        <v>1757</v>
      </c>
    </row>
    <row r="29848" spans="1:4" hidden="1" x14ac:dyDescent="0.25">
      <c r="A29848" s="61" t="s">
        <v>171</v>
      </c>
      <c r="B29848" s="61" t="s">
        <v>467</v>
      </c>
      <c r="C29848">
        <v>1968</v>
      </c>
      <c r="D29848" s="61" t="s">
        <v>1757</v>
      </c>
    </row>
    <row r="29849" spans="1:4" hidden="1" x14ac:dyDescent="0.25">
      <c r="A29849" s="61" t="s">
        <v>171</v>
      </c>
      <c r="B29849" s="61" t="s">
        <v>467</v>
      </c>
      <c r="C29849">
        <v>1969</v>
      </c>
      <c r="D29849" s="61" t="s">
        <v>1504</v>
      </c>
    </row>
    <row r="29850" spans="1:4" hidden="1" x14ac:dyDescent="0.25">
      <c r="A29850" s="61" t="s">
        <v>171</v>
      </c>
      <c r="B29850" s="61" t="s">
        <v>467</v>
      </c>
      <c r="C29850">
        <v>1970</v>
      </c>
      <c r="D29850" s="61" t="s">
        <v>2538</v>
      </c>
    </row>
    <row r="29851" spans="1:4" hidden="1" x14ac:dyDescent="0.25">
      <c r="A29851" s="61" t="s">
        <v>171</v>
      </c>
      <c r="B29851" s="61" t="s">
        <v>467</v>
      </c>
      <c r="C29851">
        <v>1971</v>
      </c>
      <c r="D29851" s="61" t="s">
        <v>2538</v>
      </c>
    </row>
    <row r="29852" spans="1:4" hidden="1" x14ac:dyDescent="0.25">
      <c r="A29852" s="61" t="s">
        <v>171</v>
      </c>
      <c r="B29852" s="61" t="s">
        <v>467</v>
      </c>
      <c r="C29852">
        <v>1972</v>
      </c>
      <c r="D29852" s="61" t="s">
        <v>2175</v>
      </c>
    </row>
    <row r="29853" spans="1:4" hidden="1" x14ac:dyDescent="0.25">
      <c r="A29853" s="61" t="s">
        <v>171</v>
      </c>
      <c r="B29853" s="61" t="s">
        <v>467</v>
      </c>
      <c r="C29853">
        <v>1973</v>
      </c>
      <c r="D29853" s="61" t="s">
        <v>2294</v>
      </c>
    </row>
    <row r="29854" spans="1:4" hidden="1" x14ac:dyDescent="0.25">
      <c r="A29854" s="61" t="s">
        <v>171</v>
      </c>
      <c r="B29854" s="61" t="s">
        <v>467</v>
      </c>
      <c r="C29854">
        <v>1974</v>
      </c>
      <c r="D29854" s="61" t="s">
        <v>2226</v>
      </c>
    </row>
    <row r="29855" spans="1:4" hidden="1" x14ac:dyDescent="0.25">
      <c r="A29855" s="61" t="s">
        <v>171</v>
      </c>
      <c r="B29855" s="61" t="s">
        <v>467</v>
      </c>
      <c r="C29855">
        <v>1975</v>
      </c>
      <c r="D29855" s="61" t="s">
        <v>2226</v>
      </c>
    </row>
    <row r="29856" spans="1:4" hidden="1" x14ac:dyDescent="0.25">
      <c r="A29856" s="61" t="s">
        <v>171</v>
      </c>
      <c r="B29856" s="61" t="s">
        <v>467</v>
      </c>
      <c r="C29856">
        <v>1976</v>
      </c>
      <c r="D29856" s="61" t="s">
        <v>2226</v>
      </c>
    </row>
    <row r="29857" spans="1:4" hidden="1" x14ac:dyDescent="0.25">
      <c r="A29857" s="61" t="s">
        <v>171</v>
      </c>
      <c r="B29857" s="61" t="s">
        <v>467</v>
      </c>
      <c r="C29857">
        <v>1977</v>
      </c>
      <c r="D29857" s="61" t="s">
        <v>1864</v>
      </c>
    </row>
    <row r="29858" spans="1:4" hidden="1" x14ac:dyDescent="0.25">
      <c r="A29858" s="61" t="s">
        <v>171</v>
      </c>
      <c r="B29858" s="61" t="s">
        <v>467</v>
      </c>
      <c r="C29858">
        <v>1978</v>
      </c>
      <c r="D29858" s="61" t="s">
        <v>1864</v>
      </c>
    </row>
    <row r="29859" spans="1:4" hidden="1" x14ac:dyDescent="0.25">
      <c r="A29859" s="61" t="s">
        <v>171</v>
      </c>
      <c r="B29859" s="61" t="s">
        <v>467</v>
      </c>
      <c r="C29859">
        <v>1979</v>
      </c>
      <c r="D29859" s="61" t="s">
        <v>2932</v>
      </c>
    </row>
    <row r="29860" spans="1:4" hidden="1" x14ac:dyDescent="0.25">
      <c r="A29860" s="61" t="s">
        <v>171</v>
      </c>
      <c r="B29860" s="61" t="s">
        <v>467</v>
      </c>
      <c r="C29860">
        <v>1980</v>
      </c>
      <c r="D29860" s="61" t="s">
        <v>532</v>
      </c>
    </row>
    <row r="29861" spans="1:4" hidden="1" x14ac:dyDescent="0.25">
      <c r="A29861" s="61" t="s">
        <v>171</v>
      </c>
      <c r="B29861" s="61" t="s">
        <v>467</v>
      </c>
      <c r="C29861">
        <v>1981</v>
      </c>
      <c r="D29861" s="61" t="s">
        <v>2507</v>
      </c>
    </row>
    <row r="29862" spans="1:4" hidden="1" x14ac:dyDescent="0.25">
      <c r="A29862" s="61" t="s">
        <v>171</v>
      </c>
      <c r="B29862" s="61" t="s">
        <v>467</v>
      </c>
      <c r="C29862">
        <v>1982</v>
      </c>
      <c r="D29862" s="61" t="s">
        <v>2322</v>
      </c>
    </row>
    <row r="29863" spans="1:4" hidden="1" x14ac:dyDescent="0.25">
      <c r="A29863" s="61" t="s">
        <v>171</v>
      </c>
      <c r="B29863" s="61" t="s">
        <v>467</v>
      </c>
      <c r="C29863">
        <v>1983</v>
      </c>
      <c r="D29863" s="61" t="s">
        <v>2323</v>
      </c>
    </row>
    <row r="29864" spans="1:4" hidden="1" x14ac:dyDescent="0.25">
      <c r="A29864" s="61" t="s">
        <v>171</v>
      </c>
      <c r="B29864" s="61" t="s">
        <v>467</v>
      </c>
      <c r="C29864">
        <v>1984</v>
      </c>
      <c r="D29864" s="61" t="s">
        <v>2323</v>
      </c>
    </row>
    <row r="29865" spans="1:4" hidden="1" x14ac:dyDescent="0.25">
      <c r="A29865" s="61" t="s">
        <v>171</v>
      </c>
      <c r="B29865" s="61" t="s">
        <v>467</v>
      </c>
      <c r="C29865">
        <v>1985</v>
      </c>
      <c r="D29865" s="61" t="s">
        <v>2168</v>
      </c>
    </row>
    <row r="29866" spans="1:4" hidden="1" x14ac:dyDescent="0.25">
      <c r="A29866" s="61" t="s">
        <v>171</v>
      </c>
      <c r="B29866" s="61" t="s">
        <v>467</v>
      </c>
      <c r="C29866">
        <v>1986</v>
      </c>
      <c r="D29866" s="61" t="s">
        <v>2168</v>
      </c>
    </row>
    <row r="29867" spans="1:4" hidden="1" x14ac:dyDescent="0.25">
      <c r="A29867" s="61" t="s">
        <v>171</v>
      </c>
      <c r="B29867" s="61" t="s">
        <v>467</v>
      </c>
      <c r="C29867">
        <v>1987</v>
      </c>
      <c r="D29867" s="61" t="s">
        <v>2251</v>
      </c>
    </row>
    <row r="29868" spans="1:4" hidden="1" x14ac:dyDescent="0.25">
      <c r="A29868" s="61" t="s">
        <v>171</v>
      </c>
      <c r="B29868" s="61" t="s">
        <v>467</v>
      </c>
      <c r="C29868">
        <v>1988</v>
      </c>
      <c r="D29868" s="61" t="s">
        <v>2540</v>
      </c>
    </row>
    <row r="29869" spans="1:4" hidden="1" x14ac:dyDescent="0.25">
      <c r="A29869" s="61" t="s">
        <v>171</v>
      </c>
      <c r="B29869" s="61" t="s">
        <v>467</v>
      </c>
      <c r="C29869">
        <v>1989</v>
      </c>
      <c r="D29869" s="61" t="s">
        <v>2540</v>
      </c>
    </row>
    <row r="29870" spans="1:4" hidden="1" x14ac:dyDescent="0.25">
      <c r="A29870" s="61" t="s">
        <v>171</v>
      </c>
      <c r="B29870" s="61" t="s">
        <v>467</v>
      </c>
      <c r="C29870">
        <v>1990</v>
      </c>
      <c r="D29870" s="61" t="s">
        <v>2540</v>
      </c>
    </row>
    <row r="29871" spans="1:4" hidden="1" x14ac:dyDescent="0.25">
      <c r="A29871" s="61" t="s">
        <v>171</v>
      </c>
      <c r="B29871" s="61" t="s">
        <v>467</v>
      </c>
      <c r="C29871">
        <v>1991</v>
      </c>
      <c r="D29871" s="61" t="s">
        <v>2541</v>
      </c>
    </row>
    <row r="29872" spans="1:4" hidden="1" x14ac:dyDescent="0.25">
      <c r="A29872" s="61" t="s">
        <v>171</v>
      </c>
      <c r="B29872" s="61" t="s">
        <v>467</v>
      </c>
      <c r="C29872">
        <v>1992</v>
      </c>
      <c r="D29872" s="61" t="s">
        <v>2946</v>
      </c>
    </row>
    <row r="29873" spans="1:4" hidden="1" x14ac:dyDescent="0.25">
      <c r="A29873" s="61" t="s">
        <v>171</v>
      </c>
      <c r="B29873" s="61" t="s">
        <v>467</v>
      </c>
      <c r="C29873">
        <v>1993</v>
      </c>
      <c r="D29873" s="61" t="s">
        <v>1587</v>
      </c>
    </row>
    <row r="29874" spans="1:4" hidden="1" x14ac:dyDescent="0.25">
      <c r="A29874" s="61" t="s">
        <v>171</v>
      </c>
      <c r="B29874" s="61" t="s">
        <v>467</v>
      </c>
      <c r="C29874">
        <v>1994</v>
      </c>
      <c r="D29874" s="61" t="s">
        <v>2960</v>
      </c>
    </row>
    <row r="29875" spans="1:4" hidden="1" x14ac:dyDescent="0.25">
      <c r="A29875" s="61" t="s">
        <v>171</v>
      </c>
      <c r="B29875" s="61" t="s">
        <v>467</v>
      </c>
      <c r="C29875">
        <v>1995</v>
      </c>
      <c r="D29875" s="61" t="s">
        <v>2960</v>
      </c>
    </row>
    <row r="29876" spans="1:4" hidden="1" x14ac:dyDescent="0.25">
      <c r="A29876" s="61" t="s">
        <v>171</v>
      </c>
      <c r="B29876" s="61" t="s">
        <v>467</v>
      </c>
      <c r="C29876">
        <v>1996</v>
      </c>
      <c r="D29876" s="61" t="s">
        <v>2960</v>
      </c>
    </row>
    <row r="29877" spans="1:4" hidden="1" x14ac:dyDescent="0.25">
      <c r="A29877" s="61" t="s">
        <v>171</v>
      </c>
      <c r="B29877" s="61" t="s">
        <v>467</v>
      </c>
      <c r="C29877">
        <v>1997</v>
      </c>
      <c r="D29877" s="61" t="s">
        <v>2410</v>
      </c>
    </row>
    <row r="29878" spans="1:4" hidden="1" x14ac:dyDescent="0.25">
      <c r="A29878" s="61" t="s">
        <v>171</v>
      </c>
      <c r="B29878" s="61" t="s">
        <v>467</v>
      </c>
      <c r="C29878">
        <v>1998</v>
      </c>
      <c r="D29878" s="61" t="s">
        <v>1709</v>
      </c>
    </row>
    <row r="29879" spans="1:4" hidden="1" x14ac:dyDescent="0.25">
      <c r="A29879" s="61" t="s">
        <v>171</v>
      </c>
      <c r="B29879" s="61" t="s">
        <v>467</v>
      </c>
      <c r="C29879">
        <v>1999</v>
      </c>
      <c r="D29879" s="61" t="s">
        <v>1709</v>
      </c>
    </row>
    <row r="29880" spans="1:4" hidden="1" x14ac:dyDescent="0.25">
      <c r="A29880" s="61" t="s">
        <v>171</v>
      </c>
      <c r="B29880" s="61" t="s">
        <v>467</v>
      </c>
      <c r="C29880">
        <v>2000</v>
      </c>
      <c r="D29880" s="61" t="s">
        <v>1781</v>
      </c>
    </row>
    <row r="29881" spans="1:4" hidden="1" x14ac:dyDescent="0.25">
      <c r="A29881" s="61" t="s">
        <v>171</v>
      </c>
      <c r="B29881" s="61" t="s">
        <v>467</v>
      </c>
      <c r="C29881">
        <v>2001</v>
      </c>
      <c r="D29881" s="61" t="s">
        <v>1781</v>
      </c>
    </row>
    <row r="29882" spans="1:4" hidden="1" x14ac:dyDescent="0.25">
      <c r="A29882" s="61" t="s">
        <v>171</v>
      </c>
      <c r="B29882" s="61" t="s">
        <v>467</v>
      </c>
      <c r="C29882">
        <v>2002</v>
      </c>
      <c r="D29882" s="61" t="s">
        <v>1781</v>
      </c>
    </row>
    <row r="29883" spans="1:4" hidden="1" x14ac:dyDescent="0.25">
      <c r="A29883" s="61" t="s">
        <v>171</v>
      </c>
      <c r="B29883" s="61" t="s">
        <v>467</v>
      </c>
      <c r="C29883">
        <v>2003</v>
      </c>
      <c r="D29883" s="61" t="s">
        <v>1781</v>
      </c>
    </row>
    <row r="29884" spans="1:4" hidden="1" x14ac:dyDescent="0.25">
      <c r="A29884" s="61" t="s">
        <v>171</v>
      </c>
      <c r="B29884" s="61" t="s">
        <v>467</v>
      </c>
      <c r="C29884">
        <v>2004</v>
      </c>
      <c r="D29884" s="61" t="s">
        <v>1781</v>
      </c>
    </row>
    <row r="29885" spans="1:4" hidden="1" x14ac:dyDescent="0.25">
      <c r="A29885" s="61" t="s">
        <v>171</v>
      </c>
      <c r="B29885" s="61" t="s">
        <v>467</v>
      </c>
      <c r="C29885">
        <v>2005</v>
      </c>
      <c r="D29885" s="61" t="s">
        <v>2958</v>
      </c>
    </row>
    <row r="29886" spans="1:4" hidden="1" x14ac:dyDescent="0.25">
      <c r="A29886" s="61" t="s">
        <v>171</v>
      </c>
      <c r="B29886" s="61" t="s">
        <v>467</v>
      </c>
      <c r="C29886">
        <v>2006</v>
      </c>
      <c r="D29886" s="61" t="s">
        <v>1723</v>
      </c>
    </row>
    <row r="29887" spans="1:4" hidden="1" x14ac:dyDescent="0.25">
      <c r="A29887" s="61" t="s">
        <v>171</v>
      </c>
      <c r="B29887" s="61" t="s">
        <v>467</v>
      </c>
      <c r="C29887">
        <v>2007</v>
      </c>
      <c r="D29887" s="61" t="s">
        <v>2650</v>
      </c>
    </row>
    <row r="29888" spans="1:4" hidden="1" x14ac:dyDescent="0.25">
      <c r="A29888" s="61" t="s">
        <v>171</v>
      </c>
      <c r="B29888" s="61" t="s">
        <v>467</v>
      </c>
      <c r="C29888">
        <v>2008</v>
      </c>
      <c r="D29888" s="61" t="s">
        <v>2557</v>
      </c>
    </row>
    <row r="29889" spans="1:4" hidden="1" x14ac:dyDescent="0.25">
      <c r="A29889" s="61" t="s">
        <v>171</v>
      </c>
      <c r="B29889" s="61" t="s">
        <v>467</v>
      </c>
      <c r="C29889">
        <v>2009</v>
      </c>
      <c r="D29889" s="61" t="s">
        <v>1836</v>
      </c>
    </row>
    <row r="29890" spans="1:4" hidden="1" x14ac:dyDescent="0.25">
      <c r="A29890" s="61" t="s">
        <v>171</v>
      </c>
      <c r="B29890" s="61" t="s">
        <v>467</v>
      </c>
      <c r="C29890">
        <v>2010</v>
      </c>
      <c r="D29890" s="61" t="s">
        <v>2414</v>
      </c>
    </row>
    <row r="29891" spans="1:4" hidden="1" x14ac:dyDescent="0.25">
      <c r="A29891" s="61" t="s">
        <v>171</v>
      </c>
      <c r="B29891" s="61" t="s">
        <v>467</v>
      </c>
      <c r="C29891">
        <v>2011</v>
      </c>
      <c r="D29891" s="61" t="s">
        <v>1732</v>
      </c>
    </row>
    <row r="29892" spans="1:4" hidden="1" x14ac:dyDescent="0.25">
      <c r="A29892" s="61" t="s">
        <v>171</v>
      </c>
      <c r="B29892" s="61" t="s">
        <v>467</v>
      </c>
      <c r="C29892">
        <v>2012</v>
      </c>
      <c r="D29892" s="61" t="s">
        <v>2135</v>
      </c>
    </row>
    <row r="29893" spans="1:4" hidden="1" x14ac:dyDescent="0.25">
      <c r="A29893" s="61" t="s">
        <v>171</v>
      </c>
      <c r="B29893" s="61" t="s">
        <v>467</v>
      </c>
      <c r="C29893">
        <v>2013</v>
      </c>
      <c r="D29893" s="61" t="s">
        <v>2557</v>
      </c>
    </row>
    <row r="29894" spans="1:4" hidden="1" x14ac:dyDescent="0.25">
      <c r="A29894" s="61" t="s">
        <v>171</v>
      </c>
      <c r="B29894" s="61" t="s">
        <v>467</v>
      </c>
      <c r="C29894">
        <v>2014</v>
      </c>
      <c r="D29894" s="61" t="s">
        <v>1750</v>
      </c>
    </row>
    <row r="29895" spans="1:4" hidden="1" x14ac:dyDescent="0.25">
      <c r="A29895" s="61" t="s">
        <v>171</v>
      </c>
      <c r="B29895" s="61" t="s">
        <v>467</v>
      </c>
      <c r="C29895">
        <v>2015</v>
      </c>
      <c r="D29895" s="61" t="s">
        <v>2354</v>
      </c>
    </row>
    <row r="29896" spans="1:4" hidden="1" x14ac:dyDescent="0.25">
      <c r="A29896" s="61" t="s">
        <v>171</v>
      </c>
      <c r="B29896" s="61" t="s">
        <v>467</v>
      </c>
      <c r="C29896">
        <v>2016</v>
      </c>
      <c r="D29896" s="61" t="s">
        <v>529</v>
      </c>
    </row>
    <row r="29897" spans="1:4" hidden="1" x14ac:dyDescent="0.25">
      <c r="A29897" s="61" t="s">
        <v>171</v>
      </c>
      <c r="B29897" s="61" t="s">
        <v>467</v>
      </c>
      <c r="C29897">
        <v>2017</v>
      </c>
      <c r="D29897" s="61" t="s">
        <v>2178</v>
      </c>
    </row>
    <row r="29898" spans="1:4" hidden="1" x14ac:dyDescent="0.25">
      <c r="A29898" s="61" t="s">
        <v>171</v>
      </c>
      <c r="B29898" s="61" t="s">
        <v>467</v>
      </c>
      <c r="C29898">
        <v>2018</v>
      </c>
      <c r="D29898" s="61" t="s">
        <v>2255</v>
      </c>
    </row>
    <row r="29899" spans="1:4" hidden="1" x14ac:dyDescent="0.25">
      <c r="A29899" s="61" t="s">
        <v>171</v>
      </c>
      <c r="B29899" s="61" t="s">
        <v>467</v>
      </c>
      <c r="C29899">
        <v>2019</v>
      </c>
      <c r="D29899" s="61" t="s">
        <v>2570</v>
      </c>
    </row>
    <row r="29900" spans="1:4" hidden="1" x14ac:dyDescent="0.25">
      <c r="A29900" s="61" t="s">
        <v>171</v>
      </c>
      <c r="B29900" s="61" t="s">
        <v>467</v>
      </c>
      <c r="C29900">
        <v>2020</v>
      </c>
      <c r="D29900" s="61" t="s">
        <v>2255</v>
      </c>
    </row>
    <row r="29901" spans="1:4" hidden="1" x14ac:dyDescent="0.25">
      <c r="A29901" s="61" t="s">
        <v>171</v>
      </c>
      <c r="B29901" s="61" t="s">
        <v>467</v>
      </c>
      <c r="C29901">
        <v>2021</v>
      </c>
      <c r="D29901" s="61" t="s">
        <v>1497</v>
      </c>
    </row>
    <row r="29902" spans="1:4" hidden="1" x14ac:dyDescent="0.25">
      <c r="A29902" s="61" t="s">
        <v>171</v>
      </c>
      <c r="B29902" s="61" t="s">
        <v>467</v>
      </c>
      <c r="C29902">
        <v>2022</v>
      </c>
      <c r="D29902" s="61" t="s">
        <v>1497</v>
      </c>
    </row>
    <row r="29903" spans="1:4" x14ac:dyDescent="0.25">
      <c r="A29903" s="61" t="s">
        <v>171</v>
      </c>
      <c r="B29903" s="61" t="s">
        <v>467</v>
      </c>
      <c r="C29903">
        <v>2023</v>
      </c>
      <c r="D29903" s="61">
        <v>0.35</v>
      </c>
    </row>
    <row r="29904" spans="1:4" hidden="1" x14ac:dyDescent="0.25">
      <c r="A29904" s="61" t="s">
        <v>465</v>
      </c>
      <c r="B29904" s="61" t="s">
        <v>466</v>
      </c>
      <c r="C29904">
        <v>1916</v>
      </c>
      <c r="D29904" s="61" t="s">
        <v>2294</v>
      </c>
    </row>
    <row r="29905" spans="1:4" hidden="1" x14ac:dyDescent="0.25">
      <c r="A29905" s="61" t="s">
        <v>465</v>
      </c>
      <c r="B29905" s="61" t="s">
        <v>466</v>
      </c>
      <c r="C29905">
        <v>1917</v>
      </c>
      <c r="D29905" s="61" t="s">
        <v>2294</v>
      </c>
    </row>
    <row r="29906" spans="1:4" hidden="1" x14ac:dyDescent="0.25">
      <c r="A29906" s="61" t="s">
        <v>465</v>
      </c>
      <c r="B29906" s="61" t="s">
        <v>466</v>
      </c>
      <c r="C29906">
        <v>1918</v>
      </c>
      <c r="D29906" s="61" t="s">
        <v>2294</v>
      </c>
    </row>
    <row r="29907" spans="1:4" hidden="1" x14ac:dyDescent="0.25">
      <c r="A29907" s="61" t="s">
        <v>465</v>
      </c>
      <c r="B29907" s="61" t="s">
        <v>466</v>
      </c>
      <c r="C29907">
        <v>1919</v>
      </c>
      <c r="D29907" s="61" t="s">
        <v>2294</v>
      </c>
    </row>
    <row r="29908" spans="1:4" hidden="1" x14ac:dyDescent="0.25">
      <c r="A29908" s="61" t="s">
        <v>465</v>
      </c>
      <c r="B29908" s="61" t="s">
        <v>466</v>
      </c>
      <c r="C29908">
        <v>1920</v>
      </c>
      <c r="D29908" s="61" t="s">
        <v>2294</v>
      </c>
    </row>
    <row r="29909" spans="1:4" hidden="1" x14ac:dyDescent="0.25">
      <c r="A29909" s="61" t="s">
        <v>465</v>
      </c>
      <c r="B29909" s="61" t="s">
        <v>466</v>
      </c>
      <c r="C29909">
        <v>1921</v>
      </c>
      <c r="D29909" s="61" t="s">
        <v>2294</v>
      </c>
    </row>
    <row r="29910" spans="1:4" hidden="1" x14ac:dyDescent="0.25">
      <c r="A29910" s="61" t="s">
        <v>465</v>
      </c>
      <c r="B29910" s="61" t="s">
        <v>466</v>
      </c>
      <c r="C29910">
        <v>1922</v>
      </c>
      <c r="D29910" s="61" t="s">
        <v>2294</v>
      </c>
    </row>
    <row r="29911" spans="1:4" hidden="1" x14ac:dyDescent="0.25">
      <c r="A29911" s="61" t="s">
        <v>465</v>
      </c>
      <c r="B29911" s="61" t="s">
        <v>466</v>
      </c>
      <c r="C29911">
        <v>1923</v>
      </c>
      <c r="D29911" s="61" t="s">
        <v>2294</v>
      </c>
    </row>
    <row r="29912" spans="1:4" hidden="1" x14ac:dyDescent="0.25">
      <c r="A29912" s="61" t="s">
        <v>465</v>
      </c>
      <c r="B29912" s="61" t="s">
        <v>466</v>
      </c>
      <c r="C29912">
        <v>1924</v>
      </c>
      <c r="D29912" s="61" t="s">
        <v>2294</v>
      </c>
    </row>
    <row r="29913" spans="1:4" hidden="1" x14ac:dyDescent="0.25">
      <c r="A29913" s="61" t="s">
        <v>465</v>
      </c>
      <c r="B29913" s="61" t="s">
        <v>466</v>
      </c>
      <c r="C29913">
        <v>1925</v>
      </c>
      <c r="D29913" s="61" t="s">
        <v>2294</v>
      </c>
    </row>
    <row r="29914" spans="1:4" hidden="1" x14ac:dyDescent="0.25">
      <c r="A29914" s="61" t="s">
        <v>465</v>
      </c>
      <c r="B29914" s="61" t="s">
        <v>466</v>
      </c>
      <c r="C29914">
        <v>1926</v>
      </c>
      <c r="D29914" s="61" t="s">
        <v>2294</v>
      </c>
    </row>
    <row r="29915" spans="1:4" hidden="1" x14ac:dyDescent="0.25">
      <c r="A29915" s="61" t="s">
        <v>465</v>
      </c>
      <c r="B29915" s="61" t="s">
        <v>466</v>
      </c>
      <c r="C29915">
        <v>1927</v>
      </c>
      <c r="D29915" s="61" t="s">
        <v>2294</v>
      </c>
    </row>
    <row r="29916" spans="1:4" hidden="1" x14ac:dyDescent="0.25">
      <c r="A29916" s="61" t="s">
        <v>465</v>
      </c>
      <c r="B29916" s="61" t="s">
        <v>466</v>
      </c>
      <c r="C29916">
        <v>1928</v>
      </c>
      <c r="D29916" s="61" t="s">
        <v>2294</v>
      </c>
    </row>
    <row r="29917" spans="1:4" hidden="1" x14ac:dyDescent="0.25">
      <c r="A29917" s="61" t="s">
        <v>465</v>
      </c>
      <c r="B29917" s="61" t="s">
        <v>466</v>
      </c>
      <c r="C29917">
        <v>1929</v>
      </c>
      <c r="D29917" s="61" t="s">
        <v>2294</v>
      </c>
    </row>
    <row r="29918" spans="1:4" hidden="1" x14ac:dyDescent="0.25">
      <c r="A29918" s="61" t="s">
        <v>465</v>
      </c>
      <c r="B29918" s="61" t="s">
        <v>466</v>
      </c>
      <c r="C29918">
        <v>1930</v>
      </c>
      <c r="D29918" s="61" t="s">
        <v>2294</v>
      </c>
    </row>
    <row r="29919" spans="1:4" hidden="1" x14ac:dyDescent="0.25">
      <c r="A29919" s="61" t="s">
        <v>465</v>
      </c>
      <c r="B29919" s="61" t="s">
        <v>466</v>
      </c>
      <c r="C29919">
        <v>1931</v>
      </c>
      <c r="D29919" s="61" t="s">
        <v>2294</v>
      </c>
    </row>
    <row r="29920" spans="1:4" hidden="1" x14ac:dyDescent="0.25">
      <c r="A29920" s="61" t="s">
        <v>465</v>
      </c>
      <c r="B29920" s="61" t="s">
        <v>466</v>
      </c>
      <c r="C29920">
        <v>1932</v>
      </c>
      <c r="D29920" s="61" t="s">
        <v>2294</v>
      </c>
    </row>
    <row r="29921" spans="1:4" hidden="1" x14ac:dyDescent="0.25">
      <c r="A29921" s="61" t="s">
        <v>465</v>
      </c>
      <c r="B29921" s="61" t="s">
        <v>466</v>
      </c>
      <c r="C29921">
        <v>1933</v>
      </c>
      <c r="D29921" s="61" t="s">
        <v>2294</v>
      </c>
    </row>
    <row r="29922" spans="1:4" hidden="1" x14ac:dyDescent="0.25">
      <c r="A29922" s="61" t="s">
        <v>465</v>
      </c>
      <c r="B29922" s="61" t="s">
        <v>466</v>
      </c>
      <c r="C29922">
        <v>1934</v>
      </c>
      <c r="D29922" s="61" t="s">
        <v>2294</v>
      </c>
    </row>
    <row r="29923" spans="1:4" hidden="1" x14ac:dyDescent="0.25">
      <c r="A29923" s="61" t="s">
        <v>465</v>
      </c>
      <c r="B29923" s="61" t="s">
        <v>466</v>
      </c>
      <c r="C29923">
        <v>1935</v>
      </c>
      <c r="D29923" s="61" t="s">
        <v>2294</v>
      </c>
    </row>
    <row r="29924" spans="1:4" hidden="1" x14ac:dyDescent="0.25">
      <c r="A29924" s="61" t="s">
        <v>465</v>
      </c>
      <c r="B29924" s="61" t="s">
        <v>466</v>
      </c>
      <c r="C29924">
        <v>1936</v>
      </c>
      <c r="D29924" s="61" t="s">
        <v>2294</v>
      </c>
    </row>
    <row r="29925" spans="1:4" hidden="1" x14ac:dyDescent="0.25">
      <c r="A29925" s="61" t="s">
        <v>465</v>
      </c>
      <c r="B29925" s="61" t="s">
        <v>466</v>
      </c>
      <c r="C29925">
        <v>1937</v>
      </c>
      <c r="D29925" s="61" t="s">
        <v>2294</v>
      </c>
    </row>
    <row r="29926" spans="1:4" hidden="1" x14ac:dyDescent="0.25">
      <c r="A29926" s="61" t="s">
        <v>465</v>
      </c>
      <c r="B29926" s="61" t="s">
        <v>466</v>
      </c>
      <c r="C29926">
        <v>1938</v>
      </c>
      <c r="D29926" s="61" t="s">
        <v>2294</v>
      </c>
    </row>
    <row r="29927" spans="1:4" hidden="1" x14ac:dyDescent="0.25">
      <c r="A29927" s="61" t="s">
        <v>465</v>
      </c>
      <c r="B29927" s="61" t="s">
        <v>466</v>
      </c>
      <c r="C29927">
        <v>1939</v>
      </c>
      <c r="D29927" s="61" t="s">
        <v>2294</v>
      </c>
    </row>
    <row r="29928" spans="1:4" hidden="1" x14ac:dyDescent="0.25">
      <c r="A29928" s="61" t="s">
        <v>465</v>
      </c>
      <c r="B29928" s="61" t="s">
        <v>466</v>
      </c>
      <c r="C29928">
        <v>1940</v>
      </c>
      <c r="D29928" s="61" t="s">
        <v>2294</v>
      </c>
    </row>
    <row r="29929" spans="1:4" hidden="1" x14ac:dyDescent="0.25">
      <c r="A29929" s="61" t="s">
        <v>465</v>
      </c>
      <c r="B29929" s="61" t="s">
        <v>466</v>
      </c>
      <c r="C29929">
        <v>1941</v>
      </c>
      <c r="D29929" s="61" t="s">
        <v>2294</v>
      </c>
    </row>
    <row r="29930" spans="1:4" hidden="1" x14ac:dyDescent="0.25">
      <c r="A29930" s="61" t="s">
        <v>465</v>
      </c>
      <c r="B29930" s="61" t="s">
        <v>466</v>
      </c>
      <c r="C29930">
        <v>1942</v>
      </c>
      <c r="D29930" s="61" t="s">
        <v>2294</v>
      </c>
    </row>
    <row r="29931" spans="1:4" hidden="1" x14ac:dyDescent="0.25">
      <c r="A29931" s="61" t="s">
        <v>465</v>
      </c>
      <c r="B29931" s="61" t="s">
        <v>466</v>
      </c>
      <c r="C29931">
        <v>1943</v>
      </c>
      <c r="D29931" s="61" t="s">
        <v>2294</v>
      </c>
    </row>
    <row r="29932" spans="1:4" hidden="1" x14ac:dyDescent="0.25">
      <c r="A29932" s="61" t="s">
        <v>465</v>
      </c>
      <c r="B29932" s="61" t="s">
        <v>466</v>
      </c>
      <c r="C29932">
        <v>1944</v>
      </c>
      <c r="D29932" s="61" t="s">
        <v>2294</v>
      </c>
    </row>
    <row r="29933" spans="1:4" hidden="1" x14ac:dyDescent="0.25">
      <c r="A29933" s="61" t="s">
        <v>465</v>
      </c>
      <c r="B29933" s="61" t="s">
        <v>466</v>
      </c>
      <c r="C29933">
        <v>1945</v>
      </c>
      <c r="D29933" s="61" t="s">
        <v>2660</v>
      </c>
    </row>
    <row r="29934" spans="1:4" hidden="1" x14ac:dyDescent="0.25">
      <c r="A29934" s="61" t="s">
        <v>465</v>
      </c>
      <c r="B29934" s="61" t="s">
        <v>466</v>
      </c>
      <c r="C29934">
        <v>1946</v>
      </c>
      <c r="D29934" s="61" t="s">
        <v>2660</v>
      </c>
    </row>
    <row r="29935" spans="1:4" hidden="1" x14ac:dyDescent="0.25">
      <c r="A29935" s="61" t="s">
        <v>465</v>
      </c>
      <c r="B29935" s="61" t="s">
        <v>466</v>
      </c>
      <c r="C29935">
        <v>1947</v>
      </c>
      <c r="D29935" s="61" t="s">
        <v>2660</v>
      </c>
    </row>
    <row r="29936" spans="1:4" hidden="1" x14ac:dyDescent="0.25">
      <c r="A29936" s="61" t="s">
        <v>465</v>
      </c>
      <c r="B29936" s="61" t="s">
        <v>466</v>
      </c>
      <c r="C29936">
        <v>1948</v>
      </c>
      <c r="D29936" s="61" t="s">
        <v>2660</v>
      </c>
    </row>
    <row r="29937" spans="1:4" hidden="1" x14ac:dyDescent="0.25">
      <c r="A29937" s="61" t="s">
        <v>465</v>
      </c>
      <c r="B29937" s="61" t="s">
        <v>466</v>
      </c>
      <c r="C29937">
        <v>1949</v>
      </c>
      <c r="D29937" s="61" t="s">
        <v>2660</v>
      </c>
    </row>
    <row r="29938" spans="1:4" hidden="1" x14ac:dyDescent="0.25">
      <c r="A29938" s="61" t="s">
        <v>465</v>
      </c>
      <c r="B29938" s="61" t="s">
        <v>466</v>
      </c>
      <c r="C29938">
        <v>1950</v>
      </c>
      <c r="D29938" s="61" t="s">
        <v>2660</v>
      </c>
    </row>
    <row r="29939" spans="1:4" hidden="1" x14ac:dyDescent="0.25">
      <c r="A29939" s="61" t="s">
        <v>465</v>
      </c>
      <c r="B29939" s="61" t="s">
        <v>466</v>
      </c>
      <c r="C29939">
        <v>1951</v>
      </c>
      <c r="D29939" s="61" t="s">
        <v>2660</v>
      </c>
    </row>
    <row r="29940" spans="1:4" hidden="1" x14ac:dyDescent="0.25">
      <c r="A29940" s="61" t="s">
        <v>465</v>
      </c>
      <c r="B29940" s="61" t="s">
        <v>466</v>
      </c>
      <c r="C29940">
        <v>1952</v>
      </c>
      <c r="D29940" s="61" t="s">
        <v>2660</v>
      </c>
    </row>
    <row r="29941" spans="1:4" hidden="1" x14ac:dyDescent="0.25">
      <c r="A29941" s="61" t="s">
        <v>465</v>
      </c>
      <c r="B29941" s="61" t="s">
        <v>466</v>
      </c>
      <c r="C29941">
        <v>1953</v>
      </c>
      <c r="D29941" s="61" t="s">
        <v>2660</v>
      </c>
    </row>
    <row r="29942" spans="1:4" hidden="1" x14ac:dyDescent="0.25">
      <c r="A29942" s="61" t="s">
        <v>465</v>
      </c>
      <c r="B29942" s="61" t="s">
        <v>466</v>
      </c>
      <c r="C29942">
        <v>1954</v>
      </c>
      <c r="D29942" s="61" t="s">
        <v>2660</v>
      </c>
    </row>
    <row r="29943" spans="1:4" hidden="1" x14ac:dyDescent="0.25">
      <c r="A29943" s="61" t="s">
        <v>465</v>
      </c>
      <c r="B29943" s="61" t="s">
        <v>466</v>
      </c>
      <c r="C29943">
        <v>1955</v>
      </c>
      <c r="D29943" s="61" t="s">
        <v>2660</v>
      </c>
    </row>
    <row r="29944" spans="1:4" hidden="1" x14ac:dyDescent="0.25">
      <c r="A29944" s="61" t="s">
        <v>465</v>
      </c>
      <c r="B29944" s="61" t="s">
        <v>466</v>
      </c>
      <c r="C29944">
        <v>1956</v>
      </c>
      <c r="D29944" s="61" t="s">
        <v>2495</v>
      </c>
    </row>
    <row r="29945" spans="1:4" hidden="1" x14ac:dyDescent="0.25">
      <c r="A29945" s="61" t="s">
        <v>465</v>
      </c>
      <c r="B29945" s="61" t="s">
        <v>466</v>
      </c>
      <c r="C29945">
        <v>1957</v>
      </c>
      <c r="D29945" s="61" t="s">
        <v>2495</v>
      </c>
    </row>
    <row r="29946" spans="1:4" hidden="1" x14ac:dyDescent="0.25">
      <c r="A29946" s="61" t="s">
        <v>465</v>
      </c>
      <c r="B29946" s="61" t="s">
        <v>466</v>
      </c>
      <c r="C29946">
        <v>1958</v>
      </c>
      <c r="D29946" s="61" t="s">
        <v>2312</v>
      </c>
    </row>
    <row r="29947" spans="1:4" hidden="1" x14ac:dyDescent="0.25">
      <c r="A29947" s="61" t="s">
        <v>465</v>
      </c>
      <c r="B29947" s="61" t="s">
        <v>466</v>
      </c>
      <c r="C29947">
        <v>1959</v>
      </c>
      <c r="D29947" s="61" t="s">
        <v>2312</v>
      </c>
    </row>
    <row r="29948" spans="1:4" hidden="1" x14ac:dyDescent="0.25">
      <c r="A29948" s="61" t="s">
        <v>465</v>
      </c>
      <c r="B29948" s="61" t="s">
        <v>466</v>
      </c>
      <c r="C29948">
        <v>1960</v>
      </c>
      <c r="D29948" s="61" t="s">
        <v>1805</v>
      </c>
    </row>
    <row r="29949" spans="1:4" hidden="1" x14ac:dyDescent="0.25">
      <c r="A29949" s="61" t="s">
        <v>465</v>
      </c>
      <c r="B29949" s="61" t="s">
        <v>466</v>
      </c>
      <c r="C29949">
        <v>1961</v>
      </c>
      <c r="D29949" s="61" t="s">
        <v>2353</v>
      </c>
    </row>
    <row r="29950" spans="1:4" hidden="1" x14ac:dyDescent="0.25">
      <c r="A29950" s="61" t="s">
        <v>465</v>
      </c>
      <c r="B29950" s="61" t="s">
        <v>466</v>
      </c>
      <c r="C29950">
        <v>1962</v>
      </c>
      <c r="D29950" s="61" t="s">
        <v>2353</v>
      </c>
    </row>
    <row r="29951" spans="1:4" hidden="1" x14ac:dyDescent="0.25">
      <c r="A29951" s="61" t="s">
        <v>465</v>
      </c>
      <c r="B29951" s="61" t="s">
        <v>466</v>
      </c>
      <c r="C29951">
        <v>1963</v>
      </c>
      <c r="D29951" s="61" t="s">
        <v>2630</v>
      </c>
    </row>
    <row r="29952" spans="1:4" hidden="1" x14ac:dyDescent="0.25">
      <c r="A29952" s="61" t="s">
        <v>465</v>
      </c>
      <c r="B29952" s="61" t="s">
        <v>466</v>
      </c>
      <c r="C29952">
        <v>1964</v>
      </c>
      <c r="D29952" s="61" t="s">
        <v>555</v>
      </c>
    </row>
    <row r="29953" spans="1:4" hidden="1" x14ac:dyDescent="0.25">
      <c r="A29953" s="61" t="s">
        <v>465</v>
      </c>
      <c r="B29953" s="61" t="s">
        <v>466</v>
      </c>
      <c r="C29953">
        <v>1965</v>
      </c>
      <c r="D29953" s="61" t="s">
        <v>555</v>
      </c>
    </row>
    <row r="29954" spans="1:4" hidden="1" x14ac:dyDescent="0.25">
      <c r="A29954" s="61" t="s">
        <v>465</v>
      </c>
      <c r="B29954" s="61" t="s">
        <v>466</v>
      </c>
      <c r="C29954">
        <v>1966</v>
      </c>
      <c r="D29954" s="61" t="s">
        <v>555</v>
      </c>
    </row>
    <row r="29955" spans="1:4" hidden="1" x14ac:dyDescent="0.25">
      <c r="A29955" s="61" t="s">
        <v>465</v>
      </c>
      <c r="B29955" s="61" t="s">
        <v>466</v>
      </c>
      <c r="C29955">
        <v>1967</v>
      </c>
      <c r="D29955" s="61" t="s">
        <v>2186</v>
      </c>
    </row>
    <row r="29956" spans="1:4" hidden="1" x14ac:dyDescent="0.25">
      <c r="A29956" s="61" t="s">
        <v>465</v>
      </c>
      <c r="B29956" s="61" t="s">
        <v>466</v>
      </c>
      <c r="C29956">
        <v>1968</v>
      </c>
      <c r="D29956" s="61" t="s">
        <v>2186</v>
      </c>
    </row>
    <row r="29957" spans="1:4" hidden="1" x14ac:dyDescent="0.25">
      <c r="A29957" s="61" t="s">
        <v>465</v>
      </c>
      <c r="B29957" s="61" t="s">
        <v>466</v>
      </c>
      <c r="C29957">
        <v>1969</v>
      </c>
      <c r="D29957" s="61" t="s">
        <v>2186</v>
      </c>
    </row>
    <row r="29958" spans="1:4" hidden="1" x14ac:dyDescent="0.25">
      <c r="A29958" s="61" t="s">
        <v>465</v>
      </c>
      <c r="B29958" s="61" t="s">
        <v>466</v>
      </c>
      <c r="C29958">
        <v>1970</v>
      </c>
      <c r="D29958" s="61" t="s">
        <v>2186</v>
      </c>
    </row>
    <row r="29959" spans="1:4" hidden="1" x14ac:dyDescent="0.25">
      <c r="A29959" s="61" t="s">
        <v>465</v>
      </c>
      <c r="B29959" s="61" t="s">
        <v>466</v>
      </c>
      <c r="C29959">
        <v>1971</v>
      </c>
      <c r="D29959" s="61" t="s">
        <v>2559</v>
      </c>
    </row>
    <row r="29960" spans="1:4" hidden="1" x14ac:dyDescent="0.25">
      <c r="A29960" s="61" t="s">
        <v>465</v>
      </c>
      <c r="B29960" s="61" t="s">
        <v>466</v>
      </c>
      <c r="C29960">
        <v>1972</v>
      </c>
      <c r="D29960" s="61" t="s">
        <v>2559</v>
      </c>
    </row>
    <row r="29961" spans="1:4" hidden="1" x14ac:dyDescent="0.25">
      <c r="A29961" s="61" t="s">
        <v>465</v>
      </c>
      <c r="B29961" s="61" t="s">
        <v>466</v>
      </c>
      <c r="C29961">
        <v>1973</v>
      </c>
      <c r="D29961" s="61" t="s">
        <v>2559</v>
      </c>
    </row>
    <row r="29962" spans="1:4" hidden="1" x14ac:dyDescent="0.25">
      <c r="A29962" s="61" t="s">
        <v>465</v>
      </c>
      <c r="B29962" s="61" t="s">
        <v>466</v>
      </c>
      <c r="C29962">
        <v>1974</v>
      </c>
      <c r="D29962" s="61" t="s">
        <v>2559</v>
      </c>
    </row>
    <row r="29963" spans="1:4" hidden="1" x14ac:dyDescent="0.25">
      <c r="A29963" s="61" t="s">
        <v>465</v>
      </c>
      <c r="B29963" s="61" t="s">
        <v>466</v>
      </c>
      <c r="C29963">
        <v>1975</v>
      </c>
      <c r="D29963" s="61" t="s">
        <v>2559</v>
      </c>
    </row>
    <row r="29964" spans="1:4" hidden="1" x14ac:dyDescent="0.25">
      <c r="A29964" s="61" t="s">
        <v>465</v>
      </c>
      <c r="B29964" s="61" t="s">
        <v>466</v>
      </c>
      <c r="C29964">
        <v>1976</v>
      </c>
      <c r="D29964" s="61" t="s">
        <v>2559</v>
      </c>
    </row>
    <row r="29965" spans="1:4" hidden="1" x14ac:dyDescent="0.25">
      <c r="A29965" s="61" t="s">
        <v>465</v>
      </c>
      <c r="B29965" s="61" t="s">
        <v>466</v>
      </c>
      <c r="C29965">
        <v>1977</v>
      </c>
      <c r="D29965" s="61" t="s">
        <v>2559</v>
      </c>
    </row>
    <row r="29966" spans="1:4" hidden="1" x14ac:dyDescent="0.25">
      <c r="A29966" s="61" t="s">
        <v>465</v>
      </c>
      <c r="B29966" s="61" t="s">
        <v>466</v>
      </c>
      <c r="C29966">
        <v>1978</v>
      </c>
      <c r="D29966" s="61" t="s">
        <v>2559</v>
      </c>
    </row>
    <row r="29967" spans="1:4" hidden="1" x14ac:dyDescent="0.25">
      <c r="A29967" s="61" t="s">
        <v>465</v>
      </c>
      <c r="B29967" s="61" t="s">
        <v>466</v>
      </c>
      <c r="C29967">
        <v>1979</v>
      </c>
      <c r="D29967" s="61" t="s">
        <v>2559</v>
      </c>
    </row>
    <row r="29968" spans="1:4" hidden="1" x14ac:dyDescent="0.25">
      <c r="A29968" s="61" t="s">
        <v>465</v>
      </c>
      <c r="B29968" s="61" t="s">
        <v>466</v>
      </c>
      <c r="C29968">
        <v>1980</v>
      </c>
      <c r="D29968" s="61" t="s">
        <v>2559</v>
      </c>
    </row>
    <row r="29969" spans="1:4" hidden="1" x14ac:dyDescent="0.25">
      <c r="A29969" s="61" t="s">
        <v>465</v>
      </c>
      <c r="B29969" s="61" t="s">
        <v>466</v>
      </c>
      <c r="C29969">
        <v>1981</v>
      </c>
      <c r="D29969" s="61" t="s">
        <v>1851</v>
      </c>
    </row>
    <row r="29970" spans="1:4" hidden="1" x14ac:dyDescent="0.25">
      <c r="A29970" s="61" t="s">
        <v>465</v>
      </c>
      <c r="B29970" s="61" t="s">
        <v>466</v>
      </c>
      <c r="C29970">
        <v>1982</v>
      </c>
      <c r="D29970" s="61" t="s">
        <v>1851</v>
      </c>
    </row>
    <row r="29971" spans="1:4" hidden="1" x14ac:dyDescent="0.25">
      <c r="A29971" s="61" t="s">
        <v>465</v>
      </c>
      <c r="B29971" s="61" t="s">
        <v>466</v>
      </c>
      <c r="C29971">
        <v>1983</v>
      </c>
      <c r="D29971" s="61" t="s">
        <v>1851</v>
      </c>
    </row>
    <row r="29972" spans="1:4" hidden="1" x14ac:dyDescent="0.25">
      <c r="A29972" s="61" t="s">
        <v>465</v>
      </c>
      <c r="B29972" s="61" t="s">
        <v>466</v>
      </c>
      <c r="C29972">
        <v>1984</v>
      </c>
      <c r="D29972" s="61" t="s">
        <v>1851</v>
      </c>
    </row>
    <row r="29973" spans="1:4" hidden="1" x14ac:dyDescent="0.25">
      <c r="A29973" s="61" t="s">
        <v>465</v>
      </c>
      <c r="B29973" s="61" t="s">
        <v>466</v>
      </c>
      <c r="C29973">
        <v>1985</v>
      </c>
      <c r="D29973" s="61" t="s">
        <v>1851</v>
      </c>
    </row>
    <row r="29974" spans="1:4" hidden="1" x14ac:dyDescent="0.25">
      <c r="A29974" s="61" t="s">
        <v>465</v>
      </c>
      <c r="B29974" s="61" t="s">
        <v>466</v>
      </c>
      <c r="C29974">
        <v>1986</v>
      </c>
      <c r="D29974" s="61" t="s">
        <v>1851</v>
      </c>
    </row>
    <row r="29975" spans="1:4" hidden="1" x14ac:dyDescent="0.25">
      <c r="A29975" s="61" t="s">
        <v>465</v>
      </c>
      <c r="B29975" s="61" t="s">
        <v>466</v>
      </c>
      <c r="C29975">
        <v>1987</v>
      </c>
      <c r="D29975" s="61" t="s">
        <v>1851</v>
      </c>
    </row>
    <row r="29976" spans="1:4" hidden="1" x14ac:dyDescent="0.25">
      <c r="A29976" s="61" t="s">
        <v>465</v>
      </c>
      <c r="B29976" s="61" t="s">
        <v>466</v>
      </c>
      <c r="C29976">
        <v>1988</v>
      </c>
      <c r="D29976" s="61" t="s">
        <v>1851</v>
      </c>
    </row>
    <row r="29977" spans="1:4" hidden="1" x14ac:dyDescent="0.25">
      <c r="A29977" s="61" t="s">
        <v>465</v>
      </c>
      <c r="B29977" s="61" t="s">
        <v>466</v>
      </c>
      <c r="C29977">
        <v>1989</v>
      </c>
      <c r="D29977" s="61" t="s">
        <v>1851</v>
      </c>
    </row>
    <row r="29978" spans="1:4" hidden="1" x14ac:dyDescent="0.25">
      <c r="A29978" s="61" t="s">
        <v>465</v>
      </c>
      <c r="B29978" s="61" t="s">
        <v>466</v>
      </c>
      <c r="C29978">
        <v>1990</v>
      </c>
      <c r="D29978" s="61" t="s">
        <v>2186</v>
      </c>
    </row>
    <row r="29979" spans="1:4" hidden="1" x14ac:dyDescent="0.25">
      <c r="A29979" s="61" t="s">
        <v>465</v>
      </c>
      <c r="B29979" s="61" t="s">
        <v>466</v>
      </c>
      <c r="C29979">
        <v>1991</v>
      </c>
      <c r="D29979" s="61" t="s">
        <v>2591</v>
      </c>
    </row>
    <row r="29980" spans="1:4" hidden="1" x14ac:dyDescent="0.25">
      <c r="A29980" s="61" t="s">
        <v>465</v>
      </c>
      <c r="B29980" s="61" t="s">
        <v>466</v>
      </c>
      <c r="C29980">
        <v>1992</v>
      </c>
      <c r="D29980" s="61" t="s">
        <v>1821</v>
      </c>
    </row>
    <row r="29981" spans="1:4" hidden="1" x14ac:dyDescent="0.25">
      <c r="A29981" s="61" t="s">
        <v>465</v>
      </c>
      <c r="B29981" s="61" t="s">
        <v>466</v>
      </c>
      <c r="C29981">
        <v>1993</v>
      </c>
      <c r="D29981" s="61" t="s">
        <v>2591</v>
      </c>
    </row>
    <row r="29982" spans="1:4" hidden="1" x14ac:dyDescent="0.25">
      <c r="A29982" s="61" t="s">
        <v>465</v>
      </c>
      <c r="B29982" s="61" t="s">
        <v>466</v>
      </c>
      <c r="C29982">
        <v>1994</v>
      </c>
      <c r="D29982" s="61" t="s">
        <v>1851</v>
      </c>
    </row>
    <row r="29983" spans="1:4" hidden="1" x14ac:dyDescent="0.25">
      <c r="A29983" s="61" t="s">
        <v>465</v>
      </c>
      <c r="B29983" s="61" t="s">
        <v>466</v>
      </c>
      <c r="C29983">
        <v>1995</v>
      </c>
      <c r="D29983" s="61" t="s">
        <v>1851</v>
      </c>
    </row>
    <row r="29984" spans="1:4" hidden="1" x14ac:dyDescent="0.25">
      <c r="A29984" s="61" t="s">
        <v>465</v>
      </c>
      <c r="B29984" s="61" t="s">
        <v>466</v>
      </c>
      <c r="C29984">
        <v>1996</v>
      </c>
      <c r="D29984" s="61" t="s">
        <v>1851</v>
      </c>
    </row>
    <row r="29985" spans="1:4" hidden="1" x14ac:dyDescent="0.25">
      <c r="A29985" s="61" t="s">
        <v>465</v>
      </c>
      <c r="B29985" s="61" t="s">
        <v>466</v>
      </c>
      <c r="C29985">
        <v>1997</v>
      </c>
      <c r="D29985" s="61" t="s">
        <v>1851</v>
      </c>
    </row>
    <row r="29986" spans="1:4" hidden="1" x14ac:dyDescent="0.25">
      <c r="A29986" s="61" t="s">
        <v>465</v>
      </c>
      <c r="B29986" s="61" t="s">
        <v>466</v>
      </c>
      <c r="C29986">
        <v>1998</v>
      </c>
      <c r="D29986" s="61" t="s">
        <v>2446</v>
      </c>
    </row>
    <row r="29987" spans="1:4" hidden="1" x14ac:dyDescent="0.25">
      <c r="A29987" s="61" t="s">
        <v>465</v>
      </c>
      <c r="B29987" s="61" t="s">
        <v>466</v>
      </c>
      <c r="C29987">
        <v>1999</v>
      </c>
      <c r="D29987" s="61" t="s">
        <v>2446</v>
      </c>
    </row>
    <row r="29988" spans="1:4" hidden="1" x14ac:dyDescent="0.25">
      <c r="A29988" s="61" t="s">
        <v>465</v>
      </c>
      <c r="B29988" s="61" t="s">
        <v>466</v>
      </c>
      <c r="C29988">
        <v>2000</v>
      </c>
      <c r="D29988" s="61" t="s">
        <v>2446</v>
      </c>
    </row>
    <row r="29989" spans="1:4" hidden="1" x14ac:dyDescent="0.25">
      <c r="A29989" s="61" t="s">
        <v>465</v>
      </c>
      <c r="B29989" s="61" t="s">
        <v>466</v>
      </c>
      <c r="C29989">
        <v>2001</v>
      </c>
      <c r="D29989" s="61" t="s">
        <v>2446</v>
      </c>
    </row>
    <row r="29990" spans="1:4" hidden="1" x14ac:dyDescent="0.25">
      <c r="A29990" s="61" t="s">
        <v>465</v>
      </c>
      <c r="B29990" s="61" t="s">
        <v>466</v>
      </c>
      <c r="C29990">
        <v>2002</v>
      </c>
      <c r="D29990" s="61" t="s">
        <v>2446</v>
      </c>
    </row>
    <row r="29991" spans="1:4" hidden="1" x14ac:dyDescent="0.25">
      <c r="A29991" s="61" t="s">
        <v>465</v>
      </c>
      <c r="B29991" s="61" t="s">
        <v>466</v>
      </c>
      <c r="C29991">
        <v>2003</v>
      </c>
      <c r="D29991" s="61" t="s">
        <v>2446</v>
      </c>
    </row>
    <row r="29992" spans="1:4" hidden="1" x14ac:dyDescent="0.25">
      <c r="A29992" s="61" t="s">
        <v>465</v>
      </c>
      <c r="B29992" s="61" t="s">
        <v>466</v>
      </c>
      <c r="C29992">
        <v>2004</v>
      </c>
      <c r="D29992" s="61" t="s">
        <v>2446</v>
      </c>
    </row>
    <row r="29993" spans="1:4" hidden="1" x14ac:dyDescent="0.25">
      <c r="A29993" s="61" t="s">
        <v>465</v>
      </c>
      <c r="B29993" s="61" t="s">
        <v>466</v>
      </c>
      <c r="C29993">
        <v>2005</v>
      </c>
      <c r="D29993" s="61" t="s">
        <v>2456</v>
      </c>
    </row>
    <row r="29994" spans="1:4" hidden="1" x14ac:dyDescent="0.25">
      <c r="A29994" s="61" t="s">
        <v>465</v>
      </c>
      <c r="B29994" s="61" t="s">
        <v>466</v>
      </c>
      <c r="C29994">
        <v>2006</v>
      </c>
      <c r="D29994" s="61" t="s">
        <v>1765</v>
      </c>
    </row>
    <row r="29995" spans="1:4" hidden="1" x14ac:dyDescent="0.25">
      <c r="A29995" s="61" t="s">
        <v>465</v>
      </c>
      <c r="B29995" s="61" t="s">
        <v>466</v>
      </c>
      <c r="C29995">
        <v>2007</v>
      </c>
      <c r="D29995" s="61" t="s">
        <v>1505</v>
      </c>
    </row>
    <row r="29996" spans="1:4" hidden="1" x14ac:dyDescent="0.25">
      <c r="A29996" s="61" t="s">
        <v>465</v>
      </c>
      <c r="B29996" s="61" t="s">
        <v>466</v>
      </c>
      <c r="C29996">
        <v>2008</v>
      </c>
      <c r="D29996" s="61" t="s">
        <v>2644</v>
      </c>
    </row>
    <row r="29997" spans="1:4" hidden="1" x14ac:dyDescent="0.25">
      <c r="A29997" s="61" t="s">
        <v>465</v>
      </c>
      <c r="B29997" s="61" t="s">
        <v>466</v>
      </c>
      <c r="C29997">
        <v>2009</v>
      </c>
      <c r="D29997" s="61" t="s">
        <v>1760</v>
      </c>
    </row>
    <row r="29998" spans="1:4" hidden="1" x14ac:dyDescent="0.25">
      <c r="A29998" s="61" t="s">
        <v>465</v>
      </c>
      <c r="B29998" s="61" t="s">
        <v>466</v>
      </c>
      <c r="C29998">
        <v>2010</v>
      </c>
      <c r="D29998" s="61" t="s">
        <v>1758</v>
      </c>
    </row>
    <row r="29999" spans="1:4" hidden="1" x14ac:dyDescent="0.25">
      <c r="A29999" s="61" t="s">
        <v>465</v>
      </c>
      <c r="B29999" s="61" t="s">
        <v>466</v>
      </c>
      <c r="C29999">
        <v>2011</v>
      </c>
      <c r="D29999" s="61" t="s">
        <v>1872</v>
      </c>
    </row>
    <row r="30000" spans="1:4" hidden="1" x14ac:dyDescent="0.25">
      <c r="A30000" s="61" t="s">
        <v>465</v>
      </c>
      <c r="B30000" s="61" t="s">
        <v>466</v>
      </c>
      <c r="C30000">
        <v>2012</v>
      </c>
      <c r="D30000" s="61" t="s">
        <v>1872</v>
      </c>
    </row>
    <row r="30001" spans="1:4" hidden="1" x14ac:dyDescent="0.25">
      <c r="A30001" s="61" t="s">
        <v>465</v>
      </c>
      <c r="B30001" s="61" t="s">
        <v>466</v>
      </c>
      <c r="C30001">
        <v>2013</v>
      </c>
      <c r="D30001" s="61" t="s">
        <v>1763</v>
      </c>
    </row>
    <row r="30002" spans="1:4" hidden="1" x14ac:dyDescent="0.25">
      <c r="A30002" s="61" t="s">
        <v>465</v>
      </c>
      <c r="B30002" s="61" t="s">
        <v>466</v>
      </c>
      <c r="C30002">
        <v>2014</v>
      </c>
      <c r="D30002" s="61" t="s">
        <v>1763</v>
      </c>
    </row>
    <row r="30003" spans="1:4" hidden="1" x14ac:dyDescent="0.25">
      <c r="A30003" s="61" t="s">
        <v>465</v>
      </c>
      <c r="B30003" s="61" t="s">
        <v>466</v>
      </c>
      <c r="C30003">
        <v>2015</v>
      </c>
      <c r="D30003" s="61" t="s">
        <v>2909</v>
      </c>
    </row>
    <row r="30004" spans="1:4" hidden="1" x14ac:dyDescent="0.25">
      <c r="A30004" s="61" t="s">
        <v>465</v>
      </c>
      <c r="B30004" s="61" t="s">
        <v>466</v>
      </c>
      <c r="C30004">
        <v>2016</v>
      </c>
      <c r="D30004" s="61" t="s">
        <v>2175</v>
      </c>
    </row>
    <row r="30005" spans="1:4" hidden="1" x14ac:dyDescent="0.25">
      <c r="A30005" s="61" t="s">
        <v>465</v>
      </c>
      <c r="B30005" s="61" t="s">
        <v>466</v>
      </c>
      <c r="C30005">
        <v>2017</v>
      </c>
      <c r="D30005" s="61" t="s">
        <v>1763</v>
      </c>
    </row>
    <row r="30006" spans="1:4" hidden="1" x14ac:dyDescent="0.25">
      <c r="A30006" s="61" t="s">
        <v>465</v>
      </c>
      <c r="B30006" s="61" t="s">
        <v>466</v>
      </c>
      <c r="C30006">
        <v>2018</v>
      </c>
      <c r="D30006" s="61" t="s">
        <v>1870</v>
      </c>
    </row>
    <row r="30007" spans="1:4" hidden="1" x14ac:dyDescent="0.25">
      <c r="A30007" s="61" t="s">
        <v>465</v>
      </c>
      <c r="B30007" s="61" t="s">
        <v>466</v>
      </c>
      <c r="C30007">
        <v>2019</v>
      </c>
      <c r="D30007" s="61" t="s">
        <v>1508</v>
      </c>
    </row>
    <row r="30008" spans="1:4" hidden="1" x14ac:dyDescent="0.25">
      <c r="A30008" s="61" t="s">
        <v>465</v>
      </c>
      <c r="B30008" s="61" t="s">
        <v>466</v>
      </c>
      <c r="C30008">
        <v>2020</v>
      </c>
      <c r="D30008" s="61" t="s">
        <v>2354</v>
      </c>
    </row>
    <row r="30009" spans="1:4" hidden="1" x14ac:dyDescent="0.25">
      <c r="A30009" s="61" t="s">
        <v>465</v>
      </c>
      <c r="B30009" s="61" t="s">
        <v>466</v>
      </c>
      <c r="C30009">
        <v>2021</v>
      </c>
      <c r="D30009" s="61" t="s">
        <v>2333</v>
      </c>
    </row>
    <row r="30010" spans="1:4" hidden="1" x14ac:dyDescent="0.25">
      <c r="A30010" s="61" t="s">
        <v>465</v>
      </c>
      <c r="B30010" s="61" t="s">
        <v>466</v>
      </c>
      <c r="C30010">
        <v>2022</v>
      </c>
      <c r="D30010" s="61" t="s">
        <v>2110</v>
      </c>
    </row>
    <row r="30011" spans="1:4" x14ac:dyDescent="0.25">
      <c r="A30011" s="61" t="s">
        <v>465</v>
      </c>
      <c r="B30011" s="61" t="s">
        <v>466</v>
      </c>
      <c r="C30011">
        <v>2023</v>
      </c>
      <c r="D30011" s="61">
        <v>0.23599999999999999</v>
      </c>
    </row>
    <row r="30012" spans="1:4" hidden="1" x14ac:dyDescent="0.25">
      <c r="A30012" s="61" t="s">
        <v>475</v>
      </c>
      <c r="B30012" s="61" t="s">
        <v>476</v>
      </c>
      <c r="C30012">
        <v>1900</v>
      </c>
      <c r="D30012" s="61" t="s">
        <v>2482</v>
      </c>
    </row>
    <row r="30013" spans="1:4" hidden="1" x14ac:dyDescent="0.25">
      <c r="A30013" s="61" t="s">
        <v>475</v>
      </c>
      <c r="B30013" s="61" t="s">
        <v>476</v>
      </c>
      <c r="C30013">
        <v>1901</v>
      </c>
      <c r="D30013" s="61" t="s">
        <v>2482</v>
      </c>
    </row>
    <row r="30014" spans="1:4" hidden="1" x14ac:dyDescent="0.25">
      <c r="A30014" s="61" t="s">
        <v>475</v>
      </c>
      <c r="B30014" s="61" t="s">
        <v>476</v>
      </c>
      <c r="C30014">
        <v>1902</v>
      </c>
      <c r="D30014" s="61" t="s">
        <v>2482</v>
      </c>
    </row>
    <row r="30015" spans="1:4" hidden="1" x14ac:dyDescent="0.25">
      <c r="A30015" s="61" t="s">
        <v>475</v>
      </c>
      <c r="B30015" s="61" t="s">
        <v>476</v>
      </c>
      <c r="C30015">
        <v>1903</v>
      </c>
      <c r="D30015" s="61" t="s">
        <v>2482</v>
      </c>
    </row>
    <row r="30016" spans="1:4" hidden="1" x14ac:dyDescent="0.25">
      <c r="A30016" s="61" t="s">
        <v>475</v>
      </c>
      <c r="B30016" s="61" t="s">
        <v>476</v>
      </c>
      <c r="C30016">
        <v>1904</v>
      </c>
      <c r="D30016" s="61" t="s">
        <v>2482</v>
      </c>
    </row>
    <row r="30017" spans="1:4" hidden="1" x14ac:dyDescent="0.25">
      <c r="A30017" s="61" t="s">
        <v>475</v>
      </c>
      <c r="B30017" s="61" t="s">
        <v>476</v>
      </c>
      <c r="C30017">
        <v>1905</v>
      </c>
      <c r="D30017" s="61" t="s">
        <v>2482</v>
      </c>
    </row>
    <row r="30018" spans="1:4" hidden="1" x14ac:dyDescent="0.25">
      <c r="A30018" s="61" t="s">
        <v>475</v>
      </c>
      <c r="B30018" s="61" t="s">
        <v>476</v>
      </c>
      <c r="C30018">
        <v>1906</v>
      </c>
      <c r="D30018" s="61" t="s">
        <v>2482</v>
      </c>
    </row>
    <row r="30019" spans="1:4" hidden="1" x14ac:dyDescent="0.25">
      <c r="A30019" s="61" t="s">
        <v>475</v>
      </c>
      <c r="B30019" s="61" t="s">
        <v>476</v>
      </c>
      <c r="C30019">
        <v>1907</v>
      </c>
      <c r="D30019" s="61" t="s">
        <v>2482</v>
      </c>
    </row>
    <row r="30020" spans="1:4" hidden="1" x14ac:dyDescent="0.25">
      <c r="A30020" s="61" t="s">
        <v>475</v>
      </c>
      <c r="B30020" s="61" t="s">
        <v>476</v>
      </c>
      <c r="C30020">
        <v>1908</v>
      </c>
      <c r="D30020" s="61" t="s">
        <v>2482</v>
      </c>
    </row>
    <row r="30021" spans="1:4" hidden="1" x14ac:dyDescent="0.25">
      <c r="A30021" s="61" t="s">
        <v>475</v>
      </c>
      <c r="B30021" s="61" t="s">
        <v>476</v>
      </c>
      <c r="C30021">
        <v>1909</v>
      </c>
      <c r="D30021" s="61" t="s">
        <v>2482</v>
      </c>
    </row>
    <row r="30022" spans="1:4" hidden="1" x14ac:dyDescent="0.25">
      <c r="A30022" s="61" t="s">
        <v>475</v>
      </c>
      <c r="B30022" s="61" t="s">
        <v>476</v>
      </c>
      <c r="C30022">
        <v>1910</v>
      </c>
      <c r="D30022" s="61" t="s">
        <v>2482</v>
      </c>
    </row>
    <row r="30023" spans="1:4" hidden="1" x14ac:dyDescent="0.25">
      <c r="A30023" s="61" t="s">
        <v>475</v>
      </c>
      <c r="B30023" s="61" t="s">
        <v>476</v>
      </c>
      <c r="C30023">
        <v>1911</v>
      </c>
      <c r="D30023" s="61" t="s">
        <v>2482</v>
      </c>
    </row>
    <row r="30024" spans="1:4" hidden="1" x14ac:dyDescent="0.25">
      <c r="A30024" s="61" t="s">
        <v>475</v>
      </c>
      <c r="B30024" s="61" t="s">
        <v>476</v>
      </c>
      <c r="C30024">
        <v>1912</v>
      </c>
      <c r="D30024" s="61" t="s">
        <v>2482</v>
      </c>
    </row>
    <row r="30025" spans="1:4" hidden="1" x14ac:dyDescent="0.25">
      <c r="A30025" s="61" t="s">
        <v>475</v>
      </c>
      <c r="B30025" s="61" t="s">
        <v>476</v>
      </c>
      <c r="C30025">
        <v>1913</v>
      </c>
      <c r="D30025" s="61" t="s">
        <v>2482</v>
      </c>
    </row>
    <row r="30026" spans="1:4" hidden="1" x14ac:dyDescent="0.25">
      <c r="A30026" s="61" t="s">
        <v>475</v>
      </c>
      <c r="B30026" s="61" t="s">
        <v>476</v>
      </c>
      <c r="C30026">
        <v>1914</v>
      </c>
      <c r="D30026" s="61" t="s">
        <v>2482</v>
      </c>
    </row>
    <row r="30027" spans="1:4" hidden="1" x14ac:dyDescent="0.25">
      <c r="A30027" s="61" t="s">
        <v>475</v>
      </c>
      <c r="B30027" s="61" t="s">
        <v>476</v>
      </c>
      <c r="C30027">
        <v>1915</v>
      </c>
      <c r="D30027" s="61" t="s">
        <v>2482</v>
      </c>
    </row>
    <row r="30028" spans="1:4" hidden="1" x14ac:dyDescent="0.25">
      <c r="A30028" s="61" t="s">
        <v>475</v>
      </c>
      <c r="B30028" s="61" t="s">
        <v>476</v>
      </c>
      <c r="C30028">
        <v>1916</v>
      </c>
      <c r="D30028" s="61" t="s">
        <v>2482</v>
      </c>
    </row>
    <row r="30029" spans="1:4" hidden="1" x14ac:dyDescent="0.25">
      <c r="A30029" s="61" t="s">
        <v>475</v>
      </c>
      <c r="B30029" s="61" t="s">
        <v>476</v>
      </c>
      <c r="C30029">
        <v>1917</v>
      </c>
      <c r="D30029" s="61" t="s">
        <v>2341</v>
      </c>
    </row>
    <row r="30030" spans="1:4" hidden="1" x14ac:dyDescent="0.25">
      <c r="A30030" s="61" t="s">
        <v>475</v>
      </c>
      <c r="B30030" s="61" t="s">
        <v>476</v>
      </c>
      <c r="C30030">
        <v>1918</v>
      </c>
      <c r="D30030" s="61" t="s">
        <v>2341</v>
      </c>
    </row>
    <row r="30031" spans="1:4" hidden="1" x14ac:dyDescent="0.25">
      <c r="A30031" s="61" t="s">
        <v>475</v>
      </c>
      <c r="B30031" s="61" t="s">
        <v>476</v>
      </c>
      <c r="C30031">
        <v>1919</v>
      </c>
      <c r="D30031" s="61" t="s">
        <v>2341</v>
      </c>
    </row>
    <row r="30032" spans="1:4" hidden="1" x14ac:dyDescent="0.25">
      <c r="A30032" s="61" t="s">
        <v>475</v>
      </c>
      <c r="B30032" s="61" t="s">
        <v>476</v>
      </c>
      <c r="C30032">
        <v>1920</v>
      </c>
      <c r="D30032" s="61" t="s">
        <v>2341</v>
      </c>
    </row>
    <row r="30033" spans="1:4" hidden="1" x14ac:dyDescent="0.25">
      <c r="A30033" s="61" t="s">
        <v>475</v>
      </c>
      <c r="B30033" s="61" t="s">
        <v>476</v>
      </c>
      <c r="C30033">
        <v>1921</v>
      </c>
      <c r="D30033" s="61" t="s">
        <v>2341</v>
      </c>
    </row>
    <row r="30034" spans="1:4" hidden="1" x14ac:dyDescent="0.25">
      <c r="A30034" s="61" t="s">
        <v>475</v>
      </c>
      <c r="B30034" s="61" t="s">
        <v>476</v>
      </c>
      <c r="C30034">
        <v>1922</v>
      </c>
      <c r="D30034" s="61" t="s">
        <v>2341</v>
      </c>
    </row>
    <row r="30035" spans="1:4" hidden="1" x14ac:dyDescent="0.25">
      <c r="A30035" s="61" t="s">
        <v>475</v>
      </c>
      <c r="B30035" s="61" t="s">
        <v>476</v>
      </c>
      <c r="C30035">
        <v>1923</v>
      </c>
      <c r="D30035" s="61" t="s">
        <v>2341</v>
      </c>
    </row>
    <row r="30036" spans="1:4" hidden="1" x14ac:dyDescent="0.25">
      <c r="A30036" s="61" t="s">
        <v>475</v>
      </c>
      <c r="B30036" s="61" t="s">
        <v>476</v>
      </c>
      <c r="C30036">
        <v>1924</v>
      </c>
      <c r="D30036" s="61" t="s">
        <v>2341</v>
      </c>
    </row>
    <row r="30037" spans="1:4" hidden="1" x14ac:dyDescent="0.25">
      <c r="A30037" s="61" t="s">
        <v>475</v>
      </c>
      <c r="B30037" s="61" t="s">
        <v>476</v>
      </c>
      <c r="C30037">
        <v>1925</v>
      </c>
      <c r="D30037" s="61" t="s">
        <v>2341</v>
      </c>
    </row>
    <row r="30038" spans="1:4" hidden="1" x14ac:dyDescent="0.25">
      <c r="A30038" s="61" t="s">
        <v>475</v>
      </c>
      <c r="B30038" s="61" t="s">
        <v>476</v>
      </c>
      <c r="C30038">
        <v>1926</v>
      </c>
      <c r="D30038" s="61" t="s">
        <v>2341</v>
      </c>
    </row>
    <row r="30039" spans="1:4" hidden="1" x14ac:dyDescent="0.25">
      <c r="A30039" s="61" t="s">
        <v>475</v>
      </c>
      <c r="B30039" s="61" t="s">
        <v>476</v>
      </c>
      <c r="C30039">
        <v>1927</v>
      </c>
      <c r="D30039" s="61" t="s">
        <v>2341</v>
      </c>
    </row>
    <row r="30040" spans="1:4" hidden="1" x14ac:dyDescent="0.25">
      <c r="A30040" s="61" t="s">
        <v>475</v>
      </c>
      <c r="B30040" s="61" t="s">
        <v>476</v>
      </c>
      <c r="C30040">
        <v>1928</v>
      </c>
      <c r="D30040" s="61" t="s">
        <v>2341</v>
      </c>
    </row>
    <row r="30041" spans="1:4" hidden="1" x14ac:dyDescent="0.25">
      <c r="A30041" s="61" t="s">
        <v>475</v>
      </c>
      <c r="B30041" s="61" t="s">
        <v>476</v>
      </c>
      <c r="C30041">
        <v>1929</v>
      </c>
      <c r="D30041" s="61" t="s">
        <v>2341</v>
      </c>
    </row>
    <row r="30042" spans="1:4" hidden="1" x14ac:dyDescent="0.25">
      <c r="A30042" s="61" t="s">
        <v>475</v>
      </c>
      <c r="B30042" s="61" t="s">
        <v>476</v>
      </c>
      <c r="C30042">
        <v>1930</v>
      </c>
      <c r="D30042" s="61" t="s">
        <v>2341</v>
      </c>
    </row>
    <row r="30043" spans="1:4" hidden="1" x14ac:dyDescent="0.25">
      <c r="A30043" s="61" t="s">
        <v>475</v>
      </c>
      <c r="B30043" s="61" t="s">
        <v>476</v>
      </c>
      <c r="C30043">
        <v>1931</v>
      </c>
      <c r="D30043" s="61" t="s">
        <v>2341</v>
      </c>
    </row>
    <row r="30044" spans="1:4" hidden="1" x14ac:dyDescent="0.25">
      <c r="A30044" s="61" t="s">
        <v>475</v>
      </c>
      <c r="B30044" s="61" t="s">
        <v>476</v>
      </c>
      <c r="C30044">
        <v>1932</v>
      </c>
      <c r="D30044" s="61" t="s">
        <v>2341</v>
      </c>
    </row>
    <row r="30045" spans="1:4" hidden="1" x14ac:dyDescent="0.25">
      <c r="A30045" s="61" t="s">
        <v>475</v>
      </c>
      <c r="B30045" s="61" t="s">
        <v>476</v>
      </c>
      <c r="C30045">
        <v>1933</v>
      </c>
      <c r="D30045" s="61" t="s">
        <v>2341</v>
      </c>
    </row>
    <row r="30046" spans="1:4" hidden="1" x14ac:dyDescent="0.25">
      <c r="A30046" s="61" t="s">
        <v>475</v>
      </c>
      <c r="B30046" s="61" t="s">
        <v>476</v>
      </c>
      <c r="C30046">
        <v>1934</v>
      </c>
      <c r="D30046" s="61" t="s">
        <v>2341</v>
      </c>
    </row>
    <row r="30047" spans="1:4" hidden="1" x14ac:dyDescent="0.25">
      <c r="A30047" s="61" t="s">
        <v>475</v>
      </c>
      <c r="B30047" s="61" t="s">
        <v>476</v>
      </c>
      <c r="C30047">
        <v>1935</v>
      </c>
      <c r="D30047" s="61" t="s">
        <v>2341</v>
      </c>
    </row>
    <row r="30048" spans="1:4" hidden="1" x14ac:dyDescent="0.25">
      <c r="A30048" s="61" t="s">
        <v>475</v>
      </c>
      <c r="B30048" s="61" t="s">
        <v>476</v>
      </c>
      <c r="C30048">
        <v>1936</v>
      </c>
      <c r="D30048" s="61" t="s">
        <v>2341</v>
      </c>
    </row>
    <row r="30049" spans="1:4" hidden="1" x14ac:dyDescent="0.25">
      <c r="A30049" s="61" t="s">
        <v>475</v>
      </c>
      <c r="B30049" s="61" t="s">
        <v>476</v>
      </c>
      <c r="C30049">
        <v>1937</v>
      </c>
      <c r="D30049" s="61" t="s">
        <v>2483</v>
      </c>
    </row>
    <row r="30050" spans="1:4" hidden="1" x14ac:dyDescent="0.25">
      <c r="A30050" s="61" t="s">
        <v>475</v>
      </c>
      <c r="B30050" s="61" t="s">
        <v>476</v>
      </c>
      <c r="C30050">
        <v>1938</v>
      </c>
      <c r="D30050" s="61" t="s">
        <v>2483</v>
      </c>
    </row>
    <row r="30051" spans="1:4" hidden="1" x14ac:dyDescent="0.25">
      <c r="A30051" s="61" t="s">
        <v>475</v>
      </c>
      <c r="B30051" s="61" t="s">
        <v>476</v>
      </c>
      <c r="C30051">
        <v>1939</v>
      </c>
      <c r="D30051" s="61" t="s">
        <v>2483</v>
      </c>
    </row>
    <row r="30052" spans="1:4" hidden="1" x14ac:dyDescent="0.25">
      <c r="A30052" s="61" t="s">
        <v>475</v>
      </c>
      <c r="B30052" s="61" t="s">
        <v>476</v>
      </c>
      <c r="C30052">
        <v>1940</v>
      </c>
      <c r="D30052" s="61" t="s">
        <v>2483</v>
      </c>
    </row>
    <row r="30053" spans="1:4" hidden="1" x14ac:dyDescent="0.25">
      <c r="A30053" s="61" t="s">
        <v>475</v>
      </c>
      <c r="B30053" s="61" t="s">
        <v>476</v>
      </c>
      <c r="C30053">
        <v>1941</v>
      </c>
      <c r="D30053" s="61" t="s">
        <v>2483</v>
      </c>
    </row>
    <row r="30054" spans="1:4" hidden="1" x14ac:dyDescent="0.25">
      <c r="A30054" s="61" t="s">
        <v>475</v>
      </c>
      <c r="B30054" s="61" t="s">
        <v>476</v>
      </c>
      <c r="C30054">
        <v>1942</v>
      </c>
      <c r="D30054" s="61" t="s">
        <v>2483</v>
      </c>
    </row>
    <row r="30055" spans="1:4" hidden="1" x14ac:dyDescent="0.25">
      <c r="A30055" s="61" t="s">
        <v>475</v>
      </c>
      <c r="B30055" s="61" t="s">
        <v>476</v>
      </c>
      <c r="C30055">
        <v>1943</v>
      </c>
      <c r="D30055" s="61" t="s">
        <v>2483</v>
      </c>
    </row>
    <row r="30056" spans="1:4" hidden="1" x14ac:dyDescent="0.25">
      <c r="A30056" s="61" t="s">
        <v>475</v>
      </c>
      <c r="B30056" s="61" t="s">
        <v>476</v>
      </c>
      <c r="C30056">
        <v>1944</v>
      </c>
      <c r="D30056" s="61" t="s">
        <v>2483</v>
      </c>
    </row>
    <row r="30057" spans="1:4" hidden="1" x14ac:dyDescent="0.25">
      <c r="A30057" s="61" t="s">
        <v>475</v>
      </c>
      <c r="B30057" s="61" t="s">
        <v>476</v>
      </c>
      <c r="C30057">
        <v>1945</v>
      </c>
      <c r="D30057" s="61" t="s">
        <v>2483</v>
      </c>
    </row>
    <row r="30058" spans="1:4" hidden="1" x14ac:dyDescent="0.25">
      <c r="A30058" s="61" t="s">
        <v>475</v>
      </c>
      <c r="B30058" s="61" t="s">
        <v>476</v>
      </c>
      <c r="C30058">
        <v>1946</v>
      </c>
      <c r="D30058" s="61" t="s">
        <v>2483</v>
      </c>
    </row>
    <row r="30059" spans="1:4" hidden="1" x14ac:dyDescent="0.25">
      <c r="A30059" s="61" t="s">
        <v>475</v>
      </c>
      <c r="B30059" s="61" t="s">
        <v>476</v>
      </c>
      <c r="C30059">
        <v>1947</v>
      </c>
      <c r="D30059" s="61" t="s">
        <v>2483</v>
      </c>
    </row>
    <row r="30060" spans="1:4" hidden="1" x14ac:dyDescent="0.25">
      <c r="A30060" s="61" t="s">
        <v>475</v>
      </c>
      <c r="B30060" s="61" t="s">
        <v>476</v>
      </c>
      <c r="C30060">
        <v>1948</v>
      </c>
      <c r="D30060" s="61" t="s">
        <v>2483</v>
      </c>
    </row>
    <row r="30061" spans="1:4" hidden="1" x14ac:dyDescent="0.25">
      <c r="A30061" s="61" t="s">
        <v>475</v>
      </c>
      <c r="B30061" s="61" t="s">
        <v>476</v>
      </c>
      <c r="C30061">
        <v>1949</v>
      </c>
      <c r="D30061" s="61" t="s">
        <v>2483</v>
      </c>
    </row>
    <row r="30062" spans="1:4" hidden="1" x14ac:dyDescent="0.25">
      <c r="A30062" s="61" t="s">
        <v>475</v>
      </c>
      <c r="B30062" s="61" t="s">
        <v>476</v>
      </c>
      <c r="C30062">
        <v>1950</v>
      </c>
      <c r="D30062" s="61" t="s">
        <v>2342</v>
      </c>
    </row>
    <row r="30063" spans="1:4" hidden="1" x14ac:dyDescent="0.25">
      <c r="A30063" s="61" t="s">
        <v>475</v>
      </c>
      <c r="B30063" s="61" t="s">
        <v>476</v>
      </c>
      <c r="C30063">
        <v>1951</v>
      </c>
      <c r="D30063" s="61" t="s">
        <v>2342</v>
      </c>
    </row>
    <row r="30064" spans="1:4" hidden="1" x14ac:dyDescent="0.25">
      <c r="A30064" s="61" t="s">
        <v>475</v>
      </c>
      <c r="B30064" s="61" t="s">
        <v>476</v>
      </c>
      <c r="C30064">
        <v>1952</v>
      </c>
      <c r="D30064" s="61" t="s">
        <v>2342</v>
      </c>
    </row>
    <row r="30065" spans="1:4" hidden="1" x14ac:dyDescent="0.25">
      <c r="A30065" s="61" t="s">
        <v>475</v>
      </c>
      <c r="B30065" s="61" t="s">
        <v>476</v>
      </c>
      <c r="C30065">
        <v>1953</v>
      </c>
      <c r="D30065" s="61" t="s">
        <v>2342</v>
      </c>
    </row>
    <row r="30066" spans="1:4" hidden="1" x14ac:dyDescent="0.25">
      <c r="A30066" s="61" t="s">
        <v>475</v>
      </c>
      <c r="B30066" s="61" t="s">
        <v>476</v>
      </c>
      <c r="C30066">
        <v>1954</v>
      </c>
      <c r="D30066" s="61" t="s">
        <v>2342</v>
      </c>
    </row>
    <row r="30067" spans="1:4" hidden="1" x14ac:dyDescent="0.25">
      <c r="A30067" s="61" t="s">
        <v>475</v>
      </c>
      <c r="B30067" s="61" t="s">
        <v>476</v>
      </c>
      <c r="C30067">
        <v>1955</v>
      </c>
      <c r="D30067" s="61" t="s">
        <v>2342</v>
      </c>
    </row>
    <row r="30068" spans="1:4" hidden="1" x14ac:dyDescent="0.25">
      <c r="A30068" s="61" t="s">
        <v>475</v>
      </c>
      <c r="B30068" s="61" t="s">
        <v>476</v>
      </c>
      <c r="C30068">
        <v>1956</v>
      </c>
      <c r="D30068" s="61" t="s">
        <v>2141</v>
      </c>
    </row>
    <row r="30069" spans="1:4" hidden="1" x14ac:dyDescent="0.25">
      <c r="A30069" s="61" t="s">
        <v>475</v>
      </c>
      <c r="B30069" s="61" t="s">
        <v>476</v>
      </c>
      <c r="C30069">
        <v>1957</v>
      </c>
      <c r="D30069" s="61" t="s">
        <v>2141</v>
      </c>
    </row>
    <row r="30070" spans="1:4" hidden="1" x14ac:dyDescent="0.25">
      <c r="A30070" s="61" t="s">
        <v>475</v>
      </c>
      <c r="B30070" s="61" t="s">
        <v>476</v>
      </c>
      <c r="C30070">
        <v>1958</v>
      </c>
      <c r="D30070" s="61" t="s">
        <v>2141</v>
      </c>
    </row>
    <row r="30071" spans="1:4" hidden="1" x14ac:dyDescent="0.25">
      <c r="A30071" s="61" t="s">
        <v>475</v>
      </c>
      <c r="B30071" s="61" t="s">
        <v>476</v>
      </c>
      <c r="C30071">
        <v>1959</v>
      </c>
      <c r="D30071" s="61" t="s">
        <v>2141</v>
      </c>
    </row>
    <row r="30072" spans="1:4" hidden="1" x14ac:dyDescent="0.25">
      <c r="A30072" s="61" t="s">
        <v>475</v>
      </c>
      <c r="B30072" s="61" t="s">
        <v>476</v>
      </c>
      <c r="C30072">
        <v>1960</v>
      </c>
      <c r="D30072" s="61" t="s">
        <v>2934</v>
      </c>
    </row>
    <row r="30073" spans="1:4" hidden="1" x14ac:dyDescent="0.25">
      <c r="A30073" s="61" t="s">
        <v>475</v>
      </c>
      <c r="B30073" s="61" t="s">
        <v>476</v>
      </c>
      <c r="C30073">
        <v>1961</v>
      </c>
      <c r="D30073" s="61" t="s">
        <v>2934</v>
      </c>
    </row>
    <row r="30074" spans="1:4" hidden="1" x14ac:dyDescent="0.25">
      <c r="A30074" s="61" t="s">
        <v>475</v>
      </c>
      <c r="B30074" s="61" t="s">
        <v>476</v>
      </c>
      <c r="C30074">
        <v>1962</v>
      </c>
      <c r="D30074" s="61" t="s">
        <v>2934</v>
      </c>
    </row>
    <row r="30075" spans="1:4" hidden="1" x14ac:dyDescent="0.25">
      <c r="A30075" s="61" t="s">
        <v>475</v>
      </c>
      <c r="B30075" s="61" t="s">
        <v>476</v>
      </c>
      <c r="C30075">
        <v>1963</v>
      </c>
      <c r="D30075" s="61" t="s">
        <v>2934</v>
      </c>
    </row>
    <row r="30076" spans="1:4" hidden="1" x14ac:dyDescent="0.25">
      <c r="A30076" s="61" t="s">
        <v>475</v>
      </c>
      <c r="B30076" s="61" t="s">
        <v>476</v>
      </c>
      <c r="C30076">
        <v>1964</v>
      </c>
      <c r="D30076" s="61" t="s">
        <v>2934</v>
      </c>
    </row>
    <row r="30077" spans="1:4" hidden="1" x14ac:dyDescent="0.25">
      <c r="A30077" s="61" t="s">
        <v>475</v>
      </c>
      <c r="B30077" s="61" t="s">
        <v>476</v>
      </c>
      <c r="C30077">
        <v>1965</v>
      </c>
      <c r="D30077" s="61" t="s">
        <v>2934</v>
      </c>
    </row>
    <row r="30078" spans="1:4" hidden="1" x14ac:dyDescent="0.25">
      <c r="A30078" s="61" t="s">
        <v>475</v>
      </c>
      <c r="B30078" s="61" t="s">
        <v>476</v>
      </c>
      <c r="C30078">
        <v>1966</v>
      </c>
      <c r="D30078" s="61" t="s">
        <v>2934</v>
      </c>
    </row>
    <row r="30079" spans="1:4" hidden="1" x14ac:dyDescent="0.25">
      <c r="A30079" s="61" t="s">
        <v>475</v>
      </c>
      <c r="B30079" s="61" t="s">
        <v>476</v>
      </c>
      <c r="C30079">
        <v>1967</v>
      </c>
      <c r="D30079" s="61" t="s">
        <v>2934</v>
      </c>
    </row>
    <row r="30080" spans="1:4" hidden="1" x14ac:dyDescent="0.25">
      <c r="A30080" s="61" t="s">
        <v>475</v>
      </c>
      <c r="B30080" s="61" t="s">
        <v>476</v>
      </c>
      <c r="C30080">
        <v>1968</v>
      </c>
      <c r="D30080" s="61" t="s">
        <v>2934</v>
      </c>
    </row>
    <row r="30081" spans="1:4" hidden="1" x14ac:dyDescent="0.25">
      <c r="A30081" s="61" t="s">
        <v>475</v>
      </c>
      <c r="B30081" s="61" t="s">
        <v>476</v>
      </c>
      <c r="C30081">
        <v>1969</v>
      </c>
      <c r="D30081" s="61" t="s">
        <v>2934</v>
      </c>
    </row>
    <row r="30082" spans="1:4" hidden="1" x14ac:dyDescent="0.25">
      <c r="A30082" s="61" t="s">
        <v>475</v>
      </c>
      <c r="B30082" s="61" t="s">
        <v>476</v>
      </c>
      <c r="C30082">
        <v>1970</v>
      </c>
      <c r="D30082" s="61" t="s">
        <v>2934</v>
      </c>
    </row>
    <row r="30083" spans="1:4" hidden="1" x14ac:dyDescent="0.25">
      <c r="A30083" s="61" t="s">
        <v>475</v>
      </c>
      <c r="B30083" s="61" t="s">
        <v>476</v>
      </c>
      <c r="C30083">
        <v>1971</v>
      </c>
      <c r="D30083" s="61" t="s">
        <v>2934</v>
      </c>
    </row>
    <row r="30084" spans="1:4" hidden="1" x14ac:dyDescent="0.25">
      <c r="A30084" s="61" t="s">
        <v>475</v>
      </c>
      <c r="B30084" s="61" t="s">
        <v>476</v>
      </c>
      <c r="C30084">
        <v>1972</v>
      </c>
      <c r="D30084" s="61" t="s">
        <v>2349</v>
      </c>
    </row>
    <row r="30085" spans="1:4" hidden="1" x14ac:dyDescent="0.25">
      <c r="A30085" s="61" t="s">
        <v>475</v>
      </c>
      <c r="B30085" s="61" t="s">
        <v>476</v>
      </c>
      <c r="C30085">
        <v>1973</v>
      </c>
      <c r="D30085" s="61" t="s">
        <v>2349</v>
      </c>
    </row>
    <row r="30086" spans="1:4" hidden="1" x14ac:dyDescent="0.25">
      <c r="A30086" s="61" t="s">
        <v>475</v>
      </c>
      <c r="B30086" s="61" t="s">
        <v>476</v>
      </c>
      <c r="C30086">
        <v>1974</v>
      </c>
      <c r="D30086" s="61" t="s">
        <v>2349</v>
      </c>
    </row>
    <row r="30087" spans="1:4" hidden="1" x14ac:dyDescent="0.25">
      <c r="A30087" s="61" t="s">
        <v>475</v>
      </c>
      <c r="B30087" s="61" t="s">
        <v>476</v>
      </c>
      <c r="C30087">
        <v>1975</v>
      </c>
      <c r="D30087" s="61" t="s">
        <v>2349</v>
      </c>
    </row>
    <row r="30088" spans="1:4" hidden="1" x14ac:dyDescent="0.25">
      <c r="A30088" s="61" t="s">
        <v>475</v>
      </c>
      <c r="B30088" s="61" t="s">
        <v>476</v>
      </c>
      <c r="C30088">
        <v>1976</v>
      </c>
      <c r="D30088" s="61" t="s">
        <v>2349</v>
      </c>
    </row>
    <row r="30089" spans="1:4" hidden="1" x14ac:dyDescent="0.25">
      <c r="A30089" s="61" t="s">
        <v>475</v>
      </c>
      <c r="B30089" s="61" t="s">
        <v>476</v>
      </c>
      <c r="C30089">
        <v>1977</v>
      </c>
      <c r="D30089" s="61" t="s">
        <v>2141</v>
      </c>
    </row>
    <row r="30090" spans="1:4" hidden="1" x14ac:dyDescent="0.25">
      <c r="A30090" s="61" t="s">
        <v>475</v>
      </c>
      <c r="B30090" s="61" t="s">
        <v>476</v>
      </c>
      <c r="C30090">
        <v>1978</v>
      </c>
      <c r="D30090" s="61" t="s">
        <v>2350</v>
      </c>
    </row>
    <row r="30091" spans="1:4" hidden="1" x14ac:dyDescent="0.25">
      <c r="A30091" s="61" t="s">
        <v>475</v>
      </c>
      <c r="B30091" s="61" t="s">
        <v>476</v>
      </c>
      <c r="C30091">
        <v>1979</v>
      </c>
      <c r="D30091" s="61" t="s">
        <v>2350</v>
      </c>
    </row>
    <row r="30092" spans="1:4" hidden="1" x14ac:dyDescent="0.25">
      <c r="A30092" s="61" t="s">
        <v>475</v>
      </c>
      <c r="B30092" s="61" t="s">
        <v>476</v>
      </c>
      <c r="C30092">
        <v>1980</v>
      </c>
      <c r="D30092" s="61" t="s">
        <v>2141</v>
      </c>
    </row>
    <row r="30093" spans="1:4" hidden="1" x14ac:dyDescent="0.25">
      <c r="A30093" s="61" t="s">
        <v>475</v>
      </c>
      <c r="B30093" s="61" t="s">
        <v>476</v>
      </c>
      <c r="C30093">
        <v>1981</v>
      </c>
      <c r="D30093" s="61" t="s">
        <v>2141</v>
      </c>
    </row>
    <row r="30094" spans="1:4" hidden="1" x14ac:dyDescent="0.25">
      <c r="A30094" s="61" t="s">
        <v>475</v>
      </c>
      <c r="B30094" s="61" t="s">
        <v>476</v>
      </c>
      <c r="C30094">
        <v>1982</v>
      </c>
      <c r="D30094" s="61" t="s">
        <v>2141</v>
      </c>
    </row>
    <row r="30095" spans="1:4" hidden="1" x14ac:dyDescent="0.25">
      <c r="A30095" s="61" t="s">
        <v>475</v>
      </c>
      <c r="B30095" s="61" t="s">
        <v>476</v>
      </c>
      <c r="C30095">
        <v>1983</v>
      </c>
      <c r="D30095" s="61" t="s">
        <v>2141</v>
      </c>
    </row>
    <row r="30096" spans="1:4" hidden="1" x14ac:dyDescent="0.25">
      <c r="A30096" s="61" t="s">
        <v>475</v>
      </c>
      <c r="B30096" s="61" t="s">
        <v>476</v>
      </c>
      <c r="C30096">
        <v>1984</v>
      </c>
      <c r="D30096" s="61" t="s">
        <v>2141</v>
      </c>
    </row>
    <row r="30097" spans="1:4" hidden="1" x14ac:dyDescent="0.25">
      <c r="A30097" s="61" t="s">
        <v>475</v>
      </c>
      <c r="B30097" s="61" t="s">
        <v>476</v>
      </c>
      <c r="C30097">
        <v>1985</v>
      </c>
      <c r="D30097" s="61" t="s">
        <v>2141</v>
      </c>
    </row>
    <row r="30098" spans="1:4" hidden="1" x14ac:dyDescent="0.25">
      <c r="A30098" s="61" t="s">
        <v>475</v>
      </c>
      <c r="B30098" s="61" t="s">
        <v>476</v>
      </c>
      <c r="C30098">
        <v>1986</v>
      </c>
      <c r="D30098" s="61" t="s">
        <v>2141</v>
      </c>
    </row>
    <row r="30099" spans="1:4" hidden="1" x14ac:dyDescent="0.25">
      <c r="A30099" s="61" t="s">
        <v>475</v>
      </c>
      <c r="B30099" s="61" t="s">
        <v>476</v>
      </c>
      <c r="C30099">
        <v>1987</v>
      </c>
      <c r="D30099" s="61" t="s">
        <v>2141</v>
      </c>
    </row>
    <row r="30100" spans="1:4" hidden="1" x14ac:dyDescent="0.25">
      <c r="A30100" s="61" t="s">
        <v>475</v>
      </c>
      <c r="B30100" s="61" t="s">
        <v>476</v>
      </c>
      <c r="C30100">
        <v>1988</v>
      </c>
      <c r="D30100" s="61" t="s">
        <v>2141</v>
      </c>
    </row>
    <row r="30101" spans="1:4" hidden="1" x14ac:dyDescent="0.25">
      <c r="A30101" s="61" t="s">
        <v>475</v>
      </c>
      <c r="B30101" s="61" t="s">
        <v>476</v>
      </c>
      <c r="C30101">
        <v>1989</v>
      </c>
      <c r="D30101" s="61" t="s">
        <v>2141</v>
      </c>
    </row>
    <row r="30102" spans="1:4" hidden="1" x14ac:dyDescent="0.25">
      <c r="A30102" s="61" t="s">
        <v>475</v>
      </c>
      <c r="B30102" s="61" t="s">
        <v>476</v>
      </c>
      <c r="C30102">
        <v>1990</v>
      </c>
      <c r="D30102" s="61" t="s">
        <v>2195</v>
      </c>
    </row>
    <row r="30103" spans="1:4" hidden="1" x14ac:dyDescent="0.25">
      <c r="A30103" s="61" t="s">
        <v>475</v>
      </c>
      <c r="B30103" s="61" t="s">
        <v>476</v>
      </c>
      <c r="C30103">
        <v>1991</v>
      </c>
      <c r="D30103" s="61" t="s">
        <v>2195</v>
      </c>
    </row>
    <row r="30104" spans="1:4" hidden="1" x14ac:dyDescent="0.25">
      <c r="A30104" s="61" t="s">
        <v>475</v>
      </c>
      <c r="B30104" s="61" t="s">
        <v>476</v>
      </c>
      <c r="C30104">
        <v>1992</v>
      </c>
      <c r="D30104" s="61" t="s">
        <v>2195</v>
      </c>
    </row>
    <row r="30105" spans="1:4" hidden="1" x14ac:dyDescent="0.25">
      <c r="A30105" s="61" t="s">
        <v>475</v>
      </c>
      <c r="B30105" s="61" t="s">
        <v>476</v>
      </c>
      <c r="C30105">
        <v>1993</v>
      </c>
      <c r="D30105" s="61" t="s">
        <v>2195</v>
      </c>
    </row>
    <row r="30106" spans="1:4" hidden="1" x14ac:dyDescent="0.25">
      <c r="A30106" s="61" t="s">
        <v>475</v>
      </c>
      <c r="B30106" s="61" t="s">
        <v>476</v>
      </c>
      <c r="C30106">
        <v>1994</v>
      </c>
      <c r="D30106" s="61" t="s">
        <v>2195</v>
      </c>
    </row>
    <row r="30107" spans="1:4" hidden="1" x14ac:dyDescent="0.25">
      <c r="A30107" s="61" t="s">
        <v>475</v>
      </c>
      <c r="B30107" s="61" t="s">
        <v>476</v>
      </c>
      <c r="C30107">
        <v>1995</v>
      </c>
      <c r="D30107" s="61" t="s">
        <v>2194</v>
      </c>
    </row>
    <row r="30108" spans="1:4" hidden="1" x14ac:dyDescent="0.25">
      <c r="A30108" s="61" t="s">
        <v>475</v>
      </c>
      <c r="B30108" s="61" t="s">
        <v>476</v>
      </c>
      <c r="C30108">
        <v>1996</v>
      </c>
      <c r="D30108" s="61" t="s">
        <v>2194</v>
      </c>
    </row>
    <row r="30109" spans="1:4" hidden="1" x14ac:dyDescent="0.25">
      <c r="A30109" s="61" t="s">
        <v>475</v>
      </c>
      <c r="B30109" s="61" t="s">
        <v>476</v>
      </c>
      <c r="C30109">
        <v>1997</v>
      </c>
      <c r="D30109" s="61" t="s">
        <v>2194</v>
      </c>
    </row>
    <row r="30110" spans="1:4" hidden="1" x14ac:dyDescent="0.25">
      <c r="A30110" s="61" t="s">
        <v>475</v>
      </c>
      <c r="B30110" s="61" t="s">
        <v>476</v>
      </c>
      <c r="C30110">
        <v>1998</v>
      </c>
      <c r="D30110" s="61" t="s">
        <v>2194</v>
      </c>
    </row>
    <row r="30111" spans="1:4" hidden="1" x14ac:dyDescent="0.25">
      <c r="A30111" s="61" t="s">
        <v>475</v>
      </c>
      <c r="B30111" s="61" t="s">
        <v>476</v>
      </c>
      <c r="C30111">
        <v>1999</v>
      </c>
      <c r="D30111" s="61" t="s">
        <v>2194</v>
      </c>
    </row>
    <row r="30112" spans="1:4" hidden="1" x14ac:dyDescent="0.25">
      <c r="A30112" s="61" t="s">
        <v>475</v>
      </c>
      <c r="B30112" s="61" t="s">
        <v>476</v>
      </c>
      <c r="C30112">
        <v>2000</v>
      </c>
      <c r="D30112" s="61" t="s">
        <v>2194</v>
      </c>
    </row>
    <row r="30113" spans="1:4" hidden="1" x14ac:dyDescent="0.25">
      <c r="A30113" s="61" t="s">
        <v>475</v>
      </c>
      <c r="B30113" s="61" t="s">
        <v>476</v>
      </c>
      <c r="C30113">
        <v>2001</v>
      </c>
      <c r="D30113" s="61" t="s">
        <v>2194</v>
      </c>
    </row>
    <row r="30114" spans="1:4" hidden="1" x14ac:dyDescent="0.25">
      <c r="A30114" s="61" t="s">
        <v>475</v>
      </c>
      <c r="B30114" s="61" t="s">
        <v>476</v>
      </c>
      <c r="C30114">
        <v>2002</v>
      </c>
      <c r="D30114" s="61" t="s">
        <v>2375</v>
      </c>
    </row>
    <row r="30115" spans="1:4" hidden="1" x14ac:dyDescent="0.25">
      <c r="A30115" s="61" t="s">
        <v>475</v>
      </c>
      <c r="B30115" s="61" t="s">
        <v>476</v>
      </c>
      <c r="C30115">
        <v>2003</v>
      </c>
      <c r="D30115" s="61" t="s">
        <v>2375</v>
      </c>
    </row>
    <row r="30116" spans="1:4" hidden="1" x14ac:dyDescent="0.25">
      <c r="A30116" s="61" t="s">
        <v>475</v>
      </c>
      <c r="B30116" s="61" t="s">
        <v>476</v>
      </c>
      <c r="C30116">
        <v>2004</v>
      </c>
      <c r="D30116" s="61" t="s">
        <v>2375</v>
      </c>
    </row>
    <row r="30117" spans="1:4" hidden="1" x14ac:dyDescent="0.25">
      <c r="A30117" s="61" t="s">
        <v>475</v>
      </c>
      <c r="B30117" s="61" t="s">
        <v>476</v>
      </c>
      <c r="C30117">
        <v>2005</v>
      </c>
      <c r="D30117" s="61" t="s">
        <v>2141</v>
      </c>
    </row>
    <row r="30118" spans="1:4" hidden="1" x14ac:dyDescent="0.25">
      <c r="A30118" s="61" t="s">
        <v>475</v>
      </c>
      <c r="B30118" s="61" t="s">
        <v>476</v>
      </c>
      <c r="C30118">
        <v>2006</v>
      </c>
      <c r="D30118" s="61" t="s">
        <v>2141</v>
      </c>
    </row>
    <row r="30119" spans="1:4" hidden="1" x14ac:dyDescent="0.25">
      <c r="A30119" s="61" t="s">
        <v>475</v>
      </c>
      <c r="B30119" s="61" t="s">
        <v>476</v>
      </c>
      <c r="C30119">
        <v>2007</v>
      </c>
      <c r="D30119" s="61" t="s">
        <v>2141</v>
      </c>
    </row>
    <row r="30120" spans="1:4" hidden="1" x14ac:dyDescent="0.25">
      <c r="A30120" s="61" t="s">
        <v>475</v>
      </c>
      <c r="B30120" s="61" t="s">
        <v>476</v>
      </c>
      <c r="C30120">
        <v>2008</v>
      </c>
      <c r="D30120" s="61" t="s">
        <v>2141</v>
      </c>
    </row>
    <row r="30121" spans="1:4" hidden="1" x14ac:dyDescent="0.25">
      <c r="A30121" s="61" t="s">
        <v>475</v>
      </c>
      <c r="B30121" s="61" t="s">
        <v>476</v>
      </c>
      <c r="C30121">
        <v>2009</v>
      </c>
      <c r="D30121" s="61" t="s">
        <v>2141</v>
      </c>
    </row>
    <row r="30122" spans="1:4" hidden="1" x14ac:dyDescent="0.25">
      <c r="A30122" s="61" t="s">
        <v>475</v>
      </c>
      <c r="B30122" s="61" t="s">
        <v>476</v>
      </c>
      <c r="C30122">
        <v>2010</v>
      </c>
      <c r="D30122" s="61" t="s">
        <v>2142</v>
      </c>
    </row>
    <row r="30123" spans="1:4" hidden="1" x14ac:dyDescent="0.25">
      <c r="A30123" s="61" t="s">
        <v>475</v>
      </c>
      <c r="B30123" s="61" t="s">
        <v>476</v>
      </c>
      <c r="C30123">
        <v>2011</v>
      </c>
      <c r="D30123" s="61" t="s">
        <v>2142</v>
      </c>
    </row>
    <row r="30124" spans="1:4" hidden="1" x14ac:dyDescent="0.25">
      <c r="A30124" s="61" t="s">
        <v>475</v>
      </c>
      <c r="B30124" s="61" t="s">
        <v>476</v>
      </c>
      <c r="C30124">
        <v>2012</v>
      </c>
      <c r="D30124" s="61" t="s">
        <v>2142</v>
      </c>
    </row>
    <row r="30125" spans="1:4" hidden="1" x14ac:dyDescent="0.25">
      <c r="A30125" s="61" t="s">
        <v>475</v>
      </c>
      <c r="B30125" s="61" t="s">
        <v>476</v>
      </c>
      <c r="C30125">
        <v>2013</v>
      </c>
      <c r="D30125" s="61" t="s">
        <v>2142</v>
      </c>
    </row>
    <row r="30126" spans="1:4" hidden="1" x14ac:dyDescent="0.25">
      <c r="A30126" s="61" t="s">
        <v>475</v>
      </c>
      <c r="B30126" s="61" t="s">
        <v>476</v>
      </c>
      <c r="C30126">
        <v>2014</v>
      </c>
      <c r="D30126" s="61" t="s">
        <v>2142</v>
      </c>
    </row>
    <row r="30127" spans="1:4" hidden="1" x14ac:dyDescent="0.25">
      <c r="A30127" s="61" t="s">
        <v>475</v>
      </c>
      <c r="B30127" s="61" t="s">
        <v>476</v>
      </c>
      <c r="C30127">
        <v>2015</v>
      </c>
      <c r="D30127" s="61" t="s">
        <v>2908</v>
      </c>
    </row>
    <row r="30128" spans="1:4" hidden="1" x14ac:dyDescent="0.25">
      <c r="A30128" s="61" t="s">
        <v>475</v>
      </c>
      <c r="B30128" s="61" t="s">
        <v>476</v>
      </c>
      <c r="C30128">
        <v>2016</v>
      </c>
      <c r="D30128" s="61" t="s">
        <v>2206</v>
      </c>
    </row>
    <row r="30129" spans="1:4" hidden="1" x14ac:dyDescent="0.25">
      <c r="A30129" s="61" t="s">
        <v>475</v>
      </c>
      <c r="B30129" s="61" t="s">
        <v>476</v>
      </c>
      <c r="C30129">
        <v>2017</v>
      </c>
      <c r="D30129" s="61" t="s">
        <v>2344</v>
      </c>
    </row>
    <row r="30130" spans="1:4" hidden="1" x14ac:dyDescent="0.25">
      <c r="A30130" s="61" t="s">
        <v>475</v>
      </c>
      <c r="B30130" s="61" t="s">
        <v>476</v>
      </c>
      <c r="C30130">
        <v>2018</v>
      </c>
      <c r="D30130" s="61" t="s">
        <v>2070</v>
      </c>
    </row>
    <row r="30131" spans="1:4" hidden="1" x14ac:dyDescent="0.25">
      <c r="A30131" s="61" t="s">
        <v>475</v>
      </c>
      <c r="B30131" s="61" t="s">
        <v>476</v>
      </c>
      <c r="C30131">
        <v>2019</v>
      </c>
      <c r="D30131" s="61" t="s">
        <v>2070</v>
      </c>
    </row>
    <row r="30132" spans="1:4" hidden="1" x14ac:dyDescent="0.25">
      <c r="A30132" s="61" t="s">
        <v>475</v>
      </c>
      <c r="B30132" s="61" t="s">
        <v>476</v>
      </c>
      <c r="C30132">
        <v>2020</v>
      </c>
      <c r="D30132" s="61" t="s">
        <v>2198</v>
      </c>
    </row>
    <row r="30133" spans="1:4" hidden="1" x14ac:dyDescent="0.25">
      <c r="A30133" s="61" t="s">
        <v>475</v>
      </c>
      <c r="B30133" s="61" t="s">
        <v>476</v>
      </c>
      <c r="C30133">
        <v>2021</v>
      </c>
      <c r="D30133" s="61" t="s">
        <v>2347</v>
      </c>
    </row>
    <row r="30134" spans="1:4" hidden="1" x14ac:dyDescent="0.25">
      <c r="A30134" s="61" t="s">
        <v>475</v>
      </c>
      <c r="B30134" s="61" t="s">
        <v>476</v>
      </c>
      <c r="C30134">
        <v>2022</v>
      </c>
      <c r="D30134" s="61" t="s">
        <v>2344</v>
      </c>
    </row>
    <row r="30135" spans="1:4" x14ac:dyDescent="0.25">
      <c r="A30135" s="61" t="s">
        <v>475</v>
      </c>
      <c r="B30135" s="61" t="s">
        <v>476</v>
      </c>
      <c r="C30135">
        <v>2023</v>
      </c>
      <c r="D30135" s="61">
        <v>0.88800000000000001</v>
      </c>
    </row>
    <row r="30136" spans="1:4" hidden="1" x14ac:dyDescent="0.25">
      <c r="A30136" s="61" t="s">
        <v>477</v>
      </c>
      <c r="B30136" s="61" t="s">
        <v>478</v>
      </c>
      <c r="C30136">
        <v>1789</v>
      </c>
      <c r="D30136" s="61" t="s">
        <v>1771</v>
      </c>
    </row>
    <row r="30137" spans="1:4" hidden="1" x14ac:dyDescent="0.25">
      <c r="A30137" s="61" t="s">
        <v>477</v>
      </c>
      <c r="B30137" s="61" t="s">
        <v>478</v>
      </c>
      <c r="C30137">
        <v>1790</v>
      </c>
      <c r="D30137" s="61" t="s">
        <v>1771</v>
      </c>
    </row>
    <row r="30138" spans="1:4" hidden="1" x14ac:dyDescent="0.25">
      <c r="A30138" s="61" t="s">
        <v>477</v>
      </c>
      <c r="B30138" s="61" t="s">
        <v>478</v>
      </c>
      <c r="C30138">
        <v>1791</v>
      </c>
      <c r="D30138" s="61" t="s">
        <v>1771</v>
      </c>
    </row>
    <row r="30139" spans="1:4" hidden="1" x14ac:dyDescent="0.25">
      <c r="A30139" s="61" t="s">
        <v>477</v>
      </c>
      <c r="B30139" s="61" t="s">
        <v>478</v>
      </c>
      <c r="C30139">
        <v>1792</v>
      </c>
      <c r="D30139" s="61" t="s">
        <v>1771</v>
      </c>
    </row>
    <row r="30140" spans="1:4" hidden="1" x14ac:dyDescent="0.25">
      <c r="A30140" s="61" t="s">
        <v>477</v>
      </c>
      <c r="B30140" s="61" t="s">
        <v>478</v>
      </c>
      <c r="C30140">
        <v>1793</v>
      </c>
      <c r="D30140" s="61" t="s">
        <v>1771</v>
      </c>
    </row>
    <row r="30141" spans="1:4" hidden="1" x14ac:dyDescent="0.25">
      <c r="A30141" s="61" t="s">
        <v>477</v>
      </c>
      <c r="B30141" s="61" t="s">
        <v>478</v>
      </c>
      <c r="C30141">
        <v>1794</v>
      </c>
      <c r="D30141" s="61" t="s">
        <v>1771</v>
      </c>
    </row>
    <row r="30142" spans="1:4" hidden="1" x14ac:dyDescent="0.25">
      <c r="A30142" s="61" t="s">
        <v>477</v>
      </c>
      <c r="B30142" s="61" t="s">
        <v>478</v>
      </c>
      <c r="C30142">
        <v>1795</v>
      </c>
      <c r="D30142" s="61" t="s">
        <v>1771</v>
      </c>
    </row>
    <row r="30143" spans="1:4" hidden="1" x14ac:dyDescent="0.25">
      <c r="A30143" s="61" t="s">
        <v>477</v>
      </c>
      <c r="B30143" s="61" t="s">
        <v>478</v>
      </c>
      <c r="C30143">
        <v>1796</v>
      </c>
      <c r="D30143" s="61" t="s">
        <v>1771</v>
      </c>
    </row>
    <row r="30144" spans="1:4" hidden="1" x14ac:dyDescent="0.25">
      <c r="A30144" s="61" t="s">
        <v>477</v>
      </c>
      <c r="B30144" s="61" t="s">
        <v>478</v>
      </c>
      <c r="C30144">
        <v>1797</v>
      </c>
      <c r="D30144" s="61" t="s">
        <v>1771</v>
      </c>
    </row>
    <row r="30145" spans="1:4" hidden="1" x14ac:dyDescent="0.25">
      <c r="A30145" s="61" t="s">
        <v>477</v>
      </c>
      <c r="B30145" s="61" t="s">
        <v>478</v>
      </c>
      <c r="C30145">
        <v>1798</v>
      </c>
      <c r="D30145" s="61" t="s">
        <v>1771</v>
      </c>
    </row>
    <row r="30146" spans="1:4" hidden="1" x14ac:dyDescent="0.25">
      <c r="A30146" s="61" t="s">
        <v>477</v>
      </c>
      <c r="B30146" s="61" t="s">
        <v>478</v>
      </c>
      <c r="C30146">
        <v>1799</v>
      </c>
      <c r="D30146" s="61" t="s">
        <v>1771</v>
      </c>
    </row>
    <row r="30147" spans="1:4" hidden="1" x14ac:dyDescent="0.25">
      <c r="A30147" s="61" t="s">
        <v>477</v>
      </c>
      <c r="B30147" s="61" t="s">
        <v>478</v>
      </c>
      <c r="C30147">
        <v>1800</v>
      </c>
      <c r="D30147" s="61" t="s">
        <v>1771</v>
      </c>
    </row>
    <row r="30148" spans="1:4" hidden="1" x14ac:dyDescent="0.25">
      <c r="A30148" s="61" t="s">
        <v>477</v>
      </c>
      <c r="B30148" s="61" t="s">
        <v>478</v>
      </c>
      <c r="C30148">
        <v>1801</v>
      </c>
      <c r="D30148" s="61" t="s">
        <v>1771</v>
      </c>
    </row>
    <row r="30149" spans="1:4" hidden="1" x14ac:dyDescent="0.25">
      <c r="A30149" s="61" t="s">
        <v>477</v>
      </c>
      <c r="B30149" s="61" t="s">
        <v>478</v>
      </c>
      <c r="C30149">
        <v>1802</v>
      </c>
      <c r="D30149" s="61" t="s">
        <v>1771</v>
      </c>
    </row>
    <row r="30150" spans="1:4" hidden="1" x14ac:dyDescent="0.25">
      <c r="A30150" s="61" t="s">
        <v>477</v>
      </c>
      <c r="B30150" s="61" t="s">
        <v>478</v>
      </c>
      <c r="C30150">
        <v>1803</v>
      </c>
      <c r="D30150" s="61" t="s">
        <v>1771</v>
      </c>
    </row>
    <row r="30151" spans="1:4" hidden="1" x14ac:dyDescent="0.25">
      <c r="A30151" s="61" t="s">
        <v>477</v>
      </c>
      <c r="B30151" s="61" t="s">
        <v>478</v>
      </c>
      <c r="C30151">
        <v>1804</v>
      </c>
      <c r="D30151" s="61" t="s">
        <v>1771</v>
      </c>
    </row>
    <row r="30152" spans="1:4" hidden="1" x14ac:dyDescent="0.25">
      <c r="A30152" s="61" t="s">
        <v>477</v>
      </c>
      <c r="B30152" s="61" t="s">
        <v>478</v>
      </c>
      <c r="C30152">
        <v>1805</v>
      </c>
      <c r="D30152" s="61" t="s">
        <v>1771</v>
      </c>
    </row>
    <row r="30153" spans="1:4" hidden="1" x14ac:dyDescent="0.25">
      <c r="A30153" s="61" t="s">
        <v>477</v>
      </c>
      <c r="B30153" s="61" t="s">
        <v>478</v>
      </c>
      <c r="C30153">
        <v>1806</v>
      </c>
      <c r="D30153" s="61" t="s">
        <v>1771</v>
      </c>
    </row>
    <row r="30154" spans="1:4" hidden="1" x14ac:dyDescent="0.25">
      <c r="A30154" s="61" t="s">
        <v>477</v>
      </c>
      <c r="B30154" s="61" t="s">
        <v>478</v>
      </c>
      <c r="C30154">
        <v>1807</v>
      </c>
      <c r="D30154" s="61" t="s">
        <v>1771</v>
      </c>
    </row>
    <row r="30155" spans="1:4" hidden="1" x14ac:dyDescent="0.25">
      <c r="A30155" s="61" t="s">
        <v>477</v>
      </c>
      <c r="B30155" s="61" t="s">
        <v>478</v>
      </c>
      <c r="C30155">
        <v>1808</v>
      </c>
      <c r="D30155" s="61" t="s">
        <v>1771</v>
      </c>
    </row>
    <row r="30156" spans="1:4" hidden="1" x14ac:dyDescent="0.25">
      <c r="A30156" s="61" t="s">
        <v>477</v>
      </c>
      <c r="B30156" s="61" t="s">
        <v>478</v>
      </c>
      <c r="C30156">
        <v>1809</v>
      </c>
      <c r="D30156" s="61" t="s">
        <v>1771</v>
      </c>
    </row>
    <row r="30157" spans="1:4" hidden="1" x14ac:dyDescent="0.25">
      <c r="A30157" s="61" t="s">
        <v>477</v>
      </c>
      <c r="B30157" s="61" t="s">
        <v>478</v>
      </c>
      <c r="C30157">
        <v>1810</v>
      </c>
      <c r="D30157" s="61" t="s">
        <v>1771</v>
      </c>
    </row>
    <row r="30158" spans="1:4" hidden="1" x14ac:dyDescent="0.25">
      <c r="A30158" s="61" t="s">
        <v>477</v>
      </c>
      <c r="B30158" s="61" t="s">
        <v>478</v>
      </c>
      <c r="C30158">
        <v>1811</v>
      </c>
      <c r="D30158" s="61" t="s">
        <v>1771</v>
      </c>
    </row>
    <row r="30159" spans="1:4" hidden="1" x14ac:dyDescent="0.25">
      <c r="A30159" s="61" t="s">
        <v>477</v>
      </c>
      <c r="B30159" s="61" t="s">
        <v>478</v>
      </c>
      <c r="C30159">
        <v>1812</v>
      </c>
      <c r="D30159" s="61" t="s">
        <v>1771</v>
      </c>
    </row>
    <row r="30160" spans="1:4" hidden="1" x14ac:dyDescent="0.25">
      <c r="A30160" s="61" t="s">
        <v>477</v>
      </c>
      <c r="B30160" s="61" t="s">
        <v>478</v>
      </c>
      <c r="C30160">
        <v>1813</v>
      </c>
      <c r="D30160" s="61" t="s">
        <v>1771</v>
      </c>
    </row>
    <row r="30161" spans="1:4" hidden="1" x14ac:dyDescent="0.25">
      <c r="A30161" s="61" t="s">
        <v>477</v>
      </c>
      <c r="B30161" s="61" t="s">
        <v>478</v>
      </c>
      <c r="C30161">
        <v>1814</v>
      </c>
      <c r="D30161" s="61" t="s">
        <v>1771</v>
      </c>
    </row>
    <row r="30162" spans="1:4" hidden="1" x14ac:dyDescent="0.25">
      <c r="A30162" s="61" t="s">
        <v>477</v>
      </c>
      <c r="B30162" s="61" t="s">
        <v>478</v>
      </c>
      <c r="C30162">
        <v>1815</v>
      </c>
      <c r="D30162" s="61" t="s">
        <v>1771</v>
      </c>
    </row>
    <row r="30163" spans="1:4" hidden="1" x14ac:dyDescent="0.25">
      <c r="A30163" s="61" t="s">
        <v>477</v>
      </c>
      <c r="B30163" s="61" t="s">
        <v>478</v>
      </c>
      <c r="C30163">
        <v>1816</v>
      </c>
      <c r="D30163" s="61" t="s">
        <v>1771</v>
      </c>
    </row>
    <row r="30164" spans="1:4" hidden="1" x14ac:dyDescent="0.25">
      <c r="A30164" s="61" t="s">
        <v>477</v>
      </c>
      <c r="B30164" s="61" t="s">
        <v>478</v>
      </c>
      <c r="C30164">
        <v>1817</v>
      </c>
      <c r="D30164" s="61" t="s">
        <v>1771</v>
      </c>
    </row>
    <row r="30165" spans="1:4" hidden="1" x14ac:dyDescent="0.25">
      <c r="A30165" s="61" t="s">
        <v>477</v>
      </c>
      <c r="B30165" s="61" t="s">
        <v>478</v>
      </c>
      <c r="C30165">
        <v>1818</v>
      </c>
      <c r="D30165" s="61" t="s">
        <v>1771</v>
      </c>
    </row>
    <row r="30166" spans="1:4" hidden="1" x14ac:dyDescent="0.25">
      <c r="A30166" s="61" t="s">
        <v>477</v>
      </c>
      <c r="B30166" s="61" t="s">
        <v>478</v>
      </c>
      <c r="C30166">
        <v>1819</v>
      </c>
      <c r="D30166" s="61" t="s">
        <v>1771</v>
      </c>
    </row>
    <row r="30167" spans="1:4" hidden="1" x14ac:dyDescent="0.25">
      <c r="A30167" s="61" t="s">
        <v>477</v>
      </c>
      <c r="B30167" s="61" t="s">
        <v>478</v>
      </c>
      <c r="C30167">
        <v>1820</v>
      </c>
      <c r="D30167" s="61" t="s">
        <v>1771</v>
      </c>
    </row>
    <row r="30168" spans="1:4" hidden="1" x14ac:dyDescent="0.25">
      <c r="A30168" s="61" t="s">
        <v>477</v>
      </c>
      <c r="B30168" s="61" t="s">
        <v>478</v>
      </c>
      <c r="C30168">
        <v>1821</v>
      </c>
      <c r="D30168" s="61" t="s">
        <v>1771</v>
      </c>
    </row>
    <row r="30169" spans="1:4" hidden="1" x14ac:dyDescent="0.25">
      <c r="A30169" s="61" t="s">
        <v>477</v>
      </c>
      <c r="B30169" s="61" t="s">
        <v>478</v>
      </c>
      <c r="C30169">
        <v>1822</v>
      </c>
      <c r="D30169" s="61" t="s">
        <v>1771</v>
      </c>
    </row>
    <row r="30170" spans="1:4" hidden="1" x14ac:dyDescent="0.25">
      <c r="A30170" s="61" t="s">
        <v>477</v>
      </c>
      <c r="B30170" s="61" t="s">
        <v>478</v>
      </c>
      <c r="C30170">
        <v>1823</v>
      </c>
      <c r="D30170" s="61" t="s">
        <v>1771</v>
      </c>
    </row>
    <row r="30171" spans="1:4" hidden="1" x14ac:dyDescent="0.25">
      <c r="A30171" s="61" t="s">
        <v>477</v>
      </c>
      <c r="B30171" s="61" t="s">
        <v>478</v>
      </c>
      <c r="C30171">
        <v>1824</v>
      </c>
      <c r="D30171" s="61" t="s">
        <v>1771</v>
      </c>
    </row>
    <row r="30172" spans="1:4" hidden="1" x14ac:dyDescent="0.25">
      <c r="A30172" s="61" t="s">
        <v>477</v>
      </c>
      <c r="B30172" s="61" t="s">
        <v>478</v>
      </c>
      <c r="C30172">
        <v>1825</v>
      </c>
      <c r="D30172" s="61" t="s">
        <v>1771</v>
      </c>
    </row>
    <row r="30173" spans="1:4" hidden="1" x14ac:dyDescent="0.25">
      <c r="A30173" s="61" t="s">
        <v>477</v>
      </c>
      <c r="B30173" s="61" t="s">
        <v>478</v>
      </c>
      <c r="C30173">
        <v>1826</v>
      </c>
      <c r="D30173" s="61" t="s">
        <v>1771</v>
      </c>
    </row>
    <row r="30174" spans="1:4" hidden="1" x14ac:dyDescent="0.25">
      <c r="A30174" s="61" t="s">
        <v>477</v>
      </c>
      <c r="B30174" s="61" t="s">
        <v>478</v>
      </c>
      <c r="C30174">
        <v>1827</v>
      </c>
      <c r="D30174" s="61" t="s">
        <v>1771</v>
      </c>
    </row>
    <row r="30175" spans="1:4" hidden="1" x14ac:dyDescent="0.25">
      <c r="A30175" s="61" t="s">
        <v>477</v>
      </c>
      <c r="B30175" s="61" t="s">
        <v>478</v>
      </c>
      <c r="C30175">
        <v>1828</v>
      </c>
      <c r="D30175" s="61" t="s">
        <v>1771</v>
      </c>
    </row>
    <row r="30176" spans="1:4" hidden="1" x14ac:dyDescent="0.25">
      <c r="A30176" s="61" t="s">
        <v>477</v>
      </c>
      <c r="B30176" s="61" t="s">
        <v>478</v>
      </c>
      <c r="C30176">
        <v>1829</v>
      </c>
      <c r="D30176" s="61" t="s">
        <v>1771</v>
      </c>
    </row>
    <row r="30177" spans="1:4" hidden="1" x14ac:dyDescent="0.25">
      <c r="A30177" s="61" t="s">
        <v>477</v>
      </c>
      <c r="B30177" s="61" t="s">
        <v>478</v>
      </c>
      <c r="C30177">
        <v>1830</v>
      </c>
      <c r="D30177" s="61" t="s">
        <v>1771</v>
      </c>
    </row>
    <row r="30178" spans="1:4" hidden="1" x14ac:dyDescent="0.25">
      <c r="A30178" s="61" t="s">
        <v>477</v>
      </c>
      <c r="B30178" s="61" t="s">
        <v>478</v>
      </c>
      <c r="C30178">
        <v>1831</v>
      </c>
      <c r="D30178" s="61" t="s">
        <v>1771</v>
      </c>
    </row>
    <row r="30179" spans="1:4" hidden="1" x14ac:dyDescent="0.25">
      <c r="A30179" s="61" t="s">
        <v>477</v>
      </c>
      <c r="B30179" s="61" t="s">
        <v>478</v>
      </c>
      <c r="C30179">
        <v>1832</v>
      </c>
      <c r="D30179" s="61" t="s">
        <v>1771</v>
      </c>
    </row>
    <row r="30180" spans="1:4" hidden="1" x14ac:dyDescent="0.25">
      <c r="A30180" s="61" t="s">
        <v>477</v>
      </c>
      <c r="B30180" s="61" t="s">
        <v>478</v>
      </c>
      <c r="C30180">
        <v>1833</v>
      </c>
      <c r="D30180" s="61" t="s">
        <v>1771</v>
      </c>
    </row>
    <row r="30181" spans="1:4" hidden="1" x14ac:dyDescent="0.25">
      <c r="A30181" s="61" t="s">
        <v>477</v>
      </c>
      <c r="B30181" s="61" t="s">
        <v>478</v>
      </c>
      <c r="C30181">
        <v>1834</v>
      </c>
      <c r="D30181" s="61" t="s">
        <v>1771</v>
      </c>
    </row>
    <row r="30182" spans="1:4" hidden="1" x14ac:dyDescent="0.25">
      <c r="A30182" s="61" t="s">
        <v>477</v>
      </c>
      <c r="B30182" s="61" t="s">
        <v>478</v>
      </c>
      <c r="C30182">
        <v>1835</v>
      </c>
      <c r="D30182" s="61" t="s">
        <v>1771</v>
      </c>
    </row>
    <row r="30183" spans="1:4" hidden="1" x14ac:dyDescent="0.25">
      <c r="A30183" s="61" t="s">
        <v>477</v>
      </c>
      <c r="B30183" s="61" t="s">
        <v>478</v>
      </c>
      <c r="C30183">
        <v>1836</v>
      </c>
      <c r="D30183" s="61" t="s">
        <v>1771</v>
      </c>
    </row>
    <row r="30184" spans="1:4" hidden="1" x14ac:dyDescent="0.25">
      <c r="A30184" s="61" t="s">
        <v>477</v>
      </c>
      <c r="B30184" s="61" t="s">
        <v>478</v>
      </c>
      <c r="C30184">
        <v>1837</v>
      </c>
      <c r="D30184" s="61" t="s">
        <v>1771</v>
      </c>
    </row>
    <row r="30185" spans="1:4" hidden="1" x14ac:dyDescent="0.25">
      <c r="A30185" s="61" t="s">
        <v>477</v>
      </c>
      <c r="B30185" s="61" t="s">
        <v>478</v>
      </c>
      <c r="C30185">
        <v>1838</v>
      </c>
      <c r="D30185" s="61" t="s">
        <v>1771</v>
      </c>
    </row>
    <row r="30186" spans="1:4" hidden="1" x14ac:dyDescent="0.25">
      <c r="A30186" s="61" t="s">
        <v>477</v>
      </c>
      <c r="B30186" s="61" t="s">
        <v>478</v>
      </c>
      <c r="C30186">
        <v>1839</v>
      </c>
      <c r="D30186" s="61" t="s">
        <v>1771</v>
      </c>
    </row>
    <row r="30187" spans="1:4" hidden="1" x14ac:dyDescent="0.25">
      <c r="A30187" s="61" t="s">
        <v>477</v>
      </c>
      <c r="B30187" s="61" t="s">
        <v>478</v>
      </c>
      <c r="C30187">
        <v>1840</v>
      </c>
      <c r="D30187" s="61" t="s">
        <v>1771</v>
      </c>
    </row>
    <row r="30188" spans="1:4" hidden="1" x14ac:dyDescent="0.25">
      <c r="A30188" s="61" t="s">
        <v>477</v>
      </c>
      <c r="B30188" s="61" t="s">
        <v>478</v>
      </c>
      <c r="C30188">
        <v>1841</v>
      </c>
      <c r="D30188" s="61" t="s">
        <v>1771</v>
      </c>
    </row>
    <row r="30189" spans="1:4" hidden="1" x14ac:dyDescent="0.25">
      <c r="A30189" s="61" t="s">
        <v>477</v>
      </c>
      <c r="B30189" s="61" t="s">
        <v>478</v>
      </c>
      <c r="C30189">
        <v>1842</v>
      </c>
      <c r="D30189" s="61" t="s">
        <v>1771</v>
      </c>
    </row>
    <row r="30190" spans="1:4" hidden="1" x14ac:dyDescent="0.25">
      <c r="A30190" s="61" t="s">
        <v>477</v>
      </c>
      <c r="B30190" s="61" t="s">
        <v>478</v>
      </c>
      <c r="C30190">
        <v>1843</v>
      </c>
      <c r="D30190" s="61" t="s">
        <v>1771</v>
      </c>
    </row>
    <row r="30191" spans="1:4" hidden="1" x14ac:dyDescent="0.25">
      <c r="A30191" s="61" t="s">
        <v>477</v>
      </c>
      <c r="B30191" s="61" t="s">
        <v>478</v>
      </c>
      <c r="C30191">
        <v>1844</v>
      </c>
      <c r="D30191" s="61" t="s">
        <v>1771</v>
      </c>
    </row>
    <row r="30192" spans="1:4" hidden="1" x14ac:dyDescent="0.25">
      <c r="A30192" s="61" t="s">
        <v>477</v>
      </c>
      <c r="B30192" s="61" t="s">
        <v>478</v>
      </c>
      <c r="C30192">
        <v>1845</v>
      </c>
      <c r="D30192" s="61" t="s">
        <v>1771</v>
      </c>
    </row>
    <row r="30193" spans="1:4" hidden="1" x14ac:dyDescent="0.25">
      <c r="A30193" s="61" t="s">
        <v>477</v>
      </c>
      <c r="B30193" s="61" t="s">
        <v>478</v>
      </c>
      <c r="C30193">
        <v>1846</v>
      </c>
      <c r="D30193" s="61" t="s">
        <v>1771</v>
      </c>
    </row>
    <row r="30194" spans="1:4" hidden="1" x14ac:dyDescent="0.25">
      <c r="A30194" s="61" t="s">
        <v>477</v>
      </c>
      <c r="B30194" s="61" t="s">
        <v>478</v>
      </c>
      <c r="C30194">
        <v>1847</v>
      </c>
      <c r="D30194" s="61" t="s">
        <v>1771</v>
      </c>
    </row>
    <row r="30195" spans="1:4" hidden="1" x14ac:dyDescent="0.25">
      <c r="A30195" s="61" t="s">
        <v>477</v>
      </c>
      <c r="B30195" s="61" t="s">
        <v>478</v>
      </c>
      <c r="C30195">
        <v>1848</v>
      </c>
      <c r="D30195" s="61" t="s">
        <v>1771</v>
      </c>
    </row>
    <row r="30196" spans="1:4" hidden="1" x14ac:dyDescent="0.25">
      <c r="A30196" s="61" t="s">
        <v>477</v>
      </c>
      <c r="B30196" s="61" t="s">
        <v>478</v>
      </c>
      <c r="C30196">
        <v>1849</v>
      </c>
      <c r="D30196" s="61" t="s">
        <v>1771</v>
      </c>
    </row>
    <row r="30197" spans="1:4" hidden="1" x14ac:dyDescent="0.25">
      <c r="A30197" s="61" t="s">
        <v>477</v>
      </c>
      <c r="B30197" s="61" t="s">
        <v>478</v>
      </c>
      <c r="C30197">
        <v>1850</v>
      </c>
      <c r="D30197" s="61" t="s">
        <v>1771</v>
      </c>
    </row>
    <row r="30198" spans="1:4" hidden="1" x14ac:dyDescent="0.25">
      <c r="A30198" s="61" t="s">
        <v>477</v>
      </c>
      <c r="B30198" s="61" t="s">
        <v>478</v>
      </c>
      <c r="C30198">
        <v>1851</v>
      </c>
      <c r="D30198" s="61" t="s">
        <v>1771</v>
      </c>
    </row>
    <row r="30199" spans="1:4" hidden="1" x14ac:dyDescent="0.25">
      <c r="A30199" s="61" t="s">
        <v>477</v>
      </c>
      <c r="B30199" s="61" t="s">
        <v>478</v>
      </c>
      <c r="C30199">
        <v>1852</v>
      </c>
      <c r="D30199" s="61" t="s">
        <v>1771</v>
      </c>
    </row>
    <row r="30200" spans="1:4" hidden="1" x14ac:dyDescent="0.25">
      <c r="A30200" s="61" t="s">
        <v>477</v>
      </c>
      <c r="B30200" s="61" t="s">
        <v>478</v>
      </c>
      <c r="C30200">
        <v>1853</v>
      </c>
      <c r="D30200" s="61" t="s">
        <v>1771</v>
      </c>
    </row>
    <row r="30201" spans="1:4" hidden="1" x14ac:dyDescent="0.25">
      <c r="A30201" s="61" t="s">
        <v>477</v>
      </c>
      <c r="B30201" s="61" t="s">
        <v>478</v>
      </c>
      <c r="C30201">
        <v>1854</v>
      </c>
      <c r="D30201" s="61" t="s">
        <v>1771</v>
      </c>
    </row>
    <row r="30202" spans="1:4" hidden="1" x14ac:dyDescent="0.25">
      <c r="A30202" s="61" t="s">
        <v>477</v>
      </c>
      <c r="B30202" s="61" t="s">
        <v>478</v>
      </c>
      <c r="C30202">
        <v>1855</v>
      </c>
      <c r="D30202" s="61" t="s">
        <v>1771</v>
      </c>
    </row>
    <row r="30203" spans="1:4" hidden="1" x14ac:dyDescent="0.25">
      <c r="A30203" s="61" t="s">
        <v>477</v>
      </c>
      <c r="B30203" s="61" t="s">
        <v>478</v>
      </c>
      <c r="C30203">
        <v>1856</v>
      </c>
      <c r="D30203" s="61" t="s">
        <v>1771</v>
      </c>
    </row>
    <row r="30204" spans="1:4" hidden="1" x14ac:dyDescent="0.25">
      <c r="A30204" s="61" t="s">
        <v>477</v>
      </c>
      <c r="B30204" s="61" t="s">
        <v>478</v>
      </c>
      <c r="C30204">
        <v>1857</v>
      </c>
      <c r="D30204" s="61" t="s">
        <v>2388</v>
      </c>
    </row>
    <row r="30205" spans="1:4" hidden="1" x14ac:dyDescent="0.25">
      <c r="A30205" s="61" t="s">
        <v>477</v>
      </c>
      <c r="B30205" s="61" t="s">
        <v>478</v>
      </c>
      <c r="C30205">
        <v>1858</v>
      </c>
      <c r="D30205" s="61" t="s">
        <v>2388</v>
      </c>
    </row>
    <row r="30206" spans="1:4" hidden="1" x14ac:dyDescent="0.25">
      <c r="A30206" s="61" t="s">
        <v>477</v>
      </c>
      <c r="B30206" s="61" t="s">
        <v>478</v>
      </c>
      <c r="C30206">
        <v>1859</v>
      </c>
      <c r="D30206" s="61" t="s">
        <v>1487</v>
      </c>
    </row>
    <row r="30207" spans="1:4" hidden="1" x14ac:dyDescent="0.25">
      <c r="A30207" s="61" t="s">
        <v>477</v>
      </c>
      <c r="B30207" s="61" t="s">
        <v>478</v>
      </c>
      <c r="C30207">
        <v>1860</v>
      </c>
      <c r="D30207" s="61" t="s">
        <v>1487</v>
      </c>
    </row>
    <row r="30208" spans="1:4" hidden="1" x14ac:dyDescent="0.25">
      <c r="A30208" s="61" t="s">
        <v>477</v>
      </c>
      <c r="B30208" s="61" t="s">
        <v>478</v>
      </c>
      <c r="C30208">
        <v>1861</v>
      </c>
      <c r="D30208" s="61" t="s">
        <v>1487</v>
      </c>
    </row>
    <row r="30209" spans="1:4" hidden="1" x14ac:dyDescent="0.25">
      <c r="A30209" s="61" t="s">
        <v>477</v>
      </c>
      <c r="B30209" s="61" t="s">
        <v>478</v>
      </c>
      <c r="C30209">
        <v>1862</v>
      </c>
      <c r="D30209" s="61" t="s">
        <v>1487</v>
      </c>
    </row>
    <row r="30210" spans="1:4" hidden="1" x14ac:dyDescent="0.25">
      <c r="A30210" s="61" t="s">
        <v>477</v>
      </c>
      <c r="B30210" s="61" t="s">
        <v>478</v>
      </c>
      <c r="C30210">
        <v>1863</v>
      </c>
      <c r="D30210" s="61" t="s">
        <v>2115</v>
      </c>
    </row>
    <row r="30211" spans="1:4" hidden="1" x14ac:dyDescent="0.25">
      <c r="A30211" s="61" t="s">
        <v>477</v>
      </c>
      <c r="B30211" s="61" t="s">
        <v>478</v>
      </c>
      <c r="C30211">
        <v>1864</v>
      </c>
      <c r="D30211" s="61" t="s">
        <v>2319</v>
      </c>
    </row>
    <row r="30212" spans="1:4" hidden="1" x14ac:dyDescent="0.25">
      <c r="A30212" s="61" t="s">
        <v>477</v>
      </c>
      <c r="B30212" s="61" t="s">
        <v>478</v>
      </c>
      <c r="C30212">
        <v>1865</v>
      </c>
      <c r="D30212" s="61" t="s">
        <v>1523</v>
      </c>
    </row>
    <row r="30213" spans="1:4" hidden="1" x14ac:dyDescent="0.25">
      <c r="A30213" s="61" t="s">
        <v>477</v>
      </c>
      <c r="B30213" s="61" t="s">
        <v>478</v>
      </c>
      <c r="C30213">
        <v>1866</v>
      </c>
      <c r="D30213" s="61" t="s">
        <v>1523</v>
      </c>
    </row>
    <row r="30214" spans="1:4" hidden="1" x14ac:dyDescent="0.25">
      <c r="A30214" s="61" t="s">
        <v>477</v>
      </c>
      <c r="B30214" s="61" t="s">
        <v>478</v>
      </c>
      <c r="C30214">
        <v>1867</v>
      </c>
      <c r="D30214" s="61" t="s">
        <v>1523</v>
      </c>
    </row>
    <row r="30215" spans="1:4" hidden="1" x14ac:dyDescent="0.25">
      <c r="A30215" s="61" t="s">
        <v>477</v>
      </c>
      <c r="B30215" s="61" t="s">
        <v>478</v>
      </c>
      <c r="C30215">
        <v>1868</v>
      </c>
      <c r="D30215" s="61" t="s">
        <v>1523</v>
      </c>
    </row>
    <row r="30216" spans="1:4" hidden="1" x14ac:dyDescent="0.25">
      <c r="A30216" s="61" t="s">
        <v>477</v>
      </c>
      <c r="B30216" s="61" t="s">
        <v>478</v>
      </c>
      <c r="C30216">
        <v>1869</v>
      </c>
      <c r="D30216" s="61" t="s">
        <v>1523</v>
      </c>
    </row>
    <row r="30217" spans="1:4" hidden="1" x14ac:dyDescent="0.25">
      <c r="A30217" s="61" t="s">
        <v>477</v>
      </c>
      <c r="B30217" s="61" t="s">
        <v>478</v>
      </c>
      <c r="C30217">
        <v>1870</v>
      </c>
      <c r="D30217" s="61" t="s">
        <v>1869</v>
      </c>
    </row>
    <row r="30218" spans="1:4" hidden="1" x14ac:dyDescent="0.25">
      <c r="A30218" s="61" t="s">
        <v>477</v>
      </c>
      <c r="B30218" s="61" t="s">
        <v>478</v>
      </c>
      <c r="C30218">
        <v>1871</v>
      </c>
      <c r="D30218" s="61" t="s">
        <v>2226</v>
      </c>
    </row>
    <row r="30219" spans="1:4" hidden="1" x14ac:dyDescent="0.25">
      <c r="A30219" s="61" t="s">
        <v>477</v>
      </c>
      <c r="B30219" s="61" t="s">
        <v>478</v>
      </c>
      <c r="C30219">
        <v>1872</v>
      </c>
      <c r="D30219" s="61" t="s">
        <v>2226</v>
      </c>
    </row>
    <row r="30220" spans="1:4" hidden="1" x14ac:dyDescent="0.25">
      <c r="A30220" s="61" t="s">
        <v>477</v>
      </c>
      <c r="B30220" s="61" t="s">
        <v>478</v>
      </c>
      <c r="C30220">
        <v>1873</v>
      </c>
      <c r="D30220" s="61" t="s">
        <v>2390</v>
      </c>
    </row>
    <row r="30221" spans="1:4" hidden="1" x14ac:dyDescent="0.25">
      <c r="A30221" s="61" t="s">
        <v>477</v>
      </c>
      <c r="B30221" s="61" t="s">
        <v>478</v>
      </c>
      <c r="C30221">
        <v>1874</v>
      </c>
      <c r="D30221" s="61" t="s">
        <v>2390</v>
      </c>
    </row>
    <row r="30222" spans="1:4" hidden="1" x14ac:dyDescent="0.25">
      <c r="A30222" s="61" t="s">
        <v>477</v>
      </c>
      <c r="B30222" s="61" t="s">
        <v>478</v>
      </c>
      <c r="C30222">
        <v>1875</v>
      </c>
      <c r="D30222" s="61" t="s">
        <v>2390</v>
      </c>
    </row>
    <row r="30223" spans="1:4" hidden="1" x14ac:dyDescent="0.25">
      <c r="A30223" s="61" t="s">
        <v>477</v>
      </c>
      <c r="B30223" s="61" t="s">
        <v>478</v>
      </c>
      <c r="C30223">
        <v>1876</v>
      </c>
      <c r="D30223" s="61" t="s">
        <v>2390</v>
      </c>
    </row>
    <row r="30224" spans="1:4" hidden="1" x14ac:dyDescent="0.25">
      <c r="A30224" s="61" t="s">
        <v>477</v>
      </c>
      <c r="B30224" s="61" t="s">
        <v>478</v>
      </c>
      <c r="C30224">
        <v>1877</v>
      </c>
      <c r="D30224" s="61" t="s">
        <v>2390</v>
      </c>
    </row>
    <row r="30225" spans="1:4" hidden="1" x14ac:dyDescent="0.25">
      <c r="A30225" s="61" t="s">
        <v>477</v>
      </c>
      <c r="B30225" s="61" t="s">
        <v>478</v>
      </c>
      <c r="C30225">
        <v>1878</v>
      </c>
      <c r="D30225" s="61" t="s">
        <v>2433</v>
      </c>
    </row>
    <row r="30226" spans="1:4" hidden="1" x14ac:dyDescent="0.25">
      <c r="A30226" s="61" t="s">
        <v>477</v>
      </c>
      <c r="B30226" s="61" t="s">
        <v>478</v>
      </c>
      <c r="C30226">
        <v>1879</v>
      </c>
      <c r="D30226" s="61" t="s">
        <v>2433</v>
      </c>
    </row>
    <row r="30227" spans="1:4" hidden="1" x14ac:dyDescent="0.25">
      <c r="A30227" s="61" t="s">
        <v>477</v>
      </c>
      <c r="B30227" s="61" t="s">
        <v>478</v>
      </c>
      <c r="C30227">
        <v>1880</v>
      </c>
      <c r="D30227" s="61" t="s">
        <v>2433</v>
      </c>
    </row>
    <row r="30228" spans="1:4" hidden="1" x14ac:dyDescent="0.25">
      <c r="A30228" s="61" t="s">
        <v>477</v>
      </c>
      <c r="B30228" s="61" t="s">
        <v>478</v>
      </c>
      <c r="C30228">
        <v>1881</v>
      </c>
      <c r="D30228" s="61" t="s">
        <v>1521</v>
      </c>
    </row>
    <row r="30229" spans="1:4" hidden="1" x14ac:dyDescent="0.25">
      <c r="A30229" s="61" t="s">
        <v>477</v>
      </c>
      <c r="B30229" s="61" t="s">
        <v>478</v>
      </c>
      <c r="C30229">
        <v>1882</v>
      </c>
      <c r="D30229" s="61" t="s">
        <v>1553</v>
      </c>
    </row>
    <row r="30230" spans="1:4" hidden="1" x14ac:dyDescent="0.25">
      <c r="A30230" s="61" t="s">
        <v>477</v>
      </c>
      <c r="B30230" s="61" t="s">
        <v>478</v>
      </c>
      <c r="C30230">
        <v>1883</v>
      </c>
      <c r="D30230" s="61" t="s">
        <v>1553</v>
      </c>
    </row>
    <row r="30231" spans="1:4" hidden="1" x14ac:dyDescent="0.25">
      <c r="A30231" s="61" t="s">
        <v>477</v>
      </c>
      <c r="B30231" s="61" t="s">
        <v>478</v>
      </c>
      <c r="C30231">
        <v>1884</v>
      </c>
      <c r="D30231" s="61" t="s">
        <v>1553</v>
      </c>
    </row>
    <row r="30232" spans="1:4" hidden="1" x14ac:dyDescent="0.25">
      <c r="A30232" s="61" t="s">
        <v>477</v>
      </c>
      <c r="B30232" s="61" t="s">
        <v>478</v>
      </c>
      <c r="C30232">
        <v>1885</v>
      </c>
      <c r="D30232" s="61" t="s">
        <v>1553</v>
      </c>
    </row>
    <row r="30233" spans="1:4" hidden="1" x14ac:dyDescent="0.25">
      <c r="A30233" s="61" t="s">
        <v>477</v>
      </c>
      <c r="B30233" s="61" t="s">
        <v>478</v>
      </c>
      <c r="C30233">
        <v>1886</v>
      </c>
      <c r="D30233" s="61" t="s">
        <v>1553</v>
      </c>
    </row>
    <row r="30234" spans="1:4" hidden="1" x14ac:dyDescent="0.25">
      <c r="A30234" s="61" t="s">
        <v>477</v>
      </c>
      <c r="B30234" s="61" t="s">
        <v>478</v>
      </c>
      <c r="C30234">
        <v>1887</v>
      </c>
      <c r="D30234" s="61" t="s">
        <v>1553</v>
      </c>
    </row>
    <row r="30235" spans="1:4" hidden="1" x14ac:dyDescent="0.25">
      <c r="A30235" s="61" t="s">
        <v>477</v>
      </c>
      <c r="B30235" s="61" t="s">
        <v>478</v>
      </c>
      <c r="C30235">
        <v>1888</v>
      </c>
      <c r="D30235" s="61" t="s">
        <v>1553</v>
      </c>
    </row>
    <row r="30236" spans="1:4" hidden="1" x14ac:dyDescent="0.25">
      <c r="A30236" s="61" t="s">
        <v>477</v>
      </c>
      <c r="B30236" s="61" t="s">
        <v>478</v>
      </c>
      <c r="C30236">
        <v>1889</v>
      </c>
      <c r="D30236" s="61" t="s">
        <v>1553</v>
      </c>
    </row>
    <row r="30237" spans="1:4" hidden="1" x14ac:dyDescent="0.25">
      <c r="A30237" s="61" t="s">
        <v>477</v>
      </c>
      <c r="B30237" s="61" t="s">
        <v>478</v>
      </c>
      <c r="C30237">
        <v>1890</v>
      </c>
      <c r="D30237" s="61" t="s">
        <v>1553</v>
      </c>
    </row>
    <row r="30238" spans="1:4" hidden="1" x14ac:dyDescent="0.25">
      <c r="A30238" s="61" t="s">
        <v>477</v>
      </c>
      <c r="B30238" s="61" t="s">
        <v>478</v>
      </c>
      <c r="C30238">
        <v>1891</v>
      </c>
      <c r="D30238" s="61" t="s">
        <v>1553</v>
      </c>
    </row>
    <row r="30239" spans="1:4" hidden="1" x14ac:dyDescent="0.25">
      <c r="A30239" s="61" t="s">
        <v>477</v>
      </c>
      <c r="B30239" s="61" t="s">
        <v>478</v>
      </c>
      <c r="C30239">
        <v>1892</v>
      </c>
      <c r="D30239" s="61" t="s">
        <v>1553</v>
      </c>
    </row>
    <row r="30240" spans="1:4" hidden="1" x14ac:dyDescent="0.25">
      <c r="A30240" s="61" t="s">
        <v>477</v>
      </c>
      <c r="B30240" s="61" t="s">
        <v>478</v>
      </c>
      <c r="C30240">
        <v>1893</v>
      </c>
      <c r="D30240" s="61" t="s">
        <v>1553</v>
      </c>
    </row>
    <row r="30241" spans="1:4" hidden="1" x14ac:dyDescent="0.25">
      <c r="A30241" s="61" t="s">
        <v>477</v>
      </c>
      <c r="B30241" s="61" t="s">
        <v>478</v>
      </c>
      <c r="C30241">
        <v>1894</v>
      </c>
      <c r="D30241" s="61" t="s">
        <v>1553</v>
      </c>
    </row>
    <row r="30242" spans="1:4" hidden="1" x14ac:dyDescent="0.25">
      <c r="A30242" s="61" t="s">
        <v>477</v>
      </c>
      <c r="B30242" s="61" t="s">
        <v>478</v>
      </c>
      <c r="C30242">
        <v>1895</v>
      </c>
      <c r="D30242" s="61" t="s">
        <v>1553</v>
      </c>
    </row>
    <row r="30243" spans="1:4" hidden="1" x14ac:dyDescent="0.25">
      <c r="A30243" s="61" t="s">
        <v>477</v>
      </c>
      <c r="B30243" s="61" t="s">
        <v>478</v>
      </c>
      <c r="C30243">
        <v>1896</v>
      </c>
      <c r="D30243" s="61" t="s">
        <v>1553</v>
      </c>
    </row>
    <row r="30244" spans="1:4" hidden="1" x14ac:dyDescent="0.25">
      <c r="A30244" s="61" t="s">
        <v>477</v>
      </c>
      <c r="B30244" s="61" t="s">
        <v>478</v>
      </c>
      <c r="C30244">
        <v>1897</v>
      </c>
      <c r="D30244" s="61" t="s">
        <v>1553</v>
      </c>
    </row>
    <row r="30245" spans="1:4" hidden="1" x14ac:dyDescent="0.25">
      <c r="A30245" s="61" t="s">
        <v>477</v>
      </c>
      <c r="B30245" s="61" t="s">
        <v>478</v>
      </c>
      <c r="C30245">
        <v>1898</v>
      </c>
      <c r="D30245" s="61" t="s">
        <v>1553</v>
      </c>
    </row>
    <row r="30246" spans="1:4" hidden="1" x14ac:dyDescent="0.25">
      <c r="A30246" s="61" t="s">
        <v>477</v>
      </c>
      <c r="B30246" s="61" t="s">
        <v>478</v>
      </c>
      <c r="C30246">
        <v>1899</v>
      </c>
      <c r="D30246" s="61" t="s">
        <v>1553</v>
      </c>
    </row>
    <row r="30247" spans="1:4" hidden="1" x14ac:dyDescent="0.25">
      <c r="A30247" s="61" t="s">
        <v>477</v>
      </c>
      <c r="B30247" s="61" t="s">
        <v>478</v>
      </c>
      <c r="C30247">
        <v>1900</v>
      </c>
      <c r="D30247" s="61" t="s">
        <v>1757</v>
      </c>
    </row>
    <row r="30248" spans="1:4" hidden="1" x14ac:dyDescent="0.25">
      <c r="A30248" s="61" t="s">
        <v>477</v>
      </c>
      <c r="B30248" s="61" t="s">
        <v>478</v>
      </c>
      <c r="C30248">
        <v>1901</v>
      </c>
      <c r="D30248" s="61" t="s">
        <v>1757</v>
      </c>
    </row>
    <row r="30249" spans="1:4" hidden="1" x14ac:dyDescent="0.25">
      <c r="A30249" s="61" t="s">
        <v>477</v>
      </c>
      <c r="B30249" s="61" t="s">
        <v>478</v>
      </c>
      <c r="C30249">
        <v>1902</v>
      </c>
      <c r="D30249" s="61" t="s">
        <v>1757</v>
      </c>
    </row>
    <row r="30250" spans="1:4" hidden="1" x14ac:dyDescent="0.25">
      <c r="A30250" s="61" t="s">
        <v>477</v>
      </c>
      <c r="B30250" s="61" t="s">
        <v>478</v>
      </c>
      <c r="C30250">
        <v>1903</v>
      </c>
      <c r="D30250" s="61" t="s">
        <v>1757</v>
      </c>
    </row>
    <row r="30251" spans="1:4" hidden="1" x14ac:dyDescent="0.25">
      <c r="A30251" s="61" t="s">
        <v>477</v>
      </c>
      <c r="B30251" s="61" t="s">
        <v>478</v>
      </c>
      <c r="C30251">
        <v>1904</v>
      </c>
      <c r="D30251" s="61" t="s">
        <v>1757</v>
      </c>
    </row>
    <row r="30252" spans="1:4" hidden="1" x14ac:dyDescent="0.25">
      <c r="A30252" s="61" t="s">
        <v>477</v>
      </c>
      <c r="B30252" s="61" t="s">
        <v>478</v>
      </c>
      <c r="C30252">
        <v>1905</v>
      </c>
      <c r="D30252" s="61" t="s">
        <v>1757</v>
      </c>
    </row>
    <row r="30253" spans="1:4" hidden="1" x14ac:dyDescent="0.25">
      <c r="A30253" s="61" t="s">
        <v>477</v>
      </c>
      <c r="B30253" s="61" t="s">
        <v>478</v>
      </c>
      <c r="C30253">
        <v>1906</v>
      </c>
      <c r="D30253" s="61" t="s">
        <v>1757</v>
      </c>
    </row>
    <row r="30254" spans="1:4" hidden="1" x14ac:dyDescent="0.25">
      <c r="A30254" s="61" t="s">
        <v>477</v>
      </c>
      <c r="B30254" s="61" t="s">
        <v>478</v>
      </c>
      <c r="C30254">
        <v>1907</v>
      </c>
      <c r="D30254" s="61" t="s">
        <v>1757</v>
      </c>
    </row>
    <row r="30255" spans="1:4" hidden="1" x14ac:dyDescent="0.25">
      <c r="A30255" s="61" t="s">
        <v>477</v>
      </c>
      <c r="B30255" s="61" t="s">
        <v>478</v>
      </c>
      <c r="C30255">
        <v>1908</v>
      </c>
      <c r="D30255" s="61" t="s">
        <v>1757</v>
      </c>
    </row>
    <row r="30256" spans="1:4" hidden="1" x14ac:dyDescent="0.25">
      <c r="A30256" s="61" t="s">
        <v>477</v>
      </c>
      <c r="B30256" s="61" t="s">
        <v>478</v>
      </c>
      <c r="C30256">
        <v>1909</v>
      </c>
      <c r="D30256" s="61" t="s">
        <v>1757</v>
      </c>
    </row>
    <row r="30257" spans="1:4" hidden="1" x14ac:dyDescent="0.25">
      <c r="A30257" s="61" t="s">
        <v>477</v>
      </c>
      <c r="B30257" s="61" t="s">
        <v>478</v>
      </c>
      <c r="C30257">
        <v>1910</v>
      </c>
      <c r="D30257" s="61" t="s">
        <v>1508</v>
      </c>
    </row>
    <row r="30258" spans="1:4" hidden="1" x14ac:dyDescent="0.25">
      <c r="A30258" s="61" t="s">
        <v>477</v>
      </c>
      <c r="B30258" s="61" t="s">
        <v>478</v>
      </c>
      <c r="C30258">
        <v>1911</v>
      </c>
      <c r="D30258" s="61" t="s">
        <v>1508</v>
      </c>
    </row>
    <row r="30259" spans="1:4" hidden="1" x14ac:dyDescent="0.25">
      <c r="A30259" s="61" t="s">
        <v>477</v>
      </c>
      <c r="B30259" s="61" t="s">
        <v>478</v>
      </c>
      <c r="C30259">
        <v>1912</v>
      </c>
      <c r="D30259" s="61" t="s">
        <v>1508</v>
      </c>
    </row>
    <row r="30260" spans="1:4" hidden="1" x14ac:dyDescent="0.25">
      <c r="A30260" s="61" t="s">
        <v>477</v>
      </c>
      <c r="B30260" s="61" t="s">
        <v>478</v>
      </c>
      <c r="C30260">
        <v>1913</v>
      </c>
      <c r="D30260" s="61" t="s">
        <v>1508</v>
      </c>
    </row>
    <row r="30261" spans="1:4" hidden="1" x14ac:dyDescent="0.25">
      <c r="A30261" s="61" t="s">
        <v>477</v>
      </c>
      <c r="B30261" s="61" t="s">
        <v>478</v>
      </c>
      <c r="C30261">
        <v>1914</v>
      </c>
      <c r="D30261" s="61" t="s">
        <v>1508</v>
      </c>
    </row>
    <row r="30262" spans="1:4" hidden="1" x14ac:dyDescent="0.25">
      <c r="A30262" s="61" t="s">
        <v>477</v>
      </c>
      <c r="B30262" s="61" t="s">
        <v>478</v>
      </c>
      <c r="C30262">
        <v>1915</v>
      </c>
      <c r="D30262" s="61" t="s">
        <v>1508</v>
      </c>
    </row>
    <row r="30263" spans="1:4" hidden="1" x14ac:dyDescent="0.25">
      <c r="A30263" s="61" t="s">
        <v>477</v>
      </c>
      <c r="B30263" s="61" t="s">
        <v>478</v>
      </c>
      <c r="C30263">
        <v>1916</v>
      </c>
      <c r="D30263" s="61" t="s">
        <v>1508</v>
      </c>
    </row>
    <row r="30264" spans="1:4" hidden="1" x14ac:dyDescent="0.25">
      <c r="A30264" s="61" t="s">
        <v>477</v>
      </c>
      <c r="B30264" s="61" t="s">
        <v>478</v>
      </c>
      <c r="C30264">
        <v>1917</v>
      </c>
      <c r="D30264" s="61" t="s">
        <v>1508</v>
      </c>
    </row>
    <row r="30265" spans="1:4" hidden="1" x14ac:dyDescent="0.25">
      <c r="A30265" s="61" t="s">
        <v>477</v>
      </c>
      <c r="B30265" s="61" t="s">
        <v>478</v>
      </c>
      <c r="C30265">
        <v>1918</v>
      </c>
      <c r="D30265" s="61" t="s">
        <v>1508</v>
      </c>
    </row>
    <row r="30266" spans="1:4" hidden="1" x14ac:dyDescent="0.25">
      <c r="A30266" s="61" t="s">
        <v>477</v>
      </c>
      <c r="B30266" s="61" t="s">
        <v>478</v>
      </c>
      <c r="C30266">
        <v>1919</v>
      </c>
      <c r="D30266" s="61" t="s">
        <v>1508</v>
      </c>
    </row>
    <row r="30267" spans="1:4" hidden="1" x14ac:dyDescent="0.25">
      <c r="A30267" s="61" t="s">
        <v>477</v>
      </c>
      <c r="B30267" s="61" t="s">
        <v>478</v>
      </c>
      <c r="C30267">
        <v>1920</v>
      </c>
      <c r="D30267" s="61" t="s">
        <v>1508</v>
      </c>
    </row>
    <row r="30268" spans="1:4" hidden="1" x14ac:dyDescent="0.25">
      <c r="A30268" s="61" t="s">
        <v>477</v>
      </c>
      <c r="B30268" s="61" t="s">
        <v>478</v>
      </c>
      <c r="C30268">
        <v>1921</v>
      </c>
      <c r="D30268" s="61" t="s">
        <v>1508</v>
      </c>
    </row>
    <row r="30269" spans="1:4" hidden="1" x14ac:dyDescent="0.25">
      <c r="A30269" s="61" t="s">
        <v>477</v>
      </c>
      <c r="B30269" s="61" t="s">
        <v>478</v>
      </c>
      <c r="C30269">
        <v>1922</v>
      </c>
      <c r="D30269" s="61" t="s">
        <v>1508</v>
      </c>
    </row>
    <row r="30270" spans="1:4" hidden="1" x14ac:dyDescent="0.25">
      <c r="A30270" s="61" t="s">
        <v>477</v>
      </c>
      <c r="B30270" s="61" t="s">
        <v>478</v>
      </c>
      <c r="C30270">
        <v>1923</v>
      </c>
      <c r="D30270" s="61" t="s">
        <v>1508</v>
      </c>
    </row>
    <row r="30271" spans="1:4" hidden="1" x14ac:dyDescent="0.25">
      <c r="A30271" s="61" t="s">
        <v>477</v>
      </c>
      <c r="B30271" s="61" t="s">
        <v>478</v>
      </c>
      <c r="C30271">
        <v>1924</v>
      </c>
      <c r="D30271" s="61" t="s">
        <v>1508</v>
      </c>
    </row>
    <row r="30272" spans="1:4" hidden="1" x14ac:dyDescent="0.25">
      <c r="A30272" s="61" t="s">
        <v>477</v>
      </c>
      <c r="B30272" s="61" t="s">
        <v>478</v>
      </c>
      <c r="C30272">
        <v>1925</v>
      </c>
      <c r="D30272" s="61" t="s">
        <v>1508</v>
      </c>
    </row>
    <row r="30273" spans="1:4" hidden="1" x14ac:dyDescent="0.25">
      <c r="A30273" s="61" t="s">
        <v>477</v>
      </c>
      <c r="B30273" s="61" t="s">
        <v>478</v>
      </c>
      <c r="C30273">
        <v>1926</v>
      </c>
      <c r="D30273" s="61" t="s">
        <v>2910</v>
      </c>
    </row>
    <row r="30274" spans="1:4" hidden="1" x14ac:dyDescent="0.25">
      <c r="A30274" s="61" t="s">
        <v>477</v>
      </c>
      <c r="B30274" s="61" t="s">
        <v>478</v>
      </c>
      <c r="C30274">
        <v>1927</v>
      </c>
      <c r="D30274" s="61" t="s">
        <v>2910</v>
      </c>
    </row>
    <row r="30275" spans="1:4" hidden="1" x14ac:dyDescent="0.25">
      <c r="A30275" s="61" t="s">
        <v>477</v>
      </c>
      <c r="B30275" s="61" t="s">
        <v>478</v>
      </c>
      <c r="C30275">
        <v>1928</v>
      </c>
      <c r="D30275" s="61" t="s">
        <v>2910</v>
      </c>
    </row>
    <row r="30276" spans="1:4" hidden="1" x14ac:dyDescent="0.25">
      <c r="A30276" s="61" t="s">
        <v>477</v>
      </c>
      <c r="B30276" s="61" t="s">
        <v>478</v>
      </c>
      <c r="C30276">
        <v>1929</v>
      </c>
      <c r="D30276" s="61" t="s">
        <v>2910</v>
      </c>
    </row>
    <row r="30277" spans="1:4" hidden="1" x14ac:dyDescent="0.25">
      <c r="A30277" s="61" t="s">
        <v>477</v>
      </c>
      <c r="B30277" s="61" t="s">
        <v>478</v>
      </c>
      <c r="C30277">
        <v>1930</v>
      </c>
      <c r="D30277" s="61" t="s">
        <v>2910</v>
      </c>
    </row>
    <row r="30278" spans="1:4" hidden="1" x14ac:dyDescent="0.25">
      <c r="A30278" s="61" t="s">
        <v>477</v>
      </c>
      <c r="B30278" s="61" t="s">
        <v>478</v>
      </c>
      <c r="C30278">
        <v>1931</v>
      </c>
      <c r="D30278" s="61" t="s">
        <v>2910</v>
      </c>
    </row>
    <row r="30279" spans="1:4" hidden="1" x14ac:dyDescent="0.25">
      <c r="A30279" s="61" t="s">
        <v>477</v>
      </c>
      <c r="B30279" s="61" t="s">
        <v>478</v>
      </c>
      <c r="C30279">
        <v>1932</v>
      </c>
      <c r="D30279" s="61" t="s">
        <v>2910</v>
      </c>
    </row>
    <row r="30280" spans="1:4" hidden="1" x14ac:dyDescent="0.25">
      <c r="A30280" s="61" t="s">
        <v>477</v>
      </c>
      <c r="B30280" s="61" t="s">
        <v>478</v>
      </c>
      <c r="C30280">
        <v>1933</v>
      </c>
      <c r="D30280" s="61" t="s">
        <v>2910</v>
      </c>
    </row>
    <row r="30281" spans="1:4" hidden="1" x14ac:dyDescent="0.25">
      <c r="A30281" s="61" t="s">
        <v>477</v>
      </c>
      <c r="B30281" s="61" t="s">
        <v>478</v>
      </c>
      <c r="C30281">
        <v>1934</v>
      </c>
      <c r="D30281" s="61" t="s">
        <v>2910</v>
      </c>
    </row>
    <row r="30282" spans="1:4" hidden="1" x14ac:dyDescent="0.25">
      <c r="A30282" s="61" t="s">
        <v>477</v>
      </c>
      <c r="B30282" s="61" t="s">
        <v>478</v>
      </c>
      <c r="C30282">
        <v>1935</v>
      </c>
      <c r="D30282" s="61" t="s">
        <v>2910</v>
      </c>
    </row>
    <row r="30283" spans="1:4" hidden="1" x14ac:dyDescent="0.25">
      <c r="A30283" s="61" t="s">
        <v>477</v>
      </c>
      <c r="B30283" s="61" t="s">
        <v>478</v>
      </c>
      <c r="C30283">
        <v>1936</v>
      </c>
      <c r="D30283" s="61" t="s">
        <v>2910</v>
      </c>
    </row>
    <row r="30284" spans="1:4" hidden="1" x14ac:dyDescent="0.25">
      <c r="A30284" s="61" t="s">
        <v>477</v>
      </c>
      <c r="B30284" s="61" t="s">
        <v>478</v>
      </c>
      <c r="C30284">
        <v>1937</v>
      </c>
      <c r="D30284" s="61" t="s">
        <v>2910</v>
      </c>
    </row>
    <row r="30285" spans="1:4" hidden="1" x14ac:dyDescent="0.25">
      <c r="A30285" s="61" t="s">
        <v>477</v>
      </c>
      <c r="B30285" s="61" t="s">
        <v>478</v>
      </c>
      <c r="C30285">
        <v>1938</v>
      </c>
      <c r="D30285" s="61" t="s">
        <v>2910</v>
      </c>
    </row>
    <row r="30286" spans="1:4" hidden="1" x14ac:dyDescent="0.25">
      <c r="A30286" s="61" t="s">
        <v>477</v>
      </c>
      <c r="B30286" s="61" t="s">
        <v>478</v>
      </c>
      <c r="C30286">
        <v>1939</v>
      </c>
      <c r="D30286" s="61" t="s">
        <v>2910</v>
      </c>
    </row>
    <row r="30287" spans="1:4" hidden="1" x14ac:dyDescent="0.25">
      <c r="A30287" s="61" t="s">
        <v>477</v>
      </c>
      <c r="B30287" s="61" t="s">
        <v>478</v>
      </c>
      <c r="C30287">
        <v>1940</v>
      </c>
      <c r="D30287" s="61" t="s">
        <v>2910</v>
      </c>
    </row>
    <row r="30288" spans="1:4" hidden="1" x14ac:dyDescent="0.25">
      <c r="A30288" s="61" t="s">
        <v>477</v>
      </c>
      <c r="B30288" s="61" t="s">
        <v>478</v>
      </c>
      <c r="C30288">
        <v>1941</v>
      </c>
      <c r="D30288" s="61" t="s">
        <v>2910</v>
      </c>
    </row>
    <row r="30289" spans="1:4" hidden="1" x14ac:dyDescent="0.25">
      <c r="A30289" s="61" t="s">
        <v>477</v>
      </c>
      <c r="B30289" s="61" t="s">
        <v>478</v>
      </c>
      <c r="C30289">
        <v>1942</v>
      </c>
      <c r="D30289" s="61" t="s">
        <v>1526</v>
      </c>
    </row>
    <row r="30290" spans="1:4" hidden="1" x14ac:dyDescent="0.25">
      <c r="A30290" s="61" t="s">
        <v>477</v>
      </c>
      <c r="B30290" s="61" t="s">
        <v>478</v>
      </c>
      <c r="C30290">
        <v>1943</v>
      </c>
      <c r="D30290" s="61" t="s">
        <v>1766</v>
      </c>
    </row>
    <row r="30291" spans="1:4" hidden="1" x14ac:dyDescent="0.25">
      <c r="A30291" s="61" t="s">
        <v>477</v>
      </c>
      <c r="B30291" s="61" t="s">
        <v>478</v>
      </c>
      <c r="C30291">
        <v>1944</v>
      </c>
      <c r="D30291" s="61" t="s">
        <v>1855</v>
      </c>
    </row>
    <row r="30292" spans="1:4" hidden="1" x14ac:dyDescent="0.25">
      <c r="A30292" s="61" t="s">
        <v>477</v>
      </c>
      <c r="B30292" s="61" t="s">
        <v>478</v>
      </c>
      <c r="C30292">
        <v>1945</v>
      </c>
      <c r="D30292" s="61" t="s">
        <v>1855</v>
      </c>
    </row>
    <row r="30293" spans="1:4" hidden="1" x14ac:dyDescent="0.25">
      <c r="A30293" s="61" t="s">
        <v>477</v>
      </c>
      <c r="B30293" s="61" t="s">
        <v>478</v>
      </c>
      <c r="C30293">
        <v>1946</v>
      </c>
      <c r="D30293" s="61" t="s">
        <v>1855</v>
      </c>
    </row>
    <row r="30294" spans="1:4" hidden="1" x14ac:dyDescent="0.25">
      <c r="A30294" s="61" t="s">
        <v>477</v>
      </c>
      <c r="B30294" s="61" t="s">
        <v>478</v>
      </c>
      <c r="C30294">
        <v>1947</v>
      </c>
      <c r="D30294" s="61" t="s">
        <v>2177</v>
      </c>
    </row>
    <row r="30295" spans="1:4" hidden="1" x14ac:dyDescent="0.25">
      <c r="A30295" s="61" t="s">
        <v>477</v>
      </c>
      <c r="B30295" s="61" t="s">
        <v>478</v>
      </c>
      <c r="C30295">
        <v>1948</v>
      </c>
      <c r="D30295" s="61" t="s">
        <v>2177</v>
      </c>
    </row>
    <row r="30296" spans="1:4" hidden="1" x14ac:dyDescent="0.25">
      <c r="A30296" s="61" t="s">
        <v>477</v>
      </c>
      <c r="B30296" s="61" t="s">
        <v>478</v>
      </c>
      <c r="C30296">
        <v>1949</v>
      </c>
      <c r="D30296" s="61" t="s">
        <v>2177</v>
      </c>
    </row>
    <row r="30297" spans="1:4" hidden="1" x14ac:dyDescent="0.25">
      <c r="A30297" s="61" t="s">
        <v>477</v>
      </c>
      <c r="B30297" s="61" t="s">
        <v>478</v>
      </c>
      <c r="C30297">
        <v>1950</v>
      </c>
      <c r="D30297" s="61" t="s">
        <v>1530</v>
      </c>
    </row>
    <row r="30298" spans="1:4" hidden="1" x14ac:dyDescent="0.25">
      <c r="A30298" s="61" t="s">
        <v>477</v>
      </c>
      <c r="B30298" s="61" t="s">
        <v>478</v>
      </c>
      <c r="C30298">
        <v>1951</v>
      </c>
      <c r="D30298" s="61" t="s">
        <v>1530</v>
      </c>
    </row>
    <row r="30299" spans="1:4" hidden="1" x14ac:dyDescent="0.25">
      <c r="A30299" s="61" t="s">
        <v>477</v>
      </c>
      <c r="B30299" s="61" t="s">
        <v>478</v>
      </c>
      <c r="C30299">
        <v>1952</v>
      </c>
      <c r="D30299" s="61" t="s">
        <v>1528</v>
      </c>
    </row>
    <row r="30300" spans="1:4" hidden="1" x14ac:dyDescent="0.25">
      <c r="A30300" s="61" t="s">
        <v>477</v>
      </c>
      <c r="B30300" s="61" t="s">
        <v>478</v>
      </c>
      <c r="C30300">
        <v>1953</v>
      </c>
      <c r="D30300" s="61" t="s">
        <v>1528</v>
      </c>
    </row>
    <row r="30301" spans="1:4" hidden="1" x14ac:dyDescent="0.25">
      <c r="A30301" s="61" t="s">
        <v>477</v>
      </c>
      <c r="B30301" s="61" t="s">
        <v>478</v>
      </c>
      <c r="C30301">
        <v>1954</v>
      </c>
      <c r="D30301" s="61" t="s">
        <v>570</v>
      </c>
    </row>
    <row r="30302" spans="1:4" hidden="1" x14ac:dyDescent="0.25">
      <c r="A30302" s="61" t="s">
        <v>477</v>
      </c>
      <c r="B30302" s="61" t="s">
        <v>478</v>
      </c>
      <c r="C30302">
        <v>1955</v>
      </c>
      <c r="D30302" s="61" t="s">
        <v>1866</v>
      </c>
    </row>
    <row r="30303" spans="1:4" hidden="1" x14ac:dyDescent="0.25">
      <c r="A30303" s="61" t="s">
        <v>477</v>
      </c>
      <c r="B30303" s="61" t="s">
        <v>478</v>
      </c>
      <c r="C30303">
        <v>1956</v>
      </c>
      <c r="D30303" s="61" t="s">
        <v>2571</v>
      </c>
    </row>
    <row r="30304" spans="1:4" hidden="1" x14ac:dyDescent="0.25">
      <c r="A30304" s="61" t="s">
        <v>477</v>
      </c>
      <c r="B30304" s="61" t="s">
        <v>478</v>
      </c>
      <c r="C30304">
        <v>1957</v>
      </c>
      <c r="D30304" s="61" t="s">
        <v>1748</v>
      </c>
    </row>
    <row r="30305" spans="1:4" hidden="1" x14ac:dyDescent="0.25">
      <c r="A30305" s="61" t="s">
        <v>477</v>
      </c>
      <c r="B30305" s="61" t="s">
        <v>478</v>
      </c>
      <c r="C30305">
        <v>1958</v>
      </c>
      <c r="D30305" s="61" t="s">
        <v>2167</v>
      </c>
    </row>
    <row r="30306" spans="1:4" hidden="1" x14ac:dyDescent="0.25">
      <c r="A30306" s="61" t="s">
        <v>477</v>
      </c>
      <c r="B30306" s="61" t="s">
        <v>478</v>
      </c>
      <c r="C30306">
        <v>1959</v>
      </c>
      <c r="D30306" s="61" t="s">
        <v>2905</v>
      </c>
    </row>
    <row r="30307" spans="1:4" hidden="1" x14ac:dyDescent="0.25">
      <c r="A30307" s="61" t="s">
        <v>477</v>
      </c>
      <c r="B30307" s="61" t="s">
        <v>478</v>
      </c>
      <c r="C30307">
        <v>1960</v>
      </c>
      <c r="D30307" s="61" t="s">
        <v>2905</v>
      </c>
    </row>
    <row r="30308" spans="1:4" hidden="1" x14ac:dyDescent="0.25">
      <c r="A30308" s="61" t="s">
        <v>477</v>
      </c>
      <c r="B30308" s="61" t="s">
        <v>478</v>
      </c>
      <c r="C30308">
        <v>1961</v>
      </c>
      <c r="D30308" s="61" t="s">
        <v>2905</v>
      </c>
    </row>
    <row r="30309" spans="1:4" hidden="1" x14ac:dyDescent="0.25">
      <c r="A30309" s="61" t="s">
        <v>477</v>
      </c>
      <c r="B30309" s="61" t="s">
        <v>478</v>
      </c>
      <c r="C30309">
        <v>1962</v>
      </c>
      <c r="D30309" s="61" t="s">
        <v>2905</v>
      </c>
    </row>
    <row r="30310" spans="1:4" hidden="1" x14ac:dyDescent="0.25">
      <c r="A30310" s="61" t="s">
        <v>477</v>
      </c>
      <c r="B30310" s="61" t="s">
        <v>478</v>
      </c>
      <c r="C30310">
        <v>1963</v>
      </c>
      <c r="D30310" s="61" t="s">
        <v>2383</v>
      </c>
    </row>
    <row r="30311" spans="1:4" hidden="1" x14ac:dyDescent="0.25">
      <c r="A30311" s="61" t="s">
        <v>477</v>
      </c>
      <c r="B30311" s="61" t="s">
        <v>478</v>
      </c>
      <c r="C30311">
        <v>1964</v>
      </c>
      <c r="D30311" s="61" t="s">
        <v>2383</v>
      </c>
    </row>
    <row r="30312" spans="1:4" hidden="1" x14ac:dyDescent="0.25">
      <c r="A30312" s="61" t="s">
        <v>477</v>
      </c>
      <c r="B30312" s="61" t="s">
        <v>478</v>
      </c>
      <c r="C30312">
        <v>1965</v>
      </c>
      <c r="D30312" s="61" t="s">
        <v>2383</v>
      </c>
    </row>
    <row r="30313" spans="1:4" hidden="1" x14ac:dyDescent="0.25">
      <c r="A30313" s="61" t="s">
        <v>477</v>
      </c>
      <c r="B30313" s="61" t="s">
        <v>478</v>
      </c>
      <c r="C30313">
        <v>1966</v>
      </c>
      <c r="D30313" s="61" t="s">
        <v>2383</v>
      </c>
    </row>
    <row r="30314" spans="1:4" hidden="1" x14ac:dyDescent="0.25">
      <c r="A30314" s="61" t="s">
        <v>477</v>
      </c>
      <c r="B30314" s="61" t="s">
        <v>478</v>
      </c>
      <c r="C30314">
        <v>1967</v>
      </c>
      <c r="D30314" s="61" t="s">
        <v>2383</v>
      </c>
    </row>
    <row r="30315" spans="1:4" hidden="1" x14ac:dyDescent="0.25">
      <c r="A30315" s="61" t="s">
        <v>477</v>
      </c>
      <c r="B30315" s="61" t="s">
        <v>478</v>
      </c>
      <c r="C30315">
        <v>1968</v>
      </c>
      <c r="D30315" s="61" t="s">
        <v>2383</v>
      </c>
    </row>
    <row r="30316" spans="1:4" hidden="1" x14ac:dyDescent="0.25">
      <c r="A30316" s="61" t="s">
        <v>477</v>
      </c>
      <c r="B30316" s="61" t="s">
        <v>478</v>
      </c>
      <c r="C30316">
        <v>1969</v>
      </c>
      <c r="D30316" s="61" t="s">
        <v>2380</v>
      </c>
    </row>
    <row r="30317" spans="1:4" hidden="1" x14ac:dyDescent="0.25">
      <c r="A30317" s="61" t="s">
        <v>477</v>
      </c>
      <c r="B30317" s="61" t="s">
        <v>478</v>
      </c>
      <c r="C30317">
        <v>1970</v>
      </c>
      <c r="D30317" s="61" t="s">
        <v>1692</v>
      </c>
    </row>
    <row r="30318" spans="1:4" hidden="1" x14ac:dyDescent="0.25">
      <c r="A30318" s="61" t="s">
        <v>477</v>
      </c>
      <c r="B30318" s="61" t="s">
        <v>478</v>
      </c>
      <c r="C30318">
        <v>1971</v>
      </c>
      <c r="D30318" s="61" t="s">
        <v>1692</v>
      </c>
    </row>
    <row r="30319" spans="1:4" hidden="1" x14ac:dyDescent="0.25">
      <c r="A30319" s="61" t="s">
        <v>477</v>
      </c>
      <c r="B30319" s="61" t="s">
        <v>478</v>
      </c>
      <c r="C30319">
        <v>1972</v>
      </c>
      <c r="D30319" s="61" t="s">
        <v>1692</v>
      </c>
    </row>
    <row r="30320" spans="1:4" hidden="1" x14ac:dyDescent="0.25">
      <c r="A30320" s="61" t="s">
        <v>477</v>
      </c>
      <c r="B30320" s="61" t="s">
        <v>478</v>
      </c>
      <c r="C30320">
        <v>1973</v>
      </c>
      <c r="D30320" s="61" t="s">
        <v>1692</v>
      </c>
    </row>
    <row r="30321" spans="1:4" hidden="1" x14ac:dyDescent="0.25">
      <c r="A30321" s="61" t="s">
        <v>477</v>
      </c>
      <c r="B30321" s="61" t="s">
        <v>478</v>
      </c>
      <c r="C30321">
        <v>1974</v>
      </c>
      <c r="D30321" s="61" t="s">
        <v>1692</v>
      </c>
    </row>
    <row r="30322" spans="1:4" hidden="1" x14ac:dyDescent="0.25">
      <c r="A30322" s="61" t="s">
        <v>477</v>
      </c>
      <c r="B30322" s="61" t="s">
        <v>478</v>
      </c>
      <c r="C30322">
        <v>1975</v>
      </c>
      <c r="D30322" s="61" t="s">
        <v>1692</v>
      </c>
    </row>
    <row r="30323" spans="1:4" hidden="1" x14ac:dyDescent="0.25">
      <c r="A30323" s="61" t="s">
        <v>477</v>
      </c>
      <c r="B30323" s="61" t="s">
        <v>478</v>
      </c>
      <c r="C30323">
        <v>1976</v>
      </c>
      <c r="D30323" s="61" t="s">
        <v>2905</v>
      </c>
    </row>
    <row r="30324" spans="1:4" hidden="1" x14ac:dyDescent="0.25">
      <c r="A30324" s="61" t="s">
        <v>477</v>
      </c>
      <c r="B30324" s="61" t="s">
        <v>478</v>
      </c>
      <c r="C30324">
        <v>1977</v>
      </c>
      <c r="D30324" s="61" t="s">
        <v>2905</v>
      </c>
    </row>
    <row r="30325" spans="1:4" hidden="1" x14ac:dyDescent="0.25">
      <c r="A30325" s="61" t="s">
        <v>477</v>
      </c>
      <c r="B30325" s="61" t="s">
        <v>478</v>
      </c>
      <c r="C30325">
        <v>1978</v>
      </c>
      <c r="D30325" s="61" t="s">
        <v>2905</v>
      </c>
    </row>
    <row r="30326" spans="1:4" hidden="1" x14ac:dyDescent="0.25">
      <c r="A30326" s="61" t="s">
        <v>477</v>
      </c>
      <c r="B30326" s="61" t="s">
        <v>478</v>
      </c>
      <c r="C30326">
        <v>1979</v>
      </c>
      <c r="D30326" s="61" t="s">
        <v>2905</v>
      </c>
    </row>
    <row r="30327" spans="1:4" hidden="1" x14ac:dyDescent="0.25">
      <c r="A30327" s="61" t="s">
        <v>477</v>
      </c>
      <c r="B30327" s="61" t="s">
        <v>478</v>
      </c>
      <c r="C30327">
        <v>1980</v>
      </c>
      <c r="D30327" s="61" t="s">
        <v>2383</v>
      </c>
    </row>
    <row r="30328" spans="1:4" hidden="1" x14ac:dyDescent="0.25">
      <c r="A30328" s="61" t="s">
        <v>477</v>
      </c>
      <c r="B30328" s="61" t="s">
        <v>478</v>
      </c>
      <c r="C30328">
        <v>1981</v>
      </c>
      <c r="D30328" s="61" t="s">
        <v>2383</v>
      </c>
    </row>
    <row r="30329" spans="1:4" hidden="1" x14ac:dyDescent="0.25">
      <c r="A30329" s="61" t="s">
        <v>477</v>
      </c>
      <c r="B30329" s="61" t="s">
        <v>478</v>
      </c>
      <c r="C30329">
        <v>1982</v>
      </c>
      <c r="D30329" s="61" t="s">
        <v>2383</v>
      </c>
    </row>
    <row r="30330" spans="1:4" hidden="1" x14ac:dyDescent="0.25">
      <c r="A30330" s="61" t="s">
        <v>477</v>
      </c>
      <c r="B30330" s="61" t="s">
        <v>478</v>
      </c>
      <c r="C30330">
        <v>1983</v>
      </c>
      <c r="D30330" s="61" t="s">
        <v>2383</v>
      </c>
    </row>
    <row r="30331" spans="1:4" hidden="1" x14ac:dyDescent="0.25">
      <c r="A30331" s="61" t="s">
        <v>477</v>
      </c>
      <c r="B30331" s="61" t="s">
        <v>478</v>
      </c>
      <c r="C30331">
        <v>1984</v>
      </c>
      <c r="D30331" s="61" t="s">
        <v>2383</v>
      </c>
    </row>
    <row r="30332" spans="1:4" hidden="1" x14ac:dyDescent="0.25">
      <c r="A30332" s="61" t="s">
        <v>477</v>
      </c>
      <c r="B30332" s="61" t="s">
        <v>478</v>
      </c>
      <c r="C30332">
        <v>1985</v>
      </c>
      <c r="D30332" s="61" t="s">
        <v>2383</v>
      </c>
    </row>
    <row r="30333" spans="1:4" hidden="1" x14ac:dyDescent="0.25">
      <c r="A30333" s="61" t="s">
        <v>477</v>
      </c>
      <c r="B30333" s="61" t="s">
        <v>478</v>
      </c>
      <c r="C30333">
        <v>1986</v>
      </c>
      <c r="D30333" s="61" t="s">
        <v>2383</v>
      </c>
    </row>
    <row r="30334" spans="1:4" hidden="1" x14ac:dyDescent="0.25">
      <c r="A30334" s="61" t="s">
        <v>477</v>
      </c>
      <c r="B30334" s="61" t="s">
        <v>478</v>
      </c>
      <c r="C30334">
        <v>1987</v>
      </c>
      <c r="D30334" s="61" t="s">
        <v>2574</v>
      </c>
    </row>
    <row r="30335" spans="1:4" hidden="1" x14ac:dyDescent="0.25">
      <c r="A30335" s="61" t="s">
        <v>477</v>
      </c>
      <c r="B30335" s="61" t="s">
        <v>478</v>
      </c>
      <c r="C30335">
        <v>1988</v>
      </c>
      <c r="D30335" s="61" t="s">
        <v>2320</v>
      </c>
    </row>
    <row r="30336" spans="1:4" hidden="1" x14ac:dyDescent="0.25">
      <c r="A30336" s="61" t="s">
        <v>477</v>
      </c>
      <c r="B30336" s="61" t="s">
        <v>478</v>
      </c>
      <c r="C30336">
        <v>1989</v>
      </c>
      <c r="D30336" s="61" t="s">
        <v>2320</v>
      </c>
    </row>
    <row r="30337" spans="1:4" hidden="1" x14ac:dyDescent="0.25">
      <c r="A30337" s="61" t="s">
        <v>477</v>
      </c>
      <c r="B30337" s="61" t="s">
        <v>478</v>
      </c>
      <c r="C30337">
        <v>1990</v>
      </c>
      <c r="D30337" s="61" t="s">
        <v>2320</v>
      </c>
    </row>
    <row r="30338" spans="1:4" hidden="1" x14ac:dyDescent="0.25">
      <c r="A30338" s="61" t="s">
        <v>477</v>
      </c>
      <c r="B30338" s="61" t="s">
        <v>478</v>
      </c>
      <c r="C30338">
        <v>1991</v>
      </c>
      <c r="D30338" s="61" t="s">
        <v>2320</v>
      </c>
    </row>
    <row r="30339" spans="1:4" hidden="1" x14ac:dyDescent="0.25">
      <c r="A30339" s="61" t="s">
        <v>477</v>
      </c>
      <c r="B30339" s="61" t="s">
        <v>478</v>
      </c>
      <c r="C30339">
        <v>1992</v>
      </c>
      <c r="D30339" s="61" t="s">
        <v>2320</v>
      </c>
    </row>
    <row r="30340" spans="1:4" hidden="1" x14ac:dyDescent="0.25">
      <c r="A30340" s="61" t="s">
        <v>477</v>
      </c>
      <c r="B30340" s="61" t="s">
        <v>478</v>
      </c>
      <c r="C30340">
        <v>1993</v>
      </c>
      <c r="D30340" s="61" t="s">
        <v>2320</v>
      </c>
    </row>
    <row r="30341" spans="1:4" hidden="1" x14ac:dyDescent="0.25">
      <c r="A30341" s="61" t="s">
        <v>477</v>
      </c>
      <c r="B30341" s="61" t="s">
        <v>478</v>
      </c>
      <c r="C30341">
        <v>1994</v>
      </c>
      <c r="D30341" s="61" t="s">
        <v>2320</v>
      </c>
    </row>
    <row r="30342" spans="1:4" hidden="1" x14ac:dyDescent="0.25">
      <c r="A30342" s="61" t="s">
        <v>477</v>
      </c>
      <c r="B30342" s="61" t="s">
        <v>478</v>
      </c>
      <c r="C30342">
        <v>1995</v>
      </c>
      <c r="D30342" s="61" t="s">
        <v>2320</v>
      </c>
    </row>
    <row r="30343" spans="1:4" hidden="1" x14ac:dyDescent="0.25">
      <c r="A30343" s="61" t="s">
        <v>477</v>
      </c>
      <c r="B30343" s="61" t="s">
        <v>478</v>
      </c>
      <c r="C30343">
        <v>1996</v>
      </c>
      <c r="D30343" s="61" t="s">
        <v>2320</v>
      </c>
    </row>
    <row r="30344" spans="1:4" hidden="1" x14ac:dyDescent="0.25">
      <c r="A30344" s="61" t="s">
        <v>477</v>
      </c>
      <c r="B30344" s="61" t="s">
        <v>478</v>
      </c>
      <c r="C30344">
        <v>1997</v>
      </c>
      <c r="D30344" s="61" t="s">
        <v>2320</v>
      </c>
    </row>
    <row r="30345" spans="1:4" hidden="1" x14ac:dyDescent="0.25">
      <c r="A30345" s="61" t="s">
        <v>477</v>
      </c>
      <c r="B30345" s="61" t="s">
        <v>478</v>
      </c>
      <c r="C30345">
        <v>1998</v>
      </c>
      <c r="D30345" s="61" t="s">
        <v>2320</v>
      </c>
    </row>
    <row r="30346" spans="1:4" hidden="1" x14ac:dyDescent="0.25">
      <c r="A30346" s="61" t="s">
        <v>477</v>
      </c>
      <c r="B30346" s="61" t="s">
        <v>478</v>
      </c>
      <c r="C30346">
        <v>1999</v>
      </c>
      <c r="D30346" s="61" t="s">
        <v>2320</v>
      </c>
    </row>
    <row r="30347" spans="1:4" hidden="1" x14ac:dyDescent="0.25">
      <c r="A30347" s="61" t="s">
        <v>477</v>
      </c>
      <c r="B30347" s="61" t="s">
        <v>478</v>
      </c>
      <c r="C30347">
        <v>2000</v>
      </c>
      <c r="D30347" s="61" t="s">
        <v>2320</v>
      </c>
    </row>
    <row r="30348" spans="1:4" hidden="1" x14ac:dyDescent="0.25">
      <c r="A30348" s="61" t="s">
        <v>477</v>
      </c>
      <c r="B30348" s="61" t="s">
        <v>478</v>
      </c>
      <c r="C30348">
        <v>2001</v>
      </c>
      <c r="D30348" s="61" t="s">
        <v>2320</v>
      </c>
    </row>
    <row r="30349" spans="1:4" hidden="1" x14ac:dyDescent="0.25">
      <c r="A30349" s="61" t="s">
        <v>477</v>
      </c>
      <c r="B30349" s="61" t="s">
        <v>478</v>
      </c>
      <c r="C30349">
        <v>2002</v>
      </c>
      <c r="D30349" s="61" t="s">
        <v>2320</v>
      </c>
    </row>
    <row r="30350" spans="1:4" hidden="1" x14ac:dyDescent="0.25">
      <c r="A30350" s="61" t="s">
        <v>477</v>
      </c>
      <c r="B30350" s="61" t="s">
        <v>478</v>
      </c>
      <c r="C30350">
        <v>2003</v>
      </c>
      <c r="D30350" s="61" t="s">
        <v>2320</v>
      </c>
    </row>
    <row r="30351" spans="1:4" hidden="1" x14ac:dyDescent="0.25">
      <c r="A30351" s="61" t="s">
        <v>477</v>
      </c>
      <c r="B30351" s="61" t="s">
        <v>478</v>
      </c>
      <c r="C30351">
        <v>2004</v>
      </c>
      <c r="D30351" s="61" t="s">
        <v>2320</v>
      </c>
    </row>
    <row r="30352" spans="1:4" hidden="1" x14ac:dyDescent="0.25">
      <c r="A30352" s="61" t="s">
        <v>477</v>
      </c>
      <c r="B30352" s="61" t="s">
        <v>478</v>
      </c>
      <c r="C30352">
        <v>2005</v>
      </c>
      <c r="D30352" s="61" t="s">
        <v>2320</v>
      </c>
    </row>
    <row r="30353" spans="1:4" hidden="1" x14ac:dyDescent="0.25">
      <c r="A30353" s="61" t="s">
        <v>477</v>
      </c>
      <c r="B30353" s="61" t="s">
        <v>478</v>
      </c>
      <c r="C30353">
        <v>2006</v>
      </c>
      <c r="D30353" s="61" t="s">
        <v>2320</v>
      </c>
    </row>
    <row r="30354" spans="1:4" hidden="1" x14ac:dyDescent="0.25">
      <c r="A30354" s="61" t="s">
        <v>477</v>
      </c>
      <c r="B30354" s="61" t="s">
        <v>478</v>
      </c>
      <c r="C30354">
        <v>2007</v>
      </c>
      <c r="D30354" s="61" t="s">
        <v>2320</v>
      </c>
    </row>
    <row r="30355" spans="1:4" hidden="1" x14ac:dyDescent="0.25">
      <c r="A30355" s="61" t="s">
        <v>477</v>
      </c>
      <c r="B30355" s="61" t="s">
        <v>478</v>
      </c>
      <c r="C30355">
        <v>2008</v>
      </c>
      <c r="D30355" s="61" t="s">
        <v>2320</v>
      </c>
    </row>
    <row r="30356" spans="1:4" hidden="1" x14ac:dyDescent="0.25">
      <c r="A30356" s="61" t="s">
        <v>477</v>
      </c>
      <c r="B30356" s="61" t="s">
        <v>478</v>
      </c>
      <c r="C30356">
        <v>2009</v>
      </c>
      <c r="D30356" s="61" t="s">
        <v>2320</v>
      </c>
    </row>
    <row r="30357" spans="1:4" hidden="1" x14ac:dyDescent="0.25">
      <c r="A30357" s="61" t="s">
        <v>477</v>
      </c>
      <c r="B30357" s="61" t="s">
        <v>478</v>
      </c>
      <c r="C30357">
        <v>2010</v>
      </c>
      <c r="D30357" s="61" t="s">
        <v>1553</v>
      </c>
    </row>
    <row r="30358" spans="1:4" hidden="1" x14ac:dyDescent="0.25">
      <c r="A30358" s="61" t="s">
        <v>477</v>
      </c>
      <c r="B30358" s="61" t="s">
        <v>478</v>
      </c>
      <c r="C30358">
        <v>2011</v>
      </c>
      <c r="D30358" s="61" t="s">
        <v>2600</v>
      </c>
    </row>
    <row r="30359" spans="1:4" hidden="1" x14ac:dyDescent="0.25">
      <c r="A30359" s="61" t="s">
        <v>477</v>
      </c>
      <c r="B30359" s="61" t="s">
        <v>478</v>
      </c>
      <c r="C30359">
        <v>2012</v>
      </c>
      <c r="D30359" s="61" t="s">
        <v>2395</v>
      </c>
    </row>
    <row r="30360" spans="1:4" hidden="1" x14ac:dyDescent="0.25">
      <c r="A30360" s="61" t="s">
        <v>477</v>
      </c>
      <c r="B30360" s="61" t="s">
        <v>478</v>
      </c>
      <c r="C30360">
        <v>2013</v>
      </c>
      <c r="D30360" s="61" t="s">
        <v>2278</v>
      </c>
    </row>
    <row r="30361" spans="1:4" hidden="1" x14ac:dyDescent="0.25">
      <c r="A30361" s="61" t="s">
        <v>477</v>
      </c>
      <c r="B30361" s="61" t="s">
        <v>478</v>
      </c>
      <c r="C30361">
        <v>2014</v>
      </c>
      <c r="D30361" s="61" t="s">
        <v>2279</v>
      </c>
    </row>
    <row r="30362" spans="1:4" hidden="1" x14ac:dyDescent="0.25">
      <c r="A30362" s="61" t="s">
        <v>477</v>
      </c>
      <c r="B30362" s="61" t="s">
        <v>478</v>
      </c>
      <c r="C30362">
        <v>2015</v>
      </c>
      <c r="D30362" s="61" t="s">
        <v>1813</v>
      </c>
    </row>
    <row r="30363" spans="1:4" hidden="1" x14ac:dyDescent="0.25">
      <c r="A30363" s="61" t="s">
        <v>477</v>
      </c>
      <c r="B30363" s="61" t="s">
        <v>478</v>
      </c>
      <c r="C30363">
        <v>2016</v>
      </c>
      <c r="D30363" s="61" t="s">
        <v>2586</v>
      </c>
    </row>
    <row r="30364" spans="1:4" hidden="1" x14ac:dyDescent="0.25">
      <c r="A30364" s="61" t="s">
        <v>477</v>
      </c>
      <c r="B30364" s="61" t="s">
        <v>478</v>
      </c>
      <c r="C30364">
        <v>2017</v>
      </c>
      <c r="D30364" s="61" t="s">
        <v>2160</v>
      </c>
    </row>
    <row r="30365" spans="1:4" hidden="1" x14ac:dyDescent="0.25">
      <c r="A30365" s="61" t="s">
        <v>477</v>
      </c>
      <c r="B30365" s="61" t="s">
        <v>478</v>
      </c>
      <c r="C30365">
        <v>2018</v>
      </c>
      <c r="D30365" s="61" t="s">
        <v>2520</v>
      </c>
    </row>
    <row r="30366" spans="1:4" hidden="1" x14ac:dyDescent="0.25">
      <c r="A30366" s="61" t="s">
        <v>477</v>
      </c>
      <c r="B30366" s="61" t="s">
        <v>478</v>
      </c>
      <c r="C30366">
        <v>2019</v>
      </c>
      <c r="D30366" s="61" t="s">
        <v>2054</v>
      </c>
    </row>
    <row r="30367" spans="1:4" hidden="1" x14ac:dyDescent="0.25">
      <c r="A30367" s="61" t="s">
        <v>477</v>
      </c>
      <c r="B30367" s="61" t="s">
        <v>478</v>
      </c>
      <c r="C30367">
        <v>2020</v>
      </c>
      <c r="D30367" s="61" t="s">
        <v>2284</v>
      </c>
    </row>
    <row r="30368" spans="1:4" hidden="1" x14ac:dyDescent="0.25">
      <c r="A30368" s="61" t="s">
        <v>477</v>
      </c>
      <c r="B30368" s="61" t="s">
        <v>478</v>
      </c>
      <c r="C30368">
        <v>2021</v>
      </c>
      <c r="D30368" s="61" t="s">
        <v>1813</v>
      </c>
    </row>
    <row r="30369" spans="1:4" hidden="1" x14ac:dyDescent="0.25">
      <c r="A30369" s="61" t="s">
        <v>477</v>
      </c>
      <c r="B30369" s="61" t="s">
        <v>478</v>
      </c>
      <c r="C30369">
        <v>2022</v>
      </c>
      <c r="D30369" s="61" t="s">
        <v>2915</v>
      </c>
    </row>
    <row r="30370" spans="1:4" x14ac:dyDescent="0.25">
      <c r="A30370" s="61" t="s">
        <v>477</v>
      </c>
      <c r="B30370" s="61" t="s">
        <v>478</v>
      </c>
      <c r="C30370">
        <v>2023</v>
      </c>
      <c r="D30370" s="61">
        <v>0.625</v>
      </c>
    </row>
    <row r="30371" spans="1:4" hidden="1" x14ac:dyDescent="0.25">
      <c r="A30371" s="61" t="s">
        <v>125</v>
      </c>
      <c r="B30371" s="61" t="s">
        <v>480</v>
      </c>
      <c r="C30371">
        <v>1789</v>
      </c>
      <c r="D30371" s="61" t="s">
        <v>1508</v>
      </c>
    </row>
    <row r="30372" spans="1:4" hidden="1" x14ac:dyDescent="0.25">
      <c r="A30372" s="61" t="s">
        <v>125</v>
      </c>
      <c r="B30372" s="61" t="s">
        <v>480</v>
      </c>
      <c r="C30372">
        <v>1790</v>
      </c>
      <c r="D30372" s="61" t="s">
        <v>1508</v>
      </c>
    </row>
    <row r="30373" spans="1:4" hidden="1" x14ac:dyDescent="0.25">
      <c r="A30373" s="61" t="s">
        <v>125</v>
      </c>
      <c r="B30373" s="61" t="s">
        <v>480</v>
      </c>
      <c r="C30373">
        <v>1791</v>
      </c>
      <c r="D30373" s="61" t="s">
        <v>1508</v>
      </c>
    </row>
    <row r="30374" spans="1:4" hidden="1" x14ac:dyDescent="0.25">
      <c r="A30374" s="61" t="s">
        <v>125</v>
      </c>
      <c r="B30374" s="61" t="s">
        <v>480</v>
      </c>
      <c r="C30374">
        <v>1792</v>
      </c>
      <c r="D30374" s="61" t="s">
        <v>1508</v>
      </c>
    </row>
    <row r="30375" spans="1:4" hidden="1" x14ac:dyDescent="0.25">
      <c r="A30375" s="61" t="s">
        <v>125</v>
      </c>
      <c r="B30375" s="61" t="s">
        <v>480</v>
      </c>
      <c r="C30375">
        <v>1793</v>
      </c>
      <c r="D30375" s="61" t="s">
        <v>1508</v>
      </c>
    </row>
    <row r="30376" spans="1:4" hidden="1" x14ac:dyDescent="0.25">
      <c r="A30376" s="61" t="s">
        <v>125</v>
      </c>
      <c r="B30376" s="61" t="s">
        <v>480</v>
      </c>
      <c r="C30376">
        <v>1794</v>
      </c>
      <c r="D30376" s="61" t="s">
        <v>1508</v>
      </c>
    </row>
    <row r="30377" spans="1:4" hidden="1" x14ac:dyDescent="0.25">
      <c r="A30377" s="61" t="s">
        <v>125</v>
      </c>
      <c r="B30377" s="61" t="s">
        <v>480</v>
      </c>
      <c r="C30377">
        <v>1795</v>
      </c>
      <c r="D30377" s="61" t="s">
        <v>1508</v>
      </c>
    </row>
    <row r="30378" spans="1:4" hidden="1" x14ac:dyDescent="0.25">
      <c r="A30378" s="61" t="s">
        <v>125</v>
      </c>
      <c r="B30378" s="61" t="s">
        <v>480</v>
      </c>
      <c r="C30378">
        <v>1796</v>
      </c>
      <c r="D30378" s="61" t="s">
        <v>1508</v>
      </c>
    </row>
    <row r="30379" spans="1:4" hidden="1" x14ac:dyDescent="0.25">
      <c r="A30379" s="61" t="s">
        <v>125</v>
      </c>
      <c r="B30379" s="61" t="s">
        <v>480</v>
      </c>
      <c r="C30379">
        <v>1797</v>
      </c>
      <c r="D30379" s="61" t="s">
        <v>1508</v>
      </c>
    </row>
    <row r="30380" spans="1:4" hidden="1" x14ac:dyDescent="0.25">
      <c r="A30380" s="61" t="s">
        <v>125</v>
      </c>
      <c r="B30380" s="61" t="s">
        <v>480</v>
      </c>
      <c r="C30380">
        <v>1798</v>
      </c>
      <c r="D30380" s="61" t="s">
        <v>1508</v>
      </c>
    </row>
    <row r="30381" spans="1:4" hidden="1" x14ac:dyDescent="0.25">
      <c r="A30381" s="61" t="s">
        <v>125</v>
      </c>
      <c r="B30381" s="61" t="s">
        <v>480</v>
      </c>
      <c r="C30381">
        <v>1799</v>
      </c>
      <c r="D30381" s="61" t="s">
        <v>1508</v>
      </c>
    </row>
    <row r="30382" spans="1:4" hidden="1" x14ac:dyDescent="0.25">
      <c r="A30382" s="61" t="s">
        <v>125</v>
      </c>
      <c r="B30382" s="61" t="s">
        <v>480</v>
      </c>
      <c r="C30382">
        <v>1800</v>
      </c>
      <c r="D30382" s="61" t="s">
        <v>1508</v>
      </c>
    </row>
    <row r="30383" spans="1:4" hidden="1" x14ac:dyDescent="0.25">
      <c r="A30383" s="61" t="s">
        <v>125</v>
      </c>
      <c r="B30383" s="61" t="s">
        <v>480</v>
      </c>
      <c r="C30383">
        <v>1801</v>
      </c>
      <c r="D30383" s="61" t="s">
        <v>1508</v>
      </c>
    </row>
    <row r="30384" spans="1:4" hidden="1" x14ac:dyDescent="0.25">
      <c r="A30384" s="61" t="s">
        <v>125</v>
      </c>
      <c r="B30384" s="61" t="s">
        <v>480</v>
      </c>
      <c r="C30384">
        <v>1802</v>
      </c>
      <c r="D30384" s="61" t="s">
        <v>1508</v>
      </c>
    </row>
    <row r="30385" spans="1:4" hidden="1" x14ac:dyDescent="0.25">
      <c r="A30385" s="61" t="s">
        <v>125</v>
      </c>
      <c r="B30385" s="61" t="s">
        <v>480</v>
      </c>
      <c r="C30385">
        <v>1803</v>
      </c>
      <c r="D30385" s="61" t="s">
        <v>1508</v>
      </c>
    </row>
    <row r="30386" spans="1:4" hidden="1" x14ac:dyDescent="0.25">
      <c r="A30386" s="61" t="s">
        <v>125</v>
      </c>
      <c r="B30386" s="61" t="s">
        <v>480</v>
      </c>
      <c r="C30386">
        <v>1804</v>
      </c>
      <c r="D30386" s="61" t="s">
        <v>1508</v>
      </c>
    </row>
    <row r="30387" spans="1:4" hidden="1" x14ac:dyDescent="0.25">
      <c r="A30387" s="61" t="s">
        <v>125</v>
      </c>
      <c r="B30387" s="61" t="s">
        <v>480</v>
      </c>
      <c r="C30387">
        <v>1805</v>
      </c>
      <c r="D30387" s="61" t="s">
        <v>1508</v>
      </c>
    </row>
    <row r="30388" spans="1:4" hidden="1" x14ac:dyDescent="0.25">
      <c r="A30388" s="61" t="s">
        <v>125</v>
      </c>
      <c r="B30388" s="61" t="s">
        <v>480</v>
      </c>
      <c r="C30388">
        <v>1806</v>
      </c>
      <c r="D30388" s="61" t="s">
        <v>1508</v>
      </c>
    </row>
    <row r="30389" spans="1:4" hidden="1" x14ac:dyDescent="0.25">
      <c r="A30389" s="61" t="s">
        <v>125</v>
      </c>
      <c r="B30389" s="61" t="s">
        <v>480</v>
      </c>
      <c r="C30389">
        <v>1807</v>
      </c>
      <c r="D30389" s="61" t="s">
        <v>1508</v>
      </c>
    </row>
    <row r="30390" spans="1:4" hidden="1" x14ac:dyDescent="0.25">
      <c r="A30390" s="61" t="s">
        <v>125</v>
      </c>
      <c r="B30390" s="61" t="s">
        <v>480</v>
      </c>
      <c r="C30390">
        <v>1808</v>
      </c>
      <c r="D30390" s="61" t="s">
        <v>1529</v>
      </c>
    </row>
    <row r="30391" spans="1:4" hidden="1" x14ac:dyDescent="0.25">
      <c r="A30391" s="61" t="s">
        <v>125</v>
      </c>
      <c r="B30391" s="61" t="s">
        <v>480</v>
      </c>
      <c r="C30391">
        <v>1809</v>
      </c>
      <c r="D30391" s="61" t="s">
        <v>570</v>
      </c>
    </row>
    <row r="30392" spans="1:4" hidden="1" x14ac:dyDescent="0.25">
      <c r="A30392" s="61" t="s">
        <v>125</v>
      </c>
      <c r="B30392" s="61" t="s">
        <v>480</v>
      </c>
      <c r="C30392">
        <v>1810</v>
      </c>
      <c r="D30392" s="61" t="s">
        <v>570</v>
      </c>
    </row>
    <row r="30393" spans="1:4" hidden="1" x14ac:dyDescent="0.25">
      <c r="A30393" s="61" t="s">
        <v>125</v>
      </c>
      <c r="B30393" s="61" t="s">
        <v>480</v>
      </c>
      <c r="C30393">
        <v>1811</v>
      </c>
      <c r="D30393" s="61" t="s">
        <v>570</v>
      </c>
    </row>
    <row r="30394" spans="1:4" hidden="1" x14ac:dyDescent="0.25">
      <c r="A30394" s="61" t="s">
        <v>125</v>
      </c>
      <c r="B30394" s="61" t="s">
        <v>480</v>
      </c>
      <c r="C30394">
        <v>1812</v>
      </c>
      <c r="D30394" s="61" t="s">
        <v>570</v>
      </c>
    </row>
    <row r="30395" spans="1:4" hidden="1" x14ac:dyDescent="0.25">
      <c r="A30395" s="61" t="s">
        <v>125</v>
      </c>
      <c r="B30395" s="61" t="s">
        <v>480</v>
      </c>
      <c r="C30395">
        <v>1813</v>
      </c>
      <c r="D30395" s="61" t="s">
        <v>570</v>
      </c>
    </row>
    <row r="30396" spans="1:4" hidden="1" x14ac:dyDescent="0.25">
      <c r="A30396" s="61" t="s">
        <v>125</v>
      </c>
      <c r="B30396" s="61" t="s">
        <v>480</v>
      </c>
      <c r="C30396">
        <v>1814</v>
      </c>
      <c r="D30396" s="61" t="s">
        <v>570</v>
      </c>
    </row>
    <row r="30397" spans="1:4" hidden="1" x14ac:dyDescent="0.25">
      <c r="A30397" s="61" t="s">
        <v>125</v>
      </c>
      <c r="B30397" s="61" t="s">
        <v>480</v>
      </c>
      <c r="C30397">
        <v>1815</v>
      </c>
      <c r="D30397" s="61" t="s">
        <v>570</v>
      </c>
    </row>
    <row r="30398" spans="1:4" hidden="1" x14ac:dyDescent="0.25">
      <c r="A30398" s="61" t="s">
        <v>125</v>
      </c>
      <c r="B30398" s="61" t="s">
        <v>480</v>
      </c>
      <c r="C30398">
        <v>1816</v>
      </c>
      <c r="D30398" s="61" t="s">
        <v>570</v>
      </c>
    </row>
    <row r="30399" spans="1:4" hidden="1" x14ac:dyDescent="0.25">
      <c r="A30399" s="61" t="s">
        <v>125</v>
      </c>
      <c r="B30399" s="61" t="s">
        <v>480</v>
      </c>
      <c r="C30399">
        <v>1817</v>
      </c>
      <c r="D30399" s="61" t="s">
        <v>570</v>
      </c>
    </row>
    <row r="30400" spans="1:4" hidden="1" x14ac:dyDescent="0.25">
      <c r="A30400" s="61" t="s">
        <v>125</v>
      </c>
      <c r="B30400" s="61" t="s">
        <v>480</v>
      </c>
      <c r="C30400">
        <v>1818</v>
      </c>
      <c r="D30400" s="61" t="s">
        <v>570</v>
      </c>
    </row>
    <row r="30401" spans="1:4" hidden="1" x14ac:dyDescent="0.25">
      <c r="A30401" s="61" t="s">
        <v>125</v>
      </c>
      <c r="B30401" s="61" t="s">
        <v>480</v>
      </c>
      <c r="C30401">
        <v>1819</v>
      </c>
      <c r="D30401" s="61" t="s">
        <v>570</v>
      </c>
    </row>
    <row r="30402" spans="1:4" hidden="1" x14ac:dyDescent="0.25">
      <c r="A30402" s="61" t="s">
        <v>125</v>
      </c>
      <c r="B30402" s="61" t="s">
        <v>480</v>
      </c>
      <c r="C30402">
        <v>1820</v>
      </c>
      <c r="D30402" s="61" t="s">
        <v>570</v>
      </c>
    </row>
    <row r="30403" spans="1:4" hidden="1" x14ac:dyDescent="0.25">
      <c r="A30403" s="61" t="s">
        <v>125</v>
      </c>
      <c r="B30403" s="61" t="s">
        <v>480</v>
      </c>
      <c r="C30403">
        <v>1821</v>
      </c>
      <c r="D30403" s="61" t="s">
        <v>570</v>
      </c>
    </row>
    <row r="30404" spans="1:4" hidden="1" x14ac:dyDescent="0.25">
      <c r="A30404" s="61" t="s">
        <v>125</v>
      </c>
      <c r="B30404" s="61" t="s">
        <v>480</v>
      </c>
      <c r="C30404">
        <v>1822</v>
      </c>
      <c r="D30404" s="61" t="s">
        <v>570</v>
      </c>
    </row>
    <row r="30405" spans="1:4" hidden="1" x14ac:dyDescent="0.25">
      <c r="A30405" s="61" t="s">
        <v>125</v>
      </c>
      <c r="B30405" s="61" t="s">
        <v>480</v>
      </c>
      <c r="C30405">
        <v>1823</v>
      </c>
      <c r="D30405" s="61" t="s">
        <v>570</v>
      </c>
    </row>
    <row r="30406" spans="1:4" hidden="1" x14ac:dyDescent="0.25">
      <c r="A30406" s="61" t="s">
        <v>125</v>
      </c>
      <c r="B30406" s="61" t="s">
        <v>480</v>
      </c>
      <c r="C30406">
        <v>1824</v>
      </c>
      <c r="D30406" s="61" t="s">
        <v>570</v>
      </c>
    </row>
    <row r="30407" spans="1:4" hidden="1" x14ac:dyDescent="0.25">
      <c r="A30407" s="61" t="s">
        <v>125</v>
      </c>
      <c r="B30407" s="61" t="s">
        <v>480</v>
      </c>
      <c r="C30407">
        <v>1825</v>
      </c>
      <c r="D30407" s="61" t="s">
        <v>570</v>
      </c>
    </row>
    <row r="30408" spans="1:4" hidden="1" x14ac:dyDescent="0.25">
      <c r="A30408" s="61" t="s">
        <v>125</v>
      </c>
      <c r="B30408" s="61" t="s">
        <v>480</v>
      </c>
      <c r="C30408">
        <v>1826</v>
      </c>
      <c r="D30408" s="61" t="s">
        <v>570</v>
      </c>
    </row>
    <row r="30409" spans="1:4" hidden="1" x14ac:dyDescent="0.25">
      <c r="A30409" s="61" t="s">
        <v>125</v>
      </c>
      <c r="B30409" s="61" t="s">
        <v>480</v>
      </c>
      <c r="C30409">
        <v>1827</v>
      </c>
      <c r="D30409" s="61" t="s">
        <v>570</v>
      </c>
    </row>
    <row r="30410" spans="1:4" hidden="1" x14ac:dyDescent="0.25">
      <c r="A30410" s="61" t="s">
        <v>125</v>
      </c>
      <c r="B30410" s="61" t="s">
        <v>480</v>
      </c>
      <c r="C30410">
        <v>1828</v>
      </c>
      <c r="D30410" s="61" t="s">
        <v>570</v>
      </c>
    </row>
    <row r="30411" spans="1:4" hidden="1" x14ac:dyDescent="0.25">
      <c r="A30411" s="61" t="s">
        <v>125</v>
      </c>
      <c r="B30411" s="61" t="s">
        <v>480</v>
      </c>
      <c r="C30411">
        <v>1829</v>
      </c>
      <c r="D30411" s="61" t="s">
        <v>570</v>
      </c>
    </row>
    <row r="30412" spans="1:4" hidden="1" x14ac:dyDescent="0.25">
      <c r="A30412" s="61" t="s">
        <v>125</v>
      </c>
      <c r="B30412" s="61" t="s">
        <v>480</v>
      </c>
      <c r="C30412">
        <v>1830</v>
      </c>
      <c r="D30412" s="61" t="s">
        <v>570</v>
      </c>
    </row>
    <row r="30413" spans="1:4" hidden="1" x14ac:dyDescent="0.25">
      <c r="A30413" s="61" t="s">
        <v>125</v>
      </c>
      <c r="B30413" s="61" t="s">
        <v>480</v>
      </c>
      <c r="C30413">
        <v>1831</v>
      </c>
      <c r="D30413" s="61" t="s">
        <v>570</v>
      </c>
    </row>
    <row r="30414" spans="1:4" hidden="1" x14ac:dyDescent="0.25">
      <c r="A30414" s="61" t="s">
        <v>125</v>
      </c>
      <c r="B30414" s="61" t="s">
        <v>480</v>
      </c>
      <c r="C30414">
        <v>1832</v>
      </c>
      <c r="D30414" s="61" t="s">
        <v>570</v>
      </c>
    </row>
    <row r="30415" spans="1:4" hidden="1" x14ac:dyDescent="0.25">
      <c r="A30415" s="61" t="s">
        <v>125</v>
      </c>
      <c r="B30415" s="61" t="s">
        <v>480</v>
      </c>
      <c r="C30415">
        <v>1833</v>
      </c>
      <c r="D30415" s="61" t="s">
        <v>570</v>
      </c>
    </row>
    <row r="30416" spans="1:4" hidden="1" x14ac:dyDescent="0.25">
      <c r="A30416" s="61" t="s">
        <v>125</v>
      </c>
      <c r="B30416" s="61" t="s">
        <v>480</v>
      </c>
      <c r="C30416">
        <v>1834</v>
      </c>
      <c r="D30416" s="61" t="s">
        <v>570</v>
      </c>
    </row>
    <row r="30417" spans="1:4" hidden="1" x14ac:dyDescent="0.25">
      <c r="A30417" s="61" t="s">
        <v>125</v>
      </c>
      <c r="B30417" s="61" t="s">
        <v>480</v>
      </c>
      <c r="C30417">
        <v>1835</v>
      </c>
      <c r="D30417" s="61" t="s">
        <v>570</v>
      </c>
    </row>
    <row r="30418" spans="1:4" hidden="1" x14ac:dyDescent="0.25">
      <c r="A30418" s="61" t="s">
        <v>125</v>
      </c>
      <c r="B30418" s="61" t="s">
        <v>480</v>
      </c>
      <c r="C30418">
        <v>1836</v>
      </c>
      <c r="D30418" s="61" t="s">
        <v>570</v>
      </c>
    </row>
    <row r="30419" spans="1:4" hidden="1" x14ac:dyDescent="0.25">
      <c r="A30419" s="61" t="s">
        <v>125</v>
      </c>
      <c r="B30419" s="61" t="s">
        <v>480</v>
      </c>
      <c r="C30419">
        <v>1837</v>
      </c>
      <c r="D30419" s="61" t="s">
        <v>570</v>
      </c>
    </row>
    <row r="30420" spans="1:4" hidden="1" x14ac:dyDescent="0.25">
      <c r="A30420" s="61" t="s">
        <v>125</v>
      </c>
      <c r="B30420" s="61" t="s">
        <v>480</v>
      </c>
      <c r="C30420">
        <v>1838</v>
      </c>
      <c r="D30420" s="61" t="s">
        <v>570</v>
      </c>
    </row>
    <row r="30421" spans="1:4" hidden="1" x14ac:dyDescent="0.25">
      <c r="A30421" s="61" t="s">
        <v>125</v>
      </c>
      <c r="B30421" s="61" t="s">
        <v>480</v>
      </c>
      <c r="C30421">
        <v>1839</v>
      </c>
      <c r="D30421" s="61" t="s">
        <v>1516</v>
      </c>
    </row>
    <row r="30422" spans="1:4" hidden="1" x14ac:dyDescent="0.25">
      <c r="A30422" s="61" t="s">
        <v>125</v>
      </c>
      <c r="B30422" s="61" t="s">
        <v>480</v>
      </c>
      <c r="C30422">
        <v>1840</v>
      </c>
      <c r="D30422" s="61" t="s">
        <v>2293</v>
      </c>
    </row>
    <row r="30423" spans="1:4" hidden="1" x14ac:dyDescent="0.25">
      <c r="A30423" s="61" t="s">
        <v>125</v>
      </c>
      <c r="B30423" s="61" t="s">
        <v>480</v>
      </c>
      <c r="C30423">
        <v>1841</v>
      </c>
      <c r="D30423" s="61" t="s">
        <v>2293</v>
      </c>
    </row>
    <row r="30424" spans="1:4" hidden="1" x14ac:dyDescent="0.25">
      <c r="A30424" s="61" t="s">
        <v>125</v>
      </c>
      <c r="B30424" s="61" t="s">
        <v>480</v>
      </c>
      <c r="C30424">
        <v>1842</v>
      </c>
      <c r="D30424" s="61" t="s">
        <v>2293</v>
      </c>
    </row>
    <row r="30425" spans="1:4" hidden="1" x14ac:dyDescent="0.25">
      <c r="A30425" s="61" t="s">
        <v>125</v>
      </c>
      <c r="B30425" s="61" t="s">
        <v>480</v>
      </c>
      <c r="C30425">
        <v>1843</v>
      </c>
      <c r="D30425" s="61" t="s">
        <v>2293</v>
      </c>
    </row>
    <row r="30426" spans="1:4" hidden="1" x14ac:dyDescent="0.25">
      <c r="A30426" s="61" t="s">
        <v>125</v>
      </c>
      <c r="B30426" s="61" t="s">
        <v>480</v>
      </c>
      <c r="C30426">
        <v>1844</v>
      </c>
      <c r="D30426" s="61" t="s">
        <v>2293</v>
      </c>
    </row>
    <row r="30427" spans="1:4" hidden="1" x14ac:dyDescent="0.25">
      <c r="A30427" s="61" t="s">
        <v>125</v>
      </c>
      <c r="B30427" s="61" t="s">
        <v>480</v>
      </c>
      <c r="C30427">
        <v>1845</v>
      </c>
      <c r="D30427" s="61" t="s">
        <v>2293</v>
      </c>
    </row>
    <row r="30428" spans="1:4" hidden="1" x14ac:dyDescent="0.25">
      <c r="A30428" s="61" t="s">
        <v>125</v>
      </c>
      <c r="B30428" s="61" t="s">
        <v>480</v>
      </c>
      <c r="C30428">
        <v>1846</v>
      </c>
      <c r="D30428" s="61" t="s">
        <v>2293</v>
      </c>
    </row>
    <row r="30429" spans="1:4" hidden="1" x14ac:dyDescent="0.25">
      <c r="A30429" s="61" t="s">
        <v>125</v>
      </c>
      <c r="B30429" s="61" t="s">
        <v>480</v>
      </c>
      <c r="C30429">
        <v>1847</v>
      </c>
      <c r="D30429" s="61" t="s">
        <v>2293</v>
      </c>
    </row>
    <row r="30430" spans="1:4" hidden="1" x14ac:dyDescent="0.25">
      <c r="A30430" s="61" t="s">
        <v>125</v>
      </c>
      <c r="B30430" s="61" t="s">
        <v>480</v>
      </c>
      <c r="C30430">
        <v>1848</v>
      </c>
      <c r="D30430" s="61" t="s">
        <v>2293</v>
      </c>
    </row>
    <row r="30431" spans="1:4" hidden="1" x14ac:dyDescent="0.25">
      <c r="A30431" s="61" t="s">
        <v>125</v>
      </c>
      <c r="B30431" s="61" t="s">
        <v>480</v>
      </c>
      <c r="C30431">
        <v>1849</v>
      </c>
      <c r="D30431" s="61" t="s">
        <v>2293</v>
      </c>
    </row>
    <row r="30432" spans="1:4" hidden="1" x14ac:dyDescent="0.25">
      <c r="A30432" s="61" t="s">
        <v>125</v>
      </c>
      <c r="B30432" s="61" t="s">
        <v>480</v>
      </c>
      <c r="C30432">
        <v>1850</v>
      </c>
      <c r="D30432" s="61" t="s">
        <v>2293</v>
      </c>
    </row>
    <row r="30433" spans="1:4" hidden="1" x14ac:dyDescent="0.25">
      <c r="A30433" s="61" t="s">
        <v>125</v>
      </c>
      <c r="B30433" s="61" t="s">
        <v>480</v>
      </c>
      <c r="C30433">
        <v>1851</v>
      </c>
      <c r="D30433" s="61" t="s">
        <v>2293</v>
      </c>
    </row>
    <row r="30434" spans="1:4" hidden="1" x14ac:dyDescent="0.25">
      <c r="A30434" s="61" t="s">
        <v>125</v>
      </c>
      <c r="B30434" s="61" t="s">
        <v>480</v>
      </c>
      <c r="C30434">
        <v>1852</v>
      </c>
      <c r="D30434" s="61" t="s">
        <v>2293</v>
      </c>
    </row>
    <row r="30435" spans="1:4" hidden="1" x14ac:dyDescent="0.25">
      <c r="A30435" s="61" t="s">
        <v>125</v>
      </c>
      <c r="B30435" s="61" t="s">
        <v>480</v>
      </c>
      <c r="C30435">
        <v>1853</v>
      </c>
      <c r="D30435" s="61" t="s">
        <v>2293</v>
      </c>
    </row>
    <row r="30436" spans="1:4" hidden="1" x14ac:dyDescent="0.25">
      <c r="A30436" s="61" t="s">
        <v>125</v>
      </c>
      <c r="B30436" s="61" t="s">
        <v>480</v>
      </c>
      <c r="C30436">
        <v>1854</v>
      </c>
      <c r="D30436" s="61" t="s">
        <v>2293</v>
      </c>
    </row>
    <row r="30437" spans="1:4" hidden="1" x14ac:dyDescent="0.25">
      <c r="A30437" s="61" t="s">
        <v>125</v>
      </c>
      <c r="B30437" s="61" t="s">
        <v>480</v>
      </c>
      <c r="C30437">
        <v>1855</v>
      </c>
      <c r="D30437" s="61" t="s">
        <v>2293</v>
      </c>
    </row>
    <row r="30438" spans="1:4" hidden="1" x14ac:dyDescent="0.25">
      <c r="A30438" s="61" t="s">
        <v>125</v>
      </c>
      <c r="B30438" s="61" t="s">
        <v>480</v>
      </c>
      <c r="C30438">
        <v>1856</v>
      </c>
      <c r="D30438" s="61" t="s">
        <v>2293</v>
      </c>
    </row>
    <row r="30439" spans="1:4" hidden="1" x14ac:dyDescent="0.25">
      <c r="A30439" s="61" t="s">
        <v>125</v>
      </c>
      <c r="B30439" s="61" t="s">
        <v>480</v>
      </c>
      <c r="C30439">
        <v>1857</v>
      </c>
      <c r="D30439" s="61" t="s">
        <v>1867</v>
      </c>
    </row>
    <row r="30440" spans="1:4" hidden="1" x14ac:dyDescent="0.25">
      <c r="A30440" s="61" t="s">
        <v>125</v>
      </c>
      <c r="B30440" s="61" t="s">
        <v>480</v>
      </c>
      <c r="C30440">
        <v>1858</v>
      </c>
      <c r="D30440" s="61" t="s">
        <v>1867</v>
      </c>
    </row>
    <row r="30441" spans="1:4" hidden="1" x14ac:dyDescent="0.25">
      <c r="A30441" s="61" t="s">
        <v>125</v>
      </c>
      <c r="B30441" s="61" t="s">
        <v>480</v>
      </c>
      <c r="C30441">
        <v>1859</v>
      </c>
      <c r="D30441" s="61" t="s">
        <v>1867</v>
      </c>
    </row>
    <row r="30442" spans="1:4" hidden="1" x14ac:dyDescent="0.25">
      <c r="A30442" s="61" t="s">
        <v>125</v>
      </c>
      <c r="B30442" s="61" t="s">
        <v>480</v>
      </c>
      <c r="C30442">
        <v>1860</v>
      </c>
      <c r="D30442" s="61" t="s">
        <v>1867</v>
      </c>
    </row>
    <row r="30443" spans="1:4" hidden="1" x14ac:dyDescent="0.25">
      <c r="A30443" s="61" t="s">
        <v>125</v>
      </c>
      <c r="B30443" s="61" t="s">
        <v>480</v>
      </c>
      <c r="C30443">
        <v>1861</v>
      </c>
      <c r="D30443" s="61" t="s">
        <v>1867</v>
      </c>
    </row>
    <row r="30444" spans="1:4" hidden="1" x14ac:dyDescent="0.25">
      <c r="A30444" s="61" t="s">
        <v>125</v>
      </c>
      <c r="B30444" s="61" t="s">
        <v>480</v>
      </c>
      <c r="C30444">
        <v>1862</v>
      </c>
      <c r="D30444" s="61" t="s">
        <v>1867</v>
      </c>
    </row>
    <row r="30445" spans="1:4" hidden="1" x14ac:dyDescent="0.25">
      <c r="A30445" s="61" t="s">
        <v>125</v>
      </c>
      <c r="B30445" s="61" t="s">
        <v>480</v>
      </c>
      <c r="C30445">
        <v>1863</v>
      </c>
      <c r="D30445" s="61" t="s">
        <v>1867</v>
      </c>
    </row>
    <row r="30446" spans="1:4" hidden="1" x14ac:dyDescent="0.25">
      <c r="A30446" s="61" t="s">
        <v>125</v>
      </c>
      <c r="B30446" s="61" t="s">
        <v>480</v>
      </c>
      <c r="C30446">
        <v>1864</v>
      </c>
      <c r="D30446" s="61" t="s">
        <v>1867</v>
      </c>
    </row>
    <row r="30447" spans="1:4" hidden="1" x14ac:dyDescent="0.25">
      <c r="A30447" s="61" t="s">
        <v>125</v>
      </c>
      <c r="B30447" s="61" t="s">
        <v>480</v>
      </c>
      <c r="C30447">
        <v>1865</v>
      </c>
      <c r="D30447" s="61" t="s">
        <v>1867</v>
      </c>
    </row>
    <row r="30448" spans="1:4" hidden="1" x14ac:dyDescent="0.25">
      <c r="A30448" s="61" t="s">
        <v>125</v>
      </c>
      <c r="B30448" s="61" t="s">
        <v>480</v>
      </c>
      <c r="C30448">
        <v>1866</v>
      </c>
      <c r="D30448" s="61" t="s">
        <v>1867</v>
      </c>
    </row>
    <row r="30449" spans="1:4" hidden="1" x14ac:dyDescent="0.25">
      <c r="A30449" s="61" t="s">
        <v>125</v>
      </c>
      <c r="B30449" s="61" t="s">
        <v>480</v>
      </c>
      <c r="C30449">
        <v>1867</v>
      </c>
      <c r="D30449" s="61" t="s">
        <v>1867</v>
      </c>
    </row>
    <row r="30450" spans="1:4" hidden="1" x14ac:dyDescent="0.25">
      <c r="A30450" s="61" t="s">
        <v>125</v>
      </c>
      <c r="B30450" s="61" t="s">
        <v>480</v>
      </c>
      <c r="C30450">
        <v>1868</v>
      </c>
      <c r="D30450" s="61" t="s">
        <v>1756</v>
      </c>
    </row>
    <row r="30451" spans="1:4" hidden="1" x14ac:dyDescent="0.25">
      <c r="A30451" s="61" t="s">
        <v>125</v>
      </c>
      <c r="B30451" s="61" t="s">
        <v>480</v>
      </c>
      <c r="C30451">
        <v>1869</v>
      </c>
      <c r="D30451" s="61" t="s">
        <v>1756</v>
      </c>
    </row>
    <row r="30452" spans="1:4" hidden="1" x14ac:dyDescent="0.25">
      <c r="A30452" s="61" t="s">
        <v>125</v>
      </c>
      <c r="B30452" s="61" t="s">
        <v>480</v>
      </c>
      <c r="C30452">
        <v>1870</v>
      </c>
      <c r="D30452" s="61" t="s">
        <v>1756</v>
      </c>
    </row>
    <row r="30453" spans="1:4" hidden="1" x14ac:dyDescent="0.25">
      <c r="A30453" s="61" t="s">
        <v>125</v>
      </c>
      <c r="B30453" s="61" t="s">
        <v>480</v>
      </c>
      <c r="C30453">
        <v>1871</v>
      </c>
      <c r="D30453" s="61" t="s">
        <v>1756</v>
      </c>
    </row>
    <row r="30454" spans="1:4" hidden="1" x14ac:dyDescent="0.25">
      <c r="A30454" s="61" t="s">
        <v>125</v>
      </c>
      <c r="B30454" s="61" t="s">
        <v>480</v>
      </c>
      <c r="C30454">
        <v>1872</v>
      </c>
      <c r="D30454" s="61" t="s">
        <v>1756</v>
      </c>
    </row>
    <row r="30455" spans="1:4" hidden="1" x14ac:dyDescent="0.25">
      <c r="A30455" s="61" t="s">
        <v>125</v>
      </c>
      <c r="B30455" s="61" t="s">
        <v>480</v>
      </c>
      <c r="C30455">
        <v>1873</v>
      </c>
      <c r="D30455" s="61" t="s">
        <v>1756</v>
      </c>
    </row>
    <row r="30456" spans="1:4" hidden="1" x14ac:dyDescent="0.25">
      <c r="A30456" s="61" t="s">
        <v>125</v>
      </c>
      <c r="B30456" s="61" t="s">
        <v>480</v>
      </c>
      <c r="C30456">
        <v>1874</v>
      </c>
      <c r="D30456" s="61" t="s">
        <v>1756</v>
      </c>
    </row>
    <row r="30457" spans="1:4" hidden="1" x14ac:dyDescent="0.25">
      <c r="A30457" s="61" t="s">
        <v>125</v>
      </c>
      <c r="B30457" s="61" t="s">
        <v>480</v>
      </c>
      <c r="C30457">
        <v>1875</v>
      </c>
      <c r="D30457" s="61" t="s">
        <v>1756</v>
      </c>
    </row>
    <row r="30458" spans="1:4" hidden="1" x14ac:dyDescent="0.25">
      <c r="A30458" s="61" t="s">
        <v>125</v>
      </c>
      <c r="B30458" s="61" t="s">
        <v>480</v>
      </c>
      <c r="C30458">
        <v>1876</v>
      </c>
      <c r="D30458" s="61" t="s">
        <v>1756</v>
      </c>
    </row>
    <row r="30459" spans="1:4" hidden="1" x14ac:dyDescent="0.25">
      <c r="A30459" s="61" t="s">
        <v>125</v>
      </c>
      <c r="B30459" s="61" t="s">
        <v>480</v>
      </c>
      <c r="C30459">
        <v>1877</v>
      </c>
      <c r="D30459" s="61" t="s">
        <v>2317</v>
      </c>
    </row>
    <row r="30460" spans="1:4" hidden="1" x14ac:dyDescent="0.25">
      <c r="A30460" s="61" t="s">
        <v>125</v>
      </c>
      <c r="B30460" s="61" t="s">
        <v>480</v>
      </c>
      <c r="C30460">
        <v>1878</v>
      </c>
      <c r="D30460" s="61" t="s">
        <v>2295</v>
      </c>
    </row>
    <row r="30461" spans="1:4" hidden="1" x14ac:dyDescent="0.25">
      <c r="A30461" s="61" t="s">
        <v>125</v>
      </c>
      <c r="B30461" s="61" t="s">
        <v>480</v>
      </c>
      <c r="C30461">
        <v>1879</v>
      </c>
      <c r="D30461" s="61" t="s">
        <v>2295</v>
      </c>
    </row>
    <row r="30462" spans="1:4" hidden="1" x14ac:dyDescent="0.25">
      <c r="A30462" s="61" t="s">
        <v>125</v>
      </c>
      <c r="B30462" s="61" t="s">
        <v>480</v>
      </c>
      <c r="C30462">
        <v>1880</v>
      </c>
      <c r="D30462" s="61" t="s">
        <v>1518</v>
      </c>
    </row>
    <row r="30463" spans="1:4" hidden="1" x14ac:dyDescent="0.25">
      <c r="A30463" s="61" t="s">
        <v>125</v>
      </c>
      <c r="B30463" s="61" t="s">
        <v>480</v>
      </c>
      <c r="C30463">
        <v>1881</v>
      </c>
      <c r="D30463" s="61" t="s">
        <v>1518</v>
      </c>
    </row>
    <row r="30464" spans="1:4" hidden="1" x14ac:dyDescent="0.25">
      <c r="A30464" s="61" t="s">
        <v>125</v>
      </c>
      <c r="B30464" s="61" t="s">
        <v>480</v>
      </c>
      <c r="C30464">
        <v>1882</v>
      </c>
      <c r="D30464" s="61" t="s">
        <v>1518</v>
      </c>
    </row>
    <row r="30465" spans="1:4" hidden="1" x14ac:dyDescent="0.25">
      <c r="A30465" s="61" t="s">
        <v>125</v>
      </c>
      <c r="B30465" s="61" t="s">
        <v>480</v>
      </c>
      <c r="C30465">
        <v>1883</v>
      </c>
      <c r="D30465" s="61" t="s">
        <v>1518</v>
      </c>
    </row>
    <row r="30466" spans="1:4" hidden="1" x14ac:dyDescent="0.25">
      <c r="A30466" s="61" t="s">
        <v>125</v>
      </c>
      <c r="B30466" s="61" t="s">
        <v>480</v>
      </c>
      <c r="C30466">
        <v>1884</v>
      </c>
      <c r="D30466" s="61" t="s">
        <v>1518</v>
      </c>
    </row>
    <row r="30467" spans="1:4" hidden="1" x14ac:dyDescent="0.25">
      <c r="A30467" s="61" t="s">
        <v>125</v>
      </c>
      <c r="B30467" s="61" t="s">
        <v>480</v>
      </c>
      <c r="C30467">
        <v>1885</v>
      </c>
      <c r="D30467" s="61" t="s">
        <v>1518</v>
      </c>
    </row>
    <row r="30468" spans="1:4" hidden="1" x14ac:dyDescent="0.25">
      <c r="A30468" s="61" t="s">
        <v>125</v>
      </c>
      <c r="B30468" s="61" t="s">
        <v>480</v>
      </c>
      <c r="C30468">
        <v>1886</v>
      </c>
      <c r="D30468" s="61" t="s">
        <v>1518</v>
      </c>
    </row>
    <row r="30469" spans="1:4" hidden="1" x14ac:dyDescent="0.25">
      <c r="A30469" s="61" t="s">
        <v>125</v>
      </c>
      <c r="B30469" s="61" t="s">
        <v>480</v>
      </c>
      <c r="C30469">
        <v>1887</v>
      </c>
      <c r="D30469" s="61" t="s">
        <v>1518</v>
      </c>
    </row>
    <row r="30470" spans="1:4" hidden="1" x14ac:dyDescent="0.25">
      <c r="A30470" s="61" t="s">
        <v>125</v>
      </c>
      <c r="B30470" s="61" t="s">
        <v>480</v>
      </c>
      <c r="C30470">
        <v>1888</v>
      </c>
      <c r="D30470" s="61" t="s">
        <v>1518</v>
      </c>
    </row>
    <row r="30471" spans="1:4" hidden="1" x14ac:dyDescent="0.25">
      <c r="A30471" s="61" t="s">
        <v>125</v>
      </c>
      <c r="B30471" s="61" t="s">
        <v>480</v>
      </c>
      <c r="C30471">
        <v>1889</v>
      </c>
      <c r="D30471" s="61" t="s">
        <v>1518</v>
      </c>
    </row>
    <row r="30472" spans="1:4" hidden="1" x14ac:dyDescent="0.25">
      <c r="A30472" s="61" t="s">
        <v>125</v>
      </c>
      <c r="B30472" s="61" t="s">
        <v>480</v>
      </c>
      <c r="C30472">
        <v>1890</v>
      </c>
      <c r="D30472" s="61" t="s">
        <v>1518</v>
      </c>
    </row>
    <row r="30473" spans="1:4" hidden="1" x14ac:dyDescent="0.25">
      <c r="A30473" s="61" t="s">
        <v>125</v>
      </c>
      <c r="B30473" s="61" t="s">
        <v>480</v>
      </c>
      <c r="C30473">
        <v>1891</v>
      </c>
      <c r="D30473" s="61" t="s">
        <v>1518</v>
      </c>
    </row>
    <row r="30474" spans="1:4" hidden="1" x14ac:dyDescent="0.25">
      <c r="A30474" s="61" t="s">
        <v>125</v>
      </c>
      <c r="B30474" s="61" t="s">
        <v>480</v>
      </c>
      <c r="C30474">
        <v>1892</v>
      </c>
      <c r="D30474" s="61" t="s">
        <v>1518</v>
      </c>
    </row>
    <row r="30475" spans="1:4" hidden="1" x14ac:dyDescent="0.25">
      <c r="A30475" s="61" t="s">
        <v>125</v>
      </c>
      <c r="B30475" s="61" t="s">
        <v>480</v>
      </c>
      <c r="C30475">
        <v>1893</v>
      </c>
      <c r="D30475" s="61" t="s">
        <v>1518</v>
      </c>
    </row>
    <row r="30476" spans="1:4" hidden="1" x14ac:dyDescent="0.25">
      <c r="A30476" s="61" t="s">
        <v>125</v>
      </c>
      <c r="B30476" s="61" t="s">
        <v>480</v>
      </c>
      <c r="C30476">
        <v>1894</v>
      </c>
      <c r="D30476" s="61" t="s">
        <v>1518</v>
      </c>
    </row>
    <row r="30477" spans="1:4" hidden="1" x14ac:dyDescent="0.25">
      <c r="A30477" s="61" t="s">
        <v>125</v>
      </c>
      <c r="B30477" s="61" t="s">
        <v>480</v>
      </c>
      <c r="C30477">
        <v>1895</v>
      </c>
      <c r="D30477" s="61" t="s">
        <v>1518</v>
      </c>
    </row>
    <row r="30478" spans="1:4" hidden="1" x14ac:dyDescent="0.25">
      <c r="A30478" s="61" t="s">
        <v>125</v>
      </c>
      <c r="B30478" s="61" t="s">
        <v>480</v>
      </c>
      <c r="C30478">
        <v>1896</v>
      </c>
      <c r="D30478" s="61" t="s">
        <v>1518</v>
      </c>
    </row>
    <row r="30479" spans="1:4" hidden="1" x14ac:dyDescent="0.25">
      <c r="A30479" s="61" t="s">
        <v>125</v>
      </c>
      <c r="B30479" s="61" t="s">
        <v>480</v>
      </c>
      <c r="C30479">
        <v>1897</v>
      </c>
      <c r="D30479" s="61" t="s">
        <v>1518</v>
      </c>
    </row>
    <row r="30480" spans="1:4" hidden="1" x14ac:dyDescent="0.25">
      <c r="A30480" s="61" t="s">
        <v>125</v>
      </c>
      <c r="B30480" s="61" t="s">
        <v>480</v>
      </c>
      <c r="C30480">
        <v>1898</v>
      </c>
      <c r="D30480" s="61" t="s">
        <v>1518</v>
      </c>
    </row>
    <row r="30481" spans="1:4" hidden="1" x14ac:dyDescent="0.25">
      <c r="A30481" s="61" t="s">
        <v>125</v>
      </c>
      <c r="B30481" s="61" t="s">
        <v>480</v>
      </c>
      <c r="C30481">
        <v>1899</v>
      </c>
      <c r="D30481" s="61" t="s">
        <v>1518</v>
      </c>
    </row>
    <row r="30482" spans="1:4" hidden="1" x14ac:dyDescent="0.25">
      <c r="A30482" s="61" t="s">
        <v>125</v>
      </c>
      <c r="B30482" s="61" t="s">
        <v>480</v>
      </c>
      <c r="C30482">
        <v>1900</v>
      </c>
      <c r="D30482" s="61" t="s">
        <v>1518</v>
      </c>
    </row>
    <row r="30483" spans="1:4" hidden="1" x14ac:dyDescent="0.25">
      <c r="A30483" s="61" t="s">
        <v>125</v>
      </c>
      <c r="B30483" s="61" t="s">
        <v>480</v>
      </c>
      <c r="C30483">
        <v>1901</v>
      </c>
      <c r="D30483" s="61" t="s">
        <v>1518</v>
      </c>
    </row>
    <row r="30484" spans="1:4" hidden="1" x14ac:dyDescent="0.25">
      <c r="A30484" s="61" t="s">
        <v>125</v>
      </c>
      <c r="B30484" s="61" t="s">
        <v>480</v>
      </c>
      <c r="C30484">
        <v>1902</v>
      </c>
      <c r="D30484" s="61" t="s">
        <v>1518</v>
      </c>
    </row>
    <row r="30485" spans="1:4" hidden="1" x14ac:dyDescent="0.25">
      <c r="A30485" s="61" t="s">
        <v>125</v>
      </c>
      <c r="B30485" s="61" t="s">
        <v>480</v>
      </c>
      <c r="C30485">
        <v>1903</v>
      </c>
      <c r="D30485" s="61" t="s">
        <v>1518</v>
      </c>
    </row>
    <row r="30486" spans="1:4" hidden="1" x14ac:dyDescent="0.25">
      <c r="A30486" s="61" t="s">
        <v>125</v>
      </c>
      <c r="B30486" s="61" t="s">
        <v>480</v>
      </c>
      <c r="C30486">
        <v>1904</v>
      </c>
      <c r="D30486" s="61" t="s">
        <v>1518</v>
      </c>
    </row>
    <row r="30487" spans="1:4" hidden="1" x14ac:dyDescent="0.25">
      <c r="A30487" s="61" t="s">
        <v>125</v>
      </c>
      <c r="B30487" s="61" t="s">
        <v>480</v>
      </c>
      <c r="C30487">
        <v>1905</v>
      </c>
      <c r="D30487" s="61" t="s">
        <v>1518</v>
      </c>
    </row>
    <row r="30488" spans="1:4" hidden="1" x14ac:dyDescent="0.25">
      <c r="A30488" s="61" t="s">
        <v>125</v>
      </c>
      <c r="B30488" s="61" t="s">
        <v>480</v>
      </c>
      <c r="C30488">
        <v>1906</v>
      </c>
      <c r="D30488" s="61" t="s">
        <v>1518</v>
      </c>
    </row>
    <row r="30489" spans="1:4" hidden="1" x14ac:dyDescent="0.25">
      <c r="A30489" s="61" t="s">
        <v>125</v>
      </c>
      <c r="B30489" s="61" t="s">
        <v>480</v>
      </c>
      <c r="C30489">
        <v>1907</v>
      </c>
      <c r="D30489" s="61" t="s">
        <v>2457</v>
      </c>
    </row>
    <row r="30490" spans="1:4" hidden="1" x14ac:dyDescent="0.25">
      <c r="A30490" s="61" t="s">
        <v>125</v>
      </c>
      <c r="B30490" s="61" t="s">
        <v>480</v>
      </c>
      <c r="C30490">
        <v>1908</v>
      </c>
      <c r="D30490" s="61" t="s">
        <v>592</v>
      </c>
    </row>
    <row r="30491" spans="1:4" hidden="1" x14ac:dyDescent="0.25">
      <c r="A30491" s="61" t="s">
        <v>125</v>
      </c>
      <c r="B30491" s="61" t="s">
        <v>480</v>
      </c>
      <c r="C30491">
        <v>1909</v>
      </c>
      <c r="D30491" s="61" t="s">
        <v>1625</v>
      </c>
    </row>
    <row r="30492" spans="1:4" hidden="1" x14ac:dyDescent="0.25">
      <c r="A30492" s="61" t="s">
        <v>125</v>
      </c>
      <c r="B30492" s="61" t="s">
        <v>480</v>
      </c>
      <c r="C30492">
        <v>1910</v>
      </c>
      <c r="D30492" s="61" t="s">
        <v>1625</v>
      </c>
    </row>
    <row r="30493" spans="1:4" hidden="1" x14ac:dyDescent="0.25">
      <c r="A30493" s="61" t="s">
        <v>125</v>
      </c>
      <c r="B30493" s="61" t="s">
        <v>480</v>
      </c>
      <c r="C30493">
        <v>1911</v>
      </c>
      <c r="D30493" s="61" t="s">
        <v>1587</v>
      </c>
    </row>
    <row r="30494" spans="1:4" hidden="1" x14ac:dyDescent="0.25">
      <c r="A30494" s="61" t="s">
        <v>125</v>
      </c>
      <c r="B30494" s="61" t="s">
        <v>480</v>
      </c>
      <c r="C30494">
        <v>1912</v>
      </c>
      <c r="D30494" s="61" t="s">
        <v>1587</v>
      </c>
    </row>
    <row r="30495" spans="1:4" hidden="1" x14ac:dyDescent="0.25">
      <c r="A30495" s="61" t="s">
        <v>125</v>
      </c>
      <c r="B30495" s="61" t="s">
        <v>480</v>
      </c>
      <c r="C30495">
        <v>1913</v>
      </c>
      <c r="D30495" s="61" t="s">
        <v>2334</v>
      </c>
    </row>
    <row r="30496" spans="1:4" hidden="1" x14ac:dyDescent="0.25">
      <c r="A30496" s="61" t="s">
        <v>125</v>
      </c>
      <c r="B30496" s="61" t="s">
        <v>480</v>
      </c>
      <c r="C30496">
        <v>1914</v>
      </c>
      <c r="D30496" s="61" t="s">
        <v>1694</v>
      </c>
    </row>
    <row r="30497" spans="1:4" hidden="1" x14ac:dyDescent="0.25">
      <c r="A30497" s="61" t="s">
        <v>125</v>
      </c>
      <c r="B30497" s="61" t="s">
        <v>480</v>
      </c>
      <c r="C30497">
        <v>1915</v>
      </c>
      <c r="D30497" s="61" t="s">
        <v>1504</v>
      </c>
    </row>
    <row r="30498" spans="1:4" hidden="1" x14ac:dyDescent="0.25">
      <c r="A30498" s="61" t="s">
        <v>125</v>
      </c>
      <c r="B30498" s="61" t="s">
        <v>480</v>
      </c>
      <c r="C30498">
        <v>1916</v>
      </c>
      <c r="D30498" s="61" t="s">
        <v>1504</v>
      </c>
    </row>
    <row r="30499" spans="1:4" hidden="1" x14ac:dyDescent="0.25">
      <c r="A30499" s="61" t="s">
        <v>125</v>
      </c>
      <c r="B30499" s="61" t="s">
        <v>480</v>
      </c>
      <c r="C30499">
        <v>1917</v>
      </c>
      <c r="D30499" s="61" t="s">
        <v>1504</v>
      </c>
    </row>
    <row r="30500" spans="1:4" hidden="1" x14ac:dyDescent="0.25">
      <c r="A30500" s="61" t="s">
        <v>125</v>
      </c>
      <c r="B30500" s="61" t="s">
        <v>480</v>
      </c>
      <c r="C30500">
        <v>1918</v>
      </c>
      <c r="D30500" s="61" t="s">
        <v>2538</v>
      </c>
    </row>
    <row r="30501" spans="1:4" hidden="1" x14ac:dyDescent="0.25">
      <c r="A30501" s="61" t="s">
        <v>125</v>
      </c>
      <c r="B30501" s="61" t="s">
        <v>480</v>
      </c>
      <c r="C30501">
        <v>1919</v>
      </c>
      <c r="D30501" s="61" t="s">
        <v>2572</v>
      </c>
    </row>
    <row r="30502" spans="1:4" hidden="1" x14ac:dyDescent="0.25">
      <c r="A30502" s="61" t="s">
        <v>125</v>
      </c>
      <c r="B30502" s="61" t="s">
        <v>480</v>
      </c>
      <c r="C30502">
        <v>1920</v>
      </c>
      <c r="D30502" s="61" t="s">
        <v>2256</v>
      </c>
    </row>
    <row r="30503" spans="1:4" hidden="1" x14ac:dyDescent="0.25">
      <c r="A30503" s="61" t="s">
        <v>125</v>
      </c>
      <c r="B30503" s="61" t="s">
        <v>480</v>
      </c>
      <c r="C30503">
        <v>1921</v>
      </c>
      <c r="D30503" s="61" t="s">
        <v>1700</v>
      </c>
    </row>
    <row r="30504" spans="1:4" hidden="1" x14ac:dyDescent="0.25">
      <c r="A30504" s="61" t="s">
        <v>125</v>
      </c>
      <c r="B30504" s="61" t="s">
        <v>480</v>
      </c>
      <c r="C30504">
        <v>1922</v>
      </c>
      <c r="D30504" s="61" t="s">
        <v>1700</v>
      </c>
    </row>
    <row r="30505" spans="1:4" hidden="1" x14ac:dyDescent="0.25">
      <c r="A30505" s="61" t="s">
        <v>125</v>
      </c>
      <c r="B30505" s="61" t="s">
        <v>480</v>
      </c>
      <c r="C30505">
        <v>1923</v>
      </c>
      <c r="D30505" s="61" t="s">
        <v>2167</v>
      </c>
    </row>
    <row r="30506" spans="1:4" hidden="1" x14ac:dyDescent="0.25">
      <c r="A30506" s="61" t="s">
        <v>125</v>
      </c>
      <c r="B30506" s="61" t="s">
        <v>480</v>
      </c>
      <c r="C30506">
        <v>1924</v>
      </c>
      <c r="D30506" s="61" t="s">
        <v>2429</v>
      </c>
    </row>
    <row r="30507" spans="1:4" hidden="1" x14ac:dyDescent="0.25">
      <c r="A30507" s="61" t="s">
        <v>125</v>
      </c>
      <c r="B30507" s="61" t="s">
        <v>480</v>
      </c>
      <c r="C30507">
        <v>1925</v>
      </c>
      <c r="D30507" s="61" t="s">
        <v>2558</v>
      </c>
    </row>
    <row r="30508" spans="1:4" hidden="1" x14ac:dyDescent="0.25">
      <c r="A30508" s="61" t="s">
        <v>125</v>
      </c>
      <c r="B30508" s="61" t="s">
        <v>480</v>
      </c>
      <c r="C30508">
        <v>1926</v>
      </c>
      <c r="D30508" s="61" t="s">
        <v>2558</v>
      </c>
    </row>
    <row r="30509" spans="1:4" hidden="1" x14ac:dyDescent="0.25">
      <c r="A30509" s="61" t="s">
        <v>125</v>
      </c>
      <c r="B30509" s="61" t="s">
        <v>480</v>
      </c>
      <c r="C30509">
        <v>1927</v>
      </c>
      <c r="D30509" s="61" t="s">
        <v>2558</v>
      </c>
    </row>
    <row r="30510" spans="1:4" hidden="1" x14ac:dyDescent="0.25">
      <c r="A30510" s="61" t="s">
        <v>125</v>
      </c>
      <c r="B30510" s="61" t="s">
        <v>480</v>
      </c>
      <c r="C30510">
        <v>1928</v>
      </c>
      <c r="D30510" s="61" t="s">
        <v>2419</v>
      </c>
    </row>
    <row r="30511" spans="1:4" hidden="1" x14ac:dyDescent="0.25">
      <c r="A30511" s="61" t="s">
        <v>125</v>
      </c>
      <c r="B30511" s="61" t="s">
        <v>480</v>
      </c>
      <c r="C30511">
        <v>1929</v>
      </c>
      <c r="D30511" s="61" t="s">
        <v>2419</v>
      </c>
    </row>
    <row r="30512" spans="1:4" hidden="1" x14ac:dyDescent="0.25">
      <c r="A30512" s="61" t="s">
        <v>125</v>
      </c>
      <c r="B30512" s="61" t="s">
        <v>480</v>
      </c>
      <c r="C30512">
        <v>1930</v>
      </c>
      <c r="D30512" s="61" t="s">
        <v>2419</v>
      </c>
    </row>
    <row r="30513" spans="1:4" hidden="1" x14ac:dyDescent="0.25">
      <c r="A30513" s="61" t="s">
        <v>125</v>
      </c>
      <c r="B30513" s="61" t="s">
        <v>480</v>
      </c>
      <c r="C30513">
        <v>1931</v>
      </c>
      <c r="D30513" s="61" t="s">
        <v>2419</v>
      </c>
    </row>
    <row r="30514" spans="1:4" hidden="1" x14ac:dyDescent="0.25">
      <c r="A30514" s="61" t="s">
        <v>125</v>
      </c>
      <c r="B30514" s="61" t="s">
        <v>480</v>
      </c>
      <c r="C30514">
        <v>1932</v>
      </c>
      <c r="D30514" s="61" t="s">
        <v>2419</v>
      </c>
    </row>
    <row r="30515" spans="1:4" hidden="1" x14ac:dyDescent="0.25">
      <c r="A30515" s="61" t="s">
        <v>125</v>
      </c>
      <c r="B30515" s="61" t="s">
        <v>480</v>
      </c>
      <c r="C30515">
        <v>1933</v>
      </c>
      <c r="D30515" s="61" t="s">
        <v>2419</v>
      </c>
    </row>
    <row r="30516" spans="1:4" hidden="1" x14ac:dyDescent="0.25">
      <c r="A30516" s="61" t="s">
        <v>125</v>
      </c>
      <c r="B30516" s="61" t="s">
        <v>480</v>
      </c>
      <c r="C30516">
        <v>1934</v>
      </c>
      <c r="D30516" s="61" t="s">
        <v>2419</v>
      </c>
    </row>
    <row r="30517" spans="1:4" hidden="1" x14ac:dyDescent="0.25">
      <c r="A30517" s="61" t="s">
        <v>125</v>
      </c>
      <c r="B30517" s="61" t="s">
        <v>480</v>
      </c>
      <c r="C30517">
        <v>1935</v>
      </c>
      <c r="D30517" s="61" t="s">
        <v>2419</v>
      </c>
    </row>
    <row r="30518" spans="1:4" hidden="1" x14ac:dyDescent="0.25">
      <c r="A30518" s="61" t="s">
        <v>125</v>
      </c>
      <c r="B30518" s="61" t="s">
        <v>480</v>
      </c>
      <c r="C30518">
        <v>1936</v>
      </c>
      <c r="D30518" s="61" t="s">
        <v>2419</v>
      </c>
    </row>
    <row r="30519" spans="1:4" hidden="1" x14ac:dyDescent="0.25">
      <c r="A30519" s="61" t="s">
        <v>125</v>
      </c>
      <c r="B30519" s="61" t="s">
        <v>480</v>
      </c>
      <c r="C30519">
        <v>1937</v>
      </c>
      <c r="D30519" s="61" t="s">
        <v>2419</v>
      </c>
    </row>
    <row r="30520" spans="1:4" hidden="1" x14ac:dyDescent="0.25">
      <c r="A30520" s="61" t="s">
        <v>125</v>
      </c>
      <c r="B30520" s="61" t="s">
        <v>480</v>
      </c>
      <c r="C30520">
        <v>1938</v>
      </c>
      <c r="D30520" s="61" t="s">
        <v>2419</v>
      </c>
    </row>
    <row r="30521" spans="1:4" hidden="1" x14ac:dyDescent="0.25">
      <c r="A30521" s="61" t="s">
        <v>125</v>
      </c>
      <c r="B30521" s="61" t="s">
        <v>480</v>
      </c>
      <c r="C30521">
        <v>1939</v>
      </c>
      <c r="D30521" s="61" t="s">
        <v>2419</v>
      </c>
    </row>
    <row r="30522" spans="1:4" hidden="1" x14ac:dyDescent="0.25">
      <c r="A30522" s="61" t="s">
        <v>125</v>
      </c>
      <c r="B30522" s="61" t="s">
        <v>480</v>
      </c>
      <c r="C30522">
        <v>1940</v>
      </c>
      <c r="D30522" s="61" t="s">
        <v>2905</v>
      </c>
    </row>
    <row r="30523" spans="1:4" hidden="1" x14ac:dyDescent="0.25">
      <c r="A30523" s="61" t="s">
        <v>125</v>
      </c>
      <c r="B30523" s="61" t="s">
        <v>480</v>
      </c>
      <c r="C30523">
        <v>1941</v>
      </c>
      <c r="D30523" s="61" t="s">
        <v>2383</v>
      </c>
    </row>
    <row r="30524" spans="1:4" hidden="1" x14ac:dyDescent="0.25">
      <c r="A30524" s="61" t="s">
        <v>125</v>
      </c>
      <c r="B30524" s="61" t="s">
        <v>480</v>
      </c>
      <c r="C30524">
        <v>1942</v>
      </c>
      <c r="D30524" s="61" t="s">
        <v>2383</v>
      </c>
    </row>
    <row r="30525" spans="1:4" hidden="1" x14ac:dyDescent="0.25">
      <c r="A30525" s="61" t="s">
        <v>125</v>
      </c>
      <c r="B30525" s="61" t="s">
        <v>480</v>
      </c>
      <c r="C30525">
        <v>1943</v>
      </c>
      <c r="D30525" s="61" t="s">
        <v>2873</v>
      </c>
    </row>
    <row r="30526" spans="1:4" hidden="1" x14ac:dyDescent="0.25">
      <c r="A30526" s="61" t="s">
        <v>125</v>
      </c>
      <c r="B30526" s="61" t="s">
        <v>480</v>
      </c>
      <c r="C30526">
        <v>1944</v>
      </c>
      <c r="D30526" s="61" t="s">
        <v>2873</v>
      </c>
    </row>
    <row r="30527" spans="1:4" hidden="1" x14ac:dyDescent="0.25">
      <c r="A30527" s="61" t="s">
        <v>125</v>
      </c>
      <c r="B30527" s="61" t="s">
        <v>480</v>
      </c>
      <c r="C30527">
        <v>1945</v>
      </c>
      <c r="D30527" s="61" t="s">
        <v>1859</v>
      </c>
    </row>
    <row r="30528" spans="1:4" hidden="1" x14ac:dyDescent="0.25">
      <c r="A30528" s="61" t="s">
        <v>125</v>
      </c>
      <c r="B30528" s="61" t="s">
        <v>480</v>
      </c>
      <c r="C30528">
        <v>1946</v>
      </c>
      <c r="D30528" s="61" t="s">
        <v>2219</v>
      </c>
    </row>
    <row r="30529" spans="1:4" hidden="1" x14ac:dyDescent="0.25">
      <c r="A30529" s="61" t="s">
        <v>125</v>
      </c>
      <c r="B30529" s="61" t="s">
        <v>480</v>
      </c>
      <c r="C30529">
        <v>1947</v>
      </c>
      <c r="D30529" s="61" t="s">
        <v>2219</v>
      </c>
    </row>
    <row r="30530" spans="1:4" hidden="1" x14ac:dyDescent="0.25">
      <c r="A30530" s="61" t="s">
        <v>125</v>
      </c>
      <c r="B30530" s="61" t="s">
        <v>480</v>
      </c>
      <c r="C30530">
        <v>1948</v>
      </c>
      <c r="D30530" s="61" t="s">
        <v>2219</v>
      </c>
    </row>
    <row r="30531" spans="1:4" hidden="1" x14ac:dyDescent="0.25">
      <c r="A30531" s="61" t="s">
        <v>125</v>
      </c>
      <c r="B30531" s="61" t="s">
        <v>480</v>
      </c>
      <c r="C30531">
        <v>1949</v>
      </c>
      <c r="D30531" s="61" t="s">
        <v>2902</v>
      </c>
    </row>
    <row r="30532" spans="1:4" hidden="1" x14ac:dyDescent="0.25">
      <c r="A30532" s="61" t="s">
        <v>125</v>
      </c>
      <c r="B30532" s="61" t="s">
        <v>480</v>
      </c>
      <c r="C30532">
        <v>1950</v>
      </c>
      <c r="D30532" s="61" t="s">
        <v>1729</v>
      </c>
    </row>
    <row r="30533" spans="1:4" hidden="1" x14ac:dyDescent="0.25">
      <c r="A30533" s="61" t="s">
        <v>125</v>
      </c>
      <c r="B30533" s="61" t="s">
        <v>480</v>
      </c>
      <c r="C30533">
        <v>1951</v>
      </c>
      <c r="D30533" s="61" t="s">
        <v>2134</v>
      </c>
    </row>
    <row r="30534" spans="1:4" hidden="1" x14ac:dyDescent="0.25">
      <c r="A30534" s="61" t="s">
        <v>125</v>
      </c>
      <c r="B30534" s="61" t="s">
        <v>480</v>
      </c>
      <c r="C30534">
        <v>1952</v>
      </c>
      <c r="D30534" s="61" t="s">
        <v>2134</v>
      </c>
    </row>
    <row r="30535" spans="1:4" hidden="1" x14ac:dyDescent="0.25">
      <c r="A30535" s="61" t="s">
        <v>125</v>
      </c>
      <c r="B30535" s="61" t="s">
        <v>480</v>
      </c>
      <c r="C30535">
        <v>1953</v>
      </c>
      <c r="D30535" s="61" t="s">
        <v>1731</v>
      </c>
    </row>
    <row r="30536" spans="1:4" hidden="1" x14ac:dyDescent="0.25">
      <c r="A30536" s="61" t="s">
        <v>125</v>
      </c>
      <c r="B30536" s="61" t="s">
        <v>480</v>
      </c>
      <c r="C30536">
        <v>1954</v>
      </c>
      <c r="D30536" s="61" t="s">
        <v>1734</v>
      </c>
    </row>
    <row r="30537" spans="1:4" hidden="1" x14ac:dyDescent="0.25">
      <c r="A30537" s="61" t="s">
        <v>125</v>
      </c>
      <c r="B30537" s="61" t="s">
        <v>480</v>
      </c>
      <c r="C30537">
        <v>1955</v>
      </c>
      <c r="D30537" s="61" t="s">
        <v>1706</v>
      </c>
    </row>
    <row r="30538" spans="1:4" hidden="1" x14ac:dyDescent="0.25">
      <c r="A30538" s="61" t="s">
        <v>125</v>
      </c>
      <c r="B30538" s="61" t="s">
        <v>480</v>
      </c>
      <c r="C30538">
        <v>1956</v>
      </c>
      <c r="D30538" s="61" t="s">
        <v>1706</v>
      </c>
    </row>
    <row r="30539" spans="1:4" hidden="1" x14ac:dyDescent="0.25">
      <c r="A30539" s="61" t="s">
        <v>125</v>
      </c>
      <c r="B30539" s="61" t="s">
        <v>480</v>
      </c>
      <c r="C30539">
        <v>1957</v>
      </c>
      <c r="D30539" s="61" t="s">
        <v>1706</v>
      </c>
    </row>
    <row r="30540" spans="1:4" hidden="1" x14ac:dyDescent="0.25">
      <c r="A30540" s="61" t="s">
        <v>125</v>
      </c>
      <c r="B30540" s="61" t="s">
        <v>480</v>
      </c>
      <c r="C30540">
        <v>1958</v>
      </c>
      <c r="D30540" s="61" t="s">
        <v>1706</v>
      </c>
    </row>
    <row r="30541" spans="1:4" hidden="1" x14ac:dyDescent="0.25">
      <c r="A30541" s="61" t="s">
        <v>125</v>
      </c>
      <c r="B30541" s="61" t="s">
        <v>480</v>
      </c>
      <c r="C30541">
        <v>1959</v>
      </c>
      <c r="D30541" s="61" t="s">
        <v>1706</v>
      </c>
    </row>
    <row r="30542" spans="1:4" hidden="1" x14ac:dyDescent="0.25">
      <c r="A30542" s="61" t="s">
        <v>125</v>
      </c>
      <c r="B30542" s="61" t="s">
        <v>480</v>
      </c>
      <c r="C30542">
        <v>1960</v>
      </c>
      <c r="D30542" s="61" t="s">
        <v>1835</v>
      </c>
    </row>
    <row r="30543" spans="1:4" hidden="1" x14ac:dyDescent="0.25">
      <c r="A30543" s="61" t="s">
        <v>125</v>
      </c>
      <c r="B30543" s="61" t="s">
        <v>480</v>
      </c>
      <c r="C30543">
        <v>1961</v>
      </c>
      <c r="D30543" s="61" t="s">
        <v>1832</v>
      </c>
    </row>
    <row r="30544" spans="1:4" hidden="1" x14ac:dyDescent="0.25">
      <c r="A30544" s="61" t="s">
        <v>125</v>
      </c>
      <c r="B30544" s="61" t="s">
        <v>480</v>
      </c>
      <c r="C30544">
        <v>1962</v>
      </c>
      <c r="D30544" s="61" t="s">
        <v>2372</v>
      </c>
    </row>
    <row r="30545" spans="1:4" hidden="1" x14ac:dyDescent="0.25">
      <c r="A30545" s="61" t="s">
        <v>125</v>
      </c>
      <c r="B30545" s="61" t="s">
        <v>480</v>
      </c>
      <c r="C30545">
        <v>1963</v>
      </c>
      <c r="D30545" s="61" t="s">
        <v>2546</v>
      </c>
    </row>
    <row r="30546" spans="1:4" hidden="1" x14ac:dyDescent="0.25">
      <c r="A30546" s="61" t="s">
        <v>125</v>
      </c>
      <c r="B30546" s="61" t="s">
        <v>480</v>
      </c>
      <c r="C30546">
        <v>1964</v>
      </c>
      <c r="D30546" s="61" t="s">
        <v>2067</v>
      </c>
    </row>
    <row r="30547" spans="1:4" hidden="1" x14ac:dyDescent="0.25">
      <c r="A30547" s="61" t="s">
        <v>125</v>
      </c>
      <c r="B30547" s="61" t="s">
        <v>480</v>
      </c>
      <c r="C30547">
        <v>1965</v>
      </c>
      <c r="D30547" s="61" t="s">
        <v>2888</v>
      </c>
    </row>
    <row r="30548" spans="1:4" hidden="1" x14ac:dyDescent="0.25">
      <c r="A30548" s="61" t="s">
        <v>125</v>
      </c>
      <c r="B30548" s="61" t="s">
        <v>480</v>
      </c>
      <c r="C30548">
        <v>1966</v>
      </c>
      <c r="D30548" s="61" t="s">
        <v>1796</v>
      </c>
    </row>
    <row r="30549" spans="1:4" hidden="1" x14ac:dyDescent="0.25">
      <c r="A30549" s="61" t="s">
        <v>125</v>
      </c>
      <c r="B30549" s="61" t="s">
        <v>480</v>
      </c>
      <c r="C30549">
        <v>1967</v>
      </c>
      <c r="D30549" s="61" t="s">
        <v>1796</v>
      </c>
    </row>
    <row r="30550" spans="1:4" hidden="1" x14ac:dyDescent="0.25">
      <c r="A30550" s="61" t="s">
        <v>125</v>
      </c>
      <c r="B30550" s="61" t="s">
        <v>480</v>
      </c>
      <c r="C30550">
        <v>1968</v>
      </c>
      <c r="D30550" s="61" t="s">
        <v>1796</v>
      </c>
    </row>
    <row r="30551" spans="1:4" hidden="1" x14ac:dyDescent="0.25">
      <c r="A30551" s="61" t="s">
        <v>125</v>
      </c>
      <c r="B30551" s="61" t="s">
        <v>480</v>
      </c>
      <c r="C30551">
        <v>1969</v>
      </c>
      <c r="D30551" s="61" t="s">
        <v>1796</v>
      </c>
    </row>
    <row r="30552" spans="1:4" hidden="1" x14ac:dyDescent="0.25">
      <c r="A30552" s="61" t="s">
        <v>125</v>
      </c>
      <c r="B30552" s="61" t="s">
        <v>480</v>
      </c>
      <c r="C30552">
        <v>1970</v>
      </c>
      <c r="D30552" s="61" t="s">
        <v>2517</v>
      </c>
    </row>
    <row r="30553" spans="1:4" hidden="1" x14ac:dyDescent="0.25">
      <c r="A30553" s="61" t="s">
        <v>125</v>
      </c>
      <c r="B30553" s="61" t="s">
        <v>480</v>
      </c>
      <c r="C30553">
        <v>1971</v>
      </c>
      <c r="D30553" s="61" t="s">
        <v>2416</v>
      </c>
    </row>
    <row r="30554" spans="1:4" hidden="1" x14ac:dyDescent="0.25">
      <c r="A30554" s="61" t="s">
        <v>125</v>
      </c>
      <c r="B30554" s="61" t="s">
        <v>480</v>
      </c>
      <c r="C30554">
        <v>1972</v>
      </c>
      <c r="D30554" s="61" t="s">
        <v>2942</v>
      </c>
    </row>
    <row r="30555" spans="1:4" hidden="1" x14ac:dyDescent="0.25">
      <c r="A30555" s="61" t="s">
        <v>125</v>
      </c>
      <c r="B30555" s="61" t="s">
        <v>480</v>
      </c>
      <c r="C30555">
        <v>1973</v>
      </c>
      <c r="D30555" s="61" t="s">
        <v>2940</v>
      </c>
    </row>
    <row r="30556" spans="1:4" hidden="1" x14ac:dyDescent="0.25">
      <c r="A30556" s="61" t="s">
        <v>125</v>
      </c>
      <c r="B30556" s="61" t="s">
        <v>480</v>
      </c>
      <c r="C30556">
        <v>1974</v>
      </c>
      <c r="D30556" s="61" t="s">
        <v>2398</v>
      </c>
    </row>
    <row r="30557" spans="1:4" hidden="1" x14ac:dyDescent="0.25">
      <c r="A30557" s="61" t="s">
        <v>125</v>
      </c>
      <c r="B30557" s="61" t="s">
        <v>480</v>
      </c>
      <c r="C30557">
        <v>1975</v>
      </c>
      <c r="D30557" s="61" t="s">
        <v>2398</v>
      </c>
    </row>
    <row r="30558" spans="1:4" hidden="1" x14ac:dyDescent="0.25">
      <c r="A30558" s="61" t="s">
        <v>125</v>
      </c>
      <c r="B30558" s="61" t="s">
        <v>480</v>
      </c>
      <c r="C30558">
        <v>1976</v>
      </c>
      <c r="D30558" s="61" t="s">
        <v>2401</v>
      </c>
    </row>
    <row r="30559" spans="1:4" hidden="1" x14ac:dyDescent="0.25">
      <c r="A30559" s="61" t="s">
        <v>125</v>
      </c>
      <c r="B30559" s="61" t="s">
        <v>480</v>
      </c>
      <c r="C30559">
        <v>1977</v>
      </c>
      <c r="D30559" s="61" t="s">
        <v>1829</v>
      </c>
    </row>
    <row r="30560" spans="1:4" hidden="1" x14ac:dyDescent="0.25">
      <c r="A30560" s="61" t="s">
        <v>125</v>
      </c>
      <c r="B30560" s="61" t="s">
        <v>480</v>
      </c>
      <c r="C30560">
        <v>1978</v>
      </c>
      <c r="D30560" s="61" t="s">
        <v>2564</v>
      </c>
    </row>
    <row r="30561" spans="1:4" hidden="1" x14ac:dyDescent="0.25">
      <c r="A30561" s="61" t="s">
        <v>125</v>
      </c>
      <c r="B30561" s="61" t="s">
        <v>480</v>
      </c>
      <c r="C30561">
        <v>1979</v>
      </c>
      <c r="D30561" s="61" t="s">
        <v>2564</v>
      </c>
    </row>
    <row r="30562" spans="1:4" hidden="1" x14ac:dyDescent="0.25">
      <c r="A30562" s="61" t="s">
        <v>125</v>
      </c>
      <c r="B30562" s="61" t="s">
        <v>480</v>
      </c>
      <c r="C30562">
        <v>1980</v>
      </c>
      <c r="D30562" s="61" t="s">
        <v>2875</v>
      </c>
    </row>
    <row r="30563" spans="1:4" hidden="1" x14ac:dyDescent="0.25">
      <c r="A30563" s="61" t="s">
        <v>125</v>
      </c>
      <c r="B30563" s="61" t="s">
        <v>480</v>
      </c>
      <c r="C30563">
        <v>1981</v>
      </c>
      <c r="D30563" s="61" t="s">
        <v>1804</v>
      </c>
    </row>
    <row r="30564" spans="1:4" hidden="1" x14ac:dyDescent="0.25">
      <c r="A30564" s="61" t="s">
        <v>125</v>
      </c>
      <c r="B30564" s="61" t="s">
        <v>480</v>
      </c>
      <c r="C30564">
        <v>1982</v>
      </c>
      <c r="D30564" s="61" t="s">
        <v>1804</v>
      </c>
    </row>
    <row r="30565" spans="1:4" hidden="1" x14ac:dyDescent="0.25">
      <c r="A30565" s="61" t="s">
        <v>125</v>
      </c>
      <c r="B30565" s="61" t="s">
        <v>480</v>
      </c>
      <c r="C30565">
        <v>1983</v>
      </c>
      <c r="D30565" s="61" t="s">
        <v>2410</v>
      </c>
    </row>
    <row r="30566" spans="1:4" hidden="1" x14ac:dyDescent="0.25">
      <c r="A30566" s="61" t="s">
        <v>125</v>
      </c>
      <c r="B30566" s="61" t="s">
        <v>480</v>
      </c>
      <c r="C30566">
        <v>1984</v>
      </c>
      <c r="D30566" s="61" t="s">
        <v>2405</v>
      </c>
    </row>
    <row r="30567" spans="1:4" hidden="1" x14ac:dyDescent="0.25">
      <c r="A30567" s="61" t="s">
        <v>125</v>
      </c>
      <c r="B30567" s="61" t="s">
        <v>480</v>
      </c>
      <c r="C30567">
        <v>1985</v>
      </c>
      <c r="D30567" s="61" t="s">
        <v>2405</v>
      </c>
    </row>
    <row r="30568" spans="1:4" hidden="1" x14ac:dyDescent="0.25">
      <c r="A30568" s="61" t="s">
        <v>125</v>
      </c>
      <c r="B30568" s="61" t="s">
        <v>480</v>
      </c>
      <c r="C30568">
        <v>1986</v>
      </c>
      <c r="D30568" s="61" t="s">
        <v>2916</v>
      </c>
    </row>
    <row r="30569" spans="1:4" hidden="1" x14ac:dyDescent="0.25">
      <c r="A30569" s="61" t="s">
        <v>125</v>
      </c>
      <c r="B30569" s="61" t="s">
        <v>480</v>
      </c>
      <c r="C30569">
        <v>1987</v>
      </c>
      <c r="D30569" s="61" t="s">
        <v>1799</v>
      </c>
    </row>
    <row r="30570" spans="1:4" hidden="1" x14ac:dyDescent="0.25">
      <c r="A30570" s="61" t="s">
        <v>125</v>
      </c>
      <c r="B30570" s="61" t="s">
        <v>480</v>
      </c>
      <c r="C30570">
        <v>1988</v>
      </c>
      <c r="D30570" s="61" t="s">
        <v>1799</v>
      </c>
    </row>
    <row r="30571" spans="1:4" hidden="1" x14ac:dyDescent="0.25">
      <c r="A30571" s="61" t="s">
        <v>125</v>
      </c>
      <c r="B30571" s="61" t="s">
        <v>480</v>
      </c>
      <c r="C30571">
        <v>1989</v>
      </c>
      <c r="D30571" s="61" t="s">
        <v>1799</v>
      </c>
    </row>
    <row r="30572" spans="1:4" hidden="1" x14ac:dyDescent="0.25">
      <c r="A30572" s="61" t="s">
        <v>125</v>
      </c>
      <c r="B30572" s="61" t="s">
        <v>480</v>
      </c>
      <c r="C30572">
        <v>1990</v>
      </c>
      <c r="D30572" s="61" t="s">
        <v>1841</v>
      </c>
    </row>
    <row r="30573" spans="1:4" hidden="1" x14ac:dyDescent="0.25">
      <c r="A30573" s="61" t="s">
        <v>125</v>
      </c>
      <c r="B30573" s="61" t="s">
        <v>480</v>
      </c>
      <c r="C30573">
        <v>1991</v>
      </c>
      <c r="D30573" s="61" t="s">
        <v>2874</v>
      </c>
    </row>
    <row r="30574" spans="1:4" hidden="1" x14ac:dyDescent="0.25">
      <c r="A30574" s="61" t="s">
        <v>125</v>
      </c>
      <c r="B30574" s="61" t="s">
        <v>480</v>
      </c>
      <c r="C30574">
        <v>1992</v>
      </c>
      <c r="D30574" s="61" t="s">
        <v>2874</v>
      </c>
    </row>
    <row r="30575" spans="1:4" hidden="1" x14ac:dyDescent="0.25">
      <c r="A30575" s="61" t="s">
        <v>125</v>
      </c>
      <c r="B30575" s="61" t="s">
        <v>480</v>
      </c>
      <c r="C30575">
        <v>1993</v>
      </c>
      <c r="D30575" s="61" t="s">
        <v>1815</v>
      </c>
    </row>
    <row r="30576" spans="1:4" hidden="1" x14ac:dyDescent="0.25">
      <c r="A30576" s="61" t="s">
        <v>125</v>
      </c>
      <c r="B30576" s="61" t="s">
        <v>480</v>
      </c>
      <c r="C30576">
        <v>1994</v>
      </c>
      <c r="D30576" s="61" t="s">
        <v>1815</v>
      </c>
    </row>
    <row r="30577" spans="1:4" hidden="1" x14ac:dyDescent="0.25">
      <c r="A30577" s="61" t="s">
        <v>125</v>
      </c>
      <c r="B30577" s="61" t="s">
        <v>480</v>
      </c>
      <c r="C30577">
        <v>1995</v>
      </c>
      <c r="D30577" s="61" t="s">
        <v>1815</v>
      </c>
    </row>
    <row r="30578" spans="1:4" hidden="1" x14ac:dyDescent="0.25">
      <c r="A30578" s="61" t="s">
        <v>125</v>
      </c>
      <c r="B30578" s="61" t="s">
        <v>480</v>
      </c>
      <c r="C30578">
        <v>1996</v>
      </c>
      <c r="D30578" s="61" t="s">
        <v>1839</v>
      </c>
    </row>
    <row r="30579" spans="1:4" hidden="1" x14ac:dyDescent="0.25">
      <c r="A30579" s="61" t="s">
        <v>125</v>
      </c>
      <c r="B30579" s="61" t="s">
        <v>480</v>
      </c>
      <c r="C30579">
        <v>1997</v>
      </c>
      <c r="D30579" s="61" t="s">
        <v>2513</v>
      </c>
    </row>
    <row r="30580" spans="1:4" hidden="1" x14ac:dyDescent="0.25">
      <c r="A30580" s="61" t="s">
        <v>125</v>
      </c>
      <c r="B30580" s="61" t="s">
        <v>480</v>
      </c>
      <c r="C30580">
        <v>1998</v>
      </c>
      <c r="D30580" s="61" t="s">
        <v>2516</v>
      </c>
    </row>
    <row r="30581" spans="1:4" hidden="1" x14ac:dyDescent="0.25">
      <c r="A30581" s="61" t="s">
        <v>125</v>
      </c>
      <c r="B30581" s="61" t="s">
        <v>480</v>
      </c>
      <c r="C30581">
        <v>1999</v>
      </c>
      <c r="D30581" s="61" t="s">
        <v>2236</v>
      </c>
    </row>
    <row r="30582" spans="1:4" hidden="1" x14ac:dyDescent="0.25">
      <c r="A30582" s="61" t="s">
        <v>125</v>
      </c>
      <c r="B30582" s="61" t="s">
        <v>480</v>
      </c>
      <c r="C30582">
        <v>2000</v>
      </c>
      <c r="D30582" s="61" t="s">
        <v>2392</v>
      </c>
    </row>
    <row r="30583" spans="1:4" hidden="1" x14ac:dyDescent="0.25">
      <c r="A30583" s="61" t="s">
        <v>125</v>
      </c>
      <c r="B30583" s="61" t="s">
        <v>480</v>
      </c>
      <c r="C30583">
        <v>2001</v>
      </c>
      <c r="D30583" s="61" t="s">
        <v>1830</v>
      </c>
    </row>
    <row r="30584" spans="1:4" hidden="1" x14ac:dyDescent="0.25">
      <c r="A30584" s="61" t="s">
        <v>125</v>
      </c>
      <c r="B30584" s="61" t="s">
        <v>480</v>
      </c>
      <c r="C30584">
        <v>2002</v>
      </c>
      <c r="D30584" s="61" t="s">
        <v>2394</v>
      </c>
    </row>
    <row r="30585" spans="1:4" hidden="1" x14ac:dyDescent="0.25">
      <c r="A30585" s="61" t="s">
        <v>125</v>
      </c>
      <c r="B30585" s="61" t="s">
        <v>480</v>
      </c>
      <c r="C30585">
        <v>2003</v>
      </c>
      <c r="D30585" s="61" t="s">
        <v>2364</v>
      </c>
    </row>
    <row r="30586" spans="1:4" hidden="1" x14ac:dyDescent="0.25">
      <c r="A30586" s="61" t="s">
        <v>125</v>
      </c>
      <c r="B30586" s="61" t="s">
        <v>480</v>
      </c>
      <c r="C30586">
        <v>2004</v>
      </c>
      <c r="D30586" s="61" t="s">
        <v>2274</v>
      </c>
    </row>
    <row r="30587" spans="1:4" hidden="1" x14ac:dyDescent="0.25">
      <c r="A30587" s="61" t="s">
        <v>125</v>
      </c>
      <c r="B30587" s="61" t="s">
        <v>480</v>
      </c>
      <c r="C30587">
        <v>2005</v>
      </c>
      <c r="D30587" s="61" t="s">
        <v>2513</v>
      </c>
    </row>
    <row r="30588" spans="1:4" hidden="1" x14ac:dyDescent="0.25">
      <c r="A30588" s="61" t="s">
        <v>125</v>
      </c>
      <c r="B30588" s="61" t="s">
        <v>480</v>
      </c>
      <c r="C30588">
        <v>2006</v>
      </c>
      <c r="D30588" s="61" t="s">
        <v>2397</v>
      </c>
    </row>
    <row r="30589" spans="1:4" hidden="1" x14ac:dyDescent="0.25">
      <c r="A30589" s="61" t="s">
        <v>125</v>
      </c>
      <c r="B30589" s="61" t="s">
        <v>480</v>
      </c>
      <c r="C30589">
        <v>2007</v>
      </c>
      <c r="D30589" s="61" t="s">
        <v>2516</v>
      </c>
    </row>
    <row r="30590" spans="1:4" hidden="1" x14ac:dyDescent="0.25">
      <c r="A30590" s="61" t="s">
        <v>125</v>
      </c>
      <c r="B30590" s="61" t="s">
        <v>480</v>
      </c>
      <c r="C30590">
        <v>2008</v>
      </c>
      <c r="D30590" s="61" t="s">
        <v>1840</v>
      </c>
    </row>
    <row r="30591" spans="1:4" hidden="1" x14ac:dyDescent="0.25">
      <c r="A30591" s="61" t="s">
        <v>125</v>
      </c>
      <c r="B30591" s="61" t="s">
        <v>480</v>
      </c>
      <c r="C30591">
        <v>2009</v>
      </c>
      <c r="D30591" s="61" t="s">
        <v>2370</v>
      </c>
    </row>
    <row r="30592" spans="1:4" hidden="1" x14ac:dyDescent="0.25">
      <c r="A30592" s="61" t="s">
        <v>125</v>
      </c>
      <c r="B30592" s="61" t="s">
        <v>480</v>
      </c>
      <c r="C30592">
        <v>2010</v>
      </c>
      <c r="D30592" s="61" t="s">
        <v>1834</v>
      </c>
    </row>
    <row r="30593" spans="1:4" hidden="1" x14ac:dyDescent="0.25">
      <c r="A30593" s="61" t="s">
        <v>125</v>
      </c>
      <c r="B30593" s="61" t="s">
        <v>480</v>
      </c>
      <c r="C30593">
        <v>2011</v>
      </c>
      <c r="D30593" s="61" t="s">
        <v>1727</v>
      </c>
    </row>
    <row r="30594" spans="1:4" hidden="1" x14ac:dyDescent="0.25">
      <c r="A30594" s="61" t="s">
        <v>125</v>
      </c>
      <c r="B30594" s="61" t="s">
        <v>480</v>
      </c>
      <c r="C30594">
        <v>2012</v>
      </c>
      <c r="D30594" s="61" t="s">
        <v>2655</v>
      </c>
    </row>
    <row r="30595" spans="1:4" hidden="1" x14ac:dyDescent="0.25">
      <c r="A30595" s="61" t="s">
        <v>125</v>
      </c>
      <c r="B30595" s="61" t="s">
        <v>480</v>
      </c>
      <c r="C30595">
        <v>2013</v>
      </c>
      <c r="D30595" s="61" t="s">
        <v>1742</v>
      </c>
    </row>
    <row r="30596" spans="1:4" hidden="1" x14ac:dyDescent="0.25">
      <c r="A30596" s="61" t="s">
        <v>125</v>
      </c>
      <c r="B30596" s="61" t="s">
        <v>480</v>
      </c>
      <c r="C30596">
        <v>2014</v>
      </c>
      <c r="D30596" s="61" t="s">
        <v>2324</v>
      </c>
    </row>
    <row r="30597" spans="1:4" hidden="1" x14ac:dyDescent="0.25">
      <c r="A30597" s="61" t="s">
        <v>125</v>
      </c>
      <c r="B30597" s="61" t="s">
        <v>480</v>
      </c>
      <c r="C30597">
        <v>2015</v>
      </c>
      <c r="D30597" s="61" t="s">
        <v>1808</v>
      </c>
    </row>
    <row r="30598" spans="1:4" hidden="1" x14ac:dyDescent="0.25">
      <c r="A30598" s="61" t="s">
        <v>125</v>
      </c>
      <c r="B30598" s="61" t="s">
        <v>480</v>
      </c>
      <c r="C30598">
        <v>2016</v>
      </c>
      <c r="D30598" s="61" t="s">
        <v>1871</v>
      </c>
    </row>
    <row r="30599" spans="1:4" hidden="1" x14ac:dyDescent="0.25">
      <c r="A30599" s="61" t="s">
        <v>125</v>
      </c>
      <c r="B30599" s="61" t="s">
        <v>480</v>
      </c>
      <c r="C30599">
        <v>2017</v>
      </c>
      <c r="D30599" s="61" t="s">
        <v>1851</v>
      </c>
    </row>
    <row r="30600" spans="1:4" hidden="1" x14ac:dyDescent="0.25">
      <c r="A30600" s="61" t="s">
        <v>125</v>
      </c>
      <c r="B30600" s="61" t="s">
        <v>480</v>
      </c>
      <c r="C30600">
        <v>2018</v>
      </c>
      <c r="D30600" s="61" t="s">
        <v>1849</v>
      </c>
    </row>
    <row r="30601" spans="1:4" hidden="1" x14ac:dyDescent="0.25">
      <c r="A30601" s="61" t="s">
        <v>125</v>
      </c>
      <c r="B30601" s="61" t="s">
        <v>480</v>
      </c>
      <c r="C30601">
        <v>2019</v>
      </c>
      <c r="D30601" s="61" t="s">
        <v>542</v>
      </c>
    </row>
    <row r="30602" spans="1:4" hidden="1" x14ac:dyDescent="0.25">
      <c r="A30602" s="61" t="s">
        <v>125</v>
      </c>
      <c r="B30602" s="61" t="s">
        <v>480</v>
      </c>
      <c r="C30602">
        <v>2020</v>
      </c>
      <c r="D30602" s="61" t="s">
        <v>2186</v>
      </c>
    </row>
    <row r="30603" spans="1:4" hidden="1" x14ac:dyDescent="0.25">
      <c r="A30603" s="61" t="s">
        <v>125</v>
      </c>
      <c r="B30603" s="61" t="s">
        <v>480</v>
      </c>
      <c r="C30603">
        <v>2021</v>
      </c>
      <c r="D30603" s="61" t="s">
        <v>1848</v>
      </c>
    </row>
    <row r="30604" spans="1:4" hidden="1" x14ac:dyDescent="0.25">
      <c r="A30604" s="61" t="s">
        <v>125</v>
      </c>
      <c r="B30604" s="61" t="s">
        <v>480</v>
      </c>
      <c r="C30604">
        <v>2022</v>
      </c>
      <c r="D30604" s="61" t="s">
        <v>1515</v>
      </c>
    </row>
    <row r="30605" spans="1:4" x14ac:dyDescent="0.25">
      <c r="A30605" s="61" t="s">
        <v>125</v>
      </c>
      <c r="B30605" s="61" t="s">
        <v>480</v>
      </c>
      <c r="C30605">
        <v>2023</v>
      </c>
      <c r="D30605" s="61">
        <v>0.154</v>
      </c>
    </row>
    <row r="30606" spans="1:4" hidden="1" x14ac:dyDescent="0.25">
      <c r="A30606" s="61" t="s">
        <v>470</v>
      </c>
      <c r="B30606" s="61" t="s">
        <v>471</v>
      </c>
      <c r="C30606">
        <v>1896</v>
      </c>
      <c r="D30606" s="61" t="s">
        <v>2109</v>
      </c>
    </row>
    <row r="30607" spans="1:4" hidden="1" x14ac:dyDescent="0.25">
      <c r="A30607" s="61" t="s">
        <v>470</v>
      </c>
      <c r="B30607" s="61" t="s">
        <v>471</v>
      </c>
      <c r="C30607">
        <v>1897</v>
      </c>
      <c r="D30607" s="61" t="s">
        <v>2109</v>
      </c>
    </row>
    <row r="30608" spans="1:4" hidden="1" x14ac:dyDescent="0.25">
      <c r="A30608" s="61" t="s">
        <v>470</v>
      </c>
      <c r="B30608" s="61" t="s">
        <v>471</v>
      </c>
      <c r="C30608">
        <v>1898</v>
      </c>
      <c r="D30608" s="61" t="s">
        <v>2109</v>
      </c>
    </row>
    <row r="30609" spans="1:4" hidden="1" x14ac:dyDescent="0.25">
      <c r="A30609" s="61" t="s">
        <v>470</v>
      </c>
      <c r="B30609" s="61" t="s">
        <v>471</v>
      </c>
      <c r="C30609">
        <v>1899</v>
      </c>
      <c r="D30609" s="61" t="s">
        <v>2109</v>
      </c>
    </row>
    <row r="30610" spans="1:4" hidden="1" x14ac:dyDescent="0.25">
      <c r="A30610" s="61" t="s">
        <v>470</v>
      </c>
      <c r="B30610" s="61" t="s">
        <v>471</v>
      </c>
      <c r="C30610">
        <v>1900</v>
      </c>
      <c r="D30610" s="61" t="s">
        <v>2110</v>
      </c>
    </row>
    <row r="30611" spans="1:4" hidden="1" x14ac:dyDescent="0.25">
      <c r="A30611" s="61" t="s">
        <v>470</v>
      </c>
      <c r="B30611" s="61" t="s">
        <v>471</v>
      </c>
      <c r="C30611">
        <v>1901</v>
      </c>
      <c r="D30611" s="61" t="s">
        <v>2111</v>
      </c>
    </row>
    <row r="30612" spans="1:4" hidden="1" x14ac:dyDescent="0.25">
      <c r="A30612" s="61" t="s">
        <v>470</v>
      </c>
      <c r="B30612" s="61" t="s">
        <v>471</v>
      </c>
      <c r="C30612">
        <v>1902</v>
      </c>
      <c r="D30612" s="61" t="s">
        <v>2112</v>
      </c>
    </row>
    <row r="30613" spans="1:4" hidden="1" x14ac:dyDescent="0.25">
      <c r="A30613" s="61" t="s">
        <v>470</v>
      </c>
      <c r="B30613" s="61" t="s">
        <v>471</v>
      </c>
      <c r="C30613">
        <v>1903</v>
      </c>
      <c r="D30613" s="61" t="s">
        <v>2112</v>
      </c>
    </row>
    <row r="30614" spans="1:4" hidden="1" x14ac:dyDescent="0.25">
      <c r="A30614" s="61" t="s">
        <v>470</v>
      </c>
      <c r="B30614" s="61" t="s">
        <v>471</v>
      </c>
      <c r="C30614">
        <v>1904</v>
      </c>
      <c r="D30614" s="61" t="s">
        <v>2110</v>
      </c>
    </row>
    <row r="30615" spans="1:4" hidden="1" x14ac:dyDescent="0.25">
      <c r="A30615" s="61" t="s">
        <v>470</v>
      </c>
      <c r="B30615" s="61" t="s">
        <v>471</v>
      </c>
      <c r="C30615">
        <v>1905</v>
      </c>
      <c r="D30615" s="61" t="s">
        <v>2113</v>
      </c>
    </row>
    <row r="30616" spans="1:4" hidden="1" x14ac:dyDescent="0.25">
      <c r="A30616" s="61" t="s">
        <v>470</v>
      </c>
      <c r="B30616" s="61" t="s">
        <v>471</v>
      </c>
      <c r="C30616">
        <v>1906</v>
      </c>
      <c r="D30616" s="61" t="s">
        <v>2114</v>
      </c>
    </row>
    <row r="30617" spans="1:4" hidden="1" x14ac:dyDescent="0.25">
      <c r="A30617" s="61" t="s">
        <v>470</v>
      </c>
      <c r="B30617" s="61" t="s">
        <v>471</v>
      </c>
      <c r="C30617">
        <v>1907</v>
      </c>
      <c r="D30617" s="61" t="s">
        <v>2115</v>
      </c>
    </row>
    <row r="30618" spans="1:4" hidden="1" x14ac:dyDescent="0.25">
      <c r="A30618" s="61" t="s">
        <v>470</v>
      </c>
      <c r="B30618" s="61" t="s">
        <v>471</v>
      </c>
      <c r="C30618">
        <v>1908</v>
      </c>
      <c r="D30618" s="61" t="s">
        <v>1497</v>
      </c>
    </row>
    <row r="30619" spans="1:4" hidden="1" x14ac:dyDescent="0.25">
      <c r="A30619" s="61" t="s">
        <v>470</v>
      </c>
      <c r="B30619" s="61" t="s">
        <v>471</v>
      </c>
      <c r="C30619">
        <v>1909</v>
      </c>
      <c r="D30619" s="61" t="s">
        <v>1493</v>
      </c>
    </row>
    <row r="30620" spans="1:4" hidden="1" x14ac:dyDescent="0.25">
      <c r="A30620" s="61" t="s">
        <v>470</v>
      </c>
      <c r="B30620" s="61" t="s">
        <v>471</v>
      </c>
      <c r="C30620">
        <v>1910</v>
      </c>
      <c r="D30620" s="61" t="s">
        <v>543</v>
      </c>
    </row>
    <row r="30621" spans="1:4" hidden="1" x14ac:dyDescent="0.25">
      <c r="A30621" s="61" t="s">
        <v>470</v>
      </c>
      <c r="B30621" s="61" t="s">
        <v>471</v>
      </c>
      <c r="C30621">
        <v>1911</v>
      </c>
      <c r="D30621" s="61" t="s">
        <v>543</v>
      </c>
    </row>
    <row r="30622" spans="1:4" hidden="1" x14ac:dyDescent="0.25">
      <c r="A30622" s="61" t="s">
        <v>470</v>
      </c>
      <c r="B30622" s="61" t="s">
        <v>471</v>
      </c>
      <c r="C30622">
        <v>1912</v>
      </c>
      <c r="D30622" s="61" t="s">
        <v>543</v>
      </c>
    </row>
    <row r="30623" spans="1:4" hidden="1" x14ac:dyDescent="0.25">
      <c r="A30623" s="61" t="s">
        <v>470</v>
      </c>
      <c r="B30623" s="61" t="s">
        <v>471</v>
      </c>
      <c r="C30623">
        <v>1913</v>
      </c>
      <c r="D30623" s="61" t="s">
        <v>2116</v>
      </c>
    </row>
    <row r="30624" spans="1:4" hidden="1" x14ac:dyDescent="0.25">
      <c r="A30624" s="61" t="s">
        <v>470</v>
      </c>
      <c r="B30624" s="61" t="s">
        <v>471</v>
      </c>
      <c r="C30624">
        <v>1914</v>
      </c>
      <c r="D30624" s="61" t="s">
        <v>1741</v>
      </c>
    </row>
    <row r="30625" spans="1:4" hidden="1" x14ac:dyDescent="0.25">
      <c r="A30625" s="61" t="s">
        <v>470</v>
      </c>
      <c r="B30625" s="61" t="s">
        <v>471</v>
      </c>
      <c r="C30625">
        <v>1915</v>
      </c>
      <c r="D30625" s="61" t="s">
        <v>2117</v>
      </c>
    </row>
    <row r="30626" spans="1:4" hidden="1" x14ac:dyDescent="0.25">
      <c r="A30626" s="61" t="s">
        <v>470</v>
      </c>
      <c r="B30626" s="61" t="s">
        <v>471</v>
      </c>
      <c r="C30626">
        <v>1916</v>
      </c>
      <c r="D30626" s="61" t="s">
        <v>530</v>
      </c>
    </row>
    <row r="30627" spans="1:4" hidden="1" x14ac:dyDescent="0.25">
      <c r="A30627" s="61" t="s">
        <v>470</v>
      </c>
      <c r="B30627" s="61" t="s">
        <v>471</v>
      </c>
      <c r="C30627">
        <v>1917</v>
      </c>
      <c r="D30627" s="61" t="s">
        <v>2118</v>
      </c>
    </row>
    <row r="30628" spans="1:4" hidden="1" x14ac:dyDescent="0.25">
      <c r="A30628" s="61" t="s">
        <v>470</v>
      </c>
      <c r="B30628" s="61" t="s">
        <v>471</v>
      </c>
      <c r="C30628">
        <v>1918</v>
      </c>
      <c r="D30628" s="61" t="s">
        <v>1521</v>
      </c>
    </row>
    <row r="30629" spans="1:4" hidden="1" x14ac:dyDescent="0.25">
      <c r="A30629" s="61" t="s">
        <v>470</v>
      </c>
      <c r="B30629" s="61" t="s">
        <v>471</v>
      </c>
      <c r="C30629">
        <v>1919</v>
      </c>
      <c r="D30629" s="61" t="s">
        <v>1846</v>
      </c>
    </row>
    <row r="30630" spans="1:4" hidden="1" x14ac:dyDescent="0.25">
      <c r="A30630" s="61" t="s">
        <v>470</v>
      </c>
      <c r="B30630" s="61" t="s">
        <v>471</v>
      </c>
      <c r="C30630">
        <v>1920</v>
      </c>
      <c r="D30630" s="61" t="s">
        <v>1514</v>
      </c>
    </row>
    <row r="30631" spans="1:4" hidden="1" x14ac:dyDescent="0.25">
      <c r="A30631" s="61" t="s">
        <v>470</v>
      </c>
      <c r="B30631" s="61" t="s">
        <v>471</v>
      </c>
      <c r="C30631">
        <v>1921</v>
      </c>
      <c r="D30631" s="61" t="s">
        <v>1847</v>
      </c>
    </row>
    <row r="30632" spans="1:4" hidden="1" x14ac:dyDescent="0.25">
      <c r="A30632" s="61" t="s">
        <v>470</v>
      </c>
      <c r="B30632" s="61" t="s">
        <v>471</v>
      </c>
      <c r="C30632">
        <v>1922</v>
      </c>
      <c r="D30632" s="61" t="s">
        <v>1848</v>
      </c>
    </row>
    <row r="30633" spans="1:4" hidden="1" x14ac:dyDescent="0.25">
      <c r="A30633" s="61" t="s">
        <v>470</v>
      </c>
      <c r="B30633" s="61" t="s">
        <v>471</v>
      </c>
      <c r="C30633">
        <v>1923</v>
      </c>
      <c r="D30633" s="61" t="s">
        <v>1819</v>
      </c>
    </row>
    <row r="30634" spans="1:4" hidden="1" x14ac:dyDescent="0.25">
      <c r="A30634" s="61" t="s">
        <v>470</v>
      </c>
      <c r="B30634" s="61" t="s">
        <v>471</v>
      </c>
      <c r="C30634">
        <v>1924</v>
      </c>
      <c r="D30634" s="61" t="s">
        <v>1849</v>
      </c>
    </row>
    <row r="30635" spans="1:4" hidden="1" x14ac:dyDescent="0.25">
      <c r="A30635" s="61" t="s">
        <v>470</v>
      </c>
      <c r="B30635" s="61" t="s">
        <v>471</v>
      </c>
      <c r="C30635">
        <v>1925</v>
      </c>
      <c r="D30635" s="61" t="s">
        <v>1849</v>
      </c>
    </row>
    <row r="30636" spans="1:4" hidden="1" x14ac:dyDescent="0.25">
      <c r="A30636" s="61" t="s">
        <v>470</v>
      </c>
      <c r="B30636" s="61" t="s">
        <v>471</v>
      </c>
      <c r="C30636">
        <v>1926</v>
      </c>
      <c r="D30636" s="61" t="s">
        <v>1849</v>
      </c>
    </row>
    <row r="30637" spans="1:4" hidden="1" x14ac:dyDescent="0.25">
      <c r="A30637" s="61" t="s">
        <v>470</v>
      </c>
      <c r="B30637" s="61" t="s">
        <v>471</v>
      </c>
      <c r="C30637">
        <v>1927</v>
      </c>
      <c r="D30637" s="61" t="s">
        <v>1849</v>
      </c>
    </row>
    <row r="30638" spans="1:4" hidden="1" x14ac:dyDescent="0.25">
      <c r="A30638" s="61" t="s">
        <v>470</v>
      </c>
      <c r="B30638" s="61" t="s">
        <v>471</v>
      </c>
      <c r="C30638">
        <v>1928</v>
      </c>
      <c r="D30638" s="61" t="s">
        <v>1850</v>
      </c>
    </row>
    <row r="30639" spans="1:4" hidden="1" x14ac:dyDescent="0.25">
      <c r="A30639" s="61" t="s">
        <v>470</v>
      </c>
      <c r="B30639" s="61" t="s">
        <v>471</v>
      </c>
      <c r="C30639">
        <v>1929</v>
      </c>
      <c r="D30639" s="61" t="s">
        <v>1850</v>
      </c>
    </row>
    <row r="30640" spans="1:4" hidden="1" x14ac:dyDescent="0.25">
      <c r="A30640" s="61" t="s">
        <v>470</v>
      </c>
      <c r="B30640" s="61" t="s">
        <v>471</v>
      </c>
      <c r="C30640">
        <v>1930</v>
      </c>
      <c r="D30640" s="61" t="s">
        <v>1771</v>
      </c>
    </row>
    <row r="30641" spans="1:4" hidden="1" x14ac:dyDescent="0.25">
      <c r="A30641" s="61" t="s">
        <v>470</v>
      </c>
      <c r="B30641" s="61" t="s">
        <v>471</v>
      </c>
      <c r="C30641">
        <v>1931</v>
      </c>
      <c r="D30641" s="61" t="s">
        <v>1851</v>
      </c>
    </row>
    <row r="30642" spans="1:4" hidden="1" x14ac:dyDescent="0.25">
      <c r="A30642" s="61" t="s">
        <v>470</v>
      </c>
      <c r="B30642" s="61" t="s">
        <v>471</v>
      </c>
      <c r="C30642">
        <v>1932</v>
      </c>
      <c r="D30642" s="61" t="s">
        <v>1851</v>
      </c>
    </row>
    <row r="30643" spans="1:4" hidden="1" x14ac:dyDescent="0.25">
      <c r="A30643" s="61" t="s">
        <v>470</v>
      </c>
      <c r="B30643" s="61" t="s">
        <v>471</v>
      </c>
      <c r="C30643">
        <v>1933</v>
      </c>
      <c r="D30643" s="61" t="s">
        <v>1851</v>
      </c>
    </row>
    <row r="30644" spans="1:4" hidden="1" x14ac:dyDescent="0.25">
      <c r="A30644" s="61" t="s">
        <v>470</v>
      </c>
      <c r="B30644" s="61" t="s">
        <v>471</v>
      </c>
      <c r="C30644">
        <v>1934</v>
      </c>
      <c r="D30644" s="61" t="s">
        <v>1773</v>
      </c>
    </row>
    <row r="30645" spans="1:4" hidden="1" x14ac:dyDescent="0.25">
      <c r="A30645" s="61" t="s">
        <v>470</v>
      </c>
      <c r="B30645" s="61" t="s">
        <v>471</v>
      </c>
      <c r="C30645">
        <v>1935</v>
      </c>
      <c r="D30645" s="61" t="s">
        <v>1773</v>
      </c>
    </row>
    <row r="30646" spans="1:4" hidden="1" x14ac:dyDescent="0.25">
      <c r="A30646" s="61" t="s">
        <v>470</v>
      </c>
      <c r="B30646" s="61" t="s">
        <v>471</v>
      </c>
      <c r="C30646">
        <v>1936</v>
      </c>
      <c r="D30646" s="61" t="s">
        <v>1773</v>
      </c>
    </row>
    <row r="30647" spans="1:4" hidden="1" x14ac:dyDescent="0.25">
      <c r="A30647" s="61" t="s">
        <v>470</v>
      </c>
      <c r="B30647" s="61" t="s">
        <v>471</v>
      </c>
      <c r="C30647">
        <v>1937</v>
      </c>
      <c r="D30647" s="61" t="s">
        <v>1773</v>
      </c>
    </row>
    <row r="30648" spans="1:4" hidden="1" x14ac:dyDescent="0.25">
      <c r="A30648" s="61" t="s">
        <v>470</v>
      </c>
      <c r="B30648" s="61" t="s">
        <v>471</v>
      </c>
      <c r="C30648">
        <v>1938</v>
      </c>
      <c r="D30648" s="61" t="s">
        <v>1773</v>
      </c>
    </row>
    <row r="30649" spans="1:4" hidden="1" x14ac:dyDescent="0.25">
      <c r="A30649" s="61" t="s">
        <v>470</v>
      </c>
      <c r="B30649" s="61" t="s">
        <v>471</v>
      </c>
      <c r="C30649">
        <v>1939</v>
      </c>
      <c r="D30649" s="61" t="s">
        <v>1515</v>
      </c>
    </row>
    <row r="30650" spans="1:4" hidden="1" x14ac:dyDescent="0.25">
      <c r="A30650" s="61" t="s">
        <v>470</v>
      </c>
      <c r="B30650" s="61" t="s">
        <v>471</v>
      </c>
      <c r="C30650">
        <v>1940</v>
      </c>
      <c r="D30650" s="61" t="s">
        <v>1852</v>
      </c>
    </row>
    <row r="30651" spans="1:4" hidden="1" x14ac:dyDescent="0.25">
      <c r="A30651" s="61" t="s">
        <v>470</v>
      </c>
      <c r="B30651" s="61" t="s">
        <v>471</v>
      </c>
      <c r="C30651">
        <v>1941</v>
      </c>
      <c r="D30651" s="61" t="s">
        <v>1848</v>
      </c>
    </row>
    <row r="30652" spans="1:4" hidden="1" x14ac:dyDescent="0.25">
      <c r="A30652" s="61" t="s">
        <v>470</v>
      </c>
      <c r="B30652" s="61" t="s">
        <v>471</v>
      </c>
      <c r="C30652">
        <v>1942</v>
      </c>
      <c r="D30652" s="61" t="s">
        <v>1848</v>
      </c>
    </row>
    <row r="30653" spans="1:4" hidden="1" x14ac:dyDescent="0.25">
      <c r="A30653" s="61" t="s">
        <v>470</v>
      </c>
      <c r="B30653" s="61" t="s">
        <v>471</v>
      </c>
      <c r="C30653">
        <v>1943</v>
      </c>
      <c r="D30653" s="61" t="s">
        <v>1848</v>
      </c>
    </row>
    <row r="30654" spans="1:4" hidden="1" x14ac:dyDescent="0.25">
      <c r="A30654" s="61" t="s">
        <v>470</v>
      </c>
      <c r="B30654" s="61" t="s">
        <v>471</v>
      </c>
      <c r="C30654">
        <v>1944</v>
      </c>
      <c r="D30654" s="61" t="s">
        <v>1848</v>
      </c>
    </row>
    <row r="30655" spans="1:4" hidden="1" x14ac:dyDescent="0.25">
      <c r="A30655" s="61" t="s">
        <v>470</v>
      </c>
      <c r="B30655" s="61" t="s">
        <v>471</v>
      </c>
      <c r="C30655">
        <v>1945</v>
      </c>
      <c r="D30655" s="61" t="s">
        <v>1848</v>
      </c>
    </row>
    <row r="30656" spans="1:4" hidden="1" x14ac:dyDescent="0.25">
      <c r="A30656" s="61" t="s">
        <v>470</v>
      </c>
      <c r="B30656" s="61" t="s">
        <v>471</v>
      </c>
      <c r="C30656">
        <v>1946</v>
      </c>
      <c r="D30656" s="61" t="s">
        <v>1820</v>
      </c>
    </row>
    <row r="30657" spans="1:4" hidden="1" x14ac:dyDescent="0.25">
      <c r="A30657" s="61" t="s">
        <v>470</v>
      </c>
      <c r="B30657" s="61" t="s">
        <v>471</v>
      </c>
      <c r="C30657">
        <v>1947</v>
      </c>
      <c r="D30657" s="61" t="s">
        <v>1820</v>
      </c>
    </row>
    <row r="30658" spans="1:4" hidden="1" x14ac:dyDescent="0.25">
      <c r="A30658" s="61" t="s">
        <v>470</v>
      </c>
      <c r="B30658" s="61" t="s">
        <v>471</v>
      </c>
      <c r="C30658">
        <v>1948</v>
      </c>
      <c r="D30658" s="61" t="s">
        <v>1773</v>
      </c>
    </row>
    <row r="30659" spans="1:4" hidden="1" x14ac:dyDescent="0.25">
      <c r="A30659" s="61" t="s">
        <v>470</v>
      </c>
      <c r="B30659" s="61" t="s">
        <v>471</v>
      </c>
      <c r="C30659">
        <v>1949</v>
      </c>
      <c r="D30659" s="61" t="s">
        <v>1773</v>
      </c>
    </row>
    <row r="30660" spans="1:4" hidden="1" x14ac:dyDescent="0.25">
      <c r="A30660" s="61" t="s">
        <v>470</v>
      </c>
      <c r="B30660" s="61" t="s">
        <v>471</v>
      </c>
      <c r="C30660">
        <v>1950</v>
      </c>
      <c r="D30660" s="61" t="s">
        <v>1513</v>
      </c>
    </row>
    <row r="30661" spans="1:4" hidden="1" x14ac:dyDescent="0.25">
      <c r="A30661" s="61" t="s">
        <v>470</v>
      </c>
      <c r="B30661" s="61" t="s">
        <v>471</v>
      </c>
      <c r="C30661">
        <v>1951</v>
      </c>
      <c r="D30661" s="61" t="s">
        <v>1772</v>
      </c>
    </row>
    <row r="30662" spans="1:4" hidden="1" x14ac:dyDescent="0.25">
      <c r="A30662" s="61" t="s">
        <v>470</v>
      </c>
      <c r="B30662" s="61" t="s">
        <v>471</v>
      </c>
      <c r="C30662">
        <v>1952</v>
      </c>
      <c r="D30662" s="61" t="s">
        <v>1772</v>
      </c>
    </row>
    <row r="30663" spans="1:4" hidden="1" x14ac:dyDescent="0.25">
      <c r="A30663" s="61" t="s">
        <v>470</v>
      </c>
      <c r="B30663" s="61" t="s">
        <v>471</v>
      </c>
      <c r="C30663">
        <v>1953</v>
      </c>
      <c r="D30663" s="61" t="s">
        <v>1848</v>
      </c>
    </row>
    <row r="30664" spans="1:4" hidden="1" x14ac:dyDescent="0.25">
      <c r="A30664" s="61" t="s">
        <v>470</v>
      </c>
      <c r="B30664" s="61" t="s">
        <v>471</v>
      </c>
      <c r="C30664">
        <v>1954</v>
      </c>
      <c r="D30664" s="61" t="s">
        <v>1768</v>
      </c>
    </row>
    <row r="30665" spans="1:4" hidden="1" x14ac:dyDescent="0.25">
      <c r="A30665" s="61" t="s">
        <v>470</v>
      </c>
      <c r="B30665" s="61" t="s">
        <v>471</v>
      </c>
      <c r="C30665">
        <v>1955</v>
      </c>
      <c r="D30665" s="61" t="s">
        <v>1768</v>
      </c>
    </row>
    <row r="30666" spans="1:4" hidden="1" x14ac:dyDescent="0.25">
      <c r="A30666" s="61" t="s">
        <v>470</v>
      </c>
      <c r="B30666" s="61" t="s">
        <v>471</v>
      </c>
      <c r="C30666">
        <v>1956</v>
      </c>
      <c r="D30666" s="61" t="s">
        <v>1853</v>
      </c>
    </row>
    <row r="30667" spans="1:4" hidden="1" x14ac:dyDescent="0.25">
      <c r="A30667" s="61" t="s">
        <v>470</v>
      </c>
      <c r="B30667" s="61" t="s">
        <v>471</v>
      </c>
      <c r="C30667">
        <v>1957</v>
      </c>
      <c r="D30667" s="61" t="s">
        <v>1853</v>
      </c>
    </row>
    <row r="30668" spans="1:4" hidden="1" x14ac:dyDescent="0.25">
      <c r="A30668" s="61" t="s">
        <v>470</v>
      </c>
      <c r="B30668" s="61" t="s">
        <v>471</v>
      </c>
      <c r="C30668">
        <v>1958</v>
      </c>
      <c r="D30668" s="61" t="s">
        <v>1854</v>
      </c>
    </row>
    <row r="30669" spans="1:4" hidden="1" x14ac:dyDescent="0.25">
      <c r="A30669" s="61" t="s">
        <v>470</v>
      </c>
      <c r="B30669" s="61" t="s">
        <v>471</v>
      </c>
      <c r="C30669">
        <v>1959</v>
      </c>
      <c r="D30669" s="61" t="s">
        <v>1854</v>
      </c>
    </row>
    <row r="30670" spans="1:4" hidden="1" x14ac:dyDescent="0.25">
      <c r="A30670" s="61" t="s">
        <v>470</v>
      </c>
      <c r="B30670" s="61" t="s">
        <v>471</v>
      </c>
      <c r="C30670">
        <v>1960</v>
      </c>
      <c r="D30670" s="61" t="s">
        <v>1855</v>
      </c>
    </row>
    <row r="30671" spans="1:4" hidden="1" x14ac:dyDescent="0.25">
      <c r="A30671" s="61" t="s">
        <v>470</v>
      </c>
      <c r="B30671" s="61" t="s">
        <v>471</v>
      </c>
      <c r="C30671">
        <v>1961</v>
      </c>
      <c r="D30671" s="61" t="s">
        <v>1856</v>
      </c>
    </row>
    <row r="30672" spans="1:4" hidden="1" x14ac:dyDescent="0.25">
      <c r="A30672" s="61" t="s">
        <v>470</v>
      </c>
      <c r="B30672" s="61" t="s">
        <v>471</v>
      </c>
      <c r="C30672">
        <v>1962</v>
      </c>
      <c r="D30672" s="61" t="s">
        <v>1856</v>
      </c>
    </row>
    <row r="30673" spans="1:4" hidden="1" x14ac:dyDescent="0.25">
      <c r="A30673" s="61" t="s">
        <v>470</v>
      </c>
      <c r="B30673" s="61" t="s">
        <v>471</v>
      </c>
      <c r="C30673">
        <v>1963</v>
      </c>
      <c r="D30673" s="61" t="s">
        <v>1856</v>
      </c>
    </row>
    <row r="30674" spans="1:4" hidden="1" x14ac:dyDescent="0.25">
      <c r="A30674" s="61" t="s">
        <v>470</v>
      </c>
      <c r="B30674" s="61" t="s">
        <v>471</v>
      </c>
      <c r="C30674">
        <v>1964</v>
      </c>
      <c r="D30674" s="61" t="s">
        <v>1769</v>
      </c>
    </row>
    <row r="30675" spans="1:4" hidden="1" x14ac:dyDescent="0.25">
      <c r="A30675" s="61" t="s">
        <v>470</v>
      </c>
      <c r="B30675" s="61" t="s">
        <v>471</v>
      </c>
      <c r="C30675">
        <v>1965</v>
      </c>
      <c r="D30675" s="61" t="s">
        <v>1769</v>
      </c>
    </row>
    <row r="30676" spans="1:4" hidden="1" x14ac:dyDescent="0.25">
      <c r="A30676" s="61" t="s">
        <v>470</v>
      </c>
      <c r="B30676" s="61" t="s">
        <v>471</v>
      </c>
      <c r="C30676">
        <v>1966</v>
      </c>
      <c r="D30676" s="61" t="s">
        <v>1769</v>
      </c>
    </row>
    <row r="30677" spans="1:4" hidden="1" x14ac:dyDescent="0.25">
      <c r="A30677" s="61" t="s">
        <v>470</v>
      </c>
      <c r="B30677" s="61" t="s">
        <v>471</v>
      </c>
      <c r="C30677">
        <v>1967</v>
      </c>
      <c r="D30677" s="61" t="s">
        <v>1857</v>
      </c>
    </row>
    <row r="30678" spans="1:4" hidden="1" x14ac:dyDescent="0.25">
      <c r="A30678" s="61" t="s">
        <v>470</v>
      </c>
      <c r="B30678" s="61" t="s">
        <v>471</v>
      </c>
      <c r="C30678">
        <v>1968</v>
      </c>
      <c r="D30678" s="61" t="s">
        <v>1769</v>
      </c>
    </row>
    <row r="30679" spans="1:4" hidden="1" x14ac:dyDescent="0.25">
      <c r="A30679" s="61" t="s">
        <v>470</v>
      </c>
      <c r="B30679" s="61" t="s">
        <v>471</v>
      </c>
      <c r="C30679">
        <v>1969</v>
      </c>
      <c r="D30679" s="61" t="s">
        <v>1857</v>
      </c>
    </row>
    <row r="30680" spans="1:4" hidden="1" x14ac:dyDescent="0.25">
      <c r="A30680" s="61" t="s">
        <v>470</v>
      </c>
      <c r="B30680" s="61" t="s">
        <v>471</v>
      </c>
      <c r="C30680">
        <v>1970</v>
      </c>
      <c r="D30680" s="61" t="s">
        <v>566</v>
      </c>
    </row>
    <row r="30681" spans="1:4" hidden="1" x14ac:dyDescent="0.25">
      <c r="A30681" s="61" t="s">
        <v>470</v>
      </c>
      <c r="B30681" s="61" t="s">
        <v>471</v>
      </c>
      <c r="C30681">
        <v>1971</v>
      </c>
      <c r="D30681" s="61" t="s">
        <v>1858</v>
      </c>
    </row>
    <row r="30682" spans="1:4" hidden="1" x14ac:dyDescent="0.25">
      <c r="A30682" s="61" t="s">
        <v>470</v>
      </c>
      <c r="B30682" s="61" t="s">
        <v>471</v>
      </c>
      <c r="C30682">
        <v>1972</v>
      </c>
      <c r="D30682" s="61" t="s">
        <v>1858</v>
      </c>
    </row>
    <row r="30683" spans="1:4" hidden="1" x14ac:dyDescent="0.25">
      <c r="A30683" s="61" t="s">
        <v>470</v>
      </c>
      <c r="B30683" s="61" t="s">
        <v>471</v>
      </c>
      <c r="C30683">
        <v>1973</v>
      </c>
      <c r="D30683" s="61" t="s">
        <v>1858</v>
      </c>
    </row>
    <row r="30684" spans="1:4" hidden="1" x14ac:dyDescent="0.25">
      <c r="A30684" s="61" t="s">
        <v>470</v>
      </c>
      <c r="B30684" s="61" t="s">
        <v>471</v>
      </c>
      <c r="C30684">
        <v>1974</v>
      </c>
      <c r="D30684" s="61" t="s">
        <v>1858</v>
      </c>
    </row>
    <row r="30685" spans="1:4" hidden="1" x14ac:dyDescent="0.25">
      <c r="A30685" s="61" t="s">
        <v>470</v>
      </c>
      <c r="B30685" s="61" t="s">
        <v>471</v>
      </c>
      <c r="C30685">
        <v>1975</v>
      </c>
      <c r="D30685" s="61" t="s">
        <v>1858</v>
      </c>
    </row>
    <row r="30686" spans="1:4" hidden="1" x14ac:dyDescent="0.25">
      <c r="A30686" s="61" t="s">
        <v>470</v>
      </c>
      <c r="B30686" s="61" t="s">
        <v>471</v>
      </c>
      <c r="C30686">
        <v>1976</v>
      </c>
      <c r="D30686" s="61" t="s">
        <v>1858</v>
      </c>
    </row>
    <row r="30687" spans="1:4" hidden="1" x14ac:dyDescent="0.25">
      <c r="A30687" s="61" t="s">
        <v>470</v>
      </c>
      <c r="B30687" s="61" t="s">
        <v>471</v>
      </c>
      <c r="C30687">
        <v>1977</v>
      </c>
      <c r="D30687" s="61" t="s">
        <v>1858</v>
      </c>
    </row>
    <row r="30688" spans="1:4" hidden="1" x14ac:dyDescent="0.25">
      <c r="A30688" s="61" t="s">
        <v>470</v>
      </c>
      <c r="B30688" s="61" t="s">
        <v>471</v>
      </c>
      <c r="C30688">
        <v>1978</v>
      </c>
      <c r="D30688" s="61" t="s">
        <v>1858</v>
      </c>
    </row>
    <row r="30689" spans="1:4" hidden="1" x14ac:dyDescent="0.25">
      <c r="A30689" s="61" t="s">
        <v>470</v>
      </c>
      <c r="B30689" s="61" t="s">
        <v>471</v>
      </c>
      <c r="C30689">
        <v>1979</v>
      </c>
      <c r="D30689" s="61" t="s">
        <v>1858</v>
      </c>
    </row>
    <row r="30690" spans="1:4" hidden="1" x14ac:dyDescent="0.25">
      <c r="A30690" s="61" t="s">
        <v>470</v>
      </c>
      <c r="B30690" s="61" t="s">
        <v>471</v>
      </c>
      <c r="C30690">
        <v>1980</v>
      </c>
      <c r="D30690" s="61" t="s">
        <v>1858</v>
      </c>
    </row>
    <row r="30691" spans="1:4" hidden="1" x14ac:dyDescent="0.25">
      <c r="A30691" s="61" t="s">
        <v>470</v>
      </c>
      <c r="B30691" s="61" t="s">
        <v>471</v>
      </c>
      <c r="C30691">
        <v>1981</v>
      </c>
      <c r="D30691" s="61" t="s">
        <v>1858</v>
      </c>
    </row>
    <row r="30692" spans="1:4" hidden="1" x14ac:dyDescent="0.25">
      <c r="A30692" s="61" t="s">
        <v>470</v>
      </c>
      <c r="B30692" s="61" t="s">
        <v>471</v>
      </c>
      <c r="C30692">
        <v>1982</v>
      </c>
      <c r="D30692" s="61" t="s">
        <v>1518</v>
      </c>
    </row>
    <row r="30693" spans="1:4" hidden="1" x14ac:dyDescent="0.25">
      <c r="A30693" s="61" t="s">
        <v>470</v>
      </c>
      <c r="B30693" s="61" t="s">
        <v>471</v>
      </c>
      <c r="C30693">
        <v>1983</v>
      </c>
      <c r="D30693" s="61" t="s">
        <v>1524</v>
      </c>
    </row>
    <row r="30694" spans="1:4" hidden="1" x14ac:dyDescent="0.25">
      <c r="A30694" s="61" t="s">
        <v>470</v>
      </c>
      <c r="B30694" s="61" t="s">
        <v>471</v>
      </c>
      <c r="C30694">
        <v>1984</v>
      </c>
      <c r="D30694" s="61" t="s">
        <v>1524</v>
      </c>
    </row>
    <row r="30695" spans="1:4" hidden="1" x14ac:dyDescent="0.25">
      <c r="A30695" s="61" t="s">
        <v>470</v>
      </c>
      <c r="B30695" s="61" t="s">
        <v>471</v>
      </c>
      <c r="C30695">
        <v>1985</v>
      </c>
      <c r="D30695" s="61" t="s">
        <v>1857</v>
      </c>
    </row>
    <row r="30696" spans="1:4" hidden="1" x14ac:dyDescent="0.25">
      <c r="A30696" s="61" t="s">
        <v>470</v>
      </c>
      <c r="B30696" s="61" t="s">
        <v>471</v>
      </c>
      <c r="C30696">
        <v>1986</v>
      </c>
      <c r="D30696" s="61" t="s">
        <v>1524</v>
      </c>
    </row>
    <row r="30697" spans="1:4" hidden="1" x14ac:dyDescent="0.25">
      <c r="A30697" s="61" t="s">
        <v>470</v>
      </c>
      <c r="B30697" s="61" t="s">
        <v>471</v>
      </c>
      <c r="C30697">
        <v>1987</v>
      </c>
      <c r="D30697" s="61" t="s">
        <v>1534</v>
      </c>
    </row>
    <row r="30698" spans="1:4" hidden="1" x14ac:dyDescent="0.25">
      <c r="A30698" s="61" t="s">
        <v>470</v>
      </c>
      <c r="B30698" s="61" t="s">
        <v>471</v>
      </c>
      <c r="C30698">
        <v>1988</v>
      </c>
      <c r="D30698" s="61" t="s">
        <v>1854</v>
      </c>
    </row>
    <row r="30699" spans="1:4" hidden="1" x14ac:dyDescent="0.25">
      <c r="A30699" s="61" t="s">
        <v>470</v>
      </c>
      <c r="B30699" s="61" t="s">
        <v>471</v>
      </c>
      <c r="C30699">
        <v>1989</v>
      </c>
      <c r="D30699" s="61" t="s">
        <v>1854</v>
      </c>
    </row>
    <row r="30700" spans="1:4" hidden="1" x14ac:dyDescent="0.25">
      <c r="A30700" s="61" t="s">
        <v>470</v>
      </c>
      <c r="B30700" s="61" t="s">
        <v>471</v>
      </c>
      <c r="C30700">
        <v>1990</v>
      </c>
      <c r="D30700" s="61" t="s">
        <v>1510</v>
      </c>
    </row>
    <row r="30701" spans="1:4" hidden="1" x14ac:dyDescent="0.25">
      <c r="A30701" s="61" t="s">
        <v>470</v>
      </c>
      <c r="B30701" s="61" t="s">
        <v>471</v>
      </c>
      <c r="C30701">
        <v>1991</v>
      </c>
      <c r="D30701" s="61" t="s">
        <v>548</v>
      </c>
    </row>
    <row r="30702" spans="1:4" hidden="1" x14ac:dyDescent="0.25">
      <c r="A30702" s="61" t="s">
        <v>470</v>
      </c>
      <c r="B30702" s="61" t="s">
        <v>471</v>
      </c>
      <c r="C30702">
        <v>1992</v>
      </c>
      <c r="D30702" s="61" t="s">
        <v>2502</v>
      </c>
    </row>
    <row r="30703" spans="1:4" hidden="1" x14ac:dyDescent="0.25">
      <c r="A30703" s="61" t="s">
        <v>470</v>
      </c>
      <c r="B30703" s="61" t="s">
        <v>471</v>
      </c>
      <c r="C30703">
        <v>1993</v>
      </c>
      <c r="D30703" s="61" t="s">
        <v>1511</v>
      </c>
    </row>
    <row r="30704" spans="1:4" hidden="1" x14ac:dyDescent="0.25">
      <c r="A30704" s="61" t="s">
        <v>470</v>
      </c>
      <c r="B30704" s="61" t="s">
        <v>471</v>
      </c>
      <c r="C30704">
        <v>1994</v>
      </c>
      <c r="D30704" s="61" t="s">
        <v>1511</v>
      </c>
    </row>
    <row r="30705" spans="1:4" hidden="1" x14ac:dyDescent="0.25">
      <c r="A30705" s="61" t="s">
        <v>470</v>
      </c>
      <c r="B30705" s="61" t="s">
        <v>471</v>
      </c>
      <c r="C30705">
        <v>1995</v>
      </c>
      <c r="D30705" s="61" t="s">
        <v>1511</v>
      </c>
    </row>
    <row r="30706" spans="1:4" hidden="1" x14ac:dyDescent="0.25">
      <c r="A30706" s="61" t="s">
        <v>470</v>
      </c>
      <c r="B30706" s="61" t="s">
        <v>471</v>
      </c>
      <c r="C30706">
        <v>1996</v>
      </c>
      <c r="D30706" s="61" t="s">
        <v>1511</v>
      </c>
    </row>
    <row r="30707" spans="1:4" hidden="1" x14ac:dyDescent="0.25">
      <c r="A30707" s="61" t="s">
        <v>470</v>
      </c>
      <c r="B30707" s="61" t="s">
        <v>471</v>
      </c>
      <c r="C30707">
        <v>1997</v>
      </c>
      <c r="D30707" s="61" t="s">
        <v>2501</v>
      </c>
    </row>
    <row r="30708" spans="1:4" hidden="1" x14ac:dyDescent="0.25">
      <c r="A30708" s="61" t="s">
        <v>470</v>
      </c>
      <c r="B30708" s="61" t="s">
        <v>471</v>
      </c>
      <c r="C30708">
        <v>1998</v>
      </c>
      <c r="D30708" s="61" t="s">
        <v>2501</v>
      </c>
    </row>
    <row r="30709" spans="1:4" hidden="1" x14ac:dyDescent="0.25">
      <c r="A30709" s="61" t="s">
        <v>470</v>
      </c>
      <c r="B30709" s="61" t="s">
        <v>471</v>
      </c>
      <c r="C30709">
        <v>1999</v>
      </c>
      <c r="D30709" s="61" t="s">
        <v>2501</v>
      </c>
    </row>
    <row r="30710" spans="1:4" hidden="1" x14ac:dyDescent="0.25">
      <c r="A30710" s="61" t="s">
        <v>470</v>
      </c>
      <c r="B30710" s="61" t="s">
        <v>471</v>
      </c>
      <c r="C30710">
        <v>2000</v>
      </c>
      <c r="D30710" s="61" t="s">
        <v>2123</v>
      </c>
    </row>
    <row r="30711" spans="1:4" hidden="1" x14ac:dyDescent="0.25">
      <c r="A30711" s="61" t="s">
        <v>470</v>
      </c>
      <c r="B30711" s="61" t="s">
        <v>471</v>
      </c>
      <c r="C30711">
        <v>2001</v>
      </c>
      <c r="D30711" s="61" t="s">
        <v>3200</v>
      </c>
    </row>
    <row r="30712" spans="1:4" hidden="1" x14ac:dyDescent="0.25">
      <c r="A30712" s="61" t="s">
        <v>470</v>
      </c>
      <c r="B30712" s="61" t="s">
        <v>471</v>
      </c>
      <c r="C30712">
        <v>2002</v>
      </c>
      <c r="D30712" s="61" t="s">
        <v>3200</v>
      </c>
    </row>
    <row r="30713" spans="1:4" hidden="1" x14ac:dyDescent="0.25">
      <c r="A30713" s="61" t="s">
        <v>470</v>
      </c>
      <c r="B30713" s="61" t="s">
        <v>471</v>
      </c>
      <c r="C30713">
        <v>2003</v>
      </c>
      <c r="D30713" s="61" t="s">
        <v>3200</v>
      </c>
    </row>
    <row r="30714" spans="1:4" hidden="1" x14ac:dyDescent="0.25">
      <c r="A30714" s="61" t="s">
        <v>470</v>
      </c>
      <c r="B30714" s="61" t="s">
        <v>471</v>
      </c>
      <c r="C30714">
        <v>2004</v>
      </c>
      <c r="D30714" s="61" t="s">
        <v>3200</v>
      </c>
    </row>
    <row r="30715" spans="1:4" hidden="1" x14ac:dyDescent="0.25">
      <c r="A30715" s="61" t="s">
        <v>470</v>
      </c>
      <c r="B30715" s="61" t="s">
        <v>471</v>
      </c>
      <c r="C30715">
        <v>2005</v>
      </c>
      <c r="D30715" s="61" t="s">
        <v>3200</v>
      </c>
    </row>
    <row r="30716" spans="1:4" hidden="1" x14ac:dyDescent="0.25">
      <c r="A30716" s="61" t="s">
        <v>470</v>
      </c>
      <c r="B30716" s="61" t="s">
        <v>471</v>
      </c>
      <c r="C30716">
        <v>2006</v>
      </c>
      <c r="D30716" s="61" t="s">
        <v>3200</v>
      </c>
    </row>
    <row r="30717" spans="1:4" hidden="1" x14ac:dyDescent="0.25">
      <c r="A30717" s="61" t="s">
        <v>470</v>
      </c>
      <c r="B30717" s="61" t="s">
        <v>471</v>
      </c>
      <c r="C30717">
        <v>2007</v>
      </c>
      <c r="D30717" s="61" t="s">
        <v>2304</v>
      </c>
    </row>
    <row r="30718" spans="1:4" hidden="1" x14ac:dyDescent="0.25">
      <c r="A30718" s="61" t="s">
        <v>470</v>
      </c>
      <c r="B30718" s="61" t="s">
        <v>471</v>
      </c>
      <c r="C30718">
        <v>2008</v>
      </c>
      <c r="D30718" s="61" t="s">
        <v>2437</v>
      </c>
    </row>
    <row r="30719" spans="1:4" hidden="1" x14ac:dyDescent="0.25">
      <c r="A30719" s="61" t="s">
        <v>470</v>
      </c>
      <c r="B30719" s="61" t="s">
        <v>471</v>
      </c>
      <c r="C30719">
        <v>2009</v>
      </c>
      <c r="D30719" s="61" t="s">
        <v>3199</v>
      </c>
    </row>
    <row r="30720" spans="1:4" hidden="1" x14ac:dyDescent="0.25">
      <c r="A30720" s="61" t="s">
        <v>470</v>
      </c>
      <c r="B30720" s="61" t="s">
        <v>471</v>
      </c>
      <c r="C30720">
        <v>2010</v>
      </c>
      <c r="D30720" s="61" t="s">
        <v>3200</v>
      </c>
    </row>
    <row r="30721" spans="1:4" hidden="1" x14ac:dyDescent="0.25">
      <c r="A30721" s="61" t="s">
        <v>470</v>
      </c>
      <c r="B30721" s="61" t="s">
        <v>471</v>
      </c>
      <c r="C30721">
        <v>2011</v>
      </c>
      <c r="D30721" s="61" t="s">
        <v>3200</v>
      </c>
    </row>
    <row r="30722" spans="1:4" hidden="1" x14ac:dyDescent="0.25">
      <c r="A30722" s="61" t="s">
        <v>470</v>
      </c>
      <c r="B30722" s="61" t="s">
        <v>471</v>
      </c>
      <c r="C30722">
        <v>2012</v>
      </c>
      <c r="D30722" s="61" t="s">
        <v>3200</v>
      </c>
    </row>
    <row r="30723" spans="1:4" hidden="1" x14ac:dyDescent="0.25">
      <c r="A30723" s="61" t="s">
        <v>470</v>
      </c>
      <c r="B30723" s="61" t="s">
        <v>471</v>
      </c>
      <c r="C30723">
        <v>2013</v>
      </c>
      <c r="D30723" s="61" t="s">
        <v>2123</v>
      </c>
    </row>
    <row r="30724" spans="1:4" hidden="1" x14ac:dyDescent="0.25">
      <c r="A30724" s="61" t="s">
        <v>470</v>
      </c>
      <c r="B30724" s="61" t="s">
        <v>471</v>
      </c>
      <c r="C30724">
        <v>2014</v>
      </c>
      <c r="D30724" s="61" t="s">
        <v>2102</v>
      </c>
    </row>
    <row r="30725" spans="1:4" hidden="1" x14ac:dyDescent="0.25">
      <c r="A30725" s="61" t="s">
        <v>470</v>
      </c>
      <c r="B30725" s="61" t="s">
        <v>471</v>
      </c>
      <c r="C30725">
        <v>2015</v>
      </c>
      <c r="D30725" s="61" t="s">
        <v>2102</v>
      </c>
    </row>
    <row r="30726" spans="1:4" hidden="1" x14ac:dyDescent="0.25">
      <c r="A30726" s="61" t="s">
        <v>470</v>
      </c>
      <c r="B30726" s="61" t="s">
        <v>471</v>
      </c>
      <c r="C30726">
        <v>2016</v>
      </c>
      <c r="D30726" s="61" t="s">
        <v>2102</v>
      </c>
    </row>
    <row r="30727" spans="1:4" hidden="1" x14ac:dyDescent="0.25">
      <c r="A30727" s="61" t="s">
        <v>470</v>
      </c>
      <c r="B30727" s="61" t="s">
        <v>471</v>
      </c>
      <c r="C30727">
        <v>2017</v>
      </c>
      <c r="D30727" s="61" t="s">
        <v>1512</v>
      </c>
    </row>
    <row r="30728" spans="1:4" hidden="1" x14ac:dyDescent="0.25">
      <c r="A30728" s="61" t="s">
        <v>470</v>
      </c>
      <c r="B30728" s="61" t="s">
        <v>471</v>
      </c>
      <c r="C30728">
        <v>2018</v>
      </c>
      <c r="D30728" s="61" t="s">
        <v>2956</v>
      </c>
    </row>
    <row r="30729" spans="1:4" hidden="1" x14ac:dyDescent="0.25">
      <c r="A30729" s="61" t="s">
        <v>470</v>
      </c>
      <c r="B30729" s="61" t="s">
        <v>471</v>
      </c>
      <c r="C30729">
        <v>2019</v>
      </c>
      <c r="D30729" s="61" t="s">
        <v>2533</v>
      </c>
    </row>
    <row r="30730" spans="1:4" hidden="1" x14ac:dyDescent="0.25">
      <c r="A30730" s="61" t="s">
        <v>470</v>
      </c>
      <c r="B30730" s="61" t="s">
        <v>471</v>
      </c>
      <c r="C30730">
        <v>2020</v>
      </c>
      <c r="D30730" s="61" t="s">
        <v>2103</v>
      </c>
    </row>
    <row r="30731" spans="1:4" hidden="1" x14ac:dyDescent="0.25">
      <c r="A30731" s="61" t="s">
        <v>470</v>
      </c>
      <c r="B30731" s="61" t="s">
        <v>471</v>
      </c>
      <c r="C30731">
        <v>2021</v>
      </c>
      <c r="D30731" s="61" t="s">
        <v>2956</v>
      </c>
    </row>
    <row r="30732" spans="1:4" hidden="1" x14ac:dyDescent="0.25">
      <c r="A30732" s="61" t="s">
        <v>470</v>
      </c>
      <c r="B30732" s="61" t="s">
        <v>471</v>
      </c>
      <c r="C30732">
        <v>2022</v>
      </c>
      <c r="D30732" s="61" t="s">
        <v>2499</v>
      </c>
    </row>
    <row r="30733" spans="1:4" x14ac:dyDescent="0.25">
      <c r="A30733" s="61" t="s">
        <v>470</v>
      </c>
      <c r="B30733" s="61" t="s">
        <v>471</v>
      </c>
      <c r="C30733">
        <v>2023</v>
      </c>
      <c r="D30733" s="61">
        <v>7.0999999999999994E-2</v>
      </c>
    </row>
    <row r="30734" spans="1:4" hidden="1" x14ac:dyDescent="0.25">
      <c r="A30734" s="61" t="s">
        <v>3396</v>
      </c>
      <c r="B30734" s="61" t="s">
        <v>3397</v>
      </c>
      <c r="C30734">
        <v>1789</v>
      </c>
      <c r="D30734" s="61" t="s">
        <v>2370</v>
      </c>
    </row>
    <row r="30735" spans="1:4" hidden="1" x14ac:dyDescent="0.25">
      <c r="A30735" s="61" t="s">
        <v>3396</v>
      </c>
      <c r="B30735" s="61" t="s">
        <v>3397</v>
      </c>
      <c r="C30735">
        <v>1790</v>
      </c>
      <c r="D30735" s="61" t="s">
        <v>2370</v>
      </c>
    </row>
    <row r="30736" spans="1:4" hidden="1" x14ac:dyDescent="0.25">
      <c r="A30736" s="61" t="s">
        <v>3396</v>
      </c>
      <c r="B30736" s="61" t="s">
        <v>3397</v>
      </c>
      <c r="C30736">
        <v>1791</v>
      </c>
      <c r="D30736" s="61" t="s">
        <v>2370</v>
      </c>
    </row>
    <row r="30737" spans="1:4" hidden="1" x14ac:dyDescent="0.25">
      <c r="A30737" s="61" t="s">
        <v>3396</v>
      </c>
      <c r="B30737" s="61" t="s">
        <v>3397</v>
      </c>
      <c r="C30737">
        <v>1792</v>
      </c>
      <c r="D30737" s="61" t="s">
        <v>2370</v>
      </c>
    </row>
    <row r="30738" spans="1:4" hidden="1" x14ac:dyDescent="0.25">
      <c r="A30738" s="61" t="s">
        <v>3396</v>
      </c>
      <c r="B30738" s="61" t="s">
        <v>3397</v>
      </c>
      <c r="C30738">
        <v>1793</v>
      </c>
      <c r="D30738" s="61" t="s">
        <v>2370</v>
      </c>
    </row>
    <row r="30739" spans="1:4" hidden="1" x14ac:dyDescent="0.25">
      <c r="A30739" s="61" t="s">
        <v>3396</v>
      </c>
      <c r="B30739" s="61" t="s">
        <v>3397</v>
      </c>
      <c r="C30739">
        <v>1794</v>
      </c>
      <c r="D30739" s="61" t="s">
        <v>2370</v>
      </c>
    </row>
    <row r="30740" spans="1:4" hidden="1" x14ac:dyDescent="0.25">
      <c r="A30740" s="61" t="s">
        <v>3396</v>
      </c>
      <c r="B30740" s="61" t="s">
        <v>3397</v>
      </c>
      <c r="C30740">
        <v>1795</v>
      </c>
      <c r="D30740" s="61" t="s">
        <v>2370</v>
      </c>
    </row>
    <row r="30741" spans="1:4" hidden="1" x14ac:dyDescent="0.25">
      <c r="A30741" s="61" t="s">
        <v>3396</v>
      </c>
      <c r="B30741" s="61" t="s">
        <v>3397</v>
      </c>
      <c r="C30741">
        <v>1796</v>
      </c>
      <c r="D30741" s="61" t="s">
        <v>2370</v>
      </c>
    </row>
    <row r="30742" spans="1:4" hidden="1" x14ac:dyDescent="0.25">
      <c r="A30742" s="61" t="s">
        <v>3396</v>
      </c>
      <c r="B30742" s="61" t="s">
        <v>3397</v>
      </c>
      <c r="C30742">
        <v>1797</v>
      </c>
      <c r="D30742" s="61" t="s">
        <v>2370</v>
      </c>
    </row>
    <row r="30743" spans="1:4" hidden="1" x14ac:dyDescent="0.25">
      <c r="A30743" s="61" t="s">
        <v>3396</v>
      </c>
      <c r="B30743" s="61" t="s">
        <v>3397</v>
      </c>
      <c r="C30743">
        <v>1798</v>
      </c>
      <c r="D30743" s="61" t="s">
        <v>2370</v>
      </c>
    </row>
    <row r="30744" spans="1:4" hidden="1" x14ac:dyDescent="0.25">
      <c r="A30744" s="61" t="s">
        <v>3396</v>
      </c>
      <c r="B30744" s="61" t="s">
        <v>3397</v>
      </c>
      <c r="C30744">
        <v>1799</v>
      </c>
      <c r="D30744" s="61" t="s">
        <v>2370</v>
      </c>
    </row>
    <row r="30745" spans="1:4" hidden="1" x14ac:dyDescent="0.25">
      <c r="A30745" s="61" t="s">
        <v>3396</v>
      </c>
      <c r="B30745" s="61" t="s">
        <v>3397</v>
      </c>
      <c r="C30745">
        <v>1800</v>
      </c>
      <c r="D30745" s="61" t="s">
        <v>2272</v>
      </c>
    </row>
    <row r="30746" spans="1:4" hidden="1" x14ac:dyDescent="0.25">
      <c r="A30746" s="61" t="s">
        <v>3396</v>
      </c>
      <c r="B30746" s="61" t="s">
        <v>3397</v>
      </c>
      <c r="C30746">
        <v>1801</v>
      </c>
      <c r="D30746" s="61" t="s">
        <v>2272</v>
      </c>
    </row>
    <row r="30747" spans="1:4" hidden="1" x14ac:dyDescent="0.25">
      <c r="A30747" s="61" t="s">
        <v>3396</v>
      </c>
      <c r="B30747" s="61" t="s">
        <v>3397</v>
      </c>
      <c r="C30747">
        <v>1802</v>
      </c>
      <c r="D30747" s="61" t="s">
        <v>2272</v>
      </c>
    </row>
    <row r="30748" spans="1:4" hidden="1" x14ac:dyDescent="0.25">
      <c r="A30748" s="61" t="s">
        <v>3396</v>
      </c>
      <c r="B30748" s="61" t="s">
        <v>3397</v>
      </c>
      <c r="C30748">
        <v>1803</v>
      </c>
      <c r="D30748" s="61" t="s">
        <v>2272</v>
      </c>
    </row>
    <row r="30749" spans="1:4" hidden="1" x14ac:dyDescent="0.25">
      <c r="A30749" s="61" t="s">
        <v>3396</v>
      </c>
      <c r="B30749" s="61" t="s">
        <v>3397</v>
      </c>
      <c r="C30749">
        <v>1804</v>
      </c>
      <c r="D30749" s="61" t="s">
        <v>2272</v>
      </c>
    </row>
    <row r="30750" spans="1:4" hidden="1" x14ac:dyDescent="0.25">
      <c r="A30750" s="61" t="s">
        <v>3396</v>
      </c>
      <c r="B30750" s="61" t="s">
        <v>3397</v>
      </c>
      <c r="C30750">
        <v>1805</v>
      </c>
      <c r="D30750" s="61" t="s">
        <v>2272</v>
      </c>
    </row>
    <row r="30751" spans="1:4" hidden="1" x14ac:dyDescent="0.25">
      <c r="A30751" s="61" t="s">
        <v>3396</v>
      </c>
      <c r="B30751" s="61" t="s">
        <v>3397</v>
      </c>
      <c r="C30751">
        <v>1806</v>
      </c>
      <c r="D30751" s="61" t="s">
        <v>2272</v>
      </c>
    </row>
    <row r="30752" spans="1:4" hidden="1" x14ac:dyDescent="0.25">
      <c r="A30752" s="61" t="s">
        <v>3396</v>
      </c>
      <c r="B30752" s="61" t="s">
        <v>3397</v>
      </c>
      <c r="C30752">
        <v>1807</v>
      </c>
      <c r="D30752" s="61" t="s">
        <v>2272</v>
      </c>
    </row>
    <row r="30753" spans="1:4" hidden="1" x14ac:dyDescent="0.25">
      <c r="A30753" s="61" t="s">
        <v>3396</v>
      </c>
      <c r="B30753" s="61" t="s">
        <v>3397</v>
      </c>
      <c r="C30753">
        <v>1814</v>
      </c>
      <c r="D30753" s="61" t="s">
        <v>2366</v>
      </c>
    </row>
    <row r="30754" spans="1:4" hidden="1" x14ac:dyDescent="0.25">
      <c r="A30754" s="61" t="s">
        <v>3396</v>
      </c>
      <c r="B30754" s="61" t="s">
        <v>3397</v>
      </c>
      <c r="C30754">
        <v>1815</v>
      </c>
      <c r="D30754" s="61" t="s">
        <v>2366</v>
      </c>
    </row>
    <row r="30755" spans="1:4" hidden="1" x14ac:dyDescent="0.25">
      <c r="A30755" s="61" t="s">
        <v>3396</v>
      </c>
      <c r="B30755" s="61" t="s">
        <v>3397</v>
      </c>
      <c r="C30755">
        <v>1816</v>
      </c>
      <c r="D30755" s="61" t="s">
        <v>2366</v>
      </c>
    </row>
    <row r="30756" spans="1:4" hidden="1" x14ac:dyDescent="0.25">
      <c r="A30756" s="61" t="s">
        <v>3396</v>
      </c>
      <c r="B30756" s="61" t="s">
        <v>3397</v>
      </c>
      <c r="C30756">
        <v>1817</v>
      </c>
      <c r="D30756" s="61" t="s">
        <v>2366</v>
      </c>
    </row>
    <row r="30757" spans="1:4" hidden="1" x14ac:dyDescent="0.25">
      <c r="A30757" s="61" t="s">
        <v>3396</v>
      </c>
      <c r="B30757" s="61" t="s">
        <v>3397</v>
      </c>
      <c r="C30757">
        <v>1818</v>
      </c>
      <c r="D30757" s="61" t="s">
        <v>2366</v>
      </c>
    </row>
    <row r="30758" spans="1:4" hidden="1" x14ac:dyDescent="0.25">
      <c r="A30758" s="61" t="s">
        <v>3396</v>
      </c>
      <c r="B30758" s="61" t="s">
        <v>3397</v>
      </c>
      <c r="C30758">
        <v>1819</v>
      </c>
      <c r="D30758" s="61" t="s">
        <v>2366</v>
      </c>
    </row>
    <row r="30759" spans="1:4" hidden="1" x14ac:dyDescent="0.25">
      <c r="A30759" s="61" t="s">
        <v>3396</v>
      </c>
      <c r="B30759" s="61" t="s">
        <v>3397</v>
      </c>
      <c r="C30759">
        <v>1820</v>
      </c>
      <c r="D30759" s="61" t="s">
        <v>2366</v>
      </c>
    </row>
    <row r="30760" spans="1:4" hidden="1" x14ac:dyDescent="0.25">
      <c r="A30760" s="61" t="s">
        <v>3396</v>
      </c>
      <c r="B30760" s="61" t="s">
        <v>3397</v>
      </c>
      <c r="C30760">
        <v>1821</v>
      </c>
      <c r="D30760" s="61" t="s">
        <v>2366</v>
      </c>
    </row>
    <row r="30761" spans="1:4" hidden="1" x14ac:dyDescent="0.25">
      <c r="A30761" s="61" t="s">
        <v>3396</v>
      </c>
      <c r="B30761" s="61" t="s">
        <v>3397</v>
      </c>
      <c r="C30761">
        <v>1822</v>
      </c>
      <c r="D30761" s="61" t="s">
        <v>2366</v>
      </c>
    </row>
    <row r="30762" spans="1:4" hidden="1" x14ac:dyDescent="0.25">
      <c r="A30762" s="61" t="s">
        <v>3396</v>
      </c>
      <c r="B30762" s="61" t="s">
        <v>3397</v>
      </c>
      <c r="C30762">
        <v>1823</v>
      </c>
      <c r="D30762" s="61" t="s">
        <v>2366</v>
      </c>
    </row>
    <row r="30763" spans="1:4" hidden="1" x14ac:dyDescent="0.25">
      <c r="A30763" s="61" t="s">
        <v>3396</v>
      </c>
      <c r="B30763" s="61" t="s">
        <v>3397</v>
      </c>
      <c r="C30763">
        <v>1824</v>
      </c>
      <c r="D30763" s="61" t="s">
        <v>2366</v>
      </c>
    </row>
    <row r="30764" spans="1:4" hidden="1" x14ac:dyDescent="0.25">
      <c r="A30764" s="61" t="s">
        <v>3396</v>
      </c>
      <c r="B30764" s="61" t="s">
        <v>3397</v>
      </c>
      <c r="C30764">
        <v>1825</v>
      </c>
      <c r="D30764" s="61" t="s">
        <v>2366</v>
      </c>
    </row>
    <row r="30765" spans="1:4" hidden="1" x14ac:dyDescent="0.25">
      <c r="A30765" s="61" t="s">
        <v>3396</v>
      </c>
      <c r="B30765" s="61" t="s">
        <v>3397</v>
      </c>
      <c r="C30765">
        <v>1826</v>
      </c>
      <c r="D30765" s="61" t="s">
        <v>2366</v>
      </c>
    </row>
    <row r="30766" spans="1:4" hidden="1" x14ac:dyDescent="0.25">
      <c r="A30766" s="61" t="s">
        <v>3396</v>
      </c>
      <c r="B30766" s="61" t="s">
        <v>3397</v>
      </c>
      <c r="C30766">
        <v>1827</v>
      </c>
      <c r="D30766" s="61" t="s">
        <v>2366</v>
      </c>
    </row>
    <row r="30767" spans="1:4" hidden="1" x14ac:dyDescent="0.25">
      <c r="A30767" s="61" t="s">
        <v>3396</v>
      </c>
      <c r="B30767" s="61" t="s">
        <v>3397</v>
      </c>
      <c r="C30767">
        <v>1828</v>
      </c>
      <c r="D30767" s="61" t="s">
        <v>2366</v>
      </c>
    </row>
    <row r="30768" spans="1:4" hidden="1" x14ac:dyDescent="0.25">
      <c r="A30768" s="61" t="s">
        <v>3396</v>
      </c>
      <c r="B30768" s="61" t="s">
        <v>3397</v>
      </c>
      <c r="C30768">
        <v>1829</v>
      </c>
      <c r="D30768" s="61" t="s">
        <v>2366</v>
      </c>
    </row>
    <row r="30769" spans="1:4" hidden="1" x14ac:dyDescent="0.25">
      <c r="A30769" s="61" t="s">
        <v>3396</v>
      </c>
      <c r="B30769" s="61" t="s">
        <v>3397</v>
      </c>
      <c r="C30769">
        <v>1830</v>
      </c>
      <c r="D30769" s="61" t="s">
        <v>2366</v>
      </c>
    </row>
    <row r="30770" spans="1:4" hidden="1" x14ac:dyDescent="0.25">
      <c r="A30770" s="61" t="s">
        <v>3396</v>
      </c>
      <c r="B30770" s="61" t="s">
        <v>3397</v>
      </c>
      <c r="C30770">
        <v>1831</v>
      </c>
      <c r="D30770" s="61" t="s">
        <v>2366</v>
      </c>
    </row>
    <row r="30771" spans="1:4" hidden="1" x14ac:dyDescent="0.25">
      <c r="A30771" s="61" t="s">
        <v>3396</v>
      </c>
      <c r="B30771" s="61" t="s">
        <v>3397</v>
      </c>
      <c r="C30771">
        <v>1832</v>
      </c>
      <c r="D30771" s="61" t="s">
        <v>2366</v>
      </c>
    </row>
    <row r="30772" spans="1:4" hidden="1" x14ac:dyDescent="0.25">
      <c r="A30772" s="61" t="s">
        <v>3396</v>
      </c>
      <c r="B30772" s="61" t="s">
        <v>3397</v>
      </c>
      <c r="C30772">
        <v>1833</v>
      </c>
      <c r="D30772" s="61" t="s">
        <v>2366</v>
      </c>
    </row>
    <row r="30773" spans="1:4" hidden="1" x14ac:dyDescent="0.25">
      <c r="A30773" s="61" t="s">
        <v>3396</v>
      </c>
      <c r="B30773" s="61" t="s">
        <v>3397</v>
      </c>
      <c r="C30773">
        <v>1834</v>
      </c>
      <c r="D30773" s="61" t="s">
        <v>2366</v>
      </c>
    </row>
    <row r="30774" spans="1:4" hidden="1" x14ac:dyDescent="0.25">
      <c r="A30774" s="61" t="s">
        <v>3396</v>
      </c>
      <c r="B30774" s="61" t="s">
        <v>3397</v>
      </c>
      <c r="C30774">
        <v>1835</v>
      </c>
      <c r="D30774" s="61" t="s">
        <v>2366</v>
      </c>
    </row>
    <row r="30775" spans="1:4" hidden="1" x14ac:dyDescent="0.25">
      <c r="A30775" s="61" t="s">
        <v>3396</v>
      </c>
      <c r="B30775" s="61" t="s">
        <v>3397</v>
      </c>
      <c r="C30775">
        <v>1836</v>
      </c>
      <c r="D30775" s="61" t="s">
        <v>2366</v>
      </c>
    </row>
    <row r="30776" spans="1:4" hidden="1" x14ac:dyDescent="0.25">
      <c r="A30776" s="61" t="s">
        <v>3396</v>
      </c>
      <c r="B30776" s="61" t="s">
        <v>3397</v>
      </c>
      <c r="C30776">
        <v>1837</v>
      </c>
      <c r="D30776" s="61" t="s">
        <v>2366</v>
      </c>
    </row>
    <row r="30777" spans="1:4" hidden="1" x14ac:dyDescent="0.25">
      <c r="A30777" s="61" t="s">
        <v>3396</v>
      </c>
      <c r="B30777" s="61" t="s">
        <v>3397</v>
      </c>
      <c r="C30777">
        <v>1838</v>
      </c>
      <c r="D30777" s="61" t="s">
        <v>2366</v>
      </c>
    </row>
    <row r="30778" spans="1:4" hidden="1" x14ac:dyDescent="0.25">
      <c r="A30778" s="61" t="s">
        <v>3396</v>
      </c>
      <c r="B30778" s="61" t="s">
        <v>3397</v>
      </c>
      <c r="C30778">
        <v>1839</v>
      </c>
      <c r="D30778" s="61" t="s">
        <v>2366</v>
      </c>
    </row>
    <row r="30779" spans="1:4" hidden="1" x14ac:dyDescent="0.25">
      <c r="A30779" s="61" t="s">
        <v>3396</v>
      </c>
      <c r="B30779" s="61" t="s">
        <v>3397</v>
      </c>
      <c r="C30779">
        <v>1840</v>
      </c>
      <c r="D30779" s="61" t="s">
        <v>2366</v>
      </c>
    </row>
    <row r="30780" spans="1:4" hidden="1" x14ac:dyDescent="0.25">
      <c r="A30780" s="61" t="s">
        <v>3396</v>
      </c>
      <c r="B30780" s="61" t="s">
        <v>3397</v>
      </c>
      <c r="C30780">
        <v>1841</v>
      </c>
      <c r="D30780" s="61" t="s">
        <v>2366</v>
      </c>
    </row>
    <row r="30781" spans="1:4" hidden="1" x14ac:dyDescent="0.25">
      <c r="A30781" s="61" t="s">
        <v>3396</v>
      </c>
      <c r="B30781" s="61" t="s">
        <v>3397</v>
      </c>
      <c r="C30781">
        <v>1842</v>
      </c>
      <c r="D30781" s="61" t="s">
        <v>2366</v>
      </c>
    </row>
    <row r="30782" spans="1:4" hidden="1" x14ac:dyDescent="0.25">
      <c r="A30782" s="61" t="s">
        <v>3396</v>
      </c>
      <c r="B30782" s="61" t="s">
        <v>3397</v>
      </c>
      <c r="C30782">
        <v>1843</v>
      </c>
      <c r="D30782" s="61" t="s">
        <v>2366</v>
      </c>
    </row>
    <row r="30783" spans="1:4" hidden="1" x14ac:dyDescent="0.25">
      <c r="A30783" s="61" t="s">
        <v>3396</v>
      </c>
      <c r="B30783" s="61" t="s">
        <v>3397</v>
      </c>
      <c r="C30783">
        <v>1844</v>
      </c>
      <c r="D30783" s="61" t="s">
        <v>2366</v>
      </c>
    </row>
    <row r="30784" spans="1:4" hidden="1" x14ac:dyDescent="0.25">
      <c r="A30784" s="61" t="s">
        <v>3396</v>
      </c>
      <c r="B30784" s="61" t="s">
        <v>3397</v>
      </c>
      <c r="C30784">
        <v>1845</v>
      </c>
      <c r="D30784" s="61" t="s">
        <v>2366</v>
      </c>
    </row>
    <row r="30785" spans="1:4" hidden="1" x14ac:dyDescent="0.25">
      <c r="A30785" s="61" t="s">
        <v>3396</v>
      </c>
      <c r="B30785" s="61" t="s">
        <v>3397</v>
      </c>
      <c r="C30785">
        <v>1846</v>
      </c>
      <c r="D30785" s="61" t="s">
        <v>2366</v>
      </c>
    </row>
    <row r="30786" spans="1:4" hidden="1" x14ac:dyDescent="0.25">
      <c r="A30786" s="61" t="s">
        <v>3396</v>
      </c>
      <c r="B30786" s="61" t="s">
        <v>3397</v>
      </c>
      <c r="C30786">
        <v>1847</v>
      </c>
      <c r="D30786" s="61" t="s">
        <v>2366</v>
      </c>
    </row>
    <row r="30787" spans="1:4" hidden="1" x14ac:dyDescent="0.25">
      <c r="A30787" s="61" t="s">
        <v>3396</v>
      </c>
      <c r="B30787" s="61" t="s">
        <v>3397</v>
      </c>
      <c r="C30787">
        <v>1848</v>
      </c>
      <c r="D30787" s="61" t="s">
        <v>2376</v>
      </c>
    </row>
    <row r="30788" spans="1:4" hidden="1" x14ac:dyDescent="0.25">
      <c r="A30788" s="61" t="s">
        <v>3396</v>
      </c>
      <c r="B30788" s="61" t="s">
        <v>3397</v>
      </c>
      <c r="C30788">
        <v>1849</v>
      </c>
      <c r="D30788" s="61" t="s">
        <v>2547</v>
      </c>
    </row>
    <row r="30789" spans="1:4" hidden="1" x14ac:dyDescent="0.25">
      <c r="A30789" s="61" t="s">
        <v>3396</v>
      </c>
      <c r="B30789" s="61" t="s">
        <v>3397</v>
      </c>
      <c r="C30789">
        <v>1850</v>
      </c>
      <c r="D30789" s="61" t="s">
        <v>2412</v>
      </c>
    </row>
    <row r="30790" spans="1:4" hidden="1" x14ac:dyDescent="0.25">
      <c r="A30790" s="61" t="s">
        <v>3396</v>
      </c>
      <c r="B30790" s="61" t="s">
        <v>3397</v>
      </c>
      <c r="C30790">
        <v>1851</v>
      </c>
      <c r="D30790" s="61" t="s">
        <v>2412</v>
      </c>
    </row>
    <row r="30791" spans="1:4" hidden="1" x14ac:dyDescent="0.25">
      <c r="A30791" s="61" t="s">
        <v>3396</v>
      </c>
      <c r="B30791" s="61" t="s">
        <v>3397</v>
      </c>
      <c r="C30791">
        <v>1852</v>
      </c>
      <c r="D30791" s="61" t="s">
        <v>2412</v>
      </c>
    </row>
    <row r="30792" spans="1:4" hidden="1" x14ac:dyDescent="0.25">
      <c r="A30792" s="61" t="s">
        <v>3396</v>
      </c>
      <c r="B30792" s="61" t="s">
        <v>3397</v>
      </c>
      <c r="C30792">
        <v>1853</v>
      </c>
      <c r="D30792" s="61" t="s">
        <v>2412</v>
      </c>
    </row>
    <row r="30793" spans="1:4" hidden="1" x14ac:dyDescent="0.25">
      <c r="A30793" s="61" t="s">
        <v>3396</v>
      </c>
      <c r="B30793" s="61" t="s">
        <v>3397</v>
      </c>
      <c r="C30793">
        <v>1854</v>
      </c>
      <c r="D30793" s="61" t="s">
        <v>2412</v>
      </c>
    </row>
    <row r="30794" spans="1:4" hidden="1" x14ac:dyDescent="0.25">
      <c r="A30794" s="61" t="s">
        <v>3396</v>
      </c>
      <c r="B30794" s="61" t="s">
        <v>3397</v>
      </c>
      <c r="C30794">
        <v>1855</v>
      </c>
      <c r="D30794" s="61" t="s">
        <v>2412</v>
      </c>
    </row>
    <row r="30795" spans="1:4" hidden="1" x14ac:dyDescent="0.25">
      <c r="A30795" s="61" t="s">
        <v>3396</v>
      </c>
      <c r="B30795" s="61" t="s">
        <v>3397</v>
      </c>
      <c r="C30795">
        <v>1856</v>
      </c>
      <c r="D30795" s="61" t="s">
        <v>2412</v>
      </c>
    </row>
    <row r="30796" spans="1:4" hidden="1" x14ac:dyDescent="0.25">
      <c r="A30796" s="61" t="s">
        <v>3396</v>
      </c>
      <c r="B30796" s="61" t="s">
        <v>3397</v>
      </c>
      <c r="C30796">
        <v>1857</v>
      </c>
      <c r="D30796" s="61" t="s">
        <v>2412</v>
      </c>
    </row>
    <row r="30797" spans="1:4" hidden="1" x14ac:dyDescent="0.25">
      <c r="A30797" s="61" t="s">
        <v>3396</v>
      </c>
      <c r="B30797" s="61" t="s">
        <v>3397</v>
      </c>
      <c r="C30797">
        <v>1858</v>
      </c>
      <c r="D30797" s="61" t="s">
        <v>2412</v>
      </c>
    </row>
    <row r="30798" spans="1:4" hidden="1" x14ac:dyDescent="0.25">
      <c r="A30798" s="61" t="s">
        <v>3396</v>
      </c>
      <c r="B30798" s="61" t="s">
        <v>3397</v>
      </c>
      <c r="C30798">
        <v>1859</v>
      </c>
      <c r="D30798" s="61" t="s">
        <v>2412</v>
      </c>
    </row>
    <row r="30799" spans="1:4" hidden="1" x14ac:dyDescent="0.25">
      <c r="A30799" s="61" t="s">
        <v>3396</v>
      </c>
      <c r="B30799" s="61" t="s">
        <v>3397</v>
      </c>
      <c r="C30799">
        <v>1860</v>
      </c>
      <c r="D30799" s="61" t="s">
        <v>2412</v>
      </c>
    </row>
    <row r="30800" spans="1:4" hidden="1" x14ac:dyDescent="0.25">
      <c r="A30800" s="61" t="s">
        <v>3396</v>
      </c>
      <c r="B30800" s="61" t="s">
        <v>3397</v>
      </c>
      <c r="C30800">
        <v>1861</v>
      </c>
      <c r="D30800" s="61" t="s">
        <v>2412</v>
      </c>
    </row>
    <row r="30801" spans="1:4" hidden="1" x14ac:dyDescent="0.25">
      <c r="A30801" s="61" t="s">
        <v>3398</v>
      </c>
      <c r="B30801" s="61" t="s">
        <v>3399</v>
      </c>
      <c r="C30801">
        <v>1789</v>
      </c>
      <c r="D30801" s="61" t="s">
        <v>1865</v>
      </c>
    </row>
    <row r="30802" spans="1:4" hidden="1" x14ac:dyDescent="0.25">
      <c r="A30802" s="61" t="s">
        <v>3398</v>
      </c>
      <c r="B30802" s="61" t="s">
        <v>3399</v>
      </c>
      <c r="C30802">
        <v>1790</v>
      </c>
      <c r="D30802" s="61" t="s">
        <v>1505</v>
      </c>
    </row>
    <row r="30803" spans="1:4" hidden="1" x14ac:dyDescent="0.25">
      <c r="A30803" s="61" t="s">
        <v>3398</v>
      </c>
      <c r="B30803" s="61" t="s">
        <v>3399</v>
      </c>
      <c r="C30803">
        <v>1791</v>
      </c>
      <c r="D30803" s="61" t="s">
        <v>1505</v>
      </c>
    </row>
    <row r="30804" spans="1:4" hidden="1" x14ac:dyDescent="0.25">
      <c r="A30804" s="61" t="s">
        <v>3398</v>
      </c>
      <c r="B30804" s="61" t="s">
        <v>3399</v>
      </c>
      <c r="C30804">
        <v>1792</v>
      </c>
      <c r="D30804" s="61" t="s">
        <v>1505</v>
      </c>
    </row>
    <row r="30805" spans="1:4" hidden="1" x14ac:dyDescent="0.25">
      <c r="A30805" s="61" t="s">
        <v>3398</v>
      </c>
      <c r="B30805" s="61" t="s">
        <v>3399</v>
      </c>
      <c r="C30805">
        <v>1793</v>
      </c>
      <c r="D30805" s="61" t="s">
        <v>1505</v>
      </c>
    </row>
    <row r="30806" spans="1:4" hidden="1" x14ac:dyDescent="0.25">
      <c r="A30806" s="61" t="s">
        <v>3398</v>
      </c>
      <c r="B30806" s="61" t="s">
        <v>3399</v>
      </c>
      <c r="C30806">
        <v>1794</v>
      </c>
      <c r="D30806" s="61" t="s">
        <v>1505</v>
      </c>
    </row>
    <row r="30807" spans="1:4" hidden="1" x14ac:dyDescent="0.25">
      <c r="A30807" s="61" t="s">
        <v>3398</v>
      </c>
      <c r="B30807" s="61" t="s">
        <v>3399</v>
      </c>
      <c r="C30807">
        <v>1795</v>
      </c>
      <c r="D30807" s="61" t="s">
        <v>1505</v>
      </c>
    </row>
    <row r="30808" spans="1:4" hidden="1" x14ac:dyDescent="0.25">
      <c r="A30808" s="61" t="s">
        <v>3398</v>
      </c>
      <c r="B30808" s="61" t="s">
        <v>3399</v>
      </c>
      <c r="C30808">
        <v>1796</v>
      </c>
      <c r="D30808" s="61" t="s">
        <v>1505</v>
      </c>
    </row>
    <row r="30809" spans="1:4" hidden="1" x14ac:dyDescent="0.25">
      <c r="A30809" s="61" t="s">
        <v>3398</v>
      </c>
      <c r="B30809" s="61" t="s">
        <v>3399</v>
      </c>
      <c r="C30809">
        <v>1797</v>
      </c>
      <c r="D30809" s="61" t="s">
        <v>1505</v>
      </c>
    </row>
    <row r="30810" spans="1:4" hidden="1" x14ac:dyDescent="0.25">
      <c r="A30810" s="61" t="s">
        <v>3398</v>
      </c>
      <c r="B30810" s="61" t="s">
        <v>3399</v>
      </c>
      <c r="C30810">
        <v>1798</v>
      </c>
      <c r="D30810" s="61" t="s">
        <v>1505</v>
      </c>
    </row>
    <row r="30811" spans="1:4" hidden="1" x14ac:dyDescent="0.25">
      <c r="A30811" s="61" t="s">
        <v>3398</v>
      </c>
      <c r="B30811" s="61" t="s">
        <v>3399</v>
      </c>
      <c r="C30811">
        <v>1799</v>
      </c>
      <c r="D30811" s="61" t="s">
        <v>1505</v>
      </c>
    </row>
    <row r="30812" spans="1:4" hidden="1" x14ac:dyDescent="0.25">
      <c r="A30812" s="61" t="s">
        <v>3398</v>
      </c>
      <c r="B30812" s="61" t="s">
        <v>3399</v>
      </c>
      <c r="C30812">
        <v>1800</v>
      </c>
      <c r="D30812" s="61" t="s">
        <v>1505</v>
      </c>
    </row>
    <row r="30813" spans="1:4" hidden="1" x14ac:dyDescent="0.25">
      <c r="A30813" s="61" t="s">
        <v>3398</v>
      </c>
      <c r="B30813" s="61" t="s">
        <v>3399</v>
      </c>
      <c r="C30813">
        <v>1801</v>
      </c>
      <c r="D30813" s="61" t="s">
        <v>1505</v>
      </c>
    </row>
    <row r="30814" spans="1:4" hidden="1" x14ac:dyDescent="0.25">
      <c r="A30814" s="61" t="s">
        <v>3398</v>
      </c>
      <c r="B30814" s="61" t="s">
        <v>3399</v>
      </c>
      <c r="C30814">
        <v>1802</v>
      </c>
      <c r="D30814" s="61" t="s">
        <v>1505</v>
      </c>
    </row>
    <row r="30815" spans="1:4" hidden="1" x14ac:dyDescent="0.25">
      <c r="A30815" s="61" t="s">
        <v>3398</v>
      </c>
      <c r="B30815" s="61" t="s">
        <v>3399</v>
      </c>
      <c r="C30815">
        <v>1803</v>
      </c>
      <c r="D30815" s="61" t="s">
        <v>1505</v>
      </c>
    </row>
    <row r="30816" spans="1:4" hidden="1" x14ac:dyDescent="0.25">
      <c r="A30816" s="61" t="s">
        <v>3398</v>
      </c>
      <c r="B30816" s="61" t="s">
        <v>3399</v>
      </c>
      <c r="C30816">
        <v>1804</v>
      </c>
      <c r="D30816" s="61" t="s">
        <v>1505</v>
      </c>
    </row>
    <row r="30817" spans="1:4" hidden="1" x14ac:dyDescent="0.25">
      <c r="A30817" s="61" t="s">
        <v>3398</v>
      </c>
      <c r="B30817" s="61" t="s">
        <v>3399</v>
      </c>
      <c r="C30817">
        <v>1805</v>
      </c>
      <c r="D30817" s="61" t="s">
        <v>1505</v>
      </c>
    </row>
    <row r="30818" spans="1:4" hidden="1" x14ac:dyDescent="0.25">
      <c r="A30818" s="61" t="s">
        <v>3398</v>
      </c>
      <c r="B30818" s="61" t="s">
        <v>3399</v>
      </c>
      <c r="C30818">
        <v>1806</v>
      </c>
      <c r="D30818" s="61" t="s">
        <v>1703</v>
      </c>
    </row>
    <row r="30819" spans="1:4" hidden="1" x14ac:dyDescent="0.25">
      <c r="A30819" s="61" t="s">
        <v>3398</v>
      </c>
      <c r="B30819" s="61" t="s">
        <v>3399</v>
      </c>
      <c r="C30819">
        <v>1807</v>
      </c>
      <c r="D30819" s="61" t="s">
        <v>2170</v>
      </c>
    </row>
    <row r="30820" spans="1:4" hidden="1" x14ac:dyDescent="0.25">
      <c r="A30820" s="61" t="s">
        <v>3398</v>
      </c>
      <c r="B30820" s="61" t="s">
        <v>3399</v>
      </c>
      <c r="C30820">
        <v>1808</v>
      </c>
      <c r="D30820" s="61" t="s">
        <v>1780</v>
      </c>
    </row>
    <row r="30821" spans="1:4" hidden="1" x14ac:dyDescent="0.25">
      <c r="A30821" s="61" t="s">
        <v>3398</v>
      </c>
      <c r="B30821" s="61" t="s">
        <v>3399</v>
      </c>
      <c r="C30821">
        <v>1809</v>
      </c>
      <c r="D30821" s="61" t="s">
        <v>1780</v>
      </c>
    </row>
    <row r="30822" spans="1:4" hidden="1" x14ac:dyDescent="0.25">
      <c r="A30822" s="61" t="s">
        <v>3398</v>
      </c>
      <c r="B30822" s="61" t="s">
        <v>3399</v>
      </c>
      <c r="C30822">
        <v>1810</v>
      </c>
      <c r="D30822" s="61" t="s">
        <v>1780</v>
      </c>
    </row>
    <row r="30823" spans="1:4" hidden="1" x14ac:dyDescent="0.25">
      <c r="A30823" s="61" t="s">
        <v>3398</v>
      </c>
      <c r="B30823" s="61" t="s">
        <v>3399</v>
      </c>
      <c r="C30823">
        <v>1811</v>
      </c>
      <c r="D30823" s="61" t="s">
        <v>1780</v>
      </c>
    </row>
    <row r="30824" spans="1:4" hidden="1" x14ac:dyDescent="0.25">
      <c r="A30824" s="61" t="s">
        <v>3398</v>
      </c>
      <c r="B30824" s="61" t="s">
        <v>3399</v>
      </c>
      <c r="C30824">
        <v>1812</v>
      </c>
      <c r="D30824" s="61" t="s">
        <v>1780</v>
      </c>
    </row>
    <row r="30825" spans="1:4" hidden="1" x14ac:dyDescent="0.25">
      <c r="A30825" s="61" t="s">
        <v>3398</v>
      </c>
      <c r="B30825" s="61" t="s">
        <v>3399</v>
      </c>
      <c r="C30825">
        <v>1813</v>
      </c>
      <c r="D30825" s="61" t="s">
        <v>1780</v>
      </c>
    </row>
    <row r="30826" spans="1:4" hidden="1" x14ac:dyDescent="0.25">
      <c r="A30826" s="61" t="s">
        <v>3398</v>
      </c>
      <c r="B30826" s="61" t="s">
        <v>3399</v>
      </c>
      <c r="C30826">
        <v>1814</v>
      </c>
      <c r="D30826" s="61" t="s">
        <v>1780</v>
      </c>
    </row>
    <row r="30827" spans="1:4" hidden="1" x14ac:dyDescent="0.25">
      <c r="A30827" s="61" t="s">
        <v>3398</v>
      </c>
      <c r="B30827" s="61" t="s">
        <v>3399</v>
      </c>
      <c r="C30827">
        <v>1815</v>
      </c>
      <c r="D30827" s="61" t="s">
        <v>1780</v>
      </c>
    </row>
    <row r="30828" spans="1:4" hidden="1" x14ac:dyDescent="0.25">
      <c r="A30828" s="61" t="s">
        <v>3398</v>
      </c>
      <c r="B30828" s="61" t="s">
        <v>3399</v>
      </c>
      <c r="C30828">
        <v>1816</v>
      </c>
      <c r="D30828" s="61" t="s">
        <v>2589</v>
      </c>
    </row>
    <row r="30829" spans="1:4" hidden="1" x14ac:dyDescent="0.25">
      <c r="A30829" s="61" t="s">
        <v>3398</v>
      </c>
      <c r="B30829" s="61" t="s">
        <v>3399</v>
      </c>
      <c r="C30829">
        <v>1817</v>
      </c>
      <c r="D30829" s="61" t="s">
        <v>2589</v>
      </c>
    </row>
    <row r="30830" spans="1:4" hidden="1" x14ac:dyDescent="0.25">
      <c r="A30830" s="61" t="s">
        <v>3398</v>
      </c>
      <c r="B30830" s="61" t="s">
        <v>3399</v>
      </c>
      <c r="C30830">
        <v>1818</v>
      </c>
      <c r="D30830" s="61" t="s">
        <v>2589</v>
      </c>
    </row>
    <row r="30831" spans="1:4" hidden="1" x14ac:dyDescent="0.25">
      <c r="A30831" s="61" t="s">
        <v>3398</v>
      </c>
      <c r="B30831" s="61" t="s">
        <v>3399</v>
      </c>
      <c r="C30831">
        <v>1819</v>
      </c>
      <c r="D30831" s="61" t="s">
        <v>2589</v>
      </c>
    </row>
    <row r="30832" spans="1:4" hidden="1" x14ac:dyDescent="0.25">
      <c r="A30832" s="61" t="s">
        <v>3398</v>
      </c>
      <c r="B30832" s="61" t="s">
        <v>3399</v>
      </c>
      <c r="C30832">
        <v>1820</v>
      </c>
      <c r="D30832" s="61" t="s">
        <v>2112</v>
      </c>
    </row>
    <row r="30833" spans="1:4" hidden="1" x14ac:dyDescent="0.25">
      <c r="A30833" s="61" t="s">
        <v>3398</v>
      </c>
      <c r="B30833" s="61" t="s">
        <v>3399</v>
      </c>
      <c r="C30833">
        <v>1821</v>
      </c>
      <c r="D30833" s="61" t="s">
        <v>2112</v>
      </c>
    </row>
    <row r="30834" spans="1:4" hidden="1" x14ac:dyDescent="0.25">
      <c r="A30834" s="61" t="s">
        <v>3398</v>
      </c>
      <c r="B30834" s="61" t="s">
        <v>3399</v>
      </c>
      <c r="C30834">
        <v>1822</v>
      </c>
      <c r="D30834" s="61" t="s">
        <v>1863</v>
      </c>
    </row>
    <row r="30835" spans="1:4" hidden="1" x14ac:dyDescent="0.25">
      <c r="A30835" s="61" t="s">
        <v>3398</v>
      </c>
      <c r="B30835" s="61" t="s">
        <v>3399</v>
      </c>
      <c r="C30835">
        <v>1823</v>
      </c>
      <c r="D30835" s="61" t="s">
        <v>1863</v>
      </c>
    </row>
    <row r="30836" spans="1:4" hidden="1" x14ac:dyDescent="0.25">
      <c r="A30836" s="61" t="s">
        <v>3398</v>
      </c>
      <c r="B30836" s="61" t="s">
        <v>3399</v>
      </c>
      <c r="C30836">
        <v>1824</v>
      </c>
      <c r="D30836" s="61" t="s">
        <v>1863</v>
      </c>
    </row>
    <row r="30837" spans="1:4" hidden="1" x14ac:dyDescent="0.25">
      <c r="A30837" s="61" t="s">
        <v>3398</v>
      </c>
      <c r="B30837" s="61" t="s">
        <v>3399</v>
      </c>
      <c r="C30837">
        <v>1825</v>
      </c>
      <c r="D30837" s="61" t="s">
        <v>1863</v>
      </c>
    </row>
    <row r="30838" spans="1:4" hidden="1" x14ac:dyDescent="0.25">
      <c r="A30838" s="61" t="s">
        <v>3398</v>
      </c>
      <c r="B30838" s="61" t="s">
        <v>3399</v>
      </c>
      <c r="C30838">
        <v>1826</v>
      </c>
      <c r="D30838" s="61" t="s">
        <v>1863</v>
      </c>
    </row>
    <row r="30839" spans="1:4" hidden="1" x14ac:dyDescent="0.25">
      <c r="A30839" s="61" t="s">
        <v>3398</v>
      </c>
      <c r="B30839" s="61" t="s">
        <v>3399</v>
      </c>
      <c r="C30839">
        <v>1827</v>
      </c>
      <c r="D30839" s="61" t="s">
        <v>1863</v>
      </c>
    </row>
    <row r="30840" spans="1:4" hidden="1" x14ac:dyDescent="0.25">
      <c r="A30840" s="61" t="s">
        <v>3398</v>
      </c>
      <c r="B30840" s="61" t="s">
        <v>3399</v>
      </c>
      <c r="C30840">
        <v>1828</v>
      </c>
      <c r="D30840" s="61" t="s">
        <v>1863</v>
      </c>
    </row>
    <row r="30841" spans="1:4" hidden="1" x14ac:dyDescent="0.25">
      <c r="A30841" s="61" t="s">
        <v>3398</v>
      </c>
      <c r="B30841" s="61" t="s">
        <v>3399</v>
      </c>
      <c r="C30841">
        <v>1829</v>
      </c>
      <c r="D30841" s="61" t="s">
        <v>1863</v>
      </c>
    </row>
    <row r="30842" spans="1:4" hidden="1" x14ac:dyDescent="0.25">
      <c r="A30842" s="61" t="s">
        <v>3398</v>
      </c>
      <c r="B30842" s="61" t="s">
        <v>3399</v>
      </c>
      <c r="C30842">
        <v>1830</v>
      </c>
      <c r="D30842" s="61" t="s">
        <v>1863</v>
      </c>
    </row>
    <row r="30843" spans="1:4" hidden="1" x14ac:dyDescent="0.25">
      <c r="A30843" s="61" t="s">
        <v>3398</v>
      </c>
      <c r="B30843" s="61" t="s">
        <v>3399</v>
      </c>
      <c r="C30843">
        <v>1831</v>
      </c>
      <c r="D30843" s="61" t="s">
        <v>1863</v>
      </c>
    </row>
    <row r="30844" spans="1:4" hidden="1" x14ac:dyDescent="0.25">
      <c r="A30844" s="61" t="s">
        <v>3398</v>
      </c>
      <c r="B30844" s="61" t="s">
        <v>3399</v>
      </c>
      <c r="C30844">
        <v>1832</v>
      </c>
      <c r="D30844" s="61" t="s">
        <v>1863</v>
      </c>
    </row>
    <row r="30845" spans="1:4" hidden="1" x14ac:dyDescent="0.25">
      <c r="A30845" s="61" t="s">
        <v>3398</v>
      </c>
      <c r="B30845" s="61" t="s">
        <v>3399</v>
      </c>
      <c r="C30845">
        <v>1833</v>
      </c>
      <c r="D30845" s="61" t="s">
        <v>1863</v>
      </c>
    </row>
    <row r="30846" spans="1:4" hidden="1" x14ac:dyDescent="0.25">
      <c r="A30846" s="61" t="s">
        <v>3398</v>
      </c>
      <c r="B30846" s="61" t="s">
        <v>3399</v>
      </c>
      <c r="C30846">
        <v>1834</v>
      </c>
      <c r="D30846" s="61" t="s">
        <v>1863</v>
      </c>
    </row>
    <row r="30847" spans="1:4" hidden="1" x14ac:dyDescent="0.25">
      <c r="A30847" s="61" t="s">
        <v>3398</v>
      </c>
      <c r="B30847" s="61" t="s">
        <v>3399</v>
      </c>
      <c r="C30847">
        <v>1835</v>
      </c>
      <c r="D30847" s="61" t="s">
        <v>1863</v>
      </c>
    </row>
    <row r="30848" spans="1:4" hidden="1" x14ac:dyDescent="0.25">
      <c r="A30848" s="61" t="s">
        <v>3398</v>
      </c>
      <c r="B30848" s="61" t="s">
        <v>3399</v>
      </c>
      <c r="C30848">
        <v>1836</v>
      </c>
      <c r="D30848" s="61" t="s">
        <v>1863</v>
      </c>
    </row>
    <row r="30849" spans="1:4" hidden="1" x14ac:dyDescent="0.25">
      <c r="A30849" s="61" t="s">
        <v>3398</v>
      </c>
      <c r="B30849" s="61" t="s">
        <v>3399</v>
      </c>
      <c r="C30849">
        <v>1837</v>
      </c>
      <c r="D30849" s="61" t="s">
        <v>1863</v>
      </c>
    </row>
    <row r="30850" spans="1:4" hidden="1" x14ac:dyDescent="0.25">
      <c r="A30850" s="61" t="s">
        <v>3398</v>
      </c>
      <c r="B30850" s="61" t="s">
        <v>3399</v>
      </c>
      <c r="C30850">
        <v>1838</v>
      </c>
      <c r="D30850" s="61" t="s">
        <v>1863</v>
      </c>
    </row>
    <row r="30851" spans="1:4" hidden="1" x14ac:dyDescent="0.25">
      <c r="A30851" s="61" t="s">
        <v>3398</v>
      </c>
      <c r="B30851" s="61" t="s">
        <v>3399</v>
      </c>
      <c r="C30851">
        <v>1839</v>
      </c>
      <c r="D30851" s="61" t="s">
        <v>1863</v>
      </c>
    </row>
    <row r="30852" spans="1:4" hidden="1" x14ac:dyDescent="0.25">
      <c r="A30852" s="61" t="s">
        <v>3398</v>
      </c>
      <c r="B30852" s="61" t="s">
        <v>3399</v>
      </c>
      <c r="C30852">
        <v>1840</v>
      </c>
      <c r="D30852" s="61" t="s">
        <v>1863</v>
      </c>
    </row>
    <row r="30853" spans="1:4" hidden="1" x14ac:dyDescent="0.25">
      <c r="A30853" s="61" t="s">
        <v>3398</v>
      </c>
      <c r="B30853" s="61" t="s">
        <v>3399</v>
      </c>
      <c r="C30853">
        <v>1841</v>
      </c>
      <c r="D30853" s="61" t="s">
        <v>1863</v>
      </c>
    </row>
    <row r="30854" spans="1:4" hidden="1" x14ac:dyDescent="0.25">
      <c r="A30854" s="61" t="s">
        <v>3398</v>
      </c>
      <c r="B30854" s="61" t="s">
        <v>3399</v>
      </c>
      <c r="C30854">
        <v>1842</v>
      </c>
      <c r="D30854" s="61" t="s">
        <v>1863</v>
      </c>
    </row>
    <row r="30855" spans="1:4" hidden="1" x14ac:dyDescent="0.25">
      <c r="A30855" s="61" t="s">
        <v>3398</v>
      </c>
      <c r="B30855" s="61" t="s">
        <v>3399</v>
      </c>
      <c r="C30855">
        <v>1843</v>
      </c>
      <c r="D30855" s="61" t="s">
        <v>1863</v>
      </c>
    </row>
    <row r="30856" spans="1:4" hidden="1" x14ac:dyDescent="0.25">
      <c r="A30856" s="61" t="s">
        <v>3398</v>
      </c>
      <c r="B30856" s="61" t="s">
        <v>3399</v>
      </c>
      <c r="C30856">
        <v>1844</v>
      </c>
      <c r="D30856" s="61" t="s">
        <v>1863</v>
      </c>
    </row>
    <row r="30857" spans="1:4" hidden="1" x14ac:dyDescent="0.25">
      <c r="A30857" s="61" t="s">
        <v>3398</v>
      </c>
      <c r="B30857" s="61" t="s">
        <v>3399</v>
      </c>
      <c r="C30857">
        <v>1845</v>
      </c>
      <c r="D30857" s="61" t="s">
        <v>1863</v>
      </c>
    </row>
    <row r="30858" spans="1:4" hidden="1" x14ac:dyDescent="0.25">
      <c r="A30858" s="61" t="s">
        <v>3398</v>
      </c>
      <c r="B30858" s="61" t="s">
        <v>3399</v>
      </c>
      <c r="C30858">
        <v>1846</v>
      </c>
      <c r="D30858" s="61" t="s">
        <v>1863</v>
      </c>
    </row>
    <row r="30859" spans="1:4" hidden="1" x14ac:dyDescent="0.25">
      <c r="A30859" s="61" t="s">
        <v>3398</v>
      </c>
      <c r="B30859" s="61" t="s">
        <v>3399</v>
      </c>
      <c r="C30859">
        <v>1847</v>
      </c>
      <c r="D30859" s="61" t="s">
        <v>1863</v>
      </c>
    </row>
    <row r="30860" spans="1:4" hidden="1" x14ac:dyDescent="0.25">
      <c r="A30860" s="61" t="s">
        <v>3398</v>
      </c>
      <c r="B30860" s="61" t="s">
        <v>3399</v>
      </c>
      <c r="C30860">
        <v>1848</v>
      </c>
      <c r="D30860" s="61" t="s">
        <v>2112</v>
      </c>
    </row>
    <row r="30861" spans="1:4" hidden="1" x14ac:dyDescent="0.25">
      <c r="A30861" s="61" t="s">
        <v>3398</v>
      </c>
      <c r="B30861" s="61" t="s">
        <v>3399</v>
      </c>
      <c r="C30861">
        <v>1849</v>
      </c>
      <c r="D30861" s="61" t="s">
        <v>2112</v>
      </c>
    </row>
    <row r="30862" spans="1:4" hidden="1" x14ac:dyDescent="0.25">
      <c r="A30862" s="61" t="s">
        <v>3398</v>
      </c>
      <c r="B30862" s="61" t="s">
        <v>3399</v>
      </c>
      <c r="C30862">
        <v>1850</v>
      </c>
      <c r="D30862" s="61" t="s">
        <v>2507</v>
      </c>
    </row>
    <row r="30863" spans="1:4" hidden="1" x14ac:dyDescent="0.25">
      <c r="A30863" s="61" t="s">
        <v>3398</v>
      </c>
      <c r="B30863" s="61" t="s">
        <v>3399</v>
      </c>
      <c r="C30863">
        <v>1851</v>
      </c>
      <c r="D30863" s="61" t="s">
        <v>2507</v>
      </c>
    </row>
    <row r="30864" spans="1:4" hidden="1" x14ac:dyDescent="0.25">
      <c r="A30864" s="61" t="s">
        <v>3398</v>
      </c>
      <c r="B30864" s="61" t="s">
        <v>3399</v>
      </c>
      <c r="C30864">
        <v>1852</v>
      </c>
      <c r="D30864" s="61" t="s">
        <v>2507</v>
      </c>
    </row>
    <row r="30865" spans="1:4" hidden="1" x14ac:dyDescent="0.25">
      <c r="A30865" s="61" t="s">
        <v>3398</v>
      </c>
      <c r="B30865" s="61" t="s">
        <v>3399</v>
      </c>
      <c r="C30865">
        <v>1853</v>
      </c>
      <c r="D30865" s="61" t="s">
        <v>2507</v>
      </c>
    </row>
    <row r="30866" spans="1:4" hidden="1" x14ac:dyDescent="0.25">
      <c r="A30866" s="61" t="s">
        <v>3398</v>
      </c>
      <c r="B30866" s="61" t="s">
        <v>3399</v>
      </c>
      <c r="C30866">
        <v>1854</v>
      </c>
      <c r="D30866" s="61" t="s">
        <v>2507</v>
      </c>
    </row>
    <row r="30867" spans="1:4" hidden="1" x14ac:dyDescent="0.25">
      <c r="A30867" s="61" t="s">
        <v>3398</v>
      </c>
      <c r="B30867" s="61" t="s">
        <v>3399</v>
      </c>
      <c r="C30867">
        <v>1855</v>
      </c>
      <c r="D30867" s="61" t="s">
        <v>2507</v>
      </c>
    </row>
    <row r="30868" spans="1:4" hidden="1" x14ac:dyDescent="0.25">
      <c r="A30868" s="61" t="s">
        <v>3398</v>
      </c>
      <c r="B30868" s="61" t="s">
        <v>3399</v>
      </c>
      <c r="C30868">
        <v>1856</v>
      </c>
      <c r="D30868" s="61" t="s">
        <v>2507</v>
      </c>
    </row>
    <row r="30869" spans="1:4" hidden="1" x14ac:dyDescent="0.25">
      <c r="A30869" s="61" t="s">
        <v>3398</v>
      </c>
      <c r="B30869" s="61" t="s">
        <v>3399</v>
      </c>
      <c r="C30869">
        <v>1857</v>
      </c>
      <c r="D30869" s="61" t="s">
        <v>2507</v>
      </c>
    </row>
    <row r="30870" spans="1:4" hidden="1" x14ac:dyDescent="0.25">
      <c r="A30870" s="61" t="s">
        <v>3398</v>
      </c>
      <c r="B30870" s="61" t="s">
        <v>3399</v>
      </c>
      <c r="C30870">
        <v>1858</v>
      </c>
      <c r="D30870" s="61" t="s">
        <v>2507</v>
      </c>
    </row>
    <row r="30871" spans="1:4" hidden="1" x14ac:dyDescent="0.25">
      <c r="A30871" s="61" t="s">
        <v>3398</v>
      </c>
      <c r="B30871" s="61" t="s">
        <v>3399</v>
      </c>
      <c r="C30871">
        <v>1859</v>
      </c>
      <c r="D30871" s="61" t="s">
        <v>2507</v>
      </c>
    </row>
    <row r="30872" spans="1:4" hidden="1" x14ac:dyDescent="0.25">
      <c r="A30872" s="61" t="s">
        <v>3398</v>
      </c>
      <c r="B30872" s="61" t="s">
        <v>3399</v>
      </c>
      <c r="C30872">
        <v>1860</v>
      </c>
      <c r="D30872" s="61" t="s">
        <v>2507</v>
      </c>
    </row>
    <row r="30873" spans="1:4" hidden="1" x14ac:dyDescent="0.25">
      <c r="A30873" s="61" t="s">
        <v>483</v>
      </c>
      <c r="B30873" s="61" t="s">
        <v>484</v>
      </c>
      <c r="C30873">
        <v>1900</v>
      </c>
      <c r="D30873" s="61" t="s">
        <v>2135</v>
      </c>
    </row>
    <row r="30874" spans="1:4" hidden="1" x14ac:dyDescent="0.25">
      <c r="A30874" s="61" t="s">
        <v>483</v>
      </c>
      <c r="B30874" s="61" t="s">
        <v>484</v>
      </c>
      <c r="C30874">
        <v>1901</v>
      </c>
      <c r="D30874" s="61" t="s">
        <v>2135</v>
      </c>
    </row>
    <row r="30875" spans="1:4" hidden="1" x14ac:dyDescent="0.25">
      <c r="A30875" s="61" t="s">
        <v>483</v>
      </c>
      <c r="B30875" s="61" t="s">
        <v>484</v>
      </c>
      <c r="C30875">
        <v>1902</v>
      </c>
      <c r="D30875" s="61" t="s">
        <v>2135</v>
      </c>
    </row>
    <row r="30876" spans="1:4" hidden="1" x14ac:dyDescent="0.25">
      <c r="A30876" s="61" t="s">
        <v>483</v>
      </c>
      <c r="B30876" s="61" t="s">
        <v>484</v>
      </c>
      <c r="C30876">
        <v>1903</v>
      </c>
      <c r="D30876" s="61" t="s">
        <v>2135</v>
      </c>
    </row>
    <row r="30877" spans="1:4" hidden="1" x14ac:dyDescent="0.25">
      <c r="A30877" s="61" t="s">
        <v>483</v>
      </c>
      <c r="B30877" s="61" t="s">
        <v>484</v>
      </c>
      <c r="C30877">
        <v>1904</v>
      </c>
      <c r="D30877" s="61" t="s">
        <v>2135</v>
      </c>
    </row>
    <row r="30878" spans="1:4" hidden="1" x14ac:dyDescent="0.25">
      <c r="A30878" s="61" t="s">
        <v>483</v>
      </c>
      <c r="B30878" s="61" t="s">
        <v>484</v>
      </c>
      <c r="C30878">
        <v>1905</v>
      </c>
      <c r="D30878" s="61" t="s">
        <v>2135</v>
      </c>
    </row>
    <row r="30879" spans="1:4" hidden="1" x14ac:dyDescent="0.25">
      <c r="A30879" s="61" t="s">
        <v>483</v>
      </c>
      <c r="B30879" s="61" t="s">
        <v>484</v>
      </c>
      <c r="C30879">
        <v>1906</v>
      </c>
      <c r="D30879" s="61" t="s">
        <v>2135</v>
      </c>
    </row>
    <row r="30880" spans="1:4" hidden="1" x14ac:dyDescent="0.25">
      <c r="A30880" s="61" t="s">
        <v>483</v>
      </c>
      <c r="B30880" s="61" t="s">
        <v>484</v>
      </c>
      <c r="C30880">
        <v>1907</v>
      </c>
      <c r="D30880" s="61" t="s">
        <v>2135</v>
      </c>
    </row>
    <row r="30881" spans="1:4" hidden="1" x14ac:dyDescent="0.25">
      <c r="A30881" s="61" t="s">
        <v>483</v>
      </c>
      <c r="B30881" s="61" t="s">
        <v>484</v>
      </c>
      <c r="C30881">
        <v>1908</v>
      </c>
      <c r="D30881" s="61" t="s">
        <v>2383</v>
      </c>
    </row>
    <row r="30882" spans="1:4" hidden="1" x14ac:dyDescent="0.25">
      <c r="A30882" s="61" t="s">
        <v>483</v>
      </c>
      <c r="B30882" s="61" t="s">
        <v>484</v>
      </c>
      <c r="C30882">
        <v>1909</v>
      </c>
      <c r="D30882" s="61" t="s">
        <v>2383</v>
      </c>
    </row>
    <row r="30883" spans="1:4" hidden="1" x14ac:dyDescent="0.25">
      <c r="A30883" s="61" t="s">
        <v>483</v>
      </c>
      <c r="B30883" s="61" t="s">
        <v>484</v>
      </c>
      <c r="C30883">
        <v>1910</v>
      </c>
      <c r="D30883" s="61" t="s">
        <v>2383</v>
      </c>
    </row>
    <row r="30884" spans="1:4" hidden="1" x14ac:dyDescent="0.25">
      <c r="A30884" s="61" t="s">
        <v>483</v>
      </c>
      <c r="B30884" s="61" t="s">
        <v>484</v>
      </c>
      <c r="C30884">
        <v>1911</v>
      </c>
      <c r="D30884" s="61" t="s">
        <v>2383</v>
      </c>
    </row>
    <row r="30885" spans="1:4" hidden="1" x14ac:dyDescent="0.25">
      <c r="A30885" s="61" t="s">
        <v>483</v>
      </c>
      <c r="B30885" s="61" t="s">
        <v>484</v>
      </c>
      <c r="C30885">
        <v>1912</v>
      </c>
      <c r="D30885" s="61" t="s">
        <v>2383</v>
      </c>
    </row>
    <row r="30886" spans="1:4" hidden="1" x14ac:dyDescent="0.25">
      <c r="A30886" s="61" t="s">
        <v>483</v>
      </c>
      <c r="B30886" s="61" t="s">
        <v>484</v>
      </c>
      <c r="C30886">
        <v>1913</v>
      </c>
      <c r="D30886" s="61" t="s">
        <v>2383</v>
      </c>
    </row>
    <row r="30887" spans="1:4" hidden="1" x14ac:dyDescent="0.25">
      <c r="A30887" s="61" t="s">
        <v>483</v>
      </c>
      <c r="B30887" s="61" t="s">
        <v>484</v>
      </c>
      <c r="C30887">
        <v>1914</v>
      </c>
      <c r="D30887" s="61" t="s">
        <v>2383</v>
      </c>
    </row>
    <row r="30888" spans="1:4" hidden="1" x14ac:dyDescent="0.25">
      <c r="A30888" s="61" t="s">
        <v>483</v>
      </c>
      <c r="B30888" s="61" t="s">
        <v>484</v>
      </c>
      <c r="C30888">
        <v>1915</v>
      </c>
      <c r="D30888" s="61" t="s">
        <v>2383</v>
      </c>
    </row>
    <row r="30889" spans="1:4" hidden="1" x14ac:dyDescent="0.25">
      <c r="A30889" s="61" t="s">
        <v>483</v>
      </c>
      <c r="B30889" s="61" t="s">
        <v>484</v>
      </c>
      <c r="C30889">
        <v>1916</v>
      </c>
      <c r="D30889" s="61" t="s">
        <v>2383</v>
      </c>
    </row>
    <row r="30890" spans="1:4" hidden="1" x14ac:dyDescent="0.25">
      <c r="A30890" s="61" t="s">
        <v>483</v>
      </c>
      <c r="B30890" s="61" t="s">
        <v>484</v>
      </c>
      <c r="C30890">
        <v>1917</v>
      </c>
      <c r="D30890" s="61" t="s">
        <v>2383</v>
      </c>
    </row>
    <row r="30891" spans="1:4" hidden="1" x14ac:dyDescent="0.25">
      <c r="A30891" s="61" t="s">
        <v>483</v>
      </c>
      <c r="B30891" s="61" t="s">
        <v>484</v>
      </c>
      <c r="C30891">
        <v>1918</v>
      </c>
      <c r="D30891" s="61" t="s">
        <v>2383</v>
      </c>
    </row>
    <row r="30892" spans="1:4" hidden="1" x14ac:dyDescent="0.25">
      <c r="A30892" s="61" t="s">
        <v>483</v>
      </c>
      <c r="B30892" s="61" t="s">
        <v>484</v>
      </c>
      <c r="C30892">
        <v>1919</v>
      </c>
      <c r="D30892" s="61" t="s">
        <v>2383</v>
      </c>
    </row>
    <row r="30893" spans="1:4" hidden="1" x14ac:dyDescent="0.25">
      <c r="A30893" s="61" t="s">
        <v>483</v>
      </c>
      <c r="B30893" s="61" t="s">
        <v>484</v>
      </c>
      <c r="C30893">
        <v>1920</v>
      </c>
      <c r="D30893" s="61" t="s">
        <v>2383</v>
      </c>
    </row>
    <row r="30894" spans="1:4" hidden="1" x14ac:dyDescent="0.25">
      <c r="A30894" s="61" t="s">
        <v>483</v>
      </c>
      <c r="B30894" s="61" t="s">
        <v>484</v>
      </c>
      <c r="C30894">
        <v>1921</v>
      </c>
      <c r="D30894" s="61" t="s">
        <v>2383</v>
      </c>
    </row>
    <row r="30895" spans="1:4" hidden="1" x14ac:dyDescent="0.25">
      <c r="A30895" s="61" t="s">
        <v>483</v>
      </c>
      <c r="B30895" s="61" t="s">
        <v>484</v>
      </c>
      <c r="C30895">
        <v>1922</v>
      </c>
      <c r="D30895" s="61" t="s">
        <v>2383</v>
      </c>
    </row>
    <row r="30896" spans="1:4" hidden="1" x14ac:dyDescent="0.25">
      <c r="A30896" s="61" t="s">
        <v>483</v>
      </c>
      <c r="B30896" s="61" t="s">
        <v>484</v>
      </c>
      <c r="C30896">
        <v>1923</v>
      </c>
      <c r="D30896" s="61" t="s">
        <v>2383</v>
      </c>
    </row>
    <row r="30897" spans="1:4" hidden="1" x14ac:dyDescent="0.25">
      <c r="A30897" s="61" t="s">
        <v>483</v>
      </c>
      <c r="B30897" s="61" t="s">
        <v>484</v>
      </c>
      <c r="C30897">
        <v>1924</v>
      </c>
      <c r="D30897" s="61" t="s">
        <v>2383</v>
      </c>
    </row>
    <row r="30898" spans="1:4" hidden="1" x14ac:dyDescent="0.25">
      <c r="A30898" s="61" t="s">
        <v>483</v>
      </c>
      <c r="B30898" s="61" t="s">
        <v>484</v>
      </c>
      <c r="C30898">
        <v>1925</v>
      </c>
      <c r="D30898" s="61" t="s">
        <v>2383</v>
      </c>
    </row>
    <row r="30899" spans="1:4" hidden="1" x14ac:dyDescent="0.25">
      <c r="A30899" s="61" t="s">
        <v>483</v>
      </c>
      <c r="B30899" s="61" t="s">
        <v>484</v>
      </c>
      <c r="C30899">
        <v>1926</v>
      </c>
      <c r="D30899" s="61" t="s">
        <v>2383</v>
      </c>
    </row>
    <row r="30900" spans="1:4" hidden="1" x14ac:dyDescent="0.25">
      <c r="A30900" s="61" t="s">
        <v>483</v>
      </c>
      <c r="B30900" s="61" t="s">
        <v>484</v>
      </c>
      <c r="C30900">
        <v>1927</v>
      </c>
      <c r="D30900" s="61" t="s">
        <v>2383</v>
      </c>
    </row>
    <row r="30901" spans="1:4" hidden="1" x14ac:dyDescent="0.25">
      <c r="A30901" s="61" t="s">
        <v>483</v>
      </c>
      <c r="B30901" s="61" t="s">
        <v>484</v>
      </c>
      <c r="C30901">
        <v>1928</v>
      </c>
      <c r="D30901" s="61" t="s">
        <v>2383</v>
      </c>
    </row>
    <row r="30902" spans="1:4" hidden="1" x14ac:dyDescent="0.25">
      <c r="A30902" s="61" t="s">
        <v>483</v>
      </c>
      <c r="B30902" s="61" t="s">
        <v>484</v>
      </c>
      <c r="C30902">
        <v>1929</v>
      </c>
      <c r="D30902" s="61" t="s">
        <v>2383</v>
      </c>
    </row>
    <row r="30903" spans="1:4" hidden="1" x14ac:dyDescent="0.25">
      <c r="A30903" s="61" t="s">
        <v>483</v>
      </c>
      <c r="B30903" s="61" t="s">
        <v>484</v>
      </c>
      <c r="C30903">
        <v>1930</v>
      </c>
      <c r="D30903" s="61" t="s">
        <v>2383</v>
      </c>
    </row>
    <row r="30904" spans="1:4" hidden="1" x14ac:dyDescent="0.25">
      <c r="A30904" s="61" t="s">
        <v>483</v>
      </c>
      <c r="B30904" s="61" t="s">
        <v>484</v>
      </c>
      <c r="C30904">
        <v>1931</v>
      </c>
      <c r="D30904" s="61" t="s">
        <v>2383</v>
      </c>
    </row>
    <row r="30905" spans="1:4" hidden="1" x14ac:dyDescent="0.25">
      <c r="A30905" s="61" t="s">
        <v>483</v>
      </c>
      <c r="B30905" s="61" t="s">
        <v>484</v>
      </c>
      <c r="C30905">
        <v>1932</v>
      </c>
      <c r="D30905" s="61" t="s">
        <v>2383</v>
      </c>
    </row>
    <row r="30906" spans="1:4" hidden="1" x14ac:dyDescent="0.25">
      <c r="A30906" s="61" t="s">
        <v>483</v>
      </c>
      <c r="B30906" s="61" t="s">
        <v>484</v>
      </c>
      <c r="C30906">
        <v>1933</v>
      </c>
      <c r="D30906" s="61" t="s">
        <v>2383</v>
      </c>
    </row>
    <row r="30907" spans="1:4" hidden="1" x14ac:dyDescent="0.25">
      <c r="A30907" s="61" t="s">
        <v>483</v>
      </c>
      <c r="B30907" s="61" t="s">
        <v>484</v>
      </c>
      <c r="C30907">
        <v>1934</v>
      </c>
      <c r="D30907" s="61" t="s">
        <v>2383</v>
      </c>
    </row>
    <row r="30908" spans="1:4" hidden="1" x14ac:dyDescent="0.25">
      <c r="A30908" s="61" t="s">
        <v>483</v>
      </c>
      <c r="B30908" s="61" t="s">
        <v>484</v>
      </c>
      <c r="C30908">
        <v>1935</v>
      </c>
      <c r="D30908" s="61" t="s">
        <v>2383</v>
      </c>
    </row>
    <row r="30909" spans="1:4" hidden="1" x14ac:dyDescent="0.25">
      <c r="A30909" s="61" t="s">
        <v>483</v>
      </c>
      <c r="B30909" s="61" t="s">
        <v>484</v>
      </c>
      <c r="C30909">
        <v>1936</v>
      </c>
      <c r="D30909" s="61" t="s">
        <v>2383</v>
      </c>
    </row>
    <row r="30910" spans="1:4" hidden="1" x14ac:dyDescent="0.25">
      <c r="A30910" s="61" t="s">
        <v>483</v>
      </c>
      <c r="B30910" s="61" t="s">
        <v>484</v>
      </c>
      <c r="C30910">
        <v>1937</v>
      </c>
      <c r="D30910" s="61" t="s">
        <v>2383</v>
      </c>
    </row>
    <row r="30911" spans="1:4" hidden="1" x14ac:dyDescent="0.25">
      <c r="A30911" s="61" t="s">
        <v>483</v>
      </c>
      <c r="B30911" s="61" t="s">
        <v>484</v>
      </c>
      <c r="C30911">
        <v>1938</v>
      </c>
      <c r="D30911" s="61" t="s">
        <v>2383</v>
      </c>
    </row>
    <row r="30912" spans="1:4" hidden="1" x14ac:dyDescent="0.25">
      <c r="A30912" s="61" t="s">
        <v>483</v>
      </c>
      <c r="B30912" s="61" t="s">
        <v>484</v>
      </c>
      <c r="C30912">
        <v>1939</v>
      </c>
      <c r="D30912" s="61" t="s">
        <v>2383</v>
      </c>
    </row>
    <row r="30913" spans="1:4" hidden="1" x14ac:dyDescent="0.25">
      <c r="A30913" s="61" t="s">
        <v>483</v>
      </c>
      <c r="B30913" s="61" t="s">
        <v>484</v>
      </c>
      <c r="C30913">
        <v>1940</v>
      </c>
      <c r="D30913" s="61" t="s">
        <v>2383</v>
      </c>
    </row>
    <row r="30914" spans="1:4" hidden="1" x14ac:dyDescent="0.25">
      <c r="A30914" s="61" t="s">
        <v>483</v>
      </c>
      <c r="B30914" s="61" t="s">
        <v>484</v>
      </c>
      <c r="C30914">
        <v>1941</v>
      </c>
      <c r="D30914" s="61" t="s">
        <v>2383</v>
      </c>
    </row>
    <row r="30915" spans="1:4" hidden="1" x14ac:dyDescent="0.25">
      <c r="A30915" s="61" t="s">
        <v>483</v>
      </c>
      <c r="B30915" s="61" t="s">
        <v>484</v>
      </c>
      <c r="C30915">
        <v>1942</v>
      </c>
      <c r="D30915" s="61" t="s">
        <v>2383</v>
      </c>
    </row>
    <row r="30916" spans="1:4" hidden="1" x14ac:dyDescent="0.25">
      <c r="A30916" s="61" t="s">
        <v>483</v>
      </c>
      <c r="B30916" s="61" t="s">
        <v>484</v>
      </c>
      <c r="C30916">
        <v>1943</v>
      </c>
      <c r="D30916" s="61" t="s">
        <v>2383</v>
      </c>
    </row>
    <row r="30917" spans="1:4" hidden="1" x14ac:dyDescent="0.25">
      <c r="A30917" s="61" t="s">
        <v>483</v>
      </c>
      <c r="B30917" s="61" t="s">
        <v>484</v>
      </c>
      <c r="C30917">
        <v>1944</v>
      </c>
      <c r="D30917" s="61" t="s">
        <v>2383</v>
      </c>
    </row>
    <row r="30918" spans="1:4" hidden="1" x14ac:dyDescent="0.25">
      <c r="A30918" s="61" t="s">
        <v>483</v>
      </c>
      <c r="B30918" s="61" t="s">
        <v>484</v>
      </c>
      <c r="C30918">
        <v>1945</v>
      </c>
      <c r="D30918" s="61" t="s">
        <v>2383</v>
      </c>
    </row>
    <row r="30919" spans="1:4" hidden="1" x14ac:dyDescent="0.25">
      <c r="A30919" s="61" t="s">
        <v>483</v>
      </c>
      <c r="B30919" s="61" t="s">
        <v>484</v>
      </c>
      <c r="C30919">
        <v>1946</v>
      </c>
      <c r="D30919" s="61" t="s">
        <v>2383</v>
      </c>
    </row>
    <row r="30920" spans="1:4" hidden="1" x14ac:dyDescent="0.25">
      <c r="A30920" s="61" t="s">
        <v>483</v>
      </c>
      <c r="B30920" s="61" t="s">
        <v>484</v>
      </c>
      <c r="C30920">
        <v>1947</v>
      </c>
      <c r="D30920" s="61" t="s">
        <v>2383</v>
      </c>
    </row>
    <row r="30921" spans="1:4" hidden="1" x14ac:dyDescent="0.25">
      <c r="A30921" s="61" t="s">
        <v>483</v>
      </c>
      <c r="B30921" s="61" t="s">
        <v>484</v>
      </c>
      <c r="C30921">
        <v>1948</v>
      </c>
      <c r="D30921" s="61" t="s">
        <v>2383</v>
      </c>
    </row>
    <row r="30922" spans="1:4" hidden="1" x14ac:dyDescent="0.25">
      <c r="A30922" s="61" t="s">
        <v>483</v>
      </c>
      <c r="B30922" s="61" t="s">
        <v>484</v>
      </c>
      <c r="C30922">
        <v>1949</v>
      </c>
      <c r="D30922" s="61" t="s">
        <v>2383</v>
      </c>
    </row>
    <row r="30923" spans="1:4" hidden="1" x14ac:dyDescent="0.25">
      <c r="A30923" s="61" t="s">
        <v>483</v>
      </c>
      <c r="B30923" s="61" t="s">
        <v>484</v>
      </c>
      <c r="C30923">
        <v>1950</v>
      </c>
      <c r="D30923" s="61" t="s">
        <v>2383</v>
      </c>
    </row>
    <row r="30924" spans="1:4" hidden="1" x14ac:dyDescent="0.25">
      <c r="A30924" s="61" t="s">
        <v>483</v>
      </c>
      <c r="B30924" s="61" t="s">
        <v>484</v>
      </c>
      <c r="C30924">
        <v>1951</v>
      </c>
      <c r="D30924" s="61" t="s">
        <v>2383</v>
      </c>
    </row>
    <row r="30925" spans="1:4" hidden="1" x14ac:dyDescent="0.25">
      <c r="A30925" s="61" t="s">
        <v>483</v>
      </c>
      <c r="B30925" s="61" t="s">
        <v>484</v>
      </c>
      <c r="C30925">
        <v>1952</v>
      </c>
      <c r="D30925" s="61" t="s">
        <v>2260</v>
      </c>
    </row>
    <row r="30926" spans="1:4" hidden="1" x14ac:dyDescent="0.25">
      <c r="A30926" s="61" t="s">
        <v>483</v>
      </c>
      <c r="B30926" s="61" t="s">
        <v>484</v>
      </c>
      <c r="C30926">
        <v>1953</v>
      </c>
      <c r="D30926" s="61" t="s">
        <v>2631</v>
      </c>
    </row>
    <row r="30927" spans="1:4" hidden="1" x14ac:dyDescent="0.25">
      <c r="A30927" s="61" t="s">
        <v>483</v>
      </c>
      <c r="B30927" s="61" t="s">
        <v>484</v>
      </c>
      <c r="C30927">
        <v>1954</v>
      </c>
      <c r="D30927" s="61" t="s">
        <v>1735</v>
      </c>
    </row>
    <row r="30928" spans="1:4" hidden="1" x14ac:dyDescent="0.25">
      <c r="A30928" s="61" t="s">
        <v>483</v>
      </c>
      <c r="B30928" s="61" t="s">
        <v>484</v>
      </c>
      <c r="C30928">
        <v>1955</v>
      </c>
      <c r="D30928" s="61" t="s">
        <v>1735</v>
      </c>
    </row>
    <row r="30929" spans="1:4" hidden="1" x14ac:dyDescent="0.25">
      <c r="A30929" s="61" t="s">
        <v>483</v>
      </c>
      <c r="B30929" s="61" t="s">
        <v>484</v>
      </c>
      <c r="C30929">
        <v>1956</v>
      </c>
      <c r="D30929" s="61" t="s">
        <v>1735</v>
      </c>
    </row>
    <row r="30930" spans="1:4" hidden="1" x14ac:dyDescent="0.25">
      <c r="A30930" s="61" t="s">
        <v>483</v>
      </c>
      <c r="B30930" s="61" t="s">
        <v>484</v>
      </c>
      <c r="C30930">
        <v>1957</v>
      </c>
      <c r="D30930" s="61" t="s">
        <v>1735</v>
      </c>
    </row>
    <row r="30931" spans="1:4" hidden="1" x14ac:dyDescent="0.25">
      <c r="A30931" s="61" t="s">
        <v>483</v>
      </c>
      <c r="B30931" s="61" t="s">
        <v>484</v>
      </c>
      <c r="C30931">
        <v>1958</v>
      </c>
      <c r="D30931" s="61" t="s">
        <v>2898</v>
      </c>
    </row>
    <row r="30932" spans="1:4" hidden="1" x14ac:dyDescent="0.25">
      <c r="A30932" s="61" t="s">
        <v>483</v>
      </c>
      <c r="B30932" s="61" t="s">
        <v>484</v>
      </c>
      <c r="C30932">
        <v>1959</v>
      </c>
      <c r="D30932" s="61" t="s">
        <v>2898</v>
      </c>
    </row>
    <row r="30933" spans="1:4" hidden="1" x14ac:dyDescent="0.25">
      <c r="A30933" s="61" t="s">
        <v>483</v>
      </c>
      <c r="B30933" s="61" t="s">
        <v>484</v>
      </c>
      <c r="C30933">
        <v>1960</v>
      </c>
      <c r="D30933" s="61" t="s">
        <v>2898</v>
      </c>
    </row>
    <row r="30934" spans="1:4" hidden="1" x14ac:dyDescent="0.25">
      <c r="A30934" s="61" t="s">
        <v>483</v>
      </c>
      <c r="B30934" s="61" t="s">
        <v>484</v>
      </c>
      <c r="C30934">
        <v>1961</v>
      </c>
      <c r="D30934" s="61" t="s">
        <v>1828</v>
      </c>
    </row>
    <row r="30935" spans="1:4" hidden="1" x14ac:dyDescent="0.25">
      <c r="A30935" s="61" t="s">
        <v>483</v>
      </c>
      <c r="B30935" s="61" t="s">
        <v>484</v>
      </c>
      <c r="C30935">
        <v>1962</v>
      </c>
      <c r="D30935" s="61" t="s">
        <v>2382</v>
      </c>
    </row>
    <row r="30936" spans="1:4" hidden="1" x14ac:dyDescent="0.25">
      <c r="A30936" s="61" t="s">
        <v>483</v>
      </c>
      <c r="B30936" s="61" t="s">
        <v>484</v>
      </c>
      <c r="C30936">
        <v>1963</v>
      </c>
      <c r="D30936" s="61" t="s">
        <v>1714</v>
      </c>
    </row>
    <row r="30937" spans="1:4" hidden="1" x14ac:dyDescent="0.25">
      <c r="A30937" s="61" t="s">
        <v>483</v>
      </c>
      <c r="B30937" s="61" t="s">
        <v>484</v>
      </c>
      <c r="C30937">
        <v>1964</v>
      </c>
      <c r="D30937" s="61" t="s">
        <v>1714</v>
      </c>
    </row>
    <row r="30938" spans="1:4" hidden="1" x14ac:dyDescent="0.25">
      <c r="A30938" s="61" t="s">
        <v>483</v>
      </c>
      <c r="B30938" s="61" t="s">
        <v>484</v>
      </c>
      <c r="C30938">
        <v>1965</v>
      </c>
      <c r="D30938" s="61" t="s">
        <v>1714</v>
      </c>
    </row>
    <row r="30939" spans="1:4" hidden="1" x14ac:dyDescent="0.25">
      <c r="A30939" s="61" t="s">
        <v>483</v>
      </c>
      <c r="B30939" s="61" t="s">
        <v>484</v>
      </c>
      <c r="C30939">
        <v>1966</v>
      </c>
      <c r="D30939" s="61" t="s">
        <v>1749</v>
      </c>
    </row>
    <row r="30940" spans="1:4" hidden="1" x14ac:dyDescent="0.25">
      <c r="A30940" s="61" t="s">
        <v>483</v>
      </c>
      <c r="B30940" s="61" t="s">
        <v>484</v>
      </c>
      <c r="C30940">
        <v>1967</v>
      </c>
      <c r="D30940" s="61" t="s">
        <v>1855</v>
      </c>
    </row>
    <row r="30941" spans="1:4" hidden="1" x14ac:dyDescent="0.25">
      <c r="A30941" s="61" t="s">
        <v>483</v>
      </c>
      <c r="B30941" s="61" t="s">
        <v>484</v>
      </c>
      <c r="C30941">
        <v>1968</v>
      </c>
      <c r="D30941" s="61" t="s">
        <v>1765</v>
      </c>
    </row>
    <row r="30942" spans="1:4" hidden="1" x14ac:dyDescent="0.25">
      <c r="A30942" s="61" t="s">
        <v>483</v>
      </c>
      <c r="B30942" s="61" t="s">
        <v>484</v>
      </c>
      <c r="C30942">
        <v>1969</v>
      </c>
      <c r="D30942" s="61" t="s">
        <v>1765</v>
      </c>
    </row>
    <row r="30943" spans="1:4" hidden="1" x14ac:dyDescent="0.25">
      <c r="A30943" s="61" t="s">
        <v>483</v>
      </c>
      <c r="B30943" s="61" t="s">
        <v>484</v>
      </c>
      <c r="C30943">
        <v>1970</v>
      </c>
      <c r="D30943" s="61" t="s">
        <v>1855</v>
      </c>
    </row>
    <row r="30944" spans="1:4" hidden="1" x14ac:dyDescent="0.25">
      <c r="A30944" s="61" t="s">
        <v>483</v>
      </c>
      <c r="B30944" s="61" t="s">
        <v>484</v>
      </c>
      <c r="C30944">
        <v>1971</v>
      </c>
      <c r="D30944" s="61" t="s">
        <v>2956</v>
      </c>
    </row>
    <row r="30945" spans="1:4" hidden="1" x14ac:dyDescent="0.25">
      <c r="A30945" s="61" t="s">
        <v>483</v>
      </c>
      <c r="B30945" s="61" t="s">
        <v>484</v>
      </c>
      <c r="C30945">
        <v>1972</v>
      </c>
      <c r="D30945" s="61" t="s">
        <v>2129</v>
      </c>
    </row>
    <row r="30946" spans="1:4" hidden="1" x14ac:dyDescent="0.25">
      <c r="A30946" s="61" t="s">
        <v>483</v>
      </c>
      <c r="B30946" s="61" t="s">
        <v>484</v>
      </c>
      <c r="C30946">
        <v>1973</v>
      </c>
      <c r="D30946" s="61" t="s">
        <v>2128</v>
      </c>
    </row>
    <row r="30947" spans="1:4" hidden="1" x14ac:dyDescent="0.25">
      <c r="A30947" s="61" t="s">
        <v>483</v>
      </c>
      <c r="B30947" s="61" t="s">
        <v>484</v>
      </c>
      <c r="C30947">
        <v>1974</v>
      </c>
      <c r="D30947" s="61" t="s">
        <v>2128</v>
      </c>
    </row>
    <row r="30948" spans="1:4" hidden="1" x14ac:dyDescent="0.25">
      <c r="A30948" s="61" t="s">
        <v>483</v>
      </c>
      <c r="B30948" s="61" t="s">
        <v>484</v>
      </c>
      <c r="C30948">
        <v>1975</v>
      </c>
      <c r="D30948" s="61" t="s">
        <v>2128</v>
      </c>
    </row>
    <row r="30949" spans="1:4" hidden="1" x14ac:dyDescent="0.25">
      <c r="A30949" s="61" t="s">
        <v>483</v>
      </c>
      <c r="B30949" s="61" t="s">
        <v>484</v>
      </c>
      <c r="C30949">
        <v>1976</v>
      </c>
      <c r="D30949" s="61" t="s">
        <v>2128</v>
      </c>
    </row>
    <row r="30950" spans="1:4" hidden="1" x14ac:dyDescent="0.25">
      <c r="A30950" s="61" t="s">
        <v>483</v>
      </c>
      <c r="B30950" s="61" t="s">
        <v>484</v>
      </c>
      <c r="C30950">
        <v>1977</v>
      </c>
      <c r="D30950" s="61" t="s">
        <v>2128</v>
      </c>
    </row>
    <row r="30951" spans="1:4" hidden="1" x14ac:dyDescent="0.25">
      <c r="A30951" s="61" t="s">
        <v>483</v>
      </c>
      <c r="B30951" s="61" t="s">
        <v>484</v>
      </c>
      <c r="C30951">
        <v>1978</v>
      </c>
      <c r="D30951" s="61" t="s">
        <v>2128</v>
      </c>
    </row>
    <row r="30952" spans="1:4" hidden="1" x14ac:dyDescent="0.25">
      <c r="A30952" s="61" t="s">
        <v>483</v>
      </c>
      <c r="B30952" s="61" t="s">
        <v>484</v>
      </c>
      <c r="C30952">
        <v>1979</v>
      </c>
      <c r="D30952" s="61" t="s">
        <v>2128</v>
      </c>
    </row>
    <row r="30953" spans="1:4" hidden="1" x14ac:dyDescent="0.25">
      <c r="A30953" s="61" t="s">
        <v>483</v>
      </c>
      <c r="B30953" s="61" t="s">
        <v>484</v>
      </c>
      <c r="C30953">
        <v>1980</v>
      </c>
      <c r="D30953" s="61" t="s">
        <v>1852</v>
      </c>
    </row>
    <row r="30954" spans="1:4" hidden="1" x14ac:dyDescent="0.25">
      <c r="A30954" s="61" t="s">
        <v>483</v>
      </c>
      <c r="B30954" s="61" t="s">
        <v>484</v>
      </c>
      <c r="C30954">
        <v>1981</v>
      </c>
      <c r="D30954" s="61" t="s">
        <v>1852</v>
      </c>
    </row>
    <row r="30955" spans="1:4" hidden="1" x14ac:dyDescent="0.25">
      <c r="A30955" s="61" t="s">
        <v>483</v>
      </c>
      <c r="B30955" s="61" t="s">
        <v>484</v>
      </c>
      <c r="C30955">
        <v>1982</v>
      </c>
      <c r="D30955" s="61" t="s">
        <v>1852</v>
      </c>
    </row>
    <row r="30956" spans="1:4" hidden="1" x14ac:dyDescent="0.25">
      <c r="A30956" s="61" t="s">
        <v>483</v>
      </c>
      <c r="B30956" s="61" t="s">
        <v>484</v>
      </c>
      <c r="C30956">
        <v>1983</v>
      </c>
      <c r="D30956" s="61" t="s">
        <v>1514</v>
      </c>
    </row>
    <row r="30957" spans="1:4" hidden="1" x14ac:dyDescent="0.25">
      <c r="A30957" s="61" t="s">
        <v>483</v>
      </c>
      <c r="B30957" s="61" t="s">
        <v>484</v>
      </c>
      <c r="C30957">
        <v>1984</v>
      </c>
      <c r="D30957" s="61" t="s">
        <v>1514</v>
      </c>
    </row>
    <row r="30958" spans="1:4" hidden="1" x14ac:dyDescent="0.25">
      <c r="A30958" s="61" t="s">
        <v>483</v>
      </c>
      <c r="B30958" s="61" t="s">
        <v>484</v>
      </c>
      <c r="C30958">
        <v>1985</v>
      </c>
      <c r="D30958" s="61" t="s">
        <v>2534</v>
      </c>
    </row>
    <row r="30959" spans="1:4" hidden="1" x14ac:dyDescent="0.25">
      <c r="A30959" s="61" t="s">
        <v>483</v>
      </c>
      <c r="B30959" s="61" t="s">
        <v>484</v>
      </c>
      <c r="C30959">
        <v>1986</v>
      </c>
      <c r="D30959" s="61" t="s">
        <v>1776</v>
      </c>
    </row>
    <row r="30960" spans="1:4" hidden="1" x14ac:dyDescent="0.25">
      <c r="A30960" s="61" t="s">
        <v>483</v>
      </c>
      <c r="B30960" s="61" t="s">
        <v>484</v>
      </c>
      <c r="C30960">
        <v>1987</v>
      </c>
      <c r="D30960" s="61" t="s">
        <v>2327</v>
      </c>
    </row>
    <row r="30961" spans="1:4" hidden="1" x14ac:dyDescent="0.25">
      <c r="A30961" s="61" t="s">
        <v>483</v>
      </c>
      <c r="B30961" s="61" t="s">
        <v>484</v>
      </c>
      <c r="C30961">
        <v>1988</v>
      </c>
      <c r="D30961" s="61" t="s">
        <v>1712</v>
      </c>
    </row>
    <row r="30962" spans="1:4" hidden="1" x14ac:dyDescent="0.25">
      <c r="A30962" s="61" t="s">
        <v>483</v>
      </c>
      <c r="B30962" s="61" t="s">
        <v>484</v>
      </c>
      <c r="C30962">
        <v>1989</v>
      </c>
      <c r="D30962" s="61" t="s">
        <v>2330</v>
      </c>
    </row>
    <row r="30963" spans="1:4" hidden="1" x14ac:dyDescent="0.25">
      <c r="A30963" s="61" t="s">
        <v>483</v>
      </c>
      <c r="B30963" s="61" t="s">
        <v>484</v>
      </c>
      <c r="C30963">
        <v>1990</v>
      </c>
      <c r="D30963" s="61" t="s">
        <v>2574</v>
      </c>
    </row>
    <row r="30964" spans="1:4" hidden="1" x14ac:dyDescent="0.25">
      <c r="A30964" s="61" t="s">
        <v>483</v>
      </c>
      <c r="B30964" s="61" t="s">
        <v>484</v>
      </c>
      <c r="C30964">
        <v>1991</v>
      </c>
      <c r="D30964" s="61" t="s">
        <v>2574</v>
      </c>
    </row>
    <row r="30965" spans="1:4" hidden="1" x14ac:dyDescent="0.25">
      <c r="A30965" s="61" t="s">
        <v>483</v>
      </c>
      <c r="B30965" s="61" t="s">
        <v>484</v>
      </c>
      <c r="C30965">
        <v>1992</v>
      </c>
      <c r="D30965" s="61" t="s">
        <v>2574</v>
      </c>
    </row>
    <row r="30966" spans="1:4" hidden="1" x14ac:dyDescent="0.25">
      <c r="A30966" s="61" t="s">
        <v>483</v>
      </c>
      <c r="B30966" s="61" t="s">
        <v>484</v>
      </c>
      <c r="C30966">
        <v>1993</v>
      </c>
      <c r="D30966" s="61" t="s">
        <v>1781</v>
      </c>
    </row>
    <row r="30967" spans="1:4" hidden="1" x14ac:dyDescent="0.25">
      <c r="A30967" s="61" t="s">
        <v>483</v>
      </c>
      <c r="B30967" s="61" t="s">
        <v>484</v>
      </c>
      <c r="C30967">
        <v>1994</v>
      </c>
      <c r="D30967" s="61" t="s">
        <v>1726</v>
      </c>
    </row>
    <row r="30968" spans="1:4" hidden="1" x14ac:dyDescent="0.25">
      <c r="A30968" s="61" t="s">
        <v>483</v>
      </c>
      <c r="B30968" s="61" t="s">
        <v>484</v>
      </c>
      <c r="C30968">
        <v>1995</v>
      </c>
      <c r="D30968" s="61" t="s">
        <v>2171</v>
      </c>
    </row>
    <row r="30969" spans="1:4" hidden="1" x14ac:dyDescent="0.25">
      <c r="A30969" s="61" t="s">
        <v>483</v>
      </c>
      <c r="B30969" s="61" t="s">
        <v>484</v>
      </c>
      <c r="C30969">
        <v>1996</v>
      </c>
      <c r="D30969" s="61" t="s">
        <v>1723</v>
      </c>
    </row>
    <row r="30970" spans="1:4" hidden="1" x14ac:dyDescent="0.25">
      <c r="A30970" s="61" t="s">
        <v>483</v>
      </c>
      <c r="B30970" s="61" t="s">
        <v>484</v>
      </c>
      <c r="C30970">
        <v>1997</v>
      </c>
      <c r="D30970" s="61" t="s">
        <v>2539</v>
      </c>
    </row>
    <row r="30971" spans="1:4" hidden="1" x14ac:dyDescent="0.25">
      <c r="A30971" s="61" t="s">
        <v>483</v>
      </c>
      <c r="B30971" s="61" t="s">
        <v>484</v>
      </c>
      <c r="C30971">
        <v>1998</v>
      </c>
      <c r="D30971" s="61" t="s">
        <v>2539</v>
      </c>
    </row>
    <row r="30972" spans="1:4" hidden="1" x14ac:dyDescent="0.25">
      <c r="A30972" s="61" t="s">
        <v>483</v>
      </c>
      <c r="B30972" s="61" t="s">
        <v>484</v>
      </c>
      <c r="C30972">
        <v>1999</v>
      </c>
      <c r="D30972" s="61" t="s">
        <v>2539</v>
      </c>
    </row>
    <row r="30973" spans="1:4" hidden="1" x14ac:dyDescent="0.25">
      <c r="A30973" s="61" t="s">
        <v>483</v>
      </c>
      <c r="B30973" s="61" t="s">
        <v>484</v>
      </c>
      <c r="C30973">
        <v>2000</v>
      </c>
      <c r="D30973" s="61" t="s">
        <v>2324</v>
      </c>
    </row>
    <row r="30974" spans="1:4" hidden="1" x14ac:dyDescent="0.25">
      <c r="A30974" s="61" t="s">
        <v>483</v>
      </c>
      <c r="B30974" s="61" t="s">
        <v>484</v>
      </c>
      <c r="C30974">
        <v>2001</v>
      </c>
      <c r="D30974" s="61" t="s">
        <v>2427</v>
      </c>
    </row>
    <row r="30975" spans="1:4" hidden="1" x14ac:dyDescent="0.25">
      <c r="A30975" s="61" t="s">
        <v>483</v>
      </c>
      <c r="B30975" s="61" t="s">
        <v>484</v>
      </c>
      <c r="C30975">
        <v>2002</v>
      </c>
      <c r="D30975" s="61" t="s">
        <v>2427</v>
      </c>
    </row>
    <row r="30976" spans="1:4" hidden="1" x14ac:dyDescent="0.25">
      <c r="A30976" s="61" t="s">
        <v>483</v>
      </c>
      <c r="B30976" s="61" t="s">
        <v>484</v>
      </c>
      <c r="C30976">
        <v>2003</v>
      </c>
      <c r="D30976" s="61" t="s">
        <v>1500</v>
      </c>
    </row>
    <row r="30977" spans="1:4" hidden="1" x14ac:dyDescent="0.25">
      <c r="A30977" s="61" t="s">
        <v>483</v>
      </c>
      <c r="B30977" s="61" t="s">
        <v>484</v>
      </c>
      <c r="C30977">
        <v>2004</v>
      </c>
      <c r="D30977" s="61" t="s">
        <v>2168</v>
      </c>
    </row>
    <row r="30978" spans="1:4" hidden="1" x14ac:dyDescent="0.25">
      <c r="A30978" s="61" t="s">
        <v>483</v>
      </c>
      <c r="B30978" s="61" t="s">
        <v>484</v>
      </c>
      <c r="C30978">
        <v>2005</v>
      </c>
      <c r="D30978" s="61" t="s">
        <v>2313</v>
      </c>
    </row>
    <row r="30979" spans="1:4" hidden="1" x14ac:dyDescent="0.25">
      <c r="A30979" s="61" t="s">
        <v>483</v>
      </c>
      <c r="B30979" s="61" t="s">
        <v>484</v>
      </c>
      <c r="C30979">
        <v>2006</v>
      </c>
      <c r="D30979" s="61" t="s">
        <v>1697</v>
      </c>
    </row>
    <row r="30980" spans="1:4" hidden="1" x14ac:dyDescent="0.25">
      <c r="A30980" s="61" t="s">
        <v>483</v>
      </c>
      <c r="B30980" s="61" t="s">
        <v>484</v>
      </c>
      <c r="C30980">
        <v>2007</v>
      </c>
      <c r="D30980" s="61" t="s">
        <v>1499</v>
      </c>
    </row>
    <row r="30981" spans="1:4" hidden="1" x14ac:dyDescent="0.25">
      <c r="A30981" s="61" t="s">
        <v>483</v>
      </c>
      <c r="B30981" s="61" t="s">
        <v>484</v>
      </c>
      <c r="C30981">
        <v>2008</v>
      </c>
      <c r="D30981" s="61" t="s">
        <v>2649</v>
      </c>
    </row>
    <row r="30982" spans="1:4" hidden="1" x14ac:dyDescent="0.25">
      <c r="A30982" s="61" t="s">
        <v>483</v>
      </c>
      <c r="B30982" s="61" t="s">
        <v>484</v>
      </c>
      <c r="C30982">
        <v>2009</v>
      </c>
      <c r="D30982" s="61" t="s">
        <v>2313</v>
      </c>
    </row>
    <row r="30983" spans="1:4" hidden="1" x14ac:dyDescent="0.25">
      <c r="A30983" s="61" t="s">
        <v>483</v>
      </c>
      <c r="B30983" s="61" t="s">
        <v>484</v>
      </c>
      <c r="C30983">
        <v>2010</v>
      </c>
      <c r="D30983" s="61" t="s">
        <v>1695</v>
      </c>
    </row>
    <row r="30984" spans="1:4" hidden="1" x14ac:dyDescent="0.25">
      <c r="A30984" s="61" t="s">
        <v>483</v>
      </c>
      <c r="B30984" s="61" t="s">
        <v>484</v>
      </c>
      <c r="C30984">
        <v>2011</v>
      </c>
      <c r="D30984" s="61" t="s">
        <v>2602</v>
      </c>
    </row>
    <row r="30985" spans="1:4" hidden="1" x14ac:dyDescent="0.25">
      <c r="A30985" s="61" t="s">
        <v>483</v>
      </c>
      <c r="B30985" s="61" t="s">
        <v>484</v>
      </c>
      <c r="C30985">
        <v>2012</v>
      </c>
      <c r="D30985" s="61" t="s">
        <v>2326</v>
      </c>
    </row>
    <row r="30986" spans="1:4" hidden="1" x14ac:dyDescent="0.25">
      <c r="A30986" s="61" t="s">
        <v>483</v>
      </c>
      <c r="B30986" s="61" t="s">
        <v>484</v>
      </c>
      <c r="C30986">
        <v>2013</v>
      </c>
      <c r="D30986" s="61" t="s">
        <v>1817</v>
      </c>
    </row>
    <row r="30987" spans="1:4" hidden="1" x14ac:dyDescent="0.25">
      <c r="A30987" s="61" t="s">
        <v>483</v>
      </c>
      <c r="B30987" s="61" t="s">
        <v>484</v>
      </c>
      <c r="C30987">
        <v>2014</v>
      </c>
      <c r="D30987" s="61" t="s">
        <v>2637</v>
      </c>
    </row>
    <row r="30988" spans="1:4" hidden="1" x14ac:dyDescent="0.25">
      <c r="A30988" s="61" t="s">
        <v>483</v>
      </c>
      <c r="B30988" s="61" t="s">
        <v>484</v>
      </c>
      <c r="C30988">
        <v>2015</v>
      </c>
      <c r="D30988" s="61" t="s">
        <v>2254</v>
      </c>
    </row>
    <row r="30989" spans="1:4" hidden="1" x14ac:dyDescent="0.25">
      <c r="A30989" s="61" t="s">
        <v>483</v>
      </c>
      <c r="B30989" s="61" t="s">
        <v>484</v>
      </c>
      <c r="C30989">
        <v>2016</v>
      </c>
      <c r="D30989" s="61" t="s">
        <v>1863</v>
      </c>
    </row>
    <row r="30990" spans="1:4" hidden="1" x14ac:dyDescent="0.25">
      <c r="A30990" s="61" t="s">
        <v>483</v>
      </c>
      <c r="B30990" s="61" t="s">
        <v>484</v>
      </c>
      <c r="C30990">
        <v>2017</v>
      </c>
      <c r="D30990" s="61" t="s">
        <v>2109</v>
      </c>
    </row>
    <row r="30991" spans="1:4" hidden="1" x14ac:dyDescent="0.25">
      <c r="A30991" s="61" t="s">
        <v>483</v>
      </c>
      <c r="B30991" s="61" t="s">
        <v>484</v>
      </c>
      <c r="C30991">
        <v>2018</v>
      </c>
      <c r="D30991" s="61" t="s">
        <v>2109</v>
      </c>
    </row>
    <row r="30992" spans="1:4" hidden="1" x14ac:dyDescent="0.25">
      <c r="A30992" s="61" t="s">
        <v>483</v>
      </c>
      <c r="B30992" s="61" t="s">
        <v>484</v>
      </c>
      <c r="C30992">
        <v>2019</v>
      </c>
      <c r="D30992" s="61" t="s">
        <v>1776</v>
      </c>
    </row>
    <row r="30993" spans="1:4" hidden="1" x14ac:dyDescent="0.25">
      <c r="A30993" s="61" t="s">
        <v>483</v>
      </c>
      <c r="B30993" s="61" t="s">
        <v>484</v>
      </c>
      <c r="C30993">
        <v>2020</v>
      </c>
      <c r="D30993" s="61" t="s">
        <v>1492</v>
      </c>
    </row>
    <row r="30994" spans="1:4" hidden="1" x14ac:dyDescent="0.25">
      <c r="A30994" s="61" t="s">
        <v>483</v>
      </c>
      <c r="B30994" s="61" t="s">
        <v>484</v>
      </c>
      <c r="C30994">
        <v>2021</v>
      </c>
      <c r="D30994" s="61" t="s">
        <v>2536</v>
      </c>
    </row>
    <row r="30995" spans="1:4" hidden="1" x14ac:dyDescent="0.25">
      <c r="A30995" s="61" t="s">
        <v>483</v>
      </c>
      <c r="B30995" s="61" t="s">
        <v>484</v>
      </c>
      <c r="C30995">
        <v>2022</v>
      </c>
      <c r="D30995" s="61" t="s">
        <v>2425</v>
      </c>
    </row>
    <row r="30996" spans="1:4" x14ac:dyDescent="0.25">
      <c r="A30996" s="61" t="s">
        <v>483</v>
      </c>
      <c r="B30996" s="61" t="s">
        <v>484</v>
      </c>
      <c r="C30996">
        <v>2023</v>
      </c>
      <c r="D30996" s="61">
        <v>0.4</v>
      </c>
    </row>
    <row r="30997" spans="1:4" hidden="1" x14ac:dyDescent="0.25">
      <c r="A30997" s="61" t="s">
        <v>485</v>
      </c>
      <c r="B30997" s="61" t="s">
        <v>486</v>
      </c>
      <c r="C30997">
        <v>1946</v>
      </c>
      <c r="D30997" s="61">
        <v>0.14199999999999999</v>
      </c>
    </row>
    <row r="30998" spans="1:4" hidden="1" x14ac:dyDescent="0.25">
      <c r="A30998" s="61" t="s">
        <v>485</v>
      </c>
      <c r="B30998" s="61" t="s">
        <v>486</v>
      </c>
      <c r="C30998">
        <v>1947</v>
      </c>
      <c r="D30998" s="61">
        <v>0.14199999999999999</v>
      </c>
    </row>
    <row r="30999" spans="1:4" hidden="1" x14ac:dyDescent="0.25">
      <c r="A30999" s="61" t="s">
        <v>485</v>
      </c>
      <c r="B30999" s="61" t="s">
        <v>486</v>
      </c>
      <c r="C30999">
        <v>1948</v>
      </c>
      <c r="D30999" s="61">
        <v>0.13200000000000001</v>
      </c>
    </row>
    <row r="31000" spans="1:4" hidden="1" x14ac:dyDescent="0.25">
      <c r="A31000" s="61" t="s">
        <v>485</v>
      </c>
      <c r="B31000" s="61" t="s">
        <v>486</v>
      </c>
      <c r="C31000">
        <v>1949</v>
      </c>
      <c r="D31000" s="61">
        <v>0.13200000000000001</v>
      </c>
    </row>
    <row r="31001" spans="1:4" hidden="1" x14ac:dyDescent="0.25">
      <c r="A31001" s="61" t="s">
        <v>485</v>
      </c>
      <c r="B31001" s="61" t="s">
        <v>486</v>
      </c>
      <c r="C31001">
        <v>1950</v>
      </c>
      <c r="D31001" s="61">
        <v>0.127</v>
      </c>
    </row>
    <row r="31002" spans="1:4" hidden="1" x14ac:dyDescent="0.25">
      <c r="A31002" s="61" t="s">
        <v>485</v>
      </c>
      <c r="B31002" s="61" t="s">
        <v>486</v>
      </c>
      <c r="C31002">
        <v>1951</v>
      </c>
      <c r="D31002" s="61">
        <v>0.126</v>
      </c>
    </row>
    <row r="31003" spans="1:4" hidden="1" x14ac:dyDescent="0.25">
      <c r="A31003" s="61" t="s">
        <v>485</v>
      </c>
      <c r="B31003" s="61" t="s">
        <v>486</v>
      </c>
      <c r="C31003">
        <v>1952</v>
      </c>
      <c r="D31003" s="61">
        <v>0.126</v>
      </c>
    </row>
    <row r="31004" spans="1:4" hidden="1" x14ac:dyDescent="0.25">
      <c r="A31004" s="61" t="s">
        <v>485</v>
      </c>
      <c r="B31004" s="61" t="s">
        <v>486</v>
      </c>
      <c r="C31004">
        <v>1953</v>
      </c>
      <c r="D31004" s="61">
        <v>0.14000000000000001</v>
      </c>
    </row>
    <row r="31005" spans="1:4" hidden="1" x14ac:dyDescent="0.25">
      <c r="A31005" s="61" t="s">
        <v>485</v>
      </c>
      <c r="B31005" s="61" t="s">
        <v>486</v>
      </c>
      <c r="C31005">
        <v>1954</v>
      </c>
      <c r="D31005" s="61">
        <v>0.189</v>
      </c>
    </row>
    <row r="31006" spans="1:4" hidden="1" x14ac:dyDescent="0.25">
      <c r="A31006" s="61" t="s">
        <v>485</v>
      </c>
      <c r="B31006" s="61" t="s">
        <v>486</v>
      </c>
      <c r="C31006">
        <v>1955</v>
      </c>
      <c r="D31006" s="61">
        <v>0.189</v>
      </c>
    </row>
    <row r="31007" spans="1:4" hidden="1" x14ac:dyDescent="0.25">
      <c r="A31007" s="61" t="s">
        <v>485</v>
      </c>
      <c r="B31007" s="61" t="s">
        <v>486</v>
      </c>
      <c r="C31007">
        <v>1956</v>
      </c>
      <c r="D31007" s="61">
        <v>0.19400000000000001</v>
      </c>
    </row>
    <row r="31008" spans="1:4" hidden="1" x14ac:dyDescent="0.25">
      <c r="A31008" s="61" t="s">
        <v>485</v>
      </c>
      <c r="B31008" s="61" t="s">
        <v>486</v>
      </c>
      <c r="C31008">
        <v>1957</v>
      </c>
      <c r="D31008" s="61">
        <v>0.19400000000000001</v>
      </c>
    </row>
    <row r="31009" spans="1:4" hidden="1" x14ac:dyDescent="0.25">
      <c r="A31009" s="61" t="s">
        <v>485</v>
      </c>
      <c r="B31009" s="61" t="s">
        <v>486</v>
      </c>
      <c r="C31009">
        <v>1958</v>
      </c>
      <c r="D31009" s="61">
        <v>0.19500000000000001</v>
      </c>
    </row>
    <row r="31010" spans="1:4" hidden="1" x14ac:dyDescent="0.25">
      <c r="A31010" s="61" t="s">
        <v>485</v>
      </c>
      <c r="B31010" s="61" t="s">
        <v>486</v>
      </c>
      <c r="C31010">
        <v>1959</v>
      </c>
      <c r="D31010" s="61">
        <v>0.19500000000000001</v>
      </c>
    </row>
    <row r="31011" spans="1:4" hidden="1" x14ac:dyDescent="0.25">
      <c r="A31011" s="61" t="s">
        <v>485</v>
      </c>
      <c r="B31011" s="61" t="s">
        <v>486</v>
      </c>
      <c r="C31011">
        <v>1960</v>
      </c>
      <c r="D31011" s="61">
        <v>0.20699999999999999</v>
      </c>
    </row>
    <row r="31012" spans="1:4" hidden="1" x14ac:dyDescent="0.25">
      <c r="A31012" s="61" t="s">
        <v>485</v>
      </c>
      <c r="B31012" s="61" t="s">
        <v>486</v>
      </c>
      <c r="C31012">
        <v>1961</v>
      </c>
      <c r="D31012" s="61">
        <v>0.19700000000000001</v>
      </c>
    </row>
    <row r="31013" spans="1:4" hidden="1" x14ac:dyDescent="0.25">
      <c r="A31013" s="61" t="s">
        <v>485</v>
      </c>
      <c r="B31013" s="61" t="s">
        <v>486</v>
      </c>
      <c r="C31013">
        <v>1962</v>
      </c>
      <c r="D31013" s="61">
        <v>0.19700000000000001</v>
      </c>
    </row>
    <row r="31014" spans="1:4" hidden="1" x14ac:dyDescent="0.25">
      <c r="A31014" s="61" t="s">
        <v>485</v>
      </c>
      <c r="B31014" s="61" t="s">
        <v>486</v>
      </c>
      <c r="C31014">
        <v>1963</v>
      </c>
      <c r="D31014" s="61">
        <v>0.19700000000000001</v>
      </c>
    </row>
    <row r="31015" spans="1:4" hidden="1" x14ac:dyDescent="0.25">
      <c r="A31015" s="61" t="s">
        <v>485</v>
      </c>
      <c r="B31015" s="61" t="s">
        <v>486</v>
      </c>
      <c r="C31015">
        <v>1964</v>
      </c>
      <c r="D31015" s="61">
        <v>0.17100000000000001</v>
      </c>
    </row>
    <row r="31016" spans="1:4" hidden="1" x14ac:dyDescent="0.25">
      <c r="A31016" s="61" t="s">
        <v>485</v>
      </c>
      <c r="B31016" s="61" t="s">
        <v>486</v>
      </c>
      <c r="C31016">
        <v>1965</v>
      </c>
      <c r="D31016" s="61">
        <v>0.17100000000000001</v>
      </c>
    </row>
    <row r="31017" spans="1:4" hidden="1" x14ac:dyDescent="0.25">
      <c r="A31017" s="61" t="s">
        <v>485</v>
      </c>
      <c r="B31017" s="61" t="s">
        <v>486</v>
      </c>
      <c r="C31017">
        <v>1966</v>
      </c>
      <c r="D31017" s="61">
        <v>0.17100000000000001</v>
      </c>
    </row>
    <row r="31018" spans="1:4" hidden="1" x14ac:dyDescent="0.25">
      <c r="A31018" s="61" t="s">
        <v>485</v>
      </c>
      <c r="B31018" s="61" t="s">
        <v>486</v>
      </c>
      <c r="C31018">
        <v>1967</v>
      </c>
      <c r="D31018" s="61">
        <v>0.17199999999999999</v>
      </c>
    </row>
    <row r="31019" spans="1:4" hidden="1" x14ac:dyDescent="0.25">
      <c r="A31019" s="61" t="s">
        <v>485</v>
      </c>
      <c r="B31019" s="61" t="s">
        <v>486</v>
      </c>
      <c r="C31019">
        <v>1968</v>
      </c>
      <c r="D31019" s="61">
        <v>0.17100000000000001</v>
      </c>
    </row>
    <row r="31020" spans="1:4" hidden="1" x14ac:dyDescent="0.25">
      <c r="A31020" s="61" t="s">
        <v>485</v>
      </c>
      <c r="B31020" s="61" t="s">
        <v>486</v>
      </c>
      <c r="C31020">
        <v>1969</v>
      </c>
      <c r="D31020" s="61">
        <v>0.17199999999999999</v>
      </c>
    </row>
    <row r="31021" spans="1:4" hidden="1" x14ac:dyDescent="0.25">
      <c r="A31021" s="61" t="s">
        <v>485</v>
      </c>
      <c r="B31021" s="61" t="s">
        <v>486</v>
      </c>
      <c r="C31021">
        <v>1970</v>
      </c>
      <c r="D31021" s="61">
        <v>0.157</v>
      </c>
    </row>
    <row r="31022" spans="1:4" hidden="1" x14ac:dyDescent="0.25">
      <c r="A31022" s="61" t="s">
        <v>485</v>
      </c>
      <c r="B31022" s="61" t="s">
        <v>486</v>
      </c>
      <c r="C31022">
        <v>1971</v>
      </c>
      <c r="D31022" s="61">
        <v>0.16700000000000001</v>
      </c>
    </row>
    <row r="31023" spans="1:4" hidden="1" x14ac:dyDescent="0.25">
      <c r="A31023" s="61" t="s">
        <v>485</v>
      </c>
      <c r="B31023" s="61" t="s">
        <v>486</v>
      </c>
      <c r="C31023">
        <v>1972</v>
      </c>
      <c r="D31023" s="61">
        <v>0.16700000000000001</v>
      </c>
    </row>
    <row r="31024" spans="1:4" hidden="1" x14ac:dyDescent="0.25">
      <c r="A31024" s="61" t="s">
        <v>485</v>
      </c>
      <c r="B31024" s="61" t="s">
        <v>486</v>
      </c>
      <c r="C31024">
        <v>1973</v>
      </c>
      <c r="D31024" s="61">
        <v>0.16700000000000001</v>
      </c>
    </row>
    <row r="31025" spans="1:4" hidden="1" x14ac:dyDescent="0.25">
      <c r="A31025" s="61" t="s">
        <v>485</v>
      </c>
      <c r="B31025" s="61" t="s">
        <v>486</v>
      </c>
      <c r="C31025">
        <v>1974</v>
      </c>
      <c r="D31025" s="61">
        <v>0.16700000000000001</v>
      </c>
    </row>
    <row r="31026" spans="1:4" hidden="1" x14ac:dyDescent="0.25">
      <c r="A31026" s="61" t="s">
        <v>485</v>
      </c>
      <c r="B31026" s="61" t="s">
        <v>486</v>
      </c>
      <c r="C31026">
        <v>1975</v>
      </c>
      <c r="D31026" s="61">
        <v>0.16700000000000001</v>
      </c>
    </row>
    <row r="31027" spans="1:4" hidden="1" x14ac:dyDescent="0.25">
      <c r="A31027" s="61" t="s">
        <v>485</v>
      </c>
      <c r="B31027" s="61" t="s">
        <v>486</v>
      </c>
      <c r="C31027">
        <v>1976</v>
      </c>
      <c r="D31027" s="61">
        <v>0.16700000000000001</v>
      </c>
    </row>
    <row r="31028" spans="1:4" hidden="1" x14ac:dyDescent="0.25">
      <c r="A31028" s="61" t="s">
        <v>485</v>
      </c>
      <c r="B31028" s="61" t="s">
        <v>486</v>
      </c>
      <c r="C31028">
        <v>1977</v>
      </c>
      <c r="D31028" s="61">
        <v>0.16700000000000001</v>
      </c>
    </row>
    <row r="31029" spans="1:4" hidden="1" x14ac:dyDescent="0.25">
      <c r="A31029" s="61" t="s">
        <v>485</v>
      </c>
      <c r="B31029" s="61" t="s">
        <v>486</v>
      </c>
      <c r="C31029">
        <v>1978</v>
      </c>
      <c r="D31029" s="61">
        <v>0.16700000000000001</v>
      </c>
    </row>
    <row r="31030" spans="1:4" hidden="1" x14ac:dyDescent="0.25">
      <c r="A31030" s="61" t="s">
        <v>485</v>
      </c>
      <c r="B31030" s="61" t="s">
        <v>486</v>
      </c>
      <c r="C31030">
        <v>1979</v>
      </c>
      <c r="D31030" s="61">
        <v>0.16700000000000001</v>
      </c>
    </row>
    <row r="31031" spans="1:4" hidden="1" x14ac:dyDescent="0.25">
      <c r="A31031" s="61" t="s">
        <v>485</v>
      </c>
      <c r="B31031" s="61" t="s">
        <v>486</v>
      </c>
      <c r="C31031">
        <v>1980</v>
      </c>
      <c r="D31031" s="61">
        <v>0.16700000000000001</v>
      </c>
    </row>
    <row r="31032" spans="1:4" hidden="1" x14ac:dyDescent="0.25">
      <c r="A31032" s="61" t="s">
        <v>485</v>
      </c>
      <c r="B31032" s="61" t="s">
        <v>486</v>
      </c>
      <c r="C31032">
        <v>1981</v>
      </c>
      <c r="D31032" s="61">
        <v>0.16700000000000001</v>
      </c>
    </row>
    <row r="31033" spans="1:4" hidden="1" x14ac:dyDescent="0.25">
      <c r="A31033" s="61" t="s">
        <v>485</v>
      </c>
      <c r="B31033" s="61" t="s">
        <v>486</v>
      </c>
      <c r="C31033">
        <v>1982</v>
      </c>
      <c r="D31033" s="61">
        <v>0.17</v>
      </c>
    </row>
    <row r="31034" spans="1:4" hidden="1" x14ac:dyDescent="0.25">
      <c r="A31034" s="61" t="s">
        <v>485</v>
      </c>
      <c r="B31034" s="61" t="s">
        <v>486</v>
      </c>
      <c r="C31034">
        <v>1983</v>
      </c>
      <c r="D31034" s="61">
        <v>0.16500000000000001</v>
      </c>
    </row>
    <row r="31035" spans="1:4" hidden="1" x14ac:dyDescent="0.25">
      <c r="A31035" s="61" t="s">
        <v>485</v>
      </c>
      <c r="B31035" s="61" t="s">
        <v>486</v>
      </c>
      <c r="C31035">
        <v>1984</v>
      </c>
      <c r="D31035" s="61">
        <v>0.16500000000000001</v>
      </c>
    </row>
    <row r="31036" spans="1:4" hidden="1" x14ac:dyDescent="0.25">
      <c r="A31036" s="61" t="s">
        <v>485</v>
      </c>
      <c r="B31036" s="61" t="s">
        <v>486</v>
      </c>
      <c r="C31036">
        <v>1985</v>
      </c>
      <c r="D31036" s="61">
        <v>0.17199999999999999</v>
      </c>
    </row>
    <row r="31037" spans="1:4" hidden="1" x14ac:dyDescent="0.25">
      <c r="A31037" s="61" t="s">
        <v>485</v>
      </c>
      <c r="B31037" s="61" t="s">
        <v>486</v>
      </c>
      <c r="C31037">
        <v>1986</v>
      </c>
      <c r="D31037" s="61">
        <v>0.16500000000000001</v>
      </c>
    </row>
    <row r="31038" spans="1:4" hidden="1" x14ac:dyDescent="0.25">
      <c r="A31038" s="61" t="s">
        <v>485</v>
      </c>
      <c r="B31038" s="61" t="s">
        <v>486</v>
      </c>
      <c r="C31038">
        <v>1987</v>
      </c>
      <c r="D31038" s="61">
        <v>0.19</v>
      </c>
    </row>
    <row r="31039" spans="1:4" hidden="1" x14ac:dyDescent="0.25">
      <c r="A31039" s="61" t="s">
        <v>485</v>
      </c>
      <c r="B31039" s="61" t="s">
        <v>486</v>
      </c>
      <c r="C31039">
        <v>1988</v>
      </c>
      <c r="D31039" s="61">
        <v>0.19500000000000001</v>
      </c>
    </row>
    <row r="31040" spans="1:4" hidden="1" x14ac:dyDescent="0.25">
      <c r="A31040" s="61" t="s">
        <v>485</v>
      </c>
      <c r="B31040" s="61" t="s">
        <v>486</v>
      </c>
      <c r="C31040">
        <v>1989</v>
      </c>
      <c r="D31040" s="61">
        <v>0.19500000000000001</v>
      </c>
    </row>
    <row r="31041" spans="1:4" hidden="1" x14ac:dyDescent="0.25">
      <c r="A31041" s="61" t="s">
        <v>485</v>
      </c>
      <c r="B31041" s="61" t="s">
        <v>486</v>
      </c>
      <c r="C31041">
        <v>1990</v>
      </c>
      <c r="D31041" s="61">
        <v>0.45100000000000001</v>
      </c>
    </row>
    <row r="31042" spans="1:4" hidden="1" x14ac:dyDescent="0.25">
      <c r="A31042" s="61" t="s">
        <v>485</v>
      </c>
      <c r="B31042" s="61" t="s">
        <v>486</v>
      </c>
      <c r="C31042">
        <v>1991</v>
      </c>
      <c r="D31042" s="61">
        <v>0.44400000000000001</v>
      </c>
    </row>
    <row r="31043" spans="1:4" hidden="1" x14ac:dyDescent="0.25">
      <c r="A31043" s="61" t="s">
        <v>485</v>
      </c>
      <c r="B31043" s="61" t="s">
        <v>486</v>
      </c>
      <c r="C31043">
        <v>1992</v>
      </c>
      <c r="D31043" s="61">
        <v>0.308</v>
      </c>
    </row>
    <row r="31044" spans="1:4" hidden="1" x14ac:dyDescent="0.25">
      <c r="A31044" s="61" t="s">
        <v>485</v>
      </c>
      <c r="B31044" s="61" t="s">
        <v>486</v>
      </c>
      <c r="C31044">
        <v>1993</v>
      </c>
      <c r="D31044" s="61">
        <v>0.29399999999999998</v>
      </c>
    </row>
    <row r="31045" spans="1:4" hidden="1" x14ac:dyDescent="0.25">
      <c r="A31045" s="61" t="s">
        <v>485</v>
      </c>
      <c r="B31045" s="61" t="s">
        <v>486</v>
      </c>
      <c r="C31045">
        <v>1994</v>
      </c>
      <c r="D31045" s="61">
        <v>0.26600000000000001</v>
      </c>
    </row>
    <row r="31046" spans="1:4" hidden="1" x14ac:dyDescent="0.25">
      <c r="A31046" s="61" t="s">
        <v>485</v>
      </c>
      <c r="B31046" s="61" t="s">
        <v>486</v>
      </c>
      <c r="C31046">
        <v>1995</v>
      </c>
      <c r="D31046" s="61">
        <v>0.23100000000000001</v>
      </c>
    </row>
    <row r="31047" spans="1:4" hidden="1" x14ac:dyDescent="0.25">
      <c r="A31047" s="61" t="s">
        <v>485</v>
      </c>
      <c r="B31047" s="61" t="s">
        <v>486</v>
      </c>
      <c r="C31047">
        <v>1996</v>
      </c>
      <c r="D31047" s="61">
        <v>0.21099999999999999</v>
      </c>
    </row>
    <row r="31048" spans="1:4" hidden="1" x14ac:dyDescent="0.25">
      <c r="A31048" s="61" t="s">
        <v>485</v>
      </c>
      <c r="B31048" s="61" t="s">
        <v>486</v>
      </c>
      <c r="C31048">
        <v>1997</v>
      </c>
      <c r="D31048" s="61">
        <v>0.19800000000000001</v>
      </c>
    </row>
    <row r="31049" spans="1:4" hidden="1" x14ac:dyDescent="0.25">
      <c r="A31049" s="61" t="s">
        <v>485</v>
      </c>
      <c r="B31049" s="61" t="s">
        <v>486</v>
      </c>
      <c r="C31049">
        <v>1998</v>
      </c>
      <c r="D31049" s="61">
        <v>0.182</v>
      </c>
    </row>
    <row r="31050" spans="1:4" hidden="1" x14ac:dyDescent="0.25">
      <c r="A31050" s="61" t="s">
        <v>485</v>
      </c>
      <c r="B31050" s="61" t="s">
        <v>486</v>
      </c>
      <c r="C31050">
        <v>1999</v>
      </c>
      <c r="D31050" s="61">
        <v>0.189</v>
      </c>
    </row>
    <row r="31051" spans="1:4" hidden="1" x14ac:dyDescent="0.25">
      <c r="A31051" s="61" t="s">
        <v>485</v>
      </c>
      <c r="B31051" s="61" t="s">
        <v>486</v>
      </c>
      <c r="C31051">
        <v>2000</v>
      </c>
      <c r="D31051" s="61">
        <v>0.216</v>
      </c>
    </row>
    <row r="31052" spans="1:4" hidden="1" x14ac:dyDescent="0.25">
      <c r="A31052" s="61" t="s">
        <v>485</v>
      </c>
      <c r="B31052" s="61" t="s">
        <v>486</v>
      </c>
      <c r="C31052">
        <v>2001</v>
      </c>
      <c r="D31052" s="61">
        <v>0.214</v>
      </c>
    </row>
    <row r="31053" spans="1:4" hidden="1" x14ac:dyDescent="0.25">
      <c r="A31053" s="61" t="s">
        <v>485</v>
      </c>
      <c r="B31053" s="61" t="s">
        <v>486</v>
      </c>
      <c r="C31053">
        <v>2002</v>
      </c>
      <c r="D31053" s="61">
        <v>0.22500000000000001</v>
      </c>
    </row>
    <row r="31054" spans="1:4" hidden="1" x14ac:dyDescent="0.25">
      <c r="A31054" s="61" t="s">
        <v>485</v>
      </c>
      <c r="B31054" s="61" t="s">
        <v>486</v>
      </c>
      <c r="C31054">
        <v>2003</v>
      </c>
      <c r="D31054" s="61">
        <v>0.21199999999999999</v>
      </c>
    </row>
    <row r="31055" spans="1:4" hidden="1" x14ac:dyDescent="0.25">
      <c r="A31055" s="61" t="s">
        <v>485</v>
      </c>
      <c r="B31055" s="61" t="s">
        <v>486</v>
      </c>
      <c r="C31055">
        <v>2004</v>
      </c>
      <c r="D31055" s="61">
        <v>0.23799999999999999</v>
      </c>
    </row>
    <row r="31056" spans="1:4" hidden="1" x14ac:dyDescent="0.25">
      <c r="A31056" s="61" t="s">
        <v>485</v>
      </c>
      <c r="B31056" s="61" t="s">
        <v>486</v>
      </c>
      <c r="C31056">
        <v>2005</v>
      </c>
      <c r="D31056" s="61">
        <v>0.23400000000000001</v>
      </c>
    </row>
    <row r="31057" spans="1:4" hidden="1" x14ac:dyDescent="0.25">
      <c r="A31057" s="61" t="s">
        <v>485</v>
      </c>
      <c r="B31057" s="61" t="s">
        <v>486</v>
      </c>
      <c r="C31057">
        <v>2006</v>
      </c>
      <c r="D31057" s="61">
        <v>0.252</v>
      </c>
    </row>
    <row r="31058" spans="1:4" hidden="1" x14ac:dyDescent="0.25">
      <c r="A31058" s="61" t="s">
        <v>485</v>
      </c>
      <c r="B31058" s="61" t="s">
        <v>486</v>
      </c>
      <c r="C31058">
        <v>2007</v>
      </c>
      <c r="D31058" s="61">
        <v>0.27300000000000002</v>
      </c>
    </row>
    <row r="31059" spans="1:4" hidden="1" x14ac:dyDescent="0.25">
      <c r="A31059" s="61" t="s">
        <v>485</v>
      </c>
      <c r="B31059" s="61" t="s">
        <v>486</v>
      </c>
      <c r="C31059">
        <v>2008</v>
      </c>
      <c r="D31059" s="61">
        <v>0.26600000000000001</v>
      </c>
    </row>
    <row r="31060" spans="1:4" hidden="1" x14ac:dyDescent="0.25">
      <c r="A31060" s="61" t="s">
        <v>485</v>
      </c>
      <c r="B31060" s="61" t="s">
        <v>486</v>
      </c>
      <c r="C31060">
        <v>2009</v>
      </c>
      <c r="D31060" s="61">
        <v>0.251</v>
      </c>
    </row>
    <row r="31061" spans="1:4" hidden="1" x14ac:dyDescent="0.25">
      <c r="A31061" s="61" t="s">
        <v>485</v>
      </c>
      <c r="B31061" s="61" t="s">
        <v>486</v>
      </c>
      <c r="C31061">
        <v>2010</v>
      </c>
      <c r="D31061" s="61">
        <v>0.18099999999999999</v>
      </c>
    </row>
    <row r="31062" spans="1:4" hidden="1" x14ac:dyDescent="0.25">
      <c r="A31062" s="61" t="s">
        <v>485</v>
      </c>
      <c r="B31062" s="61" t="s">
        <v>486</v>
      </c>
      <c r="C31062">
        <v>2011</v>
      </c>
      <c r="D31062" s="61">
        <v>0.188</v>
      </c>
    </row>
    <row r="31063" spans="1:4" hidden="1" x14ac:dyDescent="0.25">
      <c r="A31063" s="61" t="s">
        <v>485</v>
      </c>
      <c r="B31063" s="61" t="s">
        <v>486</v>
      </c>
      <c r="C31063">
        <v>2012</v>
      </c>
      <c r="D31063" s="61">
        <v>0.187</v>
      </c>
    </row>
    <row r="31064" spans="1:4" hidden="1" x14ac:dyDescent="0.25">
      <c r="A31064" s="61" t="s">
        <v>485</v>
      </c>
      <c r="B31064" s="61" t="s">
        <v>486</v>
      </c>
      <c r="C31064">
        <v>2013</v>
      </c>
      <c r="D31064" s="61">
        <v>0.19900000000000001</v>
      </c>
    </row>
    <row r="31065" spans="1:4" hidden="1" x14ac:dyDescent="0.25">
      <c r="A31065" s="61" t="s">
        <v>485</v>
      </c>
      <c r="B31065" s="61" t="s">
        <v>486</v>
      </c>
      <c r="C31065">
        <v>2014</v>
      </c>
      <c r="D31065" s="61">
        <v>0.19</v>
      </c>
    </row>
    <row r="31066" spans="1:4" hidden="1" x14ac:dyDescent="0.25">
      <c r="A31066" s="61" t="s">
        <v>485</v>
      </c>
      <c r="B31066" s="61" t="s">
        <v>486</v>
      </c>
      <c r="C31066">
        <v>2015</v>
      </c>
      <c r="D31066" s="61">
        <v>0.219</v>
      </c>
    </row>
    <row r="31067" spans="1:4" hidden="1" x14ac:dyDescent="0.25">
      <c r="A31067" s="61" t="s">
        <v>485</v>
      </c>
      <c r="B31067" s="61" t="s">
        <v>486</v>
      </c>
      <c r="C31067">
        <v>2016</v>
      </c>
      <c r="D31067" s="61">
        <v>0.249</v>
      </c>
    </row>
    <row r="31068" spans="1:4" hidden="1" x14ac:dyDescent="0.25">
      <c r="A31068" s="61" t="s">
        <v>485</v>
      </c>
      <c r="B31068" s="61" t="s">
        <v>486</v>
      </c>
      <c r="C31068">
        <v>2017</v>
      </c>
      <c r="D31068" s="61">
        <v>0.26600000000000001</v>
      </c>
    </row>
    <row r="31069" spans="1:4" hidden="1" x14ac:dyDescent="0.25">
      <c r="A31069" s="61" t="s">
        <v>485</v>
      </c>
      <c r="B31069" s="61" t="s">
        <v>486</v>
      </c>
      <c r="C31069">
        <v>2018</v>
      </c>
      <c r="D31069" s="61">
        <v>0.29799999999999999</v>
      </c>
    </row>
    <row r="31070" spans="1:4" hidden="1" x14ac:dyDescent="0.25">
      <c r="A31070" s="61" t="s">
        <v>485</v>
      </c>
      <c r="B31070" s="61" t="s">
        <v>486</v>
      </c>
      <c r="C31070">
        <v>2019</v>
      </c>
      <c r="D31070" s="61">
        <v>0.34899999999999998</v>
      </c>
    </row>
    <row r="31071" spans="1:4" hidden="1" x14ac:dyDescent="0.25">
      <c r="A31071" s="61" t="s">
        <v>485</v>
      </c>
      <c r="B31071" s="61" t="s">
        <v>486</v>
      </c>
      <c r="C31071">
        <v>2020</v>
      </c>
      <c r="D31071" s="61">
        <v>0.32800000000000001</v>
      </c>
    </row>
    <row r="31072" spans="1:4" hidden="1" x14ac:dyDescent="0.25">
      <c r="A31072" s="61" t="s">
        <v>485</v>
      </c>
      <c r="B31072" s="61" t="s">
        <v>486</v>
      </c>
      <c r="C31072">
        <v>2021</v>
      </c>
      <c r="D31072" s="61">
        <v>0.35199999999999998</v>
      </c>
    </row>
    <row r="31073" spans="1:4" hidden="1" x14ac:dyDescent="0.25">
      <c r="A31073" s="61" t="s">
        <v>485</v>
      </c>
      <c r="B31073" s="61" t="s">
        <v>486</v>
      </c>
      <c r="C31073">
        <v>2022</v>
      </c>
      <c r="D31073" s="61">
        <v>0.39</v>
      </c>
    </row>
    <row r="31074" spans="1:4" x14ac:dyDescent="0.25">
      <c r="A31074" s="61" t="s">
        <v>485</v>
      </c>
      <c r="B31074" s="61" t="s">
        <v>486</v>
      </c>
      <c r="C31074">
        <v>2023</v>
      </c>
      <c r="D31074" s="61">
        <v>0.40100000000000002</v>
      </c>
    </row>
    <row r="31075" spans="1:4" hidden="1" x14ac:dyDescent="0.25">
      <c r="A31075" s="61" t="s">
        <v>210</v>
      </c>
      <c r="B31075" s="61" t="s">
        <v>211</v>
      </c>
      <c r="C31075">
        <v>1971</v>
      </c>
      <c r="D31075" s="61" t="s">
        <v>1804</v>
      </c>
    </row>
    <row r="31076" spans="1:4" hidden="1" x14ac:dyDescent="0.25">
      <c r="A31076" s="61" t="s">
        <v>210</v>
      </c>
      <c r="B31076" s="61" t="s">
        <v>211</v>
      </c>
      <c r="C31076">
        <v>1972</v>
      </c>
      <c r="D31076" s="61" t="s">
        <v>1804</v>
      </c>
    </row>
    <row r="31077" spans="1:4" hidden="1" x14ac:dyDescent="0.25">
      <c r="A31077" s="61" t="s">
        <v>210</v>
      </c>
      <c r="B31077" s="61" t="s">
        <v>211</v>
      </c>
      <c r="C31077">
        <v>1973</v>
      </c>
      <c r="D31077" s="61" t="s">
        <v>1804</v>
      </c>
    </row>
    <row r="31078" spans="1:4" hidden="1" x14ac:dyDescent="0.25">
      <c r="A31078" s="61" t="s">
        <v>210</v>
      </c>
      <c r="B31078" s="61" t="s">
        <v>211</v>
      </c>
      <c r="C31078">
        <v>1974</v>
      </c>
      <c r="D31078" s="61" t="s">
        <v>1804</v>
      </c>
    </row>
    <row r="31079" spans="1:4" hidden="1" x14ac:dyDescent="0.25">
      <c r="A31079" s="61" t="s">
        <v>210</v>
      </c>
      <c r="B31079" s="61" t="s">
        <v>211</v>
      </c>
      <c r="C31079">
        <v>1975</v>
      </c>
      <c r="D31079" s="61" t="s">
        <v>2509</v>
      </c>
    </row>
    <row r="31080" spans="1:4" hidden="1" x14ac:dyDescent="0.25">
      <c r="A31080" s="61" t="s">
        <v>210</v>
      </c>
      <c r="B31080" s="61" t="s">
        <v>211</v>
      </c>
      <c r="C31080">
        <v>1976</v>
      </c>
      <c r="D31080" s="61" t="s">
        <v>2310</v>
      </c>
    </row>
    <row r="31081" spans="1:4" hidden="1" x14ac:dyDescent="0.25">
      <c r="A31081" s="61" t="s">
        <v>210</v>
      </c>
      <c r="B31081" s="61" t="s">
        <v>211</v>
      </c>
      <c r="C31081">
        <v>1977</v>
      </c>
      <c r="D31081" s="61" t="s">
        <v>2310</v>
      </c>
    </row>
    <row r="31082" spans="1:4" hidden="1" x14ac:dyDescent="0.25">
      <c r="A31082" s="61" t="s">
        <v>210</v>
      </c>
      <c r="B31082" s="61" t="s">
        <v>211</v>
      </c>
      <c r="C31082">
        <v>1978</v>
      </c>
      <c r="D31082" s="61" t="s">
        <v>2292</v>
      </c>
    </row>
    <row r="31083" spans="1:4" hidden="1" x14ac:dyDescent="0.25">
      <c r="A31083" s="61" t="s">
        <v>210</v>
      </c>
      <c r="B31083" s="61" t="s">
        <v>211</v>
      </c>
      <c r="C31083">
        <v>1979</v>
      </c>
      <c r="D31083" s="61" t="s">
        <v>2311</v>
      </c>
    </row>
    <row r="31084" spans="1:4" hidden="1" x14ac:dyDescent="0.25">
      <c r="A31084" s="61" t="s">
        <v>210</v>
      </c>
      <c r="B31084" s="61" t="s">
        <v>211</v>
      </c>
      <c r="C31084">
        <v>1980</v>
      </c>
      <c r="D31084" s="61" t="s">
        <v>2331</v>
      </c>
    </row>
    <row r="31085" spans="1:4" hidden="1" x14ac:dyDescent="0.25">
      <c r="A31085" s="61" t="s">
        <v>210</v>
      </c>
      <c r="B31085" s="61" t="s">
        <v>211</v>
      </c>
      <c r="C31085">
        <v>1981</v>
      </c>
      <c r="D31085" s="61" t="s">
        <v>2170</v>
      </c>
    </row>
    <row r="31086" spans="1:4" hidden="1" x14ac:dyDescent="0.25">
      <c r="A31086" s="61" t="s">
        <v>210</v>
      </c>
      <c r="B31086" s="61" t="s">
        <v>211</v>
      </c>
      <c r="C31086">
        <v>1982</v>
      </c>
      <c r="D31086" s="61" t="s">
        <v>2170</v>
      </c>
    </row>
    <row r="31087" spans="1:4" hidden="1" x14ac:dyDescent="0.25">
      <c r="A31087" s="61" t="s">
        <v>210</v>
      </c>
      <c r="B31087" s="61" t="s">
        <v>211</v>
      </c>
      <c r="C31087">
        <v>1983</v>
      </c>
      <c r="D31087" s="61" t="s">
        <v>2170</v>
      </c>
    </row>
    <row r="31088" spans="1:4" hidden="1" x14ac:dyDescent="0.25">
      <c r="A31088" s="61" t="s">
        <v>210</v>
      </c>
      <c r="B31088" s="61" t="s">
        <v>211</v>
      </c>
      <c r="C31088">
        <v>1984</v>
      </c>
      <c r="D31088" s="61" t="s">
        <v>2170</v>
      </c>
    </row>
    <row r="31089" spans="1:4" hidden="1" x14ac:dyDescent="0.25">
      <c r="A31089" s="61" t="s">
        <v>210</v>
      </c>
      <c r="B31089" s="61" t="s">
        <v>211</v>
      </c>
      <c r="C31089">
        <v>1985</v>
      </c>
      <c r="D31089" s="61" t="s">
        <v>1825</v>
      </c>
    </row>
    <row r="31090" spans="1:4" hidden="1" x14ac:dyDescent="0.25">
      <c r="A31090" s="61" t="s">
        <v>210</v>
      </c>
      <c r="B31090" s="61" t="s">
        <v>211</v>
      </c>
      <c r="C31090">
        <v>1986</v>
      </c>
      <c r="D31090" s="61" t="s">
        <v>1729</v>
      </c>
    </row>
    <row r="31091" spans="1:4" hidden="1" x14ac:dyDescent="0.25">
      <c r="A31091" s="61" t="s">
        <v>210</v>
      </c>
      <c r="B31091" s="61" t="s">
        <v>211</v>
      </c>
      <c r="C31091">
        <v>1987</v>
      </c>
      <c r="D31091" s="61" t="s">
        <v>1729</v>
      </c>
    </row>
    <row r="31092" spans="1:4" hidden="1" x14ac:dyDescent="0.25">
      <c r="A31092" s="61" t="s">
        <v>210</v>
      </c>
      <c r="B31092" s="61" t="s">
        <v>211</v>
      </c>
      <c r="C31092">
        <v>1988</v>
      </c>
      <c r="D31092" s="61" t="s">
        <v>1729</v>
      </c>
    </row>
    <row r="31093" spans="1:4" hidden="1" x14ac:dyDescent="0.25">
      <c r="A31093" s="61" t="s">
        <v>210</v>
      </c>
      <c r="B31093" s="61" t="s">
        <v>211</v>
      </c>
      <c r="C31093">
        <v>1989</v>
      </c>
      <c r="D31093" s="61" t="s">
        <v>1782</v>
      </c>
    </row>
    <row r="31094" spans="1:4" hidden="1" x14ac:dyDescent="0.25">
      <c r="A31094" s="61" t="s">
        <v>210</v>
      </c>
      <c r="B31094" s="61" t="s">
        <v>211</v>
      </c>
      <c r="C31094">
        <v>1990</v>
      </c>
      <c r="D31094" s="61" t="s">
        <v>1836</v>
      </c>
    </row>
    <row r="31095" spans="1:4" hidden="1" x14ac:dyDescent="0.25">
      <c r="A31095" s="61" t="s">
        <v>210</v>
      </c>
      <c r="B31095" s="61" t="s">
        <v>211</v>
      </c>
      <c r="C31095">
        <v>1991</v>
      </c>
      <c r="D31095" s="61" t="s">
        <v>1836</v>
      </c>
    </row>
    <row r="31096" spans="1:4" hidden="1" x14ac:dyDescent="0.25">
      <c r="A31096" s="61" t="s">
        <v>210</v>
      </c>
      <c r="B31096" s="61" t="s">
        <v>211</v>
      </c>
      <c r="C31096">
        <v>1992</v>
      </c>
      <c r="D31096" s="61" t="s">
        <v>1732</v>
      </c>
    </row>
    <row r="31097" spans="1:4" hidden="1" x14ac:dyDescent="0.25">
      <c r="A31097" s="61" t="s">
        <v>210</v>
      </c>
      <c r="B31097" s="61" t="s">
        <v>211</v>
      </c>
      <c r="C31097">
        <v>1993</v>
      </c>
      <c r="D31097" s="61" t="s">
        <v>1835</v>
      </c>
    </row>
    <row r="31098" spans="1:4" hidden="1" x14ac:dyDescent="0.25">
      <c r="A31098" s="61" t="s">
        <v>210</v>
      </c>
      <c r="B31098" s="61" t="s">
        <v>211</v>
      </c>
      <c r="C31098">
        <v>1994</v>
      </c>
      <c r="D31098" s="61" t="s">
        <v>2638</v>
      </c>
    </row>
    <row r="31099" spans="1:4" hidden="1" x14ac:dyDescent="0.25">
      <c r="A31099" s="61" t="s">
        <v>210</v>
      </c>
      <c r="B31099" s="61" t="s">
        <v>211</v>
      </c>
      <c r="C31099">
        <v>1995</v>
      </c>
      <c r="D31099" s="61" t="s">
        <v>2638</v>
      </c>
    </row>
    <row r="31100" spans="1:4" hidden="1" x14ac:dyDescent="0.25">
      <c r="A31100" s="61" t="s">
        <v>210</v>
      </c>
      <c r="B31100" s="61" t="s">
        <v>211</v>
      </c>
      <c r="C31100">
        <v>1996</v>
      </c>
      <c r="D31100" s="61" t="s">
        <v>2069</v>
      </c>
    </row>
    <row r="31101" spans="1:4" hidden="1" x14ac:dyDescent="0.25">
      <c r="A31101" s="61" t="s">
        <v>210</v>
      </c>
      <c r="B31101" s="61" t="s">
        <v>211</v>
      </c>
      <c r="C31101">
        <v>1997</v>
      </c>
      <c r="D31101" s="61" t="s">
        <v>2069</v>
      </c>
    </row>
    <row r="31102" spans="1:4" hidden="1" x14ac:dyDescent="0.25">
      <c r="A31102" s="61" t="s">
        <v>210</v>
      </c>
      <c r="B31102" s="61" t="s">
        <v>211</v>
      </c>
      <c r="C31102">
        <v>1998</v>
      </c>
      <c r="D31102" s="61" t="s">
        <v>2069</v>
      </c>
    </row>
    <row r="31103" spans="1:4" hidden="1" x14ac:dyDescent="0.25">
      <c r="A31103" s="61" t="s">
        <v>210</v>
      </c>
      <c r="B31103" s="61" t="s">
        <v>211</v>
      </c>
      <c r="C31103">
        <v>1999</v>
      </c>
      <c r="D31103" s="61" t="s">
        <v>2069</v>
      </c>
    </row>
    <row r="31104" spans="1:4" hidden="1" x14ac:dyDescent="0.25">
      <c r="A31104" s="61" t="s">
        <v>210</v>
      </c>
      <c r="B31104" s="61" t="s">
        <v>211</v>
      </c>
      <c r="C31104">
        <v>2000</v>
      </c>
      <c r="D31104" s="61" t="s">
        <v>2069</v>
      </c>
    </row>
    <row r="31105" spans="1:4" hidden="1" x14ac:dyDescent="0.25">
      <c r="A31105" s="61" t="s">
        <v>210</v>
      </c>
      <c r="B31105" s="61" t="s">
        <v>211</v>
      </c>
      <c r="C31105">
        <v>2001</v>
      </c>
      <c r="D31105" s="61" t="s">
        <v>2069</v>
      </c>
    </row>
    <row r="31106" spans="1:4" hidden="1" x14ac:dyDescent="0.25">
      <c r="A31106" s="61" t="s">
        <v>210</v>
      </c>
      <c r="B31106" s="61" t="s">
        <v>211</v>
      </c>
      <c r="C31106">
        <v>2002</v>
      </c>
      <c r="D31106" s="61" t="s">
        <v>2069</v>
      </c>
    </row>
    <row r="31107" spans="1:4" hidden="1" x14ac:dyDescent="0.25">
      <c r="A31107" s="61" t="s">
        <v>210</v>
      </c>
      <c r="B31107" s="61" t="s">
        <v>211</v>
      </c>
      <c r="C31107">
        <v>2003</v>
      </c>
      <c r="D31107" s="61" t="s">
        <v>2405</v>
      </c>
    </row>
    <row r="31108" spans="1:4" hidden="1" x14ac:dyDescent="0.25">
      <c r="A31108" s="61" t="s">
        <v>210</v>
      </c>
      <c r="B31108" s="61" t="s">
        <v>211</v>
      </c>
      <c r="C31108">
        <v>2004</v>
      </c>
      <c r="D31108" s="61" t="s">
        <v>2893</v>
      </c>
    </row>
    <row r="31109" spans="1:4" hidden="1" x14ac:dyDescent="0.25">
      <c r="A31109" s="61" t="s">
        <v>210</v>
      </c>
      <c r="B31109" s="61" t="s">
        <v>211</v>
      </c>
      <c r="C31109">
        <v>2005</v>
      </c>
      <c r="D31109" s="61" t="s">
        <v>2893</v>
      </c>
    </row>
    <row r="31110" spans="1:4" hidden="1" x14ac:dyDescent="0.25">
      <c r="A31110" s="61" t="s">
        <v>210</v>
      </c>
      <c r="B31110" s="61" t="s">
        <v>211</v>
      </c>
      <c r="C31110">
        <v>2006</v>
      </c>
      <c r="D31110" s="61" t="s">
        <v>2907</v>
      </c>
    </row>
    <row r="31111" spans="1:4" hidden="1" x14ac:dyDescent="0.25">
      <c r="A31111" s="61" t="s">
        <v>210</v>
      </c>
      <c r="B31111" s="61" t="s">
        <v>211</v>
      </c>
      <c r="C31111">
        <v>2007</v>
      </c>
      <c r="D31111" s="61" t="s">
        <v>2954</v>
      </c>
    </row>
    <row r="31112" spans="1:4" hidden="1" x14ac:dyDescent="0.25">
      <c r="A31112" s="61" t="s">
        <v>210</v>
      </c>
      <c r="B31112" s="61" t="s">
        <v>211</v>
      </c>
      <c r="C31112">
        <v>2008</v>
      </c>
      <c r="D31112" s="61" t="s">
        <v>2952</v>
      </c>
    </row>
    <row r="31113" spans="1:4" hidden="1" x14ac:dyDescent="0.25">
      <c r="A31113" s="61" t="s">
        <v>210</v>
      </c>
      <c r="B31113" s="61" t="s">
        <v>211</v>
      </c>
      <c r="C31113">
        <v>2009</v>
      </c>
      <c r="D31113" s="61" t="s">
        <v>2952</v>
      </c>
    </row>
    <row r="31114" spans="1:4" hidden="1" x14ac:dyDescent="0.25">
      <c r="A31114" s="61" t="s">
        <v>210</v>
      </c>
      <c r="B31114" s="61" t="s">
        <v>211</v>
      </c>
      <c r="C31114">
        <v>2010</v>
      </c>
      <c r="D31114" s="61" t="s">
        <v>2952</v>
      </c>
    </row>
    <row r="31115" spans="1:4" hidden="1" x14ac:dyDescent="0.25">
      <c r="A31115" s="61" t="s">
        <v>210</v>
      </c>
      <c r="B31115" s="61" t="s">
        <v>211</v>
      </c>
      <c r="C31115">
        <v>2011</v>
      </c>
      <c r="D31115" s="61" t="s">
        <v>2639</v>
      </c>
    </row>
    <row r="31116" spans="1:4" hidden="1" x14ac:dyDescent="0.25">
      <c r="A31116" s="61" t="s">
        <v>210</v>
      </c>
      <c r="B31116" s="61" t="s">
        <v>211</v>
      </c>
      <c r="C31116">
        <v>2012</v>
      </c>
      <c r="D31116" s="61" t="s">
        <v>1875</v>
      </c>
    </row>
    <row r="31117" spans="1:4" hidden="1" x14ac:dyDescent="0.25">
      <c r="A31117" s="61" t="s">
        <v>210</v>
      </c>
      <c r="B31117" s="61" t="s">
        <v>211</v>
      </c>
      <c r="C31117">
        <v>2013</v>
      </c>
      <c r="D31117" s="61" t="s">
        <v>1788</v>
      </c>
    </row>
    <row r="31118" spans="1:4" hidden="1" x14ac:dyDescent="0.25">
      <c r="A31118" s="61" t="s">
        <v>210</v>
      </c>
      <c r="B31118" s="61" t="s">
        <v>211</v>
      </c>
      <c r="C31118">
        <v>2014</v>
      </c>
      <c r="D31118" s="61" t="s">
        <v>2397</v>
      </c>
    </row>
    <row r="31119" spans="1:4" hidden="1" x14ac:dyDescent="0.25">
      <c r="A31119" s="61" t="s">
        <v>210</v>
      </c>
      <c r="B31119" s="61" t="s">
        <v>211</v>
      </c>
      <c r="C31119">
        <v>2015</v>
      </c>
      <c r="D31119" s="61" t="s">
        <v>2397</v>
      </c>
    </row>
    <row r="31120" spans="1:4" hidden="1" x14ac:dyDescent="0.25">
      <c r="A31120" s="61" t="s">
        <v>210</v>
      </c>
      <c r="B31120" s="61" t="s">
        <v>211</v>
      </c>
      <c r="C31120">
        <v>2016</v>
      </c>
      <c r="D31120" s="61" t="s">
        <v>2397</v>
      </c>
    </row>
    <row r="31121" spans="1:4" hidden="1" x14ac:dyDescent="0.25">
      <c r="A31121" s="61" t="s">
        <v>210</v>
      </c>
      <c r="B31121" s="61" t="s">
        <v>211</v>
      </c>
      <c r="C31121">
        <v>2017</v>
      </c>
      <c r="D31121" s="61" t="s">
        <v>2955</v>
      </c>
    </row>
    <row r="31122" spans="1:4" hidden="1" x14ac:dyDescent="0.25">
      <c r="A31122" s="61" t="s">
        <v>210</v>
      </c>
      <c r="B31122" s="61" t="s">
        <v>211</v>
      </c>
      <c r="C31122">
        <v>2018</v>
      </c>
      <c r="D31122" s="61" t="s">
        <v>2545</v>
      </c>
    </row>
    <row r="31123" spans="1:4" hidden="1" x14ac:dyDescent="0.25">
      <c r="A31123" s="61" t="s">
        <v>210</v>
      </c>
      <c r="B31123" s="61" t="s">
        <v>211</v>
      </c>
      <c r="C31123">
        <v>2019</v>
      </c>
      <c r="D31123" s="61" t="s">
        <v>2397</v>
      </c>
    </row>
    <row r="31124" spans="1:4" hidden="1" x14ac:dyDescent="0.25">
      <c r="A31124" s="61" t="s">
        <v>210</v>
      </c>
      <c r="B31124" s="61" t="s">
        <v>211</v>
      </c>
      <c r="C31124">
        <v>2020</v>
      </c>
      <c r="D31124" s="61" t="s">
        <v>2068</v>
      </c>
    </row>
    <row r="31125" spans="1:4" hidden="1" x14ac:dyDescent="0.25">
      <c r="A31125" s="61" t="s">
        <v>210</v>
      </c>
      <c r="B31125" s="61" t="s">
        <v>211</v>
      </c>
      <c r="C31125">
        <v>2021</v>
      </c>
      <c r="D31125" s="61" t="s">
        <v>2880</v>
      </c>
    </row>
    <row r="31126" spans="1:4" hidden="1" x14ac:dyDescent="0.25">
      <c r="A31126" s="61" t="s">
        <v>210</v>
      </c>
      <c r="B31126" s="61" t="s">
        <v>211</v>
      </c>
      <c r="C31126">
        <v>2022</v>
      </c>
      <c r="D31126" s="61" t="s">
        <v>1811</v>
      </c>
    </row>
    <row r="31127" spans="1:4" x14ac:dyDescent="0.25">
      <c r="A31127" s="61" t="s">
        <v>210</v>
      </c>
      <c r="B31127" s="61" t="s">
        <v>211</v>
      </c>
      <c r="C31127">
        <v>2023</v>
      </c>
      <c r="D31127" s="61">
        <v>0.64500000000000002</v>
      </c>
    </row>
    <row r="31128" spans="1:4" hidden="1" x14ac:dyDescent="0.25">
      <c r="A31128" s="61" t="s">
        <v>98</v>
      </c>
      <c r="B31128" s="61" t="s">
        <v>293</v>
      </c>
      <c r="C31128">
        <v>1789</v>
      </c>
      <c r="D31128" s="61" t="s">
        <v>2369</v>
      </c>
    </row>
    <row r="31129" spans="1:4" hidden="1" x14ac:dyDescent="0.25">
      <c r="A31129" s="61" t="s">
        <v>98</v>
      </c>
      <c r="B31129" s="61" t="s">
        <v>293</v>
      </c>
      <c r="C31129">
        <v>1790</v>
      </c>
      <c r="D31129" s="61" t="s">
        <v>2369</v>
      </c>
    </row>
    <row r="31130" spans="1:4" hidden="1" x14ac:dyDescent="0.25">
      <c r="A31130" s="61" t="s">
        <v>98</v>
      </c>
      <c r="B31130" s="61" t="s">
        <v>293</v>
      </c>
      <c r="C31130">
        <v>1791</v>
      </c>
      <c r="D31130" s="61" t="s">
        <v>2369</v>
      </c>
    </row>
    <row r="31131" spans="1:4" hidden="1" x14ac:dyDescent="0.25">
      <c r="A31131" s="61" t="s">
        <v>98</v>
      </c>
      <c r="B31131" s="61" t="s">
        <v>293</v>
      </c>
      <c r="C31131">
        <v>1792</v>
      </c>
      <c r="D31131" s="61" t="s">
        <v>2369</v>
      </c>
    </row>
    <row r="31132" spans="1:4" hidden="1" x14ac:dyDescent="0.25">
      <c r="A31132" s="61" t="s">
        <v>98</v>
      </c>
      <c r="B31132" s="61" t="s">
        <v>293</v>
      </c>
      <c r="C31132">
        <v>1793</v>
      </c>
      <c r="D31132" s="61" t="s">
        <v>2369</v>
      </c>
    </row>
    <row r="31133" spans="1:4" hidden="1" x14ac:dyDescent="0.25">
      <c r="A31133" s="61" t="s">
        <v>98</v>
      </c>
      <c r="B31133" s="61" t="s">
        <v>293</v>
      </c>
      <c r="C31133">
        <v>1794</v>
      </c>
      <c r="D31133" s="61" t="s">
        <v>2369</v>
      </c>
    </row>
    <row r="31134" spans="1:4" hidden="1" x14ac:dyDescent="0.25">
      <c r="A31134" s="61" t="s">
        <v>98</v>
      </c>
      <c r="B31134" s="61" t="s">
        <v>293</v>
      </c>
      <c r="C31134">
        <v>1795</v>
      </c>
      <c r="D31134" s="61" t="s">
        <v>2369</v>
      </c>
    </row>
    <row r="31135" spans="1:4" hidden="1" x14ac:dyDescent="0.25">
      <c r="A31135" s="61" t="s">
        <v>98</v>
      </c>
      <c r="B31135" s="61" t="s">
        <v>293</v>
      </c>
      <c r="C31135">
        <v>1796</v>
      </c>
      <c r="D31135" s="61" t="s">
        <v>2369</v>
      </c>
    </row>
    <row r="31136" spans="1:4" hidden="1" x14ac:dyDescent="0.25">
      <c r="A31136" s="61" t="s">
        <v>98</v>
      </c>
      <c r="B31136" s="61" t="s">
        <v>293</v>
      </c>
      <c r="C31136">
        <v>1797</v>
      </c>
      <c r="D31136" s="61" t="s">
        <v>2369</v>
      </c>
    </row>
    <row r="31137" spans="1:4" hidden="1" x14ac:dyDescent="0.25">
      <c r="A31137" s="61" t="s">
        <v>98</v>
      </c>
      <c r="B31137" s="61" t="s">
        <v>293</v>
      </c>
      <c r="C31137">
        <v>1798</v>
      </c>
      <c r="D31137" s="61" t="s">
        <v>2369</v>
      </c>
    </row>
    <row r="31138" spans="1:4" hidden="1" x14ac:dyDescent="0.25">
      <c r="A31138" s="61" t="s">
        <v>98</v>
      </c>
      <c r="B31138" s="61" t="s">
        <v>293</v>
      </c>
      <c r="C31138">
        <v>1799</v>
      </c>
      <c r="D31138" s="61" t="s">
        <v>2369</v>
      </c>
    </row>
    <row r="31139" spans="1:4" hidden="1" x14ac:dyDescent="0.25">
      <c r="A31139" s="61" t="s">
        <v>98</v>
      </c>
      <c r="B31139" s="61" t="s">
        <v>293</v>
      </c>
      <c r="C31139">
        <v>1800</v>
      </c>
      <c r="D31139" s="61" t="s">
        <v>2369</v>
      </c>
    </row>
    <row r="31140" spans="1:4" hidden="1" x14ac:dyDescent="0.25">
      <c r="A31140" s="61" t="s">
        <v>98</v>
      </c>
      <c r="B31140" s="61" t="s">
        <v>293</v>
      </c>
      <c r="C31140">
        <v>1801</v>
      </c>
      <c r="D31140" s="61" t="s">
        <v>2369</v>
      </c>
    </row>
    <row r="31141" spans="1:4" hidden="1" x14ac:dyDescent="0.25">
      <c r="A31141" s="61" t="s">
        <v>98</v>
      </c>
      <c r="B31141" s="61" t="s">
        <v>293</v>
      </c>
      <c r="C31141">
        <v>1802</v>
      </c>
      <c r="D31141" s="61" t="s">
        <v>2369</v>
      </c>
    </row>
    <row r="31142" spans="1:4" hidden="1" x14ac:dyDescent="0.25">
      <c r="A31142" s="61" t="s">
        <v>98</v>
      </c>
      <c r="B31142" s="61" t="s">
        <v>293</v>
      </c>
      <c r="C31142">
        <v>1803</v>
      </c>
      <c r="D31142" s="61" t="s">
        <v>2369</v>
      </c>
    </row>
    <row r="31143" spans="1:4" hidden="1" x14ac:dyDescent="0.25">
      <c r="A31143" s="61" t="s">
        <v>98</v>
      </c>
      <c r="B31143" s="61" t="s">
        <v>293</v>
      </c>
      <c r="C31143">
        <v>1804</v>
      </c>
      <c r="D31143" s="61" t="s">
        <v>2369</v>
      </c>
    </row>
    <row r="31144" spans="1:4" hidden="1" x14ac:dyDescent="0.25">
      <c r="A31144" s="61" t="s">
        <v>98</v>
      </c>
      <c r="B31144" s="61" t="s">
        <v>293</v>
      </c>
      <c r="C31144">
        <v>1805</v>
      </c>
      <c r="D31144" s="61" t="s">
        <v>2369</v>
      </c>
    </row>
    <row r="31145" spans="1:4" hidden="1" x14ac:dyDescent="0.25">
      <c r="A31145" s="61" t="s">
        <v>98</v>
      </c>
      <c r="B31145" s="61" t="s">
        <v>293</v>
      </c>
      <c r="C31145">
        <v>1806</v>
      </c>
      <c r="D31145" s="61" t="s">
        <v>2369</v>
      </c>
    </row>
    <row r="31146" spans="1:4" hidden="1" x14ac:dyDescent="0.25">
      <c r="A31146" s="61" t="s">
        <v>98</v>
      </c>
      <c r="B31146" s="61" t="s">
        <v>293</v>
      </c>
      <c r="C31146">
        <v>1807</v>
      </c>
      <c r="D31146" s="61" t="s">
        <v>2369</v>
      </c>
    </row>
    <row r="31147" spans="1:4" hidden="1" x14ac:dyDescent="0.25">
      <c r="A31147" s="61" t="s">
        <v>98</v>
      </c>
      <c r="B31147" s="61" t="s">
        <v>293</v>
      </c>
      <c r="C31147">
        <v>1808</v>
      </c>
      <c r="D31147" s="61" t="s">
        <v>2369</v>
      </c>
    </row>
    <row r="31148" spans="1:4" hidden="1" x14ac:dyDescent="0.25">
      <c r="A31148" s="61" t="s">
        <v>98</v>
      </c>
      <c r="B31148" s="61" t="s">
        <v>293</v>
      </c>
      <c r="C31148">
        <v>1809</v>
      </c>
      <c r="D31148" s="61" t="s">
        <v>2369</v>
      </c>
    </row>
    <row r="31149" spans="1:4" hidden="1" x14ac:dyDescent="0.25">
      <c r="A31149" s="61" t="s">
        <v>98</v>
      </c>
      <c r="B31149" s="61" t="s">
        <v>293</v>
      </c>
      <c r="C31149">
        <v>1810</v>
      </c>
      <c r="D31149" s="61" t="s">
        <v>2369</v>
      </c>
    </row>
    <row r="31150" spans="1:4" hidden="1" x14ac:dyDescent="0.25">
      <c r="A31150" s="61" t="s">
        <v>98</v>
      </c>
      <c r="B31150" s="61" t="s">
        <v>293</v>
      </c>
      <c r="C31150">
        <v>1811</v>
      </c>
      <c r="D31150" s="61" t="s">
        <v>2369</v>
      </c>
    </row>
    <row r="31151" spans="1:4" hidden="1" x14ac:dyDescent="0.25">
      <c r="A31151" s="61" t="s">
        <v>98</v>
      </c>
      <c r="B31151" s="61" t="s">
        <v>293</v>
      </c>
      <c r="C31151">
        <v>1812</v>
      </c>
      <c r="D31151" s="61" t="s">
        <v>2369</v>
      </c>
    </row>
    <row r="31152" spans="1:4" hidden="1" x14ac:dyDescent="0.25">
      <c r="A31152" s="61" t="s">
        <v>98</v>
      </c>
      <c r="B31152" s="61" t="s">
        <v>293</v>
      </c>
      <c r="C31152">
        <v>1813</v>
      </c>
      <c r="D31152" s="61" t="s">
        <v>2369</v>
      </c>
    </row>
    <row r="31153" spans="1:4" hidden="1" x14ac:dyDescent="0.25">
      <c r="A31153" s="61" t="s">
        <v>98</v>
      </c>
      <c r="B31153" s="61" t="s">
        <v>293</v>
      </c>
      <c r="C31153">
        <v>1814</v>
      </c>
      <c r="D31153" s="61" t="s">
        <v>2369</v>
      </c>
    </row>
    <row r="31154" spans="1:4" hidden="1" x14ac:dyDescent="0.25">
      <c r="A31154" s="61" t="s">
        <v>98</v>
      </c>
      <c r="B31154" s="61" t="s">
        <v>293</v>
      </c>
      <c r="C31154">
        <v>1815</v>
      </c>
      <c r="D31154" s="61" t="s">
        <v>2369</v>
      </c>
    </row>
    <row r="31155" spans="1:4" hidden="1" x14ac:dyDescent="0.25">
      <c r="A31155" s="61" t="s">
        <v>98</v>
      </c>
      <c r="B31155" s="61" t="s">
        <v>293</v>
      </c>
      <c r="C31155">
        <v>1816</v>
      </c>
      <c r="D31155" s="61" t="s">
        <v>2369</v>
      </c>
    </row>
    <row r="31156" spans="1:4" hidden="1" x14ac:dyDescent="0.25">
      <c r="A31156" s="61" t="s">
        <v>98</v>
      </c>
      <c r="B31156" s="61" t="s">
        <v>293</v>
      </c>
      <c r="C31156">
        <v>1817</v>
      </c>
      <c r="D31156" s="61" t="s">
        <v>2369</v>
      </c>
    </row>
    <row r="31157" spans="1:4" hidden="1" x14ac:dyDescent="0.25">
      <c r="A31157" s="61" t="s">
        <v>98</v>
      </c>
      <c r="B31157" s="61" t="s">
        <v>293</v>
      </c>
      <c r="C31157">
        <v>1818</v>
      </c>
      <c r="D31157" s="61" t="s">
        <v>2369</v>
      </c>
    </row>
    <row r="31158" spans="1:4" hidden="1" x14ac:dyDescent="0.25">
      <c r="A31158" s="61" t="s">
        <v>98</v>
      </c>
      <c r="B31158" s="61" t="s">
        <v>293</v>
      </c>
      <c r="C31158">
        <v>1819</v>
      </c>
      <c r="D31158" s="61" t="s">
        <v>2369</v>
      </c>
    </row>
    <row r="31159" spans="1:4" hidden="1" x14ac:dyDescent="0.25">
      <c r="A31159" s="61" t="s">
        <v>98</v>
      </c>
      <c r="B31159" s="61" t="s">
        <v>293</v>
      </c>
      <c r="C31159">
        <v>1820</v>
      </c>
      <c r="D31159" s="61" t="s">
        <v>2586</v>
      </c>
    </row>
    <row r="31160" spans="1:4" hidden="1" x14ac:dyDescent="0.25">
      <c r="A31160" s="61" t="s">
        <v>98</v>
      </c>
      <c r="B31160" s="61" t="s">
        <v>293</v>
      </c>
      <c r="C31160">
        <v>1821</v>
      </c>
      <c r="D31160" s="61" t="s">
        <v>2586</v>
      </c>
    </row>
    <row r="31161" spans="1:4" hidden="1" x14ac:dyDescent="0.25">
      <c r="A31161" s="61" t="s">
        <v>98</v>
      </c>
      <c r="B31161" s="61" t="s">
        <v>293</v>
      </c>
      <c r="C31161">
        <v>1822</v>
      </c>
      <c r="D31161" s="61" t="s">
        <v>2586</v>
      </c>
    </row>
    <row r="31162" spans="1:4" hidden="1" x14ac:dyDescent="0.25">
      <c r="A31162" s="61" t="s">
        <v>98</v>
      </c>
      <c r="B31162" s="61" t="s">
        <v>293</v>
      </c>
      <c r="C31162">
        <v>1823</v>
      </c>
      <c r="D31162" s="61" t="s">
        <v>2586</v>
      </c>
    </row>
    <row r="31163" spans="1:4" hidden="1" x14ac:dyDescent="0.25">
      <c r="A31163" s="61" t="s">
        <v>98</v>
      </c>
      <c r="B31163" s="61" t="s">
        <v>293</v>
      </c>
      <c r="C31163">
        <v>1824</v>
      </c>
      <c r="D31163" s="61" t="s">
        <v>2586</v>
      </c>
    </row>
    <row r="31164" spans="1:4" hidden="1" x14ac:dyDescent="0.25">
      <c r="A31164" s="61" t="s">
        <v>98</v>
      </c>
      <c r="B31164" s="61" t="s">
        <v>293</v>
      </c>
      <c r="C31164">
        <v>1825</v>
      </c>
      <c r="D31164" s="61" t="s">
        <v>2586</v>
      </c>
    </row>
    <row r="31165" spans="1:4" hidden="1" x14ac:dyDescent="0.25">
      <c r="A31165" s="61" t="s">
        <v>98</v>
      </c>
      <c r="B31165" s="61" t="s">
        <v>293</v>
      </c>
      <c r="C31165">
        <v>1826</v>
      </c>
      <c r="D31165" s="61" t="s">
        <v>2586</v>
      </c>
    </row>
    <row r="31166" spans="1:4" hidden="1" x14ac:dyDescent="0.25">
      <c r="A31166" s="61" t="s">
        <v>98</v>
      </c>
      <c r="B31166" s="61" t="s">
        <v>293</v>
      </c>
      <c r="C31166">
        <v>1827</v>
      </c>
      <c r="D31166" s="61" t="s">
        <v>2586</v>
      </c>
    </row>
    <row r="31167" spans="1:4" hidden="1" x14ac:dyDescent="0.25">
      <c r="A31167" s="61" t="s">
        <v>98</v>
      </c>
      <c r="B31167" s="61" t="s">
        <v>293</v>
      </c>
      <c r="C31167">
        <v>1828</v>
      </c>
      <c r="D31167" s="61" t="s">
        <v>2586</v>
      </c>
    </row>
    <row r="31168" spans="1:4" hidden="1" x14ac:dyDescent="0.25">
      <c r="A31168" s="61" t="s">
        <v>98</v>
      </c>
      <c r="B31168" s="61" t="s">
        <v>293</v>
      </c>
      <c r="C31168">
        <v>1829</v>
      </c>
      <c r="D31168" s="61" t="s">
        <v>2586</v>
      </c>
    </row>
    <row r="31169" spans="1:4" hidden="1" x14ac:dyDescent="0.25">
      <c r="A31169" s="61" t="s">
        <v>98</v>
      </c>
      <c r="B31169" s="61" t="s">
        <v>293</v>
      </c>
      <c r="C31169">
        <v>1830</v>
      </c>
      <c r="D31169" s="61" t="s">
        <v>1793</v>
      </c>
    </row>
    <row r="31170" spans="1:4" hidden="1" x14ac:dyDescent="0.25">
      <c r="A31170" s="61" t="s">
        <v>98</v>
      </c>
      <c r="B31170" s="61" t="s">
        <v>293</v>
      </c>
      <c r="C31170">
        <v>1831</v>
      </c>
      <c r="D31170" s="61" t="s">
        <v>1793</v>
      </c>
    </row>
    <row r="31171" spans="1:4" hidden="1" x14ac:dyDescent="0.25">
      <c r="A31171" s="61" t="s">
        <v>98</v>
      </c>
      <c r="B31171" s="61" t="s">
        <v>293</v>
      </c>
      <c r="C31171">
        <v>1832</v>
      </c>
      <c r="D31171" s="61" t="s">
        <v>1793</v>
      </c>
    </row>
    <row r="31172" spans="1:4" hidden="1" x14ac:dyDescent="0.25">
      <c r="A31172" s="61" t="s">
        <v>98</v>
      </c>
      <c r="B31172" s="61" t="s">
        <v>293</v>
      </c>
      <c r="C31172">
        <v>1833</v>
      </c>
      <c r="D31172" s="61" t="s">
        <v>2284</v>
      </c>
    </row>
    <row r="31173" spans="1:4" hidden="1" x14ac:dyDescent="0.25">
      <c r="A31173" s="61" t="s">
        <v>98</v>
      </c>
      <c r="B31173" s="61" t="s">
        <v>293</v>
      </c>
      <c r="C31173">
        <v>1834</v>
      </c>
      <c r="D31173" s="61" t="s">
        <v>2284</v>
      </c>
    </row>
    <row r="31174" spans="1:4" hidden="1" x14ac:dyDescent="0.25">
      <c r="A31174" s="61" t="s">
        <v>98</v>
      </c>
      <c r="B31174" s="61" t="s">
        <v>293</v>
      </c>
      <c r="C31174">
        <v>1835</v>
      </c>
      <c r="D31174" s="61" t="s">
        <v>2284</v>
      </c>
    </row>
    <row r="31175" spans="1:4" hidden="1" x14ac:dyDescent="0.25">
      <c r="A31175" s="61" t="s">
        <v>98</v>
      </c>
      <c r="B31175" s="61" t="s">
        <v>293</v>
      </c>
      <c r="C31175">
        <v>1836</v>
      </c>
      <c r="D31175" s="61" t="s">
        <v>2284</v>
      </c>
    </row>
    <row r="31176" spans="1:4" hidden="1" x14ac:dyDescent="0.25">
      <c r="A31176" s="61" t="s">
        <v>98</v>
      </c>
      <c r="B31176" s="61" t="s">
        <v>293</v>
      </c>
      <c r="C31176">
        <v>1837</v>
      </c>
      <c r="D31176" s="61" t="s">
        <v>2284</v>
      </c>
    </row>
    <row r="31177" spans="1:4" hidden="1" x14ac:dyDescent="0.25">
      <c r="A31177" s="61" t="s">
        <v>98</v>
      </c>
      <c r="B31177" s="61" t="s">
        <v>293</v>
      </c>
      <c r="C31177">
        <v>1838</v>
      </c>
      <c r="D31177" s="61" t="s">
        <v>2284</v>
      </c>
    </row>
    <row r="31178" spans="1:4" hidden="1" x14ac:dyDescent="0.25">
      <c r="A31178" s="61" t="s">
        <v>98</v>
      </c>
      <c r="B31178" s="61" t="s">
        <v>293</v>
      </c>
      <c r="C31178">
        <v>1839</v>
      </c>
      <c r="D31178" s="61" t="s">
        <v>2284</v>
      </c>
    </row>
    <row r="31179" spans="1:4" hidden="1" x14ac:dyDescent="0.25">
      <c r="A31179" s="61" t="s">
        <v>98</v>
      </c>
      <c r="B31179" s="61" t="s">
        <v>293</v>
      </c>
      <c r="C31179">
        <v>1840</v>
      </c>
      <c r="D31179" s="61" t="s">
        <v>2284</v>
      </c>
    </row>
    <row r="31180" spans="1:4" hidden="1" x14ac:dyDescent="0.25">
      <c r="A31180" s="61" t="s">
        <v>98</v>
      </c>
      <c r="B31180" s="61" t="s">
        <v>293</v>
      </c>
      <c r="C31180">
        <v>1841</v>
      </c>
      <c r="D31180" s="61" t="s">
        <v>2284</v>
      </c>
    </row>
    <row r="31181" spans="1:4" hidden="1" x14ac:dyDescent="0.25">
      <c r="A31181" s="61" t="s">
        <v>98</v>
      </c>
      <c r="B31181" s="61" t="s">
        <v>293</v>
      </c>
      <c r="C31181">
        <v>1842</v>
      </c>
      <c r="D31181" s="61" t="s">
        <v>2284</v>
      </c>
    </row>
    <row r="31182" spans="1:4" hidden="1" x14ac:dyDescent="0.25">
      <c r="A31182" s="61" t="s">
        <v>98</v>
      </c>
      <c r="B31182" s="61" t="s">
        <v>293</v>
      </c>
      <c r="C31182">
        <v>1843</v>
      </c>
      <c r="D31182" s="61" t="s">
        <v>2284</v>
      </c>
    </row>
    <row r="31183" spans="1:4" hidden="1" x14ac:dyDescent="0.25">
      <c r="A31183" s="61" t="s">
        <v>98</v>
      </c>
      <c r="B31183" s="61" t="s">
        <v>293</v>
      </c>
      <c r="C31183">
        <v>1844</v>
      </c>
      <c r="D31183" s="61" t="s">
        <v>2284</v>
      </c>
    </row>
    <row r="31184" spans="1:4" hidden="1" x14ac:dyDescent="0.25">
      <c r="A31184" s="61" t="s">
        <v>98</v>
      </c>
      <c r="B31184" s="61" t="s">
        <v>293</v>
      </c>
      <c r="C31184">
        <v>1845</v>
      </c>
      <c r="D31184" s="61" t="s">
        <v>2284</v>
      </c>
    </row>
    <row r="31185" spans="1:4" hidden="1" x14ac:dyDescent="0.25">
      <c r="A31185" s="61" t="s">
        <v>98</v>
      </c>
      <c r="B31185" s="61" t="s">
        <v>293</v>
      </c>
      <c r="C31185">
        <v>1846</v>
      </c>
      <c r="D31185" s="61" t="s">
        <v>2284</v>
      </c>
    </row>
    <row r="31186" spans="1:4" hidden="1" x14ac:dyDescent="0.25">
      <c r="A31186" s="61" t="s">
        <v>98</v>
      </c>
      <c r="B31186" s="61" t="s">
        <v>293</v>
      </c>
      <c r="C31186">
        <v>1847</v>
      </c>
      <c r="D31186" s="61" t="s">
        <v>2284</v>
      </c>
    </row>
    <row r="31187" spans="1:4" hidden="1" x14ac:dyDescent="0.25">
      <c r="A31187" s="61" t="s">
        <v>98</v>
      </c>
      <c r="B31187" s="61" t="s">
        <v>293</v>
      </c>
      <c r="C31187">
        <v>1848</v>
      </c>
      <c r="D31187" s="61" t="s">
        <v>2284</v>
      </c>
    </row>
    <row r="31188" spans="1:4" hidden="1" x14ac:dyDescent="0.25">
      <c r="A31188" s="61" t="s">
        <v>98</v>
      </c>
      <c r="B31188" s="61" t="s">
        <v>293</v>
      </c>
      <c r="C31188">
        <v>1849</v>
      </c>
      <c r="D31188" s="61" t="s">
        <v>2284</v>
      </c>
    </row>
    <row r="31189" spans="1:4" hidden="1" x14ac:dyDescent="0.25">
      <c r="A31189" s="61" t="s">
        <v>98</v>
      </c>
      <c r="B31189" s="61" t="s">
        <v>293</v>
      </c>
      <c r="C31189">
        <v>1850</v>
      </c>
      <c r="D31189" s="61" t="s">
        <v>2284</v>
      </c>
    </row>
    <row r="31190" spans="1:4" hidden="1" x14ac:dyDescent="0.25">
      <c r="A31190" s="61" t="s">
        <v>98</v>
      </c>
      <c r="B31190" s="61" t="s">
        <v>293</v>
      </c>
      <c r="C31190">
        <v>1851</v>
      </c>
      <c r="D31190" s="61" t="s">
        <v>2481</v>
      </c>
    </row>
    <row r="31191" spans="1:4" hidden="1" x14ac:dyDescent="0.25">
      <c r="A31191" s="61" t="s">
        <v>98</v>
      </c>
      <c r="B31191" s="61" t="s">
        <v>293</v>
      </c>
      <c r="C31191">
        <v>1852</v>
      </c>
      <c r="D31191" s="61" t="s">
        <v>2481</v>
      </c>
    </row>
    <row r="31192" spans="1:4" hidden="1" x14ac:dyDescent="0.25">
      <c r="A31192" s="61" t="s">
        <v>98</v>
      </c>
      <c r="B31192" s="61" t="s">
        <v>293</v>
      </c>
      <c r="C31192">
        <v>1853</v>
      </c>
      <c r="D31192" s="61" t="s">
        <v>2481</v>
      </c>
    </row>
    <row r="31193" spans="1:4" hidden="1" x14ac:dyDescent="0.25">
      <c r="A31193" s="61" t="s">
        <v>98</v>
      </c>
      <c r="B31193" s="61" t="s">
        <v>293</v>
      </c>
      <c r="C31193">
        <v>1854</v>
      </c>
      <c r="D31193" s="61" t="s">
        <v>2481</v>
      </c>
    </row>
    <row r="31194" spans="1:4" hidden="1" x14ac:dyDescent="0.25">
      <c r="A31194" s="61" t="s">
        <v>98</v>
      </c>
      <c r="B31194" s="61" t="s">
        <v>293</v>
      </c>
      <c r="C31194">
        <v>1855</v>
      </c>
      <c r="D31194" s="61" t="s">
        <v>2481</v>
      </c>
    </row>
    <row r="31195" spans="1:4" hidden="1" x14ac:dyDescent="0.25">
      <c r="A31195" s="61" t="s">
        <v>98</v>
      </c>
      <c r="B31195" s="61" t="s">
        <v>293</v>
      </c>
      <c r="C31195">
        <v>1856</v>
      </c>
      <c r="D31195" s="61" t="s">
        <v>2481</v>
      </c>
    </row>
    <row r="31196" spans="1:4" hidden="1" x14ac:dyDescent="0.25">
      <c r="A31196" s="61" t="s">
        <v>98</v>
      </c>
      <c r="B31196" s="61" t="s">
        <v>293</v>
      </c>
      <c r="C31196">
        <v>1857</v>
      </c>
      <c r="D31196" s="61" t="s">
        <v>2481</v>
      </c>
    </row>
    <row r="31197" spans="1:4" hidden="1" x14ac:dyDescent="0.25">
      <c r="A31197" s="61" t="s">
        <v>98</v>
      </c>
      <c r="B31197" s="61" t="s">
        <v>293</v>
      </c>
      <c r="C31197">
        <v>1858</v>
      </c>
      <c r="D31197" s="61" t="s">
        <v>2481</v>
      </c>
    </row>
    <row r="31198" spans="1:4" hidden="1" x14ac:dyDescent="0.25">
      <c r="A31198" s="61" t="s">
        <v>98</v>
      </c>
      <c r="B31198" s="61" t="s">
        <v>293</v>
      </c>
      <c r="C31198">
        <v>1859</v>
      </c>
      <c r="D31198" s="61" t="s">
        <v>2481</v>
      </c>
    </row>
    <row r="31199" spans="1:4" hidden="1" x14ac:dyDescent="0.25">
      <c r="A31199" s="61" t="s">
        <v>98</v>
      </c>
      <c r="B31199" s="61" t="s">
        <v>293</v>
      </c>
      <c r="C31199">
        <v>1860</v>
      </c>
      <c r="D31199" s="61" t="s">
        <v>2481</v>
      </c>
    </row>
    <row r="31200" spans="1:4" hidden="1" x14ac:dyDescent="0.25">
      <c r="A31200" s="61" t="s">
        <v>98</v>
      </c>
      <c r="B31200" s="61" t="s">
        <v>293</v>
      </c>
      <c r="C31200">
        <v>1861</v>
      </c>
      <c r="D31200" s="61" t="s">
        <v>2605</v>
      </c>
    </row>
    <row r="31201" spans="1:4" hidden="1" x14ac:dyDescent="0.25">
      <c r="A31201" s="61" t="s">
        <v>98</v>
      </c>
      <c r="B31201" s="61" t="s">
        <v>293</v>
      </c>
      <c r="C31201">
        <v>1862</v>
      </c>
      <c r="D31201" s="61" t="s">
        <v>2605</v>
      </c>
    </row>
    <row r="31202" spans="1:4" hidden="1" x14ac:dyDescent="0.25">
      <c r="A31202" s="61" t="s">
        <v>98</v>
      </c>
      <c r="B31202" s="61" t="s">
        <v>293</v>
      </c>
      <c r="C31202">
        <v>1863</v>
      </c>
      <c r="D31202" s="61" t="s">
        <v>2605</v>
      </c>
    </row>
    <row r="31203" spans="1:4" hidden="1" x14ac:dyDescent="0.25">
      <c r="A31203" s="61" t="s">
        <v>98</v>
      </c>
      <c r="B31203" s="61" t="s">
        <v>293</v>
      </c>
      <c r="C31203">
        <v>1864</v>
      </c>
      <c r="D31203" s="61" t="s">
        <v>2605</v>
      </c>
    </row>
    <row r="31204" spans="1:4" hidden="1" x14ac:dyDescent="0.25">
      <c r="A31204" s="61" t="s">
        <v>98</v>
      </c>
      <c r="B31204" s="61" t="s">
        <v>293</v>
      </c>
      <c r="C31204">
        <v>1865</v>
      </c>
      <c r="D31204" s="61" t="s">
        <v>2605</v>
      </c>
    </row>
    <row r="31205" spans="1:4" hidden="1" x14ac:dyDescent="0.25">
      <c r="A31205" s="61" t="s">
        <v>98</v>
      </c>
      <c r="B31205" s="61" t="s">
        <v>293</v>
      </c>
      <c r="C31205">
        <v>1866</v>
      </c>
      <c r="D31205" s="61" t="s">
        <v>2605</v>
      </c>
    </row>
    <row r="31206" spans="1:4" hidden="1" x14ac:dyDescent="0.25">
      <c r="A31206" s="61" t="s">
        <v>98</v>
      </c>
      <c r="B31206" s="61" t="s">
        <v>293</v>
      </c>
      <c r="C31206">
        <v>1867</v>
      </c>
      <c r="D31206" s="61" t="s">
        <v>2605</v>
      </c>
    </row>
    <row r="31207" spans="1:4" hidden="1" x14ac:dyDescent="0.25">
      <c r="A31207" s="61" t="s">
        <v>98</v>
      </c>
      <c r="B31207" s="61" t="s">
        <v>293</v>
      </c>
      <c r="C31207">
        <v>1868</v>
      </c>
      <c r="D31207" s="61" t="s">
        <v>2605</v>
      </c>
    </row>
    <row r="31208" spans="1:4" hidden="1" x14ac:dyDescent="0.25">
      <c r="A31208" s="61" t="s">
        <v>98</v>
      </c>
      <c r="B31208" s="61" t="s">
        <v>293</v>
      </c>
      <c r="C31208">
        <v>1869</v>
      </c>
      <c r="D31208" s="61" t="s">
        <v>2605</v>
      </c>
    </row>
    <row r="31209" spans="1:4" hidden="1" x14ac:dyDescent="0.25">
      <c r="A31209" s="61" t="s">
        <v>98</v>
      </c>
      <c r="B31209" s="61" t="s">
        <v>293</v>
      </c>
      <c r="C31209">
        <v>1870</v>
      </c>
      <c r="D31209" s="61" t="s">
        <v>2933</v>
      </c>
    </row>
    <row r="31210" spans="1:4" hidden="1" x14ac:dyDescent="0.25">
      <c r="A31210" s="61" t="s">
        <v>98</v>
      </c>
      <c r="B31210" s="61" t="s">
        <v>293</v>
      </c>
      <c r="C31210">
        <v>1871</v>
      </c>
      <c r="D31210" s="61" t="s">
        <v>2933</v>
      </c>
    </row>
    <row r="31211" spans="1:4" hidden="1" x14ac:dyDescent="0.25">
      <c r="A31211" s="61" t="s">
        <v>98</v>
      </c>
      <c r="B31211" s="61" t="s">
        <v>293</v>
      </c>
      <c r="C31211">
        <v>1872</v>
      </c>
      <c r="D31211" s="61" t="s">
        <v>2933</v>
      </c>
    </row>
    <row r="31212" spans="1:4" hidden="1" x14ac:dyDescent="0.25">
      <c r="A31212" s="61" t="s">
        <v>98</v>
      </c>
      <c r="B31212" s="61" t="s">
        <v>293</v>
      </c>
      <c r="C31212">
        <v>1873</v>
      </c>
      <c r="D31212" s="61" t="s">
        <v>2933</v>
      </c>
    </row>
    <row r="31213" spans="1:4" hidden="1" x14ac:dyDescent="0.25">
      <c r="A31213" s="61" t="s">
        <v>98</v>
      </c>
      <c r="B31213" s="61" t="s">
        <v>293</v>
      </c>
      <c r="C31213">
        <v>1874</v>
      </c>
      <c r="D31213" s="61" t="s">
        <v>2933</v>
      </c>
    </row>
    <row r="31214" spans="1:4" hidden="1" x14ac:dyDescent="0.25">
      <c r="A31214" s="61" t="s">
        <v>98</v>
      </c>
      <c r="B31214" s="61" t="s">
        <v>293</v>
      </c>
      <c r="C31214">
        <v>1875</v>
      </c>
      <c r="D31214" s="61" t="s">
        <v>2933</v>
      </c>
    </row>
    <row r="31215" spans="1:4" hidden="1" x14ac:dyDescent="0.25">
      <c r="A31215" s="61" t="s">
        <v>98</v>
      </c>
      <c r="B31215" s="61" t="s">
        <v>293</v>
      </c>
      <c r="C31215">
        <v>1876</v>
      </c>
      <c r="D31215" s="61" t="s">
        <v>2933</v>
      </c>
    </row>
    <row r="31216" spans="1:4" hidden="1" x14ac:dyDescent="0.25">
      <c r="A31216" s="61" t="s">
        <v>98</v>
      </c>
      <c r="B31216" s="61" t="s">
        <v>293</v>
      </c>
      <c r="C31216">
        <v>1877</v>
      </c>
      <c r="D31216" s="61" t="s">
        <v>2933</v>
      </c>
    </row>
    <row r="31217" spans="1:4" hidden="1" x14ac:dyDescent="0.25">
      <c r="A31217" s="61" t="s">
        <v>98</v>
      </c>
      <c r="B31217" s="61" t="s">
        <v>293</v>
      </c>
      <c r="C31217">
        <v>1878</v>
      </c>
      <c r="D31217" s="61" t="s">
        <v>2933</v>
      </c>
    </row>
    <row r="31218" spans="1:4" hidden="1" x14ac:dyDescent="0.25">
      <c r="A31218" s="61" t="s">
        <v>98</v>
      </c>
      <c r="B31218" s="61" t="s">
        <v>293</v>
      </c>
      <c r="C31218">
        <v>1879</v>
      </c>
      <c r="D31218" s="61" t="s">
        <v>2933</v>
      </c>
    </row>
    <row r="31219" spans="1:4" hidden="1" x14ac:dyDescent="0.25">
      <c r="A31219" s="61" t="s">
        <v>98</v>
      </c>
      <c r="B31219" s="61" t="s">
        <v>293</v>
      </c>
      <c r="C31219">
        <v>1880</v>
      </c>
      <c r="D31219" s="61" t="s">
        <v>2933</v>
      </c>
    </row>
    <row r="31220" spans="1:4" hidden="1" x14ac:dyDescent="0.25">
      <c r="A31220" s="61" t="s">
        <v>98</v>
      </c>
      <c r="B31220" s="61" t="s">
        <v>293</v>
      </c>
      <c r="C31220">
        <v>1881</v>
      </c>
      <c r="D31220" s="61" t="s">
        <v>2933</v>
      </c>
    </row>
    <row r="31221" spans="1:4" hidden="1" x14ac:dyDescent="0.25">
      <c r="A31221" s="61" t="s">
        <v>98</v>
      </c>
      <c r="B31221" s="61" t="s">
        <v>293</v>
      </c>
      <c r="C31221">
        <v>1882</v>
      </c>
      <c r="D31221" s="61" t="s">
        <v>2933</v>
      </c>
    </row>
    <row r="31222" spans="1:4" hidden="1" x14ac:dyDescent="0.25">
      <c r="A31222" s="61" t="s">
        <v>98</v>
      </c>
      <c r="B31222" s="61" t="s">
        <v>293</v>
      </c>
      <c r="C31222">
        <v>1883</v>
      </c>
      <c r="D31222" s="61" t="s">
        <v>2082</v>
      </c>
    </row>
    <row r="31223" spans="1:4" hidden="1" x14ac:dyDescent="0.25">
      <c r="A31223" s="61" t="s">
        <v>98</v>
      </c>
      <c r="B31223" s="61" t="s">
        <v>293</v>
      </c>
      <c r="C31223">
        <v>1884</v>
      </c>
      <c r="D31223" s="61" t="s">
        <v>2082</v>
      </c>
    </row>
    <row r="31224" spans="1:4" hidden="1" x14ac:dyDescent="0.25">
      <c r="A31224" s="61" t="s">
        <v>98</v>
      </c>
      <c r="B31224" s="61" t="s">
        <v>293</v>
      </c>
      <c r="C31224">
        <v>1885</v>
      </c>
      <c r="D31224" s="61" t="s">
        <v>2082</v>
      </c>
    </row>
    <row r="31225" spans="1:4" hidden="1" x14ac:dyDescent="0.25">
      <c r="A31225" s="61" t="s">
        <v>98</v>
      </c>
      <c r="B31225" s="61" t="s">
        <v>293</v>
      </c>
      <c r="C31225">
        <v>1886</v>
      </c>
      <c r="D31225" s="61" t="s">
        <v>2082</v>
      </c>
    </row>
    <row r="31226" spans="1:4" hidden="1" x14ac:dyDescent="0.25">
      <c r="A31226" s="61" t="s">
        <v>98</v>
      </c>
      <c r="B31226" s="61" t="s">
        <v>293</v>
      </c>
      <c r="C31226">
        <v>1887</v>
      </c>
      <c r="D31226" s="61" t="s">
        <v>2082</v>
      </c>
    </row>
    <row r="31227" spans="1:4" hidden="1" x14ac:dyDescent="0.25">
      <c r="A31227" s="61" t="s">
        <v>98</v>
      </c>
      <c r="B31227" s="61" t="s">
        <v>293</v>
      </c>
      <c r="C31227">
        <v>1888</v>
      </c>
      <c r="D31227" s="61" t="s">
        <v>2082</v>
      </c>
    </row>
    <row r="31228" spans="1:4" hidden="1" x14ac:dyDescent="0.25">
      <c r="A31228" s="61" t="s">
        <v>98</v>
      </c>
      <c r="B31228" s="61" t="s">
        <v>293</v>
      </c>
      <c r="C31228">
        <v>1889</v>
      </c>
      <c r="D31228" s="61" t="s">
        <v>2082</v>
      </c>
    </row>
    <row r="31229" spans="1:4" hidden="1" x14ac:dyDescent="0.25">
      <c r="A31229" s="61" t="s">
        <v>98</v>
      </c>
      <c r="B31229" s="61" t="s">
        <v>293</v>
      </c>
      <c r="C31229">
        <v>1890</v>
      </c>
      <c r="D31229" s="61" t="s">
        <v>2082</v>
      </c>
    </row>
    <row r="31230" spans="1:4" hidden="1" x14ac:dyDescent="0.25">
      <c r="A31230" s="61" t="s">
        <v>98</v>
      </c>
      <c r="B31230" s="61" t="s">
        <v>293</v>
      </c>
      <c r="C31230">
        <v>1891</v>
      </c>
      <c r="D31230" s="61" t="s">
        <v>2082</v>
      </c>
    </row>
    <row r="31231" spans="1:4" hidden="1" x14ac:dyDescent="0.25">
      <c r="A31231" s="61" t="s">
        <v>98</v>
      </c>
      <c r="B31231" s="61" t="s">
        <v>293</v>
      </c>
      <c r="C31231">
        <v>1892</v>
      </c>
      <c r="D31231" s="61" t="s">
        <v>2082</v>
      </c>
    </row>
    <row r="31232" spans="1:4" hidden="1" x14ac:dyDescent="0.25">
      <c r="A31232" s="61" t="s">
        <v>98</v>
      </c>
      <c r="B31232" s="61" t="s">
        <v>293</v>
      </c>
      <c r="C31232">
        <v>1893</v>
      </c>
      <c r="D31232" s="61" t="s">
        <v>2082</v>
      </c>
    </row>
    <row r="31233" spans="1:4" hidden="1" x14ac:dyDescent="0.25">
      <c r="A31233" s="61" t="s">
        <v>98</v>
      </c>
      <c r="B31233" s="61" t="s">
        <v>293</v>
      </c>
      <c r="C31233">
        <v>1894</v>
      </c>
      <c r="D31233" s="61" t="s">
        <v>2082</v>
      </c>
    </row>
    <row r="31234" spans="1:4" hidden="1" x14ac:dyDescent="0.25">
      <c r="A31234" s="61" t="s">
        <v>98</v>
      </c>
      <c r="B31234" s="61" t="s">
        <v>293</v>
      </c>
      <c r="C31234">
        <v>1895</v>
      </c>
      <c r="D31234" s="61" t="s">
        <v>2082</v>
      </c>
    </row>
    <row r="31235" spans="1:4" hidden="1" x14ac:dyDescent="0.25">
      <c r="A31235" s="61" t="s">
        <v>98</v>
      </c>
      <c r="B31235" s="61" t="s">
        <v>293</v>
      </c>
      <c r="C31235">
        <v>1896</v>
      </c>
      <c r="D31235" s="61" t="s">
        <v>2082</v>
      </c>
    </row>
    <row r="31236" spans="1:4" hidden="1" x14ac:dyDescent="0.25">
      <c r="A31236" s="61" t="s">
        <v>98</v>
      </c>
      <c r="B31236" s="61" t="s">
        <v>293</v>
      </c>
      <c r="C31236">
        <v>1897</v>
      </c>
      <c r="D31236" s="61" t="s">
        <v>2082</v>
      </c>
    </row>
    <row r="31237" spans="1:4" hidden="1" x14ac:dyDescent="0.25">
      <c r="A31237" s="61" t="s">
        <v>98</v>
      </c>
      <c r="B31237" s="61" t="s">
        <v>293</v>
      </c>
      <c r="C31237">
        <v>1898</v>
      </c>
      <c r="D31237" s="61" t="s">
        <v>2082</v>
      </c>
    </row>
    <row r="31238" spans="1:4" hidden="1" x14ac:dyDescent="0.25">
      <c r="A31238" s="61" t="s">
        <v>98</v>
      </c>
      <c r="B31238" s="61" t="s">
        <v>293</v>
      </c>
      <c r="C31238">
        <v>1899</v>
      </c>
      <c r="D31238" s="61" t="s">
        <v>2082</v>
      </c>
    </row>
    <row r="31239" spans="1:4" hidden="1" x14ac:dyDescent="0.25">
      <c r="A31239" s="61" t="s">
        <v>98</v>
      </c>
      <c r="B31239" s="61" t="s">
        <v>293</v>
      </c>
      <c r="C31239">
        <v>1900</v>
      </c>
      <c r="D31239" s="61" t="s">
        <v>2086</v>
      </c>
    </row>
    <row r="31240" spans="1:4" hidden="1" x14ac:dyDescent="0.25">
      <c r="A31240" s="61" t="s">
        <v>98</v>
      </c>
      <c r="B31240" s="61" t="s">
        <v>293</v>
      </c>
      <c r="C31240">
        <v>1901</v>
      </c>
      <c r="D31240" s="61" t="s">
        <v>2086</v>
      </c>
    </row>
    <row r="31241" spans="1:4" hidden="1" x14ac:dyDescent="0.25">
      <c r="A31241" s="61" t="s">
        <v>98</v>
      </c>
      <c r="B31241" s="61" t="s">
        <v>293</v>
      </c>
      <c r="C31241">
        <v>1902</v>
      </c>
      <c r="D31241" s="61" t="s">
        <v>2086</v>
      </c>
    </row>
    <row r="31242" spans="1:4" hidden="1" x14ac:dyDescent="0.25">
      <c r="A31242" s="61" t="s">
        <v>98</v>
      </c>
      <c r="B31242" s="61" t="s">
        <v>293</v>
      </c>
      <c r="C31242">
        <v>1903</v>
      </c>
      <c r="D31242" s="61" t="s">
        <v>2086</v>
      </c>
    </row>
    <row r="31243" spans="1:4" hidden="1" x14ac:dyDescent="0.25">
      <c r="A31243" s="61" t="s">
        <v>98</v>
      </c>
      <c r="B31243" s="61" t="s">
        <v>293</v>
      </c>
      <c r="C31243">
        <v>1904</v>
      </c>
      <c r="D31243" s="61" t="s">
        <v>2086</v>
      </c>
    </row>
    <row r="31244" spans="1:4" hidden="1" x14ac:dyDescent="0.25">
      <c r="A31244" s="61" t="s">
        <v>98</v>
      </c>
      <c r="B31244" s="61" t="s">
        <v>293</v>
      </c>
      <c r="C31244">
        <v>1905</v>
      </c>
      <c r="D31244" s="61" t="s">
        <v>2086</v>
      </c>
    </row>
    <row r="31245" spans="1:4" hidden="1" x14ac:dyDescent="0.25">
      <c r="A31245" s="61" t="s">
        <v>98</v>
      </c>
      <c r="B31245" s="61" t="s">
        <v>293</v>
      </c>
      <c r="C31245">
        <v>1906</v>
      </c>
      <c r="D31245" s="61" t="s">
        <v>2086</v>
      </c>
    </row>
    <row r="31246" spans="1:4" hidden="1" x14ac:dyDescent="0.25">
      <c r="A31246" s="61" t="s">
        <v>98</v>
      </c>
      <c r="B31246" s="61" t="s">
        <v>293</v>
      </c>
      <c r="C31246">
        <v>1907</v>
      </c>
      <c r="D31246" s="61" t="s">
        <v>2086</v>
      </c>
    </row>
    <row r="31247" spans="1:4" hidden="1" x14ac:dyDescent="0.25">
      <c r="A31247" s="61" t="s">
        <v>98</v>
      </c>
      <c r="B31247" s="61" t="s">
        <v>293</v>
      </c>
      <c r="C31247">
        <v>1908</v>
      </c>
      <c r="D31247" s="61" t="s">
        <v>2086</v>
      </c>
    </row>
    <row r="31248" spans="1:4" hidden="1" x14ac:dyDescent="0.25">
      <c r="A31248" s="61" t="s">
        <v>98</v>
      </c>
      <c r="B31248" s="61" t="s">
        <v>293</v>
      </c>
      <c r="C31248">
        <v>1909</v>
      </c>
      <c r="D31248" s="61" t="s">
        <v>2086</v>
      </c>
    </row>
    <row r="31249" spans="1:4" hidden="1" x14ac:dyDescent="0.25">
      <c r="A31249" s="61" t="s">
        <v>98</v>
      </c>
      <c r="B31249" s="61" t="s">
        <v>293</v>
      </c>
      <c r="C31249">
        <v>1910</v>
      </c>
      <c r="D31249" s="61" t="s">
        <v>2086</v>
      </c>
    </row>
    <row r="31250" spans="1:4" hidden="1" x14ac:dyDescent="0.25">
      <c r="A31250" s="61" t="s">
        <v>98</v>
      </c>
      <c r="B31250" s="61" t="s">
        <v>293</v>
      </c>
      <c r="C31250">
        <v>1911</v>
      </c>
      <c r="D31250" s="61" t="s">
        <v>2473</v>
      </c>
    </row>
    <row r="31251" spans="1:4" hidden="1" x14ac:dyDescent="0.25">
      <c r="A31251" s="61" t="s">
        <v>98</v>
      </c>
      <c r="B31251" s="61" t="s">
        <v>293</v>
      </c>
      <c r="C31251">
        <v>1912</v>
      </c>
      <c r="D31251" s="61" t="s">
        <v>2086</v>
      </c>
    </row>
    <row r="31252" spans="1:4" hidden="1" x14ac:dyDescent="0.25">
      <c r="A31252" s="61" t="s">
        <v>98</v>
      </c>
      <c r="B31252" s="61" t="s">
        <v>293</v>
      </c>
      <c r="C31252">
        <v>1913</v>
      </c>
      <c r="D31252" s="61" t="s">
        <v>2086</v>
      </c>
    </row>
    <row r="31253" spans="1:4" hidden="1" x14ac:dyDescent="0.25">
      <c r="A31253" s="61" t="s">
        <v>98</v>
      </c>
      <c r="B31253" s="61" t="s">
        <v>293</v>
      </c>
      <c r="C31253">
        <v>1914</v>
      </c>
      <c r="D31253" s="61" t="s">
        <v>2472</v>
      </c>
    </row>
    <row r="31254" spans="1:4" hidden="1" x14ac:dyDescent="0.25">
      <c r="A31254" s="61" t="s">
        <v>98</v>
      </c>
      <c r="B31254" s="61" t="s">
        <v>293</v>
      </c>
      <c r="C31254">
        <v>1915</v>
      </c>
      <c r="D31254" s="61" t="s">
        <v>2472</v>
      </c>
    </row>
    <row r="31255" spans="1:4" hidden="1" x14ac:dyDescent="0.25">
      <c r="A31255" s="61" t="s">
        <v>98</v>
      </c>
      <c r="B31255" s="61" t="s">
        <v>293</v>
      </c>
      <c r="C31255">
        <v>1916</v>
      </c>
      <c r="D31255" s="61" t="s">
        <v>2085</v>
      </c>
    </row>
    <row r="31256" spans="1:4" hidden="1" x14ac:dyDescent="0.25">
      <c r="A31256" s="61" t="s">
        <v>98</v>
      </c>
      <c r="B31256" s="61" t="s">
        <v>293</v>
      </c>
      <c r="C31256">
        <v>1917</v>
      </c>
      <c r="D31256" s="61" t="s">
        <v>2084</v>
      </c>
    </row>
    <row r="31257" spans="1:4" hidden="1" x14ac:dyDescent="0.25">
      <c r="A31257" s="61" t="s">
        <v>98</v>
      </c>
      <c r="B31257" s="61" t="s">
        <v>293</v>
      </c>
      <c r="C31257">
        <v>1918</v>
      </c>
      <c r="D31257" s="61" t="s">
        <v>2084</v>
      </c>
    </row>
    <row r="31258" spans="1:4" hidden="1" x14ac:dyDescent="0.25">
      <c r="A31258" s="61" t="s">
        <v>98</v>
      </c>
      <c r="B31258" s="61" t="s">
        <v>293</v>
      </c>
      <c r="C31258">
        <v>1919</v>
      </c>
      <c r="D31258" s="61" t="s">
        <v>2087</v>
      </c>
    </row>
    <row r="31259" spans="1:4" hidden="1" x14ac:dyDescent="0.25">
      <c r="A31259" s="61" t="s">
        <v>98</v>
      </c>
      <c r="B31259" s="61" t="s">
        <v>293</v>
      </c>
      <c r="C31259">
        <v>1920</v>
      </c>
      <c r="D31259" s="61" t="s">
        <v>2087</v>
      </c>
    </row>
    <row r="31260" spans="1:4" hidden="1" x14ac:dyDescent="0.25">
      <c r="A31260" s="61" t="s">
        <v>98</v>
      </c>
      <c r="B31260" s="61" t="s">
        <v>293</v>
      </c>
      <c r="C31260">
        <v>1921</v>
      </c>
      <c r="D31260" s="61" t="s">
        <v>2087</v>
      </c>
    </row>
    <row r="31261" spans="1:4" hidden="1" x14ac:dyDescent="0.25">
      <c r="A31261" s="61" t="s">
        <v>98</v>
      </c>
      <c r="B31261" s="61" t="s">
        <v>293</v>
      </c>
      <c r="C31261">
        <v>1922</v>
      </c>
      <c r="D31261" s="61" t="s">
        <v>2087</v>
      </c>
    </row>
    <row r="31262" spans="1:4" hidden="1" x14ac:dyDescent="0.25">
      <c r="A31262" s="61" t="s">
        <v>98</v>
      </c>
      <c r="B31262" s="61" t="s">
        <v>293</v>
      </c>
      <c r="C31262">
        <v>1923</v>
      </c>
      <c r="D31262" s="61" t="s">
        <v>2087</v>
      </c>
    </row>
    <row r="31263" spans="1:4" hidden="1" x14ac:dyDescent="0.25">
      <c r="A31263" s="61" t="s">
        <v>98</v>
      </c>
      <c r="B31263" s="61" t="s">
        <v>293</v>
      </c>
      <c r="C31263">
        <v>1924</v>
      </c>
      <c r="D31263" s="61" t="s">
        <v>2087</v>
      </c>
    </row>
    <row r="31264" spans="1:4" hidden="1" x14ac:dyDescent="0.25">
      <c r="A31264" s="61" t="s">
        <v>98</v>
      </c>
      <c r="B31264" s="61" t="s">
        <v>293</v>
      </c>
      <c r="C31264">
        <v>1925</v>
      </c>
      <c r="D31264" s="61" t="s">
        <v>2087</v>
      </c>
    </row>
    <row r="31265" spans="1:4" hidden="1" x14ac:dyDescent="0.25">
      <c r="A31265" s="61" t="s">
        <v>98</v>
      </c>
      <c r="B31265" s="61" t="s">
        <v>293</v>
      </c>
      <c r="C31265">
        <v>1926</v>
      </c>
      <c r="D31265" s="61" t="s">
        <v>2087</v>
      </c>
    </row>
    <row r="31266" spans="1:4" hidden="1" x14ac:dyDescent="0.25">
      <c r="A31266" s="61" t="s">
        <v>98</v>
      </c>
      <c r="B31266" s="61" t="s">
        <v>293</v>
      </c>
      <c r="C31266">
        <v>1927</v>
      </c>
      <c r="D31266" s="61" t="s">
        <v>2087</v>
      </c>
    </row>
    <row r="31267" spans="1:4" hidden="1" x14ac:dyDescent="0.25">
      <c r="A31267" s="61" t="s">
        <v>98</v>
      </c>
      <c r="B31267" s="61" t="s">
        <v>293</v>
      </c>
      <c r="C31267">
        <v>1928</v>
      </c>
      <c r="D31267" s="61" t="s">
        <v>2479</v>
      </c>
    </row>
    <row r="31268" spans="1:4" hidden="1" x14ac:dyDescent="0.25">
      <c r="A31268" s="61" t="s">
        <v>98</v>
      </c>
      <c r="B31268" s="61" t="s">
        <v>293</v>
      </c>
      <c r="C31268">
        <v>1929</v>
      </c>
      <c r="D31268" s="61" t="s">
        <v>2479</v>
      </c>
    </row>
    <row r="31269" spans="1:4" hidden="1" x14ac:dyDescent="0.25">
      <c r="A31269" s="61" t="s">
        <v>98</v>
      </c>
      <c r="B31269" s="61" t="s">
        <v>293</v>
      </c>
      <c r="C31269">
        <v>1930</v>
      </c>
      <c r="D31269" s="61" t="s">
        <v>2479</v>
      </c>
    </row>
    <row r="31270" spans="1:4" hidden="1" x14ac:dyDescent="0.25">
      <c r="A31270" s="61" t="s">
        <v>98</v>
      </c>
      <c r="B31270" s="61" t="s">
        <v>293</v>
      </c>
      <c r="C31270">
        <v>1931</v>
      </c>
      <c r="D31270" s="61" t="s">
        <v>2479</v>
      </c>
    </row>
    <row r="31271" spans="1:4" hidden="1" x14ac:dyDescent="0.25">
      <c r="A31271" s="61" t="s">
        <v>98</v>
      </c>
      <c r="B31271" s="61" t="s">
        <v>293</v>
      </c>
      <c r="C31271">
        <v>1932</v>
      </c>
      <c r="D31271" s="61" t="s">
        <v>2479</v>
      </c>
    </row>
    <row r="31272" spans="1:4" hidden="1" x14ac:dyDescent="0.25">
      <c r="A31272" s="61" t="s">
        <v>98</v>
      </c>
      <c r="B31272" s="61" t="s">
        <v>293</v>
      </c>
      <c r="C31272">
        <v>1933</v>
      </c>
      <c r="D31272" s="61" t="s">
        <v>2479</v>
      </c>
    </row>
    <row r="31273" spans="1:4" hidden="1" x14ac:dyDescent="0.25">
      <c r="A31273" s="61" t="s">
        <v>98</v>
      </c>
      <c r="B31273" s="61" t="s">
        <v>293</v>
      </c>
      <c r="C31273">
        <v>1934</v>
      </c>
      <c r="D31273" s="61" t="s">
        <v>2479</v>
      </c>
    </row>
    <row r="31274" spans="1:4" hidden="1" x14ac:dyDescent="0.25">
      <c r="A31274" s="61" t="s">
        <v>98</v>
      </c>
      <c r="B31274" s="61" t="s">
        <v>293</v>
      </c>
      <c r="C31274">
        <v>1935</v>
      </c>
      <c r="D31274" s="61" t="s">
        <v>2479</v>
      </c>
    </row>
    <row r="31275" spans="1:4" hidden="1" x14ac:dyDescent="0.25">
      <c r="A31275" s="61" t="s">
        <v>98</v>
      </c>
      <c r="B31275" s="61" t="s">
        <v>293</v>
      </c>
      <c r="C31275">
        <v>1936</v>
      </c>
      <c r="D31275" s="61" t="s">
        <v>2479</v>
      </c>
    </row>
    <row r="31276" spans="1:4" hidden="1" x14ac:dyDescent="0.25">
      <c r="A31276" s="61" t="s">
        <v>98</v>
      </c>
      <c r="B31276" s="61" t="s">
        <v>293</v>
      </c>
      <c r="C31276">
        <v>1937</v>
      </c>
      <c r="D31276" s="61" t="s">
        <v>2479</v>
      </c>
    </row>
    <row r="31277" spans="1:4" hidden="1" x14ac:dyDescent="0.25">
      <c r="A31277" s="61" t="s">
        <v>98</v>
      </c>
      <c r="B31277" s="61" t="s">
        <v>293</v>
      </c>
      <c r="C31277">
        <v>1938</v>
      </c>
      <c r="D31277" s="61" t="s">
        <v>2479</v>
      </c>
    </row>
    <row r="31278" spans="1:4" hidden="1" x14ac:dyDescent="0.25">
      <c r="A31278" s="61" t="s">
        <v>98</v>
      </c>
      <c r="B31278" s="61" t="s">
        <v>293</v>
      </c>
      <c r="C31278">
        <v>1939</v>
      </c>
      <c r="D31278" s="61" t="s">
        <v>2087</v>
      </c>
    </row>
    <row r="31279" spans="1:4" hidden="1" x14ac:dyDescent="0.25">
      <c r="A31279" s="61" t="s">
        <v>98</v>
      </c>
      <c r="B31279" s="61" t="s">
        <v>293</v>
      </c>
      <c r="C31279">
        <v>1940</v>
      </c>
      <c r="D31279" s="61" t="s">
        <v>2087</v>
      </c>
    </row>
    <row r="31280" spans="1:4" hidden="1" x14ac:dyDescent="0.25">
      <c r="A31280" s="61" t="s">
        <v>98</v>
      </c>
      <c r="B31280" s="61" t="s">
        <v>293</v>
      </c>
      <c r="C31280">
        <v>1941</v>
      </c>
      <c r="D31280" s="61" t="s">
        <v>2087</v>
      </c>
    </row>
    <row r="31281" spans="1:4" hidden="1" x14ac:dyDescent="0.25">
      <c r="A31281" s="61" t="s">
        <v>98</v>
      </c>
      <c r="B31281" s="61" t="s">
        <v>293</v>
      </c>
      <c r="C31281">
        <v>1942</v>
      </c>
      <c r="D31281" s="61" t="s">
        <v>2087</v>
      </c>
    </row>
    <row r="31282" spans="1:4" hidden="1" x14ac:dyDescent="0.25">
      <c r="A31282" s="61" t="s">
        <v>98</v>
      </c>
      <c r="B31282" s="61" t="s">
        <v>293</v>
      </c>
      <c r="C31282">
        <v>1943</v>
      </c>
      <c r="D31282" s="61" t="s">
        <v>2087</v>
      </c>
    </row>
    <row r="31283" spans="1:4" hidden="1" x14ac:dyDescent="0.25">
      <c r="A31283" s="61" t="s">
        <v>98</v>
      </c>
      <c r="B31283" s="61" t="s">
        <v>293</v>
      </c>
      <c r="C31283">
        <v>1944</v>
      </c>
      <c r="D31283" s="61" t="s">
        <v>2087</v>
      </c>
    </row>
    <row r="31284" spans="1:4" hidden="1" x14ac:dyDescent="0.25">
      <c r="A31284" s="61" t="s">
        <v>98</v>
      </c>
      <c r="B31284" s="61" t="s">
        <v>293</v>
      </c>
      <c r="C31284">
        <v>1945</v>
      </c>
      <c r="D31284" s="61" t="s">
        <v>2093</v>
      </c>
    </row>
    <row r="31285" spans="1:4" hidden="1" x14ac:dyDescent="0.25">
      <c r="A31285" s="61" t="s">
        <v>98</v>
      </c>
      <c r="B31285" s="61" t="s">
        <v>293</v>
      </c>
      <c r="C31285">
        <v>1946</v>
      </c>
      <c r="D31285" s="61" t="s">
        <v>2056</v>
      </c>
    </row>
    <row r="31286" spans="1:4" hidden="1" x14ac:dyDescent="0.25">
      <c r="A31286" s="61" t="s">
        <v>98</v>
      </c>
      <c r="B31286" s="61" t="s">
        <v>293</v>
      </c>
      <c r="C31286">
        <v>1947</v>
      </c>
      <c r="D31286" s="61" t="s">
        <v>2056</v>
      </c>
    </row>
    <row r="31287" spans="1:4" hidden="1" x14ac:dyDescent="0.25">
      <c r="A31287" s="61" t="s">
        <v>98</v>
      </c>
      <c r="B31287" s="61" t="s">
        <v>293</v>
      </c>
      <c r="C31287">
        <v>1948</v>
      </c>
      <c r="D31287" s="61" t="s">
        <v>2056</v>
      </c>
    </row>
    <row r="31288" spans="1:4" hidden="1" x14ac:dyDescent="0.25">
      <c r="A31288" s="61" t="s">
        <v>98</v>
      </c>
      <c r="B31288" s="61" t="s">
        <v>293</v>
      </c>
      <c r="C31288">
        <v>1949</v>
      </c>
      <c r="D31288" s="61" t="s">
        <v>2056</v>
      </c>
    </row>
    <row r="31289" spans="1:4" hidden="1" x14ac:dyDescent="0.25">
      <c r="A31289" s="61" t="s">
        <v>98</v>
      </c>
      <c r="B31289" s="61" t="s">
        <v>293</v>
      </c>
      <c r="C31289">
        <v>1950</v>
      </c>
      <c r="D31289" s="61" t="s">
        <v>2056</v>
      </c>
    </row>
    <row r="31290" spans="1:4" hidden="1" x14ac:dyDescent="0.25">
      <c r="A31290" s="61" t="s">
        <v>98</v>
      </c>
      <c r="B31290" s="61" t="s">
        <v>293</v>
      </c>
      <c r="C31290">
        <v>1951</v>
      </c>
      <c r="D31290" s="61" t="s">
        <v>2056</v>
      </c>
    </row>
    <row r="31291" spans="1:4" hidden="1" x14ac:dyDescent="0.25">
      <c r="A31291" s="61" t="s">
        <v>98</v>
      </c>
      <c r="B31291" s="61" t="s">
        <v>293</v>
      </c>
      <c r="C31291">
        <v>1952</v>
      </c>
      <c r="D31291" s="61" t="s">
        <v>2056</v>
      </c>
    </row>
    <row r="31292" spans="1:4" hidden="1" x14ac:dyDescent="0.25">
      <c r="A31292" s="61" t="s">
        <v>98</v>
      </c>
      <c r="B31292" s="61" t="s">
        <v>293</v>
      </c>
      <c r="C31292">
        <v>1953</v>
      </c>
      <c r="D31292" s="61" t="s">
        <v>2056</v>
      </c>
    </row>
    <row r="31293" spans="1:4" hidden="1" x14ac:dyDescent="0.25">
      <c r="A31293" s="61" t="s">
        <v>98</v>
      </c>
      <c r="B31293" s="61" t="s">
        <v>293</v>
      </c>
      <c r="C31293">
        <v>1954</v>
      </c>
      <c r="D31293" s="61" t="s">
        <v>2056</v>
      </c>
    </row>
    <row r="31294" spans="1:4" hidden="1" x14ac:dyDescent="0.25">
      <c r="A31294" s="61" t="s">
        <v>98</v>
      </c>
      <c r="B31294" s="61" t="s">
        <v>293</v>
      </c>
      <c r="C31294">
        <v>1955</v>
      </c>
      <c r="D31294" s="61" t="s">
        <v>2056</v>
      </c>
    </row>
    <row r="31295" spans="1:4" hidden="1" x14ac:dyDescent="0.25">
      <c r="A31295" s="61" t="s">
        <v>98</v>
      </c>
      <c r="B31295" s="61" t="s">
        <v>293</v>
      </c>
      <c r="C31295">
        <v>1956</v>
      </c>
      <c r="D31295" s="61" t="s">
        <v>2056</v>
      </c>
    </row>
    <row r="31296" spans="1:4" hidden="1" x14ac:dyDescent="0.25">
      <c r="A31296" s="61" t="s">
        <v>98</v>
      </c>
      <c r="B31296" s="61" t="s">
        <v>293</v>
      </c>
      <c r="C31296">
        <v>1957</v>
      </c>
      <c r="D31296" s="61" t="s">
        <v>2056</v>
      </c>
    </row>
    <row r="31297" spans="1:4" hidden="1" x14ac:dyDescent="0.25">
      <c r="A31297" s="61" t="s">
        <v>98</v>
      </c>
      <c r="B31297" s="61" t="s">
        <v>293</v>
      </c>
      <c r="C31297">
        <v>1958</v>
      </c>
      <c r="D31297" s="61" t="s">
        <v>2056</v>
      </c>
    </row>
    <row r="31298" spans="1:4" hidden="1" x14ac:dyDescent="0.25">
      <c r="A31298" s="61" t="s">
        <v>98</v>
      </c>
      <c r="B31298" s="61" t="s">
        <v>293</v>
      </c>
      <c r="C31298">
        <v>1959</v>
      </c>
      <c r="D31298" s="61" t="s">
        <v>2056</v>
      </c>
    </row>
    <row r="31299" spans="1:4" hidden="1" x14ac:dyDescent="0.25">
      <c r="A31299" s="61" t="s">
        <v>98</v>
      </c>
      <c r="B31299" s="61" t="s">
        <v>293</v>
      </c>
      <c r="C31299">
        <v>1960</v>
      </c>
      <c r="D31299" s="61" t="s">
        <v>2056</v>
      </c>
    </row>
    <row r="31300" spans="1:4" hidden="1" x14ac:dyDescent="0.25">
      <c r="A31300" s="61" t="s">
        <v>98</v>
      </c>
      <c r="B31300" s="61" t="s">
        <v>293</v>
      </c>
      <c r="C31300">
        <v>1961</v>
      </c>
      <c r="D31300" s="61" t="s">
        <v>2056</v>
      </c>
    </row>
    <row r="31301" spans="1:4" hidden="1" x14ac:dyDescent="0.25">
      <c r="A31301" s="61" t="s">
        <v>98</v>
      </c>
      <c r="B31301" s="61" t="s">
        <v>293</v>
      </c>
      <c r="C31301">
        <v>1962</v>
      </c>
      <c r="D31301" s="61" t="s">
        <v>2056</v>
      </c>
    </row>
    <row r="31302" spans="1:4" hidden="1" x14ac:dyDescent="0.25">
      <c r="A31302" s="61" t="s">
        <v>98</v>
      </c>
      <c r="B31302" s="61" t="s">
        <v>293</v>
      </c>
      <c r="C31302">
        <v>1963</v>
      </c>
      <c r="D31302" s="61" t="s">
        <v>2056</v>
      </c>
    </row>
    <row r="31303" spans="1:4" hidden="1" x14ac:dyDescent="0.25">
      <c r="A31303" s="61" t="s">
        <v>98</v>
      </c>
      <c r="B31303" s="61" t="s">
        <v>293</v>
      </c>
      <c r="C31303">
        <v>1964</v>
      </c>
      <c r="D31303" s="61" t="s">
        <v>2056</v>
      </c>
    </row>
    <row r="31304" spans="1:4" hidden="1" x14ac:dyDescent="0.25">
      <c r="A31304" s="61" t="s">
        <v>98</v>
      </c>
      <c r="B31304" s="61" t="s">
        <v>293</v>
      </c>
      <c r="C31304">
        <v>1965</v>
      </c>
      <c r="D31304" s="61" t="s">
        <v>2056</v>
      </c>
    </row>
    <row r="31305" spans="1:4" hidden="1" x14ac:dyDescent="0.25">
      <c r="A31305" s="61" t="s">
        <v>98</v>
      </c>
      <c r="B31305" s="61" t="s">
        <v>293</v>
      </c>
      <c r="C31305">
        <v>1966</v>
      </c>
      <c r="D31305" s="61" t="s">
        <v>2056</v>
      </c>
    </row>
    <row r="31306" spans="1:4" hidden="1" x14ac:dyDescent="0.25">
      <c r="A31306" s="61" t="s">
        <v>98</v>
      </c>
      <c r="B31306" s="61" t="s">
        <v>293</v>
      </c>
      <c r="C31306">
        <v>1967</v>
      </c>
      <c r="D31306" s="61" t="s">
        <v>2056</v>
      </c>
    </row>
    <row r="31307" spans="1:4" hidden="1" x14ac:dyDescent="0.25">
      <c r="A31307" s="61" t="s">
        <v>98</v>
      </c>
      <c r="B31307" s="61" t="s">
        <v>293</v>
      </c>
      <c r="C31307">
        <v>1968</v>
      </c>
      <c r="D31307" s="61" t="s">
        <v>2056</v>
      </c>
    </row>
    <row r="31308" spans="1:4" hidden="1" x14ac:dyDescent="0.25">
      <c r="A31308" s="61" t="s">
        <v>98</v>
      </c>
      <c r="B31308" s="61" t="s">
        <v>293</v>
      </c>
      <c r="C31308">
        <v>1969</v>
      </c>
      <c r="D31308" s="61" t="s">
        <v>2060</v>
      </c>
    </row>
    <row r="31309" spans="1:4" hidden="1" x14ac:dyDescent="0.25">
      <c r="A31309" s="61" t="s">
        <v>98</v>
      </c>
      <c r="B31309" s="61" t="s">
        <v>293</v>
      </c>
      <c r="C31309">
        <v>1970</v>
      </c>
      <c r="D31309" s="61" t="s">
        <v>2060</v>
      </c>
    </row>
    <row r="31310" spans="1:4" hidden="1" x14ac:dyDescent="0.25">
      <c r="A31310" s="61" t="s">
        <v>98</v>
      </c>
      <c r="B31310" s="61" t="s">
        <v>293</v>
      </c>
      <c r="C31310">
        <v>1971</v>
      </c>
      <c r="D31310" s="61" t="s">
        <v>2060</v>
      </c>
    </row>
    <row r="31311" spans="1:4" hidden="1" x14ac:dyDescent="0.25">
      <c r="A31311" s="61" t="s">
        <v>98</v>
      </c>
      <c r="B31311" s="61" t="s">
        <v>293</v>
      </c>
      <c r="C31311">
        <v>1972</v>
      </c>
      <c r="D31311" s="61" t="s">
        <v>2060</v>
      </c>
    </row>
    <row r="31312" spans="1:4" hidden="1" x14ac:dyDescent="0.25">
      <c r="A31312" s="61" t="s">
        <v>98</v>
      </c>
      <c r="B31312" s="61" t="s">
        <v>293</v>
      </c>
      <c r="C31312">
        <v>1973</v>
      </c>
      <c r="D31312" s="61" t="s">
        <v>2060</v>
      </c>
    </row>
    <row r="31313" spans="1:4" hidden="1" x14ac:dyDescent="0.25">
      <c r="A31313" s="61" t="s">
        <v>98</v>
      </c>
      <c r="B31313" s="61" t="s">
        <v>293</v>
      </c>
      <c r="C31313">
        <v>1974</v>
      </c>
      <c r="D31313" s="61" t="s">
        <v>2060</v>
      </c>
    </row>
    <row r="31314" spans="1:4" hidden="1" x14ac:dyDescent="0.25">
      <c r="A31314" s="61" t="s">
        <v>98</v>
      </c>
      <c r="B31314" s="61" t="s">
        <v>293</v>
      </c>
      <c r="C31314">
        <v>1975</v>
      </c>
      <c r="D31314" s="61" t="s">
        <v>2060</v>
      </c>
    </row>
    <row r="31315" spans="1:4" hidden="1" x14ac:dyDescent="0.25">
      <c r="A31315" s="61" t="s">
        <v>98</v>
      </c>
      <c r="B31315" s="61" t="s">
        <v>293</v>
      </c>
      <c r="C31315">
        <v>1976</v>
      </c>
      <c r="D31315" s="61" t="s">
        <v>2060</v>
      </c>
    </row>
    <row r="31316" spans="1:4" hidden="1" x14ac:dyDescent="0.25">
      <c r="A31316" s="61" t="s">
        <v>98</v>
      </c>
      <c r="B31316" s="61" t="s">
        <v>293</v>
      </c>
      <c r="C31316">
        <v>1977</v>
      </c>
      <c r="D31316" s="61" t="s">
        <v>2060</v>
      </c>
    </row>
    <row r="31317" spans="1:4" hidden="1" x14ac:dyDescent="0.25">
      <c r="A31317" s="61" t="s">
        <v>98</v>
      </c>
      <c r="B31317" s="61" t="s">
        <v>293</v>
      </c>
      <c r="C31317">
        <v>1978</v>
      </c>
      <c r="D31317" s="61" t="s">
        <v>2060</v>
      </c>
    </row>
    <row r="31318" spans="1:4" hidden="1" x14ac:dyDescent="0.25">
      <c r="A31318" s="61" t="s">
        <v>98</v>
      </c>
      <c r="B31318" s="61" t="s">
        <v>293</v>
      </c>
      <c r="C31318">
        <v>1979</v>
      </c>
      <c r="D31318" s="61" t="s">
        <v>2060</v>
      </c>
    </row>
    <row r="31319" spans="1:4" hidden="1" x14ac:dyDescent="0.25">
      <c r="A31319" s="61" t="s">
        <v>98</v>
      </c>
      <c r="B31319" s="61" t="s">
        <v>293</v>
      </c>
      <c r="C31319">
        <v>1980</v>
      </c>
      <c r="D31319" s="61" t="s">
        <v>2059</v>
      </c>
    </row>
    <row r="31320" spans="1:4" hidden="1" x14ac:dyDescent="0.25">
      <c r="A31320" s="61" t="s">
        <v>98</v>
      </c>
      <c r="B31320" s="61" t="s">
        <v>293</v>
      </c>
      <c r="C31320">
        <v>1981</v>
      </c>
      <c r="D31320" s="61" t="s">
        <v>2059</v>
      </c>
    </row>
    <row r="31321" spans="1:4" hidden="1" x14ac:dyDescent="0.25">
      <c r="A31321" s="61" t="s">
        <v>98</v>
      </c>
      <c r="B31321" s="61" t="s">
        <v>293</v>
      </c>
      <c r="C31321">
        <v>1982</v>
      </c>
      <c r="D31321" s="61" t="s">
        <v>2059</v>
      </c>
    </row>
    <row r="31322" spans="1:4" hidden="1" x14ac:dyDescent="0.25">
      <c r="A31322" s="61" t="s">
        <v>98</v>
      </c>
      <c r="B31322" s="61" t="s">
        <v>293</v>
      </c>
      <c r="C31322">
        <v>1983</v>
      </c>
      <c r="D31322" s="61" t="s">
        <v>2059</v>
      </c>
    </row>
    <row r="31323" spans="1:4" hidden="1" x14ac:dyDescent="0.25">
      <c r="A31323" s="61" t="s">
        <v>98</v>
      </c>
      <c r="B31323" s="61" t="s">
        <v>293</v>
      </c>
      <c r="C31323">
        <v>1984</v>
      </c>
      <c r="D31323" s="61" t="s">
        <v>2059</v>
      </c>
    </row>
    <row r="31324" spans="1:4" hidden="1" x14ac:dyDescent="0.25">
      <c r="A31324" s="61" t="s">
        <v>98</v>
      </c>
      <c r="B31324" s="61" t="s">
        <v>293</v>
      </c>
      <c r="C31324">
        <v>1985</v>
      </c>
      <c r="D31324" s="61" t="s">
        <v>2059</v>
      </c>
    </row>
    <row r="31325" spans="1:4" hidden="1" x14ac:dyDescent="0.25">
      <c r="A31325" s="61" t="s">
        <v>98</v>
      </c>
      <c r="B31325" s="61" t="s">
        <v>293</v>
      </c>
      <c r="C31325">
        <v>1986</v>
      </c>
      <c r="D31325" s="61" t="s">
        <v>2059</v>
      </c>
    </row>
    <row r="31326" spans="1:4" hidden="1" x14ac:dyDescent="0.25">
      <c r="A31326" s="61" t="s">
        <v>98</v>
      </c>
      <c r="B31326" s="61" t="s">
        <v>293</v>
      </c>
      <c r="C31326">
        <v>1987</v>
      </c>
      <c r="D31326" s="61" t="s">
        <v>2059</v>
      </c>
    </row>
    <row r="31327" spans="1:4" hidden="1" x14ac:dyDescent="0.25">
      <c r="A31327" s="61" t="s">
        <v>98</v>
      </c>
      <c r="B31327" s="61" t="s">
        <v>293</v>
      </c>
      <c r="C31327">
        <v>1988</v>
      </c>
      <c r="D31327" s="61" t="s">
        <v>2059</v>
      </c>
    </row>
    <row r="31328" spans="1:4" hidden="1" x14ac:dyDescent="0.25">
      <c r="A31328" s="61" t="s">
        <v>98</v>
      </c>
      <c r="B31328" s="61" t="s">
        <v>293</v>
      </c>
      <c r="C31328">
        <v>1989</v>
      </c>
      <c r="D31328" s="61" t="s">
        <v>2059</v>
      </c>
    </row>
    <row r="31329" spans="1:4" hidden="1" x14ac:dyDescent="0.25">
      <c r="A31329" s="61" t="s">
        <v>98</v>
      </c>
      <c r="B31329" s="61" t="s">
        <v>293</v>
      </c>
      <c r="C31329">
        <v>1990</v>
      </c>
      <c r="D31329" s="61" t="s">
        <v>2059</v>
      </c>
    </row>
    <row r="31330" spans="1:4" hidden="1" x14ac:dyDescent="0.25">
      <c r="A31330" s="61" t="s">
        <v>98</v>
      </c>
      <c r="B31330" s="61" t="s">
        <v>293</v>
      </c>
      <c r="C31330">
        <v>1991</v>
      </c>
      <c r="D31330" s="61" t="s">
        <v>2059</v>
      </c>
    </row>
    <row r="31331" spans="1:4" hidden="1" x14ac:dyDescent="0.25">
      <c r="A31331" s="61" t="s">
        <v>98</v>
      </c>
      <c r="B31331" s="61" t="s">
        <v>293</v>
      </c>
      <c r="C31331">
        <v>1992</v>
      </c>
      <c r="D31331" s="61" t="s">
        <v>2059</v>
      </c>
    </row>
    <row r="31332" spans="1:4" hidden="1" x14ac:dyDescent="0.25">
      <c r="A31332" s="61" t="s">
        <v>98</v>
      </c>
      <c r="B31332" s="61" t="s">
        <v>293</v>
      </c>
      <c r="C31332">
        <v>1993</v>
      </c>
      <c r="D31332" s="61" t="s">
        <v>2059</v>
      </c>
    </row>
    <row r="31333" spans="1:4" hidden="1" x14ac:dyDescent="0.25">
      <c r="A31333" s="61" t="s">
        <v>98</v>
      </c>
      <c r="B31333" s="61" t="s">
        <v>293</v>
      </c>
      <c r="C31333">
        <v>1994</v>
      </c>
      <c r="D31333" s="61" t="s">
        <v>2474</v>
      </c>
    </row>
    <row r="31334" spans="1:4" hidden="1" x14ac:dyDescent="0.25">
      <c r="A31334" s="61" t="s">
        <v>98</v>
      </c>
      <c r="B31334" s="61" t="s">
        <v>293</v>
      </c>
      <c r="C31334">
        <v>1995</v>
      </c>
      <c r="D31334" s="61" t="s">
        <v>2474</v>
      </c>
    </row>
    <row r="31335" spans="1:4" hidden="1" x14ac:dyDescent="0.25">
      <c r="A31335" s="61" t="s">
        <v>98</v>
      </c>
      <c r="B31335" s="61" t="s">
        <v>293</v>
      </c>
      <c r="C31335">
        <v>1996</v>
      </c>
      <c r="D31335" s="61" t="s">
        <v>2474</v>
      </c>
    </row>
    <row r="31336" spans="1:4" hidden="1" x14ac:dyDescent="0.25">
      <c r="A31336" s="61" t="s">
        <v>98</v>
      </c>
      <c r="B31336" s="61" t="s">
        <v>293</v>
      </c>
      <c r="C31336">
        <v>1997</v>
      </c>
      <c r="D31336" s="61" t="s">
        <v>2474</v>
      </c>
    </row>
    <row r="31337" spans="1:4" hidden="1" x14ac:dyDescent="0.25">
      <c r="A31337" s="61" t="s">
        <v>98</v>
      </c>
      <c r="B31337" s="61" t="s">
        <v>293</v>
      </c>
      <c r="C31337">
        <v>1998</v>
      </c>
      <c r="D31337" s="61" t="s">
        <v>2058</v>
      </c>
    </row>
    <row r="31338" spans="1:4" hidden="1" x14ac:dyDescent="0.25">
      <c r="A31338" s="61" t="s">
        <v>98</v>
      </c>
      <c r="B31338" s="61" t="s">
        <v>293</v>
      </c>
      <c r="C31338">
        <v>1999</v>
      </c>
      <c r="D31338" s="61" t="s">
        <v>2058</v>
      </c>
    </row>
    <row r="31339" spans="1:4" hidden="1" x14ac:dyDescent="0.25">
      <c r="A31339" s="61" t="s">
        <v>98</v>
      </c>
      <c r="B31339" s="61" t="s">
        <v>293</v>
      </c>
      <c r="C31339">
        <v>2000</v>
      </c>
      <c r="D31339" s="61" t="s">
        <v>2058</v>
      </c>
    </row>
    <row r="31340" spans="1:4" hidden="1" x14ac:dyDescent="0.25">
      <c r="A31340" s="61" t="s">
        <v>98</v>
      </c>
      <c r="B31340" s="61" t="s">
        <v>293</v>
      </c>
      <c r="C31340">
        <v>2001</v>
      </c>
      <c r="D31340" s="61" t="s">
        <v>2060</v>
      </c>
    </row>
    <row r="31341" spans="1:4" hidden="1" x14ac:dyDescent="0.25">
      <c r="A31341" s="61" t="s">
        <v>98</v>
      </c>
      <c r="B31341" s="61" t="s">
        <v>293</v>
      </c>
      <c r="C31341">
        <v>2002</v>
      </c>
      <c r="D31341" s="61" t="s">
        <v>2060</v>
      </c>
    </row>
    <row r="31342" spans="1:4" hidden="1" x14ac:dyDescent="0.25">
      <c r="A31342" s="61" t="s">
        <v>98</v>
      </c>
      <c r="B31342" s="61" t="s">
        <v>293</v>
      </c>
      <c r="C31342">
        <v>2003</v>
      </c>
      <c r="D31342" s="61" t="s">
        <v>2060</v>
      </c>
    </row>
    <row r="31343" spans="1:4" hidden="1" x14ac:dyDescent="0.25">
      <c r="A31343" s="61" t="s">
        <v>98</v>
      </c>
      <c r="B31343" s="61" t="s">
        <v>293</v>
      </c>
      <c r="C31343">
        <v>2004</v>
      </c>
      <c r="D31343" s="61" t="s">
        <v>2060</v>
      </c>
    </row>
    <row r="31344" spans="1:4" hidden="1" x14ac:dyDescent="0.25">
      <c r="A31344" s="61" t="s">
        <v>98</v>
      </c>
      <c r="B31344" s="61" t="s">
        <v>293</v>
      </c>
      <c r="C31344">
        <v>2005</v>
      </c>
      <c r="D31344" s="61" t="s">
        <v>2060</v>
      </c>
    </row>
    <row r="31345" spans="1:4" hidden="1" x14ac:dyDescent="0.25">
      <c r="A31345" s="61" t="s">
        <v>98</v>
      </c>
      <c r="B31345" s="61" t="s">
        <v>293</v>
      </c>
      <c r="C31345">
        <v>2006</v>
      </c>
      <c r="D31345" s="61" t="s">
        <v>2060</v>
      </c>
    </row>
    <row r="31346" spans="1:4" hidden="1" x14ac:dyDescent="0.25">
      <c r="A31346" s="61" t="s">
        <v>98</v>
      </c>
      <c r="B31346" s="61" t="s">
        <v>293</v>
      </c>
      <c r="C31346">
        <v>2007</v>
      </c>
      <c r="D31346" s="61" t="s">
        <v>2057</v>
      </c>
    </row>
    <row r="31347" spans="1:4" hidden="1" x14ac:dyDescent="0.25">
      <c r="A31347" s="61" t="s">
        <v>98</v>
      </c>
      <c r="B31347" s="61" t="s">
        <v>293</v>
      </c>
      <c r="C31347">
        <v>2008</v>
      </c>
      <c r="D31347" s="61" t="s">
        <v>2057</v>
      </c>
    </row>
    <row r="31348" spans="1:4" hidden="1" x14ac:dyDescent="0.25">
      <c r="A31348" s="61" t="s">
        <v>98</v>
      </c>
      <c r="B31348" s="61" t="s">
        <v>293</v>
      </c>
      <c r="C31348">
        <v>2009</v>
      </c>
      <c r="D31348" s="61" t="s">
        <v>2057</v>
      </c>
    </row>
    <row r="31349" spans="1:4" hidden="1" x14ac:dyDescent="0.25">
      <c r="A31349" s="61" t="s">
        <v>98</v>
      </c>
      <c r="B31349" s="61" t="s">
        <v>293</v>
      </c>
      <c r="C31349">
        <v>2010</v>
      </c>
      <c r="D31349" s="61" t="s">
        <v>2248</v>
      </c>
    </row>
    <row r="31350" spans="1:4" hidden="1" x14ac:dyDescent="0.25">
      <c r="A31350" s="61" t="s">
        <v>98</v>
      </c>
      <c r="B31350" s="61" t="s">
        <v>293</v>
      </c>
      <c r="C31350">
        <v>2011</v>
      </c>
      <c r="D31350" s="61" t="s">
        <v>2248</v>
      </c>
    </row>
    <row r="31351" spans="1:4" hidden="1" x14ac:dyDescent="0.25">
      <c r="A31351" s="61" t="s">
        <v>98</v>
      </c>
      <c r="B31351" s="61" t="s">
        <v>293</v>
      </c>
      <c r="C31351">
        <v>2012</v>
      </c>
      <c r="D31351" s="61" t="s">
        <v>2249</v>
      </c>
    </row>
    <row r="31352" spans="1:4" hidden="1" x14ac:dyDescent="0.25">
      <c r="A31352" s="61" t="s">
        <v>98</v>
      </c>
      <c r="B31352" s="61" t="s">
        <v>293</v>
      </c>
      <c r="C31352">
        <v>2013</v>
      </c>
      <c r="D31352" s="61" t="s">
        <v>2249</v>
      </c>
    </row>
    <row r="31353" spans="1:4" hidden="1" x14ac:dyDescent="0.25">
      <c r="A31353" s="61" t="s">
        <v>98</v>
      </c>
      <c r="B31353" s="61" t="s">
        <v>293</v>
      </c>
      <c r="C31353">
        <v>2014</v>
      </c>
      <c r="D31353" s="61" t="s">
        <v>2249</v>
      </c>
    </row>
    <row r="31354" spans="1:4" hidden="1" x14ac:dyDescent="0.25">
      <c r="A31354" s="61" t="s">
        <v>98</v>
      </c>
      <c r="B31354" s="61" t="s">
        <v>293</v>
      </c>
      <c r="C31354">
        <v>2015</v>
      </c>
      <c r="D31354" s="61" t="s">
        <v>2249</v>
      </c>
    </row>
    <row r="31355" spans="1:4" hidden="1" x14ac:dyDescent="0.25">
      <c r="A31355" s="61" t="s">
        <v>98</v>
      </c>
      <c r="B31355" s="61" t="s">
        <v>293</v>
      </c>
      <c r="C31355">
        <v>2016</v>
      </c>
      <c r="D31355" s="61" t="s">
        <v>2249</v>
      </c>
    </row>
    <row r="31356" spans="1:4" hidden="1" x14ac:dyDescent="0.25">
      <c r="A31356" s="61" t="s">
        <v>98</v>
      </c>
      <c r="B31356" s="61" t="s">
        <v>293</v>
      </c>
      <c r="C31356">
        <v>2017</v>
      </c>
      <c r="D31356" s="61" t="s">
        <v>2058</v>
      </c>
    </row>
    <row r="31357" spans="1:4" hidden="1" x14ac:dyDescent="0.25">
      <c r="A31357" s="61" t="s">
        <v>98</v>
      </c>
      <c r="B31357" s="61" t="s">
        <v>293</v>
      </c>
      <c r="C31357">
        <v>2018</v>
      </c>
      <c r="D31357" s="61" t="s">
        <v>2059</v>
      </c>
    </row>
    <row r="31358" spans="1:4" hidden="1" x14ac:dyDescent="0.25">
      <c r="A31358" s="61" t="s">
        <v>98</v>
      </c>
      <c r="B31358" s="61" t="s">
        <v>293</v>
      </c>
      <c r="C31358">
        <v>2019</v>
      </c>
      <c r="D31358" s="61" t="s">
        <v>2247</v>
      </c>
    </row>
    <row r="31359" spans="1:4" hidden="1" x14ac:dyDescent="0.25">
      <c r="A31359" s="61" t="s">
        <v>98</v>
      </c>
      <c r="B31359" s="61" t="s">
        <v>293</v>
      </c>
      <c r="C31359">
        <v>2020</v>
      </c>
      <c r="D31359" s="61" t="s">
        <v>2243</v>
      </c>
    </row>
    <row r="31360" spans="1:4" hidden="1" x14ac:dyDescent="0.25">
      <c r="A31360" s="61" t="s">
        <v>98</v>
      </c>
      <c r="B31360" s="61" t="s">
        <v>293</v>
      </c>
      <c r="C31360">
        <v>2021</v>
      </c>
      <c r="D31360" s="61" t="s">
        <v>2473</v>
      </c>
    </row>
    <row r="31361" spans="1:4" hidden="1" x14ac:dyDescent="0.25">
      <c r="A31361" s="61" t="s">
        <v>98</v>
      </c>
      <c r="B31361" s="61" t="s">
        <v>293</v>
      </c>
      <c r="C31361">
        <v>2022</v>
      </c>
      <c r="D31361" s="61" t="s">
        <v>2084</v>
      </c>
    </row>
    <row r="31362" spans="1:4" x14ac:dyDescent="0.25">
      <c r="A31362" s="61" t="s">
        <v>98</v>
      </c>
      <c r="B31362" s="61" t="s">
        <v>293</v>
      </c>
      <c r="C31362">
        <v>2023</v>
      </c>
      <c r="D31362" s="61">
        <v>0.95899999999999996</v>
      </c>
    </row>
    <row r="31363" spans="1:4" hidden="1" x14ac:dyDescent="0.25">
      <c r="A31363" s="61" t="s">
        <v>488</v>
      </c>
      <c r="B31363" s="61" t="s">
        <v>57</v>
      </c>
      <c r="C31363">
        <v>1789</v>
      </c>
      <c r="D31363" s="61" t="s">
        <v>2597</v>
      </c>
    </row>
    <row r="31364" spans="1:4" hidden="1" x14ac:dyDescent="0.25">
      <c r="A31364" s="61" t="s">
        <v>488</v>
      </c>
      <c r="B31364" s="61" t="s">
        <v>57</v>
      </c>
      <c r="C31364">
        <v>1790</v>
      </c>
      <c r="D31364" s="61" t="s">
        <v>2597</v>
      </c>
    </row>
    <row r="31365" spans="1:4" hidden="1" x14ac:dyDescent="0.25">
      <c r="A31365" s="61" t="s">
        <v>488</v>
      </c>
      <c r="B31365" s="61" t="s">
        <v>57</v>
      </c>
      <c r="C31365">
        <v>1791</v>
      </c>
      <c r="D31365" s="61" t="s">
        <v>2597</v>
      </c>
    </row>
    <row r="31366" spans="1:4" hidden="1" x14ac:dyDescent="0.25">
      <c r="A31366" s="61" t="s">
        <v>488</v>
      </c>
      <c r="B31366" s="61" t="s">
        <v>57</v>
      </c>
      <c r="C31366">
        <v>1792</v>
      </c>
      <c r="D31366" s="61" t="s">
        <v>2597</v>
      </c>
    </row>
    <row r="31367" spans="1:4" hidden="1" x14ac:dyDescent="0.25">
      <c r="A31367" s="61" t="s">
        <v>488</v>
      </c>
      <c r="B31367" s="61" t="s">
        <v>57</v>
      </c>
      <c r="C31367">
        <v>1793</v>
      </c>
      <c r="D31367" s="61" t="s">
        <v>2597</v>
      </c>
    </row>
    <row r="31368" spans="1:4" hidden="1" x14ac:dyDescent="0.25">
      <c r="A31368" s="61" t="s">
        <v>488</v>
      </c>
      <c r="B31368" s="61" t="s">
        <v>57</v>
      </c>
      <c r="C31368">
        <v>1794</v>
      </c>
      <c r="D31368" s="61" t="s">
        <v>2597</v>
      </c>
    </row>
    <row r="31369" spans="1:4" hidden="1" x14ac:dyDescent="0.25">
      <c r="A31369" s="61" t="s">
        <v>488</v>
      </c>
      <c r="B31369" s="61" t="s">
        <v>57</v>
      </c>
      <c r="C31369">
        <v>1795</v>
      </c>
      <c r="D31369" s="61" t="s">
        <v>2597</v>
      </c>
    </row>
    <row r="31370" spans="1:4" hidden="1" x14ac:dyDescent="0.25">
      <c r="A31370" s="61" t="s">
        <v>488</v>
      </c>
      <c r="B31370" s="61" t="s">
        <v>57</v>
      </c>
      <c r="C31370">
        <v>1796</v>
      </c>
      <c r="D31370" s="61" t="s">
        <v>2597</v>
      </c>
    </row>
    <row r="31371" spans="1:4" hidden="1" x14ac:dyDescent="0.25">
      <c r="A31371" s="61" t="s">
        <v>488</v>
      </c>
      <c r="B31371" s="61" t="s">
        <v>57</v>
      </c>
      <c r="C31371">
        <v>1797</v>
      </c>
      <c r="D31371" s="61" t="s">
        <v>2597</v>
      </c>
    </row>
    <row r="31372" spans="1:4" hidden="1" x14ac:dyDescent="0.25">
      <c r="A31372" s="61" t="s">
        <v>488</v>
      </c>
      <c r="B31372" s="61" t="s">
        <v>57</v>
      </c>
      <c r="C31372">
        <v>1798</v>
      </c>
      <c r="D31372" s="61" t="s">
        <v>2193</v>
      </c>
    </row>
    <row r="31373" spans="1:4" hidden="1" x14ac:dyDescent="0.25">
      <c r="A31373" s="61" t="s">
        <v>488</v>
      </c>
      <c r="B31373" s="61" t="s">
        <v>57</v>
      </c>
      <c r="C31373">
        <v>1799</v>
      </c>
      <c r="D31373" s="61" t="s">
        <v>2193</v>
      </c>
    </row>
    <row r="31374" spans="1:4" hidden="1" x14ac:dyDescent="0.25">
      <c r="A31374" s="61" t="s">
        <v>488</v>
      </c>
      <c r="B31374" s="61" t="s">
        <v>57</v>
      </c>
      <c r="C31374">
        <v>1800</v>
      </c>
      <c r="D31374" s="61" t="s">
        <v>2597</v>
      </c>
    </row>
    <row r="31375" spans="1:4" hidden="1" x14ac:dyDescent="0.25">
      <c r="A31375" s="61" t="s">
        <v>488</v>
      </c>
      <c r="B31375" s="61" t="s">
        <v>57</v>
      </c>
      <c r="C31375">
        <v>1801</v>
      </c>
      <c r="D31375" s="61" t="s">
        <v>2597</v>
      </c>
    </row>
    <row r="31376" spans="1:4" hidden="1" x14ac:dyDescent="0.25">
      <c r="A31376" s="61" t="s">
        <v>488</v>
      </c>
      <c r="B31376" s="61" t="s">
        <v>57</v>
      </c>
      <c r="C31376">
        <v>1802</v>
      </c>
      <c r="D31376" s="61" t="s">
        <v>2597</v>
      </c>
    </row>
    <row r="31377" spans="1:4" hidden="1" x14ac:dyDescent="0.25">
      <c r="A31377" s="61" t="s">
        <v>488</v>
      </c>
      <c r="B31377" s="61" t="s">
        <v>57</v>
      </c>
      <c r="C31377">
        <v>1803</v>
      </c>
      <c r="D31377" s="61" t="s">
        <v>2597</v>
      </c>
    </row>
    <row r="31378" spans="1:4" hidden="1" x14ac:dyDescent="0.25">
      <c r="A31378" s="61" t="s">
        <v>488</v>
      </c>
      <c r="B31378" s="61" t="s">
        <v>57</v>
      </c>
      <c r="C31378">
        <v>1804</v>
      </c>
      <c r="D31378" s="61" t="s">
        <v>2597</v>
      </c>
    </row>
    <row r="31379" spans="1:4" hidden="1" x14ac:dyDescent="0.25">
      <c r="A31379" s="61" t="s">
        <v>488</v>
      </c>
      <c r="B31379" s="61" t="s">
        <v>57</v>
      </c>
      <c r="C31379">
        <v>1805</v>
      </c>
      <c r="D31379" s="61" t="s">
        <v>2597</v>
      </c>
    </row>
    <row r="31380" spans="1:4" hidden="1" x14ac:dyDescent="0.25">
      <c r="A31380" s="61" t="s">
        <v>488</v>
      </c>
      <c r="B31380" s="61" t="s">
        <v>57</v>
      </c>
      <c r="C31380">
        <v>1806</v>
      </c>
      <c r="D31380" s="61" t="s">
        <v>2597</v>
      </c>
    </row>
    <row r="31381" spans="1:4" hidden="1" x14ac:dyDescent="0.25">
      <c r="A31381" s="61" t="s">
        <v>488</v>
      </c>
      <c r="B31381" s="61" t="s">
        <v>57</v>
      </c>
      <c r="C31381">
        <v>1807</v>
      </c>
      <c r="D31381" s="61" t="s">
        <v>2597</v>
      </c>
    </row>
    <row r="31382" spans="1:4" hidden="1" x14ac:dyDescent="0.25">
      <c r="A31382" s="61" t="s">
        <v>488</v>
      </c>
      <c r="B31382" s="61" t="s">
        <v>57</v>
      </c>
      <c r="C31382">
        <v>1808</v>
      </c>
      <c r="D31382" s="61" t="s">
        <v>2597</v>
      </c>
    </row>
    <row r="31383" spans="1:4" hidden="1" x14ac:dyDescent="0.25">
      <c r="A31383" s="61" t="s">
        <v>488</v>
      </c>
      <c r="B31383" s="61" t="s">
        <v>57</v>
      </c>
      <c r="C31383">
        <v>1809</v>
      </c>
      <c r="D31383" s="61" t="s">
        <v>2597</v>
      </c>
    </row>
    <row r="31384" spans="1:4" hidden="1" x14ac:dyDescent="0.25">
      <c r="A31384" s="61" t="s">
        <v>488</v>
      </c>
      <c r="B31384" s="61" t="s">
        <v>57</v>
      </c>
      <c r="C31384">
        <v>1810</v>
      </c>
      <c r="D31384" s="61" t="s">
        <v>2597</v>
      </c>
    </row>
    <row r="31385" spans="1:4" hidden="1" x14ac:dyDescent="0.25">
      <c r="A31385" s="61" t="s">
        <v>488</v>
      </c>
      <c r="B31385" s="61" t="s">
        <v>57</v>
      </c>
      <c r="C31385">
        <v>1811</v>
      </c>
      <c r="D31385" s="61" t="s">
        <v>2597</v>
      </c>
    </row>
    <row r="31386" spans="1:4" hidden="1" x14ac:dyDescent="0.25">
      <c r="A31386" s="61" t="s">
        <v>488</v>
      </c>
      <c r="B31386" s="61" t="s">
        <v>57</v>
      </c>
      <c r="C31386">
        <v>1812</v>
      </c>
      <c r="D31386" s="61" t="s">
        <v>2597</v>
      </c>
    </row>
    <row r="31387" spans="1:4" hidden="1" x14ac:dyDescent="0.25">
      <c r="A31387" s="61" t="s">
        <v>488</v>
      </c>
      <c r="B31387" s="61" t="s">
        <v>57</v>
      </c>
      <c r="C31387">
        <v>1813</v>
      </c>
      <c r="D31387" s="61" t="s">
        <v>2597</v>
      </c>
    </row>
    <row r="31388" spans="1:4" hidden="1" x14ac:dyDescent="0.25">
      <c r="A31388" s="61" t="s">
        <v>488</v>
      </c>
      <c r="B31388" s="61" t="s">
        <v>57</v>
      </c>
      <c r="C31388">
        <v>1814</v>
      </c>
      <c r="D31388" s="61" t="s">
        <v>2597</v>
      </c>
    </row>
    <row r="31389" spans="1:4" hidden="1" x14ac:dyDescent="0.25">
      <c r="A31389" s="61" t="s">
        <v>488</v>
      </c>
      <c r="B31389" s="61" t="s">
        <v>57</v>
      </c>
      <c r="C31389">
        <v>1815</v>
      </c>
      <c r="D31389" s="61" t="s">
        <v>2597</v>
      </c>
    </row>
    <row r="31390" spans="1:4" hidden="1" x14ac:dyDescent="0.25">
      <c r="A31390" s="61" t="s">
        <v>488</v>
      </c>
      <c r="B31390" s="61" t="s">
        <v>57</v>
      </c>
      <c r="C31390">
        <v>1816</v>
      </c>
      <c r="D31390" s="61" t="s">
        <v>2597</v>
      </c>
    </row>
    <row r="31391" spans="1:4" hidden="1" x14ac:dyDescent="0.25">
      <c r="A31391" s="61" t="s">
        <v>488</v>
      </c>
      <c r="B31391" s="61" t="s">
        <v>57</v>
      </c>
      <c r="C31391">
        <v>1817</v>
      </c>
      <c r="D31391" s="61" t="s">
        <v>2597</v>
      </c>
    </row>
    <row r="31392" spans="1:4" hidden="1" x14ac:dyDescent="0.25">
      <c r="A31392" s="61" t="s">
        <v>488</v>
      </c>
      <c r="B31392" s="61" t="s">
        <v>57</v>
      </c>
      <c r="C31392">
        <v>1818</v>
      </c>
      <c r="D31392" s="61" t="s">
        <v>2597</v>
      </c>
    </row>
    <row r="31393" spans="1:4" hidden="1" x14ac:dyDescent="0.25">
      <c r="A31393" s="61" t="s">
        <v>488</v>
      </c>
      <c r="B31393" s="61" t="s">
        <v>57</v>
      </c>
      <c r="C31393">
        <v>1819</v>
      </c>
      <c r="D31393" s="61" t="s">
        <v>2597</v>
      </c>
    </row>
    <row r="31394" spans="1:4" hidden="1" x14ac:dyDescent="0.25">
      <c r="A31394" s="61" t="s">
        <v>488</v>
      </c>
      <c r="B31394" s="61" t="s">
        <v>57</v>
      </c>
      <c r="C31394">
        <v>1820</v>
      </c>
      <c r="D31394" s="61" t="s">
        <v>2597</v>
      </c>
    </row>
    <row r="31395" spans="1:4" hidden="1" x14ac:dyDescent="0.25">
      <c r="A31395" s="61" t="s">
        <v>488</v>
      </c>
      <c r="B31395" s="61" t="s">
        <v>57</v>
      </c>
      <c r="C31395">
        <v>1821</v>
      </c>
      <c r="D31395" s="61" t="s">
        <v>2597</v>
      </c>
    </row>
    <row r="31396" spans="1:4" hidden="1" x14ac:dyDescent="0.25">
      <c r="A31396" s="61" t="s">
        <v>488</v>
      </c>
      <c r="B31396" s="61" t="s">
        <v>57</v>
      </c>
      <c r="C31396">
        <v>1822</v>
      </c>
      <c r="D31396" s="61" t="s">
        <v>2597</v>
      </c>
    </row>
    <row r="31397" spans="1:4" hidden="1" x14ac:dyDescent="0.25">
      <c r="A31397" s="61" t="s">
        <v>488</v>
      </c>
      <c r="B31397" s="61" t="s">
        <v>57</v>
      </c>
      <c r="C31397">
        <v>1823</v>
      </c>
      <c r="D31397" s="61" t="s">
        <v>2597</v>
      </c>
    </row>
    <row r="31398" spans="1:4" hidden="1" x14ac:dyDescent="0.25">
      <c r="A31398" s="61" t="s">
        <v>488</v>
      </c>
      <c r="B31398" s="61" t="s">
        <v>57</v>
      </c>
      <c r="C31398">
        <v>1824</v>
      </c>
      <c r="D31398" s="61" t="s">
        <v>2597</v>
      </c>
    </row>
    <row r="31399" spans="1:4" hidden="1" x14ac:dyDescent="0.25">
      <c r="A31399" s="61" t="s">
        <v>488</v>
      </c>
      <c r="B31399" s="61" t="s">
        <v>57</v>
      </c>
      <c r="C31399">
        <v>1825</v>
      </c>
      <c r="D31399" s="61" t="s">
        <v>2597</v>
      </c>
    </row>
    <row r="31400" spans="1:4" hidden="1" x14ac:dyDescent="0.25">
      <c r="A31400" s="61" t="s">
        <v>488</v>
      </c>
      <c r="B31400" s="61" t="s">
        <v>57</v>
      </c>
      <c r="C31400">
        <v>1826</v>
      </c>
      <c r="D31400" s="61" t="s">
        <v>2597</v>
      </c>
    </row>
    <row r="31401" spans="1:4" hidden="1" x14ac:dyDescent="0.25">
      <c r="A31401" s="61" t="s">
        <v>488</v>
      </c>
      <c r="B31401" s="61" t="s">
        <v>57</v>
      </c>
      <c r="C31401">
        <v>1827</v>
      </c>
      <c r="D31401" s="61" t="s">
        <v>2597</v>
      </c>
    </row>
    <row r="31402" spans="1:4" hidden="1" x14ac:dyDescent="0.25">
      <c r="A31402" s="61" t="s">
        <v>488</v>
      </c>
      <c r="B31402" s="61" t="s">
        <v>57</v>
      </c>
      <c r="C31402">
        <v>1828</v>
      </c>
      <c r="D31402" s="61" t="s">
        <v>2597</v>
      </c>
    </row>
    <row r="31403" spans="1:4" hidden="1" x14ac:dyDescent="0.25">
      <c r="A31403" s="61" t="s">
        <v>488</v>
      </c>
      <c r="B31403" s="61" t="s">
        <v>57</v>
      </c>
      <c r="C31403">
        <v>1829</v>
      </c>
      <c r="D31403" s="61" t="s">
        <v>2597</v>
      </c>
    </row>
    <row r="31404" spans="1:4" hidden="1" x14ac:dyDescent="0.25">
      <c r="A31404" s="61" t="s">
        <v>488</v>
      </c>
      <c r="B31404" s="61" t="s">
        <v>57</v>
      </c>
      <c r="C31404">
        <v>1830</v>
      </c>
      <c r="D31404" s="61" t="s">
        <v>2597</v>
      </c>
    </row>
    <row r="31405" spans="1:4" hidden="1" x14ac:dyDescent="0.25">
      <c r="A31405" s="61" t="s">
        <v>488</v>
      </c>
      <c r="B31405" s="61" t="s">
        <v>57</v>
      </c>
      <c r="C31405">
        <v>1831</v>
      </c>
      <c r="D31405" s="61" t="s">
        <v>2597</v>
      </c>
    </row>
    <row r="31406" spans="1:4" hidden="1" x14ac:dyDescent="0.25">
      <c r="A31406" s="61" t="s">
        <v>488</v>
      </c>
      <c r="B31406" s="61" t="s">
        <v>57</v>
      </c>
      <c r="C31406">
        <v>1832</v>
      </c>
      <c r="D31406" s="61" t="s">
        <v>2597</v>
      </c>
    </row>
    <row r="31407" spans="1:4" hidden="1" x14ac:dyDescent="0.25">
      <c r="A31407" s="61" t="s">
        <v>488</v>
      </c>
      <c r="B31407" s="61" t="s">
        <v>57</v>
      </c>
      <c r="C31407">
        <v>1833</v>
      </c>
      <c r="D31407" s="61" t="s">
        <v>2597</v>
      </c>
    </row>
    <row r="31408" spans="1:4" hidden="1" x14ac:dyDescent="0.25">
      <c r="A31408" s="61" t="s">
        <v>488</v>
      </c>
      <c r="B31408" s="61" t="s">
        <v>57</v>
      </c>
      <c r="C31408">
        <v>1834</v>
      </c>
      <c r="D31408" s="61" t="s">
        <v>2597</v>
      </c>
    </row>
    <row r="31409" spans="1:4" hidden="1" x14ac:dyDescent="0.25">
      <c r="A31409" s="61" t="s">
        <v>488</v>
      </c>
      <c r="B31409" s="61" t="s">
        <v>57</v>
      </c>
      <c r="C31409">
        <v>1835</v>
      </c>
      <c r="D31409" s="61" t="s">
        <v>2597</v>
      </c>
    </row>
    <row r="31410" spans="1:4" hidden="1" x14ac:dyDescent="0.25">
      <c r="A31410" s="61" t="s">
        <v>488</v>
      </c>
      <c r="B31410" s="61" t="s">
        <v>57</v>
      </c>
      <c r="C31410">
        <v>1836</v>
      </c>
      <c r="D31410" s="61" t="s">
        <v>2597</v>
      </c>
    </row>
    <row r="31411" spans="1:4" hidden="1" x14ac:dyDescent="0.25">
      <c r="A31411" s="61" t="s">
        <v>488</v>
      </c>
      <c r="B31411" s="61" t="s">
        <v>57</v>
      </c>
      <c r="C31411">
        <v>1837</v>
      </c>
      <c r="D31411" s="61" t="s">
        <v>2597</v>
      </c>
    </row>
    <row r="31412" spans="1:4" hidden="1" x14ac:dyDescent="0.25">
      <c r="A31412" s="61" t="s">
        <v>488</v>
      </c>
      <c r="B31412" s="61" t="s">
        <v>57</v>
      </c>
      <c r="C31412">
        <v>1838</v>
      </c>
      <c r="D31412" s="61" t="s">
        <v>2597</v>
      </c>
    </row>
    <row r="31413" spans="1:4" hidden="1" x14ac:dyDescent="0.25">
      <c r="A31413" s="61" t="s">
        <v>488</v>
      </c>
      <c r="B31413" s="61" t="s">
        <v>57</v>
      </c>
      <c r="C31413">
        <v>1839</v>
      </c>
      <c r="D31413" s="61" t="s">
        <v>2597</v>
      </c>
    </row>
    <row r="31414" spans="1:4" hidden="1" x14ac:dyDescent="0.25">
      <c r="A31414" s="61" t="s">
        <v>488</v>
      </c>
      <c r="B31414" s="61" t="s">
        <v>57</v>
      </c>
      <c r="C31414">
        <v>1840</v>
      </c>
      <c r="D31414" s="61" t="s">
        <v>2597</v>
      </c>
    </row>
    <row r="31415" spans="1:4" hidden="1" x14ac:dyDescent="0.25">
      <c r="A31415" s="61" t="s">
        <v>488</v>
      </c>
      <c r="B31415" s="61" t="s">
        <v>57</v>
      </c>
      <c r="C31415">
        <v>1841</v>
      </c>
      <c r="D31415" s="61" t="s">
        <v>2597</v>
      </c>
    </row>
    <row r="31416" spans="1:4" hidden="1" x14ac:dyDescent="0.25">
      <c r="A31416" s="61" t="s">
        <v>488</v>
      </c>
      <c r="B31416" s="61" t="s">
        <v>57</v>
      </c>
      <c r="C31416">
        <v>1842</v>
      </c>
      <c r="D31416" s="61" t="s">
        <v>2597</v>
      </c>
    </row>
    <row r="31417" spans="1:4" hidden="1" x14ac:dyDescent="0.25">
      <c r="A31417" s="61" t="s">
        <v>488</v>
      </c>
      <c r="B31417" s="61" t="s">
        <v>57</v>
      </c>
      <c r="C31417">
        <v>1843</v>
      </c>
      <c r="D31417" s="61" t="s">
        <v>2597</v>
      </c>
    </row>
    <row r="31418" spans="1:4" hidden="1" x14ac:dyDescent="0.25">
      <c r="A31418" s="61" t="s">
        <v>488</v>
      </c>
      <c r="B31418" s="61" t="s">
        <v>57</v>
      </c>
      <c r="C31418">
        <v>1844</v>
      </c>
      <c r="D31418" s="61" t="s">
        <v>2597</v>
      </c>
    </row>
    <row r="31419" spans="1:4" hidden="1" x14ac:dyDescent="0.25">
      <c r="A31419" s="61" t="s">
        <v>488</v>
      </c>
      <c r="B31419" s="61" t="s">
        <v>57</v>
      </c>
      <c r="C31419">
        <v>1845</v>
      </c>
      <c r="D31419" s="61" t="s">
        <v>2597</v>
      </c>
    </row>
    <row r="31420" spans="1:4" hidden="1" x14ac:dyDescent="0.25">
      <c r="A31420" s="61" t="s">
        <v>488</v>
      </c>
      <c r="B31420" s="61" t="s">
        <v>57</v>
      </c>
      <c r="C31420">
        <v>1846</v>
      </c>
      <c r="D31420" s="61" t="s">
        <v>2597</v>
      </c>
    </row>
    <row r="31421" spans="1:4" hidden="1" x14ac:dyDescent="0.25">
      <c r="A31421" s="61" t="s">
        <v>488</v>
      </c>
      <c r="B31421" s="61" t="s">
        <v>57</v>
      </c>
      <c r="C31421">
        <v>1847</v>
      </c>
      <c r="D31421" s="61" t="s">
        <v>2597</v>
      </c>
    </row>
    <row r="31422" spans="1:4" hidden="1" x14ac:dyDescent="0.25">
      <c r="A31422" s="61" t="s">
        <v>488</v>
      </c>
      <c r="B31422" s="61" t="s">
        <v>57</v>
      </c>
      <c r="C31422">
        <v>1848</v>
      </c>
      <c r="D31422" s="61" t="s">
        <v>2597</v>
      </c>
    </row>
    <row r="31423" spans="1:4" hidden="1" x14ac:dyDescent="0.25">
      <c r="A31423" s="61" t="s">
        <v>488</v>
      </c>
      <c r="B31423" s="61" t="s">
        <v>57</v>
      </c>
      <c r="C31423">
        <v>1849</v>
      </c>
      <c r="D31423" s="61" t="s">
        <v>2597</v>
      </c>
    </row>
    <row r="31424" spans="1:4" hidden="1" x14ac:dyDescent="0.25">
      <c r="A31424" s="61" t="s">
        <v>488</v>
      </c>
      <c r="B31424" s="61" t="s">
        <v>57</v>
      </c>
      <c r="C31424">
        <v>1850</v>
      </c>
      <c r="D31424" s="61" t="s">
        <v>2597</v>
      </c>
    </row>
    <row r="31425" spans="1:4" hidden="1" x14ac:dyDescent="0.25">
      <c r="A31425" s="61" t="s">
        <v>488</v>
      </c>
      <c r="B31425" s="61" t="s">
        <v>57</v>
      </c>
      <c r="C31425">
        <v>1851</v>
      </c>
      <c r="D31425" s="61" t="s">
        <v>2597</v>
      </c>
    </row>
    <row r="31426" spans="1:4" hidden="1" x14ac:dyDescent="0.25">
      <c r="A31426" s="61" t="s">
        <v>488</v>
      </c>
      <c r="B31426" s="61" t="s">
        <v>57</v>
      </c>
      <c r="C31426">
        <v>1852</v>
      </c>
      <c r="D31426" s="61" t="s">
        <v>2597</v>
      </c>
    </row>
    <row r="31427" spans="1:4" hidden="1" x14ac:dyDescent="0.25">
      <c r="A31427" s="61" t="s">
        <v>488</v>
      </c>
      <c r="B31427" s="61" t="s">
        <v>57</v>
      </c>
      <c r="C31427">
        <v>1853</v>
      </c>
      <c r="D31427" s="61" t="s">
        <v>2597</v>
      </c>
    </row>
    <row r="31428" spans="1:4" hidden="1" x14ac:dyDescent="0.25">
      <c r="A31428" s="61" t="s">
        <v>488</v>
      </c>
      <c r="B31428" s="61" t="s">
        <v>57</v>
      </c>
      <c r="C31428">
        <v>1854</v>
      </c>
      <c r="D31428" s="61" t="s">
        <v>2597</v>
      </c>
    </row>
    <row r="31429" spans="1:4" hidden="1" x14ac:dyDescent="0.25">
      <c r="A31429" s="61" t="s">
        <v>488</v>
      </c>
      <c r="B31429" s="61" t="s">
        <v>57</v>
      </c>
      <c r="C31429">
        <v>1855</v>
      </c>
      <c r="D31429" s="61" t="s">
        <v>2597</v>
      </c>
    </row>
    <row r="31430" spans="1:4" hidden="1" x14ac:dyDescent="0.25">
      <c r="A31430" s="61" t="s">
        <v>488</v>
      </c>
      <c r="B31430" s="61" t="s">
        <v>57</v>
      </c>
      <c r="C31430">
        <v>1856</v>
      </c>
      <c r="D31430" s="61" t="s">
        <v>2597</v>
      </c>
    </row>
    <row r="31431" spans="1:4" hidden="1" x14ac:dyDescent="0.25">
      <c r="A31431" s="61" t="s">
        <v>488</v>
      </c>
      <c r="B31431" s="61" t="s">
        <v>57</v>
      </c>
      <c r="C31431">
        <v>1857</v>
      </c>
      <c r="D31431" s="61" t="s">
        <v>2597</v>
      </c>
    </row>
    <row r="31432" spans="1:4" hidden="1" x14ac:dyDescent="0.25">
      <c r="A31432" s="61" t="s">
        <v>488</v>
      </c>
      <c r="B31432" s="61" t="s">
        <v>57</v>
      </c>
      <c r="C31432">
        <v>1858</v>
      </c>
      <c r="D31432" s="61" t="s">
        <v>2597</v>
      </c>
    </row>
    <row r="31433" spans="1:4" hidden="1" x14ac:dyDescent="0.25">
      <c r="A31433" s="61" t="s">
        <v>488</v>
      </c>
      <c r="B31433" s="61" t="s">
        <v>57</v>
      </c>
      <c r="C31433">
        <v>1859</v>
      </c>
      <c r="D31433" s="61" t="s">
        <v>2597</v>
      </c>
    </row>
    <row r="31434" spans="1:4" hidden="1" x14ac:dyDescent="0.25">
      <c r="A31434" s="61" t="s">
        <v>488</v>
      </c>
      <c r="B31434" s="61" t="s">
        <v>57</v>
      </c>
      <c r="C31434">
        <v>1860</v>
      </c>
      <c r="D31434" s="61" t="s">
        <v>2597</v>
      </c>
    </row>
    <row r="31435" spans="1:4" hidden="1" x14ac:dyDescent="0.25">
      <c r="A31435" s="61" t="s">
        <v>488</v>
      </c>
      <c r="B31435" s="61" t="s">
        <v>57</v>
      </c>
      <c r="C31435">
        <v>1861</v>
      </c>
      <c r="D31435" s="61" t="s">
        <v>2340</v>
      </c>
    </row>
    <row r="31436" spans="1:4" hidden="1" x14ac:dyDescent="0.25">
      <c r="A31436" s="61" t="s">
        <v>488</v>
      </c>
      <c r="B31436" s="61" t="s">
        <v>57</v>
      </c>
      <c r="C31436">
        <v>1862</v>
      </c>
      <c r="D31436" s="61" t="s">
        <v>2340</v>
      </c>
    </row>
    <row r="31437" spans="1:4" hidden="1" x14ac:dyDescent="0.25">
      <c r="A31437" s="61" t="s">
        <v>488</v>
      </c>
      <c r="B31437" s="61" t="s">
        <v>57</v>
      </c>
      <c r="C31437">
        <v>1863</v>
      </c>
      <c r="D31437" s="61" t="s">
        <v>2340</v>
      </c>
    </row>
    <row r="31438" spans="1:4" hidden="1" x14ac:dyDescent="0.25">
      <c r="A31438" s="61" t="s">
        <v>488</v>
      </c>
      <c r="B31438" s="61" t="s">
        <v>57</v>
      </c>
      <c r="C31438">
        <v>1864</v>
      </c>
      <c r="D31438" s="61" t="s">
        <v>2340</v>
      </c>
    </row>
    <row r="31439" spans="1:4" hidden="1" x14ac:dyDescent="0.25">
      <c r="A31439" s="61" t="s">
        <v>488</v>
      </c>
      <c r="B31439" s="61" t="s">
        <v>57</v>
      </c>
      <c r="C31439">
        <v>1865</v>
      </c>
      <c r="D31439" s="61" t="s">
        <v>2340</v>
      </c>
    </row>
    <row r="31440" spans="1:4" hidden="1" x14ac:dyDescent="0.25">
      <c r="A31440" s="61" t="s">
        <v>488</v>
      </c>
      <c r="B31440" s="61" t="s">
        <v>57</v>
      </c>
      <c r="C31440">
        <v>1866</v>
      </c>
      <c r="D31440" s="61" t="s">
        <v>2207</v>
      </c>
    </row>
    <row r="31441" spans="1:4" hidden="1" x14ac:dyDescent="0.25">
      <c r="A31441" s="61" t="s">
        <v>488</v>
      </c>
      <c r="B31441" s="61" t="s">
        <v>57</v>
      </c>
      <c r="C31441">
        <v>1867</v>
      </c>
      <c r="D31441" s="61" t="s">
        <v>2207</v>
      </c>
    </row>
    <row r="31442" spans="1:4" hidden="1" x14ac:dyDescent="0.25">
      <c r="A31442" s="61" t="s">
        <v>488</v>
      </c>
      <c r="B31442" s="61" t="s">
        <v>57</v>
      </c>
      <c r="C31442">
        <v>1868</v>
      </c>
      <c r="D31442" s="61" t="s">
        <v>2207</v>
      </c>
    </row>
    <row r="31443" spans="1:4" hidden="1" x14ac:dyDescent="0.25">
      <c r="A31443" s="61" t="s">
        <v>488</v>
      </c>
      <c r="B31443" s="61" t="s">
        <v>57</v>
      </c>
      <c r="C31443">
        <v>1869</v>
      </c>
      <c r="D31443" s="61" t="s">
        <v>2928</v>
      </c>
    </row>
    <row r="31444" spans="1:4" hidden="1" x14ac:dyDescent="0.25">
      <c r="A31444" s="61" t="s">
        <v>488</v>
      </c>
      <c r="B31444" s="61" t="s">
        <v>57</v>
      </c>
      <c r="C31444">
        <v>1870</v>
      </c>
      <c r="D31444" s="61" t="s">
        <v>2928</v>
      </c>
    </row>
    <row r="31445" spans="1:4" hidden="1" x14ac:dyDescent="0.25">
      <c r="A31445" s="61" t="s">
        <v>488</v>
      </c>
      <c r="B31445" s="61" t="s">
        <v>57</v>
      </c>
      <c r="C31445">
        <v>1871</v>
      </c>
      <c r="D31445" s="61" t="s">
        <v>2928</v>
      </c>
    </row>
    <row r="31446" spans="1:4" hidden="1" x14ac:dyDescent="0.25">
      <c r="A31446" s="61" t="s">
        <v>488</v>
      </c>
      <c r="B31446" s="61" t="s">
        <v>57</v>
      </c>
      <c r="C31446">
        <v>1872</v>
      </c>
      <c r="D31446" s="61" t="s">
        <v>2928</v>
      </c>
    </row>
    <row r="31447" spans="1:4" hidden="1" x14ac:dyDescent="0.25">
      <c r="A31447" s="61" t="s">
        <v>488</v>
      </c>
      <c r="B31447" s="61" t="s">
        <v>57</v>
      </c>
      <c r="C31447">
        <v>1873</v>
      </c>
      <c r="D31447" s="61" t="s">
        <v>2928</v>
      </c>
    </row>
    <row r="31448" spans="1:4" hidden="1" x14ac:dyDescent="0.25">
      <c r="A31448" s="61" t="s">
        <v>488</v>
      </c>
      <c r="B31448" s="61" t="s">
        <v>57</v>
      </c>
      <c r="C31448">
        <v>1874</v>
      </c>
      <c r="D31448" s="61" t="s">
        <v>2928</v>
      </c>
    </row>
    <row r="31449" spans="1:4" hidden="1" x14ac:dyDescent="0.25">
      <c r="A31449" s="61" t="s">
        <v>488</v>
      </c>
      <c r="B31449" s="61" t="s">
        <v>57</v>
      </c>
      <c r="C31449">
        <v>1875</v>
      </c>
      <c r="D31449" s="61" t="s">
        <v>2928</v>
      </c>
    </row>
    <row r="31450" spans="1:4" hidden="1" x14ac:dyDescent="0.25">
      <c r="A31450" s="61" t="s">
        <v>488</v>
      </c>
      <c r="B31450" s="61" t="s">
        <v>57</v>
      </c>
      <c r="C31450">
        <v>1876</v>
      </c>
      <c r="D31450" s="61" t="s">
        <v>2928</v>
      </c>
    </row>
    <row r="31451" spans="1:4" hidden="1" x14ac:dyDescent="0.25">
      <c r="A31451" s="61" t="s">
        <v>488</v>
      </c>
      <c r="B31451" s="61" t="s">
        <v>57</v>
      </c>
      <c r="C31451">
        <v>1877</v>
      </c>
      <c r="D31451" s="61" t="s">
        <v>2928</v>
      </c>
    </row>
    <row r="31452" spans="1:4" hidden="1" x14ac:dyDescent="0.25">
      <c r="A31452" s="61" t="s">
        <v>488</v>
      </c>
      <c r="B31452" s="61" t="s">
        <v>57</v>
      </c>
      <c r="C31452">
        <v>1878</v>
      </c>
      <c r="D31452" s="61" t="s">
        <v>2928</v>
      </c>
    </row>
    <row r="31453" spans="1:4" hidden="1" x14ac:dyDescent="0.25">
      <c r="A31453" s="61" t="s">
        <v>488</v>
      </c>
      <c r="B31453" s="61" t="s">
        <v>57</v>
      </c>
      <c r="C31453">
        <v>1879</v>
      </c>
      <c r="D31453" s="61" t="s">
        <v>2928</v>
      </c>
    </row>
    <row r="31454" spans="1:4" hidden="1" x14ac:dyDescent="0.25">
      <c r="A31454" s="61" t="s">
        <v>488</v>
      </c>
      <c r="B31454" s="61" t="s">
        <v>57</v>
      </c>
      <c r="C31454">
        <v>1880</v>
      </c>
      <c r="D31454" s="61" t="s">
        <v>2928</v>
      </c>
    </row>
    <row r="31455" spans="1:4" hidden="1" x14ac:dyDescent="0.25">
      <c r="A31455" s="61" t="s">
        <v>488</v>
      </c>
      <c r="B31455" s="61" t="s">
        <v>57</v>
      </c>
      <c r="C31455">
        <v>1881</v>
      </c>
      <c r="D31455" s="61" t="s">
        <v>2928</v>
      </c>
    </row>
    <row r="31456" spans="1:4" hidden="1" x14ac:dyDescent="0.25">
      <c r="A31456" s="61" t="s">
        <v>488</v>
      </c>
      <c r="B31456" s="61" t="s">
        <v>57</v>
      </c>
      <c r="C31456">
        <v>1882</v>
      </c>
      <c r="D31456" s="61" t="s">
        <v>2928</v>
      </c>
    </row>
    <row r="31457" spans="1:4" hidden="1" x14ac:dyDescent="0.25">
      <c r="A31457" s="61" t="s">
        <v>488</v>
      </c>
      <c r="B31457" s="61" t="s">
        <v>57</v>
      </c>
      <c r="C31457">
        <v>1883</v>
      </c>
      <c r="D31457" s="61" t="s">
        <v>2928</v>
      </c>
    </row>
    <row r="31458" spans="1:4" hidden="1" x14ac:dyDescent="0.25">
      <c r="A31458" s="61" t="s">
        <v>488</v>
      </c>
      <c r="B31458" s="61" t="s">
        <v>57</v>
      </c>
      <c r="C31458">
        <v>1884</v>
      </c>
      <c r="D31458" s="61" t="s">
        <v>2928</v>
      </c>
    </row>
    <row r="31459" spans="1:4" hidden="1" x14ac:dyDescent="0.25">
      <c r="A31459" s="61" t="s">
        <v>488</v>
      </c>
      <c r="B31459" s="61" t="s">
        <v>57</v>
      </c>
      <c r="C31459">
        <v>1885</v>
      </c>
      <c r="D31459" s="61" t="s">
        <v>2928</v>
      </c>
    </row>
    <row r="31460" spans="1:4" hidden="1" x14ac:dyDescent="0.25">
      <c r="A31460" s="61" t="s">
        <v>488</v>
      </c>
      <c r="B31460" s="61" t="s">
        <v>57</v>
      </c>
      <c r="C31460">
        <v>1886</v>
      </c>
      <c r="D31460" s="61" t="s">
        <v>2928</v>
      </c>
    </row>
    <row r="31461" spans="1:4" hidden="1" x14ac:dyDescent="0.25">
      <c r="A31461" s="61" t="s">
        <v>488</v>
      </c>
      <c r="B31461" s="61" t="s">
        <v>57</v>
      </c>
      <c r="C31461">
        <v>1887</v>
      </c>
      <c r="D31461" s="61" t="s">
        <v>2928</v>
      </c>
    </row>
    <row r="31462" spans="1:4" hidden="1" x14ac:dyDescent="0.25">
      <c r="A31462" s="61" t="s">
        <v>488</v>
      </c>
      <c r="B31462" s="61" t="s">
        <v>57</v>
      </c>
      <c r="C31462">
        <v>1888</v>
      </c>
      <c r="D31462" s="61" t="s">
        <v>2928</v>
      </c>
    </row>
    <row r="31463" spans="1:4" hidden="1" x14ac:dyDescent="0.25">
      <c r="A31463" s="61" t="s">
        <v>488</v>
      </c>
      <c r="B31463" s="61" t="s">
        <v>57</v>
      </c>
      <c r="C31463">
        <v>1889</v>
      </c>
      <c r="D31463" s="61" t="s">
        <v>2928</v>
      </c>
    </row>
    <row r="31464" spans="1:4" hidden="1" x14ac:dyDescent="0.25">
      <c r="A31464" s="61" t="s">
        <v>488</v>
      </c>
      <c r="B31464" s="61" t="s">
        <v>57</v>
      </c>
      <c r="C31464">
        <v>1890</v>
      </c>
      <c r="D31464" s="61" t="s">
        <v>2928</v>
      </c>
    </row>
    <row r="31465" spans="1:4" hidden="1" x14ac:dyDescent="0.25">
      <c r="A31465" s="61" t="s">
        <v>488</v>
      </c>
      <c r="B31465" s="61" t="s">
        <v>57</v>
      </c>
      <c r="C31465">
        <v>1891</v>
      </c>
      <c r="D31465" s="61" t="s">
        <v>2928</v>
      </c>
    </row>
    <row r="31466" spans="1:4" hidden="1" x14ac:dyDescent="0.25">
      <c r="A31466" s="61" t="s">
        <v>488</v>
      </c>
      <c r="B31466" s="61" t="s">
        <v>57</v>
      </c>
      <c r="C31466">
        <v>1892</v>
      </c>
      <c r="D31466" s="61" t="s">
        <v>2928</v>
      </c>
    </row>
    <row r="31467" spans="1:4" hidden="1" x14ac:dyDescent="0.25">
      <c r="A31467" s="61" t="s">
        <v>488</v>
      </c>
      <c r="B31467" s="61" t="s">
        <v>57</v>
      </c>
      <c r="C31467">
        <v>1893</v>
      </c>
      <c r="D31467" s="61" t="s">
        <v>2928</v>
      </c>
    </row>
    <row r="31468" spans="1:4" hidden="1" x14ac:dyDescent="0.25">
      <c r="A31468" s="61" t="s">
        <v>488</v>
      </c>
      <c r="B31468" s="61" t="s">
        <v>57</v>
      </c>
      <c r="C31468">
        <v>1894</v>
      </c>
      <c r="D31468" s="61" t="s">
        <v>2928</v>
      </c>
    </row>
    <row r="31469" spans="1:4" hidden="1" x14ac:dyDescent="0.25">
      <c r="A31469" s="61" t="s">
        <v>488</v>
      </c>
      <c r="B31469" s="61" t="s">
        <v>57</v>
      </c>
      <c r="C31469">
        <v>1895</v>
      </c>
      <c r="D31469" s="61" t="s">
        <v>2928</v>
      </c>
    </row>
    <row r="31470" spans="1:4" hidden="1" x14ac:dyDescent="0.25">
      <c r="A31470" s="61" t="s">
        <v>488</v>
      </c>
      <c r="B31470" s="61" t="s">
        <v>57</v>
      </c>
      <c r="C31470">
        <v>1896</v>
      </c>
      <c r="D31470" s="61" t="s">
        <v>2928</v>
      </c>
    </row>
    <row r="31471" spans="1:4" hidden="1" x14ac:dyDescent="0.25">
      <c r="A31471" s="61" t="s">
        <v>488</v>
      </c>
      <c r="B31471" s="61" t="s">
        <v>57</v>
      </c>
      <c r="C31471">
        <v>1897</v>
      </c>
      <c r="D31471" s="61" t="s">
        <v>2928</v>
      </c>
    </row>
    <row r="31472" spans="1:4" hidden="1" x14ac:dyDescent="0.25">
      <c r="A31472" s="61" t="s">
        <v>488</v>
      </c>
      <c r="B31472" s="61" t="s">
        <v>57</v>
      </c>
      <c r="C31472">
        <v>1898</v>
      </c>
      <c r="D31472" s="61" t="s">
        <v>2928</v>
      </c>
    </row>
    <row r="31473" spans="1:4" hidden="1" x14ac:dyDescent="0.25">
      <c r="A31473" s="61" t="s">
        <v>488</v>
      </c>
      <c r="B31473" s="61" t="s">
        <v>57</v>
      </c>
      <c r="C31473">
        <v>1899</v>
      </c>
      <c r="D31473" s="61" t="s">
        <v>2928</v>
      </c>
    </row>
    <row r="31474" spans="1:4" hidden="1" x14ac:dyDescent="0.25">
      <c r="A31474" s="61" t="s">
        <v>488</v>
      </c>
      <c r="B31474" s="61" t="s">
        <v>57</v>
      </c>
      <c r="C31474">
        <v>1900</v>
      </c>
      <c r="D31474" s="61" t="s">
        <v>2346</v>
      </c>
    </row>
    <row r="31475" spans="1:4" hidden="1" x14ac:dyDescent="0.25">
      <c r="A31475" s="61" t="s">
        <v>488</v>
      </c>
      <c r="B31475" s="61" t="s">
        <v>57</v>
      </c>
      <c r="C31475">
        <v>1901</v>
      </c>
      <c r="D31475" s="61" t="s">
        <v>2346</v>
      </c>
    </row>
    <row r="31476" spans="1:4" hidden="1" x14ac:dyDescent="0.25">
      <c r="A31476" s="61" t="s">
        <v>488</v>
      </c>
      <c r="B31476" s="61" t="s">
        <v>57</v>
      </c>
      <c r="C31476">
        <v>1902</v>
      </c>
      <c r="D31476" s="61" t="s">
        <v>2346</v>
      </c>
    </row>
    <row r="31477" spans="1:4" hidden="1" x14ac:dyDescent="0.25">
      <c r="A31477" s="61" t="s">
        <v>488</v>
      </c>
      <c r="B31477" s="61" t="s">
        <v>57</v>
      </c>
      <c r="C31477">
        <v>1903</v>
      </c>
      <c r="D31477" s="61" t="s">
        <v>2346</v>
      </c>
    </row>
    <row r="31478" spans="1:4" hidden="1" x14ac:dyDescent="0.25">
      <c r="A31478" s="61" t="s">
        <v>488</v>
      </c>
      <c r="B31478" s="61" t="s">
        <v>57</v>
      </c>
      <c r="C31478">
        <v>1904</v>
      </c>
      <c r="D31478" s="61" t="s">
        <v>2346</v>
      </c>
    </row>
    <row r="31479" spans="1:4" hidden="1" x14ac:dyDescent="0.25">
      <c r="A31479" s="61" t="s">
        <v>488</v>
      </c>
      <c r="B31479" s="61" t="s">
        <v>57</v>
      </c>
      <c r="C31479">
        <v>1905</v>
      </c>
      <c r="D31479" s="61" t="s">
        <v>2346</v>
      </c>
    </row>
    <row r="31480" spans="1:4" hidden="1" x14ac:dyDescent="0.25">
      <c r="A31480" s="61" t="s">
        <v>488</v>
      </c>
      <c r="B31480" s="61" t="s">
        <v>57</v>
      </c>
      <c r="C31480">
        <v>1906</v>
      </c>
      <c r="D31480" s="61" t="s">
        <v>2346</v>
      </c>
    </row>
    <row r="31481" spans="1:4" hidden="1" x14ac:dyDescent="0.25">
      <c r="A31481" s="61" t="s">
        <v>488</v>
      </c>
      <c r="B31481" s="61" t="s">
        <v>57</v>
      </c>
      <c r="C31481">
        <v>1907</v>
      </c>
      <c r="D31481" s="61" t="s">
        <v>2346</v>
      </c>
    </row>
    <row r="31482" spans="1:4" hidden="1" x14ac:dyDescent="0.25">
      <c r="A31482" s="61" t="s">
        <v>488</v>
      </c>
      <c r="B31482" s="61" t="s">
        <v>57</v>
      </c>
      <c r="C31482">
        <v>1908</v>
      </c>
      <c r="D31482" s="61" t="s">
        <v>2346</v>
      </c>
    </row>
    <row r="31483" spans="1:4" hidden="1" x14ac:dyDescent="0.25">
      <c r="A31483" s="61" t="s">
        <v>488</v>
      </c>
      <c r="B31483" s="61" t="s">
        <v>57</v>
      </c>
      <c r="C31483">
        <v>1909</v>
      </c>
      <c r="D31483" s="61" t="s">
        <v>2346</v>
      </c>
    </row>
    <row r="31484" spans="1:4" hidden="1" x14ac:dyDescent="0.25">
      <c r="A31484" s="61" t="s">
        <v>488</v>
      </c>
      <c r="B31484" s="61" t="s">
        <v>57</v>
      </c>
      <c r="C31484">
        <v>1910</v>
      </c>
      <c r="D31484" s="61" t="s">
        <v>2287</v>
      </c>
    </row>
    <row r="31485" spans="1:4" hidden="1" x14ac:dyDescent="0.25">
      <c r="A31485" s="61" t="s">
        <v>488</v>
      </c>
      <c r="B31485" s="61" t="s">
        <v>57</v>
      </c>
      <c r="C31485">
        <v>1911</v>
      </c>
      <c r="D31485" s="61" t="s">
        <v>2287</v>
      </c>
    </row>
    <row r="31486" spans="1:4" hidden="1" x14ac:dyDescent="0.25">
      <c r="A31486" s="61" t="s">
        <v>488</v>
      </c>
      <c r="B31486" s="61" t="s">
        <v>57</v>
      </c>
      <c r="C31486">
        <v>1912</v>
      </c>
      <c r="D31486" s="61" t="s">
        <v>2287</v>
      </c>
    </row>
    <row r="31487" spans="1:4" hidden="1" x14ac:dyDescent="0.25">
      <c r="A31487" s="61" t="s">
        <v>488</v>
      </c>
      <c r="B31487" s="61" t="s">
        <v>57</v>
      </c>
      <c r="C31487">
        <v>1913</v>
      </c>
      <c r="D31487" s="61" t="s">
        <v>2291</v>
      </c>
    </row>
    <row r="31488" spans="1:4" hidden="1" x14ac:dyDescent="0.25">
      <c r="A31488" s="61" t="s">
        <v>488</v>
      </c>
      <c r="B31488" s="61" t="s">
        <v>57</v>
      </c>
      <c r="C31488">
        <v>1914</v>
      </c>
      <c r="D31488" s="61" t="s">
        <v>2288</v>
      </c>
    </row>
    <row r="31489" spans="1:4" hidden="1" x14ac:dyDescent="0.25">
      <c r="A31489" s="61" t="s">
        <v>488</v>
      </c>
      <c r="B31489" s="61" t="s">
        <v>57</v>
      </c>
      <c r="C31489">
        <v>1915</v>
      </c>
      <c r="D31489" s="61" t="s">
        <v>2100</v>
      </c>
    </row>
    <row r="31490" spans="1:4" hidden="1" x14ac:dyDescent="0.25">
      <c r="A31490" s="61" t="s">
        <v>488</v>
      </c>
      <c r="B31490" s="61" t="s">
        <v>57</v>
      </c>
      <c r="C31490">
        <v>1916</v>
      </c>
      <c r="D31490" s="61" t="s">
        <v>2100</v>
      </c>
    </row>
    <row r="31491" spans="1:4" hidden="1" x14ac:dyDescent="0.25">
      <c r="A31491" s="61" t="s">
        <v>488</v>
      </c>
      <c r="B31491" s="61" t="s">
        <v>57</v>
      </c>
      <c r="C31491">
        <v>1917</v>
      </c>
      <c r="D31491" s="61" t="s">
        <v>2144</v>
      </c>
    </row>
    <row r="31492" spans="1:4" hidden="1" x14ac:dyDescent="0.25">
      <c r="A31492" s="61" t="s">
        <v>488</v>
      </c>
      <c r="B31492" s="61" t="s">
        <v>57</v>
      </c>
      <c r="C31492">
        <v>1918</v>
      </c>
      <c r="D31492" s="61" t="s">
        <v>2144</v>
      </c>
    </row>
    <row r="31493" spans="1:4" hidden="1" x14ac:dyDescent="0.25">
      <c r="A31493" s="61" t="s">
        <v>488</v>
      </c>
      <c r="B31493" s="61" t="s">
        <v>57</v>
      </c>
      <c r="C31493">
        <v>1919</v>
      </c>
      <c r="D31493" s="61" t="s">
        <v>2144</v>
      </c>
    </row>
    <row r="31494" spans="1:4" hidden="1" x14ac:dyDescent="0.25">
      <c r="A31494" s="61" t="s">
        <v>488</v>
      </c>
      <c r="B31494" s="61" t="s">
        <v>57</v>
      </c>
      <c r="C31494">
        <v>1920</v>
      </c>
      <c r="D31494" s="61" t="s">
        <v>2658</v>
      </c>
    </row>
    <row r="31495" spans="1:4" hidden="1" x14ac:dyDescent="0.25">
      <c r="A31495" s="61" t="s">
        <v>488</v>
      </c>
      <c r="B31495" s="61" t="s">
        <v>57</v>
      </c>
      <c r="C31495">
        <v>1921</v>
      </c>
      <c r="D31495" s="61" t="s">
        <v>2346</v>
      </c>
    </row>
    <row r="31496" spans="1:4" hidden="1" x14ac:dyDescent="0.25">
      <c r="A31496" s="61" t="s">
        <v>488</v>
      </c>
      <c r="B31496" s="61" t="s">
        <v>57</v>
      </c>
      <c r="C31496">
        <v>1922</v>
      </c>
      <c r="D31496" s="61" t="s">
        <v>2346</v>
      </c>
    </row>
    <row r="31497" spans="1:4" hidden="1" x14ac:dyDescent="0.25">
      <c r="A31497" s="61" t="s">
        <v>488</v>
      </c>
      <c r="B31497" s="61" t="s">
        <v>57</v>
      </c>
      <c r="C31497">
        <v>1923</v>
      </c>
      <c r="D31497" s="61" t="s">
        <v>2206</v>
      </c>
    </row>
    <row r="31498" spans="1:4" hidden="1" x14ac:dyDescent="0.25">
      <c r="A31498" s="61" t="s">
        <v>488</v>
      </c>
      <c r="B31498" s="61" t="s">
        <v>57</v>
      </c>
      <c r="C31498">
        <v>1924</v>
      </c>
      <c r="D31498" s="61" t="s">
        <v>2287</v>
      </c>
    </row>
    <row r="31499" spans="1:4" hidden="1" x14ac:dyDescent="0.25">
      <c r="A31499" s="61" t="s">
        <v>488</v>
      </c>
      <c r="B31499" s="61" t="s">
        <v>57</v>
      </c>
      <c r="C31499">
        <v>1925</v>
      </c>
      <c r="D31499" s="61" t="s">
        <v>2658</v>
      </c>
    </row>
    <row r="31500" spans="1:4" hidden="1" x14ac:dyDescent="0.25">
      <c r="A31500" s="61" t="s">
        <v>488</v>
      </c>
      <c r="B31500" s="61" t="s">
        <v>57</v>
      </c>
      <c r="C31500">
        <v>1926</v>
      </c>
      <c r="D31500" s="61" t="s">
        <v>2073</v>
      </c>
    </row>
    <row r="31501" spans="1:4" hidden="1" x14ac:dyDescent="0.25">
      <c r="A31501" s="61" t="s">
        <v>488</v>
      </c>
      <c r="B31501" s="61" t="s">
        <v>57</v>
      </c>
      <c r="C31501">
        <v>1927</v>
      </c>
      <c r="D31501" s="61" t="s">
        <v>2073</v>
      </c>
    </row>
    <row r="31502" spans="1:4" hidden="1" x14ac:dyDescent="0.25">
      <c r="A31502" s="61" t="s">
        <v>488</v>
      </c>
      <c r="B31502" s="61" t="s">
        <v>57</v>
      </c>
      <c r="C31502">
        <v>1928</v>
      </c>
      <c r="D31502" s="61" t="s">
        <v>2073</v>
      </c>
    </row>
    <row r="31503" spans="1:4" hidden="1" x14ac:dyDescent="0.25">
      <c r="A31503" s="61" t="s">
        <v>488</v>
      </c>
      <c r="B31503" s="61" t="s">
        <v>57</v>
      </c>
      <c r="C31503">
        <v>1929</v>
      </c>
      <c r="D31503" s="61" t="s">
        <v>2073</v>
      </c>
    </row>
    <row r="31504" spans="1:4" hidden="1" x14ac:dyDescent="0.25">
      <c r="A31504" s="61" t="s">
        <v>488</v>
      </c>
      <c r="B31504" s="61" t="s">
        <v>57</v>
      </c>
      <c r="C31504">
        <v>1930</v>
      </c>
      <c r="D31504" s="61" t="s">
        <v>2209</v>
      </c>
    </row>
    <row r="31505" spans="1:4" hidden="1" x14ac:dyDescent="0.25">
      <c r="A31505" s="61" t="s">
        <v>488</v>
      </c>
      <c r="B31505" s="61" t="s">
        <v>57</v>
      </c>
      <c r="C31505">
        <v>1931</v>
      </c>
      <c r="D31505" s="61" t="s">
        <v>2209</v>
      </c>
    </row>
    <row r="31506" spans="1:4" hidden="1" x14ac:dyDescent="0.25">
      <c r="A31506" s="61" t="s">
        <v>488</v>
      </c>
      <c r="B31506" s="61" t="s">
        <v>57</v>
      </c>
      <c r="C31506">
        <v>1932</v>
      </c>
      <c r="D31506" s="61" t="s">
        <v>2209</v>
      </c>
    </row>
    <row r="31507" spans="1:4" hidden="1" x14ac:dyDescent="0.25">
      <c r="A31507" s="61" t="s">
        <v>488</v>
      </c>
      <c r="B31507" s="61" t="s">
        <v>57</v>
      </c>
      <c r="C31507">
        <v>1933</v>
      </c>
      <c r="D31507" s="61" t="s">
        <v>2209</v>
      </c>
    </row>
    <row r="31508" spans="1:4" hidden="1" x14ac:dyDescent="0.25">
      <c r="A31508" s="61" t="s">
        <v>488</v>
      </c>
      <c r="B31508" s="61" t="s">
        <v>57</v>
      </c>
      <c r="C31508">
        <v>1934</v>
      </c>
      <c r="D31508" s="61" t="s">
        <v>2209</v>
      </c>
    </row>
    <row r="31509" spans="1:4" hidden="1" x14ac:dyDescent="0.25">
      <c r="A31509" s="61" t="s">
        <v>488</v>
      </c>
      <c r="B31509" s="61" t="s">
        <v>57</v>
      </c>
      <c r="C31509">
        <v>1935</v>
      </c>
      <c r="D31509" s="61" t="s">
        <v>2209</v>
      </c>
    </row>
    <row r="31510" spans="1:4" hidden="1" x14ac:dyDescent="0.25">
      <c r="A31510" s="61" t="s">
        <v>488</v>
      </c>
      <c r="B31510" s="61" t="s">
        <v>57</v>
      </c>
      <c r="C31510">
        <v>1936</v>
      </c>
      <c r="D31510" s="61" t="s">
        <v>2209</v>
      </c>
    </row>
    <row r="31511" spans="1:4" hidden="1" x14ac:dyDescent="0.25">
      <c r="A31511" s="61" t="s">
        <v>488</v>
      </c>
      <c r="B31511" s="61" t="s">
        <v>57</v>
      </c>
      <c r="C31511">
        <v>1937</v>
      </c>
      <c r="D31511" s="61" t="s">
        <v>2099</v>
      </c>
    </row>
    <row r="31512" spans="1:4" hidden="1" x14ac:dyDescent="0.25">
      <c r="A31512" s="61" t="s">
        <v>488</v>
      </c>
      <c r="B31512" s="61" t="s">
        <v>57</v>
      </c>
      <c r="C31512">
        <v>1938</v>
      </c>
      <c r="D31512" s="61" t="s">
        <v>2099</v>
      </c>
    </row>
    <row r="31513" spans="1:4" hidden="1" x14ac:dyDescent="0.25">
      <c r="A31513" s="61" t="s">
        <v>488</v>
      </c>
      <c r="B31513" s="61" t="s">
        <v>57</v>
      </c>
      <c r="C31513">
        <v>1939</v>
      </c>
      <c r="D31513" s="61" t="s">
        <v>2099</v>
      </c>
    </row>
    <row r="31514" spans="1:4" hidden="1" x14ac:dyDescent="0.25">
      <c r="A31514" s="61" t="s">
        <v>488</v>
      </c>
      <c r="B31514" s="61" t="s">
        <v>57</v>
      </c>
      <c r="C31514">
        <v>1940</v>
      </c>
      <c r="D31514" s="61" t="s">
        <v>2144</v>
      </c>
    </row>
    <row r="31515" spans="1:4" hidden="1" x14ac:dyDescent="0.25">
      <c r="A31515" s="61" t="s">
        <v>488</v>
      </c>
      <c r="B31515" s="61" t="s">
        <v>57</v>
      </c>
      <c r="C31515">
        <v>1941</v>
      </c>
      <c r="D31515" s="61" t="s">
        <v>2144</v>
      </c>
    </row>
    <row r="31516" spans="1:4" hidden="1" x14ac:dyDescent="0.25">
      <c r="A31516" s="61" t="s">
        <v>488</v>
      </c>
      <c r="B31516" s="61" t="s">
        <v>57</v>
      </c>
      <c r="C31516">
        <v>1942</v>
      </c>
      <c r="D31516" s="61" t="s">
        <v>2144</v>
      </c>
    </row>
    <row r="31517" spans="1:4" hidden="1" x14ac:dyDescent="0.25">
      <c r="A31517" s="61" t="s">
        <v>488</v>
      </c>
      <c r="B31517" s="61" t="s">
        <v>57</v>
      </c>
      <c r="C31517">
        <v>1943</v>
      </c>
      <c r="D31517" s="61" t="s">
        <v>2144</v>
      </c>
    </row>
    <row r="31518" spans="1:4" hidden="1" x14ac:dyDescent="0.25">
      <c r="A31518" s="61" t="s">
        <v>488</v>
      </c>
      <c r="B31518" s="61" t="s">
        <v>57</v>
      </c>
      <c r="C31518">
        <v>1944</v>
      </c>
      <c r="D31518" s="61" t="s">
        <v>2144</v>
      </c>
    </row>
    <row r="31519" spans="1:4" hidden="1" x14ac:dyDescent="0.25">
      <c r="A31519" s="61" t="s">
        <v>488</v>
      </c>
      <c r="B31519" s="61" t="s">
        <v>57</v>
      </c>
      <c r="C31519">
        <v>1945</v>
      </c>
      <c r="D31519" s="61" t="s">
        <v>2144</v>
      </c>
    </row>
    <row r="31520" spans="1:4" hidden="1" x14ac:dyDescent="0.25">
      <c r="A31520" s="61" t="s">
        <v>488</v>
      </c>
      <c r="B31520" s="61" t="s">
        <v>57</v>
      </c>
      <c r="C31520">
        <v>1946</v>
      </c>
      <c r="D31520" s="61" t="s">
        <v>2241</v>
      </c>
    </row>
    <row r="31521" spans="1:4" hidden="1" x14ac:dyDescent="0.25">
      <c r="A31521" s="61" t="s">
        <v>488</v>
      </c>
      <c r="B31521" s="61" t="s">
        <v>57</v>
      </c>
      <c r="C31521">
        <v>1947</v>
      </c>
      <c r="D31521" s="61" t="s">
        <v>2241</v>
      </c>
    </row>
    <row r="31522" spans="1:4" hidden="1" x14ac:dyDescent="0.25">
      <c r="A31522" s="61" t="s">
        <v>488</v>
      </c>
      <c r="B31522" s="61" t="s">
        <v>57</v>
      </c>
      <c r="C31522">
        <v>1948</v>
      </c>
      <c r="D31522" s="61" t="s">
        <v>2241</v>
      </c>
    </row>
    <row r="31523" spans="1:4" hidden="1" x14ac:dyDescent="0.25">
      <c r="A31523" s="61" t="s">
        <v>488</v>
      </c>
      <c r="B31523" s="61" t="s">
        <v>57</v>
      </c>
      <c r="C31523">
        <v>1949</v>
      </c>
      <c r="D31523" s="61" t="s">
        <v>2241</v>
      </c>
    </row>
    <row r="31524" spans="1:4" hidden="1" x14ac:dyDescent="0.25">
      <c r="A31524" s="61" t="s">
        <v>488</v>
      </c>
      <c r="B31524" s="61" t="s">
        <v>57</v>
      </c>
      <c r="C31524">
        <v>1950</v>
      </c>
      <c r="D31524" s="61" t="s">
        <v>2933</v>
      </c>
    </row>
    <row r="31525" spans="1:4" hidden="1" x14ac:dyDescent="0.25">
      <c r="A31525" s="61" t="s">
        <v>488</v>
      </c>
      <c r="B31525" s="61" t="s">
        <v>57</v>
      </c>
      <c r="C31525">
        <v>1951</v>
      </c>
      <c r="D31525" s="61" t="s">
        <v>2933</v>
      </c>
    </row>
    <row r="31526" spans="1:4" hidden="1" x14ac:dyDescent="0.25">
      <c r="A31526" s="61" t="s">
        <v>488</v>
      </c>
      <c r="B31526" s="61" t="s">
        <v>57</v>
      </c>
      <c r="C31526">
        <v>1952</v>
      </c>
      <c r="D31526" s="61" t="s">
        <v>2933</v>
      </c>
    </row>
    <row r="31527" spans="1:4" hidden="1" x14ac:dyDescent="0.25">
      <c r="A31527" s="61" t="s">
        <v>488</v>
      </c>
      <c r="B31527" s="61" t="s">
        <v>57</v>
      </c>
      <c r="C31527">
        <v>1953</v>
      </c>
      <c r="D31527" s="61" t="s">
        <v>2933</v>
      </c>
    </row>
    <row r="31528" spans="1:4" hidden="1" x14ac:dyDescent="0.25">
      <c r="A31528" s="61" t="s">
        <v>488</v>
      </c>
      <c r="B31528" s="61" t="s">
        <v>57</v>
      </c>
      <c r="C31528">
        <v>1954</v>
      </c>
      <c r="D31528" s="61" t="s">
        <v>2933</v>
      </c>
    </row>
    <row r="31529" spans="1:4" hidden="1" x14ac:dyDescent="0.25">
      <c r="A31529" s="61" t="s">
        <v>488</v>
      </c>
      <c r="B31529" s="61" t="s">
        <v>57</v>
      </c>
      <c r="C31529">
        <v>1955</v>
      </c>
      <c r="D31529" s="61" t="s">
        <v>2201</v>
      </c>
    </row>
    <row r="31530" spans="1:4" hidden="1" x14ac:dyDescent="0.25">
      <c r="A31530" s="61" t="s">
        <v>488</v>
      </c>
      <c r="B31530" s="61" t="s">
        <v>57</v>
      </c>
      <c r="C31530">
        <v>1956</v>
      </c>
      <c r="D31530" s="61" t="s">
        <v>2201</v>
      </c>
    </row>
    <row r="31531" spans="1:4" hidden="1" x14ac:dyDescent="0.25">
      <c r="A31531" s="61" t="s">
        <v>488</v>
      </c>
      <c r="B31531" s="61" t="s">
        <v>57</v>
      </c>
      <c r="C31531">
        <v>1957</v>
      </c>
      <c r="D31531" s="61" t="s">
        <v>2201</v>
      </c>
    </row>
    <row r="31532" spans="1:4" hidden="1" x14ac:dyDescent="0.25">
      <c r="A31532" s="61" t="s">
        <v>488</v>
      </c>
      <c r="B31532" s="61" t="s">
        <v>57</v>
      </c>
      <c r="C31532">
        <v>1958</v>
      </c>
      <c r="D31532" s="61" t="s">
        <v>2201</v>
      </c>
    </row>
    <row r="31533" spans="1:4" hidden="1" x14ac:dyDescent="0.25">
      <c r="A31533" s="61" t="s">
        <v>488</v>
      </c>
      <c r="B31533" s="61" t="s">
        <v>57</v>
      </c>
      <c r="C31533">
        <v>1959</v>
      </c>
      <c r="D31533" s="61" t="s">
        <v>2201</v>
      </c>
    </row>
    <row r="31534" spans="1:4" hidden="1" x14ac:dyDescent="0.25">
      <c r="A31534" s="61" t="s">
        <v>488</v>
      </c>
      <c r="B31534" s="61" t="s">
        <v>57</v>
      </c>
      <c r="C31534">
        <v>1960</v>
      </c>
      <c r="D31534" s="61" t="s">
        <v>2076</v>
      </c>
    </row>
    <row r="31535" spans="1:4" hidden="1" x14ac:dyDescent="0.25">
      <c r="A31535" s="61" t="s">
        <v>488</v>
      </c>
      <c r="B31535" s="61" t="s">
        <v>57</v>
      </c>
      <c r="C31535">
        <v>1961</v>
      </c>
      <c r="D31535" s="61" t="s">
        <v>2076</v>
      </c>
    </row>
    <row r="31536" spans="1:4" hidden="1" x14ac:dyDescent="0.25">
      <c r="A31536" s="61" t="s">
        <v>488</v>
      </c>
      <c r="B31536" s="61" t="s">
        <v>57</v>
      </c>
      <c r="C31536">
        <v>1962</v>
      </c>
      <c r="D31536" s="61" t="s">
        <v>2076</v>
      </c>
    </row>
    <row r="31537" spans="1:4" hidden="1" x14ac:dyDescent="0.25">
      <c r="A31537" s="61" t="s">
        <v>488</v>
      </c>
      <c r="B31537" s="61" t="s">
        <v>57</v>
      </c>
      <c r="C31537">
        <v>1963</v>
      </c>
      <c r="D31537" s="61" t="s">
        <v>2076</v>
      </c>
    </row>
    <row r="31538" spans="1:4" hidden="1" x14ac:dyDescent="0.25">
      <c r="A31538" s="61" t="s">
        <v>488</v>
      </c>
      <c r="B31538" s="61" t="s">
        <v>57</v>
      </c>
      <c r="C31538">
        <v>1964</v>
      </c>
      <c r="D31538" s="61" t="s">
        <v>2144</v>
      </c>
    </row>
    <row r="31539" spans="1:4" hidden="1" x14ac:dyDescent="0.25">
      <c r="A31539" s="61" t="s">
        <v>488</v>
      </c>
      <c r="B31539" s="61" t="s">
        <v>57</v>
      </c>
      <c r="C31539">
        <v>1965</v>
      </c>
      <c r="D31539" s="61" t="s">
        <v>2099</v>
      </c>
    </row>
    <row r="31540" spans="1:4" hidden="1" x14ac:dyDescent="0.25">
      <c r="A31540" s="61" t="s">
        <v>488</v>
      </c>
      <c r="B31540" s="61" t="s">
        <v>57</v>
      </c>
      <c r="C31540">
        <v>1966</v>
      </c>
      <c r="D31540" s="61" t="s">
        <v>2471</v>
      </c>
    </row>
    <row r="31541" spans="1:4" hidden="1" x14ac:dyDescent="0.25">
      <c r="A31541" s="61" t="s">
        <v>488</v>
      </c>
      <c r="B31541" s="61" t="s">
        <v>57</v>
      </c>
      <c r="C31541">
        <v>1967</v>
      </c>
      <c r="D31541" s="61" t="s">
        <v>2471</v>
      </c>
    </row>
    <row r="31542" spans="1:4" hidden="1" x14ac:dyDescent="0.25">
      <c r="A31542" s="61" t="s">
        <v>488</v>
      </c>
      <c r="B31542" s="61" t="s">
        <v>57</v>
      </c>
      <c r="C31542">
        <v>1968</v>
      </c>
      <c r="D31542" s="61" t="s">
        <v>2471</v>
      </c>
    </row>
    <row r="31543" spans="1:4" hidden="1" x14ac:dyDescent="0.25">
      <c r="A31543" s="61" t="s">
        <v>488</v>
      </c>
      <c r="B31543" s="61" t="s">
        <v>57</v>
      </c>
      <c r="C31543">
        <v>1969</v>
      </c>
      <c r="D31543" s="61" t="s">
        <v>2242</v>
      </c>
    </row>
    <row r="31544" spans="1:4" hidden="1" x14ac:dyDescent="0.25">
      <c r="A31544" s="61" t="s">
        <v>488</v>
      </c>
      <c r="B31544" s="61" t="s">
        <v>57</v>
      </c>
      <c r="C31544">
        <v>1970</v>
      </c>
      <c r="D31544" s="61" t="s">
        <v>2245</v>
      </c>
    </row>
    <row r="31545" spans="1:4" hidden="1" x14ac:dyDescent="0.25">
      <c r="A31545" s="61" t="s">
        <v>488</v>
      </c>
      <c r="B31545" s="61" t="s">
        <v>57</v>
      </c>
      <c r="C31545">
        <v>1971</v>
      </c>
      <c r="D31545" s="61" t="s">
        <v>2532</v>
      </c>
    </row>
    <row r="31546" spans="1:4" hidden="1" x14ac:dyDescent="0.25">
      <c r="A31546" s="61" t="s">
        <v>488</v>
      </c>
      <c r="B31546" s="61" t="s">
        <v>57</v>
      </c>
      <c r="C31546">
        <v>1972</v>
      </c>
      <c r="D31546" s="61" t="s">
        <v>2532</v>
      </c>
    </row>
    <row r="31547" spans="1:4" hidden="1" x14ac:dyDescent="0.25">
      <c r="A31547" s="61" t="s">
        <v>488</v>
      </c>
      <c r="B31547" s="61" t="s">
        <v>57</v>
      </c>
      <c r="C31547">
        <v>1973</v>
      </c>
      <c r="D31547" s="61" t="s">
        <v>2096</v>
      </c>
    </row>
    <row r="31548" spans="1:4" hidden="1" x14ac:dyDescent="0.25">
      <c r="A31548" s="61" t="s">
        <v>488</v>
      </c>
      <c r="B31548" s="61" t="s">
        <v>57</v>
      </c>
      <c r="C31548">
        <v>1974</v>
      </c>
      <c r="D31548" s="61" t="s">
        <v>2090</v>
      </c>
    </row>
    <row r="31549" spans="1:4" hidden="1" x14ac:dyDescent="0.25">
      <c r="A31549" s="61" t="s">
        <v>488</v>
      </c>
      <c r="B31549" s="61" t="s">
        <v>57</v>
      </c>
      <c r="C31549">
        <v>1975</v>
      </c>
      <c r="D31549" s="61" t="s">
        <v>2479</v>
      </c>
    </row>
    <row r="31550" spans="1:4" hidden="1" x14ac:dyDescent="0.25">
      <c r="A31550" s="61" t="s">
        <v>488</v>
      </c>
      <c r="B31550" s="61" t="s">
        <v>57</v>
      </c>
      <c r="C31550">
        <v>1976</v>
      </c>
      <c r="D31550" s="61" t="s">
        <v>2243</v>
      </c>
    </row>
    <row r="31551" spans="1:4" hidden="1" x14ac:dyDescent="0.25">
      <c r="A31551" s="61" t="s">
        <v>488</v>
      </c>
      <c r="B31551" s="61" t="s">
        <v>57</v>
      </c>
      <c r="C31551">
        <v>1977</v>
      </c>
      <c r="D31551" s="61" t="s">
        <v>2243</v>
      </c>
    </row>
    <row r="31552" spans="1:4" hidden="1" x14ac:dyDescent="0.25">
      <c r="A31552" s="61" t="s">
        <v>488</v>
      </c>
      <c r="B31552" s="61" t="s">
        <v>57</v>
      </c>
      <c r="C31552">
        <v>1978</v>
      </c>
      <c r="D31552" s="61" t="s">
        <v>2243</v>
      </c>
    </row>
    <row r="31553" spans="1:4" hidden="1" x14ac:dyDescent="0.25">
      <c r="A31553" s="61" t="s">
        <v>488</v>
      </c>
      <c r="B31553" s="61" t="s">
        <v>57</v>
      </c>
      <c r="C31553">
        <v>1979</v>
      </c>
      <c r="D31553" s="61" t="s">
        <v>2243</v>
      </c>
    </row>
    <row r="31554" spans="1:4" hidden="1" x14ac:dyDescent="0.25">
      <c r="A31554" s="61" t="s">
        <v>488</v>
      </c>
      <c r="B31554" s="61" t="s">
        <v>57</v>
      </c>
      <c r="C31554">
        <v>1980</v>
      </c>
      <c r="D31554" s="61" t="s">
        <v>2244</v>
      </c>
    </row>
    <row r="31555" spans="1:4" hidden="1" x14ac:dyDescent="0.25">
      <c r="A31555" s="61" t="s">
        <v>488</v>
      </c>
      <c r="B31555" s="61" t="s">
        <v>57</v>
      </c>
      <c r="C31555">
        <v>1981</v>
      </c>
      <c r="D31555" s="61" t="s">
        <v>2087</v>
      </c>
    </row>
    <row r="31556" spans="1:4" hidden="1" x14ac:dyDescent="0.25">
      <c r="A31556" s="61" t="s">
        <v>488</v>
      </c>
      <c r="B31556" s="61" t="s">
        <v>57</v>
      </c>
      <c r="C31556">
        <v>1982</v>
      </c>
      <c r="D31556" s="61" t="s">
        <v>2094</v>
      </c>
    </row>
    <row r="31557" spans="1:4" hidden="1" x14ac:dyDescent="0.25">
      <c r="A31557" s="61" t="s">
        <v>488</v>
      </c>
      <c r="B31557" s="61" t="s">
        <v>57</v>
      </c>
      <c r="C31557">
        <v>1983</v>
      </c>
      <c r="D31557" s="61" t="s">
        <v>2094</v>
      </c>
    </row>
    <row r="31558" spans="1:4" hidden="1" x14ac:dyDescent="0.25">
      <c r="A31558" s="61" t="s">
        <v>488</v>
      </c>
      <c r="B31558" s="61" t="s">
        <v>57</v>
      </c>
      <c r="C31558">
        <v>1984</v>
      </c>
      <c r="D31558" s="61" t="s">
        <v>2094</v>
      </c>
    </row>
    <row r="31559" spans="1:4" hidden="1" x14ac:dyDescent="0.25">
      <c r="A31559" s="61" t="s">
        <v>488</v>
      </c>
      <c r="B31559" s="61" t="s">
        <v>57</v>
      </c>
      <c r="C31559">
        <v>1985</v>
      </c>
      <c r="D31559" s="61" t="s">
        <v>2094</v>
      </c>
    </row>
    <row r="31560" spans="1:4" hidden="1" x14ac:dyDescent="0.25">
      <c r="A31560" s="61" t="s">
        <v>488</v>
      </c>
      <c r="B31560" s="61" t="s">
        <v>57</v>
      </c>
      <c r="C31560">
        <v>1986</v>
      </c>
      <c r="D31560" s="61" t="s">
        <v>2094</v>
      </c>
    </row>
    <row r="31561" spans="1:4" hidden="1" x14ac:dyDescent="0.25">
      <c r="A31561" s="61" t="s">
        <v>488</v>
      </c>
      <c r="B31561" s="61" t="s">
        <v>57</v>
      </c>
      <c r="C31561">
        <v>1987</v>
      </c>
      <c r="D31561" s="61" t="s">
        <v>2088</v>
      </c>
    </row>
    <row r="31562" spans="1:4" hidden="1" x14ac:dyDescent="0.25">
      <c r="A31562" s="61" t="s">
        <v>488</v>
      </c>
      <c r="B31562" s="61" t="s">
        <v>57</v>
      </c>
      <c r="C31562">
        <v>1988</v>
      </c>
      <c r="D31562" s="61" t="s">
        <v>2088</v>
      </c>
    </row>
    <row r="31563" spans="1:4" hidden="1" x14ac:dyDescent="0.25">
      <c r="A31563" s="61" t="s">
        <v>488</v>
      </c>
      <c r="B31563" s="61" t="s">
        <v>57</v>
      </c>
      <c r="C31563">
        <v>1989</v>
      </c>
      <c r="D31563" s="61" t="s">
        <v>2243</v>
      </c>
    </row>
    <row r="31564" spans="1:4" hidden="1" x14ac:dyDescent="0.25">
      <c r="A31564" s="61" t="s">
        <v>488</v>
      </c>
      <c r="B31564" s="61" t="s">
        <v>57</v>
      </c>
      <c r="C31564">
        <v>1990</v>
      </c>
      <c r="D31564" s="61" t="s">
        <v>2248</v>
      </c>
    </row>
    <row r="31565" spans="1:4" hidden="1" x14ac:dyDescent="0.25">
      <c r="A31565" s="61" t="s">
        <v>488</v>
      </c>
      <c r="B31565" s="61" t="s">
        <v>57</v>
      </c>
      <c r="C31565">
        <v>1991</v>
      </c>
      <c r="D31565" s="61" t="s">
        <v>2248</v>
      </c>
    </row>
    <row r="31566" spans="1:4" hidden="1" x14ac:dyDescent="0.25">
      <c r="A31566" s="61" t="s">
        <v>488</v>
      </c>
      <c r="B31566" s="61" t="s">
        <v>57</v>
      </c>
      <c r="C31566">
        <v>1992</v>
      </c>
      <c r="D31566" s="61" t="s">
        <v>2248</v>
      </c>
    </row>
    <row r="31567" spans="1:4" hidden="1" x14ac:dyDescent="0.25">
      <c r="A31567" s="61" t="s">
        <v>488</v>
      </c>
      <c r="B31567" s="61" t="s">
        <v>57</v>
      </c>
      <c r="C31567">
        <v>1993</v>
      </c>
      <c r="D31567" s="61" t="s">
        <v>2060</v>
      </c>
    </row>
    <row r="31568" spans="1:4" hidden="1" x14ac:dyDescent="0.25">
      <c r="A31568" s="61" t="s">
        <v>488</v>
      </c>
      <c r="B31568" s="61" t="s">
        <v>57</v>
      </c>
      <c r="C31568">
        <v>1994</v>
      </c>
      <c r="D31568" s="61" t="s">
        <v>2060</v>
      </c>
    </row>
    <row r="31569" spans="1:4" hidden="1" x14ac:dyDescent="0.25">
      <c r="A31569" s="61" t="s">
        <v>488</v>
      </c>
      <c r="B31569" s="61" t="s">
        <v>57</v>
      </c>
      <c r="C31569">
        <v>1995</v>
      </c>
      <c r="D31569" s="61" t="s">
        <v>2060</v>
      </c>
    </row>
    <row r="31570" spans="1:4" hidden="1" x14ac:dyDescent="0.25">
      <c r="A31570" s="61" t="s">
        <v>488</v>
      </c>
      <c r="B31570" s="61" t="s">
        <v>57</v>
      </c>
      <c r="C31570">
        <v>1996</v>
      </c>
      <c r="D31570" s="61" t="s">
        <v>2060</v>
      </c>
    </row>
    <row r="31571" spans="1:4" hidden="1" x14ac:dyDescent="0.25">
      <c r="A31571" s="61" t="s">
        <v>488</v>
      </c>
      <c r="B31571" s="61" t="s">
        <v>57</v>
      </c>
      <c r="C31571">
        <v>1997</v>
      </c>
      <c r="D31571" s="61" t="s">
        <v>2060</v>
      </c>
    </row>
    <row r="31572" spans="1:4" hidden="1" x14ac:dyDescent="0.25">
      <c r="A31572" s="61" t="s">
        <v>488</v>
      </c>
      <c r="B31572" s="61" t="s">
        <v>57</v>
      </c>
      <c r="C31572">
        <v>1998</v>
      </c>
      <c r="D31572" s="61" t="s">
        <v>2060</v>
      </c>
    </row>
    <row r="31573" spans="1:4" hidden="1" x14ac:dyDescent="0.25">
      <c r="A31573" s="61" t="s">
        <v>488</v>
      </c>
      <c r="B31573" s="61" t="s">
        <v>57</v>
      </c>
      <c r="C31573">
        <v>1999</v>
      </c>
      <c r="D31573" s="61" t="s">
        <v>2060</v>
      </c>
    </row>
    <row r="31574" spans="1:4" hidden="1" x14ac:dyDescent="0.25">
      <c r="A31574" s="61" t="s">
        <v>488</v>
      </c>
      <c r="B31574" s="61" t="s">
        <v>57</v>
      </c>
      <c r="C31574">
        <v>2000</v>
      </c>
      <c r="D31574" s="61" t="s">
        <v>2059</v>
      </c>
    </row>
    <row r="31575" spans="1:4" hidden="1" x14ac:dyDescent="0.25">
      <c r="A31575" s="61" t="s">
        <v>488</v>
      </c>
      <c r="B31575" s="61" t="s">
        <v>57</v>
      </c>
      <c r="C31575">
        <v>2001</v>
      </c>
      <c r="D31575" s="61" t="s">
        <v>2060</v>
      </c>
    </row>
    <row r="31576" spans="1:4" hidden="1" x14ac:dyDescent="0.25">
      <c r="A31576" s="61" t="s">
        <v>488</v>
      </c>
      <c r="B31576" s="61" t="s">
        <v>57</v>
      </c>
      <c r="C31576">
        <v>2002</v>
      </c>
      <c r="D31576" s="61" t="s">
        <v>2060</v>
      </c>
    </row>
    <row r="31577" spans="1:4" hidden="1" x14ac:dyDescent="0.25">
      <c r="A31577" s="61" t="s">
        <v>488</v>
      </c>
      <c r="B31577" s="61" t="s">
        <v>57</v>
      </c>
      <c r="C31577">
        <v>2003</v>
      </c>
      <c r="D31577" s="61" t="s">
        <v>2060</v>
      </c>
    </row>
    <row r="31578" spans="1:4" hidden="1" x14ac:dyDescent="0.25">
      <c r="A31578" s="61" t="s">
        <v>488</v>
      </c>
      <c r="B31578" s="61" t="s">
        <v>57</v>
      </c>
      <c r="C31578">
        <v>2004</v>
      </c>
      <c r="D31578" s="61" t="s">
        <v>2060</v>
      </c>
    </row>
    <row r="31579" spans="1:4" hidden="1" x14ac:dyDescent="0.25">
      <c r="A31579" s="61" t="s">
        <v>488</v>
      </c>
      <c r="B31579" s="61" t="s">
        <v>57</v>
      </c>
      <c r="C31579">
        <v>2005</v>
      </c>
      <c r="D31579" s="61" t="s">
        <v>2060</v>
      </c>
    </row>
    <row r="31580" spans="1:4" hidden="1" x14ac:dyDescent="0.25">
      <c r="A31580" s="61" t="s">
        <v>488</v>
      </c>
      <c r="B31580" s="61" t="s">
        <v>57</v>
      </c>
      <c r="C31580">
        <v>2006</v>
      </c>
      <c r="D31580" s="61" t="s">
        <v>2060</v>
      </c>
    </row>
    <row r="31581" spans="1:4" hidden="1" x14ac:dyDescent="0.25">
      <c r="A31581" s="61" t="s">
        <v>488</v>
      </c>
      <c r="B31581" s="61" t="s">
        <v>57</v>
      </c>
      <c r="C31581">
        <v>2007</v>
      </c>
      <c r="D31581" s="61" t="s">
        <v>2060</v>
      </c>
    </row>
    <row r="31582" spans="1:4" hidden="1" x14ac:dyDescent="0.25">
      <c r="A31582" s="61" t="s">
        <v>488</v>
      </c>
      <c r="B31582" s="61" t="s">
        <v>57</v>
      </c>
      <c r="C31582">
        <v>2008</v>
      </c>
      <c r="D31582" s="61" t="s">
        <v>2059</v>
      </c>
    </row>
    <row r="31583" spans="1:4" hidden="1" x14ac:dyDescent="0.25">
      <c r="A31583" s="61" t="s">
        <v>488</v>
      </c>
      <c r="B31583" s="61" t="s">
        <v>57</v>
      </c>
      <c r="C31583">
        <v>2009</v>
      </c>
      <c r="D31583" s="61" t="s">
        <v>2475</v>
      </c>
    </row>
    <row r="31584" spans="1:4" hidden="1" x14ac:dyDescent="0.25">
      <c r="A31584" s="61" t="s">
        <v>488</v>
      </c>
      <c r="B31584" s="61" t="s">
        <v>57</v>
      </c>
      <c r="C31584">
        <v>2010</v>
      </c>
      <c r="D31584" s="61" t="s">
        <v>2475</v>
      </c>
    </row>
    <row r="31585" spans="1:4" hidden="1" x14ac:dyDescent="0.25">
      <c r="A31585" s="61" t="s">
        <v>488</v>
      </c>
      <c r="B31585" s="61" t="s">
        <v>57</v>
      </c>
      <c r="C31585">
        <v>2011</v>
      </c>
      <c r="D31585" s="61" t="s">
        <v>2475</v>
      </c>
    </row>
    <row r="31586" spans="1:4" hidden="1" x14ac:dyDescent="0.25">
      <c r="A31586" s="61" t="s">
        <v>488</v>
      </c>
      <c r="B31586" s="61" t="s">
        <v>57</v>
      </c>
      <c r="C31586">
        <v>2012</v>
      </c>
      <c r="D31586" s="61" t="s">
        <v>2475</v>
      </c>
    </row>
    <row r="31587" spans="1:4" hidden="1" x14ac:dyDescent="0.25">
      <c r="A31587" s="61" t="s">
        <v>488</v>
      </c>
      <c r="B31587" s="61" t="s">
        <v>57</v>
      </c>
      <c r="C31587">
        <v>2013</v>
      </c>
      <c r="D31587" s="61" t="s">
        <v>2474</v>
      </c>
    </row>
    <row r="31588" spans="1:4" hidden="1" x14ac:dyDescent="0.25">
      <c r="A31588" s="61" t="s">
        <v>488</v>
      </c>
      <c r="B31588" s="61" t="s">
        <v>57</v>
      </c>
      <c r="C31588">
        <v>2014</v>
      </c>
      <c r="D31588" s="61" t="s">
        <v>2474</v>
      </c>
    </row>
    <row r="31589" spans="1:4" hidden="1" x14ac:dyDescent="0.25">
      <c r="A31589" s="61" t="s">
        <v>488</v>
      </c>
      <c r="B31589" s="61" t="s">
        <v>57</v>
      </c>
      <c r="C31589">
        <v>2015</v>
      </c>
      <c r="D31589" s="61" t="s">
        <v>2474</v>
      </c>
    </row>
    <row r="31590" spans="1:4" hidden="1" x14ac:dyDescent="0.25">
      <c r="A31590" s="61" t="s">
        <v>488</v>
      </c>
      <c r="B31590" s="61" t="s">
        <v>57</v>
      </c>
      <c r="C31590">
        <v>2016</v>
      </c>
      <c r="D31590" s="61" t="s">
        <v>2250</v>
      </c>
    </row>
    <row r="31591" spans="1:4" hidden="1" x14ac:dyDescent="0.25">
      <c r="A31591" s="61" t="s">
        <v>488</v>
      </c>
      <c r="B31591" s="61" t="s">
        <v>57</v>
      </c>
      <c r="C31591">
        <v>2017</v>
      </c>
      <c r="D31591" s="61" t="s">
        <v>2210</v>
      </c>
    </row>
    <row r="31592" spans="1:4" hidden="1" x14ac:dyDescent="0.25">
      <c r="A31592" s="61" t="s">
        <v>488</v>
      </c>
      <c r="B31592" s="61" t="s">
        <v>57</v>
      </c>
      <c r="C31592">
        <v>2018</v>
      </c>
      <c r="D31592" s="61" t="s">
        <v>2569</v>
      </c>
    </row>
    <row r="31593" spans="1:4" hidden="1" x14ac:dyDescent="0.25">
      <c r="A31593" s="61" t="s">
        <v>488</v>
      </c>
      <c r="B31593" s="61" t="s">
        <v>57</v>
      </c>
      <c r="C31593">
        <v>2019</v>
      </c>
      <c r="D31593" s="61" t="s">
        <v>2569</v>
      </c>
    </row>
    <row r="31594" spans="1:4" hidden="1" x14ac:dyDescent="0.25">
      <c r="A31594" s="61" t="s">
        <v>488</v>
      </c>
      <c r="B31594" s="61" t="s">
        <v>57</v>
      </c>
      <c r="C31594">
        <v>2020</v>
      </c>
      <c r="D31594" s="61" t="s">
        <v>2098</v>
      </c>
    </row>
    <row r="31595" spans="1:4" hidden="1" x14ac:dyDescent="0.25">
      <c r="A31595" s="61" t="s">
        <v>488</v>
      </c>
      <c r="B31595" s="61" t="s">
        <v>57</v>
      </c>
      <c r="C31595">
        <v>2021</v>
      </c>
      <c r="D31595" s="61" t="s">
        <v>2243</v>
      </c>
    </row>
    <row r="31596" spans="1:4" hidden="1" x14ac:dyDescent="0.25">
      <c r="A31596" s="61" t="s">
        <v>488</v>
      </c>
      <c r="B31596" s="61" t="s">
        <v>57</v>
      </c>
      <c r="C31596">
        <v>2022</v>
      </c>
      <c r="D31596" s="61" t="s">
        <v>2243</v>
      </c>
    </row>
    <row r="31597" spans="1:4" x14ac:dyDescent="0.25">
      <c r="A31597" s="61" t="s">
        <v>488</v>
      </c>
      <c r="B31597" s="61" t="s">
        <v>57</v>
      </c>
      <c r="C31597">
        <v>2023</v>
      </c>
      <c r="D31597" s="61">
        <v>0.97299999999999998</v>
      </c>
    </row>
    <row r="31598" spans="1:4" hidden="1" x14ac:dyDescent="0.25">
      <c r="A31598" s="61" t="s">
        <v>151</v>
      </c>
      <c r="B31598" s="61" t="s">
        <v>487</v>
      </c>
      <c r="C31598">
        <v>1825</v>
      </c>
      <c r="D31598" s="61" t="s">
        <v>2437</v>
      </c>
    </row>
    <row r="31599" spans="1:4" hidden="1" x14ac:dyDescent="0.25">
      <c r="A31599" s="61" t="s">
        <v>151</v>
      </c>
      <c r="B31599" s="61" t="s">
        <v>487</v>
      </c>
      <c r="C31599">
        <v>1826</v>
      </c>
      <c r="D31599" s="61" t="s">
        <v>2437</v>
      </c>
    </row>
    <row r="31600" spans="1:4" hidden="1" x14ac:dyDescent="0.25">
      <c r="A31600" s="61" t="s">
        <v>151</v>
      </c>
      <c r="B31600" s="61" t="s">
        <v>487</v>
      </c>
      <c r="C31600">
        <v>1827</v>
      </c>
      <c r="D31600" s="61" t="s">
        <v>2437</v>
      </c>
    </row>
    <row r="31601" spans="1:4" hidden="1" x14ac:dyDescent="0.25">
      <c r="A31601" s="61" t="s">
        <v>151</v>
      </c>
      <c r="B31601" s="61" t="s">
        <v>487</v>
      </c>
      <c r="C31601">
        <v>1828</v>
      </c>
      <c r="D31601" s="61" t="s">
        <v>2437</v>
      </c>
    </row>
    <row r="31602" spans="1:4" hidden="1" x14ac:dyDescent="0.25">
      <c r="A31602" s="61" t="s">
        <v>151</v>
      </c>
      <c r="B31602" s="61" t="s">
        <v>487</v>
      </c>
      <c r="C31602">
        <v>1829</v>
      </c>
      <c r="D31602" s="61" t="s">
        <v>2437</v>
      </c>
    </row>
    <row r="31603" spans="1:4" hidden="1" x14ac:dyDescent="0.25">
      <c r="A31603" s="61" t="s">
        <v>151</v>
      </c>
      <c r="B31603" s="61" t="s">
        <v>487</v>
      </c>
      <c r="C31603">
        <v>1830</v>
      </c>
      <c r="D31603" s="61" t="s">
        <v>1514</v>
      </c>
    </row>
    <row r="31604" spans="1:4" hidden="1" x14ac:dyDescent="0.25">
      <c r="A31604" s="61" t="s">
        <v>151</v>
      </c>
      <c r="B31604" s="61" t="s">
        <v>487</v>
      </c>
      <c r="C31604">
        <v>1831</v>
      </c>
      <c r="D31604" s="61" t="s">
        <v>1514</v>
      </c>
    </row>
    <row r="31605" spans="1:4" hidden="1" x14ac:dyDescent="0.25">
      <c r="A31605" s="61" t="s">
        <v>151</v>
      </c>
      <c r="B31605" s="61" t="s">
        <v>487</v>
      </c>
      <c r="C31605">
        <v>1832</v>
      </c>
      <c r="D31605" s="61" t="s">
        <v>1514</v>
      </c>
    </row>
    <row r="31606" spans="1:4" hidden="1" x14ac:dyDescent="0.25">
      <c r="A31606" s="61" t="s">
        <v>151</v>
      </c>
      <c r="B31606" s="61" t="s">
        <v>487</v>
      </c>
      <c r="C31606">
        <v>1833</v>
      </c>
      <c r="D31606" s="61" t="s">
        <v>1514</v>
      </c>
    </row>
    <row r="31607" spans="1:4" hidden="1" x14ac:dyDescent="0.25">
      <c r="A31607" s="61" t="s">
        <v>151</v>
      </c>
      <c r="B31607" s="61" t="s">
        <v>487</v>
      </c>
      <c r="C31607">
        <v>1834</v>
      </c>
      <c r="D31607" s="61" t="s">
        <v>1514</v>
      </c>
    </row>
    <row r="31608" spans="1:4" hidden="1" x14ac:dyDescent="0.25">
      <c r="A31608" s="61" t="s">
        <v>151</v>
      </c>
      <c r="B31608" s="61" t="s">
        <v>487</v>
      </c>
      <c r="C31608">
        <v>1835</v>
      </c>
      <c r="D31608" s="61" t="s">
        <v>1488</v>
      </c>
    </row>
    <row r="31609" spans="1:4" hidden="1" x14ac:dyDescent="0.25">
      <c r="A31609" s="61" t="s">
        <v>151</v>
      </c>
      <c r="B31609" s="61" t="s">
        <v>487</v>
      </c>
      <c r="C31609">
        <v>1836</v>
      </c>
      <c r="D31609" s="61" t="s">
        <v>1488</v>
      </c>
    </row>
    <row r="31610" spans="1:4" hidden="1" x14ac:dyDescent="0.25">
      <c r="A31610" s="61" t="s">
        <v>151</v>
      </c>
      <c r="B31610" s="61" t="s">
        <v>487</v>
      </c>
      <c r="C31610">
        <v>1837</v>
      </c>
      <c r="D31610" s="61" t="s">
        <v>1488</v>
      </c>
    </row>
    <row r="31611" spans="1:4" hidden="1" x14ac:dyDescent="0.25">
      <c r="A31611" s="61" t="s">
        <v>151</v>
      </c>
      <c r="B31611" s="61" t="s">
        <v>487</v>
      </c>
      <c r="C31611">
        <v>1838</v>
      </c>
      <c r="D31611" s="61" t="s">
        <v>569</v>
      </c>
    </row>
    <row r="31612" spans="1:4" hidden="1" x14ac:dyDescent="0.25">
      <c r="A31612" s="61" t="s">
        <v>151</v>
      </c>
      <c r="B31612" s="61" t="s">
        <v>487</v>
      </c>
      <c r="C31612">
        <v>1839</v>
      </c>
      <c r="D31612" s="61" t="s">
        <v>569</v>
      </c>
    </row>
    <row r="31613" spans="1:4" hidden="1" x14ac:dyDescent="0.25">
      <c r="A31613" s="61" t="s">
        <v>151</v>
      </c>
      <c r="B31613" s="61" t="s">
        <v>487</v>
      </c>
      <c r="C31613">
        <v>1840</v>
      </c>
      <c r="D31613" s="61" t="s">
        <v>1821</v>
      </c>
    </row>
    <row r="31614" spans="1:4" hidden="1" x14ac:dyDescent="0.25">
      <c r="A31614" s="61" t="s">
        <v>151</v>
      </c>
      <c r="B31614" s="61" t="s">
        <v>487</v>
      </c>
      <c r="C31614">
        <v>1841</v>
      </c>
      <c r="D31614" s="61" t="s">
        <v>2320</v>
      </c>
    </row>
    <row r="31615" spans="1:4" hidden="1" x14ac:dyDescent="0.25">
      <c r="A31615" s="61" t="s">
        <v>151</v>
      </c>
      <c r="B31615" s="61" t="s">
        <v>487</v>
      </c>
      <c r="C31615">
        <v>1842</v>
      </c>
      <c r="D31615" s="61" t="s">
        <v>1520</v>
      </c>
    </row>
    <row r="31616" spans="1:4" hidden="1" x14ac:dyDescent="0.25">
      <c r="A31616" s="61" t="s">
        <v>151</v>
      </c>
      <c r="B31616" s="61" t="s">
        <v>487</v>
      </c>
      <c r="C31616">
        <v>1843</v>
      </c>
      <c r="D31616" s="61" t="s">
        <v>2910</v>
      </c>
    </row>
    <row r="31617" spans="1:4" hidden="1" x14ac:dyDescent="0.25">
      <c r="A31617" s="61" t="s">
        <v>151</v>
      </c>
      <c r="B31617" s="61" t="s">
        <v>487</v>
      </c>
      <c r="C31617">
        <v>1844</v>
      </c>
      <c r="D31617" s="61" t="s">
        <v>2910</v>
      </c>
    </row>
    <row r="31618" spans="1:4" hidden="1" x14ac:dyDescent="0.25">
      <c r="A31618" s="61" t="s">
        <v>151</v>
      </c>
      <c r="B31618" s="61" t="s">
        <v>487</v>
      </c>
      <c r="C31618">
        <v>1845</v>
      </c>
      <c r="D31618" s="61" t="s">
        <v>2910</v>
      </c>
    </row>
    <row r="31619" spans="1:4" hidden="1" x14ac:dyDescent="0.25">
      <c r="A31619" s="61" t="s">
        <v>151</v>
      </c>
      <c r="B31619" s="61" t="s">
        <v>487</v>
      </c>
      <c r="C31619">
        <v>1846</v>
      </c>
      <c r="D31619" s="61" t="s">
        <v>1858</v>
      </c>
    </row>
    <row r="31620" spans="1:4" hidden="1" x14ac:dyDescent="0.25">
      <c r="A31620" s="61" t="s">
        <v>151</v>
      </c>
      <c r="B31620" s="61" t="s">
        <v>487</v>
      </c>
      <c r="C31620">
        <v>1847</v>
      </c>
      <c r="D31620" s="61" t="s">
        <v>1858</v>
      </c>
    </row>
    <row r="31621" spans="1:4" hidden="1" x14ac:dyDescent="0.25">
      <c r="A31621" s="61" t="s">
        <v>151</v>
      </c>
      <c r="B31621" s="61" t="s">
        <v>487</v>
      </c>
      <c r="C31621">
        <v>1848</v>
      </c>
      <c r="D31621" s="61" t="s">
        <v>1858</v>
      </c>
    </row>
    <row r="31622" spans="1:4" hidden="1" x14ac:dyDescent="0.25">
      <c r="A31622" s="61" t="s">
        <v>151</v>
      </c>
      <c r="B31622" s="61" t="s">
        <v>487</v>
      </c>
      <c r="C31622">
        <v>1849</v>
      </c>
      <c r="D31622" s="61" t="s">
        <v>1858</v>
      </c>
    </row>
    <row r="31623" spans="1:4" hidden="1" x14ac:dyDescent="0.25">
      <c r="A31623" s="61" t="s">
        <v>151</v>
      </c>
      <c r="B31623" s="61" t="s">
        <v>487</v>
      </c>
      <c r="C31623">
        <v>1850</v>
      </c>
      <c r="D31623" s="61" t="s">
        <v>1858</v>
      </c>
    </row>
    <row r="31624" spans="1:4" hidden="1" x14ac:dyDescent="0.25">
      <c r="A31624" s="61" t="s">
        <v>151</v>
      </c>
      <c r="B31624" s="61" t="s">
        <v>487</v>
      </c>
      <c r="C31624">
        <v>1851</v>
      </c>
      <c r="D31624" s="61" t="s">
        <v>1532</v>
      </c>
    </row>
    <row r="31625" spans="1:4" hidden="1" x14ac:dyDescent="0.25">
      <c r="A31625" s="61" t="s">
        <v>151</v>
      </c>
      <c r="B31625" s="61" t="s">
        <v>487</v>
      </c>
      <c r="C31625">
        <v>1852</v>
      </c>
      <c r="D31625" s="61" t="s">
        <v>1726</v>
      </c>
    </row>
    <row r="31626" spans="1:4" hidden="1" x14ac:dyDescent="0.25">
      <c r="A31626" s="61" t="s">
        <v>151</v>
      </c>
      <c r="B31626" s="61" t="s">
        <v>487</v>
      </c>
      <c r="C31626">
        <v>1853</v>
      </c>
      <c r="D31626" s="61" t="s">
        <v>1726</v>
      </c>
    </row>
    <row r="31627" spans="1:4" hidden="1" x14ac:dyDescent="0.25">
      <c r="A31627" s="61" t="s">
        <v>151</v>
      </c>
      <c r="B31627" s="61" t="s">
        <v>487</v>
      </c>
      <c r="C31627">
        <v>1854</v>
      </c>
      <c r="D31627" s="61" t="s">
        <v>1733</v>
      </c>
    </row>
    <row r="31628" spans="1:4" hidden="1" x14ac:dyDescent="0.25">
      <c r="A31628" s="61" t="s">
        <v>151</v>
      </c>
      <c r="B31628" s="61" t="s">
        <v>487</v>
      </c>
      <c r="C31628">
        <v>1855</v>
      </c>
      <c r="D31628" s="61" t="s">
        <v>2414</v>
      </c>
    </row>
    <row r="31629" spans="1:4" hidden="1" x14ac:dyDescent="0.25">
      <c r="A31629" s="61" t="s">
        <v>151</v>
      </c>
      <c r="B31629" s="61" t="s">
        <v>487</v>
      </c>
      <c r="C31629">
        <v>1856</v>
      </c>
      <c r="D31629" s="61" t="s">
        <v>1724</v>
      </c>
    </row>
    <row r="31630" spans="1:4" hidden="1" x14ac:dyDescent="0.25">
      <c r="A31630" s="61" t="s">
        <v>151</v>
      </c>
      <c r="B31630" s="61" t="s">
        <v>487</v>
      </c>
      <c r="C31630">
        <v>1857</v>
      </c>
      <c r="D31630" s="61" t="s">
        <v>1724</v>
      </c>
    </row>
    <row r="31631" spans="1:4" hidden="1" x14ac:dyDescent="0.25">
      <c r="A31631" s="61" t="s">
        <v>151</v>
      </c>
      <c r="B31631" s="61" t="s">
        <v>487</v>
      </c>
      <c r="C31631">
        <v>1858</v>
      </c>
      <c r="D31631" s="61" t="s">
        <v>1724</v>
      </c>
    </row>
    <row r="31632" spans="1:4" hidden="1" x14ac:dyDescent="0.25">
      <c r="A31632" s="61" t="s">
        <v>151</v>
      </c>
      <c r="B31632" s="61" t="s">
        <v>487</v>
      </c>
      <c r="C31632">
        <v>1859</v>
      </c>
      <c r="D31632" s="61" t="s">
        <v>1724</v>
      </c>
    </row>
    <row r="31633" spans="1:4" hidden="1" x14ac:dyDescent="0.25">
      <c r="A31633" s="61" t="s">
        <v>151</v>
      </c>
      <c r="B31633" s="61" t="s">
        <v>487</v>
      </c>
      <c r="C31633">
        <v>1860</v>
      </c>
      <c r="D31633" s="61" t="s">
        <v>2901</v>
      </c>
    </row>
    <row r="31634" spans="1:4" hidden="1" x14ac:dyDescent="0.25">
      <c r="A31634" s="61" t="s">
        <v>151</v>
      </c>
      <c r="B31634" s="61" t="s">
        <v>487</v>
      </c>
      <c r="C31634">
        <v>1861</v>
      </c>
      <c r="D31634" s="61" t="s">
        <v>2221</v>
      </c>
    </row>
    <row r="31635" spans="1:4" hidden="1" x14ac:dyDescent="0.25">
      <c r="A31635" s="61" t="s">
        <v>151</v>
      </c>
      <c r="B31635" s="61" t="s">
        <v>487</v>
      </c>
      <c r="C31635">
        <v>1862</v>
      </c>
      <c r="D31635" s="61" t="s">
        <v>2221</v>
      </c>
    </row>
    <row r="31636" spans="1:4" hidden="1" x14ac:dyDescent="0.25">
      <c r="A31636" s="61" t="s">
        <v>151</v>
      </c>
      <c r="B31636" s="61" t="s">
        <v>487</v>
      </c>
      <c r="C31636">
        <v>1863</v>
      </c>
      <c r="D31636" s="61" t="s">
        <v>2221</v>
      </c>
    </row>
    <row r="31637" spans="1:4" hidden="1" x14ac:dyDescent="0.25">
      <c r="A31637" s="61" t="s">
        <v>151</v>
      </c>
      <c r="B31637" s="61" t="s">
        <v>487</v>
      </c>
      <c r="C31637">
        <v>1864</v>
      </c>
      <c r="D31637" s="61" t="s">
        <v>2221</v>
      </c>
    </row>
    <row r="31638" spans="1:4" hidden="1" x14ac:dyDescent="0.25">
      <c r="A31638" s="61" t="s">
        <v>151</v>
      </c>
      <c r="B31638" s="61" t="s">
        <v>487</v>
      </c>
      <c r="C31638">
        <v>1865</v>
      </c>
      <c r="D31638" s="61" t="s">
        <v>1865</v>
      </c>
    </row>
    <row r="31639" spans="1:4" hidden="1" x14ac:dyDescent="0.25">
      <c r="A31639" s="61" t="s">
        <v>151</v>
      </c>
      <c r="B31639" s="61" t="s">
        <v>487</v>
      </c>
      <c r="C31639">
        <v>1866</v>
      </c>
      <c r="D31639" s="61" t="s">
        <v>1865</v>
      </c>
    </row>
    <row r="31640" spans="1:4" hidden="1" x14ac:dyDescent="0.25">
      <c r="A31640" s="61" t="s">
        <v>151</v>
      </c>
      <c r="B31640" s="61" t="s">
        <v>487</v>
      </c>
      <c r="C31640">
        <v>1867</v>
      </c>
      <c r="D31640" s="61" t="s">
        <v>1865</v>
      </c>
    </row>
    <row r="31641" spans="1:4" hidden="1" x14ac:dyDescent="0.25">
      <c r="A31641" s="61" t="s">
        <v>151</v>
      </c>
      <c r="B31641" s="61" t="s">
        <v>487</v>
      </c>
      <c r="C31641">
        <v>1868</v>
      </c>
      <c r="D31641" s="61" t="s">
        <v>1801</v>
      </c>
    </row>
    <row r="31642" spans="1:4" hidden="1" x14ac:dyDescent="0.25">
      <c r="A31642" s="61" t="s">
        <v>151</v>
      </c>
      <c r="B31642" s="61" t="s">
        <v>487</v>
      </c>
      <c r="C31642">
        <v>1869</v>
      </c>
      <c r="D31642" s="61" t="s">
        <v>1801</v>
      </c>
    </row>
    <row r="31643" spans="1:4" hidden="1" x14ac:dyDescent="0.25">
      <c r="A31643" s="61" t="s">
        <v>151</v>
      </c>
      <c r="B31643" s="61" t="s">
        <v>487</v>
      </c>
      <c r="C31643">
        <v>1870</v>
      </c>
      <c r="D31643" s="61" t="s">
        <v>1835</v>
      </c>
    </row>
    <row r="31644" spans="1:4" hidden="1" x14ac:dyDescent="0.25">
      <c r="A31644" s="61" t="s">
        <v>151</v>
      </c>
      <c r="B31644" s="61" t="s">
        <v>487</v>
      </c>
      <c r="C31644">
        <v>1871</v>
      </c>
      <c r="D31644" s="61" t="s">
        <v>1835</v>
      </c>
    </row>
    <row r="31645" spans="1:4" hidden="1" x14ac:dyDescent="0.25">
      <c r="A31645" s="61" t="s">
        <v>151</v>
      </c>
      <c r="B31645" s="61" t="s">
        <v>487</v>
      </c>
      <c r="C31645">
        <v>1872</v>
      </c>
      <c r="D31645" s="61" t="s">
        <v>1832</v>
      </c>
    </row>
    <row r="31646" spans="1:4" hidden="1" x14ac:dyDescent="0.25">
      <c r="A31646" s="61" t="s">
        <v>151</v>
      </c>
      <c r="B31646" s="61" t="s">
        <v>487</v>
      </c>
      <c r="C31646">
        <v>1873</v>
      </c>
      <c r="D31646" s="61" t="s">
        <v>2555</v>
      </c>
    </row>
    <row r="31647" spans="1:4" hidden="1" x14ac:dyDescent="0.25">
      <c r="A31647" s="61" t="s">
        <v>151</v>
      </c>
      <c r="B31647" s="61" t="s">
        <v>487</v>
      </c>
      <c r="C31647">
        <v>1874</v>
      </c>
      <c r="D31647" s="61" t="s">
        <v>2555</v>
      </c>
    </row>
    <row r="31648" spans="1:4" hidden="1" x14ac:dyDescent="0.25">
      <c r="A31648" s="61" t="s">
        <v>151</v>
      </c>
      <c r="B31648" s="61" t="s">
        <v>487</v>
      </c>
      <c r="C31648">
        <v>1875</v>
      </c>
      <c r="D31648" s="61" t="s">
        <v>2555</v>
      </c>
    </row>
    <row r="31649" spans="1:4" hidden="1" x14ac:dyDescent="0.25">
      <c r="A31649" s="61" t="s">
        <v>151</v>
      </c>
      <c r="B31649" s="61" t="s">
        <v>487</v>
      </c>
      <c r="C31649">
        <v>1876</v>
      </c>
      <c r="D31649" s="61" t="s">
        <v>2592</v>
      </c>
    </row>
    <row r="31650" spans="1:4" hidden="1" x14ac:dyDescent="0.25">
      <c r="A31650" s="61" t="s">
        <v>151</v>
      </c>
      <c r="B31650" s="61" t="s">
        <v>487</v>
      </c>
      <c r="C31650">
        <v>1877</v>
      </c>
      <c r="D31650" s="61" t="s">
        <v>2592</v>
      </c>
    </row>
    <row r="31651" spans="1:4" hidden="1" x14ac:dyDescent="0.25">
      <c r="A31651" s="61" t="s">
        <v>151</v>
      </c>
      <c r="B31651" s="61" t="s">
        <v>487</v>
      </c>
      <c r="C31651">
        <v>1878</v>
      </c>
      <c r="D31651" s="61" t="s">
        <v>2592</v>
      </c>
    </row>
    <row r="31652" spans="1:4" hidden="1" x14ac:dyDescent="0.25">
      <c r="A31652" s="61" t="s">
        <v>151</v>
      </c>
      <c r="B31652" s="61" t="s">
        <v>487</v>
      </c>
      <c r="C31652">
        <v>1879</v>
      </c>
      <c r="D31652" s="61" t="s">
        <v>2592</v>
      </c>
    </row>
    <row r="31653" spans="1:4" hidden="1" x14ac:dyDescent="0.25">
      <c r="A31653" s="61" t="s">
        <v>151</v>
      </c>
      <c r="B31653" s="61" t="s">
        <v>487</v>
      </c>
      <c r="C31653">
        <v>1880</v>
      </c>
      <c r="D31653" s="61" t="s">
        <v>2167</v>
      </c>
    </row>
    <row r="31654" spans="1:4" hidden="1" x14ac:dyDescent="0.25">
      <c r="A31654" s="61" t="s">
        <v>151</v>
      </c>
      <c r="B31654" s="61" t="s">
        <v>487</v>
      </c>
      <c r="C31654">
        <v>1881</v>
      </c>
      <c r="D31654" s="61" t="s">
        <v>2167</v>
      </c>
    </row>
    <row r="31655" spans="1:4" hidden="1" x14ac:dyDescent="0.25">
      <c r="A31655" s="61" t="s">
        <v>151</v>
      </c>
      <c r="B31655" s="61" t="s">
        <v>487</v>
      </c>
      <c r="C31655">
        <v>1882</v>
      </c>
      <c r="D31655" s="61" t="s">
        <v>2167</v>
      </c>
    </row>
    <row r="31656" spans="1:4" hidden="1" x14ac:dyDescent="0.25">
      <c r="A31656" s="61" t="s">
        <v>151</v>
      </c>
      <c r="B31656" s="61" t="s">
        <v>487</v>
      </c>
      <c r="C31656">
        <v>1883</v>
      </c>
      <c r="D31656" s="61" t="s">
        <v>2167</v>
      </c>
    </row>
    <row r="31657" spans="1:4" hidden="1" x14ac:dyDescent="0.25">
      <c r="A31657" s="61" t="s">
        <v>151</v>
      </c>
      <c r="B31657" s="61" t="s">
        <v>487</v>
      </c>
      <c r="C31657">
        <v>1884</v>
      </c>
      <c r="D31657" s="61" t="s">
        <v>2167</v>
      </c>
    </row>
    <row r="31658" spans="1:4" hidden="1" x14ac:dyDescent="0.25">
      <c r="A31658" s="61" t="s">
        <v>151</v>
      </c>
      <c r="B31658" s="61" t="s">
        <v>487</v>
      </c>
      <c r="C31658">
        <v>1885</v>
      </c>
      <c r="D31658" s="61" t="s">
        <v>2944</v>
      </c>
    </row>
    <row r="31659" spans="1:4" hidden="1" x14ac:dyDescent="0.25">
      <c r="A31659" s="61" t="s">
        <v>151</v>
      </c>
      <c r="B31659" s="61" t="s">
        <v>487</v>
      </c>
      <c r="C31659">
        <v>1886</v>
      </c>
      <c r="D31659" s="61" t="s">
        <v>1829</v>
      </c>
    </row>
    <row r="31660" spans="1:4" hidden="1" x14ac:dyDescent="0.25">
      <c r="A31660" s="61" t="s">
        <v>151</v>
      </c>
      <c r="B31660" s="61" t="s">
        <v>487</v>
      </c>
      <c r="C31660">
        <v>1887</v>
      </c>
      <c r="D31660" s="61" t="s">
        <v>2545</v>
      </c>
    </row>
    <row r="31661" spans="1:4" hidden="1" x14ac:dyDescent="0.25">
      <c r="A31661" s="61" t="s">
        <v>151</v>
      </c>
      <c r="B31661" s="61" t="s">
        <v>487</v>
      </c>
      <c r="C31661">
        <v>1888</v>
      </c>
      <c r="D31661" s="61" t="s">
        <v>2545</v>
      </c>
    </row>
    <row r="31662" spans="1:4" hidden="1" x14ac:dyDescent="0.25">
      <c r="A31662" s="61" t="s">
        <v>151</v>
      </c>
      <c r="B31662" s="61" t="s">
        <v>487</v>
      </c>
      <c r="C31662">
        <v>1889</v>
      </c>
      <c r="D31662" s="61" t="s">
        <v>2545</v>
      </c>
    </row>
    <row r="31663" spans="1:4" hidden="1" x14ac:dyDescent="0.25">
      <c r="A31663" s="61" t="s">
        <v>151</v>
      </c>
      <c r="B31663" s="61" t="s">
        <v>487</v>
      </c>
      <c r="C31663">
        <v>1890</v>
      </c>
      <c r="D31663" s="61" t="s">
        <v>2373</v>
      </c>
    </row>
    <row r="31664" spans="1:4" hidden="1" x14ac:dyDescent="0.25">
      <c r="A31664" s="61" t="s">
        <v>151</v>
      </c>
      <c r="B31664" s="61" t="s">
        <v>487</v>
      </c>
      <c r="C31664">
        <v>1891</v>
      </c>
      <c r="D31664" s="61" t="s">
        <v>2373</v>
      </c>
    </row>
    <row r="31665" spans="1:4" hidden="1" x14ac:dyDescent="0.25">
      <c r="A31665" s="61" t="s">
        <v>151</v>
      </c>
      <c r="B31665" s="61" t="s">
        <v>487</v>
      </c>
      <c r="C31665">
        <v>1892</v>
      </c>
      <c r="D31665" s="61" t="s">
        <v>2373</v>
      </c>
    </row>
    <row r="31666" spans="1:4" hidden="1" x14ac:dyDescent="0.25">
      <c r="A31666" s="61" t="s">
        <v>151</v>
      </c>
      <c r="B31666" s="61" t="s">
        <v>487</v>
      </c>
      <c r="C31666">
        <v>1893</v>
      </c>
      <c r="D31666" s="61" t="s">
        <v>2373</v>
      </c>
    </row>
    <row r="31667" spans="1:4" hidden="1" x14ac:dyDescent="0.25">
      <c r="A31667" s="61" t="s">
        <v>151</v>
      </c>
      <c r="B31667" s="61" t="s">
        <v>487</v>
      </c>
      <c r="C31667">
        <v>1894</v>
      </c>
      <c r="D31667" s="61" t="s">
        <v>2373</v>
      </c>
    </row>
    <row r="31668" spans="1:4" hidden="1" x14ac:dyDescent="0.25">
      <c r="A31668" s="61" t="s">
        <v>151</v>
      </c>
      <c r="B31668" s="61" t="s">
        <v>487</v>
      </c>
      <c r="C31668">
        <v>1895</v>
      </c>
      <c r="D31668" s="61" t="s">
        <v>2373</v>
      </c>
    </row>
    <row r="31669" spans="1:4" hidden="1" x14ac:dyDescent="0.25">
      <c r="A31669" s="61" t="s">
        <v>151</v>
      </c>
      <c r="B31669" s="61" t="s">
        <v>487</v>
      </c>
      <c r="C31669">
        <v>1896</v>
      </c>
      <c r="D31669" s="61" t="s">
        <v>2373</v>
      </c>
    </row>
    <row r="31670" spans="1:4" hidden="1" x14ac:dyDescent="0.25">
      <c r="A31670" s="61" t="s">
        <v>151</v>
      </c>
      <c r="B31670" s="61" t="s">
        <v>487</v>
      </c>
      <c r="C31670">
        <v>1897</v>
      </c>
      <c r="D31670" s="61" t="s">
        <v>2052</v>
      </c>
    </row>
    <row r="31671" spans="1:4" hidden="1" x14ac:dyDescent="0.25">
      <c r="A31671" s="61" t="s">
        <v>151</v>
      </c>
      <c r="B31671" s="61" t="s">
        <v>487</v>
      </c>
      <c r="C31671">
        <v>1898</v>
      </c>
      <c r="D31671" s="61" t="s">
        <v>2521</v>
      </c>
    </row>
    <row r="31672" spans="1:4" hidden="1" x14ac:dyDescent="0.25">
      <c r="A31672" s="61" t="s">
        <v>151</v>
      </c>
      <c r="B31672" s="61" t="s">
        <v>487</v>
      </c>
      <c r="C31672">
        <v>1899</v>
      </c>
      <c r="D31672" s="61" t="s">
        <v>2483</v>
      </c>
    </row>
    <row r="31673" spans="1:4" hidden="1" x14ac:dyDescent="0.25">
      <c r="A31673" s="61" t="s">
        <v>151</v>
      </c>
      <c r="B31673" s="61" t="s">
        <v>487</v>
      </c>
      <c r="C31673">
        <v>1900</v>
      </c>
      <c r="D31673" s="61" t="s">
        <v>2482</v>
      </c>
    </row>
    <row r="31674" spans="1:4" hidden="1" x14ac:dyDescent="0.25">
      <c r="A31674" s="61" t="s">
        <v>151</v>
      </c>
      <c r="B31674" s="61" t="s">
        <v>487</v>
      </c>
      <c r="C31674">
        <v>1901</v>
      </c>
      <c r="D31674" s="61" t="s">
        <v>2482</v>
      </c>
    </row>
    <row r="31675" spans="1:4" hidden="1" x14ac:dyDescent="0.25">
      <c r="A31675" s="61" t="s">
        <v>151</v>
      </c>
      <c r="B31675" s="61" t="s">
        <v>487</v>
      </c>
      <c r="C31675">
        <v>1902</v>
      </c>
      <c r="D31675" s="61" t="s">
        <v>2482</v>
      </c>
    </row>
    <row r="31676" spans="1:4" hidden="1" x14ac:dyDescent="0.25">
      <c r="A31676" s="61" t="s">
        <v>151</v>
      </c>
      <c r="B31676" s="61" t="s">
        <v>487</v>
      </c>
      <c r="C31676">
        <v>1903</v>
      </c>
      <c r="D31676" s="61" t="s">
        <v>2529</v>
      </c>
    </row>
    <row r="31677" spans="1:4" hidden="1" x14ac:dyDescent="0.25">
      <c r="A31677" s="61" t="s">
        <v>151</v>
      </c>
      <c r="B31677" s="61" t="s">
        <v>487</v>
      </c>
      <c r="C31677">
        <v>1904</v>
      </c>
      <c r="D31677" s="61" t="s">
        <v>2937</v>
      </c>
    </row>
    <row r="31678" spans="1:4" hidden="1" x14ac:dyDescent="0.25">
      <c r="A31678" s="61" t="s">
        <v>151</v>
      </c>
      <c r="B31678" s="61" t="s">
        <v>487</v>
      </c>
      <c r="C31678">
        <v>1905</v>
      </c>
      <c r="D31678" s="61" t="s">
        <v>2606</v>
      </c>
    </row>
    <row r="31679" spans="1:4" hidden="1" x14ac:dyDescent="0.25">
      <c r="A31679" s="61" t="s">
        <v>151</v>
      </c>
      <c r="B31679" s="61" t="s">
        <v>487</v>
      </c>
      <c r="C31679">
        <v>1906</v>
      </c>
      <c r="D31679" s="61" t="s">
        <v>2606</v>
      </c>
    </row>
    <row r="31680" spans="1:4" hidden="1" x14ac:dyDescent="0.25">
      <c r="A31680" s="61" t="s">
        <v>151</v>
      </c>
      <c r="B31680" s="61" t="s">
        <v>487</v>
      </c>
      <c r="C31680">
        <v>1907</v>
      </c>
      <c r="D31680" s="61" t="s">
        <v>2606</v>
      </c>
    </row>
    <row r="31681" spans="1:4" hidden="1" x14ac:dyDescent="0.25">
      <c r="A31681" s="61" t="s">
        <v>151</v>
      </c>
      <c r="B31681" s="61" t="s">
        <v>487</v>
      </c>
      <c r="C31681">
        <v>1908</v>
      </c>
      <c r="D31681" s="61" t="s">
        <v>2606</v>
      </c>
    </row>
    <row r="31682" spans="1:4" hidden="1" x14ac:dyDescent="0.25">
      <c r="A31682" s="61" t="s">
        <v>151</v>
      </c>
      <c r="B31682" s="61" t="s">
        <v>487</v>
      </c>
      <c r="C31682">
        <v>1909</v>
      </c>
      <c r="D31682" s="61" t="s">
        <v>2606</v>
      </c>
    </row>
    <row r="31683" spans="1:4" hidden="1" x14ac:dyDescent="0.25">
      <c r="A31683" s="61" t="s">
        <v>151</v>
      </c>
      <c r="B31683" s="61" t="s">
        <v>487</v>
      </c>
      <c r="C31683">
        <v>1910</v>
      </c>
      <c r="D31683" s="61" t="s">
        <v>2606</v>
      </c>
    </row>
    <row r="31684" spans="1:4" hidden="1" x14ac:dyDescent="0.25">
      <c r="A31684" s="61" t="s">
        <v>151</v>
      </c>
      <c r="B31684" s="61" t="s">
        <v>487</v>
      </c>
      <c r="C31684">
        <v>1911</v>
      </c>
      <c r="D31684" s="61" t="s">
        <v>2606</v>
      </c>
    </row>
    <row r="31685" spans="1:4" hidden="1" x14ac:dyDescent="0.25">
      <c r="A31685" s="61" t="s">
        <v>151</v>
      </c>
      <c r="B31685" s="61" t="s">
        <v>487</v>
      </c>
      <c r="C31685">
        <v>1912</v>
      </c>
      <c r="D31685" s="61" t="s">
        <v>2606</v>
      </c>
    </row>
    <row r="31686" spans="1:4" hidden="1" x14ac:dyDescent="0.25">
      <c r="A31686" s="61" t="s">
        <v>151</v>
      </c>
      <c r="B31686" s="61" t="s">
        <v>487</v>
      </c>
      <c r="C31686">
        <v>1913</v>
      </c>
      <c r="D31686" s="61" t="s">
        <v>2606</v>
      </c>
    </row>
    <row r="31687" spans="1:4" hidden="1" x14ac:dyDescent="0.25">
      <c r="A31687" s="61" t="s">
        <v>151</v>
      </c>
      <c r="B31687" s="61" t="s">
        <v>487</v>
      </c>
      <c r="C31687">
        <v>1914</v>
      </c>
      <c r="D31687" s="61" t="s">
        <v>2606</v>
      </c>
    </row>
    <row r="31688" spans="1:4" hidden="1" x14ac:dyDescent="0.25">
      <c r="A31688" s="61" t="s">
        <v>151</v>
      </c>
      <c r="B31688" s="61" t="s">
        <v>487</v>
      </c>
      <c r="C31688">
        <v>1915</v>
      </c>
      <c r="D31688" s="61" t="s">
        <v>2883</v>
      </c>
    </row>
    <row r="31689" spans="1:4" hidden="1" x14ac:dyDescent="0.25">
      <c r="A31689" s="61" t="s">
        <v>151</v>
      </c>
      <c r="B31689" s="61" t="s">
        <v>487</v>
      </c>
      <c r="C31689">
        <v>1916</v>
      </c>
      <c r="D31689" s="61" t="s">
        <v>2882</v>
      </c>
    </row>
    <row r="31690" spans="1:4" hidden="1" x14ac:dyDescent="0.25">
      <c r="A31690" s="61" t="s">
        <v>151</v>
      </c>
      <c r="B31690" s="61" t="s">
        <v>487</v>
      </c>
      <c r="C31690">
        <v>1917</v>
      </c>
      <c r="D31690" s="61" t="s">
        <v>2206</v>
      </c>
    </row>
    <row r="31691" spans="1:4" hidden="1" x14ac:dyDescent="0.25">
      <c r="A31691" s="61" t="s">
        <v>151</v>
      </c>
      <c r="B31691" s="61" t="s">
        <v>487</v>
      </c>
      <c r="C31691">
        <v>1918</v>
      </c>
      <c r="D31691" s="61" t="s">
        <v>2199</v>
      </c>
    </row>
    <row r="31692" spans="1:4" hidden="1" x14ac:dyDescent="0.25">
      <c r="A31692" s="61" t="s">
        <v>151</v>
      </c>
      <c r="B31692" s="61" t="s">
        <v>487</v>
      </c>
      <c r="C31692">
        <v>1919</v>
      </c>
      <c r="D31692" s="61" t="s">
        <v>2565</v>
      </c>
    </row>
    <row r="31693" spans="1:4" hidden="1" x14ac:dyDescent="0.25">
      <c r="A31693" s="61" t="s">
        <v>151</v>
      </c>
      <c r="B31693" s="61" t="s">
        <v>487</v>
      </c>
      <c r="C31693">
        <v>1920</v>
      </c>
      <c r="D31693" s="61" t="s">
        <v>2565</v>
      </c>
    </row>
    <row r="31694" spans="1:4" hidden="1" x14ac:dyDescent="0.25">
      <c r="A31694" s="61" t="s">
        <v>151</v>
      </c>
      <c r="B31694" s="61" t="s">
        <v>487</v>
      </c>
      <c r="C31694">
        <v>1921</v>
      </c>
      <c r="D31694" s="61" t="s">
        <v>2607</v>
      </c>
    </row>
    <row r="31695" spans="1:4" hidden="1" x14ac:dyDescent="0.25">
      <c r="A31695" s="61" t="s">
        <v>151</v>
      </c>
      <c r="B31695" s="61" t="s">
        <v>487</v>
      </c>
      <c r="C31695">
        <v>1922</v>
      </c>
      <c r="D31695" s="61" t="s">
        <v>2607</v>
      </c>
    </row>
    <row r="31696" spans="1:4" hidden="1" x14ac:dyDescent="0.25">
      <c r="A31696" s="61" t="s">
        <v>151</v>
      </c>
      <c r="B31696" s="61" t="s">
        <v>487</v>
      </c>
      <c r="C31696">
        <v>1923</v>
      </c>
      <c r="D31696" s="61" t="s">
        <v>2607</v>
      </c>
    </row>
    <row r="31697" spans="1:4" hidden="1" x14ac:dyDescent="0.25">
      <c r="A31697" s="61" t="s">
        <v>151</v>
      </c>
      <c r="B31697" s="61" t="s">
        <v>487</v>
      </c>
      <c r="C31697">
        <v>1924</v>
      </c>
      <c r="D31697" s="61" t="s">
        <v>2607</v>
      </c>
    </row>
    <row r="31698" spans="1:4" hidden="1" x14ac:dyDescent="0.25">
      <c r="A31698" s="61" t="s">
        <v>151</v>
      </c>
      <c r="B31698" s="61" t="s">
        <v>487</v>
      </c>
      <c r="C31698">
        <v>1925</v>
      </c>
      <c r="D31698" s="61" t="s">
        <v>2607</v>
      </c>
    </row>
    <row r="31699" spans="1:4" hidden="1" x14ac:dyDescent="0.25">
      <c r="A31699" s="61" t="s">
        <v>151</v>
      </c>
      <c r="B31699" s="61" t="s">
        <v>487</v>
      </c>
      <c r="C31699">
        <v>1926</v>
      </c>
      <c r="D31699" s="61" t="s">
        <v>2607</v>
      </c>
    </row>
    <row r="31700" spans="1:4" hidden="1" x14ac:dyDescent="0.25">
      <c r="A31700" s="61" t="s">
        <v>151</v>
      </c>
      <c r="B31700" s="61" t="s">
        <v>487</v>
      </c>
      <c r="C31700">
        <v>1927</v>
      </c>
      <c r="D31700" s="61" t="s">
        <v>2607</v>
      </c>
    </row>
    <row r="31701" spans="1:4" hidden="1" x14ac:dyDescent="0.25">
      <c r="A31701" s="61" t="s">
        <v>151</v>
      </c>
      <c r="B31701" s="61" t="s">
        <v>487</v>
      </c>
      <c r="C31701">
        <v>1928</v>
      </c>
      <c r="D31701" s="61" t="s">
        <v>2607</v>
      </c>
    </row>
    <row r="31702" spans="1:4" hidden="1" x14ac:dyDescent="0.25">
      <c r="A31702" s="61" t="s">
        <v>151</v>
      </c>
      <c r="B31702" s="61" t="s">
        <v>487</v>
      </c>
      <c r="C31702">
        <v>1929</v>
      </c>
      <c r="D31702" s="61" t="s">
        <v>2607</v>
      </c>
    </row>
    <row r="31703" spans="1:4" hidden="1" x14ac:dyDescent="0.25">
      <c r="A31703" s="61" t="s">
        <v>151</v>
      </c>
      <c r="B31703" s="61" t="s">
        <v>487</v>
      </c>
      <c r="C31703">
        <v>1930</v>
      </c>
      <c r="D31703" s="61" t="s">
        <v>2607</v>
      </c>
    </row>
    <row r="31704" spans="1:4" hidden="1" x14ac:dyDescent="0.25">
      <c r="A31704" s="61" t="s">
        <v>151</v>
      </c>
      <c r="B31704" s="61" t="s">
        <v>487</v>
      </c>
      <c r="C31704">
        <v>1931</v>
      </c>
      <c r="D31704" s="61" t="s">
        <v>2607</v>
      </c>
    </row>
    <row r="31705" spans="1:4" hidden="1" x14ac:dyDescent="0.25">
      <c r="A31705" s="61" t="s">
        <v>151</v>
      </c>
      <c r="B31705" s="61" t="s">
        <v>487</v>
      </c>
      <c r="C31705">
        <v>1932</v>
      </c>
      <c r="D31705" s="61" t="s">
        <v>2607</v>
      </c>
    </row>
    <row r="31706" spans="1:4" hidden="1" x14ac:dyDescent="0.25">
      <c r="A31706" s="61" t="s">
        <v>151</v>
      </c>
      <c r="B31706" s="61" t="s">
        <v>487</v>
      </c>
      <c r="C31706">
        <v>1933</v>
      </c>
      <c r="D31706" s="61" t="s">
        <v>2160</v>
      </c>
    </row>
    <row r="31707" spans="1:4" hidden="1" x14ac:dyDescent="0.25">
      <c r="A31707" s="61" t="s">
        <v>151</v>
      </c>
      <c r="B31707" s="61" t="s">
        <v>487</v>
      </c>
      <c r="C31707">
        <v>1934</v>
      </c>
      <c r="D31707" s="61" t="s">
        <v>1794</v>
      </c>
    </row>
    <row r="31708" spans="1:4" hidden="1" x14ac:dyDescent="0.25">
      <c r="A31708" s="61" t="s">
        <v>151</v>
      </c>
      <c r="B31708" s="61" t="s">
        <v>487</v>
      </c>
      <c r="C31708">
        <v>1935</v>
      </c>
      <c r="D31708" s="61" t="s">
        <v>1794</v>
      </c>
    </row>
    <row r="31709" spans="1:4" hidden="1" x14ac:dyDescent="0.25">
      <c r="A31709" s="61" t="s">
        <v>151</v>
      </c>
      <c r="B31709" s="61" t="s">
        <v>487</v>
      </c>
      <c r="C31709">
        <v>1936</v>
      </c>
      <c r="D31709" s="61" t="s">
        <v>1794</v>
      </c>
    </row>
    <row r="31710" spans="1:4" hidden="1" x14ac:dyDescent="0.25">
      <c r="A31710" s="61" t="s">
        <v>151</v>
      </c>
      <c r="B31710" s="61" t="s">
        <v>487</v>
      </c>
      <c r="C31710">
        <v>1937</v>
      </c>
      <c r="D31710" s="61" t="s">
        <v>1793</v>
      </c>
    </row>
    <row r="31711" spans="1:4" hidden="1" x14ac:dyDescent="0.25">
      <c r="A31711" s="61" t="s">
        <v>151</v>
      </c>
      <c r="B31711" s="61" t="s">
        <v>487</v>
      </c>
      <c r="C31711">
        <v>1938</v>
      </c>
      <c r="D31711" s="61" t="s">
        <v>1793</v>
      </c>
    </row>
    <row r="31712" spans="1:4" hidden="1" x14ac:dyDescent="0.25">
      <c r="A31712" s="61" t="s">
        <v>151</v>
      </c>
      <c r="B31712" s="61" t="s">
        <v>487</v>
      </c>
      <c r="C31712">
        <v>1939</v>
      </c>
      <c r="D31712" s="61" t="s">
        <v>2594</v>
      </c>
    </row>
    <row r="31713" spans="1:4" hidden="1" x14ac:dyDescent="0.25">
      <c r="A31713" s="61" t="s">
        <v>151</v>
      </c>
      <c r="B31713" s="61" t="s">
        <v>487</v>
      </c>
      <c r="C31713">
        <v>1940</v>
      </c>
      <c r="D31713" s="61" t="s">
        <v>2594</v>
      </c>
    </row>
    <row r="31714" spans="1:4" hidden="1" x14ac:dyDescent="0.25">
      <c r="A31714" s="61" t="s">
        <v>151</v>
      </c>
      <c r="B31714" s="61" t="s">
        <v>487</v>
      </c>
      <c r="C31714">
        <v>1941</v>
      </c>
      <c r="D31714" s="61" t="s">
        <v>2594</v>
      </c>
    </row>
    <row r="31715" spans="1:4" hidden="1" x14ac:dyDescent="0.25">
      <c r="A31715" s="61" t="s">
        <v>151</v>
      </c>
      <c r="B31715" s="61" t="s">
        <v>487</v>
      </c>
      <c r="C31715">
        <v>1942</v>
      </c>
      <c r="D31715" s="61" t="s">
        <v>2596</v>
      </c>
    </row>
    <row r="31716" spans="1:4" hidden="1" x14ac:dyDescent="0.25">
      <c r="A31716" s="61" t="s">
        <v>151</v>
      </c>
      <c r="B31716" s="61" t="s">
        <v>487</v>
      </c>
      <c r="C31716">
        <v>1943</v>
      </c>
      <c r="D31716" s="61" t="s">
        <v>2341</v>
      </c>
    </row>
    <row r="31717" spans="1:4" hidden="1" x14ac:dyDescent="0.25">
      <c r="A31717" s="61" t="s">
        <v>151</v>
      </c>
      <c r="B31717" s="61" t="s">
        <v>487</v>
      </c>
      <c r="C31717">
        <v>1944</v>
      </c>
      <c r="D31717" s="61" t="s">
        <v>2341</v>
      </c>
    </row>
    <row r="31718" spans="1:4" hidden="1" x14ac:dyDescent="0.25">
      <c r="A31718" s="61" t="s">
        <v>151</v>
      </c>
      <c r="B31718" s="61" t="s">
        <v>487</v>
      </c>
      <c r="C31718">
        <v>1945</v>
      </c>
      <c r="D31718" s="61" t="s">
        <v>2341</v>
      </c>
    </row>
    <row r="31719" spans="1:4" hidden="1" x14ac:dyDescent="0.25">
      <c r="A31719" s="61" t="s">
        <v>151</v>
      </c>
      <c r="B31719" s="61" t="s">
        <v>487</v>
      </c>
      <c r="C31719">
        <v>1946</v>
      </c>
      <c r="D31719" s="61" t="s">
        <v>533</v>
      </c>
    </row>
    <row r="31720" spans="1:4" hidden="1" x14ac:dyDescent="0.25">
      <c r="A31720" s="61" t="s">
        <v>151</v>
      </c>
      <c r="B31720" s="61" t="s">
        <v>487</v>
      </c>
      <c r="C31720">
        <v>1947</v>
      </c>
      <c r="D31720" s="61" t="s">
        <v>533</v>
      </c>
    </row>
    <row r="31721" spans="1:4" hidden="1" x14ac:dyDescent="0.25">
      <c r="A31721" s="61" t="s">
        <v>151</v>
      </c>
      <c r="B31721" s="61" t="s">
        <v>487</v>
      </c>
      <c r="C31721">
        <v>1948</v>
      </c>
      <c r="D31721" s="61" t="s">
        <v>533</v>
      </c>
    </row>
    <row r="31722" spans="1:4" hidden="1" x14ac:dyDescent="0.25">
      <c r="A31722" s="61" t="s">
        <v>151</v>
      </c>
      <c r="B31722" s="61" t="s">
        <v>487</v>
      </c>
      <c r="C31722">
        <v>1949</v>
      </c>
      <c r="D31722" s="61" t="s">
        <v>2071</v>
      </c>
    </row>
    <row r="31723" spans="1:4" hidden="1" x14ac:dyDescent="0.25">
      <c r="A31723" s="61" t="s">
        <v>151</v>
      </c>
      <c r="B31723" s="61" t="s">
        <v>487</v>
      </c>
      <c r="C31723">
        <v>1950</v>
      </c>
      <c r="D31723" s="61" t="s">
        <v>2877</v>
      </c>
    </row>
    <row r="31724" spans="1:4" hidden="1" x14ac:dyDescent="0.25">
      <c r="A31724" s="61" t="s">
        <v>151</v>
      </c>
      <c r="B31724" s="61" t="s">
        <v>487</v>
      </c>
      <c r="C31724">
        <v>1951</v>
      </c>
      <c r="D31724" s="61" t="s">
        <v>2877</v>
      </c>
    </row>
    <row r="31725" spans="1:4" hidden="1" x14ac:dyDescent="0.25">
      <c r="A31725" s="61" t="s">
        <v>151</v>
      </c>
      <c r="B31725" s="61" t="s">
        <v>487</v>
      </c>
      <c r="C31725">
        <v>1952</v>
      </c>
      <c r="D31725" s="61" t="s">
        <v>2877</v>
      </c>
    </row>
    <row r="31726" spans="1:4" hidden="1" x14ac:dyDescent="0.25">
      <c r="A31726" s="61" t="s">
        <v>151</v>
      </c>
      <c r="B31726" s="61" t="s">
        <v>487</v>
      </c>
      <c r="C31726">
        <v>1953</v>
      </c>
      <c r="D31726" s="61" t="s">
        <v>2606</v>
      </c>
    </row>
    <row r="31727" spans="1:4" hidden="1" x14ac:dyDescent="0.25">
      <c r="A31727" s="61" t="s">
        <v>151</v>
      </c>
      <c r="B31727" s="61" t="s">
        <v>487</v>
      </c>
      <c r="C31727">
        <v>1954</v>
      </c>
      <c r="D31727" s="61" t="s">
        <v>2606</v>
      </c>
    </row>
    <row r="31728" spans="1:4" hidden="1" x14ac:dyDescent="0.25">
      <c r="A31728" s="61" t="s">
        <v>151</v>
      </c>
      <c r="B31728" s="61" t="s">
        <v>487</v>
      </c>
      <c r="C31728">
        <v>1955</v>
      </c>
      <c r="D31728" s="61" t="s">
        <v>2606</v>
      </c>
    </row>
    <row r="31729" spans="1:4" hidden="1" x14ac:dyDescent="0.25">
      <c r="A31729" s="61" t="s">
        <v>151</v>
      </c>
      <c r="B31729" s="61" t="s">
        <v>487</v>
      </c>
      <c r="C31729">
        <v>1956</v>
      </c>
      <c r="D31729" s="61" t="s">
        <v>2606</v>
      </c>
    </row>
    <row r="31730" spans="1:4" hidden="1" x14ac:dyDescent="0.25">
      <c r="A31730" s="61" t="s">
        <v>151</v>
      </c>
      <c r="B31730" s="61" t="s">
        <v>487</v>
      </c>
      <c r="C31730">
        <v>1957</v>
      </c>
      <c r="D31730" s="61" t="s">
        <v>2606</v>
      </c>
    </row>
    <row r="31731" spans="1:4" hidden="1" x14ac:dyDescent="0.25">
      <c r="A31731" s="61" t="s">
        <v>151</v>
      </c>
      <c r="B31731" s="61" t="s">
        <v>487</v>
      </c>
      <c r="C31731">
        <v>1958</v>
      </c>
      <c r="D31731" s="61" t="s">
        <v>2606</v>
      </c>
    </row>
    <row r="31732" spans="1:4" hidden="1" x14ac:dyDescent="0.25">
      <c r="A31732" s="61" t="s">
        <v>151</v>
      </c>
      <c r="B31732" s="61" t="s">
        <v>487</v>
      </c>
      <c r="C31732">
        <v>1959</v>
      </c>
      <c r="D31732" s="61" t="s">
        <v>2606</v>
      </c>
    </row>
    <row r="31733" spans="1:4" hidden="1" x14ac:dyDescent="0.25">
      <c r="A31733" s="61" t="s">
        <v>151</v>
      </c>
      <c r="B31733" s="61" t="s">
        <v>487</v>
      </c>
      <c r="C31733">
        <v>1960</v>
      </c>
      <c r="D31733" s="61" t="s">
        <v>2348</v>
      </c>
    </row>
    <row r="31734" spans="1:4" hidden="1" x14ac:dyDescent="0.25">
      <c r="A31734" s="61" t="s">
        <v>151</v>
      </c>
      <c r="B31734" s="61" t="s">
        <v>487</v>
      </c>
      <c r="C31734">
        <v>1961</v>
      </c>
      <c r="D31734" s="61" t="s">
        <v>2348</v>
      </c>
    </row>
    <row r="31735" spans="1:4" hidden="1" x14ac:dyDescent="0.25">
      <c r="A31735" s="61" t="s">
        <v>151</v>
      </c>
      <c r="B31735" s="61" t="s">
        <v>487</v>
      </c>
      <c r="C31735">
        <v>1962</v>
      </c>
      <c r="D31735" s="61" t="s">
        <v>2348</v>
      </c>
    </row>
    <row r="31736" spans="1:4" hidden="1" x14ac:dyDescent="0.25">
      <c r="A31736" s="61" t="s">
        <v>151</v>
      </c>
      <c r="B31736" s="61" t="s">
        <v>487</v>
      </c>
      <c r="C31736">
        <v>1963</v>
      </c>
      <c r="D31736" s="61" t="s">
        <v>2348</v>
      </c>
    </row>
    <row r="31737" spans="1:4" hidden="1" x14ac:dyDescent="0.25">
      <c r="A31737" s="61" t="s">
        <v>151</v>
      </c>
      <c r="B31737" s="61" t="s">
        <v>487</v>
      </c>
      <c r="C31737">
        <v>1964</v>
      </c>
      <c r="D31737" s="61" t="s">
        <v>2348</v>
      </c>
    </row>
    <row r="31738" spans="1:4" hidden="1" x14ac:dyDescent="0.25">
      <c r="A31738" s="61" t="s">
        <v>151</v>
      </c>
      <c r="B31738" s="61" t="s">
        <v>487</v>
      </c>
      <c r="C31738">
        <v>1965</v>
      </c>
      <c r="D31738" s="61" t="s">
        <v>2348</v>
      </c>
    </row>
    <row r="31739" spans="1:4" hidden="1" x14ac:dyDescent="0.25">
      <c r="A31739" s="61" t="s">
        <v>151</v>
      </c>
      <c r="B31739" s="61" t="s">
        <v>487</v>
      </c>
      <c r="C31739">
        <v>1966</v>
      </c>
      <c r="D31739" s="61" t="s">
        <v>2348</v>
      </c>
    </row>
    <row r="31740" spans="1:4" hidden="1" x14ac:dyDescent="0.25">
      <c r="A31740" s="61" t="s">
        <v>151</v>
      </c>
      <c r="B31740" s="61" t="s">
        <v>487</v>
      </c>
      <c r="C31740">
        <v>1967</v>
      </c>
      <c r="D31740" s="61" t="s">
        <v>2143</v>
      </c>
    </row>
    <row r="31741" spans="1:4" hidden="1" x14ac:dyDescent="0.25">
      <c r="A31741" s="61" t="s">
        <v>151</v>
      </c>
      <c r="B31741" s="61" t="s">
        <v>487</v>
      </c>
      <c r="C31741">
        <v>1968</v>
      </c>
      <c r="D31741" s="61" t="s">
        <v>2520</v>
      </c>
    </row>
    <row r="31742" spans="1:4" hidden="1" x14ac:dyDescent="0.25">
      <c r="A31742" s="61" t="s">
        <v>151</v>
      </c>
      <c r="B31742" s="61" t="s">
        <v>487</v>
      </c>
      <c r="C31742">
        <v>1969</v>
      </c>
      <c r="D31742" s="61" t="s">
        <v>2520</v>
      </c>
    </row>
    <row r="31743" spans="1:4" hidden="1" x14ac:dyDescent="0.25">
      <c r="A31743" s="61" t="s">
        <v>151</v>
      </c>
      <c r="B31743" s="61" t="s">
        <v>487</v>
      </c>
      <c r="C31743">
        <v>1970</v>
      </c>
      <c r="D31743" s="61" t="s">
        <v>2525</v>
      </c>
    </row>
    <row r="31744" spans="1:4" hidden="1" x14ac:dyDescent="0.25">
      <c r="A31744" s="61" t="s">
        <v>151</v>
      </c>
      <c r="B31744" s="61" t="s">
        <v>487</v>
      </c>
      <c r="C31744">
        <v>1971</v>
      </c>
      <c r="D31744" s="61" t="s">
        <v>2525</v>
      </c>
    </row>
    <row r="31745" spans="1:4" hidden="1" x14ac:dyDescent="0.25">
      <c r="A31745" s="61" t="s">
        <v>151</v>
      </c>
      <c r="B31745" s="61" t="s">
        <v>487</v>
      </c>
      <c r="C31745">
        <v>1972</v>
      </c>
      <c r="D31745" s="61" t="s">
        <v>2420</v>
      </c>
    </row>
    <row r="31746" spans="1:4" hidden="1" x14ac:dyDescent="0.25">
      <c r="A31746" s="61" t="s">
        <v>151</v>
      </c>
      <c r="B31746" s="61" t="s">
        <v>487</v>
      </c>
      <c r="C31746">
        <v>1973</v>
      </c>
      <c r="D31746" s="61" t="s">
        <v>2637</v>
      </c>
    </row>
    <row r="31747" spans="1:4" hidden="1" x14ac:dyDescent="0.25">
      <c r="A31747" s="61" t="s">
        <v>151</v>
      </c>
      <c r="B31747" s="61" t="s">
        <v>487</v>
      </c>
      <c r="C31747">
        <v>1974</v>
      </c>
      <c r="D31747" s="61" t="s">
        <v>543</v>
      </c>
    </row>
    <row r="31748" spans="1:4" hidden="1" x14ac:dyDescent="0.25">
      <c r="A31748" s="61" t="s">
        <v>151</v>
      </c>
      <c r="B31748" s="61" t="s">
        <v>487</v>
      </c>
      <c r="C31748">
        <v>1975</v>
      </c>
      <c r="D31748" s="61" t="s">
        <v>543</v>
      </c>
    </row>
    <row r="31749" spans="1:4" hidden="1" x14ac:dyDescent="0.25">
      <c r="A31749" s="61" t="s">
        <v>151</v>
      </c>
      <c r="B31749" s="61" t="s">
        <v>487</v>
      </c>
      <c r="C31749">
        <v>1976</v>
      </c>
      <c r="D31749" s="61" t="s">
        <v>543</v>
      </c>
    </row>
    <row r="31750" spans="1:4" hidden="1" x14ac:dyDescent="0.25">
      <c r="A31750" s="61" t="s">
        <v>151</v>
      </c>
      <c r="B31750" s="61" t="s">
        <v>487</v>
      </c>
      <c r="C31750">
        <v>1977</v>
      </c>
      <c r="D31750" s="61" t="s">
        <v>2572</v>
      </c>
    </row>
    <row r="31751" spans="1:4" hidden="1" x14ac:dyDescent="0.25">
      <c r="A31751" s="61" t="s">
        <v>151</v>
      </c>
      <c r="B31751" s="61" t="s">
        <v>487</v>
      </c>
      <c r="C31751">
        <v>1978</v>
      </c>
      <c r="D31751" s="61" t="s">
        <v>2572</v>
      </c>
    </row>
    <row r="31752" spans="1:4" hidden="1" x14ac:dyDescent="0.25">
      <c r="A31752" s="61" t="s">
        <v>151</v>
      </c>
      <c r="B31752" s="61" t="s">
        <v>487</v>
      </c>
      <c r="C31752">
        <v>1979</v>
      </c>
      <c r="D31752" s="61" t="s">
        <v>2572</v>
      </c>
    </row>
    <row r="31753" spans="1:4" hidden="1" x14ac:dyDescent="0.25">
      <c r="A31753" s="61" t="s">
        <v>151</v>
      </c>
      <c r="B31753" s="61" t="s">
        <v>487</v>
      </c>
      <c r="C31753">
        <v>1980</v>
      </c>
      <c r="D31753" s="61" t="s">
        <v>2572</v>
      </c>
    </row>
    <row r="31754" spans="1:4" hidden="1" x14ac:dyDescent="0.25">
      <c r="A31754" s="61" t="s">
        <v>151</v>
      </c>
      <c r="B31754" s="61" t="s">
        <v>487</v>
      </c>
      <c r="C31754">
        <v>1981</v>
      </c>
      <c r="D31754" s="61" t="s">
        <v>2572</v>
      </c>
    </row>
    <row r="31755" spans="1:4" hidden="1" x14ac:dyDescent="0.25">
      <c r="A31755" s="61" t="s">
        <v>151</v>
      </c>
      <c r="B31755" s="61" t="s">
        <v>487</v>
      </c>
      <c r="C31755">
        <v>1982</v>
      </c>
      <c r="D31755" s="61" t="s">
        <v>2572</v>
      </c>
    </row>
    <row r="31756" spans="1:4" hidden="1" x14ac:dyDescent="0.25">
      <c r="A31756" s="61" t="s">
        <v>151</v>
      </c>
      <c r="B31756" s="61" t="s">
        <v>487</v>
      </c>
      <c r="C31756">
        <v>1983</v>
      </c>
      <c r="D31756" s="61" t="s">
        <v>2572</v>
      </c>
    </row>
    <row r="31757" spans="1:4" hidden="1" x14ac:dyDescent="0.25">
      <c r="A31757" s="61" t="s">
        <v>151</v>
      </c>
      <c r="B31757" s="61" t="s">
        <v>487</v>
      </c>
      <c r="C31757">
        <v>1984</v>
      </c>
      <c r="D31757" s="61" t="s">
        <v>543</v>
      </c>
    </row>
    <row r="31758" spans="1:4" hidden="1" x14ac:dyDescent="0.25">
      <c r="A31758" s="61" t="s">
        <v>151</v>
      </c>
      <c r="B31758" s="61" t="s">
        <v>487</v>
      </c>
      <c r="C31758">
        <v>1985</v>
      </c>
      <c r="D31758" s="61" t="s">
        <v>2077</v>
      </c>
    </row>
    <row r="31759" spans="1:4" hidden="1" x14ac:dyDescent="0.25">
      <c r="A31759" s="61" t="s">
        <v>151</v>
      </c>
      <c r="B31759" s="61" t="s">
        <v>487</v>
      </c>
      <c r="C31759">
        <v>1986</v>
      </c>
      <c r="D31759" s="61" t="s">
        <v>2246</v>
      </c>
    </row>
    <row r="31760" spans="1:4" hidden="1" x14ac:dyDescent="0.25">
      <c r="A31760" s="61" t="s">
        <v>151</v>
      </c>
      <c r="B31760" s="61" t="s">
        <v>487</v>
      </c>
      <c r="C31760">
        <v>1987</v>
      </c>
      <c r="D31760" s="61" t="s">
        <v>2089</v>
      </c>
    </row>
    <row r="31761" spans="1:4" hidden="1" x14ac:dyDescent="0.25">
      <c r="A31761" s="61" t="s">
        <v>151</v>
      </c>
      <c r="B31761" s="61" t="s">
        <v>487</v>
      </c>
      <c r="C31761">
        <v>1988</v>
      </c>
      <c r="D31761" s="61" t="s">
        <v>2089</v>
      </c>
    </row>
    <row r="31762" spans="1:4" hidden="1" x14ac:dyDescent="0.25">
      <c r="A31762" s="61" t="s">
        <v>151</v>
      </c>
      <c r="B31762" s="61" t="s">
        <v>487</v>
      </c>
      <c r="C31762">
        <v>1989</v>
      </c>
      <c r="D31762" s="61" t="s">
        <v>2089</v>
      </c>
    </row>
    <row r="31763" spans="1:4" hidden="1" x14ac:dyDescent="0.25">
      <c r="A31763" s="61" t="s">
        <v>151</v>
      </c>
      <c r="B31763" s="61" t="s">
        <v>487</v>
      </c>
      <c r="C31763">
        <v>1990</v>
      </c>
      <c r="D31763" s="61" t="s">
        <v>2085</v>
      </c>
    </row>
    <row r="31764" spans="1:4" hidden="1" x14ac:dyDescent="0.25">
      <c r="A31764" s="61" t="s">
        <v>151</v>
      </c>
      <c r="B31764" s="61" t="s">
        <v>487</v>
      </c>
      <c r="C31764">
        <v>1991</v>
      </c>
      <c r="D31764" s="61" t="s">
        <v>2085</v>
      </c>
    </row>
    <row r="31765" spans="1:4" hidden="1" x14ac:dyDescent="0.25">
      <c r="A31765" s="61" t="s">
        <v>151</v>
      </c>
      <c r="B31765" s="61" t="s">
        <v>487</v>
      </c>
      <c r="C31765">
        <v>1992</v>
      </c>
      <c r="D31765" s="61" t="s">
        <v>2085</v>
      </c>
    </row>
    <row r="31766" spans="1:4" hidden="1" x14ac:dyDescent="0.25">
      <c r="A31766" s="61" t="s">
        <v>151</v>
      </c>
      <c r="B31766" s="61" t="s">
        <v>487</v>
      </c>
      <c r="C31766">
        <v>1993</v>
      </c>
      <c r="D31766" s="61" t="s">
        <v>2085</v>
      </c>
    </row>
    <row r="31767" spans="1:4" hidden="1" x14ac:dyDescent="0.25">
      <c r="A31767" s="61" t="s">
        <v>151</v>
      </c>
      <c r="B31767" s="61" t="s">
        <v>487</v>
      </c>
      <c r="C31767">
        <v>1994</v>
      </c>
      <c r="D31767" s="61" t="s">
        <v>2085</v>
      </c>
    </row>
    <row r="31768" spans="1:4" hidden="1" x14ac:dyDescent="0.25">
      <c r="A31768" s="61" t="s">
        <v>151</v>
      </c>
      <c r="B31768" s="61" t="s">
        <v>487</v>
      </c>
      <c r="C31768">
        <v>1995</v>
      </c>
      <c r="D31768" s="61" t="s">
        <v>2084</v>
      </c>
    </row>
    <row r="31769" spans="1:4" hidden="1" x14ac:dyDescent="0.25">
      <c r="A31769" s="61" t="s">
        <v>151</v>
      </c>
      <c r="B31769" s="61" t="s">
        <v>487</v>
      </c>
      <c r="C31769">
        <v>1996</v>
      </c>
      <c r="D31769" s="61" t="s">
        <v>2086</v>
      </c>
    </row>
    <row r="31770" spans="1:4" hidden="1" x14ac:dyDescent="0.25">
      <c r="A31770" s="61" t="s">
        <v>151</v>
      </c>
      <c r="B31770" s="61" t="s">
        <v>487</v>
      </c>
      <c r="C31770">
        <v>1997</v>
      </c>
      <c r="D31770" s="61" t="s">
        <v>2084</v>
      </c>
    </row>
    <row r="31771" spans="1:4" hidden="1" x14ac:dyDescent="0.25">
      <c r="A31771" s="61" t="s">
        <v>151</v>
      </c>
      <c r="B31771" s="61" t="s">
        <v>487</v>
      </c>
      <c r="C31771">
        <v>1998</v>
      </c>
      <c r="D31771" s="61" t="s">
        <v>2086</v>
      </c>
    </row>
    <row r="31772" spans="1:4" hidden="1" x14ac:dyDescent="0.25">
      <c r="A31772" s="61" t="s">
        <v>151</v>
      </c>
      <c r="B31772" s="61" t="s">
        <v>487</v>
      </c>
      <c r="C31772">
        <v>1999</v>
      </c>
      <c r="D31772" s="61" t="s">
        <v>2086</v>
      </c>
    </row>
    <row r="31773" spans="1:4" hidden="1" x14ac:dyDescent="0.25">
      <c r="A31773" s="61" t="s">
        <v>151</v>
      </c>
      <c r="B31773" s="61" t="s">
        <v>487</v>
      </c>
      <c r="C31773">
        <v>2000</v>
      </c>
      <c r="D31773" s="61" t="s">
        <v>2084</v>
      </c>
    </row>
    <row r="31774" spans="1:4" hidden="1" x14ac:dyDescent="0.25">
      <c r="A31774" s="61" t="s">
        <v>151</v>
      </c>
      <c r="B31774" s="61" t="s">
        <v>487</v>
      </c>
      <c r="C31774">
        <v>2001</v>
      </c>
      <c r="D31774" s="61" t="s">
        <v>2094</v>
      </c>
    </row>
    <row r="31775" spans="1:4" hidden="1" x14ac:dyDescent="0.25">
      <c r="A31775" s="61" t="s">
        <v>151</v>
      </c>
      <c r="B31775" s="61" t="s">
        <v>487</v>
      </c>
      <c r="C31775">
        <v>2002</v>
      </c>
      <c r="D31775" s="61" t="s">
        <v>2094</v>
      </c>
    </row>
    <row r="31776" spans="1:4" hidden="1" x14ac:dyDescent="0.25">
      <c r="A31776" s="61" t="s">
        <v>151</v>
      </c>
      <c r="B31776" s="61" t="s">
        <v>487</v>
      </c>
      <c r="C31776">
        <v>2003</v>
      </c>
      <c r="D31776" s="61" t="s">
        <v>2091</v>
      </c>
    </row>
    <row r="31777" spans="1:4" hidden="1" x14ac:dyDescent="0.25">
      <c r="A31777" s="61" t="s">
        <v>151</v>
      </c>
      <c r="B31777" s="61" t="s">
        <v>487</v>
      </c>
      <c r="C31777">
        <v>2004</v>
      </c>
      <c r="D31777" s="61" t="s">
        <v>2094</v>
      </c>
    </row>
    <row r="31778" spans="1:4" hidden="1" x14ac:dyDescent="0.25">
      <c r="A31778" s="61" t="s">
        <v>151</v>
      </c>
      <c r="B31778" s="61" t="s">
        <v>487</v>
      </c>
      <c r="C31778">
        <v>2005</v>
      </c>
      <c r="D31778" s="61" t="s">
        <v>2093</v>
      </c>
    </row>
    <row r="31779" spans="1:4" hidden="1" x14ac:dyDescent="0.25">
      <c r="A31779" s="61" t="s">
        <v>151</v>
      </c>
      <c r="B31779" s="61" t="s">
        <v>487</v>
      </c>
      <c r="C31779">
        <v>2006</v>
      </c>
      <c r="D31779" s="61" t="s">
        <v>2093</v>
      </c>
    </row>
    <row r="31780" spans="1:4" hidden="1" x14ac:dyDescent="0.25">
      <c r="A31780" s="61" t="s">
        <v>151</v>
      </c>
      <c r="B31780" s="61" t="s">
        <v>487</v>
      </c>
      <c r="C31780">
        <v>2007</v>
      </c>
      <c r="D31780" s="61" t="s">
        <v>2093</v>
      </c>
    </row>
    <row r="31781" spans="1:4" hidden="1" x14ac:dyDescent="0.25">
      <c r="A31781" s="61" t="s">
        <v>151</v>
      </c>
      <c r="B31781" s="61" t="s">
        <v>487</v>
      </c>
      <c r="C31781">
        <v>2008</v>
      </c>
      <c r="D31781" s="61" t="s">
        <v>2093</v>
      </c>
    </row>
    <row r="31782" spans="1:4" hidden="1" x14ac:dyDescent="0.25">
      <c r="A31782" s="61" t="s">
        <v>151</v>
      </c>
      <c r="B31782" s="61" t="s">
        <v>487</v>
      </c>
      <c r="C31782">
        <v>2009</v>
      </c>
      <c r="D31782" s="61" t="s">
        <v>2093</v>
      </c>
    </row>
    <row r="31783" spans="1:4" hidden="1" x14ac:dyDescent="0.25">
      <c r="A31783" s="61" t="s">
        <v>151</v>
      </c>
      <c r="B31783" s="61" t="s">
        <v>487</v>
      </c>
      <c r="C31783">
        <v>2010</v>
      </c>
      <c r="D31783" s="61" t="s">
        <v>2087</v>
      </c>
    </row>
    <row r="31784" spans="1:4" hidden="1" x14ac:dyDescent="0.25">
      <c r="A31784" s="61" t="s">
        <v>151</v>
      </c>
      <c r="B31784" s="61" t="s">
        <v>487</v>
      </c>
      <c r="C31784">
        <v>2011</v>
      </c>
      <c r="D31784" s="61" t="s">
        <v>2087</v>
      </c>
    </row>
    <row r="31785" spans="1:4" hidden="1" x14ac:dyDescent="0.25">
      <c r="A31785" s="61" t="s">
        <v>151</v>
      </c>
      <c r="B31785" s="61" t="s">
        <v>487</v>
      </c>
      <c r="C31785">
        <v>2012</v>
      </c>
      <c r="D31785" s="61" t="s">
        <v>2087</v>
      </c>
    </row>
    <row r="31786" spans="1:4" hidden="1" x14ac:dyDescent="0.25">
      <c r="A31786" s="61" t="s">
        <v>151</v>
      </c>
      <c r="B31786" s="61" t="s">
        <v>487</v>
      </c>
      <c r="C31786">
        <v>2013</v>
      </c>
      <c r="D31786" s="61" t="s">
        <v>2472</v>
      </c>
    </row>
    <row r="31787" spans="1:4" hidden="1" x14ac:dyDescent="0.25">
      <c r="A31787" s="61" t="s">
        <v>151</v>
      </c>
      <c r="B31787" s="61" t="s">
        <v>487</v>
      </c>
      <c r="C31787">
        <v>2014</v>
      </c>
      <c r="D31787" s="61" t="s">
        <v>2086</v>
      </c>
    </row>
    <row r="31788" spans="1:4" hidden="1" x14ac:dyDescent="0.25">
      <c r="A31788" s="61" t="s">
        <v>151</v>
      </c>
      <c r="B31788" s="61" t="s">
        <v>487</v>
      </c>
      <c r="C31788">
        <v>2015</v>
      </c>
      <c r="D31788" s="61" t="s">
        <v>2093</v>
      </c>
    </row>
    <row r="31789" spans="1:4" hidden="1" x14ac:dyDescent="0.25">
      <c r="A31789" s="61" t="s">
        <v>151</v>
      </c>
      <c r="B31789" s="61" t="s">
        <v>487</v>
      </c>
      <c r="C31789">
        <v>2016</v>
      </c>
      <c r="D31789" s="61" t="s">
        <v>2093</v>
      </c>
    </row>
    <row r="31790" spans="1:4" hidden="1" x14ac:dyDescent="0.25">
      <c r="A31790" s="61" t="s">
        <v>151</v>
      </c>
      <c r="B31790" s="61" t="s">
        <v>487</v>
      </c>
      <c r="C31790">
        <v>2017</v>
      </c>
      <c r="D31790" s="61" t="s">
        <v>2093</v>
      </c>
    </row>
    <row r="31791" spans="1:4" hidden="1" x14ac:dyDescent="0.25">
      <c r="A31791" s="61" t="s">
        <v>151</v>
      </c>
      <c r="B31791" s="61" t="s">
        <v>487</v>
      </c>
      <c r="C31791">
        <v>2018</v>
      </c>
      <c r="D31791" s="61" t="s">
        <v>2093</v>
      </c>
    </row>
    <row r="31792" spans="1:4" hidden="1" x14ac:dyDescent="0.25">
      <c r="A31792" s="61" t="s">
        <v>151</v>
      </c>
      <c r="B31792" s="61" t="s">
        <v>487</v>
      </c>
      <c r="C31792">
        <v>2019</v>
      </c>
      <c r="D31792" s="61" t="s">
        <v>2093</v>
      </c>
    </row>
    <row r="31793" spans="1:4" hidden="1" x14ac:dyDescent="0.25">
      <c r="A31793" s="61" t="s">
        <v>151</v>
      </c>
      <c r="B31793" s="61" t="s">
        <v>487</v>
      </c>
      <c r="C31793">
        <v>2020</v>
      </c>
      <c r="D31793" s="61" t="s">
        <v>2084</v>
      </c>
    </row>
    <row r="31794" spans="1:4" hidden="1" x14ac:dyDescent="0.25">
      <c r="A31794" s="61" t="s">
        <v>151</v>
      </c>
      <c r="B31794" s="61" t="s">
        <v>487</v>
      </c>
      <c r="C31794">
        <v>2021</v>
      </c>
      <c r="D31794" s="61" t="s">
        <v>2245</v>
      </c>
    </row>
    <row r="31795" spans="1:4" hidden="1" x14ac:dyDescent="0.25">
      <c r="A31795" s="61" t="s">
        <v>151</v>
      </c>
      <c r="B31795" s="61" t="s">
        <v>487</v>
      </c>
      <c r="C31795">
        <v>2022</v>
      </c>
      <c r="D31795" s="61" t="s">
        <v>2210</v>
      </c>
    </row>
    <row r="31796" spans="1:4" x14ac:dyDescent="0.25">
      <c r="A31796" s="61" t="s">
        <v>151</v>
      </c>
      <c r="B31796" s="61" t="s">
        <v>487</v>
      </c>
      <c r="C31796">
        <v>2023</v>
      </c>
      <c r="D31796" s="61">
        <v>0.94</v>
      </c>
    </row>
    <row r="31797" spans="1:4" hidden="1" x14ac:dyDescent="0.25">
      <c r="A31797" s="61" t="s">
        <v>176</v>
      </c>
      <c r="B31797" s="61" t="s">
        <v>489</v>
      </c>
      <c r="C31797">
        <v>1789</v>
      </c>
      <c r="D31797" s="61" t="s">
        <v>2185</v>
      </c>
    </row>
    <row r="31798" spans="1:4" hidden="1" x14ac:dyDescent="0.25">
      <c r="A31798" s="61" t="s">
        <v>176</v>
      </c>
      <c r="B31798" s="61" t="s">
        <v>489</v>
      </c>
      <c r="C31798">
        <v>1790</v>
      </c>
      <c r="D31798" s="61" t="s">
        <v>2185</v>
      </c>
    </row>
    <row r="31799" spans="1:4" hidden="1" x14ac:dyDescent="0.25">
      <c r="A31799" s="61" t="s">
        <v>176</v>
      </c>
      <c r="B31799" s="61" t="s">
        <v>489</v>
      </c>
      <c r="C31799">
        <v>1791</v>
      </c>
      <c r="D31799" s="61" t="s">
        <v>2185</v>
      </c>
    </row>
    <row r="31800" spans="1:4" hidden="1" x14ac:dyDescent="0.25">
      <c r="A31800" s="61" t="s">
        <v>176</v>
      </c>
      <c r="B31800" s="61" t="s">
        <v>489</v>
      </c>
      <c r="C31800">
        <v>1792</v>
      </c>
      <c r="D31800" s="61" t="s">
        <v>2185</v>
      </c>
    </row>
    <row r="31801" spans="1:4" hidden="1" x14ac:dyDescent="0.25">
      <c r="A31801" s="61" t="s">
        <v>176</v>
      </c>
      <c r="B31801" s="61" t="s">
        <v>489</v>
      </c>
      <c r="C31801">
        <v>1793</v>
      </c>
      <c r="D31801" s="61" t="s">
        <v>2185</v>
      </c>
    </row>
    <row r="31802" spans="1:4" hidden="1" x14ac:dyDescent="0.25">
      <c r="A31802" s="61" t="s">
        <v>176</v>
      </c>
      <c r="B31802" s="61" t="s">
        <v>489</v>
      </c>
      <c r="C31802">
        <v>1794</v>
      </c>
      <c r="D31802" s="61" t="s">
        <v>2185</v>
      </c>
    </row>
    <row r="31803" spans="1:4" hidden="1" x14ac:dyDescent="0.25">
      <c r="A31803" s="61" t="s">
        <v>176</v>
      </c>
      <c r="B31803" s="61" t="s">
        <v>489</v>
      </c>
      <c r="C31803">
        <v>1795</v>
      </c>
      <c r="D31803" s="61" t="s">
        <v>2185</v>
      </c>
    </row>
    <row r="31804" spans="1:4" hidden="1" x14ac:dyDescent="0.25">
      <c r="A31804" s="61" t="s">
        <v>176</v>
      </c>
      <c r="B31804" s="61" t="s">
        <v>489</v>
      </c>
      <c r="C31804">
        <v>1796</v>
      </c>
      <c r="D31804" s="61" t="s">
        <v>2185</v>
      </c>
    </row>
    <row r="31805" spans="1:4" hidden="1" x14ac:dyDescent="0.25">
      <c r="A31805" s="61" t="s">
        <v>176</v>
      </c>
      <c r="B31805" s="61" t="s">
        <v>489</v>
      </c>
      <c r="C31805">
        <v>1797</v>
      </c>
      <c r="D31805" s="61" t="s">
        <v>2185</v>
      </c>
    </row>
    <row r="31806" spans="1:4" hidden="1" x14ac:dyDescent="0.25">
      <c r="A31806" s="61" t="s">
        <v>176</v>
      </c>
      <c r="B31806" s="61" t="s">
        <v>489</v>
      </c>
      <c r="C31806">
        <v>1798</v>
      </c>
      <c r="D31806" s="61" t="s">
        <v>2185</v>
      </c>
    </row>
    <row r="31807" spans="1:4" hidden="1" x14ac:dyDescent="0.25">
      <c r="A31807" s="61" t="s">
        <v>176</v>
      </c>
      <c r="B31807" s="61" t="s">
        <v>489</v>
      </c>
      <c r="C31807">
        <v>1799</v>
      </c>
      <c r="D31807" s="61" t="s">
        <v>2185</v>
      </c>
    </row>
    <row r="31808" spans="1:4" hidden="1" x14ac:dyDescent="0.25">
      <c r="A31808" s="61" t="s">
        <v>176</v>
      </c>
      <c r="B31808" s="61" t="s">
        <v>489</v>
      </c>
      <c r="C31808">
        <v>1800</v>
      </c>
      <c r="D31808" s="61" t="s">
        <v>2185</v>
      </c>
    </row>
    <row r="31809" spans="1:4" hidden="1" x14ac:dyDescent="0.25">
      <c r="A31809" s="61" t="s">
        <v>176</v>
      </c>
      <c r="B31809" s="61" t="s">
        <v>489</v>
      </c>
      <c r="C31809">
        <v>1801</v>
      </c>
      <c r="D31809" s="61" t="s">
        <v>2185</v>
      </c>
    </row>
    <row r="31810" spans="1:4" hidden="1" x14ac:dyDescent="0.25">
      <c r="A31810" s="61" t="s">
        <v>176</v>
      </c>
      <c r="B31810" s="61" t="s">
        <v>489</v>
      </c>
      <c r="C31810">
        <v>1802</v>
      </c>
      <c r="D31810" s="61" t="s">
        <v>2185</v>
      </c>
    </row>
    <row r="31811" spans="1:4" hidden="1" x14ac:dyDescent="0.25">
      <c r="A31811" s="61" t="s">
        <v>176</v>
      </c>
      <c r="B31811" s="61" t="s">
        <v>489</v>
      </c>
      <c r="C31811">
        <v>1803</v>
      </c>
      <c r="D31811" s="61" t="s">
        <v>2185</v>
      </c>
    </row>
    <row r="31812" spans="1:4" hidden="1" x14ac:dyDescent="0.25">
      <c r="A31812" s="61" t="s">
        <v>176</v>
      </c>
      <c r="B31812" s="61" t="s">
        <v>489</v>
      </c>
      <c r="C31812">
        <v>1804</v>
      </c>
      <c r="D31812" s="61" t="s">
        <v>2185</v>
      </c>
    </row>
    <row r="31813" spans="1:4" hidden="1" x14ac:dyDescent="0.25">
      <c r="A31813" s="61" t="s">
        <v>176</v>
      </c>
      <c r="B31813" s="61" t="s">
        <v>489</v>
      </c>
      <c r="C31813">
        <v>1805</v>
      </c>
      <c r="D31813" s="61" t="s">
        <v>2185</v>
      </c>
    </row>
    <row r="31814" spans="1:4" hidden="1" x14ac:dyDescent="0.25">
      <c r="A31814" s="61" t="s">
        <v>176</v>
      </c>
      <c r="B31814" s="61" t="s">
        <v>489</v>
      </c>
      <c r="C31814">
        <v>1806</v>
      </c>
      <c r="D31814" s="61" t="s">
        <v>2185</v>
      </c>
    </row>
    <row r="31815" spans="1:4" hidden="1" x14ac:dyDescent="0.25">
      <c r="A31815" s="61" t="s">
        <v>176</v>
      </c>
      <c r="B31815" s="61" t="s">
        <v>489</v>
      </c>
      <c r="C31815">
        <v>1807</v>
      </c>
      <c r="D31815" s="61" t="s">
        <v>2185</v>
      </c>
    </row>
    <row r="31816" spans="1:4" hidden="1" x14ac:dyDescent="0.25">
      <c r="A31816" s="61" t="s">
        <v>176</v>
      </c>
      <c r="B31816" s="61" t="s">
        <v>489</v>
      </c>
      <c r="C31816">
        <v>1808</v>
      </c>
      <c r="D31816" s="61" t="s">
        <v>2185</v>
      </c>
    </row>
    <row r="31817" spans="1:4" hidden="1" x14ac:dyDescent="0.25">
      <c r="A31817" s="61" t="s">
        <v>176</v>
      </c>
      <c r="B31817" s="61" t="s">
        <v>489</v>
      </c>
      <c r="C31817">
        <v>1809</v>
      </c>
      <c r="D31817" s="61" t="s">
        <v>2185</v>
      </c>
    </row>
    <row r="31818" spans="1:4" hidden="1" x14ac:dyDescent="0.25">
      <c r="A31818" s="61" t="s">
        <v>176</v>
      </c>
      <c r="B31818" s="61" t="s">
        <v>489</v>
      </c>
      <c r="C31818">
        <v>1810</v>
      </c>
      <c r="D31818" s="61" t="s">
        <v>2185</v>
      </c>
    </row>
    <row r="31819" spans="1:4" hidden="1" x14ac:dyDescent="0.25">
      <c r="A31819" s="61" t="s">
        <v>176</v>
      </c>
      <c r="B31819" s="61" t="s">
        <v>489</v>
      </c>
      <c r="C31819">
        <v>1811</v>
      </c>
      <c r="D31819" s="61" t="s">
        <v>2185</v>
      </c>
    </row>
    <row r="31820" spans="1:4" hidden="1" x14ac:dyDescent="0.25">
      <c r="A31820" s="61" t="s">
        <v>176</v>
      </c>
      <c r="B31820" s="61" t="s">
        <v>489</v>
      </c>
      <c r="C31820">
        <v>1812</v>
      </c>
      <c r="D31820" s="61" t="s">
        <v>2185</v>
      </c>
    </row>
    <row r="31821" spans="1:4" hidden="1" x14ac:dyDescent="0.25">
      <c r="A31821" s="61" t="s">
        <v>176</v>
      </c>
      <c r="B31821" s="61" t="s">
        <v>489</v>
      </c>
      <c r="C31821">
        <v>1813</v>
      </c>
      <c r="D31821" s="61" t="s">
        <v>2185</v>
      </c>
    </row>
    <row r="31822" spans="1:4" hidden="1" x14ac:dyDescent="0.25">
      <c r="A31822" s="61" t="s">
        <v>176</v>
      </c>
      <c r="B31822" s="61" t="s">
        <v>489</v>
      </c>
      <c r="C31822">
        <v>1814</v>
      </c>
      <c r="D31822" s="61" t="s">
        <v>2185</v>
      </c>
    </row>
    <row r="31823" spans="1:4" hidden="1" x14ac:dyDescent="0.25">
      <c r="A31823" s="61" t="s">
        <v>176</v>
      </c>
      <c r="B31823" s="61" t="s">
        <v>489</v>
      </c>
      <c r="C31823">
        <v>1815</v>
      </c>
      <c r="D31823" s="61" t="s">
        <v>2185</v>
      </c>
    </row>
    <row r="31824" spans="1:4" hidden="1" x14ac:dyDescent="0.25">
      <c r="A31824" s="61" t="s">
        <v>176</v>
      </c>
      <c r="B31824" s="61" t="s">
        <v>489</v>
      </c>
      <c r="C31824">
        <v>1816</v>
      </c>
      <c r="D31824" s="61" t="s">
        <v>2185</v>
      </c>
    </row>
    <row r="31825" spans="1:4" hidden="1" x14ac:dyDescent="0.25">
      <c r="A31825" s="61" t="s">
        <v>176</v>
      </c>
      <c r="B31825" s="61" t="s">
        <v>489</v>
      </c>
      <c r="C31825">
        <v>1817</v>
      </c>
      <c r="D31825" s="61" t="s">
        <v>2185</v>
      </c>
    </row>
    <row r="31826" spans="1:4" hidden="1" x14ac:dyDescent="0.25">
      <c r="A31826" s="61" t="s">
        <v>176</v>
      </c>
      <c r="B31826" s="61" t="s">
        <v>489</v>
      </c>
      <c r="C31826">
        <v>1818</v>
      </c>
      <c r="D31826" s="61" t="s">
        <v>2185</v>
      </c>
    </row>
    <row r="31827" spans="1:4" hidden="1" x14ac:dyDescent="0.25">
      <c r="A31827" s="61" t="s">
        <v>176</v>
      </c>
      <c r="B31827" s="61" t="s">
        <v>489</v>
      </c>
      <c r="C31827">
        <v>1819</v>
      </c>
      <c r="D31827" s="61" t="s">
        <v>2185</v>
      </c>
    </row>
    <row r="31828" spans="1:4" hidden="1" x14ac:dyDescent="0.25">
      <c r="A31828" s="61" t="s">
        <v>176</v>
      </c>
      <c r="B31828" s="61" t="s">
        <v>489</v>
      </c>
      <c r="C31828">
        <v>1820</v>
      </c>
      <c r="D31828" s="61" t="s">
        <v>2185</v>
      </c>
    </row>
    <row r="31829" spans="1:4" hidden="1" x14ac:dyDescent="0.25">
      <c r="A31829" s="61" t="s">
        <v>176</v>
      </c>
      <c r="B31829" s="61" t="s">
        <v>489</v>
      </c>
      <c r="C31829">
        <v>1821</v>
      </c>
      <c r="D31829" s="61" t="s">
        <v>2185</v>
      </c>
    </row>
    <row r="31830" spans="1:4" hidden="1" x14ac:dyDescent="0.25">
      <c r="A31830" s="61" t="s">
        <v>176</v>
      </c>
      <c r="B31830" s="61" t="s">
        <v>489</v>
      </c>
      <c r="C31830">
        <v>1822</v>
      </c>
      <c r="D31830" s="61" t="s">
        <v>2185</v>
      </c>
    </row>
    <row r="31831" spans="1:4" hidden="1" x14ac:dyDescent="0.25">
      <c r="A31831" s="61" t="s">
        <v>176</v>
      </c>
      <c r="B31831" s="61" t="s">
        <v>489</v>
      </c>
      <c r="C31831">
        <v>1823</v>
      </c>
      <c r="D31831" s="61" t="s">
        <v>2185</v>
      </c>
    </row>
    <row r="31832" spans="1:4" hidden="1" x14ac:dyDescent="0.25">
      <c r="A31832" s="61" t="s">
        <v>176</v>
      </c>
      <c r="B31832" s="61" t="s">
        <v>489</v>
      </c>
      <c r="C31832">
        <v>1824</v>
      </c>
      <c r="D31832" s="61" t="s">
        <v>2185</v>
      </c>
    </row>
    <row r="31833" spans="1:4" hidden="1" x14ac:dyDescent="0.25">
      <c r="A31833" s="61" t="s">
        <v>176</v>
      </c>
      <c r="B31833" s="61" t="s">
        <v>489</v>
      </c>
      <c r="C31833">
        <v>1825</v>
      </c>
      <c r="D31833" s="61" t="s">
        <v>2185</v>
      </c>
    </row>
    <row r="31834" spans="1:4" hidden="1" x14ac:dyDescent="0.25">
      <c r="A31834" s="61" t="s">
        <v>176</v>
      </c>
      <c r="B31834" s="61" t="s">
        <v>489</v>
      </c>
      <c r="C31834">
        <v>1826</v>
      </c>
      <c r="D31834" s="61" t="s">
        <v>2185</v>
      </c>
    </row>
    <row r="31835" spans="1:4" hidden="1" x14ac:dyDescent="0.25">
      <c r="A31835" s="61" t="s">
        <v>176</v>
      </c>
      <c r="B31835" s="61" t="s">
        <v>489</v>
      </c>
      <c r="C31835">
        <v>1827</v>
      </c>
      <c r="D31835" s="61" t="s">
        <v>2185</v>
      </c>
    </row>
    <row r="31836" spans="1:4" hidden="1" x14ac:dyDescent="0.25">
      <c r="A31836" s="61" t="s">
        <v>176</v>
      </c>
      <c r="B31836" s="61" t="s">
        <v>489</v>
      </c>
      <c r="C31836">
        <v>1828</v>
      </c>
      <c r="D31836" s="61" t="s">
        <v>2185</v>
      </c>
    </row>
    <row r="31837" spans="1:4" hidden="1" x14ac:dyDescent="0.25">
      <c r="A31837" s="61" t="s">
        <v>176</v>
      </c>
      <c r="B31837" s="61" t="s">
        <v>489</v>
      </c>
      <c r="C31837">
        <v>1829</v>
      </c>
      <c r="D31837" s="61" t="s">
        <v>2185</v>
      </c>
    </row>
    <row r="31838" spans="1:4" hidden="1" x14ac:dyDescent="0.25">
      <c r="A31838" s="61" t="s">
        <v>176</v>
      </c>
      <c r="B31838" s="61" t="s">
        <v>489</v>
      </c>
      <c r="C31838">
        <v>1830</v>
      </c>
      <c r="D31838" s="61" t="s">
        <v>2185</v>
      </c>
    </row>
    <row r="31839" spans="1:4" hidden="1" x14ac:dyDescent="0.25">
      <c r="A31839" s="61" t="s">
        <v>176</v>
      </c>
      <c r="B31839" s="61" t="s">
        <v>489</v>
      </c>
      <c r="C31839">
        <v>1831</v>
      </c>
      <c r="D31839" s="61" t="s">
        <v>2185</v>
      </c>
    </row>
    <row r="31840" spans="1:4" hidden="1" x14ac:dyDescent="0.25">
      <c r="A31840" s="61" t="s">
        <v>176</v>
      </c>
      <c r="B31840" s="61" t="s">
        <v>489</v>
      </c>
      <c r="C31840">
        <v>1832</v>
      </c>
      <c r="D31840" s="61" t="s">
        <v>2185</v>
      </c>
    </row>
    <row r="31841" spans="1:4" hidden="1" x14ac:dyDescent="0.25">
      <c r="A31841" s="61" t="s">
        <v>176</v>
      </c>
      <c r="B31841" s="61" t="s">
        <v>489</v>
      </c>
      <c r="C31841">
        <v>1833</v>
      </c>
      <c r="D31841" s="61" t="s">
        <v>2185</v>
      </c>
    </row>
    <row r="31842" spans="1:4" hidden="1" x14ac:dyDescent="0.25">
      <c r="A31842" s="61" t="s">
        <v>176</v>
      </c>
      <c r="B31842" s="61" t="s">
        <v>489</v>
      </c>
      <c r="C31842">
        <v>1834</v>
      </c>
      <c r="D31842" s="61" t="s">
        <v>2185</v>
      </c>
    </row>
    <row r="31843" spans="1:4" hidden="1" x14ac:dyDescent="0.25">
      <c r="A31843" s="61" t="s">
        <v>176</v>
      </c>
      <c r="B31843" s="61" t="s">
        <v>489</v>
      </c>
      <c r="C31843">
        <v>1835</v>
      </c>
      <c r="D31843" s="61" t="s">
        <v>2185</v>
      </c>
    </row>
    <row r="31844" spans="1:4" hidden="1" x14ac:dyDescent="0.25">
      <c r="A31844" s="61" t="s">
        <v>176</v>
      </c>
      <c r="B31844" s="61" t="s">
        <v>489</v>
      </c>
      <c r="C31844">
        <v>1836</v>
      </c>
      <c r="D31844" s="61" t="s">
        <v>2185</v>
      </c>
    </row>
    <row r="31845" spans="1:4" hidden="1" x14ac:dyDescent="0.25">
      <c r="A31845" s="61" t="s">
        <v>176</v>
      </c>
      <c r="B31845" s="61" t="s">
        <v>489</v>
      </c>
      <c r="C31845">
        <v>1837</v>
      </c>
      <c r="D31845" s="61" t="s">
        <v>2185</v>
      </c>
    </row>
    <row r="31846" spans="1:4" hidden="1" x14ac:dyDescent="0.25">
      <c r="A31846" s="61" t="s">
        <v>176</v>
      </c>
      <c r="B31846" s="61" t="s">
        <v>489</v>
      </c>
      <c r="C31846">
        <v>1838</v>
      </c>
      <c r="D31846" s="61" t="s">
        <v>2185</v>
      </c>
    </row>
    <row r="31847" spans="1:4" hidden="1" x14ac:dyDescent="0.25">
      <c r="A31847" s="61" t="s">
        <v>176</v>
      </c>
      <c r="B31847" s="61" t="s">
        <v>489</v>
      </c>
      <c r="C31847">
        <v>1839</v>
      </c>
      <c r="D31847" s="61" t="s">
        <v>2185</v>
      </c>
    </row>
    <row r="31848" spans="1:4" hidden="1" x14ac:dyDescent="0.25">
      <c r="A31848" s="61" t="s">
        <v>176</v>
      </c>
      <c r="B31848" s="61" t="s">
        <v>489</v>
      </c>
      <c r="C31848">
        <v>1840</v>
      </c>
      <c r="D31848" s="61" t="s">
        <v>2185</v>
      </c>
    </row>
    <row r="31849" spans="1:4" hidden="1" x14ac:dyDescent="0.25">
      <c r="A31849" s="61" t="s">
        <v>176</v>
      </c>
      <c r="B31849" s="61" t="s">
        <v>489</v>
      </c>
      <c r="C31849">
        <v>1841</v>
      </c>
      <c r="D31849" s="61" t="s">
        <v>2185</v>
      </c>
    </row>
    <row r="31850" spans="1:4" hidden="1" x14ac:dyDescent="0.25">
      <c r="A31850" s="61" t="s">
        <v>176</v>
      </c>
      <c r="B31850" s="61" t="s">
        <v>489</v>
      </c>
      <c r="C31850">
        <v>1842</v>
      </c>
      <c r="D31850" s="61" t="s">
        <v>2185</v>
      </c>
    </row>
    <row r="31851" spans="1:4" hidden="1" x14ac:dyDescent="0.25">
      <c r="A31851" s="61" t="s">
        <v>176</v>
      </c>
      <c r="B31851" s="61" t="s">
        <v>489</v>
      </c>
      <c r="C31851">
        <v>1843</v>
      </c>
      <c r="D31851" s="61" t="s">
        <v>2185</v>
      </c>
    </row>
    <row r="31852" spans="1:4" hidden="1" x14ac:dyDescent="0.25">
      <c r="A31852" s="61" t="s">
        <v>176</v>
      </c>
      <c r="B31852" s="61" t="s">
        <v>489</v>
      </c>
      <c r="C31852">
        <v>1844</v>
      </c>
      <c r="D31852" s="61" t="s">
        <v>2185</v>
      </c>
    </row>
    <row r="31853" spans="1:4" hidden="1" x14ac:dyDescent="0.25">
      <c r="A31853" s="61" t="s">
        <v>176</v>
      </c>
      <c r="B31853" s="61" t="s">
        <v>489</v>
      </c>
      <c r="C31853">
        <v>1845</v>
      </c>
      <c r="D31853" s="61" t="s">
        <v>2185</v>
      </c>
    </row>
    <row r="31854" spans="1:4" hidden="1" x14ac:dyDescent="0.25">
      <c r="A31854" s="61" t="s">
        <v>176</v>
      </c>
      <c r="B31854" s="61" t="s">
        <v>489</v>
      </c>
      <c r="C31854">
        <v>1846</v>
      </c>
      <c r="D31854" s="61" t="s">
        <v>2185</v>
      </c>
    </row>
    <row r="31855" spans="1:4" hidden="1" x14ac:dyDescent="0.25">
      <c r="A31855" s="61" t="s">
        <v>176</v>
      </c>
      <c r="B31855" s="61" t="s">
        <v>489</v>
      </c>
      <c r="C31855">
        <v>1847</v>
      </c>
      <c r="D31855" s="61" t="s">
        <v>2185</v>
      </c>
    </row>
    <row r="31856" spans="1:4" hidden="1" x14ac:dyDescent="0.25">
      <c r="A31856" s="61" t="s">
        <v>176</v>
      </c>
      <c r="B31856" s="61" t="s">
        <v>489</v>
      </c>
      <c r="C31856">
        <v>1848</v>
      </c>
      <c r="D31856" s="61" t="s">
        <v>2185</v>
      </c>
    </row>
    <row r="31857" spans="1:4" hidden="1" x14ac:dyDescent="0.25">
      <c r="A31857" s="61" t="s">
        <v>176</v>
      </c>
      <c r="B31857" s="61" t="s">
        <v>489</v>
      </c>
      <c r="C31857">
        <v>1849</v>
      </c>
      <c r="D31857" s="61" t="s">
        <v>2185</v>
      </c>
    </row>
    <row r="31858" spans="1:4" hidden="1" x14ac:dyDescent="0.25">
      <c r="A31858" s="61" t="s">
        <v>176</v>
      </c>
      <c r="B31858" s="61" t="s">
        <v>489</v>
      </c>
      <c r="C31858">
        <v>1850</v>
      </c>
      <c r="D31858" s="61" t="s">
        <v>2185</v>
      </c>
    </row>
    <row r="31859" spans="1:4" hidden="1" x14ac:dyDescent="0.25">
      <c r="A31859" s="61" t="s">
        <v>176</v>
      </c>
      <c r="B31859" s="61" t="s">
        <v>489</v>
      </c>
      <c r="C31859">
        <v>1851</v>
      </c>
      <c r="D31859" s="61" t="s">
        <v>2185</v>
      </c>
    </row>
    <row r="31860" spans="1:4" hidden="1" x14ac:dyDescent="0.25">
      <c r="A31860" s="61" t="s">
        <v>176</v>
      </c>
      <c r="B31860" s="61" t="s">
        <v>489</v>
      </c>
      <c r="C31860">
        <v>1852</v>
      </c>
      <c r="D31860" s="61" t="s">
        <v>2185</v>
      </c>
    </row>
    <row r="31861" spans="1:4" hidden="1" x14ac:dyDescent="0.25">
      <c r="A31861" s="61" t="s">
        <v>176</v>
      </c>
      <c r="B31861" s="61" t="s">
        <v>489</v>
      </c>
      <c r="C31861">
        <v>1853</v>
      </c>
      <c r="D31861" s="61" t="s">
        <v>2185</v>
      </c>
    </row>
    <row r="31862" spans="1:4" hidden="1" x14ac:dyDescent="0.25">
      <c r="A31862" s="61" t="s">
        <v>176</v>
      </c>
      <c r="B31862" s="61" t="s">
        <v>489</v>
      </c>
      <c r="C31862">
        <v>1854</v>
      </c>
      <c r="D31862" s="61" t="s">
        <v>2185</v>
      </c>
    </row>
    <row r="31863" spans="1:4" hidden="1" x14ac:dyDescent="0.25">
      <c r="A31863" s="61" t="s">
        <v>176</v>
      </c>
      <c r="B31863" s="61" t="s">
        <v>489</v>
      </c>
      <c r="C31863">
        <v>1855</v>
      </c>
      <c r="D31863" s="61" t="s">
        <v>2185</v>
      </c>
    </row>
    <row r="31864" spans="1:4" hidden="1" x14ac:dyDescent="0.25">
      <c r="A31864" s="61" t="s">
        <v>176</v>
      </c>
      <c r="B31864" s="61" t="s">
        <v>489</v>
      </c>
      <c r="C31864">
        <v>1856</v>
      </c>
      <c r="D31864" s="61" t="s">
        <v>2185</v>
      </c>
    </row>
    <row r="31865" spans="1:4" hidden="1" x14ac:dyDescent="0.25">
      <c r="A31865" s="61" t="s">
        <v>176</v>
      </c>
      <c r="B31865" s="61" t="s">
        <v>489</v>
      </c>
      <c r="C31865">
        <v>1857</v>
      </c>
      <c r="D31865" s="61" t="s">
        <v>2185</v>
      </c>
    </row>
    <row r="31866" spans="1:4" hidden="1" x14ac:dyDescent="0.25">
      <c r="A31866" s="61" t="s">
        <v>176</v>
      </c>
      <c r="B31866" s="61" t="s">
        <v>489</v>
      </c>
      <c r="C31866">
        <v>1858</v>
      </c>
      <c r="D31866" s="61" t="s">
        <v>2185</v>
      </c>
    </row>
    <row r="31867" spans="1:4" hidden="1" x14ac:dyDescent="0.25">
      <c r="A31867" s="61" t="s">
        <v>176</v>
      </c>
      <c r="B31867" s="61" t="s">
        <v>489</v>
      </c>
      <c r="C31867">
        <v>1859</v>
      </c>
      <c r="D31867" s="61" t="s">
        <v>2185</v>
      </c>
    </row>
    <row r="31868" spans="1:4" hidden="1" x14ac:dyDescent="0.25">
      <c r="A31868" s="61" t="s">
        <v>176</v>
      </c>
      <c r="B31868" s="61" t="s">
        <v>489</v>
      </c>
      <c r="C31868">
        <v>1860</v>
      </c>
      <c r="D31868" s="61" t="s">
        <v>2185</v>
      </c>
    </row>
    <row r="31869" spans="1:4" hidden="1" x14ac:dyDescent="0.25">
      <c r="A31869" s="61" t="s">
        <v>176</v>
      </c>
      <c r="B31869" s="61" t="s">
        <v>489</v>
      </c>
      <c r="C31869">
        <v>1861</v>
      </c>
      <c r="D31869" s="61" t="s">
        <v>2185</v>
      </c>
    </row>
    <row r="31870" spans="1:4" hidden="1" x14ac:dyDescent="0.25">
      <c r="A31870" s="61" t="s">
        <v>176</v>
      </c>
      <c r="B31870" s="61" t="s">
        <v>489</v>
      </c>
      <c r="C31870">
        <v>1862</v>
      </c>
      <c r="D31870" s="61" t="s">
        <v>2185</v>
      </c>
    </row>
    <row r="31871" spans="1:4" hidden="1" x14ac:dyDescent="0.25">
      <c r="A31871" s="61" t="s">
        <v>176</v>
      </c>
      <c r="B31871" s="61" t="s">
        <v>489</v>
      </c>
      <c r="C31871">
        <v>1863</v>
      </c>
      <c r="D31871" s="61" t="s">
        <v>2185</v>
      </c>
    </row>
    <row r="31872" spans="1:4" hidden="1" x14ac:dyDescent="0.25">
      <c r="A31872" s="61" t="s">
        <v>176</v>
      </c>
      <c r="B31872" s="61" t="s">
        <v>489</v>
      </c>
      <c r="C31872">
        <v>1864</v>
      </c>
      <c r="D31872" s="61" t="s">
        <v>2185</v>
      </c>
    </row>
    <row r="31873" spans="1:4" hidden="1" x14ac:dyDescent="0.25">
      <c r="A31873" s="61" t="s">
        <v>176</v>
      </c>
      <c r="B31873" s="61" t="s">
        <v>489</v>
      </c>
      <c r="C31873">
        <v>1865</v>
      </c>
      <c r="D31873" s="61" t="s">
        <v>2185</v>
      </c>
    </row>
    <row r="31874" spans="1:4" hidden="1" x14ac:dyDescent="0.25">
      <c r="A31874" s="61" t="s">
        <v>176</v>
      </c>
      <c r="B31874" s="61" t="s">
        <v>489</v>
      </c>
      <c r="C31874">
        <v>1866</v>
      </c>
      <c r="D31874" s="61" t="s">
        <v>2185</v>
      </c>
    </row>
    <row r="31875" spans="1:4" hidden="1" x14ac:dyDescent="0.25">
      <c r="A31875" s="61" t="s">
        <v>176</v>
      </c>
      <c r="B31875" s="61" t="s">
        <v>489</v>
      </c>
      <c r="C31875">
        <v>1867</v>
      </c>
      <c r="D31875" s="61" t="s">
        <v>2185</v>
      </c>
    </row>
    <row r="31876" spans="1:4" hidden="1" x14ac:dyDescent="0.25">
      <c r="A31876" s="61" t="s">
        <v>176</v>
      </c>
      <c r="B31876" s="61" t="s">
        <v>489</v>
      </c>
      <c r="C31876">
        <v>1868</v>
      </c>
      <c r="D31876" s="61" t="s">
        <v>2185</v>
      </c>
    </row>
    <row r="31877" spans="1:4" hidden="1" x14ac:dyDescent="0.25">
      <c r="A31877" s="61" t="s">
        <v>176</v>
      </c>
      <c r="B31877" s="61" t="s">
        <v>489</v>
      </c>
      <c r="C31877">
        <v>1869</v>
      </c>
      <c r="D31877" s="61" t="s">
        <v>2185</v>
      </c>
    </row>
    <row r="31878" spans="1:4" hidden="1" x14ac:dyDescent="0.25">
      <c r="A31878" s="61" t="s">
        <v>176</v>
      </c>
      <c r="B31878" s="61" t="s">
        <v>489</v>
      </c>
      <c r="C31878">
        <v>1870</v>
      </c>
      <c r="D31878" s="61" t="s">
        <v>2185</v>
      </c>
    </row>
    <row r="31879" spans="1:4" hidden="1" x14ac:dyDescent="0.25">
      <c r="A31879" s="61" t="s">
        <v>176</v>
      </c>
      <c r="B31879" s="61" t="s">
        <v>489</v>
      </c>
      <c r="C31879">
        <v>1871</v>
      </c>
      <c r="D31879" s="61" t="s">
        <v>2185</v>
      </c>
    </row>
    <row r="31880" spans="1:4" hidden="1" x14ac:dyDescent="0.25">
      <c r="A31880" s="61" t="s">
        <v>176</v>
      </c>
      <c r="B31880" s="61" t="s">
        <v>489</v>
      </c>
      <c r="C31880">
        <v>1872</v>
      </c>
      <c r="D31880" s="61" t="s">
        <v>2185</v>
      </c>
    </row>
    <row r="31881" spans="1:4" hidden="1" x14ac:dyDescent="0.25">
      <c r="A31881" s="61" t="s">
        <v>176</v>
      </c>
      <c r="B31881" s="61" t="s">
        <v>489</v>
      </c>
      <c r="C31881">
        <v>1873</v>
      </c>
      <c r="D31881" s="61" t="s">
        <v>2185</v>
      </c>
    </row>
    <row r="31882" spans="1:4" hidden="1" x14ac:dyDescent="0.25">
      <c r="A31882" s="61" t="s">
        <v>176</v>
      </c>
      <c r="B31882" s="61" t="s">
        <v>489</v>
      </c>
      <c r="C31882">
        <v>1874</v>
      </c>
      <c r="D31882" s="61" t="s">
        <v>2185</v>
      </c>
    </row>
    <row r="31883" spans="1:4" hidden="1" x14ac:dyDescent="0.25">
      <c r="A31883" s="61" t="s">
        <v>176</v>
      </c>
      <c r="B31883" s="61" t="s">
        <v>489</v>
      </c>
      <c r="C31883">
        <v>1875</v>
      </c>
      <c r="D31883" s="61" t="s">
        <v>2185</v>
      </c>
    </row>
    <row r="31884" spans="1:4" hidden="1" x14ac:dyDescent="0.25">
      <c r="A31884" s="61" t="s">
        <v>176</v>
      </c>
      <c r="B31884" s="61" t="s">
        <v>489</v>
      </c>
      <c r="C31884">
        <v>1876</v>
      </c>
      <c r="D31884" s="61" t="s">
        <v>2185</v>
      </c>
    </row>
    <row r="31885" spans="1:4" hidden="1" x14ac:dyDescent="0.25">
      <c r="A31885" s="61" t="s">
        <v>176</v>
      </c>
      <c r="B31885" s="61" t="s">
        <v>489</v>
      </c>
      <c r="C31885">
        <v>1877</v>
      </c>
      <c r="D31885" s="61" t="s">
        <v>2185</v>
      </c>
    </row>
    <row r="31886" spans="1:4" hidden="1" x14ac:dyDescent="0.25">
      <c r="A31886" s="61" t="s">
        <v>176</v>
      </c>
      <c r="B31886" s="61" t="s">
        <v>489</v>
      </c>
      <c r="C31886">
        <v>1878</v>
      </c>
      <c r="D31886" s="61" t="s">
        <v>2185</v>
      </c>
    </row>
    <row r="31887" spans="1:4" hidden="1" x14ac:dyDescent="0.25">
      <c r="A31887" s="61" t="s">
        <v>176</v>
      </c>
      <c r="B31887" s="61" t="s">
        <v>489</v>
      </c>
      <c r="C31887">
        <v>1879</v>
      </c>
      <c r="D31887" s="61" t="s">
        <v>2185</v>
      </c>
    </row>
    <row r="31888" spans="1:4" hidden="1" x14ac:dyDescent="0.25">
      <c r="A31888" s="61" t="s">
        <v>176</v>
      </c>
      <c r="B31888" s="61" t="s">
        <v>489</v>
      </c>
      <c r="C31888">
        <v>1880</v>
      </c>
      <c r="D31888" s="61" t="s">
        <v>2185</v>
      </c>
    </row>
    <row r="31889" spans="1:4" hidden="1" x14ac:dyDescent="0.25">
      <c r="A31889" s="61" t="s">
        <v>176</v>
      </c>
      <c r="B31889" s="61" t="s">
        <v>489</v>
      </c>
      <c r="C31889">
        <v>1881</v>
      </c>
      <c r="D31889" s="61" t="s">
        <v>2185</v>
      </c>
    </row>
    <row r="31890" spans="1:4" hidden="1" x14ac:dyDescent="0.25">
      <c r="A31890" s="61" t="s">
        <v>176</v>
      </c>
      <c r="B31890" s="61" t="s">
        <v>489</v>
      </c>
      <c r="C31890">
        <v>1882</v>
      </c>
      <c r="D31890" s="61" t="s">
        <v>2185</v>
      </c>
    </row>
    <row r="31891" spans="1:4" hidden="1" x14ac:dyDescent="0.25">
      <c r="A31891" s="61" t="s">
        <v>176</v>
      </c>
      <c r="B31891" s="61" t="s">
        <v>489</v>
      </c>
      <c r="C31891">
        <v>1883</v>
      </c>
      <c r="D31891" s="61" t="s">
        <v>2185</v>
      </c>
    </row>
    <row r="31892" spans="1:4" hidden="1" x14ac:dyDescent="0.25">
      <c r="A31892" s="61" t="s">
        <v>176</v>
      </c>
      <c r="B31892" s="61" t="s">
        <v>489</v>
      </c>
      <c r="C31892">
        <v>1884</v>
      </c>
      <c r="D31892" s="61" t="s">
        <v>2185</v>
      </c>
    </row>
    <row r="31893" spans="1:4" hidden="1" x14ac:dyDescent="0.25">
      <c r="A31893" s="61" t="s">
        <v>176</v>
      </c>
      <c r="B31893" s="61" t="s">
        <v>489</v>
      </c>
      <c r="C31893">
        <v>1885</v>
      </c>
      <c r="D31893" s="61" t="s">
        <v>2185</v>
      </c>
    </row>
    <row r="31894" spans="1:4" hidden="1" x14ac:dyDescent="0.25">
      <c r="A31894" s="61" t="s">
        <v>176</v>
      </c>
      <c r="B31894" s="61" t="s">
        <v>489</v>
      </c>
      <c r="C31894">
        <v>1886</v>
      </c>
      <c r="D31894" s="61" t="s">
        <v>2185</v>
      </c>
    </row>
    <row r="31895" spans="1:4" hidden="1" x14ac:dyDescent="0.25">
      <c r="A31895" s="61" t="s">
        <v>176</v>
      </c>
      <c r="B31895" s="61" t="s">
        <v>489</v>
      </c>
      <c r="C31895">
        <v>1887</v>
      </c>
      <c r="D31895" s="61" t="s">
        <v>2185</v>
      </c>
    </row>
    <row r="31896" spans="1:4" hidden="1" x14ac:dyDescent="0.25">
      <c r="A31896" s="61" t="s">
        <v>176</v>
      </c>
      <c r="B31896" s="61" t="s">
        <v>489</v>
      </c>
      <c r="C31896">
        <v>1888</v>
      </c>
      <c r="D31896" s="61" t="s">
        <v>2185</v>
      </c>
    </row>
    <row r="31897" spans="1:4" hidden="1" x14ac:dyDescent="0.25">
      <c r="A31897" s="61" t="s">
        <v>176</v>
      </c>
      <c r="B31897" s="61" t="s">
        <v>489</v>
      </c>
      <c r="C31897">
        <v>1889</v>
      </c>
      <c r="D31897" s="61" t="s">
        <v>2185</v>
      </c>
    </row>
    <row r="31898" spans="1:4" hidden="1" x14ac:dyDescent="0.25">
      <c r="A31898" s="61" t="s">
        <v>176</v>
      </c>
      <c r="B31898" s="61" t="s">
        <v>489</v>
      </c>
      <c r="C31898">
        <v>1890</v>
      </c>
      <c r="D31898" s="61" t="s">
        <v>2185</v>
      </c>
    </row>
    <row r="31899" spans="1:4" hidden="1" x14ac:dyDescent="0.25">
      <c r="A31899" s="61" t="s">
        <v>176</v>
      </c>
      <c r="B31899" s="61" t="s">
        <v>489</v>
      </c>
      <c r="C31899">
        <v>1891</v>
      </c>
      <c r="D31899" s="61" t="s">
        <v>2185</v>
      </c>
    </row>
    <row r="31900" spans="1:4" hidden="1" x14ac:dyDescent="0.25">
      <c r="A31900" s="61" t="s">
        <v>176</v>
      </c>
      <c r="B31900" s="61" t="s">
        <v>489</v>
      </c>
      <c r="C31900">
        <v>1892</v>
      </c>
      <c r="D31900" s="61" t="s">
        <v>2185</v>
      </c>
    </row>
    <row r="31901" spans="1:4" hidden="1" x14ac:dyDescent="0.25">
      <c r="A31901" s="61" t="s">
        <v>176</v>
      </c>
      <c r="B31901" s="61" t="s">
        <v>489</v>
      </c>
      <c r="C31901">
        <v>1893</v>
      </c>
      <c r="D31901" s="61" t="s">
        <v>2185</v>
      </c>
    </row>
    <row r="31902" spans="1:4" hidden="1" x14ac:dyDescent="0.25">
      <c r="A31902" s="61" t="s">
        <v>176</v>
      </c>
      <c r="B31902" s="61" t="s">
        <v>489</v>
      </c>
      <c r="C31902">
        <v>1894</v>
      </c>
      <c r="D31902" s="61" t="s">
        <v>2185</v>
      </c>
    </row>
    <row r="31903" spans="1:4" hidden="1" x14ac:dyDescent="0.25">
      <c r="A31903" s="61" t="s">
        <v>176</v>
      </c>
      <c r="B31903" s="61" t="s">
        <v>489</v>
      </c>
      <c r="C31903">
        <v>1895</v>
      </c>
      <c r="D31903" s="61" t="s">
        <v>2185</v>
      </c>
    </row>
    <row r="31904" spans="1:4" hidden="1" x14ac:dyDescent="0.25">
      <c r="A31904" s="61" t="s">
        <v>176</v>
      </c>
      <c r="B31904" s="61" t="s">
        <v>489</v>
      </c>
      <c r="C31904">
        <v>1896</v>
      </c>
      <c r="D31904" s="61" t="s">
        <v>2185</v>
      </c>
    </row>
    <row r="31905" spans="1:4" hidden="1" x14ac:dyDescent="0.25">
      <c r="A31905" s="61" t="s">
        <v>176</v>
      </c>
      <c r="B31905" s="61" t="s">
        <v>489</v>
      </c>
      <c r="C31905">
        <v>1897</v>
      </c>
      <c r="D31905" s="61" t="s">
        <v>2185</v>
      </c>
    </row>
    <row r="31906" spans="1:4" hidden="1" x14ac:dyDescent="0.25">
      <c r="A31906" s="61" t="s">
        <v>176</v>
      </c>
      <c r="B31906" s="61" t="s">
        <v>489</v>
      </c>
      <c r="C31906">
        <v>1898</v>
      </c>
      <c r="D31906" s="61" t="s">
        <v>2185</v>
      </c>
    </row>
    <row r="31907" spans="1:4" hidden="1" x14ac:dyDescent="0.25">
      <c r="A31907" s="61" t="s">
        <v>176</v>
      </c>
      <c r="B31907" s="61" t="s">
        <v>489</v>
      </c>
      <c r="C31907">
        <v>1899</v>
      </c>
      <c r="D31907" s="61" t="s">
        <v>2185</v>
      </c>
    </row>
    <row r="31908" spans="1:4" hidden="1" x14ac:dyDescent="0.25">
      <c r="A31908" s="61" t="s">
        <v>176</v>
      </c>
      <c r="B31908" s="61" t="s">
        <v>489</v>
      </c>
      <c r="C31908">
        <v>1900</v>
      </c>
      <c r="D31908" s="61" t="s">
        <v>2185</v>
      </c>
    </row>
    <row r="31909" spans="1:4" hidden="1" x14ac:dyDescent="0.25">
      <c r="A31909" s="61" t="s">
        <v>176</v>
      </c>
      <c r="B31909" s="61" t="s">
        <v>489</v>
      </c>
      <c r="C31909">
        <v>1901</v>
      </c>
      <c r="D31909" s="61" t="s">
        <v>2185</v>
      </c>
    </row>
    <row r="31910" spans="1:4" hidden="1" x14ac:dyDescent="0.25">
      <c r="A31910" s="61" t="s">
        <v>176</v>
      </c>
      <c r="B31910" s="61" t="s">
        <v>489</v>
      </c>
      <c r="C31910">
        <v>1902</v>
      </c>
      <c r="D31910" s="61" t="s">
        <v>2185</v>
      </c>
    </row>
    <row r="31911" spans="1:4" hidden="1" x14ac:dyDescent="0.25">
      <c r="A31911" s="61" t="s">
        <v>176</v>
      </c>
      <c r="B31911" s="61" t="s">
        <v>489</v>
      </c>
      <c r="C31911">
        <v>1903</v>
      </c>
      <c r="D31911" s="61" t="s">
        <v>2185</v>
      </c>
    </row>
    <row r="31912" spans="1:4" hidden="1" x14ac:dyDescent="0.25">
      <c r="A31912" s="61" t="s">
        <v>176</v>
      </c>
      <c r="B31912" s="61" t="s">
        <v>489</v>
      </c>
      <c r="C31912">
        <v>1904</v>
      </c>
      <c r="D31912" s="61" t="s">
        <v>2185</v>
      </c>
    </row>
    <row r="31913" spans="1:4" hidden="1" x14ac:dyDescent="0.25">
      <c r="A31913" s="61" t="s">
        <v>176</v>
      </c>
      <c r="B31913" s="61" t="s">
        <v>489</v>
      </c>
      <c r="C31913">
        <v>1905</v>
      </c>
      <c r="D31913" s="61" t="s">
        <v>2185</v>
      </c>
    </row>
    <row r="31914" spans="1:4" hidden="1" x14ac:dyDescent="0.25">
      <c r="A31914" s="61" t="s">
        <v>176</v>
      </c>
      <c r="B31914" s="61" t="s">
        <v>489</v>
      </c>
      <c r="C31914">
        <v>1906</v>
      </c>
      <c r="D31914" s="61" t="s">
        <v>2185</v>
      </c>
    </row>
    <row r="31915" spans="1:4" hidden="1" x14ac:dyDescent="0.25">
      <c r="A31915" s="61" t="s">
        <v>176</v>
      </c>
      <c r="B31915" s="61" t="s">
        <v>489</v>
      </c>
      <c r="C31915">
        <v>1907</v>
      </c>
      <c r="D31915" s="61" t="s">
        <v>2185</v>
      </c>
    </row>
    <row r="31916" spans="1:4" hidden="1" x14ac:dyDescent="0.25">
      <c r="A31916" s="61" t="s">
        <v>176</v>
      </c>
      <c r="B31916" s="61" t="s">
        <v>489</v>
      </c>
      <c r="C31916">
        <v>1908</v>
      </c>
      <c r="D31916" s="61" t="s">
        <v>2185</v>
      </c>
    </row>
    <row r="31917" spans="1:4" hidden="1" x14ac:dyDescent="0.25">
      <c r="A31917" s="61" t="s">
        <v>176</v>
      </c>
      <c r="B31917" s="61" t="s">
        <v>489</v>
      </c>
      <c r="C31917">
        <v>1909</v>
      </c>
      <c r="D31917" s="61" t="s">
        <v>2185</v>
      </c>
    </row>
    <row r="31918" spans="1:4" hidden="1" x14ac:dyDescent="0.25">
      <c r="A31918" s="61" t="s">
        <v>176</v>
      </c>
      <c r="B31918" s="61" t="s">
        <v>489</v>
      </c>
      <c r="C31918">
        <v>1910</v>
      </c>
      <c r="D31918" s="61" t="s">
        <v>2185</v>
      </c>
    </row>
    <row r="31919" spans="1:4" hidden="1" x14ac:dyDescent="0.25">
      <c r="A31919" s="61" t="s">
        <v>176</v>
      </c>
      <c r="B31919" s="61" t="s">
        <v>489</v>
      </c>
      <c r="C31919">
        <v>1911</v>
      </c>
      <c r="D31919" s="61" t="s">
        <v>2185</v>
      </c>
    </row>
    <row r="31920" spans="1:4" hidden="1" x14ac:dyDescent="0.25">
      <c r="A31920" s="61" t="s">
        <v>176</v>
      </c>
      <c r="B31920" s="61" t="s">
        <v>489</v>
      </c>
      <c r="C31920">
        <v>1912</v>
      </c>
      <c r="D31920" s="61" t="s">
        <v>2185</v>
      </c>
    </row>
    <row r="31921" spans="1:4" hidden="1" x14ac:dyDescent="0.25">
      <c r="A31921" s="61" t="s">
        <v>176</v>
      </c>
      <c r="B31921" s="61" t="s">
        <v>489</v>
      </c>
      <c r="C31921">
        <v>1913</v>
      </c>
      <c r="D31921" s="61" t="s">
        <v>2185</v>
      </c>
    </row>
    <row r="31922" spans="1:4" hidden="1" x14ac:dyDescent="0.25">
      <c r="A31922" s="61" t="s">
        <v>176</v>
      </c>
      <c r="B31922" s="61" t="s">
        <v>489</v>
      </c>
      <c r="C31922">
        <v>1914</v>
      </c>
      <c r="D31922" s="61" t="s">
        <v>2185</v>
      </c>
    </row>
    <row r="31923" spans="1:4" hidden="1" x14ac:dyDescent="0.25">
      <c r="A31923" s="61" t="s">
        <v>176</v>
      </c>
      <c r="B31923" s="61" t="s">
        <v>489</v>
      </c>
      <c r="C31923">
        <v>1915</v>
      </c>
      <c r="D31923" s="61" t="s">
        <v>2185</v>
      </c>
    </row>
    <row r="31924" spans="1:4" hidden="1" x14ac:dyDescent="0.25">
      <c r="A31924" s="61" t="s">
        <v>176</v>
      </c>
      <c r="B31924" s="61" t="s">
        <v>489</v>
      </c>
      <c r="C31924">
        <v>1916</v>
      </c>
      <c r="D31924" s="61" t="s">
        <v>2185</v>
      </c>
    </row>
    <row r="31925" spans="1:4" hidden="1" x14ac:dyDescent="0.25">
      <c r="A31925" s="61" t="s">
        <v>176</v>
      </c>
      <c r="B31925" s="61" t="s">
        <v>489</v>
      </c>
      <c r="C31925">
        <v>1917</v>
      </c>
      <c r="D31925" s="61" t="s">
        <v>2185</v>
      </c>
    </row>
    <row r="31926" spans="1:4" hidden="1" x14ac:dyDescent="0.25">
      <c r="A31926" s="61" t="s">
        <v>176</v>
      </c>
      <c r="B31926" s="61" t="s">
        <v>489</v>
      </c>
      <c r="C31926">
        <v>1918</v>
      </c>
      <c r="D31926" s="61" t="s">
        <v>2185</v>
      </c>
    </row>
    <row r="31927" spans="1:4" hidden="1" x14ac:dyDescent="0.25">
      <c r="A31927" s="61" t="s">
        <v>176</v>
      </c>
      <c r="B31927" s="61" t="s">
        <v>489</v>
      </c>
      <c r="C31927">
        <v>1919</v>
      </c>
      <c r="D31927" s="61" t="s">
        <v>2185</v>
      </c>
    </row>
    <row r="31928" spans="1:4" hidden="1" x14ac:dyDescent="0.25">
      <c r="A31928" s="61" t="s">
        <v>176</v>
      </c>
      <c r="B31928" s="61" t="s">
        <v>489</v>
      </c>
      <c r="C31928">
        <v>1920</v>
      </c>
      <c r="D31928" s="61" t="s">
        <v>1553</v>
      </c>
    </row>
    <row r="31929" spans="1:4" hidden="1" x14ac:dyDescent="0.25">
      <c r="A31929" s="61" t="s">
        <v>176</v>
      </c>
      <c r="B31929" s="61" t="s">
        <v>489</v>
      </c>
      <c r="C31929">
        <v>1921</v>
      </c>
      <c r="D31929" s="61" t="s">
        <v>1847</v>
      </c>
    </row>
    <row r="31930" spans="1:4" hidden="1" x14ac:dyDescent="0.25">
      <c r="A31930" s="61" t="s">
        <v>176</v>
      </c>
      <c r="B31930" s="61" t="s">
        <v>489</v>
      </c>
      <c r="C31930">
        <v>1922</v>
      </c>
      <c r="D31930" s="61" t="s">
        <v>1848</v>
      </c>
    </row>
    <row r="31931" spans="1:4" hidden="1" x14ac:dyDescent="0.25">
      <c r="A31931" s="61" t="s">
        <v>176</v>
      </c>
      <c r="B31931" s="61" t="s">
        <v>489</v>
      </c>
      <c r="C31931">
        <v>1923</v>
      </c>
      <c r="D31931" s="61" t="s">
        <v>1819</v>
      </c>
    </row>
    <row r="31932" spans="1:4" hidden="1" x14ac:dyDescent="0.25">
      <c r="A31932" s="61" t="s">
        <v>176</v>
      </c>
      <c r="B31932" s="61" t="s">
        <v>489</v>
      </c>
      <c r="C31932">
        <v>1924</v>
      </c>
      <c r="D31932" s="61" t="s">
        <v>1849</v>
      </c>
    </row>
    <row r="31933" spans="1:4" hidden="1" x14ac:dyDescent="0.25">
      <c r="A31933" s="61" t="s">
        <v>176</v>
      </c>
      <c r="B31933" s="61" t="s">
        <v>489</v>
      </c>
      <c r="C31933">
        <v>1925</v>
      </c>
      <c r="D31933" s="61" t="s">
        <v>1849</v>
      </c>
    </row>
    <row r="31934" spans="1:4" hidden="1" x14ac:dyDescent="0.25">
      <c r="A31934" s="61" t="s">
        <v>176</v>
      </c>
      <c r="B31934" s="61" t="s">
        <v>489</v>
      </c>
      <c r="C31934">
        <v>1926</v>
      </c>
      <c r="D31934" s="61" t="s">
        <v>1849</v>
      </c>
    </row>
    <row r="31935" spans="1:4" hidden="1" x14ac:dyDescent="0.25">
      <c r="A31935" s="61" t="s">
        <v>176</v>
      </c>
      <c r="B31935" s="61" t="s">
        <v>489</v>
      </c>
      <c r="C31935">
        <v>1927</v>
      </c>
      <c r="D31935" s="61" t="s">
        <v>1849</v>
      </c>
    </row>
    <row r="31936" spans="1:4" hidden="1" x14ac:dyDescent="0.25">
      <c r="A31936" s="61" t="s">
        <v>176</v>
      </c>
      <c r="B31936" s="61" t="s">
        <v>489</v>
      </c>
      <c r="C31936">
        <v>1928</v>
      </c>
      <c r="D31936" s="61" t="s">
        <v>1850</v>
      </c>
    </row>
    <row r="31937" spans="1:4" hidden="1" x14ac:dyDescent="0.25">
      <c r="A31937" s="61" t="s">
        <v>176</v>
      </c>
      <c r="B31937" s="61" t="s">
        <v>489</v>
      </c>
      <c r="C31937">
        <v>1929</v>
      </c>
      <c r="D31937" s="61" t="s">
        <v>1850</v>
      </c>
    </row>
    <row r="31938" spans="1:4" hidden="1" x14ac:dyDescent="0.25">
      <c r="A31938" s="61" t="s">
        <v>176</v>
      </c>
      <c r="B31938" s="61" t="s">
        <v>489</v>
      </c>
      <c r="C31938">
        <v>1930</v>
      </c>
      <c r="D31938" s="61" t="s">
        <v>1771</v>
      </c>
    </row>
    <row r="31939" spans="1:4" hidden="1" x14ac:dyDescent="0.25">
      <c r="A31939" s="61" t="s">
        <v>176</v>
      </c>
      <c r="B31939" s="61" t="s">
        <v>489</v>
      </c>
      <c r="C31939">
        <v>1931</v>
      </c>
      <c r="D31939" s="61" t="s">
        <v>1851</v>
      </c>
    </row>
    <row r="31940" spans="1:4" hidden="1" x14ac:dyDescent="0.25">
      <c r="A31940" s="61" t="s">
        <v>176</v>
      </c>
      <c r="B31940" s="61" t="s">
        <v>489</v>
      </c>
      <c r="C31940">
        <v>1932</v>
      </c>
      <c r="D31940" s="61" t="s">
        <v>1851</v>
      </c>
    </row>
    <row r="31941" spans="1:4" hidden="1" x14ac:dyDescent="0.25">
      <c r="A31941" s="61" t="s">
        <v>176</v>
      </c>
      <c r="B31941" s="61" t="s">
        <v>489</v>
      </c>
      <c r="C31941">
        <v>1933</v>
      </c>
      <c r="D31941" s="61" t="s">
        <v>1851</v>
      </c>
    </row>
    <row r="31942" spans="1:4" hidden="1" x14ac:dyDescent="0.25">
      <c r="A31942" s="61" t="s">
        <v>176</v>
      </c>
      <c r="B31942" s="61" t="s">
        <v>489</v>
      </c>
      <c r="C31942">
        <v>1934</v>
      </c>
      <c r="D31942" s="61" t="s">
        <v>1773</v>
      </c>
    </row>
    <row r="31943" spans="1:4" hidden="1" x14ac:dyDescent="0.25">
      <c r="A31943" s="61" t="s">
        <v>176</v>
      </c>
      <c r="B31943" s="61" t="s">
        <v>489</v>
      </c>
      <c r="C31943">
        <v>1935</v>
      </c>
      <c r="D31943" s="61" t="s">
        <v>1773</v>
      </c>
    </row>
    <row r="31944" spans="1:4" hidden="1" x14ac:dyDescent="0.25">
      <c r="A31944" s="61" t="s">
        <v>176</v>
      </c>
      <c r="B31944" s="61" t="s">
        <v>489</v>
      </c>
      <c r="C31944">
        <v>1936</v>
      </c>
      <c r="D31944" s="61" t="s">
        <v>1773</v>
      </c>
    </row>
    <row r="31945" spans="1:4" hidden="1" x14ac:dyDescent="0.25">
      <c r="A31945" s="61" t="s">
        <v>176</v>
      </c>
      <c r="B31945" s="61" t="s">
        <v>489</v>
      </c>
      <c r="C31945">
        <v>1937</v>
      </c>
      <c r="D31945" s="61" t="s">
        <v>1773</v>
      </c>
    </row>
    <row r="31946" spans="1:4" hidden="1" x14ac:dyDescent="0.25">
      <c r="A31946" s="61" t="s">
        <v>176</v>
      </c>
      <c r="B31946" s="61" t="s">
        <v>489</v>
      </c>
      <c r="C31946">
        <v>1938</v>
      </c>
      <c r="D31946" s="61" t="s">
        <v>1773</v>
      </c>
    </row>
    <row r="31947" spans="1:4" hidden="1" x14ac:dyDescent="0.25">
      <c r="A31947" s="61" t="s">
        <v>176</v>
      </c>
      <c r="B31947" s="61" t="s">
        <v>489</v>
      </c>
      <c r="C31947">
        <v>1939</v>
      </c>
      <c r="D31947" s="61" t="s">
        <v>1515</v>
      </c>
    </row>
    <row r="31948" spans="1:4" hidden="1" x14ac:dyDescent="0.25">
      <c r="A31948" s="61" t="s">
        <v>176</v>
      </c>
      <c r="B31948" s="61" t="s">
        <v>489</v>
      </c>
      <c r="C31948">
        <v>1940</v>
      </c>
      <c r="D31948" s="61" t="s">
        <v>1852</v>
      </c>
    </row>
    <row r="31949" spans="1:4" hidden="1" x14ac:dyDescent="0.25">
      <c r="A31949" s="61" t="s">
        <v>176</v>
      </c>
      <c r="B31949" s="61" t="s">
        <v>489</v>
      </c>
      <c r="C31949">
        <v>1941</v>
      </c>
      <c r="D31949" s="61" t="s">
        <v>1848</v>
      </c>
    </row>
    <row r="31950" spans="1:4" hidden="1" x14ac:dyDescent="0.25">
      <c r="A31950" s="61" t="s">
        <v>176</v>
      </c>
      <c r="B31950" s="61" t="s">
        <v>489</v>
      </c>
      <c r="C31950">
        <v>1942</v>
      </c>
      <c r="D31950" s="61" t="s">
        <v>1848</v>
      </c>
    </row>
    <row r="31951" spans="1:4" hidden="1" x14ac:dyDescent="0.25">
      <c r="A31951" s="61" t="s">
        <v>176</v>
      </c>
      <c r="B31951" s="61" t="s">
        <v>489</v>
      </c>
      <c r="C31951">
        <v>1943</v>
      </c>
      <c r="D31951" s="61" t="s">
        <v>1848</v>
      </c>
    </row>
    <row r="31952" spans="1:4" hidden="1" x14ac:dyDescent="0.25">
      <c r="A31952" s="61" t="s">
        <v>176</v>
      </c>
      <c r="B31952" s="61" t="s">
        <v>489</v>
      </c>
      <c r="C31952">
        <v>1944</v>
      </c>
      <c r="D31952" s="61" t="s">
        <v>1848</v>
      </c>
    </row>
    <row r="31953" spans="1:4" hidden="1" x14ac:dyDescent="0.25">
      <c r="A31953" s="61" t="s">
        <v>176</v>
      </c>
      <c r="B31953" s="61" t="s">
        <v>489</v>
      </c>
      <c r="C31953">
        <v>1945</v>
      </c>
      <c r="D31953" s="61" t="s">
        <v>1848</v>
      </c>
    </row>
    <row r="31954" spans="1:4" hidden="1" x14ac:dyDescent="0.25">
      <c r="A31954" s="61" t="s">
        <v>176</v>
      </c>
      <c r="B31954" s="61" t="s">
        <v>489</v>
      </c>
      <c r="C31954">
        <v>1946</v>
      </c>
      <c r="D31954" s="61" t="s">
        <v>1820</v>
      </c>
    </row>
    <row r="31955" spans="1:4" hidden="1" x14ac:dyDescent="0.25">
      <c r="A31955" s="61" t="s">
        <v>176</v>
      </c>
      <c r="B31955" s="61" t="s">
        <v>489</v>
      </c>
      <c r="C31955">
        <v>1947</v>
      </c>
      <c r="D31955" s="61" t="s">
        <v>1820</v>
      </c>
    </row>
    <row r="31956" spans="1:4" hidden="1" x14ac:dyDescent="0.25">
      <c r="A31956" s="61" t="s">
        <v>176</v>
      </c>
      <c r="B31956" s="61" t="s">
        <v>489</v>
      </c>
      <c r="C31956">
        <v>1948</v>
      </c>
      <c r="D31956" s="61" t="s">
        <v>1773</v>
      </c>
    </row>
    <row r="31957" spans="1:4" hidden="1" x14ac:dyDescent="0.25">
      <c r="A31957" s="61" t="s">
        <v>176</v>
      </c>
      <c r="B31957" s="61" t="s">
        <v>489</v>
      </c>
      <c r="C31957">
        <v>1949</v>
      </c>
      <c r="D31957" s="61" t="s">
        <v>1773</v>
      </c>
    </row>
    <row r="31958" spans="1:4" hidden="1" x14ac:dyDescent="0.25">
      <c r="A31958" s="61" t="s">
        <v>176</v>
      </c>
      <c r="B31958" s="61" t="s">
        <v>489</v>
      </c>
      <c r="C31958">
        <v>1950</v>
      </c>
      <c r="D31958" s="61" t="s">
        <v>1513</v>
      </c>
    </row>
    <row r="31959" spans="1:4" hidden="1" x14ac:dyDescent="0.25">
      <c r="A31959" s="61" t="s">
        <v>176</v>
      </c>
      <c r="B31959" s="61" t="s">
        <v>489</v>
      </c>
      <c r="C31959">
        <v>1951</v>
      </c>
      <c r="D31959" s="61" t="s">
        <v>1772</v>
      </c>
    </row>
    <row r="31960" spans="1:4" hidden="1" x14ac:dyDescent="0.25">
      <c r="A31960" s="61" t="s">
        <v>176</v>
      </c>
      <c r="B31960" s="61" t="s">
        <v>489</v>
      </c>
      <c r="C31960">
        <v>1952</v>
      </c>
      <c r="D31960" s="61" t="s">
        <v>1772</v>
      </c>
    </row>
    <row r="31961" spans="1:4" hidden="1" x14ac:dyDescent="0.25">
      <c r="A31961" s="61" t="s">
        <v>176</v>
      </c>
      <c r="B31961" s="61" t="s">
        <v>489</v>
      </c>
      <c r="C31961">
        <v>1953</v>
      </c>
      <c r="D31961" s="61" t="s">
        <v>1848</v>
      </c>
    </row>
    <row r="31962" spans="1:4" hidden="1" x14ac:dyDescent="0.25">
      <c r="A31962" s="61" t="s">
        <v>176</v>
      </c>
      <c r="B31962" s="61" t="s">
        <v>489</v>
      </c>
      <c r="C31962">
        <v>1954</v>
      </c>
      <c r="D31962" s="61" t="s">
        <v>1768</v>
      </c>
    </row>
    <row r="31963" spans="1:4" hidden="1" x14ac:dyDescent="0.25">
      <c r="A31963" s="61" t="s">
        <v>176</v>
      </c>
      <c r="B31963" s="61" t="s">
        <v>489</v>
      </c>
      <c r="C31963">
        <v>1955</v>
      </c>
      <c r="D31963" s="61" t="s">
        <v>1768</v>
      </c>
    </row>
    <row r="31964" spans="1:4" hidden="1" x14ac:dyDescent="0.25">
      <c r="A31964" s="61" t="s">
        <v>176</v>
      </c>
      <c r="B31964" s="61" t="s">
        <v>489</v>
      </c>
      <c r="C31964">
        <v>1956</v>
      </c>
      <c r="D31964" s="61" t="s">
        <v>1853</v>
      </c>
    </row>
    <row r="31965" spans="1:4" hidden="1" x14ac:dyDescent="0.25">
      <c r="A31965" s="61" t="s">
        <v>176</v>
      </c>
      <c r="B31965" s="61" t="s">
        <v>489</v>
      </c>
      <c r="C31965">
        <v>1957</v>
      </c>
      <c r="D31965" s="61" t="s">
        <v>1853</v>
      </c>
    </row>
    <row r="31966" spans="1:4" hidden="1" x14ac:dyDescent="0.25">
      <c r="A31966" s="61" t="s">
        <v>176</v>
      </c>
      <c r="B31966" s="61" t="s">
        <v>489</v>
      </c>
      <c r="C31966">
        <v>1958</v>
      </c>
      <c r="D31966" s="61" t="s">
        <v>1854</v>
      </c>
    </row>
    <row r="31967" spans="1:4" hidden="1" x14ac:dyDescent="0.25">
      <c r="A31967" s="61" t="s">
        <v>176</v>
      </c>
      <c r="B31967" s="61" t="s">
        <v>489</v>
      </c>
      <c r="C31967">
        <v>1959</v>
      </c>
      <c r="D31967" s="61" t="s">
        <v>1854</v>
      </c>
    </row>
    <row r="31968" spans="1:4" hidden="1" x14ac:dyDescent="0.25">
      <c r="A31968" s="61" t="s">
        <v>176</v>
      </c>
      <c r="B31968" s="61" t="s">
        <v>489</v>
      </c>
      <c r="C31968">
        <v>1960</v>
      </c>
      <c r="D31968" s="61" t="s">
        <v>1855</v>
      </c>
    </row>
    <row r="31969" spans="1:4" hidden="1" x14ac:dyDescent="0.25">
      <c r="A31969" s="61" t="s">
        <v>176</v>
      </c>
      <c r="B31969" s="61" t="s">
        <v>489</v>
      </c>
      <c r="C31969">
        <v>1961</v>
      </c>
      <c r="D31969" s="61" t="s">
        <v>1856</v>
      </c>
    </row>
    <row r="31970" spans="1:4" hidden="1" x14ac:dyDescent="0.25">
      <c r="A31970" s="61" t="s">
        <v>176</v>
      </c>
      <c r="B31970" s="61" t="s">
        <v>489</v>
      </c>
      <c r="C31970">
        <v>1962</v>
      </c>
      <c r="D31970" s="61" t="s">
        <v>1856</v>
      </c>
    </row>
    <row r="31971" spans="1:4" hidden="1" x14ac:dyDescent="0.25">
      <c r="A31971" s="61" t="s">
        <v>176</v>
      </c>
      <c r="B31971" s="61" t="s">
        <v>489</v>
      </c>
      <c r="C31971">
        <v>1963</v>
      </c>
      <c r="D31971" s="61" t="s">
        <v>1856</v>
      </c>
    </row>
    <row r="31972" spans="1:4" hidden="1" x14ac:dyDescent="0.25">
      <c r="A31972" s="61" t="s">
        <v>176</v>
      </c>
      <c r="B31972" s="61" t="s">
        <v>489</v>
      </c>
      <c r="C31972">
        <v>1964</v>
      </c>
      <c r="D31972" s="61" t="s">
        <v>1769</v>
      </c>
    </row>
    <row r="31973" spans="1:4" hidden="1" x14ac:dyDescent="0.25">
      <c r="A31973" s="61" t="s">
        <v>176</v>
      </c>
      <c r="B31973" s="61" t="s">
        <v>489</v>
      </c>
      <c r="C31973">
        <v>1965</v>
      </c>
      <c r="D31973" s="61" t="s">
        <v>1769</v>
      </c>
    </row>
    <row r="31974" spans="1:4" hidden="1" x14ac:dyDescent="0.25">
      <c r="A31974" s="61" t="s">
        <v>176</v>
      </c>
      <c r="B31974" s="61" t="s">
        <v>489</v>
      </c>
      <c r="C31974">
        <v>1966</v>
      </c>
      <c r="D31974" s="61" t="s">
        <v>1769</v>
      </c>
    </row>
    <row r="31975" spans="1:4" hidden="1" x14ac:dyDescent="0.25">
      <c r="A31975" s="61" t="s">
        <v>176</v>
      </c>
      <c r="B31975" s="61" t="s">
        <v>489</v>
      </c>
      <c r="C31975">
        <v>1967</v>
      </c>
      <c r="D31975" s="61" t="s">
        <v>1857</v>
      </c>
    </row>
    <row r="31976" spans="1:4" hidden="1" x14ac:dyDescent="0.25">
      <c r="A31976" s="61" t="s">
        <v>176</v>
      </c>
      <c r="B31976" s="61" t="s">
        <v>489</v>
      </c>
      <c r="C31976">
        <v>1968</v>
      </c>
      <c r="D31976" s="61" t="s">
        <v>1769</v>
      </c>
    </row>
    <row r="31977" spans="1:4" hidden="1" x14ac:dyDescent="0.25">
      <c r="A31977" s="61" t="s">
        <v>176</v>
      </c>
      <c r="B31977" s="61" t="s">
        <v>489</v>
      </c>
      <c r="C31977">
        <v>1969</v>
      </c>
      <c r="D31977" s="61" t="s">
        <v>1857</v>
      </c>
    </row>
    <row r="31978" spans="1:4" hidden="1" x14ac:dyDescent="0.25">
      <c r="A31978" s="61" t="s">
        <v>176</v>
      </c>
      <c r="B31978" s="61" t="s">
        <v>489</v>
      </c>
      <c r="C31978">
        <v>1970</v>
      </c>
      <c r="D31978" s="61" t="s">
        <v>566</v>
      </c>
    </row>
    <row r="31979" spans="1:4" hidden="1" x14ac:dyDescent="0.25">
      <c r="A31979" s="61" t="s">
        <v>176</v>
      </c>
      <c r="B31979" s="61" t="s">
        <v>489</v>
      </c>
      <c r="C31979">
        <v>1971</v>
      </c>
      <c r="D31979" s="61" t="s">
        <v>1858</v>
      </c>
    </row>
    <row r="31980" spans="1:4" hidden="1" x14ac:dyDescent="0.25">
      <c r="A31980" s="61" t="s">
        <v>176</v>
      </c>
      <c r="B31980" s="61" t="s">
        <v>489</v>
      </c>
      <c r="C31980">
        <v>1972</v>
      </c>
      <c r="D31980" s="61" t="s">
        <v>1858</v>
      </c>
    </row>
    <row r="31981" spans="1:4" hidden="1" x14ac:dyDescent="0.25">
      <c r="A31981" s="61" t="s">
        <v>176</v>
      </c>
      <c r="B31981" s="61" t="s">
        <v>489</v>
      </c>
      <c r="C31981">
        <v>1973</v>
      </c>
      <c r="D31981" s="61" t="s">
        <v>1858</v>
      </c>
    </row>
    <row r="31982" spans="1:4" hidden="1" x14ac:dyDescent="0.25">
      <c r="A31982" s="61" t="s">
        <v>176</v>
      </c>
      <c r="B31982" s="61" t="s">
        <v>489</v>
      </c>
      <c r="C31982">
        <v>1974</v>
      </c>
      <c r="D31982" s="61" t="s">
        <v>1858</v>
      </c>
    </row>
    <row r="31983" spans="1:4" hidden="1" x14ac:dyDescent="0.25">
      <c r="A31983" s="61" t="s">
        <v>176</v>
      </c>
      <c r="B31983" s="61" t="s">
        <v>489</v>
      </c>
      <c r="C31983">
        <v>1975</v>
      </c>
      <c r="D31983" s="61" t="s">
        <v>1858</v>
      </c>
    </row>
    <row r="31984" spans="1:4" hidden="1" x14ac:dyDescent="0.25">
      <c r="A31984" s="61" t="s">
        <v>176</v>
      </c>
      <c r="B31984" s="61" t="s">
        <v>489</v>
      </c>
      <c r="C31984">
        <v>1976</v>
      </c>
      <c r="D31984" s="61" t="s">
        <v>1858</v>
      </c>
    </row>
    <row r="31985" spans="1:4" hidden="1" x14ac:dyDescent="0.25">
      <c r="A31985" s="61" t="s">
        <v>176</v>
      </c>
      <c r="B31985" s="61" t="s">
        <v>489</v>
      </c>
      <c r="C31985">
        <v>1977</v>
      </c>
      <c r="D31985" s="61" t="s">
        <v>1858</v>
      </c>
    </row>
    <row r="31986" spans="1:4" hidden="1" x14ac:dyDescent="0.25">
      <c r="A31986" s="61" t="s">
        <v>176</v>
      </c>
      <c r="B31986" s="61" t="s">
        <v>489</v>
      </c>
      <c r="C31986">
        <v>1978</v>
      </c>
      <c r="D31986" s="61" t="s">
        <v>1858</v>
      </c>
    </row>
    <row r="31987" spans="1:4" hidden="1" x14ac:dyDescent="0.25">
      <c r="A31987" s="61" t="s">
        <v>176</v>
      </c>
      <c r="B31987" s="61" t="s">
        <v>489</v>
      </c>
      <c r="C31987">
        <v>1979</v>
      </c>
      <c r="D31987" s="61" t="s">
        <v>1858</v>
      </c>
    </row>
    <row r="31988" spans="1:4" hidden="1" x14ac:dyDescent="0.25">
      <c r="A31988" s="61" t="s">
        <v>176</v>
      </c>
      <c r="B31988" s="61" t="s">
        <v>489</v>
      </c>
      <c r="C31988">
        <v>1980</v>
      </c>
      <c r="D31988" s="61" t="s">
        <v>1858</v>
      </c>
    </row>
    <row r="31989" spans="1:4" hidden="1" x14ac:dyDescent="0.25">
      <c r="A31989" s="61" t="s">
        <v>176</v>
      </c>
      <c r="B31989" s="61" t="s">
        <v>489</v>
      </c>
      <c r="C31989">
        <v>1981</v>
      </c>
      <c r="D31989" s="61" t="s">
        <v>1858</v>
      </c>
    </row>
    <row r="31990" spans="1:4" hidden="1" x14ac:dyDescent="0.25">
      <c r="A31990" s="61" t="s">
        <v>176</v>
      </c>
      <c r="B31990" s="61" t="s">
        <v>489</v>
      </c>
      <c r="C31990">
        <v>1982</v>
      </c>
      <c r="D31990" s="61" t="s">
        <v>1518</v>
      </c>
    </row>
    <row r="31991" spans="1:4" hidden="1" x14ac:dyDescent="0.25">
      <c r="A31991" s="61" t="s">
        <v>176</v>
      </c>
      <c r="B31991" s="61" t="s">
        <v>489</v>
      </c>
      <c r="C31991">
        <v>1983</v>
      </c>
      <c r="D31991" s="61" t="s">
        <v>1524</v>
      </c>
    </row>
    <row r="31992" spans="1:4" hidden="1" x14ac:dyDescent="0.25">
      <c r="A31992" s="61" t="s">
        <v>176</v>
      </c>
      <c r="B31992" s="61" t="s">
        <v>489</v>
      </c>
      <c r="C31992">
        <v>1984</v>
      </c>
      <c r="D31992" s="61" t="s">
        <v>1524</v>
      </c>
    </row>
    <row r="31993" spans="1:4" hidden="1" x14ac:dyDescent="0.25">
      <c r="A31993" s="61" t="s">
        <v>176</v>
      </c>
      <c r="B31993" s="61" t="s">
        <v>489</v>
      </c>
      <c r="C31993">
        <v>1985</v>
      </c>
      <c r="D31993" s="61" t="s">
        <v>1857</v>
      </c>
    </row>
    <row r="31994" spans="1:4" hidden="1" x14ac:dyDescent="0.25">
      <c r="A31994" s="61" t="s">
        <v>176</v>
      </c>
      <c r="B31994" s="61" t="s">
        <v>489</v>
      </c>
      <c r="C31994">
        <v>1986</v>
      </c>
      <c r="D31994" s="61" t="s">
        <v>1524</v>
      </c>
    </row>
    <row r="31995" spans="1:4" hidden="1" x14ac:dyDescent="0.25">
      <c r="A31995" s="61" t="s">
        <v>176</v>
      </c>
      <c r="B31995" s="61" t="s">
        <v>489</v>
      </c>
      <c r="C31995">
        <v>1987</v>
      </c>
      <c r="D31995" s="61" t="s">
        <v>1534</v>
      </c>
    </row>
    <row r="31996" spans="1:4" hidden="1" x14ac:dyDescent="0.25">
      <c r="A31996" s="61" t="s">
        <v>176</v>
      </c>
      <c r="B31996" s="61" t="s">
        <v>489</v>
      </c>
      <c r="C31996">
        <v>1988</v>
      </c>
      <c r="D31996" s="61" t="s">
        <v>1854</v>
      </c>
    </row>
    <row r="31997" spans="1:4" hidden="1" x14ac:dyDescent="0.25">
      <c r="A31997" s="61" t="s">
        <v>176</v>
      </c>
      <c r="B31997" s="61" t="s">
        <v>489</v>
      </c>
      <c r="C31997">
        <v>1989</v>
      </c>
      <c r="D31997" s="61" t="s">
        <v>1854</v>
      </c>
    </row>
    <row r="31998" spans="1:4" hidden="1" x14ac:dyDescent="0.25">
      <c r="A31998" s="61" t="s">
        <v>176</v>
      </c>
      <c r="B31998" s="61" t="s">
        <v>489</v>
      </c>
      <c r="C31998">
        <v>1990</v>
      </c>
      <c r="D31998" s="61" t="s">
        <v>1774</v>
      </c>
    </row>
    <row r="31999" spans="1:4" hidden="1" x14ac:dyDescent="0.25">
      <c r="A31999" s="61" t="s">
        <v>176</v>
      </c>
      <c r="B31999" s="61" t="s">
        <v>489</v>
      </c>
      <c r="C31999">
        <v>1991</v>
      </c>
      <c r="D31999" s="61" t="s">
        <v>1773</v>
      </c>
    </row>
    <row r="32000" spans="1:4" hidden="1" x14ac:dyDescent="0.25">
      <c r="A32000" s="61" t="s">
        <v>176</v>
      </c>
      <c r="B32000" s="61" t="s">
        <v>489</v>
      </c>
      <c r="C32000">
        <v>1992</v>
      </c>
      <c r="D32000" s="61" t="s">
        <v>2627</v>
      </c>
    </row>
    <row r="32001" spans="1:4" hidden="1" x14ac:dyDescent="0.25">
      <c r="A32001" s="61" t="s">
        <v>176</v>
      </c>
      <c r="B32001" s="61" t="s">
        <v>489</v>
      </c>
      <c r="C32001">
        <v>1993</v>
      </c>
      <c r="D32001" s="61" t="s">
        <v>2500</v>
      </c>
    </row>
    <row r="32002" spans="1:4" hidden="1" x14ac:dyDescent="0.25">
      <c r="A32002" s="61" t="s">
        <v>176</v>
      </c>
      <c r="B32002" s="61" t="s">
        <v>489</v>
      </c>
      <c r="C32002">
        <v>1994</v>
      </c>
      <c r="D32002" s="61" t="s">
        <v>2438</v>
      </c>
    </row>
    <row r="32003" spans="1:4" hidden="1" x14ac:dyDescent="0.25">
      <c r="A32003" s="61" t="s">
        <v>176</v>
      </c>
      <c r="B32003" s="61" t="s">
        <v>489</v>
      </c>
      <c r="C32003">
        <v>1995</v>
      </c>
      <c r="D32003" s="61" t="s">
        <v>2438</v>
      </c>
    </row>
    <row r="32004" spans="1:4" hidden="1" x14ac:dyDescent="0.25">
      <c r="A32004" s="61" t="s">
        <v>176</v>
      </c>
      <c r="B32004" s="61" t="s">
        <v>489</v>
      </c>
      <c r="C32004">
        <v>1996</v>
      </c>
      <c r="D32004" s="61" t="s">
        <v>2501</v>
      </c>
    </row>
    <row r="32005" spans="1:4" hidden="1" x14ac:dyDescent="0.25">
      <c r="A32005" s="61" t="s">
        <v>176</v>
      </c>
      <c r="B32005" s="61" t="s">
        <v>489</v>
      </c>
      <c r="C32005">
        <v>1997</v>
      </c>
      <c r="D32005" s="61" t="s">
        <v>2102</v>
      </c>
    </row>
    <row r="32006" spans="1:4" hidden="1" x14ac:dyDescent="0.25">
      <c r="A32006" s="61" t="s">
        <v>176</v>
      </c>
      <c r="B32006" s="61" t="s">
        <v>489</v>
      </c>
      <c r="C32006">
        <v>1998</v>
      </c>
      <c r="D32006" s="61" t="s">
        <v>2304</v>
      </c>
    </row>
    <row r="32007" spans="1:4" hidden="1" x14ac:dyDescent="0.25">
      <c r="A32007" s="61" t="s">
        <v>176</v>
      </c>
      <c r="B32007" s="61" t="s">
        <v>489</v>
      </c>
      <c r="C32007">
        <v>1999</v>
      </c>
      <c r="D32007" s="61" t="s">
        <v>3199</v>
      </c>
    </row>
    <row r="32008" spans="1:4" hidden="1" x14ac:dyDescent="0.25">
      <c r="A32008" s="61" t="s">
        <v>176</v>
      </c>
      <c r="B32008" s="61" t="s">
        <v>489</v>
      </c>
      <c r="C32008">
        <v>2000</v>
      </c>
      <c r="D32008" s="61" t="s">
        <v>3199</v>
      </c>
    </row>
    <row r="32009" spans="1:4" hidden="1" x14ac:dyDescent="0.25">
      <c r="A32009" s="61" t="s">
        <v>176</v>
      </c>
      <c r="B32009" s="61" t="s">
        <v>489</v>
      </c>
      <c r="C32009">
        <v>2001</v>
      </c>
      <c r="D32009" s="61" t="s">
        <v>3199</v>
      </c>
    </row>
    <row r="32010" spans="1:4" hidden="1" x14ac:dyDescent="0.25">
      <c r="A32010" s="61" t="s">
        <v>176</v>
      </c>
      <c r="B32010" s="61" t="s">
        <v>489</v>
      </c>
      <c r="C32010">
        <v>2002</v>
      </c>
      <c r="D32010" s="61" t="s">
        <v>2971</v>
      </c>
    </row>
    <row r="32011" spans="1:4" hidden="1" x14ac:dyDescent="0.25">
      <c r="A32011" s="61" t="s">
        <v>176</v>
      </c>
      <c r="B32011" s="61" t="s">
        <v>489</v>
      </c>
      <c r="C32011">
        <v>2003</v>
      </c>
      <c r="D32011" s="61" t="s">
        <v>2971</v>
      </c>
    </row>
    <row r="32012" spans="1:4" hidden="1" x14ac:dyDescent="0.25">
      <c r="A32012" s="61" t="s">
        <v>176</v>
      </c>
      <c r="B32012" s="61" t="s">
        <v>489</v>
      </c>
      <c r="C32012">
        <v>2004</v>
      </c>
      <c r="D32012" s="61" t="s">
        <v>2129</v>
      </c>
    </row>
    <row r="32013" spans="1:4" hidden="1" x14ac:dyDescent="0.25">
      <c r="A32013" s="61" t="s">
        <v>176</v>
      </c>
      <c r="B32013" s="61" t="s">
        <v>489</v>
      </c>
      <c r="C32013">
        <v>2005</v>
      </c>
      <c r="D32013" s="61" t="s">
        <v>2129</v>
      </c>
    </row>
    <row r="32014" spans="1:4" hidden="1" x14ac:dyDescent="0.25">
      <c r="A32014" s="61" t="s">
        <v>176</v>
      </c>
      <c r="B32014" s="61" t="s">
        <v>489</v>
      </c>
      <c r="C32014">
        <v>2006</v>
      </c>
      <c r="D32014" s="61" t="s">
        <v>2123</v>
      </c>
    </row>
    <row r="32015" spans="1:4" hidden="1" x14ac:dyDescent="0.25">
      <c r="A32015" s="61" t="s">
        <v>176</v>
      </c>
      <c r="B32015" s="61" t="s">
        <v>489</v>
      </c>
      <c r="C32015">
        <v>2007</v>
      </c>
      <c r="D32015" s="61" t="s">
        <v>2304</v>
      </c>
    </row>
    <row r="32016" spans="1:4" hidden="1" x14ac:dyDescent="0.25">
      <c r="A32016" s="61" t="s">
        <v>176</v>
      </c>
      <c r="B32016" s="61" t="s">
        <v>489</v>
      </c>
      <c r="C32016">
        <v>2008</v>
      </c>
      <c r="D32016" s="61" t="s">
        <v>2124</v>
      </c>
    </row>
    <row r="32017" spans="1:4" hidden="1" x14ac:dyDescent="0.25">
      <c r="A32017" s="61" t="s">
        <v>176</v>
      </c>
      <c r="B32017" s="61" t="s">
        <v>489</v>
      </c>
      <c r="C32017">
        <v>2009</v>
      </c>
      <c r="D32017" s="61" t="s">
        <v>2437</v>
      </c>
    </row>
    <row r="32018" spans="1:4" hidden="1" x14ac:dyDescent="0.25">
      <c r="A32018" s="61" t="s">
        <v>176</v>
      </c>
      <c r="B32018" s="61" t="s">
        <v>489</v>
      </c>
      <c r="C32018">
        <v>2010</v>
      </c>
      <c r="D32018" s="61" t="s">
        <v>2437</v>
      </c>
    </row>
    <row r="32019" spans="1:4" hidden="1" x14ac:dyDescent="0.25">
      <c r="A32019" s="61" t="s">
        <v>176</v>
      </c>
      <c r="B32019" s="61" t="s">
        <v>489</v>
      </c>
      <c r="C32019">
        <v>2011</v>
      </c>
      <c r="D32019" s="61" t="s">
        <v>2437</v>
      </c>
    </row>
    <row r="32020" spans="1:4" hidden="1" x14ac:dyDescent="0.25">
      <c r="A32020" s="61" t="s">
        <v>176</v>
      </c>
      <c r="B32020" s="61" t="s">
        <v>489</v>
      </c>
      <c r="C32020">
        <v>2012</v>
      </c>
      <c r="D32020" s="61" t="s">
        <v>2122</v>
      </c>
    </row>
    <row r="32021" spans="1:4" hidden="1" x14ac:dyDescent="0.25">
      <c r="A32021" s="61" t="s">
        <v>176</v>
      </c>
      <c r="B32021" s="61" t="s">
        <v>489</v>
      </c>
      <c r="C32021">
        <v>2013</v>
      </c>
      <c r="D32021" s="61" t="s">
        <v>2122</v>
      </c>
    </row>
    <row r="32022" spans="1:4" hidden="1" x14ac:dyDescent="0.25">
      <c r="A32022" s="61" t="s">
        <v>176</v>
      </c>
      <c r="B32022" s="61" t="s">
        <v>489</v>
      </c>
      <c r="C32022">
        <v>2014</v>
      </c>
      <c r="D32022" s="61" t="s">
        <v>2501</v>
      </c>
    </row>
    <row r="32023" spans="1:4" hidden="1" x14ac:dyDescent="0.25">
      <c r="A32023" s="61" t="s">
        <v>176</v>
      </c>
      <c r="B32023" s="61" t="s">
        <v>489</v>
      </c>
      <c r="C32023">
        <v>2015</v>
      </c>
      <c r="D32023" s="61" t="s">
        <v>2122</v>
      </c>
    </row>
    <row r="32024" spans="1:4" hidden="1" x14ac:dyDescent="0.25">
      <c r="A32024" s="61" t="s">
        <v>176</v>
      </c>
      <c r="B32024" s="61" t="s">
        <v>489</v>
      </c>
      <c r="C32024">
        <v>2016</v>
      </c>
      <c r="D32024" s="61" t="s">
        <v>2501</v>
      </c>
    </row>
    <row r="32025" spans="1:4" hidden="1" x14ac:dyDescent="0.25">
      <c r="A32025" s="61" t="s">
        <v>176</v>
      </c>
      <c r="B32025" s="61" t="s">
        <v>489</v>
      </c>
      <c r="C32025">
        <v>2017</v>
      </c>
      <c r="D32025" s="61" t="s">
        <v>2493</v>
      </c>
    </row>
    <row r="32026" spans="1:4" hidden="1" x14ac:dyDescent="0.25">
      <c r="A32026" s="61" t="s">
        <v>176</v>
      </c>
      <c r="B32026" s="61" t="s">
        <v>489</v>
      </c>
      <c r="C32026">
        <v>2018</v>
      </c>
      <c r="D32026" s="61" t="s">
        <v>2185</v>
      </c>
    </row>
    <row r="32027" spans="1:4" hidden="1" x14ac:dyDescent="0.25">
      <c r="A32027" s="61" t="s">
        <v>176</v>
      </c>
      <c r="B32027" s="61" t="s">
        <v>489</v>
      </c>
      <c r="C32027">
        <v>2019</v>
      </c>
      <c r="D32027" s="61" t="s">
        <v>2434</v>
      </c>
    </row>
    <row r="32028" spans="1:4" hidden="1" x14ac:dyDescent="0.25">
      <c r="A32028" s="61" t="s">
        <v>176</v>
      </c>
      <c r="B32028" s="61" t="s">
        <v>489</v>
      </c>
      <c r="C32028">
        <v>2020</v>
      </c>
      <c r="D32028" s="61" t="s">
        <v>2457</v>
      </c>
    </row>
    <row r="32029" spans="1:4" hidden="1" x14ac:dyDescent="0.25">
      <c r="A32029" s="61" t="s">
        <v>176</v>
      </c>
      <c r="B32029" s="61" t="s">
        <v>489</v>
      </c>
      <c r="C32029">
        <v>2021</v>
      </c>
      <c r="D32029" s="61" t="s">
        <v>1768</v>
      </c>
    </row>
    <row r="32030" spans="1:4" hidden="1" x14ac:dyDescent="0.25">
      <c r="A32030" s="61" t="s">
        <v>176</v>
      </c>
      <c r="B32030" s="61" t="s">
        <v>489</v>
      </c>
      <c r="C32030">
        <v>2022</v>
      </c>
      <c r="D32030" s="61" t="s">
        <v>1857</v>
      </c>
    </row>
    <row r="32031" spans="1:4" x14ac:dyDescent="0.25">
      <c r="A32031" s="61" t="s">
        <v>176</v>
      </c>
      <c r="B32031" s="61" t="s">
        <v>489</v>
      </c>
      <c r="C32031">
        <v>2023</v>
      </c>
      <c r="D32031" s="61">
        <v>0.158</v>
      </c>
    </row>
    <row r="32032" spans="1:4" hidden="1" x14ac:dyDescent="0.25">
      <c r="A32032" s="61" t="s">
        <v>493</v>
      </c>
      <c r="B32032" s="61" t="s">
        <v>494</v>
      </c>
      <c r="C32032">
        <v>1900</v>
      </c>
      <c r="D32032" s="61" t="s">
        <v>2482</v>
      </c>
    </row>
    <row r="32033" spans="1:4" hidden="1" x14ac:dyDescent="0.25">
      <c r="A32033" s="61" t="s">
        <v>493</v>
      </c>
      <c r="B32033" s="61" t="s">
        <v>494</v>
      </c>
      <c r="C32033">
        <v>1901</v>
      </c>
      <c r="D32033" s="61" t="s">
        <v>2482</v>
      </c>
    </row>
    <row r="32034" spans="1:4" hidden="1" x14ac:dyDescent="0.25">
      <c r="A32034" s="61" t="s">
        <v>493</v>
      </c>
      <c r="B32034" s="61" t="s">
        <v>494</v>
      </c>
      <c r="C32034">
        <v>1902</v>
      </c>
      <c r="D32034" s="61" t="s">
        <v>2482</v>
      </c>
    </row>
    <row r="32035" spans="1:4" hidden="1" x14ac:dyDescent="0.25">
      <c r="A32035" s="61" t="s">
        <v>493</v>
      </c>
      <c r="B32035" s="61" t="s">
        <v>494</v>
      </c>
      <c r="C32035">
        <v>1903</v>
      </c>
      <c r="D32035" s="61" t="s">
        <v>2482</v>
      </c>
    </row>
    <row r="32036" spans="1:4" hidden="1" x14ac:dyDescent="0.25">
      <c r="A32036" s="61" t="s">
        <v>493</v>
      </c>
      <c r="B32036" s="61" t="s">
        <v>494</v>
      </c>
      <c r="C32036">
        <v>1904</v>
      </c>
      <c r="D32036" s="61" t="s">
        <v>2482</v>
      </c>
    </row>
    <row r="32037" spans="1:4" hidden="1" x14ac:dyDescent="0.25">
      <c r="A32037" s="61" t="s">
        <v>493</v>
      </c>
      <c r="B32037" s="61" t="s">
        <v>494</v>
      </c>
      <c r="C32037">
        <v>1905</v>
      </c>
      <c r="D32037" s="61" t="s">
        <v>2482</v>
      </c>
    </row>
    <row r="32038" spans="1:4" hidden="1" x14ac:dyDescent="0.25">
      <c r="A32038" s="61" t="s">
        <v>493</v>
      </c>
      <c r="B32038" s="61" t="s">
        <v>494</v>
      </c>
      <c r="C32038">
        <v>1906</v>
      </c>
      <c r="D32038" s="61" t="s">
        <v>2348</v>
      </c>
    </row>
    <row r="32039" spans="1:4" hidden="1" x14ac:dyDescent="0.25">
      <c r="A32039" s="61" t="s">
        <v>493</v>
      </c>
      <c r="B32039" s="61" t="s">
        <v>494</v>
      </c>
      <c r="C32039">
        <v>1907</v>
      </c>
      <c r="D32039" s="61" t="s">
        <v>2348</v>
      </c>
    </row>
    <row r="32040" spans="1:4" hidden="1" x14ac:dyDescent="0.25">
      <c r="A32040" s="61" t="s">
        <v>493</v>
      </c>
      <c r="B32040" s="61" t="s">
        <v>494</v>
      </c>
      <c r="C32040">
        <v>1908</v>
      </c>
      <c r="D32040" s="61" t="s">
        <v>2348</v>
      </c>
    </row>
    <row r="32041" spans="1:4" hidden="1" x14ac:dyDescent="0.25">
      <c r="A32041" s="61" t="s">
        <v>493</v>
      </c>
      <c r="B32041" s="61" t="s">
        <v>494</v>
      </c>
      <c r="C32041">
        <v>1909</v>
      </c>
      <c r="D32041" s="61" t="s">
        <v>2348</v>
      </c>
    </row>
    <row r="32042" spans="1:4" hidden="1" x14ac:dyDescent="0.25">
      <c r="A32042" s="61" t="s">
        <v>493</v>
      </c>
      <c r="B32042" s="61" t="s">
        <v>494</v>
      </c>
      <c r="C32042">
        <v>1910</v>
      </c>
      <c r="D32042" s="61" t="s">
        <v>2348</v>
      </c>
    </row>
    <row r="32043" spans="1:4" hidden="1" x14ac:dyDescent="0.25">
      <c r="A32043" s="61" t="s">
        <v>493</v>
      </c>
      <c r="B32043" s="61" t="s">
        <v>494</v>
      </c>
      <c r="C32043">
        <v>1911</v>
      </c>
      <c r="D32043" s="61" t="s">
        <v>2348</v>
      </c>
    </row>
    <row r="32044" spans="1:4" hidden="1" x14ac:dyDescent="0.25">
      <c r="A32044" s="61" t="s">
        <v>493</v>
      </c>
      <c r="B32044" s="61" t="s">
        <v>494</v>
      </c>
      <c r="C32044">
        <v>1912</v>
      </c>
      <c r="D32044" s="61" t="s">
        <v>2348</v>
      </c>
    </row>
    <row r="32045" spans="1:4" hidden="1" x14ac:dyDescent="0.25">
      <c r="A32045" s="61" t="s">
        <v>493</v>
      </c>
      <c r="B32045" s="61" t="s">
        <v>494</v>
      </c>
      <c r="C32045">
        <v>1913</v>
      </c>
      <c r="D32045" s="61" t="s">
        <v>2348</v>
      </c>
    </row>
    <row r="32046" spans="1:4" hidden="1" x14ac:dyDescent="0.25">
      <c r="A32046" s="61" t="s">
        <v>493</v>
      </c>
      <c r="B32046" s="61" t="s">
        <v>494</v>
      </c>
      <c r="C32046">
        <v>1914</v>
      </c>
      <c r="D32046" s="61" t="s">
        <v>2348</v>
      </c>
    </row>
    <row r="32047" spans="1:4" hidden="1" x14ac:dyDescent="0.25">
      <c r="A32047" s="61" t="s">
        <v>493</v>
      </c>
      <c r="B32047" s="61" t="s">
        <v>494</v>
      </c>
      <c r="C32047">
        <v>1915</v>
      </c>
      <c r="D32047" s="61" t="s">
        <v>2348</v>
      </c>
    </row>
    <row r="32048" spans="1:4" hidden="1" x14ac:dyDescent="0.25">
      <c r="A32048" s="61" t="s">
        <v>493</v>
      </c>
      <c r="B32048" s="61" t="s">
        <v>494</v>
      </c>
      <c r="C32048">
        <v>1916</v>
      </c>
      <c r="D32048" s="61" t="s">
        <v>2348</v>
      </c>
    </row>
    <row r="32049" spans="1:4" hidden="1" x14ac:dyDescent="0.25">
      <c r="A32049" s="61" t="s">
        <v>493</v>
      </c>
      <c r="B32049" s="61" t="s">
        <v>494</v>
      </c>
      <c r="C32049">
        <v>1917</v>
      </c>
      <c r="D32049" s="61" t="s">
        <v>2348</v>
      </c>
    </row>
    <row r="32050" spans="1:4" hidden="1" x14ac:dyDescent="0.25">
      <c r="A32050" s="61" t="s">
        <v>493</v>
      </c>
      <c r="B32050" s="61" t="s">
        <v>494</v>
      </c>
      <c r="C32050">
        <v>1918</v>
      </c>
      <c r="D32050" s="61" t="s">
        <v>2348</v>
      </c>
    </row>
    <row r="32051" spans="1:4" hidden="1" x14ac:dyDescent="0.25">
      <c r="A32051" s="61" t="s">
        <v>493</v>
      </c>
      <c r="B32051" s="61" t="s">
        <v>494</v>
      </c>
      <c r="C32051">
        <v>1919</v>
      </c>
      <c r="D32051" s="61" t="s">
        <v>2348</v>
      </c>
    </row>
    <row r="32052" spans="1:4" hidden="1" x14ac:dyDescent="0.25">
      <c r="A32052" s="61" t="s">
        <v>493</v>
      </c>
      <c r="B32052" s="61" t="s">
        <v>494</v>
      </c>
      <c r="C32052">
        <v>1920</v>
      </c>
      <c r="D32052" s="61" t="s">
        <v>2348</v>
      </c>
    </row>
    <row r="32053" spans="1:4" hidden="1" x14ac:dyDescent="0.25">
      <c r="A32053" s="61" t="s">
        <v>493</v>
      </c>
      <c r="B32053" s="61" t="s">
        <v>494</v>
      </c>
      <c r="C32053">
        <v>1921</v>
      </c>
      <c r="D32053" s="61" t="s">
        <v>2348</v>
      </c>
    </row>
    <row r="32054" spans="1:4" hidden="1" x14ac:dyDescent="0.25">
      <c r="A32054" s="61" t="s">
        <v>493</v>
      </c>
      <c r="B32054" s="61" t="s">
        <v>494</v>
      </c>
      <c r="C32054">
        <v>1922</v>
      </c>
      <c r="D32054" s="61" t="s">
        <v>2348</v>
      </c>
    </row>
    <row r="32055" spans="1:4" hidden="1" x14ac:dyDescent="0.25">
      <c r="A32055" s="61" t="s">
        <v>493</v>
      </c>
      <c r="B32055" s="61" t="s">
        <v>494</v>
      </c>
      <c r="C32055">
        <v>1923</v>
      </c>
      <c r="D32055" s="61" t="s">
        <v>2348</v>
      </c>
    </row>
    <row r="32056" spans="1:4" hidden="1" x14ac:dyDescent="0.25">
      <c r="A32056" s="61" t="s">
        <v>493</v>
      </c>
      <c r="B32056" s="61" t="s">
        <v>494</v>
      </c>
      <c r="C32056">
        <v>1924</v>
      </c>
      <c r="D32056" s="61" t="s">
        <v>2348</v>
      </c>
    </row>
    <row r="32057" spans="1:4" hidden="1" x14ac:dyDescent="0.25">
      <c r="A32057" s="61" t="s">
        <v>493</v>
      </c>
      <c r="B32057" s="61" t="s">
        <v>494</v>
      </c>
      <c r="C32057">
        <v>1925</v>
      </c>
      <c r="D32057" s="61" t="s">
        <v>2348</v>
      </c>
    </row>
    <row r="32058" spans="1:4" hidden="1" x14ac:dyDescent="0.25">
      <c r="A32058" s="61" t="s">
        <v>493</v>
      </c>
      <c r="B32058" s="61" t="s">
        <v>494</v>
      </c>
      <c r="C32058">
        <v>1926</v>
      </c>
      <c r="D32058" s="61" t="s">
        <v>2348</v>
      </c>
    </row>
    <row r="32059" spans="1:4" hidden="1" x14ac:dyDescent="0.25">
      <c r="A32059" s="61" t="s">
        <v>493</v>
      </c>
      <c r="B32059" s="61" t="s">
        <v>494</v>
      </c>
      <c r="C32059">
        <v>1927</v>
      </c>
      <c r="D32059" s="61" t="s">
        <v>2348</v>
      </c>
    </row>
    <row r="32060" spans="1:4" hidden="1" x14ac:dyDescent="0.25">
      <c r="A32060" s="61" t="s">
        <v>493</v>
      </c>
      <c r="B32060" s="61" t="s">
        <v>494</v>
      </c>
      <c r="C32060">
        <v>1928</v>
      </c>
      <c r="D32060" s="61" t="s">
        <v>2348</v>
      </c>
    </row>
    <row r="32061" spans="1:4" hidden="1" x14ac:dyDescent="0.25">
      <c r="A32061" s="61" t="s">
        <v>493</v>
      </c>
      <c r="B32061" s="61" t="s">
        <v>494</v>
      </c>
      <c r="C32061">
        <v>1929</v>
      </c>
      <c r="D32061" s="61" t="s">
        <v>2348</v>
      </c>
    </row>
    <row r="32062" spans="1:4" hidden="1" x14ac:dyDescent="0.25">
      <c r="A32062" s="61" t="s">
        <v>493</v>
      </c>
      <c r="B32062" s="61" t="s">
        <v>494</v>
      </c>
      <c r="C32062">
        <v>1930</v>
      </c>
      <c r="D32062" s="61" t="s">
        <v>2348</v>
      </c>
    </row>
    <row r="32063" spans="1:4" hidden="1" x14ac:dyDescent="0.25">
      <c r="A32063" s="61" t="s">
        <v>493</v>
      </c>
      <c r="B32063" s="61" t="s">
        <v>494</v>
      </c>
      <c r="C32063">
        <v>1931</v>
      </c>
      <c r="D32063" s="61" t="s">
        <v>2348</v>
      </c>
    </row>
    <row r="32064" spans="1:4" hidden="1" x14ac:dyDescent="0.25">
      <c r="A32064" s="61" t="s">
        <v>493</v>
      </c>
      <c r="B32064" s="61" t="s">
        <v>494</v>
      </c>
      <c r="C32064">
        <v>1932</v>
      </c>
      <c r="D32064" s="61" t="s">
        <v>2348</v>
      </c>
    </row>
    <row r="32065" spans="1:4" hidden="1" x14ac:dyDescent="0.25">
      <c r="A32065" s="61" t="s">
        <v>493</v>
      </c>
      <c r="B32065" s="61" t="s">
        <v>494</v>
      </c>
      <c r="C32065">
        <v>1933</v>
      </c>
      <c r="D32065" s="61" t="s">
        <v>2348</v>
      </c>
    </row>
    <row r="32066" spans="1:4" hidden="1" x14ac:dyDescent="0.25">
      <c r="A32066" s="61" t="s">
        <v>493</v>
      </c>
      <c r="B32066" s="61" t="s">
        <v>494</v>
      </c>
      <c r="C32066">
        <v>1934</v>
      </c>
      <c r="D32066" s="61" t="s">
        <v>2348</v>
      </c>
    </row>
    <row r="32067" spans="1:4" hidden="1" x14ac:dyDescent="0.25">
      <c r="A32067" s="61" t="s">
        <v>493</v>
      </c>
      <c r="B32067" s="61" t="s">
        <v>494</v>
      </c>
      <c r="C32067">
        <v>1935</v>
      </c>
      <c r="D32067" s="61" t="s">
        <v>2348</v>
      </c>
    </row>
    <row r="32068" spans="1:4" hidden="1" x14ac:dyDescent="0.25">
      <c r="A32068" s="61" t="s">
        <v>493</v>
      </c>
      <c r="B32068" s="61" t="s">
        <v>494</v>
      </c>
      <c r="C32068">
        <v>1936</v>
      </c>
      <c r="D32068" s="61" t="s">
        <v>2348</v>
      </c>
    </row>
    <row r="32069" spans="1:4" hidden="1" x14ac:dyDescent="0.25">
      <c r="A32069" s="61" t="s">
        <v>493</v>
      </c>
      <c r="B32069" s="61" t="s">
        <v>494</v>
      </c>
      <c r="C32069">
        <v>1937</v>
      </c>
      <c r="D32069" s="61" t="s">
        <v>2348</v>
      </c>
    </row>
    <row r="32070" spans="1:4" hidden="1" x14ac:dyDescent="0.25">
      <c r="A32070" s="61" t="s">
        <v>493</v>
      </c>
      <c r="B32070" s="61" t="s">
        <v>494</v>
      </c>
      <c r="C32070">
        <v>1938</v>
      </c>
      <c r="D32070" s="61" t="s">
        <v>2348</v>
      </c>
    </row>
    <row r="32071" spans="1:4" hidden="1" x14ac:dyDescent="0.25">
      <c r="A32071" s="61" t="s">
        <v>493</v>
      </c>
      <c r="B32071" s="61" t="s">
        <v>494</v>
      </c>
      <c r="C32071">
        <v>1939</v>
      </c>
      <c r="D32071" s="61" t="s">
        <v>2348</v>
      </c>
    </row>
    <row r="32072" spans="1:4" hidden="1" x14ac:dyDescent="0.25">
      <c r="A32072" s="61" t="s">
        <v>493</v>
      </c>
      <c r="B32072" s="61" t="s">
        <v>494</v>
      </c>
      <c r="C32072">
        <v>1940</v>
      </c>
      <c r="D32072" s="61" t="s">
        <v>2348</v>
      </c>
    </row>
    <row r="32073" spans="1:4" hidden="1" x14ac:dyDescent="0.25">
      <c r="A32073" s="61" t="s">
        <v>493</v>
      </c>
      <c r="B32073" s="61" t="s">
        <v>494</v>
      </c>
      <c r="C32073">
        <v>1941</v>
      </c>
      <c r="D32073" s="61" t="s">
        <v>2348</v>
      </c>
    </row>
    <row r="32074" spans="1:4" hidden="1" x14ac:dyDescent="0.25">
      <c r="A32074" s="61" t="s">
        <v>493</v>
      </c>
      <c r="B32074" s="61" t="s">
        <v>494</v>
      </c>
      <c r="C32074">
        <v>1942</v>
      </c>
      <c r="D32074" s="61" t="s">
        <v>2348</v>
      </c>
    </row>
    <row r="32075" spans="1:4" hidden="1" x14ac:dyDescent="0.25">
      <c r="A32075" s="61" t="s">
        <v>493</v>
      </c>
      <c r="B32075" s="61" t="s">
        <v>494</v>
      </c>
      <c r="C32075">
        <v>1943</v>
      </c>
      <c r="D32075" s="61" t="s">
        <v>2348</v>
      </c>
    </row>
    <row r="32076" spans="1:4" hidden="1" x14ac:dyDescent="0.25">
      <c r="A32076" s="61" t="s">
        <v>493</v>
      </c>
      <c r="B32076" s="61" t="s">
        <v>494</v>
      </c>
      <c r="C32076">
        <v>1944</v>
      </c>
      <c r="D32076" s="61" t="s">
        <v>2348</v>
      </c>
    </row>
    <row r="32077" spans="1:4" hidden="1" x14ac:dyDescent="0.25">
      <c r="A32077" s="61" t="s">
        <v>493</v>
      </c>
      <c r="B32077" s="61" t="s">
        <v>494</v>
      </c>
      <c r="C32077">
        <v>1945</v>
      </c>
      <c r="D32077" s="61" t="s">
        <v>2348</v>
      </c>
    </row>
    <row r="32078" spans="1:4" hidden="1" x14ac:dyDescent="0.25">
      <c r="A32078" s="61" t="s">
        <v>493</v>
      </c>
      <c r="B32078" s="61" t="s">
        <v>494</v>
      </c>
      <c r="C32078">
        <v>1946</v>
      </c>
      <c r="D32078" s="61" t="s">
        <v>2348</v>
      </c>
    </row>
    <row r="32079" spans="1:4" hidden="1" x14ac:dyDescent="0.25">
      <c r="A32079" s="61" t="s">
        <v>493</v>
      </c>
      <c r="B32079" s="61" t="s">
        <v>494</v>
      </c>
      <c r="C32079">
        <v>1947</v>
      </c>
      <c r="D32079" s="61" t="s">
        <v>2348</v>
      </c>
    </row>
    <row r="32080" spans="1:4" hidden="1" x14ac:dyDescent="0.25">
      <c r="A32080" s="61" t="s">
        <v>493</v>
      </c>
      <c r="B32080" s="61" t="s">
        <v>494</v>
      </c>
      <c r="C32080">
        <v>1948</v>
      </c>
      <c r="D32080" s="61" t="s">
        <v>2348</v>
      </c>
    </row>
    <row r="32081" spans="1:4" hidden="1" x14ac:dyDescent="0.25">
      <c r="A32081" s="61" t="s">
        <v>493</v>
      </c>
      <c r="B32081" s="61" t="s">
        <v>494</v>
      </c>
      <c r="C32081">
        <v>1949</v>
      </c>
      <c r="D32081" s="61" t="s">
        <v>2348</v>
      </c>
    </row>
    <row r="32082" spans="1:4" hidden="1" x14ac:dyDescent="0.25">
      <c r="A32082" s="61" t="s">
        <v>493</v>
      </c>
      <c r="B32082" s="61" t="s">
        <v>494</v>
      </c>
      <c r="C32082">
        <v>1950</v>
      </c>
      <c r="D32082" s="61" t="s">
        <v>2482</v>
      </c>
    </row>
    <row r="32083" spans="1:4" hidden="1" x14ac:dyDescent="0.25">
      <c r="A32083" s="61" t="s">
        <v>493</v>
      </c>
      <c r="B32083" s="61" t="s">
        <v>494</v>
      </c>
      <c r="C32083">
        <v>1951</v>
      </c>
      <c r="D32083" s="61" t="s">
        <v>2196</v>
      </c>
    </row>
    <row r="32084" spans="1:4" hidden="1" x14ac:dyDescent="0.25">
      <c r="A32084" s="61" t="s">
        <v>493</v>
      </c>
      <c r="B32084" s="61" t="s">
        <v>494</v>
      </c>
      <c r="C32084">
        <v>1952</v>
      </c>
      <c r="D32084" s="61" t="s">
        <v>2196</v>
      </c>
    </row>
    <row r="32085" spans="1:4" hidden="1" x14ac:dyDescent="0.25">
      <c r="A32085" s="61" t="s">
        <v>493</v>
      </c>
      <c r="B32085" s="61" t="s">
        <v>494</v>
      </c>
      <c r="C32085">
        <v>1953</v>
      </c>
      <c r="D32085" s="61" t="s">
        <v>2196</v>
      </c>
    </row>
    <row r="32086" spans="1:4" hidden="1" x14ac:dyDescent="0.25">
      <c r="A32086" s="61" t="s">
        <v>493</v>
      </c>
      <c r="B32086" s="61" t="s">
        <v>494</v>
      </c>
      <c r="C32086">
        <v>1954</v>
      </c>
      <c r="D32086" s="61" t="s">
        <v>2196</v>
      </c>
    </row>
    <row r="32087" spans="1:4" hidden="1" x14ac:dyDescent="0.25">
      <c r="A32087" s="61" t="s">
        <v>493</v>
      </c>
      <c r="B32087" s="61" t="s">
        <v>494</v>
      </c>
      <c r="C32087">
        <v>1955</v>
      </c>
      <c r="D32087" s="61" t="s">
        <v>2196</v>
      </c>
    </row>
    <row r="32088" spans="1:4" hidden="1" x14ac:dyDescent="0.25">
      <c r="A32088" s="61" t="s">
        <v>493</v>
      </c>
      <c r="B32088" s="61" t="s">
        <v>494</v>
      </c>
      <c r="C32088">
        <v>1956</v>
      </c>
      <c r="D32088" s="61" t="s">
        <v>2196</v>
      </c>
    </row>
    <row r="32089" spans="1:4" hidden="1" x14ac:dyDescent="0.25">
      <c r="A32089" s="61" t="s">
        <v>493</v>
      </c>
      <c r="B32089" s="61" t="s">
        <v>494</v>
      </c>
      <c r="C32089">
        <v>1957</v>
      </c>
      <c r="D32089" s="61" t="s">
        <v>2196</v>
      </c>
    </row>
    <row r="32090" spans="1:4" hidden="1" x14ac:dyDescent="0.25">
      <c r="A32090" s="61" t="s">
        <v>493</v>
      </c>
      <c r="B32090" s="61" t="s">
        <v>494</v>
      </c>
      <c r="C32090">
        <v>1958</v>
      </c>
      <c r="D32090" s="61" t="s">
        <v>2196</v>
      </c>
    </row>
    <row r="32091" spans="1:4" hidden="1" x14ac:dyDescent="0.25">
      <c r="A32091" s="61" t="s">
        <v>493</v>
      </c>
      <c r="B32091" s="61" t="s">
        <v>494</v>
      </c>
      <c r="C32091">
        <v>1959</v>
      </c>
      <c r="D32091" s="61" t="s">
        <v>2196</v>
      </c>
    </row>
    <row r="32092" spans="1:4" hidden="1" x14ac:dyDescent="0.25">
      <c r="A32092" s="61" t="s">
        <v>493</v>
      </c>
      <c r="B32092" s="61" t="s">
        <v>494</v>
      </c>
      <c r="C32092">
        <v>1960</v>
      </c>
      <c r="D32092" s="61" t="s">
        <v>2196</v>
      </c>
    </row>
    <row r="32093" spans="1:4" hidden="1" x14ac:dyDescent="0.25">
      <c r="A32093" s="61" t="s">
        <v>493</v>
      </c>
      <c r="B32093" s="61" t="s">
        <v>494</v>
      </c>
      <c r="C32093">
        <v>1961</v>
      </c>
      <c r="D32093" s="61" t="s">
        <v>2196</v>
      </c>
    </row>
    <row r="32094" spans="1:4" hidden="1" x14ac:dyDescent="0.25">
      <c r="A32094" s="61" t="s">
        <v>493</v>
      </c>
      <c r="B32094" s="61" t="s">
        <v>494</v>
      </c>
      <c r="C32094">
        <v>1962</v>
      </c>
      <c r="D32094" s="61" t="s">
        <v>2196</v>
      </c>
    </row>
    <row r="32095" spans="1:4" hidden="1" x14ac:dyDescent="0.25">
      <c r="A32095" s="61" t="s">
        <v>493</v>
      </c>
      <c r="B32095" s="61" t="s">
        <v>494</v>
      </c>
      <c r="C32095">
        <v>1963</v>
      </c>
      <c r="D32095" s="61" t="s">
        <v>2196</v>
      </c>
    </row>
    <row r="32096" spans="1:4" hidden="1" x14ac:dyDescent="0.25">
      <c r="A32096" s="61" t="s">
        <v>493</v>
      </c>
      <c r="B32096" s="61" t="s">
        <v>494</v>
      </c>
      <c r="C32096">
        <v>1964</v>
      </c>
      <c r="D32096" s="61" t="s">
        <v>2196</v>
      </c>
    </row>
    <row r="32097" spans="1:4" hidden="1" x14ac:dyDescent="0.25">
      <c r="A32097" s="61" t="s">
        <v>493</v>
      </c>
      <c r="B32097" s="61" t="s">
        <v>494</v>
      </c>
      <c r="C32097">
        <v>1965</v>
      </c>
      <c r="D32097" s="61" t="s">
        <v>2196</v>
      </c>
    </row>
    <row r="32098" spans="1:4" hidden="1" x14ac:dyDescent="0.25">
      <c r="A32098" s="61" t="s">
        <v>493</v>
      </c>
      <c r="B32098" s="61" t="s">
        <v>494</v>
      </c>
      <c r="C32098">
        <v>1966</v>
      </c>
      <c r="D32098" s="61" t="s">
        <v>2196</v>
      </c>
    </row>
    <row r="32099" spans="1:4" hidden="1" x14ac:dyDescent="0.25">
      <c r="A32099" s="61" t="s">
        <v>493</v>
      </c>
      <c r="B32099" s="61" t="s">
        <v>494</v>
      </c>
      <c r="C32099">
        <v>1967</v>
      </c>
      <c r="D32099" s="61" t="s">
        <v>2196</v>
      </c>
    </row>
    <row r="32100" spans="1:4" hidden="1" x14ac:dyDescent="0.25">
      <c r="A32100" s="61" t="s">
        <v>493</v>
      </c>
      <c r="B32100" s="61" t="s">
        <v>494</v>
      </c>
      <c r="C32100">
        <v>1968</v>
      </c>
      <c r="D32100" s="61" t="s">
        <v>2196</v>
      </c>
    </row>
    <row r="32101" spans="1:4" hidden="1" x14ac:dyDescent="0.25">
      <c r="A32101" s="61" t="s">
        <v>493</v>
      </c>
      <c r="B32101" s="61" t="s">
        <v>494</v>
      </c>
      <c r="C32101">
        <v>1969</v>
      </c>
      <c r="D32101" s="61" t="s">
        <v>2196</v>
      </c>
    </row>
    <row r="32102" spans="1:4" hidden="1" x14ac:dyDescent="0.25">
      <c r="A32102" s="61" t="s">
        <v>493</v>
      </c>
      <c r="B32102" s="61" t="s">
        <v>494</v>
      </c>
      <c r="C32102">
        <v>1970</v>
      </c>
      <c r="D32102" s="61" t="s">
        <v>2375</v>
      </c>
    </row>
    <row r="32103" spans="1:4" hidden="1" x14ac:dyDescent="0.25">
      <c r="A32103" s="61" t="s">
        <v>493</v>
      </c>
      <c r="B32103" s="61" t="s">
        <v>494</v>
      </c>
      <c r="C32103">
        <v>1971</v>
      </c>
      <c r="D32103" s="61" t="s">
        <v>2290</v>
      </c>
    </row>
    <row r="32104" spans="1:4" hidden="1" x14ac:dyDescent="0.25">
      <c r="A32104" s="61" t="s">
        <v>493</v>
      </c>
      <c r="B32104" s="61" t="s">
        <v>494</v>
      </c>
      <c r="C32104">
        <v>1972</v>
      </c>
      <c r="D32104" s="61" t="s">
        <v>2290</v>
      </c>
    </row>
    <row r="32105" spans="1:4" hidden="1" x14ac:dyDescent="0.25">
      <c r="A32105" s="61" t="s">
        <v>493</v>
      </c>
      <c r="B32105" s="61" t="s">
        <v>494</v>
      </c>
      <c r="C32105">
        <v>1973</v>
      </c>
      <c r="D32105" s="61" t="s">
        <v>2290</v>
      </c>
    </row>
    <row r="32106" spans="1:4" hidden="1" x14ac:dyDescent="0.25">
      <c r="A32106" s="61" t="s">
        <v>493</v>
      </c>
      <c r="B32106" s="61" t="s">
        <v>494</v>
      </c>
      <c r="C32106">
        <v>1974</v>
      </c>
      <c r="D32106" s="61" t="s">
        <v>2290</v>
      </c>
    </row>
    <row r="32107" spans="1:4" hidden="1" x14ac:dyDescent="0.25">
      <c r="A32107" s="61" t="s">
        <v>493</v>
      </c>
      <c r="B32107" s="61" t="s">
        <v>494</v>
      </c>
      <c r="C32107">
        <v>1975</v>
      </c>
      <c r="D32107" s="61" t="s">
        <v>2290</v>
      </c>
    </row>
    <row r="32108" spans="1:4" hidden="1" x14ac:dyDescent="0.25">
      <c r="A32108" s="61" t="s">
        <v>493</v>
      </c>
      <c r="B32108" s="61" t="s">
        <v>494</v>
      </c>
      <c r="C32108">
        <v>1976</v>
      </c>
      <c r="D32108" s="61" t="s">
        <v>2290</v>
      </c>
    </row>
    <row r="32109" spans="1:4" hidden="1" x14ac:dyDescent="0.25">
      <c r="A32109" s="61" t="s">
        <v>493</v>
      </c>
      <c r="B32109" s="61" t="s">
        <v>494</v>
      </c>
      <c r="C32109">
        <v>1977</v>
      </c>
      <c r="D32109" s="61" t="s">
        <v>2290</v>
      </c>
    </row>
    <row r="32110" spans="1:4" hidden="1" x14ac:dyDescent="0.25">
      <c r="A32110" s="61" t="s">
        <v>493</v>
      </c>
      <c r="B32110" s="61" t="s">
        <v>494</v>
      </c>
      <c r="C32110">
        <v>1978</v>
      </c>
      <c r="D32110" s="61" t="s">
        <v>2290</v>
      </c>
    </row>
    <row r="32111" spans="1:4" hidden="1" x14ac:dyDescent="0.25">
      <c r="A32111" s="61" t="s">
        <v>493</v>
      </c>
      <c r="B32111" s="61" t="s">
        <v>494</v>
      </c>
      <c r="C32111">
        <v>1979</v>
      </c>
      <c r="D32111" s="61" t="s">
        <v>2290</v>
      </c>
    </row>
    <row r="32112" spans="1:4" hidden="1" x14ac:dyDescent="0.25">
      <c r="A32112" s="61" t="s">
        <v>493</v>
      </c>
      <c r="B32112" s="61" t="s">
        <v>494</v>
      </c>
      <c r="C32112">
        <v>1980</v>
      </c>
      <c r="D32112" s="61" t="s">
        <v>2363</v>
      </c>
    </row>
    <row r="32113" spans="1:4" hidden="1" x14ac:dyDescent="0.25">
      <c r="A32113" s="61" t="s">
        <v>493</v>
      </c>
      <c r="B32113" s="61" t="s">
        <v>494</v>
      </c>
      <c r="C32113">
        <v>1981</v>
      </c>
      <c r="D32113" s="61" t="s">
        <v>2363</v>
      </c>
    </row>
    <row r="32114" spans="1:4" hidden="1" x14ac:dyDescent="0.25">
      <c r="A32114" s="61" t="s">
        <v>493</v>
      </c>
      <c r="B32114" s="61" t="s">
        <v>494</v>
      </c>
      <c r="C32114">
        <v>1982</v>
      </c>
      <c r="D32114" s="61" t="s">
        <v>2363</v>
      </c>
    </row>
    <row r="32115" spans="1:4" hidden="1" x14ac:dyDescent="0.25">
      <c r="A32115" s="61" t="s">
        <v>493</v>
      </c>
      <c r="B32115" s="61" t="s">
        <v>494</v>
      </c>
      <c r="C32115">
        <v>1983</v>
      </c>
      <c r="D32115" s="61" t="s">
        <v>2363</v>
      </c>
    </row>
    <row r="32116" spans="1:4" hidden="1" x14ac:dyDescent="0.25">
      <c r="A32116" s="61" t="s">
        <v>493</v>
      </c>
      <c r="B32116" s="61" t="s">
        <v>494</v>
      </c>
      <c r="C32116">
        <v>1984</v>
      </c>
      <c r="D32116" s="61" t="s">
        <v>2363</v>
      </c>
    </row>
    <row r="32117" spans="1:4" hidden="1" x14ac:dyDescent="0.25">
      <c r="A32117" s="61" t="s">
        <v>493</v>
      </c>
      <c r="B32117" s="61" t="s">
        <v>494</v>
      </c>
      <c r="C32117">
        <v>1985</v>
      </c>
      <c r="D32117" s="61" t="s">
        <v>2363</v>
      </c>
    </row>
    <row r="32118" spans="1:4" hidden="1" x14ac:dyDescent="0.25">
      <c r="A32118" s="61" t="s">
        <v>493</v>
      </c>
      <c r="B32118" s="61" t="s">
        <v>494</v>
      </c>
      <c r="C32118">
        <v>1986</v>
      </c>
      <c r="D32118" s="61" t="s">
        <v>2363</v>
      </c>
    </row>
    <row r="32119" spans="1:4" hidden="1" x14ac:dyDescent="0.25">
      <c r="A32119" s="61" t="s">
        <v>493</v>
      </c>
      <c r="B32119" s="61" t="s">
        <v>494</v>
      </c>
      <c r="C32119">
        <v>1987</v>
      </c>
      <c r="D32119" s="61" t="s">
        <v>2363</v>
      </c>
    </row>
    <row r="32120" spans="1:4" hidden="1" x14ac:dyDescent="0.25">
      <c r="A32120" s="61" t="s">
        <v>493</v>
      </c>
      <c r="B32120" s="61" t="s">
        <v>494</v>
      </c>
      <c r="C32120">
        <v>1988</v>
      </c>
      <c r="D32120" s="61" t="s">
        <v>2363</v>
      </c>
    </row>
    <row r="32121" spans="1:4" hidden="1" x14ac:dyDescent="0.25">
      <c r="A32121" s="61" t="s">
        <v>493</v>
      </c>
      <c r="B32121" s="61" t="s">
        <v>494</v>
      </c>
      <c r="C32121">
        <v>1989</v>
      </c>
      <c r="D32121" s="61" t="s">
        <v>2363</v>
      </c>
    </row>
    <row r="32122" spans="1:4" hidden="1" x14ac:dyDescent="0.25">
      <c r="A32122" s="61" t="s">
        <v>493</v>
      </c>
      <c r="B32122" s="61" t="s">
        <v>494</v>
      </c>
      <c r="C32122">
        <v>1990</v>
      </c>
      <c r="D32122" s="61" t="s">
        <v>1873</v>
      </c>
    </row>
    <row r="32123" spans="1:4" hidden="1" x14ac:dyDescent="0.25">
      <c r="A32123" s="61" t="s">
        <v>493</v>
      </c>
      <c r="B32123" s="61" t="s">
        <v>494</v>
      </c>
      <c r="C32123">
        <v>1991</v>
      </c>
      <c r="D32123" s="61" t="s">
        <v>2267</v>
      </c>
    </row>
    <row r="32124" spans="1:4" hidden="1" x14ac:dyDescent="0.25">
      <c r="A32124" s="61" t="s">
        <v>493</v>
      </c>
      <c r="B32124" s="61" t="s">
        <v>494</v>
      </c>
      <c r="C32124">
        <v>1992</v>
      </c>
      <c r="D32124" s="61" t="s">
        <v>2549</v>
      </c>
    </row>
    <row r="32125" spans="1:4" hidden="1" x14ac:dyDescent="0.25">
      <c r="A32125" s="61" t="s">
        <v>493</v>
      </c>
      <c r="B32125" s="61" t="s">
        <v>494</v>
      </c>
      <c r="C32125">
        <v>1993</v>
      </c>
      <c r="D32125" s="61" t="s">
        <v>2549</v>
      </c>
    </row>
    <row r="32126" spans="1:4" hidden="1" x14ac:dyDescent="0.25">
      <c r="A32126" s="61" t="s">
        <v>493</v>
      </c>
      <c r="B32126" s="61" t="s">
        <v>494</v>
      </c>
      <c r="C32126">
        <v>1994</v>
      </c>
      <c r="D32126" s="61" t="s">
        <v>2549</v>
      </c>
    </row>
    <row r="32127" spans="1:4" hidden="1" x14ac:dyDescent="0.25">
      <c r="A32127" s="61" t="s">
        <v>493</v>
      </c>
      <c r="B32127" s="61" t="s">
        <v>494</v>
      </c>
      <c r="C32127">
        <v>1995</v>
      </c>
      <c r="D32127" s="61" t="s">
        <v>2549</v>
      </c>
    </row>
    <row r="32128" spans="1:4" hidden="1" x14ac:dyDescent="0.25">
      <c r="A32128" s="61" t="s">
        <v>493</v>
      </c>
      <c r="B32128" s="61" t="s">
        <v>494</v>
      </c>
      <c r="C32128">
        <v>1996</v>
      </c>
      <c r="D32128" s="61" t="s">
        <v>2549</v>
      </c>
    </row>
    <row r="32129" spans="1:4" hidden="1" x14ac:dyDescent="0.25">
      <c r="A32129" s="61" t="s">
        <v>493</v>
      </c>
      <c r="B32129" s="61" t="s">
        <v>494</v>
      </c>
      <c r="C32129">
        <v>1997</v>
      </c>
      <c r="D32129" s="61" t="s">
        <v>2549</v>
      </c>
    </row>
    <row r="32130" spans="1:4" hidden="1" x14ac:dyDescent="0.25">
      <c r="A32130" s="61" t="s">
        <v>493</v>
      </c>
      <c r="B32130" s="61" t="s">
        <v>494</v>
      </c>
      <c r="C32130">
        <v>1998</v>
      </c>
      <c r="D32130" s="61" t="s">
        <v>2549</v>
      </c>
    </row>
    <row r="32131" spans="1:4" hidden="1" x14ac:dyDescent="0.25">
      <c r="A32131" s="61" t="s">
        <v>493</v>
      </c>
      <c r="B32131" s="61" t="s">
        <v>494</v>
      </c>
      <c r="C32131">
        <v>1999</v>
      </c>
      <c r="D32131" s="61" t="s">
        <v>2549</v>
      </c>
    </row>
    <row r="32132" spans="1:4" hidden="1" x14ac:dyDescent="0.25">
      <c r="A32132" s="61" t="s">
        <v>493</v>
      </c>
      <c r="B32132" s="61" t="s">
        <v>494</v>
      </c>
      <c r="C32132">
        <v>2000</v>
      </c>
      <c r="D32132" s="61" t="s">
        <v>2360</v>
      </c>
    </row>
    <row r="32133" spans="1:4" hidden="1" x14ac:dyDescent="0.25">
      <c r="A32133" s="61" t="s">
        <v>493</v>
      </c>
      <c r="B32133" s="61" t="s">
        <v>494</v>
      </c>
      <c r="C32133">
        <v>2001</v>
      </c>
      <c r="D32133" s="61" t="s">
        <v>2360</v>
      </c>
    </row>
    <row r="32134" spans="1:4" hidden="1" x14ac:dyDescent="0.25">
      <c r="A32134" s="61" t="s">
        <v>493</v>
      </c>
      <c r="B32134" s="61" t="s">
        <v>494</v>
      </c>
      <c r="C32134">
        <v>2002</v>
      </c>
      <c r="D32134" s="61" t="s">
        <v>2360</v>
      </c>
    </row>
    <row r="32135" spans="1:4" hidden="1" x14ac:dyDescent="0.25">
      <c r="A32135" s="61" t="s">
        <v>493</v>
      </c>
      <c r="B32135" s="61" t="s">
        <v>494</v>
      </c>
      <c r="C32135">
        <v>2003</v>
      </c>
      <c r="D32135" s="61" t="s">
        <v>2360</v>
      </c>
    </row>
    <row r="32136" spans="1:4" hidden="1" x14ac:dyDescent="0.25">
      <c r="A32136" s="61" t="s">
        <v>493</v>
      </c>
      <c r="B32136" s="61" t="s">
        <v>494</v>
      </c>
      <c r="C32136">
        <v>2004</v>
      </c>
      <c r="D32136" s="61" t="s">
        <v>2360</v>
      </c>
    </row>
    <row r="32137" spans="1:4" hidden="1" x14ac:dyDescent="0.25">
      <c r="A32137" s="61" t="s">
        <v>493</v>
      </c>
      <c r="B32137" s="61" t="s">
        <v>494</v>
      </c>
      <c r="C32137">
        <v>2005</v>
      </c>
      <c r="D32137" s="61" t="s">
        <v>2360</v>
      </c>
    </row>
    <row r="32138" spans="1:4" hidden="1" x14ac:dyDescent="0.25">
      <c r="A32138" s="61" t="s">
        <v>493</v>
      </c>
      <c r="B32138" s="61" t="s">
        <v>494</v>
      </c>
      <c r="C32138">
        <v>2006</v>
      </c>
      <c r="D32138" s="61" t="s">
        <v>2360</v>
      </c>
    </row>
    <row r="32139" spans="1:4" hidden="1" x14ac:dyDescent="0.25">
      <c r="A32139" s="61" t="s">
        <v>493</v>
      </c>
      <c r="B32139" s="61" t="s">
        <v>494</v>
      </c>
      <c r="C32139">
        <v>2007</v>
      </c>
      <c r="D32139" s="61" t="s">
        <v>2360</v>
      </c>
    </row>
    <row r="32140" spans="1:4" hidden="1" x14ac:dyDescent="0.25">
      <c r="A32140" s="61" t="s">
        <v>493</v>
      </c>
      <c r="B32140" s="61" t="s">
        <v>494</v>
      </c>
      <c r="C32140">
        <v>2008</v>
      </c>
      <c r="D32140" s="61" t="s">
        <v>2360</v>
      </c>
    </row>
    <row r="32141" spans="1:4" hidden="1" x14ac:dyDescent="0.25">
      <c r="A32141" s="61" t="s">
        <v>493</v>
      </c>
      <c r="B32141" s="61" t="s">
        <v>494</v>
      </c>
      <c r="C32141">
        <v>2009</v>
      </c>
      <c r="D32141" s="61" t="s">
        <v>2360</v>
      </c>
    </row>
    <row r="32142" spans="1:4" hidden="1" x14ac:dyDescent="0.25">
      <c r="A32142" s="61" t="s">
        <v>493</v>
      </c>
      <c r="B32142" s="61" t="s">
        <v>494</v>
      </c>
      <c r="C32142">
        <v>2010</v>
      </c>
      <c r="D32142" s="61" t="s">
        <v>2361</v>
      </c>
    </row>
    <row r="32143" spans="1:4" hidden="1" x14ac:dyDescent="0.25">
      <c r="A32143" s="61" t="s">
        <v>493</v>
      </c>
      <c r="B32143" s="61" t="s">
        <v>494</v>
      </c>
      <c r="C32143">
        <v>2011</v>
      </c>
      <c r="D32143" s="61" t="s">
        <v>2361</v>
      </c>
    </row>
    <row r="32144" spans="1:4" hidden="1" x14ac:dyDescent="0.25">
      <c r="A32144" s="61" t="s">
        <v>493</v>
      </c>
      <c r="B32144" s="61" t="s">
        <v>494</v>
      </c>
      <c r="C32144">
        <v>2012</v>
      </c>
      <c r="D32144" s="61" t="s">
        <v>2361</v>
      </c>
    </row>
    <row r="32145" spans="1:4" hidden="1" x14ac:dyDescent="0.25">
      <c r="A32145" s="61" t="s">
        <v>493</v>
      </c>
      <c r="B32145" s="61" t="s">
        <v>494</v>
      </c>
      <c r="C32145">
        <v>2013</v>
      </c>
      <c r="D32145" s="61" t="s">
        <v>2361</v>
      </c>
    </row>
    <row r="32146" spans="1:4" hidden="1" x14ac:dyDescent="0.25">
      <c r="A32146" s="61" t="s">
        <v>493</v>
      </c>
      <c r="B32146" s="61" t="s">
        <v>494</v>
      </c>
      <c r="C32146">
        <v>2014</v>
      </c>
      <c r="D32146" s="61" t="s">
        <v>2361</v>
      </c>
    </row>
    <row r="32147" spans="1:4" hidden="1" x14ac:dyDescent="0.25">
      <c r="A32147" s="61" t="s">
        <v>493</v>
      </c>
      <c r="B32147" s="61" t="s">
        <v>494</v>
      </c>
      <c r="C32147">
        <v>2015</v>
      </c>
      <c r="D32147" s="61" t="s">
        <v>2268</v>
      </c>
    </row>
    <row r="32148" spans="1:4" hidden="1" x14ac:dyDescent="0.25">
      <c r="A32148" s="61" t="s">
        <v>493</v>
      </c>
      <c r="B32148" s="61" t="s">
        <v>494</v>
      </c>
      <c r="C32148">
        <v>2016</v>
      </c>
      <c r="D32148" s="61" t="s">
        <v>2268</v>
      </c>
    </row>
    <row r="32149" spans="1:4" hidden="1" x14ac:dyDescent="0.25">
      <c r="A32149" s="61" t="s">
        <v>493</v>
      </c>
      <c r="B32149" s="61" t="s">
        <v>494</v>
      </c>
      <c r="C32149">
        <v>2017</v>
      </c>
      <c r="D32149" s="61" t="s">
        <v>2266</v>
      </c>
    </row>
    <row r="32150" spans="1:4" hidden="1" x14ac:dyDescent="0.25">
      <c r="A32150" s="61" t="s">
        <v>493</v>
      </c>
      <c r="B32150" s="61" t="s">
        <v>494</v>
      </c>
      <c r="C32150">
        <v>2018</v>
      </c>
      <c r="D32150" s="61" t="s">
        <v>2580</v>
      </c>
    </row>
    <row r="32151" spans="1:4" hidden="1" x14ac:dyDescent="0.25">
      <c r="A32151" s="61" t="s">
        <v>493</v>
      </c>
      <c r="B32151" s="61" t="s">
        <v>494</v>
      </c>
      <c r="C32151">
        <v>2019</v>
      </c>
      <c r="D32151" s="61" t="s">
        <v>2886</v>
      </c>
    </row>
    <row r="32152" spans="1:4" hidden="1" x14ac:dyDescent="0.25">
      <c r="A32152" s="61" t="s">
        <v>493</v>
      </c>
      <c r="B32152" s="61" t="s">
        <v>494</v>
      </c>
      <c r="C32152">
        <v>2020</v>
      </c>
      <c r="D32152" s="61" t="s">
        <v>2160</v>
      </c>
    </row>
    <row r="32153" spans="1:4" hidden="1" x14ac:dyDescent="0.25">
      <c r="A32153" s="61" t="s">
        <v>493</v>
      </c>
      <c r="B32153" s="61" t="s">
        <v>494</v>
      </c>
      <c r="C32153">
        <v>2021</v>
      </c>
      <c r="D32153" s="61" t="s">
        <v>3205</v>
      </c>
    </row>
    <row r="32154" spans="1:4" hidden="1" x14ac:dyDescent="0.25">
      <c r="A32154" s="61" t="s">
        <v>493</v>
      </c>
      <c r="B32154" s="61" t="s">
        <v>494</v>
      </c>
      <c r="C32154">
        <v>2022</v>
      </c>
      <c r="D32154" s="61" t="s">
        <v>1822</v>
      </c>
    </row>
    <row r="32155" spans="1:4" x14ac:dyDescent="0.25">
      <c r="A32155" s="61" t="s">
        <v>493</v>
      </c>
      <c r="B32155" s="61" t="s">
        <v>494</v>
      </c>
      <c r="C32155">
        <v>2023</v>
      </c>
      <c r="D32155" s="61">
        <v>0.83499999999999996</v>
      </c>
    </row>
    <row r="32156" spans="1:4" hidden="1" x14ac:dyDescent="0.25">
      <c r="A32156" s="61" t="s">
        <v>3400</v>
      </c>
      <c r="B32156" s="61" t="s">
        <v>3401</v>
      </c>
      <c r="C32156">
        <v>1789</v>
      </c>
      <c r="D32156" s="61" t="s">
        <v>1757</v>
      </c>
    </row>
    <row r="32157" spans="1:4" hidden="1" x14ac:dyDescent="0.25">
      <c r="A32157" s="61" t="s">
        <v>3400</v>
      </c>
      <c r="B32157" s="61" t="s">
        <v>3401</v>
      </c>
      <c r="C32157">
        <v>1790</v>
      </c>
      <c r="D32157" s="61" t="s">
        <v>1757</v>
      </c>
    </row>
    <row r="32158" spans="1:4" hidden="1" x14ac:dyDescent="0.25">
      <c r="A32158" s="61" t="s">
        <v>3400</v>
      </c>
      <c r="B32158" s="61" t="s">
        <v>3401</v>
      </c>
      <c r="C32158">
        <v>1791</v>
      </c>
      <c r="D32158" s="61" t="s">
        <v>1757</v>
      </c>
    </row>
    <row r="32159" spans="1:4" hidden="1" x14ac:dyDescent="0.25">
      <c r="A32159" s="61" t="s">
        <v>3400</v>
      </c>
      <c r="B32159" s="61" t="s">
        <v>3401</v>
      </c>
      <c r="C32159">
        <v>1792</v>
      </c>
      <c r="D32159" s="61" t="s">
        <v>1757</v>
      </c>
    </row>
    <row r="32160" spans="1:4" hidden="1" x14ac:dyDescent="0.25">
      <c r="A32160" s="61" t="s">
        <v>3400</v>
      </c>
      <c r="B32160" s="61" t="s">
        <v>3401</v>
      </c>
      <c r="C32160">
        <v>1793</v>
      </c>
      <c r="D32160" s="61" t="s">
        <v>1757</v>
      </c>
    </row>
    <row r="32161" spans="1:4" hidden="1" x14ac:dyDescent="0.25">
      <c r="A32161" s="61" t="s">
        <v>3400</v>
      </c>
      <c r="B32161" s="61" t="s">
        <v>3401</v>
      </c>
      <c r="C32161">
        <v>1794</v>
      </c>
      <c r="D32161" s="61" t="s">
        <v>1757</v>
      </c>
    </row>
    <row r="32162" spans="1:4" hidden="1" x14ac:dyDescent="0.25">
      <c r="A32162" s="61" t="s">
        <v>3400</v>
      </c>
      <c r="B32162" s="61" t="s">
        <v>3401</v>
      </c>
      <c r="C32162">
        <v>1795</v>
      </c>
      <c r="D32162" s="61" t="s">
        <v>1757</v>
      </c>
    </row>
    <row r="32163" spans="1:4" hidden="1" x14ac:dyDescent="0.25">
      <c r="A32163" s="61" t="s">
        <v>3400</v>
      </c>
      <c r="B32163" s="61" t="s">
        <v>3401</v>
      </c>
      <c r="C32163">
        <v>1796</v>
      </c>
      <c r="D32163" s="61" t="s">
        <v>1757</v>
      </c>
    </row>
    <row r="32164" spans="1:4" hidden="1" x14ac:dyDescent="0.25">
      <c r="A32164" s="61" t="s">
        <v>3400</v>
      </c>
      <c r="B32164" s="61" t="s">
        <v>3401</v>
      </c>
      <c r="C32164">
        <v>1797</v>
      </c>
      <c r="D32164" s="61" t="s">
        <v>2147</v>
      </c>
    </row>
    <row r="32165" spans="1:4" hidden="1" x14ac:dyDescent="0.25">
      <c r="A32165" s="61" t="s">
        <v>3400</v>
      </c>
      <c r="B32165" s="61" t="s">
        <v>3401</v>
      </c>
      <c r="C32165">
        <v>1798</v>
      </c>
      <c r="D32165" s="61" t="s">
        <v>1780</v>
      </c>
    </row>
    <row r="32166" spans="1:4" hidden="1" x14ac:dyDescent="0.25">
      <c r="A32166" s="61" t="s">
        <v>3400</v>
      </c>
      <c r="B32166" s="61" t="s">
        <v>3401</v>
      </c>
      <c r="C32166">
        <v>1799</v>
      </c>
      <c r="D32166" s="61" t="s">
        <v>1780</v>
      </c>
    </row>
    <row r="32167" spans="1:4" hidden="1" x14ac:dyDescent="0.25">
      <c r="A32167" s="61" t="s">
        <v>3400</v>
      </c>
      <c r="B32167" s="61" t="s">
        <v>3401</v>
      </c>
      <c r="C32167">
        <v>1800</v>
      </c>
      <c r="D32167" s="61" t="s">
        <v>2181</v>
      </c>
    </row>
    <row r="32168" spans="1:4" hidden="1" x14ac:dyDescent="0.25">
      <c r="A32168" s="61" t="s">
        <v>3400</v>
      </c>
      <c r="B32168" s="61" t="s">
        <v>3401</v>
      </c>
      <c r="C32168">
        <v>1801</v>
      </c>
      <c r="D32168" s="61" t="s">
        <v>2181</v>
      </c>
    </row>
    <row r="32169" spans="1:4" hidden="1" x14ac:dyDescent="0.25">
      <c r="A32169" s="61" t="s">
        <v>3400</v>
      </c>
      <c r="B32169" s="61" t="s">
        <v>3401</v>
      </c>
      <c r="C32169">
        <v>1802</v>
      </c>
      <c r="D32169" s="61" t="s">
        <v>2181</v>
      </c>
    </row>
    <row r="32170" spans="1:4" hidden="1" x14ac:dyDescent="0.25">
      <c r="A32170" s="61" t="s">
        <v>3400</v>
      </c>
      <c r="B32170" s="61" t="s">
        <v>3401</v>
      </c>
      <c r="C32170">
        <v>1803</v>
      </c>
      <c r="D32170" s="61" t="s">
        <v>2181</v>
      </c>
    </row>
    <row r="32171" spans="1:4" hidden="1" x14ac:dyDescent="0.25">
      <c r="A32171" s="61" t="s">
        <v>3400</v>
      </c>
      <c r="B32171" s="61" t="s">
        <v>3401</v>
      </c>
      <c r="C32171">
        <v>1804</v>
      </c>
      <c r="D32171" s="61" t="s">
        <v>2181</v>
      </c>
    </row>
    <row r="32172" spans="1:4" hidden="1" x14ac:dyDescent="0.25">
      <c r="A32172" s="61" t="s">
        <v>3400</v>
      </c>
      <c r="B32172" s="61" t="s">
        <v>3401</v>
      </c>
      <c r="C32172">
        <v>1805</v>
      </c>
      <c r="D32172" s="61" t="s">
        <v>2181</v>
      </c>
    </row>
    <row r="32173" spans="1:4" hidden="1" x14ac:dyDescent="0.25">
      <c r="A32173" s="61" t="s">
        <v>3400</v>
      </c>
      <c r="B32173" s="61" t="s">
        <v>3401</v>
      </c>
      <c r="C32173">
        <v>1806</v>
      </c>
      <c r="D32173" s="61" t="s">
        <v>2181</v>
      </c>
    </row>
    <row r="32174" spans="1:4" hidden="1" x14ac:dyDescent="0.25">
      <c r="A32174" s="61" t="s">
        <v>3400</v>
      </c>
      <c r="B32174" s="61" t="s">
        <v>3401</v>
      </c>
      <c r="C32174">
        <v>1807</v>
      </c>
      <c r="D32174" s="61" t="s">
        <v>2181</v>
      </c>
    </row>
    <row r="32175" spans="1:4" hidden="1" x14ac:dyDescent="0.25">
      <c r="A32175" s="61" t="s">
        <v>3400</v>
      </c>
      <c r="B32175" s="61" t="s">
        <v>3401</v>
      </c>
      <c r="C32175">
        <v>1808</v>
      </c>
      <c r="D32175" s="61" t="s">
        <v>2181</v>
      </c>
    </row>
    <row r="32176" spans="1:4" hidden="1" x14ac:dyDescent="0.25">
      <c r="A32176" s="61" t="s">
        <v>3400</v>
      </c>
      <c r="B32176" s="61" t="s">
        <v>3401</v>
      </c>
      <c r="C32176">
        <v>1809</v>
      </c>
      <c r="D32176" s="61" t="s">
        <v>2181</v>
      </c>
    </row>
    <row r="32177" spans="1:4" hidden="1" x14ac:dyDescent="0.25">
      <c r="A32177" s="61" t="s">
        <v>3400</v>
      </c>
      <c r="B32177" s="61" t="s">
        <v>3401</v>
      </c>
      <c r="C32177">
        <v>1814</v>
      </c>
      <c r="D32177" s="61" t="s">
        <v>1756</v>
      </c>
    </row>
    <row r="32178" spans="1:4" hidden="1" x14ac:dyDescent="0.25">
      <c r="A32178" s="61" t="s">
        <v>3400</v>
      </c>
      <c r="B32178" s="61" t="s">
        <v>3401</v>
      </c>
      <c r="C32178">
        <v>1815</v>
      </c>
      <c r="D32178" s="61" t="s">
        <v>1756</v>
      </c>
    </row>
    <row r="32179" spans="1:4" hidden="1" x14ac:dyDescent="0.25">
      <c r="A32179" s="61" t="s">
        <v>3400</v>
      </c>
      <c r="B32179" s="61" t="s">
        <v>3401</v>
      </c>
      <c r="C32179">
        <v>1816</v>
      </c>
      <c r="D32179" s="61" t="s">
        <v>1756</v>
      </c>
    </row>
    <row r="32180" spans="1:4" hidden="1" x14ac:dyDescent="0.25">
      <c r="A32180" s="61" t="s">
        <v>3400</v>
      </c>
      <c r="B32180" s="61" t="s">
        <v>3401</v>
      </c>
      <c r="C32180">
        <v>1817</v>
      </c>
      <c r="D32180" s="61" t="s">
        <v>1756</v>
      </c>
    </row>
    <row r="32181" spans="1:4" hidden="1" x14ac:dyDescent="0.25">
      <c r="A32181" s="61" t="s">
        <v>3400</v>
      </c>
      <c r="B32181" s="61" t="s">
        <v>3401</v>
      </c>
      <c r="C32181">
        <v>1818</v>
      </c>
      <c r="D32181" s="61" t="s">
        <v>1756</v>
      </c>
    </row>
    <row r="32182" spans="1:4" hidden="1" x14ac:dyDescent="0.25">
      <c r="A32182" s="61" t="s">
        <v>3400</v>
      </c>
      <c r="B32182" s="61" t="s">
        <v>3401</v>
      </c>
      <c r="C32182">
        <v>1819</v>
      </c>
      <c r="D32182" s="61" t="s">
        <v>1756</v>
      </c>
    </row>
    <row r="32183" spans="1:4" hidden="1" x14ac:dyDescent="0.25">
      <c r="A32183" s="61" t="s">
        <v>3400</v>
      </c>
      <c r="B32183" s="61" t="s">
        <v>3401</v>
      </c>
      <c r="C32183">
        <v>1820</v>
      </c>
      <c r="D32183" s="61" t="s">
        <v>1756</v>
      </c>
    </row>
    <row r="32184" spans="1:4" hidden="1" x14ac:dyDescent="0.25">
      <c r="A32184" s="61" t="s">
        <v>3400</v>
      </c>
      <c r="B32184" s="61" t="s">
        <v>3401</v>
      </c>
      <c r="C32184">
        <v>1821</v>
      </c>
      <c r="D32184" s="61" t="s">
        <v>1756</v>
      </c>
    </row>
    <row r="32185" spans="1:4" hidden="1" x14ac:dyDescent="0.25">
      <c r="A32185" s="61" t="s">
        <v>3400</v>
      </c>
      <c r="B32185" s="61" t="s">
        <v>3401</v>
      </c>
      <c r="C32185">
        <v>1822</v>
      </c>
      <c r="D32185" s="61" t="s">
        <v>1756</v>
      </c>
    </row>
    <row r="32186" spans="1:4" hidden="1" x14ac:dyDescent="0.25">
      <c r="A32186" s="61" t="s">
        <v>3400</v>
      </c>
      <c r="B32186" s="61" t="s">
        <v>3401</v>
      </c>
      <c r="C32186">
        <v>1823</v>
      </c>
      <c r="D32186" s="61" t="s">
        <v>1756</v>
      </c>
    </row>
    <row r="32187" spans="1:4" hidden="1" x14ac:dyDescent="0.25">
      <c r="A32187" s="61" t="s">
        <v>3400</v>
      </c>
      <c r="B32187" s="61" t="s">
        <v>3401</v>
      </c>
      <c r="C32187">
        <v>1824</v>
      </c>
      <c r="D32187" s="61" t="s">
        <v>1756</v>
      </c>
    </row>
    <row r="32188" spans="1:4" hidden="1" x14ac:dyDescent="0.25">
      <c r="A32188" s="61" t="s">
        <v>3400</v>
      </c>
      <c r="B32188" s="61" t="s">
        <v>3401</v>
      </c>
      <c r="C32188">
        <v>1825</v>
      </c>
      <c r="D32188" s="61" t="s">
        <v>1765</v>
      </c>
    </row>
    <row r="32189" spans="1:4" hidden="1" x14ac:dyDescent="0.25">
      <c r="A32189" s="61" t="s">
        <v>3400</v>
      </c>
      <c r="B32189" s="61" t="s">
        <v>3401</v>
      </c>
      <c r="C32189">
        <v>1826</v>
      </c>
      <c r="D32189" s="61" t="s">
        <v>1765</v>
      </c>
    </row>
    <row r="32190" spans="1:4" hidden="1" x14ac:dyDescent="0.25">
      <c r="A32190" s="61" t="s">
        <v>3400</v>
      </c>
      <c r="B32190" s="61" t="s">
        <v>3401</v>
      </c>
      <c r="C32190">
        <v>1827</v>
      </c>
      <c r="D32190" s="61" t="s">
        <v>1765</v>
      </c>
    </row>
    <row r="32191" spans="1:4" hidden="1" x14ac:dyDescent="0.25">
      <c r="A32191" s="61" t="s">
        <v>3400</v>
      </c>
      <c r="B32191" s="61" t="s">
        <v>3401</v>
      </c>
      <c r="C32191">
        <v>1828</v>
      </c>
      <c r="D32191" s="61" t="s">
        <v>1765</v>
      </c>
    </row>
    <row r="32192" spans="1:4" hidden="1" x14ac:dyDescent="0.25">
      <c r="A32192" s="61" t="s">
        <v>3400</v>
      </c>
      <c r="B32192" s="61" t="s">
        <v>3401</v>
      </c>
      <c r="C32192">
        <v>1829</v>
      </c>
      <c r="D32192" s="61" t="s">
        <v>1765</v>
      </c>
    </row>
    <row r="32193" spans="1:4" hidden="1" x14ac:dyDescent="0.25">
      <c r="A32193" s="61" t="s">
        <v>3400</v>
      </c>
      <c r="B32193" s="61" t="s">
        <v>3401</v>
      </c>
      <c r="C32193">
        <v>1830</v>
      </c>
      <c r="D32193" s="61" t="s">
        <v>1765</v>
      </c>
    </row>
    <row r="32194" spans="1:4" hidden="1" x14ac:dyDescent="0.25">
      <c r="A32194" s="61" t="s">
        <v>3400</v>
      </c>
      <c r="B32194" s="61" t="s">
        <v>3401</v>
      </c>
      <c r="C32194">
        <v>1831</v>
      </c>
      <c r="D32194" s="61" t="s">
        <v>1765</v>
      </c>
    </row>
    <row r="32195" spans="1:4" hidden="1" x14ac:dyDescent="0.25">
      <c r="A32195" s="61" t="s">
        <v>3400</v>
      </c>
      <c r="B32195" s="61" t="s">
        <v>3401</v>
      </c>
      <c r="C32195">
        <v>1832</v>
      </c>
      <c r="D32195" s="61" t="s">
        <v>1765</v>
      </c>
    </row>
    <row r="32196" spans="1:4" hidden="1" x14ac:dyDescent="0.25">
      <c r="A32196" s="61" t="s">
        <v>3400</v>
      </c>
      <c r="B32196" s="61" t="s">
        <v>3401</v>
      </c>
      <c r="C32196">
        <v>1833</v>
      </c>
      <c r="D32196" s="61" t="s">
        <v>1765</v>
      </c>
    </row>
    <row r="32197" spans="1:4" hidden="1" x14ac:dyDescent="0.25">
      <c r="A32197" s="61" t="s">
        <v>3400</v>
      </c>
      <c r="B32197" s="61" t="s">
        <v>3401</v>
      </c>
      <c r="C32197">
        <v>1834</v>
      </c>
      <c r="D32197" s="61" t="s">
        <v>1765</v>
      </c>
    </row>
    <row r="32198" spans="1:4" hidden="1" x14ac:dyDescent="0.25">
      <c r="A32198" s="61" t="s">
        <v>3400</v>
      </c>
      <c r="B32198" s="61" t="s">
        <v>3401</v>
      </c>
      <c r="C32198">
        <v>1835</v>
      </c>
      <c r="D32198" s="61" t="s">
        <v>1765</v>
      </c>
    </row>
    <row r="32199" spans="1:4" hidden="1" x14ac:dyDescent="0.25">
      <c r="A32199" s="61" t="s">
        <v>3400</v>
      </c>
      <c r="B32199" s="61" t="s">
        <v>3401</v>
      </c>
      <c r="C32199">
        <v>1836</v>
      </c>
      <c r="D32199" s="61" t="s">
        <v>1765</v>
      </c>
    </row>
    <row r="32200" spans="1:4" hidden="1" x14ac:dyDescent="0.25">
      <c r="A32200" s="61" t="s">
        <v>3400</v>
      </c>
      <c r="B32200" s="61" t="s">
        <v>3401</v>
      </c>
      <c r="C32200">
        <v>1837</v>
      </c>
      <c r="D32200" s="61" t="s">
        <v>1765</v>
      </c>
    </row>
    <row r="32201" spans="1:4" hidden="1" x14ac:dyDescent="0.25">
      <c r="A32201" s="61" t="s">
        <v>3400</v>
      </c>
      <c r="B32201" s="61" t="s">
        <v>3401</v>
      </c>
      <c r="C32201">
        <v>1838</v>
      </c>
      <c r="D32201" s="61" t="s">
        <v>1765</v>
      </c>
    </row>
    <row r="32202" spans="1:4" hidden="1" x14ac:dyDescent="0.25">
      <c r="A32202" s="61" t="s">
        <v>3400</v>
      </c>
      <c r="B32202" s="61" t="s">
        <v>3401</v>
      </c>
      <c r="C32202">
        <v>1839</v>
      </c>
      <c r="D32202" s="61" t="s">
        <v>1765</v>
      </c>
    </row>
    <row r="32203" spans="1:4" hidden="1" x14ac:dyDescent="0.25">
      <c r="A32203" s="61" t="s">
        <v>3400</v>
      </c>
      <c r="B32203" s="61" t="s">
        <v>3401</v>
      </c>
      <c r="C32203">
        <v>1840</v>
      </c>
      <c r="D32203" s="61" t="s">
        <v>1765</v>
      </c>
    </row>
    <row r="32204" spans="1:4" hidden="1" x14ac:dyDescent="0.25">
      <c r="A32204" s="61" t="s">
        <v>3400</v>
      </c>
      <c r="B32204" s="61" t="s">
        <v>3401</v>
      </c>
      <c r="C32204">
        <v>1841</v>
      </c>
      <c r="D32204" s="61" t="s">
        <v>1765</v>
      </c>
    </row>
    <row r="32205" spans="1:4" hidden="1" x14ac:dyDescent="0.25">
      <c r="A32205" s="61" t="s">
        <v>3400</v>
      </c>
      <c r="B32205" s="61" t="s">
        <v>3401</v>
      </c>
      <c r="C32205">
        <v>1842</v>
      </c>
      <c r="D32205" s="61" t="s">
        <v>1765</v>
      </c>
    </row>
    <row r="32206" spans="1:4" hidden="1" x14ac:dyDescent="0.25">
      <c r="A32206" s="61" t="s">
        <v>3400</v>
      </c>
      <c r="B32206" s="61" t="s">
        <v>3401</v>
      </c>
      <c r="C32206">
        <v>1843</v>
      </c>
      <c r="D32206" s="61" t="s">
        <v>1765</v>
      </c>
    </row>
    <row r="32207" spans="1:4" hidden="1" x14ac:dyDescent="0.25">
      <c r="A32207" s="61" t="s">
        <v>3400</v>
      </c>
      <c r="B32207" s="61" t="s">
        <v>3401</v>
      </c>
      <c r="C32207">
        <v>1844</v>
      </c>
      <c r="D32207" s="61" t="s">
        <v>1765</v>
      </c>
    </row>
    <row r="32208" spans="1:4" hidden="1" x14ac:dyDescent="0.25">
      <c r="A32208" s="61" t="s">
        <v>3400</v>
      </c>
      <c r="B32208" s="61" t="s">
        <v>3401</v>
      </c>
      <c r="C32208">
        <v>1845</v>
      </c>
      <c r="D32208" s="61" t="s">
        <v>1765</v>
      </c>
    </row>
    <row r="32209" spans="1:4" hidden="1" x14ac:dyDescent="0.25">
      <c r="A32209" s="61" t="s">
        <v>3400</v>
      </c>
      <c r="B32209" s="61" t="s">
        <v>3401</v>
      </c>
      <c r="C32209">
        <v>1846</v>
      </c>
      <c r="D32209" s="61" t="s">
        <v>1765</v>
      </c>
    </row>
    <row r="32210" spans="1:4" hidden="1" x14ac:dyDescent="0.25">
      <c r="A32210" s="61" t="s">
        <v>3400</v>
      </c>
      <c r="B32210" s="61" t="s">
        <v>3401</v>
      </c>
      <c r="C32210">
        <v>1847</v>
      </c>
      <c r="D32210" s="61" t="s">
        <v>1485</v>
      </c>
    </row>
    <row r="32211" spans="1:4" hidden="1" x14ac:dyDescent="0.25">
      <c r="A32211" s="61" t="s">
        <v>3400</v>
      </c>
      <c r="B32211" s="61" t="s">
        <v>3401</v>
      </c>
      <c r="C32211">
        <v>1848</v>
      </c>
      <c r="D32211" s="61" t="s">
        <v>2146</v>
      </c>
    </row>
    <row r="32212" spans="1:4" hidden="1" x14ac:dyDescent="0.25">
      <c r="A32212" s="61" t="s">
        <v>3400</v>
      </c>
      <c r="B32212" s="61" t="s">
        <v>3401</v>
      </c>
      <c r="C32212">
        <v>1849</v>
      </c>
      <c r="D32212" s="61" t="s">
        <v>3198</v>
      </c>
    </row>
    <row r="32213" spans="1:4" hidden="1" x14ac:dyDescent="0.25">
      <c r="A32213" s="61" t="s">
        <v>3400</v>
      </c>
      <c r="B32213" s="61" t="s">
        <v>3401</v>
      </c>
      <c r="C32213">
        <v>1850</v>
      </c>
      <c r="D32213" s="61" t="s">
        <v>2504</v>
      </c>
    </row>
    <row r="32214" spans="1:4" hidden="1" x14ac:dyDescent="0.25">
      <c r="A32214" s="61" t="s">
        <v>3400</v>
      </c>
      <c r="B32214" s="61" t="s">
        <v>3401</v>
      </c>
      <c r="C32214">
        <v>1851</v>
      </c>
      <c r="D32214" s="61" t="s">
        <v>2504</v>
      </c>
    </row>
    <row r="32215" spans="1:4" hidden="1" x14ac:dyDescent="0.25">
      <c r="A32215" s="61" t="s">
        <v>3400</v>
      </c>
      <c r="B32215" s="61" t="s">
        <v>3401</v>
      </c>
      <c r="C32215">
        <v>1852</v>
      </c>
      <c r="D32215" s="61" t="s">
        <v>2504</v>
      </c>
    </row>
    <row r="32216" spans="1:4" hidden="1" x14ac:dyDescent="0.25">
      <c r="A32216" s="61" t="s">
        <v>3400</v>
      </c>
      <c r="B32216" s="61" t="s">
        <v>3401</v>
      </c>
      <c r="C32216">
        <v>1853</v>
      </c>
      <c r="D32216" s="61" t="s">
        <v>2504</v>
      </c>
    </row>
    <row r="32217" spans="1:4" hidden="1" x14ac:dyDescent="0.25">
      <c r="A32217" s="61" t="s">
        <v>3400</v>
      </c>
      <c r="B32217" s="61" t="s">
        <v>3401</v>
      </c>
      <c r="C32217">
        <v>1854</v>
      </c>
      <c r="D32217" s="61" t="s">
        <v>2504</v>
      </c>
    </row>
    <row r="32218" spans="1:4" hidden="1" x14ac:dyDescent="0.25">
      <c r="A32218" s="61" t="s">
        <v>3400</v>
      </c>
      <c r="B32218" s="61" t="s">
        <v>3401</v>
      </c>
      <c r="C32218">
        <v>1855</v>
      </c>
      <c r="D32218" s="61" t="s">
        <v>2504</v>
      </c>
    </row>
    <row r="32219" spans="1:4" hidden="1" x14ac:dyDescent="0.25">
      <c r="A32219" s="61" t="s">
        <v>3400</v>
      </c>
      <c r="B32219" s="61" t="s">
        <v>3401</v>
      </c>
      <c r="C32219">
        <v>1856</v>
      </c>
      <c r="D32219" s="61" t="s">
        <v>2504</v>
      </c>
    </row>
    <row r="32220" spans="1:4" hidden="1" x14ac:dyDescent="0.25">
      <c r="A32220" s="61" t="s">
        <v>3400</v>
      </c>
      <c r="B32220" s="61" t="s">
        <v>3401</v>
      </c>
      <c r="C32220">
        <v>1857</v>
      </c>
      <c r="D32220" s="61" t="s">
        <v>2504</v>
      </c>
    </row>
    <row r="32221" spans="1:4" hidden="1" x14ac:dyDescent="0.25">
      <c r="A32221" s="61" t="s">
        <v>3400</v>
      </c>
      <c r="B32221" s="61" t="s">
        <v>3401</v>
      </c>
      <c r="C32221">
        <v>1858</v>
      </c>
      <c r="D32221" s="61" t="s">
        <v>2504</v>
      </c>
    </row>
    <row r="32222" spans="1:4" hidden="1" x14ac:dyDescent="0.25">
      <c r="A32222" s="61" t="s">
        <v>3400</v>
      </c>
      <c r="B32222" s="61" t="s">
        <v>3401</v>
      </c>
      <c r="C32222">
        <v>1859</v>
      </c>
      <c r="D32222" s="61" t="s">
        <v>2504</v>
      </c>
    </row>
    <row r="32223" spans="1:4" hidden="1" x14ac:dyDescent="0.25">
      <c r="A32223" s="61" t="s">
        <v>3400</v>
      </c>
      <c r="B32223" s="61" t="s">
        <v>3401</v>
      </c>
      <c r="C32223">
        <v>1860</v>
      </c>
      <c r="D32223" s="61" t="s">
        <v>1506</v>
      </c>
    </row>
    <row r="32224" spans="1:4" hidden="1" x14ac:dyDescent="0.25">
      <c r="A32224" s="61" t="s">
        <v>3400</v>
      </c>
      <c r="B32224" s="61" t="s">
        <v>3401</v>
      </c>
      <c r="C32224">
        <v>1861</v>
      </c>
      <c r="D32224" s="61" t="s">
        <v>2538</v>
      </c>
    </row>
    <row r="32225" spans="1:4" hidden="1" x14ac:dyDescent="0.25">
      <c r="A32225" s="61" t="s">
        <v>3400</v>
      </c>
      <c r="B32225" s="61" t="s">
        <v>3401</v>
      </c>
      <c r="C32225">
        <v>1862</v>
      </c>
      <c r="D32225" s="61" t="s">
        <v>2538</v>
      </c>
    </row>
    <row r="32226" spans="1:4" hidden="1" x14ac:dyDescent="0.25">
      <c r="A32226" s="61" t="s">
        <v>3400</v>
      </c>
      <c r="B32226" s="61" t="s">
        <v>3401</v>
      </c>
      <c r="C32226">
        <v>1863</v>
      </c>
      <c r="D32226" s="61" t="s">
        <v>2538</v>
      </c>
    </row>
    <row r="32227" spans="1:4" hidden="1" x14ac:dyDescent="0.25">
      <c r="A32227" s="61" t="s">
        <v>3400</v>
      </c>
      <c r="B32227" s="61" t="s">
        <v>3401</v>
      </c>
      <c r="C32227">
        <v>1864</v>
      </c>
      <c r="D32227" s="61" t="s">
        <v>2538</v>
      </c>
    </row>
    <row r="32228" spans="1:4" hidden="1" x14ac:dyDescent="0.25">
      <c r="A32228" s="61" t="s">
        <v>3400</v>
      </c>
      <c r="B32228" s="61" t="s">
        <v>3401</v>
      </c>
      <c r="C32228">
        <v>1865</v>
      </c>
      <c r="D32228" s="61" t="s">
        <v>2538</v>
      </c>
    </row>
    <row r="32229" spans="1:4" hidden="1" x14ac:dyDescent="0.25">
      <c r="A32229" s="61" t="s">
        <v>3400</v>
      </c>
      <c r="B32229" s="61" t="s">
        <v>3401</v>
      </c>
      <c r="C32229">
        <v>1866</v>
      </c>
      <c r="D32229" s="61" t="s">
        <v>2538</v>
      </c>
    </row>
    <row r="32230" spans="1:4" hidden="1" x14ac:dyDescent="0.25">
      <c r="A32230" s="61" t="s">
        <v>3400</v>
      </c>
      <c r="B32230" s="61" t="s">
        <v>3401</v>
      </c>
      <c r="C32230">
        <v>1867</v>
      </c>
      <c r="D32230" s="61" t="s">
        <v>2538</v>
      </c>
    </row>
    <row r="32231" spans="1:4" hidden="1" x14ac:dyDescent="0.25">
      <c r="A32231" s="61" t="s">
        <v>3400</v>
      </c>
      <c r="B32231" s="61" t="s">
        <v>3401</v>
      </c>
      <c r="C32231">
        <v>1868</v>
      </c>
      <c r="D32231" s="61" t="s">
        <v>2538</v>
      </c>
    </row>
    <row r="32232" spans="1:4" hidden="1" x14ac:dyDescent="0.25">
      <c r="A32232" s="61" t="s">
        <v>3400</v>
      </c>
      <c r="B32232" s="61" t="s">
        <v>3401</v>
      </c>
      <c r="C32232">
        <v>1869</v>
      </c>
      <c r="D32232" s="61" t="s">
        <v>2538</v>
      </c>
    </row>
    <row r="32233" spans="1:4" hidden="1" x14ac:dyDescent="0.25">
      <c r="A32233" s="61" t="s">
        <v>3400</v>
      </c>
      <c r="B32233" s="61" t="s">
        <v>3401</v>
      </c>
      <c r="C32233">
        <v>1870</v>
      </c>
      <c r="D32233" s="61" t="s">
        <v>2538</v>
      </c>
    </row>
    <row r="32234" spans="1:4" hidden="1" x14ac:dyDescent="0.25">
      <c r="A32234" s="61" t="s">
        <v>525</v>
      </c>
      <c r="B32234" s="61" t="s">
        <v>490</v>
      </c>
      <c r="C32234">
        <v>1789</v>
      </c>
      <c r="D32234" s="61" t="s">
        <v>2539</v>
      </c>
    </row>
    <row r="32235" spans="1:4" hidden="1" x14ac:dyDescent="0.25">
      <c r="A32235" s="61" t="s">
        <v>525</v>
      </c>
      <c r="B32235" s="61" t="s">
        <v>490</v>
      </c>
      <c r="C32235">
        <v>1790</v>
      </c>
      <c r="D32235" s="61" t="s">
        <v>2539</v>
      </c>
    </row>
    <row r="32236" spans="1:4" hidden="1" x14ac:dyDescent="0.25">
      <c r="A32236" s="61" t="s">
        <v>525</v>
      </c>
      <c r="B32236" s="61" t="s">
        <v>490</v>
      </c>
      <c r="C32236">
        <v>1791</v>
      </c>
      <c r="D32236" s="61" t="s">
        <v>2539</v>
      </c>
    </row>
    <row r="32237" spans="1:4" hidden="1" x14ac:dyDescent="0.25">
      <c r="A32237" s="61" t="s">
        <v>525</v>
      </c>
      <c r="B32237" s="61" t="s">
        <v>490</v>
      </c>
      <c r="C32237">
        <v>1792</v>
      </c>
      <c r="D32237" s="61" t="s">
        <v>2539</v>
      </c>
    </row>
    <row r="32238" spans="1:4" hidden="1" x14ac:dyDescent="0.25">
      <c r="A32238" s="61" t="s">
        <v>525</v>
      </c>
      <c r="B32238" s="61" t="s">
        <v>490</v>
      </c>
      <c r="C32238">
        <v>1793</v>
      </c>
      <c r="D32238" s="61" t="s">
        <v>2539</v>
      </c>
    </row>
    <row r="32239" spans="1:4" hidden="1" x14ac:dyDescent="0.25">
      <c r="A32239" s="61" t="s">
        <v>525</v>
      </c>
      <c r="B32239" s="61" t="s">
        <v>490</v>
      </c>
      <c r="C32239">
        <v>1794</v>
      </c>
      <c r="D32239" s="61" t="s">
        <v>2539</v>
      </c>
    </row>
    <row r="32240" spans="1:4" hidden="1" x14ac:dyDescent="0.25">
      <c r="A32240" s="61" t="s">
        <v>525</v>
      </c>
      <c r="B32240" s="61" t="s">
        <v>490</v>
      </c>
      <c r="C32240">
        <v>1795</v>
      </c>
      <c r="D32240" s="61" t="s">
        <v>2539</v>
      </c>
    </row>
    <row r="32241" spans="1:4" hidden="1" x14ac:dyDescent="0.25">
      <c r="A32241" s="61" t="s">
        <v>525</v>
      </c>
      <c r="B32241" s="61" t="s">
        <v>490</v>
      </c>
      <c r="C32241">
        <v>1796</v>
      </c>
      <c r="D32241" s="61" t="s">
        <v>2539</v>
      </c>
    </row>
    <row r="32242" spans="1:4" hidden="1" x14ac:dyDescent="0.25">
      <c r="A32242" s="61" t="s">
        <v>525</v>
      </c>
      <c r="B32242" s="61" t="s">
        <v>490</v>
      </c>
      <c r="C32242">
        <v>1797</v>
      </c>
      <c r="D32242" s="61" t="s">
        <v>2539</v>
      </c>
    </row>
    <row r="32243" spans="1:4" hidden="1" x14ac:dyDescent="0.25">
      <c r="A32243" s="61" t="s">
        <v>525</v>
      </c>
      <c r="B32243" s="61" t="s">
        <v>490</v>
      </c>
      <c r="C32243">
        <v>1798</v>
      </c>
      <c r="D32243" s="61" t="s">
        <v>2539</v>
      </c>
    </row>
    <row r="32244" spans="1:4" hidden="1" x14ac:dyDescent="0.25">
      <c r="A32244" s="61" t="s">
        <v>525</v>
      </c>
      <c r="B32244" s="61" t="s">
        <v>490</v>
      </c>
      <c r="C32244">
        <v>1799</v>
      </c>
      <c r="D32244" s="61" t="s">
        <v>2539</v>
      </c>
    </row>
    <row r="32245" spans="1:4" hidden="1" x14ac:dyDescent="0.25">
      <c r="A32245" s="61" t="s">
        <v>525</v>
      </c>
      <c r="B32245" s="61" t="s">
        <v>490</v>
      </c>
      <c r="C32245">
        <v>1800</v>
      </c>
      <c r="D32245" s="61" t="s">
        <v>2539</v>
      </c>
    </row>
    <row r="32246" spans="1:4" hidden="1" x14ac:dyDescent="0.25">
      <c r="A32246" s="61" t="s">
        <v>525</v>
      </c>
      <c r="B32246" s="61" t="s">
        <v>490</v>
      </c>
      <c r="C32246">
        <v>1801</v>
      </c>
      <c r="D32246" s="61" t="s">
        <v>2539</v>
      </c>
    </row>
    <row r="32247" spans="1:4" hidden="1" x14ac:dyDescent="0.25">
      <c r="A32247" s="61" t="s">
        <v>525</v>
      </c>
      <c r="B32247" s="61" t="s">
        <v>490</v>
      </c>
      <c r="C32247">
        <v>1802</v>
      </c>
      <c r="D32247" s="61" t="s">
        <v>2539</v>
      </c>
    </row>
    <row r="32248" spans="1:4" hidden="1" x14ac:dyDescent="0.25">
      <c r="A32248" s="61" t="s">
        <v>525</v>
      </c>
      <c r="B32248" s="61" t="s">
        <v>490</v>
      </c>
      <c r="C32248">
        <v>1803</v>
      </c>
      <c r="D32248" s="61" t="s">
        <v>2539</v>
      </c>
    </row>
    <row r="32249" spans="1:4" hidden="1" x14ac:dyDescent="0.25">
      <c r="A32249" s="61" t="s">
        <v>525</v>
      </c>
      <c r="B32249" s="61" t="s">
        <v>490</v>
      </c>
      <c r="C32249">
        <v>1804</v>
      </c>
      <c r="D32249" s="61" t="s">
        <v>2539</v>
      </c>
    </row>
    <row r="32250" spans="1:4" hidden="1" x14ac:dyDescent="0.25">
      <c r="A32250" s="61" t="s">
        <v>525</v>
      </c>
      <c r="B32250" s="61" t="s">
        <v>490</v>
      </c>
      <c r="C32250">
        <v>1805</v>
      </c>
      <c r="D32250" s="61" t="s">
        <v>2539</v>
      </c>
    </row>
    <row r="32251" spans="1:4" hidden="1" x14ac:dyDescent="0.25">
      <c r="A32251" s="61" t="s">
        <v>525</v>
      </c>
      <c r="B32251" s="61" t="s">
        <v>490</v>
      </c>
      <c r="C32251">
        <v>1806</v>
      </c>
      <c r="D32251" s="61" t="s">
        <v>2539</v>
      </c>
    </row>
    <row r="32252" spans="1:4" hidden="1" x14ac:dyDescent="0.25">
      <c r="A32252" s="61" t="s">
        <v>525</v>
      </c>
      <c r="B32252" s="61" t="s">
        <v>490</v>
      </c>
      <c r="C32252">
        <v>1807</v>
      </c>
      <c r="D32252" s="61" t="s">
        <v>2539</v>
      </c>
    </row>
    <row r="32253" spans="1:4" hidden="1" x14ac:dyDescent="0.25">
      <c r="A32253" s="61" t="s">
        <v>525</v>
      </c>
      <c r="B32253" s="61" t="s">
        <v>490</v>
      </c>
      <c r="C32253">
        <v>1808</v>
      </c>
      <c r="D32253" s="61" t="s">
        <v>2539</v>
      </c>
    </row>
    <row r="32254" spans="1:4" hidden="1" x14ac:dyDescent="0.25">
      <c r="A32254" s="61" t="s">
        <v>525</v>
      </c>
      <c r="B32254" s="61" t="s">
        <v>490</v>
      </c>
      <c r="C32254">
        <v>1809</v>
      </c>
      <c r="D32254" s="61" t="s">
        <v>2539</v>
      </c>
    </row>
    <row r="32255" spans="1:4" hidden="1" x14ac:dyDescent="0.25">
      <c r="A32255" s="61" t="s">
        <v>525</v>
      </c>
      <c r="B32255" s="61" t="s">
        <v>490</v>
      </c>
      <c r="C32255">
        <v>1810</v>
      </c>
      <c r="D32255" s="61" t="s">
        <v>2380</v>
      </c>
    </row>
    <row r="32256" spans="1:4" hidden="1" x14ac:dyDescent="0.25">
      <c r="A32256" s="61" t="s">
        <v>525</v>
      </c>
      <c r="B32256" s="61" t="s">
        <v>490</v>
      </c>
      <c r="C32256">
        <v>1811</v>
      </c>
      <c r="D32256" s="61" t="s">
        <v>1724</v>
      </c>
    </row>
    <row r="32257" spans="1:4" hidden="1" x14ac:dyDescent="0.25">
      <c r="A32257" s="61" t="s">
        <v>525</v>
      </c>
      <c r="B32257" s="61" t="s">
        <v>490</v>
      </c>
      <c r="C32257">
        <v>1812</v>
      </c>
      <c r="D32257" s="61" t="s">
        <v>2408</v>
      </c>
    </row>
    <row r="32258" spans="1:4" hidden="1" x14ac:dyDescent="0.25">
      <c r="A32258" s="61" t="s">
        <v>525</v>
      </c>
      <c r="B32258" s="61" t="s">
        <v>490</v>
      </c>
      <c r="C32258">
        <v>1813</v>
      </c>
      <c r="D32258" s="61" t="s">
        <v>1853</v>
      </c>
    </row>
    <row r="32259" spans="1:4" hidden="1" x14ac:dyDescent="0.25">
      <c r="A32259" s="61" t="s">
        <v>525</v>
      </c>
      <c r="B32259" s="61" t="s">
        <v>490</v>
      </c>
      <c r="C32259">
        <v>1814</v>
      </c>
      <c r="D32259" s="61" t="s">
        <v>566</v>
      </c>
    </row>
    <row r="32260" spans="1:4" hidden="1" x14ac:dyDescent="0.25">
      <c r="A32260" s="61" t="s">
        <v>525</v>
      </c>
      <c r="B32260" s="61" t="s">
        <v>490</v>
      </c>
      <c r="C32260">
        <v>1815</v>
      </c>
      <c r="D32260" s="61" t="s">
        <v>566</v>
      </c>
    </row>
    <row r="32261" spans="1:4" hidden="1" x14ac:dyDescent="0.25">
      <c r="A32261" s="61" t="s">
        <v>525</v>
      </c>
      <c r="B32261" s="61" t="s">
        <v>490</v>
      </c>
      <c r="C32261">
        <v>1816</v>
      </c>
      <c r="D32261" s="61" t="s">
        <v>566</v>
      </c>
    </row>
    <row r="32262" spans="1:4" hidden="1" x14ac:dyDescent="0.25">
      <c r="A32262" s="61" t="s">
        <v>525</v>
      </c>
      <c r="B32262" s="61" t="s">
        <v>490</v>
      </c>
      <c r="C32262">
        <v>1817</v>
      </c>
      <c r="D32262" s="61" t="s">
        <v>1769</v>
      </c>
    </row>
    <row r="32263" spans="1:4" hidden="1" x14ac:dyDescent="0.25">
      <c r="A32263" s="61" t="s">
        <v>525</v>
      </c>
      <c r="B32263" s="61" t="s">
        <v>490</v>
      </c>
      <c r="C32263">
        <v>1818</v>
      </c>
      <c r="D32263" s="61" t="s">
        <v>1769</v>
      </c>
    </row>
    <row r="32264" spans="1:4" hidden="1" x14ac:dyDescent="0.25">
      <c r="A32264" s="61" t="s">
        <v>525</v>
      </c>
      <c r="B32264" s="61" t="s">
        <v>490</v>
      </c>
      <c r="C32264">
        <v>1819</v>
      </c>
      <c r="D32264" s="61" t="s">
        <v>1769</v>
      </c>
    </row>
    <row r="32265" spans="1:4" hidden="1" x14ac:dyDescent="0.25">
      <c r="A32265" s="61" t="s">
        <v>525</v>
      </c>
      <c r="B32265" s="61" t="s">
        <v>490</v>
      </c>
      <c r="C32265">
        <v>1830</v>
      </c>
      <c r="D32265" s="61" t="s">
        <v>2517</v>
      </c>
    </row>
    <row r="32266" spans="1:4" hidden="1" x14ac:dyDescent="0.25">
      <c r="A32266" s="61" t="s">
        <v>525</v>
      </c>
      <c r="B32266" s="61" t="s">
        <v>490</v>
      </c>
      <c r="C32266">
        <v>1831</v>
      </c>
      <c r="D32266" s="61" t="s">
        <v>2517</v>
      </c>
    </row>
    <row r="32267" spans="1:4" hidden="1" x14ac:dyDescent="0.25">
      <c r="A32267" s="61" t="s">
        <v>525</v>
      </c>
      <c r="B32267" s="61" t="s">
        <v>490</v>
      </c>
      <c r="C32267">
        <v>1832</v>
      </c>
      <c r="D32267" s="61" t="s">
        <v>2517</v>
      </c>
    </row>
    <row r="32268" spans="1:4" hidden="1" x14ac:dyDescent="0.25">
      <c r="A32268" s="61" t="s">
        <v>525</v>
      </c>
      <c r="B32268" s="61" t="s">
        <v>490</v>
      </c>
      <c r="C32268">
        <v>1833</v>
      </c>
      <c r="D32268" s="61" t="s">
        <v>2517</v>
      </c>
    </row>
    <row r="32269" spans="1:4" hidden="1" x14ac:dyDescent="0.25">
      <c r="A32269" s="61" t="s">
        <v>525</v>
      </c>
      <c r="B32269" s="61" t="s">
        <v>490</v>
      </c>
      <c r="C32269">
        <v>1834</v>
      </c>
      <c r="D32269" s="61" t="s">
        <v>2517</v>
      </c>
    </row>
    <row r="32270" spans="1:4" hidden="1" x14ac:dyDescent="0.25">
      <c r="A32270" s="61" t="s">
        <v>525</v>
      </c>
      <c r="B32270" s="61" t="s">
        <v>490</v>
      </c>
      <c r="C32270">
        <v>1835</v>
      </c>
      <c r="D32270" s="61" t="s">
        <v>2517</v>
      </c>
    </row>
    <row r="32271" spans="1:4" hidden="1" x14ac:dyDescent="0.25">
      <c r="A32271" s="61" t="s">
        <v>525</v>
      </c>
      <c r="B32271" s="61" t="s">
        <v>490</v>
      </c>
      <c r="C32271">
        <v>1836</v>
      </c>
      <c r="D32271" s="61" t="s">
        <v>2517</v>
      </c>
    </row>
    <row r="32272" spans="1:4" hidden="1" x14ac:dyDescent="0.25">
      <c r="A32272" s="61" t="s">
        <v>525</v>
      </c>
      <c r="B32272" s="61" t="s">
        <v>490</v>
      </c>
      <c r="C32272">
        <v>1837</v>
      </c>
      <c r="D32272" s="61" t="s">
        <v>2517</v>
      </c>
    </row>
    <row r="32273" spans="1:4" hidden="1" x14ac:dyDescent="0.25">
      <c r="A32273" s="61" t="s">
        <v>525</v>
      </c>
      <c r="B32273" s="61" t="s">
        <v>490</v>
      </c>
      <c r="C32273">
        <v>1838</v>
      </c>
      <c r="D32273" s="61" t="s">
        <v>2517</v>
      </c>
    </row>
    <row r="32274" spans="1:4" hidden="1" x14ac:dyDescent="0.25">
      <c r="A32274" s="61" t="s">
        <v>525</v>
      </c>
      <c r="B32274" s="61" t="s">
        <v>490</v>
      </c>
      <c r="C32274">
        <v>1839</v>
      </c>
      <c r="D32274" s="61" t="s">
        <v>2517</v>
      </c>
    </row>
    <row r="32275" spans="1:4" hidden="1" x14ac:dyDescent="0.25">
      <c r="A32275" s="61" t="s">
        <v>525</v>
      </c>
      <c r="B32275" s="61" t="s">
        <v>490</v>
      </c>
      <c r="C32275">
        <v>1840</v>
      </c>
      <c r="D32275" s="61" t="s">
        <v>1841</v>
      </c>
    </row>
    <row r="32276" spans="1:4" hidden="1" x14ac:dyDescent="0.25">
      <c r="A32276" s="61" t="s">
        <v>525</v>
      </c>
      <c r="B32276" s="61" t="s">
        <v>490</v>
      </c>
      <c r="C32276">
        <v>1841</v>
      </c>
      <c r="D32276" s="61" t="s">
        <v>1841</v>
      </c>
    </row>
    <row r="32277" spans="1:4" hidden="1" x14ac:dyDescent="0.25">
      <c r="A32277" s="61" t="s">
        <v>525</v>
      </c>
      <c r="B32277" s="61" t="s">
        <v>490</v>
      </c>
      <c r="C32277">
        <v>1842</v>
      </c>
      <c r="D32277" s="61" t="s">
        <v>1841</v>
      </c>
    </row>
    <row r="32278" spans="1:4" hidden="1" x14ac:dyDescent="0.25">
      <c r="A32278" s="61" t="s">
        <v>525</v>
      </c>
      <c r="B32278" s="61" t="s">
        <v>490</v>
      </c>
      <c r="C32278">
        <v>1843</v>
      </c>
      <c r="D32278" s="61" t="s">
        <v>1841</v>
      </c>
    </row>
    <row r="32279" spans="1:4" hidden="1" x14ac:dyDescent="0.25">
      <c r="A32279" s="61" t="s">
        <v>525</v>
      </c>
      <c r="B32279" s="61" t="s">
        <v>490</v>
      </c>
      <c r="C32279">
        <v>1844</v>
      </c>
      <c r="D32279" s="61" t="s">
        <v>2950</v>
      </c>
    </row>
    <row r="32280" spans="1:4" hidden="1" x14ac:dyDescent="0.25">
      <c r="A32280" s="61" t="s">
        <v>525</v>
      </c>
      <c r="B32280" s="61" t="s">
        <v>490</v>
      </c>
      <c r="C32280">
        <v>1845</v>
      </c>
      <c r="D32280" s="61" t="s">
        <v>2950</v>
      </c>
    </row>
    <row r="32281" spans="1:4" hidden="1" x14ac:dyDescent="0.25">
      <c r="A32281" s="61" t="s">
        <v>525</v>
      </c>
      <c r="B32281" s="61" t="s">
        <v>490</v>
      </c>
      <c r="C32281">
        <v>1846</v>
      </c>
      <c r="D32281" s="61" t="s">
        <v>1831</v>
      </c>
    </row>
    <row r="32282" spans="1:4" hidden="1" x14ac:dyDescent="0.25">
      <c r="A32282" s="61" t="s">
        <v>525</v>
      </c>
      <c r="B32282" s="61" t="s">
        <v>490</v>
      </c>
      <c r="C32282">
        <v>1847</v>
      </c>
      <c r="D32282" s="61" t="s">
        <v>2872</v>
      </c>
    </row>
    <row r="32283" spans="1:4" hidden="1" x14ac:dyDescent="0.25">
      <c r="A32283" s="61" t="s">
        <v>525</v>
      </c>
      <c r="B32283" s="61" t="s">
        <v>490</v>
      </c>
      <c r="C32283">
        <v>1848</v>
      </c>
      <c r="D32283" s="61" t="s">
        <v>2538</v>
      </c>
    </row>
    <row r="32284" spans="1:4" hidden="1" x14ac:dyDescent="0.25">
      <c r="A32284" s="61" t="s">
        <v>525</v>
      </c>
      <c r="B32284" s="61" t="s">
        <v>490</v>
      </c>
      <c r="C32284">
        <v>1849</v>
      </c>
      <c r="D32284" s="61" t="s">
        <v>1517</v>
      </c>
    </row>
    <row r="32285" spans="1:4" hidden="1" x14ac:dyDescent="0.25">
      <c r="A32285" s="61" t="s">
        <v>525</v>
      </c>
      <c r="B32285" s="61" t="s">
        <v>490</v>
      </c>
      <c r="C32285">
        <v>1850</v>
      </c>
      <c r="D32285" s="61" t="s">
        <v>2432</v>
      </c>
    </row>
    <row r="32286" spans="1:4" hidden="1" x14ac:dyDescent="0.25">
      <c r="A32286" s="61" t="s">
        <v>525</v>
      </c>
      <c r="B32286" s="61" t="s">
        <v>490</v>
      </c>
      <c r="C32286">
        <v>1851</v>
      </c>
      <c r="D32286" s="61" t="s">
        <v>2432</v>
      </c>
    </row>
    <row r="32287" spans="1:4" hidden="1" x14ac:dyDescent="0.25">
      <c r="A32287" s="61" t="s">
        <v>525</v>
      </c>
      <c r="B32287" s="61" t="s">
        <v>490</v>
      </c>
      <c r="C32287">
        <v>1852</v>
      </c>
      <c r="D32287" s="61" t="s">
        <v>2432</v>
      </c>
    </row>
    <row r="32288" spans="1:4" hidden="1" x14ac:dyDescent="0.25">
      <c r="A32288" s="61" t="s">
        <v>525</v>
      </c>
      <c r="B32288" s="61" t="s">
        <v>490</v>
      </c>
      <c r="C32288">
        <v>1853</v>
      </c>
      <c r="D32288" s="61" t="s">
        <v>2432</v>
      </c>
    </row>
    <row r="32289" spans="1:4" hidden="1" x14ac:dyDescent="0.25">
      <c r="A32289" s="61" t="s">
        <v>525</v>
      </c>
      <c r="B32289" s="61" t="s">
        <v>490</v>
      </c>
      <c r="C32289">
        <v>1854</v>
      </c>
      <c r="D32289" s="61" t="s">
        <v>2432</v>
      </c>
    </row>
    <row r="32290" spans="1:4" hidden="1" x14ac:dyDescent="0.25">
      <c r="A32290" s="61" t="s">
        <v>525</v>
      </c>
      <c r="B32290" s="61" t="s">
        <v>490</v>
      </c>
      <c r="C32290">
        <v>1855</v>
      </c>
      <c r="D32290" s="61" t="s">
        <v>2432</v>
      </c>
    </row>
    <row r="32291" spans="1:4" hidden="1" x14ac:dyDescent="0.25">
      <c r="A32291" s="61" t="s">
        <v>525</v>
      </c>
      <c r="B32291" s="61" t="s">
        <v>490</v>
      </c>
      <c r="C32291">
        <v>1856</v>
      </c>
      <c r="D32291" s="61" t="s">
        <v>2432</v>
      </c>
    </row>
    <row r="32292" spans="1:4" hidden="1" x14ac:dyDescent="0.25">
      <c r="A32292" s="61" t="s">
        <v>525</v>
      </c>
      <c r="B32292" s="61" t="s">
        <v>490</v>
      </c>
      <c r="C32292">
        <v>1857</v>
      </c>
      <c r="D32292" s="61" t="s">
        <v>2432</v>
      </c>
    </row>
    <row r="32293" spans="1:4" hidden="1" x14ac:dyDescent="0.25">
      <c r="A32293" s="61" t="s">
        <v>525</v>
      </c>
      <c r="B32293" s="61" t="s">
        <v>490</v>
      </c>
      <c r="C32293">
        <v>1858</v>
      </c>
      <c r="D32293" s="61" t="s">
        <v>1553</v>
      </c>
    </row>
    <row r="32294" spans="1:4" hidden="1" x14ac:dyDescent="0.25">
      <c r="A32294" s="61" t="s">
        <v>525</v>
      </c>
      <c r="B32294" s="61" t="s">
        <v>490</v>
      </c>
      <c r="C32294">
        <v>1859</v>
      </c>
      <c r="D32294" s="61" t="s">
        <v>1504</v>
      </c>
    </row>
    <row r="32295" spans="1:4" hidden="1" x14ac:dyDescent="0.25">
      <c r="A32295" s="61" t="s">
        <v>525</v>
      </c>
      <c r="B32295" s="61" t="s">
        <v>490</v>
      </c>
      <c r="C32295">
        <v>1860</v>
      </c>
      <c r="D32295" s="61" t="s">
        <v>2660</v>
      </c>
    </row>
    <row r="32296" spans="1:4" hidden="1" x14ac:dyDescent="0.25">
      <c r="A32296" s="61" t="s">
        <v>525</v>
      </c>
      <c r="B32296" s="61" t="s">
        <v>490</v>
      </c>
      <c r="C32296">
        <v>1861</v>
      </c>
      <c r="D32296" s="61" t="s">
        <v>2660</v>
      </c>
    </row>
    <row r="32297" spans="1:4" hidden="1" x14ac:dyDescent="0.25">
      <c r="A32297" s="61" t="s">
        <v>525</v>
      </c>
      <c r="B32297" s="61" t="s">
        <v>490</v>
      </c>
      <c r="C32297">
        <v>1862</v>
      </c>
      <c r="D32297" s="61" t="s">
        <v>2660</v>
      </c>
    </row>
    <row r="32298" spans="1:4" hidden="1" x14ac:dyDescent="0.25">
      <c r="A32298" s="61" t="s">
        <v>525</v>
      </c>
      <c r="B32298" s="61" t="s">
        <v>490</v>
      </c>
      <c r="C32298">
        <v>1863</v>
      </c>
      <c r="D32298" s="61" t="s">
        <v>1494</v>
      </c>
    </row>
    <row r="32299" spans="1:4" hidden="1" x14ac:dyDescent="0.25">
      <c r="A32299" s="61" t="s">
        <v>525</v>
      </c>
      <c r="B32299" s="61" t="s">
        <v>490</v>
      </c>
      <c r="C32299">
        <v>1864</v>
      </c>
      <c r="D32299" s="61" t="s">
        <v>2630</v>
      </c>
    </row>
    <row r="32300" spans="1:4" hidden="1" x14ac:dyDescent="0.25">
      <c r="A32300" s="61" t="s">
        <v>525</v>
      </c>
      <c r="B32300" s="61" t="s">
        <v>490</v>
      </c>
      <c r="C32300">
        <v>1865</v>
      </c>
      <c r="D32300" s="61" t="s">
        <v>2630</v>
      </c>
    </row>
    <row r="32301" spans="1:4" hidden="1" x14ac:dyDescent="0.25">
      <c r="A32301" s="61" t="s">
        <v>525</v>
      </c>
      <c r="B32301" s="61" t="s">
        <v>490</v>
      </c>
      <c r="C32301">
        <v>1866</v>
      </c>
      <c r="D32301" s="61" t="s">
        <v>2630</v>
      </c>
    </row>
    <row r="32302" spans="1:4" hidden="1" x14ac:dyDescent="0.25">
      <c r="A32302" s="61" t="s">
        <v>525</v>
      </c>
      <c r="B32302" s="61" t="s">
        <v>490</v>
      </c>
      <c r="C32302">
        <v>1867</v>
      </c>
      <c r="D32302" s="61" t="s">
        <v>2630</v>
      </c>
    </row>
    <row r="32303" spans="1:4" hidden="1" x14ac:dyDescent="0.25">
      <c r="A32303" s="61" t="s">
        <v>525</v>
      </c>
      <c r="B32303" s="61" t="s">
        <v>490</v>
      </c>
      <c r="C32303">
        <v>1868</v>
      </c>
      <c r="D32303" s="61" t="s">
        <v>2334</v>
      </c>
    </row>
    <row r="32304" spans="1:4" hidden="1" x14ac:dyDescent="0.25">
      <c r="A32304" s="61" t="s">
        <v>525</v>
      </c>
      <c r="B32304" s="61" t="s">
        <v>490</v>
      </c>
      <c r="C32304">
        <v>1869</v>
      </c>
      <c r="D32304" s="61" t="s">
        <v>1758</v>
      </c>
    </row>
    <row r="32305" spans="1:4" hidden="1" x14ac:dyDescent="0.25">
      <c r="A32305" s="61" t="s">
        <v>525</v>
      </c>
      <c r="B32305" s="61" t="s">
        <v>490</v>
      </c>
      <c r="C32305">
        <v>1870</v>
      </c>
      <c r="D32305" s="61" t="s">
        <v>2148</v>
      </c>
    </row>
    <row r="32306" spans="1:4" hidden="1" x14ac:dyDescent="0.25">
      <c r="A32306" s="61" t="s">
        <v>525</v>
      </c>
      <c r="B32306" s="61" t="s">
        <v>490</v>
      </c>
      <c r="C32306">
        <v>1871</v>
      </c>
      <c r="D32306" s="61" t="s">
        <v>2148</v>
      </c>
    </row>
    <row r="32307" spans="1:4" hidden="1" x14ac:dyDescent="0.25">
      <c r="A32307" s="61" t="s">
        <v>525</v>
      </c>
      <c r="B32307" s="61" t="s">
        <v>490</v>
      </c>
      <c r="C32307">
        <v>1872</v>
      </c>
      <c r="D32307" s="61" t="s">
        <v>2148</v>
      </c>
    </row>
    <row r="32308" spans="1:4" hidden="1" x14ac:dyDescent="0.25">
      <c r="A32308" s="61" t="s">
        <v>525</v>
      </c>
      <c r="B32308" s="61" t="s">
        <v>490</v>
      </c>
      <c r="C32308">
        <v>1873</v>
      </c>
      <c r="D32308" s="61" t="s">
        <v>2148</v>
      </c>
    </row>
    <row r="32309" spans="1:4" hidden="1" x14ac:dyDescent="0.25">
      <c r="A32309" s="61" t="s">
        <v>525</v>
      </c>
      <c r="B32309" s="61" t="s">
        <v>490</v>
      </c>
      <c r="C32309">
        <v>1874</v>
      </c>
      <c r="D32309" s="61" t="s">
        <v>2148</v>
      </c>
    </row>
    <row r="32310" spans="1:4" hidden="1" x14ac:dyDescent="0.25">
      <c r="A32310" s="61" t="s">
        <v>525</v>
      </c>
      <c r="B32310" s="61" t="s">
        <v>490</v>
      </c>
      <c r="C32310">
        <v>1875</v>
      </c>
      <c r="D32310" s="61" t="s">
        <v>2148</v>
      </c>
    </row>
    <row r="32311" spans="1:4" hidden="1" x14ac:dyDescent="0.25">
      <c r="A32311" s="61" t="s">
        <v>525</v>
      </c>
      <c r="B32311" s="61" t="s">
        <v>490</v>
      </c>
      <c r="C32311">
        <v>1876</v>
      </c>
      <c r="D32311" s="61" t="s">
        <v>2148</v>
      </c>
    </row>
    <row r="32312" spans="1:4" hidden="1" x14ac:dyDescent="0.25">
      <c r="A32312" s="61" t="s">
        <v>525</v>
      </c>
      <c r="B32312" s="61" t="s">
        <v>490</v>
      </c>
      <c r="C32312">
        <v>1877</v>
      </c>
      <c r="D32312" s="61" t="s">
        <v>2148</v>
      </c>
    </row>
    <row r="32313" spans="1:4" hidden="1" x14ac:dyDescent="0.25">
      <c r="A32313" s="61" t="s">
        <v>525</v>
      </c>
      <c r="B32313" s="61" t="s">
        <v>490</v>
      </c>
      <c r="C32313">
        <v>1878</v>
      </c>
      <c r="D32313" s="61" t="s">
        <v>2148</v>
      </c>
    </row>
    <row r="32314" spans="1:4" hidden="1" x14ac:dyDescent="0.25">
      <c r="A32314" s="61" t="s">
        <v>525</v>
      </c>
      <c r="B32314" s="61" t="s">
        <v>490</v>
      </c>
      <c r="C32314">
        <v>1879</v>
      </c>
      <c r="D32314" s="61" t="s">
        <v>2148</v>
      </c>
    </row>
    <row r="32315" spans="1:4" hidden="1" x14ac:dyDescent="0.25">
      <c r="A32315" s="61" t="s">
        <v>525</v>
      </c>
      <c r="B32315" s="61" t="s">
        <v>490</v>
      </c>
      <c r="C32315">
        <v>1880</v>
      </c>
      <c r="D32315" s="61" t="s">
        <v>2148</v>
      </c>
    </row>
    <row r="32316" spans="1:4" hidden="1" x14ac:dyDescent="0.25">
      <c r="A32316" s="61" t="s">
        <v>525</v>
      </c>
      <c r="B32316" s="61" t="s">
        <v>490</v>
      </c>
      <c r="C32316">
        <v>1881</v>
      </c>
      <c r="D32316" s="61" t="s">
        <v>2148</v>
      </c>
    </row>
    <row r="32317" spans="1:4" hidden="1" x14ac:dyDescent="0.25">
      <c r="A32317" s="61" t="s">
        <v>525</v>
      </c>
      <c r="B32317" s="61" t="s">
        <v>490</v>
      </c>
      <c r="C32317">
        <v>1882</v>
      </c>
      <c r="D32317" s="61" t="s">
        <v>2148</v>
      </c>
    </row>
    <row r="32318" spans="1:4" hidden="1" x14ac:dyDescent="0.25">
      <c r="A32318" s="61" t="s">
        <v>525</v>
      </c>
      <c r="B32318" s="61" t="s">
        <v>490</v>
      </c>
      <c r="C32318">
        <v>1883</v>
      </c>
      <c r="D32318" s="61" t="s">
        <v>2148</v>
      </c>
    </row>
    <row r="32319" spans="1:4" hidden="1" x14ac:dyDescent="0.25">
      <c r="A32319" s="61" t="s">
        <v>525</v>
      </c>
      <c r="B32319" s="61" t="s">
        <v>490</v>
      </c>
      <c r="C32319">
        <v>1884</v>
      </c>
      <c r="D32319" s="61" t="s">
        <v>2148</v>
      </c>
    </row>
    <row r="32320" spans="1:4" hidden="1" x14ac:dyDescent="0.25">
      <c r="A32320" s="61" t="s">
        <v>525</v>
      </c>
      <c r="B32320" s="61" t="s">
        <v>490</v>
      </c>
      <c r="C32320">
        <v>1885</v>
      </c>
      <c r="D32320" s="61" t="s">
        <v>2148</v>
      </c>
    </row>
    <row r="32321" spans="1:4" hidden="1" x14ac:dyDescent="0.25">
      <c r="A32321" s="61" t="s">
        <v>525</v>
      </c>
      <c r="B32321" s="61" t="s">
        <v>490</v>
      </c>
      <c r="C32321">
        <v>1886</v>
      </c>
      <c r="D32321" s="61" t="s">
        <v>2148</v>
      </c>
    </row>
    <row r="32322" spans="1:4" hidden="1" x14ac:dyDescent="0.25">
      <c r="A32322" s="61" t="s">
        <v>525</v>
      </c>
      <c r="B32322" s="61" t="s">
        <v>490</v>
      </c>
      <c r="C32322">
        <v>1887</v>
      </c>
      <c r="D32322" s="61" t="s">
        <v>2148</v>
      </c>
    </row>
    <row r="32323" spans="1:4" hidden="1" x14ac:dyDescent="0.25">
      <c r="A32323" s="61" t="s">
        <v>525</v>
      </c>
      <c r="B32323" s="61" t="s">
        <v>490</v>
      </c>
      <c r="C32323">
        <v>1888</v>
      </c>
      <c r="D32323" s="61" t="s">
        <v>2148</v>
      </c>
    </row>
    <row r="32324" spans="1:4" hidden="1" x14ac:dyDescent="0.25">
      <c r="A32324" s="61" t="s">
        <v>525</v>
      </c>
      <c r="B32324" s="61" t="s">
        <v>490</v>
      </c>
      <c r="C32324">
        <v>1889</v>
      </c>
      <c r="D32324" s="61" t="s">
        <v>2148</v>
      </c>
    </row>
    <row r="32325" spans="1:4" hidden="1" x14ac:dyDescent="0.25">
      <c r="A32325" s="61" t="s">
        <v>525</v>
      </c>
      <c r="B32325" s="61" t="s">
        <v>490</v>
      </c>
      <c r="C32325">
        <v>1890</v>
      </c>
      <c r="D32325" s="61" t="s">
        <v>2657</v>
      </c>
    </row>
    <row r="32326" spans="1:4" hidden="1" x14ac:dyDescent="0.25">
      <c r="A32326" s="61" t="s">
        <v>525</v>
      </c>
      <c r="B32326" s="61" t="s">
        <v>490</v>
      </c>
      <c r="C32326">
        <v>1891</v>
      </c>
      <c r="D32326" s="61" t="s">
        <v>2657</v>
      </c>
    </row>
    <row r="32327" spans="1:4" hidden="1" x14ac:dyDescent="0.25">
      <c r="A32327" s="61" t="s">
        <v>525</v>
      </c>
      <c r="B32327" s="61" t="s">
        <v>490</v>
      </c>
      <c r="C32327">
        <v>1892</v>
      </c>
      <c r="D32327" s="61" t="s">
        <v>2657</v>
      </c>
    </row>
    <row r="32328" spans="1:4" hidden="1" x14ac:dyDescent="0.25">
      <c r="A32328" s="61" t="s">
        <v>525</v>
      </c>
      <c r="B32328" s="61" t="s">
        <v>490</v>
      </c>
      <c r="C32328">
        <v>1893</v>
      </c>
      <c r="D32328" s="61" t="s">
        <v>2657</v>
      </c>
    </row>
    <row r="32329" spans="1:4" hidden="1" x14ac:dyDescent="0.25">
      <c r="A32329" s="61" t="s">
        <v>525</v>
      </c>
      <c r="B32329" s="61" t="s">
        <v>490</v>
      </c>
      <c r="C32329">
        <v>1894</v>
      </c>
      <c r="D32329" s="61" t="s">
        <v>2657</v>
      </c>
    </row>
    <row r="32330" spans="1:4" hidden="1" x14ac:dyDescent="0.25">
      <c r="A32330" s="61" t="s">
        <v>525</v>
      </c>
      <c r="B32330" s="61" t="s">
        <v>490</v>
      </c>
      <c r="C32330">
        <v>1895</v>
      </c>
      <c r="D32330" s="61" t="s">
        <v>2657</v>
      </c>
    </row>
    <row r="32331" spans="1:4" hidden="1" x14ac:dyDescent="0.25">
      <c r="A32331" s="61" t="s">
        <v>525</v>
      </c>
      <c r="B32331" s="61" t="s">
        <v>490</v>
      </c>
      <c r="C32331">
        <v>1896</v>
      </c>
      <c r="D32331" s="61" t="s">
        <v>2657</v>
      </c>
    </row>
    <row r="32332" spans="1:4" hidden="1" x14ac:dyDescent="0.25">
      <c r="A32332" s="61" t="s">
        <v>525</v>
      </c>
      <c r="B32332" s="61" t="s">
        <v>490</v>
      </c>
      <c r="C32332">
        <v>1897</v>
      </c>
      <c r="D32332" s="61" t="s">
        <v>2657</v>
      </c>
    </row>
    <row r="32333" spans="1:4" hidden="1" x14ac:dyDescent="0.25">
      <c r="A32333" s="61" t="s">
        <v>525</v>
      </c>
      <c r="B32333" s="61" t="s">
        <v>490</v>
      </c>
      <c r="C32333">
        <v>1898</v>
      </c>
      <c r="D32333" s="61" t="s">
        <v>2657</v>
      </c>
    </row>
    <row r="32334" spans="1:4" hidden="1" x14ac:dyDescent="0.25">
      <c r="A32334" s="61" t="s">
        <v>525</v>
      </c>
      <c r="B32334" s="61" t="s">
        <v>490</v>
      </c>
      <c r="C32334">
        <v>1899</v>
      </c>
      <c r="D32334" s="61" t="s">
        <v>2657</v>
      </c>
    </row>
    <row r="32335" spans="1:4" hidden="1" x14ac:dyDescent="0.25">
      <c r="A32335" s="61" t="s">
        <v>525</v>
      </c>
      <c r="B32335" s="61" t="s">
        <v>490</v>
      </c>
      <c r="C32335">
        <v>1900</v>
      </c>
      <c r="D32335" s="61" t="s">
        <v>1516</v>
      </c>
    </row>
    <row r="32336" spans="1:4" hidden="1" x14ac:dyDescent="0.25">
      <c r="A32336" s="61" t="s">
        <v>525</v>
      </c>
      <c r="B32336" s="61" t="s">
        <v>490</v>
      </c>
      <c r="C32336">
        <v>1901</v>
      </c>
      <c r="D32336" s="61" t="s">
        <v>1516</v>
      </c>
    </row>
    <row r="32337" spans="1:4" hidden="1" x14ac:dyDescent="0.25">
      <c r="A32337" s="61" t="s">
        <v>525</v>
      </c>
      <c r="B32337" s="61" t="s">
        <v>490</v>
      </c>
      <c r="C32337">
        <v>1902</v>
      </c>
      <c r="D32337" s="61" t="s">
        <v>1516</v>
      </c>
    </row>
    <row r="32338" spans="1:4" hidden="1" x14ac:dyDescent="0.25">
      <c r="A32338" s="61" t="s">
        <v>525</v>
      </c>
      <c r="B32338" s="61" t="s">
        <v>490</v>
      </c>
      <c r="C32338">
        <v>1903</v>
      </c>
      <c r="D32338" s="61" t="s">
        <v>1516</v>
      </c>
    </row>
    <row r="32339" spans="1:4" hidden="1" x14ac:dyDescent="0.25">
      <c r="A32339" s="61" t="s">
        <v>525</v>
      </c>
      <c r="B32339" s="61" t="s">
        <v>490</v>
      </c>
      <c r="C32339">
        <v>1904</v>
      </c>
      <c r="D32339" s="61" t="s">
        <v>1516</v>
      </c>
    </row>
    <row r="32340" spans="1:4" hidden="1" x14ac:dyDescent="0.25">
      <c r="A32340" s="61" t="s">
        <v>525</v>
      </c>
      <c r="B32340" s="61" t="s">
        <v>490</v>
      </c>
      <c r="C32340">
        <v>1905</v>
      </c>
      <c r="D32340" s="61" t="s">
        <v>1516</v>
      </c>
    </row>
    <row r="32341" spans="1:4" hidden="1" x14ac:dyDescent="0.25">
      <c r="A32341" s="61" t="s">
        <v>525</v>
      </c>
      <c r="B32341" s="61" t="s">
        <v>490</v>
      </c>
      <c r="C32341">
        <v>1906</v>
      </c>
      <c r="D32341" s="61" t="s">
        <v>1516</v>
      </c>
    </row>
    <row r="32342" spans="1:4" hidden="1" x14ac:dyDescent="0.25">
      <c r="A32342" s="61" t="s">
        <v>525</v>
      </c>
      <c r="B32342" s="61" t="s">
        <v>490</v>
      </c>
      <c r="C32342">
        <v>1907</v>
      </c>
      <c r="D32342" s="61" t="s">
        <v>1516</v>
      </c>
    </row>
    <row r="32343" spans="1:4" hidden="1" x14ac:dyDescent="0.25">
      <c r="A32343" s="61" t="s">
        <v>525</v>
      </c>
      <c r="B32343" s="61" t="s">
        <v>490</v>
      </c>
      <c r="C32343">
        <v>1908</v>
      </c>
      <c r="D32343" s="61" t="s">
        <v>2456</v>
      </c>
    </row>
    <row r="32344" spans="1:4" hidden="1" x14ac:dyDescent="0.25">
      <c r="A32344" s="61" t="s">
        <v>525</v>
      </c>
      <c r="B32344" s="61" t="s">
        <v>490</v>
      </c>
      <c r="C32344">
        <v>1909</v>
      </c>
      <c r="D32344" s="61" t="s">
        <v>1855</v>
      </c>
    </row>
    <row r="32345" spans="1:4" hidden="1" x14ac:dyDescent="0.25">
      <c r="A32345" s="61" t="s">
        <v>525</v>
      </c>
      <c r="B32345" s="61" t="s">
        <v>490</v>
      </c>
      <c r="C32345">
        <v>1910</v>
      </c>
      <c r="D32345" s="61" t="s">
        <v>1505</v>
      </c>
    </row>
    <row r="32346" spans="1:4" hidden="1" x14ac:dyDescent="0.25">
      <c r="A32346" s="61" t="s">
        <v>525</v>
      </c>
      <c r="B32346" s="61" t="s">
        <v>490</v>
      </c>
      <c r="C32346">
        <v>1911</v>
      </c>
      <c r="D32346" s="61" t="s">
        <v>1505</v>
      </c>
    </row>
    <row r="32347" spans="1:4" hidden="1" x14ac:dyDescent="0.25">
      <c r="A32347" s="61" t="s">
        <v>525</v>
      </c>
      <c r="B32347" s="61" t="s">
        <v>490</v>
      </c>
      <c r="C32347">
        <v>1912</v>
      </c>
      <c r="D32347" s="61" t="s">
        <v>1505</v>
      </c>
    </row>
    <row r="32348" spans="1:4" hidden="1" x14ac:dyDescent="0.25">
      <c r="A32348" s="61" t="s">
        <v>525</v>
      </c>
      <c r="B32348" s="61" t="s">
        <v>490</v>
      </c>
      <c r="C32348">
        <v>1913</v>
      </c>
      <c r="D32348" s="61" t="s">
        <v>1505</v>
      </c>
    </row>
    <row r="32349" spans="1:4" hidden="1" x14ac:dyDescent="0.25">
      <c r="A32349" s="61" t="s">
        <v>525</v>
      </c>
      <c r="B32349" s="61" t="s">
        <v>490</v>
      </c>
      <c r="C32349">
        <v>1914</v>
      </c>
      <c r="D32349" s="61" t="s">
        <v>1505</v>
      </c>
    </row>
    <row r="32350" spans="1:4" hidden="1" x14ac:dyDescent="0.25">
      <c r="A32350" s="61" t="s">
        <v>525</v>
      </c>
      <c r="B32350" s="61" t="s">
        <v>490</v>
      </c>
      <c r="C32350">
        <v>1915</v>
      </c>
      <c r="D32350" s="61" t="s">
        <v>1553</v>
      </c>
    </row>
    <row r="32351" spans="1:4" hidden="1" x14ac:dyDescent="0.25">
      <c r="A32351" s="61" t="s">
        <v>525</v>
      </c>
      <c r="B32351" s="61" t="s">
        <v>490</v>
      </c>
      <c r="C32351">
        <v>1916</v>
      </c>
      <c r="D32351" s="61" t="s">
        <v>1768</v>
      </c>
    </row>
    <row r="32352" spans="1:4" hidden="1" x14ac:dyDescent="0.25">
      <c r="A32352" s="61" t="s">
        <v>525</v>
      </c>
      <c r="B32352" s="61" t="s">
        <v>490</v>
      </c>
      <c r="C32352">
        <v>1917</v>
      </c>
      <c r="D32352" s="61" t="s">
        <v>2622</v>
      </c>
    </row>
    <row r="32353" spans="1:4" hidden="1" x14ac:dyDescent="0.25">
      <c r="A32353" s="61" t="s">
        <v>525</v>
      </c>
      <c r="B32353" s="61" t="s">
        <v>490</v>
      </c>
      <c r="C32353">
        <v>1918</v>
      </c>
      <c r="D32353" s="61" t="s">
        <v>2622</v>
      </c>
    </row>
    <row r="32354" spans="1:4" hidden="1" x14ac:dyDescent="0.25">
      <c r="A32354" s="61" t="s">
        <v>525</v>
      </c>
      <c r="B32354" s="61" t="s">
        <v>490</v>
      </c>
      <c r="C32354">
        <v>1919</v>
      </c>
      <c r="D32354" s="61" t="s">
        <v>2622</v>
      </c>
    </row>
    <row r="32355" spans="1:4" hidden="1" x14ac:dyDescent="0.25">
      <c r="A32355" s="61" t="s">
        <v>525</v>
      </c>
      <c r="B32355" s="61" t="s">
        <v>490</v>
      </c>
      <c r="C32355">
        <v>1920</v>
      </c>
      <c r="D32355" s="61" t="s">
        <v>2622</v>
      </c>
    </row>
    <row r="32356" spans="1:4" hidden="1" x14ac:dyDescent="0.25">
      <c r="A32356" s="61" t="s">
        <v>525</v>
      </c>
      <c r="B32356" s="61" t="s">
        <v>490</v>
      </c>
      <c r="C32356">
        <v>1921</v>
      </c>
      <c r="D32356" s="61" t="s">
        <v>2622</v>
      </c>
    </row>
    <row r="32357" spans="1:4" hidden="1" x14ac:dyDescent="0.25">
      <c r="A32357" s="61" t="s">
        <v>525</v>
      </c>
      <c r="B32357" s="61" t="s">
        <v>490</v>
      </c>
      <c r="C32357">
        <v>1922</v>
      </c>
      <c r="D32357" s="61" t="s">
        <v>2622</v>
      </c>
    </row>
    <row r="32358" spans="1:4" hidden="1" x14ac:dyDescent="0.25">
      <c r="A32358" s="61" t="s">
        <v>525</v>
      </c>
      <c r="B32358" s="61" t="s">
        <v>490</v>
      </c>
      <c r="C32358">
        <v>1923</v>
      </c>
      <c r="D32358" s="61" t="s">
        <v>2622</v>
      </c>
    </row>
    <row r="32359" spans="1:4" hidden="1" x14ac:dyDescent="0.25">
      <c r="A32359" s="61" t="s">
        <v>525</v>
      </c>
      <c r="B32359" s="61" t="s">
        <v>490</v>
      </c>
      <c r="C32359">
        <v>1924</v>
      </c>
      <c r="D32359" s="61" t="s">
        <v>2622</v>
      </c>
    </row>
    <row r="32360" spans="1:4" hidden="1" x14ac:dyDescent="0.25">
      <c r="A32360" s="61" t="s">
        <v>525</v>
      </c>
      <c r="B32360" s="61" t="s">
        <v>490</v>
      </c>
      <c r="C32360">
        <v>1925</v>
      </c>
      <c r="D32360" s="61" t="s">
        <v>2622</v>
      </c>
    </row>
    <row r="32361" spans="1:4" hidden="1" x14ac:dyDescent="0.25">
      <c r="A32361" s="61" t="s">
        <v>525</v>
      </c>
      <c r="B32361" s="61" t="s">
        <v>490</v>
      </c>
      <c r="C32361">
        <v>1926</v>
      </c>
      <c r="D32361" s="61" t="s">
        <v>1527</v>
      </c>
    </row>
    <row r="32362" spans="1:4" hidden="1" x14ac:dyDescent="0.25">
      <c r="A32362" s="61" t="s">
        <v>525</v>
      </c>
      <c r="B32362" s="61" t="s">
        <v>490</v>
      </c>
      <c r="C32362">
        <v>1927</v>
      </c>
      <c r="D32362" s="61" t="s">
        <v>1527</v>
      </c>
    </row>
    <row r="32363" spans="1:4" hidden="1" x14ac:dyDescent="0.25">
      <c r="A32363" s="61" t="s">
        <v>525</v>
      </c>
      <c r="B32363" s="61" t="s">
        <v>490</v>
      </c>
      <c r="C32363">
        <v>1928</v>
      </c>
      <c r="D32363" s="61" t="s">
        <v>1527</v>
      </c>
    </row>
    <row r="32364" spans="1:4" hidden="1" x14ac:dyDescent="0.25">
      <c r="A32364" s="61" t="s">
        <v>525</v>
      </c>
      <c r="B32364" s="61" t="s">
        <v>490</v>
      </c>
      <c r="C32364">
        <v>1929</v>
      </c>
      <c r="D32364" s="61" t="s">
        <v>1527</v>
      </c>
    </row>
    <row r="32365" spans="1:4" hidden="1" x14ac:dyDescent="0.25">
      <c r="A32365" s="61" t="s">
        <v>525</v>
      </c>
      <c r="B32365" s="61" t="s">
        <v>490</v>
      </c>
      <c r="C32365">
        <v>1930</v>
      </c>
      <c r="D32365" s="61" t="s">
        <v>1527</v>
      </c>
    </row>
    <row r="32366" spans="1:4" hidden="1" x14ac:dyDescent="0.25">
      <c r="A32366" s="61" t="s">
        <v>525</v>
      </c>
      <c r="B32366" s="61" t="s">
        <v>490</v>
      </c>
      <c r="C32366">
        <v>1931</v>
      </c>
      <c r="D32366" s="61" t="s">
        <v>1527</v>
      </c>
    </row>
    <row r="32367" spans="1:4" hidden="1" x14ac:dyDescent="0.25">
      <c r="A32367" s="61" t="s">
        <v>525</v>
      </c>
      <c r="B32367" s="61" t="s">
        <v>490</v>
      </c>
      <c r="C32367">
        <v>1932</v>
      </c>
      <c r="D32367" s="61" t="s">
        <v>1527</v>
      </c>
    </row>
    <row r="32368" spans="1:4" hidden="1" x14ac:dyDescent="0.25">
      <c r="A32368" s="61" t="s">
        <v>525</v>
      </c>
      <c r="B32368" s="61" t="s">
        <v>490</v>
      </c>
      <c r="C32368">
        <v>1933</v>
      </c>
      <c r="D32368" s="61" t="s">
        <v>1527</v>
      </c>
    </row>
    <row r="32369" spans="1:4" hidden="1" x14ac:dyDescent="0.25">
      <c r="A32369" s="61" t="s">
        <v>525</v>
      </c>
      <c r="B32369" s="61" t="s">
        <v>490</v>
      </c>
      <c r="C32369">
        <v>1934</v>
      </c>
      <c r="D32369" s="61" t="s">
        <v>1527</v>
      </c>
    </row>
    <row r="32370" spans="1:4" hidden="1" x14ac:dyDescent="0.25">
      <c r="A32370" s="61" t="s">
        <v>525</v>
      </c>
      <c r="B32370" s="61" t="s">
        <v>490</v>
      </c>
      <c r="C32370">
        <v>1935</v>
      </c>
      <c r="D32370" s="61" t="s">
        <v>1853</v>
      </c>
    </row>
    <row r="32371" spans="1:4" hidden="1" x14ac:dyDescent="0.25">
      <c r="A32371" s="61" t="s">
        <v>525</v>
      </c>
      <c r="B32371" s="61" t="s">
        <v>490</v>
      </c>
      <c r="C32371">
        <v>1936</v>
      </c>
      <c r="D32371" s="61" t="s">
        <v>2413</v>
      </c>
    </row>
    <row r="32372" spans="1:4" hidden="1" x14ac:dyDescent="0.25">
      <c r="A32372" s="61" t="s">
        <v>525</v>
      </c>
      <c r="B32372" s="61" t="s">
        <v>490</v>
      </c>
      <c r="C32372">
        <v>1937</v>
      </c>
      <c r="D32372" s="61" t="s">
        <v>2380</v>
      </c>
    </row>
    <row r="32373" spans="1:4" hidden="1" x14ac:dyDescent="0.25">
      <c r="A32373" s="61" t="s">
        <v>525</v>
      </c>
      <c r="B32373" s="61" t="s">
        <v>490</v>
      </c>
      <c r="C32373">
        <v>1938</v>
      </c>
      <c r="D32373" s="61" t="s">
        <v>2380</v>
      </c>
    </row>
    <row r="32374" spans="1:4" hidden="1" x14ac:dyDescent="0.25">
      <c r="A32374" s="61" t="s">
        <v>525</v>
      </c>
      <c r="B32374" s="61" t="s">
        <v>490</v>
      </c>
      <c r="C32374">
        <v>1939</v>
      </c>
      <c r="D32374" s="61" t="s">
        <v>2380</v>
      </c>
    </row>
    <row r="32375" spans="1:4" hidden="1" x14ac:dyDescent="0.25">
      <c r="A32375" s="61" t="s">
        <v>525</v>
      </c>
      <c r="B32375" s="61" t="s">
        <v>490</v>
      </c>
      <c r="C32375">
        <v>1940</v>
      </c>
      <c r="D32375" s="61" t="s">
        <v>2380</v>
      </c>
    </row>
    <row r="32376" spans="1:4" hidden="1" x14ac:dyDescent="0.25">
      <c r="A32376" s="61" t="s">
        <v>525</v>
      </c>
      <c r="B32376" s="61" t="s">
        <v>490</v>
      </c>
      <c r="C32376">
        <v>1941</v>
      </c>
      <c r="D32376" s="61" t="s">
        <v>2905</v>
      </c>
    </row>
    <row r="32377" spans="1:4" hidden="1" x14ac:dyDescent="0.25">
      <c r="A32377" s="61" t="s">
        <v>525</v>
      </c>
      <c r="B32377" s="61" t="s">
        <v>490</v>
      </c>
      <c r="C32377">
        <v>1942</v>
      </c>
      <c r="D32377" s="61" t="s">
        <v>2905</v>
      </c>
    </row>
    <row r="32378" spans="1:4" hidden="1" x14ac:dyDescent="0.25">
      <c r="A32378" s="61" t="s">
        <v>525</v>
      </c>
      <c r="B32378" s="61" t="s">
        <v>490</v>
      </c>
      <c r="C32378">
        <v>1943</v>
      </c>
      <c r="D32378" s="61" t="s">
        <v>2905</v>
      </c>
    </row>
    <row r="32379" spans="1:4" hidden="1" x14ac:dyDescent="0.25">
      <c r="A32379" s="61" t="s">
        <v>525</v>
      </c>
      <c r="B32379" s="61" t="s">
        <v>490</v>
      </c>
      <c r="C32379">
        <v>1944</v>
      </c>
      <c r="D32379" s="61" t="s">
        <v>2905</v>
      </c>
    </row>
    <row r="32380" spans="1:4" hidden="1" x14ac:dyDescent="0.25">
      <c r="A32380" s="61" t="s">
        <v>525</v>
      </c>
      <c r="B32380" s="61" t="s">
        <v>490</v>
      </c>
      <c r="C32380">
        <v>1945</v>
      </c>
      <c r="D32380" s="61" t="s">
        <v>2899</v>
      </c>
    </row>
    <row r="32381" spans="1:4" hidden="1" x14ac:dyDescent="0.25">
      <c r="A32381" s="61" t="s">
        <v>525</v>
      </c>
      <c r="B32381" s="61" t="s">
        <v>490</v>
      </c>
      <c r="C32381">
        <v>1946</v>
      </c>
      <c r="D32381" s="61" t="s">
        <v>1738</v>
      </c>
    </row>
    <row r="32382" spans="1:4" hidden="1" x14ac:dyDescent="0.25">
      <c r="A32382" s="61" t="s">
        <v>525</v>
      </c>
      <c r="B32382" s="61" t="s">
        <v>490</v>
      </c>
      <c r="C32382">
        <v>1947</v>
      </c>
      <c r="D32382" s="61" t="s">
        <v>1738</v>
      </c>
    </row>
    <row r="32383" spans="1:4" hidden="1" x14ac:dyDescent="0.25">
      <c r="A32383" s="61" t="s">
        <v>525</v>
      </c>
      <c r="B32383" s="61" t="s">
        <v>490</v>
      </c>
      <c r="C32383">
        <v>1948</v>
      </c>
      <c r="D32383" s="61" t="s">
        <v>1781</v>
      </c>
    </row>
    <row r="32384" spans="1:4" hidden="1" x14ac:dyDescent="0.25">
      <c r="A32384" s="61" t="s">
        <v>525</v>
      </c>
      <c r="B32384" s="61" t="s">
        <v>490</v>
      </c>
      <c r="C32384">
        <v>1949</v>
      </c>
      <c r="D32384" s="61" t="s">
        <v>1746</v>
      </c>
    </row>
    <row r="32385" spans="1:4" hidden="1" x14ac:dyDescent="0.25">
      <c r="A32385" s="61" t="s">
        <v>525</v>
      </c>
      <c r="B32385" s="61" t="s">
        <v>490</v>
      </c>
      <c r="C32385">
        <v>1950</v>
      </c>
      <c r="D32385" s="61" t="s">
        <v>2116</v>
      </c>
    </row>
    <row r="32386" spans="1:4" hidden="1" x14ac:dyDescent="0.25">
      <c r="A32386" s="61" t="s">
        <v>525</v>
      </c>
      <c r="B32386" s="61" t="s">
        <v>490</v>
      </c>
      <c r="C32386">
        <v>1951</v>
      </c>
      <c r="D32386" s="61" t="s">
        <v>2536</v>
      </c>
    </row>
    <row r="32387" spans="1:4" hidden="1" x14ac:dyDescent="0.25">
      <c r="A32387" s="61" t="s">
        <v>525</v>
      </c>
      <c r="B32387" s="61" t="s">
        <v>490</v>
      </c>
      <c r="C32387">
        <v>1952</v>
      </c>
      <c r="D32387" s="61" t="s">
        <v>1750</v>
      </c>
    </row>
    <row r="32388" spans="1:4" hidden="1" x14ac:dyDescent="0.25">
      <c r="A32388" s="61" t="s">
        <v>525</v>
      </c>
      <c r="B32388" s="61" t="s">
        <v>490</v>
      </c>
      <c r="C32388">
        <v>1953</v>
      </c>
      <c r="D32388" s="61" t="s">
        <v>2294</v>
      </c>
    </row>
    <row r="32389" spans="1:4" hidden="1" x14ac:dyDescent="0.25">
      <c r="A32389" s="61" t="s">
        <v>525</v>
      </c>
      <c r="B32389" s="61" t="s">
        <v>490</v>
      </c>
      <c r="C32389">
        <v>1954</v>
      </c>
      <c r="D32389" s="61" t="s">
        <v>2294</v>
      </c>
    </row>
    <row r="32390" spans="1:4" hidden="1" x14ac:dyDescent="0.25">
      <c r="A32390" s="61" t="s">
        <v>525</v>
      </c>
      <c r="B32390" s="61" t="s">
        <v>490</v>
      </c>
      <c r="C32390">
        <v>1955</v>
      </c>
      <c r="D32390" s="61" t="s">
        <v>2294</v>
      </c>
    </row>
    <row r="32391" spans="1:4" hidden="1" x14ac:dyDescent="0.25">
      <c r="A32391" s="61" t="s">
        <v>525</v>
      </c>
      <c r="B32391" s="61" t="s">
        <v>490</v>
      </c>
      <c r="C32391">
        <v>1956</v>
      </c>
      <c r="D32391" s="61" t="s">
        <v>2294</v>
      </c>
    </row>
    <row r="32392" spans="1:4" hidden="1" x14ac:dyDescent="0.25">
      <c r="A32392" s="61" t="s">
        <v>525</v>
      </c>
      <c r="B32392" s="61" t="s">
        <v>490</v>
      </c>
      <c r="C32392">
        <v>1957</v>
      </c>
      <c r="D32392" s="61" t="s">
        <v>2504</v>
      </c>
    </row>
    <row r="32393" spans="1:4" hidden="1" x14ac:dyDescent="0.25">
      <c r="A32393" s="61" t="s">
        <v>525</v>
      </c>
      <c r="B32393" s="61" t="s">
        <v>490</v>
      </c>
      <c r="C32393">
        <v>1958</v>
      </c>
      <c r="D32393" s="61" t="s">
        <v>2914</v>
      </c>
    </row>
    <row r="32394" spans="1:4" hidden="1" x14ac:dyDescent="0.25">
      <c r="A32394" s="61" t="s">
        <v>525</v>
      </c>
      <c r="B32394" s="61" t="s">
        <v>490</v>
      </c>
      <c r="C32394">
        <v>1959</v>
      </c>
      <c r="D32394" s="61" t="s">
        <v>2516</v>
      </c>
    </row>
    <row r="32395" spans="1:4" hidden="1" x14ac:dyDescent="0.25">
      <c r="A32395" s="61" t="s">
        <v>525</v>
      </c>
      <c r="B32395" s="61" t="s">
        <v>490</v>
      </c>
      <c r="C32395">
        <v>1960</v>
      </c>
      <c r="D32395" s="61" t="s">
        <v>2639</v>
      </c>
    </row>
    <row r="32396" spans="1:4" hidden="1" x14ac:dyDescent="0.25">
      <c r="A32396" s="61" t="s">
        <v>525</v>
      </c>
      <c r="B32396" s="61" t="s">
        <v>490</v>
      </c>
      <c r="C32396">
        <v>1961</v>
      </c>
      <c r="D32396" s="61" t="s">
        <v>2639</v>
      </c>
    </row>
    <row r="32397" spans="1:4" hidden="1" x14ac:dyDescent="0.25">
      <c r="A32397" s="61" t="s">
        <v>525</v>
      </c>
      <c r="B32397" s="61" t="s">
        <v>490</v>
      </c>
      <c r="C32397">
        <v>1962</v>
      </c>
      <c r="D32397" s="61" t="s">
        <v>2639</v>
      </c>
    </row>
    <row r="32398" spans="1:4" hidden="1" x14ac:dyDescent="0.25">
      <c r="A32398" s="61" t="s">
        <v>525</v>
      </c>
      <c r="B32398" s="61" t="s">
        <v>490</v>
      </c>
      <c r="C32398">
        <v>1963</v>
      </c>
      <c r="D32398" s="61" t="s">
        <v>2639</v>
      </c>
    </row>
    <row r="32399" spans="1:4" hidden="1" x14ac:dyDescent="0.25">
      <c r="A32399" s="61" t="s">
        <v>525</v>
      </c>
      <c r="B32399" s="61" t="s">
        <v>490</v>
      </c>
      <c r="C32399">
        <v>1964</v>
      </c>
      <c r="D32399" s="61" t="s">
        <v>2935</v>
      </c>
    </row>
    <row r="32400" spans="1:4" hidden="1" x14ac:dyDescent="0.25">
      <c r="A32400" s="61" t="s">
        <v>525</v>
      </c>
      <c r="B32400" s="61" t="s">
        <v>490</v>
      </c>
      <c r="C32400">
        <v>1965</v>
      </c>
      <c r="D32400" s="61" t="s">
        <v>2935</v>
      </c>
    </row>
    <row r="32401" spans="1:4" hidden="1" x14ac:dyDescent="0.25">
      <c r="A32401" s="61" t="s">
        <v>525</v>
      </c>
      <c r="B32401" s="61" t="s">
        <v>490</v>
      </c>
      <c r="C32401">
        <v>1966</v>
      </c>
      <c r="D32401" s="61" t="s">
        <v>2935</v>
      </c>
    </row>
    <row r="32402" spans="1:4" hidden="1" x14ac:dyDescent="0.25">
      <c r="A32402" s="61" t="s">
        <v>525</v>
      </c>
      <c r="B32402" s="61" t="s">
        <v>490</v>
      </c>
      <c r="C32402">
        <v>1967</v>
      </c>
      <c r="D32402" s="61" t="s">
        <v>2935</v>
      </c>
    </row>
    <row r="32403" spans="1:4" hidden="1" x14ac:dyDescent="0.25">
      <c r="A32403" s="61" t="s">
        <v>525</v>
      </c>
      <c r="B32403" s="61" t="s">
        <v>490</v>
      </c>
      <c r="C32403">
        <v>1968</v>
      </c>
      <c r="D32403" s="61" t="s">
        <v>2935</v>
      </c>
    </row>
    <row r="32404" spans="1:4" hidden="1" x14ac:dyDescent="0.25">
      <c r="A32404" s="61" t="s">
        <v>525</v>
      </c>
      <c r="B32404" s="61" t="s">
        <v>490</v>
      </c>
      <c r="C32404">
        <v>1969</v>
      </c>
      <c r="D32404" s="61" t="s">
        <v>2935</v>
      </c>
    </row>
    <row r="32405" spans="1:4" hidden="1" x14ac:dyDescent="0.25">
      <c r="A32405" s="61" t="s">
        <v>525</v>
      </c>
      <c r="B32405" s="61" t="s">
        <v>490</v>
      </c>
      <c r="C32405">
        <v>1970</v>
      </c>
      <c r="D32405" s="61" t="s">
        <v>2138</v>
      </c>
    </row>
    <row r="32406" spans="1:4" hidden="1" x14ac:dyDescent="0.25">
      <c r="A32406" s="61" t="s">
        <v>525</v>
      </c>
      <c r="B32406" s="61" t="s">
        <v>490</v>
      </c>
      <c r="C32406">
        <v>1971</v>
      </c>
      <c r="D32406" s="61" t="s">
        <v>2138</v>
      </c>
    </row>
    <row r="32407" spans="1:4" hidden="1" x14ac:dyDescent="0.25">
      <c r="A32407" s="61" t="s">
        <v>525</v>
      </c>
      <c r="B32407" s="61" t="s">
        <v>490</v>
      </c>
      <c r="C32407">
        <v>1972</v>
      </c>
      <c r="D32407" s="61" t="s">
        <v>2406</v>
      </c>
    </row>
    <row r="32408" spans="1:4" hidden="1" x14ac:dyDescent="0.25">
      <c r="A32408" s="61" t="s">
        <v>525</v>
      </c>
      <c r="B32408" s="61" t="s">
        <v>490</v>
      </c>
      <c r="C32408">
        <v>1973</v>
      </c>
      <c r="D32408" s="61" t="s">
        <v>2577</v>
      </c>
    </row>
    <row r="32409" spans="1:4" hidden="1" x14ac:dyDescent="0.25">
      <c r="A32409" s="61" t="s">
        <v>525</v>
      </c>
      <c r="B32409" s="61" t="s">
        <v>490</v>
      </c>
      <c r="C32409">
        <v>1974</v>
      </c>
      <c r="D32409" s="61" t="s">
        <v>1859</v>
      </c>
    </row>
    <row r="32410" spans="1:4" hidden="1" x14ac:dyDescent="0.25">
      <c r="A32410" s="61" t="s">
        <v>525</v>
      </c>
      <c r="B32410" s="61" t="s">
        <v>490</v>
      </c>
      <c r="C32410">
        <v>1975</v>
      </c>
      <c r="D32410" s="61" t="s">
        <v>2260</v>
      </c>
    </row>
    <row r="32411" spans="1:4" hidden="1" x14ac:dyDescent="0.25">
      <c r="A32411" s="61" t="s">
        <v>525</v>
      </c>
      <c r="B32411" s="61" t="s">
        <v>490</v>
      </c>
      <c r="C32411">
        <v>1976</v>
      </c>
      <c r="D32411" s="61" t="s">
        <v>2165</v>
      </c>
    </row>
    <row r="32412" spans="1:4" hidden="1" x14ac:dyDescent="0.25">
      <c r="A32412" s="61" t="s">
        <v>525</v>
      </c>
      <c r="B32412" s="61" t="s">
        <v>490</v>
      </c>
      <c r="C32412">
        <v>1977</v>
      </c>
      <c r="D32412" s="61" t="s">
        <v>1736</v>
      </c>
    </row>
    <row r="32413" spans="1:4" hidden="1" x14ac:dyDescent="0.25">
      <c r="A32413" s="61" t="s">
        <v>525</v>
      </c>
      <c r="B32413" s="61" t="s">
        <v>490</v>
      </c>
      <c r="C32413">
        <v>1978</v>
      </c>
      <c r="D32413" s="61" t="s">
        <v>1736</v>
      </c>
    </row>
    <row r="32414" spans="1:4" hidden="1" x14ac:dyDescent="0.25">
      <c r="A32414" s="61" t="s">
        <v>525</v>
      </c>
      <c r="B32414" s="61" t="s">
        <v>490</v>
      </c>
      <c r="C32414">
        <v>1979</v>
      </c>
      <c r="D32414" s="61" t="s">
        <v>1736</v>
      </c>
    </row>
    <row r="32415" spans="1:4" hidden="1" x14ac:dyDescent="0.25">
      <c r="A32415" s="61" t="s">
        <v>525</v>
      </c>
      <c r="B32415" s="61" t="s">
        <v>490</v>
      </c>
      <c r="C32415">
        <v>1980</v>
      </c>
      <c r="D32415" s="61" t="s">
        <v>2260</v>
      </c>
    </row>
    <row r="32416" spans="1:4" hidden="1" x14ac:dyDescent="0.25">
      <c r="A32416" s="61" t="s">
        <v>525</v>
      </c>
      <c r="B32416" s="61" t="s">
        <v>490</v>
      </c>
      <c r="C32416">
        <v>1981</v>
      </c>
      <c r="D32416" s="61" t="s">
        <v>2260</v>
      </c>
    </row>
    <row r="32417" spans="1:4" hidden="1" x14ac:dyDescent="0.25">
      <c r="A32417" s="61" t="s">
        <v>525</v>
      </c>
      <c r="B32417" s="61" t="s">
        <v>490</v>
      </c>
      <c r="C32417">
        <v>1982</v>
      </c>
      <c r="D32417" s="61" t="s">
        <v>2260</v>
      </c>
    </row>
    <row r="32418" spans="1:4" hidden="1" x14ac:dyDescent="0.25">
      <c r="A32418" s="61" t="s">
        <v>525</v>
      </c>
      <c r="B32418" s="61" t="s">
        <v>490</v>
      </c>
      <c r="C32418">
        <v>1983</v>
      </c>
      <c r="D32418" s="61" t="s">
        <v>2260</v>
      </c>
    </row>
    <row r="32419" spans="1:4" hidden="1" x14ac:dyDescent="0.25">
      <c r="A32419" s="61" t="s">
        <v>525</v>
      </c>
      <c r="B32419" s="61" t="s">
        <v>490</v>
      </c>
      <c r="C32419">
        <v>1984</v>
      </c>
      <c r="D32419" s="61" t="s">
        <v>2166</v>
      </c>
    </row>
    <row r="32420" spans="1:4" hidden="1" x14ac:dyDescent="0.25">
      <c r="A32420" s="61" t="s">
        <v>525</v>
      </c>
      <c r="B32420" s="61" t="s">
        <v>490</v>
      </c>
      <c r="C32420">
        <v>1985</v>
      </c>
      <c r="D32420" s="61" t="s">
        <v>2166</v>
      </c>
    </row>
    <row r="32421" spans="1:4" hidden="1" x14ac:dyDescent="0.25">
      <c r="A32421" s="61" t="s">
        <v>525</v>
      </c>
      <c r="B32421" s="61" t="s">
        <v>490</v>
      </c>
      <c r="C32421">
        <v>1986</v>
      </c>
      <c r="D32421" s="61" t="s">
        <v>2166</v>
      </c>
    </row>
    <row r="32422" spans="1:4" hidden="1" x14ac:dyDescent="0.25">
      <c r="A32422" s="61" t="s">
        <v>525</v>
      </c>
      <c r="B32422" s="61" t="s">
        <v>490</v>
      </c>
      <c r="C32422">
        <v>1987</v>
      </c>
      <c r="D32422" s="61" t="s">
        <v>2166</v>
      </c>
    </row>
    <row r="32423" spans="1:4" hidden="1" x14ac:dyDescent="0.25">
      <c r="A32423" s="61" t="s">
        <v>525</v>
      </c>
      <c r="B32423" s="61" t="s">
        <v>490</v>
      </c>
      <c r="C32423">
        <v>1988</v>
      </c>
      <c r="D32423" s="61" t="s">
        <v>2905</v>
      </c>
    </row>
    <row r="32424" spans="1:4" hidden="1" x14ac:dyDescent="0.25">
      <c r="A32424" s="61" t="s">
        <v>525</v>
      </c>
      <c r="B32424" s="61" t="s">
        <v>490</v>
      </c>
      <c r="C32424">
        <v>1989</v>
      </c>
      <c r="D32424" s="61" t="s">
        <v>1728</v>
      </c>
    </row>
    <row r="32425" spans="1:4" hidden="1" x14ac:dyDescent="0.25">
      <c r="A32425" s="61" t="s">
        <v>525</v>
      </c>
      <c r="B32425" s="61" t="s">
        <v>490</v>
      </c>
      <c r="C32425">
        <v>1990</v>
      </c>
      <c r="D32425" s="61" t="s">
        <v>1783</v>
      </c>
    </row>
    <row r="32426" spans="1:4" hidden="1" x14ac:dyDescent="0.25">
      <c r="A32426" s="61" t="s">
        <v>525</v>
      </c>
      <c r="B32426" s="61" t="s">
        <v>490</v>
      </c>
      <c r="C32426">
        <v>1991</v>
      </c>
      <c r="D32426" s="61" t="s">
        <v>2930</v>
      </c>
    </row>
    <row r="32427" spans="1:4" hidden="1" x14ac:dyDescent="0.25">
      <c r="A32427" s="61" t="s">
        <v>525</v>
      </c>
      <c r="B32427" s="61" t="s">
        <v>490</v>
      </c>
      <c r="C32427">
        <v>1992</v>
      </c>
      <c r="D32427" s="61" t="s">
        <v>2259</v>
      </c>
    </row>
    <row r="32428" spans="1:4" hidden="1" x14ac:dyDescent="0.25">
      <c r="A32428" s="61" t="s">
        <v>525</v>
      </c>
      <c r="B32428" s="61" t="s">
        <v>490</v>
      </c>
      <c r="C32428">
        <v>1993</v>
      </c>
      <c r="D32428" s="61" t="s">
        <v>1801</v>
      </c>
    </row>
    <row r="32429" spans="1:4" hidden="1" x14ac:dyDescent="0.25">
      <c r="A32429" s="61" t="s">
        <v>525</v>
      </c>
      <c r="B32429" s="61" t="s">
        <v>490</v>
      </c>
      <c r="C32429">
        <v>1994</v>
      </c>
      <c r="D32429" s="61" t="s">
        <v>1835</v>
      </c>
    </row>
    <row r="32430" spans="1:4" hidden="1" x14ac:dyDescent="0.25">
      <c r="A32430" s="61" t="s">
        <v>525</v>
      </c>
      <c r="B32430" s="61" t="s">
        <v>490</v>
      </c>
      <c r="C32430">
        <v>1995</v>
      </c>
      <c r="D32430" s="61" t="s">
        <v>563</v>
      </c>
    </row>
    <row r="32431" spans="1:4" hidden="1" x14ac:dyDescent="0.25">
      <c r="A32431" s="61" t="s">
        <v>525</v>
      </c>
      <c r="B32431" s="61" t="s">
        <v>490</v>
      </c>
      <c r="C32431">
        <v>1996</v>
      </c>
      <c r="D32431" s="61" t="s">
        <v>563</v>
      </c>
    </row>
    <row r="32432" spans="1:4" hidden="1" x14ac:dyDescent="0.25">
      <c r="A32432" s="61" t="s">
        <v>525</v>
      </c>
      <c r="B32432" s="61" t="s">
        <v>490</v>
      </c>
      <c r="C32432">
        <v>1997</v>
      </c>
      <c r="D32432" s="61" t="s">
        <v>2167</v>
      </c>
    </row>
    <row r="32433" spans="1:4" hidden="1" x14ac:dyDescent="0.25">
      <c r="A32433" s="61" t="s">
        <v>525</v>
      </c>
      <c r="B32433" s="61" t="s">
        <v>490</v>
      </c>
      <c r="C32433">
        <v>1998</v>
      </c>
      <c r="D32433" s="61" t="s">
        <v>1781</v>
      </c>
    </row>
    <row r="32434" spans="1:4" hidden="1" x14ac:dyDescent="0.25">
      <c r="A32434" s="61" t="s">
        <v>525</v>
      </c>
      <c r="B32434" s="61" t="s">
        <v>490</v>
      </c>
      <c r="C32434">
        <v>1999</v>
      </c>
      <c r="D32434" s="61" t="s">
        <v>2339</v>
      </c>
    </row>
    <row r="32435" spans="1:4" hidden="1" x14ac:dyDescent="0.25">
      <c r="A32435" s="61" t="s">
        <v>525</v>
      </c>
      <c r="B32435" s="61" t="s">
        <v>490</v>
      </c>
      <c r="C32435">
        <v>2000</v>
      </c>
      <c r="D32435" s="61" t="s">
        <v>1855</v>
      </c>
    </row>
    <row r="32436" spans="1:4" hidden="1" x14ac:dyDescent="0.25">
      <c r="A32436" s="61" t="s">
        <v>525</v>
      </c>
      <c r="B32436" s="61" t="s">
        <v>490</v>
      </c>
      <c r="C32436">
        <v>2001</v>
      </c>
      <c r="D32436" s="61" t="s">
        <v>2496</v>
      </c>
    </row>
    <row r="32437" spans="1:4" hidden="1" x14ac:dyDescent="0.25">
      <c r="A32437" s="61" t="s">
        <v>525</v>
      </c>
      <c r="B32437" s="61" t="s">
        <v>490</v>
      </c>
      <c r="C32437">
        <v>2002</v>
      </c>
      <c r="D32437" s="61" t="s">
        <v>2910</v>
      </c>
    </row>
    <row r="32438" spans="1:4" hidden="1" x14ac:dyDescent="0.25">
      <c r="A32438" s="61" t="s">
        <v>525</v>
      </c>
      <c r="B32438" s="61" t="s">
        <v>490</v>
      </c>
      <c r="C32438">
        <v>2003</v>
      </c>
      <c r="D32438" s="61" t="s">
        <v>2622</v>
      </c>
    </row>
    <row r="32439" spans="1:4" hidden="1" x14ac:dyDescent="0.25">
      <c r="A32439" s="61" t="s">
        <v>525</v>
      </c>
      <c r="B32439" s="61" t="s">
        <v>490</v>
      </c>
      <c r="C32439">
        <v>2004</v>
      </c>
      <c r="D32439" s="61" t="s">
        <v>2459</v>
      </c>
    </row>
    <row r="32440" spans="1:4" hidden="1" x14ac:dyDescent="0.25">
      <c r="A32440" s="61" t="s">
        <v>525</v>
      </c>
      <c r="B32440" s="61" t="s">
        <v>490</v>
      </c>
      <c r="C32440">
        <v>2005</v>
      </c>
      <c r="D32440" s="61" t="s">
        <v>2440</v>
      </c>
    </row>
    <row r="32441" spans="1:4" hidden="1" x14ac:dyDescent="0.25">
      <c r="A32441" s="61" t="s">
        <v>525</v>
      </c>
      <c r="B32441" s="61" t="s">
        <v>490</v>
      </c>
      <c r="C32441">
        <v>2006</v>
      </c>
      <c r="D32441" s="61" t="s">
        <v>2440</v>
      </c>
    </row>
    <row r="32442" spans="1:4" hidden="1" x14ac:dyDescent="0.25">
      <c r="A32442" s="61" t="s">
        <v>525</v>
      </c>
      <c r="B32442" s="61" t="s">
        <v>490</v>
      </c>
      <c r="C32442">
        <v>2007</v>
      </c>
      <c r="D32442" s="61" t="s">
        <v>2533</v>
      </c>
    </row>
    <row r="32443" spans="1:4" hidden="1" x14ac:dyDescent="0.25">
      <c r="A32443" s="61" t="s">
        <v>525</v>
      </c>
      <c r="B32443" s="61" t="s">
        <v>490</v>
      </c>
      <c r="C32443">
        <v>2008</v>
      </c>
      <c r="D32443" s="61" t="s">
        <v>2104</v>
      </c>
    </row>
    <row r="32444" spans="1:4" hidden="1" x14ac:dyDescent="0.25">
      <c r="A32444" s="61" t="s">
        <v>525</v>
      </c>
      <c r="B32444" s="61" t="s">
        <v>490</v>
      </c>
      <c r="C32444">
        <v>2009</v>
      </c>
      <c r="D32444" s="61" t="s">
        <v>2956</v>
      </c>
    </row>
    <row r="32445" spans="1:4" hidden="1" x14ac:dyDescent="0.25">
      <c r="A32445" s="61" t="s">
        <v>525</v>
      </c>
      <c r="B32445" s="61" t="s">
        <v>490</v>
      </c>
      <c r="C32445">
        <v>2010</v>
      </c>
      <c r="D32445" s="61" t="s">
        <v>2130</v>
      </c>
    </row>
    <row r="32446" spans="1:4" hidden="1" x14ac:dyDescent="0.25">
      <c r="A32446" s="61" t="s">
        <v>525</v>
      </c>
      <c r="B32446" s="61" t="s">
        <v>490</v>
      </c>
      <c r="C32446">
        <v>2011</v>
      </c>
      <c r="D32446" s="61" t="s">
        <v>2502</v>
      </c>
    </row>
    <row r="32447" spans="1:4" hidden="1" x14ac:dyDescent="0.25">
      <c r="A32447" s="61" t="s">
        <v>525</v>
      </c>
      <c r="B32447" s="61" t="s">
        <v>490</v>
      </c>
      <c r="C32447">
        <v>2012</v>
      </c>
      <c r="D32447" s="61" t="s">
        <v>1511</v>
      </c>
    </row>
    <row r="32448" spans="1:4" hidden="1" x14ac:dyDescent="0.25">
      <c r="A32448" s="61" t="s">
        <v>525</v>
      </c>
      <c r="B32448" s="61" t="s">
        <v>490</v>
      </c>
      <c r="C32448">
        <v>2013</v>
      </c>
      <c r="D32448" s="61" t="s">
        <v>2125</v>
      </c>
    </row>
    <row r="32449" spans="1:4" hidden="1" x14ac:dyDescent="0.25">
      <c r="A32449" s="61" t="s">
        <v>525</v>
      </c>
      <c r="B32449" s="61" t="s">
        <v>490</v>
      </c>
      <c r="C32449">
        <v>2014</v>
      </c>
      <c r="D32449" s="61" t="s">
        <v>2642</v>
      </c>
    </row>
    <row r="32450" spans="1:4" hidden="1" x14ac:dyDescent="0.25">
      <c r="A32450" s="61" t="s">
        <v>525</v>
      </c>
      <c r="B32450" s="61" t="s">
        <v>490</v>
      </c>
      <c r="C32450">
        <v>2015</v>
      </c>
      <c r="D32450" s="61" t="s">
        <v>3139</v>
      </c>
    </row>
    <row r="32451" spans="1:4" hidden="1" x14ac:dyDescent="0.25">
      <c r="A32451" s="61" t="s">
        <v>525</v>
      </c>
      <c r="B32451" s="61" t="s">
        <v>490</v>
      </c>
      <c r="C32451">
        <v>2016</v>
      </c>
      <c r="D32451" s="61" t="s">
        <v>3402</v>
      </c>
    </row>
    <row r="32452" spans="1:4" hidden="1" x14ac:dyDescent="0.25">
      <c r="A32452" s="61" t="s">
        <v>525</v>
      </c>
      <c r="B32452" s="61" t="s">
        <v>490</v>
      </c>
      <c r="C32452">
        <v>2017</v>
      </c>
      <c r="D32452" s="61" t="s">
        <v>2578</v>
      </c>
    </row>
    <row r="32453" spans="1:4" hidden="1" x14ac:dyDescent="0.25">
      <c r="A32453" s="61" t="s">
        <v>525</v>
      </c>
      <c r="B32453" s="61" t="s">
        <v>490</v>
      </c>
      <c r="C32453">
        <v>2018</v>
      </c>
      <c r="D32453" s="61" t="s">
        <v>3403</v>
      </c>
    </row>
    <row r="32454" spans="1:4" hidden="1" x14ac:dyDescent="0.25">
      <c r="A32454" s="61" t="s">
        <v>525</v>
      </c>
      <c r="B32454" s="61" t="s">
        <v>490</v>
      </c>
      <c r="C32454">
        <v>2019</v>
      </c>
      <c r="D32454" s="61" t="s">
        <v>3404</v>
      </c>
    </row>
    <row r="32455" spans="1:4" hidden="1" x14ac:dyDescent="0.25">
      <c r="A32455" s="61" t="s">
        <v>525</v>
      </c>
      <c r="B32455" s="61" t="s">
        <v>490</v>
      </c>
      <c r="C32455">
        <v>2020</v>
      </c>
      <c r="D32455" s="61" t="s">
        <v>2654</v>
      </c>
    </row>
    <row r="32456" spans="1:4" hidden="1" x14ac:dyDescent="0.25">
      <c r="A32456" s="61" t="s">
        <v>525</v>
      </c>
      <c r="B32456" s="61" t="s">
        <v>490</v>
      </c>
      <c r="C32456">
        <v>2021</v>
      </c>
      <c r="D32456" s="61" t="s">
        <v>2974</v>
      </c>
    </row>
    <row r="32457" spans="1:4" hidden="1" x14ac:dyDescent="0.25">
      <c r="A32457" s="61" t="s">
        <v>525</v>
      </c>
      <c r="B32457" s="61" t="s">
        <v>490</v>
      </c>
      <c r="C32457">
        <v>2022</v>
      </c>
      <c r="D32457" s="61" t="s">
        <v>574</v>
      </c>
    </row>
    <row r="32458" spans="1:4" x14ac:dyDescent="0.25">
      <c r="A32458" s="61" t="s">
        <v>525</v>
      </c>
      <c r="B32458" s="61" t="s">
        <v>490</v>
      </c>
      <c r="C32458">
        <v>2023</v>
      </c>
      <c r="D32458" s="61">
        <v>1.2999999999999999E-2</v>
      </c>
    </row>
    <row r="32459" spans="1:4" hidden="1" x14ac:dyDescent="0.25">
      <c r="A32459" s="61" t="s">
        <v>522</v>
      </c>
      <c r="B32459" s="61" t="s">
        <v>492</v>
      </c>
      <c r="C32459">
        <v>1976</v>
      </c>
      <c r="D32459" s="61" t="s">
        <v>2506</v>
      </c>
    </row>
    <row r="32460" spans="1:4" hidden="1" x14ac:dyDescent="0.25">
      <c r="A32460" s="61" t="s">
        <v>522</v>
      </c>
      <c r="B32460" s="61" t="s">
        <v>492</v>
      </c>
      <c r="C32460">
        <v>1977</v>
      </c>
      <c r="D32460" s="61" t="s">
        <v>2506</v>
      </c>
    </row>
    <row r="32461" spans="1:4" hidden="1" x14ac:dyDescent="0.25">
      <c r="A32461" s="61" t="s">
        <v>522</v>
      </c>
      <c r="B32461" s="61" t="s">
        <v>492</v>
      </c>
      <c r="C32461">
        <v>1978</v>
      </c>
      <c r="D32461" s="61" t="s">
        <v>2506</v>
      </c>
    </row>
    <row r="32462" spans="1:4" hidden="1" x14ac:dyDescent="0.25">
      <c r="A32462" s="61" t="s">
        <v>522</v>
      </c>
      <c r="B32462" s="61" t="s">
        <v>492</v>
      </c>
      <c r="C32462">
        <v>1979</v>
      </c>
      <c r="D32462" s="61" t="s">
        <v>2173</v>
      </c>
    </row>
    <row r="32463" spans="1:4" hidden="1" x14ac:dyDescent="0.25">
      <c r="A32463" s="61" t="s">
        <v>522</v>
      </c>
      <c r="B32463" s="61" t="s">
        <v>492</v>
      </c>
      <c r="C32463">
        <v>1980</v>
      </c>
      <c r="D32463" s="61" t="s">
        <v>2537</v>
      </c>
    </row>
    <row r="32464" spans="1:4" hidden="1" x14ac:dyDescent="0.25">
      <c r="A32464" s="61" t="s">
        <v>522</v>
      </c>
      <c r="B32464" s="61" t="s">
        <v>492</v>
      </c>
      <c r="C32464">
        <v>1981</v>
      </c>
      <c r="D32464" s="61" t="s">
        <v>2228</v>
      </c>
    </row>
    <row r="32465" spans="1:4" hidden="1" x14ac:dyDescent="0.25">
      <c r="A32465" s="61" t="s">
        <v>522</v>
      </c>
      <c r="B32465" s="61" t="s">
        <v>492</v>
      </c>
      <c r="C32465">
        <v>1982</v>
      </c>
      <c r="D32465" s="61" t="s">
        <v>2560</v>
      </c>
    </row>
    <row r="32466" spans="1:4" hidden="1" x14ac:dyDescent="0.25">
      <c r="A32466" s="61" t="s">
        <v>522</v>
      </c>
      <c r="B32466" s="61" t="s">
        <v>492</v>
      </c>
      <c r="C32466">
        <v>1983</v>
      </c>
      <c r="D32466" s="61" t="s">
        <v>2560</v>
      </c>
    </row>
    <row r="32467" spans="1:4" hidden="1" x14ac:dyDescent="0.25">
      <c r="A32467" s="61" t="s">
        <v>522</v>
      </c>
      <c r="B32467" s="61" t="s">
        <v>492</v>
      </c>
      <c r="C32467">
        <v>1984</v>
      </c>
      <c r="D32467" s="61" t="s">
        <v>2560</v>
      </c>
    </row>
    <row r="32468" spans="1:4" hidden="1" x14ac:dyDescent="0.25">
      <c r="A32468" s="61" t="s">
        <v>522</v>
      </c>
      <c r="B32468" s="61" t="s">
        <v>492</v>
      </c>
      <c r="C32468">
        <v>1985</v>
      </c>
      <c r="D32468" s="61" t="s">
        <v>2560</v>
      </c>
    </row>
    <row r="32469" spans="1:4" hidden="1" x14ac:dyDescent="0.25">
      <c r="A32469" s="61" t="s">
        <v>522</v>
      </c>
      <c r="B32469" s="61" t="s">
        <v>492</v>
      </c>
      <c r="C32469">
        <v>1986</v>
      </c>
      <c r="D32469" s="61" t="s">
        <v>1864</v>
      </c>
    </row>
    <row r="32470" spans="1:4" hidden="1" x14ac:dyDescent="0.25">
      <c r="A32470" s="61" t="s">
        <v>522</v>
      </c>
      <c r="B32470" s="61" t="s">
        <v>492</v>
      </c>
      <c r="C32470">
        <v>1987</v>
      </c>
      <c r="D32470" s="61" t="s">
        <v>2609</v>
      </c>
    </row>
    <row r="32471" spans="1:4" hidden="1" x14ac:dyDescent="0.25">
      <c r="A32471" s="61" t="s">
        <v>522</v>
      </c>
      <c r="B32471" s="61" t="s">
        <v>492</v>
      </c>
      <c r="C32471">
        <v>1988</v>
      </c>
      <c r="D32471" s="61" t="s">
        <v>2609</v>
      </c>
    </row>
    <row r="32472" spans="1:4" hidden="1" x14ac:dyDescent="0.25">
      <c r="A32472" s="61" t="s">
        <v>522</v>
      </c>
      <c r="B32472" s="61" t="s">
        <v>492</v>
      </c>
      <c r="C32472">
        <v>1989</v>
      </c>
      <c r="D32472" s="61" t="s">
        <v>2609</v>
      </c>
    </row>
    <row r="32473" spans="1:4" hidden="1" x14ac:dyDescent="0.25">
      <c r="A32473" s="61" t="s">
        <v>522</v>
      </c>
      <c r="B32473" s="61" t="s">
        <v>492</v>
      </c>
      <c r="C32473">
        <v>1990</v>
      </c>
      <c r="D32473" s="61" t="s">
        <v>1755</v>
      </c>
    </row>
    <row r="32474" spans="1:4" hidden="1" x14ac:dyDescent="0.25">
      <c r="A32474" s="61" t="s">
        <v>522</v>
      </c>
      <c r="B32474" s="61" t="s">
        <v>492</v>
      </c>
      <c r="C32474">
        <v>1991</v>
      </c>
      <c r="D32474" s="61" t="s">
        <v>1761</v>
      </c>
    </row>
    <row r="32475" spans="1:4" hidden="1" x14ac:dyDescent="0.25">
      <c r="A32475" s="61" t="s">
        <v>522</v>
      </c>
      <c r="B32475" s="61" t="s">
        <v>492</v>
      </c>
      <c r="C32475">
        <v>1992</v>
      </c>
      <c r="D32475" s="61" t="s">
        <v>2298</v>
      </c>
    </row>
    <row r="32476" spans="1:4" hidden="1" x14ac:dyDescent="0.25">
      <c r="A32476" s="61" t="s">
        <v>522</v>
      </c>
      <c r="B32476" s="61" t="s">
        <v>492</v>
      </c>
      <c r="C32476">
        <v>1993</v>
      </c>
      <c r="D32476" s="61" t="s">
        <v>1869</v>
      </c>
    </row>
    <row r="32477" spans="1:4" hidden="1" x14ac:dyDescent="0.25">
      <c r="A32477" s="61" t="s">
        <v>522</v>
      </c>
      <c r="B32477" s="61" t="s">
        <v>492</v>
      </c>
      <c r="C32477">
        <v>1994</v>
      </c>
      <c r="D32477" s="61" t="s">
        <v>1869</v>
      </c>
    </row>
    <row r="32478" spans="1:4" hidden="1" x14ac:dyDescent="0.25">
      <c r="A32478" s="61" t="s">
        <v>522</v>
      </c>
      <c r="B32478" s="61" t="s">
        <v>492</v>
      </c>
      <c r="C32478">
        <v>1995</v>
      </c>
      <c r="D32478" s="61" t="s">
        <v>1869</v>
      </c>
    </row>
    <row r="32479" spans="1:4" hidden="1" x14ac:dyDescent="0.25">
      <c r="A32479" s="61" t="s">
        <v>522</v>
      </c>
      <c r="B32479" s="61" t="s">
        <v>492</v>
      </c>
      <c r="C32479">
        <v>1996</v>
      </c>
      <c r="D32479" s="61" t="s">
        <v>1869</v>
      </c>
    </row>
    <row r="32480" spans="1:4" hidden="1" x14ac:dyDescent="0.25">
      <c r="A32480" s="61" t="s">
        <v>522</v>
      </c>
      <c r="B32480" s="61" t="s">
        <v>492</v>
      </c>
      <c r="C32480">
        <v>1997</v>
      </c>
      <c r="D32480" s="61" t="s">
        <v>1869</v>
      </c>
    </row>
    <row r="32481" spans="1:4" hidden="1" x14ac:dyDescent="0.25">
      <c r="A32481" s="61" t="s">
        <v>522</v>
      </c>
      <c r="B32481" s="61" t="s">
        <v>492</v>
      </c>
      <c r="C32481">
        <v>1998</v>
      </c>
      <c r="D32481" s="61" t="s">
        <v>1900</v>
      </c>
    </row>
    <row r="32482" spans="1:4" hidden="1" x14ac:dyDescent="0.25">
      <c r="A32482" s="61" t="s">
        <v>522</v>
      </c>
      <c r="B32482" s="61" t="s">
        <v>492</v>
      </c>
      <c r="C32482">
        <v>1999</v>
      </c>
      <c r="D32482" s="61" t="s">
        <v>1485</v>
      </c>
    </row>
    <row r="32483" spans="1:4" hidden="1" x14ac:dyDescent="0.25">
      <c r="A32483" s="61" t="s">
        <v>522</v>
      </c>
      <c r="B32483" s="61" t="s">
        <v>492</v>
      </c>
      <c r="C32483">
        <v>2000</v>
      </c>
      <c r="D32483" s="61" t="s">
        <v>2504</v>
      </c>
    </row>
    <row r="32484" spans="1:4" hidden="1" x14ac:dyDescent="0.25">
      <c r="A32484" s="61" t="s">
        <v>522</v>
      </c>
      <c r="B32484" s="61" t="s">
        <v>492</v>
      </c>
      <c r="C32484">
        <v>2001</v>
      </c>
      <c r="D32484" s="61" t="s">
        <v>2504</v>
      </c>
    </row>
    <row r="32485" spans="1:4" hidden="1" x14ac:dyDescent="0.25">
      <c r="A32485" s="61" t="s">
        <v>522</v>
      </c>
      <c r="B32485" s="61" t="s">
        <v>492</v>
      </c>
      <c r="C32485">
        <v>2002</v>
      </c>
      <c r="D32485" s="61" t="s">
        <v>2504</v>
      </c>
    </row>
    <row r="32486" spans="1:4" hidden="1" x14ac:dyDescent="0.25">
      <c r="A32486" s="61" t="s">
        <v>522</v>
      </c>
      <c r="B32486" s="61" t="s">
        <v>492</v>
      </c>
      <c r="C32486">
        <v>2003</v>
      </c>
      <c r="D32486" s="61" t="s">
        <v>2504</v>
      </c>
    </row>
    <row r="32487" spans="1:4" hidden="1" x14ac:dyDescent="0.25">
      <c r="A32487" s="61" t="s">
        <v>522</v>
      </c>
      <c r="B32487" s="61" t="s">
        <v>492</v>
      </c>
      <c r="C32487">
        <v>2004</v>
      </c>
      <c r="D32487" s="61" t="s">
        <v>1775</v>
      </c>
    </row>
    <row r="32488" spans="1:4" hidden="1" x14ac:dyDescent="0.25">
      <c r="A32488" s="61" t="s">
        <v>522</v>
      </c>
      <c r="B32488" s="61" t="s">
        <v>492</v>
      </c>
      <c r="C32488">
        <v>2005</v>
      </c>
      <c r="D32488" s="61" t="s">
        <v>2570</v>
      </c>
    </row>
    <row r="32489" spans="1:4" hidden="1" x14ac:dyDescent="0.25">
      <c r="A32489" s="61" t="s">
        <v>522</v>
      </c>
      <c r="B32489" s="61" t="s">
        <v>492</v>
      </c>
      <c r="C32489">
        <v>2006</v>
      </c>
      <c r="D32489" s="61" t="s">
        <v>2355</v>
      </c>
    </row>
    <row r="32490" spans="1:4" hidden="1" x14ac:dyDescent="0.25">
      <c r="A32490" s="61" t="s">
        <v>522</v>
      </c>
      <c r="B32490" s="61" t="s">
        <v>492</v>
      </c>
      <c r="C32490">
        <v>2007</v>
      </c>
      <c r="D32490" s="61" t="s">
        <v>2355</v>
      </c>
    </row>
    <row r="32491" spans="1:4" hidden="1" x14ac:dyDescent="0.25">
      <c r="A32491" s="61" t="s">
        <v>522</v>
      </c>
      <c r="B32491" s="61" t="s">
        <v>492</v>
      </c>
      <c r="C32491">
        <v>2008</v>
      </c>
      <c r="D32491" s="61" t="s">
        <v>2355</v>
      </c>
    </row>
    <row r="32492" spans="1:4" hidden="1" x14ac:dyDescent="0.25">
      <c r="A32492" s="61" t="s">
        <v>522</v>
      </c>
      <c r="B32492" s="61" t="s">
        <v>492</v>
      </c>
      <c r="C32492">
        <v>2009</v>
      </c>
      <c r="D32492" s="61" t="s">
        <v>2355</v>
      </c>
    </row>
    <row r="32493" spans="1:4" hidden="1" x14ac:dyDescent="0.25">
      <c r="A32493" s="61" t="s">
        <v>522</v>
      </c>
      <c r="B32493" s="61" t="s">
        <v>492</v>
      </c>
      <c r="C32493">
        <v>2010</v>
      </c>
      <c r="D32493" s="61" t="s">
        <v>2355</v>
      </c>
    </row>
    <row r="32494" spans="1:4" hidden="1" x14ac:dyDescent="0.25">
      <c r="A32494" s="61" t="s">
        <v>522</v>
      </c>
      <c r="B32494" s="61" t="s">
        <v>492</v>
      </c>
      <c r="C32494">
        <v>2011</v>
      </c>
      <c r="D32494" s="61" t="s">
        <v>2355</v>
      </c>
    </row>
    <row r="32495" spans="1:4" hidden="1" x14ac:dyDescent="0.25">
      <c r="A32495" s="61" t="s">
        <v>522</v>
      </c>
      <c r="B32495" s="61" t="s">
        <v>492</v>
      </c>
      <c r="C32495">
        <v>2012</v>
      </c>
      <c r="D32495" s="61" t="s">
        <v>2355</v>
      </c>
    </row>
    <row r="32496" spans="1:4" hidden="1" x14ac:dyDescent="0.25">
      <c r="A32496" s="61" t="s">
        <v>522</v>
      </c>
      <c r="B32496" s="61" t="s">
        <v>492</v>
      </c>
      <c r="C32496">
        <v>2013</v>
      </c>
      <c r="D32496" s="61" t="s">
        <v>2425</v>
      </c>
    </row>
    <row r="32497" spans="1:4" hidden="1" x14ac:dyDescent="0.25">
      <c r="A32497" s="61" t="s">
        <v>522</v>
      </c>
      <c r="B32497" s="61" t="s">
        <v>492</v>
      </c>
      <c r="C32497">
        <v>2014</v>
      </c>
      <c r="D32497" s="61" t="s">
        <v>2425</v>
      </c>
    </row>
    <row r="32498" spans="1:4" hidden="1" x14ac:dyDescent="0.25">
      <c r="A32498" s="61" t="s">
        <v>522</v>
      </c>
      <c r="B32498" s="61" t="s">
        <v>492</v>
      </c>
      <c r="C32498">
        <v>2015</v>
      </c>
      <c r="D32498" s="61" t="s">
        <v>2425</v>
      </c>
    </row>
    <row r="32499" spans="1:4" hidden="1" x14ac:dyDescent="0.25">
      <c r="A32499" s="61" t="s">
        <v>522</v>
      </c>
      <c r="B32499" s="61" t="s">
        <v>492</v>
      </c>
      <c r="C32499">
        <v>2016</v>
      </c>
      <c r="D32499" s="61" t="s">
        <v>2975</v>
      </c>
    </row>
    <row r="32500" spans="1:4" hidden="1" x14ac:dyDescent="0.25">
      <c r="A32500" s="61" t="s">
        <v>522</v>
      </c>
      <c r="B32500" s="61" t="s">
        <v>492</v>
      </c>
      <c r="C32500">
        <v>2017</v>
      </c>
      <c r="D32500" s="61" t="s">
        <v>2651</v>
      </c>
    </row>
    <row r="32501" spans="1:4" hidden="1" x14ac:dyDescent="0.25">
      <c r="A32501" s="61" t="s">
        <v>522</v>
      </c>
      <c r="B32501" s="61" t="s">
        <v>492</v>
      </c>
      <c r="C32501">
        <v>2018</v>
      </c>
      <c r="D32501" s="61" t="s">
        <v>1494</v>
      </c>
    </row>
    <row r="32502" spans="1:4" hidden="1" x14ac:dyDescent="0.25">
      <c r="A32502" s="61" t="s">
        <v>522</v>
      </c>
      <c r="B32502" s="61" t="s">
        <v>492</v>
      </c>
      <c r="C32502">
        <v>2019</v>
      </c>
      <c r="D32502" s="61" t="s">
        <v>1806</v>
      </c>
    </row>
    <row r="32503" spans="1:4" hidden="1" x14ac:dyDescent="0.25">
      <c r="A32503" s="61" t="s">
        <v>522</v>
      </c>
      <c r="B32503" s="61" t="s">
        <v>492</v>
      </c>
      <c r="C32503">
        <v>2020</v>
      </c>
      <c r="D32503" s="61" t="s">
        <v>2116</v>
      </c>
    </row>
    <row r="32504" spans="1:4" hidden="1" x14ac:dyDescent="0.25">
      <c r="A32504" s="61" t="s">
        <v>522</v>
      </c>
      <c r="B32504" s="61" t="s">
        <v>492</v>
      </c>
      <c r="C32504">
        <v>2021</v>
      </c>
      <c r="D32504" s="61" t="s">
        <v>1493</v>
      </c>
    </row>
    <row r="32505" spans="1:4" hidden="1" x14ac:dyDescent="0.25">
      <c r="A32505" s="61" t="s">
        <v>522</v>
      </c>
      <c r="B32505" s="61" t="s">
        <v>492</v>
      </c>
      <c r="C32505">
        <v>2022</v>
      </c>
      <c r="D32505" s="61" t="s">
        <v>2911</v>
      </c>
    </row>
    <row r="32506" spans="1:4" x14ac:dyDescent="0.25">
      <c r="A32506" s="61" t="s">
        <v>522</v>
      </c>
      <c r="B32506" s="61" t="s">
        <v>492</v>
      </c>
      <c r="C32506">
        <v>2023</v>
      </c>
      <c r="D32506" s="61">
        <v>0.34499999999999997</v>
      </c>
    </row>
    <row r="32507" spans="1:4" hidden="1" x14ac:dyDescent="0.25">
      <c r="A32507" s="61" t="s">
        <v>3405</v>
      </c>
      <c r="B32507" s="61" t="s">
        <v>3406</v>
      </c>
      <c r="C32507">
        <v>1949</v>
      </c>
      <c r="D32507" s="61" t="s">
        <v>2477</v>
      </c>
    </row>
    <row r="32508" spans="1:4" hidden="1" x14ac:dyDescent="0.25">
      <c r="A32508" s="61" t="s">
        <v>3405</v>
      </c>
      <c r="B32508" s="61" t="s">
        <v>3406</v>
      </c>
      <c r="C32508">
        <v>1950</v>
      </c>
      <c r="D32508" s="61" t="s">
        <v>550</v>
      </c>
    </row>
    <row r="32509" spans="1:4" hidden="1" x14ac:dyDescent="0.25">
      <c r="A32509" s="61" t="s">
        <v>3405</v>
      </c>
      <c r="B32509" s="61" t="s">
        <v>3406</v>
      </c>
      <c r="C32509">
        <v>1951</v>
      </c>
      <c r="D32509" s="61" t="s">
        <v>550</v>
      </c>
    </row>
    <row r="32510" spans="1:4" hidden="1" x14ac:dyDescent="0.25">
      <c r="A32510" s="61" t="s">
        <v>3405</v>
      </c>
      <c r="B32510" s="61" t="s">
        <v>3406</v>
      </c>
      <c r="C32510">
        <v>1952</v>
      </c>
      <c r="D32510" s="61" t="s">
        <v>550</v>
      </c>
    </row>
    <row r="32511" spans="1:4" hidden="1" x14ac:dyDescent="0.25">
      <c r="A32511" s="61" t="s">
        <v>3405</v>
      </c>
      <c r="B32511" s="61" t="s">
        <v>3406</v>
      </c>
      <c r="C32511">
        <v>1953</v>
      </c>
      <c r="D32511" s="61" t="s">
        <v>550</v>
      </c>
    </row>
    <row r="32512" spans="1:4" hidden="1" x14ac:dyDescent="0.25">
      <c r="A32512" s="61" t="s">
        <v>3405</v>
      </c>
      <c r="B32512" s="61" t="s">
        <v>3406</v>
      </c>
      <c r="C32512">
        <v>1954</v>
      </c>
      <c r="D32512" s="61" t="s">
        <v>2064</v>
      </c>
    </row>
    <row r="32513" spans="1:4" hidden="1" x14ac:dyDescent="0.25">
      <c r="A32513" s="61" t="s">
        <v>3405</v>
      </c>
      <c r="B32513" s="61" t="s">
        <v>3406</v>
      </c>
      <c r="C32513">
        <v>1955</v>
      </c>
      <c r="D32513" s="61" t="s">
        <v>2063</v>
      </c>
    </row>
    <row r="32514" spans="1:4" hidden="1" x14ac:dyDescent="0.25">
      <c r="A32514" s="61" t="s">
        <v>3405</v>
      </c>
      <c r="B32514" s="61" t="s">
        <v>3406</v>
      </c>
      <c r="C32514">
        <v>1956</v>
      </c>
      <c r="D32514" s="61" t="s">
        <v>2063</v>
      </c>
    </row>
    <row r="32515" spans="1:4" hidden="1" x14ac:dyDescent="0.25">
      <c r="A32515" s="61" t="s">
        <v>3405</v>
      </c>
      <c r="B32515" s="61" t="s">
        <v>3406</v>
      </c>
      <c r="C32515">
        <v>1957</v>
      </c>
      <c r="D32515" s="61" t="s">
        <v>2063</v>
      </c>
    </row>
    <row r="32516" spans="1:4" hidden="1" x14ac:dyDescent="0.25">
      <c r="A32516" s="61" t="s">
        <v>3405</v>
      </c>
      <c r="B32516" s="61" t="s">
        <v>3406</v>
      </c>
      <c r="C32516">
        <v>1958</v>
      </c>
      <c r="D32516" s="61" t="s">
        <v>2065</v>
      </c>
    </row>
    <row r="32517" spans="1:4" hidden="1" x14ac:dyDescent="0.25">
      <c r="A32517" s="61" t="s">
        <v>3405</v>
      </c>
      <c r="B32517" s="61" t="s">
        <v>3406</v>
      </c>
      <c r="C32517">
        <v>1959</v>
      </c>
      <c r="D32517" s="61" t="s">
        <v>2065</v>
      </c>
    </row>
    <row r="32518" spans="1:4" hidden="1" x14ac:dyDescent="0.25">
      <c r="A32518" s="61" t="s">
        <v>3405</v>
      </c>
      <c r="B32518" s="61" t="s">
        <v>3406</v>
      </c>
      <c r="C32518">
        <v>1960</v>
      </c>
      <c r="D32518" s="61" t="s">
        <v>2065</v>
      </c>
    </row>
    <row r="32519" spans="1:4" hidden="1" x14ac:dyDescent="0.25">
      <c r="A32519" s="61" t="s">
        <v>3405</v>
      </c>
      <c r="B32519" s="61" t="s">
        <v>3406</v>
      </c>
      <c r="C32519">
        <v>1961</v>
      </c>
      <c r="D32519" s="61" t="s">
        <v>2065</v>
      </c>
    </row>
    <row r="32520" spans="1:4" hidden="1" x14ac:dyDescent="0.25">
      <c r="A32520" s="61" t="s">
        <v>3405</v>
      </c>
      <c r="B32520" s="61" t="s">
        <v>3406</v>
      </c>
      <c r="C32520">
        <v>1962</v>
      </c>
      <c r="D32520" s="61" t="s">
        <v>2065</v>
      </c>
    </row>
    <row r="32521" spans="1:4" hidden="1" x14ac:dyDescent="0.25">
      <c r="A32521" s="61" t="s">
        <v>3405</v>
      </c>
      <c r="B32521" s="61" t="s">
        <v>3406</v>
      </c>
      <c r="C32521">
        <v>1963</v>
      </c>
      <c r="D32521" s="61" t="s">
        <v>2061</v>
      </c>
    </row>
    <row r="32522" spans="1:4" hidden="1" x14ac:dyDescent="0.25">
      <c r="A32522" s="61" t="s">
        <v>3405</v>
      </c>
      <c r="B32522" s="61" t="s">
        <v>3406</v>
      </c>
      <c r="C32522">
        <v>1964</v>
      </c>
      <c r="D32522" s="61" t="s">
        <v>2061</v>
      </c>
    </row>
    <row r="32523" spans="1:4" hidden="1" x14ac:dyDescent="0.25">
      <c r="A32523" s="61" t="s">
        <v>3405</v>
      </c>
      <c r="B32523" s="61" t="s">
        <v>3406</v>
      </c>
      <c r="C32523">
        <v>1965</v>
      </c>
      <c r="D32523" s="61" t="s">
        <v>2061</v>
      </c>
    </row>
    <row r="32524" spans="1:4" hidden="1" x14ac:dyDescent="0.25">
      <c r="A32524" s="61" t="s">
        <v>3405</v>
      </c>
      <c r="B32524" s="61" t="s">
        <v>3406</v>
      </c>
      <c r="C32524">
        <v>1966</v>
      </c>
      <c r="D32524" s="61" t="s">
        <v>2061</v>
      </c>
    </row>
    <row r="32525" spans="1:4" hidden="1" x14ac:dyDescent="0.25">
      <c r="A32525" s="61" t="s">
        <v>3405</v>
      </c>
      <c r="B32525" s="61" t="s">
        <v>3406</v>
      </c>
      <c r="C32525">
        <v>1967</v>
      </c>
      <c r="D32525" s="61" t="s">
        <v>2061</v>
      </c>
    </row>
    <row r="32526" spans="1:4" hidden="1" x14ac:dyDescent="0.25">
      <c r="A32526" s="61" t="s">
        <v>3405</v>
      </c>
      <c r="B32526" s="61" t="s">
        <v>3406</v>
      </c>
      <c r="C32526">
        <v>1968</v>
      </c>
      <c r="D32526" s="61" t="s">
        <v>2615</v>
      </c>
    </row>
    <row r="32527" spans="1:4" hidden="1" x14ac:dyDescent="0.25">
      <c r="A32527" s="61" t="s">
        <v>3405</v>
      </c>
      <c r="B32527" s="61" t="s">
        <v>3406</v>
      </c>
      <c r="C32527">
        <v>1969</v>
      </c>
      <c r="D32527" s="61" t="s">
        <v>2615</v>
      </c>
    </row>
    <row r="32528" spans="1:4" hidden="1" x14ac:dyDescent="0.25">
      <c r="A32528" s="61" t="s">
        <v>3405</v>
      </c>
      <c r="B32528" s="61" t="s">
        <v>3406</v>
      </c>
      <c r="C32528">
        <v>1970</v>
      </c>
      <c r="D32528" s="61" t="s">
        <v>2615</v>
      </c>
    </row>
    <row r="32529" spans="1:4" hidden="1" x14ac:dyDescent="0.25">
      <c r="A32529" s="61" t="s">
        <v>3405</v>
      </c>
      <c r="B32529" s="61" t="s">
        <v>3406</v>
      </c>
      <c r="C32529">
        <v>1971</v>
      </c>
      <c r="D32529" s="61" t="s">
        <v>2615</v>
      </c>
    </row>
    <row r="32530" spans="1:4" hidden="1" x14ac:dyDescent="0.25">
      <c r="A32530" s="61" t="s">
        <v>3405</v>
      </c>
      <c r="B32530" s="61" t="s">
        <v>3406</v>
      </c>
      <c r="C32530">
        <v>1972</v>
      </c>
      <c r="D32530" s="61" t="s">
        <v>2615</v>
      </c>
    </row>
    <row r="32531" spans="1:4" hidden="1" x14ac:dyDescent="0.25">
      <c r="A32531" s="61" t="s">
        <v>3405</v>
      </c>
      <c r="B32531" s="61" t="s">
        <v>3406</v>
      </c>
      <c r="C32531">
        <v>1973</v>
      </c>
      <c r="D32531" s="61" t="s">
        <v>2615</v>
      </c>
    </row>
    <row r="32532" spans="1:4" hidden="1" x14ac:dyDescent="0.25">
      <c r="A32532" s="61" t="s">
        <v>3405</v>
      </c>
      <c r="B32532" s="61" t="s">
        <v>3406</v>
      </c>
      <c r="C32532">
        <v>1974</v>
      </c>
      <c r="D32532" s="61" t="s">
        <v>2615</v>
      </c>
    </row>
    <row r="32533" spans="1:4" hidden="1" x14ac:dyDescent="0.25">
      <c r="A32533" s="61" t="s">
        <v>3405</v>
      </c>
      <c r="B32533" s="61" t="s">
        <v>3406</v>
      </c>
      <c r="C32533">
        <v>1975</v>
      </c>
      <c r="D32533" s="61" t="s">
        <v>2615</v>
      </c>
    </row>
    <row r="32534" spans="1:4" hidden="1" x14ac:dyDescent="0.25">
      <c r="A32534" s="61" t="s">
        <v>3405</v>
      </c>
      <c r="B32534" s="61" t="s">
        <v>3406</v>
      </c>
      <c r="C32534">
        <v>1976</v>
      </c>
      <c r="D32534" s="61" t="s">
        <v>2615</v>
      </c>
    </row>
    <row r="32535" spans="1:4" hidden="1" x14ac:dyDescent="0.25">
      <c r="A32535" s="61" t="s">
        <v>3405</v>
      </c>
      <c r="B32535" s="61" t="s">
        <v>3406</v>
      </c>
      <c r="C32535">
        <v>1977</v>
      </c>
      <c r="D32535" s="61" t="s">
        <v>2615</v>
      </c>
    </row>
    <row r="32536" spans="1:4" hidden="1" x14ac:dyDescent="0.25">
      <c r="A32536" s="61" t="s">
        <v>3405</v>
      </c>
      <c r="B32536" s="61" t="s">
        <v>3406</v>
      </c>
      <c r="C32536">
        <v>1978</v>
      </c>
      <c r="D32536" s="61" t="s">
        <v>2615</v>
      </c>
    </row>
    <row r="32537" spans="1:4" hidden="1" x14ac:dyDescent="0.25">
      <c r="A32537" s="61" t="s">
        <v>3405</v>
      </c>
      <c r="B32537" s="61" t="s">
        <v>3406</v>
      </c>
      <c r="C32537">
        <v>1979</v>
      </c>
      <c r="D32537" s="61" t="s">
        <v>2615</v>
      </c>
    </row>
    <row r="32538" spans="1:4" hidden="1" x14ac:dyDescent="0.25">
      <c r="A32538" s="61" t="s">
        <v>3405</v>
      </c>
      <c r="B32538" s="61" t="s">
        <v>3406</v>
      </c>
      <c r="C32538">
        <v>1980</v>
      </c>
      <c r="D32538" s="61" t="s">
        <v>2062</v>
      </c>
    </row>
    <row r="32539" spans="1:4" hidden="1" x14ac:dyDescent="0.25">
      <c r="A32539" s="61" t="s">
        <v>3405</v>
      </c>
      <c r="B32539" s="61" t="s">
        <v>3406</v>
      </c>
      <c r="C32539">
        <v>1981</v>
      </c>
      <c r="D32539" s="61" t="s">
        <v>2062</v>
      </c>
    </row>
    <row r="32540" spans="1:4" hidden="1" x14ac:dyDescent="0.25">
      <c r="A32540" s="61" t="s">
        <v>3405</v>
      </c>
      <c r="B32540" s="61" t="s">
        <v>3406</v>
      </c>
      <c r="C32540">
        <v>1982</v>
      </c>
      <c r="D32540" s="61" t="s">
        <v>2062</v>
      </c>
    </row>
    <row r="32541" spans="1:4" hidden="1" x14ac:dyDescent="0.25">
      <c r="A32541" s="61" t="s">
        <v>3405</v>
      </c>
      <c r="B32541" s="61" t="s">
        <v>3406</v>
      </c>
      <c r="C32541">
        <v>1983</v>
      </c>
      <c r="D32541" s="61" t="s">
        <v>2062</v>
      </c>
    </row>
    <row r="32542" spans="1:4" hidden="1" x14ac:dyDescent="0.25">
      <c r="A32542" s="61" t="s">
        <v>3405</v>
      </c>
      <c r="B32542" s="61" t="s">
        <v>3406</v>
      </c>
      <c r="C32542">
        <v>1984</v>
      </c>
      <c r="D32542" s="61" t="s">
        <v>2062</v>
      </c>
    </row>
    <row r="32543" spans="1:4" hidden="1" x14ac:dyDescent="0.25">
      <c r="A32543" s="61" t="s">
        <v>3405</v>
      </c>
      <c r="B32543" s="61" t="s">
        <v>3406</v>
      </c>
      <c r="C32543">
        <v>1985</v>
      </c>
      <c r="D32543" s="61" t="s">
        <v>2062</v>
      </c>
    </row>
    <row r="32544" spans="1:4" hidden="1" x14ac:dyDescent="0.25">
      <c r="A32544" s="61" t="s">
        <v>3405</v>
      </c>
      <c r="B32544" s="61" t="s">
        <v>3406</v>
      </c>
      <c r="C32544">
        <v>1986</v>
      </c>
      <c r="D32544" s="61" t="s">
        <v>2062</v>
      </c>
    </row>
    <row r="32545" spans="1:4" hidden="1" x14ac:dyDescent="0.25">
      <c r="A32545" s="61" t="s">
        <v>3405</v>
      </c>
      <c r="B32545" s="61" t="s">
        <v>3406</v>
      </c>
      <c r="C32545">
        <v>1987</v>
      </c>
      <c r="D32545" s="61" t="s">
        <v>2062</v>
      </c>
    </row>
    <row r="32546" spans="1:4" hidden="1" x14ac:dyDescent="0.25">
      <c r="A32546" s="61" t="s">
        <v>3405</v>
      </c>
      <c r="B32546" s="61" t="s">
        <v>3406</v>
      </c>
      <c r="C32546">
        <v>1988</v>
      </c>
      <c r="D32546" s="61" t="s">
        <v>2062</v>
      </c>
    </row>
    <row r="32547" spans="1:4" hidden="1" x14ac:dyDescent="0.25">
      <c r="A32547" s="61" t="s">
        <v>3405</v>
      </c>
      <c r="B32547" s="61" t="s">
        <v>3406</v>
      </c>
      <c r="C32547">
        <v>1989</v>
      </c>
      <c r="D32547" s="61" t="s">
        <v>2062</v>
      </c>
    </row>
    <row r="32548" spans="1:4" hidden="1" x14ac:dyDescent="0.25">
      <c r="A32548" s="61" t="s">
        <v>3405</v>
      </c>
      <c r="B32548" s="61" t="s">
        <v>3406</v>
      </c>
      <c r="C32548">
        <v>1990</v>
      </c>
      <c r="D32548" s="61" t="s">
        <v>2062</v>
      </c>
    </row>
    <row r="32549" spans="1:4" hidden="1" x14ac:dyDescent="0.25">
      <c r="A32549" s="61" t="s">
        <v>495</v>
      </c>
      <c r="B32549" s="61" t="s">
        <v>1342</v>
      </c>
      <c r="C32549">
        <v>1789</v>
      </c>
      <c r="D32549" s="61" t="s">
        <v>3407</v>
      </c>
    </row>
    <row r="32550" spans="1:4" hidden="1" x14ac:dyDescent="0.25">
      <c r="A32550" s="61" t="s">
        <v>495</v>
      </c>
      <c r="B32550" s="61" t="s">
        <v>1342</v>
      </c>
      <c r="C32550">
        <v>1790</v>
      </c>
      <c r="D32550" s="61" t="s">
        <v>3408</v>
      </c>
    </row>
    <row r="32551" spans="1:4" hidden="1" x14ac:dyDescent="0.25">
      <c r="A32551" s="61" t="s">
        <v>495</v>
      </c>
      <c r="B32551" s="61" t="s">
        <v>1342</v>
      </c>
      <c r="C32551">
        <v>1791</v>
      </c>
      <c r="D32551" s="61" t="s">
        <v>3409</v>
      </c>
    </row>
    <row r="32552" spans="1:4" hidden="1" x14ac:dyDescent="0.25">
      <c r="A32552" s="61" t="s">
        <v>495</v>
      </c>
      <c r="B32552" s="61" t="s">
        <v>1342</v>
      </c>
      <c r="C32552">
        <v>1792</v>
      </c>
      <c r="D32552" s="61" t="s">
        <v>3410</v>
      </c>
    </row>
    <row r="32553" spans="1:4" hidden="1" x14ac:dyDescent="0.25">
      <c r="A32553" s="61" t="s">
        <v>495</v>
      </c>
      <c r="B32553" s="61" t="s">
        <v>1342</v>
      </c>
      <c r="C32553">
        <v>1793</v>
      </c>
      <c r="D32553" s="61" t="s">
        <v>3411</v>
      </c>
    </row>
    <row r="32554" spans="1:4" hidden="1" x14ac:dyDescent="0.25">
      <c r="A32554" s="61" t="s">
        <v>495</v>
      </c>
      <c r="B32554" s="61" t="s">
        <v>1342</v>
      </c>
      <c r="C32554">
        <v>1794</v>
      </c>
      <c r="D32554" s="61" t="s">
        <v>3412</v>
      </c>
    </row>
    <row r="32555" spans="1:4" hidden="1" x14ac:dyDescent="0.25">
      <c r="A32555" s="61" t="s">
        <v>495</v>
      </c>
      <c r="B32555" s="61" t="s">
        <v>1342</v>
      </c>
      <c r="C32555">
        <v>1795</v>
      </c>
      <c r="D32555" s="61" t="s">
        <v>3413</v>
      </c>
    </row>
    <row r="32556" spans="1:4" hidden="1" x14ac:dyDescent="0.25">
      <c r="A32556" s="61" t="s">
        <v>495</v>
      </c>
      <c r="B32556" s="61" t="s">
        <v>1342</v>
      </c>
      <c r="C32556">
        <v>1796</v>
      </c>
      <c r="D32556" s="61" t="s">
        <v>3414</v>
      </c>
    </row>
    <row r="32557" spans="1:4" hidden="1" x14ac:dyDescent="0.25">
      <c r="A32557" s="61" t="s">
        <v>495</v>
      </c>
      <c r="B32557" s="61" t="s">
        <v>1342</v>
      </c>
      <c r="C32557">
        <v>1797</v>
      </c>
      <c r="D32557" s="61" t="s">
        <v>3415</v>
      </c>
    </row>
    <row r="32558" spans="1:4" hidden="1" x14ac:dyDescent="0.25">
      <c r="A32558" s="61" t="s">
        <v>495</v>
      </c>
      <c r="B32558" s="61" t="s">
        <v>1342</v>
      </c>
      <c r="C32558">
        <v>1798</v>
      </c>
      <c r="D32558" s="61" t="s">
        <v>3416</v>
      </c>
    </row>
    <row r="32559" spans="1:4" hidden="1" x14ac:dyDescent="0.25">
      <c r="A32559" s="61" t="s">
        <v>495</v>
      </c>
      <c r="B32559" s="61" t="s">
        <v>1342</v>
      </c>
      <c r="C32559">
        <v>1799</v>
      </c>
      <c r="D32559" s="61" t="s">
        <v>3417</v>
      </c>
    </row>
    <row r="32560" spans="1:4" hidden="1" x14ac:dyDescent="0.25">
      <c r="A32560" s="61" t="s">
        <v>495</v>
      </c>
      <c r="B32560" s="61" t="s">
        <v>1342</v>
      </c>
      <c r="C32560">
        <v>1800</v>
      </c>
      <c r="D32560" s="61" t="s">
        <v>3418</v>
      </c>
    </row>
    <row r="32561" spans="1:4" hidden="1" x14ac:dyDescent="0.25">
      <c r="A32561" s="61" t="s">
        <v>495</v>
      </c>
      <c r="B32561" s="61" t="s">
        <v>1342</v>
      </c>
      <c r="C32561">
        <v>1801</v>
      </c>
      <c r="D32561" s="61" t="s">
        <v>3419</v>
      </c>
    </row>
    <row r="32562" spans="1:4" hidden="1" x14ac:dyDescent="0.25">
      <c r="A32562" s="61" t="s">
        <v>495</v>
      </c>
      <c r="B32562" s="61" t="s">
        <v>1342</v>
      </c>
      <c r="C32562">
        <v>1802</v>
      </c>
      <c r="D32562" s="61" t="s">
        <v>3420</v>
      </c>
    </row>
    <row r="32563" spans="1:4" hidden="1" x14ac:dyDescent="0.25">
      <c r="A32563" s="61" t="s">
        <v>495</v>
      </c>
      <c r="B32563" s="61" t="s">
        <v>1342</v>
      </c>
      <c r="C32563">
        <v>1803</v>
      </c>
      <c r="D32563" s="61" t="s">
        <v>3421</v>
      </c>
    </row>
    <row r="32564" spans="1:4" hidden="1" x14ac:dyDescent="0.25">
      <c r="A32564" s="61" t="s">
        <v>495</v>
      </c>
      <c r="B32564" s="61" t="s">
        <v>1342</v>
      </c>
      <c r="C32564">
        <v>1804</v>
      </c>
      <c r="D32564" s="61" t="s">
        <v>3422</v>
      </c>
    </row>
    <row r="32565" spans="1:4" hidden="1" x14ac:dyDescent="0.25">
      <c r="A32565" s="61" t="s">
        <v>495</v>
      </c>
      <c r="B32565" s="61" t="s">
        <v>1342</v>
      </c>
      <c r="C32565">
        <v>1805</v>
      </c>
      <c r="D32565" s="61" t="s">
        <v>3423</v>
      </c>
    </row>
    <row r="32566" spans="1:4" hidden="1" x14ac:dyDescent="0.25">
      <c r="A32566" s="61" t="s">
        <v>495</v>
      </c>
      <c r="B32566" s="61" t="s">
        <v>1342</v>
      </c>
      <c r="C32566">
        <v>1806</v>
      </c>
      <c r="D32566" s="61" t="s">
        <v>3424</v>
      </c>
    </row>
    <row r="32567" spans="1:4" hidden="1" x14ac:dyDescent="0.25">
      <c r="A32567" s="61" t="s">
        <v>495</v>
      </c>
      <c r="B32567" s="61" t="s">
        <v>1342</v>
      </c>
      <c r="C32567">
        <v>1807</v>
      </c>
      <c r="D32567" s="61" t="s">
        <v>2325</v>
      </c>
    </row>
    <row r="32568" spans="1:4" hidden="1" x14ac:dyDescent="0.25">
      <c r="A32568" s="61" t="s">
        <v>495</v>
      </c>
      <c r="B32568" s="61" t="s">
        <v>1342</v>
      </c>
      <c r="C32568">
        <v>1808</v>
      </c>
      <c r="D32568" s="61" t="s">
        <v>3425</v>
      </c>
    </row>
    <row r="32569" spans="1:4" hidden="1" x14ac:dyDescent="0.25">
      <c r="A32569" s="61" t="s">
        <v>495</v>
      </c>
      <c r="B32569" s="61" t="s">
        <v>1342</v>
      </c>
      <c r="C32569">
        <v>1809</v>
      </c>
      <c r="D32569" s="61" t="s">
        <v>3426</v>
      </c>
    </row>
    <row r="32570" spans="1:4" hidden="1" x14ac:dyDescent="0.25">
      <c r="A32570" s="61" t="s">
        <v>495</v>
      </c>
      <c r="B32570" s="61" t="s">
        <v>1342</v>
      </c>
      <c r="C32570">
        <v>1810</v>
      </c>
      <c r="D32570" s="61" t="s">
        <v>3427</v>
      </c>
    </row>
    <row r="32571" spans="1:4" hidden="1" x14ac:dyDescent="0.25">
      <c r="A32571" s="61" t="s">
        <v>495</v>
      </c>
      <c r="B32571" s="61" t="s">
        <v>1342</v>
      </c>
      <c r="C32571">
        <v>1811</v>
      </c>
      <c r="D32571" s="61" t="s">
        <v>3428</v>
      </c>
    </row>
    <row r="32572" spans="1:4" hidden="1" x14ac:dyDescent="0.25">
      <c r="A32572" s="61" t="s">
        <v>495</v>
      </c>
      <c r="B32572" s="61" t="s">
        <v>1342</v>
      </c>
      <c r="C32572">
        <v>1812</v>
      </c>
      <c r="D32572" s="61" t="s">
        <v>3429</v>
      </c>
    </row>
    <row r="32573" spans="1:4" hidden="1" x14ac:dyDescent="0.25">
      <c r="A32573" s="61" t="s">
        <v>495</v>
      </c>
      <c r="B32573" s="61" t="s">
        <v>1342</v>
      </c>
      <c r="C32573">
        <v>1813</v>
      </c>
      <c r="D32573" s="61" t="s">
        <v>3430</v>
      </c>
    </row>
    <row r="32574" spans="1:4" hidden="1" x14ac:dyDescent="0.25">
      <c r="A32574" s="61" t="s">
        <v>495</v>
      </c>
      <c r="B32574" s="61" t="s">
        <v>1342</v>
      </c>
      <c r="C32574">
        <v>1814</v>
      </c>
      <c r="D32574" s="61" t="s">
        <v>3431</v>
      </c>
    </row>
    <row r="32575" spans="1:4" hidden="1" x14ac:dyDescent="0.25">
      <c r="A32575" s="61" t="s">
        <v>495</v>
      </c>
      <c r="B32575" s="61" t="s">
        <v>1342</v>
      </c>
      <c r="C32575">
        <v>1815</v>
      </c>
      <c r="D32575" s="61" t="s">
        <v>3432</v>
      </c>
    </row>
    <row r="32576" spans="1:4" hidden="1" x14ac:dyDescent="0.25">
      <c r="A32576" s="61" t="s">
        <v>495</v>
      </c>
      <c r="B32576" s="61" t="s">
        <v>1342</v>
      </c>
      <c r="C32576">
        <v>1816</v>
      </c>
      <c r="D32576" s="61" t="s">
        <v>3433</v>
      </c>
    </row>
    <row r="32577" spans="1:4" hidden="1" x14ac:dyDescent="0.25">
      <c r="A32577" s="61" t="s">
        <v>495</v>
      </c>
      <c r="B32577" s="61" t="s">
        <v>1342</v>
      </c>
      <c r="C32577">
        <v>1817</v>
      </c>
      <c r="D32577" s="61" t="s">
        <v>3434</v>
      </c>
    </row>
    <row r="32578" spans="1:4" hidden="1" x14ac:dyDescent="0.25">
      <c r="A32578" s="61" t="s">
        <v>495</v>
      </c>
      <c r="B32578" s="61" t="s">
        <v>1342</v>
      </c>
      <c r="C32578">
        <v>1818</v>
      </c>
      <c r="D32578" s="61" t="s">
        <v>3435</v>
      </c>
    </row>
    <row r="32579" spans="1:4" hidden="1" x14ac:dyDescent="0.25">
      <c r="A32579" s="61" t="s">
        <v>495</v>
      </c>
      <c r="B32579" s="61" t="s">
        <v>1342</v>
      </c>
      <c r="C32579">
        <v>1819</v>
      </c>
      <c r="D32579" s="61" t="s">
        <v>3436</v>
      </c>
    </row>
    <row r="32580" spans="1:4" hidden="1" x14ac:dyDescent="0.25">
      <c r="A32580" s="61" t="s">
        <v>495</v>
      </c>
      <c r="B32580" s="61" t="s">
        <v>1342</v>
      </c>
      <c r="C32580">
        <v>1820</v>
      </c>
      <c r="D32580" s="61" t="s">
        <v>3437</v>
      </c>
    </row>
    <row r="32581" spans="1:4" hidden="1" x14ac:dyDescent="0.25">
      <c r="A32581" s="61" t="s">
        <v>495</v>
      </c>
      <c r="B32581" s="61" t="s">
        <v>1342</v>
      </c>
      <c r="C32581">
        <v>1821</v>
      </c>
      <c r="D32581" s="61" t="s">
        <v>3438</v>
      </c>
    </row>
    <row r="32582" spans="1:4" hidden="1" x14ac:dyDescent="0.25">
      <c r="A32582" s="61" t="s">
        <v>495</v>
      </c>
      <c r="B32582" s="61" t="s">
        <v>1342</v>
      </c>
      <c r="C32582">
        <v>1822</v>
      </c>
      <c r="D32582" s="61" t="s">
        <v>3439</v>
      </c>
    </row>
    <row r="32583" spans="1:4" hidden="1" x14ac:dyDescent="0.25">
      <c r="A32583" s="61" t="s">
        <v>495</v>
      </c>
      <c r="B32583" s="61" t="s">
        <v>1342</v>
      </c>
      <c r="C32583">
        <v>1823</v>
      </c>
      <c r="D32583" s="61" t="s">
        <v>3440</v>
      </c>
    </row>
    <row r="32584" spans="1:4" hidden="1" x14ac:dyDescent="0.25">
      <c r="A32584" s="61" t="s">
        <v>495</v>
      </c>
      <c r="B32584" s="61" t="s">
        <v>1342</v>
      </c>
      <c r="C32584">
        <v>1824</v>
      </c>
      <c r="D32584" s="61" t="s">
        <v>3441</v>
      </c>
    </row>
    <row r="32585" spans="1:4" hidden="1" x14ac:dyDescent="0.25">
      <c r="A32585" s="61" t="s">
        <v>495</v>
      </c>
      <c r="B32585" s="61" t="s">
        <v>1342</v>
      </c>
      <c r="C32585">
        <v>1825</v>
      </c>
      <c r="D32585" s="61" t="s">
        <v>3442</v>
      </c>
    </row>
    <row r="32586" spans="1:4" hidden="1" x14ac:dyDescent="0.25">
      <c r="A32586" s="61" t="s">
        <v>495</v>
      </c>
      <c r="B32586" s="61" t="s">
        <v>1342</v>
      </c>
      <c r="C32586">
        <v>1826</v>
      </c>
      <c r="D32586" s="61" t="s">
        <v>3443</v>
      </c>
    </row>
    <row r="32587" spans="1:4" hidden="1" x14ac:dyDescent="0.25">
      <c r="A32587" s="61" t="s">
        <v>495</v>
      </c>
      <c r="B32587" s="61" t="s">
        <v>1342</v>
      </c>
      <c r="C32587">
        <v>1827</v>
      </c>
      <c r="D32587" s="61" t="s">
        <v>3444</v>
      </c>
    </row>
    <row r="32588" spans="1:4" hidden="1" x14ac:dyDescent="0.25">
      <c r="A32588" s="61" t="s">
        <v>495</v>
      </c>
      <c r="B32588" s="61" t="s">
        <v>1342</v>
      </c>
      <c r="C32588">
        <v>1828</v>
      </c>
      <c r="D32588" s="61" t="s">
        <v>3445</v>
      </c>
    </row>
    <row r="32589" spans="1:4" hidden="1" x14ac:dyDescent="0.25">
      <c r="A32589" s="61" t="s">
        <v>495</v>
      </c>
      <c r="B32589" s="61" t="s">
        <v>1342</v>
      </c>
      <c r="C32589">
        <v>1829</v>
      </c>
      <c r="D32589" s="61" t="s">
        <v>3446</v>
      </c>
    </row>
    <row r="32590" spans="1:4" hidden="1" x14ac:dyDescent="0.25">
      <c r="A32590" s="61" t="s">
        <v>495</v>
      </c>
      <c r="B32590" s="61" t="s">
        <v>1342</v>
      </c>
      <c r="C32590">
        <v>1830</v>
      </c>
      <c r="D32590" s="61" t="s">
        <v>3447</v>
      </c>
    </row>
    <row r="32591" spans="1:4" hidden="1" x14ac:dyDescent="0.25">
      <c r="A32591" s="61" t="s">
        <v>495</v>
      </c>
      <c r="B32591" s="61" t="s">
        <v>1342</v>
      </c>
      <c r="C32591">
        <v>1831</v>
      </c>
      <c r="D32591" s="61" t="s">
        <v>3448</v>
      </c>
    </row>
    <row r="32592" spans="1:4" hidden="1" x14ac:dyDescent="0.25">
      <c r="A32592" s="61" t="s">
        <v>495</v>
      </c>
      <c r="B32592" s="61" t="s">
        <v>1342</v>
      </c>
      <c r="C32592">
        <v>1832</v>
      </c>
      <c r="D32592" s="61" t="s">
        <v>3449</v>
      </c>
    </row>
    <row r="32593" spans="1:4" hidden="1" x14ac:dyDescent="0.25">
      <c r="A32593" s="61" t="s">
        <v>495</v>
      </c>
      <c r="B32593" s="61" t="s">
        <v>1342</v>
      </c>
      <c r="C32593">
        <v>1833</v>
      </c>
      <c r="D32593" s="61" t="s">
        <v>3450</v>
      </c>
    </row>
    <row r="32594" spans="1:4" hidden="1" x14ac:dyDescent="0.25">
      <c r="A32594" s="61" t="s">
        <v>495</v>
      </c>
      <c r="B32594" s="61" t="s">
        <v>1342</v>
      </c>
      <c r="C32594">
        <v>1834</v>
      </c>
      <c r="D32594" s="61" t="s">
        <v>3451</v>
      </c>
    </row>
    <row r="32595" spans="1:4" hidden="1" x14ac:dyDescent="0.25">
      <c r="A32595" s="61" t="s">
        <v>495</v>
      </c>
      <c r="B32595" s="61" t="s">
        <v>1342</v>
      </c>
      <c r="C32595">
        <v>1835</v>
      </c>
      <c r="D32595" s="61" t="s">
        <v>3452</v>
      </c>
    </row>
    <row r="32596" spans="1:4" hidden="1" x14ac:dyDescent="0.25">
      <c r="A32596" s="61" t="s">
        <v>495</v>
      </c>
      <c r="B32596" s="61" t="s">
        <v>1342</v>
      </c>
      <c r="C32596">
        <v>1836</v>
      </c>
      <c r="D32596" s="61" t="s">
        <v>3453</v>
      </c>
    </row>
    <row r="32597" spans="1:4" hidden="1" x14ac:dyDescent="0.25">
      <c r="A32597" s="61" t="s">
        <v>495</v>
      </c>
      <c r="B32597" s="61" t="s">
        <v>1342</v>
      </c>
      <c r="C32597">
        <v>1837</v>
      </c>
      <c r="D32597" s="61" t="s">
        <v>3454</v>
      </c>
    </row>
    <row r="32598" spans="1:4" hidden="1" x14ac:dyDescent="0.25">
      <c r="A32598" s="61" t="s">
        <v>495</v>
      </c>
      <c r="B32598" s="61" t="s">
        <v>1342</v>
      </c>
      <c r="C32598">
        <v>1838</v>
      </c>
      <c r="D32598" s="61" t="s">
        <v>3455</v>
      </c>
    </row>
    <row r="32599" spans="1:4" hidden="1" x14ac:dyDescent="0.25">
      <c r="A32599" s="61" t="s">
        <v>495</v>
      </c>
      <c r="B32599" s="61" t="s">
        <v>1342</v>
      </c>
      <c r="C32599">
        <v>1839</v>
      </c>
      <c r="D32599" s="61" t="s">
        <v>3456</v>
      </c>
    </row>
    <row r="32600" spans="1:4" hidden="1" x14ac:dyDescent="0.25">
      <c r="A32600" s="61" t="s">
        <v>495</v>
      </c>
      <c r="B32600" s="61" t="s">
        <v>1342</v>
      </c>
      <c r="C32600">
        <v>1840</v>
      </c>
      <c r="D32600" s="61" t="s">
        <v>3457</v>
      </c>
    </row>
    <row r="32601" spans="1:4" hidden="1" x14ac:dyDescent="0.25">
      <c r="A32601" s="61" t="s">
        <v>495</v>
      </c>
      <c r="B32601" s="61" t="s">
        <v>1342</v>
      </c>
      <c r="C32601">
        <v>1841</v>
      </c>
      <c r="D32601" s="61" t="s">
        <v>3458</v>
      </c>
    </row>
    <row r="32602" spans="1:4" hidden="1" x14ac:dyDescent="0.25">
      <c r="A32602" s="61" t="s">
        <v>495</v>
      </c>
      <c r="B32602" s="61" t="s">
        <v>1342</v>
      </c>
      <c r="C32602">
        <v>1842</v>
      </c>
      <c r="D32602" s="61" t="s">
        <v>3459</v>
      </c>
    </row>
    <row r="32603" spans="1:4" hidden="1" x14ac:dyDescent="0.25">
      <c r="A32603" s="61" t="s">
        <v>495</v>
      </c>
      <c r="B32603" s="61" t="s">
        <v>1342</v>
      </c>
      <c r="C32603">
        <v>1843</v>
      </c>
      <c r="D32603" s="61" t="s">
        <v>3460</v>
      </c>
    </row>
    <row r="32604" spans="1:4" hidden="1" x14ac:dyDescent="0.25">
      <c r="A32604" s="61" t="s">
        <v>495</v>
      </c>
      <c r="B32604" s="61" t="s">
        <v>1342</v>
      </c>
      <c r="C32604">
        <v>1844</v>
      </c>
      <c r="D32604" s="61" t="s">
        <v>3461</v>
      </c>
    </row>
    <row r="32605" spans="1:4" hidden="1" x14ac:dyDescent="0.25">
      <c r="A32605" s="61" t="s">
        <v>495</v>
      </c>
      <c r="B32605" s="61" t="s">
        <v>1342</v>
      </c>
      <c r="C32605">
        <v>1845</v>
      </c>
      <c r="D32605" s="61" t="s">
        <v>3462</v>
      </c>
    </row>
    <row r="32606" spans="1:4" hidden="1" x14ac:dyDescent="0.25">
      <c r="A32606" s="61" t="s">
        <v>495</v>
      </c>
      <c r="B32606" s="61" t="s">
        <v>1342</v>
      </c>
      <c r="C32606">
        <v>1846</v>
      </c>
      <c r="D32606" s="61" t="s">
        <v>3463</v>
      </c>
    </row>
    <row r="32607" spans="1:4" hidden="1" x14ac:dyDescent="0.25">
      <c r="A32607" s="61" t="s">
        <v>495</v>
      </c>
      <c r="B32607" s="61" t="s">
        <v>1342</v>
      </c>
      <c r="C32607">
        <v>1847</v>
      </c>
      <c r="D32607" s="61" t="s">
        <v>3464</v>
      </c>
    </row>
    <row r="32608" spans="1:4" hidden="1" x14ac:dyDescent="0.25">
      <c r="A32608" s="61" t="s">
        <v>495</v>
      </c>
      <c r="B32608" s="61" t="s">
        <v>1342</v>
      </c>
      <c r="C32608">
        <v>1848</v>
      </c>
      <c r="D32608" s="61" t="s">
        <v>3465</v>
      </c>
    </row>
    <row r="32609" spans="1:4" hidden="1" x14ac:dyDescent="0.25">
      <c r="A32609" s="61" t="s">
        <v>495</v>
      </c>
      <c r="B32609" s="61" t="s">
        <v>1342</v>
      </c>
      <c r="C32609">
        <v>1849</v>
      </c>
      <c r="D32609" s="61" t="s">
        <v>3466</v>
      </c>
    </row>
    <row r="32610" spans="1:4" hidden="1" x14ac:dyDescent="0.25">
      <c r="A32610" s="61" t="s">
        <v>495</v>
      </c>
      <c r="B32610" s="61" t="s">
        <v>1342</v>
      </c>
      <c r="C32610">
        <v>1850</v>
      </c>
      <c r="D32610" s="61" t="s">
        <v>3467</v>
      </c>
    </row>
    <row r="32611" spans="1:4" hidden="1" x14ac:dyDescent="0.25">
      <c r="A32611" s="61" t="s">
        <v>495</v>
      </c>
      <c r="B32611" s="61" t="s">
        <v>1342</v>
      </c>
      <c r="C32611">
        <v>1851</v>
      </c>
      <c r="D32611" s="61" t="s">
        <v>3468</v>
      </c>
    </row>
    <row r="32612" spans="1:4" hidden="1" x14ac:dyDescent="0.25">
      <c r="A32612" s="61" t="s">
        <v>495</v>
      </c>
      <c r="B32612" s="61" t="s">
        <v>1342</v>
      </c>
      <c r="C32612">
        <v>1852</v>
      </c>
      <c r="D32612" s="61" t="s">
        <v>3469</v>
      </c>
    </row>
    <row r="32613" spans="1:4" hidden="1" x14ac:dyDescent="0.25">
      <c r="A32613" s="61" t="s">
        <v>495</v>
      </c>
      <c r="B32613" s="61" t="s">
        <v>1342</v>
      </c>
      <c r="C32613">
        <v>1853</v>
      </c>
      <c r="D32613" s="61" t="s">
        <v>3470</v>
      </c>
    </row>
    <row r="32614" spans="1:4" hidden="1" x14ac:dyDescent="0.25">
      <c r="A32614" s="61" t="s">
        <v>495</v>
      </c>
      <c r="B32614" s="61" t="s">
        <v>1342</v>
      </c>
      <c r="C32614">
        <v>1854</v>
      </c>
      <c r="D32614" s="61" t="s">
        <v>3471</v>
      </c>
    </row>
    <row r="32615" spans="1:4" hidden="1" x14ac:dyDescent="0.25">
      <c r="A32615" s="61" t="s">
        <v>495</v>
      </c>
      <c r="B32615" s="61" t="s">
        <v>1342</v>
      </c>
      <c r="C32615">
        <v>1855</v>
      </c>
      <c r="D32615" s="61" t="s">
        <v>3472</v>
      </c>
    </row>
    <row r="32616" spans="1:4" hidden="1" x14ac:dyDescent="0.25">
      <c r="A32616" s="61" t="s">
        <v>495</v>
      </c>
      <c r="B32616" s="61" t="s">
        <v>1342</v>
      </c>
      <c r="C32616">
        <v>1856</v>
      </c>
      <c r="D32616" s="61" t="s">
        <v>3473</v>
      </c>
    </row>
    <row r="32617" spans="1:4" hidden="1" x14ac:dyDescent="0.25">
      <c r="A32617" s="61" t="s">
        <v>495</v>
      </c>
      <c r="B32617" s="61" t="s">
        <v>1342</v>
      </c>
      <c r="C32617">
        <v>1857</v>
      </c>
      <c r="D32617" s="61" t="s">
        <v>3474</v>
      </c>
    </row>
    <row r="32618" spans="1:4" hidden="1" x14ac:dyDescent="0.25">
      <c r="A32618" s="61" t="s">
        <v>495</v>
      </c>
      <c r="B32618" s="61" t="s">
        <v>1342</v>
      </c>
      <c r="C32618">
        <v>1858</v>
      </c>
      <c r="D32618" s="61" t="s">
        <v>3475</v>
      </c>
    </row>
    <row r="32619" spans="1:4" hidden="1" x14ac:dyDescent="0.25">
      <c r="A32619" s="61" t="s">
        <v>495</v>
      </c>
      <c r="B32619" s="61" t="s">
        <v>1342</v>
      </c>
      <c r="C32619">
        <v>1859</v>
      </c>
      <c r="D32619" s="61" t="s">
        <v>3476</v>
      </c>
    </row>
    <row r="32620" spans="1:4" hidden="1" x14ac:dyDescent="0.25">
      <c r="A32620" s="61" t="s">
        <v>495</v>
      </c>
      <c r="B32620" s="61" t="s">
        <v>1342</v>
      </c>
      <c r="C32620">
        <v>1860</v>
      </c>
      <c r="D32620" s="61" t="s">
        <v>3477</v>
      </c>
    </row>
    <row r="32621" spans="1:4" hidden="1" x14ac:dyDescent="0.25">
      <c r="A32621" s="61" t="s">
        <v>495</v>
      </c>
      <c r="B32621" s="61" t="s">
        <v>1342</v>
      </c>
      <c r="C32621">
        <v>1861</v>
      </c>
      <c r="D32621" s="61" t="s">
        <v>2387</v>
      </c>
    </row>
    <row r="32622" spans="1:4" hidden="1" x14ac:dyDescent="0.25">
      <c r="A32622" s="61" t="s">
        <v>495</v>
      </c>
      <c r="B32622" s="61" t="s">
        <v>1342</v>
      </c>
      <c r="C32622">
        <v>1862</v>
      </c>
      <c r="D32622" s="61" t="s">
        <v>3478</v>
      </c>
    </row>
    <row r="32623" spans="1:4" hidden="1" x14ac:dyDescent="0.25">
      <c r="A32623" s="61" t="s">
        <v>495</v>
      </c>
      <c r="B32623" s="61" t="s">
        <v>1342</v>
      </c>
      <c r="C32623">
        <v>1863</v>
      </c>
      <c r="D32623" s="61" t="s">
        <v>3479</v>
      </c>
    </row>
    <row r="32624" spans="1:4" hidden="1" x14ac:dyDescent="0.25">
      <c r="A32624" s="61" t="s">
        <v>495</v>
      </c>
      <c r="B32624" s="61" t="s">
        <v>1342</v>
      </c>
      <c r="C32624">
        <v>1864</v>
      </c>
      <c r="D32624" s="61" t="s">
        <v>3480</v>
      </c>
    </row>
    <row r="32625" spans="1:4" hidden="1" x14ac:dyDescent="0.25">
      <c r="A32625" s="61" t="s">
        <v>495</v>
      </c>
      <c r="B32625" s="61" t="s">
        <v>1342</v>
      </c>
      <c r="C32625">
        <v>1865</v>
      </c>
      <c r="D32625" s="61" t="s">
        <v>3481</v>
      </c>
    </row>
    <row r="32626" spans="1:4" hidden="1" x14ac:dyDescent="0.25">
      <c r="A32626" s="61" t="s">
        <v>495</v>
      </c>
      <c r="B32626" s="61" t="s">
        <v>1342</v>
      </c>
      <c r="C32626">
        <v>1866</v>
      </c>
      <c r="D32626" s="61" t="s">
        <v>3482</v>
      </c>
    </row>
    <row r="32627" spans="1:4" hidden="1" x14ac:dyDescent="0.25">
      <c r="A32627" s="61" t="s">
        <v>495</v>
      </c>
      <c r="B32627" s="61" t="s">
        <v>1342</v>
      </c>
      <c r="C32627">
        <v>1867</v>
      </c>
      <c r="D32627" s="61" t="s">
        <v>3483</v>
      </c>
    </row>
    <row r="32628" spans="1:4" hidden="1" x14ac:dyDescent="0.25">
      <c r="A32628" s="61" t="s">
        <v>495</v>
      </c>
      <c r="B32628" s="61" t="s">
        <v>1342</v>
      </c>
      <c r="C32628">
        <v>1868</v>
      </c>
      <c r="D32628" s="61" t="s">
        <v>3484</v>
      </c>
    </row>
    <row r="32629" spans="1:4" hidden="1" x14ac:dyDescent="0.25">
      <c r="A32629" s="61" t="s">
        <v>495</v>
      </c>
      <c r="B32629" s="61" t="s">
        <v>1342</v>
      </c>
      <c r="C32629">
        <v>1869</v>
      </c>
      <c r="D32629" s="61" t="s">
        <v>3485</v>
      </c>
    </row>
    <row r="32630" spans="1:4" hidden="1" x14ac:dyDescent="0.25">
      <c r="A32630" s="61" t="s">
        <v>495</v>
      </c>
      <c r="B32630" s="61" t="s">
        <v>1342</v>
      </c>
      <c r="C32630">
        <v>1870</v>
      </c>
      <c r="D32630" s="61" t="s">
        <v>3486</v>
      </c>
    </row>
    <row r="32631" spans="1:4" hidden="1" x14ac:dyDescent="0.25">
      <c r="A32631" s="61" t="s">
        <v>495</v>
      </c>
      <c r="B32631" s="61" t="s">
        <v>1342</v>
      </c>
      <c r="C32631">
        <v>1871</v>
      </c>
      <c r="D32631" s="61" t="s">
        <v>3487</v>
      </c>
    </row>
    <row r="32632" spans="1:4" hidden="1" x14ac:dyDescent="0.25">
      <c r="A32632" s="61" t="s">
        <v>495</v>
      </c>
      <c r="B32632" s="61" t="s">
        <v>1342</v>
      </c>
      <c r="C32632">
        <v>1872</v>
      </c>
      <c r="D32632" s="61" t="s">
        <v>3488</v>
      </c>
    </row>
    <row r="32633" spans="1:4" hidden="1" x14ac:dyDescent="0.25">
      <c r="A32633" s="61" t="s">
        <v>495</v>
      </c>
      <c r="B32633" s="61" t="s">
        <v>1342</v>
      </c>
      <c r="C32633">
        <v>1873</v>
      </c>
      <c r="D32633" s="61" t="s">
        <v>3489</v>
      </c>
    </row>
    <row r="32634" spans="1:4" hidden="1" x14ac:dyDescent="0.25">
      <c r="A32634" s="61" t="s">
        <v>495</v>
      </c>
      <c r="B32634" s="61" t="s">
        <v>1342</v>
      </c>
      <c r="C32634">
        <v>1874</v>
      </c>
      <c r="D32634" s="61" t="s">
        <v>3490</v>
      </c>
    </row>
    <row r="32635" spans="1:4" hidden="1" x14ac:dyDescent="0.25">
      <c r="A32635" s="61" t="s">
        <v>495</v>
      </c>
      <c r="B32635" s="61" t="s">
        <v>1342</v>
      </c>
      <c r="C32635">
        <v>1875</v>
      </c>
      <c r="D32635" s="61" t="s">
        <v>3491</v>
      </c>
    </row>
    <row r="32636" spans="1:4" hidden="1" x14ac:dyDescent="0.25">
      <c r="A32636" s="61" t="s">
        <v>495</v>
      </c>
      <c r="B32636" s="61" t="s">
        <v>1342</v>
      </c>
      <c r="C32636">
        <v>1876</v>
      </c>
      <c r="D32636" s="61" t="s">
        <v>3492</v>
      </c>
    </row>
    <row r="32637" spans="1:4" hidden="1" x14ac:dyDescent="0.25">
      <c r="A32637" s="61" t="s">
        <v>495</v>
      </c>
      <c r="B32637" s="61" t="s">
        <v>1342</v>
      </c>
      <c r="C32637">
        <v>1877</v>
      </c>
      <c r="D32637" s="61" t="s">
        <v>3493</v>
      </c>
    </row>
    <row r="32638" spans="1:4" hidden="1" x14ac:dyDescent="0.25">
      <c r="A32638" s="61" t="s">
        <v>495</v>
      </c>
      <c r="B32638" s="61" t="s">
        <v>1342</v>
      </c>
      <c r="C32638">
        <v>1878</v>
      </c>
      <c r="D32638" s="61" t="s">
        <v>3494</v>
      </c>
    </row>
    <row r="32639" spans="1:4" hidden="1" x14ac:dyDescent="0.25">
      <c r="A32639" s="61" t="s">
        <v>495</v>
      </c>
      <c r="B32639" s="61" t="s">
        <v>1342</v>
      </c>
      <c r="C32639">
        <v>1879</v>
      </c>
      <c r="D32639" s="61" t="s">
        <v>3495</v>
      </c>
    </row>
    <row r="32640" spans="1:4" hidden="1" x14ac:dyDescent="0.25">
      <c r="A32640" s="61" t="s">
        <v>495</v>
      </c>
      <c r="B32640" s="61" t="s">
        <v>1342</v>
      </c>
      <c r="C32640">
        <v>1880</v>
      </c>
      <c r="D32640" s="61" t="s">
        <v>3496</v>
      </c>
    </row>
    <row r="32641" spans="1:4" hidden="1" x14ac:dyDescent="0.25">
      <c r="A32641" s="61" t="s">
        <v>495</v>
      </c>
      <c r="B32641" s="61" t="s">
        <v>1342</v>
      </c>
      <c r="C32641">
        <v>1881</v>
      </c>
      <c r="D32641" s="61" t="s">
        <v>3497</v>
      </c>
    </row>
    <row r="32642" spans="1:4" hidden="1" x14ac:dyDescent="0.25">
      <c r="A32642" s="61" t="s">
        <v>495</v>
      </c>
      <c r="B32642" s="61" t="s">
        <v>1342</v>
      </c>
      <c r="C32642">
        <v>1882</v>
      </c>
      <c r="D32642" s="61" t="s">
        <v>3498</v>
      </c>
    </row>
    <row r="32643" spans="1:4" hidden="1" x14ac:dyDescent="0.25">
      <c r="A32643" s="61" t="s">
        <v>495</v>
      </c>
      <c r="B32643" s="61" t="s">
        <v>1342</v>
      </c>
      <c r="C32643">
        <v>1883</v>
      </c>
      <c r="D32643" s="61" t="s">
        <v>3499</v>
      </c>
    </row>
    <row r="32644" spans="1:4" hidden="1" x14ac:dyDescent="0.25">
      <c r="A32644" s="61" t="s">
        <v>495</v>
      </c>
      <c r="B32644" s="61" t="s">
        <v>1342</v>
      </c>
      <c r="C32644">
        <v>1884</v>
      </c>
      <c r="D32644" s="61" t="s">
        <v>3500</v>
      </c>
    </row>
    <row r="32645" spans="1:4" hidden="1" x14ac:dyDescent="0.25">
      <c r="A32645" s="61" t="s">
        <v>495</v>
      </c>
      <c r="B32645" s="61" t="s">
        <v>1342</v>
      </c>
      <c r="C32645">
        <v>1885</v>
      </c>
      <c r="D32645" s="61" t="s">
        <v>3501</v>
      </c>
    </row>
    <row r="32646" spans="1:4" hidden="1" x14ac:dyDescent="0.25">
      <c r="A32646" s="61" t="s">
        <v>495</v>
      </c>
      <c r="B32646" s="61" t="s">
        <v>1342</v>
      </c>
      <c r="C32646">
        <v>1886</v>
      </c>
      <c r="D32646" s="61" t="s">
        <v>3502</v>
      </c>
    </row>
    <row r="32647" spans="1:4" hidden="1" x14ac:dyDescent="0.25">
      <c r="A32647" s="61" t="s">
        <v>495</v>
      </c>
      <c r="B32647" s="61" t="s">
        <v>1342</v>
      </c>
      <c r="C32647">
        <v>1887</v>
      </c>
      <c r="D32647" s="61" t="s">
        <v>3503</v>
      </c>
    </row>
    <row r="32648" spans="1:4" hidden="1" x14ac:dyDescent="0.25">
      <c r="A32648" s="61" t="s">
        <v>495</v>
      </c>
      <c r="B32648" s="61" t="s">
        <v>1342</v>
      </c>
      <c r="C32648">
        <v>1888</v>
      </c>
      <c r="D32648" s="61" t="s">
        <v>3504</v>
      </c>
    </row>
    <row r="32649" spans="1:4" hidden="1" x14ac:dyDescent="0.25">
      <c r="A32649" s="61" t="s">
        <v>495</v>
      </c>
      <c r="B32649" s="61" t="s">
        <v>1342</v>
      </c>
      <c r="C32649">
        <v>1889</v>
      </c>
      <c r="D32649" s="61" t="s">
        <v>3505</v>
      </c>
    </row>
    <row r="32650" spans="1:4" hidden="1" x14ac:dyDescent="0.25">
      <c r="A32650" s="61" t="s">
        <v>495</v>
      </c>
      <c r="B32650" s="61" t="s">
        <v>1342</v>
      </c>
      <c r="C32650">
        <v>1890</v>
      </c>
      <c r="D32650" s="61" t="s">
        <v>3506</v>
      </c>
    </row>
    <row r="32651" spans="1:4" hidden="1" x14ac:dyDescent="0.25">
      <c r="A32651" s="61" t="s">
        <v>495</v>
      </c>
      <c r="B32651" s="61" t="s">
        <v>1342</v>
      </c>
      <c r="C32651">
        <v>1891</v>
      </c>
      <c r="D32651" s="61" t="s">
        <v>3507</v>
      </c>
    </row>
    <row r="32652" spans="1:4" hidden="1" x14ac:dyDescent="0.25">
      <c r="A32652" s="61" t="s">
        <v>495</v>
      </c>
      <c r="B32652" s="61" t="s">
        <v>1342</v>
      </c>
      <c r="C32652">
        <v>1892</v>
      </c>
      <c r="D32652" s="61" t="s">
        <v>3508</v>
      </c>
    </row>
    <row r="32653" spans="1:4" hidden="1" x14ac:dyDescent="0.25">
      <c r="A32653" s="61" t="s">
        <v>495</v>
      </c>
      <c r="B32653" s="61" t="s">
        <v>1342</v>
      </c>
      <c r="C32653">
        <v>1893</v>
      </c>
      <c r="D32653" s="61" t="s">
        <v>3509</v>
      </c>
    </row>
    <row r="32654" spans="1:4" hidden="1" x14ac:dyDescent="0.25">
      <c r="A32654" s="61" t="s">
        <v>495</v>
      </c>
      <c r="B32654" s="61" t="s">
        <v>1342</v>
      </c>
      <c r="C32654">
        <v>1894</v>
      </c>
      <c r="D32654" s="61" t="s">
        <v>3510</v>
      </c>
    </row>
    <row r="32655" spans="1:4" hidden="1" x14ac:dyDescent="0.25">
      <c r="A32655" s="61" t="s">
        <v>495</v>
      </c>
      <c r="B32655" s="61" t="s">
        <v>1342</v>
      </c>
      <c r="C32655">
        <v>1895</v>
      </c>
      <c r="D32655" s="61" t="s">
        <v>3511</v>
      </c>
    </row>
    <row r="32656" spans="1:4" hidden="1" x14ac:dyDescent="0.25">
      <c r="A32656" s="61" t="s">
        <v>495</v>
      </c>
      <c r="B32656" s="61" t="s">
        <v>1342</v>
      </c>
      <c r="C32656">
        <v>1896</v>
      </c>
      <c r="D32656" s="61" t="s">
        <v>3512</v>
      </c>
    </row>
    <row r="32657" spans="1:4" hidden="1" x14ac:dyDescent="0.25">
      <c r="A32657" s="61" t="s">
        <v>495</v>
      </c>
      <c r="B32657" s="61" t="s">
        <v>1342</v>
      </c>
      <c r="C32657">
        <v>1897</v>
      </c>
      <c r="D32657" s="61" t="s">
        <v>3513</v>
      </c>
    </row>
    <row r="32658" spans="1:4" hidden="1" x14ac:dyDescent="0.25">
      <c r="A32658" s="61" t="s">
        <v>495</v>
      </c>
      <c r="B32658" s="61" t="s">
        <v>1342</v>
      </c>
      <c r="C32658">
        <v>1898</v>
      </c>
      <c r="D32658" s="61" t="s">
        <v>3514</v>
      </c>
    </row>
    <row r="32659" spans="1:4" hidden="1" x14ac:dyDescent="0.25">
      <c r="A32659" s="61" t="s">
        <v>495</v>
      </c>
      <c r="B32659" s="61" t="s">
        <v>1342</v>
      </c>
      <c r="C32659">
        <v>1899</v>
      </c>
      <c r="D32659" s="61" t="s">
        <v>3515</v>
      </c>
    </row>
    <row r="32660" spans="1:4" hidden="1" x14ac:dyDescent="0.25">
      <c r="A32660" s="61" t="s">
        <v>495</v>
      </c>
      <c r="B32660" s="61" t="s">
        <v>1342</v>
      </c>
      <c r="C32660">
        <v>1900</v>
      </c>
      <c r="D32660" s="61" t="s">
        <v>3516</v>
      </c>
    </row>
    <row r="32661" spans="1:4" hidden="1" x14ac:dyDescent="0.25">
      <c r="A32661" s="61" t="s">
        <v>495</v>
      </c>
      <c r="B32661" s="61" t="s">
        <v>1342</v>
      </c>
      <c r="C32661">
        <v>1901</v>
      </c>
      <c r="D32661" s="61" t="s">
        <v>3517</v>
      </c>
    </row>
    <row r="32662" spans="1:4" hidden="1" x14ac:dyDescent="0.25">
      <c r="A32662" s="61" t="s">
        <v>495</v>
      </c>
      <c r="B32662" s="61" t="s">
        <v>1342</v>
      </c>
      <c r="C32662">
        <v>1902</v>
      </c>
      <c r="D32662" s="61" t="s">
        <v>3518</v>
      </c>
    </row>
    <row r="32663" spans="1:4" hidden="1" x14ac:dyDescent="0.25">
      <c r="A32663" s="61" t="s">
        <v>495</v>
      </c>
      <c r="B32663" s="61" t="s">
        <v>1342</v>
      </c>
      <c r="C32663">
        <v>1903</v>
      </c>
      <c r="D32663" s="61" t="s">
        <v>3519</v>
      </c>
    </row>
    <row r="32664" spans="1:4" hidden="1" x14ac:dyDescent="0.25">
      <c r="A32664" s="61" t="s">
        <v>495</v>
      </c>
      <c r="B32664" s="61" t="s">
        <v>1342</v>
      </c>
      <c r="C32664">
        <v>1904</v>
      </c>
      <c r="D32664" s="61" t="s">
        <v>3520</v>
      </c>
    </row>
    <row r="32665" spans="1:4" hidden="1" x14ac:dyDescent="0.25">
      <c r="A32665" s="61" t="s">
        <v>495</v>
      </c>
      <c r="B32665" s="61" t="s">
        <v>1342</v>
      </c>
      <c r="C32665">
        <v>1905</v>
      </c>
      <c r="D32665" s="61" t="s">
        <v>3521</v>
      </c>
    </row>
    <row r="32666" spans="1:4" hidden="1" x14ac:dyDescent="0.25">
      <c r="A32666" s="61" t="s">
        <v>495</v>
      </c>
      <c r="B32666" s="61" t="s">
        <v>1342</v>
      </c>
      <c r="C32666">
        <v>1906</v>
      </c>
      <c r="D32666" s="61" t="s">
        <v>3522</v>
      </c>
    </row>
    <row r="32667" spans="1:4" hidden="1" x14ac:dyDescent="0.25">
      <c r="A32667" s="61" t="s">
        <v>495</v>
      </c>
      <c r="B32667" s="61" t="s">
        <v>1342</v>
      </c>
      <c r="C32667">
        <v>1907</v>
      </c>
      <c r="D32667" s="61" t="s">
        <v>3523</v>
      </c>
    </row>
    <row r="32668" spans="1:4" hidden="1" x14ac:dyDescent="0.25">
      <c r="A32668" s="61" t="s">
        <v>495</v>
      </c>
      <c r="B32668" s="61" t="s">
        <v>1342</v>
      </c>
      <c r="C32668">
        <v>1908</v>
      </c>
      <c r="D32668" s="61" t="s">
        <v>3524</v>
      </c>
    </row>
    <row r="32669" spans="1:4" hidden="1" x14ac:dyDescent="0.25">
      <c r="A32669" s="61" t="s">
        <v>495</v>
      </c>
      <c r="B32669" s="61" t="s">
        <v>1342</v>
      </c>
      <c r="C32669">
        <v>1909</v>
      </c>
      <c r="D32669" s="61" t="s">
        <v>3525</v>
      </c>
    </row>
    <row r="32670" spans="1:4" hidden="1" x14ac:dyDescent="0.25">
      <c r="A32670" s="61" t="s">
        <v>495</v>
      </c>
      <c r="B32670" s="61" t="s">
        <v>1342</v>
      </c>
      <c r="C32670">
        <v>1910</v>
      </c>
      <c r="D32670" s="61" t="s">
        <v>3526</v>
      </c>
    </row>
    <row r="32671" spans="1:4" hidden="1" x14ac:dyDescent="0.25">
      <c r="A32671" s="61" t="s">
        <v>495</v>
      </c>
      <c r="B32671" s="61" t="s">
        <v>1342</v>
      </c>
      <c r="C32671">
        <v>1911</v>
      </c>
      <c r="D32671" s="61" t="s">
        <v>3527</v>
      </c>
    </row>
    <row r="32672" spans="1:4" hidden="1" x14ac:dyDescent="0.25">
      <c r="A32672" s="61" t="s">
        <v>495</v>
      </c>
      <c r="B32672" s="61" t="s">
        <v>1342</v>
      </c>
      <c r="C32672">
        <v>1912</v>
      </c>
      <c r="D32672" s="61" t="s">
        <v>3528</v>
      </c>
    </row>
    <row r="32673" spans="1:4" hidden="1" x14ac:dyDescent="0.25">
      <c r="A32673" s="61" t="s">
        <v>495</v>
      </c>
      <c r="B32673" s="61" t="s">
        <v>1342</v>
      </c>
      <c r="C32673">
        <v>1913</v>
      </c>
      <c r="D32673" s="61" t="s">
        <v>3529</v>
      </c>
    </row>
    <row r="32674" spans="1:4" hidden="1" x14ac:dyDescent="0.25">
      <c r="A32674" s="61" t="s">
        <v>495</v>
      </c>
      <c r="B32674" s="61" t="s">
        <v>1342</v>
      </c>
      <c r="C32674">
        <v>1914</v>
      </c>
      <c r="D32674" s="61" t="s">
        <v>3530</v>
      </c>
    </row>
    <row r="32675" spans="1:4" hidden="1" x14ac:dyDescent="0.25">
      <c r="A32675" s="61" t="s">
        <v>495</v>
      </c>
      <c r="B32675" s="61" t="s">
        <v>1342</v>
      </c>
      <c r="C32675">
        <v>1915</v>
      </c>
      <c r="D32675" s="61" t="s">
        <v>3531</v>
      </c>
    </row>
    <row r="32676" spans="1:4" hidden="1" x14ac:dyDescent="0.25">
      <c r="A32676" s="61" t="s">
        <v>495</v>
      </c>
      <c r="B32676" s="61" t="s">
        <v>1342</v>
      </c>
      <c r="C32676">
        <v>1916</v>
      </c>
      <c r="D32676" s="61" t="s">
        <v>3532</v>
      </c>
    </row>
    <row r="32677" spans="1:4" hidden="1" x14ac:dyDescent="0.25">
      <c r="A32677" s="61" t="s">
        <v>495</v>
      </c>
      <c r="B32677" s="61" t="s">
        <v>1342</v>
      </c>
      <c r="C32677">
        <v>1917</v>
      </c>
      <c r="D32677" s="61" t="s">
        <v>3533</v>
      </c>
    </row>
    <row r="32678" spans="1:4" hidden="1" x14ac:dyDescent="0.25">
      <c r="A32678" s="61" t="s">
        <v>495</v>
      </c>
      <c r="B32678" s="61" t="s">
        <v>1342</v>
      </c>
      <c r="C32678">
        <v>1918</v>
      </c>
      <c r="D32678" s="61" t="s">
        <v>3534</v>
      </c>
    </row>
    <row r="32679" spans="1:4" hidden="1" x14ac:dyDescent="0.25">
      <c r="A32679" s="61" t="s">
        <v>495</v>
      </c>
      <c r="B32679" s="61" t="s">
        <v>1342</v>
      </c>
      <c r="C32679">
        <v>1919</v>
      </c>
      <c r="D32679" s="61" t="s">
        <v>3535</v>
      </c>
    </row>
    <row r="32680" spans="1:4" hidden="1" x14ac:dyDescent="0.25">
      <c r="A32680" s="61" t="s">
        <v>495</v>
      </c>
      <c r="B32680" s="61" t="s">
        <v>1342</v>
      </c>
      <c r="C32680">
        <v>1920</v>
      </c>
      <c r="D32680" s="61" t="s">
        <v>3536</v>
      </c>
    </row>
    <row r="32681" spans="1:4" hidden="1" x14ac:dyDescent="0.25">
      <c r="A32681" s="61" t="s">
        <v>495</v>
      </c>
      <c r="B32681" s="61" t="s">
        <v>1342</v>
      </c>
      <c r="C32681">
        <v>1921</v>
      </c>
      <c r="D32681" s="61" t="s">
        <v>3537</v>
      </c>
    </row>
    <row r="32682" spans="1:4" hidden="1" x14ac:dyDescent="0.25">
      <c r="A32682" s="61" t="s">
        <v>495</v>
      </c>
      <c r="B32682" s="61" t="s">
        <v>1342</v>
      </c>
      <c r="C32682">
        <v>1922</v>
      </c>
      <c r="D32682" s="61" t="s">
        <v>3538</v>
      </c>
    </row>
    <row r="32683" spans="1:4" hidden="1" x14ac:dyDescent="0.25">
      <c r="A32683" s="61" t="s">
        <v>495</v>
      </c>
      <c r="B32683" s="61" t="s">
        <v>1342</v>
      </c>
      <c r="C32683">
        <v>1923</v>
      </c>
      <c r="D32683" s="61" t="s">
        <v>3539</v>
      </c>
    </row>
    <row r="32684" spans="1:4" hidden="1" x14ac:dyDescent="0.25">
      <c r="A32684" s="61" t="s">
        <v>495</v>
      </c>
      <c r="B32684" s="61" t="s">
        <v>1342</v>
      </c>
      <c r="C32684">
        <v>1924</v>
      </c>
      <c r="D32684" s="61" t="s">
        <v>3540</v>
      </c>
    </row>
    <row r="32685" spans="1:4" hidden="1" x14ac:dyDescent="0.25">
      <c r="A32685" s="61" t="s">
        <v>495</v>
      </c>
      <c r="B32685" s="61" t="s">
        <v>1342</v>
      </c>
      <c r="C32685">
        <v>1925</v>
      </c>
      <c r="D32685" s="61" t="s">
        <v>3541</v>
      </c>
    </row>
    <row r="32686" spans="1:4" hidden="1" x14ac:dyDescent="0.25">
      <c r="A32686" s="61" t="s">
        <v>495</v>
      </c>
      <c r="B32686" s="61" t="s">
        <v>1342</v>
      </c>
      <c r="C32686">
        <v>1926</v>
      </c>
      <c r="D32686" s="61" t="s">
        <v>3542</v>
      </c>
    </row>
    <row r="32687" spans="1:4" hidden="1" x14ac:dyDescent="0.25">
      <c r="A32687" s="61" t="s">
        <v>495</v>
      </c>
      <c r="B32687" s="61" t="s">
        <v>1342</v>
      </c>
      <c r="C32687">
        <v>1927</v>
      </c>
      <c r="D32687" s="61" t="s">
        <v>3543</v>
      </c>
    </row>
    <row r="32688" spans="1:4" hidden="1" x14ac:dyDescent="0.25">
      <c r="A32688" s="61" t="s">
        <v>495</v>
      </c>
      <c r="B32688" s="61" t="s">
        <v>1342</v>
      </c>
      <c r="C32688">
        <v>1928</v>
      </c>
      <c r="D32688" s="61" t="s">
        <v>3544</v>
      </c>
    </row>
    <row r="32689" spans="1:4" hidden="1" x14ac:dyDescent="0.25">
      <c r="A32689" s="61" t="s">
        <v>495</v>
      </c>
      <c r="B32689" s="61" t="s">
        <v>1342</v>
      </c>
      <c r="C32689">
        <v>1929</v>
      </c>
      <c r="D32689" s="61" t="s">
        <v>3545</v>
      </c>
    </row>
    <row r="32690" spans="1:4" hidden="1" x14ac:dyDescent="0.25">
      <c r="A32690" s="61" t="s">
        <v>495</v>
      </c>
      <c r="B32690" s="61" t="s">
        <v>1342</v>
      </c>
      <c r="C32690">
        <v>1930</v>
      </c>
      <c r="D32690" s="61" t="s">
        <v>3546</v>
      </c>
    </row>
    <row r="32691" spans="1:4" hidden="1" x14ac:dyDescent="0.25">
      <c r="A32691" s="61" t="s">
        <v>495</v>
      </c>
      <c r="B32691" s="61" t="s">
        <v>1342</v>
      </c>
      <c r="C32691">
        <v>1931</v>
      </c>
      <c r="D32691" s="61" t="s">
        <v>3547</v>
      </c>
    </row>
    <row r="32692" spans="1:4" hidden="1" x14ac:dyDescent="0.25">
      <c r="A32692" s="61" t="s">
        <v>495</v>
      </c>
      <c r="B32692" s="61" t="s">
        <v>1342</v>
      </c>
      <c r="C32692">
        <v>1932</v>
      </c>
      <c r="D32692" s="61" t="s">
        <v>3548</v>
      </c>
    </row>
    <row r="32693" spans="1:4" hidden="1" x14ac:dyDescent="0.25">
      <c r="A32693" s="61" t="s">
        <v>495</v>
      </c>
      <c r="B32693" s="61" t="s">
        <v>1342</v>
      </c>
      <c r="C32693">
        <v>1933</v>
      </c>
      <c r="D32693" s="61" t="s">
        <v>3549</v>
      </c>
    </row>
    <row r="32694" spans="1:4" hidden="1" x14ac:dyDescent="0.25">
      <c r="A32694" s="61" t="s">
        <v>495</v>
      </c>
      <c r="B32694" s="61" t="s">
        <v>1342</v>
      </c>
      <c r="C32694">
        <v>1934</v>
      </c>
      <c r="D32694" s="61" t="s">
        <v>3550</v>
      </c>
    </row>
    <row r="32695" spans="1:4" hidden="1" x14ac:dyDescent="0.25">
      <c r="A32695" s="61" t="s">
        <v>495</v>
      </c>
      <c r="B32695" s="61" t="s">
        <v>1342</v>
      </c>
      <c r="C32695">
        <v>1935</v>
      </c>
      <c r="D32695" s="61" t="s">
        <v>3551</v>
      </c>
    </row>
    <row r="32696" spans="1:4" hidden="1" x14ac:dyDescent="0.25">
      <c r="A32696" s="61" t="s">
        <v>495</v>
      </c>
      <c r="B32696" s="61" t="s">
        <v>1342</v>
      </c>
      <c r="C32696">
        <v>1936</v>
      </c>
      <c r="D32696" s="61" t="s">
        <v>3552</v>
      </c>
    </row>
    <row r="32697" spans="1:4" hidden="1" x14ac:dyDescent="0.25">
      <c r="A32697" s="61" t="s">
        <v>495</v>
      </c>
      <c r="B32697" s="61" t="s">
        <v>1342</v>
      </c>
      <c r="C32697">
        <v>1937</v>
      </c>
      <c r="D32697" s="61" t="s">
        <v>3553</v>
      </c>
    </row>
    <row r="32698" spans="1:4" hidden="1" x14ac:dyDescent="0.25">
      <c r="A32698" s="61" t="s">
        <v>495</v>
      </c>
      <c r="B32698" s="61" t="s">
        <v>1342</v>
      </c>
      <c r="C32698">
        <v>1938</v>
      </c>
      <c r="D32698" s="61" t="s">
        <v>3554</v>
      </c>
    </row>
    <row r="32699" spans="1:4" hidden="1" x14ac:dyDescent="0.25">
      <c r="A32699" s="61" t="s">
        <v>495</v>
      </c>
      <c r="B32699" s="61" t="s">
        <v>1342</v>
      </c>
      <c r="C32699">
        <v>1939</v>
      </c>
      <c r="D32699" s="61" t="s">
        <v>3555</v>
      </c>
    </row>
    <row r="32700" spans="1:4" hidden="1" x14ac:dyDescent="0.25">
      <c r="A32700" s="61" t="s">
        <v>495</v>
      </c>
      <c r="B32700" s="61" t="s">
        <v>1342</v>
      </c>
      <c r="C32700">
        <v>1940</v>
      </c>
      <c r="D32700" s="61" t="s">
        <v>3556</v>
      </c>
    </row>
    <row r="32701" spans="1:4" hidden="1" x14ac:dyDescent="0.25">
      <c r="A32701" s="61" t="s">
        <v>495</v>
      </c>
      <c r="B32701" s="61" t="s">
        <v>1342</v>
      </c>
      <c r="C32701">
        <v>1941</v>
      </c>
      <c r="D32701" s="61" t="s">
        <v>3557</v>
      </c>
    </row>
    <row r="32702" spans="1:4" hidden="1" x14ac:dyDescent="0.25">
      <c r="A32702" s="61" t="s">
        <v>495</v>
      </c>
      <c r="B32702" s="61" t="s">
        <v>1342</v>
      </c>
      <c r="C32702">
        <v>1942</v>
      </c>
      <c r="D32702" s="61" t="s">
        <v>3558</v>
      </c>
    </row>
    <row r="32703" spans="1:4" hidden="1" x14ac:dyDescent="0.25">
      <c r="A32703" s="61" t="s">
        <v>495</v>
      </c>
      <c r="B32703" s="61" t="s">
        <v>1342</v>
      </c>
      <c r="C32703">
        <v>1943</v>
      </c>
      <c r="D32703" s="61" t="s">
        <v>3559</v>
      </c>
    </row>
    <row r="32704" spans="1:4" hidden="1" x14ac:dyDescent="0.25">
      <c r="A32704" s="61" t="s">
        <v>495</v>
      </c>
      <c r="B32704" s="61" t="s">
        <v>1342</v>
      </c>
      <c r="C32704">
        <v>1944</v>
      </c>
      <c r="D32704" s="61" t="s">
        <v>3560</v>
      </c>
    </row>
    <row r="32705" spans="1:4" hidden="1" x14ac:dyDescent="0.25">
      <c r="A32705" s="61" t="s">
        <v>495</v>
      </c>
      <c r="B32705" s="61" t="s">
        <v>1342</v>
      </c>
      <c r="C32705">
        <v>1945</v>
      </c>
      <c r="D32705" s="61" t="s">
        <v>3561</v>
      </c>
    </row>
    <row r="32706" spans="1:4" hidden="1" x14ac:dyDescent="0.25">
      <c r="A32706" s="61" t="s">
        <v>495</v>
      </c>
      <c r="B32706" s="61" t="s">
        <v>1342</v>
      </c>
      <c r="C32706">
        <v>1946</v>
      </c>
      <c r="D32706" s="61" t="s">
        <v>3562</v>
      </c>
    </row>
    <row r="32707" spans="1:4" hidden="1" x14ac:dyDescent="0.25">
      <c r="A32707" s="61" t="s">
        <v>495</v>
      </c>
      <c r="B32707" s="61" t="s">
        <v>1342</v>
      </c>
      <c r="C32707">
        <v>1947</v>
      </c>
      <c r="D32707" s="61" t="s">
        <v>3563</v>
      </c>
    </row>
    <row r="32708" spans="1:4" hidden="1" x14ac:dyDescent="0.25">
      <c r="A32708" s="61" t="s">
        <v>495</v>
      </c>
      <c r="B32708" s="61" t="s">
        <v>1342</v>
      </c>
      <c r="C32708">
        <v>1948</v>
      </c>
      <c r="D32708" s="61" t="s">
        <v>3564</v>
      </c>
    </row>
    <row r="32709" spans="1:4" hidden="1" x14ac:dyDescent="0.25">
      <c r="A32709" s="61" t="s">
        <v>495</v>
      </c>
      <c r="B32709" s="61" t="s">
        <v>1342</v>
      </c>
      <c r="C32709">
        <v>1949</v>
      </c>
      <c r="D32709" s="61" t="s">
        <v>3565</v>
      </c>
    </row>
    <row r="32710" spans="1:4" hidden="1" x14ac:dyDescent="0.25">
      <c r="A32710" s="61" t="s">
        <v>495</v>
      </c>
      <c r="B32710" s="61" t="s">
        <v>1342</v>
      </c>
      <c r="C32710">
        <v>1950</v>
      </c>
      <c r="D32710" s="61" t="s">
        <v>3566</v>
      </c>
    </row>
    <row r="32711" spans="1:4" hidden="1" x14ac:dyDescent="0.25">
      <c r="A32711" s="61" t="s">
        <v>495</v>
      </c>
      <c r="B32711" s="61" t="s">
        <v>1342</v>
      </c>
      <c r="C32711">
        <v>1951</v>
      </c>
      <c r="D32711" s="61" t="s">
        <v>3567</v>
      </c>
    </row>
    <row r="32712" spans="1:4" hidden="1" x14ac:dyDescent="0.25">
      <c r="A32712" s="61" t="s">
        <v>495</v>
      </c>
      <c r="B32712" s="61" t="s">
        <v>1342</v>
      </c>
      <c r="C32712">
        <v>1952</v>
      </c>
      <c r="D32712" s="61" t="s">
        <v>3568</v>
      </c>
    </row>
    <row r="32713" spans="1:4" hidden="1" x14ac:dyDescent="0.25">
      <c r="A32713" s="61" t="s">
        <v>495</v>
      </c>
      <c r="B32713" s="61" t="s">
        <v>1342</v>
      </c>
      <c r="C32713">
        <v>1953</v>
      </c>
      <c r="D32713" s="61" t="s">
        <v>3569</v>
      </c>
    </row>
    <row r="32714" spans="1:4" hidden="1" x14ac:dyDescent="0.25">
      <c r="A32714" s="61" t="s">
        <v>495</v>
      </c>
      <c r="B32714" s="61" t="s">
        <v>1342</v>
      </c>
      <c r="C32714">
        <v>1954</v>
      </c>
      <c r="D32714" s="61" t="s">
        <v>3570</v>
      </c>
    </row>
    <row r="32715" spans="1:4" hidden="1" x14ac:dyDescent="0.25">
      <c r="A32715" s="61" t="s">
        <v>495</v>
      </c>
      <c r="B32715" s="61" t="s">
        <v>1342</v>
      </c>
      <c r="C32715">
        <v>1955</v>
      </c>
      <c r="D32715" s="61" t="s">
        <v>3571</v>
      </c>
    </row>
    <row r="32716" spans="1:4" hidden="1" x14ac:dyDescent="0.25">
      <c r="A32716" s="61" t="s">
        <v>495</v>
      </c>
      <c r="B32716" s="61" t="s">
        <v>1342</v>
      </c>
      <c r="C32716">
        <v>1956</v>
      </c>
      <c r="D32716" s="61" t="s">
        <v>3572</v>
      </c>
    </row>
    <row r="32717" spans="1:4" hidden="1" x14ac:dyDescent="0.25">
      <c r="A32717" s="61" t="s">
        <v>495</v>
      </c>
      <c r="B32717" s="61" t="s">
        <v>1342</v>
      </c>
      <c r="C32717">
        <v>1957</v>
      </c>
      <c r="D32717" s="61" t="s">
        <v>3573</v>
      </c>
    </row>
    <row r="32718" spans="1:4" hidden="1" x14ac:dyDescent="0.25">
      <c r="A32718" s="61" t="s">
        <v>495</v>
      </c>
      <c r="B32718" s="61" t="s">
        <v>1342</v>
      </c>
      <c r="C32718">
        <v>1958</v>
      </c>
      <c r="D32718" s="61" t="s">
        <v>3574</v>
      </c>
    </row>
    <row r="32719" spans="1:4" hidden="1" x14ac:dyDescent="0.25">
      <c r="A32719" s="61" t="s">
        <v>495</v>
      </c>
      <c r="B32719" s="61" t="s">
        <v>1342</v>
      </c>
      <c r="C32719">
        <v>1959</v>
      </c>
      <c r="D32719" s="61" t="s">
        <v>3575</v>
      </c>
    </row>
    <row r="32720" spans="1:4" hidden="1" x14ac:dyDescent="0.25">
      <c r="A32720" s="61" t="s">
        <v>495</v>
      </c>
      <c r="B32720" s="61" t="s">
        <v>1342</v>
      </c>
      <c r="C32720">
        <v>1960</v>
      </c>
      <c r="D32720" s="61" t="s">
        <v>3576</v>
      </c>
    </row>
    <row r="32721" spans="1:4" hidden="1" x14ac:dyDescent="0.25">
      <c r="A32721" s="61" t="s">
        <v>495</v>
      </c>
      <c r="B32721" s="61" t="s">
        <v>1342</v>
      </c>
      <c r="C32721">
        <v>1961</v>
      </c>
      <c r="D32721" s="61" t="s">
        <v>3577</v>
      </c>
    </row>
    <row r="32722" spans="1:4" hidden="1" x14ac:dyDescent="0.25">
      <c r="A32722" s="61" t="s">
        <v>495</v>
      </c>
      <c r="B32722" s="61" t="s">
        <v>1342</v>
      </c>
      <c r="C32722">
        <v>1962</v>
      </c>
      <c r="D32722" s="61" t="s">
        <v>3578</v>
      </c>
    </row>
    <row r="32723" spans="1:4" hidden="1" x14ac:dyDescent="0.25">
      <c r="A32723" s="61" t="s">
        <v>495</v>
      </c>
      <c r="B32723" s="61" t="s">
        <v>1342</v>
      </c>
      <c r="C32723">
        <v>1963</v>
      </c>
      <c r="D32723" s="61" t="s">
        <v>3579</v>
      </c>
    </row>
    <row r="32724" spans="1:4" hidden="1" x14ac:dyDescent="0.25">
      <c r="A32724" s="61" t="s">
        <v>495</v>
      </c>
      <c r="B32724" s="61" t="s">
        <v>1342</v>
      </c>
      <c r="C32724">
        <v>1964</v>
      </c>
      <c r="D32724" s="61" t="s">
        <v>3580</v>
      </c>
    </row>
    <row r="32725" spans="1:4" hidden="1" x14ac:dyDescent="0.25">
      <c r="A32725" s="61" t="s">
        <v>495</v>
      </c>
      <c r="B32725" s="61" t="s">
        <v>1342</v>
      </c>
      <c r="C32725">
        <v>1965</v>
      </c>
      <c r="D32725" s="61" t="s">
        <v>3581</v>
      </c>
    </row>
    <row r="32726" spans="1:4" hidden="1" x14ac:dyDescent="0.25">
      <c r="A32726" s="61" t="s">
        <v>495</v>
      </c>
      <c r="B32726" s="61" t="s">
        <v>1342</v>
      </c>
      <c r="C32726">
        <v>1966</v>
      </c>
      <c r="D32726" s="61" t="s">
        <v>3582</v>
      </c>
    </row>
    <row r="32727" spans="1:4" hidden="1" x14ac:dyDescent="0.25">
      <c r="A32727" s="61" t="s">
        <v>495</v>
      </c>
      <c r="B32727" s="61" t="s">
        <v>1342</v>
      </c>
      <c r="C32727">
        <v>1967</v>
      </c>
      <c r="D32727" s="61" t="s">
        <v>3583</v>
      </c>
    </row>
    <row r="32728" spans="1:4" hidden="1" x14ac:dyDescent="0.25">
      <c r="A32728" s="61" t="s">
        <v>495</v>
      </c>
      <c r="B32728" s="61" t="s">
        <v>1342</v>
      </c>
      <c r="C32728">
        <v>1968</v>
      </c>
      <c r="D32728" s="61" t="s">
        <v>3584</v>
      </c>
    </row>
    <row r="32729" spans="1:4" hidden="1" x14ac:dyDescent="0.25">
      <c r="A32729" s="61" t="s">
        <v>495</v>
      </c>
      <c r="B32729" s="61" t="s">
        <v>1342</v>
      </c>
      <c r="C32729">
        <v>1969</v>
      </c>
      <c r="D32729" s="61" t="s">
        <v>3585</v>
      </c>
    </row>
    <row r="32730" spans="1:4" hidden="1" x14ac:dyDescent="0.25">
      <c r="A32730" s="61" t="s">
        <v>495</v>
      </c>
      <c r="B32730" s="61" t="s">
        <v>1342</v>
      </c>
      <c r="C32730">
        <v>1970</v>
      </c>
      <c r="D32730" s="61" t="s">
        <v>3586</v>
      </c>
    </row>
    <row r="32731" spans="1:4" hidden="1" x14ac:dyDescent="0.25">
      <c r="A32731" s="61" t="s">
        <v>495</v>
      </c>
      <c r="B32731" s="61" t="s">
        <v>1342</v>
      </c>
      <c r="C32731">
        <v>1971</v>
      </c>
      <c r="D32731" s="61" t="s">
        <v>3587</v>
      </c>
    </row>
    <row r="32732" spans="1:4" hidden="1" x14ac:dyDescent="0.25">
      <c r="A32732" s="61" t="s">
        <v>495</v>
      </c>
      <c r="B32732" s="61" t="s">
        <v>1342</v>
      </c>
      <c r="C32732">
        <v>1972</v>
      </c>
      <c r="D32732" s="61" t="s">
        <v>3588</v>
      </c>
    </row>
    <row r="32733" spans="1:4" hidden="1" x14ac:dyDescent="0.25">
      <c r="A32733" s="61" t="s">
        <v>495</v>
      </c>
      <c r="B32733" s="61" t="s">
        <v>1342</v>
      </c>
      <c r="C32733">
        <v>1973</v>
      </c>
      <c r="D32733" s="61" t="s">
        <v>3589</v>
      </c>
    </row>
    <row r="32734" spans="1:4" hidden="1" x14ac:dyDescent="0.25">
      <c r="A32734" s="61" t="s">
        <v>495</v>
      </c>
      <c r="B32734" s="61" t="s">
        <v>1342</v>
      </c>
      <c r="C32734">
        <v>1974</v>
      </c>
      <c r="D32734" s="61" t="s">
        <v>3590</v>
      </c>
    </row>
    <row r="32735" spans="1:4" hidden="1" x14ac:dyDescent="0.25">
      <c r="A32735" s="61" t="s">
        <v>495</v>
      </c>
      <c r="B32735" s="61" t="s">
        <v>1342</v>
      </c>
      <c r="C32735">
        <v>1975</v>
      </c>
      <c r="D32735" s="61" t="s">
        <v>3591</v>
      </c>
    </row>
    <row r="32736" spans="1:4" hidden="1" x14ac:dyDescent="0.25">
      <c r="A32736" s="61" t="s">
        <v>495</v>
      </c>
      <c r="B32736" s="61" t="s">
        <v>1342</v>
      </c>
      <c r="C32736">
        <v>1976</v>
      </c>
      <c r="D32736" s="61" t="s">
        <v>3592</v>
      </c>
    </row>
    <row r="32737" spans="1:4" hidden="1" x14ac:dyDescent="0.25">
      <c r="A32737" s="61" t="s">
        <v>495</v>
      </c>
      <c r="B32737" s="61" t="s">
        <v>1342</v>
      </c>
      <c r="C32737">
        <v>1977</v>
      </c>
      <c r="D32737" s="61" t="s">
        <v>3593</v>
      </c>
    </row>
    <row r="32738" spans="1:4" hidden="1" x14ac:dyDescent="0.25">
      <c r="A32738" s="61" t="s">
        <v>495</v>
      </c>
      <c r="B32738" s="61" t="s">
        <v>1342</v>
      </c>
      <c r="C32738">
        <v>1978</v>
      </c>
      <c r="D32738" s="61" t="s">
        <v>3594</v>
      </c>
    </row>
    <row r="32739" spans="1:4" hidden="1" x14ac:dyDescent="0.25">
      <c r="A32739" s="61" t="s">
        <v>495</v>
      </c>
      <c r="B32739" s="61" t="s">
        <v>1342</v>
      </c>
      <c r="C32739">
        <v>1979</v>
      </c>
      <c r="D32739" s="61" t="s">
        <v>3595</v>
      </c>
    </row>
    <row r="32740" spans="1:4" hidden="1" x14ac:dyDescent="0.25">
      <c r="A32740" s="61" t="s">
        <v>495</v>
      </c>
      <c r="B32740" s="61" t="s">
        <v>1342</v>
      </c>
      <c r="C32740">
        <v>1980</v>
      </c>
      <c r="D32740" s="61" t="s">
        <v>3596</v>
      </c>
    </row>
    <row r="32741" spans="1:4" hidden="1" x14ac:dyDescent="0.25">
      <c r="A32741" s="61" t="s">
        <v>495</v>
      </c>
      <c r="B32741" s="61" t="s">
        <v>1342</v>
      </c>
      <c r="C32741">
        <v>1981</v>
      </c>
      <c r="D32741" s="61" t="s">
        <v>3597</v>
      </c>
    </row>
    <row r="32742" spans="1:4" hidden="1" x14ac:dyDescent="0.25">
      <c r="A32742" s="61" t="s">
        <v>495</v>
      </c>
      <c r="B32742" s="61" t="s">
        <v>1342</v>
      </c>
      <c r="C32742">
        <v>1982</v>
      </c>
      <c r="D32742" s="61" t="s">
        <v>3598</v>
      </c>
    </row>
    <row r="32743" spans="1:4" hidden="1" x14ac:dyDescent="0.25">
      <c r="A32743" s="61" t="s">
        <v>495</v>
      </c>
      <c r="B32743" s="61" t="s">
        <v>1342</v>
      </c>
      <c r="C32743">
        <v>1983</v>
      </c>
      <c r="D32743" s="61" t="s">
        <v>3599</v>
      </c>
    </row>
    <row r="32744" spans="1:4" hidden="1" x14ac:dyDescent="0.25">
      <c r="A32744" s="61" t="s">
        <v>495</v>
      </c>
      <c r="B32744" s="61" t="s">
        <v>1342</v>
      </c>
      <c r="C32744">
        <v>1984</v>
      </c>
      <c r="D32744" s="61" t="s">
        <v>3600</v>
      </c>
    </row>
    <row r="32745" spans="1:4" hidden="1" x14ac:dyDescent="0.25">
      <c r="A32745" s="61" t="s">
        <v>495</v>
      </c>
      <c r="B32745" s="61" t="s">
        <v>1342</v>
      </c>
      <c r="C32745">
        <v>1985</v>
      </c>
      <c r="D32745" s="61" t="s">
        <v>3601</v>
      </c>
    </row>
    <row r="32746" spans="1:4" hidden="1" x14ac:dyDescent="0.25">
      <c r="A32746" s="61" t="s">
        <v>495</v>
      </c>
      <c r="B32746" s="61" t="s">
        <v>1342</v>
      </c>
      <c r="C32746">
        <v>1986</v>
      </c>
      <c r="D32746" s="61" t="s">
        <v>3602</v>
      </c>
    </row>
    <row r="32747" spans="1:4" hidden="1" x14ac:dyDescent="0.25">
      <c r="A32747" s="61" t="s">
        <v>495</v>
      </c>
      <c r="B32747" s="61" t="s">
        <v>1342</v>
      </c>
      <c r="C32747">
        <v>1987</v>
      </c>
      <c r="D32747" s="61" t="s">
        <v>3603</v>
      </c>
    </row>
    <row r="32748" spans="1:4" hidden="1" x14ac:dyDescent="0.25">
      <c r="A32748" s="61" t="s">
        <v>495</v>
      </c>
      <c r="B32748" s="61" t="s">
        <v>1342</v>
      </c>
      <c r="C32748">
        <v>1988</v>
      </c>
      <c r="D32748" s="61" t="s">
        <v>3604</v>
      </c>
    </row>
    <row r="32749" spans="1:4" hidden="1" x14ac:dyDescent="0.25">
      <c r="A32749" s="61" t="s">
        <v>495</v>
      </c>
      <c r="B32749" s="61" t="s">
        <v>1342</v>
      </c>
      <c r="C32749">
        <v>1989</v>
      </c>
      <c r="D32749" s="61" t="s">
        <v>3605</v>
      </c>
    </row>
    <row r="32750" spans="1:4" hidden="1" x14ac:dyDescent="0.25">
      <c r="A32750" s="61" t="s">
        <v>495</v>
      </c>
      <c r="B32750" s="61" t="s">
        <v>1342</v>
      </c>
      <c r="C32750">
        <v>1990</v>
      </c>
      <c r="D32750" s="61" t="s">
        <v>3606</v>
      </c>
    </row>
    <row r="32751" spans="1:4" hidden="1" x14ac:dyDescent="0.25">
      <c r="A32751" s="61" t="s">
        <v>495</v>
      </c>
      <c r="B32751" s="61" t="s">
        <v>1342</v>
      </c>
      <c r="C32751">
        <v>1991</v>
      </c>
      <c r="D32751" s="61" t="s">
        <v>3607</v>
      </c>
    </row>
    <row r="32752" spans="1:4" hidden="1" x14ac:dyDescent="0.25">
      <c r="A32752" s="61" t="s">
        <v>495</v>
      </c>
      <c r="B32752" s="61" t="s">
        <v>1342</v>
      </c>
      <c r="C32752">
        <v>1992</v>
      </c>
      <c r="D32752" s="61" t="s">
        <v>3608</v>
      </c>
    </row>
    <row r="32753" spans="1:4" hidden="1" x14ac:dyDescent="0.25">
      <c r="A32753" s="61" t="s">
        <v>495</v>
      </c>
      <c r="B32753" s="61" t="s">
        <v>1342</v>
      </c>
      <c r="C32753">
        <v>1993</v>
      </c>
      <c r="D32753" s="61" t="s">
        <v>3609</v>
      </c>
    </row>
    <row r="32754" spans="1:4" hidden="1" x14ac:dyDescent="0.25">
      <c r="A32754" s="61" t="s">
        <v>495</v>
      </c>
      <c r="B32754" s="61" t="s">
        <v>1342</v>
      </c>
      <c r="C32754">
        <v>1994</v>
      </c>
      <c r="D32754" s="61" t="s">
        <v>3610</v>
      </c>
    </row>
    <row r="32755" spans="1:4" hidden="1" x14ac:dyDescent="0.25">
      <c r="A32755" s="61" t="s">
        <v>495</v>
      </c>
      <c r="B32755" s="61" t="s">
        <v>1342</v>
      </c>
      <c r="C32755">
        <v>1995</v>
      </c>
      <c r="D32755" s="61" t="s">
        <v>3611</v>
      </c>
    </row>
    <row r="32756" spans="1:4" hidden="1" x14ac:dyDescent="0.25">
      <c r="A32756" s="61" t="s">
        <v>495</v>
      </c>
      <c r="B32756" s="61" t="s">
        <v>1342</v>
      </c>
      <c r="C32756">
        <v>1996</v>
      </c>
      <c r="D32756" s="61" t="s">
        <v>3612</v>
      </c>
    </row>
    <row r="32757" spans="1:4" hidden="1" x14ac:dyDescent="0.25">
      <c r="A32757" s="61" t="s">
        <v>495</v>
      </c>
      <c r="B32757" s="61" t="s">
        <v>1342</v>
      </c>
      <c r="C32757">
        <v>1997</v>
      </c>
      <c r="D32757" s="61" t="s">
        <v>3613</v>
      </c>
    </row>
    <row r="32758" spans="1:4" hidden="1" x14ac:dyDescent="0.25">
      <c r="A32758" s="61" t="s">
        <v>495</v>
      </c>
      <c r="B32758" s="61" t="s">
        <v>1342</v>
      </c>
      <c r="C32758">
        <v>1998</v>
      </c>
      <c r="D32758" s="61" t="s">
        <v>3614</v>
      </c>
    </row>
    <row r="32759" spans="1:4" hidden="1" x14ac:dyDescent="0.25">
      <c r="A32759" s="61" t="s">
        <v>495</v>
      </c>
      <c r="B32759" s="61" t="s">
        <v>1342</v>
      </c>
      <c r="C32759">
        <v>1999</v>
      </c>
      <c r="D32759" s="61" t="s">
        <v>3615</v>
      </c>
    </row>
    <row r="32760" spans="1:4" hidden="1" x14ac:dyDescent="0.25">
      <c r="A32760" s="61" t="s">
        <v>495</v>
      </c>
      <c r="B32760" s="61" t="s">
        <v>1342</v>
      </c>
      <c r="C32760">
        <v>2000</v>
      </c>
      <c r="D32760" s="61" t="s">
        <v>3616</v>
      </c>
    </row>
    <row r="32761" spans="1:4" hidden="1" x14ac:dyDescent="0.25">
      <c r="A32761" s="61" t="s">
        <v>495</v>
      </c>
      <c r="B32761" s="61" t="s">
        <v>1342</v>
      </c>
      <c r="C32761">
        <v>2001</v>
      </c>
      <c r="D32761" s="61" t="s">
        <v>3617</v>
      </c>
    </row>
    <row r="32762" spans="1:4" hidden="1" x14ac:dyDescent="0.25">
      <c r="A32762" s="61" t="s">
        <v>495</v>
      </c>
      <c r="B32762" s="61" t="s">
        <v>1342</v>
      </c>
      <c r="C32762">
        <v>2002</v>
      </c>
      <c r="D32762" s="61" t="s">
        <v>3618</v>
      </c>
    </row>
    <row r="32763" spans="1:4" hidden="1" x14ac:dyDescent="0.25">
      <c r="A32763" s="61" t="s">
        <v>495</v>
      </c>
      <c r="B32763" s="61" t="s">
        <v>1342</v>
      </c>
      <c r="C32763">
        <v>2003</v>
      </c>
      <c r="D32763" s="61" t="s">
        <v>3619</v>
      </c>
    </row>
    <row r="32764" spans="1:4" hidden="1" x14ac:dyDescent="0.25">
      <c r="A32764" s="61" t="s">
        <v>495</v>
      </c>
      <c r="B32764" s="61" t="s">
        <v>1342</v>
      </c>
      <c r="C32764">
        <v>2004</v>
      </c>
      <c r="D32764" s="61" t="s">
        <v>3620</v>
      </c>
    </row>
    <row r="32765" spans="1:4" hidden="1" x14ac:dyDescent="0.25">
      <c r="A32765" s="61" t="s">
        <v>495</v>
      </c>
      <c r="B32765" s="61" t="s">
        <v>1342</v>
      </c>
      <c r="C32765">
        <v>2005</v>
      </c>
      <c r="D32765" s="61" t="s">
        <v>3621</v>
      </c>
    </row>
    <row r="32766" spans="1:4" hidden="1" x14ac:dyDescent="0.25">
      <c r="A32766" s="61" t="s">
        <v>495</v>
      </c>
      <c r="B32766" s="61" t="s">
        <v>1342</v>
      </c>
      <c r="C32766">
        <v>2006</v>
      </c>
      <c r="D32766" s="61" t="s">
        <v>3622</v>
      </c>
    </row>
    <row r="32767" spans="1:4" hidden="1" x14ac:dyDescent="0.25">
      <c r="A32767" s="61" t="s">
        <v>495</v>
      </c>
      <c r="B32767" s="61" t="s">
        <v>1342</v>
      </c>
      <c r="C32767">
        <v>2007</v>
      </c>
      <c r="D32767" s="61" t="s">
        <v>3623</v>
      </c>
    </row>
    <row r="32768" spans="1:4" hidden="1" x14ac:dyDescent="0.25">
      <c r="A32768" s="61" t="s">
        <v>495</v>
      </c>
      <c r="B32768" s="61" t="s">
        <v>1342</v>
      </c>
      <c r="C32768">
        <v>2008</v>
      </c>
      <c r="D32768" s="61" t="s">
        <v>3624</v>
      </c>
    </row>
    <row r="32769" spans="1:4" hidden="1" x14ac:dyDescent="0.25">
      <c r="A32769" s="61" t="s">
        <v>495</v>
      </c>
      <c r="B32769" s="61" t="s">
        <v>1342</v>
      </c>
      <c r="C32769">
        <v>2009</v>
      </c>
      <c r="D32769" s="61" t="s">
        <v>3625</v>
      </c>
    </row>
    <row r="32770" spans="1:4" hidden="1" x14ac:dyDescent="0.25">
      <c r="A32770" s="61" t="s">
        <v>495</v>
      </c>
      <c r="B32770" s="61" t="s">
        <v>1342</v>
      </c>
      <c r="C32770">
        <v>2010</v>
      </c>
      <c r="D32770" s="61" t="s">
        <v>3626</v>
      </c>
    </row>
    <row r="32771" spans="1:4" hidden="1" x14ac:dyDescent="0.25">
      <c r="A32771" s="61" t="s">
        <v>495</v>
      </c>
      <c r="B32771" s="61" t="s">
        <v>1342</v>
      </c>
      <c r="C32771">
        <v>2011</v>
      </c>
      <c r="D32771" s="61" t="s">
        <v>3627</v>
      </c>
    </row>
    <row r="32772" spans="1:4" hidden="1" x14ac:dyDescent="0.25">
      <c r="A32772" s="61" t="s">
        <v>495</v>
      </c>
      <c r="B32772" s="61" t="s">
        <v>1342</v>
      </c>
      <c r="C32772">
        <v>2012</v>
      </c>
      <c r="D32772" s="61" t="s">
        <v>3628</v>
      </c>
    </row>
    <row r="32773" spans="1:4" hidden="1" x14ac:dyDescent="0.25">
      <c r="A32773" s="61" t="s">
        <v>495</v>
      </c>
      <c r="B32773" s="61" t="s">
        <v>1342</v>
      </c>
      <c r="C32773">
        <v>2013</v>
      </c>
      <c r="D32773" s="61" t="s">
        <v>3629</v>
      </c>
    </row>
    <row r="32774" spans="1:4" hidden="1" x14ac:dyDescent="0.25">
      <c r="A32774" s="61" t="s">
        <v>495</v>
      </c>
      <c r="B32774" s="61" t="s">
        <v>1342</v>
      </c>
      <c r="C32774">
        <v>2014</v>
      </c>
      <c r="D32774" s="61" t="s">
        <v>3630</v>
      </c>
    </row>
    <row r="32775" spans="1:4" hidden="1" x14ac:dyDescent="0.25">
      <c r="A32775" s="61" t="s">
        <v>495</v>
      </c>
      <c r="B32775" s="61" t="s">
        <v>1342</v>
      </c>
      <c r="C32775">
        <v>2015</v>
      </c>
      <c r="D32775" s="61" t="s">
        <v>3631</v>
      </c>
    </row>
    <row r="32776" spans="1:4" hidden="1" x14ac:dyDescent="0.25">
      <c r="A32776" s="61" t="s">
        <v>495</v>
      </c>
      <c r="B32776" s="61" t="s">
        <v>1342</v>
      </c>
      <c r="C32776">
        <v>2016</v>
      </c>
      <c r="D32776" s="61" t="s">
        <v>3632</v>
      </c>
    </row>
    <row r="32777" spans="1:4" hidden="1" x14ac:dyDescent="0.25">
      <c r="A32777" s="61" t="s">
        <v>495</v>
      </c>
      <c r="B32777" s="61" t="s">
        <v>1342</v>
      </c>
      <c r="C32777">
        <v>2017</v>
      </c>
      <c r="D32777" s="61" t="s">
        <v>3633</v>
      </c>
    </row>
    <row r="32778" spans="1:4" hidden="1" x14ac:dyDescent="0.25">
      <c r="A32778" s="61" t="s">
        <v>495</v>
      </c>
      <c r="B32778" s="61" t="s">
        <v>1342</v>
      </c>
      <c r="C32778">
        <v>2018</v>
      </c>
      <c r="D32778" s="61" t="s">
        <v>3634</v>
      </c>
    </row>
    <row r="32779" spans="1:4" hidden="1" x14ac:dyDescent="0.25">
      <c r="A32779" s="61" t="s">
        <v>495</v>
      </c>
      <c r="B32779" s="61" t="s">
        <v>1342</v>
      </c>
      <c r="C32779">
        <v>2019</v>
      </c>
      <c r="D32779" s="61" t="s">
        <v>3635</v>
      </c>
    </row>
    <row r="32780" spans="1:4" hidden="1" x14ac:dyDescent="0.25">
      <c r="A32780" s="61" t="s">
        <v>495</v>
      </c>
      <c r="B32780" s="61" t="s">
        <v>1342</v>
      </c>
      <c r="C32780">
        <v>2020</v>
      </c>
      <c r="D32780" s="61" t="s">
        <v>3636</v>
      </c>
    </row>
    <row r="32781" spans="1:4" hidden="1" x14ac:dyDescent="0.25">
      <c r="A32781" s="61" t="s">
        <v>495</v>
      </c>
      <c r="B32781" s="61" t="s">
        <v>1342</v>
      </c>
      <c r="C32781">
        <v>2021</v>
      </c>
      <c r="D32781" s="61" t="s">
        <v>3637</v>
      </c>
    </row>
    <row r="32782" spans="1:4" hidden="1" x14ac:dyDescent="0.25">
      <c r="A32782" s="61" t="s">
        <v>495</v>
      </c>
      <c r="B32782" s="61" t="s">
        <v>1342</v>
      </c>
      <c r="C32782">
        <v>2022</v>
      </c>
      <c r="D32782" s="61" t="s">
        <v>3638</v>
      </c>
    </row>
    <row r="32783" spans="1:4" x14ac:dyDescent="0.25">
      <c r="A32783" s="61" t="s">
        <v>495</v>
      </c>
      <c r="B32783" s="61" t="s">
        <v>1342</v>
      </c>
      <c r="C32783">
        <v>2023</v>
      </c>
      <c r="D32783" s="61">
        <v>0.54609494999999997</v>
      </c>
    </row>
    <row r="32784" spans="1:4" hidden="1" x14ac:dyDescent="0.25">
      <c r="A32784" s="61" t="s">
        <v>3639</v>
      </c>
      <c r="B32784" s="61" t="s">
        <v>594</v>
      </c>
      <c r="C32784">
        <v>1789</v>
      </c>
      <c r="D32784" s="61" t="s">
        <v>2540</v>
      </c>
    </row>
    <row r="32785" spans="1:4" hidden="1" x14ac:dyDescent="0.25">
      <c r="A32785" s="61" t="s">
        <v>3639</v>
      </c>
      <c r="B32785" s="61" t="s">
        <v>594</v>
      </c>
      <c r="C32785">
        <v>1790</v>
      </c>
      <c r="D32785" s="61" t="s">
        <v>2540</v>
      </c>
    </row>
    <row r="32786" spans="1:4" hidden="1" x14ac:dyDescent="0.25">
      <c r="A32786" s="61" t="s">
        <v>3639</v>
      </c>
      <c r="B32786" s="61" t="s">
        <v>594</v>
      </c>
      <c r="C32786">
        <v>1791</v>
      </c>
      <c r="D32786" s="61" t="s">
        <v>2540</v>
      </c>
    </row>
    <row r="32787" spans="1:4" hidden="1" x14ac:dyDescent="0.25">
      <c r="A32787" s="61" t="s">
        <v>3639</v>
      </c>
      <c r="B32787" s="61" t="s">
        <v>594</v>
      </c>
      <c r="C32787">
        <v>1792</v>
      </c>
      <c r="D32787" s="61" t="s">
        <v>2540</v>
      </c>
    </row>
    <row r="32788" spans="1:4" hidden="1" x14ac:dyDescent="0.25">
      <c r="A32788" s="61" t="s">
        <v>3639</v>
      </c>
      <c r="B32788" s="61" t="s">
        <v>594</v>
      </c>
      <c r="C32788">
        <v>1793</v>
      </c>
      <c r="D32788" s="61" t="s">
        <v>2540</v>
      </c>
    </row>
    <row r="32789" spans="1:4" hidden="1" x14ac:dyDescent="0.25">
      <c r="A32789" s="61" t="s">
        <v>3639</v>
      </c>
      <c r="B32789" s="61" t="s">
        <v>594</v>
      </c>
      <c r="C32789">
        <v>1794</v>
      </c>
      <c r="D32789" s="61" t="s">
        <v>2540</v>
      </c>
    </row>
    <row r="32790" spans="1:4" hidden="1" x14ac:dyDescent="0.25">
      <c r="A32790" s="61" t="s">
        <v>3639</v>
      </c>
      <c r="B32790" s="61" t="s">
        <v>594</v>
      </c>
      <c r="C32790">
        <v>1795</v>
      </c>
      <c r="D32790" s="61" t="s">
        <v>2540</v>
      </c>
    </row>
    <row r="32791" spans="1:4" hidden="1" x14ac:dyDescent="0.25">
      <c r="A32791" s="61" t="s">
        <v>3639</v>
      </c>
      <c r="B32791" s="61" t="s">
        <v>594</v>
      </c>
      <c r="C32791">
        <v>1796</v>
      </c>
      <c r="D32791" s="61" t="s">
        <v>2540</v>
      </c>
    </row>
    <row r="32792" spans="1:4" hidden="1" x14ac:dyDescent="0.25">
      <c r="A32792" s="61" t="s">
        <v>3639</v>
      </c>
      <c r="B32792" s="61" t="s">
        <v>594</v>
      </c>
      <c r="C32792">
        <v>1797</v>
      </c>
      <c r="D32792" s="61" t="s">
        <v>2540</v>
      </c>
    </row>
    <row r="32793" spans="1:4" hidden="1" x14ac:dyDescent="0.25">
      <c r="A32793" s="61" t="s">
        <v>3639</v>
      </c>
      <c r="B32793" s="61" t="s">
        <v>594</v>
      </c>
      <c r="C32793">
        <v>1798</v>
      </c>
      <c r="D32793" s="61" t="s">
        <v>2540</v>
      </c>
    </row>
    <row r="32794" spans="1:4" hidden="1" x14ac:dyDescent="0.25">
      <c r="A32794" s="61" t="s">
        <v>3639</v>
      </c>
      <c r="B32794" s="61" t="s">
        <v>594</v>
      </c>
      <c r="C32794">
        <v>1799</v>
      </c>
      <c r="D32794" s="61" t="s">
        <v>2540</v>
      </c>
    </row>
    <row r="32795" spans="1:4" hidden="1" x14ac:dyDescent="0.25">
      <c r="A32795" s="61" t="s">
        <v>3639</v>
      </c>
      <c r="B32795" s="61" t="s">
        <v>594</v>
      </c>
      <c r="C32795">
        <v>1800</v>
      </c>
      <c r="D32795" s="61" t="s">
        <v>2540</v>
      </c>
    </row>
    <row r="32796" spans="1:4" hidden="1" x14ac:dyDescent="0.25">
      <c r="A32796" s="61" t="s">
        <v>3639</v>
      </c>
      <c r="B32796" s="61" t="s">
        <v>594</v>
      </c>
      <c r="C32796">
        <v>1801</v>
      </c>
      <c r="D32796" s="61" t="s">
        <v>2540</v>
      </c>
    </row>
    <row r="32797" spans="1:4" hidden="1" x14ac:dyDescent="0.25">
      <c r="A32797" s="61" t="s">
        <v>3639</v>
      </c>
      <c r="B32797" s="61" t="s">
        <v>594</v>
      </c>
      <c r="C32797">
        <v>1802</v>
      </c>
      <c r="D32797" s="61" t="s">
        <v>2540</v>
      </c>
    </row>
    <row r="32798" spans="1:4" hidden="1" x14ac:dyDescent="0.25">
      <c r="A32798" s="61" t="s">
        <v>3639</v>
      </c>
      <c r="B32798" s="61" t="s">
        <v>594</v>
      </c>
      <c r="C32798">
        <v>1803</v>
      </c>
      <c r="D32798" s="61" t="s">
        <v>2540</v>
      </c>
    </row>
    <row r="32799" spans="1:4" hidden="1" x14ac:dyDescent="0.25">
      <c r="A32799" s="61" t="s">
        <v>3639</v>
      </c>
      <c r="B32799" s="61" t="s">
        <v>594</v>
      </c>
      <c r="C32799">
        <v>1804</v>
      </c>
      <c r="D32799" s="61" t="s">
        <v>2540</v>
      </c>
    </row>
    <row r="32800" spans="1:4" hidden="1" x14ac:dyDescent="0.25">
      <c r="A32800" s="61" t="s">
        <v>3639</v>
      </c>
      <c r="B32800" s="61" t="s">
        <v>594</v>
      </c>
      <c r="C32800">
        <v>1805</v>
      </c>
      <c r="D32800" s="61" t="s">
        <v>2540</v>
      </c>
    </row>
    <row r="32801" spans="1:4" hidden="1" x14ac:dyDescent="0.25">
      <c r="A32801" s="61" t="s">
        <v>3639</v>
      </c>
      <c r="B32801" s="61" t="s">
        <v>594</v>
      </c>
      <c r="C32801">
        <v>1806</v>
      </c>
      <c r="D32801" s="61" t="s">
        <v>2256</v>
      </c>
    </row>
    <row r="32802" spans="1:4" hidden="1" x14ac:dyDescent="0.25">
      <c r="A32802" s="61" t="s">
        <v>3639</v>
      </c>
      <c r="B32802" s="61" t="s">
        <v>594</v>
      </c>
      <c r="C32802">
        <v>1807</v>
      </c>
      <c r="D32802" s="61" t="s">
        <v>2256</v>
      </c>
    </row>
    <row r="32803" spans="1:4" hidden="1" x14ac:dyDescent="0.25">
      <c r="A32803" s="61" t="s">
        <v>3639</v>
      </c>
      <c r="B32803" s="61" t="s">
        <v>594</v>
      </c>
      <c r="C32803">
        <v>1808</v>
      </c>
      <c r="D32803" s="61" t="s">
        <v>2256</v>
      </c>
    </row>
    <row r="32804" spans="1:4" hidden="1" x14ac:dyDescent="0.25">
      <c r="A32804" s="61" t="s">
        <v>3639</v>
      </c>
      <c r="B32804" s="61" t="s">
        <v>594</v>
      </c>
      <c r="C32804">
        <v>1809</v>
      </c>
      <c r="D32804" s="61" t="s">
        <v>2256</v>
      </c>
    </row>
    <row r="32805" spans="1:4" hidden="1" x14ac:dyDescent="0.25">
      <c r="A32805" s="61" t="s">
        <v>3639</v>
      </c>
      <c r="B32805" s="61" t="s">
        <v>594</v>
      </c>
      <c r="C32805">
        <v>1810</v>
      </c>
      <c r="D32805" s="61" t="s">
        <v>2256</v>
      </c>
    </row>
    <row r="32806" spans="1:4" hidden="1" x14ac:dyDescent="0.25">
      <c r="A32806" s="61" t="s">
        <v>3639</v>
      </c>
      <c r="B32806" s="61" t="s">
        <v>594</v>
      </c>
      <c r="C32806">
        <v>1811</v>
      </c>
      <c r="D32806" s="61" t="s">
        <v>2256</v>
      </c>
    </row>
    <row r="32807" spans="1:4" hidden="1" x14ac:dyDescent="0.25">
      <c r="A32807" s="61" t="s">
        <v>3639</v>
      </c>
      <c r="B32807" s="61" t="s">
        <v>594</v>
      </c>
      <c r="C32807">
        <v>1812</v>
      </c>
      <c r="D32807" s="61" t="s">
        <v>2256</v>
      </c>
    </row>
    <row r="32808" spans="1:4" hidden="1" x14ac:dyDescent="0.25">
      <c r="A32808" s="61" t="s">
        <v>3639</v>
      </c>
      <c r="B32808" s="61" t="s">
        <v>594</v>
      </c>
      <c r="C32808">
        <v>1813</v>
      </c>
      <c r="D32808" s="61" t="s">
        <v>2256</v>
      </c>
    </row>
    <row r="32809" spans="1:4" hidden="1" x14ac:dyDescent="0.25">
      <c r="A32809" s="61" t="s">
        <v>3639</v>
      </c>
      <c r="B32809" s="61" t="s">
        <v>594</v>
      </c>
      <c r="C32809">
        <v>1814</v>
      </c>
      <c r="D32809" s="61" t="s">
        <v>2256</v>
      </c>
    </row>
    <row r="32810" spans="1:4" hidden="1" x14ac:dyDescent="0.25">
      <c r="A32810" s="61" t="s">
        <v>3639</v>
      </c>
      <c r="B32810" s="61" t="s">
        <v>594</v>
      </c>
      <c r="C32810">
        <v>1815</v>
      </c>
      <c r="D32810" s="61" t="s">
        <v>2256</v>
      </c>
    </row>
    <row r="32811" spans="1:4" hidden="1" x14ac:dyDescent="0.25">
      <c r="A32811" s="61" t="s">
        <v>3639</v>
      </c>
      <c r="B32811" s="61" t="s">
        <v>594</v>
      </c>
      <c r="C32811">
        <v>1816</v>
      </c>
      <c r="D32811" s="61" t="s">
        <v>2256</v>
      </c>
    </row>
    <row r="32812" spans="1:4" hidden="1" x14ac:dyDescent="0.25">
      <c r="A32812" s="61" t="s">
        <v>3639</v>
      </c>
      <c r="B32812" s="61" t="s">
        <v>594</v>
      </c>
      <c r="C32812">
        <v>1817</v>
      </c>
      <c r="D32812" s="61" t="s">
        <v>2256</v>
      </c>
    </row>
    <row r="32813" spans="1:4" hidden="1" x14ac:dyDescent="0.25">
      <c r="A32813" s="61" t="s">
        <v>3639</v>
      </c>
      <c r="B32813" s="61" t="s">
        <v>594</v>
      </c>
      <c r="C32813">
        <v>1818</v>
      </c>
      <c r="D32813" s="61" t="s">
        <v>2256</v>
      </c>
    </row>
    <row r="32814" spans="1:4" hidden="1" x14ac:dyDescent="0.25">
      <c r="A32814" s="61" t="s">
        <v>3639</v>
      </c>
      <c r="B32814" s="61" t="s">
        <v>594</v>
      </c>
      <c r="C32814">
        <v>1819</v>
      </c>
      <c r="D32814" s="61" t="s">
        <v>1841</v>
      </c>
    </row>
    <row r="32815" spans="1:4" hidden="1" x14ac:dyDescent="0.25">
      <c r="A32815" s="61" t="s">
        <v>3639</v>
      </c>
      <c r="B32815" s="61" t="s">
        <v>594</v>
      </c>
      <c r="C32815">
        <v>1820</v>
      </c>
      <c r="D32815" s="61" t="s">
        <v>2582</v>
      </c>
    </row>
    <row r="32816" spans="1:4" hidden="1" x14ac:dyDescent="0.25">
      <c r="A32816" s="61" t="s">
        <v>3639</v>
      </c>
      <c r="B32816" s="61" t="s">
        <v>594</v>
      </c>
      <c r="C32816">
        <v>1821</v>
      </c>
      <c r="D32816" s="61" t="s">
        <v>2582</v>
      </c>
    </row>
    <row r="32817" spans="1:4" hidden="1" x14ac:dyDescent="0.25">
      <c r="A32817" s="61" t="s">
        <v>3639</v>
      </c>
      <c r="B32817" s="61" t="s">
        <v>594</v>
      </c>
      <c r="C32817">
        <v>1822</v>
      </c>
      <c r="D32817" s="61" t="s">
        <v>2582</v>
      </c>
    </row>
    <row r="32818" spans="1:4" hidden="1" x14ac:dyDescent="0.25">
      <c r="A32818" s="61" t="s">
        <v>3639</v>
      </c>
      <c r="B32818" s="61" t="s">
        <v>594</v>
      </c>
      <c r="C32818">
        <v>1823</v>
      </c>
      <c r="D32818" s="61" t="s">
        <v>2582</v>
      </c>
    </row>
    <row r="32819" spans="1:4" hidden="1" x14ac:dyDescent="0.25">
      <c r="A32819" s="61" t="s">
        <v>3639</v>
      </c>
      <c r="B32819" s="61" t="s">
        <v>594</v>
      </c>
      <c r="C32819">
        <v>1824</v>
      </c>
      <c r="D32819" s="61" t="s">
        <v>2582</v>
      </c>
    </row>
    <row r="32820" spans="1:4" hidden="1" x14ac:dyDescent="0.25">
      <c r="A32820" s="61" t="s">
        <v>3639</v>
      </c>
      <c r="B32820" s="61" t="s">
        <v>594</v>
      </c>
      <c r="C32820">
        <v>1825</v>
      </c>
      <c r="D32820" s="61" t="s">
        <v>2582</v>
      </c>
    </row>
    <row r="32821" spans="1:4" hidden="1" x14ac:dyDescent="0.25">
      <c r="A32821" s="61" t="s">
        <v>3639</v>
      </c>
      <c r="B32821" s="61" t="s">
        <v>594</v>
      </c>
      <c r="C32821">
        <v>1826</v>
      </c>
      <c r="D32821" s="61" t="s">
        <v>2582</v>
      </c>
    </row>
    <row r="32822" spans="1:4" hidden="1" x14ac:dyDescent="0.25">
      <c r="A32822" s="61" t="s">
        <v>3639</v>
      </c>
      <c r="B32822" s="61" t="s">
        <v>594</v>
      </c>
      <c r="C32822">
        <v>1827</v>
      </c>
      <c r="D32822" s="61" t="s">
        <v>2582</v>
      </c>
    </row>
    <row r="32823" spans="1:4" hidden="1" x14ac:dyDescent="0.25">
      <c r="A32823" s="61" t="s">
        <v>3639</v>
      </c>
      <c r="B32823" s="61" t="s">
        <v>594</v>
      </c>
      <c r="C32823">
        <v>1828</v>
      </c>
      <c r="D32823" s="61" t="s">
        <v>2582</v>
      </c>
    </row>
    <row r="32824" spans="1:4" hidden="1" x14ac:dyDescent="0.25">
      <c r="A32824" s="61" t="s">
        <v>3639</v>
      </c>
      <c r="B32824" s="61" t="s">
        <v>594</v>
      </c>
      <c r="C32824">
        <v>1829</v>
      </c>
      <c r="D32824" s="61" t="s">
        <v>2582</v>
      </c>
    </row>
    <row r="32825" spans="1:4" hidden="1" x14ac:dyDescent="0.25">
      <c r="A32825" s="61" t="s">
        <v>3639</v>
      </c>
      <c r="B32825" s="61" t="s">
        <v>594</v>
      </c>
      <c r="C32825">
        <v>1830</v>
      </c>
      <c r="D32825" s="61" t="s">
        <v>2582</v>
      </c>
    </row>
    <row r="32826" spans="1:4" hidden="1" x14ac:dyDescent="0.25">
      <c r="A32826" s="61" t="s">
        <v>3639</v>
      </c>
      <c r="B32826" s="61" t="s">
        <v>594</v>
      </c>
      <c r="C32826">
        <v>1831</v>
      </c>
      <c r="D32826" s="61" t="s">
        <v>2582</v>
      </c>
    </row>
    <row r="32827" spans="1:4" hidden="1" x14ac:dyDescent="0.25">
      <c r="A32827" s="61" t="s">
        <v>3639</v>
      </c>
      <c r="B32827" s="61" t="s">
        <v>594</v>
      </c>
      <c r="C32827">
        <v>1832</v>
      </c>
      <c r="D32827" s="61" t="s">
        <v>2582</v>
      </c>
    </row>
    <row r="32828" spans="1:4" hidden="1" x14ac:dyDescent="0.25">
      <c r="A32828" s="61" t="s">
        <v>3639</v>
      </c>
      <c r="B32828" s="61" t="s">
        <v>594</v>
      </c>
      <c r="C32828">
        <v>1833</v>
      </c>
      <c r="D32828" s="61" t="s">
        <v>2582</v>
      </c>
    </row>
    <row r="32829" spans="1:4" hidden="1" x14ac:dyDescent="0.25">
      <c r="A32829" s="61" t="s">
        <v>3639</v>
      </c>
      <c r="B32829" s="61" t="s">
        <v>594</v>
      </c>
      <c r="C32829">
        <v>1834</v>
      </c>
      <c r="D32829" s="61" t="s">
        <v>2582</v>
      </c>
    </row>
    <row r="32830" spans="1:4" hidden="1" x14ac:dyDescent="0.25">
      <c r="A32830" s="61" t="s">
        <v>3639</v>
      </c>
      <c r="B32830" s="61" t="s">
        <v>594</v>
      </c>
      <c r="C32830">
        <v>1835</v>
      </c>
      <c r="D32830" s="61" t="s">
        <v>2582</v>
      </c>
    </row>
    <row r="32831" spans="1:4" hidden="1" x14ac:dyDescent="0.25">
      <c r="A32831" s="61" t="s">
        <v>3639</v>
      </c>
      <c r="B32831" s="61" t="s">
        <v>594</v>
      </c>
      <c r="C32831">
        <v>1836</v>
      </c>
      <c r="D32831" s="61" t="s">
        <v>2582</v>
      </c>
    </row>
    <row r="32832" spans="1:4" hidden="1" x14ac:dyDescent="0.25">
      <c r="A32832" s="61" t="s">
        <v>3639</v>
      </c>
      <c r="B32832" s="61" t="s">
        <v>594</v>
      </c>
      <c r="C32832">
        <v>1837</v>
      </c>
      <c r="D32832" s="61" t="s">
        <v>2582</v>
      </c>
    </row>
    <row r="32833" spans="1:4" hidden="1" x14ac:dyDescent="0.25">
      <c r="A32833" s="61" t="s">
        <v>3639</v>
      </c>
      <c r="B32833" s="61" t="s">
        <v>594</v>
      </c>
      <c r="C32833">
        <v>1838</v>
      </c>
      <c r="D32833" s="61" t="s">
        <v>2582</v>
      </c>
    </row>
    <row r="32834" spans="1:4" hidden="1" x14ac:dyDescent="0.25">
      <c r="A32834" s="61" t="s">
        <v>3639</v>
      </c>
      <c r="B32834" s="61" t="s">
        <v>594</v>
      </c>
      <c r="C32834">
        <v>1839</v>
      </c>
      <c r="D32834" s="61" t="s">
        <v>2582</v>
      </c>
    </row>
    <row r="32835" spans="1:4" hidden="1" x14ac:dyDescent="0.25">
      <c r="A32835" s="61" t="s">
        <v>3639</v>
      </c>
      <c r="B32835" s="61" t="s">
        <v>594</v>
      </c>
      <c r="C32835">
        <v>1840</v>
      </c>
      <c r="D32835" s="61" t="s">
        <v>2582</v>
      </c>
    </row>
    <row r="32836" spans="1:4" hidden="1" x14ac:dyDescent="0.25">
      <c r="A32836" s="61" t="s">
        <v>3639</v>
      </c>
      <c r="B32836" s="61" t="s">
        <v>594</v>
      </c>
      <c r="C32836">
        <v>1841</v>
      </c>
      <c r="D32836" s="61" t="s">
        <v>2582</v>
      </c>
    </row>
    <row r="32837" spans="1:4" hidden="1" x14ac:dyDescent="0.25">
      <c r="A32837" s="61" t="s">
        <v>3639</v>
      </c>
      <c r="B32837" s="61" t="s">
        <v>594</v>
      </c>
      <c r="C32837">
        <v>1842</v>
      </c>
      <c r="D32837" s="61" t="s">
        <v>2582</v>
      </c>
    </row>
    <row r="32838" spans="1:4" hidden="1" x14ac:dyDescent="0.25">
      <c r="A32838" s="61" t="s">
        <v>3639</v>
      </c>
      <c r="B32838" s="61" t="s">
        <v>594</v>
      </c>
      <c r="C32838">
        <v>1843</v>
      </c>
      <c r="D32838" s="61" t="s">
        <v>2582</v>
      </c>
    </row>
    <row r="32839" spans="1:4" hidden="1" x14ac:dyDescent="0.25">
      <c r="A32839" s="61" t="s">
        <v>3639</v>
      </c>
      <c r="B32839" s="61" t="s">
        <v>594</v>
      </c>
      <c r="C32839">
        <v>1844</v>
      </c>
      <c r="D32839" s="61" t="s">
        <v>2582</v>
      </c>
    </row>
    <row r="32840" spans="1:4" hidden="1" x14ac:dyDescent="0.25">
      <c r="A32840" s="61" t="s">
        <v>3639</v>
      </c>
      <c r="B32840" s="61" t="s">
        <v>594</v>
      </c>
      <c r="C32840">
        <v>1845</v>
      </c>
      <c r="D32840" s="61" t="s">
        <v>2582</v>
      </c>
    </row>
    <row r="32841" spans="1:4" hidden="1" x14ac:dyDescent="0.25">
      <c r="A32841" s="61" t="s">
        <v>3639</v>
      </c>
      <c r="B32841" s="61" t="s">
        <v>594</v>
      </c>
      <c r="C32841">
        <v>1846</v>
      </c>
      <c r="D32841" s="61" t="s">
        <v>2582</v>
      </c>
    </row>
    <row r="32842" spans="1:4" hidden="1" x14ac:dyDescent="0.25">
      <c r="A32842" s="61" t="s">
        <v>3639</v>
      </c>
      <c r="B32842" s="61" t="s">
        <v>594</v>
      </c>
      <c r="C32842">
        <v>1847</v>
      </c>
      <c r="D32842" s="61" t="s">
        <v>2582</v>
      </c>
    </row>
    <row r="32843" spans="1:4" hidden="1" x14ac:dyDescent="0.25">
      <c r="A32843" s="61" t="s">
        <v>3639</v>
      </c>
      <c r="B32843" s="61" t="s">
        <v>594</v>
      </c>
      <c r="C32843">
        <v>1848</v>
      </c>
      <c r="D32843" s="61" t="s">
        <v>2582</v>
      </c>
    </row>
    <row r="32844" spans="1:4" hidden="1" x14ac:dyDescent="0.25">
      <c r="A32844" s="61" t="s">
        <v>3639</v>
      </c>
      <c r="B32844" s="61" t="s">
        <v>594</v>
      </c>
      <c r="C32844">
        <v>1849</v>
      </c>
      <c r="D32844" s="61" t="s">
        <v>2582</v>
      </c>
    </row>
    <row r="32845" spans="1:4" hidden="1" x14ac:dyDescent="0.25">
      <c r="A32845" s="61" t="s">
        <v>3639</v>
      </c>
      <c r="B32845" s="61" t="s">
        <v>594</v>
      </c>
      <c r="C32845">
        <v>1850</v>
      </c>
      <c r="D32845" s="61" t="s">
        <v>2582</v>
      </c>
    </row>
    <row r="32846" spans="1:4" hidden="1" x14ac:dyDescent="0.25">
      <c r="A32846" s="61" t="s">
        <v>3639</v>
      </c>
      <c r="B32846" s="61" t="s">
        <v>594</v>
      </c>
      <c r="C32846">
        <v>1851</v>
      </c>
      <c r="D32846" s="61" t="s">
        <v>2582</v>
      </c>
    </row>
    <row r="32847" spans="1:4" hidden="1" x14ac:dyDescent="0.25">
      <c r="A32847" s="61" t="s">
        <v>3639</v>
      </c>
      <c r="B32847" s="61" t="s">
        <v>594</v>
      </c>
      <c r="C32847">
        <v>1852</v>
      </c>
      <c r="D32847" s="61" t="s">
        <v>2582</v>
      </c>
    </row>
    <row r="32848" spans="1:4" hidden="1" x14ac:dyDescent="0.25">
      <c r="A32848" s="61" t="s">
        <v>3639</v>
      </c>
      <c r="B32848" s="61" t="s">
        <v>594</v>
      </c>
      <c r="C32848">
        <v>1853</v>
      </c>
      <c r="D32848" s="61" t="s">
        <v>2582</v>
      </c>
    </row>
    <row r="32849" spans="1:4" hidden="1" x14ac:dyDescent="0.25">
      <c r="A32849" s="61" t="s">
        <v>3639</v>
      </c>
      <c r="B32849" s="61" t="s">
        <v>594</v>
      </c>
      <c r="C32849">
        <v>1854</v>
      </c>
      <c r="D32849" s="61" t="s">
        <v>2582</v>
      </c>
    </row>
    <row r="32850" spans="1:4" hidden="1" x14ac:dyDescent="0.25">
      <c r="A32850" s="61" t="s">
        <v>3639</v>
      </c>
      <c r="B32850" s="61" t="s">
        <v>594</v>
      </c>
      <c r="C32850">
        <v>1855</v>
      </c>
      <c r="D32850" s="61" t="s">
        <v>2582</v>
      </c>
    </row>
    <row r="32851" spans="1:4" hidden="1" x14ac:dyDescent="0.25">
      <c r="A32851" s="61" t="s">
        <v>3639</v>
      </c>
      <c r="B32851" s="61" t="s">
        <v>594</v>
      </c>
      <c r="C32851">
        <v>1856</v>
      </c>
      <c r="D32851" s="61" t="s">
        <v>2582</v>
      </c>
    </row>
    <row r="32852" spans="1:4" hidden="1" x14ac:dyDescent="0.25">
      <c r="A32852" s="61" t="s">
        <v>3639</v>
      </c>
      <c r="B32852" s="61" t="s">
        <v>594</v>
      </c>
      <c r="C32852">
        <v>1857</v>
      </c>
      <c r="D32852" s="61" t="s">
        <v>2582</v>
      </c>
    </row>
    <row r="32853" spans="1:4" hidden="1" x14ac:dyDescent="0.25">
      <c r="A32853" s="61" t="s">
        <v>3639</v>
      </c>
      <c r="B32853" s="61" t="s">
        <v>594</v>
      </c>
      <c r="C32853">
        <v>1858</v>
      </c>
      <c r="D32853" s="61" t="s">
        <v>2582</v>
      </c>
    </row>
    <row r="32854" spans="1:4" hidden="1" x14ac:dyDescent="0.25">
      <c r="A32854" s="61" t="s">
        <v>3639</v>
      </c>
      <c r="B32854" s="61" t="s">
        <v>594</v>
      </c>
      <c r="C32854">
        <v>1859</v>
      </c>
      <c r="D32854" s="61" t="s">
        <v>2582</v>
      </c>
    </row>
    <row r="32855" spans="1:4" hidden="1" x14ac:dyDescent="0.25">
      <c r="A32855" s="61" t="s">
        <v>3639</v>
      </c>
      <c r="B32855" s="61" t="s">
        <v>594</v>
      </c>
      <c r="C32855">
        <v>1860</v>
      </c>
      <c r="D32855" s="61" t="s">
        <v>2582</v>
      </c>
    </row>
    <row r="32856" spans="1:4" hidden="1" x14ac:dyDescent="0.25">
      <c r="A32856" s="61" t="s">
        <v>3639</v>
      </c>
      <c r="B32856" s="61" t="s">
        <v>594</v>
      </c>
      <c r="C32856">
        <v>1861</v>
      </c>
      <c r="D32856" s="61" t="s">
        <v>2582</v>
      </c>
    </row>
    <row r="32857" spans="1:4" hidden="1" x14ac:dyDescent="0.25">
      <c r="A32857" s="61" t="s">
        <v>3639</v>
      </c>
      <c r="B32857" s="61" t="s">
        <v>594</v>
      </c>
      <c r="C32857">
        <v>1862</v>
      </c>
      <c r="D32857" s="61" t="s">
        <v>2582</v>
      </c>
    </row>
    <row r="32858" spans="1:4" hidden="1" x14ac:dyDescent="0.25">
      <c r="A32858" s="61" t="s">
        <v>3639</v>
      </c>
      <c r="B32858" s="61" t="s">
        <v>594</v>
      </c>
      <c r="C32858">
        <v>1863</v>
      </c>
      <c r="D32858" s="61" t="s">
        <v>2582</v>
      </c>
    </row>
    <row r="32859" spans="1:4" hidden="1" x14ac:dyDescent="0.25">
      <c r="A32859" s="61" t="s">
        <v>3639</v>
      </c>
      <c r="B32859" s="61" t="s">
        <v>594</v>
      </c>
      <c r="C32859">
        <v>1864</v>
      </c>
      <c r="D32859" s="61" t="s">
        <v>2582</v>
      </c>
    </row>
    <row r="32860" spans="1:4" hidden="1" x14ac:dyDescent="0.25">
      <c r="A32860" s="61" t="s">
        <v>3639</v>
      </c>
      <c r="B32860" s="61" t="s">
        <v>594</v>
      </c>
      <c r="C32860">
        <v>1865</v>
      </c>
      <c r="D32860" s="61" t="s">
        <v>2582</v>
      </c>
    </row>
    <row r="32861" spans="1:4" hidden="1" x14ac:dyDescent="0.25">
      <c r="A32861" s="61" t="s">
        <v>3639</v>
      </c>
      <c r="B32861" s="61" t="s">
        <v>594</v>
      </c>
      <c r="C32861">
        <v>1866</v>
      </c>
      <c r="D32861" s="61" t="s">
        <v>2582</v>
      </c>
    </row>
    <row r="32862" spans="1:4" hidden="1" x14ac:dyDescent="0.25">
      <c r="A32862" s="61" t="s">
        <v>3639</v>
      </c>
      <c r="B32862" s="61" t="s">
        <v>594</v>
      </c>
      <c r="C32862">
        <v>1867</v>
      </c>
      <c r="D32862" s="61" t="s">
        <v>2582</v>
      </c>
    </row>
    <row r="32863" spans="1:4" hidden="1" x14ac:dyDescent="0.25">
      <c r="A32863" s="61" t="s">
        <v>3639</v>
      </c>
      <c r="B32863" s="61" t="s">
        <v>594</v>
      </c>
      <c r="C32863">
        <v>1868</v>
      </c>
      <c r="D32863" s="61" t="s">
        <v>2582</v>
      </c>
    </row>
    <row r="32864" spans="1:4" hidden="1" x14ac:dyDescent="0.25">
      <c r="A32864" s="61" t="s">
        <v>3639</v>
      </c>
      <c r="B32864" s="61" t="s">
        <v>594</v>
      </c>
      <c r="C32864">
        <v>1869</v>
      </c>
      <c r="D32864" s="61" t="s">
        <v>2582</v>
      </c>
    </row>
    <row r="32865" spans="1:4" hidden="1" x14ac:dyDescent="0.25">
      <c r="A32865" s="61" t="s">
        <v>3639</v>
      </c>
      <c r="B32865" s="61" t="s">
        <v>594</v>
      </c>
      <c r="C32865">
        <v>1870</v>
      </c>
      <c r="D32865" s="61" t="s">
        <v>2582</v>
      </c>
    </row>
    <row r="32866" spans="1:4" hidden="1" x14ac:dyDescent="0.25">
      <c r="A32866" s="61" t="s">
        <v>3639</v>
      </c>
      <c r="B32866" s="61" t="s">
        <v>594</v>
      </c>
      <c r="C32866">
        <v>1871</v>
      </c>
      <c r="D32866" s="61" t="s">
        <v>2582</v>
      </c>
    </row>
    <row r="32867" spans="1:4" hidden="1" x14ac:dyDescent="0.25">
      <c r="A32867" s="61" t="s">
        <v>523</v>
      </c>
      <c r="B32867" s="61" t="s">
        <v>498</v>
      </c>
      <c r="C32867">
        <v>1789</v>
      </c>
      <c r="D32867" s="61" t="s">
        <v>2467</v>
      </c>
    </row>
    <row r="32868" spans="1:4" hidden="1" x14ac:dyDescent="0.25">
      <c r="A32868" s="61" t="s">
        <v>523</v>
      </c>
      <c r="B32868" s="61" t="s">
        <v>498</v>
      </c>
      <c r="C32868">
        <v>1790</v>
      </c>
      <c r="D32868" s="61" t="s">
        <v>2467</v>
      </c>
    </row>
    <row r="32869" spans="1:4" hidden="1" x14ac:dyDescent="0.25">
      <c r="A32869" s="61" t="s">
        <v>523</v>
      </c>
      <c r="B32869" s="61" t="s">
        <v>498</v>
      </c>
      <c r="C32869">
        <v>1791</v>
      </c>
      <c r="D32869" s="61" t="s">
        <v>2467</v>
      </c>
    </row>
    <row r="32870" spans="1:4" hidden="1" x14ac:dyDescent="0.25">
      <c r="A32870" s="61" t="s">
        <v>523</v>
      </c>
      <c r="B32870" s="61" t="s">
        <v>498</v>
      </c>
      <c r="C32870">
        <v>1792</v>
      </c>
      <c r="D32870" s="61" t="s">
        <v>2467</v>
      </c>
    </row>
    <row r="32871" spans="1:4" hidden="1" x14ac:dyDescent="0.25">
      <c r="A32871" s="61" t="s">
        <v>523</v>
      </c>
      <c r="B32871" s="61" t="s">
        <v>498</v>
      </c>
      <c r="C32871">
        <v>1793</v>
      </c>
      <c r="D32871" s="61" t="s">
        <v>2467</v>
      </c>
    </row>
    <row r="32872" spans="1:4" hidden="1" x14ac:dyDescent="0.25">
      <c r="A32872" s="61" t="s">
        <v>523</v>
      </c>
      <c r="B32872" s="61" t="s">
        <v>498</v>
      </c>
      <c r="C32872">
        <v>1794</v>
      </c>
      <c r="D32872" s="61" t="s">
        <v>2467</v>
      </c>
    </row>
    <row r="32873" spans="1:4" hidden="1" x14ac:dyDescent="0.25">
      <c r="A32873" s="61" t="s">
        <v>523</v>
      </c>
      <c r="B32873" s="61" t="s">
        <v>498</v>
      </c>
      <c r="C32873">
        <v>1795</v>
      </c>
      <c r="D32873" s="61" t="s">
        <v>2467</v>
      </c>
    </row>
    <row r="32874" spans="1:4" hidden="1" x14ac:dyDescent="0.25">
      <c r="A32874" s="61" t="s">
        <v>523</v>
      </c>
      <c r="B32874" s="61" t="s">
        <v>498</v>
      </c>
      <c r="C32874">
        <v>1796</v>
      </c>
      <c r="D32874" s="61" t="s">
        <v>2467</v>
      </c>
    </row>
    <row r="32875" spans="1:4" hidden="1" x14ac:dyDescent="0.25">
      <c r="A32875" s="61" t="s">
        <v>523</v>
      </c>
      <c r="B32875" s="61" t="s">
        <v>498</v>
      </c>
      <c r="C32875">
        <v>1797</v>
      </c>
      <c r="D32875" s="61" t="s">
        <v>2467</v>
      </c>
    </row>
    <row r="32876" spans="1:4" hidden="1" x14ac:dyDescent="0.25">
      <c r="A32876" s="61" t="s">
        <v>523</v>
      </c>
      <c r="B32876" s="61" t="s">
        <v>498</v>
      </c>
      <c r="C32876">
        <v>1798</v>
      </c>
      <c r="D32876" s="61" t="s">
        <v>2467</v>
      </c>
    </row>
    <row r="32877" spans="1:4" hidden="1" x14ac:dyDescent="0.25">
      <c r="A32877" s="61" t="s">
        <v>523</v>
      </c>
      <c r="B32877" s="61" t="s">
        <v>498</v>
      </c>
      <c r="C32877">
        <v>1799</v>
      </c>
      <c r="D32877" s="61" t="s">
        <v>2467</v>
      </c>
    </row>
    <row r="32878" spans="1:4" hidden="1" x14ac:dyDescent="0.25">
      <c r="A32878" s="61" t="s">
        <v>523</v>
      </c>
      <c r="B32878" s="61" t="s">
        <v>498</v>
      </c>
      <c r="C32878">
        <v>1800</v>
      </c>
      <c r="D32878" s="61" t="s">
        <v>2467</v>
      </c>
    </row>
    <row r="32879" spans="1:4" hidden="1" x14ac:dyDescent="0.25">
      <c r="A32879" s="61" t="s">
        <v>523</v>
      </c>
      <c r="B32879" s="61" t="s">
        <v>498</v>
      </c>
      <c r="C32879">
        <v>1801</v>
      </c>
      <c r="D32879" s="61" t="s">
        <v>2467</v>
      </c>
    </row>
    <row r="32880" spans="1:4" hidden="1" x14ac:dyDescent="0.25">
      <c r="A32880" s="61" t="s">
        <v>523</v>
      </c>
      <c r="B32880" s="61" t="s">
        <v>498</v>
      </c>
      <c r="C32880">
        <v>1802</v>
      </c>
      <c r="D32880" s="61" t="s">
        <v>2467</v>
      </c>
    </row>
    <row r="32881" spans="1:4" hidden="1" x14ac:dyDescent="0.25">
      <c r="A32881" s="61" t="s">
        <v>523</v>
      </c>
      <c r="B32881" s="61" t="s">
        <v>498</v>
      </c>
      <c r="C32881">
        <v>1803</v>
      </c>
      <c r="D32881" s="61" t="s">
        <v>2467</v>
      </c>
    </row>
    <row r="32882" spans="1:4" hidden="1" x14ac:dyDescent="0.25">
      <c r="A32882" s="61" t="s">
        <v>523</v>
      </c>
      <c r="B32882" s="61" t="s">
        <v>498</v>
      </c>
      <c r="C32882">
        <v>1804</v>
      </c>
      <c r="D32882" s="61" t="s">
        <v>2467</v>
      </c>
    </row>
    <row r="32883" spans="1:4" hidden="1" x14ac:dyDescent="0.25">
      <c r="A32883" s="61" t="s">
        <v>523</v>
      </c>
      <c r="B32883" s="61" t="s">
        <v>498</v>
      </c>
      <c r="C32883">
        <v>1805</v>
      </c>
      <c r="D32883" s="61" t="s">
        <v>2467</v>
      </c>
    </row>
    <row r="32884" spans="1:4" hidden="1" x14ac:dyDescent="0.25">
      <c r="A32884" s="61" t="s">
        <v>523</v>
      </c>
      <c r="B32884" s="61" t="s">
        <v>498</v>
      </c>
      <c r="C32884">
        <v>1806</v>
      </c>
      <c r="D32884" s="61" t="s">
        <v>2467</v>
      </c>
    </row>
    <row r="32885" spans="1:4" hidden="1" x14ac:dyDescent="0.25">
      <c r="A32885" s="61" t="s">
        <v>523</v>
      </c>
      <c r="B32885" s="61" t="s">
        <v>498</v>
      </c>
      <c r="C32885">
        <v>1807</v>
      </c>
      <c r="D32885" s="61" t="s">
        <v>2467</v>
      </c>
    </row>
    <row r="32886" spans="1:4" hidden="1" x14ac:dyDescent="0.25">
      <c r="A32886" s="61" t="s">
        <v>523</v>
      </c>
      <c r="B32886" s="61" t="s">
        <v>498</v>
      </c>
      <c r="C32886">
        <v>1808</v>
      </c>
      <c r="D32886" s="61" t="s">
        <v>2467</v>
      </c>
    </row>
    <row r="32887" spans="1:4" hidden="1" x14ac:dyDescent="0.25">
      <c r="A32887" s="61" t="s">
        <v>523</v>
      </c>
      <c r="B32887" s="61" t="s">
        <v>498</v>
      </c>
      <c r="C32887">
        <v>1809</v>
      </c>
      <c r="D32887" s="61" t="s">
        <v>2467</v>
      </c>
    </row>
    <row r="32888" spans="1:4" hidden="1" x14ac:dyDescent="0.25">
      <c r="A32888" s="61" t="s">
        <v>523</v>
      </c>
      <c r="B32888" s="61" t="s">
        <v>498</v>
      </c>
      <c r="C32888">
        <v>1810</v>
      </c>
      <c r="D32888" s="61" t="s">
        <v>2467</v>
      </c>
    </row>
    <row r="32889" spans="1:4" hidden="1" x14ac:dyDescent="0.25">
      <c r="A32889" s="61" t="s">
        <v>523</v>
      </c>
      <c r="B32889" s="61" t="s">
        <v>498</v>
      </c>
      <c r="C32889">
        <v>1811</v>
      </c>
      <c r="D32889" s="61" t="s">
        <v>2467</v>
      </c>
    </row>
    <row r="32890" spans="1:4" hidden="1" x14ac:dyDescent="0.25">
      <c r="A32890" s="61" t="s">
        <v>523</v>
      </c>
      <c r="B32890" s="61" t="s">
        <v>498</v>
      </c>
      <c r="C32890">
        <v>1812</v>
      </c>
      <c r="D32890" s="61" t="s">
        <v>2467</v>
      </c>
    </row>
    <row r="32891" spans="1:4" hidden="1" x14ac:dyDescent="0.25">
      <c r="A32891" s="61" t="s">
        <v>523</v>
      </c>
      <c r="B32891" s="61" t="s">
        <v>498</v>
      </c>
      <c r="C32891">
        <v>1813</v>
      </c>
      <c r="D32891" s="61" t="s">
        <v>2467</v>
      </c>
    </row>
    <row r="32892" spans="1:4" hidden="1" x14ac:dyDescent="0.25">
      <c r="A32892" s="61" t="s">
        <v>523</v>
      </c>
      <c r="B32892" s="61" t="s">
        <v>498</v>
      </c>
      <c r="C32892">
        <v>1814</v>
      </c>
      <c r="D32892" s="61" t="s">
        <v>2467</v>
      </c>
    </row>
    <row r="32893" spans="1:4" hidden="1" x14ac:dyDescent="0.25">
      <c r="A32893" s="61" t="s">
        <v>523</v>
      </c>
      <c r="B32893" s="61" t="s">
        <v>498</v>
      </c>
      <c r="C32893">
        <v>1815</v>
      </c>
      <c r="D32893" s="61" t="s">
        <v>2467</v>
      </c>
    </row>
    <row r="32894" spans="1:4" hidden="1" x14ac:dyDescent="0.25">
      <c r="A32894" s="61" t="s">
        <v>523</v>
      </c>
      <c r="B32894" s="61" t="s">
        <v>498</v>
      </c>
      <c r="C32894">
        <v>1816</v>
      </c>
      <c r="D32894" s="61" t="s">
        <v>2467</v>
      </c>
    </row>
    <row r="32895" spans="1:4" hidden="1" x14ac:dyDescent="0.25">
      <c r="A32895" s="61" t="s">
        <v>523</v>
      </c>
      <c r="B32895" s="61" t="s">
        <v>498</v>
      </c>
      <c r="C32895">
        <v>1817</v>
      </c>
      <c r="D32895" s="61" t="s">
        <v>2467</v>
      </c>
    </row>
    <row r="32896" spans="1:4" hidden="1" x14ac:dyDescent="0.25">
      <c r="A32896" s="61" t="s">
        <v>523</v>
      </c>
      <c r="B32896" s="61" t="s">
        <v>498</v>
      </c>
      <c r="C32896">
        <v>1818</v>
      </c>
      <c r="D32896" s="61" t="s">
        <v>2467</v>
      </c>
    </row>
    <row r="32897" spans="1:4" hidden="1" x14ac:dyDescent="0.25">
      <c r="A32897" s="61" t="s">
        <v>523</v>
      </c>
      <c r="B32897" s="61" t="s">
        <v>498</v>
      </c>
      <c r="C32897">
        <v>1819</v>
      </c>
      <c r="D32897" s="61" t="s">
        <v>2467</v>
      </c>
    </row>
    <row r="32898" spans="1:4" hidden="1" x14ac:dyDescent="0.25">
      <c r="A32898" s="61" t="s">
        <v>523</v>
      </c>
      <c r="B32898" s="61" t="s">
        <v>498</v>
      </c>
      <c r="C32898">
        <v>1820</v>
      </c>
      <c r="D32898" s="61" t="s">
        <v>2467</v>
      </c>
    </row>
    <row r="32899" spans="1:4" hidden="1" x14ac:dyDescent="0.25">
      <c r="A32899" s="61" t="s">
        <v>523</v>
      </c>
      <c r="B32899" s="61" t="s">
        <v>498</v>
      </c>
      <c r="C32899">
        <v>1821</v>
      </c>
      <c r="D32899" s="61" t="s">
        <v>2467</v>
      </c>
    </row>
    <row r="32900" spans="1:4" hidden="1" x14ac:dyDescent="0.25">
      <c r="A32900" s="61" t="s">
        <v>523</v>
      </c>
      <c r="B32900" s="61" t="s">
        <v>498</v>
      </c>
      <c r="C32900">
        <v>1822</v>
      </c>
      <c r="D32900" s="61" t="s">
        <v>2467</v>
      </c>
    </row>
    <row r="32901" spans="1:4" hidden="1" x14ac:dyDescent="0.25">
      <c r="A32901" s="61" t="s">
        <v>523</v>
      </c>
      <c r="B32901" s="61" t="s">
        <v>498</v>
      </c>
      <c r="C32901">
        <v>1823</v>
      </c>
      <c r="D32901" s="61" t="s">
        <v>2467</v>
      </c>
    </row>
    <row r="32902" spans="1:4" hidden="1" x14ac:dyDescent="0.25">
      <c r="A32902" s="61" t="s">
        <v>523</v>
      </c>
      <c r="B32902" s="61" t="s">
        <v>498</v>
      </c>
      <c r="C32902">
        <v>1824</v>
      </c>
      <c r="D32902" s="61" t="s">
        <v>2467</v>
      </c>
    </row>
    <row r="32903" spans="1:4" hidden="1" x14ac:dyDescent="0.25">
      <c r="A32903" s="61" t="s">
        <v>523</v>
      </c>
      <c r="B32903" s="61" t="s">
        <v>498</v>
      </c>
      <c r="C32903">
        <v>1825</v>
      </c>
      <c r="D32903" s="61" t="s">
        <v>2467</v>
      </c>
    </row>
    <row r="32904" spans="1:4" hidden="1" x14ac:dyDescent="0.25">
      <c r="A32904" s="61" t="s">
        <v>523</v>
      </c>
      <c r="B32904" s="61" t="s">
        <v>498</v>
      </c>
      <c r="C32904">
        <v>1826</v>
      </c>
      <c r="D32904" s="61" t="s">
        <v>2467</v>
      </c>
    </row>
    <row r="32905" spans="1:4" hidden="1" x14ac:dyDescent="0.25">
      <c r="A32905" s="61" t="s">
        <v>523</v>
      </c>
      <c r="B32905" s="61" t="s">
        <v>498</v>
      </c>
      <c r="C32905">
        <v>1827</v>
      </c>
      <c r="D32905" s="61" t="s">
        <v>2467</v>
      </c>
    </row>
    <row r="32906" spans="1:4" hidden="1" x14ac:dyDescent="0.25">
      <c r="A32906" s="61" t="s">
        <v>523</v>
      </c>
      <c r="B32906" s="61" t="s">
        <v>498</v>
      </c>
      <c r="C32906">
        <v>1828</v>
      </c>
      <c r="D32906" s="61" t="s">
        <v>2467</v>
      </c>
    </row>
    <row r="32907" spans="1:4" hidden="1" x14ac:dyDescent="0.25">
      <c r="A32907" s="61" t="s">
        <v>523</v>
      </c>
      <c r="B32907" s="61" t="s">
        <v>498</v>
      </c>
      <c r="C32907">
        <v>1829</v>
      </c>
      <c r="D32907" s="61" t="s">
        <v>2467</v>
      </c>
    </row>
    <row r="32908" spans="1:4" hidden="1" x14ac:dyDescent="0.25">
      <c r="A32908" s="61" t="s">
        <v>523</v>
      </c>
      <c r="B32908" s="61" t="s">
        <v>498</v>
      </c>
      <c r="C32908">
        <v>1830</v>
      </c>
      <c r="D32908" s="61" t="s">
        <v>2467</v>
      </c>
    </row>
    <row r="32909" spans="1:4" hidden="1" x14ac:dyDescent="0.25">
      <c r="A32909" s="61" t="s">
        <v>523</v>
      </c>
      <c r="B32909" s="61" t="s">
        <v>498</v>
      </c>
      <c r="C32909">
        <v>1831</v>
      </c>
      <c r="D32909" s="61" t="s">
        <v>2467</v>
      </c>
    </row>
    <row r="32910" spans="1:4" hidden="1" x14ac:dyDescent="0.25">
      <c r="A32910" s="61" t="s">
        <v>523</v>
      </c>
      <c r="B32910" s="61" t="s">
        <v>498</v>
      </c>
      <c r="C32910">
        <v>1832</v>
      </c>
      <c r="D32910" s="61" t="s">
        <v>2467</v>
      </c>
    </row>
    <row r="32911" spans="1:4" hidden="1" x14ac:dyDescent="0.25">
      <c r="A32911" s="61" t="s">
        <v>523</v>
      </c>
      <c r="B32911" s="61" t="s">
        <v>498</v>
      </c>
      <c r="C32911">
        <v>1833</v>
      </c>
      <c r="D32911" s="61" t="s">
        <v>2467</v>
      </c>
    </row>
    <row r="32912" spans="1:4" hidden="1" x14ac:dyDescent="0.25">
      <c r="A32912" s="61" t="s">
        <v>523</v>
      </c>
      <c r="B32912" s="61" t="s">
        <v>498</v>
      </c>
      <c r="C32912">
        <v>1834</v>
      </c>
      <c r="D32912" s="61" t="s">
        <v>2467</v>
      </c>
    </row>
    <row r="32913" spans="1:4" hidden="1" x14ac:dyDescent="0.25">
      <c r="A32913" s="61" t="s">
        <v>523</v>
      </c>
      <c r="B32913" s="61" t="s">
        <v>498</v>
      </c>
      <c r="C32913">
        <v>1835</v>
      </c>
      <c r="D32913" s="61" t="s">
        <v>2467</v>
      </c>
    </row>
    <row r="32914" spans="1:4" hidden="1" x14ac:dyDescent="0.25">
      <c r="A32914" s="61" t="s">
        <v>523</v>
      </c>
      <c r="B32914" s="61" t="s">
        <v>498</v>
      </c>
      <c r="C32914">
        <v>1836</v>
      </c>
      <c r="D32914" s="61" t="s">
        <v>2467</v>
      </c>
    </row>
    <row r="32915" spans="1:4" hidden="1" x14ac:dyDescent="0.25">
      <c r="A32915" s="61" t="s">
        <v>523</v>
      </c>
      <c r="B32915" s="61" t="s">
        <v>498</v>
      </c>
      <c r="C32915">
        <v>1837</v>
      </c>
      <c r="D32915" s="61" t="s">
        <v>2467</v>
      </c>
    </row>
    <row r="32916" spans="1:4" hidden="1" x14ac:dyDescent="0.25">
      <c r="A32916" s="61" t="s">
        <v>523</v>
      </c>
      <c r="B32916" s="61" t="s">
        <v>498</v>
      </c>
      <c r="C32916">
        <v>1838</v>
      </c>
      <c r="D32916" s="61" t="s">
        <v>2467</v>
      </c>
    </row>
    <row r="32917" spans="1:4" hidden="1" x14ac:dyDescent="0.25">
      <c r="A32917" s="61" t="s">
        <v>523</v>
      </c>
      <c r="B32917" s="61" t="s">
        <v>498</v>
      </c>
      <c r="C32917">
        <v>1839</v>
      </c>
      <c r="D32917" s="61" t="s">
        <v>2467</v>
      </c>
    </row>
    <row r="32918" spans="1:4" hidden="1" x14ac:dyDescent="0.25">
      <c r="A32918" s="61" t="s">
        <v>523</v>
      </c>
      <c r="B32918" s="61" t="s">
        <v>498</v>
      </c>
      <c r="C32918">
        <v>1840</v>
      </c>
      <c r="D32918" s="61" t="s">
        <v>2467</v>
      </c>
    </row>
    <row r="32919" spans="1:4" hidden="1" x14ac:dyDescent="0.25">
      <c r="A32919" s="61" t="s">
        <v>523</v>
      </c>
      <c r="B32919" s="61" t="s">
        <v>498</v>
      </c>
      <c r="C32919">
        <v>1841</v>
      </c>
      <c r="D32919" s="61" t="s">
        <v>2467</v>
      </c>
    </row>
    <row r="32920" spans="1:4" hidden="1" x14ac:dyDescent="0.25">
      <c r="A32920" s="61" t="s">
        <v>523</v>
      </c>
      <c r="B32920" s="61" t="s">
        <v>498</v>
      </c>
      <c r="C32920">
        <v>1842</v>
      </c>
      <c r="D32920" s="61" t="s">
        <v>2467</v>
      </c>
    </row>
    <row r="32921" spans="1:4" hidden="1" x14ac:dyDescent="0.25">
      <c r="A32921" s="61" t="s">
        <v>523</v>
      </c>
      <c r="B32921" s="61" t="s">
        <v>498</v>
      </c>
      <c r="C32921">
        <v>1843</v>
      </c>
      <c r="D32921" s="61" t="s">
        <v>2467</v>
      </c>
    </row>
    <row r="32922" spans="1:4" hidden="1" x14ac:dyDescent="0.25">
      <c r="A32922" s="61" t="s">
        <v>523</v>
      </c>
      <c r="B32922" s="61" t="s">
        <v>498</v>
      </c>
      <c r="C32922">
        <v>1844</v>
      </c>
      <c r="D32922" s="61" t="s">
        <v>2467</v>
      </c>
    </row>
    <row r="32923" spans="1:4" hidden="1" x14ac:dyDescent="0.25">
      <c r="A32923" s="61" t="s">
        <v>523</v>
      </c>
      <c r="B32923" s="61" t="s">
        <v>498</v>
      </c>
      <c r="C32923">
        <v>1845</v>
      </c>
      <c r="D32923" s="61" t="s">
        <v>2467</v>
      </c>
    </row>
    <row r="32924" spans="1:4" hidden="1" x14ac:dyDescent="0.25">
      <c r="A32924" s="61" t="s">
        <v>523</v>
      </c>
      <c r="B32924" s="61" t="s">
        <v>498</v>
      </c>
      <c r="C32924">
        <v>1846</v>
      </c>
      <c r="D32924" s="61" t="s">
        <v>2467</v>
      </c>
    </row>
    <row r="32925" spans="1:4" hidden="1" x14ac:dyDescent="0.25">
      <c r="A32925" s="61" t="s">
        <v>523</v>
      </c>
      <c r="B32925" s="61" t="s">
        <v>498</v>
      </c>
      <c r="C32925">
        <v>1847</v>
      </c>
      <c r="D32925" s="61" t="s">
        <v>2467</v>
      </c>
    </row>
    <row r="32926" spans="1:4" hidden="1" x14ac:dyDescent="0.25">
      <c r="A32926" s="61" t="s">
        <v>523</v>
      </c>
      <c r="B32926" s="61" t="s">
        <v>498</v>
      </c>
      <c r="C32926">
        <v>1848</v>
      </c>
      <c r="D32926" s="61" t="s">
        <v>2467</v>
      </c>
    </row>
    <row r="32927" spans="1:4" hidden="1" x14ac:dyDescent="0.25">
      <c r="A32927" s="61" t="s">
        <v>523</v>
      </c>
      <c r="B32927" s="61" t="s">
        <v>498</v>
      </c>
      <c r="C32927">
        <v>1849</v>
      </c>
      <c r="D32927" s="61" t="s">
        <v>2467</v>
      </c>
    </row>
    <row r="32928" spans="1:4" hidden="1" x14ac:dyDescent="0.25">
      <c r="A32928" s="61" t="s">
        <v>523</v>
      </c>
      <c r="B32928" s="61" t="s">
        <v>498</v>
      </c>
      <c r="C32928">
        <v>1850</v>
      </c>
      <c r="D32928" s="61" t="s">
        <v>2467</v>
      </c>
    </row>
    <row r="32929" spans="1:4" hidden="1" x14ac:dyDescent="0.25">
      <c r="A32929" s="61" t="s">
        <v>523</v>
      </c>
      <c r="B32929" s="61" t="s">
        <v>498</v>
      </c>
      <c r="C32929">
        <v>1851</v>
      </c>
      <c r="D32929" s="61" t="s">
        <v>2293</v>
      </c>
    </row>
    <row r="32930" spans="1:4" hidden="1" x14ac:dyDescent="0.25">
      <c r="A32930" s="61" t="s">
        <v>523</v>
      </c>
      <c r="B32930" s="61" t="s">
        <v>498</v>
      </c>
      <c r="C32930">
        <v>1852</v>
      </c>
      <c r="D32930" s="61" t="s">
        <v>2293</v>
      </c>
    </row>
    <row r="32931" spans="1:4" hidden="1" x14ac:dyDescent="0.25">
      <c r="A32931" s="61" t="s">
        <v>523</v>
      </c>
      <c r="B32931" s="61" t="s">
        <v>498</v>
      </c>
      <c r="C32931">
        <v>1853</v>
      </c>
      <c r="D32931" s="61" t="s">
        <v>2293</v>
      </c>
    </row>
    <row r="32932" spans="1:4" hidden="1" x14ac:dyDescent="0.25">
      <c r="A32932" s="61" t="s">
        <v>523</v>
      </c>
      <c r="B32932" s="61" t="s">
        <v>498</v>
      </c>
      <c r="C32932">
        <v>1854</v>
      </c>
      <c r="D32932" s="61" t="s">
        <v>2293</v>
      </c>
    </row>
    <row r="32933" spans="1:4" hidden="1" x14ac:dyDescent="0.25">
      <c r="A32933" s="61" t="s">
        <v>523</v>
      </c>
      <c r="B32933" s="61" t="s">
        <v>498</v>
      </c>
      <c r="C32933">
        <v>1855</v>
      </c>
      <c r="D32933" s="61" t="s">
        <v>2293</v>
      </c>
    </row>
    <row r="32934" spans="1:4" hidden="1" x14ac:dyDescent="0.25">
      <c r="A32934" s="61" t="s">
        <v>523</v>
      </c>
      <c r="B32934" s="61" t="s">
        <v>498</v>
      </c>
      <c r="C32934">
        <v>1856</v>
      </c>
      <c r="D32934" s="61" t="s">
        <v>2293</v>
      </c>
    </row>
    <row r="32935" spans="1:4" hidden="1" x14ac:dyDescent="0.25">
      <c r="A32935" s="61" t="s">
        <v>523</v>
      </c>
      <c r="B32935" s="61" t="s">
        <v>498</v>
      </c>
      <c r="C32935">
        <v>1857</v>
      </c>
      <c r="D32935" s="61" t="s">
        <v>1867</v>
      </c>
    </row>
    <row r="32936" spans="1:4" hidden="1" x14ac:dyDescent="0.25">
      <c r="A32936" s="61" t="s">
        <v>523</v>
      </c>
      <c r="B32936" s="61" t="s">
        <v>498</v>
      </c>
      <c r="C32936">
        <v>1858</v>
      </c>
      <c r="D32936" s="61" t="s">
        <v>1867</v>
      </c>
    </row>
    <row r="32937" spans="1:4" hidden="1" x14ac:dyDescent="0.25">
      <c r="A32937" s="61" t="s">
        <v>523</v>
      </c>
      <c r="B32937" s="61" t="s">
        <v>498</v>
      </c>
      <c r="C32937">
        <v>1859</v>
      </c>
      <c r="D32937" s="61" t="s">
        <v>1867</v>
      </c>
    </row>
    <row r="32938" spans="1:4" hidden="1" x14ac:dyDescent="0.25">
      <c r="A32938" s="61" t="s">
        <v>523</v>
      </c>
      <c r="B32938" s="61" t="s">
        <v>498</v>
      </c>
      <c r="C32938">
        <v>1860</v>
      </c>
      <c r="D32938" s="61" t="s">
        <v>1867</v>
      </c>
    </row>
    <row r="32939" spans="1:4" hidden="1" x14ac:dyDescent="0.25">
      <c r="A32939" s="61" t="s">
        <v>523</v>
      </c>
      <c r="B32939" s="61" t="s">
        <v>498</v>
      </c>
      <c r="C32939">
        <v>1861</v>
      </c>
      <c r="D32939" s="61" t="s">
        <v>1867</v>
      </c>
    </row>
    <row r="32940" spans="1:4" hidden="1" x14ac:dyDescent="0.25">
      <c r="A32940" s="61" t="s">
        <v>523</v>
      </c>
      <c r="B32940" s="61" t="s">
        <v>498</v>
      </c>
      <c r="C32940">
        <v>1862</v>
      </c>
      <c r="D32940" s="61" t="s">
        <v>1867</v>
      </c>
    </row>
    <row r="32941" spans="1:4" hidden="1" x14ac:dyDescent="0.25">
      <c r="A32941" s="61" t="s">
        <v>523</v>
      </c>
      <c r="B32941" s="61" t="s">
        <v>498</v>
      </c>
      <c r="C32941">
        <v>1863</v>
      </c>
      <c r="D32941" s="61" t="s">
        <v>1867</v>
      </c>
    </row>
    <row r="32942" spans="1:4" hidden="1" x14ac:dyDescent="0.25">
      <c r="A32942" s="61" t="s">
        <v>523</v>
      </c>
      <c r="B32942" s="61" t="s">
        <v>498</v>
      </c>
      <c r="C32942">
        <v>1864</v>
      </c>
      <c r="D32942" s="61" t="s">
        <v>1867</v>
      </c>
    </row>
    <row r="32943" spans="1:4" hidden="1" x14ac:dyDescent="0.25">
      <c r="A32943" s="61" t="s">
        <v>523</v>
      </c>
      <c r="B32943" s="61" t="s">
        <v>498</v>
      </c>
      <c r="C32943">
        <v>1865</v>
      </c>
      <c r="D32943" s="61" t="s">
        <v>1867</v>
      </c>
    </row>
    <row r="32944" spans="1:4" hidden="1" x14ac:dyDescent="0.25">
      <c r="A32944" s="61" t="s">
        <v>523</v>
      </c>
      <c r="B32944" s="61" t="s">
        <v>498</v>
      </c>
      <c r="C32944">
        <v>1866</v>
      </c>
      <c r="D32944" s="61" t="s">
        <v>1867</v>
      </c>
    </row>
    <row r="32945" spans="1:4" hidden="1" x14ac:dyDescent="0.25">
      <c r="A32945" s="61" t="s">
        <v>523</v>
      </c>
      <c r="B32945" s="61" t="s">
        <v>498</v>
      </c>
      <c r="C32945">
        <v>1867</v>
      </c>
      <c r="D32945" s="61" t="s">
        <v>1867</v>
      </c>
    </row>
    <row r="32946" spans="1:4" hidden="1" x14ac:dyDescent="0.25">
      <c r="A32946" s="61" t="s">
        <v>523</v>
      </c>
      <c r="B32946" s="61" t="s">
        <v>498</v>
      </c>
      <c r="C32946">
        <v>1868</v>
      </c>
      <c r="D32946" s="61" t="s">
        <v>1756</v>
      </c>
    </row>
    <row r="32947" spans="1:4" hidden="1" x14ac:dyDescent="0.25">
      <c r="A32947" s="61" t="s">
        <v>523</v>
      </c>
      <c r="B32947" s="61" t="s">
        <v>498</v>
      </c>
      <c r="C32947">
        <v>1869</v>
      </c>
      <c r="D32947" s="61" t="s">
        <v>1756</v>
      </c>
    </row>
    <row r="32948" spans="1:4" hidden="1" x14ac:dyDescent="0.25">
      <c r="A32948" s="61" t="s">
        <v>523</v>
      </c>
      <c r="B32948" s="61" t="s">
        <v>498</v>
      </c>
      <c r="C32948">
        <v>1870</v>
      </c>
      <c r="D32948" s="61" t="s">
        <v>1756</v>
      </c>
    </row>
    <row r="32949" spans="1:4" hidden="1" x14ac:dyDescent="0.25">
      <c r="A32949" s="61" t="s">
        <v>523</v>
      </c>
      <c r="B32949" s="61" t="s">
        <v>498</v>
      </c>
      <c r="C32949">
        <v>1871</v>
      </c>
      <c r="D32949" s="61" t="s">
        <v>1756</v>
      </c>
    </row>
    <row r="32950" spans="1:4" hidden="1" x14ac:dyDescent="0.25">
      <c r="A32950" s="61" t="s">
        <v>523</v>
      </c>
      <c r="B32950" s="61" t="s">
        <v>498</v>
      </c>
      <c r="C32950">
        <v>1872</v>
      </c>
      <c r="D32950" s="61" t="s">
        <v>1756</v>
      </c>
    </row>
    <row r="32951" spans="1:4" hidden="1" x14ac:dyDescent="0.25">
      <c r="A32951" s="61" t="s">
        <v>523</v>
      </c>
      <c r="B32951" s="61" t="s">
        <v>498</v>
      </c>
      <c r="C32951">
        <v>1873</v>
      </c>
      <c r="D32951" s="61" t="s">
        <v>1756</v>
      </c>
    </row>
    <row r="32952" spans="1:4" hidden="1" x14ac:dyDescent="0.25">
      <c r="A32952" s="61" t="s">
        <v>523</v>
      </c>
      <c r="B32952" s="61" t="s">
        <v>498</v>
      </c>
      <c r="C32952">
        <v>1874</v>
      </c>
      <c r="D32952" s="61" t="s">
        <v>1756</v>
      </c>
    </row>
    <row r="32953" spans="1:4" hidden="1" x14ac:dyDescent="0.25">
      <c r="A32953" s="61" t="s">
        <v>523</v>
      </c>
      <c r="B32953" s="61" t="s">
        <v>498</v>
      </c>
      <c r="C32953">
        <v>1875</v>
      </c>
      <c r="D32953" s="61" t="s">
        <v>1756</v>
      </c>
    </row>
    <row r="32954" spans="1:4" hidden="1" x14ac:dyDescent="0.25">
      <c r="A32954" s="61" t="s">
        <v>523</v>
      </c>
      <c r="B32954" s="61" t="s">
        <v>498</v>
      </c>
      <c r="C32954">
        <v>1876</v>
      </c>
      <c r="D32954" s="61" t="s">
        <v>1756</v>
      </c>
    </row>
    <row r="32955" spans="1:4" hidden="1" x14ac:dyDescent="0.25">
      <c r="A32955" s="61" t="s">
        <v>523</v>
      </c>
      <c r="B32955" s="61" t="s">
        <v>498</v>
      </c>
      <c r="C32955">
        <v>1877</v>
      </c>
      <c r="D32955" s="61" t="s">
        <v>2317</v>
      </c>
    </row>
    <row r="32956" spans="1:4" hidden="1" x14ac:dyDescent="0.25">
      <c r="A32956" s="61" t="s">
        <v>523</v>
      </c>
      <c r="B32956" s="61" t="s">
        <v>498</v>
      </c>
      <c r="C32956">
        <v>1878</v>
      </c>
      <c r="D32956" s="61" t="s">
        <v>2295</v>
      </c>
    </row>
    <row r="32957" spans="1:4" hidden="1" x14ac:dyDescent="0.25">
      <c r="A32957" s="61" t="s">
        <v>523</v>
      </c>
      <c r="B32957" s="61" t="s">
        <v>498</v>
      </c>
      <c r="C32957">
        <v>1879</v>
      </c>
      <c r="D32957" s="61" t="s">
        <v>2295</v>
      </c>
    </row>
    <row r="32958" spans="1:4" hidden="1" x14ac:dyDescent="0.25">
      <c r="A32958" s="61" t="s">
        <v>523</v>
      </c>
      <c r="B32958" s="61" t="s">
        <v>498</v>
      </c>
      <c r="C32958">
        <v>1880</v>
      </c>
      <c r="D32958" s="61" t="s">
        <v>1518</v>
      </c>
    </row>
    <row r="32959" spans="1:4" hidden="1" x14ac:dyDescent="0.25">
      <c r="A32959" s="61" t="s">
        <v>523</v>
      </c>
      <c r="B32959" s="61" t="s">
        <v>498</v>
      </c>
      <c r="C32959">
        <v>1881</v>
      </c>
      <c r="D32959" s="61" t="s">
        <v>1518</v>
      </c>
    </row>
    <row r="32960" spans="1:4" hidden="1" x14ac:dyDescent="0.25">
      <c r="A32960" s="61" t="s">
        <v>523</v>
      </c>
      <c r="B32960" s="61" t="s">
        <v>498</v>
      </c>
      <c r="C32960">
        <v>1882</v>
      </c>
      <c r="D32960" s="61" t="s">
        <v>1518</v>
      </c>
    </row>
    <row r="32961" spans="1:4" hidden="1" x14ac:dyDescent="0.25">
      <c r="A32961" s="61" t="s">
        <v>523</v>
      </c>
      <c r="B32961" s="61" t="s">
        <v>498</v>
      </c>
      <c r="C32961">
        <v>1883</v>
      </c>
      <c r="D32961" s="61" t="s">
        <v>1518</v>
      </c>
    </row>
    <row r="32962" spans="1:4" hidden="1" x14ac:dyDescent="0.25">
      <c r="A32962" s="61" t="s">
        <v>523</v>
      </c>
      <c r="B32962" s="61" t="s">
        <v>498</v>
      </c>
      <c r="C32962">
        <v>1884</v>
      </c>
      <c r="D32962" s="61" t="s">
        <v>1518</v>
      </c>
    </row>
    <row r="32963" spans="1:4" hidden="1" x14ac:dyDescent="0.25">
      <c r="A32963" s="61" t="s">
        <v>523</v>
      </c>
      <c r="B32963" s="61" t="s">
        <v>498</v>
      </c>
      <c r="C32963">
        <v>1885</v>
      </c>
      <c r="D32963" s="61" t="s">
        <v>1518</v>
      </c>
    </row>
    <row r="32964" spans="1:4" hidden="1" x14ac:dyDescent="0.25">
      <c r="A32964" s="61" t="s">
        <v>523</v>
      </c>
      <c r="B32964" s="61" t="s">
        <v>498</v>
      </c>
      <c r="C32964">
        <v>1886</v>
      </c>
      <c r="D32964" s="61" t="s">
        <v>1518</v>
      </c>
    </row>
    <row r="32965" spans="1:4" hidden="1" x14ac:dyDescent="0.25">
      <c r="A32965" s="61" t="s">
        <v>523</v>
      </c>
      <c r="B32965" s="61" t="s">
        <v>498</v>
      </c>
      <c r="C32965">
        <v>1887</v>
      </c>
      <c r="D32965" s="61" t="s">
        <v>1518</v>
      </c>
    </row>
    <row r="32966" spans="1:4" hidden="1" x14ac:dyDescent="0.25">
      <c r="A32966" s="61" t="s">
        <v>523</v>
      </c>
      <c r="B32966" s="61" t="s">
        <v>498</v>
      </c>
      <c r="C32966">
        <v>1888</v>
      </c>
      <c r="D32966" s="61" t="s">
        <v>1518</v>
      </c>
    </row>
    <row r="32967" spans="1:4" hidden="1" x14ac:dyDescent="0.25">
      <c r="A32967" s="61" t="s">
        <v>523</v>
      </c>
      <c r="B32967" s="61" t="s">
        <v>498</v>
      </c>
      <c r="C32967">
        <v>1889</v>
      </c>
      <c r="D32967" s="61" t="s">
        <v>1518</v>
      </c>
    </row>
    <row r="32968" spans="1:4" hidden="1" x14ac:dyDescent="0.25">
      <c r="A32968" s="61" t="s">
        <v>523</v>
      </c>
      <c r="B32968" s="61" t="s">
        <v>498</v>
      </c>
      <c r="C32968">
        <v>1890</v>
      </c>
      <c r="D32968" s="61" t="s">
        <v>1518</v>
      </c>
    </row>
    <row r="32969" spans="1:4" hidden="1" x14ac:dyDescent="0.25">
      <c r="A32969" s="61" t="s">
        <v>523</v>
      </c>
      <c r="B32969" s="61" t="s">
        <v>498</v>
      </c>
      <c r="C32969">
        <v>1891</v>
      </c>
      <c r="D32969" s="61" t="s">
        <v>1518</v>
      </c>
    </row>
    <row r="32970" spans="1:4" hidden="1" x14ac:dyDescent="0.25">
      <c r="A32970" s="61" t="s">
        <v>523</v>
      </c>
      <c r="B32970" s="61" t="s">
        <v>498</v>
      </c>
      <c r="C32970">
        <v>1892</v>
      </c>
      <c r="D32970" s="61" t="s">
        <v>1518</v>
      </c>
    </row>
    <row r="32971" spans="1:4" hidden="1" x14ac:dyDescent="0.25">
      <c r="A32971" s="61" t="s">
        <v>523</v>
      </c>
      <c r="B32971" s="61" t="s">
        <v>498</v>
      </c>
      <c r="C32971">
        <v>1893</v>
      </c>
      <c r="D32971" s="61" t="s">
        <v>1518</v>
      </c>
    </row>
    <row r="32972" spans="1:4" hidden="1" x14ac:dyDescent="0.25">
      <c r="A32972" s="61" t="s">
        <v>523</v>
      </c>
      <c r="B32972" s="61" t="s">
        <v>498</v>
      </c>
      <c r="C32972">
        <v>1894</v>
      </c>
      <c r="D32972" s="61" t="s">
        <v>1518</v>
      </c>
    </row>
    <row r="32973" spans="1:4" hidden="1" x14ac:dyDescent="0.25">
      <c r="A32973" s="61" t="s">
        <v>523</v>
      </c>
      <c r="B32973" s="61" t="s">
        <v>498</v>
      </c>
      <c r="C32973">
        <v>1895</v>
      </c>
      <c r="D32973" s="61" t="s">
        <v>1518</v>
      </c>
    </row>
    <row r="32974" spans="1:4" hidden="1" x14ac:dyDescent="0.25">
      <c r="A32974" s="61" t="s">
        <v>523</v>
      </c>
      <c r="B32974" s="61" t="s">
        <v>498</v>
      </c>
      <c r="C32974">
        <v>1896</v>
      </c>
      <c r="D32974" s="61" t="s">
        <v>1518</v>
      </c>
    </row>
    <row r="32975" spans="1:4" hidden="1" x14ac:dyDescent="0.25">
      <c r="A32975" s="61" t="s">
        <v>523</v>
      </c>
      <c r="B32975" s="61" t="s">
        <v>498</v>
      </c>
      <c r="C32975">
        <v>1897</v>
      </c>
      <c r="D32975" s="61" t="s">
        <v>1518</v>
      </c>
    </row>
    <row r="32976" spans="1:4" hidden="1" x14ac:dyDescent="0.25">
      <c r="A32976" s="61" t="s">
        <v>523</v>
      </c>
      <c r="B32976" s="61" t="s">
        <v>498</v>
      </c>
      <c r="C32976">
        <v>1898</v>
      </c>
      <c r="D32976" s="61" t="s">
        <v>1518</v>
      </c>
    </row>
    <row r="32977" spans="1:4" hidden="1" x14ac:dyDescent="0.25">
      <c r="A32977" s="61" t="s">
        <v>523</v>
      </c>
      <c r="B32977" s="61" t="s">
        <v>498</v>
      </c>
      <c r="C32977">
        <v>1899</v>
      </c>
      <c r="D32977" s="61" t="s">
        <v>1518</v>
      </c>
    </row>
    <row r="32978" spans="1:4" hidden="1" x14ac:dyDescent="0.25">
      <c r="A32978" s="61" t="s">
        <v>523</v>
      </c>
      <c r="B32978" s="61" t="s">
        <v>498</v>
      </c>
      <c r="C32978">
        <v>1900</v>
      </c>
      <c r="D32978" s="61" t="s">
        <v>1518</v>
      </c>
    </row>
    <row r="32979" spans="1:4" hidden="1" x14ac:dyDescent="0.25">
      <c r="A32979" s="61" t="s">
        <v>523</v>
      </c>
      <c r="B32979" s="61" t="s">
        <v>498</v>
      </c>
      <c r="C32979">
        <v>1901</v>
      </c>
      <c r="D32979" s="61" t="s">
        <v>1518</v>
      </c>
    </row>
    <row r="32980" spans="1:4" hidden="1" x14ac:dyDescent="0.25">
      <c r="A32980" s="61" t="s">
        <v>523</v>
      </c>
      <c r="B32980" s="61" t="s">
        <v>498</v>
      </c>
      <c r="C32980">
        <v>1902</v>
      </c>
      <c r="D32980" s="61" t="s">
        <v>1518</v>
      </c>
    </row>
    <row r="32981" spans="1:4" hidden="1" x14ac:dyDescent="0.25">
      <c r="A32981" s="61" t="s">
        <v>523</v>
      </c>
      <c r="B32981" s="61" t="s">
        <v>498</v>
      </c>
      <c r="C32981">
        <v>1903</v>
      </c>
      <c r="D32981" s="61" t="s">
        <v>1518</v>
      </c>
    </row>
    <row r="32982" spans="1:4" hidden="1" x14ac:dyDescent="0.25">
      <c r="A32982" s="61" t="s">
        <v>523</v>
      </c>
      <c r="B32982" s="61" t="s">
        <v>498</v>
      </c>
      <c r="C32982">
        <v>1904</v>
      </c>
      <c r="D32982" s="61" t="s">
        <v>1518</v>
      </c>
    </row>
    <row r="32983" spans="1:4" hidden="1" x14ac:dyDescent="0.25">
      <c r="A32983" s="61" t="s">
        <v>523</v>
      </c>
      <c r="B32983" s="61" t="s">
        <v>498</v>
      </c>
      <c r="C32983">
        <v>1905</v>
      </c>
      <c r="D32983" s="61" t="s">
        <v>1518</v>
      </c>
    </row>
    <row r="32984" spans="1:4" hidden="1" x14ac:dyDescent="0.25">
      <c r="A32984" s="61" t="s">
        <v>523</v>
      </c>
      <c r="B32984" s="61" t="s">
        <v>498</v>
      </c>
      <c r="C32984">
        <v>1906</v>
      </c>
      <c r="D32984" s="61" t="s">
        <v>1518</v>
      </c>
    </row>
    <row r="32985" spans="1:4" hidden="1" x14ac:dyDescent="0.25">
      <c r="A32985" s="61" t="s">
        <v>523</v>
      </c>
      <c r="B32985" s="61" t="s">
        <v>498</v>
      </c>
      <c r="C32985">
        <v>1907</v>
      </c>
      <c r="D32985" s="61" t="s">
        <v>2457</v>
      </c>
    </row>
    <row r="32986" spans="1:4" hidden="1" x14ac:dyDescent="0.25">
      <c r="A32986" s="61" t="s">
        <v>523</v>
      </c>
      <c r="B32986" s="61" t="s">
        <v>498</v>
      </c>
      <c r="C32986">
        <v>1908</v>
      </c>
      <c r="D32986" s="61" t="s">
        <v>592</v>
      </c>
    </row>
    <row r="32987" spans="1:4" hidden="1" x14ac:dyDescent="0.25">
      <c r="A32987" s="61" t="s">
        <v>523</v>
      </c>
      <c r="B32987" s="61" t="s">
        <v>498</v>
      </c>
      <c r="C32987">
        <v>1909</v>
      </c>
      <c r="D32987" s="61" t="s">
        <v>1625</v>
      </c>
    </row>
    <row r="32988" spans="1:4" hidden="1" x14ac:dyDescent="0.25">
      <c r="A32988" s="61" t="s">
        <v>523</v>
      </c>
      <c r="B32988" s="61" t="s">
        <v>498</v>
      </c>
      <c r="C32988">
        <v>1910</v>
      </c>
      <c r="D32988" s="61" t="s">
        <v>1625</v>
      </c>
    </row>
    <row r="32989" spans="1:4" hidden="1" x14ac:dyDescent="0.25">
      <c r="A32989" s="61" t="s">
        <v>523</v>
      </c>
      <c r="B32989" s="61" t="s">
        <v>498</v>
      </c>
      <c r="C32989">
        <v>1911</v>
      </c>
      <c r="D32989" s="61" t="s">
        <v>1587</v>
      </c>
    </row>
    <row r="32990" spans="1:4" hidden="1" x14ac:dyDescent="0.25">
      <c r="A32990" s="61" t="s">
        <v>523</v>
      </c>
      <c r="B32990" s="61" t="s">
        <v>498</v>
      </c>
      <c r="C32990">
        <v>1912</v>
      </c>
      <c r="D32990" s="61" t="s">
        <v>1587</v>
      </c>
    </row>
    <row r="32991" spans="1:4" hidden="1" x14ac:dyDescent="0.25">
      <c r="A32991" s="61" t="s">
        <v>523</v>
      </c>
      <c r="B32991" s="61" t="s">
        <v>498</v>
      </c>
      <c r="C32991">
        <v>1913</v>
      </c>
      <c r="D32991" s="61" t="s">
        <v>2334</v>
      </c>
    </row>
    <row r="32992" spans="1:4" hidden="1" x14ac:dyDescent="0.25">
      <c r="A32992" s="61" t="s">
        <v>523</v>
      </c>
      <c r="B32992" s="61" t="s">
        <v>498</v>
      </c>
      <c r="C32992">
        <v>1914</v>
      </c>
      <c r="D32992" s="61" t="s">
        <v>1694</v>
      </c>
    </row>
    <row r="32993" spans="1:4" hidden="1" x14ac:dyDescent="0.25">
      <c r="A32993" s="61" t="s">
        <v>523</v>
      </c>
      <c r="B32993" s="61" t="s">
        <v>498</v>
      </c>
      <c r="C32993">
        <v>1915</v>
      </c>
      <c r="D32993" s="61" t="s">
        <v>1504</v>
      </c>
    </row>
    <row r="32994" spans="1:4" hidden="1" x14ac:dyDescent="0.25">
      <c r="A32994" s="61" t="s">
        <v>523</v>
      </c>
      <c r="B32994" s="61" t="s">
        <v>498</v>
      </c>
      <c r="C32994">
        <v>1916</v>
      </c>
      <c r="D32994" s="61" t="s">
        <v>1504</v>
      </c>
    </row>
    <row r="32995" spans="1:4" hidden="1" x14ac:dyDescent="0.25">
      <c r="A32995" s="61" t="s">
        <v>523</v>
      </c>
      <c r="B32995" s="61" t="s">
        <v>498</v>
      </c>
      <c r="C32995">
        <v>1917</v>
      </c>
      <c r="D32995" s="61" t="s">
        <v>1504</v>
      </c>
    </row>
    <row r="32996" spans="1:4" hidden="1" x14ac:dyDescent="0.25">
      <c r="A32996" s="61" t="s">
        <v>523</v>
      </c>
      <c r="B32996" s="61" t="s">
        <v>498</v>
      </c>
      <c r="C32996">
        <v>1991</v>
      </c>
      <c r="D32996" s="61" t="s">
        <v>2388</v>
      </c>
    </row>
    <row r="32997" spans="1:4" hidden="1" x14ac:dyDescent="0.25">
      <c r="A32997" s="61" t="s">
        <v>523</v>
      </c>
      <c r="B32997" s="61" t="s">
        <v>498</v>
      </c>
      <c r="C32997">
        <v>1992</v>
      </c>
      <c r="D32997" s="61" t="s">
        <v>2388</v>
      </c>
    </row>
    <row r="32998" spans="1:4" hidden="1" x14ac:dyDescent="0.25">
      <c r="A32998" s="61" t="s">
        <v>523</v>
      </c>
      <c r="B32998" s="61" t="s">
        <v>498</v>
      </c>
      <c r="C32998">
        <v>1993</v>
      </c>
      <c r="D32998" s="61" t="s">
        <v>2388</v>
      </c>
    </row>
    <row r="32999" spans="1:4" hidden="1" x14ac:dyDescent="0.25">
      <c r="A32999" s="61" t="s">
        <v>523</v>
      </c>
      <c r="B32999" s="61" t="s">
        <v>498</v>
      </c>
      <c r="C32999">
        <v>1994</v>
      </c>
      <c r="D32999" s="61" t="s">
        <v>1755</v>
      </c>
    </row>
    <row r="33000" spans="1:4" hidden="1" x14ac:dyDescent="0.25">
      <c r="A33000" s="61" t="s">
        <v>523</v>
      </c>
      <c r="B33000" s="61" t="s">
        <v>498</v>
      </c>
      <c r="C33000">
        <v>1995</v>
      </c>
      <c r="D33000" s="61" t="s">
        <v>1513</v>
      </c>
    </row>
    <row r="33001" spans="1:4" hidden="1" x14ac:dyDescent="0.25">
      <c r="A33001" s="61" t="s">
        <v>523</v>
      </c>
      <c r="B33001" s="61" t="s">
        <v>498</v>
      </c>
      <c r="C33001">
        <v>1996</v>
      </c>
      <c r="D33001" s="61" t="s">
        <v>1513</v>
      </c>
    </row>
    <row r="33002" spans="1:4" hidden="1" x14ac:dyDescent="0.25">
      <c r="A33002" s="61" t="s">
        <v>523</v>
      </c>
      <c r="B33002" s="61" t="s">
        <v>498</v>
      </c>
      <c r="C33002">
        <v>1997</v>
      </c>
      <c r="D33002" s="61" t="s">
        <v>1513</v>
      </c>
    </row>
    <row r="33003" spans="1:4" hidden="1" x14ac:dyDescent="0.25">
      <c r="A33003" s="61" t="s">
        <v>523</v>
      </c>
      <c r="B33003" s="61" t="s">
        <v>498</v>
      </c>
      <c r="C33003">
        <v>1998</v>
      </c>
      <c r="D33003" s="61" t="s">
        <v>1513</v>
      </c>
    </row>
    <row r="33004" spans="1:4" hidden="1" x14ac:dyDescent="0.25">
      <c r="A33004" s="61" t="s">
        <v>523</v>
      </c>
      <c r="B33004" s="61" t="s">
        <v>498</v>
      </c>
      <c r="C33004">
        <v>1999</v>
      </c>
      <c r="D33004" s="61" t="s">
        <v>1513</v>
      </c>
    </row>
    <row r="33005" spans="1:4" hidden="1" x14ac:dyDescent="0.25">
      <c r="A33005" s="61" t="s">
        <v>523</v>
      </c>
      <c r="B33005" s="61" t="s">
        <v>498</v>
      </c>
      <c r="C33005">
        <v>2000</v>
      </c>
      <c r="D33005" s="61" t="s">
        <v>2184</v>
      </c>
    </row>
    <row r="33006" spans="1:4" hidden="1" x14ac:dyDescent="0.25">
      <c r="A33006" s="61" t="s">
        <v>523</v>
      </c>
      <c r="B33006" s="61" t="s">
        <v>498</v>
      </c>
      <c r="C33006">
        <v>2001</v>
      </c>
      <c r="D33006" s="61" t="s">
        <v>2184</v>
      </c>
    </row>
    <row r="33007" spans="1:4" hidden="1" x14ac:dyDescent="0.25">
      <c r="A33007" s="61" t="s">
        <v>523</v>
      </c>
      <c r="B33007" s="61" t="s">
        <v>498</v>
      </c>
      <c r="C33007">
        <v>2002</v>
      </c>
      <c r="D33007" s="61" t="s">
        <v>2150</v>
      </c>
    </row>
    <row r="33008" spans="1:4" hidden="1" x14ac:dyDescent="0.25">
      <c r="A33008" s="61" t="s">
        <v>523</v>
      </c>
      <c r="B33008" s="61" t="s">
        <v>498</v>
      </c>
      <c r="C33008">
        <v>2003</v>
      </c>
      <c r="D33008" s="61" t="s">
        <v>2150</v>
      </c>
    </row>
    <row r="33009" spans="1:4" hidden="1" x14ac:dyDescent="0.25">
      <c r="A33009" s="61" t="s">
        <v>523</v>
      </c>
      <c r="B33009" s="61" t="s">
        <v>498</v>
      </c>
      <c r="C33009">
        <v>2004</v>
      </c>
      <c r="D33009" s="61" t="s">
        <v>2150</v>
      </c>
    </row>
    <row r="33010" spans="1:4" hidden="1" x14ac:dyDescent="0.25">
      <c r="A33010" s="61" t="s">
        <v>523</v>
      </c>
      <c r="B33010" s="61" t="s">
        <v>498</v>
      </c>
      <c r="C33010">
        <v>2005</v>
      </c>
      <c r="D33010" s="61" t="s">
        <v>2150</v>
      </c>
    </row>
    <row r="33011" spans="1:4" hidden="1" x14ac:dyDescent="0.25">
      <c r="A33011" s="61" t="s">
        <v>523</v>
      </c>
      <c r="B33011" s="61" t="s">
        <v>498</v>
      </c>
      <c r="C33011">
        <v>2006</v>
      </c>
      <c r="D33011" s="61" t="s">
        <v>2150</v>
      </c>
    </row>
    <row r="33012" spans="1:4" hidden="1" x14ac:dyDescent="0.25">
      <c r="A33012" s="61" t="s">
        <v>523</v>
      </c>
      <c r="B33012" s="61" t="s">
        <v>498</v>
      </c>
      <c r="C33012">
        <v>2007</v>
      </c>
      <c r="D33012" s="61" t="s">
        <v>1847</v>
      </c>
    </row>
    <row r="33013" spans="1:4" hidden="1" x14ac:dyDescent="0.25">
      <c r="A33013" s="61" t="s">
        <v>523</v>
      </c>
      <c r="B33013" s="61" t="s">
        <v>498</v>
      </c>
      <c r="C33013">
        <v>2008</v>
      </c>
      <c r="D33013" s="61" t="s">
        <v>2149</v>
      </c>
    </row>
    <row r="33014" spans="1:4" hidden="1" x14ac:dyDescent="0.25">
      <c r="A33014" s="61" t="s">
        <v>523</v>
      </c>
      <c r="B33014" s="61" t="s">
        <v>498</v>
      </c>
      <c r="C33014">
        <v>2009</v>
      </c>
      <c r="D33014" s="61" t="s">
        <v>2149</v>
      </c>
    </row>
    <row r="33015" spans="1:4" hidden="1" x14ac:dyDescent="0.25">
      <c r="A33015" s="61" t="s">
        <v>523</v>
      </c>
      <c r="B33015" s="61" t="s">
        <v>498</v>
      </c>
      <c r="C33015">
        <v>2010</v>
      </c>
      <c r="D33015" s="61" t="s">
        <v>2150</v>
      </c>
    </row>
    <row r="33016" spans="1:4" hidden="1" x14ac:dyDescent="0.25">
      <c r="A33016" s="61" t="s">
        <v>523</v>
      </c>
      <c r="B33016" s="61" t="s">
        <v>498</v>
      </c>
      <c r="C33016">
        <v>2011</v>
      </c>
      <c r="D33016" s="61" t="s">
        <v>2149</v>
      </c>
    </row>
    <row r="33017" spans="1:4" hidden="1" x14ac:dyDescent="0.25">
      <c r="A33017" s="61" t="s">
        <v>523</v>
      </c>
      <c r="B33017" s="61" t="s">
        <v>498</v>
      </c>
      <c r="C33017">
        <v>2012</v>
      </c>
      <c r="D33017" s="61" t="s">
        <v>2559</v>
      </c>
    </row>
    <row r="33018" spans="1:4" hidden="1" x14ac:dyDescent="0.25">
      <c r="A33018" s="61" t="s">
        <v>523</v>
      </c>
      <c r="B33018" s="61" t="s">
        <v>498</v>
      </c>
      <c r="C33018">
        <v>2013</v>
      </c>
      <c r="D33018" s="61" t="s">
        <v>1773</v>
      </c>
    </row>
    <row r="33019" spans="1:4" hidden="1" x14ac:dyDescent="0.25">
      <c r="A33019" s="61" t="s">
        <v>523</v>
      </c>
      <c r="B33019" s="61" t="s">
        <v>498</v>
      </c>
      <c r="C33019">
        <v>2014</v>
      </c>
      <c r="D33019" s="61" t="s">
        <v>2183</v>
      </c>
    </row>
    <row r="33020" spans="1:4" hidden="1" x14ac:dyDescent="0.25">
      <c r="A33020" s="61" t="s">
        <v>523</v>
      </c>
      <c r="B33020" s="61" t="s">
        <v>498</v>
      </c>
      <c r="C33020">
        <v>2015</v>
      </c>
      <c r="D33020" s="61" t="s">
        <v>2455</v>
      </c>
    </row>
    <row r="33021" spans="1:4" hidden="1" x14ac:dyDescent="0.25">
      <c r="A33021" s="61" t="s">
        <v>523</v>
      </c>
      <c r="B33021" s="61" t="s">
        <v>498</v>
      </c>
      <c r="C33021">
        <v>2016</v>
      </c>
      <c r="D33021" s="61" t="s">
        <v>2130</v>
      </c>
    </row>
    <row r="33022" spans="1:4" hidden="1" x14ac:dyDescent="0.25">
      <c r="A33022" s="61" t="s">
        <v>523</v>
      </c>
      <c r="B33022" s="61" t="s">
        <v>498</v>
      </c>
      <c r="C33022">
        <v>2017</v>
      </c>
      <c r="D33022" s="61" t="s">
        <v>2499</v>
      </c>
    </row>
    <row r="33023" spans="1:4" hidden="1" x14ac:dyDescent="0.25">
      <c r="A33023" s="61" t="s">
        <v>523</v>
      </c>
      <c r="B33023" s="61" t="s">
        <v>498</v>
      </c>
      <c r="C33023">
        <v>2018</v>
      </c>
      <c r="D33023" s="61" t="s">
        <v>2499</v>
      </c>
    </row>
    <row r="33024" spans="1:4" hidden="1" x14ac:dyDescent="0.25">
      <c r="A33024" s="61" t="s">
        <v>523</v>
      </c>
      <c r="B33024" s="61" t="s">
        <v>498</v>
      </c>
      <c r="C33024">
        <v>2019</v>
      </c>
      <c r="D33024" s="61" t="s">
        <v>2104</v>
      </c>
    </row>
    <row r="33025" spans="1:4" hidden="1" x14ac:dyDescent="0.25">
      <c r="A33025" s="61" t="s">
        <v>523</v>
      </c>
      <c r="B33025" s="61" t="s">
        <v>498</v>
      </c>
      <c r="C33025">
        <v>2020</v>
      </c>
      <c r="D33025" s="61" t="s">
        <v>2627</v>
      </c>
    </row>
    <row r="33026" spans="1:4" hidden="1" x14ac:dyDescent="0.25">
      <c r="A33026" s="61" t="s">
        <v>523</v>
      </c>
      <c r="B33026" s="61" t="s">
        <v>498</v>
      </c>
      <c r="C33026">
        <v>2021</v>
      </c>
      <c r="D33026" s="61" t="s">
        <v>2501</v>
      </c>
    </row>
    <row r="33027" spans="1:4" hidden="1" x14ac:dyDescent="0.25">
      <c r="A33027" s="61" t="s">
        <v>523</v>
      </c>
      <c r="B33027" s="61" t="s">
        <v>498</v>
      </c>
      <c r="C33027">
        <v>2022</v>
      </c>
      <c r="D33027" s="61" t="s">
        <v>2104</v>
      </c>
    </row>
    <row r="33028" spans="1:4" x14ac:dyDescent="0.25">
      <c r="A33028" s="61" t="s">
        <v>523</v>
      </c>
      <c r="B33028" s="61" t="s">
        <v>498</v>
      </c>
      <c r="C33028">
        <v>2023</v>
      </c>
      <c r="D33028" s="61">
        <v>6.3E-2</v>
      </c>
    </row>
    <row r="33029" spans="1:4" hidden="1" x14ac:dyDescent="0.25">
      <c r="A33029" s="61" t="s">
        <v>3640</v>
      </c>
      <c r="B33029" s="61" t="s">
        <v>3641</v>
      </c>
      <c r="C33029">
        <v>1918</v>
      </c>
      <c r="D33029" s="61" t="s">
        <v>2469</v>
      </c>
    </row>
    <row r="33030" spans="1:4" hidden="1" x14ac:dyDescent="0.25">
      <c r="A33030" s="61" t="s">
        <v>3640</v>
      </c>
      <c r="B33030" s="61" t="s">
        <v>3641</v>
      </c>
      <c r="C33030">
        <v>1919</v>
      </c>
      <c r="D33030" s="61" t="s">
        <v>2469</v>
      </c>
    </row>
    <row r="33031" spans="1:4" hidden="1" x14ac:dyDescent="0.25">
      <c r="A33031" s="61" t="s">
        <v>3640</v>
      </c>
      <c r="B33031" s="61" t="s">
        <v>3641</v>
      </c>
      <c r="C33031">
        <v>1920</v>
      </c>
      <c r="D33031" s="61" t="s">
        <v>2469</v>
      </c>
    </row>
    <row r="33032" spans="1:4" hidden="1" x14ac:dyDescent="0.25">
      <c r="A33032" s="61" t="s">
        <v>3640</v>
      </c>
      <c r="B33032" s="61" t="s">
        <v>3641</v>
      </c>
      <c r="C33032">
        <v>1921</v>
      </c>
      <c r="D33032" s="61" t="s">
        <v>2469</v>
      </c>
    </row>
    <row r="33033" spans="1:4" hidden="1" x14ac:dyDescent="0.25">
      <c r="A33033" s="61" t="s">
        <v>3640</v>
      </c>
      <c r="B33033" s="61" t="s">
        <v>3641</v>
      </c>
      <c r="C33033">
        <v>1922</v>
      </c>
      <c r="D33033" s="61" t="s">
        <v>2469</v>
      </c>
    </row>
    <row r="33034" spans="1:4" hidden="1" x14ac:dyDescent="0.25">
      <c r="A33034" s="61" t="s">
        <v>3640</v>
      </c>
      <c r="B33034" s="61" t="s">
        <v>3641</v>
      </c>
      <c r="C33034">
        <v>1923</v>
      </c>
      <c r="D33034" s="61" t="s">
        <v>2469</v>
      </c>
    </row>
    <row r="33035" spans="1:4" hidden="1" x14ac:dyDescent="0.25">
      <c r="A33035" s="61" t="s">
        <v>3640</v>
      </c>
      <c r="B33035" s="61" t="s">
        <v>3641</v>
      </c>
      <c r="C33035">
        <v>1924</v>
      </c>
      <c r="D33035" s="61" t="s">
        <v>2469</v>
      </c>
    </row>
    <row r="33036" spans="1:4" hidden="1" x14ac:dyDescent="0.25">
      <c r="A33036" s="61" t="s">
        <v>3640</v>
      </c>
      <c r="B33036" s="61" t="s">
        <v>3641</v>
      </c>
      <c r="C33036">
        <v>1925</v>
      </c>
      <c r="D33036" s="61" t="s">
        <v>2469</v>
      </c>
    </row>
    <row r="33037" spans="1:4" hidden="1" x14ac:dyDescent="0.25">
      <c r="A33037" s="61" t="s">
        <v>3640</v>
      </c>
      <c r="B33037" s="61" t="s">
        <v>3641</v>
      </c>
      <c r="C33037">
        <v>1926</v>
      </c>
      <c r="D33037" s="61" t="s">
        <v>2469</v>
      </c>
    </row>
    <row r="33038" spans="1:4" hidden="1" x14ac:dyDescent="0.25">
      <c r="A33038" s="61" t="s">
        <v>3640</v>
      </c>
      <c r="B33038" s="61" t="s">
        <v>3641</v>
      </c>
      <c r="C33038">
        <v>1927</v>
      </c>
      <c r="D33038" s="61" t="s">
        <v>2469</v>
      </c>
    </row>
    <row r="33039" spans="1:4" hidden="1" x14ac:dyDescent="0.25">
      <c r="A33039" s="61" t="s">
        <v>3640</v>
      </c>
      <c r="B33039" s="61" t="s">
        <v>3641</v>
      </c>
      <c r="C33039">
        <v>1928</v>
      </c>
      <c r="D33039" s="61" t="s">
        <v>2469</v>
      </c>
    </row>
    <row r="33040" spans="1:4" hidden="1" x14ac:dyDescent="0.25">
      <c r="A33040" s="61" t="s">
        <v>3640</v>
      </c>
      <c r="B33040" s="61" t="s">
        <v>3641</v>
      </c>
      <c r="C33040">
        <v>1929</v>
      </c>
      <c r="D33040" s="61" t="s">
        <v>2469</v>
      </c>
    </row>
    <row r="33041" spans="1:4" hidden="1" x14ac:dyDescent="0.25">
      <c r="A33041" s="61" t="s">
        <v>3640</v>
      </c>
      <c r="B33041" s="61" t="s">
        <v>3641</v>
      </c>
      <c r="C33041">
        <v>1930</v>
      </c>
      <c r="D33041" s="61" t="s">
        <v>2469</v>
      </c>
    </row>
    <row r="33042" spans="1:4" hidden="1" x14ac:dyDescent="0.25">
      <c r="A33042" s="61" t="s">
        <v>3640</v>
      </c>
      <c r="B33042" s="61" t="s">
        <v>3641</v>
      </c>
      <c r="C33042">
        <v>1931</v>
      </c>
      <c r="D33042" s="61" t="s">
        <v>2469</v>
      </c>
    </row>
    <row r="33043" spans="1:4" hidden="1" x14ac:dyDescent="0.25">
      <c r="A33043" s="61" t="s">
        <v>3640</v>
      </c>
      <c r="B33043" s="61" t="s">
        <v>3641</v>
      </c>
      <c r="C33043">
        <v>1932</v>
      </c>
      <c r="D33043" s="61" t="s">
        <v>2469</v>
      </c>
    </row>
    <row r="33044" spans="1:4" hidden="1" x14ac:dyDescent="0.25">
      <c r="A33044" s="61" t="s">
        <v>3640</v>
      </c>
      <c r="B33044" s="61" t="s">
        <v>3641</v>
      </c>
      <c r="C33044">
        <v>1933</v>
      </c>
      <c r="D33044" s="61" t="s">
        <v>2469</v>
      </c>
    </row>
    <row r="33045" spans="1:4" hidden="1" x14ac:dyDescent="0.25">
      <c r="A33045" s="61" t="s">
        <v>3640</v>
      </c>
      <c r="B33045" s="61" t="s">
        <v>3641</v>
      </c>
      <c r="C33045">
        <v>1934</v>
      </c>
      <c r="D33045" s="61" t="s">
        <v>2469</v>
      </c>
    </row>
    <row r="33046" spans="1:4" hidden="1" x14ac:dyDescent="0.25">
      <c r="A33046" s="61" t="s">
        <v>3640</v>
      </c>
      <c r="B33046" s="61" t="s">
        <v>3641</v>
      </c>
      <c r="C33046">
        <v>1935</v>
      </c>
      <c r="D33046" s="61" t="s">
        <v>2469</v>
      </c>
    </row>
    <row r="33047" spans="1:4" hidden="1" x14ac:dyDescent="0.25">
      <c r="A33047" s="61" t="s">
        <v>3640</v>
      </c>
      <c r="B33047" s="61" t="s">
        <v>3641</v>
      </c>
      <c r="C33047">
        <v>1936</v>
      </c>
      <c r="D33047" s="61" t="s">
        <v>2469</v>
      </c>
    </row>
    <row r="33048" spans="1:4" hidden="1" x14ac:dyDescent="0.25">
      <c r="A33048" s="61" t="s">
        <v>3640</v>
      </c>
      <c r="B33048" s="61" t="s">
        <v>3641</v>
      </c>
      <c r="C33048">
        <v>1937</v>
      </c>
      <c r="D33048" s="61" t="s">
        <v>2469</v>
      </c>
    </row>
    <row r="33049" spans="1:4" hidden="1" x14ac:dyDescent="0.25">
      <c r="A33049" s="61" t="s">
        <v>3640</v>
      </c>
      <c r="B33049" s="61" t="s">
        <v>3641</v>
      </c>
      <c r="C33049">
        <v>1938</v>
      </c>
      <c r="D33049" s="61" t="s">
        <v>2469</v>
      </c>
    </row>
    <row r="33050" spans="1:4" hidden="1" x14ac:dyDescent="0.25">
      <c r="A33050" s="61" t="s">
        <v>3640</v>
      </c>
      <c r="B33050" s="61" t="s">
        <v>3641</v>
      </c>
      <c r="C33050">
        <v>1939</v>
      </c>
      <c r="D33050" s="61" t="s">
        <v>2469</v>
      </c>
    </row>
    <row r="33051" spans="1:4" hidden="1" x14ac:dyDescent="0.25">
      <c r="A33051" s="61" t="s">
        <v>3640</v>
      </c>
      <c r="B33051" s="61" t="s">
        <v>3641</v>
      </c>
      <c r="C33051">
        <v>1940</v>
      </c>
      <c r="D33051" s="61" t="s">
        <v>2469</v>
      </c>
    </row>
    <row r="33052" spans="1:4" hidden="1" x14ac:dyDescent="0.25">
      <c r="A33052" s="61" t="s">
        <v>3640</v>
      </c>
      <c r="B33052" s="61" t="s">
        <v>3641</v>
      </c>
      <c r="C33052">
        <v>1941</v>
      </c>
      <c r="D33052" s="61" t="s">
        <v>2469</v>
      </c>
    </row>
    <row r="33053" spans="1:4" hidden="1" x14ac:dyDescent="0.25">
      <c r="A33053" s="61" t="s">
        <v>3640</v>
      </c>
      <c r="B33053" s="61" t="s">
        <v>3641</v>
      </c>
      <c r="C33053">
        <v>1942</v>
      </c>
      <c r="D33053" s="61" t="s">
        <v>2469</v>
      </c>
    </row>
    <row r="33054" spans="1:4" hidden="1" x14ac:dyDescent="0.25">
      <c r="A33054" s="61" t="s">
        <v>3640</v>
      </c>
      <c r="B33054" s="61" t="s">
        <v>3641</v>
      </c>
      <c r="C33054">
        <v>1943</v>
      </c>
      <c r="D33054" s="61" t="s">
        <v>2469</v>
      </c>
    </row>
    <row r="33055" spans="1:4" hidden="1" x14ac:dyDescent="0.25">
      <c r="A33055" s="61" t="s">
        <v>3640</v>
      </c>
      <c r="B33055" s="61" t="s">
        <v>3641</v>
      </c>
      <c r="C33055">
        <v>1944</v>
      </c>
      <c r="D33055" s="61" t="s">
        <v>2469</v>
      </c>
    </row>
    <row r="33056" spans="1:4" hidden="1" x14ac:dyDescent="0.25">
      <c r="A33056" s="61" t="s">
        <v>3640</v>
      </c>
      <c r="B33056" s="61" t="s">
        <v>3641</v>
      </c>
      <c r="C33056">
        <v>1945</v>
      </c>
      <c r="D33056" s="61" t="s">
        <v>2469</v>
      </c>
    </row>
    <row r="33057" spans="1:4" hidden="1" x14ac:dyDescent="0.25">
      <c r="A33057" s="61" t="s">
        <v>3640</v>
      </c>
      <c r="B33057" s="61" t="s">
        <v>3641</v>
      </c>
      <c r="C33057">
        <v>1946</v>
      </c>
      <c r="D33057" s="61" t="s">
        <v>2469</v>
      </c>
    </row>
    <row r="33058" spans="1:4" hidden="1" x14ac:dyDescent="0.25">
      <c r="A33058" s="61" t="s">
        <v>3640</v>
      </c>
      <c r="B33058" s="61" t="s">
        <v>3641</v>
      </c>
      <c r="C33058">
        <v>1947</v>
      </c>
      <c r="D33058" s="61" t="s">
        <v>2469</v>
      </c>
    </row>
    <row r="33059" spans="1:4" hidden="1" x14ac:dyDescent="0.25">
      <c r="A33059" s="61" t="s">
        <v>3640</v>
      </c>
      <c r="B33059" s="61" t="s">
        <v>3641</v>
      </c>
      <c r="C33059">
        <v>1948</v>
      </c>
      <c r="D33059" s="61" t="s">
        <v>2469</v>
      </c>
    </row>
    <row r="33060" spans="1:4" hidden="1" x14ac:dyDescent="0.25">
      <c r="A33060" s="61" t="s">
        <v>3640</v>
      </c>
      <c r="B33060" s="61" t="s">
        <v>3641</v>
      </c>
      <c r="C33060">
        <v>1949</v>
      </c>
      <c r="D33060" s="61" t="s">
        <v>1761</v>
      </c>
    </row>
    <row r="33061" spans="1:4" hidden="1" x14ac:dyDescent="0.25">
      <c r="A33061" s="61" t="s">
        <v>3640</v>
      </c>
      <c r="B33061" s="61" t="s">
        <v>3641</v>
      </c>
      <c r="C33061">
        <v>1950</v>
      </c>
      <c r="D33061" s="61" t="s">
        <v>1761</v>
      </c>
    </row>
    <row r="33062" spans="1:4" hidden="1" x14ac:dyDescent="0.25">
      <c r="A33062" s="61" t="s">
        <v>3640</v>
      </c>
      <c r="B33062" s="61" t="s">
        <v>3641</v>
      </c>
      <c r="C33062">
        <v>1951</v>
      </c>
      <c r="D33062" s="61" t="s">
        <v>1761</v>
      </c>
    </row>
    <row r="33063" spans="1:4" hidden="1" x14ac:dyDescent="0.25">
      <c r="A33063" s="61" t="s">
        <v>3640</v>
      </c>
      <c r="B33063" s="61" t="s">
        <v>3641</v>
      </c>
      <c r="C33063">
        <v>1952</v>
      </c>
      <c r="D33063" s="61" t="s">
        <v>1761</v>
      </c>
    </row>
    <row r="33064" spans="1:4" hidden="1" x14ac:dyDescent="0.25">
      <c r="A33064" s="61" t="s">
        <v>3640</v>
      </c>
      <c r="B33064" s="61" t="s">
        <v>3641</v>
      </c>
      <c r="C33064">
        <v>1953</v>
      </c>
      <c r="D33064" s="61" t="s">
        <v>2294</v>
      </c>
    </row>
    <row r="33065" spans="1:4" hidden="1" x14ac:dyDescent="0.25">
      <c r="A33065" s="61" t="s">
        <v>3640</v>
      </c>
      <c r="B33065" s="61" t="s">
        <v>3641</v>
      </c>
      <c r="C33065">
        <v>1954</v>
      </c>
      <c r="D33065" s="61" t="s">
        <v>2334</v>
      </c>
    </row>
    <row r="33066" spans="1:4" hidden="1" x14ac:dyDescent="0.25">
      <c r="A33066" s="61" t="s">
        <v>3640</v>
      </c>
      <c r="B33066" s="61" t="s">
        <v>3641</v>
      </c>
      <c r="C33066">
        <v>1955</v>
      </c>
      <c r="D33066" s="61" t="s">
        <v>2334</v>
      </c>
    </row>
    <row r="33067" spans="1:4" hidden="1" x14ac:dyDescent="0.25">
      <c r="A33067" s="61" t="s">
        <v>3640</v>
      </c>
      <c r="B33067" s="61" t="s">
        <v>3641</v>
      </c>
      <c r="C33067">
        <v>1956</v>
      </c>
      <c r="D33067" s="61" t="s">
        <v>2334</v>
      </c>
    </row>
    <row r="33068" spans="1:4" hidden="1" x14ac:dyDescent="0.25">
      <c r="A33068" s="61" t="s">
        <v>3640</v>
      </c>
      <c r="B33068" s="61" t="s">
        <v>3641</v>
      </c>
      <c r="C33068">
        <v>1957</v>
      </c>
      <c r="D33068" s="61" t="s">
        <v>2334</v>
      </c>
    </row>
    <row r="33069" spans="1:4" hidden="1" x14ac:dyDescent="0.25">
      <c r="A33069" s="61" t="s">
        <v>3640</v>
      </c>
      <c r="B33069" s="61" t="s">
        <v>3641</v>
      </c>
      <c r="C33069">
        <v>1958</v>
      </c>
      <c r="D33069" s="61" t="s">
        <v>2334</v>
      </c>
    </row>
    <row r="33070" spans="1:4" hidden="1" x14ac:dyDescent="0.25">
      <c r="A33070" s="61" t="s">
        <v>3640</v>
      </c>
      <c r="B33070" s="61" t="s">
        <v>3641</v>
      </c>
      <c r="C33070">
        <v>1959</v>
      </c>
      <c r="D33070" s="61" t="s">
        <v>2334</v>
      </c>
    </row>
    <row r="33071" spans="1:4" hidden="1" x14ac:dyDescent="0.25">
      <c r="A33071" s="61" t="s">
        <v>3640</v>
      </c>
      <c r="B33071" s="61" t="s">
        <v>3641</v>
      </c>
      <c r="C33071">
        <v>1960</v>
      </c>
      <c r="D33071" s="61" t="s">
        <v>2389</v>
      </c>
    </row>
    <row r="33072" spans="1:4" hidden="1" x14ac:dyDescent="0.25">
      <c r="A33072" s="61" t="s">
        <v>3640</v>
      </c>
      <c r="B33072" s="61" t="s">
        <v>3641</v>
      </c>
      <c r="C33072">
        <v>1961</v>
      </c>
      <c r="D33072" s="61" t="s">
        <v>2389</v>
      </c>
    </row>
    <row r="33073" spans="1:4" hidden="1" x14ac:dyDescent="0.25">
      <c r="A33073" s="61" t="s">
        <v>3640</v>
      </c>
      <c r="B33073" s="61" t="s">
        <v>3641</v>
      </c>
      <c r="C33073">
        <v>1962</v>
      </c>
      <c r="D33073" s="61" t="s">
        <v>592</v>
      </c>
    </row>
    <row r="33074" spans="1:4" hidden="1" x14ac:dyDescent="0.25">
      <c r="A33074" s="61" t="s">
        <v>3640</v>
      </c>
      <c r="B33074" s="61" t="s">
        <v>3641</v>
      </c>
      <c r="C33074">
        <v>1963</v>
      </c>
      <c r="D33074" s="61" t="s">
        <v>1734</v>
      </c>
    </row>
    <row r="33075" spans="1:4" hidden="1" x14ac:dyDescent="0.25">
      <c r="A33075" s="61" t="s">
        <v>3640</v>
      </c>
      <c r="B33075" s="61" t="s">
        <v>3641</v>
      </c>
      <c r="C33075">
        <v>1964</v>
      </c>
      <c r="D33075" s="61" t="s">
        <v>2166</v>
      </c>
    </row>
    <row r="33076" spans="1:4" hidden="1" x14ac:dyDescent="0.25">
      <c r="A33076" s="61" t="s">
        <v>3640</v>
      </c>
      <c r="B33076" s="61" t="s">
        <v>3641</v>
      </c>
      <c r="C33076">
        <v>1965</v>
      </c>
      <c r="D33076" s="61" t="s">
        <v>2166</v>
      </c>
    </row>
    <row r="33077" spans="1:4" hidden="1" x14ac:dyDescent="0.25">
      <c r="A33077" s="61" t="s">
        <v>3640</v>
      </c>
      <c r="B33077" s="61" t="s">
        <v>3641</v>
      </c>
      <c r="C33077">
        <v>1966</v>
      </c>
      <c r="D33077" s="61" t="s">
        <v>2166</v>
      </c>
    </row>
    <row r="33078" spans="1:4" hidden="1" x14ac:dyDescent="0.25">
      <c r="A33078" s="61" t="s">
        <v>3640</v>
      </c>
      <c r="B33078" s="61" t="s">
        <v>3641</v>
      </c>
      <c r="C33078">
        <v>1967</v>
      </c>
      <c r="D33078" s="61" t="s">
        <v>2385</v>
      </c>
    </row>
    <row r="33079" spans="1:4" hidden="1" x14ac:dyDescent="0.25">
      <c r="A33079" s="61" t="s">
        <v>3640</v>
      </c>
      <c r="B33079" s="61" t="s">
        <v>3641</v>
      </c>
      <c r="C33079">
        <v>1968</v>
      </c>
      <c r="D33079" s="61" t="s">
        <v>2385</v>
      </c>
    </row>
    <row r="33080" spans="1:4" hidden="1" x14ac:dyDescent="0.25">
      <c r="A33080" s="61" t="s">
        <v>3640</v>
      </c>
      <c r="B33080" s="61" t="s">
        <v>3641</v>
      </c>
      <c r="C33080">
        <v>1969</v>
      </c>
      <c r="D33080" s="61" t="s">
        <v>2385</v>
      </c>
    </row>
    <row r="33081" spans="1:4" hidden="1" x14ac:dyDescent="0.25">
      <c r="A33081" s="61" t="s">
        <v>3640</v>
      </c>
      <c r="B33081" s="61" t="s">
        <v>3641</v>
      </c>
      <c r="C33081">
        <v>1970</v>
      </c>
      <c r="D33081" s="61" t="s">
        <v>2385</v>
      </c>
    </row>
    <row r="33082" spans="1:4" hidden="1" x14ac:dyDescent="0.25">
      <c r="A33082" s="61" t="s">
        <v>3640</v>
      </c>
      <c r="B33082" s="61" t="s">
        <v>3641</v>
      </c>
      <c r="C33082">
        <v>1971</v>
      </c>
      <c r="D33082" s="61" t="s">
        <v>2385</v>
      </c>
    </row>
    <row r="33083" spans="1:4" hidden="1" x14ac:dyDescent="0.25">
      <c r="A33083" s="61" t="s">
        <v>3640</v>
      </c>
      <c r="B33083" s="61" t="s">
        <v>3641</v>
      </c>
      <c r="C33083">
        <v>1972</v>
      </c>
      <c r="D33083" s="61" t="s">
        <v>2385</v>
      </c>
    </row>
    <row r="33084" spans="1:4" hidden="1" x14ac:dyDescent="0.25">
      <c r="A33084" s="61" t="s">
        <v>3640</v>
      </c>
      <c r="B33084" s="61" t="s">
        <v>3641</v>
      </c>
      <c r="C33084">
        <v>1973</v>
      </c>
      <c r="D33084" s="61" t="s">
        <v>2383</v>
      </c>
    </row>
    <row r="33085" spans="1:4" hidden="1" x14ac:dyDescent="0.25">
      <c r="A33085" s="61" t="s">
        <v>3640</v>
      </c>
      <c r="B33085" s="61" t="s">
        <v>3641</v>
      </c>
      <c r="C33085">
        <v>1974</v>
      </c>
      <c r="D33085" s="61" t="s">
        <v>2403</v>
      </c>
    </row>
    <row r="33086" spans="1:4" hidden="1" x14ac:dyDescent="0.25">
      <c r="A33086" s="61" t="s">
        <v>3640</v>
      </c>
      <c r="B33086" s="61" t="s">
        <v>3641</v>
      </c>
      <c r="C33086">
        <v>1975</v>
      </c>
      <c r="D33086" s="61" t="s">
        <v>2277</v>
      </c>
    </row>
    <row r="33087" spans="1:4" hidden="1" x14ac:dyDescent="0.25">
      <c r="A33087" s="61" t="s">
        <v>3640</v>
      </c>
      <c r="B33087" s="61" t="s">
        <v>3641</v>
      </c>
      <c r="C33087">
        <v>1976</v>
      </c>
      <c r="D33087" s="61" t="s">
        <v>2963</v>
      </c>
    </row>
    <row r="33088" spans="1:4" hidden="1" x14ac:dyDescent="0.25">
      <c r="A33088" s="61" t="s">
        <v>3640</v>
      </c>
      <c r="B33088" s="61" t="s">
        <v>3641</v>
      </c>
      <c r="C33088">
        <v>1977</v>
      </c>
      <c r="D33088" s="61" t="s">
        <v>2888</v>
      </c>
    </row>
    <row r="33089" spans="1:4" hidden="1" x14ac:dyDescent="0.25">
      <c r="A33089" s="61" t="s">
        <v>3640</v>
      </c>
      <c r="B33089" s="61" t="s">
        <v>3641</v>
      </c>
      <c r="C33089">
        <v>1978</v>
      </c>
      <c r="D33089" s="61" t="s">
        <v>1702</v>
      </c>
    </row>
    <row r="33090" spans="1:4" hidden="1" x14ac:dyDescent="0.25">
      <c r="A33090" s="61" t="s">
        <v>3640</v>
      </c>
      <c r="B33090" s="61" t="s">
        <v>3641</v>
      </c>
      <c r="C33090">
        <v>1979</v>
      </c>
      <c r="D33090" s="61" t="s">
        <v>1780</v>
      </c>
    </row>
    <row r="33091" spans="1:4" hidden="1" x14ac:dyDescent="0.25">
      <c r="A33091" s="61" t="s">
        <v>3640</v>
      </c>
      <c r="B33091" s="61" t="s">
        <v>3641</v>
      </c>
      <c r="C33091">
        <v>1980</v>
      </c>
      <c r="D33091" s="61" t="s">
        <v>1780</v>
      </c>
    </row>
    <row r="33092" spans="1:4" hidden="1" x14ac:dyDescent="0.25">
      <c r="A33092" s="61" t="s">
        <v>3640</v>
      </c>
      <c r="B33092" s="61" t="s">
        <v>3641</v>
      </c>
      <c r="C33092">
        <v>1981</v>
      </c>
      <c r="D33092" s="61" t="s">
        <v>1780</v>
      </c>
    </row>
    <row r="33093" spans="1:4" hidden="1" x14ac:dyDescent="0.25">
      <c r="A33093" s="61" t="s">
        <v>3640</v>
      </c>
      <c r="B33093" s="61" t="s">
        <v>3641</v>
      </c>
      <c r="C33093">
        <v>1982</v>
      </c>
      <c r="D33093" s="61" t="s">
        <v>1780</v>
      </c>
    </row>
    <row r="33094" spans="1:4" hidden="1" x14ac:dyDescent="0.25">
      <c r="A33094" s="61" t="s">
        <v>3640</v>
      </c>
      <c r="B33094" s="61" t="s">
        <v>3641</v>
      </c>
      <c r="C33094">
        <v>1983</v>
      </c>
      <c r="D33094" s="61" t="s">
        <v>1780</v>
      </c>
    </row>
    <row r="33095" spans="1:4" hidden="1" x14ac:dyDescent="0.25">
      <c r="A33095" s="61" t="s">
        <v>3640</v>
      </c>
      <c r="B33095" s="61" t="s">
        <v>3641</v>
      </c>
      <c r="C33095">
        <v>1984</v>
      </c>
      <c r="D33095" s="61" t="s">
        <v>1780</v>
      </c>
    </row>
    <row r="33096" spans="1:4" hidden="1" x14ac:dyDescent="0.25">
      <c r="A33096" s="61" t="s">
        <v>3640</v>
      </c>
      <c r="B33096" s="61" t="s">
        <v>3641</v>
      </c>
      <c r="C33096">
        <v>1985</v>
      </c>
      <c r="D33096" s="61" t="s">
        <v>1780</v>
      </c>
    </row>
    <row r="33097" spans="1:4" hidden="1" x14ac:dyDescent="0.25">
      <c r="A33097" s="61" t="s">
        <v>3640</v>
      </c>
      <c r="B33097" s="61" t="s">
        <v>3641</v>
      </c>
      <c r="C33097">
        <v>1986</v>
      </c>
      <c r="D33097" s="61" t="s">
        <v>2323</v>
      </c>
    </row>
    <row r="33098" spans="1:4" hidden="1" x14ac:dyDescent="0.25">
      <c r="A33098" s="61" t="s">
        <v>3640</v>
      </c>
      <c r="B33098" s="61" t="s">
        <v>3641</v>
      </c>
      <c r="C33098">
        <v>1987</v>
      </c>
      <c r="D33098" s="61" t="s">
        <v>2254</v>
      </c>
    </row>
    <row r="33099" spans="1:4" hidden="1" x14ac:dyDescent="0.25">
      <c r="A33099" s="61" t="s">
        <v>3640</v>
      </c>
      <c r="B33099" s="61" t="s">
        <v>3641</v>
      </c>
      <c r="C33099">
        <v>1988</v>
      </c>
      <c r="D33099" s="61" t="s">
        <v>2254</v>
      </c>
    </row>
    <row r="33100" spans="1:4" hidden="1" x14ac:dyDescent="0.25">
      <c r="A33100" s="61" t="s">
        <v>3640</v>
      </c>
      <c r="B33100" s="61" t="s">
        <v>3641</v>
      </c>
      <c r="C33100">
        <v>1989</v>
      </c>
      <c r="D33100" s="61" t="s">
        <v>2254</v>
      </c>
    </row>
    <row r="33101" spans="1:4" hidden="1" x14ac:dyDescent="0.25">
      <c r="A33101" s="61" t="s">
        <v>3640</v>
      </c>
      <c r="B33101" s="61" t="s">
        <v>3641</v>
      </c>
      <c r="C33101">
        <v>1990</v>
      </c>
      <c r="D33101" s="61" t="s">
        <v>2354</v>
      </c>
    </row>
    <row r="33102" spans="1:4" hidden="1" x14ac:dyDescent="0.25">
      <c r="A33102" s="61" t="s">
        <v>3642</v>
      </c>
      <c r="B33102" s="61" t="s">
        <v>3643</v>
      </c>
      <c r="C33102">
        <v>1900</v>
      </c>
      <c r="D33102" s="61" t="s">
        <v>2582</v>
      </c>
    </row>
    <row r="33103" spans="1:4" hidden="1" x14ac:dyDescent="0.25">
      <c r="A33103" s="61" t="s">
        <v>3642</v>
      </c>
      <c r="B33103" s="61" t="s">
        <v>3643</v>
      </c>
      <c r="C33103">
        <v>1901</v>
      </c>
      <c r="D33103" s="61" t="s">
        <v>2582</v>
      </c>
    </row>
    <row r="33104" spans="1:4" hidden="1" x14ac:dyDescent="0.25">
      <c r="A33104" s="61" t="s">
        <v>3642</v>
      </c>
      <c r="B33104" s="61" t="s">
        <v>3643</v>
      </c>
      <c r="C33104">
        <v>1902</v>
      </c>
      <c r="D33104" s="61" t="s">
        <v>2582</v>
      </c>
    </row>
    <row r="33105" spans="1:4" hidden="1" x14ac:dyDescent="0.25">
      <c r="A33105" s="61" t="s">
        <v>3642</v>
      </c>
      <c r="B33105" s="61" t="s">
        <v>3643</v>
      </c>
      <c r="C33105">
        <v>1903</v>
      </c>
      <c r="D33105" s="61" t="s">
        <v>2582</v>
      </c>
    </row>
    <row r="33106" spans="1:4" hidden="1" x14ac:dyDescent="0.25">
      <c r="A33106" s="61" t="s">
        <v>3642</v>
      </c>
      <c r="B33106" s="61" t="s">
        <v>3643</v>
      </c>
      <c r="C33106">
        <v>1904</v>
      </c>
      <c r="D33106" s="61" t="s">
        <v>2582</v>
      </c>
    </row>
    <row r="33107" spans="1:4" hidden="1" x14ac:dyDescent="0.25">
      <c r="A33107" s="61" t="s">
        <v>3642</v>
      </c>
      <c r="B33107" s="61" t="s">
        <v>3643</v>
      </c>
      <c r="C33107">
        <v>1905</v>
      </c>
      <c r="D33107" s="61" t="s">
        <v>2582</v>
      </c>
    </row>
    <row r="33108" spans="1:4" hidden="1" x14ac:dyDescent="0.25">
      <c r="A33108" s="61" t="s">
        <v>3642</v>
      </c>
      <c r="B33108" s="61" t="s">
        <v>3643</v>
      </c>
      <c r="C33108">
        <v>1906</v>
      </c>
      <c r="D33108" s="61" t="s">
        <v>2582</v>
      </c>
    </row>
    <row r="33109" spans="1:4" hidden="1" x14ac:dyDescent="0.25">
      <c r="A33109" s="61" t="s">
        <v>3642</v>
      </c>
      <c r="B33109" s="61" t="s">
        <v>3643</v>
      </c>
      <c r="C33109">
        <v>1907</v>
      </c>
      <c r="D33109" s="61" t="s">
        <v>2582</v>
      </c>
    </row>
    <row r="33110" spans="1:4" hidden="1" x14ac:dyDescent="0.25">
      <c r="A33110" s="61" t="s">
        <v>3642</v>
      </c>
      <c r="B33110" s="61" t="s">
        <v>3643</v>
      </c>
      <c r="C33110">
        <v>1908</v>
      </c>
      <c r="D33110" s="61" t="s">
        <v>2582</v>
      </c>
    </row>
    <row r="33111" spans="1:4" hidden="1" x14ac:dyDescent="0.25">
      <c r="A33111" s="61" t="s">
        <v>3642</v>
      </c>
      <c r="B33111" s="61" t="s">
        <v>3643</v>
      </c>
      <c r="C33111">
        <v>1909</v>
      </c>
      <c r="D33111" s="61" t="s">
        <v>2582</v>
      </c>
    </row>
    <row r="33112" spans="1:4" hidden="1" x14ac:dyDescent="0.25">
      <c r="A33112" s="61" t="s">
        <v>3642</v>
      </c>
      <c r="B33112" s="61" t="s">
        <v>3643</v>
      </c>
      <c r="C33112">
        <v>1910</v>
      </c>
      <c r="D33112" s="61" t="s">
        <v>2582</v>
      </c>
    </row>
    <row r="33113" spans="1:4" hidden="1" x14ac:dyDescent="0.25">
      <c r="A33113" s="61" t="s">
        <v>3642</v>
      </c>
      <c r="B33113" s="61" t="s">
        <v>3643</v>
      </c>
      <c r="C33113">
        <v>1911</v>
      </c>
      <c r="D33113" s="61" t="s">
        <v>2582</v>
      </c>
    </row>
    <row r="33114" spans="1:4" hidden="1" x14ac:dyDescent="0.25">
      <c r="A33114" s="61" t="s">
        <v>3642</v>
      </c>
      <c r="B33114" s="61" t="s">
        <v>3643</v>
      </c>
      <c r="C33114">
        <v>1912</v>
      </c>
      <c r="D33114" s="61" t="s">
        <v>2582</v>
      </c>
    </row>
    <row r="33115" spans="1:4" hidden="1" x14ac:dyDescent="0.25">
      <c r="A33115" s="61" t="s">
        <v>3642</v>
      </c>
      <c r="B33115" s="61" t="s">
        <v>3643</v>
      </c>
      <c r="C33115">
        <v>1913</v>
      </c>
      <c r="D33115" s="61" t="s">
        <v>2582</v>
      </c>
    </row>
    <row r="33116" spans="1:4" hidden="1" x14ac:dyDescent="0.25">
      <c r="A33116" s="61" t="s">
        <v>3642</v>
      </c>
      <c r="B33116" s="61" t="s">
        <v>3643</v>
      </c>
      <c r="C33116">
        <v>1914</v>
      </c>
      <c r="D33116" s="61" t="s">
        <v>2582</v>
      </c>
    </row>
    <row r="33117" spans="1:4" hidden="1" x14ac:dyDescent="0.25">
      <c r="A33117" s="61" t="s">
        <v>3642</v>
      </c>
      <c r="B33117" s="61" t="s">
        <v>3643</v>
      </c>
      <c r="C33117">
        <v>1915</v>
      </c>
      <c r="D33117" s="61" t="s">
        <v>2582</v>
      </c>
    </row>
    <row r="33118" spans="1:4" hidden="1" x14ac:dyDescent="0.25">
      <c r="A33118" s="61" t="s">
        <v>3642</v>
      </c>
      <c r="B33118" s="61" t="s">
        <v>3643</v>
      </c>
      <c r="C33118">
        <v>1916</v>
      </c>
      <c r="D33118" s="61" t="s">
        <v>2582</v>
      </c>
    </row>
    <row r="33119" spans="1:4" hidden="1" x14ac:dyDescent="0.25">
      <c r="A33119" s="61" t="s">
        <v>3642</v>
      </c>
      <c r="B33119" s="61" t="s">
        <v>3643</v>
      </c>
      <c r="C33119">
        <v>1917</v>
      </c>
      <c r="D33119" s="61" t="s">
        <v>2582</v>
      </c>
    </row>
    <row r="33120" spans="1:4" hidden="1" x14ac:dyDescent="0.25">
      <c r="A33120" s="61" t="s">
        <v>3642</v>
      </c>
      <c r="B33120" s="61" t="s">
        <v>3643</v>
      </c>
      <c r="C33120">
        <v>1918</v>
      </c>
      <c r="D33120" s="61" t="s">
        <v>2582</v>
      </c>
    </row>
    <row r="33121" spans="1:4" hidden="1" x14ac:dyDescent="0.25">
      <c r="A33121" s="61" t="s">
        <v>3642</v>
      </c>
      <c r="B33121" s="61" t="s">
        <v>3643</v>
      </c>
      <c r="C33121">
        <v>1919</v>
      </c>
      <c r="D33121" s="61" t="s">
        <v>2582</v>
      </c>
    </row>
    <row r="33122" spans="1:4" hidden="1" x14ac:dyDescent="0.25">
      <c r="A33122" s="61" t="s">
        <v>3642</v>
      </c>
      <c r="B33122" s="61" t="s">
        <v>3643</v>
      </c>
      <c r="C33122">
        <v>1920</v>
      </c>
      <c r="D33122" s="61" t="s">
        <v>2582</v>
      </c>
    </row>
    <row r="33123" spans="1:4" hidden="1" x14ac:dyDescent="0.25">
      <c r="A33123" s="61" t="s">
        <v>3642</v>
      </c>
      <c r="B33123" s="61" t="s">
        <v>3643</v>
      </c>
      <c r="C33123">
        <v>1921</v>
      </c>
      <c r="D33123" s="61" t="s">
        <v>2582</v>
      </c>
    </row>
    <row r="33124" spans="1:4" hidden="1" x14ac:dyDescent="0.25">
      <c r="A33124" s="61" t="s">
        <v>3642</v>
      </c>
      <c r="B33124" s="61" t="s">
        <v>3643</v>
      </c>
      <c r="C33124">
        <v>1922</v>
      </c>
      <c r="D33124" s="61" t="s">
        <v>2582</v>
      </c>
    </row>
    <row r="33125" spans="1:4" hidden="1" x14ac:dyDescent="0.25">
      <c r="A33125" s="61" t="s">
        <v>3642</v>
      </c>
      <c r="B33125" s="61" t="s">
        <v>3643</v>
      </c>
      <c r="C33125">
        <v>1923</v>
      </c>
      <c r="D33125" s="61" t="s">
        <v>2582</v>
      </c>
    </row>
    <row r="33126" spans="1:4" hidden="1" x14ac:dyDescent="0.25">
      <c r="A33126" s="61" t="s">
        <v>3642</v>
      </c>
      <c r="B33126" s="61" t="s">
        <v>3643</v>
      </c>
      <c r="C33126">
        <v>1924</v>
      </c>
      <c r="D33126" s="61" t="s">
        <v>2582</v>
      </c>
    </row>
    <row r="33127" spans="1:4" hidden="1" x14ac:dyDescent="0.25">
      <c r="A33127" s="61" t="s">
        <v>3642</v>
      </c>
      <c r="B33127" s="61" t="s">
        <v>3643</v>
      </c>
      <c r="C33127">
        <v>1925</v>
      </c>
      <c r="D33127" s="61" t="s">
        <v>2582</v>
      </c>
    </row>
    <row r="33128" spans="1:4" hidden="1" x14ac:dyDescent="0.25">
      <c r="A33128" s="61" t="s">
        <v>3642</v>
      </c>
      <c r="B33128" s="61" t="s">
        <v>3643</v>
      </c>
      <c r="C33128">
        <v>1926</v>
      </c>
      <c r="D33128" s="61" t="s">
        <v>2582</v>
      </c>
    </row>
    <row r="33129" spans="1:4" hidden="1" x14ac:dyDescent="0.25">
      <c r="A33129" s="61" t="s">
        <v>3642</v>
      </c>
      <c r="B33129" s="61" t="s">
        <v>3643</v>
      </c>
      <c r="C33129">
        <v>1927</v>
      </c>
      <c r="D33129" s="61" t="s">
        <v>2582</v>
      </c>
    </row>
    <row r="33130" spans="1:4" hidden="1" x14ac:dyDescent="0.25">
      <c r="A33130" s="61" t="s">
        <v>3642</v>
      </c>
      <c r="B33130" s="61" t="s">
        <v>3643</v>
      </c>
      <c r="C33130">
        <v>1928</v>
      </c>
      <c r="D33130" s="61" t="s">
        <v>2582</v>
      </c>
    </row>
    <row r="33131" spans="1:4" hidden="1" x14ac:dyDescent="0.25">
      <c r="A33131" s="61" t="s">
        <v>3642</v>
      </c>
      <c r="B33131" s="61" t="s">
        <v>3643</v>
      </c>
      <c r="C33131">
        <v>1929</v>
      </c>
      <c r="D33131" s="61" t="s">
        <v>2582</v>
      </c>
    </row>
    <row r="33132" spans="1:4" hidden="1" x14ac:dyDescent="0.25">
      <c r="A33132" s="61" t="s">
        <v>3642</v>
      </c>
      <c r="B33132" s="61" t="s">
        <v>3643</v>
      </c>
      <c r="C33132">
        <v>1930</v>
      </c>
      <c r="D33132" s="61" t="s">
        <v>2582</v>
      </c>
    </row>
    <row r="33133" spans="1:4" hidden="1" x14ac:dyDescent="0.25">
      <c r="A33133" s="61" t="s">
        <v>3642</v>
      </c>
      <c r="B33133" s="61" t="s">
        <v>3643</v>
      </c>
      <c r="C33133">
        <v>1931</v>
      </c>
      <c r="D33133" s="61" t="s">
        <v>2582</v>
      </c>
    </row>
    <row r="33134" spans="1:4" hidden="1" x14ac:dyDescent="0.25">
      <c r="A33134" s="61" t="s">
        <v>3642</v>
      </c>
      <c r="B33134" s="61" t="s">
        <v>3643</v>
      </c>
      <c r="C33134">
        <v>1932</v>
      </c>
      <c r="D33134" s="61" t="s">
        <v>2582</v>
      </c>
    </row>
    <row r="33135" spans="1:4" hidden="1" x14ac:dyDescent="0.25">
      <c r="A33135" s="61" t="s">
        <v>3642</v>
      </c>
      <c r="B33135" s="61" t="s">
        <v>3643</v>
      </c>
      <c r="C33135">
        <v>1933</v>
      </c>
      <c r="D33135" s="61" t="s">
        <v>2582</v>
      </c>
    </row>
    <row r="33136" spans="1:4" hidden="1" x14ac:dyDescent="0.25">
      <c r="A33136" s="61" t="s">
        <v>3642</v>
      </c>
      <c r="B33136" s="61" t="s">
        <v>3643</v>
      </c>
      <c r="C33136">
        <v>1934</v>
      </c>
      <c r="D33136" s="61" t="s">
        <v>2582</v>
      </c>
    </row>
    <row r="33137" spans="1:4" hidden="1" x14ac:dyDescent="0.25">
      <c r="A33137" s="61" t="s">
        <v>3642</v>
      </c>
      <c r="B33137" s="61" t="s">
        <v>3643</v>
      </c>
      <c r="C33137">
        <v>1935</v>
      </c>
      <c r="D33137" s="61" t="s">
        <v>2582</v>
      </c>
    </row>
    <row r="33138" spans="1:4" hidden="1" x14ac:dyDescent="0.25">
      <c r="A33138" s="61" t="s">
        <v>3642</v>
      </c>
      <c r="B33138" s="61" t="s">
        <v>3643</v>
      </c>
      <c r="C33138">
        <v>1936</v>
      </c>
      <c r="D33138" s="61" t="s">
        <v>2582</v>
      </c>
    </row>
    <row r="33139" spans="1:4" hidden="1" x14ac:dyDescent="0.25">
      <c r="A33139" s="61" t="s">
        <v>3642</v>
      </c>
      <c r="B33139" s="61" t="s">
        <v>3643</v>
      </c>
      <c r="C33139">
        <v>1937</v>
      </c>
      <c r="D33139" s="61" t="s">
        <v>2582</v>
      </c>
    </row>
    <row r="33140" spans="1:4" hidden="1" x14ac:dyDescent="0.25">
      <c r="A33140" s="61" t="s">
        <v>3642</v>
      </c>
      <c r="B33140" s="61" t="s">
        <v>3643</v>
      </c>
      <c r="C33140">
        <v>1938</v>
      </c>
      <c r="D33140" s="61" t="s">
        <v>2377</v>
      </c>
    </row>
    <row r="33141" spans="1:4" hidden="1" x14ac:dyDescent="0.25">
      <c r="A33141" s="61" t="s">
        <v>3642</v>
      </c>
      <c r="B33141" s="61" t="s">
        <v>3643</v>
      </c>
      <c r="C33141">
        <v>1939</v>
      </c>
      <c r="D33141" s="61" t="s">
        <v>2377</v>
      </c>
    </row>
    <row r="33142" spans="1:4" hidden="1" x14ac:dyDescent="0.25">
      <c r="A33142" s="61" t="s">
        <v>3642</v>
      </c>
      <c r="B33142" s="61" t="s">
        <v>3643</v>
      </c>
      <c r="C33142">
        <v>1940</v>
      </c>
      <c r="D33142" s="61" t="s">
        <v>2377</v>
      </c>
    </row>
    <row r="33143" spans="1:4" hidden="1" x14ac:dyDescent="0.25">
      <c r="A33143" s="61" t="s">
        <v>3642</v>
      </c>
      <c r="B33143" s="61" t="s">
        <v>3643</v>
      </c>
      <c r="C33143">
        <v>1941</v>
      </c>
      <c r="D33143" s="61" t="s">
        <v>2377</v>
      </c>
    </row>
    <row r="33144" spans="1:4" hidden="1" x14ac:dyDescent="0.25">
      <c r="A33144" s="61" t="s">
        <v>3642</v>
      </c>
      <c r="B33144" s="61" t="s">
        <v>3643</v>
      </c>
      <c r="C33144">
        <v>1942</v>
      </c>
      <c r="D33144" s="61" t="s">
        <v>2377</v>
      </c>
    </row>
    <row r="33145" spans="1:4" hidden="1" x14ac:dyDescent="0.25">
      <c r="A33145" s="61" t="s">
        <v>3642</v>
      </c>
      <c r="B33145" s="61" t="s">
        <v>3643</v>
      </c>
      <c r="C33145">
        <v>1943</v>
      </c>
      <c r="D33145" s="61" t="s">
        <v>2377</v>
      </c>
    </row>
    <row r="33146" spans="1:4" hidden="1" x14ac:dyDescent="0.25">
      <c r="A33146" s="61" t="s">
        <v>3642</v>
      </c>
      <c r="B33146" s="61" t="s">
        <v>3643</v>
      </c>
      <c r="C33146">
        <v>1944</v>
      </c>
      <c r="D33146" s="61" t="s">
        <v>2377</v>
      </c>
    </row>
    <row r="33147" spans="1:4" hidden="1" x14ac:dyDescent="0.25">
      <c r="A33147" s="61" t="s">
        <v>3642</v>
      </c>
      <c r="B33147" s="61" t="s">
        <v>3643</v>
      </c>
      <c r="C33147">
        <v>1945</v>
      </c>
      <c r="D33147" s="61" t="s">
        <v>2377</v>
      </c>
    </row>
    <row r="33148" spans="1:4" hidden="1" x14ac:dyDescent="0.25">
      <c r="A33148" s="61" t="s">
        <v>3642</v>
      </c>
      <c r="B33148" s="61" t="s">
        <v>3643</v>
      </c>
      <c r="C33148">
        <v>1946</v>
      </c>
      <c r="D33148" s="61" t="s">
        <v>2377</v>
      </c>
    </row>
    <row r="33149" spans="1:4" hidden="1" x14ac:dyDescent="0.25">
      <c r="A33149" s="61" t="s">
        <v>3642</v>
      </c>
      <c r="B33149" s="61" t="s">
        <v>3643</v>
      </c>
      <c r="C33149">
        <v>1947</v>
      </c>
      <c r="D33149" s="61" t="s">
        <v>2377</v>
      </c>
    </row>
    <row r="33150" spans="1:4" hidden="1" x14ac:dyDescent="0.25">
      <c r="A33150" s="61" t="s">
        <v>3642</v>
      </c>
      <c r="B33150" s="61" t="s">
        <v>3643</v>
      </c>
      <c r="C33150">
        <v>1948</v>
      </c>
      <c r="D33150" s="61" t="s">
        <v>2377</v>
      </c>
    </row>
    <row r="33151" spans="1:4" hidden="1" x14ac:dyDescent="0.25">
      <c r="A33151" s="61" t="s">
        <v>3642</v>
      </c>
      <c r="B33151" s="61" t="s">
        <v>3643</v>
      </c>
      <c r="C33151">
        <v>1949</v>
      </c>
      <c r="D33151" s="61" t="s">
        <v>2377</v>
      </c>
    </row>
    <row r="33152" spans="1:4" hidden="1" x14ac:dyDescent="0.25">
      <c r="A33152" s="61" t="s">
        <v>3642</v>
      </c>
      <c r="B33152" s="61" t="s">
        <v>3643</v>
      </c>
      <c r="C33152">
        <v>1950</v>
      </c>
      <c r="D33152" s="61" t="s">
        <v>2377</v>
      </c>
    </row>
    <row r="33153" spans="1:4" hidden="1" x14ac:dyDescent="0.25">
      <c r="A33153" s="61" t="s">
        <v>3642</v>
      </c>
      <c r="B33153" s="61" t="s">
        <v>3643</v>
      </c>
      <c r="C33153">
        <v>1951</v>
      </c>
      <c r="D33153" s="61" t="s">
        <v>2908</v>
      </c>
    </row>
    <row r="33154" spans="1:4" hidden="1" x14ac:dyDescent="0.25">
      <c r="A33154" s="61" t="s">
        <v>3642</v>
      </c>
      <c r="B33154" s="61" t="s">
        <v>3643</v>
      </c>
      <c r="C33154">
        <v>1952</v>
      </c>
      <c r="D33154" s="61" t="s">
        <v>2908</v>
      </c>
    </row>
    <row r="33155" spans="1:4" hidden="1" x14ac:dyDescent="0.25">
      <c r="A33155" s="61" t="s">
        <v>3642</v>
      </c>
      <c r="B33155" s="61" t="s">
        <v>3643</v>
      </c>
      <c r="C33155">
        <v>1953</v>
      </c>
      <c r="D33155" s="61" t="s">
        <v>2908</v>
      </c>
    </row>
    <row r="33156" spans="1:4" hidden="1" x14ac:dyDescent="0.25">
      <c r="A33156" s="61" t="s">
        <v>3642</v>
      </c>
      <c r="B33156" s="61" t="s">
        <v>3643</v>
      </c>
      <c r="C33156">
        <v>1954</v>
      </c>
      <c r="D33156" s="61" t="s">
        <v>2908</v>
      </c>
    </row>
    <row r="33157" spans="1:4" hidden="1" x14ac:dyDescent="0.25">
      <c r="A33157" s="61" t="s">
        <v>3642</v>
      </c>
      <c r="B33157" s="61" t="s">
        <v>3643</v>
      </c>
      <c r="C33157">
        <v>1955</v>
      </c>
      <c r="D33157" s="61" t="s">
        <v>2908</v>
      </c>
    </row>
    <row r="33158" spans="1:4" hidden="1" x14ac:dyDescent="0.25">
      <c r="A33158" s="61" t="s">
        <v>3642</v>
      </c>
      <c r="B33158" s="61" t="s">
        <v>3643</v>
      </c>
      <c r="C33158">
        <v>1956</v>
      </c>
      <c r="D33158" s="61" t="s">
        <v>2908</v>
      </c>
    </row>
    <row r="33159" spans="1:4" hidden="1" x14ac:dyDescent="0.25">
      <c r="A33159" s="61" t="s">
        <v>3642</v>
      </c>
      <c r="B33159" s="61" t="s">
        <v>3643</v>
      </c>
      <c r="C33159">
        <v>1957</v>
      </c>
      <c r="D33159" s="61" t="s">
        <v>2908</v>
      </c>
    </row>
    <row r="33160" spans="1:4" hidden="1" x14ac:dyDescent="0.25">
      <c r="A33160" s="61" t="s">
        <v>3642</v>
      </c>
      <c r="B33160" s="61" t="s">
        <v>3643</v>
      </c>
      <c r="C33160">
        <v>1958</v>
      </c>
      <c r="D33160" s="61" t="s">
        <v>2908</v>
      </c>
    </row>
    <row r="33161" spans="1:4" hidden="1" x14ac:dyDescent="0.25">
      <c r="A33161" s="61" t="s">
        <v>3642</v>
      </c>
      <c r="B33161" s="61" t="s">
        <v>3643</v>
      </c>
      <c r="C33161">
        <v>1959</v>
      </c>
      <c r="D33161" s="61" t="s">
        <v>2908</v>
      </c>
    </row>
    <row r="33162" spans="1:4" hidden="1" x14ac:dyDescent="0.25">
      <c r="A33162" s="61" t="s">
        <v>3642</v>
      </c>
      <c r="B33162" s="61" t="s">
        <v>3643</v>
      </c>
      <c r="C33162">
        <v>1960</v>
      </c>
      <c r="D33162" s="61" t="s">
        <v>2349</v>
      </c>
    </row>
    <row r="33163" spans="1:4" hidden="1" x14ac:dyDescent="0.25">
      <c r="A33163" s="61" t="s">
        <v>3642</v>
      </c>
      <c r="B33163" s="61" t="s">
        <v>3643</v>
      </c>
      <c r="C33163">
        <v>1961</v>
      </c>
      <c r="D33163" s="61" t="s">
        <v>2349</v>
      </c>
    </row>
    <row r="33164" spans="1:4" hidden="1" x14ac:dyDescent="0.25">
      <c r="A33164" s="61" t="s">
        <v>3642</v>
      </c>
      <c r="B33164" s="61" t="s">
        <v>3643</v>
      </c>
      <c r="C33164">
        <v>1962</v>
      </c>
      <c r="D33164" s="61" t="s">
        <v>2349</v>
      </c>
    </row>
    <row r="33165" spans="1:4" hidden="1" x14ac:dyDescent="0.25">
      <c r="A33165" s="61" t="s">
        <v>3642</v>
      </c>
      <c r="B33165" s="61" t="s">
        <v>3643</v>
      </c>
      <c r="C33165">
        <v>1963</v>
      </c>
      <c r="D33165" s="61" t="s">
        <v>2193</v>
      </c>
    </row>
    <row r="33166" spans="1:4" hidden="1" x14ac:dyDescent="0.25">
      <c r="A33166" s="61" t="s">
        <v>3642</v>
      </c>
      <c r="B33166" s="61" t="s">
        <v>3643</v>
      </c>
      <c r="C33166">
        <v>1964</v>
      </c>
      <c r="D33166" s="61" t="s">
        <v>2193</v>
      </c>
    </row>
    <row r="33167" spans="1:4" hidden="1" x14ac:dyDescent="0.25">
      <c r="A33167" s="61" t="s">
        <v>3642</v>
      </c>
      <c r="B33167" s="61" t="s">
        <v>3643</v>
      </c>
      <c r="C33167">
        <v>1965</v>
      </c>
      <c r="D33167" s="61" t="s">
        <v>2349</v>
      </c>
    </row>
    <row r="33168" spans="1:4" hidden="1" x14ac:dyDescent="0.25">
      <c r="A33168" s="61" t="s">
        <v>3642</v>
      </c>
      <c r="B33168" s="61" t="s">
        <v>3643</v>
      </c>
      <c r="C33168">
        <v>1966</v>
      </c>
      <c r="D33168" s="61" t="s">
        <v>2349</v>
      </c>
    </row>
    <row r="33169" spans="1:4" hidden="1" x14ac:dyDescent="0.25">
      <c r="A33169" s="61" t="s">
        <v>3642</v>
      </c>
      <c r="B33169" s="61" t="s">
        <v>3643</v>
      </c>
      <c r="C33169">
        <v>1967</v>
      </c>
      <c r="D33169" s="61" t="s">
        <v>2599</v>
      </c>
    </row>
    <row r="33170" spans="1:4" hidden="1" x14ac:dyDescent="0.25">
      <c r="A33170" s="61" t="s">
        <v>3642</v>
      </c>
      <c r="B33170" s="61" t="s">
        <v>3643</v>
      </c>
      <c r="C33170">
        <v>1968</v>
      </c>
      <c r="D33170" s="61" t="s">
        <v>2490</v>
      </c>
    </row>
    <row r="33171" spans="1:4" hidden="1" x14ac:dyDescent="0.25">
      <c r="A33171" s="61" t="s">
        <v>3642</v>
      </c>
      <c r="B33171" s="61" t="s">
        <v>3643</v>
      </c>
      <c r="C33171">
        <v>1969</v>
      </c>
      <c r="D33171" s="61" t="s">
        <v>2490</v>
      </c>
    </row>
    <row r="33172" spans="1:4" hidden="1" x14ac:dyDescent="0.25">
      <c r="A33172" s="61" t="s">
        <v>3642</v>
      </c>
      <c r="B33172" s="61" t="s">
        <v>3643</v>
      </c>
      <c r="C33172">
        <v>1970</v>
      </c>
      <c r="D33172" s="61" t="s">
        <v>2490</v>
      </c>
    </row>
    <row r="33173" spans="1:4" hidden="1" x14ac:dyDescent="0.25">
      <c r="A33173" s="61" t="s">
        <v>3642</v>
      </c>
      <c r="B33173" s="61" t="s">
        <v>3643</v>
      </c>
      <c r="C33173">
        <v>1971</v>
      </c>
      <c r="D33173" s="61" t="s">
        <v>2490</v>
      </c>
    </row>
    <row r="33174" spans="1:4" hidden="1" x14ac:dyDescent="0.25">
      <c r="A33174" s="61" t="s">
        <v>3642</v>
      </c>
      <c r="B33174" s="61" t="s">
        <v>3643</v>
      </c>
      <c r="C33174">
        <v>1972</v>
      </c>
      <c r="D33174" s="61" t="s">
        <v>2490</v>
      </c>
    </row>
    <row r="33175" spans="1:4" hidden="1" x14ac:dyDescent="0.25">
      <c r="A33175" s="61" t="s">
        <v>3642</v>
      </c>
      <c r="B33175" s="61" t="s">
        <v>3643</v>
      </c>
      <c r="C33175">
        <v>1973</v>
      </c>
      <c r="D33175" s="61" t="s">
        <v>2490</v>
      </c>
    </row>
    <row r="33176" spans="1:4" hidden="1" x14ac:dyDescent="0.25">
      <c r="A33176" s="61" t="s">
        <v>3642</v>
      </c>
      <c r="B33176" s="61" t="s">
        <v>3643</v>
      </c>
      <c r="C33176">
        <v>1974</v>
      </c>
      <c r="D33176" s="61" t="s">
        <v>2233</v>
      </c>
    </row>
    <row r="33177" spans="1:4" hidden="1" x14ac:dyDescent="0.25">
      <c r="A33177" s="61" t="s">
        <v>3642</v>
      </c>
      <c r="B33177" s="61" t="s">
        <v>3643</v>
      </c>
      <c r="C33177">
        <v>1975</v>
      </c>
      <c r="D33177" s="61" t="s">
        <v>2233</v>
      </c>
    </row>
    <row r="33178" spans="1:4" hidden="1" x14ac:dyDescent="0.25">
      <c r="A33178" s="61" t="s">
        <v>3642</v>
      </c>
      <c r="B33178" s="61" t="s">
        <v>3643</v>
      </c>
      <c r="C33178">
        <v>1976</v>
      </c>
      <c r="D33178" s="61" t="s">
        <v>2284</v>
      </c>
    </row>
    <row r="33179" spans="1:4" hidden="1" x14ac:dyDescent="0.25">
      <c r="A33179" s="61" t="s">
        <v>3642</v>
      </c>
      <c r="B33179" s="61" t="s">
        <v>3643</v>
      </c>
      <c r="C33179">
        <v>1977</v>
      </c>
      <c r="D33179" s="61" t="s">
        <v>2585</v>
      </c>
    </row>
    <row r="33180" spans="1:4" hidden="1" x14ac:dyDescent="0.25">
      <c r="A33180" s="61" t="s">
        <v>3642</v>
      </c>
      <c r="B33180" s="61" t="s">
        <v>3643</v>
      </c>
      <c r="C33180">
        <v>1978</v>
      </c>
      <c r="D33180" s="61" t="s">
        <v>1822</v>
      </c>
    </row>
    <row r="33181" spans="1:4" hidden="1" x14ac:dyDescent="0.25">
      <c r="A33181" s="61" t="s">
        <v>3642</v>
      </c>
      <c r="B33181" s="61" t="s">
        <v>3643</v>
      </c>
      <c r="C33181">
        <v>1979</v>
      </c>
      <c r="D33181" s="61" t="s">
        <v>2340</v>
      </c>
    </row>
    <row r="33182" spans="1:4" hidden="1" x14ac:dyDescent="0.25">
      <c r="A33182" s="61" t="s">
        <v>3642</v>
      </c>
      <c r="B33182" s="61" t="s">
        <v>3643</v>
      </c>
      <c r="C33182">
        <v>1980</v>
      </c>
      <c r="D33182" s="61" t="s">
        <v>2283</v>
      </c>
    </row>
    <row r="33183" spans="1:4" hidden="1" x14ac:dyDescent="0.25">
      <c r="A33183" s="61" t="s">
        <v>3642</v>
      </c>
      <c r="B33183" s="61" t="s">
        <v>3643</v>
      </c>
      <c r="C33183">
        <v>1981</v>
      </c>
      <c r="D33183" s="61" t="s">
        <v>2599</v>
      </c>
    </row>
    <row r="33184" spans="1:4" hidden="1" x14ac:dyDescent="0.25">
      <c r="A33184" s="61" t="s">
        <v>3642</v>
      </c>
      <c r="B33184" s="61" t="s">
        <v>3643</v>
      </c>
      <c r="C33184">
        <v>1982</v>
      </c>
      <c r="D33184" s="61" t="s">
        <v>2599</v>
      </c>
    </row>
    <row r="33185" spans="1:4" hidden="1" x14ac:dyDescent="0.25">
      <c r="A33185" s="61" t="s">
        <v>3642</v>
      </c>
      <c r="B33185" s="61" t="s">
        <v>3643</v>
      </c>
      <c r="C33185">
        <v>1983</v>
      </c>
      <c r="D33185" s="61" t="s">
        <v>2599</v>
      </c>
    </row>
    <row r="33186" spans="1:4" hidden="1" x14ac:dyDescent="0.25">
      <c r="A33186" s="61" t="s">
        <v>3642</v>
      </c>
      <c r="B33186" s="61" t="s">
        <v>3643</v>
      </c>
      <c r="C33186">
        <v>1984</v>
      </c>
      <c r="D33186" s="61" t="s">
        <v>2599</v>
      </c>
    </row>
    <row r="33187" spans="1:4" hidden="1" x14ac:dyDescent="0.25">
      <c r="A33187" s="61" t="s">
        <v>3642</v>
      </c>
      <c r="B33187" s="61" t="s">
        <v>3643</v>
      </c>
      <c r="C33187">
        <v>1985</v>
      </c>
      <c r="D33187" s="61" t="s">
        <v>2599</v>
      </c>
    </row>
    <row r="33188" spans="1:4" hidden="1" x14ac:dyDescent="0.25">
      <c r="A33188" s="61" t="s">
        <v>3642</v>
      </c>
      <c r="B33188" s="61" t="s">
        <v>3643</v>
      </c>
      <c r="C33188">
        <v>1986</v>
      </c>
      <c r="D33188" s="61" t="s">
        <v>2277</v>
      </c>
    </row>
    <row r="33189" spans="1:4" hidden="1" x14ac:dyDescent="0.25">
      <c r="A33189" s="61" t="s">
        <v>3642</v>
      </c>
      <c r="B33189" s="61" t="s">
        <v>3643</v>
      </c>
      <c r="C33189">
        <v>1987</v>
      </c>
      <c r="D33189" s="61" t="s">
        <v>2157</v>
      </c>
    </row>
    <row r="33190" spans="1:4" hidden="1" x14ac:dyDescent="0.25">
      <c r="A33190" s="61" t="s">
        <v>3642</v>
      </c>
      <c r="B33190" s="61" t="s">
        <v>3643</v>
      </c>
      <c r="C33190">
        <v>1988</v>
      </c>
      <c r="D33190" s="61" t="s">
        <v>2157</v>
      </c>
    </row>
    <row r="33191" spans="1:4" hidden="1" x14ac:dyDescent="0.25">
      <c r="A33191" s="61" t="s">
        <v>3642</v>
      </c>
      <c r="B33191" s="61" t="s">
        <v>3643</v>
      </c>
      <c r="C33191">
        <v>1989</v>
      </c>
      <c r="D33191" s="61" t="s">
        <v>2157</v>
      </c>
    </row>
    <row r="33192" spans="1:4" hidden="1" x14ac:dyDescent="0.25">
      <c r="A33192" s="61" t="s">
        <v>3642</v>
      </c>
      <c r="B33192" s="61" t="s">
        <v>3643</v>
      </c>
      <c r="C33192">
        <v>1990</v>
      </c>
      <c r="D33192" s="61" t="s">
        <v>2079</v>
      </c>
    </row>
    <row r="33193" spans="1:4" hidden="1" x14ac:dyDescent="0.25">
      <c r="A33193" s="61" t="s">
        <v>500</v>
      </c>
      <c r="B33193" s="61" t="s">
        <v>501</v>
      </c>
      <c r="C33193">
        <v>1911</v>
      </c>
      <c r="D33193" s="61" t="s">
        <v>2278</v>
      </c>
    </row>
    <row r="33194" spans="1:4" hidden="1" x14ac:dyDescent="0.25">
      <c r="A33194" s="61" t="s">
        <v>500</v>
      </c>
      <c r="B33194" s="61" t="s">
        <v>501</v>
      </c>
      <c r="C33194">
        <v>1912</v>
      </c>
      <c r="D33194" s="61" t="s">
        <v>2278</v>
      </c>
    </row>
    <row r="33195" spans="1:4" hidden="1" x14ac:dyDescent="0.25">
      <c r="A33195" s="61" t="s">
        <v>500</v>
      </c>
      <c r="B33195" s="61" t="s">
        <v>501</v>
      </c>
      <c r="C33195">
        <v>1913</v>
      </c>
      <c r="D33195" s="61" t="s">
        <v>2278</v>
      </c>
    </row>
    <row r="33196" spans="1:4" hidden="1" x14ac:dyDescent="0.25">
      <c r="A33196" s="61" t="s">
        <v>500</v>
      </c>
      <c r="B33196" s="61" t="s">
        <v>501</v>
      </c>
      <c r="C33196">
        <v>1914</v>
      </c>
      <c r="D33196" s="61" t="s">
        <v>2278</v>
      </c>
    </row>
    <row r="33197" spans="1:4" hidden="1" x14ac:dyDescent="0.25">
      <c r="A33197" s="61" t="s">
        <v>500</v>
      </c>
      <c r="B33197" s="61" t="s">
        <v>501</v>
      </c>
      <c r="C33197">
        <v>1915</v>
      </c>
      <c r="D33197" s="61" t="s">
        <v>2278</v>
      </c>
    </row>
    <row r="33198" spans="1:4" hidden="1" x14ac:dyDescent="0.25">
      <c r="A33198" s="61" t="s">
        <v>500</v>
      </c>
      <c r="B33198" s="61" t="s">
        <v>501</v>
      </c>
      <c r="C33198">
        <v>1916</v>
      </c>
      <c r="D33198" s="61" t="s">
        <v>2278</v>
      </c>
    </row>
    <row r="33199" spans="1:4" hidden="1" x14ac:dyDescent="0.25">
      <c r="A33199" s="61" t="s">
        <v>500</v>
      </c>
      <c r="B33199" s="61" t="s">
        <v>501</v>
      </c>
      <c r="C33199">
        <v>1917</v>
      </c>
      <c r="D33199" s="61" t="s">
        <v>2278</v>
      </c>
    </row>
    <row r="33200" spans="1:4" hidden="1" x14ac:dyDescent="0.25">
      <c r="A33200" s="61" t="s">
        <v>500</v>
      </c>
      <c r="B33200" s="61" t="s">
        <v>501</v>
      </c>
      <c r="C33200">
        <v>1918</v>
      </c>
      <c r="D33200" s="61" t="s">
        <v>2278</v>
      </c>
    </row>
    <row r="33201" spans="1:4" hidden="1" x14ac:dyDescent="0.25">
      <c r="A33201" s="61" t="s">
        <v>500</v>
      </c>
      <c r="B33201" s="61" t="s">
        <v>501</v>
      </c>
      <c r="C33201">
        <v>1919</v>
      </c>
      <c r="D33201" s="61" t="s">
        <v>2278</v>
      </c>
    </row>
    <row r="33202" spans="1:4" hidden="1" x14ac:dyDescent="0.25">
      <c r="A33202" s="61" t="s">
        <v>500</v>
      </c>
      <c r="B33202" s="61" t="s">
        <v>501</v>
      </c>
      <c r="C33202">
        <v>1920</v>
      </c>
      <c r="D33202" s="61" t="s">
        <v>2278</v>
      </c>
    </row>
    <row r="33203" spans="1:4" hidden="1" x14ac:dyDescent="0.25">
      <c r="A33203" s="61" t="s">
        <v>500</v>
      </c>
      <c r="B33203" s="61" t="s">
        <v>501</v>
      </c>
      <c r="C33203">
        <v>1921</v>
      </c>
      <c r="D33203" s="61" t="s">
        <v>2278</v>
      </c>
    </row>
    <row r="33204" spans="1:4" hidden="1" x14ac:dyDescent="0.25">
      <c r="A33204" s="61" t="s">
        <v>500</v>
      </c>
      <c r="B33204" s="61" t="s">
        <v>501</v>
      </c>
      <c r="C33204">
        <v>1922</v>
      </c>
      <c r="D33204" s="61" t="s">
        <v>2278</v>
      </c>
    </row>
    <row r="33205" spans="1:4" hidden="1" x14ac:dyDescent="0.25">
      <c r="A33205" s="61" t="s">
        <v>500</v>
      </c>
      <c r="B33205" s="61" t="s">
        <v>501</v>
      </c>
      <c r="C33205">
        <v>1923</v>
      </c>
      <c r="D33205" s="61" t="s">
        <v>2159</v>
      </c>
    </row>
    <row r="33206" spans="1:4" hidden="1" x14ac:dyDescent="0.25">
      <c r="A33206" s="61" t="s">
        <v>500</v>
      </c>
      <c r="B33206" s="61" t="s">
        <v>501</v>
      </c>
      <c r="C33206">
        <v>1924</v>
      </c>
      <c r="D33206" s="61" t="s">
        <v>2393</v>
      </c>
    </row>
    <row r="33207" spans="1:4" hidden="1" x14ac:dyDescent="0.25">
      <c r="A33207" s="61" t="s">
        <v>500</v>
      </c>
      <c r="B33207" s="61" t="s">
        <v>501</v>
      </c>
      <c r="C33207">
        <v>1925</v>
      </c>
      <c r="D33207" s="61" t="s">
        <v>2545</v>
      </c>
    </row>
    <row r="33208" spans="1:4" hidden="1" x14ac:dyDescent="0.25">
      <c r="A33208" s="61" t="s">
        <v>500</v>
      </c>
      <c r="B33208" s="61" t="s">
        <v>501</v>
      </c>
      <c r="C33208">
        <v>1926</v>
      </c>
      <c r="D33208" s="61" t="s">
        <v>2545</v>
      </c>
    </row>
    <row r="33209" spans="1:4" hidden="1" x14ac:dyDescent="0.25">
      <c r="A33209" s="61" t="s">
        <v>500</v>
      </c>
      <c r="B33209" s="61" t="s">
        <v>501</v>
      </c>
      <c r="C33209">
        <v>1927</v>
      </c>
      <c r="D33209" s="61" t="s">
        <v>2545</v>
      </c>
    </row>
    <row r="33210" spans="1:4" hidden="1" x14ac:dyDescent="0.25">
      <c r="A33210" s="61" t="s">
        <v>500</v>
      </c>
      <c r="B33210" s="61" t="s">
        <v>501</v>
      </c>
      <c r="C33210">
        <v>1928</v>
      </c>
      <c r="D33210" s="61" t="s">
        <v>2545</v>
      </c>
    </row>
    <row r="33211" spans="1:4" hidden="1" x14ac:dyDescent="0.25">
      <c r="A33211" s="61" t="s">
        <v>500</v>
      </c>
      <c r="B33211" s="61" t="s">
        <v>501</v>
      </c>
      <c r="C33211">
        <v>1929</v>
      </c>
      <c r="D33211" s="61" t="s">
        <v>2545</v>
      </c>
    </row>
    <row r="33212" spans="1:4" hidden="1" x14ac:dyDescent="0.25">
      <c r="A33212" s="61" t="s">
        <v>500</v>
      </c>
      <c r="B33212" s="61" t="s">
        <v>501</v>
      </c>
      <c r="C33212">
        <v>1930</v>
      </c>
      <c r="D33212" s="61" t="s">
        <v>2545</v>
      </c>
    </row>
    <row r="33213" spans="1:4" hidden="1" x14ac:dyDescent="0.25">
      <c r="A33213" s="61" t="s">
        <v>500</v>
      </c>
      <c r="B33213" s="61" t="s">
        <v>501</v>
      </c>
      <c r="C33213">
        <v>1931</v>
      </c>
      <c r="D33213" s="61" t="s">
        <v>2545</v>
      </c>
    </row>
    <row r="33214" spans="1:4" hidden="1" x14ac:dyDescent="0.25">
      <c r="A33214" s="61" t="s">
        <v>500</v>
      </c>
      <c r="B33214" s="61" t="s">
        <v>501</v>
      </c>
      <c r="C33214">
        <v>1932</v>
      </c>
      <c r="D33214" s="61" t="s">
        <v>2545</v>
      </c>
    </row>
    <row r="33215" spans="1:4" hidden="1" x14ac:dyDescent="0.25">
      <c r="A33215" s="61" t="s">
        <v>500</v>
      </c>
      <c r="B33215" s="61" t="s">
        <v>501</v>
      </c>
      <c r="C33215">
        <v>1933</v>
      </c>
      <c r="D33215" s="61" t="s">
        <v>2545</v>
      </c>
    </row>
    <row r="33216" spans="1:4" hidden="1" x14ac:dyDescent="0.25">
      <c r="A33216" s="61" t="s">
        <v>500</v>
      </c>
      <c r="B33216" s="61" t="s">
        <v>501</v>
      </c>
      <c r="C33216">
        <v>1934</v>
      </c>
      <c r="D33216" s="61" t="s">
        <v>2545</v>
      </c>
    </row>
    <row r="33217" spans="1:4" hidden="1" x14ac:dyDescent="0.25">
      <c r="A33217" s="61" t="s">
        <v>500</v>
      </c>
      <c r="B33217" s="61" t="s">
        <v>501</v>
      </c>
      <c r="C33217">
        <v>1935</v>
      </c>
      <c r="D33217" s="61" t="s">
        <v>2545</v>
      </c>
    </row>
    <row r="33218" spans="1:4" hidden="1" x14ac:dyDescent="0.25">
      <c r="A33218" s="61" t="s">
        <v>500</v>
      </c>
      <c r="B33218" s="61" t="s">
        <v>501</v>
      </c>
      <c r="C33218">
        <v>1936</v>
      </c>
      <c r="D33218" s="61" t="s">
        <v>2545</v>
      </c>
    </row>
    <row r="33219" spans="1:4" hidden="1" x14ac:dyDescent="0.25">
      <c r="A33219" s="61" t="s">
        <v>500</v>
      </c>
      <c r="B33219" s="61" t="s">
        <v>501</v>
      </c>
      <c r="C33219">
        <v>1937</v>
      </c>
      <c r="D33219" s="61" t="s">
        <v>2545</v>
      </c>
    </row>
    <row r="33220" spans="1:4" hidden="1" x14ac:dyDescent="0.25">
      <c r="A33220" s="61" t="s">
        <v>500</v>
      </c>
      <c r="B33220" s="61" t="s">
        <v>501</v>
      </c>
      <c r="C33220">
        <v>1938</v>
      </c>
      <c r="D33220" s="61" t="s">
        <v>2545</v>
      </c>
    </row>
    <row r="33221" spans="1:4" hidden="1" x14ac:dyDescent="0.25">
      <c r="A33221" s="61" t="s">
        <v>500</v>
      </c>
      <c r="B33221" s="61" t="s">
        <v>501</v>
      </c>
      <c r="C33221">
        <v>1939</v>
      </c>
      <c r="D33221" s="61" t="s">
        <v>2545</v>
      </c>
    </row>
    <row r="33222" spans="1:4" hidden="1" x14ac:dyDescent="0.25">
      <c r="A33222" s="61" t="s">
        <v>500</v>
      </c>
      <c r="B33222" s="61" t="s">
        <v>501</v>
      </c>
      <c r="C33222">
        <v>1940</v>
      </c>
      <c r="D33222" s="61" t="s">
        <v>2545</v>
      </c>
    </row>
    <row r="33223" spans="1:4" hidden="1" x14ac:dyDescent="0.25">
      <c r="A33223" s="61" t="s">
        <v>500</v>
      </c>
      <c r="B33223" s="61" t="s">
        <v>501</v>
      </c>
      <c r="C33223">
        <v>1941</v>
      </c>
      <c r="D33223" s="61" t="s">
        <v>2545</v>
      </c>
    </row>
    <row r="33224" spans="1:4" hidden="1" x14ac:dyDescent="0.25">
      <c r="A33224" s="61" t="s">
        <v>500</v>
      </c>
      <c r="B33224" s="61" t="s">
        <v>501</v>
      </c>
      <c r="C33224">
        <v>1942</v>
      </c>
      <c r="D33224" s="61" t="s">
        <v>2545</v>
      </c>
    </row>
    <row r="33225" spans="1:4" hidden="1" x14ac:dyDescent="0.25">
      <c r="A33225" s="61" t="s">
        <v>500</v>
      </c>
      <c r="B33225" s="61" t="s">
        <v>501</v>
      </c>
      <c r="C33225">
        <v>1943</v>
      </c>
      <c r="D33225" s="61" t="s">
        <v>2545</v>
      </c>
    </row>
    <row r="33226" spans="1:4" hidden="1" x14ac:dyDescent="0.25">
      <c r="A33226" s="61" t="s">
        <v>500</v>
      </c>
      <c r="B33226" s="61" t="s">
        <v>501</v>
      </c>
      <c r="C33226">
        <v>1944</v>
      </c>
      <c r="D33226" s="61" t="s">
        <v>2545</v>
      </c>
    </row>
    <row r="33227" spans="1:4" hidden="1" x14ac:dyDescent="0.25">
      <c r="A33227" s="61" t="s">
        <v>500</v>
      </c>
      <c r="B33227" s="61" t="s">
        <v>501</v>
      </c>
      <c r="C33227">
        <v>1945</v>
      </c>
      <c r="D33227" s="61" t="s">
        <v>2545</v>
      </c>
    </row>
    <row r="33228" spans="1:4" hidden="1" x14ac:dyDescent="0.25">
      <c r="A33228" s="61" t="s">
        <v>500</v>
      </c>
      <c r="B33228" s="61" t="s">
        <v>501</v>
      </c>
      <c r="C33228">
        <v>1946</v>
      </c>
      <c r="D33228" s="61" t="s">
        <v>2545</v>
      </c>
    </row>
    <row r="33229" spans="1:4" hidden="1" x14ac:dyDescent="0.25">
      <c r="A33229" s="61" t="s">
        <v>500</v>
      </c>
      <c r="B33229" s="61" t="s">
        <v>501</v>
      </c>
      <c r="C33229">
        <v>1947</v>
      </c>
      <c r="D33229" s="61" t="s">
        <v>2545</v>
      </c>
    </row>
    <row r="33230" spans="1:4" hidden="1" x14ac:dyDescent="0.25">
      <c r="A33230" s="61" t="s">
        <v>500</v>
      </c>
      <c r="B33230" s="61" t="s">
        <v>501</v>
      </c>
      <c r="C33230">
        <v>1948</v>
      </c>
      <c r="D33230" s="61" t="s">
        <v>2545</v>
      </c>
    </row>
    <row r="33231" spans="1:4" hidden="1" x14ac:dyDescent="0.25">
      <c r="A33231" s="61" t="s">
        <v>500</v>
      </c>
      <c r="B33231" s="61" t="s">
        <v>501</v>
      </c>
      <c r="C33231">
        <v>1949</v>
      </c>
      <c r="D33231" s="61" t="s">
        <v>2545</v>
      </c>
    </row>
    <row r="33232" spans="1:4" hidden="1" x14ac:dyDescent="0.25">
      <c r="A33232" s="61" t="s">
        <v>500</v>
      </c>
      <c r="B33232" s="61" t="s">
        <v>501</v>
      </c>
      <c r="C33232">
        <v>1950</v>
      </c>
      <c r="D33232" s="61" t="s">
        <v>2545</v>
      </c>
    </row>
    <row r="33233" spans="1:4" hidden="1" x14ac:dyDescent="0.25">
      <c r="A33233" s="61" t="s">
        <v>500</v>
      </c>
      <c r="B33233" s="61" t="s">
        <v>501</v>
      </c>
      <c r="C33233">
        <v>1951</v>
      </c>
      <c r="D33233" s="61" t="s">
        <v>2545</v>
      </c>
    </row>
    <row r="33234" spans="1:4" hidden="1" x14ac:dyDescent="0.25">
      <c r="A33234" s="61" t="s">
        <v>500</v>
      </c>
      <c r="B33234" s="61" t="s">
        <v>501</v>
      </c>
      <c r="C33234">
        <v>1952</v>
      </c>
      <c r="D33234" s="61" t="s">
        <v>2277</v>
      </c>
    </row>
    <row r="33235" spans="1:4" hidden="1" x14ac:dyDescent="0.25">
      <c r="A33235" s="61" t="s">
        <v>500</v>
      </c>
      <c r="B33235" s="61" t="s">
        <v>501</v>
      </c>
      <c r="C33235">
        <v>1953</v>
      </c>
      <c r="D33235" s="61" t="s">
        <v>2551</v>
      </c>
    </row>
    <row r="33236" spans="1:4" hidden="1" x14ac:dyDescent="0.25">
      <c r="A33236" s="61" t="s">
        <v>500</v>
      </c>
      <c r="B33236" s="61" t="s">
        <v>501</v>
      </c>
      <c r="C33236">
        <v>1954</v>
      </c>
      <c r="D33236" s="61" t="s">
        <v>2551</v>
      </c>
    </row>
    <row r="33237" spans="1:4" hidden="1" x14ac:dyDescent="0.25">
      <c r="A33237" s="61" t="s">
        <v>500</v>
      </c>
      <c r="B33237" s="61" t="s">
        <v>501</v>
      </c>
      <c r="C33237">
        <v>1955</v>
      </c>
      <c r="D33237" s="61" t="s">
        <v>2551</v>
      </c>
    </row>
    <row r="33238" spans="1:4" hidden="1" x14ac:dyDescent="0.25">
      <c r="A33238" s="61" t="s">
        <v>500</v>
      </c>
      <c r="B33238" s="61" t="s">
        <v>501</v>
      </c>
      <c r="C33238">
        <v>1956</v>
      </c>
      <c r="D33238" s="61" t="s">
        <v>2551</v>
      </c>
    </row>
    <row r="33239" spans="1:4" hidden="1" x14ac:dyDescent="0.25">
      <c r="A33239" s="61" t="s">
        <v>500</v>
      </c>
      <c r="B33239" s="61" t="s">
        <v>501</v>
      </c>
      <c r="C33239">
        <v>1957</v>
      </c>
      <c r="D33239" s="61" t="s">
        <v>2551</v>
      </c>
    </row>
    <row r="33240" spans="1:4" hidden="1" x14ac:dyDescent="0.25">
      <c r="A33240" s="61" t="s">
        <v>500</v>
      </c>
      <c r="B33240" s="61" t="s">
        <v>501</v>
      </c>
      <c r="C33240">
        <v>1958</v>
      </c>
      <c r="D33240" s="61" t="s">
        <v>2551</v>
      </c>
    </row>
    <row r="33241" spans="1:4" hidden="1" x14ac:dyDescent="0.25">
      <c r="A33241" s="61" t="s">
        <v>500</v>
      </c>
      <c r="B33241" s="61" t="s">
        <v>501</v>
      </c>
      <c r="C33241">
        <v>1959</v>
      </c>
      <c r="D33241" s="61" t="s">
        <v>2551</v>
      </c>
    </row>
    <row r="33242" spans="1:4" hidden="1" x14ac:dyDescent="0.25">
      <c r="A33242" s="61" t="s">
        <v>500</v>
      </c>
      <c r="B33242" s="61" t="s">
        <v>501</v>
      </c>
      <c r="C33242">
        <v>1960</v>
      </c>
      <c r="D33242" s="61" t="s">
        <v>2551</v>
      </c>
    </row>
    <row r="33243" spans="1:4" hidden="1" x14ac:dyDescent="0.25">
      <c r="A33243" s="61" t="s">
        <v>500</v>
      </c>
      <c r="B33243" s="61" t="s">
        <v>501</v>
      </c>
      <c r="C33243">
        <v>1961</v>
      </c>
      <c r="D33243" s="61" t="s">
        <v>2551</v>
      </c>
    </row>
    <row r="33244" spans="1:4" hidden="1" x14ac:dyDescent="0.25">
      <c r="A33244" s="61" t="s">
        <v>500</v>
      </c>
      <c r="B33244" s="61" t="s">
        <v>501</v>
      </c>
      <c r="C33244">
        <v>1962</v>
      </c>
      <c r="D33244" s="61" t="s">
        <v>2551</v>
      </c>
    </row>
    <row r="33245" spans="1:4" hidden="1" x14ac:dyDescent="0.25">
      <c r="A33245" s="61" t="s">
        <v>500</v>
      </c>
      <c r="B33245" s="61" t="s">
        <v>501</v>
      </c>
      <c r="C33245">
        <v>1963</v>
      </c>
      <c r="D33245" s="61" t="s">
        <v>2081</v>
      </c>
    </row>
    <row r="33246" spans="1:4" hidden="1" x14ac:dyDescent="0.25">
      <c r="A33246" s="61" t="s">
        <v>500</v>
      </c>
      <c r="B33246" s="61" t="s">
        <v>501</v>
      </c>
      <c r="C33246">
        <v>1964</v>
      </c>
      <c r="D33246" s="61" t="s">
        <v>2215</v>
      </c>
    </row>
    <row r="33247" spans="1:4" hidden="1" x14ac:dyDescent="0.25">
      <c r="A33247" s="61" t="s">
        <v>500</v>
      </c>
      <c r="B33247" s="61" t="s">
        <v>501</v>
      </c>
      <c r="C33247">
        <v>1965</v>
      </c>
      <c r="D33247" s="61" t="s">
        <v>2880</v>
      </c>
    </row>
    <row r="33248" spans="1:4" hidden="1" x14ac:dyDescent="0.25">
      <c r="A33248" s="61" t="s">
        <v>500</v>
      </c>
      <c r="B33248" s="61" t="s">
        <v>501</v>
      </c>
      <c r="C33248">
        <v>1966</v>
      </c>
      <c r="D33248" s="61" t="s">
        <v>2880</v>
      </c>
    </row>
    <row r="33249" spans="1:4" hidden="1" x14ac:dyDescent="0.25">
      <c r="A33249" s="61" t="s">
        <v>500</v>
      </c>
      <c r="B33249" s="61" t="s">
        <v>501</v>
      </c>
      <c r="C33249">
        <v>1967</v>
      </c>
      <c r="D33249" s="61" t="s">
        <v>2398</v>
      </c>
    </row>
    <row r="33250" spans="1:4" hidden="1" x14ac:dyDescent="0.25">
      <c r="A33250" s="61" t="s">
        <v>500</v>
      </c>
      <c r="B33250" s="61" t="s">
        <v>501</v>
      </c>
      <c r="C33250">
        <v>1968</v>
      </c>
      <c r="D33250" s="61" t="s">
        <v>2398</v>
      </c>
    </row>
    <row r="33251" spans="1:4" hidden="1" x14ac:dyDescent="0.25">
      <c r="A33251" s="61" t="s">
        <v>500</v>
      </c>
      <c r="B33251" s="61" t="s">
        <v>501</v>
      </c>
      <c r="C33251">
        <v>1969</v>
      </c>
      <c r="D33251" s="61" t="s">
        <v>2398</v>
      </c>
    </row>
    <row r="33252" spans="1:4" hidden="1" x14ac:dyDescent="0.25">
      <c r="A33252" s="61" t="s">
        <v>500</v>
      </c>
      <c r="B33252" s="61" t="s">
        <v>501</v>
      </c>
      <c r="C33252">
        <v>1970</v>
      </c>
      <c r="D33252" s="61" t="s">
        <v>2398</v>
      </c>
    </row>
    <row r="33253" spans="1:4" hidden="1" x14ac:dyDescent="0.25">
      <c r="A33253" s="61" t="s">
        <v>500</v>
      </c>
      <c r="B33253" s="61" t="s">
        <v>501</v>
      </c>
      <c r="C33253">
        <v>1971</v>
      </c>
      <c r="D33253" s="61" t="s">
        <v>2398</v>
      </c>
    </row>
    <row r="33254" spans="1:4" hidden="1" x14ac:dyDescent="0.25">
      <c r="A33254" s="61" t="s">
        <v>500</v>
      </c>
      <c r="B33254" s="61" t="s">
        <v>501</v>
      </c>
      <c r="C33254">
        <v>1972</v>
      </c>
      <c r="D33254" s="61" t="s">
        <v>2398</v>
      </c>
    </row>
    <row r="33255" spans="1:4" hidden="1" x14ac:dyDescent="0.25">
      <c r="A33255" s="61" t="s">
        <v>500</v>
      </c>
      <c r="B33255" s="61" t="s">
        <v>501</v>
      </c>
      <c r="C33255">
        <v>1973</v>
      </c>
      <c r="D33255" s="61" t="s">
        <v>2515</v>
      </c>
    </row>
    <row r="33256" spans="1:4" hidden="1" x14ac:dyDescent="0.25">
      <c r="A33256" s="61" t="s">
        <v>500</v>
      </c>
      <c r="B33256" s="61" t="s">
        <v>501</v>
      </c>
      <c r="C33256">
        <v>1974</v>
      </c>
      <c r="D33256" s="61" t="s">
        <v>2371</v>
      </c>
    </row>
    <row r="33257" spans="1:4" hidden="1" x14ac:dyDescent="0.25">
      <c r="A33257" s="61" t="s">
        <v>500</v>
      </c>
      <c r="B33257" s="61" t="s">
        <v>501</v>
      </c>
      <c r="C33257">
        <v>1975</v>
      </c>
      <c r="D33257" s="61" t="s">
        <v>2371</v>
      </c>
    </row>
    <row r="33258" spans="1:4" hidden="1" x14ac:dyDescent="0.25">
      <c r="A33258" s="61" t="s">
        <v>500</v>
      </c>
      <c r="B33258" s="61" t="s">
        <v>501</v>
      </c>
      <c r="C33258">
        <v>1976</v>
      </c>
      <c r="D33258" s="61" t="s">
        <v>2371</v>
      </c>
    </row>
    <row r="33259" spans="1:4" hidden="1" x14ac:dyDescent="0.25">
      <c r="A33259" s="61" t="s">
        <v>500</v>
      </c>
      <c r="B33259" s="61" t="s">
        <v>501</v>
      </c>
      <c r="C33259">
        <v>1977</v>
      </c>
      <c r="D33259" s="61" t="s">
        <v>2371</v>
      </c>
    </row>
    <row r="33260" spans="1:4" hidden="1" x14ac:dyDescent="0.25">
      <c r="A33260" s="61" t="s">
        <v>500</v>
      </c>
      <c r="B33260" s="61" t="s">
        <v>501</v>
      </c>
      <c r="C33260">
        <v>1978</v>
      </c>
      <c r="D33260" s="61" t="s">
        <v>2371</v>
      </c>
    </row>
    <row r="33261" spans="1:4" hidden="1" x14ac:dyDescent="0.25">
      <c r="A33261" s="61" t="s">
        <v>500</v>
      </c>
      <c r="B33261" s="61" t="s">
        <v>501</v>
      </c>
      <c r="C33261">
        <v>1979</v>
      </c>
      <c r="D33261" s="61" t="s">
        <v>2371</v>
      </c>
    </row>
    <row r="33262" spans="1:4" hidden="1" x14ac:dyDescent="0.25">
      <c r="A33262" s="61" t="s">
        <v>500</v>
      </c>
      <c r="B33262" s="61" t="s">
        <v>501</v>
      </c>
      <c r="C33262">
        <v>1980</v>
      </c>
      <c r="D33262" s="61" t="s">
        <v>2371</v>
      </c>
    </row>
    <row r="33263" spans="1:4" hidden="1" x14ac:dyDescent="0.25">
      <c r="A33263" s="61" t="s">
        <v>500</v>
      </c>
      <c r="B33263" s="61" t="s">
        <v>501</v>
      </c>
      <c r="C33263">
        <v>1981</v>
      </c>
      <c r="D33263" s="61" t="s">
        <v>2371</v>
      </c>
    </row>
    <row r="33264" spans="1:4" hidden="1" x14ac:dyDescent="0.25">
      <c r="A33264" s="61" t="s">
        <v>500</v>
      </c>
      <c r="B33264" s="61" t="s">
        <v>501</v>
      </c>
      <c r="C33264">
        <v>1982</v>
      </c>
      <c r="D33264" s="61" t="s">
        <v>2371</v>
      </c>
    </row>
    <row r="33265" spans="1:4" hidden="1" x14ac:dyDescent="0.25">
      <c r="A33265" s="61" t="s">
        <v>500</v>
      </c>
      <c r="B33265" s="61" t="s">
        <v>501</v>
      </c>
      <c r="C33265">
        <v>1983</v>
      </c>
      <c r="D33265" s="61" t="s">
        <v>2371</v>
      </c>
    </row>
    <row r="33266" spans="1:4" hidden="1" x14ac:dyDescent="0.25">
      <c r="A33266" s="61" t="s">
        <v>500</v>
      </c>
      <c r="B33266" s="61" t="s">
        <v>501</v>
      </c>
      <c r="C33266">
        <v>1984</v>
      </c>
      <c r="D33266" s="61" t="s">
        <v>2371</v>
      </c>
    </row>
    <row r="33267" spans="1:4" hidden="1" x14ac:dyDescent="0.25">
      <c r="A33267" s="61" t="s">
        <v>500</v>
      </c>
      <c r="B33267" s="61" t="s">
        <v>501</v>
      </c>
      <c r="C33267">
        <v>1985</v>
      </c>
      <c r="D33267" s="61" t="s">
        <v>2371</v>
      </c>
    </row>
    <row r="33268" spans="1:4" hidden="1" x14ac:dyDescent="0.25">
      <c r="A33268" s="61" t="s">
        <v>500</v>
      </c>
      <c r="B33268" s="61" t="s">
        <v>501</v>
      </c>
      <c r="C33268">
        <v>1986</v>
      </c>
      <c r="D33268" s="61" t="s">
        <v>2371</v>
      </c>
    </row>
    <row r="33269" spans="1:4" hidden="1" x14ac:dyDescent="0.25">
      <c r="A33269" s="61" t="s">
        <v>500</v>
      </c>
      <c r="B33269" s="61" t="s">
        <v>501</v>
      </c>
      <c r="C33269">
        <v>1987</v>
      </c>
      <c r="D33269" s="61" t="s">
        <v>2371</v>
      </c>
    </row>
    <row r="33270" spans="1:4" hidden="1" x14ac:dyDescent="0.25">
      <c r="A33270" s="61" t="s">
        <v>500</v>
      </c>
      <c r="B33270" s="61" t="s">
        <v>501</v>
      </c>
      <c r="C33270">
        <v>1988</v>
      </c>
      <c r="D33270" s="61" t="s">
        <v>2371</v>
      </c>
    </row>
    <row r="33271" spans="1:4" hidden="1" x14ac:dyDescent="0.25">
      <c r="A33271" s="61" t="s">
        <v>500</v>
      </c>
      <c r="B33271" s="61" t="s">
        <v>501</v>
      </c>
      <c r="C33271">
        <v>1989</v>
      </c>
      <c r="D33271" s="61" t="s">
        <v>2371</v>
      </c>
    </row>
    <row r="33272" spans="1:4" hidden="1" x14ac:dyDescent="0.25">
      <c r="A33272" s="61" t="s">
        <v>500</v>
      </c>
      <c r="B33272" s="61" t="s">
        <v>501</v>
      </c>
      <c r="C33272">
        <v>1990</v>
      </c>
      <c r="D33272" s="61" t="s">
        <v>2518</v>
      </c>
    </row>
    <row r="33273" spans="1:4" hidden="1" x14ac:dyDescent="0.25">
      <c r="A33273" s="61" t="s">
        <v>500</v>
      </c>
      <c r="B33273" s="61" t="s">
        <v>501</v>
      </c>
      <c r="C33273">
        <v>1991</v>
      </c>
      <c r="D33273" s="61" t="s">
        <v>2366</v>
      </c>
    </row>
    <row r="33274" spans="1:4" hidden="1" x14ac:dyDescent="0.25">
      <c r="A33274" s="61" t="s">
        <v>500</v>
      </c>
      <c r="B33274" s="61" t="s">
        <v>501</v>
      </c>
      <c r="C33274">
        <v>1992</v>
      </c>
      <c r="D33274" s="61" t="s">
        <v>2922</v>
      </c>
    </row>
    <row r="33275" spans="1:4" hidden="1" x14ac:dyDescent="0.25">
      <c r="A33275" s="61" t="s">
        <v>500</v>
      </c>
      <c r="B33275" s="61" t="s">
        <v>501</v>
      </c>
      <c r="C33275">
        <v>1993</v>
      </c>
      <c r="D33275" s="61" t="s">
        <v>2922</v>
      </c>
    </row>
    <row r="33276" spans="1:4" hidden="1" x14ac:dyDescent="0.25">
      <c r="A33276" s="61" t="s">
        <v>500</v>
      </c>
      <c r="B33276" s="61" t="s">
        <v>501</v>
      </c>
      <c r="C33276">
        <v>1994</v>
      </c>
      <c r="D33276" s="61" t="s">
        <v>2922</v>
      </c>
    </row>
    <row r="33277" spans="1:4" hidden="1" x14ac:dyDescent="0.25">
      <c r="A33277" s="61" t="s">
        <v>500</v>
      </c>
      <c r="B33277" s="61" t="s">
        <v>501</v>
      </c>
      <c r="C33277">
        <v>1995</v>
      </c>
      <c r="D33277" s="61" t="s">
        <v>2922</v>
      </c>
    </row>
    <row r="33278" spans="1:4" hidden="1" x14ac:dyDescent="0.25">
      <c r="A33278" s="61" t="s">
        <v>500</v>
      </c>
      <c r="B33278" s="61" t="s">
        <v>501</v>
      </c>
      <c r="C33278">
        <v>1996</v>
      </c>
      <c r="D33278" s="61" t="s">
        <v>2922</v>
      </c>
    </row>
    <row r="33279" spans="1:4" hidden="1" x14ac:dyDescent="0.25">
      <c r="A33279" s="61" t="s">
        <v>500</v>
      </c>
      <c r="B33279" s="61" t="s">
        <v>501</v>
      </c>
      <c r="C33279">
        <v>1997</v>
      </c>
      <c r="D33279" s="61" t="s">
        <v>2922</v>
      </c>
    </row>
    <row r="33280" spans="1:4" hidden="1" x14ac:dyDescent="0.25">
      <c r="A33280" s="61" t="s">
        <v>500</v>
      </c>
      <c r="B33280" s="61" t="s">
        <v>501</v>
      </c>
      <c r="C33280">
        <v>1998</v>
      </c>
      <c r="D33280" s="61" t="s">
        <v>2356</v>
      </c>
    </row>
    <row r="33281" spans="1:4" hidden="1" x14ac:dyDescent="0.25">
      <c r="A33281" s="61" t="s">
        <v>500</v>
      </c>
      <c r="B33281" s="61" t="s">
        <v>501</v>
      </c>
      <c r="C33281">
        <v>1999</v>
      </c>
      <c r="D33281" s="61" t="s">
        <v>2356</v>
      </c>
    </row>
    <row r="33282" spans="1:4" hidden="1" x14ac:dyDescent="0.25">
      <c r="A33282" s="61" t="s">
        <v>500</v>
      </c>
      <c r="B33282" s="61" t="s">
        <v>501</v>
      </c>
      <c r="C33282">
        <v>2000</v>
      </c>
      <c r="D33282" s="61" t="s">
        <v>2356</v>
      </c>
    </row>
    <row r="33283" spans="1:4" hidden="1" x14ac:dyDescent="0.25">
      <c r="A33283" s="61" t="s">
        <v>500</v>
      </c>
      <c r="B33283" s="61" t="s">
        <v>501</v>
      </c>
      <c r="C33283">
        <v>2001</v>
      </c>
      <c r="D33283" s="61" t="s">
        <v>2161</v>
      </c>
    </row>
    <row r="33284" spans="1:4" hidden="1" x14ac:dyDescent="0.25">
      <c r="A33284" s="61" t="s">
        <v>500</v>
      </c>
      <c r="B33284" s="61" t="s">
        <v>501</v>
      </c>
      <c r="C33284">
        <v>2002</v>
      </c>
      <c r="D33284" s="61" t="s">
        <v>2280</v>
      </c>
    </row>
    <row r="33285" spans="1:4" hidden="1" x14ac:dyDescent="0.25">
      <c r="A33285" s="61" t="s">
        <v>500</v>
      </c>
      <c r="B33285" s="61" t="s">
        <v>501</v>
      </c>
      <c r="C33285">
        <v>2003</v>
      </c>
      <c r="D33285" s="61" t="s">
        <v>2280</v>
      </c>
    </row>
    <row r="33286" spans="1:4" hidden="1" x14ac:dyDescent="0.25">
      <c r="A33286" s="61" t="s">
        <v>500</v>
      </c>
      <c r="B33286" s="61" t="s">
        <v>501</v>
      </c>
      <c r="C33286">
        <v>2004</v>
      </c>
      <c r="D33286" s="61" t="s">
        <v>2280</v>
      </c>
    </row>
    <row r="33287" spans="1:4" hidden="1" x14ac:dyDescent="0.25">
      <c r="A33287" s="61" t="s">
        <v>500</v>
      </c>
      <c r="B33287" s="61" t="s">
        <v>501</v>
      </c>
      <c r="C33287">
        <v>2005</v>
      </c>
      <c r="D33287" s="61" t="s">
        <v>2582</v>
      </c>
    </row>
    <row r="33288" spans="1:4" hidden="1" x14ac:dyDescent="0.25">
      <c r="A33288" s="61" t="s">
        <v>500</v>
      </c>
      <c r="B33288" s="61" t="s">
        <v>501</v>
      </c>
      <c r="C33288">
        <v>2006</v>
      </c>
      <c r="D33288" s="61" t="s">
        <v>2582</v>
      </c>
    </row>
    <row r="33289" spans="1:4" hidden="1" x14ac:dyDescent="0.25">
      <c r="A33289" s="61" t="s">
        <v>500</v>
      </c>
      <c r="B33289" s="61" t="s">
        <v>501</v>
      </c>
      <c r="C33289">
        <v>2007</v>
      </c>
      <c r="D33289" s="61" t="s">
        <v>2582</v>
      </c>
    </row>
    <row r="33290" spans="1:4" hidden="1" x14ac:dyDescent="0.25">
      <c r="A33290" s="61" t="s">
        <v>500</v>
      </c>
      <c r="B33290" s="61" t="s">
        <v>501</v>
      </c>
      <c r="C33290">
        <v>2008</v>
      </c>
      <c r="D33290" s="61" t="s">
        <v>2068</v>
      </c>
    </row>
    <row r="33291" spans="1:4" hidden="1" x14ac:dyDescent="0.25">
      <c r="A33291" s="61" t="s">
        <v>500</v>
      </c>
      <c r="B33291" s="61" t="s">
        <v>501</v>
      </c>
      <c r="C33291">
        <v>2009</v>
      </c>
      <c r="D33291" s="61" t="s">
        <v>1829</v>
      </c>
    </row>
    <row r="33292" spans="1:4" hidden="1" x14ac:dyDescent="0.25">
      <c r="A33292" s="61" t="s">
        <v>500</v>
      </c>
      <c r="B33292" s="61" t="s">
        <v>501</v>
      </c>
      <c r="C33292">
        <v>2010</v>
      </c>
      <c r="D33292" s="61" t="s">
        <v>1829</v>
      </c>
    </row>
    <row r="33293" spans="1:4" hidden="1" x14ac:dyDescent="0.25">
      <c r="A33293" s="61" t="s">
        <v>500</v>
      </c>
      <c r="B33293" s="61" t="s">
        <v>501</v>
      </c>
      <c r="C33293">
        <v>2011</v>
      </c>
      <c r="D33293" s="61" t="s">
        <v>2421</v>
      </c>
    </row>
    <row r="33294" spans="1:4" hidden="1" x14ac:dyDescent="0.25">
      <c r="A33294" s="61" t="s">
        <v>500</v>
      </c>
      <c r="B33294" s="61" t="s">
        <v>501</v>
      </c>
      <c r="C33294">
        <v>2012</v>
      </c>
      <c r="D33294" s="61" t="s">
        <v>2587</v>
      </c>
    </row>
    <row r="33295" spans="1:4" hidden="1" x14ac:dyDescent="0.25">
      <c r="A33295" s="61" t="s">
        <v>500</v>
      </c>
      <c r="B33295" s="61" t="s">
        <v>501</v>
      </c>
      <c r="C33295">
        <v>2013</v>
      </c>
      <c r="D33295" s="61" t="s">
        <v>1875</v>
      </c>
    </row>
    <row r="33296" spans="1:4" hidden="1" x14ac:dyDescent="0.25">
      <c r="A33296" s="61" t="s">
        <v>500</v>
      </c>
      <c r="B33296" s="61" t="s">
        <v>501</v>
      </c>
      <c r="C33296">
        <v>2014</v>
      </c>
      <c r="D33296" s="61" t="s">
        <v>1875</v>
      </c>
    </row>
    <row r="33297" spans="1:4" hidden="1" x14ac:dyDescent="0.25">
      <c r="A33297" s="61" t="s">
        <v>500</v>
      </c>
      <c r="B33297" s="61" t="s">
        <v>501</v>
      </c>
      <c r="C33297">
        <v>2015</v>
      </c>
      <c r="D33297" s="61" t="s">
        <v>2880</v>
      </c>
    </row>
    <row r="33298" spans="1:4" hidden="1" x14ac:dyDescent="0.25">
      <c r="A33298" s="61" t="s">
        <v>500</v>
      </c>
      <c r="B33298" s="61" t="s">
        <v>501</v>
      </c>
      <c r="C33298">
        <v>2016</v>
      </c>
      <c r="D33298" s="61" t="s">
        <v>2404</v>
      </c>
    </row>
    <row r="33299" spans="1:4" hidden="1" x14ac:dyDescent="0.25">
      <c r="A33299" s="61" t="s">
        <v>500</v>
      </c>
      <c r="B33299" s="61" t="s">
        <v>501</v>
      </c>
      <c r="C33299">
        <v>2017</v>
      </c>
      <c r="D33299" s="61" t="s">
        <v>2258</v>
      </c>
    </row>
    <row r="33300" spans="1:4" hidden="1" x14ac:dyDescent="0.25">
      <c r="A33300" s="61" t="s">
        <v>500</v>
      </c>
      <c r="B33300" s="61" t="s">
        <v>501</v>
      </c>
      <c r="C33300">
        <v>2018</v>
      </c>
      <c r="D33300" s="61" t="s">
        <v>2557</v>
      </c>
    </row>
    <row r="33301" spans="1:4" hidden="1" x14ac:dyDescent="0.25">
      <c r="A33301" s="61" t="s">
        <v>500</v>
      </c>
      <c r="B33301" s="61" t="s">
        <v>501</v>
      </c>
      <c r="C33301">
        <v>2019</v>
      </c>
      <c r="D33301" s="61" t="s">
        <v>2652</v>
      </c>
    </row>
    <row r="33302" spans="1:4" hidden="1" x14ac:dyDescent="0.25">
      <c r="A33302" s="61" t="s">
        <v>500</v>
      </c>
      <c r="B33302" s="61" t="s">
        <v>501</v>
      </c>
      <c r="C33302">
        <v>2020</v>
      </c>
      <c r="D33302" s="61" t="s">
        <v>2539</v>
      </c>
    </row>
    <row r="33303" spans="1:4" hidden="1" x14ac:dyDescent="0.25">
      <c r="A33303" s="61" t="s">
        <v>500</v>
      </c>
      <c r="B33303" s="61" t="s">
        <v>501</v>
      </c>
      <c r="C33303">
        <v>2021</v>
      </c>
      <c r="D33303" s="61" t="s">
        <v>2380</v>
      </c>
    </row>
    <row r="33304" spans="1:4" hidden="1" x14ac:dyDescent="0.25">
      <c r="A33304" s="61" t="s">
        <v>500</v>
      </c>
      <c r="B33304" s="61" t="s">
        <v>501</v>
      </c>
      <c r="C33304">
        <v>2022</v>
      </c>
      <c r="D33304" s="61" t="s">
        <v>2159</v>
      </c>
    </row>
    <row r="33305" spans="1:4" x14ac:dyDescent="0.25">
      <c r="A33305" s="61" t="s">
        <v>500</v>
      </c>
      <c r="B33305" s="61" t="s">
        <v>501</v>
      </c>
      <c r="C33305">
        <v>2023</v>
      </c>
      <c r="D33305" s="61">
        <v>0.78700000000000003</v>
      </c>
    </row>
    <row r="33306" spans="1:4" hidden="1" x14ac:dyDescent="0.25">
      <c r="A33306" s="61" t="s">
        <v>3644</v>
      </c>
      <c r="B33306" s="61" t="s">
        <v>3645</v>
      </c>
      <c r="C33306">
        <v>1856</v>
      </c>
      <c r="D33306" s="61" t="s">
        <v>2648</v>
      </c>
    </row>
    <row r="33307" spans="1:4" hidden="1" x14ac:dyDescent="0.25">
      <c r="A33307" s="61" t="s">
        <v>3644</v>
      </c>
      <c r="B33307" s="61" t="s">
        <v>3645</v>
      </c>
      <c r="C33307">
        <v>1857</v>
      </c>
      <c r="D33307" s="61" t="s">
        <v>2648</v>
      </c>
    </row>
    <row r="33308" spans="1:4" hidden="1" x14ac:dyDescent="0.25">
      <c r="A33308" s="61" t="s">
        <v>3644</v>
      </c>
      <c r="B33308" s="61" t="s">
        <v>3645</v>
      </c>
      <c r="C33308">
        <v>1858</v>
      </c>
      <c r="D33308" s="61" t="s">
        <v>2648</v>
      </c>
    </row>
    <row r="33309" spans="1:4" hidden="1" x14ac:dyDescent="0.25">
      <c r="A33309" s="61" t="s">
        <v>3644</v>
      </c>
      <c r="B33309" s="61" t="s">
        <v>3645</v>
      </c>
      <c r="C33309">
        <v>1859</v>
      </c>
      <c r="D33309" s="61" t="s">
        <v>2648</v>
      </c>
    </row>
    <row r="33310" spans="1:4" hidden="1" x14ac:dyDescent="0.25">
      <c r="A33310" s="61" t="s">
        <v>3644</v>
      </c>
      <c r="B33310" s="61" t="s">
        <v>3645</v>
      </c>
      <c r="C33310">
        <v>1860</v>
      </c>
      <c r="D33310" s="61" t="s">
        <v>2447</v>
      </c>
    </row>
    <row r="33311" spans="1:4" hidden="1" x14ac:dyDescent="0.25">
      <c r="A33311" s="61" t="s">
        <v>3644</v>
      </c>
      <c r="B33311" s="61" t="s">
        <v>3645</v>
      </c>
      <c r="C33311">
        <v>1861</v>
      </c>
      <c r="D33311" s="61" t="s">
        <v>2447</v>
      </c>
    </row>
    <row r="33312" spans="1:4" hidden="1" x14ac:dyDescent="0.25">
      <c r="A33312" s="61" t="s">
        <v>3644</v>
      </c>
      <c r="B33312" s="61" t="s">
        <v>3645</v>
      </c>
      <c r="C33312">
        <v>1862</v>
      </c>
      <c r="D33312" s="61" t="s">
        <v>2447</v>
      </c>
    </row>
    <row r="33313" spans="1:4" hidden="1" x14ac:dyDescent="0.25">
      <c r="A33313" s="61" t="s">
        <v>3644</v>
      </c>
      <c r="B33313" s="61" t="s">
        <v>3645</v>
      </c>
      <c r="C33313">
        <v>1863</v>
      </c>
      <c r="D33313" s="61" t="s">
        <v>2447</v>
      </c>
    </row>
    <row r="33314" spans="1:4" hidden="1" x14ac:dyDescent="0.25">
      <c r="A33314" s="61" t="s">
        <v>3644</v>
      </c>
      <c r="B33314" s="61" t="s">
        <v>3645</v>
      </c>
      <c r="C33314">
        <v>1864</v>
      </c>
      <c r="D33314" s="61" t="s">
        <v>2447</v>
      </c>
    </row>
    <row r="33315" spans="1:4" hidden="1" x14ac:dyDescent="0.25">
      <c r="A33315" s="61" t="s">
        <v>3644</v>
      </c>
      <c r="B33315" s="61" t="s">
        <v>3645</v>
      </c>
      <c r="C33315">
        <v>1865</v>
      </c>
      <c r="D33315" s="61" t="s">
        <v>2447</v>
      </c>
    </row>
    <row r="33316" spans="1:4" hidden="1" x14ac:dyDescent="0.25">
      <c r="A33316" s="61" t="s">
        <v>3644</v>
      </c>
      <c r="B33316" s="61" t="s">
        <v>3645</v>
      </c>
      <c r="C33316">
        <v>1866</v>
      </c>
      <c r="D33316" s="61" t="s">
        <v>2559</v>
      </c>
    </row>
    <row r="33317" spans="1:4" hidden="1" x14ac:dyDescent="0.25">
      <c r="A33317" s="61" t="s">
        <v>3644</v>
      </c>
      <c r="B33317" s="61" t="s">
        <v>3645</v>
      </c>
      <c r="C33317">
        <v>1867</v>
      </c>
      <c r="D33317" s="61" t="s">
        <v>2559</v>
      </c>
    </row>
    <row r="33318" spans="1:4" hidden="1" x14ac:dyDescent="0.25">
      <c r="A33318" s="61" t="s">
        <v>3644</v>
      </c>
      <c r="B33318" s="61" t="s">
        <v>3645</v>
      </c>
      <c r="C33318">
        <v>1868</v>
      </c>
      <c r="D33318" s="61" t="s">
        <v>2559</v>
      </c>
    </row>
    <row r="33319" spans="1:4" hidden="1" x14ac:dyDescent="0.25">
      <c r="A33319" s="61" t="s">
        <v>3644</v>
      </c>
      <c r="B33319" s="61" t="s">
        <v>3645</v>
      </c>
      <c r="C33319">
        <v>1869</v>
      </c>
      <c r="D33319" s="61" t="s">
        <v>2559</v>
      </c>
    </row>
    <row r="33320" spans="1:4" hidden="1" x14ac:dyDescent="0.25">
      <c r="A33320" s="61" t="s">
        <v>3644</v>
      </c>
      <c r="B33320" s="61" t="s">
        <v>3645</v>
      </c>
      <c r="C33320">
        <v>1870</v>
      </c>
      <c r="D33320" s="61" t="s">
        <v>2559</v>
      </c>
    </row>
    <row r="33321" spans="1:4" hidden="1" x14ac:dyDescent="0.25">
      <c r="A33321" s="61" t="s">
        <v>3644</v>
      </c>
      <c r="B33321" s="61" t="s">
        <v>3645</v>
      </c>
      <c r="C33321">
        <v>1871</v>
      </c>
      <c r="D33321" s="61" t="s">
        <v>2559</v>
      </c>
    </row>
    <row r="33322" spans="1:4" hidden="1" x14ac:dyDescent="0.25">
      <c r="A33322" s="61" t="s">
        <v>3644</v>
      </c>
      <c r="B33322" s="61" t="s">
        <v>3645</v>
      </c>
      <c r="C33322">
        <v>1872</v>
      </c>
      <c r="D33322" s="61" t="s">
        <v>2559</v>
      </c>
    </row>
    <row r="33323" spans="1:4" hidden="1" x14ac:dyDescent="0.25">
      <c r="A33323" s="61" t="s">
        <v>3644</v>
      </c>
      <c r="B33323" s="61" t="s">
        <v>3645</v>
      </c>
      <c r="C33323">
        <v>1873</v>
      </c>
      <c r="D33323" s="61" t="s">
        <v>2559</v>
      </c>
    </row>
    <row r="33324" spans="1:4" hidden="1" x14ac:dyDescent="0.25">
      <c r="A33324" s="61" t="s">
        <v>3644</v>
      </c>
      <c r="B33324" s="61" t="s">
        <v>3645</v>
      </c>
      <c r="C33324">
        <v>1874</v>
      </c>
      <c r="D33324" s="61" t="s">
        <v>2559</v>
      </c>
    </row>
    <row r="33325" spans="1:4" hidden="1" x14ac:dyDescent="0.25">
      <c r="A33325" s="61" t="s">
        <v>3644</v>
      </c>
      <c r="B33325" s="61" t="s">
        <v>3645</v>
      </c>
      <c r="C33325">
        <v>1875</v>
      </c>
      <c r="D33325" s="61" t="s">
        <v>2559</v>
      </c>
    </row>
    <row r="33326" spans="1:4" hidden="1" x14ac:dyDescent="0.25">
      <c r="A33326" s="61" t="s">
        <v>3644</v>
      </c>
      <c r="B33326" s="61" t="s">
        <v>3645</v>
      </c>
      <c r="C33326">
        <v>1876</v>
      </c>
      <c r="D33326" s="61" t="s">
        <v>2559</v>
      </c>
    </row>
    <row r="33327" spans="1:4" hidden="1" x14ac:dyDescent="0.25">
      <c r="A33327" s="61" t="s">
        <v>3644</v>
      </c>
      <c r="B33327" s="61" t="s">
        <v>3645</v>
      </c>
      <c r="C33327">
        <v>1877</v>
      </c>
      <c r="D33327" s="61" t="s">
        <v>2559</v>
      </c>
    </row>
    <row r="33328" spans="1:4" hidden="1" x14ac:dyDescent="0.25">
      <c r="A33328" s="61" t="s">
        <v>3644</v>
      </c>
      <c r="B33328" s="61" t="s">
        <v>3645</v>
      </c>
      <c r="C33328">
        <v>1878</v>
      </c>
      <c r="D33328" s="61" t="s">
        <v>2559</v>
      </c>
    </row>
    <row r="33329" spans="1:4" hidden="1" x14ac:dyDescent="0.25">
      <c r="A33329" s="61" t="s">
        <v>3644</v>
      </c>
      <c r="B33329" s="61" t="s">
        <v>3645</v>
      </c>
      <c r="C33329">
        <v>1879</v>
      </c>
      <c r="D33329" s="61" t="s">
        <v>2559</v>
      </c>
    </row>
    <row r="33330" spans="1:4" hidden="1" x14ac:dyDescent="0.25">
      <c r="A33330" s="61" t="s">
        <v>3644</v>
      </c>
      <c r="B33330" s="61" t="s">
        <v>3645</v>
      </c>
      <c r="C33330">
        <v>1880</v>
      </c>
      <c r="D33330" s="61" t="s">
        <v>2559</v>
      </c>
    </row>
    <row r="33331" spans="1:4" hidden="1" x14ac:dyDescent="0.25">
      <c r="A33331" s="61" t="s">
        <v>3644</v>
      </c>
      <c r="B33331" s="61" t="s">
        <v>3645</v>
      </c>
      <c r="C33331">
        <v>1881</v>
      </c>
      <c r="D33331" s="61" t="s">
        <v>2559</v>
      </c>
    </row>
    <row r="33332" spans="1:4" hidden="1" x14ac:dyDescent="0.25">
      <c r="A33332" s="61" t="s">
        <v>3644</v>
      </c>
      <c r="B33332" s="61" t="s">
        <v>3645</v>
      </c>
      <c r="C33332">
        <v>1882</v>
      </c>
      <c r="D33332" s="61" t="s">
        <v>2559</v>
      </c>
    </row>
    <row r="33333" spans="1:4" hidden="1" x14ac:dyDescent="0.25">
      <c r="A33333" s="61" t="s">
        <v>3644</v>
      </c>
      <c r="B33333" s="61" t="s">
        <v>3645</v>
      </c>
      <c r="C33333">
        <v>1883</v>
      </c>
      <c r="D33333" s="61" t="s">
        <v>2559</v>
      </c>
    </row>
    <row r="33334" spans="1:4" hidden="1" x14ac:dyDescent="0.25">
      <c r="A33334" s="61" t="s">
        <v>3644</v>
      </c>
      <c r="B33334" s="61" t="s">
        <v>3645</v>
      </c>
      <c r="C33334">
        <v>1884</v>
      </c>
      <c r="D33334" s="61" t="s">
        <v>2559</v>
      </c>
    </row>
    <row r="33335" spans="1:4" hidden="1" x14ac:dyDescent="0.25">
      <c r="A33335" s="61" t="s">
        <v>3644</v>
      </c>
      <c r="B33335" s="61" t="s">
        <v>3645</v>
      </c>
      <c r="C33335">
        <v>1885</v>
      </c>
      <c r="D33335" s="61" t="s">
        <v>2559</v>
      </c>
    </row>
    <row r="33336" spans="1:4" hidden="1" x14ac:dyDescent="0.25">
      <c r="A33336" s="61" t="s">
        <v>3644</v>
      </c>
      <c r="B33336" s="61" t="s">
        <v>3645</v>
      </c>
      <c r="C33336">
        <v>1886</v>
      </c>
      <c r="D33336" s="61" t="s">
        <v>2559</v>
      </c>
    </row>
    <row r="33337" spans="1:4" hidden="1" x14ac:dyDescent="0.25">
      <c r="A33337" s="61" t="s">
        <v>3644</v>
      </c>
      <c r="B33337" s="61" t="s">
        <v>3645</v>
      </c>
      <c r="C33337">
        <v>1887</v>
      </c>
      <c r="D33337" s="61" t="s">
        <v>2559</v>
      </c>
    </row>
    <row r="33338" spans="1:4" hidden="1" x14ac:dyDescent="0.25">
      <c r="A33338" s="61" t="s">
        <v>3644</v>
      </c>
      <c r="B33338" s="61" t="s">
        <v>3645</v>
      </c>
      <c r="C33338">
        <v>1888</v>
      </c>
      <c r="D33338" s="61" t="s">
        <v>2559</v>
      </c>
    </row>
    <row r="33339" spans="1:4" hidden="1" x14ac:dyDescent="0.25">
      <c r="A33339" s="61" t="s">
        <v>3644</v>
      </c>
      <c r="B33339" s="61" t="s">
        <v>3645</v>
      </c>
      <c r="C33339">
        <v>1889</v>
      </c>
      <c r="D33339" s="61" t="s">
        <v>2559</v>
      </c>
    </row>
    <row r="33340" spans="1:4" hidden="1" x14ac:dyDescent="0.25">
      <c r="A33340" s="61" t="s">
        <v>3644</v>
      </c>
      <c r="B33340" s="61" t="s">
        <v>3645</v>
      </c>
      <c r="C33340">
        <v>1890</v>
      </c>
      <c r="D33340" s="61" t="s">
        <v>1771</v>
      </c>
    </row>
    <row r="33341" spans="1:4" hidden="1" x14ac:dyDescent="0.25">
      <c r="A33341" s="61" t="s">
        <v>3644</v>
      </c>
      <c r="B33341" s="61" t="s">
        <v>3645</v>
      </c>
      <c r="C33341">
        <v>1891</v>
      </c>
      <c r="D33341" s="61" t="s">
        <v>2930</v>
      </c>
    </row>
    <row r="33342" spans="1:4" hidden="1" x14ac:dyDescent="0.25">
      <c r="A33342" s="61" t="s">
        <v>3644</v>
      </c>
      <c r="B33342" s="61" t="s">
        <v>3645</v>
      </c>
      <c r="C33342">
        <v>1892</v>
      </c>
      <c r="D33342" s="61" t="s">
        <v>2930</v>
      </c>
    </row>
    <row r="33343" spans="1:4" hidden="1" x14ac:dyDescent="0.25">
      <c r="A33343" s="61" t="s">
        <v>3644</v>
      </c>
      <c r="B33343" s="61" t="s">
        <v>3645</v>
      </c>
      <c r="C33343">
        <v>1893</v>
      </c>
      <c r="D33343" s="61" t="s">
        <v>2930</v>
      </c>
    </row>
    <row r="33344" spans="1:4" hidden="1" x14ac:dyDescent="0.25">
      <c r="A33344" s="61" t="s">
        <v>3644</v>
      </c>
      <c r="B33344" s="61" t="s">
        <v>3645</v>
      </c>
      <c r="C33344">
        <v>1894</v>
      </c>
      <c r="D33344" s="61" t="s">
        <v>2930</v>
      </c>
    </row>
    <row r="33345" spans="1:4" hidden="1" x14ac:dyDescent="0.25">
      <c r="A33345" s="61" t="s">
        <v>3644</v>
      </c>
      <c r="B33345" s="61" t="s">
        <v>3645</v>
      </c>
      <c r="C33345">
        <v>1895</v>
      </c>
      <c r="D33345" s="61" t="s">
        <v>2930</v>
      </c>
    </row>
    <row r="33346" spans="1:4" hidden="1" x14ac:dyDescent="0.25">
      <c r="A33346" s="61" t="s">
        <v>3644</v>
      </c>
      <c r="B33346" s="61" t="s">
        <v>3645</v>
      </c>
      <c r="C33346">
        <v>1896</v>
      </c>
      <c r="D33346" s="61" t="s">
        <v>2930</v>
      </c>
    </row>
    <row r="33347" spans="1:4" hidden="1" x14ac:dyDescent="0.25">
      <c r="A33347" s="61" t="s">
        <v>3644</v>
      </c>
      <c r="B33347" s="61" t="s">
        <v>3645</v>
      </c>
      <c r="C33347">
        <v>1897</v>
      </c>
      <c r="D33347" s="61" t="s">
        <v>2930</v>
      </c>
    </row>
    <row r="33348" spans="1:4" hidden="1" x14ac:dyDescent="0.25">
      <c r="A33348" s="61" t="s">
        <v>3644</v>
      </c>
      <c r="B33348" s="61" t="s">
        <v>3645</v>
      </c>
      <c r="C33348">
        <v>1898</v>
      </c>
      <c r="D33348" s="61" t="s">
        <v>2930</v>
      </c>
    </row>
    <row r="33349" spans="1:4" hidden="1" x14ac:dyDescent="0.25">
      <c r="A33349" s="61" t="s">
        <v>3644</v>
      </c>
      <c r="B33349" s="61" t="s">
        <v>3645</v>
      </c>
      <c r="C33349">
        <v>1899</v>
      </c>
      <c r="D33349" s="61" t="s">
        <v>2930</v>
      </c>
    </row>
    <row r="33350" spans="1:4" hidden="1" x14ac:dyDescent="0.25">
      <c r="A33350" s="61" t="s">
        <v>3644</v>
      </c>
      <c r="B33350" s="61" t="s">
        <v>3645</v>
      </c>
      <c r="C33350">
        <v>1900</v>
      </c>
      <c r="D33350" s="61" t="s">
        <v>2930</v>
      </c>
    </row>
    <row r="33351" spans="1:4" hidden="1" x14ac:dyDescent="0.25">
      <c r="A33351" s="61" t="s">
        <v>3644</v>
      </c>
      <c r="B33351" s="61" t="s">
        <v>3645</v>
      </c>
      <c r="C33351">
        <v>1901</v>
      </c>
      <c r="D33351" s="61" t="s">
        <v>2930</v>
      </c>
    </row>
    <row r="33352" spans="1:4" hidden="1" x14ac:dyDescent="0.25">
      <c r="A33352" s="61" t="s">
        <v>3644</v>
      </c>
      <c r="B33352" s="61" t="s">
        <v>3645</v>
      </c>
      <c r="C33352">
        <v>1902</v>
      </c>
      <c r="D33352" s="61" t="s">
        <v>2930</v>
      </c>
    </row>
    <row r="33353" spans="1:4" hidden="1" x14ac:dyDescent="0.25">
      <c r="A33353" s="61" t="s">
        <v>3644</v>
      </c>
      <c r="B33353" s="61" t="s">
        <v>3645</v>
      </c>
      <c r="C33353">
        <v>1903</v>
      </c>
      <c r="D33353" s="61" t="s">
        <v>2930</v>
      </c>
    </row>
    <row r="33354" spans="1:4" hidden="1" x14ac:dyDescent="0.25">
      <c r="A33354" s="61" t="s">
        <v>3644</v>
      </c>
      <c r="B33354" s="61" t="s">
        <v>3645</v>
      </c>
      <c r="C33354">
        <v>1904</v>
      </c>
      <c r="D33354" s="61" t="s">
        <v>2930</v>
      </c>
    </row>
    <row r="33355" spans="1:4" hidden="1" x14ac:dyDescent="0.25">
      <c r="A33355" s="61" t="s">
        <v>3644</v>
      </c>
      <c r="B33355" s="61" t="s">
        <v>3645</v>
      </c>
      <c r="C33355">
        <v>1905</v>
      </c>
      <c r="D33355" s="61" t="s">
        <v>2930</v>
      </c>
    </row>
    <row r="33356" spans="1:4" hidden="1" x14ac:dyDescent="0.25">
      <c r="A33356" s="61" t="s">
        <v>3644</v>
      </c>
      <c r="B33356" s="61" t="s">
        <v>3645</v>
      </c>
      <c r="C33356">
        <v>1906</v>
      </c>
      <c r="D33356" s="61" t="s">
        <v>2930</v>
      </c>
    </row>
    <row r="33357" spans="1:4" hidden="1" x14ac:dyDescent="0.25">
      <c r="A33357" s="61" t="s">
        <v>3644</v>
      </c>
      <c r="B33357" s="61" t="s">
        <v>3645</v>
      </c>
      <c r="C33357">
        <v>1907</v>
      </c>
      <c r="D33357" s="61" t="s">
        <v>2930</v>
      </c>
    </row>
    <row r="33358" spans="1:4" hidden="1" x14ac:dyDescent="0.25">
      <c r="A33358" s="61" t="s">
        <v>3644</v>
      </c>
      <c r="B33358" s="61" t="s">
        <v>3645</v>
      </c>
      <c r="C33358">
        <v>1908</v>
      </c>
      <c r="D33358" s="61" t="s">
        <v>2930</v>
      </c>
    </row>
    <row r="33359" spans="1:4" hidden="1" x14ac:dyDescent="0.25">
      <c r="A33359" s="61" t="s">
        <v>3644</v>
      </c>
      <c r="B33359" s="61" t="s">
        <v>3645</v>
      </c>
      <c r="C33359">
        <v>1909</v>
      </c>
      <c r="D33359" s="61" t="s">
        <v>2930</v>
      </c>
    </row>
    <row r="33360" spans="1:4" hidden="1" x14ac:dyDescent="0.25">
      <c r="A33360" s="61" t="s">
        <v>3644</v>
      </c>
      <c r="B33360" s="61" t="s">
        <v>3645</v>
      </c>
      <c r="C33360">
        <v>1910</v>
      </c>
      <c r="D33360" s="61" t="s">
        <v>2930</v>
      </c>
    </row>
    <row r="33361" spans="1:4" hidden="1" x14ac:dyDescent="0.25">
      <c r="A33361" s="61" t="s">
        <v>3644</v>
      </c>
      <c r="B33361" s="61" t="s">
        <v>3645</v>
      </c>
      <c r="C33361">
        <v>1911</v>
      </c>
      <c r="D33361" s="61" t="s">
        <v>2930</v>
      </c>
    </row>
    <row r="33362" spans="1:4" hidden="1" x14ac:dyDescent="0.25">
      <c r="A33362" s="61" t="s">
        <v>3644</v>
      </c>
      <c r="B33362" s="61" t="s">
        <v>3645</v>
      </c>
      <c r="C33362">
        <v>1912</v>
      </c>
      <c r="D33362" s="61" t="s">
        <v>2930</v>
      </c>
    </row>
    <row r="33363" spans="1:4" hidden="1" x14ac:dyDescent="0.25">
      <c r="A33363" s="61" t="s">
        <v>3644</v>
      </c>
      <c r="B33363" s="61" t="s">
        <v>3645</v>
      </c>
      <c r="C33363">
        <v>1913</v>
      </c>
      <c r="D33363" s="61" t="s">
        <v>2930</v>
      </c>
    </row>
    <row r="33364" spans="1:4" hidden="1" x14ac:dyDescent="0.25">
      <c r="A33364" s="61" t="s">
        <v>3644</v>
      </c>
      <c r="B33364" s="61" t="s">
        <v>3645</v>
      </c>
      <c r="C33364">
        <v>1914</v>
      </c>
      <c r="D33364" s="61" t="s">
        <v>2930</v>
      </c>
    </row>
    <row r="33365" spans="1:4" hidden="1" x14ac:dyDescent="0.25">
      <c r="A33365" s="61" t="s">
        <v>3644</v>
      </c>
      <c r="B33365" s="61" t="s">
        <v>3645</v>
      </c>
      <c r="C33365">
        <v>1915</v>
      </c>
      <c r="D33365" s="61" t="s">
        <v>2930</v>
      </c>
    </row>
    <row r="33366" spans="1:4" hidden="1" x14ac:dyDescent="0.25">
      <c r="A33366" s="61" t="s">
        <v>3644</v>
      </c>
      <c r="B33366" s="61" t="s">
        <v>3645</v>
      </c>
      <c r="C33366">
        <v>1916</v>
      </c>
      <c r="D33366" s="61" t="s">
        <v>2930</v>
      </c>
    </row>
    <row r="33367" spans="1:4" hidden="1" x14ac:dyDescent="0.25">
      <c r="A33367" s="61" t="s">
        <v>3644</v>
      </c>
      <c r="B33367" s="61" t="s">
        <v>3645</v>
      </c>
      <c r="C33367">
        <v>1917</v>
      </c>
      <c r="D33367" s="61" t="s">
        <v>2930</v>
      </c>
    </row>
    <row r="33368" spans="1:4" hidden="1" x14ac:dyDescent="0.25">
      <c r="A33368" s="61" t="s">
        <v>3644</v>
      </c>
      <c r="B33368" s="61" t="s">
        <v>3645</v>
      </c>
      <c r="C33368">
        <v>1918</v>
      </c>
      <c r="D33368" s="61" t="s">
        <v>2930</v>
      </c>
    </row>
    <row r="33369" spans="1:4" hidden="1" x14ac:dyDescent="0.25">
      <c r="A33369" s="61" t="s">
        <v>3644</v>
      </c>
      <c r="B33369" s="61" t="s">
        <v>3645</v>
      </c>
      <c r="C33369">
        <v>1919</v>
      </c>
      <c r="D33369" s="61" t="s">
        <v>2930</v>
      </c>
    </row>
    <row r="33370" spans="1:4" hidden="1" x14ac:dyDescent="0.25">
      <c r="A33370" s="61" t="s">
        <v>3644</v>
      </c>
      <c r="B33370" s="61" t="s">
        <v>3645</v>
      </c>
      <c r="C33370">
        <v>1920</v>
      </c>
      <c r="D33370" s="61" t="s">
        <v>1784</v>
      </c>
    </row>
    <row r="33371" spans="1:4" hidden="1" x14ac:dyDescent="0.25">
      <c r="A33371" s="61" t="s">
        <v>3644</v>
      </c>
      <c r="B33371" s="61" t="s">
        <v>3645</v>
      </c>
      <c r="C33371">
        <v>1921</v>
      </c>
      <c r="D33371" s="61" t="s">
        <v>1784</v>
      </c>
    </row>
    <row r="33372" spans="1:4" hidden="1" x14ac:dyDescent="0.25">
      <c r="A33372" s="61" t="s">
        <v>3644</v>
      </c>
      <c r="B33372" s="61" t="s">
        <v>3645</v>
      </c>
      <c r="C33372">
        <v>1922</v>
      </c>
      <c r="D33372" s="61" t="s">
        <v>1784</v>
      </c>
    </row>
    <row r="33373" spans="1:4" hidden="1" x14ac:dyDescent="0.25">
      <c r="A33373" s="61" t="s">
        <v>3644</v>
      </c>
      <c r="B33373" s="61" t="s">
        <v>3645</v>
      </c>
      <c r="C33373">
        <v>1923</v>
      </c>
      <c r="D33373" s="61" t="s">
        <v>1784</v>
      </c>
    </row>
    <row r="33374" spans="1:4" hidden="1" x14ac:dyDescent="0.25">
      <c r="A33374" s="61" t="s">
        <v>3644</v>
      </c>
      <c r="B33374" s="61" t="s">
        <v>3645</v>
      </c>
      <c r="C33374">
        <v>1924</v>
      </c>
      <c r="D33374" s="61" t="s">
        <v>1784</v>
      </c>
    </row>
    <row r="33375" spans="1:4" hidden="1" x14ac:dyDescent="0.25">
      <c r="A33375" s="61" t="s">
        <v>3644</v>
      </c>
      <c r="B33375" s="61" t="s">
        <v>3645</v>
      </c>
      <c r="C33375">
        <v>1925</v>
      </c>
      <c r="D33375" s="61" t="s">
        <v>1784</v>
      </c>
    </row>
    <row r="33376" spans="1:4" hidden="1" x14ac:dyDescent="0.25">
      <c r="A33376" s="61" t="s">
        <v>3644</v>
      </c>
      <c r="B33376" s="61" t="s">
        <v>3645</v>
      </c>
      <c r="C33376">
        <v>1926</v>
      </c>
      <c r="D33376" s="61" t="s">
        <v>1784</v>
      </c>
    </row>
    <row r="33377" spans="1:4" hidden="1" x14ac:dyDescent="0.25">
      <c r="A33377" s="61" t="s">
        <v>3644</v>
      </c>
      <c r="B33377" s="61" t="s">
        <v>3645</v>
      </c>
      <c r="C33377">
        <v>1927</v>
      </c>
      <c r="D33377" s="61" t="s">
        <v>2108</v>
      </c>
    </row>
    <row r="33378" spans="1:4" hidden="1" x14ac:dyDescent="0.25">
      <c r="A33378" s="61" t="s">
        <v>3644</v>
      </c>
      <c r="B33378" s="61" t="s">
        <v>3645</v>
      </c>
      <c r="C33378">
        <v>1928</v>
      </c>
      <c r="D33378" s="61" t="s">
        <v>2108</v>
      </c>
    </row>
    <row r="33379" spans="1:4" hidden="1" x14ac:dyDescent="0.25">
      <c r="A33379" s="61" t="s">
        <v>3644</v>
      </c>
      <c r="B33379" s="61" t="s">
        <v>3645</v>
      </c>
      <c r="C33379">
        <v>1929</v>
      </c>
      <c r="D33379" s="61" t="s">
        <v>2108</v>
      </c>
    </row>
    <row r="33380" spans="1:4" hidden="1" x14ac:dyDescent="0.25">
      <c r="A33380" s="61" t="s">
        <v>3644</v>
      </c>
      <c r="B33380" s="61" t="s">
        <v>3645</v>
      </c>
      <c r="C33380">
        <v>1930</v>
      </c>
      <c r="D33380" s="61" t="s">
        <v>2108</v>
      </c>
    </row>
    <row r="33381" spans="1:4" hidden="1" x14ac:dyDescent="0.25">
      <c r="A33381" s="61" t="s">
        <v>3644</v>
      </c>
      <c r="B33381" s="61" t="s">
        <v>3645</v>
      </c>
      <c r="C33381">
        <v>1931</v>
      </c>
      <c r="D33381" s="61" t="s">
        <v>2108</v>
      </c>
    </row>
    <row r="33382" spans="1:4" hidden="1" x14ac:dyDescent="0.25">
      <c r="A33382" s="61" t="s">
        <v>3644</v>
      </c>
      <c r="B33382" s="61" t="s">
        <v>3645</v>
      </c>
      <c r="C33382">
        <v>1932</v>
      </c>
      <c r="D33382" s="61" t="s">
        <v>2108</v>
      </c>
    </row>
    <row r="33383" spans="1:4" hidden="1" x14ac:dyDescent="0.25">
      <c r="A33383" s="61" t="s">
        <v>3644</v>
      </c>
      <c r="B33383" s="61" t="s">
        <v>3645</v>
      </c>
      <c r="C33383">
        <v>1933</v>
      </c>
      <c r="D33383" s="61" t="s">
        <v>2108</v>
      </c>
    </row>
    <row r="33384" spans="1:4" hidden="1" x14ac:dyDescent="0.25">
      <c r="A33384" s="61" t="s">
        <v>3644</v>
      </c>
      <c r="B33384" s="61" t="s">
        <v>3645</v>
      </c>
      <c r="C33384">
        <v>1934</v>
      </c>
      <c r="D33384" s="61" t="s">
        <v>2108</v>
      </c>
    </row>
    <row r="33385" spans="1:4" hidden="1" x14ac:dyDescent="0.25">
      <c r="A33385" s="61" t="s">
        <v>3644</v>
      </c>
      <c r="B33385" s="61" t="s">
        <v>3645</v>
      </c>
      <c r="C33385">
        <v>1935</v>
      </c>
      <c r="D33385" s="61" t="s">
        <v>2108</v>
      </c>
    </row>
    <row r="33386" spans="1:4" hidden="1" x14ac:dyDescent="0.25">
      <c r="A33386" s="61" t="s">
        <v>3644</v>
      </c>
      <c r="B33386" s="61" t="s">
        <v>3645</v>
      </c>
      <c r="C33386">
        <v>1936</v>
      </c>
      <c r="D33386" s="61" t="s">
        <v>2108</v>
      </c>
    </row>
    <row r="33387" spans="1:4" hidden="1" x14ac:dyDescent="0.25">
      <c r="A33387" s="61" t="s">
        <v>3644</v>
      </c>
      <c r="B33387" s="61" t="s">
        <v>3645</v>
      </c>
      <c r="C33387">
        <v>1937</v>
      </c>
      <c r="D33387" s="61" t="s">
        <v>2108</v>
      </c>
    </row>
    <row r="33388" spans="1:4" hidden="1" x14ac:dyDescent="0.25">
      <c r="A33388" s="61" t="s">
        <v>3644</v>
      </c>
      <c r="B33388" s="61" t="s">
        <v>3645</v>
      </c>
      <c r="C33388">
        <v>1938</v>
      </c>
      <c r="D33388" s="61" t="s">
        <v>2108</v>
      </c>
    </row>
    <row r="33389" spans="1:4" hidden="1" x14ac:dyDescent="0.25">
      <c r="A33389" s="61" t="s">
        <v>3644</v>
      </c>
      <c r="B33389" s="61" t="s">
        <v>3645</v>
      </c>
      <c r="C33389">
        <v>1939</v>
      </c>
      <c r="D33389" s="61" t="s">
        <v>2108</v>
      </c>
    </row>
    <row r="33390" spans="1:4" hidden="1" x14ac:dyDescent="0.25">
      <c r="A33390" s="61" t="s">
        <v>3644</v>
      </c>
      <c r="B33390" s="61" t="s">
        <v>3645</v>
      </c>
      <c r="C33390">
        <v>1940</v>
      </c>
      <c r="D33390" s="61" t="s">
        <v>2108</v>
      </c>
    </row>
    <row r="33391" spans="1:4" hidden="1" x14ac:dyDescent="0.25">
      <c r="A33391" s="61" t="s">
        <v>3644</v>
      </c>
      <c r="B33391" s="61" t="s">
        <v>3645</v>
      </c>
      <c r="C33391">
        <v>1941</v>
      </c>
      <c r="D33391" s="61" t="s">
        <v>2108</v>
      </c>
    </row>
    <row r="33392" spans="1:4" hidden="1" x14ac:dyDescent="0.25">
      <c r="A33392" s="61" t="s">
        <v>3644</v>
      </c>
      <c r="B33392" s="61" t="s">
        <v>3645</v>
      </c>
      <c r="C33392">
        <v>1942</v>
      </c>
      <c r="D33392" s="61" t="s">
        <v>2108</v>
      </c>
    </row>
    <row r="33393" spans="1:4" hidden="1" x14ac:dyDescent="0.25">
      <c r="A33393" s="61" t="s">
        <v>3644</v>
      </c>
      <c r="B33393" s="61" t="s">
        <v>3645</v>
      </c>
      <c r="C33393">
        <v>1943</v>
      </c>
      <c r="D33393" s="61" t="s">
        <v>2108</v>
      </c>
    </row>
    <row r="33394" spans="1:4" hidden="1" x14ac:dyDescent="0.25">
      <c r="A33394" s="61" t="s">
        <v>3644</v>
      </c>
      <c r="B33394" s="61" t="s">
        <v>3645</v>
      </c>
      <c r="C33394">
        <v>1944</v>
      </c>
      <c r="D33394" s="61" t="s">
        <v>2108</v>
      </c>
    </row>
    <row r="33395" spans="1:4" hidden="1" x14ac:dyDescent="0.25">
      <c r="A33395" s="61" t="s">
        <v>3644</v>
      </c>
      <c r="B33395" s="61" t="s">
        <v>3645</v>
      </c>
      <c r="C33395">
        <v>1945</v>
      </c>
      <c r="D33395" s="61" t="s">
        <v>2108</v>
      </c>
    </row>
    <row r="33396" spans="1:4" hidden="1" x14ac:dyDescent="0.25">
      <c r="A33396" s="61" t="s">
        <v>3644</v>
      </c>
      <c r="B33396" s="61" t="s">
        <v>3645</v>
      </c>
      <c r="C33396">
        <v>1946</v>
      </c>
      <c r="D33396" s="61" t="s">
        <v>2108</v>
      </c>
    </row>
    <row r="33397" spans="1:4" hidden="1" x14ac:dyDescent="0.25">
      <c r="A33397" s="61" t="s">
        <v>3644</v>
      </c>
      <c r="B33397" s="61" t="s">
        <v>3645</v>
      </c>
      <c r="C33397">
        <v>1947</v>
      </c>
      <c r="D33397" s="61" t="s">
        <v>2108</v>
      </c>
    </row>
    <row r="33398" spans="1:4" hidden="1" x14ac:dyDescent="0.25">
      <c r="A33398" s="61" t="s">
        <v>3644</v>
      </c>
      <c r="B33398" s="61" t="s">
        <v>3645</v>
      </c>
      <c r="C33398">
        <v>1948</v>
      </c>
      <c r="D33398" s="61" t="s">
        <v>2108</v>
      </c>
    </row>
    <row r="33399" spans="1:4" hidden="1" x14ac:dyDescent="0.25">
      <c r="A33399" s="61" t="s">
        <v>3644</v>
      </c>
      <c r="B33399" s="61" t="s">
        <v>3645</v>
      </c>
      <c r="C33399">
        <v>1949</v>
      </c>
      <c r="D33399" s="61" t="s">
        <v>2108</v>
      </c>
    </row>
    <row r="33400" spans="1:4" hidden="1" x14ac:dyDescent="0.25">
      <c r="A33400" s="61" t="s">
        <v>3644</v>
      </c>
      <c r="B33400" s="61" t="s">
        <v>3645</v>
      </c>
      <c r="C33400">
        <v>1950</v>
      </c>
      <c r="D33400" s="61" t="s">
        <v>2108</v>
      </c>
    </row>
    <row r="33401" spans="1:4" hidden="1" x14ac:dyDescent="0.25">
      <c r="A33401" s="61" t="s">
        <v>3644</v>
      </c>
      <c r="B33401" s="61" t="s">
        <v>3645</v>
      </c>
      <c r="C33401">
        <v>1951</v>
      </c>
      <c r="D33401" s="61" t="s">
        <v>2108</v>
      </c>
    </row>
    <row r="33402" spans="1:4" hidden="1" x14ac:dyDescent="0.25">
      <c r="A33402" s="61" t="s">
        <v>3644</v>
      </c>
      <c r="B33402" s="61" t="s">
        <v>3645</v>
      </c>
      <c r="C33402">
        <v>1952</v>
      </c>
      <c r="D33402" s="61" t="s">
        <v>2108</v>
      </c>
    </row>
    <row r="33403" spans="1:4" hidden="1" x14ac:dyDescent="0.25">
      <c r="A33403" s="61" t="s">
        <v>3644</v>
      </c>
      <c r="B33403" s="61" t="s">
        <v>3645</v>
      </c>
      <c r="C33403">
        <v>1953</v>
      </c>
      <c r="D33403" s="61" t="s">
        <v>2108</v>
      </c>
    </row>
    <row r="33404" spans="1:4" hidden="1" x14ac:dyDescent="0.25">
      <c r="A33404" s="61" t="s">
        <v>3644</v>
      </c>
      <c r="B33404" s="61" t="s">
        <v>3645</v>
      </c>
      <c r="C33404">
        <v>1954</v>
      </c>
      <c r="D33404" s="61" t="s">
        <v>2108</v>
      </c>
    </row>
    <row r="33405" spans="1:4" hidden="1" x14ac:dyDescent="0.25">
      <c r="A33405" s="61" t="s">
        <v>3644</v>
      </c>
      <c r="B33405" s="61" t="s">
        <v>3645</v>
      </c>
      <c r="C33405">
        <v>1955</v>
      </c>
      <c r="D33405" s="61" t="s">
        <v>2258</v>
      </c>
    </row>
    <row r="33406" spans="1:4" hidden="1" x14ac:dyDescent="0.25">
      <c r="A33406" s="61" t="s">
        <v>3644</v>
      </c>
      <c r="B33406" s="61" t="s">
        <v>3645</v>
      </c>
      <c r="C33406">
        <v>1956</v>
      </c>
      <c r="D33406" s="61" t="s">
        <v>2258</v>
      </c>
    </row>
    <row r="33407" spans="1:4" hidden="1" x14ac:dyDescent="0.25">
      <c r="A33407" s="61" t="s">
        <v>3644</v>
      </c>
      <c r="B33407" s="61" t="s">
        <v>3645</v>
      </c>
      <c r="C33407">
        <v>1957</v>
      </c>
      <c r="D33407" s="61" t="s">
        <v>2258</v>
      </c>
    </row>
    <row r="33408" spans="1:4" hidden="1" x14ac:dyDescent="0.25">
      <c r="A33408" s="61" t="s">
        <v>3644</v>
      </c>
      <c r="B33408" s="61" t="s">
        <v>3645</v>
      </c>
      <c r="C33408">
        <v>1958</v>
      </c>
      <c r="D33408" s="61" t="s">
        <v>2258</v>
      </c>
    </row>
    <row r="33409" spans="1:4" hidden="1" x14ac:dyDescent="0.25">
      <c r="A33409" s="61" t="s">
        <v>3644</v>
      </c>
      <c r="B33409" s="61" t="s">
        <v>3645</v>
      </c>
      <c r="C33409">
        <v>1959</v>
      </c>
      <c r="D33409" s="61" t="s">
        <v>2258</v>
      </c>
    </row>
    <row r="33410" spans="1:4" hidden="1" x14ac:dyDescent="0.25">
      <c r="A33410" s="61" t="s">
        <v>3644</v>
      </c>
      <c r="B33410" s="61" t="s">
        <v>3645</v>
      </c>
      <c r="C33410">
        <v>1960</v>
      </c>
      <c r="D33410" s="61" t="s">
        <v>2258</v>
      </c>
    </row>
    <row r="33411" spans="1:4" hidden="1" x14ac:dyDescent="0.25">
      <c r="A33411" s="61" t="s">
        <v>3644</v>
      </c>
      <c r="B33411" s="61" t="s">
        <v>3645</v>
      </c>
      <c r="C33411">
        <v>1961</v>
      </c>
      <c r="D33411" s="61" t="s">
        <v>2258</v>
      </c>
    </row>
    <row r="33412" spans="1:4" hidden="1" x14ac:dyDescent="0.25">
      <c r="A33412" s="61" t="s">
        <v>3644</v>
      </c>
      <c r="B33412" s="61" t="s">
        <v>3645</v>
      </c>
      <c r="C33412">
        <v>1962</v>
      </c>
      <c r="D33412" s="61" t="s">
        <v>2258</v>
      </c>
    </row>
    <row r="33413" spans="1:4" hidden="1" x14ac:dyDescent="0.25">
      <c r="A33413" s="61" t="s">
        <v>3644</v>
      </c>
      <c r="B33413" s="61" t="s">
        <v>3645</v>
      </c>
      <c r="C33413">
        <v>1963</v>
      </c>
      <c r="D33413" s="61" t="s">
        <v>2922</v>
      </c>
    </row>
    <row r="33414" spans="1:4" hidden="1" x14ac:dyDescent="0.25">
      <c r="A33414" s="61" t="s">
        <v>3644</v>
      </c>
      <c r="B33414" s="61" t="s">
        <v>3645</v>
      </c>
      <c r="C33414">
        <v>1964</v>
      </c>
      <c r="D33414" s="61" t="s">
        <v>2956</v>
      </c>
    </row>
    <row r="33415" spans="1:4" hidden="1" x14ac:dyDescent="0.25">
      <c r="A33415" s="61" t="s">
        <v>3644</v>
      </c>
      <c r="B33415" s="61" t="s">
        <v>3645</v>
      </c>
      <c r="C33415">
        <v>1965</v>
      </c>
      <c r="D33415" s="61" t="s">
        <v>2497</v>
      </c>
    </row>
    <row r="33416" spans="1:4" hidden="1" x14ac:dyDescent="0.25">
      <c r="A33416" s="61" t="s">
        <v>3644</v>
      </c>
      <c r="B33416" s="61" t="s">
        <v>3645</v>
      </c>
      <c r="C33416">
        <v>1966</v>
      </c>
      <c r="D33416" s="61" t="s">
        <v>2497</v>
      </c>
    </row>
    <row r="33417" spans="1:4" hidden="1" x14ac:dyDescent="0.25">
      <c r="A33417" s="61" t="s">
        <v>3644</v>
      </c>
      <c r="B33417" s="61" t="s">
        <v>3645</v>
      </c>
      <c r="C33417">
        <v>1967</v>
      </c>
      <c r="D33417" s="61" t="s">
        <v>2497</v>
      </c>
    </row>
    <row r="33418" spans="1:4" hidden="1" x14ac:dyDescent="0.25">
      <c r="A33418" s="61" t="s">
        <v>3644</v>
      </c>
      <c r="B33418" s="61" t="s">
        <v>3645</v>
      </c>
      <c r="C33418">
        <v>1968</v>
      </c>
      <c r="D33418" s="61" t="s">
        <v>2497</v>
      </c>
    </row>
    <row r="33419" spans="1:4" hidden="1" x14ac:dyDescent="0.25">
      <c r="A33419" s="61" t="s">
        <v>3644</v>
      </c>
      <c r="B33419" s="61" t="s">
        <v>3645</v>
      </c>
      <c r="C33419">
        <v>1969</v>
      </c>
      <c r="D33419" s="61" t="s">
        <v>2497</v>
      </c>
    </row>
    <row r="33420" spans="1:4" hidden="1" x14ac:dyDescent="0.25">
      <c r="A33420" s="61" t="s">
        <v>3644</v>
      </c>
      <c r="B33420" s="61" t="s">
        <v>3645</v>
      </c>
      <c r="C33420">
        <v>1970</v>
      </c>
      <c r="D33420" s="61" t="s">
        <v>2497</v>
      </c>
    </row>
    <row r="33421" spans="1:4" hidden="1" x14ac:dyDescent="0.25">
      <c r="A33421" s="61" t="s">
        <v>3644</v>
      </c>
      <c r="B33421" s="61" t="s">
        <v>3645</v>
      </c>
      <c r="C33421">
        <v>1971</v>
      </c>
      <c r="D33421" s="61" t="s">
        <v>2497</v>
      </c>
    </row>
    <row r="33422" spans="1:4" hidden="1" x14ac:dyDescent="0.25">
      <c r="A33422" s="61" t="s">
        <v>3644</v>
      </c>
      <c r="B33422" s="61" t="s">
        <v>3645</v>
      </c>
      <c r="C33422">
        <v>1972</v>
      </c>
      <c r="D33422" s="61" t="s">
        <v>2497</v>
      </c>
    </row>
    <row r="33423" spans="1:4" hidden="1" x14ac:dyDescent="0.25">
      <c r="A33423" s="61" t="s">
        <v>3644</v>
      </c>
      <c r="B33423" s="61" t="s">
        <v>3645</v>
      </c>
      <c r="C33423">
        <v>1973</v>
      </c>
      <c r="D33423" s="61" t="s">
        <v>2456</v>
      </c>
    </row>
    <row r="33424" spans="1:4" hidden="1" x14ac:dyDescent="0.25">
      <c r="A33424" s="61" t="s">
        <v>3644</v>
      </c>
      <c r="B33424" s="61" t="s">
        <v>3645</v>
      </c>
      <c r="C33424">
        <v>1974</v>
      </c>
      <c r="D33424" s="61" t="s">
        <v>2456</v>
      </c>
    </row>
    <row r="33425" spans="1:4" hidden="1" x14ac:dyDescent="0.25">
      <c r="A33425" s="61" t="s">
        <v>3644</v>
      </c>
      <c r="B33425" s="61" t="s">
        <v>3645</v>
      </c>
      <c r="C33425">
        <v>1975</v>
      </c>
      <c r="D33425" s="61" t="s">
        <v>2456</v>
      </c>
    </row>
    <row r="33426" spans="1:4" hidden="1" x14ac:dyDescent="0.25">
      <c r="A33426" s="61" t="s">
        <v>3644</v>
      </c>
      <c r="B33426" s="61" t="s">
        <v>3645</v>
      </c>
      <c r="C33426">
        <v>1976</v>
      </c>
      <c r="D33426" s="61" t="s">
        <v>2456</v>
      </c>
    </row>
    <row r="33427" spans="1:4" hidden="1" x14ac:dyDescent="0.25">
      <c r="A33427" s="61" t="s">
        <v>3644</v>
      </c>
      <c r="B33427" s="61" t="s">
        <v>3645</v>
      </c>
      <c r="C33427">
        <v>1977</v>
      </c>
      <c r="D33427" s="61" t="s">
        <v>2660</v>
      </c>
    </row>
    <row r="33428" spans="1:4" hidden="1" x14ac:dyDescent="0.25">
      <c r="A33428" s="61" t="s">
        <v>3644</v>
      </c>
      <c r="B33428" s="61" t="s">
        <v>3645</v>
      </c>
      <c r="C33428">
        <v>1978</v>
      </c>
      <c r="D33428" s="61" t="s">
        <v>2333</v>
      </c>
    </row>
    <row r="33429" spans="1:4" hidden="1" x14ac:dyDescent="0.25">
      <c r="A33429" s="61" t="s">
        <v>3644</v>
      </c>
      <c r="B33429" s="61" t="s">
        <v>3645</v>
      </c>
      <c r="C33429">
        <v>1979</v>
      </c>
      <c r="D33429" s="61" t="s">
        <v>2333</v>
      </c>
    </row>
    <row r="33430" spans="1:4" hidden="1" x14ac:dyDescent="0.25">
      <c r="A33430" s="61" t="s">
        <v>3644</v>
      </c>
      <c r="B33430" s="61" t="s">
        <v>3645</v>
      </c>
      <c r="C33430">
        <v>1980</v>
      </c>
      <c r="D33430" s="61" t="s">
        <v>2647</v>
      </c>
    </row>
    <row r="33431" spans="1:4" hidden="1" x14ac:dyDescent="0.25">
      <c r="A33431" s="61" t="s">
        <v>3644</v>
      </c>
      <c r="B33431" s="61" t="s">
        <v>3645</v>
      </c>
      <c r="C33431">
        <v>1981</v>
      </c>
      <c r="D33431" s="61" t="s">
        <v>2647</v>
      </c>
    </row>
    <row r="33432" spans="1:4" hidden="1" x14ac:dyDescent="0.25">
      <c r="A33432" s="61" t="s">
        <v>3644</v>
      </c>
      <c r="B33432" s="61" t="s">
        <v>3645</v>
      </c>
      <c r="C33432">
        <v>1982</v>
      </c>
      <c r="D33432" s="61" t="s">
        <v>2647</v>
      </c>
    </row>
    <row r="33433" spans="1:4" hidden="1" x14ac:dyDescent="0.25">
      <c r="A33433" s="61" t="s">
        <v>3644</v>
      </c>
      <c r="B33433" s="61" t="s">
        <v>3645</v>
      </c>
      <c r="C33433">
        <v>1983</v>
      </c>
      <c r="D33433" s="61" t="s">
        <v>2647</v>
      </c>
    </row>
    <row r="33434" spans="1:4" hidden="1" x14ac:dyDescent="0.25">
      <c r="A33434" s="61" t="s">
        <v>3644</v>
      </c>
      <c r="B33434" s="61" t="s">
        <v>3645</v>
      </c>
      <c r="C33434">
        <v>1984</v>
      </c>
      <c r="D33434" s="61" t="s">
        <v>1780</v>
      </c>
    </row>
    <row r="33435" spans="1:4" hidden="1" x14ac:dyDescent="0.25">
      <c r="A33435" s="61" t="s">
        <v>3644</v>
      </c>
      <c r="B33435" s="61" t="s">
        <v>3645</v>
      </c>
      <c r="C33435">
        <v>1985</v>
      </c>
      <c r="D33435" s="61" t="s">
        <v>1780</v>
      </c>
    </row>
    <row r="33436" spans="1:4" hidden="1" x14ac:dyDescent="0.25">
      <c r="A33436" s="61" t="s">
        <v>3644</v>
      </c>
      <c r="B33436" s="61" t="s">
        <v>3645</v>
      </c>
      <c r="C33436">
        <v>1986</v>
      </c>
      <c r="D33436" s="61" t="s">
        <v>1746</v>
      </c>
    </row>
    <row r="33437" spans="1:4" hidden="1" x14ac:dyDescent="0.25">
      <c r="A33437" s="61" t="s">
        <v>3644</v>
      </c>
      <c r="B33437" s="61" t="s">
        <v>3645</v>
      </c>
      <c r="C33437">
        <v>1987</v>
      </c>
      <c r="D33437" s="61" t="s">
        <v>1746</v>
      </c>
    </row>
    <row r="33438" spans="1:4" hidden="1" x14ac:dyDescent="0.25">
      <c r="A33438" s="61" t="s">
        <v>3644</v>
      </c>
      <c r="B33438" s="61" t="s">
        <v>3645</v>
      </c>
      <c r="C33438">
        <v>1988</v>
      </c>
      <c r="D33438" s="61" t="s">
        <v>1487</v>
      </c>
    </row>
    <row r="33439" spans="1:4" hidden="1" x14ac:dyDescent="0.25">
      <c r="A33439" s="61" t="s">
        <v>3644</v>
      </c>
      <c r="B33439" s="61" t="s">
        <v>3645</v>
      </c>
      <c r="C33439">
        <v>1989</v>
      </c>
      <c r="D33439" s="61" t="s">
        <v>2537</v>
      </c>
    </row>
    <row r="33440" spans="1:4" hidden="1" x14ac:dyDescent="0.25">
      <c r="A33440" s="61" t="s">
        <v>3644</v>
      </c>
      <c r="B33440" s="61" t="s">
        <v>3645</v>
      </c>
      <c r="C33440">
        <v>1990</v>
      </c>
      <c r="D33440" s="61" t="s">
        <v>2388</v>
      </c>
    </row>
    <row r="33441" spans="1:4" hidden="1" x14ac:dyDescent="0.25">
      <c r="A33441" s="61" t="s">
        <v>3644</v>
      </c>
      <c r="B33441" s="61" t="s">
        <v>3645</v>
      </c>
      <c r="C33441">
        <v>1991</v>
      </c>
      <c r="D33441" s="61" t="s">
        <v>2388</v>
      </c>
    </row>
    <row r="33442" spans="1:4" hidden="1" x14ac:dyDescent="0.25">
      <c r="A33442" s="61" t="s">
        <v>3644</v>
      </c>
      <c r="B33442" s="61" t="s">
        <v>3645</v>
      </c>
      <c r="C33442">
        <v>1992</v>
      </c>
      <c r="D33442" s="61" t="s">
        <v>2148</v>
      </c>
    </row>
    <row r="33443" spans="1:4" hidden="1" x14ac:dyDescent="0.25">
      <c r="A33443" s="61" t="s">
        <v>3644</v>
      </c>
      <c r="B33443" s="61" t="s">
        <v>3645</v>
      </c>
      <c r="C33443">
        <v>1993</v>
      </c>
      <c r="D33443" s="61" t="s">
        <v>1505</v>
      </c>
    </row>
    <row r="33444" spans="1:4" hidden="1" x14ac:dyDescent="0.25">
      <c r="A33444" s="61" t="s">
        <v>3644</v>
      </c>
      <c r="B33444" s="61" t="s">
        <v>3645</v>
      </c>
      <c r="C33444">
        <v>1994</v>
      </c>
      <c r="D33444" s="61" t="s">
        <v>1505</v>
      </c>
    </row>
    <row r="33445" spans="1:4" hidden="1" x14ac:dyDescent="0.25">
      <c r="A33445" s="61" t="s">
        <v>3644</v>
      </c>
      <c r="B33445" s="61" t="s">
        <v>3645</v>
      </c>
      <c r="C33445">
        <v>1995</v>
      </c>
      <c r="D33445" s="61" t="s">
        <v>1505</v>
      </c>
    </row>
    <row r="33446" spans="1:4" hidden="1" x14ac:dyDescent="0.25">
      <c r="A33446" s="61" t="s">
        <v>3644</v>
      </c>
      <c r="B33446" s="61" t="s">
        <v>3645</v>
      </c>
      <c r="C33446">
        <v>1996</v>
      </c>
      <c r="D33446" s="61" t="s">
        <v>1508</v>
      </c>
    </row>
    <row r="33447" spans="1:4" hidden="1" x14ac:dyDescent="0.25">
      <c r="A33447" s="61" t="s">
        <v>3644</v>
      </c>
      <c r="B33447" s="61" t="s">
        <v>3645</v>
      </c>
      <c r="C33447">
        <v>1997</v>
      </c>
      <c r="D33447" s="61" t="s">
        <v>1508</v>
      </c>
    </row>
    <row r="33448" spans="1:4" hidden="1" x14ac:dyDescent="0.25">
      <c r="A33448" s="61" t="s">
        <v>3644</v>
      </c>
      <c r="B33448" s="61" t="s">
        <v>3645</v>
      </c>
      <c r="C33448">
        <v>1998</v>
      </c>
      <c r="D33448" s="61" t="s">
        <v>1508</v>
      </c>
    </row>
    <row r="33449" spans="1:4" hidden="1" x14ac:dyDescent="0.25">
      <c r="A33449" s="61" t="s">
        <v>3644</v>
      </c>
      <c r="B33449" s="61" t="s">
        <v>3645</v>
      </c>
      <c r="C33449">
        <v>1999</v>
      </c>
      <c r="D33449" s="61" t="s">
        <v>1508</v>
      </c>
    </row>
    <row r="33450" spans="1:4" hidden="1" x14ac:dyDescent="0.25">
      <c r="A33450" s="61" t="s">
        <v>3644</v>
      </c>
      <c r="B33450" s="61" t="s">
        <v>3645</v>
      </c>
      <c r="C33450">
        <v>2000</v>
      </c>
      <c r="D33450" s="61" t="s">
        <v>2538</v>
      </c>
    </row>
    <row r="33451" spans="1:4" hidden="1" x14ac:dyDescent="0.25">
      <c r="A33451" s="61" t="s">
        <v>3644</v>
      </c>
      <c r="B33451" s="61" t="s">
        <v>3645</v>
      </c>
      <c r="C33451">
        <v>2001</v>
      </c>
      <c r="D33451" s="61" t="s">
        <v>1754</v>
      </c>
    </row>
    <row r="33452" spans="1:4" hidden="1" x14ac:dyDescent="0.25">
      <c r="A33452" s="61" t="s">
        <v>3644</v>
      </c>
      <c r="B33452" s="61" t="s">
        <v>3645</v>
      </c>
      <c r="C33452">
        <v>2002</v>
      </c>
      <c r="D33452" s="61" t="s">
        <v>1754</v>
      </c>
    </row>
    <row r="33453" spans="1:4" hidden="1" x14ac:dyDescent="0.25">
      <c r="A33453" s="61" t="s">
        <v>3644</v>
      </c>
      <c r="B33453" s="61" t="s">
        <v>3645</v>
      </c>
      <c r="C33453">
        <v>2003</v>
      </c>
      <c r="D33453" s="61" t="s">
        <v>1754</v>
      </c>
    </row>
    <row r="33454" spans="1:4" hidden="1" x14ac:dyDescent="0.25">
      <c r="A33454" s="61" t="s">
        <v>3644</v>
      </c>
      <c r="B33454" s="61" t="s">
        <v>3645</v>
      </c>
      <c r="C33454">
        <v>2004</v>
      </c>
      <c r="D33454" s="61" t="s">
        <v>1754</v>
      </c>
    </row>
    <row r="33455" spans="1:4" hidden="1" x14ac:dyDescent="0.25">
      <c r="A33455" s="61" t="s">
        <v>3644</v>
      </c>
      <c r="B33455" s="61" t="s">
        <v>3645</v>
      </c>
      <c r="C33455">
        <v>2005</v>
      </c>
      <c r="D33455" s="61" t="s">
        <v>2951</v>
      </c>
    </row>
    <row r="33456" spans="1:4" hidden="1" x14ac:dyDescent="0.25">
      <c r="A33456" s="61" t="s">
        <v>3644</v>
      </c>
      <c r="B33456" s="61" t="s">
        <v>3645</v>
      </c>
      <c r="C33456">
        <v>2006</v>
      </c>
      <c r="D33456" s="61" t="s">
        <v>2505</v>
      </c>
    </row>
    <row r="33457" spans="1:4" hidden="1" x14ac:dyDescent="0.25">
      <c r="A33457" s="61" t="s">
        <v>3644</v>
      </c>
      <c r="B33457" s="61" t="s">
        <v>3645</v>
      </c>
      <c r="C33457">
        <v>2007</v>
      </c>
      <c r="D33457" s="61" t="s">
        <v>2442</v>
      </c>
    </row>
    <row r="33458" spans="1:4" hidden="1" x14ac:dyDescent="0.25">
      <c r="A33458" s="61" t="s">
        <v>3644</v>
      </c>
      <c r="B33458" s="61" t="s">
        <v>3645</v>
      </c>
      <c r="C33458">
        <v>2008</v>
      </c>
      <c r="D33458" s="61" t="s">
        <v>1493</v>
      </c>
    </row>
    <row r="33459" spans="1:4" hidden="1" x14ac:dyDescent="0.25">
      <c r="A33459" s="61" t="s">
        <v>3644</v>
      </c>
      <c r="B33459" s="61" t="s">
        <v>3645</v>
      </c>
      <c r="C33459">
        <v>2009</v>
      </c>
      <c r="D33459" s="61" t="s">
        <v>1495</v>
      </c>
    </row>
    <row r="33460" spans="1:4" hidden="1" x14ac:dyDescent="0.25">
      <c r="A33460" s="61" t="s">
        <v>3644</v>
      </c>
      <c r="B33460" s="61" t="s">
        <v>3645</v>
      </c>
      <c r="C33460">
        <v>2010</v>
      </c>
      <c r="D33460" s="61" t="s">
        <v>2572</v>
      </c>
    </row>
    <row r="33461" spans="1:4" hidden="1" x14ac:dyDescent="0.25">
      <c r="A33461" s="61" t="s">
        <v>3644</v>
      </c>
      <c r="B33461" s="61" t="s">
        <v>3645</v>
      </c>
      <c r="C33461">
        <v>2011</v>
      </c>
      <c r="D33461" s="61" t="s">
        <v>555</v>
      </c>
    </row>
    <row r="33462" spans="1:4" hidden="1" x14ac:dyDescent="0.25">
      <c r="A33462" s="61" t="s">
        <v>3644</v>
      </c>
      <c r="B33462" s="61" t="s">
        <v>3645</v>
      </c>
      <c r="C33462">
        <v>2012</v>
      </c>
      <c r="D33462" s="61" t="s">
        <v>1502</v>
      </c>
    </row>
    <row r="33463" spans="1:4" hidden="1" x14ac:dyDescent="0.25">
      <c r="A33463" s="61" t="s">
        <v>3644</v>
      </c>
      <c r="B33463" s="61" t="s">
        <v>3645</v>
      </c>
      <c r="C33463">
        <v>2013</v>
      </c>
      <c r="D33463" s="61" t="s">
        <v>2495</v>
      </c>
    </row>
    <row r="33464" spans="1:4" hidden="1" x14ac:dyDescent="0.25">
      <c r="A33464" s="61" t="s">
        <v>3644</v>
      </c>
      <c r="B33464" s="61" t="s">
        <v>3645</v>
      </c>
      <c r="C33464">
        <v>2014</v>
      </c>
      <c r="D33464" s="61" t="s">
        <v>1494</v>
      </c>
    </row>
    <row r="33465" spans="1:4" hidden="1" x14ac:dyDescent="0.25">
      <c r="A33465" s="61" t="s">
        <v>3644</v>
      </c>
      <c r="B33465" s="61" t="s">
        <v>3645</v>
      </c>
      <c r="C33465">
        <v>2015</v>
      </c>
      <c r="D33465" s="61" t="s">
        <v>1741</v>
      </c>
    </row>
    <row r="33466" spans="1:4" hidden="1" x14ac:dyDescent="0.25">
      <c r="A33466" s="61" t="s">
        <v>3644</v>
      </c>
      <c r="B33466" s="61" t="s">
        <v>3645</v>
      </c>
      <c r="C33466">
        <v>2016</v>
      </c>
      <c r="D33466" s="61" t="s">
        <v>2118</v>
      </c>
    </row>
    <row r="33467" spans="1:4" hidden="1" x14ac:dyDescent="0.25">
      <c r="A33467" s="61" t="s">
        <v>3644</v>
      </c>
      <c r="B33467" s="61" t="s">
        <v>3645</v>
      </c>
      <c r="C33467">
        <v>2017</v>
      </c>
      <c r="D33467" s="61" t="s">
        <v>2889</v>
      </c>
    </row>
    <row r="33468" spans="1:4" hidden="1" x14ac:dyDescent="0.25">
      <c r="A33468" s="61" t="s">
        <v>3644</v>
      </c>
      <c r="B33468" s="61" t="s">
        <v>3645</v>
      </c>
      <c r="C33468">
        <v>2018</v>
      </c>
      <c r="D33468" s="61" t="s">
        <v>592</v>
      </c>
    </row>
    <row r="33469" spans="1:4" hidden="1" x14ac:dyDescent="0.25">
      <c r="A33469" s="61" t="s">
        <v>3644</v>
      </c>
      <c r="B33469" s="61" t="s">
        <v>3645</v>
      </c>
      <c r="C33469">
        <v>2019</v>
      </c>
      <c r="D33469" s="61" t="s">
        <v>1488</v>
      </c>
    </row>
    <row r="33470" spans="1:4" hidden="1" x14ac:dyDescent="0.25">
      <c r="A33470" s="61" t="s">
        <v>3644</v>
      </c>
      <c r="B33470" s="61" t="s">
        <v>3645</v>
      </c>
      <c r="C33470">
        <v>2020</v>
      </c>
      <c r="D33470" s="61" t="s">
        <v>2659</v>
      </c>
    </row>
    <row r="33471" spans="1:4" hidden="1" x14ac:dyDescent="0.25">
      <c r="A33471" s="61" t="s">
        <v>3644</v>
      </c>
      <c r="B33471" s="61" t="s">
        <v>3645</v>
      </c>
      <c r="C33471">
        <v>2021</v>
      </c>
      <c r="D33471" s="61" t="s">
        <v>1741</v>
      </c>
    </row>
    <row r="33472" spans="1:4" hidden="1" x14ac:dyDescent="0.25">
      <c r="A33472" s="61" t="s">
        <v>3644</v>
      </c>
      <c r="B33472" s="61" t="s">
        <v>3645</v>
      </c>
      <c r="C33472">
        <v>2022</v>
      </c>
      <c r="D33472" s="61" t="s">
        <v>555</v>
      </c>
    </row>
    <row r="33473" spans="1:4" x14ac:dyDescent="0.25">
      <c r="A33473" s="61" t="s">
        <v>3644</v>
      </c>
      <c r="B33473" s="61" t="s">
        <v>3645</v>
      </c>
      <c r="C33473">
        <v>2023</v>
      </c>
      <c r="D33473" s="61">
        <v>0.36099999999999999</v>
      </c>
    </row>
    <row r="33474" spans="1:4" hidden="1" x14ac:dyDescent="0.25">
      <c r="A33474" s="61" t="s">
        <v>502</v>
      </c>
      <c r="B33474" s="61" t="s">
        <v>503</v>
      </c>
      <c r="C33474">
        <v>1900</v>
      </c>
      <c r="D33474" s="61" t="s">
        <v>1835</v>
      </c>
    </row>
    <row r="33475" spans="1:4" hidden="1" x14ac:dyDescent="0.25">
      <c r="A33475" s="61" t="s">
        <v>502</v>
      </c>
      <c r="B33475" s="61" t="s">
        <v>503</v>
      </c>
      <c r="C33475">
        <v>1901</v>
      </c>
      <c r="D33475" s="61" t="s">
        <v>1835</v>
      </c>
    </row>
    <row r="33476" spans="1:4" hidden="1" x14ac:dyDescent="0.25">
      <c r="A33476" s="61" t="s">
        <v>502</v>
      </c>
      <c r="B33476" s="61" t="s">
        <v>503</v>
      </c>
      <c r="C33476">
        <v>1902</v>
      </c>
      <c r="D33476" s="61" t="s">
        <v>1835</v>
      </c>
    </row>
    <row r="33477" spans="1:4" hidden="1" x14ac:dyDescent="0.25">
      <c r="A33477" s="61" t="s">
        <v>502</v>
      </c>
      <c r="B33477" s="61" t="s">
        <v>503</v>
      </c>
      <c r="C33477">
        <v>1903</v>
      </c>
      <c r="D33477" s="61" t="s">
        <v>1835</v>
      </c>
    </row>
    <row r="33478" spans="1:4" hidden="1" x14ac:dyDescent="0.25">
      <c r="A33478" s="61" t="s">
        <v>502</v>
      </c>
      <c r="B33478" s="61" t="s">
        <v>503</v>
      </c>
      <c r="C33478">
        <v>1904</v>
      </c>
      <c r="D33478" s="61" t="s">
        <v>1835</v>
      </c>
    </row>
    <row r="33479" spans="1:4" hidden="1" x14ac:dyDescent="0.25">
      <c r="A33479" s="61" t="s">
        <v>502</v>
      </c>
      <c r="B33479" s="61" t="s">
        <v>503</v>
      </c>
      <c r="C33479">
        <v>1905</v>
      </c>
      <c r="D33479" s="61" t="s">
        <v>1835</v>
      </c>
    </row>
    <row r="33480" spans="1:4" hidden="1" x14ac:dyDescent="0.25">
      <c r="A33480" s="61" t="s">
        <v>502</v>
      </c>
      <c r="B33480" s="61" t="s">
        <v>503</v>
      </c>
      <c r="C33480">
        <v>1906</v>
      </c>
      <c r="D33480" s="61" t="s">
        <v>1835</v>
      </c>
    </row>
    <row r="33481" spans="1:4" hidden="1" x14ac:dyDescent="0.25">
      <c r="A33481" s="61" t="s">
        <v>502</v>
      </c>
      <c r="B33481" s="61" t="s">
        <v>503</v>
      </c>
      <c r="C33481">
        <v>1907</v>
      </c>
      <c r="D33481" s="61" t="s">
        <v>1835</v>
      </c>
    </row>
    <row r="33482" spans="1:4" hidden="1" x14ac:dyDescent="0.25">
      <c r="A33482" s="61" t="s">
        <v>502</v>
      </c>
      <c r="B33482" s="61" t="s">
        <v>503</v>
      </c>
      <c r="C33482">
        <v>1908</v>
      </c>
      <c r="D33482" s="61" t="s">
        <v>1835</v>
      </c>
    </row>
    <row r="33483" spans="1:4" hidden="1" x14ac:dyDescent="0.25">
      <c r="A33483" s="61" t="s">
        <v>502</v>
      </c>
      <c r="B33483" s="61" t="s">
        <v>503</v>
      </c>
      <c r="C33483">
        <v>1909</v>
      </c>
      <c r="D33483" s="61" t="s">
        <v>1835</v>
      </c>
    </row>
    <row r="33484" spans="1:4" hidden="1" x14ac:dyDescent="0.25">
      <c r="A33484" s="61" t="s">
        <v>502</v>
      </c>
      <c r="B33484" s="61" t="s">
        <v>503</v>
      </c>
      <c r="C33484">
        <v>1910</v>
      </c>
      <c r="D33484" s="61" t="s">
        <v>1835</v>
      </c>
    </row>
    <row r="33485" spans="1:4" hidden="1" x14ac:dyDescent="0.25">
      <c r="A33485" s="61" t="s">
        <v>502</v>
      </c>
      <c r="B33485" s="61" t="s">
        <v>503</v>
      </c>
      <c r="C33485">
        <v>1911</v>
      </c>
      <c r="D33485" s="61" t="s">
        <v>1835</v>
      </c>
    </row>
    <row r="33486" spans="1:4" hidden="1" x14ac:dyDescent="0.25">
      <c r="A33486" s="61" t="s">
        <v>502</v>
      </c>
      <c r="B33486" s="61" t="s">
        <v>503</v>
      </c>
      <c r="C33486">
        <v>1912</v>
      </c>
      <c r="D33486" s="61" t="s">
        <v>1835</v>
      </c>
    </row>
    <row r="33487" spans="1:4" hidden="1" x14ac:dyDescent="0.25">
      <c r="A33487" s="61" t="s">
        <v>502</v>
      </c>
      <c r="B33487" s="61" t="s">
        <v>503</v>
      </c>
      <c r="C33487">
        <v>1913</v>
      </c>
      <c r="D33487" s="61" t="s">
        <v>1835</v>
      </c>
    </row>
    <row r="33488" spans="1:4" hidden="1" x14ac:dyDescent="0.25">
      <c r="A33488" s="61" t="s">
        <v>502</v>
      </c>
      <c r="B33488" s="61" t="s">
        <v>503</v>
      </c>
      <c r="C33488">
        <v>1914</v>
      </c>
      <c r="D33488" s="61" t="s">
        <v>1835</v>
      </c>
    </row>
    <row r="33489" spans="1:4" hidden="1" x14ac:dyDescent="0.25">
      <c r="A33489" s="61" t="s">
        <v>502</v>
      </c>
      <c r="B33489" s="61" t="s">
        <v>503</v>
      </c>
      <c r="C33489">
        <v>1915</v>
      </c>
      <c r="D33489" s="61" t="s">
        <v>1835</v>
      </c>
    </row>
    <row r="33490" spans="1:4" hidden="1" x14ac:dyDescent="0.25">
      <c r="A33490" s="61" t="s">
        <v>502</v>
      </c>
      <c r="B33490" s="61" t="s">
        <v>503</v>
      </c>
      <c r="C33490">
        <v>1916</v>
      </c>
      <c r="D33490" s="61" t="s">
        <v>1835</v>
      </c>
    </row>
    <row r="33491" spans="1:4" hidden="1" x14ac:dyDescent="0.25">
      <c r="A33491" s="61" t="s">
        <v>502</v>
      </c>
      <c r="B33491" s="61" t="s">
        <v>503</v>
      </c>
      <c r="C33491">
        <v>1917</v>
      </c>
      <c r="D33491" s="61" t="s">
        <v>1835</v>
      </c>
    </row>
    <row r="33492" spans="1:4" hidden="1" x14ac:dyDescent="0.25">
      <c r="A33492" s="61" t="s">
        <v>502</v>
      </c>
      <c r="B33492" s="61" t="s">
        <v>503</v>
      </c>
      <c r="C33492">
        <v>1918</v>
      </c>
      <c r="D33492" s="61" t="s">
        <v>1835</v>
      </c>
    </row>
    <row r="33493" spans="1:4" hidden="1" x14ac:dyDescent="0.25">
      <c r="A33493" s="61" t="s">
        <v>502</v>
      </c>
      <c r="B33493" s="61" t="s">
        <v>503</v>
      </c>
      <c r="C33493">
        <v>1919</v>
      </c>
      <c r="D33493" s="61" t="s">
        <v>1835</v>
      </c>
    </row>
    <row r="33494" spans="1:4" hidden="1" x14ac:dyDescent="0.25">
      <c r="A33494" s="61" t="s">
        <v>502</v>
      </c>
      <c r="B33494" s="61" t="s">
        <v>503</v>
      </c>
      <c r="C33494">
        <v>1920</v>
      </c>
      <c r="D33494" s="61" t="s">
        <v>1835</v>
      </c>
    </row>
    <row r="33495" spans="1:4" hidden="1" x14ac:dyDescent="0.25">
      <c r="A33495" s="61" t="s">
        <v>502</v>
      </c>
      <c r="B33495" s="61" t="s">
        <v>503</v>
      </c>
      <c r="C33495">
        <v>1921</v>
      </c>
      <c r="D33495" s="61" t="s">
        <v>1835</v>
      </c>
    </row>
    <row r="33496" spans="1:4" hidden="1" x14ac:dyDescent="0.25">
      <c r="A33496" s="61" t="s">
        <v>502</v>
      </c>
      <c r="B33496" s="61" t="s">
        <v>503</v>
      </c>
      <c r="C33496">
        <v>1922</v>
      </c>
      <c r="D33496" s="61" t="s">
        <v>1835</v>
      </c>
    </row>
    <row r="33497" spans="1:4" hidden="1" x14ac:dyDescent="0.25">
      <c r="A33497" s="61" t="s">
        <v>502</v>
      </c>
      <c r="B33497" s="61" t="s">
        <v>503</v>
      </c>
      <c r="C33497">
        <v>1923</v>
      </c>
      <c r="D33497" s="61" t="s">
        <v>2257</v>
      </c>
    </row>
    <row r="33498" spans="1:4" hidden="1" x14ac:dyDescent="0.25">
      <c r="A33498" s="61" t="s">
        <v>502</v>
      </c>
      <c r="B33498" s="61" t="s">
        <v>503</v>
      </c>
      <c r="C33498">
        <v>1924</v>
      </c>
      <c r="D33498" s="61" t="s">
        <v>2512</v>
      </c>
    </row>
    <row r="33499" spans="1:4" hidden="1" x14ac:dyDescent="0.25">
      <c r="A33499" s="61" t="s">
        <v>502</v>
      </c>
      <c r="B33499" s="61" t="s">
        <v>503</v>
      </c>
      <c r="C33499">
        <v>1925</v>
      </c>
      <c r="D33499" s="61" t="s">
        <v>1840</v>
      </c>
    </row>
    <row r="33500" spans="1:4" hidden="1" x14ac:dyDescent="0.25">
      <c r="A33500" s="61" t="s">
        <v>502</v>
      </c>
      <c r="B33500" s="61" t="s">
        <v>503</v>
      </c>
      <c r="C33500">
        <v>1926</v>
      </c>
      <c r="D33500" s="61" t="s">
        <v>1840</v>
      </c>
    </row>
    <row r="33501" spans="1:4" hidden="1" x14ac:dyDescent="0.25">
      <c r="A33501" s="61" t="s">
        <v>502</v>
      </c>
      <c r="B33501" s="61" t="s">
        <v>503</v>
      </c>
      <c r="C33501">
        <v>1927</v>
      </c>
      <c r="D33501" s="61" t="s">
        <v>1840</v>
      </c>
    </row>
    <row r="33502" spans="1:4" hidden="1" x14ac:dyDescent="0.25">
      <c r="A33502" s="61" t="s">
        <v>502</v>
      </c>
      <c r="B33502" s="61" t="s">
        <v>503</v>
      </c>
      <c r="C33502">
        <v>1928</v>
      </c>
      <c r="D33502" s="61" t="s">
        <v>1840</v>
      </c>
    </row>
    <row r="33503" spans="1:4" hidden="1" x14ac:dyDescent="0.25">
      <c r="A33503" s="61" t="s">
        <v>502</v>
      </c>
      <c r="B33503" s="61" t="s">
        <v>503</v>
      </c>
      <c r="C33503">
        <v>1929</v>
      </c>
      <c r="D33503" s="61" t="s">
        <v>1840</v>
      </c>
    </row>
    <row r="33504" spans="1:4" hidden="1" x14ac:dyDescent="0.25">
      <c r="A33504" s="61" t="s">
        <v>502</v>
      </c>
      <c r="B33504" s="61" t="s">
        <v>503</v>
      </c>
      <c r="C33504">
        <v>1930</v>
      </c>
      <c r="D33504" s="61" t="s">
        <v>1840</v>
      </c>
    </row>
    <row r="33505" spans="1:4" hidden="1" x14ac:dyDescent="0.25">
      <c r="A33505" s="61" t="s">
        <v>502</v>
      </c>
      <c r="B33505" s="61" t="s">
        <v>503</v>
      </c>
      <c r="C33505">
        <v>1931</v>
      </c>
      <c r="D33505" s="61" t="s">
        <v>1840</v>
      </c>
    </row>
    <row r="33506" spans="1:4" hidden="1" x14ac:dyDescent="0.25">
      <c r="A33506" s="61" t="s">
        <v>502</v>
      </c>
      <c r="B33506" s="61" t="s">
        <v>503</v>
      </c>
      <c r="C33506">
        <v>1932</v>
      </c>
      <c r="D33506" s="61" t="s">
        <v>1840</v>
      </c>
    </row>
    <row r="33507" spans="1:4" hidden="1" x14ac:dyDescent="0.25">
      <c r="A33507" s="61" t="s">
        <v>502</v>
      </c>
      <c r="B33507" s="61" t="s">
        <v>503</v>
      </c>
      <c r="C33507">
        <v>1933</v>
      </c>
      <c r="D33507" s="61" t="s">
        <v>1840</v>
      </c>
    </row>
    <row r="33508" spans="1:4" hidden="1" x14ac:dyDescent="0.25">
      <c r="A33508" s="61" t="s">
        <v>502</v>
      </c>
      <c r="B33508" s="61" t="s">
        <v>503</v>
      </c>
      <c r="C33508">
        <v>1934</v>
      </c>
      <c r="D33508" s="61" t="s">
        <v>1840</v>
      </c>
    </row>
    <row r="33509" spans="1:4" hidden="1" x14ac:dyDescent="0.25">
      <c r="A33509" s="61" t="s">
        <v>502</v>
      </c>
      <c r="B33509" s="61" t="s">
        <v>503</v>
      </c>
      <c r="C33509">
        <v>1935</v>
      </c>
      <c r="D33509" s="61" t="s">
        <v>1840</v>
      </c>
    </row>
    <row r="33510" spans="1:4" hidden="1" x14ac:dyDescent="0.25">
      <c r="A33510" s="61" t="s">
        <v>502</v>
      </c>
      <c r="B33510" s="61" t="s">
        <v>503</v>
      </c>
      <c r="C33510">
        <v>1936</v>
      </c>
      <c r="D33510" s="61" t="s">
        <v>1840</v>
      </c>
    </row>
    <row r="33511" spans="1:4" hidden="1" x14ac:dyDescent="0.25">
      <c r="A33511" s="61" t="s">
        <v>502</v>
      </c>
      <c r="B33511" s="61" t="s">
        <v>503</v>
      </c>
      <c r="C33511">
        <v>1937</v>
      </c>
      <c r="D33511" s="61" t="s">
        <v>1840</v>
      </c>
    </row>
    <row r="33512" spans="1:4" hidden="1" x14ac:dyDescent="0.25">
      <c r="A33512" s="61" t="s">
        <v>502</v>
      </c>
      <c r="B33512" s="61" t="s">
        <v>503</v>
      </c>
      <c r="C33512">
        <v>1938</v>
      </c>
      <c r="D33512" s="61" t="s">
        <v>1840</v>
      </c>
    </row>
    <row r="33513" spans="1:4" hidden="1" x14ac:dyDescent="0.25">
      <c r="A33513" s="61" t="s">
        <v>502</v>
      </c>
      <c r="B33513" s="61" t="s">
        <v>503</v>
      </c>
      <c r="C33513">
        <v>1939</v>
      </c>
      <c r="D33513" s="61" t="s">
        <v>1840</v>
      </c>
    </row>
    <row r="33514" spans="1:4" hidden="1" x14ac:dyDescent="0.25">
      <c r="A33514" s="61" t="s">
        <v>502</v>
      </c>
      <c r="B33514" s="61" t="s">
        <v>503</v>
      </c>
      <c r="C33514">
        <v>1940</v>
      </c>
      <c r="D33514" s="61" t="s">
        <v>1840</v>
      </c>
    </row>
    <row r="33515" spans="1:4" hidden="1" x14ac:dyDescent="0.25">
      <c r="A33515" s="61" t="s">
        <v>502</v>
      </c>
      <c r="B33515" s="61" t="s">
        <v>503</v>
      </c>
      <c r="C33515">
        <v>1941</v>
      </c>
      <c r="D33515" s="61" t="s">
        <v>1840</v>
      </c>
    </row>
    <row r="33516" spans="1:4" hidden="1" x14ac:dyDescent="0.25">
      <c r="A33516" s="61" t="s">
        <v>502</v>
      </c>
      <c r="B33516" s="61" t="s">
        <v>503</v>
      </c>
      <c r="C33516">
        <v>1942</v>
      </c>
      <c r="D33516" s="61" t="s">
        <v>1840</v>
      </c>
    </row>
    <row r="33517" spans="1:4" hidden="1" x14ac:dyDescent="0.25">
      <c r="A33517" s="61" t="s">
        <v>502</v>
      </c>
      <c r="B33517" s="61" t="s">
        <v>503</v>
      </c>
      <c r="C33517">
        <v>1943</v>
      </c>
      <c r="D33517" s="61" t="s">
        <v>1840</v>
      </c>
    </row>
    <row r="33518" spans="1:4" hidden="1" x14ac:dyDescent="0.25">
      <c r="A33518" s="61" t="s">
        <v>502</v>
      </c>
      <c r="B33518" s="61" t="s">
        <v>503</v>
      </c>
      <c r="C33518">
        <v>1944</v>
      </c>
      <c r="D33518" s="61" t="s">
        <v>1840</v>
      </c>
    </row>
    <row r="33519" spans="1:4" hidden="1" x14ac:dyDescent="0.25">
      <c r="A33519" s="61" t="s">
        <v>502</v>
      </c>
      <c r="B33519" s="61" t="s">
        <v>503</v>
      </c>
      <c r="C33519">
        <v>1945</v>
      </c>
      <c r="D33519" s="61" t="s">
        <v>1812</v>
      </c>
    </row>
    <row r="33520" spans="1:4" hidden="1" x14ac:dyDescent="0.25">
      <c r="A33520" s="61" t="s">
        <v>502</v>
      </c>
      <c r="B33520" s="61" t="s">
        <v>503</v>
      </c>
      <c r="C33520">
        <v>1946</v>
      </c>
      <c r="D33520" s="61" t="s">
        <v>2406</v>
      </c>
    </row>
    <row r="33521" spans="1:4" hidden="1" x14ac:dyDescent="0.25">
      <c r="A33521" s="61" t="s">
        <v>502</v>
      </c>
      <c r="B33521" s="61" t="s">
        <v>503</v>
      </c>
      <c r="C33521">
        <v>1947</v>
      </c>
      <c r="D33521" s="61" t="s">
        <v>2406</v>
      </c>
    </row>
    <row r="33522" spans="1:4" hidden="1" x14ac:dyDescent="0.25">
      <c r="A33522" s="61" t="s">
        <v>502</v>
      </c>
      <c r="B33522" s="61" t="s">
        <v>503</v>
      </c>
      <c r="C33522">
        <v>1948</v>
      </c>
      <c r="D33522" s="61" t="s">
        <v>2406</v>
      </c>
    </row>
    <row r="33523" spans="1:4" hidden="1" x14ac:dyDescent="0.25">
      <c r="A33523" s="61" t="s">
        <v>502</v>
      </c>
      <c r="B33523" s="61" t="s">
        <v>503</v>
      </c>
      <c r="C33523">
        <v>1949</v>
      </c>
      <c r="D33523" s="61" t="s">
        <v>2406</v>
      </c>
    </row>
    <row r="33524" spans="1:4" hidden="1" x14ac:dyDescent="0.25">
      <c r="A33524" s="61" t="s">
        <v>502</v>
      </c>
      <c r="B33524" s="61" t="s">
        <v>503</v>
      </c>
      <c r="C33524">
        <v>1950</v>
      </c>
      <c r="D33524" s="61" t="s">
        <v>2406</v>
      </c>
    </row>
    <row r="33525" spans="1:4" hidden="1" x14ac:dyDescent="0.25">
      <c r="A33525" s="61" t="s">
        <v>502</v>
      </c>
      <c r="B33525" s="61" t="s">
        <v>503</v>
      </c>
      <c r="C33525">
        <v>1951</v>
      </c>
      <c r="D33525" s="61" t="s">
        <v>2406</v>
      </c>
    </row>
    <row r="33526" spans="1:4" hidden="1" x14ac:dyDescent="0.25">
      <c r="A33526" s="61" t="s">
        <v>502</v>
      </c>
      <c r="B33526" s="61" t="s">
        <v>503</v>
      </c>
      <c r="C33526">
        <v>1952</v>
      </c>
      <c r="D33526" s="61" t="s">
        <v>2406</v>
      </c>
    </row>
    <row r="33527" spans="1:4" hidden="1" x14ac:dyDescent="0.25">
      <c r="A33527" s="61" t="s">
        <v>502</v>
      </c>
      <c r="B33527" s="61" t="s">
        <v>503</v>
      </c>
      <c r="C33527">
        <v>1953</v>
      </c>
      <c r="D33527" s="61" t="s">
        <v>2265</v>
      </c>
    </row>
    <row r="33528" spans="1:4" hidden="1" x14ac:dyDescent="0.25">
      <c r="A33528" s="61" t="s">
        <v>502</v>
      </c>
      <c r="B33528" s="61" t="s">
        <v>503</v>
      </c>
      <c r="C33528">
        <v>1954</v>
      </c>
      <c r="D33528" s="61" t="s">
        <v>1810</v>
      </c>
    </row>
    <row r="33529" spans="1:4" hidden="1" x14ac:dyDescent="0.25">
      <c r="A33529" s="61" t="s">
        <v>502</v>
      </c>
      <c r="B33529" s="61" t="s">
        <v>503</v>
      </c>
      <c r="C33529">
        <v>1955</v>
      </c>
      <c r="D33529" s="61" t="s">
        <v>1810</v>
      </c>
    </row>
    <row r="33530" spans="1:4" hidden="1" x14ac:dyDescent="0.25">
      <c r="A33530" s="61" t="s">
        <v>502</v>
      </c>
      <c r="B33530" s="61" t="s">
        <v>503</v>
      </c>
      <c r="C33530">
        <v>1956</v>
      </c>
      <c r="D33530" s="61" t="s">
        <v>1810</v>
      </c>
    </row>
    <row r="33531" spans="1:4" hidden="1" x14ac:dyDescent="0.25">
      <c r="A33531" s="61" t="s">
        <v>502</v>
      </c>
      <c r="B33531" s="61" t="s">
        <v>503</v>
      </c>
      <c r="C33531">
        <v>1957</v>
      </c>
      <c r="D33531" s="61" t="s">
        <v>1810</v>
      </c>
    </row>
    <row r="33532" spans="1:4" hidden="1" x14ac:dyDescent="0.25">
      <c r="A33532" s="61" t="s">
        <v>502</v>
      </c>
      <c r="B33532" s="61" t="s">
        <v>503</v>
      </c>
      <c r="C33532">
        <v>1958</v>
      </c>
      <c r="D33532" s="61" t="s">
        <v>1810</v>
      </c>
    </row>
    <row r="33533" spans="1:4" hidden="1" x14ac:dyDescent="0.25">
      <c r="A33533" s="61" t="s">
        <v>502</v>
      </c>
      <c r="B33533" s="61" t="s">
        <v>503</v>
      </c>
      <c r="C33533">
        <v>1959</v>
      </c>
      <c r="D33533" s="61" t="s">
        <v>2265</v>
      </c>
    </row>
    <row r="33534" spans="1:4" hidden="1" x14ac:dyDescent="0.25">
      <c r="A33534" s="61" t="s">
        <v>502</v>
      </c>
      <c r="B33534" s="61" t="s">
        <v>503</v>
      </c>
      <c r="C33534">
        <v>1960</v>
      </c>
      <c r="D33534" s="61" t="s">
        <v>1838</v>
      </c>
    </row>
    <row r="33535" spans="1:4" hidden="1" x14ac:dyDescent="0.25">
      <c r="A33535" s="61" t="s">
        <v>502</v>
      </c>
      <c r="B33535" s="61" t="s">
        <v>503</v>
      </c>
      <c r="C33535">
        <v>1961</v>
      </c>
      <c r="D33535" s="61" t="s">
        <v>1838</v>
      </c>
    </row>
    <row r="33536" spans="1:4" hidden="1" x14ac:dyDescent="0.25">
      <c r="A33536" s="61" t="s">
        <v>502</v>
      </c>
      <c r="B33536" s="61" t="s">
        <v>503</v>
      </c>
      <c r="C33536">
        <v>1962</v>
      </c>
      <c r="D33536" s="61" t="s">
        <v>1838</v>
      </c>
    </row>
    <row r="33537" spans="1:4" hidden="1" x14ac:dyDescent="0.25">
      <c r="A33537" s="61" t="s">
        <v>502</v>
      </c>
      <c r="B33537" s="61" t="s">
        <v>503</v>
      </c>
      <c r="C33537">
        <v>1963</v>
      </c>
      <c r="D33537" s="61" t="s">
        <v>1838</v>
      </c>
    </row>
    <row r="33538" spans="1:4" hidden="1" x14ac:dyDescent="0.25">
      <c r="A33538" s="61" t="s">
        <v>502</v>
      </c>
      <c r="B33538" s="61" t="s">
        <v>503</v>
      </c>
      <c r="C33538">
        <v>1964</v>
      </c>
      <c r="D33538" s="61" t="s">
        <v>2431</v>
      </c>
    </row>
    <row r="33539" spans="1:4" hidden="1" x14ac:dyDescent="0.25">
      <c r="A33539" s="61" t="s">
        <v>502</v>
      </c>
      <c r="B33539" s="61" t="s">
        <v>503</v>
      </c>
      <c r="C33539">
        <v>1965</v>
      </c>
      <c r="D33539" s="61" t="s">
        <v>1719</v>
      </c>
    </row>
    <row r="33540" spans="1:4" hidden="1" x14ac:dyDescent="0.25">
      <c r="A33540" s="61" t="s">
        <v>502</v>
      </c>
      <c r="B33540" s="61" t="s">
        <v>503</v>
      </c>
      <c r="C33540">
        <v>1966</v>
      </c>
      <c r="D33540" s="61" t="s">
        <v>2652</v>
      </c>
    </row>
    <row r="33541" spans="1:4" hidden="1" x14ac:dyDescent="0.25">
      <c r="A33541" s="61" t="s">
        <v>502</v>
      </c>
      <c r="B33541" s="61" t="s">
        <v>503</v>
      </c>
      <c r="C33541">
        <v>1967</v>
      </c>
      <c r="D33541" s="61" t="s">
        <v>2652</v>
      </c>
    </row>
    <row r="33542" spans="1:4" hidden="1" x14ac:dyDescent="0.25">
      <c r="A33542" s="61" t="s">
        <v>502</v>
      </c>
      <c r="B33542" s="61" t="s">
        <v>503</v>
      </c>
      <c r="C33542">
        <v>1968</v>
      </c>
      <c r="D33542" s="61" t="s">
        <v>2652</v>
      </c>
    </row>
    <row r="33543" spans="1:4" hidden="1" x14ac:dyDescent="0.25">
      <c r="A33543" s="61" t="s">
        <v>502</v>
      </c>
      <c r="B33543" s="61" t="s">
        <v>503</v>
      </c>
      <c r="C33543">
        <v>1969</v>
      </c>
      <c r="D33543" s="61" t="s">
        <v>1712</v>
      </c>
    </row>
    <row r="33544" spans="1:4" hidden="1" x14ac:dyDescent="0.25">
      <c r="A33544" s="61" t="s">
        <v>502</v>
      </c>
      <c r="B33544" s="61" t="s">
        <v>503</v>
      </c>
      <c r="C33544">
        <v>1970</v>
      </c>
      <c r="D33544" s="61" t="s">
        <v>1712</v>
      </c>
    </row>
    <row r="33545" spans="1:4" hidden="1" x14ac:dyDescent="0.25">
      <c r="A33545" s="61" t="s">
        <v>502</v>
      </c>
      <c r="B33545" s="61" t="s">
        <v>503</v>
      </c>
      <c r="C33545">
        <v>1971</v>
      </c>
      <c r="D33545" s="61" t="s">
        <v>1712</v>
      </c>
    </row>
    <row r="33546" spans="1:4" hidden="1" x14ac:dyDescent="0.25">
      <c r="A33546" s="61" t="s">
        <v>502</v>
      </c>
      <c r="B33546" s="61" t="s">
        <v>503</v>
      </c>
      <c r="C33546">
        <v>1972</v>
      </c>
      <c r="D33546" s="61" t="s">
        <v>1712</v>
      </c>
    </row>
    <row r="33547" spans="1:4" hidden="1" x14ac:dyDescent="0.25">
      <c r="A33547" s="61" t="s">
        <v>502</v>
      </c>
      <c r="B33547" s="61" t="s">
        <v>503</v>
      </c>
      <c r="C33547">
        <v>1973</v>
      </c>
      <c r="D33547" s="61" t="s">
        <v>1712</v>
      </c>
    </row>
    <row r="33548" spans="1:4" hidden="1" x14ac:dyDescent="0.25">
      <c r="A33548" s="61" t="s">
        <v>502</v>
      </c>
      <c r="B33548" s="61" t="s">
        <v>503</v>
      </c>
      <c r="C33548">
        <v>1974</v>
      </c>
      <c r="D33548" s="61" t="s">
        <v>1712</v>
      </c>
    </row>
    <row r="33549" spans="1:4" hidden="1" x14ac:dyDescent="0.25">
      <c r="A33549" s="61" t="s">
        <v>502</v>
      </c>
      <c r="B33549" s="61" t="s">
        <v>503</v>
      </c>
      <c r="C33549">
        <v>1975</v>
      </c>
      <c r="D33549" s="61" t="s">
        <v>1712</v>
      </c>
    </row>
    <row r="33550" spans="1:4" hidden="1" x14ac:dyDescent="0.25">
      <c r="A33550" s="61" t="s">
        <v>502</v>
      </c>
      <c r="B33550" s="61" t="s">
        <v>503</v>
      </c>
      <c r="C33550">
        <v>1976</v>
      </c>
      <c r="D33550" s="61" t="s">
        <v>1712</v>
      </c>
    </row>
    <row r="33551" spans="1:4" hidden="1" x14ac:dyDescent="0.25">
      <c r="A33551" s="61" t="s">
        <v>502</v>
      </c>
      <c r="B33551" s="61" t="s">
        <v>503</v>
      </c>
      <c r="C33551">
        <v>1977</v>
      </c>
      <c r="D33551" s="61" t="s">
        <v>1712</v>
      </c>
    </row>
    <row r="33552" spans="1:4" hidden="1" x14ac:dyDescent="0.25">
      <c r="A33552" s="61" t="s">
        <v>502</v>
      </c>
      <c r="B33552" s="61" t="s">
        <v>503</v>
      </c>
      <c r="C33552">
        <v>1978</v>
      </c>
      <c r="D33552" s="61" t="s">
        <v>1712</v>
      </c>
    </row>
    <row r="33553" spans="1:4" hidden="1" x14ac:dyDescent="0.25">
      <c r="A33553" s="61" t="s">
        <v>502</v>
      </c>
      <c r="B33553" s="61" t="s">
        <v>503</v>
      </c>
      <c r="C33553">
        <v>1979</v>
      </c>
      <c r="D33553" s="61" t="s">
        <v>1712</v>
      </c>
    </row>
    <row r="33554" spans="1:4" hidden="1" x14ac:dyDescent="0.25">
      <c r="A33554" s="61" t="s">
        <v>502</v>
      </c>
      <c r="B33554" s="61" t="s">
        <v>503</v>
      </c>
      <c r="C33554">
        <v>1980</v>
      </c>
      <c r="D33554" s="61" t="s">
        <v>2357</v>
      </c>
    </row>
    <row r="33555" spans="1:4" hidden="1" x14ac:dyDescent="0.25">
      <c r="A33555" s="61" t="s">
        <v>502</v>
      </c>
      <c r="B33555" s="61" t="s">
        <v>503</v>
      </c>
      <c r="C33555">
        <v>1981</v>
      </c>
      <c r="D33555" s="61" t="s">
        <v>1812</v>
      </c>
    </row>
    <row r="33556" spans="1:4" hidden="1" x14ac:dyDescent="0.25">
      <c r="A33556" s="61" t="s">
        <v>502</v>
      </c>
      <c r="B33556" s="61" t="s">
        <v>503</v>
      </c>
      <c r="C33556">
        <v>1982</v>
      </c>
      <c r="D33556" s="61" t="s">
        <v>1812</v>
      </c>
    </row>
    <row r="33557" spans="1:4" hidden="1" x14ac:dyDescent="0.25">
      <c r="A33557" s="61" t="s">
        <v>502</v>
      </c>
      <c r="B33557" s="61" t="s">
        <v>503</v>
      </c>
      <c r="C33557">
        <v>1983</v>
      </c>
      <c r="D33557" s="61" t="s">
        <v>1812</v>
      </c>
    </row>
    <row r="33558" spans="1:4" hidden="1" x14ac:dyDescent="0.25">
      <c r="A33558" s="61" t="s">
        <v>502</v>
      </c>
      <c r="B33558" s="61" t="s">
        <v>503</v>
      </c>
      <c r="C33558">
        <v>1984</v>
      </c>
      <c r="D33558" s="61" t="s">
        <v>1812</v>
      </c>
    </row>
    <row r="33559" spans="1:4" hidden="1" x14ac:dyDescent="0.25">
      <c r="A33559" s="61" t="s">
        <v>502</v>
      </c>
      <c r="B33559" s="61" t="s">
        <v>503</v>
      </c>
      <c r="C33559">
        <v>1985</v>
      </c>
      <c r="D33559" s="61" t="s">
        <v>1812</v>
      </c>
    </row>
    <row r="33560" spans="1:4" hidden="1" x14ac:dyDescent="0.25">
      <c r="A33560" s="61" t="s">
        <v>502</v>
      </c>
      <c r="B33560" s="61" t="s">
        <v>503</v>
      </c>
      <c r="C33560">
        <v>1986</v>
      </c>
      <c r="D33560" s="61" t="s">
        <v>1812</v>
      </c>
    </row>
    <row r="33561" spans="1:4" hidden="1" x14ac:dyDescent="0.25">
      <c r="A33561" s="61" t="s">
        <v>502</v>
      </c>
      <c r="B33561" s="61" t="s">
        <v>503</v>
      </c>
      <c r="C33561">
        <v>1987</v>
      </c>
      <c r="D33561" s="61" t="s">
        <v>2370</v>
      </c>
    </row>
    <row r="33562" spans="1:4" hidden="1" x14ac:dyDescent="0.25">
      <c r="A33562" s="61" t="s">
        <v>502</v>
      </c>
      <c r="B33562" s="61" t="s">
        <v>503</v>
      </c>
      <c r="C33562">
        <v>1988</v>
      </c>
      <c r="D33562" s="61" t="s">
        <v>1812</v>
      </c>
    </row>
    <row r="33563" spans="1:4" hidden="1" x14ac:dyDescent="0.25">
      <c r="A33563" s="61" t="s">
        <v>502</v>
      </c>
      <c r="B33563" s="61" t="s">
        <v>503</v>
      </c>
      <c r="C33563">
        <v>1989</v>
      </c>
      <c r="D33563" s="61" t="s">
        <v>2265</v>
      </c>
    </row>
    <row r="33564" spans="1:4" hidden="1" x14ac:dyDescent="0.25">
      <c r="A33564" s="61" t="s">
        <v>502</v>
      </c>
      <c r="B33564" s="61" t="s">
        <v>503</v>
      </c>
      <c r="C33564">
        <v>1990</v>
      </c>
      <c r="D33564" s="61" t="s">
        <v>2949</v>
      </c>
    </row>
    <row r="33565" spans="1:4" hidden="1" x14ac:dyDescent="0.25">
      <c r="A33565" s="61" t="s">
        <v>502</v>
      </c>
      <c r="B33565" s="61" t="s">
        <v>503</v>
      </c>
      <c r="C33565">
        <v>1991</v>
      </c>
      <c r="D33565" s="61" t="s">
        <v>2949</v>
      </c>
    </row>
    <row r="33566" spans="1:4" hidden="1" x14ac:dyDescent="0.25">
      <c r="A33566" s="61" t="s">
        <v>502</v>
      </c>
      <c r="B33566" s="61" t="s">
        <v>503</v>
      </c>
      <c r="C33566">
        <v>1992</v>
      </c>
      <c r="D33566" s="61" t="s">
        <v>2949</v>
      </c>
    </row>
    <row r="33567" spans="1:4" hidden="1" x14ac:dyDescent="0.25">
      <c r="A33567" s="61" t="s">
        <v>502</v>
      </c>
      <c r="B33567" s="61" t="s">
        <v>503</v>
      </c>
      <c r="C33567">
        <v>1993</v>
      </c>
      <c r="D33567" s="61" t="s">
        <v>2949</v>
      </c>
    </row>
    <row r="33568" spans="1:4" hidden="1" x14ac:dyDescent="0.25">
      <c r="A33568" s="61" t="s">
        <v>502</v>
      </c>
      <c r="B33568" s="61" t="s">
        <v>503</v>
      </c>
      <c r="C33568">
        <v>1994</v>
      </c>
      <c r="D33568" s="61" t="s">
        <v>2949</v>
      </c>
    </row>
    <row r="33569" spans="1:4" hidden="1" x14ac:dyDescent="0.25">
      <c r="A33569" s="61" t="s">
        <v>502</v>
      </c>
      <c r="B33569" s="61" t="s">
        <v>503</v>
      </c>
      <c r="C33569">
        <v>1995</v>
      </c>
      <c r="D33569" s="61" t="s">
        <v>2949</v>
      </c>
    </row>
    <row r="33570" spans="1:4" hidden="1" x14ac:dyDescent="0.25">
      <c r="A33570" s="61" t="s">
        <v>502</v>
      </c>
      <c r="B33570" s="61" t="s">
        <v>503</v>
      </c>
      <c r="C33570">
        <v>1996</v>
      </c>
      <c r="D33570" s="61" t="s">
        <v>2949</v>
      </c>
    </row>
    <row r="33571" spans="1:4" hidden="1" x14ac:dyDescent="0.25">
      <c r="A33571" s="61" t="s">
        <v>502</v>
      </c>
      <c r="B33571" s="61" t="s">
        <v>503</v>
      </c>
      <c r="C33571">
        <v>1997</v>
      </c>
      <c r="D33571" s="61" t="s">
        <v>2949</v>
      </c>
    </row>
    <row r="33572" spans="1:4" hidden="1" x14ac:dyDescent="0.25">
      <c r="A33572" s="61" t="s">
        <v>502</v>
      </c>
      <c r="B33572" s="61" t="s">
        <v>503</v>
      </c>
      <c r="C33572">
        <v>1998</v>
      </c>
      <c r="D33572" s="61" t="s">
        <v>2418</v>
      </c>
    </row>
    <row r="33573" spans="1:4" hidden="1" x14ac:dyDescent="0.25">
      <c r="A33573" s="61" t="s">
        <v>502</v>
      </c>
      <c r="B33573" s="61" t="s">
        <v>503</v>
      </c>
      <c r="C33573">
        <v>1999</v>
      </c>
      <c r="D33573" s="61" t="s">
        <v>2418</v>
      </c>
    </row>
    <row r="33574" spans="1:4" hidden="1" x14ac:dyDescent="0.25">
      <c r="A33574" s="61" t="s">
        <v>502</v>
      </c>
      <c r="B33574" s="61" t="s">
        <v>503</v>
      </c>
      <c r="C33574">
        <v>2000</v>
      </c>
      <c r="D33574" s="61" t="s">
        <v>2609</v>
      </c>
    </row>
    <row r="33575" spans="1:4" hidden="1" x14ac:dyDescent="0.25">
      <c r="A33575" s="61" t="s">
        <v>502</v>
      </c>
      <c r="B33575" s="61" t="s">
        <v>503</v>
      </c>
      <c r="C33575">
        <v>2001</v>
      </c>
      <c r="D33575" s="61" t="s">
        <v>569</v>
      </c>
    </row>
    <row r="33576" spans="1:4" hidden="1" x14ac:dyDescent="0.25">
      <c r="A33576" s="61" t="s">
        <v>502</v>
      </c>
      <c r="B33576" s="61" t="s">
        <v>503</v>
      </c>
      <c r="C33576">
        <v>2002</v>
      </c>
      <c r="D33576" s="61" t="s">
        <v>569</v>
      </c>
    </row>
    <row r="33577" spans="1:4" hidden="1" x14ac:dyDescent="0.25">
      <c r="A33577" s="61" t="s">
        <v>502</v>
      </c>
      <c r="B33577" s="61" t="s">
        <v>503</v>
      </c>
      <c r="C33577">
        <v>2003</v>
      </c>
      <c r="D33577" s="61" t="s">
        <v>1768</v>
      </c>
    </row>
    <row r="33578" spans="1:4" hidden="1" x14ac:dyDescent="0.25">
      <c r="A33578" s="61" t="s">
        <v>502</v>
      </c>
      <c r="B33578" s="61" t="s">
        <v>503</v>
      </c>
      <c r="C33578">
        <v>2004</v>
      </c>
      <c r="D33578" s="61" t="s">
        <v>1768</v>
      </c>
    </row>
    <row r="33579" spans="1:4" hidden="1" x14ac:dyDescent="0.25">
      <c r="A33579" s="61" t="s">
        <v>502</v>
      </c>
      <c r="B33579" s="61" t="s">
        <v>503</v>
      </c>
      <c r="C33579">
        <v>2005</v>
      </c>
      <c r="D33579" s="61" t="s">
        <v>1768</v>
      </c>
    </row>
    <row r="33580" spans="1:4" hidden="1" x14ac:dyDescent="0.25">
      <c r="A33580" s="61" t="s">
        <v>502</v>
      </c>
      <c r="B33580" s="61" t="s">
        <v>503</v>
      </c>
      <c r="C33580">
        <v>2006</v>
      </c>
      <c r="D33580" s="61" t="s">
        <v>1768</v>
      </c>
    </row>
    <row r="33581" spans="1:4" hidden="1" x14ac:dyDescent="0.25">
      <c r="A33581" s="61" t="s">
        <v>502</v>
      </c>
      <c r="B33581" s="61" t="s">
        <v>503</v>
      </c>
      <c r="C33581">
        <v>2007</v>
      </c>
      <c r="D33581" s="61" t="s">
        <v>1768</v>
      </c>
    </row>
    <row r="33582" spans="1:4" hidden="1" x14ac:dyDescent="0.25">
      <c r="A33582" s="61" t="s">
        <v>502</v>
      </c>
      <c r="B33582" s="61" t="s">
        <v>503</v>
      </c>
      <c r="C33582">
        <v>2008</v>
      </c>
      <c r="D33582" s="61" t="s">
        <v>1768</v>
      </c>
    </row>
    <row r="33583" spans="1:4" hidden="1" x14ac:dyDescent="0.25">
      <c r="A33583" s="61" t="s">
        <v>502</v>
      </c>
      <c r="B33583" s="61" t="s">
        <v>503</v>
      </c>
      <c r="C33583">
        <v>2009</v>
      </c>
      <c r="D33583" s="61" t="s">
        <v>1756</v>
      </c>
    </row>
    <row r="33584" spans="1:4" hidden="1" x14ac:dyDescent="0.25">
      <c r="A33584" s="61" t="s">
        <v>502</v>
      </c>
      <c r="B33584" s="61" t="s">
        <v>503</v>
      </c>
      <c r="C33584">
        <v>2010</v>
      </c>
      <c r="D33584" s="61" t="s">
        <v>2355</v>
      </c>
    </row>
    <row r="33585" spans="1:4" hidden="1" x14ac:dyDescent="0.25">
      <c r="A33585" s="61" t="s">
        <v>502</v>
      </c>
      <c r="B33585" s="61" t="s">
        <v>503</v>
      </c>
      <c r="C33585">
        <v>2011</v>
      </c>
      <c r="D33585" s="61" t="s">
        <v>2355</v>
      </c>
    </row>
    <row r="33586" spans="1:4" hidden="1" x14ac:dyDescent="0.25">
      <c r="A33586" s="61" t="s">
        <v>502</v>
      </c>
      <c r="B33586" s="61" t="s">
        <v>503</v>
      </c>
      <c r="C33586">
        <v>2012</v>
      </c>
      <c r="D33586" s="61" t="s">
        <v>2355</v>
      </c>
    </row>
    <row r="33587" spans="1:4" hidden="1" x14ac:dyDescent="0.25">
      <c r="A33587" s="61" t="s">
        <v>502</v>
      </c>
      <c r="B33587" s="61" t="s">
        <v>503</v>
      </c>
      <c r="C33587">
        <v>2013</v>
      </c>
      <c r="D33587" s="61" t="s">
        <v>1776</v>
      </c>
    </row>
    <row r="33588" spans="1:4" hidden="1" x14ac:dyDescent="0.25">
      <c r="A33588" s="61" t="s">
        <v>502</v>
      </c>
      <c r="B33588" s="61" t="s">
        <v>503</v>
      </c>
      <c r="C33588">
        <v>2014</v>
      </c>
      <c r="D33588" s="61" t="s">
        <v>2114</v>
      </c>
    </row>
    <row r="33589" spans="1:4" hidden="1" x14ac:dyDescent="0.25">
      <c r="A33589" s="61" t="s">
        <v>502</v>
      </c>
      <c r="B33589" s="61" t="s">
        <v>503</v>
      </c>
      <c r="C33589">
        <v>2015</v>
      </c>
      <c r="D33589" s="61" t="s">
        <v>2318</v>
      </c>
    </row>
    <row r="33590" spans="1:4" hidden="1" x14ac:dyDescent="0.25">
      <c r="A33590" s="61" t="s">
        <v>502</v>
      </c>
      <c r="B33590" s="61" t="s">
        <v>503</v>
      </c>
      <c r="C33590">
        <v>2016</v>
      </c>
      <c r="D33590" s="61" t="s">
        <v>1754</v>
      </c>
    </row>
    <row r="33591" spans="1:4" hidden="1" x14ac:dyDescent="0.25">
      <c r="A33591" s="61" t="s">
        <v>502</v>
      </c>
      <c r="B33591" s="61" t="s">
        <v>503</v>
      </c>
      <c r="C33591">
        <v>2017</v>
      </c>
      <c r="D33591" s="61" t="s">
        <v>2391</v>
      </c>
    </row>
    <row r="33592" spans="1:4" hidden="1" x14ac:dyDescent="0.25">
      <c r="A33592" s="61" t="s">
        <v>502</v>
      </c>
      <c r="B33592" s="61" t="s">
        <v>503</v>
      </c>
      <c r="C33592">
        <v>2018</v>
      </c>
      <c r="D33592" s="61" t="s">
        <v>2504</v>
      </c>
    </row>
    <row r="33593" spans="1:4" hidden="1" x14ac:dyDescent="0.25">
      <c r="A33593" s="61" t="s">
        <v>502</v>
      </c>
      <c r="B33593" s="61" t="s">
        <v>503</v>
      </c>
      <c r="C33593">
        <v>2019</v>
      </c>
      <c r="D33593" s="61" t="s">
        <v>1871</v>
      </c>
    </row>
    <row r="33594" spans="1:4" hidden="1" x14ac:dyDescent="0.25">
      <c r="A33594" s="61" t="s">
        <v>502</v>
      </c>
      <c r="B33594" s="61" t="s">
        <v>503</v>
      </c>
      <c r="C33594">
        <v>2020</v>
      </c>
      <c r="D33594" s="61" t="s">
        <v>1871</v>
      </c>
    </row>
    <row r="33595" spans="1:4" hidden="1" x14ac:dyDescent="0.25">
      <c r="A33595" s="61" t="s">
        <v>502</v>
      </c>
      <c r="B33595" s="61" t="s">
        <v>503</v>
      </c>
      <c r="C33595">
        <v>2021</v>
      </c>
      <c r="D33595" s="61" t="s">
        <v>2931</v>
      </c>
    </row>
    <row r="33596" spans="1:4" hidden="1" x14ac:dyDescent="0.25">
      <c r="A33596" s="61" t="s">
        <v>502</v>
      </c>
      <c r="B33596" s="61" t="s">
        <v>503</v>
      </c>
      <c r="C33596">
        <v>2022</v>
      </c>
      <c r="D33596" s="61" t="s">
        <v>1868</v>
      </c>
    </row>
    <row r="33597" spans="1:4" x14ac:dyDescent="0.25">
      <c r="A33597" s="61" t="s">
        <v>502</v>
      </c>
      <c r="B33597" s="61" t="s">
        <v>503</v>
      </c>
      <c r="C33597">
        <v>2023</v>
      </c>
      <c r="D33597" s="61">
        <v>0.189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8"/>
  <sheetViews>
    <sheetView topLeftCell="R1" workbookViewId="0">
      <selection activeCell="AC10" sqref="AC10"/>
    </sheetView>
  </sheetViews>
  <sheetFormatPr defaultRowHeight="15" x14ac:dyDescent="0.25"/>
  <cols>
    <col min="1" max="1" width="22.85546875" style="24" customWidth="1"/>
    <col min="2" max="2" width="12.5703125" style="24" customWidth="1"/>
    <col min="3" max="3" width="9.7109375" style="5" customWidth="1"/>
    <col min="4" max="4" width="10" style="5" customWidth="1"/>
    <col min="5" max="5" width="9" style="5" customWidth="1"/>
    <col min="6" max="6" width="9" style="5" hidden="1" customWidth="1"/>
    <col min="7" max="7" width="9.7109375" style="5" customWidth="1"/>
    <col min="8" max="10" width="9.140625" style="5"/>
    <col min="11" max="11" width="9.7109375" style="5" customWidth="1"/>
    <col min="12" max="12" width="12.42578125" style="5" customWidth="1"/>
    <col min="13" max="13" width="9.7109375" style="5" customWidth="1"/>
    <col min="14" max="14" width="19" style="5" customWidth="1"/>
    <col min="15" max="15" width="12.7109375" style="5" customWidth="1"/>
    <col min="16" max="17" width="9.140625" style="5" customWidth="1"/>
    <col min="18" max="20" width="9.7109375" style="5" customWidth="1"/>
    <col min="21" max="21" width="10.28515625" style="5" customWidth="1"/>
    <col min="22" max="27" width="9.140625" style="5" customWidth="1"/>
    <col min="28" max="28" width="8" style="5" customWidth="1"/>
    <col min="29" max="29" width="13" style="5" customWidth="1"/>
    <col min="30" max="34" width="9.140625" style="5"/>
    <col min="35" max="35" width="10.7109375" style="5" hidden="1" customWidth="1"/>
    <col min="36" max="36" width="0" style="5" hidden="1" customWidth="1"/>
    <col min="37" max="37" width="9.140625" style="5"/>
    <col min="38" max="38" width="0" style="30" hidden="1" customWidth="1"/>
    <col min="39" max="39" width="0" style="5" hidden="1" customWidth="1"/>
    <col min="40" max="16384" width="9.140625" style="5"/>
  </cols>
  <sheetData>
    <row r="1" spans="1:39" ht="95.25" customHeight="1" x14ac:dyDescent="0.25">
      <c r="A1" s="2" t="s">
        <v>0</v>
      </c>
      <c r="B1" s="3" t="s">
        <v>1</v>
      </c>
      <c r="C1" s="3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1" t="s">
        <v>7</v>
      </c>
      <c r="I1" s="3" t="s">
        <v>8</v>
      </c>
      <c r="J1" s="3" t="s">
        <v>9</v>
      </c>
      <c r="K1" s="31" t="s">
        <v>10</v>
      </c>
      <c r="L1" s="3" t="s">
        <v>11</v>
      </c>
      <c r="M1" s="3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1" t="s">
        <v>28</v>
      </c>
      <c r="AD1" s="3" t="s">
        <v>29</v>
      </c>
      <c r="AE1" s="3" t="s">
        <v>30</v>
      </c>
      <c r="AF1" s="31" t="s">
        <v>31</v>
      </c>
      <c r="AG1" s="31" t="s">
        <v>32</v>
      </c>
      <c r="AH1" s="31" t="s">
        <v>33</v>
      </c>
      <c r="AI1" s="3" t="s">
        <v>34</v>
      </c>
      <c r="AJ1" s="3" t="s">
        <v>35</v>
      </c>
      <c r="AK1" s="31" t="s">
        <v>36</v>
      </c>
      <c r="AL1" s="4" t="s">
        <v>37</v>
      </c>
      <c r="AM1" s="4" t="s">
        <v>38</v>
      </c>
    </row>
    <row r="2" spans="1:39" x14ac:dyDescent="0.25">
      <c r="A2" s="6" t="s">
        <v>167</v>
      </c>
      <c r="B2" s="7">
        <v>2298.1799999999998</v>
      </c>
      <c r="C2" s="8">
        <f t="shared" ref="C2:C27" si="0">B2/O2*1000</f>
        <v>0.82737124278491936</v>
      </c>
      <c r="D2" s="9">
        <v>14319.79</v>
      </c>
      <c r="E2" s="9">
        <v>4928.9847510704967</v>
      </c>
      <c r="F2" s="9">
        <v>7340.2274236975272</v>
      </c>
      <c r="G2" s="10">
        <f t="shared" ref="G2:G40" si="1">(E2+F2)/D2*100</f>
        <v>85.680112451146456</v>
      </c>
      <c r="H2" s="9">
        <v>35311</v>
      </c>
      <c r="I2" s="9">
        <v>2142</v>
      </c>
      <c r="J2" s="11">
        <f t="shared" ref="J2:J40" si="2">H2/I2</f>
        <v>16.485060690943044</v>
      </c>
      <c r="K2" s="8">
        <v>-0.23</v>
      </c>
      <c r="L2" s="12">
        <v>9.3000000000000007</v>
      </c>
      <c r="M2" s="13">
        <f t="shared" ref="M2:M40" si="3">E2*L2/D2</f>
        <v>3.2011334094253914</v>
      </c>
      <c r="N2" s="13">
        <v>10.67</v>
      </c>
      <c r="O2" s="9">
        <v>2777689</v>
      </c>
      <c r="P2" s="9">
        <v>-10612</v>
      </c>
      <c r="Q2" s="9">
        <v>-9117</v>
      </c>
      <c r="R2" s="9">
        <v>-8889</v>
      </c>
      <c r="S2" s="9">
        <v>-9106</v>
      </c>
      <c r="T2" s="9">
        <v>-9768</v>
      </c>
      <c r="U2" s="10">
        <f t="shared" ref="U2:U40" si="4">SUM(P2:T2)/O2*1000</f>
        <v>-17.097666441419467</v>
      </c>
      <c r="V2" s="13">
        <v>30.8</v>
      </c>
      <c r="W2" s="12">
        <v>24.81</v>
      </c>
      <c r="X2" s="14">
        <f t="shared" ref="X2:X40" si="5">W2*D2/O2*1000</f>
        <v>127.90272413506335</v>
      </c>
      <c r="Y2" s="12">
        <v>17.149999999999999</v>
      </c>
      <c r="Z2" s="14">
        <f t="shared" ref="Z2:Z40" si="6">Y2*D2/O2*10000</f>
        <v>884.13209146164309</v>
      </c>
      <c r="AA2" s="12">
        <v>20.75</v>
      </c>
      <c r="AB2" s="14">
        <f t="shared" ref="AB2:AB40" si="7">AA2*D2/O2*1000</f>
        <v>106.97225013311426</v>
      </c>
      <c r="AC2" s="8">
        <v>4.79</v>
      </c>
      <c r="AD2" s="15">
        <v>7</v>
      </c>
      <c r="AE2" s="15">
        <v>12</v>
      </c>
      <c r="AF2" s="13">
        <f t="shared" ref="AF2:AF40" si="8">AD2*60+AE2</f>
        <v>432</v>
      </c>
      <c r="AG2" s="13">
        <v>11.7</v>
      </c>
      <c r="AH2" s="8">
        <v>2.0499999999999998</v>
      </c>
      <c r="AI2" s="12">
        <v>4518.55</v>
      </c>
      <c r="AJ2" s="13">
        <f t="shared" ref="AJ2:AJ40" si="9">AI2/O2*1000000</f>
        <v>1626.7299902904897</v>
      </c>
      <c r="AK2" s="13">
        <v>25.04</v>
      </c>
      <c r="AL2" s="16">
        <v>3998</v>
      </c>
      <c r="AM2" s="17">
        <v>0</v>
      </c>
    </row>
    <row r="3" spans="1:39" x14ac:dyDescent="0.25">
      <c r="A3" s="6" t="s">
        <v>145</v>
      </c>
      <c r="B3" s="7">
        <v>103135</v>
      </c>
      <c r="C3" s="8">
        <f t="shared" si="0"/>
        <v>2.2614435269739444</v>
      </c>
      <c r="D3" s="9">
        <v>598312.84</v>
      </c>
      <c r="E3" s="9">
        <v>72016.011275156721</v>
      </c>
      <c r="F3" s="9">
        <v>78239.238205225134</v>
      </c>
      <c r="G3" s="10">
        <f t="shared" si="1"/>
        <v>25.113158106448434</v>
      </c>
      <c r="H3" s="9">
        <v>51804</v>
      </c>
      <c r="I3" s="9">
        <v>1799</v>
      </c>
      <c r="J3" s="11">
        <f t="shared" si="2"/>
        <v>28.795997776542524</v>
      </c>
      <c r="K3" s="8">
        <v>0.04</v>
      </c>
      <c r="L3" s="12">
        <v>36.4</v>
      </c>
      <c r="M3" s="13">
        <f t="shared" si="3"/>
        <v>4.3812912496006353</v>
      </c>
      <c r="N3" s="13">
        <f>24*0.7916</f>
        <v>18.9984</v>
      </c>
      <c r="O3" s="9">
        <v>45605826</v>
      </c>
      <c r="P3" s="9">
        <v>-3669</v>
      </c>
      <c r="Q3" s="9">
        <v>2344</v>
      </c>
      <c r="R3" s="9">
        <v>4478</v>
      </c>
      <c r="S3" s="9">
        <v>4690</v>
      </c>
      <c r="T3" s="9">
        <v>4926</v>
      </c>
      <c r="U3" s="10">
        <f t="shared" si="4"/>
        <v>0.27998615790886017</v>
      </c>
      <c r="V3" s="13">
        <v>42.3</v>
      </c>
      <c r="W3" s="12">
        <v>17.47</v>
      </c>
      <c r="X3" s="14">
        <f t="shared" si="5"/>
        <v>229.19276398589946</v>
      </c>
      <c r="Y3" s="12">
        <v>21.55</v>
      </c>
      <c r="Z3" s="14">
        <f t="shared" si="6"/>
        <v>2827.1917938730016</v>
      </c>
      <c r="AA3" s="12">
        <v>23.58</v>
      </c>
      <c r="AB3" s="14">
        <f t="shared" si="7"/>
        <v>309.35119489338922</v>
      </c>
      <c r="AC3" s="13">
        <v>13.39</v>
      </c>
      <c r="AD3" s="19">
        <v>6</v>
      </c>
      <c r="AE3" s="19">
        <v>50</v>
      </c>
      <c r="AF3" s="13">
        <f t="shared" si="8"/>
        <v>410</v>
      </c>
      <c r="AG3" s="13">
        <v>14.1</v>
      </c>
      <c r="AH3" s="8">
        <v>3.3</v>
      </c>
      <c r="AI3" s="12">
        <v>112873.85</v>
      </c>
      <c r="AJ3" s="13">
        <f t="shared" si="9"/>
        <v>2474.9875158494006</v>
      </c>
      <c r="AK3" s="13">
        <v>28</v>
      </c>
      <c r="AL3" s="16">
        <v>8546</v>
      </c>
      <c r="AM3" s="17">
        <v>4.4999999999999997E-3</v>
      </c>
    </row>
    <row r="4" spans="1:39" x14ac:dyDescent="0.25">
      <c r="A4" s="6" t="s">
        <v>164</v>
      </c>
      <c r="B4" s="7">
        <v>1169</v>
      </c>
      <c r="C4" s="8">
        <f t="shared" si="0"/>
        <v>0.39373526439878748</v>
      </c>
      <c r="D4" s="9">
        <v>14225.45</v>
      </c>
      <c r="E4" s="9">
        <v>6946.8520564100036</v>
      </c>
      <c r="F4" s="9">
        <v>7713.352605464951</v>
      </c>
      <c r="G4" s="10">
        <f t="shared" si="1"/>
        <v>103.05617510781701</v>
      </c>
      <c r="H4" s="9">
        <v>36793</v>
      </c>
      <c r="I4" s="9">
        <v>1976</v>
      </c>
      <c r="J4" s="11">
        <f t="shared" si="2"/>
        <v>18.61993927125506</v>
      </c>
      <c r="K4" s="8">
        <v>-0.52</v>
      </c>
      <c r="L4" s="12">
        <v>12.4</v>
      </c>
      <c r="M4" s="13">
        <f t="shared" si="3"/>
        <v>6.0554123419283084</v>
      </c>
      <c r="N4" s="13">
        <f>29.3*0.7498</f>
        <v>21.969139999999999</v>
      </c>
      <c r="O4" s="9">
        <v>2969000</v>
      </c>
      <c r="P4" s="9">
        <v>-12825</v>
      </c>
      <c r="Q4" s="9">
        <v>-12825</v>
      </c>
      <c r="R4" s="9">
        <v>-25363</v>
      </c>
      <c r="S4" s="9">
        <v>-25835</v>
      </c>
      <c r="T4" s="9">
        <v>-26326</v>
      </c>
      <c r="U4" s="10">
        <f t="shared" si="4"/>
        <v>-34.750421017177501</v>
      </c>
      <c r="V4" s="13">
        <v>25.2</v>
      </c>
      <c r="W4" s="12">
        <v>20.69</v>
      </c>
      <c r="X4" s="14">
        <f t="shared" si="5"/>
        <v>99.132556584708666</v>
      </c>
      <c r="Y4" s="12">
        <v>16.47</v>
      </c>
      <c r="Z4" s="14">
        <f t="shared" si="6"/>
        <v>789.1315644998316</v>
      </c>
      <c r="AA4" s="12">
        <v>26.64</v>
      </c>
      <c r="AB4" s="14">
        <f t="shared" si="7"/>
        <v>127.64095250926239</v>
      </c>
      <c r="AC4" s="13">
        <v>35.78</v>
      </c>
      <c r="AD4" s="19">
        <v>6</v>
      </c>
      <c r="AE4" s="19">
        <v>50</v>
      </c>
      <c r="AF4" s="13">
        <f t="shared" si="8"/>
        <v>410</v>
      </c>
      <c r="AG4" s="13">
        <v>20</v>
      </c>
      <c r="AH4" s="8">
        <v>1.8</v>
      </c>
      <c r="AI4" s="12">
        <v>3954.57</v>
      </c>
      <c r="AJ4" s="13">
        <f t="shared" si="9"/>
        <v>1331.9535197036041</v>
      </c>
      <c r="AK4" s="13">
        <v>28</v>
      </c>
      <c r="AL4" s="16">
        <v>3596</v>
      </c>
      <c r="AM4" s="17">
        <v>5.0000000000000001E-4</v>
      </c>
    </row>
    <row r="5" spans="1:39" x14ac:dyDescent="0.25">
      <c r="A5" s="6" t="s">
        <v>84</v>
      </c>
      <c r="B5" s="7">
        <v>1720556</v>
      </c>
      <c r="C5" s="8">
        <f t="shared" si="0"/>
        <v>65.499180972819815</v>
      </c>
      <c r="D5" s="9">
        <v>1586172.58</v>
      </c>
      <c r="E5" s="9">
        <v>294079.11422558239</v>
      </c>
      <c r="F5" s="9">
        <v>317712.97425469453</v>
      </c>
      <c r="G5" s="10">
        <f t="shared" si="1"/>
        <v>38.570335674336079</v>
      </c>
      <c r="H5" s="9">
        <v>97450</v>
      </c>
      <c r="I5" s="9">
        <v>1707</v>
      </c>
      <c r="J5" s="11">
        <f t="shared" si="2"/>
        <v>57.088459285295841</v>
      </c>
      <c r="K5" s="8">
        <v>-0.55000000000000004</v>
      </c>
      <c r="L5" s="12">
        <v>15.7</v>
      </c>
      <c r="M5" s="13">
        <f t="shared" si="3"/>
        <v>2.910806901820004</v>
      </c>
      <c r="N5" s="13">
        <f>(51.5-12.1)*0.883</f>
        <v>34.790199999999999</v>
      </c>
      <c r="O5" s="9">
        <v>26268359</v>
      </c>
      <c r="P5" s="9">
        <v>170918</v>
      </c>
      <c r="Q5" s="9">
        <v>117929</v>
      </c>
      <c r="R5" s="9">
        <v>235860</v>
      </c>
      <c r="S5" s="9">
        <v>220307</v>
      </c>
      <c r="T5" s="9">
        <v>244875</v>
      </c>
      <c r="U5" s="10">
        <f t="shared" si="4"/>
        <v>37.683701520905821</v>
      </c>
      <c r="V5" s="13">
        <v>34.299999999999997</v>
      </c>
      <c r="W5" s="12">
        <v>22.76</v>
      </c>
      <c r="X5" s="14">
        <f t="shared" si="5"/>
        <v>1374.3259683941433</v>
      </c>
      <c r="Y5" s="12">
        <v>25.78</v>
      </c>
      <c r="Z5" s="14">
        <f t="shared" si="6"/>
        <v>15566.838077856331</v>
      </c>
      <c r="AA5" s="12">
        <v>25.52</v>
      </c>
      <c r="AB5" s="14">
        <f t="shared" si="7"/>
        <v>1540.9841262486173</v>
      </c>
      <c r="AC5" s="13">
        <v>102.14</v>
      </c>
      <c r="AD5" s="15">
        <v>7</v>
      </c>
      <c r="AE5" s="15">
        <v>20</v>
      </c>
      <c r="AF5" s="13">
        <f t="shared" si="8"/>
        <v>440</v>
      </c>
      <c r="AG5" s="13">
        <v>4.9000000000000004</v>
      </c>
      <c r="AH5" s="8">
        <v>7.27</v>
      </c>
      <c r="AI5" s="12">
        <v>389721.18</v>
      </c>
      <c r="AJ5" s="13">
        <f t="shared" si="9"/>
        <v>14836.144884421596</v>
      </c>
      <c r="AK5" s="13">
        <v>49.7</v>
      </c>
      <c r="AL5" s="16">
        <v>32518</v>
      </c>
      <c r="AM5" s="17">
        <v>8.0000000000000004E-4</v>
      </c>
    </row>
    <row r="6" spans="1:39" x14ac:dyDescent="0.25">
      <c r="A6" s="6" t="s">
        <v>51</v>
      </c>
      <c r="B6" s="7">
        <v>132083</v>
      </c>
      <c r="C6" s="8">
        <f t="shared" si="0"/>
        <v>14.710329038129156</v>
      </c>
      <c r="D6" s="9">
        <v>422235.06</v>
      </c>
      <c r="E6" s="9">
        <v>260228.34876431231</v>
      </c>
      <c r="F6" s="9">
        <v>246036.33638262097</v>
      </c>
      <c r="G6" s="10">
        <f t="shared" si="1"/>
        <v>119.90114822462476</v>
      </c>
      <c r="H6" s="9">
        <v>111862</v>
      </c>
      <c r="I6" s="9">
        <v>1534</v>
      </c>
      <c r="J6" s="11">
        <f t="shared" si="2"/>
        <v>72.92177314211213</v>
      </c>
      <c r="K6" s="8">
        <v>1.68</v>
      </c>
      <c r="L6" s="12">
        <v>62.5</v>
      </c>
      <c r="M6" s="13">
        <f t="shared" si="3"/>
        <v>38.519472536860199</v>
      </c>
      <c r="N6" s="13">
        <f>35.6-15.1</f>
        <v>20.5</v>
      </c>
      <c r="O6" s="9">
        <v>8978929</v>
      </c>
      <c r="P6" s="9">
        <v>52488</v>
      </c>
      <c r="Q6" s="9">
        <v>20314</v>
      </c>
      <c r="R6" s="9">
        <v>41105</v>
      </c>
      <c r="S6" s="9">
        <v>35404</v>
      </c>
      <c r="T6" s="9">
        <v>45573</v>
      </c>
      <c r="U6" s="10">
        <f t="shared" si="4"/>
        <v>21.70459305335859</v>
      </c>
      <c r="V6" s="13">
        <v>26.7</v>
      </c>
      <c r="W6" s="12">
        <v>27.78</v>
      </c>
      <c r="X6" s="14">
        <f t="shared" si="5"/>
        <v>1306.3573580768932</v>
      </c>
      <c r="Y6" s="12">
        <v>28.27</v>
      </c>
      <c r="Z6" s="14">
        <f t="shared" si="6"/>
        <v>13293.996584893364</v>
      </c>
      <c r="AA6" s="12">
        <v>25.83</v>
      </c>
      <c r="AB6" s="14">
        <f t="shared" si="7"/>
        <v>1214.6584074559451</v>
      </c>
      <c r="AC6" s="13">
        <v>235.04</v>
      </c>
      <c r="AD6" s="15">
        <v>7</v>
      </c>
      <c r="AE6" s="15">
        <v>7</v>
      </c>
      <c r="AF6" s="13">
        <f t="shared" si="8"/>
        <v>427</v>
      </c>
      <c r="AG6" s="13">
        <v>4.9000000000000004</v>
      </c>
      <c r="AH6" s="8">
        <v>6.02</v>
      </c>
      <c r="AI6" s="12">
        <v>119134.59</v>
      </c>
      <c r="AJ6" s="13">
        <f t="shared" si="9"/>
        <v>13268.240566330349</v>
      </c>
      <c r="AK6" s="13">
        <v>53.2</v>
      </c>
      <c r="AL6" s="16">
        <v>23595</v>
      </c>
      <c r="AM6" s="17">
        <v>2.0999999999999999E-3</v>
      </c>
    </row>
    <row r="7" spans="1:39" x14ac:dyDescent="0.25">
      <c r="A7" s="6" t="s">
        <v>168</v>
      </c>
      <c r="B7" s="7">
        <v>2910</v>
      </c>
      <c r="C7" s="8">
        <f t="shared" si="0"/>
        <v>0.28652290765415916</v>
      </c>
      <c r="D7" s="9">
        <v>56692.46</v>
      </c>
      <c r="E7" s="9">
        <v>25060.05</v>
      </c>
      <c r="F7" s="9">
        <v>20474.099999999999</v>
      </c>
      <c r="G7" s="10">
        <f t="shared" si="1"/>
        <v>80.31782356948348</v>
      </c>
      <c r="H7" s="9">
        <v>31380</v>
      </c>
      <c r="I7" s="9">
        <v>1921</v>
      </c>
      <c r="J7" s="11">
        <f t="shared" si="2"/>
        <v>16.335242061426339</v>
      </c>
      <c r="K7" s="8">
        <v>-1.03</v>
      </c>
      <c r="L7" s="12">
        <v>34.200000000000003</v>
      </c>
      <c r="M7" s="13">
        <f t="shared" si="3"/>
        <v>15.117596061275169</v>
      </c>
      <c r="N7" s="13">
        <f>16.6*0.79</f>
        <v>13.114000000000003</v>
      </c>
      <c r="O7" s="9">
        <v>10156256</v>
      </c>
      <c r="P7" s="9">
        <v>1084</v>
      </c>
      <c r="Q7" s="9">
        <v>6950</v>
      </c>
      <c r="R7" s="9">
        <v>392</v>
      </c>
      <c r="S7" s="9">
        <v>1583</v>
      </c>
      <c r="T7" s="9">
        <v>1184</v>
      </c>
      <c r="U7" s="10">
        <f t="shared" si="4"/>
        <v>1.1020793489254308</v>
      </c>
      <c r="V7" s="13">
        <v>33.700000000000003</v>
      </c>
      <c r="W7" s="12">
        <v>12.65</v>
      </c>
      <c r="X7" s="14">
        <f t="shared" si="5"/>
        <v>70.612597693480751</v>
      </c>
      <c r="Y7" s="12">
        <v>32.53</v>
      </c>
      <c r="Z7" s="14">
        <f t="shared" si="6"/>
        <v>1815.8322553114062</v>
      </c>
      <c r="AA7" s="12">
        <v>48.82</v>
      </c>
      <c r="AB7" s="14">
        <f t="shared" si="7"/>
        <v>272.51438888503793</v>
      </c>
      <c r="AC7" s="13">
        <v>14.614000000000001</v>
      </c>
      <c r="AD7" s="19">
        <v>6</v>
      </c>
      <c r="AE7" s="19">
        <v>40</v>
      </c>
      <c r="AF7" s="13">
        <f t="shared" si="8"/>
        <v>400</v>
      </c>
      <c r="AG7" s="13">
        <v>6.7</v>
      </c>
      <c r="AH7" s="8">
        <v>1.97</v>
      </c>
      <c r="AI7" s="12">
        <v>10137.94</v>
      </c>
      <c r="AJ7" s="13">
        <f t="shared" si="9"/>
        <v>998.19657952694376</v>
      </c>
      <c r="AK7" s="13">
        <v>23.03</v>
      </c>
      <c r="AL7" s="16">
        <v>4118</v>
      </c>
      <c r="AM7" s="17">
        <v>2.9999999999999997E-4</v>
      </c>
    </row>
    <row r="8" spans="1:39" x14ac:dyDescent="0.25">
      <c r="A8" s="6" t="s">
        <v>159</v>
      </c>
      <c r="B8" s="7">
        <v>1893</v>
      </c>
      <c r="C8" s="8">
        <f t="shared" si="0"/>
        <v>0.20452650762938976</v>
      </c>
      <c r="D8" s="9">
        <v>57251.839999999997</v>
      </c>
      <c r="E8" s="9">
        <v>34519.823379389025</v>
      </c>
      <c r="F8" s="9">
        <v>37863.326608339019</v>
      </c>
      <c r="G8" s="10">
        <f t="shared" si="1"/>
        <v>126.42938635287189</v>
      </c>
      <c r="H8" s="9">
        <v>38036</v>
      </c>
      <c r="I8" s="9">
        <v>1846</v>
      </c>
      <c r="J8" s="11">
        <f t="shared" si="2"/>
        <v>20.604550379198265</v>
      </c>
      <c r="K8" s="8">
        <v>0.81</v>
      </c>
      <c r="L8" s="12">
        <v>44.3</v>
      </c>
      <c r="M8" s="13">
        <f t="shared" si="3"/>
        <v>26.710550712552362</v>
      </c>
      <c r="N8" s="13">
        <f>34.6*0.85</f>
        <v>29.41</v>
      </c>
      <c r="O8" s="9">
        <v>9255524</v>
      </c>
      <c r="P8" s="9">
        <v>12961</v>
      </c>
      <c r="Q8" s="9">
        <v>13589</v>
      </c>
      <c r="R8" s="9">
        <v>15082</v>
      </c>
      <c r="S8" s="9">
        <v>15731</v>
      </c>
      <c r="T8" s="9">
        <v>15937</v>
      </c>
      <c r="U8" s="10">
        <f t="shared" si="4"/>
        <v>7.9195948279103376</v>
      </c>
      <c r="V8" s="13">
        <v>24.4</v>
      </c>
      <c r="W8" s="12">
        <v>24.38</v>
      </c>
      <c r="X8" s="14">
        <f t="shared" si="5"/>
        <v>150.80722163326462</v>
      </c>
      <c r="Y8" s="12">
        <v>29.71</v>
      </c>
      <c r="Z8" s="14">
        <f t="shared" si="6"/>
        <v>1837.7697107154604</v>
      </c>
      <c r="AA8" s="12">
        <v>32.14</v>
      </c>
      <c r="AB8" s="14">
        <f t="shared" si="7"/>
        <v>198.8082076822447</v>
      </c>
      <c r="AC8" s="13">
        <v>40.4</v>
      </c>
      <c r="AD8" s="15">
        <v>7</v>
      </c>
      <c r="AE8" s="15">
        <v>0</v>
      </c>
      <c r="AF8" s="13">
        <f t="shared" si="8"/>
        <v>420</v>
      </c>
      <c r="AG8" s="13">
        <v>7.6</v>
      </c>
      <c r="AH8" s="8">
        <v>4.2</v>
      </c>
      <c r="AI8" s="12">
        <v>14137.31</v>
      </c>
      <c r="AJ8" s="13">
        <f t="shared" si="9"/>
        <v>1527.4456638003423</v>
      </c>
      <c r="AK8" s="13">
        <v>26.08</v>
      </c>
      <c r="AL8" s="16">
        <v>3593</v>
      </c>
      <c r="AM8" s="17">
        <v>1.9E-3</v>
      </c>
    </row>
    <row r="9" spans="1:39" x14ac:dyDescent="0.25">
      <c r="A9" s="6" t="s">
        <v>63</v>
      </c>
      <c r="B9" s="7">
        <v>321093</v>
      </c>
      <c r="C9" s="8">
        <f t="shared" si="0"/>
        <v>27.718644531322838</v>
      </c>
      <c r="D9" s="9">
        <v>516334.01</v>
      </c>
      <c r="E9" s="9">
        <v>466960.02456960909</v>
      </c>
      <c r="F9" s="9">
        <v>455996.48389218713</v>
      </c>
      <c r="G9" s="10">
        <f t="shared" si="1"/>
        <v>178.75183322938503</v>
      </c>
      <c r="H9" s="9">
        <v>122848</v>
      </c>
      <c r="I9" s="9">
        <v>1820</v>
      </c>
      <c r="J9" s="11">
        <f t="shared" si="2"/>
        <v>67.498901098901101</v>
      </c>
      <c r="K9" s="8">
        <v>1.24</v>
      </c>
      <c r="L9" s="12">
        <v>59.6</v>
      </c>
      <c r="M9" s="13">
        <f t="shared" si="3"/>
        <v>53.900802436679896</v>
      </c>
      <c r="N9" s="13">
        <f>45*0.89</f>
        <v>40.049999999999997</v>
      </c>
      <c r="O9" s="9">
        <v>11584008</v>
      </c>
      <c r="P9" s="9">
        <v>52356</v>
      </c>
      <c r="Q9" s="9">
        <v>53428</v>
      </c>
      <c r="R9" s="9">
        <v>54395</v>
      </c>
      <c r="S9" s="9">
        <v>55439</v>
      </c>
      <c r="T9" s="9">
        <v>56248</v>
      </c>
      <c r="U9" s="10">
        <f t="shared" si="4"/>
        <v>23.469079095939851</v>
      </c>
      <c r="V9" s="13">
        <v>24.9</v>
      </c>
      <c r="W9" s="12">
        <v>24.38</v>
      </c>
      <c r="X9" s="14">
        <f t="shared" si="5"/>
        <v>1086.6897850726623</v>
      </c>
      <c r="Y9" s="12">
        <v>26.4</v>
      </c>
      <c r="Z9" s="14">
        <f t="shared" si="6"/>
        <v>11767.272488071485</v>
      </c>
      <c r="AA9" s="12">
        <v>19.61</v>
      </c>
      <c r="AB9" s="14">
        <f t="shared" si="7"/>
        <v>874.07656625409788</v>
      </c>
      <c r="AC9" s="13">
        <v>81.92</v>
      </c>
      <c r="AD9" s="15">
        <v>7</v>
      </c>
      <c r="AE9" s="15">
        <v>18</v>
      </c>
      <c r="AF9" s="13">
        <f t="shared" si="8"/>
        <v>438</v>
      </c>
      <c r="AG9" s="13">
        <v>5.8</v>
      </c>
      <c r="AH9" s="8">
        <v>6.6</v>
      </c>
      <c r="AI9" s="12">
        <v>139440.07</v>
      </c>
      <c r="AJ9" s="13">
        <f t="shared" si="9"/>
        <v>12037.290547451279</v>
      </c>
      <c r="AK9" s="13">
        <v>49.9</v>
      </c>
      <c r="AL9" s="16">
        <v>21949</v>
      </c>
      <c r="AM9" s="17">
        <v>2.2000000000000001E-3</v>
      </c>
    </row>
    <row r="10" spans="1:39" x14ac:dyDescent="0.25">
      <c r="A10" s="6" t="s">
        <v>156</v>
      </c>
      <c r="B10" s="7">
        <v>5293</v>
      </c>
      <c r="C10" s="8">
        <f t="shared" si="0"/>
        <v>1.5760030680399797</v>
      </c>
      <c r="D10" s="9">
        <v>20253.84</v>
      </c>
      <c r="E10" s="9">
        <v>9024.8365175458675</v>
      </c>
      <c r="F10" s="9">
        <v>11754.97875805504</v>
      </c>
      <c r="G10" s="10">
        <f t="shared" si="1"/>
        <v>102.59691631612033</v>
      </c>
      <c r="H10" s="9">
        <v>45997</v>
      </c>
      <c r="I10" s="9">
        <v>2173</v>
      </c>
      <c r="J10" s="11">
        <f t="shared" si="2"/>
        <v>21.167510354348828</v>
      </c>
      <c r="K10" s="8">
        <v>0.77</v>
      </c>
      <c r="L10" s="12">
        <v>28.8</v>
      </c>
      <c r="M10" s="13">
        <f t="shared" si="3"/>
        <v>12.832889551083696</v>
      </c>
      <c r="N10" s="13">
        <v>12</v>
      </c>
      <c r="O10" s="9">
        <v>3358496</v>
      </c>
      <c r="P10" s="9">
        <v>-25865</v>
      </c>
      <c r="Q10" s="9">
        <v>-26857</v>
      </c>
      <c r="R10" s="9">
        <v>-27848</v>
      </c>
      <c r="S10" s="9">
        <v>-29154</v>
      </c>
      <c r="T10" s="9">
        <v>-30669</v>
      </c>
      <c r="U10" s="10">
        <f t="shared" si="4"/>
        <v>-41.802342477108802</v>
      </c>
      <c r="V10" s="13">
        <v>33</v>
      </c>
      <c r="W10" s="12">
        <v>26.03</v>
      </c>
      <c r="X10" s="14">
        <f t="shared" si="5"/>
        <v>156.97724671996039</v>
      </c>
      <c r="Y10" s="12">
        <v>21.87</v>
      </c>
      <c r="Z10" s="14">
        <f t="shared" si="6"/>
        <v>1318.8983425914457</v>
      </c>
      <c r="AA10" s="12">
        <v>24.77</v>
      </c>
      <c r="AB10" s="14">
        <f t="shared" si="7"/>
        <v>149.37865544577099</v>
      </c>
      <c r="AC10" s="13">
        <v>19.13</v>
      </c>
      <c r="AD10" s="19">
        <v>6</v>
      </c>
      <c r="AE10" s="19">
        <v>45</v>
      </c>
      <c r="AF10" s="13">
        <f t="shared" si="8"/>
        <v>405</v>
      </c>
      <c r="AG10" s="13">
        <v>13.5</v>
      </c>
      <c r="AH10" s="8">
        <v>3.49</v>
      </c>
      <c r="AI10" s="12">
        <v>5060.0600000000004</v>
      </c>
      <c r="AJ10" s="13">
        <f t="shared" si="9"/>
        <v>1506.6446409345137</v>
      </c>
      <c r="AK10" s="13">
        <v>27.01</v>
      </c>
      <c r="AL10" s="16">
        <v>4466</v>
      </c>
      <c r="AM10" s="17">
        <v>0</v>
      </c>
    </row>
    <row r="11" spans="1:39" x14ac:dyDescent="0.25">
      <c r="A11" s="6" t="s">
        <v>166</v>
      </c>
      <c r="B11" s="7">
        <v>988374</v>
      </c>
      <c r="C11" s="8">
        <f t="shared" si="0"/>
        <v>4.8673385858636484</v>
      </c>
      <c r="D11" s="9">
        <v>1901461</v>
      </c>
      <c r="E11" s="9">
        <v>272310.95727933111</v>
      </c>
      <c r="F11" s="9">
        <v>270476.38837684557</v>
      </c>
      <c r="G11" s="10">
        <f t="shared" si="1"/>
        <v>28.545804813045162</v>
      </c>
      <c r="H11" s="9">
        <v>33119</v>
      </c>
      <c r="I11" s="9">
        <v>1970</v>
      </c>
      <c r="J11" s="11">
        <f t="shared" si="2"/>
        <v>16.811675126903552</v>
      </c>
      <c r="K11" s="8">
        <v>-0.16</v>
      </c>
      <c r="L11" s="12">
        <v>32</v>
      </c>
      <c r="M11" s="13">
        <f t="shared" si="3"/>
        <v>4.5827659010301005</v>
      </c>
      <c r="N11" s="13">
        <f>20.7*0.8</f>
        <v>16.559999999999999</v>
      </c>
      <c r="O11" s="9">
        <v>203062512</v>
      </c>
      <c r="P11" s="9">
        <v>20376</v>
      </c>
      <c r="Q11" s="9">
        <v>56880</v>
      </c>
      <c r="R11" s="9">
        <v>69186</v>
      </c>
      <c r="S11" s="9">
        <v>67934</v>
      </c>
      <c r="T11" s="9">
        <v>56362</v>
      </c>
      <c r="U11" s="10">
        <f t="shared" si="4"/>
        <v>1.3332741594371686</v>
      </c>
      <c r="V11" s="13">
        <v>48.9</v>
      </c>
      <c r="W11" s="12">
        <v>19.43</v>
      </c>
      <c r="X11" s="14">
        <f t="shared" si="5"/>
        <v>181.94095436975581</v>
      </c>
      <c r="Y11" s="12">
        <v>17.940000000000001</v>
      </c>
      <c r="Z11" s="14">
        <f t="shared" si="6"/>
        <v>1679.8871443095318</v>
      </c>
      <c r="AA11" s="12">
        <v>20.149999999999999</v>
      </c>
      <c r="AB11" s="14">
        <f t="shared" si="7"/>
        <v>188.68297635360682</v>
      </c>
      <c r="AC11" s="13">
        <v>25.13</v>
      </c>
      <c r="AD11" s="15">
        <v>7</v>
      </c>
      <c r="AE11" s="15">
        <v>7</v>
      </c>
      <c r="AF11" s="13">
        <f t="shared" si="8"/>
        <v>427</v>
      </c>
      <c r="AG11" s="13">
        <v>16</v>
      </c>
      <c r="AH11" s="8">
        <v>2.81</v>
      </c>
      <c r="AI11" s="12">
        <v>361411.09</v>
      </c>
      <c r="AJ11" s="13">
        <f t="shared" si="9"/>
        <v>1779.8021232003671</v>
      </c>
      <c r="AK11" s="13">
        <v>33.6</v>
      </c>
      <c r="AL11" s="16">
        <v>5660</v>
      </c>
      <c r="AM11" s="17">
        <v>4.3E-3</v>
      </c>
    </row>
    <row r="12" spans="1:39" x14ac:dyDescent="0.25">
      <c r="A12" s="6" t="s">
        <v>148</v>
      </c>
      <c r="B12" s="7">
        <v>17710</v>
      </c>
      <c r="C12" s="8">
        <f t="shared" si="0"/>
        <v>2.7467116231964526</v>
      </c>
      <c r="D12" s="9">
        <v>61747.77</v>
      </c>
      <c r="E12" s="9">
        <v>43809.476401179956</v>
      </c>
      <c r="F12" s="9">
        <v>48940.402768323118</v>
      </c>
      <c r="G12" s="10">
        <f t="shared" si="1"/>
        <v>150.20765797615539</v>
      </c>
      <c r="H12" s="9">
        <v>57948</v>
      </c>
      <c r="I12" s="9">
        <v>2054</v>
      </c>
      <c r="J12" s="11">
        <f t="shared" si="2"/>
        <v>28.212268743914315</v>
      </c>
      <c r="K12" s="8">
        <v>0.62</v>
      </c>
      <c r="L12" s="12">
        <v>48.7</v>
      </c>
      <c r="M12" s="13">
        <f t="shared" si="3"/>
        <v>34.552203273696591</v>
      </c>
      <c r="N12" s="13">
        <f>29.8*0.884</f>
        <v>26.3432</v>
      </c>
      <c r="O12" s="9">
        <v>6447710</v>
      </c>
      <c r="P12" s="9">
        <v>-8716</v>
      </c>
      <c r="Q12" s="9">
        <v>-9902</v>
      </c>
      <c r="R12" s="9">
        <v>-11439</v>
      </c>
      <c r="S12" s="9">
        <v>-12115</v>
      </c>
      <c r="T12" s="9">
        <v>-13560</v>
      </c>
      <c r="U12" s="10">
        <f t="shared" si="4"/>
        <v>-8.6436889996603448</v>
      </c>
      <c r="V12" s="13">
        <v>39.700000000000003</v>
      </c>
      <c r="W12" s="12">
        <v>21.07</v>
      </c>
      <c r="X12" s="14">
        <f t="shared" si="5"/>
        <v>201.78102208380957</v>
      </c>
      <c r="Y12" s="12">
        <v>21.32</v>
      </c>
      <c r="Z12" s="14">
        <f t="shared" si="6"/>
        <v>2041.7519652713909</v>
      </c>
      <c r="AA12" s="12">
        <v>20.85</v>
      </c>
      <c r="AB12" s="14">
        <f t="shared" si="7"/>
        <v>199.67414857367964</v>
      </c>
      <c r="AC12" s="13">
        <v>29.15</v>
      </c>
      <c r="AD12" s="15">
        <v>7</v>
      </c>
      <c r="AE12" s="15">
        <v>0</v>
      </c>
      <c r="AF12" s="13">
        <f t="shared" si="8"/>
        <v>420</v>
      </c>
      <c r="AG12" s="13">
        <v>8.9</v>
      </c>
      <c r="AH12" s="8">
        <v>3.64</v>
      </c>
      <c r="AI12" s="12">
        <v>15412.59</v>
      </c>
      <c r="AJ12" s="13">
        <f t="shared" si="9"/>
        <v>2390.397520980317</v>
      </c>
      <c r="AK12" s="13">
        <v>39</v>
      </c>
      <c r="AL12" s="16">
        <v>6288</v>
      </c>
      <c r="AM12" s="17">
        <v>2.9999999999999997E-4</v>
      </c>
    </row>
    <row r="13" spans="1:39" x14ac:dyDescent="0.25">
      <c r="A13" s="6" t="s">
        <v>87</v>
      </c>
      <c r="B13" s="7">
        <v>2641454</v>
      </c>
      <c r="C13" s="8">
        <f t="shared" si="0"/>
        <v>67.851545066822922</v>
      </c>
      <c r="D13" s="9">
        <v>1761102.32</v>
      </c>
      <c r="E13" s="9">
        <v>522205.02622465318</v>
      </c>
      <c r="F13" s="9">
        <v>610372.34198106837</v>
      </c>
      <c r="G13" s="10">
        <f t="shared" si="1"/>
        <v>64.310707864249565</v>
      </c>
      <c r="H13" s="9">
        <v>94194</v>
      </c>
      <c r="I13" s="9">
        <v>1686</v>
      </c>
      <c r="J13" s="11">
        <f t="shared" si="2"/>
        <v>55.868327402135229</v>
      </c>
      <c r="K13" s="8">
        <v>0.55000000000000004</v>
      </c>
      <c r="L13" s="12">
        <v>54.7</v>
      </c>
      <c r="M13" s="13">
        <f t="shared" si="3"/>
        <v>16.219736133496507</v>
      </c>
      <c r="N13" s="13">
        <f>57.5*0.86</f>
        <v>49.449999999999996</v>
      </c>
      <c r="O13" s="9">
        <v>38929902</v>
      </c>
      <c r="P13" s="9">
        <v>195181</v>
      </c>
      <c r="Q13" s="9">
        <v>242295</v>
      </c>
      <c r="R13" s="9">
        <v>391914</v>
      </c>
      <c r="S13" s="9">
        <v>417974</v>
      </c>
      <c r="T13" s="9">
        <v>361274</v>
      </c>
      <c r="U13" s="10">
        <f t="shared" si="4"/>
        <v>41.321398651350314</v>
      </c>
      <c r="V13" s="13">
        <v>33.299999999999997</v>
      </c>
      <c r="W13" s="12">
        <v>23.81</v>
      </c>
      <c r="X13" s="14">
        <f t="shared" si="5"/>
        <v>1077.1115282848643</v>
      </c>
      <c r="Y13" s="12">
        <v>22.95</v>
      </c>
      <c r="Z13" s="14">
        <f t="shared" si="6"/>
        <v>10382.070379730216</v>
      </c>
      <c r="AA13" s="12">
        <v>24.62</v>
      </c>
      <c r="AB13" s="14">
        <f t="shared" si="7"/>
        <v>1113.7541296250888</v>
      </c>
      <c r="AC13" s="13">
        <v>114.33</v>
      </c>
      <c r="AD13" s="15">
        <v>7</v>
      </c>
      <c r="AE13" s="15">
        <v>11</v>
      </c>
      <c r="AF13" s="13">
        <f t="shared" si="8"/>
        <v>431</v>
      </c>
      <c r="AG13" s="13">
        <v>5.3</v>
      </c>
      <c r="AH13" s="8">
        <v>8.08</v>
      </c>
      <c r="AI13" s="12">
        <v>503411.01</v>
      </c>
      <c r="AJ13" s="13">
        <f t="shared" si="9"/>
        <v>12931.216985853187</v>
      </c>
      <c r="AK13" s="13">
        <v>53.8</v>
      </c>
      <c r="AL13" s="16">
        <v>26417</v>
      </c>
      <c r="AM13" s="17">
        <v>2.7000000000000001E-3</v>
      </c>
    </row>
    <row r="14" spans="1:39" x14ac:dyDescent="0.25">
      <c r="A14" s="6" t="s">
        <v>146</v>
      </c>
      <c r="B14" s="7">
        <v>184549</v>
      </c>
      <c r="C14" s="8">
        <f t="shared" si="0"/>
        <v>9.5868639252745229</v>
      </c>
      <c r="D14" s="9">
        <v>281423.46999999997</v>
      </c>
      <c r="E14" s="9">
        <v>71402.589481054194</v>
      </c>
      <c r="F14" s="9">
        <v>96097.474489217973</v>
      </c>
      <c r="G14" s="10">
        <f t="shared" si="1"/>
        <v>59.518868120797521</v>
      </c>
      <c r="H14" s="9">
        <v>58254</v>
      </c>
      <c r="I14" s="9">
        <v>2029</v>
      </c>
      <c r="J14" s="11">
        <f t="shared" si="2"/>
        <v>28.71069492360769</v>
      </c>
      <c r="K14" s="8">
        <v>-0.3</v>
      </c>
      <c r="L14" s="12">
        <v>9</v>
      </c>
      <c r="M14" s="13">
        <f t="shared" si="3"/>
        <v>2.283474456943793</v>
      </c>
      <c r="N14" s="13">
        <f>21*0.8</f>
        <v>16.8</v>
      </c>
      <c r="O14" s="9">
        <v>19250195</v>
      </c>
      <c r="P14" s="9">
        <f>-6545</f>
        <v>-6545</v>
      </c>
      <c r="Q14" s="9">
        <v>11261</v>
      </c>
      <c r="R14" s="9">
        <v>98439</v>
      </c>
      <c r="S14" s="9">
        <v>230162</v>
      </c>
      <c r="T14" s="9">
        <v>66000</v>
      </c>
      <c r="U14" s="10">
        <f t="shared" si="4"/>
        <v>20.743530130474003</v>
      </c>
      <c r="V14" s="13">
        <v>44.9</v>
      </c>
      <c r="W14" s="12">
        <v>25.42</v>
      </c>
      <c r="X14" s="14">
        <f t="shared" si="5"/>
        <v>371.62140993376954</v>
      </c>
      <c r="Y14" s="12">
        <v>16.96</v>
      </c>
      <c r="Z14" s="14">
        <f t="shared" si="6"/>
        <v>2479.425299951507</v>
      </c>
      <c r="AA14" s="12">
        <v>31.97</v>
      </c>
      <c r="AB14" s="14">
        <f t="shared" si="7"/>
        <v>467.37751674203815</v>
      </c>
      <c r="AC14" s="13">
        <v>21.693999999999999</v>
      </c>
      <c r="AD14" s="15">
        <v>6</v>
      </c>
      <c r="AE14" s="15">
        <v>39</v>
      </c>
      <c r="AF14" s="13">
        <f t="shared" si="8"/>
        <v>399</v>
      </c>
      <c r="AG14" s="13">
        <v>14.9</v>
      </c>
      <c r="AH14" s="8">
        <v>4.28</v>
      </c>
      <c r="AI14" s="12">
        <v>74738.5</v>
      </c>
      <c r="AJ14" s="13">
        <f t="shared" si="9"/>
        <v>3882.4801514997639</v>
      </c>
      <c r="AK14" s="13">
        <v>33.299999999999997</v>
      </c>
      <c r="AL14" s="16">
        <v>9833</v>
      </c>
      <c r="AM14" s="17">
        <v>3.2000000000000002E-3</v>
      </c>
    </row>
    <row r="15" spans="1:39" x14ac:dyDescent="0.25">
      <c r="A15" s="6" t="s">
        <v>172</v>
      </c>
      <c r="B15" s="7">
        <v>12214465</v>
      </c>
      <c r="C15" s="8">
        <f t="shared" si="0"/>
        <v>8.6493989767557142</v>
      </c>
      <c r="D15" s="9">
        <v>16325084.92</v>
      </c>
      <c r="E15" s="9">
        <v>3380000</v>
      </c>
      <c r="F15" s="9">
        <v>3003260.7</v>
      </c>
      <c r="G15" s="10">
        <f t="shared" si="1"/>
        <v>39.100934122430282</v>
      </c>
      <c r="H15" s="9">
        <v>34539</v>
      </c>
      <c r="I15" s="9">
        <v>2392</v>
      </c>
      <c r="J15" s="11">
        <f t="shared" si="2"/>
        <v>14.439381270903009</v>
      </c>
      <c r="K15" s="8">
        <v>1.25</v>
      </c>
      <c r="L15" s="12">
        <v>61.4</v>
      </c>
      <c r="M15" s="13">
        <f t="shared" si="3"/>
        <v>12.712460671230616</v>
      </c>
      <c r="N15" s="13">
        <f>18.5-9.7</f>
        <v>8.8000000000000007</v>
      </c>
      <c r="O15" s="9">
        <v>1412175000</v>
      </c>
      <c r="P15" s="9">
        <v>-200194</v>
      </c>
      <c r="Q15" s="9">
        <v>-33649</v>
      </c>
      <c r="R15" s="9">
        <v>-302609</v>
      </c>
      <c r="S15" s="9">
        <v>-296674</v>
      </c>
      <c r="T15" s="9">
        <v>-180592</v>
      </c>
      <c r="U15" s="10">
        <f t="shared" si="4"/>
        <v>-0.71784162727707257</v>
      </c>
      <c r="V15" s="13">
        <v>38.200000000000003</v>
      </c>
      <c r="W15" s="12">
        <v>43.14</v>
      </c>
      <c r="X15" s="14">
        <f t="shared" si="5"/>
        <v>498.70884518476817</v>
      </c>
      <c r="Y15" s="12">
        <v>45.26</v>
      </c>
      <c r="Z15" s="14">
        <f t="shared" si="6"/>
        <v>5232.1655848545679</v>
      </c>
      <c r="AA15" s="12">
        <v>39.29</v>
      </c>
      <c r="AB15" s="14">
        <f t="shared" si="7"/>
        <v>454.2019130113477</v>
      </c>
      <c r="AC15" s="13">
        <v>90.896000000000001</v>
      </c>
      <c r="AD15" s="15">
        <v>6</v>
      </c>
      <c r="AE15" s="15">
        <v>43</v>
      </c>
      <c r="AF15" s="13">
        <f t="shared" si="8"/>
        <v>403</v>
      </c>
      <c r="AG15" s="13">
        <v>17.399999999999999</v>
      </c>
      <c r="AH15" s="8">
        <v>3.71</v>
      </c>
      <c r="AI15" s="12">
        <v>7539641.2699999996</v>
      </c>
      <c r="AJ15" s="13">
        <f t="shared" si="9"/>
        <v>5339.0275780268021</v>
      </c>
      <c r="AK15" s="13">
        <v>55.3</v>
      </c>
      <c r="AL15" s="16">
        <v>4465</v>
      </c>
      <c r="AM15" s="17">
        <v>4.0000000000000002E-4</v>
      </c>
    </row>
    <row r="16" spans="1:39" x14ac:dyDescent="0.25">
      <c r="A16" s="6" t="s">
        <v>169</v>
      </c>
      <c r="B16" s="7">
        <v>68412.490000000005</v>
      </c>
      <c r="C16" s="8">
        <f t="shared" si="0"/>
        <v>1.2982494366929742</v>
      </c>
      <c r="D16" s="9">
        <v>354949.7</v>
      </c>
      <c r="E16" s="9">
        <v>50204.534822248534</v>
      </c>
      <c r="F16" s="9">
        <v>91551.366795236492</v>
      </c>
      <c r="G16" s="10">
        <f t="shared" si="1"/>
        <v>39.936898557030766</v>
      </c>
      <c r="H16" s="9">
        <v>35142</v>
      </c>
      <c r="I16" s="9">
        <v>2256</v>
      </c>
      <c r="J16" s="11">
        <f t="shared" si="2"/>
        <v>15.577127659574469</v>
      </c>
      <c r="K16" s="8">
        <v>-0.13</v>
      </c>
      <c r="L16" s="12">
        <v>40.799999999999997</v>
      </c>
      <c r="M16" s="13">
        <f t="shared" si="3"/>
        <v>5.7708036399178253</v>
      </c>
      <c r="N16" s="13">
        <f>19*0.7</f>
        <v>13.299999999999999</v>
      </c>
      <c r="O16" s="9">
        <v>52695952</v>
      </c>
      <c r="P16" s="9">
        <v>-167924</v>
      </c>
      <c r="Q16" s="9">
        <v>-21974</v>
      </c>
      <c r="R16" s="9">
        <v>79979</v>
      </c>
      <c r="S16" s="9">
        <v>-41614</v>
      </c>
      <c r="T16" s="9">
        <v>-67512</v>
      </c>
      <c r="U16" s="10">
        <f t="shared" si="4"/>
        <v>-4.1567709033893152</v>
      </c>
      <c r="V16" s="13">
        <v>54.2</v>
      </c>
      <c r="W16" s="12">
        <v>21.39</v>
      </c>
      <c r="X16" s="14">
        <f t="shared" si="5"/>
        <v>144.07888641996638</v>
      </c>
      <c r="Y16" s="12">
        <v>13.81</v>
      </c>
      <c r="Z16" s="14">
        <f t="shared" si="6"/>
        <v>930.21478329113427</v>
      </c>
      <c r="AA16" s="12">
        <v>26.88</v>
      </c>
      <c r="AB16" s="14">
        <f t="shared" si="7"/>
        <v>181.05846035384278</v>
      </c>
      <c r="AC16" s="13">
        <v>9.5648999999999997</v>
      </c>
      <c r="AD16" s="15">
        <v>6</v>
      </c>
      <c r="AE16" s="15">
        <v>31</v>
      </c>
      <c r="AF16" s="13">
        <f t="shared" si="8"/>
        <v>391</v>
      </c>
      <c r="AG16" s="13">
        <v>15.4</v>
      </c>
      <c r="AH16" s="8">
        <v>1.91</v>
      </c>
      <c r="AI16" s="12">
        <v>64991.43</v>
      </c>
      <c r="AJ16" s="13">
        <f t="shared" si="9"/>
        <v>1233.3287004664039</v>
      </c>
      <c r="AK16" s="13">
        <v>29.04</v>
      </c>
      <c r="AL16" s="16">
        <v>5150</v>
      </c>
      <c r="AM16" s="17">
        <v>2.3E-3</v>
      </c>
    </row>
    <row r="17" spans="1:39" x14ac:dyDescent="0.25">
      <c r="A17" s="6" t="s">
        <v>150</v>
      </c>
      <c r="B17" s="7">
        <v>2232.06</v>
      </c>
      <c r="C17" s="8">
        <f t="shared" si="0"/>
        <v>0.42416658352693015</v>
      </c>
      <c r="D17" s="9">
        <v>69549.86</v>
      </c>
      <c r="E17" s="9">
        <v>25413.836265792466</v>
      </c>
      <c r="F17" s="9">
        <v>21969.897809045542</v>
      </c>
      <c r="G17" s="10">
        <f t="shared" si="1"/>
        <v>68.129158095843763</v>
      </c>
      <c r="H17" s="9">
        <v>50715</v>
      </c>
      <c r="I17" s="9">
        <v>2132</v>
      </c>
      <c r="J17" s="11">
        <f t="shared" si="2"/>
        <v>23.787523452157597</v>
      </c>
      <c r="K17" s="8">
        <v>0.35</v>
      </c>
      <c r="L17" s="12">
        <v>55.4</v>
      </c>
      <c r="M17" s="13">
        <f t="shared" si="3"/>
        <v>20.24341284259814</v>
      </c>
      <c r="N17" s="13">
        <f>26/2*0.75</f>
        <v>9.75</v>
      </c>
      <c r="O17" s="9">
        <v>5262225</v>
      </c>
      <c r="P17" s="9">
        <v>3850</v>
      </c>
      <c r="Q17" s="9">
        <v>-153707</v>
      </c>
      <c r="R17" s="9">
        <v>38992</v>
      </c>
      <c r="S17" s="9">
        <v>21561</v>
      </c>
      <c r="T17" s="9">
        <v>14950</v>
      </c>
      <c r="U17" s="10">
        <f t="shared" si="4"/>
        <v>-14.129764500757759</v>
      </c>
      <c r="V17" s="13">
        <v>49.3</v>
      </c>
      <c r="W17" s="12">
        <v>18.27</v>
      </c>
      <c r="X17" s="14">
        <f t="shared" si="5"/>
        <v>241.47122979348089</v>
      </c>
      <c r="Y17" s="12">
        <v>13.16</v>
      </c>
      <c r="Z17" s="14">
        <f t="shared" si="6"/>
        <v>1739.332996213579</v>
      </c>
      <c r="AA17" s="12">
        <v>20.65</v>
      </c>
      <c r="AB17" s="14">
        <f t="shared" si="7"/>
        <v>272.92725206542855</v>
      </c>
      <c r="AC17" s="13">
        <v>2.54</v>
      </c>
      <c r="AD17" s="15">
        <v>6</v>
      </c>
      <c r="AE17" s="15">
        <v>38</v>
      </c>
      <c r="AF17" s="13">
        <f t="shared" si="8"/>
        <v>398</v>
      </c>
      <c r="AG17" s="13">
        <v>14.8</v>
      </c>
      <c r="AH17" s="8">
        <v>2.57</v>
      </c>
      <c r="AI17" s="12">
        <v>11737.05</v>
      </c>
      <c r="AJ17" s="13">
        <f t="shared" si="9"/>
        <v>2230.4348445762012</v>
      </c>
      <c r="AK17" s="13">
        <v>27.09</v>
      </c>
      <c r="AL17" s="16">
        <v>8378</v>
      </c>
      <c r="AM17" s="17">
        <v>1.5E-3</v>
      </c>
    </row>
    <row r="18" spans="1:39" x14ac:dyDescent="0.25">
      <c r="A18" s="6" t="s">
        <v>119</v>
      </c>
      <c r="B18" s="7">
        <v>22229.99</v>
      </c>
      <c r="C18" s="8">
        <f t="shared" si="0"/>
        <v>5.7656369955389568</v>
      </c>
      <c r="D18" s="9">
        <v>64042.74</v>
      </c>
      <c r="E18" s="9">
        <v>38002.07334881313</v>
      </c>
      <c r="F18" s="9">
        <v>39688.785685076124</v>
      </c>
      <c r="G18" s="10">
        <f t="shared" si="1"/>
        <v>121.31095426880432</v>
      </c>
      <c r="H18" s="9">
        <v>81421</v>
      </c>
      <c r="I18" s="9">
        <v>1986</v>
      </c>
      <c r="J18" s="11">
        <f t="shared" si="2"/>
        <v>40.997482376636455</v>
      </c>
      <c r="K18" s="8">
        <v>0.89</v>
      </c>
      <c r="L18" s="12">
        <v>49.2</v>
      </c>
      <c r="M18" s="13">
        <f t="shared" si="3"/>
        <v>29.194597369844047</v>
      </c>
      <c r="N18" s="13">
        <f>35.7*0.834</f>
        <v>29.773800000000001</v>
      </c>
      <c r="O18" s="9">
        <v>3855600</v>
      </c>
      <c r="P18" s="9">
        <v>-10402</v>
      </c>
      <c r="Q18" s="9">
        <v>-11592</v>
      </c>
      <c r="R18" s="9">
        <v>-12480</v>
      </c>
      <c r="S18" s="9">
        <v>-13171</v>
      </c>
      <c r="T18" s="9">
        <v>-13654</v>
      </c>
      <c r="U18" s="10">
        <f t="shared" si="4"/>
        <v>-15.898692810457517</v>
      </c>
      <c r="V18" s="13">
        <v>29.2</v>
      </c>
      <c r="W18" s="12">
        <v>21.8</v>
      </c>
      <c r="X18" s="14">
        <f t="shared" si="5"/>
        <v>362.10492063492069</v>
      </c>
      <c r="Y18" s="12">
        <v>24.84</v>
      </c>
      <c r="Z18" s="14">
        <f t="shared" si="6"/>
        <v>4126.0028571428566</v>
      </c>
      <c r="AA18" s="12">
        <v>19.79</v>
      </c>
      <c r="AB18" s="14">
        <f t="shared" si="7"/>
        <v>328.71818253968257</v>
      </c>
      <c r="AC18" s="13">
        <v>36.32</v>
      </c>
      <c r="AD18" s="15">
        <v>7</v>
      </c>
      <c r="AE18" s="15">
        <v>15</v>
      </c>
      <c r="AF18" s="13">
        <f t="shared" si="8"/>
        <v>435</v>
      </c>
      <c r="AG18" s="13">
        <v>7.9</v>
      </c>
      <c r="AH18" s="8">
        <v>3.72</v>
      </c>
      <c r="AI18" s="12">
        <v>14057.85</v>
      </c>
      <c r="AJ18" s="13">
        <f t="shared" si="9"/>
        <v>3646.0862122626827</v>
      </c>
      <c r="AK18" s="13">
        <v>37.1</v>
      </c>
      <c r="AL18" s="16">
        <v>9802</v>
      </c>
      <c r="AM18" s="17">
        <v>2.0000000000000001E-4</v>
      </c>
    </row>
    <row r="19" spans="1:39" x14ac:dyDescent="0.25">
      <c r="A19" s="6" t="s">
        <v>107</v>
      </c>
      <c r="B19" s="7">
        <v>26613</v>
      </c>
      <c r="C19" s="8">
        <f t="shared" si="0"/>
        <v>2.4734363273471645</v>
      </c>
      <c r="D19" s="9">
        <v>215974.8</v>
      </c>
      <c r="E19" s="9">
        <v>187968.21</v>
      </c>
      <c r="F19" s="9">
        <v>182072.3</v>
      </c>
      <c r="G19" s="10">
        <f t="shared" si="1"/>
        <v>171.33504001392757</v>
      </c>
      <c r="H19" s="9">
        <v>84433</v>
      </c>
      <c r="I19" s="9">
        <v>1768</v>
      </c>
      <c r="J19" s="11">
        <f t="shared" si="2"/>
        <v>47.756221719457017</v>
      </c>
      <c r="K19" s="8">
        <v>1.75</v>
      </c>
      <c r="L19" s="12">
        <v>71.8</v>
      </c>
      <c r="M19" s="13">
        <f t="shared" si="3"/>
        <v>62.48931578128559</v>
      </c>
      <c r="N19" s="13">
        <f>26.6*0.856</f>
        <v>22.769600000000001</v>
      </c>
      <c r="O19" s="9">
        <v>10759525</v>
      </c>
      <c r="P19" s="9">
        <v>49969</v>
      </c>
      <c r="Q19" s="9">
        <v>26927</v>
      </c>
      <c r="R19" s="9">
        <v>44270</v>
      </c>
      <c r="S19" s="9">
        <v>38629</v>
      </c>
      <c r="T19" s="9">
        <v>28273</v>
      </c>
      <c r="U19" s="10">
        <f t="shared" si="4"/>
        <v>17.479210281123006</v>
      </c>
      <c r="V19" s="13">
        <v>24.9</v>
      </c>
      <c r="W19" s="12">
        <v>30.22</v>
      </c>
      <c r="X19" s="14">
        <f t="shared" si="5"/>
        <v>606.60284315525075</v>
      </c>
      <c r="Y19" s="12">
        <v>28.6</v>
      </c>
      <c r="Z19" s="14">
        <f t="shared" si="6"/>
        <v>5740.8475560027055</v>
      </c>
      <c r="AA19" s="12">
        <v>30.27</v>
      </c>
      <c r="AB19" s="14">
        <f t="shared" si="7"/>
        <v>607.60648783287365</v>
      </c>
      <c r="AC19" s="13">
        <v>79.22</v>
      </c>
      <c r="AD19" s="15">
        <v>7</v>
      </c>
      <c r="AE19" s="15">
        <v>15</v>
      </c>
      <c r="AF19" s="13">
        <f t="shared" si="8"/>
        <v>435</v>
      </c>
      <c r="AG19" s="13">
        <v>5.9</v>
      </c>
      <c r="AH19" s="8">
        <v>5.47</v>
      </c>
      <c r="AI19" s="12">
        <v>77868.350000000006</v>
      </c>
      <c r="AJ19" s="13">
        <f t="shared" si="9"/>
        <v>7237.1549859310708</v>
      </c>
      <c r="AK19" s="13">
        <v>44.8</v>
      </c>
      <c r="AL19" s="16">
        <v>9151</v>
      </c>
      <c r="AM19" s="17">
        <v>2.0000000000000001E-4</v>
      </c>
    </row>
    <row r="20" spans="1:39" x14ac:dyDescent="0.25">
      <c r="A20" s="6" t="s">
        <v>69</v>
      </c>
      <c r="B20" s="7">
        <v>151349.87</v>
      </c>
      <c r="C20" s="8">
        <f t="shared" si="0"/>
        <v>25.5113259596801</v>
      </c>
      <c r="D20" s="9">
        <v>356222.06</v>
      </c>
      <c r="E20" s="9">
        <v>221553.2982808564</v>
      </c>
      <c r="F20" s="9">
        <v>193875.26294692745</v>
      </c>
      <c r="G20" s="10">
        <f t="shared" si="1"/>
        <v>116.62067229294667</v>
      </c>
      <c r="H20" s="9">
        <v>117420</v>
      </c>
      <c r="I20" s="9">
        <v>1768</v>
      </c>
      <c r="J20" s="11">
        <f t="shared" si="2"/>
        <v>66.414027149321271</v>
      </c>
      <c r="K20" s="8">
        <v>1.18</v>
      </c>
      <c r="L20" s="12">
        <v>60.9</v>
      </c>
      <c r="M20" s="13">
        <f t="shared" si="3"/>
        <v>37.87692392016416</v>
      </c>
      <c r="N20" s="13">
        <f>(42.1-5)*0.9</f>
        <v>33.39</v>
      </c>
      <c r="O20" s="9">
        <v>5932654</v>
      </c>
      <c r="P20" s="9">
        <v>29510</v>
      </c>
      <c r="Q20" s="9">
        <v>60239</v>
      </c>
      <c r="R20" s="9">
        <v>27054</v>
      </c>
      <c r="S20" s="9">
        <v>10990</v>
      </c>
      <c r="T20" s="9">
        <v>18756</v>
      </c>
      <c r="U20" s="10">
        <f t="shared" si="4"/>
        <v>24.70209791435671</v>
      </c>
      <c r="V20" s="13">
        <v>27</v>
      </c>
      <c r="W20" s="12">
        <v>22.97</v>
      </c>
      <c r="X20" s="14">
        <f t="shared" si="5"/>
        <v>1379.2175842717274</v>
      </c>
      <c r="Y20" s="12">
        <v>32</v>
      </c>
      <c r="Z20" s="14">
        <f t="shared" si="6"/>
        <v>19214.176184891279</v>
      </c>
      <c r="AA20" s="12">
        <v>19.32</v>
      </c>
      <c r="AB20" s="14">
        <f t="shared" si="7"/>
        <v>1160.0558871628111</v>
      </c>
      <c r="AC20" s="13">
        <v>240.01</v>
      </c>
      <c r="AD20" s="15">
        <v>7</v>
      </c>
      <c r="AE20" s="15">
        <v>14</v>
      </c>
      <c r="AF20" s="13">
        <f t="shared" si="8"/>
        <v>434</v>
      </c>
      <c r="AG20" s="13">
        <v>3.7</v>
      </c>
      <c r="AH20" s="8">
        <v>6.93</v>
      </c>
      <c r="AI20" s="12">
        <v>86996.26</v>
      </c>
      <c r="AJ20" s="13">
        <f t="shared" si="9"/>
        <v>14663.969953413767</v>
      </c>
      <c r="AK20" s="13">
        <v>58.7</v>
      </c>
      <c r="AL20" s="16">
        <v>27279</v>
      </c>
      <c r="AM20" s="17">
        <v>1.1999999999999999E-3</v>
      </c>
    </row>
    <row r="21" spans="1:39" x14ac:dyDescent="0.25">
      <c r="A21" s="6" t="s">
        <v>158</v>
      </c>
      <c r="B21" s="7">
        <v>38852.959999999999</v>
      </c>
      <c r="C21" s="8">
        <f t="shared" si="0"/>
        <v>0.37193196853475086</v>
      </c>
      <c r="D21" s="9">
        <v>453827.1</v>
      </c>
      <c r="E21" s="9">
        <v>90967.16193057847</v>
      </c>
      <c r="F21" s="9">
        <v>105869.3099195254</v>
      </c>
      <c r="G21" s="10">
        <f t="shared" si="1"/>
        <v>43.372568947536159</v>
      </c>
      <c r="H21" s="9">
        <v>46467</v>
      </c>
      <c r="I21" s="9">
        <v>2236</v>
      </c>
      <c r="J21" s="11">
        <f t="shared" si="2"/>
        <v>20.781305903398927</v>
      </c>
      <c r="K21" s="8">
        <v>-0.04</v>
      </c>
      <c r="L21" s="12">
        <v>31.4</v>
      </c>
      <c r="M21" s="13">
        <f t="shared" si="3"/>
        <v>6.2939583921281113</v>
      </c>
      <c r="N21" s="13">
        <f>9*0.8</f>
        <v>7.2</v>
      </c>
      <c r="O21" s="9">
        <v>104462545</v>
      </c>
      <c r="P21" s="9">
        <v>-29998</v>
      </c>
      <c r="Q21" s="9">
        <v>-32370</v>
      </c>
      <c r="R21" s="9">
        <v>4476</v>
      </c>
      <c r="S21" s="9">
        <v>-59715</v>
      </c>
      <c r="T21" s="9">
        <v>-61050</v>
      </c>
      <c r="U21" s="10">
        <f t="shared" si="4"/>
        <v>-1.710249353009732</v>
      </c>
      <c r="V21" s="13">
        <v>31.5</v>
      </c>
      <c r="W21" s="12">
        <v>17.02</v>
      </c>
      <c r="X21" s="14">
        <f t="shared" si="5"/>
        <v>73.941691177445463</v>
      </c>
      <c r="Y21" s="12">
        <v>12.75</v>
      </c>
      <c r="Z21" s="14">
        <f t="shared" si="6"/>
        <v>553.91102380283758</v>
      </c>
      <c r="AA21" s="12">
        <v>32.71</v>
      </c>
      <c r="AB21" s="14">
        <f t="shared" si="7"/>
        <v>142.10533010659466</v>
      </c>
      <c r="AC21" s="13">
        <v>9.5399999999999991</v>
      </c>
      <c r="AD21" s="19">
        <v>6</v>
      </c>
      <c r="AE21" s="19">
        <v>40</v>
      </c>
      <c r="AF21" s="13">
        <f t="shared" si="8"/>
        <v>400</v>
      </c>
      <c r="AG21" s="13">
        <v>10.1</v>
      </c>
      <c r="AH21" s="8">
        <v>1.78</v>
      </c>
      <c r="AI21" s="12">
        <v>72498.48</v>
      </c>
      <c r="AJ21" s="13">
        <f t="shared" si="9"/>
        <v>694.01410811884773</v>
      </c>
      <c r="AK21" s="13">
        <v>24.02</v>
      </c>
      <c r="AL21" s="16">
        <v>3210</v>
      </c>
      <c r="AM21" s="17">
        <v>1E-4</v>
      </c>
    </row>
    <row r="22" spans="1:39" x14ac:dyDescent="0.25">
      <c r="A22" s="6" t="s">
        <v>138</v>
      </c>
      <c r="B22" s="7">
        <v>5600</v>
      </c>
      <c r="C22" s="8">
        <f t="shared" si="0"/>
        <v>4.1512231282431431</v>
      </c>
      <c r="D22" s="9">
        <v>28518.92</v>
      </c>
      <c r="E22" s="9">
        <v>25361.080336485535</v>
      </c>
      <c r="F22" s="9">
        <v>26345.666513677719</v>
      </c>
      <c r="G22" s="10">
        <f t="shared" si="1"/>
        <v>181.30681964872181</v>
      </c>
      <c r="H22" s="9">
        <v>73780</v>
      </c>
      <c r="I22" s="9">
        <v>1924</v>
      </c>
      <c r="J22" s="11">
        <f t="shared" si="2"/>
        <v>38.347193347193347</v>
      </c>
      <c r="K22" s="8">
        <v>0.85</v>
      </c>
      <c r="L22" s="12">
        <v>54.3</v>
      </c>
      <c r="M22" s="13">
        <f t="shared" si="3"/>
        <v>48.287475902704749</v>
      </c>
      <c r="N22" s="13">
        <f>(42.1-5.6)*0.91</f>
        <v>33.215000000000003</v>
      </c>
      <c r="O22" s="9">
        <v>1349000</v>
      </c>
      <c r="P22" s="9">
        <f>19524-12481</f>
        <v>7043</v>
      </c>
      <c r="Q22" s="9">
        <v>2995</v>
      </c>
      <c r="R22" s="9">
        <v>5410</v>
      </c>
      <c r="S22" s="9">
        <v>7229</v>
      </c>
      <c r="T22" s="9">
        <v>5329</v>
      </c>
      <c r="U22" s="10">
        <f t="shared" si="4"/>
        <v>20.760563380281692</v>
      </c>
      <c r="V22" s="13">
        <v>30.6</v>
      </c>
      <c r="W22" s="12">
        <v>30.35</v>
      </c>
      <c r="X22" s="14">
        <f t="shared" si="5"/>
        <v>641.62284803558191</v>
      </c>
      <c r="Y22" s="12">
        <v>30.59</v>
      </c>
      <c r="Z22" s="14">
        <f t="shared" si="6"/>
        <v>6466.9663661971817</v>
      </c>
      <c r="AA22" s="12">
        <v>21.85</v>
      </c>
      <c r="AB22" s="14">
        <f t="shared" si="7"/>
        <v>461.92616901408451</v>
      </c>
      <c r="AC22" s="13">
        <v>21.48</v>
      </c>
      <c r="AD22" s="15">
        <v>7</v>
      </c>
      <c r="AE22" s="15">
        <v>5</v>
      </c>
      <c r="AF22" s="13">
        <f t="shared" si="8"/>
        <v>425</v>
      </c>
      <c r="AG22" s="13">
        <v>4.5</v>
      </c>
      <c r="AH22" s="8">
        <v>7.16</v>
      </c>
      <c r="AI22" s="12">
        <v>9646.85</v>
      </c>
      <c r="AJ22" s="13">
        <f t="shared" si="9"/>
        <v>7151.1119347664944</v>
      </c>
      <c r="AK22" s="13">
        <v>53.4</v>
      </c>
      <c r="AL22" s="16">
        <v>11012</v>
      </c>
      <c r="AM22" s="17">
        <v>2.5999999999999999E-3</v>
      </c>
    </row>
    <row r="23" spans="1:39" x14ac:dyDescent="0.25">
      <c r="A23" s="6" t="s">
        <v>81</v>
      </c>
      <c r="B23" s="7">
        <v>20344</v>
      </c>
      <c r="C23" s="8">
        <f t="shared" si="0"/>
        <v>3.6563820437565262</v>
      </c>
      <c r="D23" s="9">
        <v>259985</v>
      </c>
      <c r="E23" s="9">
        <v>103204.67006015618</v>
      </c>
      <c r="F23" s="9">
        <v>108818.80528671869</v>
      </c>
      <c r="G23" s="10">
        <f t="shared" si="1"/>
        <v>81.55219545238181</v>
      </c>
      <c r="H23" s="9">
        <v>104726</v>
      </c>
      <c r="I23" s="9">
        <v>1814</v>
      </c>
      <c r="J23" s="11">
        <f t="shared" si="2"/>
        <v>57.732083792723266</v>
      </c>
      <c r="K23" s="8">
        <v>1.36</v>
      </c>
      <c r="L23" s="12">
        <v>52.7</v>
      </c>
      <c r="M23" s="13">
        <f t="shared" si="3"/>
        <v>20.919999662173705</v>
      </c>
      <c r="N23" s="13">
        <f>(42.6-7.5)*0.849</f>
        <v>29.799900000000001</v>
      </c>
      <c r="O23" s="9">
        <v>5563970</v>
      </c>
      <c r="P23" s="9">
        <v>14928</v>
      </c>
      <c r="Q23" s="9">
        <v>17482</v>
      </c>
      <c r="R23" s="9">
        <v>15558</v>
      </c>
      <c r="S23" s="9">
        <v>11646</v>
      </c>
      <c r="T23" s="9">
        <v>13307</v>
      </c>
      <c r="U23" s="10">
        <f t="shared" si="4"/>
        <v>13.10592975878734</v>
      </c>
      <c r="V23" s="13">
        <v>25.7</v>
      </c>
      <c r="W23" s="12">
        <v>24.07</v>
      </c>
      <c r="X23" s="14">
        <f t="shared" si="5"/>
        <v>1124.7075289766119</v>
      </c>
      <c r="Y23" s="12">
        <v>24.56</v>
      </c>
      <c r="Z23" s="14">
        <f t="shared" si="6"/>
        <v>11476.0352769695</v>
      </c>
      <c r="AA23" s="12">
        <v>24.06</v>
      </c>
      <c r="AB23" s="14">
        <f t="shared" si="7"/>
        <v>1124.2402636966051</v>
      </c>
      <c r="AC23" s="13">
        <v>251.91</v>
      </c>
      <c r="AD23" s="15">
        <v>7</v>
      </c>
      <c r="AE23" s="15">
        <v>23</v>
      </c>
      <c r="AF23" s="13">
        <f t="shared" si="8"/>
        <v>443</v>
      </c>
      <c r="AG23" s="13">
        <v>3.9</v>
      </c>
      <c r="AH23" s="8">
        <v>5.84</v>
      </c>
      <c r="AI23" s="12">
        <v>68474.490000000005</v>
      </c>
      <c r="AJ23" s="13">
        <f t="shared" si="9"/>
        <v>12306.768368628875</v>
      </c>
      <c r="AK23" s="13">
        <v>61.2</v>
      </c>
      <c r="AL23" s="16">
        <v>24508</v>
      </c>
      <c r="AM23" s="17">
        <v>2.9999999999999997E-4</v>
      </c>
    </row>
    <row r="24" spans="1:39" x14ac:dyDescent="0.25">
      <c r="A24" s="6" t="s">
        <v>60</v>
      </c>
      <c r="B24" s="7">
        <v>3858900</v>
      </c>
      <c r="C24" s="8">
        <f t="shared" si="0"/>
        <v>58.800086927035139</v>
      </c>
      <c r="D24" s="9">
        <v>2638406.9900000002</v>
      </c>
      <c r="E24" s="9">
        <v>832197.96456964698</v>
      </c>
      <c r="F24" s="9">
        <v>897801.15067695174</v>
      </c>
      <c r="G24" s="10">
        <f t="shared" si="1"/>
        <v>65.56983519993625</v>
      </c>
      <c r="H24" s="9">
        <v>106726</v>
      </c>
      <c r="I24" s="9">
        <v>1565</v>
      </c>
      <c r="J24" s="11">
        <f t="shared" si="2"/>
        <v>68.195527156549517</v>
      </c>
      <c r="K24" s="8">
        <v>1.34</v>
      </c>
      <c r="L24" s="12">
        <v>65.3</v>
      </c>
      <c r="M24" s="13">
        <f t="shared" si="3"/>
        <v>20.596718888467599</v>
      </c>
      <c r="N24" s="13">
        <f>(41.6-14.5)*0.82</f>
        <v>22.222000000000001</v>
      </c>
      <c r="O24" s="9">
        <v>65627454</v>
      </c>
      <c r="P24" s="9">
        <v>190883</v>
      </c>
      <c r="Q24" s="9">
        <v>151870</v>
      </c>
      <c r="R24" s="9">
        <v>105447</v>
      </c>
      <c r="S24" s="9">
        <v>145556</v>
      </c>
      <c r="T24" s="9">
        <v>81719</v>
      </c>
      <c r="U24" s="10">
        <f t="shared" si="4"/>
        <v>10.292567497742636</v>
      </c>
      <c r="V24" s="13">
        <v>29.3</v>
      </c>
      <c r="W24" s="12">
        <v>25.03</v>
      </c>
      <c r="X24" s="14">
        <f t="shared" si="5"/>
        <v>1006.2759247021835</v>
      </c>
      <c r="Y24" s="12">
        <v>24.37</v>
      </c>
      <c r="Z24" s="14">
        <f t="shared" si="6"/>
        <v>9797.4208090260527</v>
      </c>
      <c r="AA24" s="12">
        <v>16.66</v>
      </c>
      <c r="AB24" s="14">
        <f t="shared" si="7"/>
        <v>669.7785419711696</v>
      </c>
      <c r="AC24" s="13">
        <v>217.26</v>
      </c>
      <c r="AD24" s="15">
        <v>7</v>
      </c>
      <c r="AE24" s="15">
        <v>14</v>
      </c>
      <c r="AF24" s="13">
        <f t="shared" si="8"/>
        <v>434</v>
      </c>
      <c r="AG24" s="13">
        <v>5.0999999999999996</v>
      </c>
      <c r="AH24" s="8">
        <v>4.5999999999999996</v>
      </c>
      <c r="AI24" s="12">
        <v>700271.03</v>
      </c>
      <c r="AJ24" s="13">
        <f t="shared" si="9"/>
        <v>10670.397635721174</v>
      </c>
      <c r="AK24" s="13">
        <v>56</v>
      </c>
      <c r="AL24" s="16">
        <v>20676</v>
      </c>
      <c r="AM24" s="17">
        <v>1.6999999999999999E-3</v>
      </c>
    </row>
    <row r="25" spans="1:39" x14ac:dyDescent="0.25">
      <c r="A25" s="6" t="s">
        <v>165</v>
      </c>
      <c r="B25" s="7">
        <v>1324</v>
      </c>
      <c r="C25" s="8">
        <f t="shared" si="0"/>
        <v>0.3589391991155565</v>
      </c>
      <c r="D25" s="9">
        <v>20190.830000000002</v>
      </c>
      <c r="E25" s="9">
        <v>9651.4331026350374</v>
      </c>
      <c r="F25" s="9">
        <v>12146.17884831815</v>
      </c>
      <c r="G25" s="10">
        <f t="shared" si="1"/>
        <v>107.95797870099042</v>
      </c>
      <c r="H25" s="9">
        <v>38250</v>
      </c>
      <c r="I25" s="9">
        <v>2106</v>
      </c>
      <c r="J25" s="11">
        <f t="shared" si="2"/>
        <v>18.162393162393162</v>
      </c>
      <c r="K25" s="8">
        <v>0.06</v>
      </c>
      <c r="L25" s="12">
        <v>21</v>
      </c>
      <c r="M25" s="13">
        <f t="shared" si="3"/>
        <v>10.038225033608612</v>
      </c>
      <c r="N25" s="13">
        <f>30.5*0.681</f>
        <v>20.770500000000002</v>
      </c>
      <c r="O25" s="9">
        <v>3688647</v>
      </c>
      <c r="P25" s="9">
        <v>-2734</v>
      </c>
      <c r="Q25" s="9">
        <v>-2508</v>
      </c>
      <c r="R25" s="9">
        <v>-5414</v>
      </c>
      <c r="S25" s="9">
        <v>-5174</v>
      </c>
      <c r="T25" s="9">
        <v>-7886</v>
      </c>
      <c r="U25" s="10">
        <f t="shared" si="4"/>
        <v>-6.4294577388402843</v>
      </c>
      <c r="V25" s="13">
        <v>34.299999999999997</v>
      </c>
      <c r="W25" s="12">
        <v>18.97</v>
      </c>
      <c r="X25" s="14">
        <f t="shared" si="5"/>
        <v>103.83754398292925</v>
      </c>
      <c r="Y25" s="12">
        <v>8.61</v>
      </c>
      <c r="Z25" s="14">
        <f t="shared" si="6"/>
        <v>471.29217379705898</v>
      </c>
      <c r="AA25" s="12">
        <v>21.37</v>
      </c>
      <c r="AB25" s="14">
        <f t="shared" si="7"/>
        <v>116.97460806089606</v>
      </c>
      <c r="AC25" s="13">
        <v>23.34</v>
      </c>
      <c r="AD25" s="15">
        <v>6</v>
      </c>
      <c r="AE25" s="15">
        <v>46</v>
      </c>
      <c r="AF25" s="13">
        <f t="shared" si="8"/>
        <v>406</v>
      </c>
      <c r="AG25" s="13">
        <v>11.8</v>
      </c>
      <c r="AH25" s="8">
        <v>2.1800000000000002</v>
      </c>
      <c r="AI25" s="12">
        <v>4934.4799999999996</v>
      </c>
      <c r="AJ25" s="13">
        <f t="shared" si="9"/>
        <v>1337.7479601599175</v>
      </c>
      <c r="AK25" s="13">
        <v>29.09</v>
      </c>
      <c r="AL25" s="16">
        <v>4195</v>
      </c>
      <c r="AM25" s="17">
        <v>1.2999999999999999E-3</v>
      </c>
    </row>
    <row r="26" spans="1:39" x14ac:dyDescent="0.25">
      <c r="A26" s="6" t="s">
        <v>78</v>
      </c>
      <c r="B26" s="7">
        <v>2116490</v>
      </c>
      <c r="C26" s="8">
        <f t="shared" si="0"/>
        <v>25.460221388888407</v>
      </c>
      <c r="D26" s="9">
        <v>3633579.27</v>
      </c>
      <c r="E26" s="9">
        <v>1820221.7910408853</v>
      </c>
      <c r="F26" s="9">
        <v>1661706.9270117292</v>
      </c>
      <c r="G26" s="10">
        <f t="shared" si="1"/>
        <v>95.826414103595837</v>
      </c>
      <c r="H26" s="9">
        <v>104280</v>
      </c>
      <c r="I26" s="9">
        <v>1783</v>
      </c>
      <c r="J26" s="11">
        <f t="shared" si="2"/>
        <v>58.485698261357264</v>
      </c>
      <c r="K26" s="8">
        <v>1.94</v>
      </c>
      <c r="L26" s="12">
        <v>73.400000000000006</v>
      </c>
      <c r="M26" s="13">
        <f t="shared" si="3"/>
        <v>36.769331156603883</v>
      </c>
      <c r="N26" s="13">
        <f>(32.5-0.6)*0.922</f>
        <v>29.411799999999999</v>
      </c>
      <c r="O26" s="9">
        <v>83129285</v>
      </c>
      <c r="P26" s="9">
        <v>312735</v>
      </c>
      <c r="Q26" s="9">
        <v>334055</v>
      </c>
      <c r="R26" s="9">
        <v>360560</v>
      </c>
      <c r="S26" s="9">
        <v>392587</v>
      </c>
      <c r="T26" s="9">
        <v>430803</v>
      </c>
      <c r="U26" s="10">
        <f t="shared" si="4"/>
        <v>22.022804598884736</v>
      </c>
      <c r="V26" s="13">
        <v>31.2</v>
      </c>
      <c r="W26" s="12">
        <v>23.29</v>
      </c>
      <c r="X26" s="14">
        <f t="shared" si="5"/>
        <v>1018.0054020469443</v>
      </c>
      <c r="Y26" s="12">
        <v>30.52</v>
      </c>
      <c r="Z26" s="14">
        <f t="shared" si="6"/>
        <v>13340.285474655531</v>
      </c>
      <c r="AA26" s="12">
        <v>26.74</v>
      </c>
      <c r="AB26" s="14">
        <f t="shared" si="7"/>
        <v>1168.8048282840396</v>
      </c>
      <c r="AC26" s="13">
        <v>159.5</v>
      </c>
      <c r="AD26" s="15">
        <v>7</v>
      </c>
      <c r="AE26" s="15">
        <v>7</v>
      </c>
      <c r="AF26" s="13">
        <f t="shared" si="8"/>
        <v>427</v>
      </c>
      <c r="AG26" s="13">
        <v>3.8</v>
      </c>
      <c r="AH26" s="8">
        <v>4.7</v>
      </c>
      <c r="AI26" s="12">
        <v>901613.93</v>
      </c>
      <c r="AJ26" s="13">
        <f t="shared" si="9"/>
        <v>10845.924273257013</v>
      </c>
      <c r="AK26" s="13">
        <v>58.8</v>
      </c>
      <c r="AL26" s="16">
        <v>22576</v>
      </c>
      <c r="AM26" s="17">
        <v>1E-3</v>
      </c>
    </row>
    <row r="27" spans="1:39" x14ac:dyDescent="0.25">
      <c r="A27" s="6" t="s">
        <v>128</v>
      </c>
      <c r="B27" s="7">
        <v>50987</v>
      </c>
      <c r="C27" s="8">
        <f t="shared" si="0"/>
        <v>4.787763488033173</v>
      </c>
      <c r="D27" s="9">
        <v>211538.47</v>
      </c>
      <c r="E27" s="9">
        <v>80507.048645466755</v>
      </c>
      <c r="F27" s="9">
        <v>92733.402500098382</v>
      </c>
      <c r="G27" s="10">
        <f t="shared" si="1"/>
        <v>81.895482720266031</v>
      </c>
      <c r="H27" s="9">
        <v>80655</v>
      </c>
      <c r="I27" s="9">
        <v>2028</v>
      </c>
      <c r="J27" s="11">
        <f t="shared" si="2"/>
        <v>39.770710059171599</v>
      </c>
      <c r="K27" s="8">
        <v>0.3</v>
      </c>
      <c r="L27" s="12">
        <v>35.9</v>
      </c>
      <c r="M27" s="13">
        <f t="shared" si="3"/>
        <v>13.66277749088502</v>
      </c>
      <c r="N27" s="13">
        <f>(35.1-0.4)*0.822</f>
        <v>28.523400000000002</v>
      </c>
      <c r="O27" s="9">
        <v>10649440</v>
      </c>
      <c r="P27" s="9">
        <v>-14806</v>
      </c>
      <c r="Q27" s="9">
        <v>-17853</v>
      </c>
      <c r="R27" s="9">
        <v>-21581</v>
      </c>
      <c r="S27" s="9">
        <v>-23600</v>
      </c>
      <c r="T27" s="9">
        <v>-25061</v>
      </c>
      <c r="U27" s="10">
        <f t="shared" si="4"/>
        <v>-9.6625738066978162</v>
      </c>
      <c r="V27" s="13">
        <v>32.4</v>
      </c>
      <c r="W27" s="12">
        <v>18.149999999999999</v>
      </c>
      <c r="X27" s="14">
        <f t="shared" si="5"/>
        <v>360.52818087148239</v>
      </c>
      <c r="Y27" s="12">
        <v>10.66</v>
      </c>
      <c r="Z27" s="14">
        <f t="shared" si="6"/>
        <v>2117.4823185068885</v>
      </c>
      <c r="AA27" s="12">
        <v>15.31</v>
      </c>
      <c r="AB27" s="14">
        <f t="shared" si="7"/>
        <v>304.11495587561416</v>
      </c>
      <c r="AC27" s="13">
        <v>43.02</v>
      </c>
      <c r="AD27" s="15">
        <v>6</v>
      </c>
      <c r="AE27" s="15">
        <v>54</v>
      </c>
      <c r="AF27" s="13">
        <f t="shared" si="8"/>
        <v>414</v>
      </c>
      <c r="AG27" s="13">
        <v>8.3000000000000007</v>
      </c>
      <c r="AH27" s="8">
        <v>4.12</v>
      </c>
      <c r="AI27" s="12">
        <v>29797.58</v>
      </c>
      <c r="AJ27" s="13">
        <f t="shared" si="9"/>
        <v>2798.0419627698734</v>
      </c>
      <c r="AK27" s="13">
        <v>37.5</v>
      </c>
      <c r="AL27" s="16">
        <v>14227</v>
      </c>
      <c r="AM27" s="17">
        <v>5.0000000000000001E-4</v>
      </c>
    </row>
    <row r="28" spans="1:39" x14ac:dyDescent="0.25">
      <c r="A28" s="6" t="s">
        <v>90</v>
      </c>
      <c r="B28" s="7">
        <v>4566809.0599999996</v>
      </c>
      <c r="C28" s="8">
        <f>B28/O28*100</f>
        <v>60.906217041650542</v>
      </c>
      <c r="D28" s="9">
        <v>318598.26</v>
      </c>
      <c r="E28" s="9">
        <v>599727</v>
      </c>
      <c r="F28" s="9">
        <v>591057</v>
      </c>
      <c r="G28" s="10">
        <f t="shared" si="1"/>
        <v>373.75722014301022</v>
      </c>
      <c r="H28" s="9">
        <v>119371</v>
      </c>
      <c r="I28" s="9">
        <v>2147</v>
      </c>
      <c r="J28" s="11">
        <f t="shared" si="2"/>
        <v>55.598975314392177</v>
      </c>
      <c r="K28" s="8">
        <v>1.85</v>
      </c>
      <c r="L28" s="12">
        <v>38.799999999999997</v>
      </c>
      <c r="M28" s="13">
        <f t="shared" si="3"/>
        <v>73.036832027896182</v>
      </c>
      <c r="N28" s="13">
        <f>55*0.85</f>
        <v>46.75</v>
      </c>
      <c r="O28" s="9">
        <v>7498100</v>
      </c>
      <c r="P28" s="9">
        <v>52599</v>
      </c>
      <c r="Q28" s="9">
        <v>22666</v>
      </c>
      <c r="R28" s="9">
        <v>5355</v>
      </c>
      <c r="S28" s="9">
        <v>10293</v>
      </c>
      <c r="T28" s="9">
        <v>31281</v>
      </c>
      <c r="U28" s="10">
        <f t="shared" si="4"/>
        <v>16.29666182099465</v>
      </c>
      <c r="V28" s="13">
        <v>53.9</v>
      </c>
      <c r="W28" s="12">
        <v>14.96</v>
      </c>
      <c r="X28" s="14">
        <f t="shared" si="5"/>
        <v>635.65836273189211</v>
      </c>
      <c r="Y28" s="12">
        <v>25.5</v>
      </c>
      <c r="Z28" s="14">
        <f t="shared" si="6"/>
        <v>10835.085728384523</v>
      </c>
      <c r="AA28" s="12">
        <v>6.3</v>
      </c>
      <c r="AB28" s="14">
        <f t="shared" si="7"/>
        <v>267.69035328949997</v>
      </c>
      <c r="AC28" s="13">
        <v>46.984999999999999</v>
      </c>
      <c r="AD28" s="19">
        <v>6</v>
      </c>
      <c r="AE28" s="19">
        <v>39</v>
      </c>
      <c r="AF28" s="13">
        <f t="shared" si="8"/>
        <v>399</v>
      </c>
      <c r="AG28" s="13">
        <v>7.4</v>
      </c>
      <c r="AH28" s="8">
        <v>1.54</v>
      </c>
      <c r="AI28" s="12">
        <v>57642</v>
      </c>
      <c r="AJ28" s="13">
        <f t="shared" si="9"/>
        <v>7687.5475120363826</v>
      </c>
      <c r="AK28" s="13">
        <v>53.3</v>
      </c>
      <c r="AL28" s="16">
        <v>29316</v>
      </c>
      <c r="AM28" s="17">
        <v>2.9999999999999997E-4</v>
      </c>
    </row>
    <row r="29" spans="1:39" x14ac:dyDescent="0.25">
      <c r="A29" s="6" t="s">
        <v>131</v>
      </c>
      <c r="B29" s="7">
        <v>27970.83</v>
      </c>
      <c r="C29" s="8">
        <f>B29/O29*1000</f>
        <v>2.8868615059742946</v>
      </c>
      <c r="D29" s="9">
        <v>157531.16</v>
      </c>
      <c r="E29" s="9">
        <v>153366.49333679391</v>
      </c>
      <c r="F29" s="9">
        <v>149323.32614357441</v>
      </c>
      <c r="G29" s="10">
        <f t="shared" si="1"/>
        <v>192.14599796025641</v>
      </c>
      <c r="H29" s="9">
        <v>71459</v>
      </c>
      <c r="I29" s="9">
        <v>1804</v>
      </c>
      <c r="J29" s="11">
        <f t="shared" si="2"/>
        <v>39.61141906873614</v>
      </c>
      <c r="K29" s="8">
        <v>1.52</v>
      </c>
      <c r="L29" s="12">
        <v>77.5</v>
      </c>
      <c r="M29" s="13">
        <f t="shared" si="3"/>
        <v>75.451124930467898</v>
      </c>
      <c r="N29" s="13">
        <f>28.4*0.84</f>
        <v>23.855999999999998</v>
      </c>
      <c r="O29" s="9">
        <v>9689010</v>
      </c>
      <c r="P29" s="9">
        <v>19870</v>
      </c>
      <c r="Q29" s="9">
        <v>9042</v>
      </c>
      <c r="R29" s="9">
        <v>33559</v>
      </c>
      <c r="S29" s="9">
        <v>31976</v>
      </c>
      <c r="T29" s="9">
        <v>18044</v>
      </c>
      <c r="U29" s="10">
        <f t="shared" si="4"/>
        <v>11.610164505971198</v>
      </c>
      <c r="V29" s="13">
        <v>27.6</v>
      </c>
      <c r="W29" s="12">
        <v>30.61</v>
      </c>
      <c r="X29" s="14">
        <f t="shared" si="5"/>
        <v>497.68023849701876</v>
      </c>
      <c r="Y29" s="12">
        <v>26.77</v>
      </c>
      <c r="Z29" s="14">
        <f t="shared" si="6"/>
        <v>4352.4665091686347</v>
      </c>
      <c r="AA29" s="12">
        <v>24.3</v>
      </c>
      <c r="AB29" s="14">
        <f t="shared" si="7"/>
        <v>395.08754640566997</v>
      </c>
      <c r="AC29" s="13">
        <v>48.53</v>
      </c>
      <c r="AD29" s="15">
        <v>7</v>
      </c>
      <c r="AE29" s="15">
        <v>2</v>
      </c>
      <c r="AF29" s="13">
        <f t="shared" si="8"/>
        <v>422</v>
      </c>
      <c r="AG29" s="13">
        <v>7.7</v>
      </c>
      <c r="AH29" s="8">
        <v>3.67</v>
      </c>
      <c r="AI29" s="12">
        <v>49979.71</v>
      </c>
      <c r="AJ29" s="13">
        <f t="shared" si="9"/>
        <v>5158.3918274416064</v>
      </c>
      <c r="AK29" s="13">
        <v>41.3</v>
      </c>
      <c r="AL29" s="16">
        <v>8507</v>
      </c>
      <c r="AM29" s="17">
        <v>2.0000000000000001E-4</v>
      </c>
    </row>
    <row r="30" spans="1:39" x14ac:dyDescent="0.25">
      <c r="A30" s="6" t="s">
        <v>101</v>
      </c>
      <c r="B30" s="7">
        <v>18189</v>
      </c>
      <c r="C30" s="8">
        <f>B30/O30*1000</f>
        <v>46.878865979381445</v>
      </c>
      <c r="D30" s="9">
        <v>21556.16</v>
      </c>
      <c r="E30" s="9">
        <v>9694.1887940383476</v>
      </c>
      <c r="F30" s="9">
        <v>10195.504254039033</v>
      </c>
      <c r="G30" s="10">
        <f t="shared" si="1"/>
        <v>92.269184530442246</v>
      </c>
      <c r="H30" s="9">
        <v>93175</v>
      </c>
      <c r="I30" s="9">
        <v>1903</v>
      </c>
      <c r="J30" s="11">
        <f t="shared" si="2"/>
        <v>48.96216500262743</v>
      </c>
      <c r="K30" s="8">
        <v>1.2</v>
      </c>
      <c r="L30" s="12">
        <v>32.4</v>
      </c>
      <c r="M30" s="13">
        <f t="shared" si="3"/>
        <v>14.570856633409775</v>
      </c>
      <c r="N30" s="13">
        <f>(43.6-4.2)*0.8669</f>
        <v>34.155859999999997</v>
      </c>
      <c r="O30" s="9">
        <v>388000</v>
      </c>
      <c r="P30" s="9">
        <v>622</v>
      </c>
      <c r="Q30" s="9">
        <v>2573</v>
      </c>
      <c r="R30" s="9">
        <v>5152</v>
      </c>
      <c r="S30" s="9">
        <v>6611</v>
      </c>
      <c r="T30" s="9">
        <v>4113</v>
      </c>
      <c r="U30" s="10">
        <f t="shared" si="4"/>
        <v>49.152061855670098</v>
      </c>
      <c r="V30" s="13">
        <v>26.1</v>
      </c>
      <c r="W30" s="12">
        <v>22.38</v>
      </c>
      <c r="X30" s="14">
        <f t="shared" si="5"/>
        <v>1243.3681979381442</v>
      </c>
      <c r="Y30" s="12">
        <v>14.67</v>
      </c>
      <c r="Z30" s="14">
        <f t="shared" si="6"/>
        <v>8150.2285360824735</v>
      </c>
      <c r="AA30" s="12">
        <v>20.36</v>
      </c>
      <c r="AB30" s="14">
        <f t="shared" si="7"/>
        <v>1131.1428288659793</v>
      </c>
      <c r="AC30" s="13">
        <v>123.59</v>
      </c>
      <c r="AD30" s="15">
        <v>7</v>
      </c>
      <c r="AE30" s="15">
        <v>20</v>
      </c>
      <c r="AF30" s="13">
        <f t="shared" si="8"/>
        <v>440</v>
      </c>
      <c r="AG30" s="13">
        <v>4.8</v>
      </c>
      <c r="AH30" s="23">
        <v>3</v>
      </c>
      <c r="AI30" s="12">
        <v>6255.2</v>
      </c>
      <c r="AJ30" s="13">
        <f t="shared" si="9"/>
        <v>16121.649484536083</v>
      </c>
      <c r="AK30" s="13">
        <v>50.7</v>
      </c>
      <c r="AL30" s="16">
        <v>31445</v>
      </c>
      <c r="AM30" s="17">
        <v>5.9999999999999995E-4</v>
      </c>
    </row>
    <row r="31" spans="1:39" x14ac:dyDescent="0.25">
      <c r="A31" s="6" t="s">
        <v>175</v>
      </c>
      <c r="B31" s="7">
        <v>610288.39</v>
      </c>
      <c r="C31" s="8">
        <f>B31/O31*1000</f>
        <v>2.1864820488343484</v>
      </c>
      <c r="D31" s="9">
        <v>1122285.1499999999</v>
      </c>
      <c r="E31" s="9">
        <v>259752.87053424222</v>
      </c>
      <c r="F31" s="9">
        <v>231940.86363229837</v>
      </c>
      <c r="G31" s="10">
        <f t="shared" si="1"/>
        <v>43.811836427359005</v>
      </c>
      <c r="H31" s="9">
        <v>25644</v>
      </c>
      <c r="I31" s="9">
        <v>2043</v>
      </c>
      <c r="J31" s="11">
        <f t="shared" si="2"/>
        <v>12.552129221732747</v>
      </c>
      <c r="K31" s="8">
        <v>-0.09</v>
      </c>
      <c r="L31" s="12">
        <v>30.3</v>
      </c>
      <c r="M31" s="13">
        <f t="shared" si="3"/>
        <v>7.0129342593435728</v>
      </c>
      <c r="N31" s="13">
        <f>6*0.75</f>
        <v>4.5</v>
      </c>
      <c r="O31" s="9">
        <v>279118866</v>
      </c>
      <c r="P31" s="9">
        <v>-49997</v>
      </c>
      <c r="Q31" s="9">
        <v>-14992</v>
      </c>
      <c r="R31" s="9">
        <v>-24999</v>
      </c>
      <c r="S31" s="9">
        <v>-40567</v>
      </c>
      <c r="T31" s="9">
        <v>-39878</v>
      </c>
      <c r="U31" s="10">
        <f t="shared" si="4"/>
        <v>-0.61061082126924371</v>
      </c>
      <c r="V31" s="13">
        <v>37.9</v>
      </c>
      <c r="W31" s="12">
        <v>29.75</v>
      </c>
      <c r="X31" s="14">
        <f t="shared" si="5"/>
        <v>119.61922778985495</v>
      </c>
      <c r="Y31" s="12">
        <v>37.03</v>
      </c>
      <c r="Z31" s="14">
        <f t="shared" si="6"/>
        <v>1488.9075647254886</v>
      </c>
      <c r="AA31" s="12">
        <v>41.43</v>
      </c>
      <c r="AB31" s="14">
        <f t="shared" si="7"/>
        <v>166.5823397423089</v>
      </c>
      <c r="AC31" s="13">
        <v>6.8689999999999998</v>
      </c>
      <c r="AD31" s="15">
        <v>6</v>
      </c>
      <c r="AE31" s="15">
        <v>55</v>
      </c>
      <c r="AF31" s="13">
        <f t="shared" si="8"/>
        <v>415</v>
      </c>
      <c r="AG31" s="13">
        <v>11.6</v>
      </c>
      <c r="AH31" s="8">
        <v>1.66</v>
      </c>
      <c r="AI31" s="12">
        <v>383658.94</v>
      </c>
      <c r="AJ31" s="13">
        <f t="shared" si="9"/>
        <v>1374.5360372738114</v>
      </c>
      <c r="AK31" s="13">
        <v>30.03</v>
      </c>
      <c r="AL31" s="16">
        <v>2281</v>
      </c>
      <c r="AM31" s="17">
        <v>1.1999999999999999E-3</v>
      </c>
    </row>
    <row r="32" spans="1:39" x14ac:dyDescent="0.25">
      <c r="A32" s="6" t="s">
        <v>42</v>
      </c>
      <c r="B32" s="7">
        <v>157585</v>
      </c>
      <c r="C32" s="8">
        <v>129.83660254468299</v>
      </c>
      <c r="D32" s="9">
        <v>498960.17</v>
      </c>
      <c r="E32" s="9">
        <v>733803.21263143863</v>
      </c>
      <c r="F32" s="9">
        <v>503765.07465077314</v>
      </c>
      <c r="G32" s="10">
        <f t="shared" si="1"/>
        <v>248.02947443324217</v>
      </c>
      <c r="H32" s="9">
        <v>225921</v>
      </c>
      <c r="I32" s="9">
        <v>1872</v>
      </c>
      <c r="J32" s="11">
        <f t="shared" si="2"/>
        <v>120.68429487179488</v>
      </c>
      <c r="K32" s="8">
        <v>1.62</v>
      </c>
      <c r="L32" s="12">
        <v>60.1</v>
      </c>
      <c r="M32" s="13">
        <f t="shared" si="3"/>
        <v>88.386960985582206</v>
      </c>
      <c r="N32" s="13">
        <f>(54.4-10.1)*0.87</f>
        <v>38.540999999999997</v>
      </c>
      <c r="O32" s="9">
        <v>5281600</v>
      </c>
      <c r="P32" s="9">
        <v>110398</v>
      </c>
      <c r="Q32" s="9">
        <v>112251</v>
      </c>
      <c r="R32" s="9">
        <v>53089</v>
      </c>
      <c r="S32" s="9">
        <v>64201</v>
      </c>
      <c r="T32" s="9">
        <v>33593</v>
      </c>
      <c r="U32" s="10">
        <f t="shared" si="4"/>
        <v>70.723265677067559</v>
      </c>
      <c r="V32" s="13">
        <v>26.9</v>
      </c>
      <c r="W32" s="12">
        <v>24.7</v>
      </c>
      <c r="X32" s="14">
        <f t="shared" si="5"/>
        <v>2333.443691116328</v>
      </c>
      <c r="Y32" s="12">
        <v>38.950000000000003</v>
      </c>
      <c r="Z32" s="14">
        <f t="shared" si="6"/>
        <v>36796.612052219025</v>
      </c>
      <c r="AA32" s="12">
        <v>37.79</v>
      </c>
      <c r="AB32" s="14">
        <f t="shared" si="7"/>
        <v>3570.0743760034834</v>
      </c>
      <c r="AC32" s="13">
        <v>213.499</v>
      </c>
      <c r="AD32" s="15">
        <v>7</v>
      </c>
      <c r="AE32" s="15">
        <v>17</v>
      </c>
      <c r="AF32" s="13">
        <f t="shared" si="8"/>
        <v>437</v>
      </c>
      <c r="AG32" s="13">
        <v>3.1</v>
      </c>
      <c r="AH32" s="8">
        <v>5.01</v>
      </c>
      <c r="AI32" s="12">
        <v>115335.2</v>
      </c>
      <c r="AJ32" s="13">
        <f t="shared" si="9"/>
        <v>21837.170554377459</v>
      </c>
      <c r="AK32" s="13">
        <v>50.4</v>
      </c>
      <c r="AL32" s="16">
        <v>22704</v>
      </c>
      <c r="AM32" s="17">
        <v>5.0000000000000001E-4</v>
      </c>
    </row>
    <row r="33" spans="1:39" x14ac:dyDescent="0.25">
      <c r="A33" s="6" t="s">
        <v>93</v>
      </c>
      <c r="B33" s="7">
        <v>262062</v>
      </c>
      <c r="C33" s="8">
        <f t="shared" ref="C33:C40" si="10">B33/O33*1000</f>
        <v>26.626905100589312</v>
      </c>
      <c r="D33" s="9">
        <v>408208.26</v>
      </c>
      <c r="E33" s="9">
        <v>134460.116547318</v>
      </c>
      <c r="F33" s="9">
        <v>136696.97191372595</v>
      </c>
      <c r="G33" s="10">
        <f t="shared" si="1"/>
        <v>66.426164051909183</v>
      </c>
      <c r="H33" s="9">
        <v>100222</v>
      </c>
      <c r="I33" s="9">
        <v>1820</v>
      </c>
      <c r="J33" s="11">
        <f t="shared" si="2"/>
        <v>55.067032967032965</v>
      </c>
      <c r="K33" s="8">
        <v>1.31</v>
      </c>
      <c r="L33" s="12">
        <v>64.3</v>
      </c>
      <c r="M33" s="13">
        <f t="shared" si="3"/>
        <v>21.179839658297325</v>
      </c>
      <c r="N33" s="13">
        <f>(50.6-11)*0.83</f>
        <v>32.868000000000002</v>
      </c>
      <c r="O33" s="9">
        <v>9842000</v>
      </c>
      <c r="P33" s="9">
        <v>109461</v>
      </c>
      <c r="Q33" s="9">
        <v>127344</v>
      </c>
      <c r="R33" s="9">
        <v>56699</v>
      </c>
      <c r="S33" s="9">
        <v>25312</v>
      </c>
      <c r="T33" s="9">
        <v>103048</v>
      </c>
      <c r="U33" s="10">
        <f t="shared" si="4"/>
        <v>42.863645600487708</v>
      </c>
      <c r="V33" s="13">
        <v>38.6</v>
      </c>
      <c r="W33" s="12">
        <v>24.78</v>
      </c>
      <c r="X33" s="14">
        <f t="shared" si="5"/>
        <v>1027.7789761024183</v>
      </c>
      <c r="Y33" s="12">
        <v>29.14</v>
      </c>
      <c r="Z33" s="14">
        <f t="shared" si="6"/>
        <v>12086.149864255234</v>
      </c>
      <c r="AA33" s="12">
        <v>17.170000000000002</v>
      </c>
      <c r="AB33" s="14">
        <f t="shared" si="7"/>
        <v>712.14548102011793</v>
      </c>
      <c r="AC33" s="13">
        <v>171.33</v>
      </c>
      <c r="AD33" s="15">
        <v>6</v>
      </c>
      <c r="AE33" s="15">
        <v>36</v>
      </c>
      <c r="AF33" s="13">
        <f t="shared" si="8"/>
        <v>396</v>
      </c>
      <c r="AG33" s="13">
        <v>3.9</v>
      </c>
      <c r="AH33" s="8">
        <v>5.55</v>
      </c>
      <c r="AI33" s="12">
        <v>128979.55</v>
      </c>
      <c r="AJ33" s="13">
        <f t="shared" si="9"/>
        <v>13105.014224751067</v>
      </c>
      <c r="AK33" s="13">
        <v>54.3</v>
      </c>
      <c r="AL33" s="16">
        <v>22037</v>
      </c>
      <c r="AM33" s="17">
        <v>1.6000000000000001E-3</v>
      </c>
    </row>
    <row r="34" spans="1:39" x14ac:dyDescent="0.25">
      <c r="A34" s="6" t="s">
        <v>75</v>
      </c>
      <c r="B34" s="7">
        <v>704998</v>
      </c>
      <c r="C34" s="8">
        <f t="shared" si="10"/>
        <v>11.943019000143536</v>
      </c>
      <c r="D34" s="9">
        <v>1961616.13</v>
      </c>
      <c r="E34" s="9">
        <v>658740.88103218714</v>
      </c>
      <c r="F34" s="9">
        <v>631829.86777265591</v>
      </c>
      <c r="G34" s="10">
        <f t="shared" si="1"/>
        <v>65.791197832617897</v>
      </c>
      <c r="H34" s="9">
        <v>110049</v>
      </c>
      <c r="I34" s="9">
        <v>1877</v>
      </c>
      <c r="J34" s="11">
        <f t="shared" si="2"/>
        <v>58.630261054874801</v>
      </c>
      <c r="K34" s="8">
        <v>1.35</v>
      </c>
      <c r="L34" s="12">
        <v>56.4</v>
      </c>
      <c r="M34" s="13">
        <f t="shared" si="3"/>
        <v>18.939987861037501</v>
      </c>
      <c r="N34" s="13">
        <f>20.2*0.78</f>
        <v>15.756</v>
      </c>
      <c r="O34" s="9">
        <v>59030133</v>
      </c>
      <c r="P34" s="9">
        <v>273809</v>
      </c>
      <c r="Q34" s="9">
        <v>287969</v>
      </c>
      <c r="R34" s="9">
        <v>153008</v>
      </c>
      <c r="S34" s="9">
        <v>75863</v>
      </c>
      <c r="T34" s="9">
        <v>70475</v>
      </c>
      <c r="U34" s="10">
        <f t="shared" si="4"/>
        <v>14.58787158755004</v>
      </c>
      <c r="V34" s="13">
        <v>32.9</v>
      </c>
      <c r="W34" s="12">
        <v>20.65</v>
      </c>
      <c r="X34" s="14">
        <f t="shared" si="5"/>
        <v>686.21517563750012</v>
      </c>
      <c r="Y34" s="12">
        <v>23.73</v>
      </c>
      <c r="Z34" s="14">
        <f t="shared" si="6"/>
        <v>7885.6591369868665</v>
      </c>
      <c r="AA34" s="12">
        <v>22.7</v>
      </c>
      <c r="AB34" s="14">
        <f t="shared" si="7"/>
        <v>754.33823181458854</v>
      </c>
      <c r="AC34" s="13">
        <v>152.76</v>
      </c>
      <c r="AD34" s="15">
        <v>6</v>
      </c>
      <c r="AE34" s="15">
        <v>54</v>
      </c>
      <c r="AF34" s="13">
        <f t="shared" si="8"/>
        <v>414</v>
      </c>
      <c r="AG34" s="13">
        <v>5.7</v>
      </c>
      <c r="AH34" s="8">
        <v>4.41</v>
      </c>
      <c r="AI34" s="12">
        <v>449763.39</v>
      </c>
      <c r="AJ34" s="13">
        <f t="shared" si="9"/>
        <v>7619.2169514508805</v>
      </c>
      <c r="AK34" s="13">
        <v>46.6</v>
      </c>
      <c r="AL34" s="16">
        <v>19502</v>
      </c>
      <c r="AM34" s="17">
        <v>1.6999999999999999E-3</v>
      </c>
    </row>
    <row r="35" spans="1:39" x14ac:dyDescent="0.25">
      <c r="A35" s="6" t="s">
        <v>122</v>
      </c>
      <c r="B35" s="7">
        <v>6718219</v>
      </c>
      <c r="C35" s="8">
        <f t="shared" si="10"/>
        <v>53.768549865142816</v>
      </c>
      <c r="D35" s="9">
        <v>4529854.84</v>
      </c>
      <c r="E35" s="9">
        <v>894013.55736877478</v>
      </c>
      <c r="F35" s="9">
        <v>905349.92851345369</v>
      </c>
      <c r="G35" s="10">
        <f t="shared" si="1"/>
        <v>39.722321121491575</v>
      </c>
      <c r="H35" s="9">
        <v>77638</v>
      </c>
      <c r="I35" s="9">
        <v>1903</v>
      </c>
      <c r="J35" s="11">
        <f t="shared" si="2"/>
        <v>40.797687861271676</v>
      </c>
      <c r="K35" s="8">
        <v>2.2599999999999998</v>
      </c>
      <c r="L35" s="12">
        <v>81.5</v>
      </c>
      <c r="M35" s="13">
        <f t="shared" si="3"/>
        <v>16.084865299029129</v>
      </c>
      <c r="N35" s="13">
        <f>(56.1-21.2)*0.973</f>
        <v>33.957700000000003</v>
      </c>
      <c r="O35" s="9">
        <v>124947000</v>
      </c>
      <c r="P35" s="9">
        <v>93515</v>
      </c>
      <c r="Q35" s="9">
        <v>87584</v>
      </c>
      <c r="R35" s="9">
        <v>183953</v>
      </c>
      <c r="S35" s="9">
        <v>177470</v>
      </c>
      <c r="T35" s="9">
        <v>164070</v>
      </c>
      <c r="U35" s="10">
        <f t="shared" si="4"/>
        <v>5.6551337767213301</v>
      </c>
      <c r="V35" s="13">
        <v>32.9</v>
      </c>
      <c r="W35" s="12">
        <v>25.6</v>
      </c>
      <c r="X35" s="14">
        <f t="shared" si="5"/>
        <v>928.10778893450822</v>
      </c>
      <c r="Y35" s="12">
        <v>29.48</v>
      </c>
      <c r="Z35" s="14">
        <f t="shared" si="6"/>
        <v>10687.741256948946</v>
      </c>
      <c r="AA35" s="12">
        <v>28.8</v>
      </c>
      <c r="AB35" s="14">
        <f t="shared" si="7"/>
        <v>1044.1212625513219</v>
      </c>
      <c r="AC35" s="13">
        <v>197.57900000000001</v>
      </c>
      <c r="AD35" s="15">
        <v>5</v>
      </c>
      <c r="AE35" s="15">
        <v>52</v>
      </c>
      <c r="AF35" s="13">
        <f t="shared" si="8"/>
        <v>352</v>
      </c>
      <c r="AG35" s="13">
        <v>3.7</v>
      </c>
      <c r="AH35" s="8">
        <v>4.6500000000000004</v>
      </c>
      <c r="AI35" s="12">
        <v>1105065.82</v>
      </c>
      <c r="AJ35" s="13">
        <f t="shared" si="9"/>
        <v>8844.2765332500985</v>
      </c>
      <c r="AK35" s="13">
        <v>54.6</v>
      </c>
      <c r="AL35" s="16">
        <v>19534</v>
      </c>
      <c r="AM35" s="17">
        <v>4.0000000000000002E-4</v>
      </c>
    </row>
    <row r="36" spans="1:39" x14ac:dyDescent="0.25">
      <c r="A36" s="6" t="s">
        <v>147</v>
      </c>
      <c r="B36" s="7">
        <v>45202</v>
      </c>
      <c r="C36" s="8">
        <f t="shared" si="10"/>
        <v>2.2869714572281392</v>
      </c>
      <c r="D36" s="9">
        <v>221549.68</v>
      </c>
      <c r="E36" s="9">
        <v>60624.992332657661</v>
      </c>
      <c r="F36" s="9">
        <v>55527.74820291801</v>
      </c>
      <c r="G36" s="10">
        <f t="shared" si="1"/>
        <v>52.427401626387216</v>
      </c>
      <c r="H36" s="9">
        <v>55957</v>
      </c>
      <c r="I36" s="9">
        <v>1976</v>
      </c>
      <c r="J36" s="11">
        <f t="shared" si="2"/>
        <v>28.318319838056681</v>
      </c>
      <c r="K36" s="8">
        <v>-0.47</v>
      </c>
      <c r="L36" s="12">
        <v>38.700000000000003</v>
      </c>
      <c r="M36" s="13">
        <f t="shared" si="3"/>
        <v>10.589892087742358</v>
      </c>
      <c r="N36" s="13">
        <f>40.5*0.76</f>
        <v>30.78</v>
      </c>
      <c r="O36" s="9">
        <v>19765004</v>
      </c>
      <c r="P36" s="9">
        <v>-18917</v>
      </c>
      <c r="Q36" s="9">
        <v>-12432</v>
      </c>
      <c r="R36" s="9">
        <v>-37080</v>
      </c>
      <c r="S36" s="9">
        <v>-31760</v>
      </c>
      <c r="T36" s="9">
        <v>-15903</v>
      </c>
      <c r="U36" s="10">
        <f t="shared" si="4"/>
        <v>-5.8736137872777556</v>
      </c>
      <c r="V36" s="13">
        <v>27.8</v>
      </c>
      <c r="W36" s="12">
        <v>26.18</v>
      </c>
      <c r="X36" s="14">
        <f t="shared" si="5"/>
        <v>293.4565873298078</v>
      </c>
      <c r="Y36" s="12">
        <v>25.54</v>
      </c>
      <c r="Z36" s="14">
        <f t="shared" si="6"/>
        <v>2862.8270589775743</v>
      </c>
      <c r="AA36" s="12">
        <v>35.270000000000003</v>
      </c>
      <c r="AB36" s="14">
        <f t="shared" si="7"/>
        <v>395.34812204439731</v>
      </c>
      <c r="AC36" s="13">
        <v>53.73</v>
      </c>
      <c r="AD36" s="19">
        <v>6</v>
      </c>
      <c r="AE36" s="19">
        <v>40</v>
      </c>
      <c r="AF36" s="13">
        <f t="shared" si="8"/>
        <v>400</v>
      </c>
      <c r="AG36" s="13">
        <v>12.7</v>
      </c>
      <c r="AH36" s="8">
        <v>5.99</v>
      </c>
      <c r="AI36" s="12">
        <v>48165.68</v>
      </c>
      <c r="AJ36" s="13">
        <f t="shared" si="9"/>
        <v>2436.9172907832449</v>
      </c>
      <c r="AK36" s="13">
        <v>26.07</v>
      </c>
      <c r="AL36" s="16">
        <v>6096</v>
      </c>
      <c r="AM36" s="17">
        <v>1E-3</v>
      </c>
    </row>
    <row r="37" spans="1:39" x14ac:dyDescent="0.25">
      <c r="A37" s="6" t="s">
        <v>344</v>
      </c>
      <c r="B37" s="7">
        <v>2176189.5</v>
      </c>
      <c r="C37" s="8">
        <f t="shared" si="10"/>
        <v>42.151246771211895</v>
      </c>
      <c r="D37" s="9">
        <v>1740868.43</v>
      </c>
      <c r="E37" s="9">
        <v>778315.18</v>
      </c>
      <c r="F37" s="9">
        <v>668361.23</v>
      </c>
      <c r="G37" s="10">
        <f t="shared" si="1"/>
        <v>83.100846972105771</v>
      </c>
      <c r="H37" s="9">
        <v>82686</v>
      </c>
      <c r="I37" s="9">
        <v>1970</v>
      </c>
      <c r="J37" s="11">
        <f t="shared" si="2"/>
        <v>41.972588832487311</v>
      </c>
      <c r="K37" s="8">
        <v>2.04</v>
      </c>
      <c r="L37" s="12">
        <v>77.7</v>
      </c>
      <c r="M37" s="13">
        <f t="shared" si="3"/>
        <v>34.738460669310896</v>
      </c>
      <c r="N37" s="13">
        <f>(52.8-14.8)*0.761</f>
        <v>28.917999999999999</v>
      </c>
      <c r="O37" s="9">
        <v>51628117</v>
      </c>
      <c r="P37" s="9">
        <v>43440</v>
      </c>
      <c r="Q37" s="9">
        <v>113000</v>
      </c>
      <c r="R37" s="9">
        <v>110799</v>
      </c>
      <c r="S37" s="9">
        <v>118642</v>
      </c>
      <c r="T37" s="9">
        <v>112523</v>
      </c>
      <c r="U37" s="10">
        <f t="shared" si="4"/>
        <v>9.6537318996158632</v>
      </c>
      <c r="V37" s="13">
        <v>31.4</v>
      </c>
      <c r="W37" s="12">
        <v>32.090000000000003</v>
      </c>
      <c r="X37" s="14">
        <f t="shared" si="5"/>
        <v>1082.055111920894</v>
      </c>
      <c r="Y37" s="12">
        <v>36.56</v>
      </c>
      <c r="Z37" s="14">
        <f t="shared" si="6"/>
        <v>12327.807694555275</v>
      </c>
      <c r="AA37" s="12">
        <v>32.450000000000003</v>
      </c>
      <c r="AB37" s="14">
        <f t="shared" si="7"/>
        <v>1094.1940910512001</v>
      </c>
      <c r="AC37" s="13">
        <v>324.25400000000002</v>
      </c>
      <c r="AD37" s="15">
        <v>6</v>
      </c>
      <c r="AE37" s="15">
        <v>2</v>
      </c>
      <c r="AF37" s="13">
        <f t="shared" si="8"/>
        <v>362</v>
      </c>
      <c r="AG37" s="13">
        <v>8.4</v>
      </c>
      <c r="AH37" s="8">
        <v>0.17</v>
      </c>
      <c r="AI37" s="12">
        <v>538487.88</v>
      </c>
      <c r="AJ37" s="13">
        <f t="shared" si="9"/>
        <v>10430.128218699125</v>
      </c>
      <c r="AK37" s="13">
        <v>58.6</v>
      </c>
      <c r="AL37" s="16">
        <v>10372</v>
      </c>
      <c r="AM37" s="17">
        <v>2.0999999999999999E-3</v>
      </c>
    </row>
    <row r="38" spans="1:39" x14ac:dyDescent="0.25">
      <c r="A38" s="6" t="s">
        <v>144</v>
      </c>
      <c r="B38" s="7">
        <v>649.59199999999998</v>
      </c>
      <c r="C38" s="8">
        <f t="shared" si="10"/>
        <v>0.34630925007876817</v>
      </c>
      <c r="D38" s="9">
        <v>32102.39</v>
      </c>
      <c r="E38" s="9">
        <v>23195.620728082024</v>
      </c>
      <c r="F38" s="9">
        <v>26111.186497424602</v>
      </c>
      <c r="G38" s="10">
        <f t="shared" si="1"/>
        <v>153.59232513687181</v>
      </c>
      <c r="H38" s="9">
        <v>67824</v>
      </c>
      <c r="I38" s="9">
        <v>1976</v>
      </c>
      <c r="J38" s="11">
        <f t="shared" si="2"/>
        <v>34.323886639676111</v>
      </c>
      <c r="K38" s="8">
        <v>0.73</v>
      </c>
      <c r="L38" s="12">
        <v>44</v>
      </c>
      <c r="M38" s="13">
        <f t="shared" si="3"/>
        <v>31.792253225869135</v>
      </c>
      <c r="N38" s="13">
        <f>(39.5-4.3)*0.863</f>
        <v>30.377600000000001</v>
      </c>
      <c r="O38" s="9">
        <v>1875757</v>
      </c>
      <c r="P38" s="9">
        <v>-6815</v>
      </c>
      <c r="Q38" s="9">
        <v>-7381</v>
      </c>
      <c r="R38" s="9">
        <v>-7903</v>
      </c>
      <c r="S38" s="9">
        <v>-8632</v>
      </c>
      <c r="T38" s="9">
        <v>-9498</v>
      </c>
      <c r="U38" s="10">
        <f t="shared" si="4"/>
        <v>-21.446807875433759</v>
      </c>
      <c r="V38" s="13">
        <v>35.700000000000003</v>
      </c>
      <c r="W38" s="12">
        <v>25.64</v>
      </c>
      <c r="X38" s="14">
        <f t="shared" si="5"/>
        <v>438.81231929295745</v>
      </c>
      <c r="Y38" s="12">
        <v>21.75</v>
      </c>
      <c r="Z38" s="14">
        <f t="shared" si="6"/>
        <v>3722.3743933782471</v>
      </c>
      <c r="AA38" s="12">
        <v>19.95</v>
      </c>
      <c r="AB38" s="14">
        <f t="shared" si="7"/>
        <v>341.43158228917713</v>
      </c>
      <c r="AC38" s="13">
        <v>46.08</v>
      </c>
      <c r="AD38" s="15">
        <v>6</v>
      </c>
      <c r="AE38" s="15">
        <v>45</v>
      </c>
      <c r="AF38" s="13">
        <f t="shared" si="8"/>
        <v>405</v>
      </c>
      <c r="AG38" s="13">
        <v>8.1</v>
      </c>
      <c r="AH38" s="8">
        <v>6.13</v>
      </c>
      <c r="AI38" s="12">
        <v>8900.99</v>
      </c>
      <c r="AJ38" s="13">
        <f t="shared" si="9"/>
        <v>4745.2788394232302</v>
      </c>
      <c r="AK38" s="13">
        <v>39.700000000000003</v>
      </c>
      <c r="AL38" s="16">
        <v>11197</v>
      </c>
      <c r="AM38" s="17">
        <v>6.9999999999999999E-4</v>
      </c>
    </row>
    <row r="39" spans="1:39" x14ac:dyDescent="0.25">
      <c r="A39" s="6" t="s">
        <v>134</v>
      </c>
      <c r="B39" s="7">
        <v>5042</v>
      </c>
      <c r="C39" s="8">
        <f t="shared" si="10"/>
        <v>1.7788973799896977</v>
      </c>
      <c r="D39" s="9">
        <v>52484.65</v>
      </c>
      <c r="E39" s="9">
        <v>52512.36526955897</v>
      </c>
      <c r="F39" s="9">
        <v>48457.13115873708</v>
      </c>
      <c r="G39" s="10">
        <f t="shared" si="1"/>
        <v>192.37909832359756</v>
      </c>
      <c r="H39" s="9">
        <v>78684</v>
      </c>
      <c r="I39" s="9">
        <v>2012</v>
      </c>
      <c r="J39" s="11">
        <f t="shared" si="2"/>
        <v>39.107355864811133</v>
      </c>
      <c r="K39" s="8">
        <v>0.89</v>
      </c>
      <c r="L39" s="12">
        <v>47.4</v>
      </c>
      <c r="M39" s="13">
        <f t="shared" si="3"/>
        <v>47.425030247455112</v>
      </c>
      <c r="N39" s="13">
        <f>(46.2*0.9)*0.895</f>
        <v>37.214100000000009</v>
      </c>
      <c r="O39" s="9">
        <v>2834340</v>
      </c>
      <c r="P39" s="9">
        <v>-11853</v>
      </c>
      <c r="Q39" s="9">
        <v>-12625</v>
      </c>
      <c r="R39" s="9">
        <v>-13398</v>
      </c>
      <c r="S39" s="9">
        <v>-14451</v>
      </c>
      <c r="T39" s="9">
        <v>-15937</v>
      </c>
      <c r="U39" s="10">
        <f t="shared" si="4"/>
        <v>-24.084619347008477</v>
      </c>
      <c r="V39" s="13">
        <v>35.4</v>
      </c>
      <c r="W39" s="12">
        <v>19.63</v>
      </c>
      <c r="X39" s="14">
        <f t="shared" si="5"/>
        <v>363.4968562346084</v>
      </c>
      <c r="Y39" s="12">
        <v>20.81</v>
      </c>
      <c r="Z39" s="14">
        <f t="shared" si="6"/>
        <v>3853.4740592166077</v>
      </c>
      <c r="AA39" s="12">
        <v>25.32</v>
      </c>
      <c r="AB39" s="14">
        <f t="shared" si="7"/>
        <v>468.86094752217451</v>
      </c>
      <c r="AC39" s="13">
        <v>30.74</v>
      </c>
      <c r="AD39" s="15">
        <v>7</v>
      </c>
      <c r="AE39" s="15">
        <v>0</v>
      </c>
      <c r="AF39" s="13">
        <f t="shared" si="8"/>
        <v>420</v>
      </c>
      <c r="AG39" s="13">
        <v>7.5</v>
      </c>
      <c r="AH39" s="8">
        <v>5.86</v>
      </c>
      <c r="AI39" s="12">
        <v>15197.73</v>
      </c>
      <c r="AJ39" s="13">
        <f t="shared" si="9"/>
        <v>5361.999618958911</v>
      </c>
      <c r="AK39" s="13">
        <v>42</v>
      </c>
      <c r="AL39" s="16">
        <v>34949</v>
      </c>
      <c r="AM39" s="17">
        <v>1E-3</v>
      </c>
    </row>
    <row r="40" spans="1:39" x14ac:dyDescent="0.25">
      <c r="A40" s="6" t="s">
        <v>39</v>
      </c>
      <c r="B40" s="7">
        <v>51568</v>
      </c>
      <c r="C40" s="8">
        <f t="shared" si="10"/>
        <v>78.037678058258891</v>
      </c>
      <c r="D40" s="9">
        <v>71655.149999999994</v>
      </c>
      <c r="E40" s="9">
        <v>146568.65885086867</v>
      </c>
      <c r="F40" s="9">
        <v>122369.4537563683</v>
      </c>
      <c r="G40" s="10">
        <f t="shared" si="1"/>
        <v>375.32279620827944</v>
      </c>
      <c r="H40" s="9">
        <v>233969</v>
      </c>
      <c r="I40" s="9">
        <v>1872</v>
      </c>
      <c r="J40" s="11">
        <f t="shared" si="2"/>
        <v>124.98344017094017</v>
      </c>
      <c r="K40" s="8">
        <v>2.0499999999999998</v>
      </c>
      <c r="L40" s="12">
        <v>47.8</v>
      </c>
      <c r="M40" s="13">
        <f t="shared" si="3"/>
        <v>97.773598870025708</v>
      </c>
      <c r="N40" s="13">
        <f>(51.5-4.9)*0.934</f>
        <v>43.524400000000007</v>
      </c>
      <c r="O40" s="9">
        <v>660809</v>
      </c>
      <c r="P40" s="9">
        <v>9376</v>
      </c>
      <c r="Q40" s="9">
        <v>7620</v>
      </c>
      <c r="R40" s="9">
        <v>11075</v>
      </c>
      <c r="S40" s="9">
        <v>10659</v>
      </c>
      <c r="T40" s="9">
        <v>10548</v>
      </c>
      <c r="U40" s="10">
        <f t="shared" si="4"/>
        <v>74.572228889134379</v>
      </c>
      <c r="V40" s="13">
        <v>29.6</v>
      </c>
      <c r="W40" s="12">
        <v>17.55</v>
      </c>
      <c r="X40" s="14">
        <f t="shared" si="5"/>
        <v>1903.0429102811854</v>
      </c>
      <c r="Y40" s="12">
        <v>22.99</v>
      </c>
      <c r="Z40" s="14">
        <f t="shared" si="6"/>
        <v>24929.319947216212</v>
      </c>
      <c r="AA40" s="12">
        <v>11.21</v>
      </c>
      <c r="AB40" s="14">
        <f t="shared" si="7"/>
        <v>1215.561881723766</v>
      </c>
      <c r="AC40" s="13">
        <v>230.02</v>
      </c>
      <c r="AD40" s="15">
        <v>7</v>
      </c>
      <c r="AE40" s="15">
        <v>46</v>
      </c>
      <c r="AF40" s="13">
        <f t="shared" si="8"/>
        <v>466</v>
      </c>
      <c r="AG40" s="13">
        <v>4.0999999999999996</v>
      </c>
      <c r="AH40" s="8">
        <v>12.79</v>
      </c>
      <c r="AI40" s="12">
        <v>14299.39</v>
      </c>
      <c r="AJ40" s="13">
        <f t="shared" si="9"/>
        <v>21639.217988859109</v>
      </c>
      <c r="AK40" s="13">
        <v>50.6</v>
      </c>
      <c r="AL40" s="16">
        <v>7183</v>
      </c>
      <c r="AM40" s="17">
        <v>1.9E-3</v>
      </c>
    </row>
    <row r="41" spans="1:39" x14ac:dyDescent="0.25">
      <c r="A41" s="6" t="s">
        <v>390</v>
      </c>
      <c r="B41" s="7"/>
      <c r="C41" s="8"/>
      <c r="D41" s="9"/>
      <c r="E41" s="9"/>
      <c r="F41" s="9"/>
      <c r="G41" s="10"/>
      <c r="H41" s="9"/>
      <c r="I41" s="9"/>
      <c r="J41" s="11"/>
      <c r="K41" s="8"/>
      <c r="L41" s="12"/>
      <c r="M41" s="13"/>
      <c r="N41" s="13"/>
      <c r="O41" s="9"/>
      <c r="P41" s="9"/>
      <c r="Q41" s="9"/>
      <c r="R41" s="9"/>
      <c r="S41" s="9"/>
      <c r="T41" s="9"/>
      <c r="U41" s="10"/>
      <c r="V41" s="13"/>
      <c r="W41" s="12"/>
      <c r="X41" s="14"/>
      <c r="Y41" s="12"/>
      <c r="Z41" s="14"/>
      <c r="AA41" s="12"/>
      <c r="AB41" s="14"/>
      <c r="AC41" s="13"/>
      <c r="AD41" s="15"/>
      <c r="AE41" s="15"/>
      <c r="AF41" s="13"/>
      <c r="AG41" s="13"/>
      <c r="AH41" s="8"/>
      <c r="AI41" s="12"/>
      <c r="AJ41" s="13"/>
      <c r="AK41" s="13"/>
      <c r="AL41" s="16"/>
      <c r="AM41" s="17"/>
    </row>
    <row r="42" spans="1:39" x14ac:dyDescent="0.25">
      <c r="A42" s="6" t="s">
        <v>160</v>
      </c>
      <c r="B42" s="7">
        <v>399616</v>
      </c>
      <c r="C42" s="8">
        <f>B42/O42*1000</f>
        <v>3.1539052504721634</v>
      </c>
      <c r="D42" s="9">
        <v>1284907.94</v>
      </c>
      <c r="E42" s="9">
        <v>516108.88539193623</v>
      </c>
      <c r="F42" s="9">
        <v>548847.91206437198</v>
      </c>
      <c r="G42" s="10">
        <f>(E42+F42)/D42*100</f>
        <v>82.881953197075603</v>
      </c>
      <c r="H42" s="9">
        <v>43911</v>
      </c>
      <c r="I42" s="9">
        <v>2226</v>
      </c>
      <c r="J42" s="11">
        <f>H42/I42</f>
        <v>19.726415094339622</v>
      </c>
      <c r="K42" s="8">
        <v>1.03</v>
      </c>
      <c r="L42" s="12">
        <v>80.5</v>
      </c>
      <c r="M42" s="13">
        <f>E42*L42/D42</f>
        <v>32.334429557693348</v>
      </c>
      <c r="N42" s="13">
        <f>20.1*0.7743</f>
        <v>15.56343</v>
      </c>
      <c r="O42" s="9">
        <v>126705138</v>
      </c>
      <c r="P42" s="9">
        <v>-52649</v>
      </c>
      <c r="Q42" s="9">
        <v>-9949</v>
      </c>
      <c r="R42" s="9">
        <v>-47764</v>
      </c>
      <c r="S42" s="9">
        <v>-99430</v>
      </c>
      <c r="T42" s="9">
        <v>-12438</v>
      </c>
      <c r="U42" s="10">
        <f>SUM(P42:T42)/O42*1000</f>
        <v>-1.7539146676119794</v>
      </c>
      <c r="V42" s="13">
        <v>45.4</v>
      </c>
      <c r="W42" s="12">
        <v>20.73</v>
      </c>
      <c r="X42" s="14">
        <f>W42*D42/O42*1000</f>
        <v>210.22147970195178</v>
      </c>
      <c r="Y42" s="12">
        <v>24.31</v>
      </c>
      <c r="Z42" s="14">
        <f>Y42*D42/O42*10000</f>
        <v>2465.2600924044609</v>
      </c>
      <c r="AA42" s="12">
        <v>30.83</v>
      </c>
      <c r="AB42" s="14">
        <f>AA42*D42/O42*1000</f>
        <v>312.64487309267599</v>
      </c>
      <c r="AC42" s="13">
        <v>10.71</v>
      </c>
      <c r="AD42" s="15">
        <v>6</v>
      </c>
      <c r="AE42" s="15">
        <v>37</v>
      </c>
      <c r="AF42" s="13">
        <f>AD42*60+AE42</f>
        <v>397</v>
      </c>
      <c r="AG42" s="13">
        <v>13.6</v>
      </c>
      <c r="AH42" s="8">
        <v>2.62</v>
      </c>
      <c r="AI42" s="12">
        <v>328882.61</v>
      </c>
      <c r="AJ42" s="13">
        <f>AI42/O42*1000000</f>
        <v>2595.6533033411793</v>
      </c>
      <c r="AK42" s="13">
        <v>31</v>
      </c>
      <c r="AL42" s="16">
        <v>3167</v>
      </c>
      <c r="AM42" s="17">
        <v>2.3E-3</v>
      </c>
    </row>
    <row r="43" spans="1:39" x14ac:dyDescent="0.25">
      <c r="A43" s="6" t="s">
        <v>161</v>
      </c>
      <c r="B43" s="7">
        <v>363.15800000000002</v>
      </c>
      <c r="C43" s="8">
        <f>B43/O43*1000</f>
        <v>0.14303787397189485</v>
      </c>
      <c r="D43" s="9">
        <v>9094.7999999999993</v>
      </c>
      <c r="E43" s="9">
        <v>4303.2527729922494</v>
      </c>
      <c r="F43" s="9">
        <v>7404.3966372393907</v>
      </c>
      <c r="G43" s="10">
        <f>(E43+F43)/D43*100</f>
        <v>128.72904748022651</v>
      </c>
      <c r="H43" s="9">
        <v>39273</v>
      </c>
      <c r="I43" s="9">
        <v>2012</v>
      </c>
      <c r="J43" s="11">
        <f>H43/I43</f>
        <v>19.519383697813122</v>
      </c>
      <c r="K43" s="8">
        <v>0.14000000000000001</v>
      </c>
      <c r="L43" s="12">
        <v>40.700000000000003</v>
      </c>
      <c r="M43" s="13">
        <f>E43*L43/D43</f>
        <v>19.257420488717134</v>
      </c>
      <c r="N43" s="13">
        <f>22*0.7</f>
        <v>15.399999999999999</v>
      </c>
      <c r="O43" s="9">
        <v>2538894</v>
      </c>
      <c r="P43" s="9">
        <v>-14278</v>
      </c>
      <c r="Q43" s="9">
        <v>-29749</v>
      </c>
      <c r="R43" s="9">
        <v>-30410</v>
      </c>
      <c r="S43" s="9">
        <v>-31112</v>
      </c>
      <c r="T43" s="9">
        <v>-31856</v>
      </c>
      <c r="U43" s="10">
        <f>SUM(P43:T43)/O43*1000</f>
        <v>-54.120022340436428</v>
      </c>
      <c r="V43" s="13">
        <v>26</v>
      </c>
      <c r="W43" s="12">
        <v>26.86</v>
      </c>
      <c r="X43" s="14">
        <f>W43*D43/O43*1000</f>
        <v>96.217616017053089</v>
      </c>
      <c r="Y43" s="12">
        <v>14.43</v>
      </c>
      <c r="Z43" s="14">
        <f>Y43*D43/O43*10000</f>
        <v>516.90997733658821</v>
      </c>
      <c r="AA43" s="12">
        <v>20.63</v>
      </c>
      <c r="AB43" s="14">
        <f>AA43*D43/O43*1000</f>
        <v>73.900574029478975</v>
      </c>
      <c r="AC43" s="13">
        <v>27.07</v>
      </c>
      <c r="AD43" s="15">
        <v>6</v>
      </c>
      <c r="AE43" s="15">
        <v>30</v>
      </c>
      <c r="AF43" s="13">
        <f>AD43*60+AE43</f>
        <v>390</v>
      </c>
      <c r="AG43" s="13">
        <v>8.5</v>
      </c>
      <c r="AH43" s="8">
        <v>1.87</v>
      </c>
      <c r="AI43" s="12">
        <v>3269.56</v>
      </c>
      <c r="AJ43" s="13">
        <f>AI43/O43*1000000</f>
        <v>1287.7890924158314</v>
      </c>
      <c r="AK43" s="13">
        <v>30.03</v>
      </c>
      <c r="AL43" s="16">
        <v>6682</v>
      </c>
      <c r="AM43" s="17">
        <v>2.0000000000000001E-4</v>
      </c>
    </row>
    <row r="44" spans="1:39" x14ac:dyDescent="0.25">
      <c r="A44" s="6" t="s">
        <v>380</v>
      </c>
      <c r="B44" s="7"/>
      <c r="C44" s="8"/>
      <c r="D44" s="9"/>
      <c r="E44" s="9"/>
      <c r="F44" s="9"/>
      <c r="G44" s="10"/>
      <c r="H44" s="9"/>
      <c r="I44" s="9"/>
      <c r="J44" s="11"/>
      <c r="K44" s="8"/>
      <c r="L44" s="12"/>
      <c r="M44" s="13"/>
      <c r="N44" s="13"/>
      <c r="O44" s="9"/>
      <c r="P44" s="9"/>
      <c r="Q44" s="9"/>
      <c r="R44" s="9"/>
      <c r="S44" s="9"/>
      <c r="T44" s="9"/>
      <c r="U44" s="10"/>
      <c r="V44" s="13"/>
      <c r="W44" s="12"/>
      <c r="X44" s="14"/>
      <c r="Y44" s="12"/>
      <c r="Z44" s="14"/>
      <c r="AA44" s="12"/>
      <c r="AB44" s="14"/>
      <c r="AC44" s="13"/>
      <c r="AD44" s="15"/>
      <c r="AE44" s="15"/>
      <c r="AF44" s="13"/>
      <c r="AG44" s="13"/>
      <c r="AH44" s="8"/>
      <c r="AI44" s="12"/>
      <c r="AJ44" s="13"/>
      <c r="AK44" s="13"/>
      <c r="AL44" s="16"/>
      <c r="AM44" s="17"/>
    </row>
    <row r="45" spans="1:39" x14ac:dyDescent="0.25">
      <c r="A45" s="6" t="s">
        <v>149</v>
      </c>
      <c r="B45" s="7">
        <v>3309.9</v>
      </c>
      <c r="C45" s="8">
        <f>B45/O45*1000</f>
        <v>5.3626543834948386</v>
      </c>
      <c r="D45" s="9">
        <v>4869.34</v>
      </c>
      <c r="E45" s="9">
        <v>2433.1224532128599</v>
      </c>
      <c r="F45" s="9">
        <v>3799.1454644334781</v>
      </c>
      <c r="G45" s="10">
        <f>(E45+F45)/D45*100</f>
        <v>127.98999284597785</v>
      </c>
      <c r="H45" s="9">
        <v>56321</v>
      </c>
      <c r="I45" s="9">
        <v>2220</v>
      </c>
      <c r="J45" s="11">
        <f>H45/I45</f>
        <v>25.369819819819821</v>
      </c>
      <c r="K45" s="8">
        <v>0.35</v>
      </c>
      <c r="L45" s="12">
        <v>30.7</v>
      </c>
      <c r="M45" s="13">
        <f>E45*L45/D45</f>
        <v>15.340243095293159</v>
      </c>
      <c r="N45" s="13">
        <f>34.9*0.734</f>
        <v>25.616599999999998</v>
      </c>
      <c r="O45" s="9">
        <v>617213</v>
      </c>
      <c r="P45" s="9">
        <v>-101</v>
      </c>
      <c r="Q45" s="9">
        <v>-1326</v>
      </c>
      <c r="R45" s="9">
        <v>-1636</v>
      </c>
      <c r="S45" s="9">
        <v>-2024</v>
      </c>
      <c r="T45" s="9">
        <v>-1980</v>
      </c>
      <c r="U45" s="10">
        <f>SUM(P45:T45)/O45*1000</f>
        <v>-11.449856046453979</v>
      </c>
      <c r="V45" s="13">
        <v>32.9</v>
      </c>
      <c r="W45" s="12">
        <v>26.65</v>
      </c>
      <c r="X45" s="14">
        <f>W45*D45/O45*1000</f>
        <v>210.24818174600986</v>
      </c>
      <c r="Y45" s="12">
        <v>17.43</v>
      </c>
      <c r="Z45" s="14">
        <f>Y45*D45/O45*10000</f>
        <v>1375.0941117572054</v>
      </c>
      <c r="AA45" s="12">
        <v>14.84</v>
      </c>
      <c r="AB45" s="14">
        <f>AA45*D45/O45*1000</f>
        <v>117.0762858202922</v>
      </c>
      <c r="AC45" s="13">
        <v>18.03</v>
      </c>
      <c r="AD45" s="19">
        <v>6</v>
      </c>
      <c r="AE45" s="19">
        <v>40</v>
      </c>
      <c r="AF45" s="13">
        <f>AD45*60+AE45</f>
        <v>400</v>
      </c>
      <c r="AG45" s="13">
        <v>7.6</v>
      </c>
      <c r="AH45" s="8">
        <v>4.09</v>
      </c>
      <c r="AI45" s="12">
        <v>1340.28</v>
      </c>
      <c r="AJ45" s="13">
        <f>AI45/O45*1000000</f>
        <v>2171.5031925769549</v>
      </c>
      <c r="AK45" s="13">
        <v>27.08</v>
      </c>
      <c r="AL45" s="16">
        <v>21588</v>
      </c>
      <c r="AM45" s="17">
        <v>1.2999999999999999E-3</v>
      </c>
    </row>
    <row r="46" spans="1:39" x14ac:dyDescent="0.25">
      <c r="A46" s="6" t="s">
        <v>364</v>
      </c>
      <c r="B46" s="7"/>
      <c r="C46" s="8"/>
      <c r="D46" s="9"/>
      <c r="E46" s="9"/>
      <c r="F46" s="9"/>
      <c r="G46" s="10"/>
      <c r="H46" s="9"/>
      <c r="I46" s="9"/>
      <c r="J46" s="11"/>
      <c r="K46" s="8"/>
      <c r="L46" s="12"/>
      <c r="M46" s="13"/>
      <c r="N46" s="13"/>
      <c r="O46" s="9"/>
      <c r="P46" s="9"/>
      <c r="Q46" s="9"/>
      <c r="R46" s="9"/>
      <c r="S46" s="9"/>
      <c r="T46" s="9"/>
      <c r="U46" s="10"/>
      <c r="V46" s="13"/>
      <c r="W46" s="12"/>
      <c r="X46" s="14"/>
      <c r="Y46" s="12"/>
      <c r="Z46" s="14"/>
      <c r="AA46" s="12"/>
      <c r="AB46" s="14"/>
      <c r="AC46" s="13"/>
      <c r="AD46" s="19"/>
      <c r="AE46" s="19"/>
      <c r="AF46" s="13"/>
      <c r="AG46" s="13"/>
      <c r="AH46" s="8"/>
      <c r="AI46" s="12"/>
      <c r="AJ46" s="13"/>
      <c r="AK46" s="13"/>
      <c r="AL46" s="16"/>
      <c r="AM46" s="17"/>
    </row>
    <row r="47" spans="1:39" x14ac:dyDescent="0.25">
      <c r="A47" s="6" t="s">
        <v>66</v>
      </c>
      <c r="B47" s="7">
        <v>1528754</v>
      </c>
      <c r="C47" s="8">
        <f t="shared" ref="C47:C61" si="11">B47/O47*1000</f>
        <v>86.90708348151793</v>
      </c>
      <c r="D47" s="9">
        <v>894727.81</v>
      </c>
      <c r="E47" s="9">
        <v>786900.95690209104</v>
      </c>
      <c r="F47" s="9">
        <v>679802.86631010741</v>
      </c>
      <c r="G47" s="10">
        <f t="shared" ref="G47:G61" si="12">(E47+F47)/D47*100</f>
        <v>163.92737621648291</v>
      </c>
      <c r="H47" s="9">
        <v>108651</v>
      </c>
      <c r="I47" s="9">
        <v>1627</v>
      </c>
      <c r="J47" s="11">
        <f t="shared" ref="J47:J61" si="13">H47/I47</f>
        <v>66.779963122311003</v>
      </c>
      <c r="K47" s="8">
        <v>0.99</v>
      </c>
      <c r="L47" s="12">
        <v>59.6</v>
      </c>
      <c r="M47" s="13">
        <f t="shared" ref="M47:M61" si="14">E47*L47/D47</f>
        <v>52.417390526136238</v>
      </c>
      <c r="N47" s="13">
        <f>(44.7-2.3)*0.929</f>
        <v>39.389600000000009</v>
      </c>
      <c r="O47" s="9">
        <v>17590672</v>
      </c>
      <c r="P47" s="9">
        <v>148211</v>
      </c>
      <c r="Q47" s="9">
        <v>223227</v>
      </c>
      <c r="R47" s="9">
        <v>106788</v>
      </c>
      <c r="S47" s="9">
        <v>67827</v>
      </c>
      <c r="T47" s="9">
        <v>107627</v>
      </c>
      <c r="U47" s="10">
        <f t="shared" ref="U47:U61" si="15">SUM(P47:T47)/O47*1000</f>
        <v>37.160604211140992</v>
      </c>
      <c r="V47" s="13">
        <v>26.4</v>
      </c>
      <c r="W47" s="12">
        <v>21.48</v>
      </c>
      <c r="X47" s="14">
        <f t="shared" ref="X47:X61" si="16">W47*D47/O47*1000</f>
        <v>1092.5536761074279</v>
      </c>
      <c r="Y47" s="12">
        <v>28.74</v>
      </c>
      <c r="Z47" s="14">
        <f t="shared" ref="Z47:Z61" si="17">Y47*D47/O47*10000</f>
        <v>14618.246113280948</v>
      </c>
      <c r="AA47" s="12">
        <v>17.88</v>
      </c>
      <c r="AB47" s="14">
        <f t="shared" ref="AB47:AB61" si="18">AA47*D47/O47*1000</f>
        <v>909.4441214525516</v>
      </c>
      <c r="AC47" s="13">
        <v>128.09</v>
      </c>
      <c r="AD47" s="15">
        <v>7</v>
      </c>
      <c r="AE47" s="15">
        <v>24</v>
      </c>
      <c r="AF47" s="13">
        <f t="shared" ref="AF47:AF61" si="19">AD47*60+AE47</f>
        <v>444</v>
      </c>
      <c r="AG47" s="13">
        <v>4.0999999999999996</v>
      </c>
      <c r="AH47" s="8">
        <v>5.0199999999999996</v>
      </c>
      <c r="AI47" s="12">
        <v>210470.73</v>
      </c>
      <c r="AJ47" s="13">
        <f t="shared" ref="AJ47:AJ61" si="20">AI47/O47*1000000</f>
        <v>11964.905604515849</v>
      </c>
      <c r="AK47" s="13">
        <v>60.4</v>
      </c>
      <c r="AL47" s="16">
        <v>25793</v>
      </c>
      <c r="AM47" s="17">
        <v>5.9999999999999995E-4</v>
      </c>
    </row>
    <row r="48" spans="1:39" x14ac:dyDescent="0.25">
      <c r="A48" s="6" t="s">
        <v>110</v>
      </c>
      <c r="B48" s="7">
        <v>132198</v>
      </c>
      <c r="C48" s="8">
        <f t="shared" si="11"/>
        <v>25.799262309478738</v>
      </c>
      <c r="D48" s="9">
        <v>218076.25</v>
      </c>
      <c r="E48" s="9">
        <v>47536.663470423118</v>
      </c>
      <c r="F48" s="9">
        <v>58728.606844610251</v>
      </c>
      <c r="G48" s="10">
        <f t="shared" si="12"/>
        <v>48.728493045452396</v>
      </c>
      <c r="H48" s="9">
        <v>80438</v>
      </c>
      <c r="I48" s="9">
        <v>1748</v>
      </c>
      <c r="J48" s="11">
        <f t="shared" si="13"/>
        <v>46.017162471395878</v>
      </c>
      <c r="K48" s="8">
        <v>0.2</v>
      </c>
      <c r="L48" s="12">
        <v>18</v>
      </c>
      <c r="M48" s="13">
        <f t="shared" si="14"/>
        <v>3.9236732219469848</v>
      </c>
      <c r="N48" s="13">
        <f>35.8*0.89</f>
        <v>31.861999999999998</v>
      </c>
      <c r="O48" s="9">
        <v>5124100</v>
      </c>
      <c r="P48" s="9">
        <v>15000</v>
      </c>
      <c r="Q48" s="9">
        <v>38220</v>
      </c>
      <c r="R48" s="9">
        <v>103392</v>
      </c>
      <c r="S48" s="9">
        <v>80419</v>
      </c>
      <c r="T48" s="9">
        <v>48815</v>
      </c>
      <c r="U48" s="10">
        <f t="shared" si="15"/>
        <v>55.784625592787023</v>
      </c>
      <c r="V48" s="13">
        <v>36.200000000000003</v>
      </c>
      <c r="W48" s="12">
        <v>24.56</v>
      </c>
      <c r="X48" s="14">
        <f t="shared" si="16"/>
        <v>1045.2474971214458</v>
      </c>
      <c r="Y48" s="12">
        <v>19.37</v>
      </c>
      <c r="Z48" s="14">
        <f t="shared" si="17"/>
        <v>8243.6661316133577</v>
      </c>
      <c r="AA48" s="12">
        <v>19.71</v>
      </c>
      <c r="AB48" s="14">
        <f t="shared" si="18"/>
        <v>838.83665180226774</v>
      </c>
      <c r="AC48" s="13">
        <v>57.64</v>
      </c>
      <c r="AD48" s="15">
        <v>7</v>
      </c>
      <c r="AE48" s="15">
        <v>27</v>
      </c>
      <c r="AF48" s="13">
        <f t="shared" si="19"/>
        <v>447</v>
      </c>
      <c r="AG48" s="13">
        <v>7.8</v>
      </c>
      <c r="AH48" s="8">
        <v>4.32</v>
      </c>
      <c r="AI48" s="12">
        <v>64090.2</v>
      </c>
      <c r="AJ48" s="13">
        <f t="shared" si="20"/>
        <v>12507.601334868561</v>
      </c>
      <c r="AK48" s="13">
        <v>46.6</v>
      </c>
      <c r="AL48" s="16">
        <v>960</v>
      </c>
      <c r="AM48" s="17">
        <v>9.2999999999999992E-3</v>
      </c>
    </row>
    <row r="49" spans="1:39" x14ac:dyDescent="0.25">
      <c r="A49" s="6" t="s">
        <v>153</v>
      </c>
      <c r="B49" s="7">
        <v>3660</v>
      </c>
      <c r="C49" s="8">
        <f t="shared" si="11"/>
        <v>1.9981307105047084</v>
      </c>
      <c r="D49" s="9">
        <v>11318.06</v>
      </c>
      <c r="E49" s="9">
        <v>8032.4904911460626</v>
      </c>
      <c r="F49" s="9">
        <v>10792.635738988725</v>
      </c>
      <c r="G49" s="10">
        <f t="shared" si="12"/>
        <v>166.32820669032316</v>
      </c>
      <c r="H49" s="9">
        <v>44149</v>
      </c>
      <c r="I49" s="9">
        <v>1960</v>
      </c>
      <c r="J49" s="11">
        <f t="shared" si="13"/>
        <v>22.524999999999999</v>
      </c>
      <c r="K49" s="8">
        <v>0.13</v>
      </c>
      <c r="L49" s="12">
        <v>65.400000000000006</v>
      </c>
      <c r="M49" s="13">
        <f t="shared" si="14"/>
        <v>46.414745824015121</v>
      </c>
      <c r="N49" s="13">
        <f>17*0.72</f>
        <v>12.24</v>
      </c>
      <c r="O49" s="9">
        <v>1831712</v>
      </c>
      <c r="P49" s="9">
        <v>-486</v>
      </c>
      <c r="Q49" s="9">
        <v>-987</v>
      </c>
      <c r="R49" s="9">
        <v>-1000</v>
      </c>
      <c r="S49" s="9">
        <v>-1018</v>
      </c>
      <c r="T49" s="9">
        <v>-1164</v>
      </c>
      <c r="U49" s="10">
        <f t="shared" si="15"/>
        <v>-2.5413383763386386</v>
      </c>
      <c r="V49" s="13">
        <v>31.4</v>
      </c>
      <c r="W49" s="12">
        <v>32.33</v>
      </c>
      <c r="X49" s="14">
        <f t="shared" si="16"/>
        <v>199.76550887912506</v>
      </c>
      <c r="Y49" s="12">
        <v>29.15</v>
      </c>
      <c r="Z49" s="14">
        <f t="shared" si="17"/>
        <v>1801.1644243199803</v>
      </c>
      <c r="AA49" s="12">
        <v>22.35</v>
      </c>
      <c r="AB49" s="14">
        <f t="shared" si="18"/>
        <v>138.09957078405338</v>
      </c>
      <c r="AC49" s="13">
        <v>22.02</v>
      </c>
      <c r="AD49" s="15">
        <v>7</v>
      </c>
      <c r="AE49" s="15">
        <v>14</v>
      </c>
      <c r="AF49" s="13">
        <f t="shared" si="19"/>
        <v>434</v>
      </c>
      <c r="AG49" s="13">
        <v>6.4</v>
      </c>
      <c r="AH49" s="8">
        <v>3.26</v>
      </c>
      <c r="AI49" s="12">
        <v>3283.38</v>
      </c>
      <c r="AJ49" s="13">
        <f t="shared" si="20"/>
        <v>1792.5197847696581</v>
      </c>
      <c r="AK49" s="13">
        <v>33</v>
      </c>
      <c r="AL49" s="16">
        <v>34135</v>
      </c>
      <c r="AM49" s="17">
        <v>6.9999999999999999E-4</v>
      </c>
    </row>
    <row r="50" spans="1:39" x14ac:dyDescent="0.25">
      <c r="A50" s="6" t="s">
        <v>48</v>
      </c>
      <c r="B50" s="7">
        <v>373830</v>
      </c>
      <c r="C50" s="8">
        <f t="shared" si="11"/>
        <v>68.90532637085343</v>
      </c>
      <c r="D50" s="9">
        <v>433527.99</v>
      </c>
      <c r="E50" s="9">
        <v>166542.68884985006</v>
      </c>
      <c r="F50" s="9">
        <v>141333.14043608555</v>
      </c>
      <c r="G50" s="10">
        <f t="shared" si="12"/>
        <v>71.016367198329135</v>
      </c>
      <c r="H50" s="9">
        <v>127582</v>
      </c>
      <c r="I50" s="9">
        <v>1742</v>
      </c>
      <c r="J50" s="11">
        <f t="shared" si="13"/>
        <v>73.238805970149258</v>
      </c>
      <c r="K50" s="8">
        <v>0.87</v>
      </c>
      <c r="L50" s="12">
        <v>49.3</v>
      </c>
      <c r="M50" s="13">
        <f t="shared" si="14"/>
        <v>18.938926089403381</v>
      </c>
      <c r="N50" s="13">
        <f>(48.1-11.6)*0.88</f>
        <v>32.119999999999997</v>
      </c>
      <c r="O50" s="9">
        <v>5425270</v>
      </c>
      <c r="P50" s="9">
        <v>53042</v>
      </c>
      <c r="Q50" s="9">
        <v>58008</v>
      </c>
      <c r="R50" s="9">
        <v>19843</v>
      </c>
      <c r="S50" s="9">
        <v>11421</v>
      </c>
      <c r="T50" s="9">
        <v>25769</v>
      </c>
      <c r="U50" s="10">
        <f t="shared" si="15"/>
        <v>30.98149953827183</v>
      </c>
      <c r="V50" s="13">
        <v>27.7</v>
      </c>
      <c r="W50" s="12">
        <v>25.6</v>
      </c>
      <c r="X50" s="14">
        <f t="shared" si="16"/>
        <v>2045.670822650301</v>
      </c>
      <c r="Y50" s="12">
        <v>39.1</v>
      </c>
      <c r="Z50" s="14">
        <f t="shared" si="17"/>
        <v>31244.425455322962</v>
      </c>
      <c r="AA50" s="12">
        <v>36.340000000000003</v>
      </c>
      <c r="AB50" s="14">
        <f t="shared" si="18"/>
        <v>2903.8936599653102</v>
      </c>
      <c r="AC50" s="13">
        <v>99.76</v>
      </c>
      <c r="AD50" s="15">
        <v>7</v>
      </c>
      <c r="AE50" s="15">
        <v>9</v>
      </c>
      <c r="AF50" s="13">
        <f t="shared" si="19"/>
        <v>429</v>
      </c>
      <c r="AG50" s="13">
        <v>2.1</v>
      </c>
      <c r="AH50" s="8">
        <v>5.78</v>
      </c>
      <c r="AI50" s="12">
        <v>116897.29</v>
      </c>
      <c r="AJ50" s="13">
        <f t="shared" si="20"/>
        <v>21546.815181548569</v>
      </c>
      <c r="AK50" s="13">
        <v>50.7</v>
      </c>
      <c r="AL50" s="16">
        <v>1528</v>
      </c>
      <c r="AM50" s="17">
        <v>4.0000000000000002E-4</v>
      </c>
    </row>
    <row r="51" spans="1:39" x14ac:dyDescent="0.25">
      <c r="A51" s="6" t="s">
        <v>142</v>
      </c>
      <c r="B51" s="7">
        <v>15628</v>
      </c>
      <c r="C51" s="8">
        <f t="shared" si="11"/>
        <v>3.8447345243777029</v>
      </c>
      <c r="D51" s="9">
        <v>67839.490000000005</v>
      </c>
      <c r="E51" s="9">
        <v>60793</v>
      </c>
      <c r="F51" s="9">
        <v>58263.8</v>
      </c>
      <c r="G51" s="10">
        <f t="shared" si="12"/>
        <v>175.49778160183692</v>
      </c>
      <c r="H51" s="9">
        <v>77945</v>
      </c>
      <c r="I51" s="9">
        <v>2200</v>
      </c>
      <c r="J51" s="11">
        <f t="shared" si="13"/>
        <v>35.429545454545455</v>
      </c>
      <c r="K51" s="8">
        <v>-0.46</v>
      </c>
      <c r="L51" s="12">
        <v>11.1</v>
      </c>
      <c r="M51" s="13">
        <f t="shared" si="14"/>
        <v>9.9470426443359159</v>
      </c>
      <c r="N51" s="13">
        <f>13.5*0.7</f>
        <v>9.4499999999999993</v>
      </c>
      <c r="O51" s="9">
        <v>4064780</v>
      </c>
      <c r="P51" s="9">
        <v>7967</v>
      </c>
      <c r="Q51" s="9">
        <v>5473</v>
      </c>
      <c r="R51" s="9">
        <v>5473</v>
      </c>
      <c r="S51" s="9">
        <v>10623</v>
      </c>
      <c r="T51" s="9">
        <v>5926</v>
      </c>
      <c r="U51" s="10">
        <f t="shared" si="15"/>
        <v>8.7242113964347396</v>
      </c>
      <c r="V51" s="13">
        <v>49.8</v>
      </c>
      <c r="W51" s="12">
        <v>15</v>
      </c>
      <c r="X51" s="14">
        <f t="shared" si="16"/>
        <v>250.34377014254156</v>
      </c>
      <c r="Y51" s="12">
        <v>15</v>
      </c>
      <c r="Z51" s="14">
        <f t="shared" si="17"/>
        <v>2503.4377014254155</v>
      </c>
      <c r="AA51" s="12">
        <v>26.17</v>
      </c>
      <c r="AB51" s="14">
        <f t="shared" si="18"/>
        <v>436.76643097535418</v>
      </c>
      <c r="AC51" s="13">
        <v>14.205</v>
      </c>
      <c r="AD51" s="19">
        <v>6</v>
      </c>
      <c r="AE51" s="19">
        <v>40</v>
      </c>
      <c r="AF51" s="13">
        <f t="shared" si="19"/>
        <v>400</v>
      </c>
      <c r="AG51" s="13">
        <v>13.9</v>
      </c>
      <c r="AH51" s="8">
        <v>2.27</v>
      </c>
      <c r="AI51" s="12">
        <v>24467.84</v>
      </c>
      <c r="AJ51" s="13">
        <f t="shared" si="20"/>
        <v>6019.4746087119102</v>
      </c>
      <c r="AK51" s="13">
        <v>25.03</v>
      </c>
      <c r="AL51" s="16">
        <v>4110</v>
      </c>
      <c r="AM51" s="17">
        <v>2.3999999999999998E-3</v>
      </c>
    </row>
    <row r="52" spans="1:39" x14ac:dyDescent="0.25">
      <c r="A52" s="6" t="s">
        <v>173</v>
      </c>
      <c r="B52" s="7">
        <f>D52*3.5%</f>
        <v>1469.8491500000002</v>
      </c>
      <c r="C52" s="8">
        <f t="shared" si="11"/>
        <v>0.24057852634294244</v>
      </c>
      <c r="D52" s="9">
        <v>41995.69</v>
      </c>
      <c r="E52" s="9">
        <v>13089.132034977865</v>
      </c>
      <c r="F52" s="9">
        <v>15279.826269464569</v>
      </c>
      <c r="G52" s="10">
        <f t="shared" si="12"/>
        <v>67.552070949286545</v>
      </c>
      <c r="H52" s="9">
        <v>28903</v>
      </c>
      <c r="I52" s="9">
        <v>2132</v>
      </c>
      <c r="J52" s="11">
        <f t="shared" si="13"/>
        <v>13.556754221388367</v>
      </c>
      <c r="K52" s="8">
        <v>-0.44</v>
      </c>
      <c r="L52" s="12">
        <v>26.3</v>
      </c>
      <c r="M52" s="13">
        <f t="shared" si="14"/>
        <v>8.1971310036796119</v>
      </c>
      <c r="N52" s="13">
        <v>1</v>
      </c>
      <c r="O52" s="9">
        <v>6109644</v>
      </c>
      <c r="P52" s="9">
        <v>-12499</v>
      </c>
      <c r="Q52" s="9">
        <v>-8230</v>
      </c>
      <c r="R52" s="9">
        <v>-16270</v>
      </c>
      <c r="S52" s="9">
        <v>-16470</v>
      </c>
      <c r="T52" s="9">
        <v>-16628</v>
      </c>
      <c r="U52" s="10">
        <f t="shared" si="15"/>
        <v>-11.47317257764937</v>
      </c>
      <c r="V52" s="13">
        <v>43.5</v>
      </c>
      <c r="W52" s="12">
        <v>26.9</v>
      </c>
      <c r="X52" s="14">
        <f t="shared" si="16"/>
        <v>184.90178167500429</v>
      </c>
      <c r="Y52" s="12">
        <v>20.51</v>
      </c>
      <c r="Z52" s="14">
        <f t="shared" si="17"/>
        <v>1409.7901643696428</v>
      </c>
      <c r="AA52" s="12">
        <v>33.54</v>
      </c>
      <c r="AB52" s="14">
        <f t="shared" si="18"/>
        <v>230.54296495835109</v>
      </c>
      <c r="AC52" s="13">
        <v>2.7511000000000001</v>
      </c>
      <c r="AD52" s="19">
        <v>6</v>
      </c>
      <c r="AE52" s="19">
        <v>50</v>
      </c>
      <c r="AF52" s="13">
        <f t="shared" si="19"/>
        <v>410</v>
      </c>
      <c r="AG52" s="13">
        <v>22.2</v>
      </c>
      <c r="AH52" s="8">
        <v>3.09</v>
      </c>
      <c r="AI52" s="12">
        <v>9093.5</v>
      </c>
      <c r="AJ52" s="13">
        <f t="shared" si="20"/>
        <v>1488.3845932758113</v>
      </c>
      <c r="AK52" s="13">
        <v>21.04</v>
      </c>
      <c r="AL52" s="16">
        <v>4364</v>
      </c>
      <c r="AM52" s="17">
        <v>2.5999999999999999E-3</v>
      </c>
    </row>
    <row r="53" spans="1:39" x14ac:dyDescent="0.25">
      <c r="A53" s="6" t="s">
        <v>174</v>
      </c>
      <c r="B53" s="7">
        <v>71314.929999999993</v>
      </c>
      <c r="C53" s="8">
        <f t="shared" si="11"/>
        <v>2.135388654291511</v>
      </c>
      <c r="D53" s="9">
        <v>223193.72</v>
      </c>
      <c r="E53" s="9">
        <v>53777.390366243388</v>
      </c>
      <c r="F53" s="9">
        <v>57763.199068806447</v>
      </c>
      <c r="G53" s="10">
        <f t="shared" si="12"/>
        <v>49.97478846405258</v>
      </c>
      <c r="H53" s="9">
        <v>24704</v>
      </c>
      <c r="I53" s="9">
        <v>1939</v>
      </c>
      <c r="J53" s="11">
        <f t="shared" si="13"/>
        <v>12.740587931923672</v>
      </c>
      <c r="K53" s="8">
        <v>-0.86</v>
      </c>
      <c r="L53" s="12">
        <v>4.8</v>
      </c>
      <c r="M53" s="13">
        <f t="shared" si="14"/>
        <v>1.1565355591455184</v>
      </c>
      <c r="N53" s="13">
        <f>5*0.75</f>
        <v>3.75</v>
      </c>
      <c r="O53" s="9">
        <v>33396698</v>
      </c>
      <c r="P53" s="9">
        <v>-60652</v>
      </c>
      <c r="Q53" s="9">
        <v>68012</v>
      </c>
      <c r="R53" s="9">
        <v>2462</v>
      </c>
      <c r="S53" s="9">
        <v>-50381</v>
      </c>
      <c r="T53" s="9">
        <v>79456</v>
      </c>
      <c r="U53" s="10">
        <f t="shared" si="15"/>
        <v>1.1646959828184211</v>
      </c>
      <c r="V53" s="13">
        <v>43.8</v>
      </c>
      <c r="W53" s="12">
        <v>22.15</v>
      </c>
      <c r="X53" s="14">
        <f t="shared" si="16"/>
        <v>148.03082921551106</v>
      </c>
      <c r="Y53" s="12">
        <v>17.86</v>
      </c>
      <c r="Z53" s="14">
        <f t="shared" si="17"/>
        <v>1193.6029841033985</v>
      </c>
      <c r="AA53" s="12">
        <v>34.020000000000003</v>
      </c>
      <c r="AB53" s="14">
        <f t="shared" si="18"/>
        <v>227.35931421723191</v>
      </c>
      <c r="AC53" s="13">
        <v>3.2330000000000001</v>
      </c>
      <c r="AD53" s="19">
        <v>6</v>
      </c>
      <c r="AE53" s="19">
        <v>40</v>
      </c>
      <c r="AF53" s="13">
        <f t="shared" si="19"/>
        <v>400</v>
      </c>
      <c r="AG53" s="13">
        <v>13.9</v>
      </c>
      <c r="AH53" s="8">
        <v>2.15</v>
      </c>
      <c r="AI53" s="12">
        <v>57221.29</v>
      </c>
      <c r="AJ53" s="13">
        <f t="shared" si="20"/>
        <v>1713.3816642591432</v>
      </c>
      <c r="AK53" s="13">
        <v>27.07</v>
      </c>
      <c r="AL53" s="16">
        <v>9812</v>
      </c>
      <c r="AM53" s="17">
        <v>4.0000000000000002E-4</v>
      </c>
    </row>
    <row r="54" spans="1:39" x14ac:dyDescent="0.25">
      <c r="A54" s="6" t="s">
        <v>141</v>
      </c>
      <c r="B54" s="7">
        <v>177508</v>
      </c>
      <c r="C54" s="8">
        <f t="shared" si="11"/>
        <v>4.7001658382082008</v>
      </c>
      <c r="D54" s="9">
        <v>630289.96</v>
      </c>
      <c r="E54" s="9">
        <v>358922.66878896422</v>
      </c>
      <c r="F54" s="9">
        <v>344063.13834726095</v>
      </c>
      <c r="G54" s="10">
        <f t="shared" si="12"/>
        <v>111.53371491689717</v>
      </c>
      <c r="H54" s="9">
        <v>76358</v>
      </c>
      <c r="I54" s="9">
        <v>2085</v>
      </c>
      <c r="J54" s="11">
        <f t="shared" si="13"/>
        <v>36.622541966426859</v>
      </c>
      <c r="K54" s="8">
        <v>1.02</v>
      </c>
      <c r="L54" s="12">
        <v>54.1</v>
      </c>
      <c r="M54" s="13">
        <f t="shared" si="14"/>
        <v>30.80759271729946</v>
      </c>
      <c r="N54" s="13">
        <f>33.8*0.9</f>
        <v>30.419999999999998</v>
      </c>
      <c r="O54" s="9">
        <v>37766327</v>
      </c>
      <c r="P54" s="9">
        <v>-2968</v>
      </c>
      <c r="Q54" s="9">
        <v>-12601</v>
      </c>
      <c r="R54" s="9">
        <v>-2974</v>
      </c>
      <c r="S54" s="9">
        <v>-8736</v>
      </c>
      <c r="T54" s="9">
        <v>-1983</v>
      </c>
      <c r="U54" s="10">
        <f t="shared" si="15"/>
        <v>-0.77481720687320221</v>
      </c>
      <c r="V54" s="13">
        <v>26.8</v>
      </c>
      <c r="W54" s="12">
        <v>21.49</v>
      </c>
      <c r="X54" s="14">
        <f t="shared" si="16"/>
        <v>358.65100782503947</v>
      </c>
      <c r="Y54" s="12">
        <v>20.100000000000001</v>
      </c>
      <c r="Z54" s="14">
        <f t="shared" si="17"/>
        <v>3354.5301336823145</v>
      </c>
      <c r="AA54" s="12">
        <v>27.86</v>
      </c>
      <c r="AB54" s="14">
        <f t="shared" si="18"/>
        <v>464.96124141487201</v>
      </c>
      <c r="AC54" s="13">
        <v>105.39</v>
      </c>
      <c r="AD54" s="15">
        <v>6</v>
      </c>
      <c r="AE54" s="15">
        <v>50</v>
      </c>
      <c r="AF54" s="13">
        <f t="shared" si="19"/>
        <v>410</v>
      </c>
      <c r="AG54" s="13">
        <v>9.4</v>
      </c>
      <c r="AH54" s="8">
        <v>4.71</v>
      </c>
      <c r="AI54" s="12">
        <v>115657.68</v>
      </c>
      <c r="AJ54" s="13">
        <f t="shared" si="20"/>
        <v>3062.4550806860298</v>
      </c>
      <c r="AK54" s="13">
        <v>37.700000000000003</v>
      </c>
      <c r="AL54" s="16">
        <v>14320</v>
      </c>
      <c r="AM54" s="17">
        <v>3.8999999999999998E-3</v>
      </c>
    </row>
    <row r="55" spans="1:39" x14ac:dyDescent="0.25">
      <c r="A55" s="6" t="s">
        <v>140</v>
      </c>
      <c r="B55" s="7">
        <v>85400</v>
      </c>
      <c r="C55" s="8">
        <f t="shared" si="11"/>
        <v>8.1586905435426633</v>
      </c>
      <c r="D55" s="9">
        <v>230324.48000000001</v>
      </c>
      <c r="E55" s="9">
        <v>106608.73993157339</v>
      </c>
      <c r="F55" s="9">
        <v>109302.72377201634</v>
      </c>
      <c r="G55" s="10">
        <f t="shared" si="12"/>
        <v>93.742299430607517</v>
      </c>
      <c r="H55" s="9">
        <v>74445</v>
      </c>
      <c r="I55" s="9">
        <v>1986</v>
      </c>
      <c r="J55" s="11">
        <f t="shared" si="13"/>
        <v>37.484894259818731</v>
      </c>
      <c r="K55" s="8">
        <v>0.61</v>
      </c>
      <c r="L55" s="12">
        <v>45.8</v>
      </c>
      <c r="M55" s="13">
        <f t="shared" si="14"/>
        <v>21.199137359893577</v>
      </c>
      <c r="N55" s="13">
        <f>31.2*0.83</f>
        <v>25.895999999999997</v>
      </c>
      <c r="O55" s="9">
        <v>10467366</v>
      </c>
      <c r="P55" s="9">
        <v>27295</v>
      </c>
      <c r="Q55" s="9">
        <v>40535</v>
      </c>
      <c r="R55" s="9">
        <v>43656</v>
      </c>
      <c r="S55" s="9">
        <v>10177</v>
      </c>
      <c r="T55" s="9">
        <v>5244</v>
      </c>
      <c r="U55" s="10">
        <f t="shared" si="15"/>
        <v>12.124062538751392</v>
      </c>
      <c r="V55" s="13">
        <v>33</v>
      </c>
      <c r="W55" s="12">
        <v>20.61</v>
      </c>
      <c r="X55" s="14">
        <f t="shared" si="16"/>
        <v>453.50353974438269</v>
      </c>
      <c r="Y55" s="12">
        <v>19.13</v>
      </c>
      <c r="Z55" s="14">
        <f t="shared" si="17"/>
        <v>4209.3754077195736</v>
      </c>
      <c r="AA55" s="12">
        <v>19.63</v>
      </c>
      <c r="AB55" s="14">
        <f t="shared" si="18"/>
        <v>431.93956745183078</v>
      </c>
      <c r="AC55" s="13">
        <v>66.52</v>
      </c>
      <c r="AD55" s="15">
        <v>6</v>
      </c>
      <c r="AE55" s="15">
        <v>59</v>
      </c>
      <c r="AF55" s="13">
        <f t="shared" si="19"/>
        <v>419</v>
      </c>
      <c r="AG55" s="13">
        <v>8.1999999999999993</v>
      </c>
      <c r="AH55" s="8">
        <v>4.4000000000000004</v>
      </c>
      <c r="AI55" s="12">
        <v>51247.19</v>
      </c>
      <c r="AJ55" s="13">
        <f t="shared" si="20"/>
        <v>4895.9012229055525</v>
      </c>
      <c r="AK55" s="13">
        <v>44.9</v>
      </c>
      <c r="AL55" s="16">
        <v>8458</v>
      </c>
      <c r="AM55" s="17">
        <v>8.0000000000000004E-4</v>
      </c>
    </row>
    <row r="56" spans="1:39" x14ac:dyDescent="0.25">
      <c r="A56" s="6" t="s">
        <v>139</v>
      </c>
      <c r="B56" s="7">
        <v>25513</v>
      </c>
      <c r="C56" s="8">
        <f t="shared" si="11"/>
        <v>1.3393230940447551</v>
      </c>
      <c r="D56" s="9">
        <v>232157.18</v>
      </c>
      <c r="E56" s="9">
        <v>114279.35731046445</v>
      </c>
      <c r="F56" s="9">
        <v>137540.698117422</v>
      </c>
      <c r="G56" s="10">
        <f t="shared" si="12"/>
        <v>108.46963915907595</v>
      </c>
      <c r="H56" s="9">
        <v>79027</v>
      </c>
      <c r="I56" s="9">
        <v>2069</v>
      </c>
      <c r="J56" s="11">
        <f t="shared" si="13"/>
        <v>38.195746737554373</v>
      </c>
      <c r="K56" s="8">
        <v>1.23</v>
      </c>
      <c r="L56" s="12">
        <v>64.099999999999994</v>
      </c>
      <c r="M56" s="13">
        <f t="shared" si="14"/>
        <v>31.553220984165861</v>
      </c>
      <c r="N56" s="13">
        <f>19.6*0.888</f>
        <v>17.404800000000002</v>
      </c>
      <c r="O56" s="9">
        <v>19049175</v>
      </c>
      <c r="P56" s="9">
        <v>-90930</v>
      </c>
      <c r="Q56" s="9">
        <v>-12724</v>
      </c>
      <c r="R56" s="9">
        <v>-25453</v>
      </c>
      <c r="S56" s="9">
        <v>-57865</v>
      </c>
      <c r="T56" s="9">
        <v>-58735</v>
      </c>
      <c r="U56" s="10">
        <f t="shared" si="15"/>
        <v>-12.898563848565621</v>
      </c>
      <c r="V56" s="13">
        <v>34.299999999999997</v>
      </c>
      <c r="W56" s="12">
        <v>25.56</v>
      </c>
      <c r="X56" s="14">
        <f t="shared" si="16"/>
        <v>311.50627367326928</v>
      </c>
      <c r="Y56" s="12">
        <v>18.32</v>
      </c>
      <c r="Z56" s="14">
        <f t="shared" si="17"/>
        <v>2232.7053731198334</v>
      </c>
      <c r="AA56" s="12">
        <v>26.73</v>
      </c>
      <c r="AB56" s="14">
        <f t="shared" si="18"/>
        <v>325.76536366535555</v>
      </c>
      <c r="AC56" s="13">
        <v>49.95</v>
      </c>
      <c r="AD56" s="15">
        <v>6</v>
      </c>
      <c r="AE56" s="15">
        <v>58</v>
      </c>
      <c r="AF56" s="13">
        <f t="shared" si="19"/>
        <v>418</v>
      </c>
      <c r="AG56" s="13">
        <v>10.3</v>
      </c>
      <c r="AH56" s="8">
        <v>3.4</v>
      </c>
      <c r="AI56" s="12">
        <v>74989.031000000003</v>
      </c>
      <c r="AJ56" s="13">
        <f t="shared" si="20"/>
        <v>3936.6025562786845</v>
      </c>
      <c r="AK56" s="13">
        <v>34.700000000000003</v>
      </c>
      <c r="AL56" s="16">
        <v>5242</v>
      </c>
      <c r="AM56" s="17">
        <v>2.9999999999999997E-4</v>
      </c>
    </row>
    <row r="57" spans="1:39" x14ac:dyDescent="0.25">
      <c r="A57" s="6" t="s">
        <v>152</v>
      </c>
      <c r="B57" s="7">
        <v>3689</v>
      </c>
      <c r="C57" s="8">
        <f t="shared" si="11"/>
        <v>0.55353413312938549</v>
      </c>
      <c r="D57" s="9">
        <v>49937.79</v>
      </c>
      <c r="E57" s="9">
        <v>33836.417453406204</v>
      </c>
      <c r="F57" s="9">
        <v>39954.69685283507</v>
      </c>
      <c r="G57" s="10">
        <f t="shared" si="12"/>
        <v>147.76607916818361</v>
      </c>
      <c r="H57" s="9">
        <v>46864</v>
      </c>
      <c r="I57" s="9">
        <v>2059</v>
      </c>
      <c r="J57" s="11">
        <f t="shared" si="13"/>
        <v>22.760563380281692</v>
      </c>
      <c r="K57" s="8">
        <v>0.73</v>
      </c>
      <c r="L57" s="12">
        <v>46.7</v>
      </c>
      <c r="M57" s="13">
        <f t="shared" si="14"/>
        <v>31.642583604001494</v>
      </c>
      <c r="N57" s="13">
        <f>29.9*0.778</f>
        <v>23.2622</v>
      </c>
      <c r="O57" s="9">
        <v>6664449</v>
      </c>
      <c r="P57" s="9">
        <v>-3425</v>
      </c>
      <c r="Q57" s="9">
        <v>-1279</v>
      </c>
      <c r="R57" s="9">
        <v>243</v>
      </c>
      <c r="S57" s="9">
        <v>3346</v>
      </c>
      <c r="T57" s="9">
        <v>4465</v>
      </c>
      <c r="U57" s="10">
        <f t="shared" si="15"/>
        <v>0.50266721224815436</v>
      </c>
      <c r="V57" s="13">
        <v>33.299999999999997</v>
      </c>
      <c r="W57" s="12">
        <v>25.01</v>
      </c>
      <c r="X57" s="14">
        <f t="shared" si="16"/>
        <v>187.40395911199863</v>
      </c>
      <c r="Y57" s="12">
        <v>21.61</v>
      </c>
      <c r="Z57" s="14">
        <f t="shared" si="17"/>
        <v>1619.2721137186284</v>
      </c>
      <c r="AA57" s="12">
        <v>25</v>
      </c>
      <c r="AB57" s="14">
        <f t="shared" si="18"/>
        <v>187.32902750099819</v>
      </c>
      <c r="AC57" s="13">
        <v>22.38</v>
      </c>
      <c r="AD57" s="19">
        <v>6</v>
      </c>
      <c r="AE57" s="19">
        <v>40</v>
      </c>
      <c r="AF57" s="13">
        <f t="shared" si="19"/>
        <v>400</v>
      </c>
      <c r="AG57" s="13">
        <v>8.6</v>
      </c>
      <c r="AH57" s="8">
        <v>2.75</v>
      </c>
      <c r="AI57" s="12">
        <v>15353.9</v>
      </c>
      <c r="AJ57" s="13">
        <f t="shared" si="20"/>
        <v>2303.8513761602794</v>
      </c>
      <c r="AK57" s="13">
        <v>33.1</v>
      </c>
      <c r="AL57" s="16">
        <v>23505</v>
      </c>
      <c r="AM57" s="17">
        <v>8.9999999999999998E-4</v>
      </c>
    </row>
    <row r="58" spans="1:39" x14ac:dyDescent="0.25">
      <c r="A58" s="6" t="s">
        <v>45</v>
      </c>
      <c r="B58" s="7">
        <v>652614</v>
      </c>
      <c r="C58" s="8">
        <f t="shared" si="11"/>
        <v>115.77328366152209</v>
      </c>
      <c r="D58" s="9">
        <v>379708.62</v>
      </c>
      <c r="E58" s="9">
        <v>706930.91848053376</v>
      </c>
      <c r="F58" s="9">
        <v>587707.67188551254</v>
      </c>
      <c r="G58" s="10">
        <f t="shared" si="12"/>
        <v>340.95580720976164</v>
      </c>
      <c r="H58" s="9">
        <v>179303</v>
      </c>
      <c r="I58" s="9">
        <v>2184</v>
      </c>
      <c r="J58" s="11">
        <f t="shared" si="13"/>
        <v>82.098443223443226</v>
      </c>
      <c r="K58" s="8">
        <v>1.75</v>
      </c>
      <c r="L58" s="12">
        <v>77.3</v>
      </c>
      <c r="M58" s="13">
        <f t="shared" si="14"/>
        <v>143.91498407000941</v>
      </c>
      <c r="N58" s="13">
        <f>61.9*0.884</f>
        <v>54.7196</v>
      </c>
      <c r="O58" s="9">
        <v>5637000</v>
      </c>
      <c r="P58" s="9">
        <v>47136</v>
      </c>
      <c r="Q58" s="9">
        <v>49958</v>
      </c>
      <c r="R58" s="9">
        <v>42439</v>
      </c>
      <c r="S58" s="9">
        <v>49780</v>
      </c>
      <c r="T58" s="9">
        <v>62543</v>
      </c>
      <c r="U58" s="10">
        <f t="shared" si="15"/>
        <v>44.679084619478445</v>
      </c>
      <c r="V58" s="13">
        <v>45.9</v>
      </c>
      <c r="W58" s="12">
        <v>23.08</v>
      </c>
      <c r="X58" s="14">
        <f t="shared" si="16"/>
        <v>1554.6700283129323</v>
      </c>
      <c r="Y58" s="12">
        <v>42.5</v>
      </c>
      <c r="Z58" s="14">
        <f t="shared" si="17"/>
        <v>28628.022618414048</v>
      </c>
      <c r="AA58" s="12">
        <v>24.36</v>
      </c>
      <c r="AB58" s="14">
        <f t="shared" si="18"/>
        <v>1640.8908964342736</v>
      </c>
      <c r="AC58" s="13">
        <v>285.10000000000002</v>
      </c>
      <c r="AD58" s="15">
        <v>6</v>
      </c>
      <c r="AE58" s="15">
        <v>34</v>
      </c>
      <c r="AF58" s="13">
        <f t="shared" si="19"/>
        <v>394</v>
      </c>
      <c r="AG58" s="13">
        <v>2.1</v>
      </c>
      <c r="AH58" s="8">
        <v>5.87</v>
      </c>
      <c r="AI58" s="12">
        <v>96346.91</v>
      </c>
      <c r="AJ58" s="13">
        <f t="shared" si="20"/>
        <v>17091.876884867837</v>
      </c>
      <c r="AK58" s="13">
        <v>61.5</v>
      </c>
      <c r="AL58" s="16">
        <v>10954</v>
      </c>
      <c r="AM58" s="17">
        <v>1E-4</v>
      </c>
    </row>
    <row r="59" spans="1:39" x14ac:dyDescent="0.25">
      <c r="A59" s="6" t="s">
        <v>137</v>
      </c>
      <c r="B59" s="7">
        <v>5376.96</v>
      </c>
      <c r="C59" s="8">
        <f t="shared" si="11"/>
        <v>0.9904509283819628</v>
      </c>
      <c r="D59" s="9">
        <v>102540.39</v>
      </c>
      <c r="E59" s="9">
        <v>100129.42</v>
      </c>
      <c r="F59" s="9">
        <v>98427.31</v>
      </c>
      <c r="G59" s="10">
        <f t="shared" si="12"/>
        <v>193.63758027446551</v>
      </c>
      <c r="H59" s="9">
        <v>67890</v>
      </c>
      <c r="I59" s="9">
        <v>1736</v>
      </c>
      <c r="J59" s="11">
        <f t="shared" si="13"/>
        <v>39.107142857142854</v>
      </c>
      <c r="K59" s="8">
        <v>1.46</v>
      </c>
      <c r="L59" s="12">
        <v>74.400000000000006</v>
      </c>
      <c r="M59" s="13">
        <f t="shared" si="14"/>
        <v>72.650677923109129</v>
      </c>
      <c r="N59" s="13">
        <f>28.8*0.846</f>
        <v>24.364799999999999</v>
      </c>
      <c r="O59" s="9">
        <v>5428800</v>
      </c>
      <c r="P59" s="9">
        <v>1746</v>
      </c>
      <c r="Q59" s="9">
        <v>1286</v>
      </c>
      <c r="R59" s="9">
        <v>3378</v>
      </c>
      <c r="S59" s="9">
        <v>3752</v>
      </c>
      <c r="T59" s="9">
        <v>3542</v>
      </c>
      <c r="U59" s="10">
        <f t="shared" si="15"/>
        <v>2.5243147656940761</v>
      </c>
      <c r="V59" s="13">
        <v>21.8</v>
      </c>
      <c r="W59" s="12">
        <v>22.12</v>
      </c>
      <c r="X59" s="14">
        <f t="shared" si="16"/>
        <v>417.80751304155615</v>
      </c>
      <c r="Y59" s="12">
        <v>18.12</v>
      </c>
      <c r="Z59" s="14">
        <f t="shared" si="17"/>
        <v>3422.5461737400537</v>
      </c>
      <c r="AA59" s="12">
        <v>29.77</v>
      </c>
      <c r="AB59" s="14">
        <f t="shared" si="18"/>
        <v>562.30242600574707</v>
      </c>
      <c r="AC59" s="13">
        <v>37.9</v>
      </c>
      <c r="AD59" s="15">
        <v>6</v>
      </c>
      <c r="AE59" s="15">
        <v>57</v>
      </c>
      <c r="AF59" s="13">
        <f t="shared" si="19"/>
        <v>417</v>
      </c>
      <c r="AG59" s="13">
        <v>6.1</v>
      </c>
      <c r="AH59" s="8">
        <v>4.41</v>
      </c>
      <c r="AI59" s="12">
        <v>23187.8</v>
      </c>
      <c r="AJ59" s="13">
        <f t="shared" si="20"/>
        <v>4271.2569997052751</v>
      </c>
      <c r="AK59" s="13">
        <v>36.200000000000003</v>
      </c>
      <c r="AL59" s="16">
        <v>13687</v>
      </c>
      <c r="AM59" s="17">
        <v>1E-4</v>
      </c>
    </row>
    <row r="60" spans="1:39" x14ac:dyDescent="0.25">
      <c r="A60" s="6" t="s">
        <v>113</v>
      </c>
      <c r="B60" s="7">
        <v>8448.5499999999993</v>
      </c>
      <c r="C60" s="8">
        <f t="shared" si="11"/>
        <v>4.0064598061773617</v>
      </c>
      <c r="D60" s="9">
        <v>53538.34</v>
      </c>
      <c r="E60" s="9">
        <v>48806.270456133178</v>
      </c>
      <c r="F60" s="9">
        <v>45853.990905239822</v>
      </c>
      <c r="G60" s="10">
        <f t="shared" si="12"/>
        <v>176.80836081464798</v>
      </c>
      <c r="H60" s="9">
        <v>87528</v>
      </c>
      <c r="I60" s="9">
        <v>2017</v>
      </c>
      <c r="J60" s="11">
        <f t="shared" si="13"/>
        <v>43.395141298958848</v>
      </c>
      <c r="K60" s="8">
        <v>1.59</v>
      </c>
      <c r="L60" s="12">
        <v>69.599999999999994</v>
      </c>
      <c r="M60" s="13">
        <f t="shared" si="14"/>
        <v>63.448295627897117</v>
      </c>
      <c r="N60" s="13">
        <f>(40.1-8.4)*0.89</f>
        <v>28.213000000000005</v>
      </c>
      <c r="O60" s="9">
        <v>2108732</v>
      </c>
      <c r="P60" s="9">
        <v>4568</v>
      </c>
      <c r="Q60" s="9">
        <v>7681</v>
      </c>
      <c r="R60" s="9">
        <v>7427</v>
      </c>
      <c r="S60" s="9">
        <v>7559</v>
      </c>
      <c r="T60" s="9">
        <v>7460</v>
      </c>
      <c r="U60" s="10">
        <f t="shared" si="15"/>
        <v>16.453015366580487</v>
      </c>
      <c r="V60" s="13">
        <v>23</v>
      </c>
      <c r="W60" s="12">
        <v>21.89</v>
      </c>
      <c r="X60" s="14">
        <f t="shared" si="16"/>
        <v>555.76254478994963</v>
      </c>
      <c r="Y60" s="12">
        <v>25.88</v>
      </c>
      <c r="Z60" s="14">
        <f t="shared" si="17"/>
        <v>6570.6416898875723</v>
      </c>
      <c r="AA60" s="12">
        <v>28.48</v>
      </c>
      <c r="AB60" s="14">
        <f t="shared" si="18"/>
        <v>723.07525242657664</v>
      </c>
      <c r="AC60" s="13">
        <v>174.31</v>
      </c>
      <c r="AD60" s="19">
        <v>7</v>
      </c>
      <c r="AE60" s="19">
        <v>8</v>
      </c>
      <c r="AF60" s="13">
        <f t="shared" si="19"/>
        <v>428</v>
      </c>
      <c r="AG60" s="13">
        <v>6.5</v>
      </c>
      <c r="AH60" s="8">
        <v>4.9000000000000004</v>
      </c>
      <c r="AI60" s="12">
        <v>12983.52</v>
      </c>
      <c r="AJ60" s="13">
        <f t="shared" si="20"/>
        <v>6157.0270665025237</v>
      </c>
      <c r="AK60" s="13">
        <v>42.2</v>
      </c>
      <c r="AL60" s="16">
        <v>15719</v>
      </c>
      <c r="AM60" s="17">
        <v>2.9999999999999997E-4</v>
      </c>
    </row>
    <row r="61" spans="1:39" x14ac:dyDescent="0.25">
      <c r="A61" s="6" t="s">
        <v>104</v>
      </c>
      <c r="B61" s="7">
        <v>759174.66</v>
      </c>
      <c r="C61" s="8">
        <f t="shared" si="11"/>
        <v>15.983666556112091</v>
      </c>
      <c r="D61" s="9">
        <v>1323591.18</v>
      </c>
      <c r="E61" s="9">
        <v>485593.84976249974</v>
      </c>
      <c r="F61" s="9">
        <v>440877.15173164039</v>
      </c>
      <c r="G61" s="10">
        <f t="shared" si="12"/>
        <v>69.996764521665995</v>
      </c>
      <c r="H61" s="9">
        <v>91935</v>
      </c>
      <c r="I61" s="9">
        <v>1892</v>
      </c>
      <c r="J61" s="11">
        <f t="shared" si="13"/>
        <v>48.591437632135303</v>
      </c>
      <c r="K61" s="8">
        <v>0.86</v>
      </c>
      <c r="L61" s="12">
        <v>56.3</v>
      </c>
      <c r="M61" s="13">
        <f t="shared" si="14"/>
        <v>20.655119310804665</v>
      </c>
      <c r="N61" s="13">
        <f>(41.1-12.7)*0.88</f>
        <v>24.992000000000001</v>
      </c>
      <c r="O61" s="9">
        <v>47496903</v>
      </c>
      <c r="P61" s="9">
        <v>275022</v>
      </c>
      <c r="Q61" s="9">
        <v>208791</v>
      </c>
      <c r="R61" s="9">
        <v>458942</v>
      </c>
      <c r="S61" s="9">
        <v>339064</v>
      </c>
      <c r="T61" s="9">
        <v>167475</v>
      </c>
      <c r="U61" s="10">
        <f t="shared" si="15"/>
        <v>30.513442108004387</v>
      </c>
      <c r="V61" s="13">
        <v>33</v>
      </c>
      <c r="W61" s="12">
        <v>20.84</v>
      </c>
      <c r="X61" s="14">
        <f t="shared" si="16"/>
        <v>580.74607919594246</v>
      </c>
      <c r="Y61" s="12">
        <v>21.79</v>
      </c>
      <c r="Z61" s="14">
        <f t="shared" si="17"/>
        <v>6072.1962887138134</v>
      </c>
      <c r="AA61" s="12">
        <v>20.36</v>
      </c>
      <c r="AB61" s="14">
        <f t="shared" si="18"/>
        <v>567.36996988624708</v>
      </c>
      <c r="AC61" s="13">
        <v>70.664000000000001</v>
      </c>
      <c r="AD61" s="15">
        <v>6</v>
      </c>
      <c r="AE61" s="15">
        <v>56</v>
      </c>
      <c r="AF61" s="13">
        <f t="shared" si="19"/>
        <v>416</v>
      </c>
      <c r="AG61" s="13">
        <v>4.2</v>
      </c>
      <c r="AH61" s="8">
        <v>4.03</v>
      </c>
      <c r="AI61" s="12">
        <v>284649.58</v>
      </c>
      <c r="AJ61" s="13">
        <f t="shared" si="20"/>
        <v>5993.0134813210871</v>
      </c>
      <c r="AK61" s="13">
        <v>45.9</v>
      </c>
      <c r="AL61" s="16">
        <v>15655</v>
      </c>
      <c r="AM61" s="17">
        <v>2.3999999999999998E-3</v>
      </c>
    </row>
    <row r="62" spans="1:39" x14ac:dyDescent="0.25">
      <c r="A62" s="6" t="s">
        <v>356</v>
      </c>
      <c r="B62" s="7"/>
      <c r="C62" s="8"/>
      <c r="D62" s="9"/>
      <c r="E62" s="9"/>
      <c r="F62" s="9"/>
      <c r="G62" s="10"/>
      <c r="H62" s="9"/>
      <c r="I62" s="9"/>
      <c r="J62" s="11"/>
      <c r="K62" s="8"/>
      <c r="L62" s="12"/>
      <c r="M62" s="13"/>
      <c r="N62" s="13"/>
      <c r="O62" s="9"/>
      <c r="P62" s="9"/>
      <c r="Q62" s="9"/>
      <c r="R62" s="9"/>
      <c r="S62" s="9"/>
      <c r="T62" s="9"/>
      <c r="U62" s="10"/>
      <c r="V62" s="13"/>
      <c r="W62" s="12"/>
      <c r="X62" s="14"/>
      <c r="Y62" s="12"/>
      <c r="Z62" s="14"/>
      <c r="AA62" s="12"/>
      <c r="AB62" s="14"/>
      <c r="AC62" s="13"/>
      <c r="AD62" s="15"/>
      <c r="AE62" s="15"/>
      <c r="AF62" s="13"/>
      <c r="AG62" s="13"/>
      <c r="AH62" s="8"/>
      <c r="AI62" s="12"/>
      <c r="AJ62" s="13"/>
      <c r="AK62" s="13"/>
      <c r="AL62" s="16"/>
      <c r="AM62" s="17"/>
    </row>
    <row r="63" spans="1:39" x14ac:dyDescent="0.25">
      <c r="A63" s="6" t="s">
        <v>72</v>
      </c>
      <c r="B63" s="7">
        <v>862676</v>
      </c>
      <c r="C63" s="8">
        <f>B63/O63*1000</f>
        <v>81.99129482369338</v>
      </c>
      <c r="D63" s="9">
        <v>587578.01</v>
      </c>
      <c r="E63" s="9">
        <v>293604.35471564427</v>
      </c>
      <c r="F63" s="9">
        <v>268129.65943143179</v>
      </c>
      <c r="G63" s="10">
        <f>(E63+F63)/D63*100</f>
        <v>95.601606014336056</v>
      </c>
      <c r="H63" s="9">
        <v>110797</v>
      </c>
      <c r="I63" s="9">
        <v>1830</v>
      </c>
      <c r="J63" s="11">
        <f>H63/I63</f>
        <v>60.544808743169398</v>
      </c>
      <c r="K63" s="8">
        <v>1.54</v>
      </c>
      <c r="L63" s="12">
        <v>61.4</v>
      </c>
      <c r="M63" s="13">
        <f>E63*L63/D63</f>
        <v>30.680704643015076</v>
      </c>
      <c r="N63" s="13">
        <f>(48.5-9.8)*0.86</f>
        <v>33.282000000000004</v>
      </c>
      <c r="O63" s="9">
        <v>10521556</v>
      </c>
      <c r="P63" s="9">
        <v>35678</v>
      </c>
      <c r="Q63" s="9">
        <v>81066</v>
      </c>
      <c r="R63" s="9">
        <v>81595</v>
      </c>
      <c r="S63" s="9">
        <v>81492</v>
      </c>
      <c r="T63" s="9">
        <v>80765</v>
      </c>
      <c r="U63" s="10">
        <f>SUM(P63:T63)/O63*1000</f>
        <v>34.272117165940095</v>
      </c>
      <c r="V63" s="13">
        <v>26.8</v>
      </c>
      <c r="W63" s="12">
        <v>25.77</v>
      </c>
      <c r="X63" s="14">
        <f>W63*D63/O63*1000</f>
        <v>1439.1298509174878</v>
      </c>
      <c r="Y63" s="12">
        <v>32.1</v>
      </c>
      <c r="Z63" s="14">
        <f>Y63*D63/O63*10000</f>
        <v>17926.297328075809</v>
      </c>
      <c r="AA63" s="12">
        <v>22.5</v>
      </c>
      <c r="AB63" s="14">
        <f>AA63*D63/O63*1000</f>
        <v>1256.5161678557811</v>
      </c>
      <c r="AC63" s="13">
        <v>185.73</v>
      </c>
      <c r="AD63" s="15">
        <v>7</v>
      </c>
      <c r="AE63" s="15">
        <v>15</v>
      </c>
      <c r="AF63" s="13">
        <f>AD63*60+AE63</f>
        <v>435</v>
      </c>
      <c r="AG63" s="13">
        <v>3.1</v>
      </c>
      <c r="AH63" s="8">
        <v>6.08</v>
      </c>
      <c r="AI63" s="12">
        <v>159983.07</v>
      </c>
      <c r="AJ63" s="13">
        <f>AI63/O63*1000000</f>
        <v>15205.267167707894</v>
      </c>
      <c r="AK63" s="13">
        <v>64.2</v>
      </c>
      <c r="AL63" s="16">
        <v>25033</v>
      </c>
      <c r="AM63" s="17">
        <v>5.0000000000000001E-4</v>
      </c>
    </row>
    <row r="64" spans="1:39" x14ac:dyDescent="0.25">
      <c r="A64" s="6" t="s">
        <v>54</v>
      </c>
      <c r="B64" s="7">
        <v>2001600</v>
      </c>
      <c r="C64" s="8">
        <v>127.05758171651</v>
      </c>
      <c r="D64" s="9">
        <v>790318.93</v>
      </c>
      <c r="E64" s="9">
        <v>548459.30780320801</v>
      </c>
      <c r="F64" s="9">
        <v>426070.53053521522</v>
      </c>
      <c r="G64" s="10">
        <f>(E64+F64)/D64*100</f>
        <v>123.30842668015345</v>
      </c>
      <c r="H64" s="9">
        <v>129357</v>
      </c>
      <c r="I64" s="9">
        <v>1788</v>
      </c>
      <c r="J64" s="11">
        <f>H64/I64</f>
        <v>72.347315436241615</v>
      </c>
      <c r="K64" s="8">
        <v>2.14</v>
      </c>
      <c r="L64" s="12">
        <v>71.599999999999994</v>
      </c>
      <c r="M64" s="13">
        <f>E64*L64/D64</f>
        <v>49.688404197416467</v>
      </c>
      <c r="N64" s="13">
        <f>44.5*0.93</f>
        <v>41.385000000000005</v>
      </c>
      <c r="O64" s="9">
        <v>8815385</v>
      </c>
      <c r="P64" s="9">
        <v>23872</v>
      </c>
      <c r="Q64" s="9">
        <v>53786</v>
      </c>
      <c r="R64" s="9">
        <v>43546</v>
      </c>
      <c r="S64" s="9">
        <v>40899</v>
      </c>
      <c r="T64" s="9">
        <v>45208</v>
      </c>
      <c r="U64" s="10">
        <f>SUM(P64:T64)/O64*1000</f>
        <v>23.516953598736755</v>
      </c>
      <c r="V64" s="13">
        <v>33.1</v>
      </c>
      <c r="W64" s="12">
        <v>26.05</v>
      </c>
      <c r="X64" s="14">
        <f>W64*D64/O64*1000</f>
        <v>2335.4406105348776</v>
      </c>
      <c r="Y64" s="12">
        <v>34.020000000000003</v>
      </c>
      <c r="Z64" s="14">
        <f>Y64*D64/O64*10000</f>
        <v>30499.688894586005</v>
      </c>
      <c r="AA64" s="12">
        <v>24.6</v>
      </c>
      <c r="AB64" s="14">
        <f>AA64*D64/O64*1000</f>
        <v>2205.444875975355</v>
      </c>
      <c r="AC64" s="13">
        <v>160.66</v>
      </c>
      <c r="AD64" s="15">
        <v>7</v>
      </c>
      <c r="AE64" s="15">
        <v>8</v>
      </c>
      <c r="AF64" s="13">
        <f>AD64*60+AE64</f>
        <v>428</v>
      </c>
      <c r="AG64" s="13">
        <v>2.2000000000000002</v>
      </c>
      <c r="AH64" s="8">
        <v>4.47</v>
      </c>
      <c r="AI64" s="12">
        <v>214840.73</v>
      </c>
      <c r="AJ64" s="13">
        <f>AI64/O64*1000000</f>
        <v>24371.111414872976</v>
      </c>
      <c r="AK64" s="13">
        <v>67.599999999999994</v>
      </c>
      <c r="AL64" s="16">
        <v>44885</v>
      </c>
      <c r="AM64" s="17">
        <v>2.7000000000000001E-3</v>
      </c>
    </row>
    <row r="65" spans="1:39" x14ac:dyDescent="0.25">
      <c r="A65" s="6" t="s">
        <v>171</v>
      </c>
      <c r="B65" s="7">
        <v>604355.03</v>
      </c>
      <c r="C65" s="8">
        <f>B65/O65*1000</f>
        <v>8.8533295522720934</v>
      </c>
      <c r="D65" s="9">
        <v>450139.15</v>
      </c>
      <c r="E65" s="9">
        <v>280253.61833242368</v>
      </c>
      <c r="F65" s="9">
        <v>261523.56424732882</v>
      </c>
      <c r="G65" s="10">
        <f>(E65+F65)/D65*100</f>
        <v>120.35771218294443</v>
      </c>
      <c r="H65" s="9">
        <v>30976</v>
      </c>
      <c r="I65" s="9">
        <v>2106</v>
      </c>
      <c r="J65" s="11">
        <f>H65/I65</f>
        <v>14.708452041785375</v>
      </c>
      <c r="K65" s="8">
        <v>1.1200000000000001</v>
      </c>
      <c r="L65" s="12">
        <v>63</v>
      </c>
      <c r="M65" s="13">
        <f>E65*L65/D65</f>
        <v>39.223377826484743</v>
      </c>
      <c r="N65" s="13">
        <v>3.7</v>
      </c>
      <c r="O65" s="9">
        <v>68263022</v>
      </c>
      <c r="P65" s="9">
        <v>54826</v>
      </c>
      <c r="Q65" s="9">
        <v>-71547</v>
      </c>
      <c r="R65" s="9">
        <v>-101218</v>
      </c>
      <c r="S65" s="9">
        <v>-484190</v>
      </c>
      <c r="T65" s="9">
        <v>-8368</v>
      </c>
      <c r="U65" s="10">
        <f>SUM(P65:T65)/O65*1000</f>
        <v>-8.943304619593313</v>
      </c>
      <c r="V65" s="13">
        <v>35</v>
      </c>
      <c r="W65" s="12">
        <v>27.81</v>
      </c>
      <c r="X65" s="14">
        <f>W65*D65/O65*1000</f>
        <v>183.38434769998904</v>
      </c>
      <c r="Y65" s="12">
        <v>26.61</v>
      </c>
      <c r="Z65" s="14">
        <f>Y65*D65/O65*10000</f>
        <v>1754.7132298801541</v>
      </c>
      <c r="AA65" s="12">
        <v>35</v>
      </c>
      <c r="AB65" s="14">
        <f>AA65*D65/O65*1000</f>
        <v>230.79655409923106</v>
      </c>
      <c r="AC65" s="13">
        <v>13.25</v>
      </c>
      <c r="AD65" s="15">
        <v>6</v>
      </c>
      <c r="AE65" s="15">
        <v>18</v>
      </c>
      <c r="AF65" s="13">
        <f>AD65*60+AE65</f>
        <v>378</v>
      </c>
      <c r="AG65" s="13">
        <v>32.200000000000003</v>
      </c>
      <c r="AH65" s="8">
        <v>2.58</v>
      </c>
      <c r="AI65" s="12">
        <v>115933.96</v>
      </c>
      <c r="AJ65" s="13">
        <f>AI65/O65*1000000</f>
        <v>1698.3420394133739</v>
      </c>
      <c r="AK65" s="13">
        <v>37.1</v>
      </c>
      <c r="AL65" s="16">
        <v>3516</v>
      </c>
      <c r="AM65" s="17">
        <v>7.7999999999999996E-3</v>
      </c>
    </row>
    <row r="66" spans="1:39" x14ac:dyDescent="0.25">
      <c r="A66" s="6" t="s">
        <v>477</v>
      </c>
      <c r="B66" s="7"/>
      <c r="C66" s="8"/>
      <c r="D66" s="9"/>
      <c r="E66" s="9"/>
      <c r="F66" s="9"/>
      <c r="G66" s="10"/>
      <c r="H66" s="9"/>
      <c r="I66" s="9"/>
      <c r="J66" s="11"/>
      <c r="K66" s="8"/>
      <c r="L66" s="12"/>
      <c r="M66" s="13"/>
      <c r="N66" s="13"/>
      <c r="O66" s="9"/>
      <c r="P66" s="9"/>
      <c r="Q66" s="9"/>
      <c r="R66" s="9"/>
      <c r="S66" s="9"/>
      <c r="T66" s="9"/>
      <c r="U66" s="10"/>
      <c r="V66" s="13"/>
      <c r="W66" s="12"/>
      <c r="X66" s="14"/>
      <c r="Y66" s="12"/>
      <c r="Z66" s="14"/>
      <c r="AA66" s="12"/>
      <c r="AB66" s="14"/>
      <c r="AC66" s="13"/>
      <c r="AD66" s="15"/>
      <c r="AE66" s="15"/>
      <c r="AF66" s="13"/>
      <c r="AG66" s="13"/>
      <c r="AH66" s="8"/>
      <c r="AI66" s="12"/>
      <c r="AJ66" s="13"/>
      <c r="AK66" s="13"/>
      <c r="AL66" s="16"/>
      <c r="AM66" s="17"/>
    </row>
    <row r="67" spans="1:39" x14ac:dyDescent="0.25">
      <c r="A67" s="6" t="s">
        <v>479</v>
      </c>
      <c r="B67" s="7">
        <v>237473</v>
      </c>
      <c r="C67" s="8">
        <f>B67/O67*1000</f>
        <v>2.7846417065530349</v>
      </c>
      <c r="D67" s="9">
        <v>1194401.6499999999</v>
      </c>
      <c r="E67" s="9">
        <v>315686.86</v>
      </c>
      <c r="F67" s="9">
        <v>274697.27</v>
      </c>
      <c r="G67" s="10">
        <f>(E67+F67)/D67*100</f>
        <v>49.429279505767596</v>
      </c>
      <c r="H67" s="9">
        <v>90916</v>
      </c>
      <c r="I67" s="9">
        <v>2256</v>
      </c>
      <c r="J67" s="11">
        <f>H67/I67</f>
        <v>40.299645390070921</v>
      </c>
      <c r="K67" s="8">
        <v>0.61</v>
      </c>
      <c r="L67" s="12">
        <v>44.4</v>
      </c>
      <c r="M67" s="13">
        <f>E67*L67/D67</f>
        <v>11.735161772423874</v>
      </c>
      <c r="N67" s="13">
        <f>(25-6.7)*0.78</f>
        <v>14.274000000000001</v>
      </c>
      <c r="O67" s="9">
        <v>85279553</v>
      </c>
      <c r="P67" s="9">
        <v>-69729</v>
      </c>
      <c r="Q67" s="9">
        <v>-80952</v>
      </c>
      <c r="R67" s="9">
        <v>82429</v>
      </c>
      <c r="S67" s="9">
        <v>253539</v>
      </c>
      <c r="T67" s="9">
        <v>212693</v>
      </c>
      <c r="U67" s="10">
        <f>SUM(P67:T67)/O67*1000</f>
        <v>4.6667693016636713</v>
      </c>
      <c r="V67" s="13">
        <v>41.9</v>
      </c>
      <c r="W67" s="12">
        <v>31.88</v>
      </c>
      <c r="X67" s="14">
        <f>W67*D67/O67*1000</f>
        <v>446.50239433126484</v>
      </c>
      <c r="Y67" s="12">
        <v>30.46</v>
      </c>
      <c r="Z67" s="14">
        <f>Y67*D67/O67*10000</f>
        <v>4266.1427011701144</v>
      </c>
      <c r="AA67" s="20">
        <v>31.11</v>
      </c>
      <c r="AB67" s="14">
        <f>AA67*D67/O67*1000</f>
        <v>435.71798894747951</v>
      </c>
      <c r="AC67" s="21">
        <v>90.26</v>
      </c>
      <c r="AD67" s="22">
        <v>6</v>
      </c>
      <c r="AE67" s="22">
        <v>35</v>
      </c>
      <c r="AF67" s="13">
        <f>AD67*60+AE67</f>
        <v>395</v>
      </c>
      <c r="AG67" s="13">
        <v>7</v>
      </c>
      <c r="AH67" s="8">
        <v>3.51</v>
      </c>
      <c r="AI67" s="20">
        <v>264542.26</v>
      </c>
      <c r="AJ67" s="13">
        <f>AI67/O67*1000000</f>
        <v>3102.0596461147024</v>
      </c>
      <c r="AK67" s="13">
        <v>38.6</v>
      </c>
      <c r="AL67" s="16">
        <v>9710</v>
      </c>
      <c r="AM67" s="17">
        <v>1E-4</v>
      </c>
    </row>
    <row r="68" spans="1:39" x14ac:dyDescent="0.25">
      <c r="A68" s="6" t="s">
        <v>170</v>
      </c>
      <c r="B68" s="7">
        <f>D68*0.064</f>
        <v>6496</v>
      </c>
      <c r="C68" s="8">
        <f>B68/O68*1000</f>
        <v>0.18507122507122506</v>
      </c>
      <c r="D68" s="9">
        <v>101500</v>
      </c>
      <c r="E68" s="9">
        <v>44534.622000000003</v>
      </c>
      <c r="F68" s="9">
        <v>72106.902000000002</v>
      </c>
      <c r="G68" s="10">
        <f>(E68+F68)/D68*100</f>
        <v>114.91775763546799</v>
      </c>
      <c r="H68" s="9">
        <f>379892.9/31/(12.5/31)</f>
        <v>30391.432000000004</v>
      </c>
      <c r="I68" s="9">
        <v>2028</v>
      </c>
      <c r="J68" s="11">
        <f>H68/I68</f>
        <v>14.98591321499014</v>
      </c>
      <c r="K68" s="8">
        <v>0.32</v>
      </c>
      <c r="L68" s="12">
        <v>35.1</v>
      </c>
      <c r="M68" s="13">
        <f>E68*L68/D68</f>
        <v>15.400642681773402</v>
      </c>
      <c r="N68" s="13">
        <f>29.7*0.713</f>
        <v>21.176099999999998</v>
      </c>
      <c r="O68" s="9">
        <v>35100000</v>
      </c>
      <c r="P68" s="9">
        <v>831</v>
      </c>
      <c r="Q68" s="9">
        <v>-2173</v>
      </c>
      <c r="R68" s="9">
        <v>-7812</v>
      </c>
      <c r="S68" s="9">
        <v>-33273</v>
      </c>
      <c r="T68" s="9">
        <v>-50447</v>
      </c>
      <c r="U68" s="10">
        <f>SUM(P68:T68)/O68*1000</f>
        <v>-2.6459829059829061</v>
      </c>
      <c r="V68" s="13">
        <v>33.14</v>
      </c>
      <c r="W68" s="12">
        <v>14.47</v>
      </c>
      <c r="X68" s="14">
        <f>W68*D68/O68*1000</f>
        <v>41.843447293447291</v>
      </c>
      <c r="Y68" s="12">
        <v>13.09</v>
      </c>
      <c r="Z68" s="14">
        <f>Y68*D68/O68*10000</f>
        <v>378.52849002849001</v>
      </c>
      <c r="AA68" s="12">
        <v>23.15</v>
      </c>
      <c r="AB68" s="14">
        <f>AA68*D68/O68*1000</f>
        <v>66.943732193732188</v>
      </c>
      <c r="AC68" s="13">
        <v>45.35</v>
      </c>
      <c r="AD68" s="15">
        <v>6</v>
      </c>
      <c r="AE68" s="15">
        <v>52</v>
      </c>
      <c r="AF68" s="13">
        <f>AD68*60+AE68</f>
        <v>412</v>
      </c>
      <c r="AG68" s="13">
        <v>10.199999999999999</v>
      </c>
      <c r="AH68" s="8">
        <v>2.4700000000000002</v>
      </c>
      <c r="AI68" s="12">
        <v>18635.47</v>
      </c>
      <c r="AJ68" s="13">
        <f>AI68/O68*1000000</f>
        <v>530.92507122507118</v>
      </c>
      <c r="AK68" s="13">
        <v>32.799999999999997</v>
      </c>
      <c r="AL68" s="16">
        <v>1903</v>
      </c>
      <c r="AM68" s="18">
        <v>6.3E-3</v>
      </c>
    </row>
    <row r="69" spans="1:39" x14ac:dyDescent="0.25">
      <c r="A69" s="6" t="s">
        <v>98</v>
      </c>
      <c r="B69" s="7">
        <v>2810750</v>
      </c>
      <c r="C69" s="8">
        <f>B69/O69*1000</f>
        <v>41.935036477924214</v>
      </c>
      <c r="D69" s="9">
        <v>3209502.46</v>
      </c>
      <c r="E69" s="9">
        <v>952289.79813227314</v>
      </c>
      <c r="F69" s="9">
        <v>997722.91921737953</v>
      </c>
      <c r="G69" s="10">
        <f>(E69+F69)/D69*100</f>
        <v>60.757476950170421</v>
      </c>
      <c r="H69" s="9">
        <v>94384</v>
      </c>
      <c r="I69" s="9">
        <v>1866</v>
      </c>
      <c r="J69" s="11">
        <f>H69/I69</f>
        <v>50.580921757770632</v>
      </c>
      <c r="K69" s="8">
        <v>1.5</v>
      </c>
      <c r="L69" s="12">
        <v>65.900000000000006</v>
      </c>
      <c r="M69" s="13">
        <f>E69*L69/D69</f>
        <v>19.553154571165777</v>
      </c>
      <c r="N69" s="13">
        <f>(51.3-9.1)*0.873</f>
        <v>36.840599999999995</v>
      </c>
      <c r="O69" s="9">
        <v>67026292</v>
      </c>
      <c r="P69" s="9">
        <v>488000</v>
      </c>
      <c r="Q69" s="9">
        <v>34000</v>
      </c>
      <c r="R69" s="9">
        <v>271000</v>
      </c>
      <c r="S69" s="9">
        <v>248000</v>
      </c>
      <c r="T69" s="9">
        <v>246000</v>
      </c>
      <c r="U69" s="10">
        <f>SUM(P69:T69)/O69*1000</f>
        <v>19.20142024267134</v>
      </c>
      <c r="V69" s="13">
        <v>35.1</v>
      </c>
      <c r="W69" s="12">
        <v>18.29</v>
      </c>
      <c r="X69" s="14">
        <f>W69*D69/O69*1000</f>
        <v>875.80258793668611</v>
      </c>
      <c r="Y69" s="12">
        <v>16.079999999999998</v>
      </c>
      <c r="Z69" s="14">
        <f>Y69*D69/O69*10000</f>
        <v>7699.7843707063485</v>
      </c>
      <c r="AA69" s="12">
        <v>17.3</v>
      </c>
      <c r="AB69" s="14">
        <f>AA69*D69/O69*1000</f>
        <v>828.39719908718803</v>
      </c>
      <c r="AC69" s="13">
        <v>193.14</v>
      </c>
      <c r="AD69" s="15">
        <v>7</v>
      </c>
      <c r="AE69" s="15">
        <v>22</v>
      </c>
      <c r="AF69" s="13">
        <f>AD69*60+AE69</f>
        <v>442</v>
      </c>
      <c r="AG69" s="13">
        <v>3.2</v>
      </c>
      <c r="AH69" s="8">
        <v>4.2</v>
      </c>
      <c r="AI69" s="12">
        <v>566285.01</v>
      </c>
      <c r="AJ69" s="13">
        <f>AI69/O69*1000000</f>
        <v>8448.6996535628132</v>
      </c>
      <c r="AK69" s="13">
        <v>62.4</v>
      </c>
      <c r="AL69" s="16">
        <v>29841</v>
      </c>
      <c r="AM69" s="17">
        <v>2.0999999999999999E-3</v>
      </c>
    </row>
    <row r="70" spans="1:39" x14ac:dyDescent="0.25">
      <c r="A70" s="6" t="s">
        <v>488</v>
      </c>
      <c r="B70" s="7">
        <v>40719661</v>
      </c>
      <c r="C70" s="8">
        <f>B70/O70*1000</f>
        <v>122.17576127512015</v>
      </c>
      <c r="D70" s="9">
        <v>20926835.050000001</v>
      </c>
      <c r="E70" s="9">
        <v>2426324.23</v>
      </c>
      <c r="F70" s="9">
        <v>3535425.54</v>
      </c>
      <c r="G70" s="10">
        <f>(E70+F70)/D70*100</f>
        <v>28.488539981109085</v>
      </c>
      <c r="H70" s="9">
        <v>132203</v>
      </c>
      <c r="I70" s="9">
        <v>1892</v>
      </c>
      <c r="J70" s="11">
        <f>H70/I70</f>
        <v>69.874735729386899</v>
      </c>
      <c r="K70" s="8">
        <v>1.4</v>
      </c>
      <c r="L70" s="12">
        <v>65.099999999999994</v>
      </c>
      <c r="M70" s="13">
        <f>E70*L70/D70</f>
        <v>7.5479023462269792</v>
      </c>
      <c r="N70" s="13">
        <f>(50-10.6)*0.87</f>
        <v>34.277999999999999</v>
      </c>
      <c r="O70" s="9">
        <v>333287557</v>
      </c>
      <c r="P70" s="9">
        <v>561580</v>
      </c>
      <c r="Q70" s="9">
        <v>1239793</v>
      </c>
      <c r="R70" s="9">
        <v>1158444</v>
      </c>
      <c r="S70" s="9">
        <v>1377630</v>
      </c>
      <c r="T70" s="9">
        <v>1449371</v>
      </c>
      <c r="U70" s="10">
        <f>SUM(P70:T70)/O70*1000</f>
        <v>17.362838421237552</v>
      </c>
      <c r="V70" s="13">
        <v>39.799999999999997</v>
      </c>
      <c r="W70" s="12">
        <v>21.1</v>
      </c>
      <c r="X70" s="14">
        <f>W70*D70/O70*1000</f>
        <v>1324.8505990729202</v>
      </c>
      <c r="Y70" s="12">
        <v>18.100000000000001</v>
      </c>
      <c r="Z70" s="14">
        <f>Y70*D70/O70*10000</f>
        <v>11364.832153184765</v>
      </c>
      <c r="AA70" s="12">
        <v>17.88</v>
      </c>
      <c r="AB70" s="14">
        <f>AA70*D70/O70*1000</f>
        <v>1122.6696071764839</v>
      </c>
      <c r="AC70" s="13">
        <v>361.47</v>
      </c>
      <c r="AD70" s="15">
        <v>7</v>
      </c>
      <c r="AE70" s="15">
        <v>6</v>
      </c>
      <c r="AF70" s="13">
        <f>AD70*60+AE70</f>
        <v>426</v>
      </c>
      <c r="AG70" s="13">
        <v>12.7</v>
      </c>
      <c r="AH70" s="8">
        <v>8.0399999999999991</v>
      </c>
      <c r="AI70" s="12">
        <v>5476099</v>
      </c>
      <c r="AJ70" s="13">
        <f>AI70/O70*1000000</f>
        <v>16430.553391466696</v>
      </c>
      <c r="AK70" s="13">
        <v>63.5</v>
      </c>
      <c r="AL70" s="16">
        <v>11328</v>
      </c>
      <c r="AM70" s="17">
        <v>3.7000000000000002E-3</v>
      </c>
    </row>
    <row r="71" spans="1:39" x14ac:dyDescent="0.25">
      <c r="A71" s="6" t="s">
        <v>151</v>
      </c>
      <c r="B71" s="7">
        <f>D71*2.88%</f>
        <v>1795.5512639999999</v>
      </c>
      <c r="C71" s="8">
        <f>B71/O71*1000</f>
        <v>0.52131653825506352</v>
      </c>
      <c r="D71" s="9">
        <v>62345.53</v>
      </c>
      <c r="E71" s="9">
        <v>14639.358822349786</v>
      </c>
      <c r="F71" s="9">
        <v>15745.958673642139</v>
      </c>
      <c r="G71" s="10">
        <f>(E71+F71)/D71*100</f>
        <v>48.736962370825829</v>
      </c>
      <c r="H71" s="9">
        <v>51838</v>
      </c>
      <c r="I71" s="9">
        <f>44*50</f>
        <v>2200</v>
      </c>
      <c r="J71" s="11">
        <f>H71/I71</f>
        <v>23.562727272727273</v>
      </c>
      <c r="K71" s="8">
        <v>0.24</v>
      </c>
      <c r="L71" s="12">
        <v>24</v>
      </c>
      <c r="M71" s="13">
        <f>E71*L71/D71</f>
        <v>5.6354418951349823</v>
      </c>
      <c r="N71" s="13">
        <f>13.32*0.7</f>
        <v>9.3239999999999998</v>
      </c>
      <c r="O71" s="9">
        <v>3444263</v>
      </c>
      <c r="P71" s="9">
        <v>-103540</v>
      </c>
      <c r="Q71" s="9">
        <v>19021</v>
      </c>
      <c r="R71" s="9">
        <v>8888</v>
      </c>
      <c r="S71" s="9">
        <v>10251</v>
      </c>
      <c r="T71" s="9">
        <v>11413</v>
      </c>
      <c r="U71" s="10">
        <f>SUM(P71:T71)/O71*1000</f>
        <v>-15.668664094466653</v>
      </c>
      <c r="V71" s="13">
        <v>40.200000000000003</v>
      </c>
      <c r="W71" s="12">
        <v>18.8</v>
      </c>
      <c r="X71" s="14">
        <f>W71*D71/O71*1000</f>
        <v>340.30385136094429</v>
      </c>
      <c r="Y71" s="12">
        <v>15.41</v>
      </c>
      <c r="Z71" s="14">
        <f>Y71*D71/O71*10000</f>
        <v>2789.4055050383786</v>
      </c>
      <c r="AA71" s="12">
        <v>17.579999999999998</v>
      </c>
      <c r="AB71" s="14">
        <f>AA71*D71/O71*1000</f>
        <v>318.22030355986169</v>
      </c>
      <c r="AC71" s="13">
        <v>7.5491999999999999</v>
      </c>
      <c r="AD71" s="19">
        <v>6</v>
      </c>
      <c r="AE71" s="19">
        <v>50</v>
      </c>
      <c r="AF71" s="13">
        <f>AD71*60+AE71</f>
        <v>410</v>
      </c>
      <c r="AG71" s="13">
        <v>14.8</v>
      </c>
      <c r="AH71" s="8">
        <v>1.7</v>
      </c>
      <c r="AI71" s="12">
        <v>13138.4</v>
      </c>
      <c r="AJ71" s="13">
        <f>AI71/O71*1000000</f>
        <v>3814.5751355224616</v>
      </c>
      <c r="AK71" s="13">
        <v>30</v>
      </c>
      <c r="AL71" s="16">
        <v>44056</v>
      </c>
      <c r="AM71" s="18">
        <v>5.5999999999999999E-3</v>
      </c>
    </row>
    <row r="72" spans="1:39" x14ac:dyDescent="0.25">
      <c r="C72" s="25"/>
      <c r="J72" s="26"/>
      <c r="K72" s="26"/>
      <c r="L72" s="26"/>
      <c r="M72" s="26"/>
      <c r="N72" s="27"/>
      <c r="O72" s="27"/>
      <c r="P72" s="27"/>
      <c r="Q72" s="28"/>
      <c r="R72" s="28"/>
      <c r="AL72" s="5"/>
    </row>
    <row r="73" spans="1:39" x14ac:dyDescent="0.25">
      <c r="C73" s="25"/>
      <c r="J73" s="26"/>
      <c r="K73" s="26"/>
      <c r="L73" s="26"/>
      <c r="M73" s="26"/>
      <c r="N73" s="27"/>
      <c r="O73" s="27"/>
      <c r="P73" s="27"/>
      <c r="Q73" s="28"/>
      <c r="R73" s="28"/>
      <c r="AL73" s="5"/>
    </row>
    <row r="74" spans="1:39" x14ac:dyDescent="0.25">
      <c r="C74" s="25"/>
      <c r="J74" s="26"/>
      <c r="K74" s="26"/>
      <c r="L74" s="26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AL74" s="5"/>
    </row>
    <row r="75" spans="1:39" x14ac:dyDescent="0.25">
      <c r="C75" s="25"/>
      <c r="J75" s="26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AL75" s="5"/>
    </row>
    <row r="76" spans="1:39" x14ac:dyDescent="0.25">
      <c r="C76" s="25"/>
      <c r="J76" s="26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AL76" s="5"/>
    </row>
    <row r="77" spans="1:39" x14ac:dyDescent="0.25">
      <c r="C77" s="25"/>
      <c r="J77" s="26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AL77" s="5"/>
    </row>
    <row r="78" spans="1:39" x14ac:dyDescent="0.25">
      <c r="C78" s="25"/>
      <c r="J78" s="26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AL78" s="5"/>
    </row>
    <row r="79" spans="1:39" x14ac:dyDescent="0.25">
      <c r="C79" s="25"/>
      <c r="J79" s="26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AL79" s="5"/>
    </row>
    <row r="80" spans="1:39" x14ac:dyDescent="0.25">
      <c r="C80" s="25"/>
      <c r="J80" s="26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AL80" s="5"/>
    </row>
    <row r="81" spans="3:42" x14ac:dyDescent="0.25">
      <c r="C81" s="25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AL81" s="5"/>
    </row>
    <row r="82" spans="3:42" x14ac:dyDescent="0.25">
      <c r="C82" s="25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AL82" s="5"/>
      <c r="AO82" s="5" t="s">
        <v>40</v>
      </c>
      <c r="AP82" s="5" t="s">
        <v>41</v>
      </c>
    </row>
    <row r="83" spans="3:42" x14ac:dyDescent="0.25">
      <c r="C83" s="25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AL83" s="5"/>
      <c r="AO83" s="5" t="s">
        <v>43</v>
      </c>
      <c r="AP83" s="5" t="s">
        <v>44</v>
      </c>
    </row>
    <row r="84" spans="3:42" x14ac:dyDescent="0.25">
      <c r="C84" s="25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AL84" s="5"/>
      <c r="AO84" s="5" t="s">
        <v>46</v>
      </c>
      <c r="AP84" s="5" t="s">
        <v>47</v>
      </c>
    </row>
    <row r="85" spans="3:42" x14ac:dyDescent="0.25">
      <c r="C85" s="25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AL85" s="5"/>
      <c r="AO85" s="5" t="s">
        <v>49</v>
      </c>
      <c r="AP85" s="5" t="s">
        <v>50</v>
      </c>
    </row>
    <row r="86" spans="3:42" x14ac:dyDescent="0.25">
      <c r="C86" s="25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AL86" s="5"/>
      <c r="AO86" s="5" t="s">
        <v>52</v>
      </c>
      <c r="AP86" s="5" t="s">
        <v>53</v>
      </c>
    </row>
    <row r="87" spans="3:42" x14ac:dyDescent="0.25">
      <c r="C87" s="25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AL87" s="5"/>
      <c r="AO87" s="5" t="s">
        <v>55</v>
      </c>
      <c r="AP87" s="5" t="s">
        <v>56</v>
      </c>
    </row>
    <row r="88" spans="3:42" x14ac:dyDescent="0.25">
      <c r="C88" s="25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AL88" s="5"/>
      <c r="AO88" s="5" t="s">
        <v>58</v>
      </c>
      <c r="AP88" s="5" t="s">
        <v>59</v>
      </c>
    </row>
    <row r="89" spans="3:42" x14ac:dyDescent="0.25">
      <c r="C89" s="25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AL89" s="5"/>
      <c r="AO89" s="5" t="s">
        <v>61</v>
      </c>
      <c r="AP89" s="5" t="s">
        <v>62</v>
      </c>
    </row>
    <row r="90" spans="3:42" x14ac:dyDescent="0.25">
      <c r="C90" s="25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AL90" s="5"/>
      <c r="AO90" s="5" t="s">
        <v>64</v>
      </c>
      <c r="AP90" s="5" t="s">
        <v>65</v>
      </c>
    </row>
    <row r="91" spans="3:42" x14ac:dyDescent="0.25">
      <c r="C91" s="25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AL91" s="5"/>
      <c r="AO91" s="5" t="s">
        <v>67</v>
      </c>
      <c r="AP91" s="5" t="s">
        <v>68</v>
      </c>
    </row>
    <row r="92" spans="3:42" x14ac:dyDescent="0.25">
      <c r="C92" s="25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AL92" s="5"/>
      <c r="AO92" s="5" t="s">
        <v>70</v>
      </c>
      <c r="AP92" s="5" t="s">
        <v>71</v>
      </c>
    </row>
    <row r="93" spans="3:42" x14ac:dyDescent="0.25">
      <c r="C93" s="25"/>
      <c r="AL93" s="5"/>
      <c r="AO93" s="5" t="s">
        <v>73</v>
      </c>
      <c r="AP93" s="5" t="s">
        <v>74</v>
      </c>
    </row>
    <row r="94" spans="3:42" x14ac:dyDescent="0.25">
      <c r="C94" s="25"/>
      <c r="AL94" s="5"/>
      <c r="AO94" s="5" t="s">
        <v>76</v>
      </c>
      <c r="AP94" s="5" t="s">
        <v>77</v>
      </c>
    </row>
    <row r="95" spans="3:42" x14ac:dyDescent="0.25">
      <c r="C95" s="25"/>
      <c r="AL95" s="5"/>
      <c r="AO95" s="5" t="s">
        <v>79</v>
      </c>
      <c r="AP95" s="5" t="s">
        <v>80</v>
      </c>
    </row>
    <row r="96" spans="3:42" x14ac:dyDescent="0.25">
      <c r="C96" s="25"/>
      <c r="AL96" s="5"/>
      <c r="AO96" s="5" t="s">
        <v>82</v>
      </c>
      <c r="AP96" s="5" t="s">
        <v>83</v>
      </c>
    </row>
    <row r="97" spans="3:42" x14ac:dyDescent="0.25">
      <c r="C97" s="25"/>
      <c r="AL97" s="5"/>
      <c r="AO97" s="5" t="s">
        <v>85</v>
      </c>
      <c r="AP97" s="5" t="s">
        <v>86</v>
      </c>
    </row>
    <row r="98" spans="3:42" x14ac:dyDescent="0.25">
      <c r="C98" s="25"/>
      <c r="AL98" s="5"/>
      <c r="AO98" s="5" t="s">
        <v>88</v>
      </c>
      <c r="AP98" s="5" t="s">
        <v>89</v>
      </c>
    </row>
    <row r="99" spans="3:42" x14ac:dyDescent="0.25">
      <c r="C99" s="25"/>
      <c r="AL99" s="5"/>
      <c r="AO99" s="5" t="s">
        <v>91</v>
      </c>
      <c r="AP99" s="5" t="s">
        <v>92</v>
      </c>
    </row>
    <row r="100" spans="3:42" x14ac:dyDescent="0.25">
      <c r="C100" s="25"/>
      <c r="AL100" s="5"/>
      <c r="AO100" s="5" t="s">
        <v>94</v>
      </c>
      <c r="AP100" s="5" t="s">
        <v>95</v>
      </c>
    </row>
    <row r="101" spans="3:42" x14ac:dyDescent="0.25">
      <c r="C101" s="25"/>
      <c r="AL101" s="5"/>
      <c r="AO101" s="5" t="s">
        <v>96</v>
      </c>
      <c r="AP101" s="5" t="s">
        <v>97</v>
      </c>
    </row>
    <row r="102" spans="3:42" x14ac:dyDescent="0.25">
      <c r="C102" s="25"/>
      <c r="AL102" s="5"/>
      <c r="AO102" s="5" t="s">
        <v>99</v>
      </c>
      <c r="AP102" s="5" t="s">
        <v>100</v>
      </c>
    </row>
    <row r="103" spans="3:42" x14ac:dyDescent="0.25">
      <c r="C103" s="25"/>
      <c r="AL103" s="5"/>
      <c r="AO103" s="5" t="s">
        <v>102</v>
      </c>
      <c r="AP103" s="5" t="s">
        <v>103</v>
      </c>
    </row>
    <row r="104" spans="3:42" x14ac:dyDescent="0.25">
      <c r="C104" s="25"/>
      <c r="AL104" s="5"/>
      <c r="AO104" s="5" t="s">
        <v>105</v>
      </c>
      <c r="AP104" s="5" t="s">
        <v>106</v>
      </c>
    </row>
    <row r="105" spans="3:42" x14ac:dyDescent="0.25">
      <c r="C105" s="25"/>
      <c r="AL105" s="5"/>
      <c r="AO105" s="5" t="s">
        <v>108</v>
      </c>
      <c r="AP105" s="5" t="s">
        <v>109</v>
      </c>
    </row>
    <row r="106" spans="3:42" x14ac:dyDescent="0.25">
      <c r="C106" s="25"/>
      <c r="AL106" s="5"/>
      <c r="AO106" s="5" t="s">
        <v>111</v>
      </c>
      <c r="AP106" s="5" t="s">
        <v>112</v>
      </c>
    </row>
    <row r="107" spans="3:42" x14ac:dyDescent="0.25">
      <c r="C107" s="25"/>
      <c r="AL107" s="5"/>
      <c r="AO107" s="5" t="s">
        <v>114</v>
      </c>
      <c r="AP107" s="5" t="s">
        <v>115</v>
      </c>
    </row>
    <row r="108" spans="3:42" x14ac:dyDescent="0.25">
      <c r="C108" s="25"/>
      <c r="AL108" s="5"/>
      <c r="AO108" s="5" t="s">
        <v>117</v>
      </c>
      <c r="AP108" s="5" t="s">
        <v>118</v>
      </c>
    </row>
    <row r="109" spans="3:42" x14ac:dyDescent="0.25">
      <c r="C109" s="25"/>
      <c r="AL109" s="5"/>
      <c r="AO109" s="5" t="s">
        <v>120</v>
      </c>
      <c r="AP109" s="5" t="s">
        <v>121</v>
      </c>
    </row>
    <row r="110" spans="3:42" x14ac:dyDescent="0.25">
      <c r="C110" s="25"/>
      <c r="AL110" s="5"/>
      <c r="AO110" s="5" t="s">
        <v>123</v>
      </c>
      <c r="AP110" s="5" t="s">
        <v>124</v>
      </c>
    </row>
    <row r="111" spans="3:42" x14ac:dyDescent="0.25">
      <c r="C111" s="25"/>
      <c r="AL111" s="5"/>
      <c r="AO111" s="5" t="s">
        <v>126</v>
      </c>
      <c r="AP111" s="5" t="s">
        <v>127</v>
      </c>
    </row>
    <row r="112" spans="3:42" x14ac:dyDescent="0.25">
      <c r="C112" s="25"/>
      <c r="AL112" s="5"/>
      <c r="AO112" s="5" t="s">
        <v>129</v>
      </c>
      <c r="AP112" s="5" t="s">
        <v>130</v>
      </c>
    </row>
    <row r="113" spans="3:42" x14ac:dyDescent="0.25">
      <c r="C113" s="25"/>
      <c r="AL113" s="5"/>
      <c r="AO113" s="5" t="s">
        <v>132</v>
      </c>
      <c r="AP113" s="5" t="s">
        <v>133</v>
      </c>
    </row>
    <row r="114" spans="3:42" x14ac:dyDescent="0.25">
      <c r="AL114" s="5"/>
      <c r="AO114" s="5" t="s">
        <v>135</v>
      </c>
      <c r="AP114" s="5" t="s">
        <v>136</v>
      </c>
    </row>
    <row r="115" spans="3:42" x14ac:dyDescent="0.25">
      <c r="AL115" s="5"/>
    </row>
    <row r="116" spans="3:42" x14ac:dyDescent="0.25">
      <c r="AL116" s="5"/>
    </row>
    <row r="117" spans="3:42" x14ac:dyDescent="0.25">
      <c r="AL117" s="5"/>
    </row>
    <row r="118" spans="3:42" x14ac:dyDescent="0.25">
      <c r="AL118" s="5"/>
    </row>
    <row r="119" spans="3:42" x14ac:dyDescent="0.25">
      <c r="AL119" s="5"/>
    </row>
    <row r="120" spans="3:42" x14ac:dyDescent="0.25">
      <c r="AL120" s="5"/>
    </row>
    <row r="121" spans="3:42" x14ac:dyDescent="0.25">
      <c r="AL121" s="5"/>
    </row>
    <row r="122" spans="3:42" x14ac:dyDescent="0.25">
      <c r="AL122" s="5"/>
    </row>
    <row r="123" spans="3:42" x14ac:dyDescent="0.25">
      <c r="AL123" s="5"/>
    </row>
    <row r="124" spans="3:42" x14ac:dyDescent="0.25">
      <c r="AL124" s="5"/>
    </row>
    <row r="125" spans="3:42" x14ac:dyDescent="0.25">
      <c r="AL125" s="5"/>
    </row>
    <row r="126" spans="3:42" x14ac:dyDescent="0.25">
      <c r="AL126" s="5"/>
    </row>
    <row r="127" spans="3:42" x14ac:dyDescent="0.25">
      <c r="AL127" s="5"/>
    </row>
    <row r="128" spans="3:42" x14ac:dyDescent="0.25">
      <c r="AL128" s="5"/>
    </row>
    <row r="129" spans="38:38" x14ac:dyDescent="0.25">
      <c r="AL129" s="5"/>
    </row>
    <row r="130" spans="38:38" x14ac:dyDescent="0.25">
      <c r="AL130" s="5"/>
    </row>
    <row r="131" spans="38:38" x14ac:dyDescent="0.25">
      <c r="AL131" s="5"/>
    </row>
    <row r="132" spans="38:38" x14ac:dyDescent="0.25">
      <c r="AL132" s="5"/>
    </row>
    <row r="133" spans="38:38" x14ac:dyDescent="0.25">
      <c r="AL133" s="5"/>
    </row>
    <row r="134" spans="38:38" x14ac:dyDescent="0.25">
      <c r="AL134" s="5"/>
    </row>
    <row r="135" spans="38:38" x14ac:dyDescent="0.25">
      <c r="AL135" s="5"/>
    </row>
    <row r="136" spans="38:38" x14ac:dyDescent="0.25">
      <c r="AL136" s="5"/>
    </row>
    <row r="137" spans="38:38" x14ac:dyDescent="0.25">
      <c r="AL137" s="5"/>
    </row>
    <row r="138" spans="38:38" x14ac:dyDescent="0.25">
      <c r="AL138" s="5"/>
    </row>
  </sheetData>
  <sortState xmlns:xlrd2="http://schemas.microsoft.com/office/spreadsheetml/2017/richdata2" ref="A2:AK71">
    <sortCondition ref="A2:A71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3D48-6912-4141-AEC7-6C5BC95FCB41}">
  <dimension ref="A1:D3990"/>
  <sheetViews>
    <sheetView workbookViewId="0">
      <selection activeCell="B1456" sqref="B1456"/>
    </sheetView>
  </sheetViews>
  <sheetFormatPr defaultRowHeight="15" x14ac:dyDescent="0.25"/>
  <cols>
    <col min="1" max="1" width="30.140625" bestFit="1" customWidth="1"/>
    <col min="2" max="2" width="11" bestFit="1" customWidth="1"/>
    <col min="3" max="3" width="7.28515625" bestFit="1" customWidth="1"/>
    <col min="4" max="4" width="38" bestFit="1" customWidth="1"/>
  </cols>
  <sheetData>
    <row r="1" spans="1:4" x14ac:dyDescent="0.25">
      <c r="A1" t="s">
        <v>581</v>
      </c>
      <c r="B1" t="s">
        <v>582</v>
      </c>
      <c r="C1" t="s">
        <v>583</v>
      </c>
      <c r="D1" t="s">
        <v>3695</v>
      </c>
    </row>
    <row r="2" spans="1:4" hidden="1" x14ac:dyDescent="0.25">
      <c r="A2" t="s">
        <v>167</v>
      </c>
      <c r="B2" t="s">
        <v>209</v>
      </c>
      <c r="C2">
        <v>2011</v>
      </c>
      <c r="D2">
        <v>1.0342473999999999</v>
      </c>
    </row>
    <row r="3" spans="1:4" hidden="1" x14ac:dyDescent="0.25">
      <c r="A3" t="s">
        <v>167</v>
      </c>
      <c r="B3" t="s">
        <v>209</v>
      </c>
      <c r="C3">
        <v>2014</v>
      </c>
      <c r="D3">
        <v>3.4672860000000001</v>
      </c>
    </row>
    <row r="4" spans="1:4" hidden="1" x14ac:dyDescent="0.25">
      <c r="A4" t="s">
        <v>167</v>
      </c>
      <c r="B4" t="s">
        <v>209</v>
      </c>
      <c r="C4">
        <v>2015</v>
      </c>
      <c r="D4">
        <v>4.8569255</v>
      </c>
    </row>
    <row r="5" spans="1:4" hidden="1" x14ac:dyDescent="0.25">
      <c r="A5" t="s">
        <v>167</v>
      </c>
      <c r="B5" t="s">
        <v>209</v>
      </c>
      <c r="C5">
        <v>2016</v>
      </c>
      <c r="D5">
        <v>6.9418797000000003</v>
      </c>
    </row>
    <row r="6" spans="1:4" hidden="1" x14ac:dyDescent="0.25">
      <c r="A6" t="s">
        <v>167</v>
      </c>
      <c r="B6" t="s">
        <v>209</v>
      </c>
      <c r="C6">
        <v>2017</v>
      </c>
      <c r="D6">
        <v>5.5567884000000003</v>
      </c>
    </row>
    <row r="7" spans="1:4" hidden="1" x14ac:dyDescent="0.25">
      <c r="A7" t="s">
        <v>167</v>
      </c>
      <c r="B7" t="s">
        <v>209</v>
      </c>
      <c r="C7">
        <v>2018</v>
      </c>
      <c r="D7">
        <v>5.21373</v>
      </c>
    </row>
    <row r="8" spans="1:4" hidden="1" x14ac:dyDescent="0.25">
      <c r="A8" t="s">
        <v>167</v>
      </c>
      <c r="B8" t="s">
        <v>209</v>
      </c>
      <c r="C8">
        <v>2019</v>
      </c>
      <c r="D8">
        <v>1.3918451000000001</v>
      </c>
    </row>
    <row r="9" spans="1:4" hidden="1" x14ac:dyDescent="0.25">
      <c r="A9" t="s">
        <v>167</v>
      </c>
      <c r="B9" t="s">
        <v>209</v>
      </c>
      <c r="C9">
        <v>2021</v>
      </c>
      <c r="D9">
        <v>8.0568600000000004</v>
      </c>
    </row>
    <row r="10" spans="1:4" hidden="1" x14ac:dyDescent="0.25">
      <c r="A10" t="s">
        <v>162</v>
      </c>
      <c r="B10" t="s">
        <v>276</v>
      </c>
      <c r="C10">
        <v>1980</v>
      </c>
      <c r="D10">
        <v>0.26681779999999999</v>
      </c>
    </row>
    <row r="11" spans="1:4" hidden="1" x14ac:dyDescent="0.25">
      <c r="A11" t="s">
        <v>162</v>
      </c>
      <c r="B11" t="s">
        <v>276</v>
      </c>
      <c r="C11">
        <v>1981</v>
      </c>
      <c r="D11">
        <v>0.72346354000000002</v>
      </c>
    </row>
    <row r="12" spans="1:4" hidden="1" x14ac:dyDescent="0.25">
      <c r="A12" t="s">
        <v>162</v>
      </c>
      <c r="B12" t="s">
        <v>276</v>
      </c>
      <c r="C12">
        <v>1982</v>
      </c>
      <c r="D12">
        <v>0.69999659999999997</v>
      </c>
    </row>
    <row r="13" spans="1:4" hidden="1" x14ac:dyDescent="0.25">
      <c r="A13" t="s">
        <v>162</v>
      </c>
      <c r="B13" t="s">
        <v>276</v>
      </c>
      <c r="C13">
        <v>1983</v>
      </c>
      <c r="D13">
        <v>1.450529</v>
      </c>
    </row>
    <row r="14" spans="1:4" hidden="1" x14ac:dyDescent="0.25">
      <c r="A14" t="s">
        <v>162</v>
      </c>
      <c r="B14" t="s">
        <v>276</v>
      </c>
      <c r="C14">
        <v>1984</v>
      </c>
      <c r="D14">
        <v>1.402293</v>
      </c>
    </row>
    <row r="15" spans="1:4" hidden="1" x14ac:dyDescent="0.25">
      <c r="A15" t="s">
        <v>162</v>
      </c>
      <c r="B15" t="s">
        <v>276</v>
      </c>
      <c r="C15">
        <v>1988</v>
      </c>
      <c r="D15">
        <v>0.20624490000000001</v>
      </c>
    </row>
    <row r="16" spans="1:4" hidden="1" x14ac:dyDescent="0.25">
      <c r="A16" t="s">
        <v>162</v>
      </c>
      <c r="B16" t="s">
        <v>276</v>
      </c>
      <c r="C16">
        <v>1989</v>
      </c>
      <c r="D16">
        <v>0.16071023000000001</v>
      </c>
    </row>
    <row r="17" spans="1:4" hidden="1" x14ac:dyDescent="0.25">
      <c r="A17" t="s">
        <v>162</v>
      </c>
      <c r="B17" t="s">
        <v>276</v>
      </c>
      <c r="C17">
        <v>1990</v>
      </c>
      <c r="D17">
        <v>0.23512746000000001</v>
      </c>
    </row>
    <row r="18" spans="1:4" hidden="1" x14ac:dyDescent="0.25">
      <c r="A18" t="s">
        <v>162</v>
      </c>
      <c r="B18" t="s">
        <v>276</v>
      </c>
      <c r="C18">
        <v>1991</v>
      </c>
      <c r="D18">
        <v>0.22958681</v>
      </c>
    </row>
    <row r="19" spans="1:4" hidden="1" x14ac:dyDescent="0.25">
      <c r="A19" t="s">
        <v>162</v>
      </c>
      <c r="B19" t="s">
        <v>276</v>
      </c>
      <c r="C19">
        <v>1992</v>
      </c>
      <c r="D19">
        <v>0.37385550000000001</v>
      </c>
    </row>
    <row r="20" spans="1:4" hidden="1" x14ac:dyDescent="0.25">
      <c r="A20" t="s">
        <v>162</v>
      </c>
      <c r="B20" t="s">
        <v>276</v>
      </c>
      <c r="C20">
        <v>1993</v>
      </c>
      <c r="D20">
        <v>0.29245832999999999</v>
      </c>
    </row>
    <row r="21" spans="1:4" hidden="1" x14ac:dyDescent="0.25">
      <c r="A21" t="s">
        <v>162</v>
      </c>
      <c r="B21" t="s">
        <v>276</v>
      </c>
      <c r="C21">
        <v>1994</v>
      </c>
      <c r="D21">
        <v>0.96646005000000001</v>
      </c>
    </row>
    <row r="22" spans="1:4" hidden="1" x14ac:dyDescent="0.25">
      <c r="A22" t="s">
        <v>162</v>
      </c>
      <c r="B22" t="s">
        <v>276</v>
      </c>
      <c r="C22">
        <v>1995</v>
      </c>
      <c r="D22">
        <v>0.98321426000000001</v>
      </c>
    </row>
    <row r="23" spans="1:4" hidden="1" x14ac:dyDescent="0.25">
      <c r="A23" t="s">
        <v>162</v>
      </c>
      <c r="B23" t="s">
        <v>276</v>
      </c>
      <c r="C23">
        <v>1996</v>
      </c>
      <c r="D23">
        <v>1.7250516</v>
      </c>
    </row>
    <row r="24" spans="1:4" hidden="1" x14ac:dyDescent="0.25">
      <c r="A24" t="s">
        <v>162</v>
      </c>
      <c r="B24" t="s">
        <v>276</v>
      </c>
      <c r="C24">
        <v>1997</v>
      </c>
      <c r="D24">
        <v>1.1534796</v>
      </c>
    </row>
    <row r="25" spans="1:4" hidden="1" x14ac:dyDescent="0.25">
      <c r="A25" t="s">
        <v>162</v>
      </c>
      <c r="B25" t="s">
        <v>276</v>
      </c>
      <c r="C25">
        <v>1998</v>
      </c>
      <c r="D25">
        <v>1.4035245000000001</v>
      </c>
    </row>
    <row r="26" spans="1:4" hidden="1" x14ac:dyDescent="0.25">
      <c r="A26" t="s">
        <v>162</v>
      </c>
      <c r="B26" t="s">
        <v>276</v>
      </c>
      <c r="C26">
        <v>1999</v>
      </c>
      <c r="D26">
        <v>1.1863144999999999</v>
      </c>
    </row>
    <row r="27" spans="1:4" hidden="1" x14ac:dyDescent="0.25">
      <c r="A27" t="s">
        <v>162</v>
      </c>
      <c r="B27" t="s">
        <v>276</v>
      </c>
      <c r="C27">
        <v>2000</v>
      </c>
      <c r="D27">
        <v>1.0398177</v>
      </c>
    </row>
    <row r="28" spans="1:4" hidden="1" x14ac:dyDescent="0.25">
      <c r="A28" t="s">
        <v>162</v>
      </c>
      <c r="B28" t="s">
        <v>276</v>
      </c>
      <c r="C28">
        <v>2001</v>
      </c>
      <c r="D28">
        <v>1.6345638</v>
      </c>
    </row>
    <row r="29" spans="1:4" hidden="1" x14ac:dyDescent="0.25">
      <c r="A29" t="s">
        <v>162</v>
      </c>
      <c r="B29" t="s">
        <v>276</v>
      </c>
      <c r="C29">
        <v>2002</v>
      </c>
      <c r="D29">
        <v>1.3596967</v>
      </c>
    </row>
    <row r="30" spans="1:4" hidden="1" x14ac:dyDescent="0.25">
      <c r="A30" t="s">
        <v>162</v>
      </c>
      <c r="B30" t="s">
        <v>276</v>
      </c>
      <c r="C30">
        <v>2003</v>
      </c>
      <c r="D30">
        <v>0.93586570000000002</v>
      </c>
    </row>
    <row r="31" spans="1:4" hidden="1" x14ac:dyDescent="0.25">
      <c r="A31" t="s">
        <v>162</v>
      </c>
      <c r="B31" t="s">
        <v>276</v>
      </c>
      <c r="C31">
        <v>2004</v>
      </c>
      <c r="D31">
        <v>1.7840563</v>
      </c>
    </row>
    <row r="32" spans="1:4" hidden="1" x14ac:dyDescent="0.25">
      <c r="A32" t="s">
        <v>162</v>
      </c>
      <c r="B32" t="s">
        <v>276</v>
      </c>
      <c r="C32">
        <v>2005</v>
      </c>
      <c r="D32">
        <v>1.7902283999999999</v>
      </c>
    </row>
    <row r="33" spans="1:4" hidden="1" x14ac:dyDescent="0.25">
      <c r="A33" t="s">
        <v>162</v>
      </c>
      <c r="B33" t="s">
        <v>276</v>
      </c>
      <c r="C33">
        <v>2006</v>
      </c>
      <c r="D33">
        <v>1.7347049000000001</v>
      </c>
    </row>
    <row r="34" spans="1:4" hidden="1" x14ac:dyDescent="0.25">
      <c r="A34" t="s">
        <v>162</v>
      </c>
      <c r="B34" t="s">
        <v>276</v>
      </c>
      <c r="C34">
        <v>2007</v>
      </c>
      <c r="D34">
        <v>2.4717633999999999</v>
      </c>
    </row>
    <row r="35" spans="1:4" hidden="1" x14ac:dyDescent="0.25">
      <c r="A35" t="s">
        <v>162</v>
      </c>
      <c r="B35" t="s">
        <v>276</v>
      </c>
      <c r="C35">
        <v>2010</v>
      </c>
      <c r="D35">
        <v>2.1195688000000001</v>
      </c>
    </row>
    <row r="36" spans="1:4" hidden="1" x14ac:dyDescent="0.25">
      <c r="A36" t="s">
        <v>162</v>
      </c>
      <c r="B36" t="s">
        <v>276</v>
      </c>
      <c r="C36">
        <v>2011</v>
      </c>
      <c r="D36">
        <v>2.5722735000000001</v>
      </c>
    </row>
    <row r="37" spans="1:4" hidden="1" x14ac:dyDescent="0.25">
      <c r="A37" t="s">
        <v>162</v>
      </c>
      <c r="B37" t="s">
        <v>276</v>
      </c>
      <c r="C37">
        <v>2012</v>
      </c>
      <c r="D37">
        <v>3.1937248999999999</v>
      </c>
    </row>
    <row r="38" spans="1:4" hidden="1" x14ac:dyDescent="0.25">
      <c r="A38" t="s">
        <v>162</v>
      </c>
      <c r="B38" t="s">
        <v>276</v>
      </c>
      <c r="C38">
        <v>2013</v>
      </c>
      <c r="D38">
        <v>3.1052116999999999</v>
      </c>
    </row>
    <row r="39" spans="1:4" hidden="1" x14ac:dyDescent="0.25">
      <c r="A39" t="s">
        <v>162</v>
      </c>
      <c r="B39" t="s">
        <v>276</v>
      </c>
      <c r="C39">
        <v>2014</v>
      </c>
      <c r="D39">
        <v>2.4251702000000002</v>
      </c>
    </row>
    <row r="40" spans="1:4" hidden="1" x14ac:dyDescent="0.25">
      <c r="A40" t="s">
        <v>162</v>
      </c>
      <c r="B40" t="s">
        <v>276</v>
      </c>
      <c r="C40">
        <v>2015</v>
      </c>
      <c r="D40">
        <v>2.2507060000000001</v>
      </c>
    </row>
    <row r="41" spans="1:4" hidden="1" x14ac:dyDescent="0.25">
      <c r="A41" t="s">
        <v>162</v>
      </c>
      <c r="B41" t="s">
        <v>276</v>
      </c>
      <c r="C41">
        <v>2016</v>
      </c>
      <c r="D41">
        <v>2.6277086999999999</v>
      </c>
    </row>
    <row r="42" spans="1:4" hidden="1" x14ac:dyDescent="0.25">
      <c r="A42" t="s">
        <v>162</v>
      </c>
      <c r="B42" t="s">
        <v>276</v>
      </c>
      <c r="C42">
        <v>2017</v>
      </c>
      <c r="D42">
        <v>3.6220832000000001</v>
      </c>
    </row>
    <row r="43" spans="1:4" hidden="1" x14ac:dyDescent="0.25">
      <c r="A43" t="s">
        <v>162</v>
      </c>
      <c r="B43" t="s">
        <v>276</v>
      </c>
      <c r="C43">
        <v>2018</v>
      </c>
      <c r="D43">
        <v>3.6253479999999998</v>
      </c>
    </row>
    <row r="44" spans="1:4" hidden="1" x14ac:dyDescent="0.25">
      <c r="A44" t="s">
        <v>162</v>
      </c>
      <c r="B44" t="s">
        <v>276</v>
      </c>
      <c r="C44">
        <v>2019</v>
      </c>
      <c r="D44">
        <v>2.6460370000000002</v>
      </c>
    </row>
    <row r="45" spans="1:4" hidden="1" x14ac:dyDescent="0.25">
      <c r="A45" t="s">
        <v>162</v>
      </c>
      <c r="B45" t="s">
        <v>276</v>
      </c>
      <c r="C45">
        <v>2020</v>
      </c>
      <c r="D45">
        <v>3.7512943999999999</v>
      </c>
    </row>
    <row r="46" spans="1:4" hidden="1" x14ac:dyDescent="0.25">
      <c r="A46" t="s">
        <v>162</v>
      </c>
      <c r="B46" t="s">
        <v>276</v>
      </c>
      <c r="C46">
        <v>2021</v>
      </c>
      <c r="D46">
        <v>6.0663729999999996</v>
      </c>
    </row>
    <row r="47" spans="1:4" hidden="1" x14ac:dyDescent="0.25">
      <c r="A47" t="s">
        <v>3694</v>
      </c>
      <c r="B47" t="s">
        <v>3693</v>
      </c>
      <c r="C47">
        <v>2018</v>
      </c>
      <c r="D47">
        <v>13.327291499999999</v>
      </c>
    </row>
    <row r="48" spans="1:4" hidden="1" x14ac:dyDescent="0.25">
      <c r="A48" t="s">
        <v>3694</v>
      </c>
      <c r="B48" t="s">
        <v>3693</v>
      </c>
      <c r="C48">
        <v>2019</v>
      </c>
      <c r="D48">
        <v>39.28707</v>
      </c>
    </row>
    <row r="49" spans="1:4" hidden="1" x14ac:dyDescent="0.25">
      <c r="A49" t="s">
        <v>3694</v>
      </c>
      <c r="B49" t="s">
        <v>3693</v>
      </c>
      <c r="C49">
        <v>2020</v>
      </c>
      <c r="D49">
        <v>38.598613999999998</v>
      </c>
    </row>
    <row r="50" spans="1:4" hidden="1" x14ac:dyDescent="0.25">
      <c r="A50" t="s">
        <v>3694</v>
      </c>
      <c r="B50" t="s">
        <v>3693</v>
      </c>
      <c r="C50">
        <v>2021</v>
      </c>
      <c r="D50">
        <v>37.947304000000003</v>
      </c>
    </row>
    <row r="51" spans="1:4" hidden="1" x14ac:dyDescent="0.25">
      <c r="A51" t="s">
        <v>207</v>
      </c>
      <c r="B51" t="s">
        <v>208</v>
      </c>
      <c r="C51">
        <v>1992</v>
      </c>
      <c r="D51">
        <v>0.31664335999999998</v>
      </c>
    </row>
    <row r="52" spans="1:4" hidden="1" x14ac:dyDescent="0.25">
      <c r="A52" t="s">
        <v>207</v>
      </c>
      <c r="B52" t="s">
        <v>208</v>
      </c>
      <c r="C52">
        <v>2018</v>
      </c>
      <c r="D52">
        <v>0.19185548999999999</v>
      </c>
    </row>
    <row r="53" spans="1:4" hidden="1" x14ac:dyDescent="0.25">
      <c r="A53" t="s">
        <v>207</v>
      </c>
      <c r="B53" t="s">
        <v>208</v>
      </c>
      <c r="C53">
        <v>2019</v>
      </c>
      <c r="D53">
        <v>6.1816940000000001E-2</v>
      </c>
    </row>
    <row r="54" spans="1:4" hidden="1" x14ac:dyDescent="0.25">
      <c r="A54" t="s">
        <v>215</v>
      </c>
      <c r="B54" t="s">
        <v>3692</v>
      </c>
      <c r="C54">
        <v>2018</v>
      </c>
      <c r="D54">
        <v>54.558945000000001</v>
      </c>
    </row>
    <row r="55" spans="1:4" hidden="1" x14ac:dyDescent="0.25">
      <c r="A55" t="s">
        <v>145</v>
      </c>
      <c r="B55" t="s">
        <v>212</v>
      </c>
      <c r="C55">
        <v>1980</v>
      </c>
      <c r="D55">
        <v>45.281309999999998</v>
      </c>
    </row>
    <row r="56" spans="1:4" hidden="1" x14ac:dyDescent="0.25">
      <c r="A56" t="s">
        <v>145</v>
      </c>
      <c r="B56" t="s">
        <v>212</v>
      </c>
      <c r="C56">
        <v>1981</v>
      </c>
      <c r="D56">
        <v>33.507446000000002</v>
      </c>
    </row>
    <row r="57" spans="1:4" hidden="1" x14ac:dyDescent="0.25">
      <c r="A57" t="s">
        <v>145</v>
      </c>
      <c r="B57" t="s">
        <v>212</v>
      </c>
      <c r="C57">
        <v>1982</v>
      </c>
      <c r="D57">
        <v>32.880670000000002</v>
      </c>
    </row>
    <row r="58" spans="1:4" hidden="1" x14ac:dyDescent="0.25">
      <c r="A58" t="s">
        <v>145</v>
      </c>
      <c r="B58" t="s">
        <v>212</v>
      </c>
      <c r="C58">
        <v>1983</v>
      </c>
      <c r="D58">
        <v>37.512157000000002</v>
      </c>
    </row>
    <row r="59" spans="1:4" hidden="1" x14ac:dyDescent="0.25">
      <c r="A59" t="s">
        <v>145</v>
      </c>
      <c r="B59" t="s">
        <v>212</v>
      </c>
      <c r="C59">
        <v>1984</v>
      </c>
      <c r="D59">
        <v>39.621616000000003</v>
      </c>
    </row>
    <row r="60" spans="1:4" hidden="1" x14ac:dyDescent="0.25">
      <c r="A60" t="s">
        <v>145</v>
      </c>
      <c r="B60" t="s">
        <v>212</v>
      </c>
      <c r="C60">
        <v>1990</v>
      </c>
      <c r="D60">
        <v>29.260677000000001</v>
      </c>
    </row>
    <row r="61" spans="1:4" hidden="1" x14ac:dyDescent="0.25">
      <c r="A61" t="s">
        <v>145</v>
      </c>
      <c r="B61" t="s">
        <v>212</v>
      </c>
      <c r="C61">
        <v>1991</v>
      </c>
      <c r="D61">
        <v>28.484465</v>
      </c>
    </row>
    <row r="62" spans="1:4" hidden="1" x14ac:dyDescent="0.25">
      <c r="A62" t="s">
        <v>145</v>
      </c>
      <c r="B62" t="s">
        <v>212</v>
      </c>
      <c r="C62">
        <v>1992</v>
      </c>
      <c r="D62">
        <v>14.984385</v>
      </c>
    </row>
    <row r="63" spans="1:4" hidden="1" x14ac:dyDescent="0.25">
      <c r="A63" t="s">
        <v>145</v>
      </c>
      <c r="B63" t="s">
        <v>212</v>
      </c>
      <c r="C63">
        <v>1993</v>
      </c>
      <c r="D63">
        <v>23.128529</v>
      </c>
    </row>
    <row r="64" spans="1:4" hidden="1" x14ac:dyDescent="0.25">
      <c r="A64" t="s">
        <v>145</v>
      </c>
      <c r="B64" t="s">
        <v>212</v>
      </c>
      <c r="C64">
        <v>1994</v>
      </c>
      <c r="D64">
        <v>20.122536</v>
      </c>
    </row>
    <row r="65" spans="1:4" hidden="1" x14ac:dyDescent="0.25">
      <c r="A65" t="s">
        <v>145</v>
      </c>
      <c r="B65" t="s">
        <v>212</v>
      </c>
      <c r="C65">
        <v>1995</v>
      </c>
      <c r="D65">
        <v>19.344066999999999</v>
      </c>
    </row>
    <row r="66" spans="1:4" hidden="1" x14ac:dyDescent="0.25">
      <c r="A66" t="s">
        <v>145</v>
      </c>
      <c r="B66" t="s">
        <v>212</v>
      </c>
      <c r="C66">
        <v>1996</v>
      </c>
      <c r="D66">
        <v>30.998017999999998</v>
      </c>
    </row>
    <row r="67" spans="1:4" hidden="1" x14ac:dyDescent="0.25">
      <c r="A67" t="s">
        <v>145</v>
      </c>
      <c r="B67" t="s">
        <v>212</v>
      </c>
      <c r="C67">
        <v>1997</v>
      </c>
      <c r="D67">
        <v>23.006498000000001</v>
      </c>
    </row>
    <row r="68" spans="1:4" hidden="1" x14ac:dyDescent="0.25">
      <c r="A68" t="s">
        <v>145</v>
      </c>
      <c r="B68" t="s">
        <v>212</v>
      </c>
      <c r="C68">
        <v>1998</v>
      </c>
      <c r="D68">
        <v>23.762740000000001</v>
      </c>
    </row>
    <row r="69" spans="1:4" hidden="1" x14ac:dyDescent="0.25">
      <c r="A69" t="s">
        <v>145</v>
      </c>
      <c r="B69" t="s">
        <v>212</v>
      </c>
      <c r="C69">
        <v>1999</v>
      </c>
      <c r="D69">
        <v>24.527301999999999</v>
      </c>
    </row>
    <row r="70" spans="1:4" hidden="1" x14ac:dyDescent="0.25">
      <c r="A70" t="s">
        <v>145</v>
      </c>
      <c r="B70" t="s">
        <v>212</v>
      </c>
      <c r="C70">
        <v>2000</v>
      </c>
      <c r="D70">
        <v>28.647905000000002</v>
      </c>
    </row>
    <row r="71" spans="1:4" hidden="1" x14ac:dyDescent="0.25">
      <c r="A71" t="s">
        <v>145</v>
      </c>
      <c r="B71" t="s">
        <v>212</v>
      </c>
      <c r="C71">
        <v>2001</v>
      </c>
      <c r="D71">
        <v>18.436257999999999</v>
      </c>
    </row>
    <row r="72" spans="1:4" hidden="1" x14ac:dyDescent="0.25">
      <c r="A72" t="s">
        <v>145</v>
      </c>
      <c r="B72" t="s">
        <v>212</v>
      </c>
      <c r="C72">
        <v>2002</v>
      </c>
      <c r="D72">
        <v>18.952079999999999</v>
      </c>
    </row>
    <row r="73" spans="1:4" hidden="1" x14ac:dyDescent="0.25">
      <c r="A73" t="s">
        <v>145</v>
      </c>
      <c r="B73" t="s">
        <v>212</v>
      </c>
      <c r="C73">
        <v>2003</v>
      </c>
      <c r="D73">
        <v>20.690646999999998</v>
      </c>
    </row>
    <row r="74" spans="1:4" hidden="1" x14ac:dyDescent="0.25">
      <c r="A74" t="s">
        <v>145</v>
      </c>
      <c r="B74" t="s">
        <v>212</v>
      </c>
      <c r="C74">
        <v>2004</v>
      </c>
      <c r="D74">
        <v>20.326467999999998</v>
      </c>
    </row>
    <row r="75" spans="1:4" hidden="1" x14ac:dyDescent="0.25">
      <c r="A75" t="s">
        <v>145</v>
      </c>
      <c r="B75" t="s">
        <v>212</v>
      </c>
      <c r="C75">
        <v>2005</v>
      </c>
      <c r="D75">
        <v>26.976870999999999</v>
      </c>
    </row>
    <row r="76" spans="1:4" hidden="1" x14ac:dyDescent="0.25">
      <c r="A76" t="s">
        <v>145</v>
      </c>
      <c r="B76" t="s">
        <v>212</v>
      </c>
      <c r="C76">
        <v>2006</v>
      </c>
      <c r="D76">
        <v>25.837923</v>
      </c>
    </row>
    <row r="77" spans="1:4" hidden="1" x14ac:dyDescent="0.25">
      <c r="A77" t="s">
        <v>145</v>
      </c>
      <c r="B77" t="s">
        <v>212</v>
      </c>
      <c r="C77">
        <v>2007</v>
      </c>
      <c r="D77">
        <v>23.497774</v>
      </c>
    </row>
    <row r="78" spans="1:4" hidden="1" x14ac:dyDescent="0.25">
      <c r="A78" t="s">
        <v>145</v>
      </c>
      <c r="B78" t="s">
        <v>212</v>
      </c>
      <c r="C78">
        <v>2008</v>
      </c>
      <c r="D78">
        <v>19.888876</v>
      </c>
    </row>
    <row r="79" spans="1:4" hidden="1" x14ac:dyDescent="0.25">
      <c r="A79" t="s">
        <v>145</v>
      </c>
      <c r="B79" t="s">
        <v>212</v>
      </c>
      <c r="C79">
        <v>2009</v>
      </c>
      <c r="D79">
        <v>15.730866000000001</v>
      </c>
    </row>
    <row r="80" spans="1:4" hidden="1" x14ac:dyDescent="0.25">
      <c r="A80" t="s">
        <v>145</v>
      </c>
      <c r="B80" t="s">
        <v>212</v>
      </c>
      <c r="C80">
        <v>2010</v>
      </c>
      <c r="D80">
        <v>13.430616000000001</v>
      </c>
    </row>
    <row r="81" spans="1:4" hidden="1" x14ac:dyDescent="0.25">
      <c r="A81" t="s">
        <v>145</v>
      </c>
      <c r="B81" t="s">
        <v>212</v>
      </c>
      <c r="C81">
        <v>2011</v>
      </c>
      <c r="D81">
        <v>16.570034</v>
      </c>
    </row>
    <row r="82" spans="1:4" hidden="1" x14ac:dyDescent="0.25">
      <c r="A82" t="s">
        <v>145</v>
      </c>
      <c r="B82" t="s">
        <v>212</v>
      </c>
      <c r="C82">
        <v>2012</v>
      </c>
      <c r="D82">
        <v>17.519870000000001</v>
      </c>
    </row>
    <row r="83" spans="1:4" hidden="1" x14ac:dyDescent="0.25">
      <c r="A83" t="s">
        <v>145</v>
      </c>
      <c r="B83" t="s">
        <v>212</v>
      </c>
      <c r="C83">
        <v>2013</v>
      </c>
      <c r="D83">
        <v>15.1692915</v>
      </c>
    </row>
    <row r="84" spans="1:4" hidden="1" x14ac:dyDescent="0.25">
      <c r="A84" t="s">
        <v>145</v>
      </c>
      <c r="B84" t="s">
        <v>212</v>
      </c>
      <c r="C84">
        <v>2014</v>
      </c>
      <c r="D84">
        <v>11.88584</v>
      </c>
    </row>
    <row r="85" spans="1:4" hidden="1" x14ac:dyDescent="0.25">
      <c r="A85" t="s">
        <v>145</v>
      </c>
      <c r="B85" t="s">
        <v>212</v>
      </c>
      <c r="C85">
        <v>2015</v>
      </c>
      <c r="D85">
        <v>12.622216</v>
      </c>
    </row>
    <row r="86" spans="1:4" hidden="1" x14ac:dyDescent="0.25">
      <c r="A86" t="s">
        <v>145</v>
      </c>
      <c r="B86" t="s">
        <v>212</v>
      </c>
      <c r="C86">
        <v>2016</v>
      </c>
      <c r="D86">
        <v>20.243547</v>
      </c>
    </row>
    <row r="87" spans="1:4" hidden="1" x14ac:dyDescent="0.25">
      <c r="A87" t="s">
        <v>145</v>
      </c>
      <c r="B87" t="s">
        <v>212</v>
      </c>
      <c r="C87">
        <v>2017</v>
      </c>
      <c r="D87">
        <v>8.9207450000000001</v>
      </c>
    </row>
    <row r="88" spans="1:4" hidden="1" x14ac:dyDescent="0.25">
      <c r="A88" t="s">
        <v>145</v>
      </c>
      <c r="B88" t="s">
        <v>212</v>
      </c>
      <c r="C88">
        <v>2018</v>
      </c>
      <c r="D88">
        <v>9.5691419999999994</v>
      </c>
    </row>
    <row r="89" spans="1:4" hidden="1" x14ac:dyDescent="0.25">
      <c r="A89" t="s">
        <v>145</v>
      </c>
      <c r="B89" t="s">
        <v>212</v>
      </c>
      <c r="C89">
        <v>2019</v>
      </c>
      <c r="D89">
        <v>9.8780850000000004</v>
      </c>
    </row>
    <row r="90" spans="1:4" hidden="1" x14ac:dyDescent="0.25">
      <c r="A90" t="s">
        <v>145</v>
      </c>
      <c r="B90" t="s">
        <v>212</v>
      </c>
      <c r="C90">
        <v>2020</v>
      </c>
      <c r="D90">
        <v>20.650130999999998</v>
      </c>
    </row>
    <row r="91" spans="1:4" hidden="1" x14ac:dyDescent="0.25">
      <c r="A91" t="s">
        <v>145</v>
      </c>
      <c r="B91" t="s">
        <v>212</v>
      </c>
      <c r="C91">
        <v>2021</v>
      </c>
      <c r="D91">
        <v>8.9670670000000001</v>
      </c>
    </row>
    <row r="92" spans="1:4" hidden="1" x14ac:dyDescent="0.25">
      <c r="A92" t="s">
        <v>164</v>
      </c>
      <c r="B92" t="s">
        <v>213</v>
      </c>
      <c r="C92">
        <v>1993</v>
      </c>
      <c r="D92">
        <v>53.220042999999997</v>
      </c>
    </row>
    <row r="93" spans="1:4" hidden="1" x14ac:dyDescent="0.25">
      <c r="A93" t="s">
        <v>164</v>
      </c>
      <c r="B93" t="s">
        <v>213</v>
      </c>
      <c r="C93">
        <v>1994</v>
      </c>
      <c r="D93">
        <v>45.647010000000002</v>
      </c>
    </row>
    <row r="94" spans="1:4" hidden="1" x14ac:dyDescent="0.25">
      <c r="A94" t="s">
        <v>164</v>
      </c>
      <c r="B94" t="s">
        <v>213</v>
      </c>
      <c r="C94">
        <v>1995</v>
      </c>
      <c r="D94">
        <v>56.278039999999997</v>
      </c>
    </row>
    <row r="95" spans="1:4" hidden="1" x14ac:dyDescent="0.25">
      <c r="A95" t="s">
        <v>164</v>
      </c>
      <c r="B95" t="s">
        <v>213</v>
      </c>
      <c r="C95">
        <v>1996</v>
      </c>
      <c r="D95">
        <v>49.107235000000003</v>
      </c>
    </row>
    <row r="96" spans="1:4" hidden="1" x14ac:dyDescent="0.25">
      <c r="A96" t="s">
        <v>164</v>
      </c>
      <c r="B96" t="s">
        <v>213</v>
      </c>
      <c r="C96">
        <v>1997</v>
      </c>
      <c r="D96">
        <v>18.952003000000001</v>
      </c>
    </row>
    <row r="97" spans="1:4" hidden="1" x14ac:dyDescent="0.25">
      <c r="A97" t="s">
        <v>164</v>
      </c>
      <c r="B97" t="s">
        <v>213</v>
      </c>
      <c r="C97">
        <v>1998</v>
      </c>
      <c r="D97">
        <v>23.144217999999999</v>
      </c>
    </row>
    <row r="98" spans="1:4" hidden="1" x14ac:dyDescent="0.25">
      <c r="A98" t="s">
        <v>164</v>
      </c>
      <c r="B98" t="s">
        <v>213</v>
      </c>
      <c r="C98">
        <v>1999</v>
      </c>
      <c r="D98">
        <v>33.998399999999997</v>
      </c>
    </row>
    <row r="99" spans="1:4" hidden="1" x14ac:dyDescent="0.25">
      <c r="A99" t="s">
        <v>164</v>
      </c>
      <c r="B99" t="s">
        <v>213</v>
      </c>
      <c r="C99">
        <v>2000</v>
      </c>
      <c r="D99">
        <v>37.556908</v>
      </c>
    </row>
    <row r="100" spans="1:4" hidden="1" x14ac:dyDescent="0.25">
      <c r="A100" t="s">
        <v>164</v>
      </c>
      <c r="B100" t="s">
        <v>213</v>
      </c>
      <c r="C100">
        <v>2001</v>
      </c>
      <c r="D100">
        <v>44.683636</v>
      </c>
    </row>
    <row r="101" spans="1:4" hidden="1" x14ac:dyDescent="0.25">
      <c r="A101" t="s">
        <v>164</v>
      </c>
      <c r="B101" t="s">
        <v>213</v>
      </c>
      <c r="C101">
        <v>2002</v>
      </c>
      <c r="D101">
        <v>64.411410000000004</v>
      </c>
    </row>
    <row r="102" spans="1:4" hidden="1" x14ac:dyDescent="0.25">
      <c r="A102" t="s">
        <v>164</v>
      </c>
      <c r="B102" t="s">
        <v>213</v>
      </c>
      <c r="C102">
        <v>2003</v>
      </c>
      <c r="D102">
        <v>48.96069</v>
      </c>
    </row>
    <row r="103" spans="1:4" hidden="1" x14ac:dyDescent="0.25">
      <c r="A103" t="s">
        <v>164</v>
      </c>
      <c r="B103" t="s">
        <v>213</v>
      </c>
      <c r="C103">
        <v>2005</v>
      </c>
      <c r="D103">
        <v>67.601844999999997</v>
      </c>
    </row>
    <row r="104" spans="1:4" hidden="1" x14ac:dyDescent="0.25">
      <c r="A104" t="s">
        <v>164</v>
      </c>
      <c r="B104" t="s">
        <v>213</v>
      </c>
      <c r="C104">
        <v>2006</v>
      </c>
      <c r="D104">
        <v>63.439827000000001</v>
      </c>
    </row>
    <row r="105" spans="1:4" hidden="1" x14ac:dyDescent="0.25">
      <c r="A105" t="s">
        <v>164</v>
      </c>
      <c r="B105" t="s">
        <v>213</v>
      </c>
      <c r="C105">
        <v>2007</v>
      </c>
      <c r="D105">
        <v>44.934128000000001</v>
      </c>
    </row>
    <row r="106" spans="1:4" hidden="1" x14ac:dyDescent="0.25">
      <c r="A106" t="s">
        <v>164</v>
      </c>
      <c r="B106" t="s">
        <v>213</v>
      </c>
      <c r="C106">
        <v>2008</v>
      </c>
      <c r="D106">
        <v>75.751859999999994</v>
      </c>
    </row>
    <row r="107" spans="1:4" hidden="1" x14ac:dyDescent="0.25">
      <c r="A107" t="s">
        <v>164</v>
      </c>
      <c r="B107" t="s">
        <v>213</v>
      </c>
      <c r="C107">
        <v>2009</v>
      </c>
      <c r="D107">
        <v>39.132342999999999</v>
      </c>
    </row>
    <row r="108" spans="1:4" hidden="1" x14ac:dyDescent="0.25">
      <c r="A108" t="s">
        <v>164</v>
      </c>
      <c r="B108" t="s">
        <v>213</v>
      </c>
      <c r="C108">
        <v>2010</v>
      </c>
      <c r="D108">
        <v>46.159652999999999</v>
      </c>
    </row>
    <row r="109" spans="1:4" hidden="1" x14ac:dyDescent="0.25">
      <c r="A109" t="s">
        <v>164</v>
      </c>
      <c r="B109" t="s">
        <v>213</v>
      </c>
      <c r="C109">
        <v>2011</v>
      </c>
      <c r="D109">
        <v>41.311253000000001</v>
      </c>
    </row>
    <row r="110" spans="1:4" hidden="1" x14ac:dyDescent="0.25">
      <c r="A110" t="s">
        <v>164</v>
      </c>
      <c r="B110" t="s">
        <v>213</v>
      </c>
      <c r="C110">
        <v>2012</v>
      </c>
      <c r="D110">
        <v>47.007506999999997</v>
      </c>
    </row>
    <row r="111" spans="1:4" hidden="1" x14ac:dyDescent="0.25">
      <c r="A111" t="s">
        <v>164</v>
      </c>
      <c r="B111" t="s">
        <v>213</v>
      </c>
      <c r="C111">
        <v>2013</v>
      </c>
      <c r="D111">
        <v>43.082859999999997</v>
      </c>
    </row>
    <row r="112" spans="1:4" hidden="1" x14ac:dyDescent="0.25">
      <c r="A112" t="s">
        <v>164</v>
      </c>
      <c r="B112" t="s">
        <v>213</v>
      </c>
      <c r="C112">
        <v>2014</v>
      </c>
      <c r="D112">
        <v>41.869427000000002</v>
      </c>
    </row>
    <row r="113" spans="1:4" hidden="1" x14ac:dyDescent="0.25">
      <c r="A113" t="s">
        <v>164</v>
      </c>
      <c r="B113" t="s">
        <v>213</v>
      </c>
      <c r="C113">
        <v>2015</v>
      </c>
      <c r="D113">
        <v>39.255222000000003</v>
      </c>
    </row>
    <row r="114" spans="1:4" hidden="1" x14ac:dyDescent="0.25">
      <c r="A114" t="s">
        <v>164</v>
      </c>
      <c r="B114" t="s">
        <v>213</v>
      </c>
      <c r="C114">
        <v>2016</v>
      </c>
      <c r="D114">
        <v>43.617213999999997</v>
      </c>
    </row>
    <row r="115" spans="1:4" hidden="1" x14ac:dyDescent="0.25">
      <c r="A115" t="s">
        <v>164</v>
      </c>
      <c r="B115" t="s">
        <v>213</v>
      </c>
      <c r="C115">
        <v>2017</v>
      </c>
      <c r="D115">
        <v>37.518467000000001</v>
      </c>
    </row>
    <row r="116" spans="1:4" hidden="1" x14ac:dyDescent="0.25">
      <c r="A116" t="s">
        <v>164</v>
      </c>
      <c r="B116" t="s">
        <v>213</v>
      </c>
      <c r="C116">
        <v>2018</v>
      </c>
      <c r="D116">
        <v>35.606471999999997</v>
      </c>
    </row>
    <row r="117" spans="1:4" hidden="1" x14ac:dyDescent="0.25">
      <c r="A117" t="s">
        <v>164</v>
      </c>
      <c r="B117" t="s">
        <v>213</v>
      </c>
      <c r="C117">
        <v>2019</v>
      </c>
      <c r="D117">
        <v>39.707805999999998</v>
      </c>
    </row>
    <row r="118" spans="1:4" hidden="1" x14ac:dyDescent="0.25">
      <c r="A118" t="s">
        <v>164</v>
      </c>
      <c r="B118" t="s">
        <v>213</v>
      </c>
      <c r="C118">
        <v>2020</v>
      </c>
      <c r="D118">
        <v>22.455010000000001</v>
      </c>
    </row>
    <row r="119" spans="1:4" hidden="1" x14ac:dyDescent="0.25">
      <c r="A119" t="s">
        <v>164</v>
      </c>
      <c r="B119" t="s">
        <v>213</v>
      </c>
      <c r="C119">
        <v>2021</v>
      </c>
      <c r="D119">
        <v>14.331929000000001</v>
      </c>
    </row>
    <row r="120" spans="1:4" hidden="1" x14ac:dyDescent="0.25">
      <c r="A120" t="s">
        <v>203</v>
      </c>
      <c r="B120" t="s">
        <v>3691</v>
      </c>
      <c r="C120">
        <v>2002</v>
      </c>
      <c r="D120">
        <v>10.893483</v>
      </c>
    </row>
    <row r="121" spans="1:4" hidden="1" x14ac:dyDescent="0.25">
      <c r="A121" t="s">
        <v>84</v>
      </c>
      <c r="B121" t="s">
        <v>216</v>
      </c>
      <c r="C121">
        <v>1980</v>
      </c>
      <c r="D121">
        <v>26.995180000000001</v>
      </c>
    </row>
    <row r="122" spans="1:4" hidden="1" x14ac:dyDescent="0.25">
      <c r="A122" t="s">
        <v>84</v>
      </c>
      <c r="B122" t="s">
        <v>216</v>
      </c>
      <c r="C122">
        <v>1981</v>
      </c>
      <c r="D122">
        <v>30.676376000000001</v>
      </c>
    </row>
    <row r="123" spans="1:4" hidden="1" x14ac:dyDescent="0.25">
      <c r="A123" t="s">
        <v>84</v>
      </c>
      <c r="B123" t="s">
        <v>216</v>
      </c>
      <c r="C123">
        <v>1982</v>
      </c>
      <c r="D123">
        <v>24.326816999999998</v>
      </c>
    </row>
    <row r="124" spans="1:4" hidden="1" x14ac:dyDescent="0.25">
      <c r="A124" t="s">
        <v>84</v>
      </c>
      <c r="B124" t="s">
        <v>216</v>
      </c>
      <c r="C124">
        <v>1983</v>
      </c>
      <c r="D124">
        <v>28.992895000000001</v>
      </c>
    </row>
    <row r="125" spans="1:4" hidden="1" x14ac:dyDescent="0.25">
      <c r="A125" t="s">
        <v>84</v>
      </c>
      <c r="B125" t="s">
        <v>216</v>
      </c>
      <c r="C125">
        <v>1984</v>
      </c>
      <c r="D125">
        <v>36.265656</v>
      </c>
    </row>
    <row r="126" spans="1:4" hidden="1" x14ac:dyDescent="0.25">
      <c r="A126" t="s">
        <v>84</v>
      </c>
      <c r="B126" t="s">
        <v>216</v>
      </c>
      <c r="C126">
        <v>1985</v>
      </c>
      <c r="D126">
        <v>44.280624000000003</v>
      </c>
    </row>
    <row r="127" spans="1:4" hidden="1" x14ac:dyDescent="0.25">
      <c r="A127" t="s">
        <v>84</v>
      </c>
      <c r="B127" t="s">
        <v>216</v>
      </c>
      <c r="C127">
        <v>1986</v>
      </c>
      <c r="D127">
        <v>60.391080000000002</v>
      </c>
    </row>
    <row r="128" spans="1:4" hidden="1" x14ac:dyDescent="0.25">
      <c r="A128" t="s">
        <v>84</v>
      </c>
      <c r="B128" t="s">
        <v>216</v>
      </c>
      <c r="C128">
        <v>1987</v>
      </c>
      <c r="D128">
        <v>69.560400000000001</v>
      </c>
    </row>
    <row r="129" spans="1:4" hidden="1" x14ac:dyDescent="0.25">
      <c r="A129" t="s">
        <v>84</v>
      </c>
      <c r="B129" t="s">
        <v>216</v>
      </c>
      <c r="C129">
        <v>1988</v>
      </c>
      <c r="D129">
        <v>85.804699999999997</v>
      </c>
    </row>
    <row r="130" spans="1:4" hidden="1" x14ac:dyDescent="0.25">
      <c r="A130" t="s">
        <v>84</v>
      </c>
      <c r="B130" t="s">
        <v>216</v>
      </c>
      <c r="C130">
        <v>1989</v>
      </c>
      <c r="D130">
        <v>98.174710000000005</v>
      </c>
    </row>
    <row r="131" spans="1:4" hidden="1" x14ac:dyDescent="0.25">
      <c r="A131" t="s">
        <v>84</v>
      </c>
      <c r="B131" t="s">
        <v>216</v>
      </c>
      <c r="C131">
        <v>1990</v>
      </c>
      <c r="D131">
        <v>100.422325</v>
      </c>
    </row>
    <row r="132" spans="1:4" hidden="1" x14ac:dyDescent="0.25">
      <c r="A132" t="s">
        <v>84</v>
      </c>
      <c r="B132" t="s">
        <v>216</v>
      </c>
      <c r="C132">
        <v>1991</v>
      </c>
      <c r="D132">
        <v>99.414670000000001</v>
      </c>
    </row>
    <row r="133" spans="1:4" hidden="1" x14ac:dyDescent="0.25">
      <c r="A133" t="s">
        <v>84</v>
      </c>
      <c r="B133" t="s">
        <v>216</v>
      </c>
      <c r="C133">
        <v>1992</v>
      </c>
      <c r="D133">
        <v>97.06514</v>
      </c>
    </row>
    <row r="134" spans="1:4" hidden="1" x14ac:dyDescent="0.25">
      <c r="A134" t="s">
        <v>84</v>
      </c>
      <c r="B134" t="s">
        <v>216</v>
      </c>
      <c r="C134">
        <v>1993</v>
      </c>
      <c r="D134">
        <v>94.319749999999999</v>
      </c>
    </row>
    <row r="135" spans="1:4" hidden="1" x14ac:dyDescent="0.25">
      <c r="A135" t="s">
        <v>84</v>
      </c>
      <c r="B135" t="s">
        <v>216</v>
      </c>
      <c r="C135">
        <v>1994</v>
      </c>
      <c r="D135">
        <v>95.419920000000005</v>
      </c>
    </row>
    <row r="136" spans="1:4" hidden="1" x14ac:dyDescent="0.25">
      <c r="A136" t="s">
        <v>84</v>
      </c>
      <c r="B136" t="s">
        <v>216</v>
      </c>
      <c r="C136">
        <v>1995</v>
      </c>
      <c r="D136">
        <v>99.094579999999993</v>
      </c>
    </row>
    <row r="137" spans="1:4" hidden="1" x14ac:dyDescent="0.25">
      <c r="A137" t="s">
        <v>84</v>
      </c>
      <c r="B137" t="s">
        <v>216</v>
      </c>
      <c r="C137">
        <v>1996</v>
      </c>
      <c r="D137">
        <v>98.672020000000003</v>
      </c>
    </row>
    <row r="138" spans="1:4" hidden="1" x14ac:dyDescent="0.25">
      <c r="A138" t="s">
        <v>84</v>
      </c>
      <c r="B138" t="s">
        <v>216</v>
      </c>
      <c r="C138">
        <v>1997</v>
      </c>
      <c r="D138">
        <v>95.5989</v>
      </c>
    </row>
    <row r="139" spans="1:4" hidden="1" x14ac:dyDescent="0.25">
      <c r="A139" t="s">
        <v>84</v>
      </c>
      <c r="B139" t="s">
        <v>216</v>
      </c>
      <c r="C139">
        <v>1998</v>
      </c>
      <c r="D139">
        <v>100.098564</v>
      </c>
    </row>
    <row r="140" spans="1:4" hidden="1" x14ac:dyDescent="0.25">
      <c r="A140" t="s">
        <v>84</v>
      </c>
      <c r="B140" t="s">
        <v>216</v>
      </c>
      <c r="C140">
        <v>1999</v>
      </c>
      <c r="D140">
        <v>98.825096000000002</v>
      </c>
    </row>
    <row r="141" spans="1:4" hidden="1" x14ac:dyDescent="0.25">
      <c r="A141" t="s">
        <v>84</v>
      </c>
      <c r="B141" t="s">
        <v>216</v>
      </c>
      <c r="C141">
        <v>2000</v>
      </c>
      <c r="D141">
        <v>101.377815</v>
      </c>
    </row>
    <row r="142" spans="1:4" hidden="1" x14ac:dyDescent="0.25">
      <c r="A142" t="s">
        <v>84</v>
      </c>
      <c r="B142" t="s">
        <v>216</v>
      </c>
      <c r="C142">
        <v>2001</v>
      </c>
      <c r="D142">
        <v>113.62133</v>
      </c>
    </row>
    <row r="143" spans="1:4" hidden="1" x14ac:dyDescent="0.25">
      <c r="A143" t="s">
        <v>84</v>
      </c>
      <c r="B143" t="s">
        <v>216</v>
      </c>
      <c r="C143">
        <v>2002</v>
      </c>
      <c r="D143">
        <v>121.38114</v>
      </c>
    </row>
    <row r="144" spans="1:4" hidden="1" x14ac:dyDescent="0.25">
      <c r="A144" t="s">
        <v>84</v>
      </c>
      <c r="B144" t="s">
        <v>216</v>
      </c>
      <c r="C144">
        <v>2003</v>
      </c>
      <c r="D144">
        <v>122.74732</v>
      </c>
    </row>
    <row r="145" spans="1:4" hidden="1" x14ac:dyDescent="0.25">
      <c r="A145" t="s">
        <v>84</v>
      </c>
      <c r="B145" t="s">
        <v>216</v>
      </c>
      <c r="C145">
        <v>2004</v>
      </c>
      <c r="D145">
        <v>128.43123</v>
      </c>
    </row>
    <row r="146" spans="1:4" hidden="1" x14ac:dyDescent="0.25">
      <c r="A146" t="s">
        <v>84</v>
      </c>
      <c r="B146" t="s">
        <v>216</v>
      </c>
      <c r="C146">
        <v>2005</v>
      </c>
      <c r="D146">
        <v>126.66240000000001</v>
      </c>
    </row>
    <row r="147" spans="1:4" hidden="1" x14ac:dyDescent="0.25">
      <c r="A147" t="s">
        <v>84</v>
      </c>
      <c r="B147" t="s">
        <v>216</v>
      </c>
      <c r="C147">
        <v>2006</v>
      </c>
      <c r="D147">
        <v>138.61315999999999</v>
      </c>
    </row>
    <row r="148" spans="1:4" hidden="1" x14ac:dyDescent="0.25">
      <c r="A148" t="s">
        <v>84</v>
      </c>
      <c r="B148" t="s">
        <v>216</v>
      </c>
      <c r="C148">
        <v>2007</v>
      </c>
      <c r="D148">
        <v>130.47966</v>
      </c>
    </row>
    <row r="149" spans="1:4" hidden="1" x14ac:dyDescent="0.25">
      <c r="A149" t="s">
        <v>84</v>
      </c>
      <c r="B149" t="s">
        <v>216</v>
      </c>
      <c r="C149">
        <v>2008</v>
      </c>
      <c r="D149">
        <v>132.7662</v>
      </c>
    </row>
    <row r="150" spans="1:4" hidden="1" x14ac:dyDescent="0.25">
      <c r="A150" t="s">
        <v>84</v>
      </c>
      <c r="B150" t="s">
        <v>216</v>
      </c>
      <c r="C150">
        <v>2009</v>
      </c>
      <c r="D150">
        <v>115.13834</v>
      </c>
    </row>
    <row r="151" spans="1:4" hidden="1" x14ac:dyDescent="0.25">
      <c r="A151" t="s">
        <v>84</v>
      </c>
      <c r="B151" t="s">
        <v>216</v>
      </c>
      <c r="C151">
        <v>2010</v>
      </c>
      <c r="D151">
        <v>109.404686</v>
      </c>
    </row>
    <row r="152" spans="1:4" hidden="1" x14ac:dyDescent="0.25">
      <c r="A152" t="s">
        <v>84</v>
      </c>
      <c r="B152" t="s">
        <v>216</v>
      </c>
      <c r="C152">
        <v>2011</v>
      </c>
      <c r="D152">
        <v>106.58839</v>
      </c>
    </row>
    <row r="153" spans="1:4" hidden="1" x14ac:dyDescent="0.25">
      <c r="A153" t="s">
        <v>84</v>
      </c>
      <c r="B153" t="s">
        <v>216</v>
      </c>
      <c r="C153">
        <v>2012</v>
      </c>
      <c r="D153">
        <v>115.57783499999999</v>
      </c>
    </row>
    <row r="154" spans="1:4" hidden="1" x14ac:dyDescent="0.25">
      <c r="A154" t="s">
        <v>84</v>
      </c>
      <c r="B154" t="s">
        <v>216</v>
      </c>
      <c r="C154">
        <v>2013</v>
      </c>
      <c r="D154">
        <v>132.44324</v>
      </c>
    </row>
    <row r="155" spans="1:4" hidden="1" x14ac:dyDescent="0.25">
      <c r="A155" t="s">
        <v>84</v>
      </c>
      <c r="B155" t="s">
        <v>216</v>
      </c>
      <c r="C155">
        <v>2014</v>
      </c>
      <c r="D155">
        <v>84.705399999999997</v>
      </c>
    </row>
    <row r="156" spans="1:4" hidden="1" x14ac:dyDescent="0.25">
      <c r="A156" t="s">
        <v>84</v>
      </c>
      <c r="B156" t="s">
        <v>216</v>
      </c>
      <c r="C156">
        <v>2015</v>
      </c>
      <c r="D156">
        <v>96.178709999999995</v>
      </c>
    </row>
    <row r="157" spans="1:4" hidden="1" x14ac:dyDescent="0.25">
      <c r="A157" t="s">
        <v>84</v>
      </c>
      <c r="B157" t="s">
        <v>216</v>
      </c>
      <c r="C157">
        <v>2016</v>
      </c>
      <c r="D157">
        <v>108.283676</v>
      </c>
    </row>
    <row r="158" spans="1:4" hidden="1" x14ac:dyDescent="0.25">
      <c r="A158" t="s">
        <v>84</v>
      </c>
      <c r="B158" t="s">
        <v>216</v>
      </c>
      <c r="C158">
        <v>2017</v>
      </c>
      <c r="D158">
        <v>101.78796</v>
      </c>
    </row>
    <row r="159" spans="1:4" hidden="1" x14ac:dyDescent="0.25">
      <c r="A159" t="s">
        <v>84</v>
      </c>
      <c r="B159" t="s">
        <v>216</v>
      </c>
      <c r="C159">
        <v>2018</v>
      </c>
      <c r="D159">
        <v>110.37170399999999</v>
      </c>
    </row>
    <row r="160" spans="1:4" hidden="1" x14ac:dyDescent="0.25">
      <c r="A160" t="s">
        <v>84</v>
      </c>
      <c r="B160" t="s">
        <v>216</v>
      </c>
      <c r="C160">
        <v>2019</v>
      </c>
      <c r="D160">
        <v>103.99426</v>
      </c>
    </row>
    <row r="161" spans="1:4" hidden="1" x14ac:dyDescent="0.25">
      <c r="A161" t="s">
        <v>84</v>
      </c>
      <c r="B161" t="s">
        <v>216</v>
      </c>
      <c r="C161">
        <v>2020</v>
      </c>
      <c r="D161">
        <v>92.247574</v>
      </c>
    </row>
    <row r="162" spans="1:4" hidden="1" x14ac:dyDescent="0.25">
      <c r="A162" t="s">
        <v>84</v>
      </c>
      <c r="B162" t="s">
        <v>216</v>
      </c>
      <c r="C162">
        <v>2021</v>
      </c>
      <c r="D162">
        <v>114.42418000000001</v>
      </c>
    </row>
    <row r="163" spans="1:4" hidden="1" x14ac:dyDescent="0.25">
      <c r="A163" t="s">
        <v>51</v>
      </c>
      <c r="B163" t="s">
        <v>217</v>
      </c>
      <c r="C163">
        <v>1980</v>
      </c>
      <c r="D163">
        <v>308.31139999999999</v>
      </c>
    </row>
    <row r="164" spans="1:4" hidden="1" x14ac:dyDescent="0.25">
      <c r="A164" t="s">
        <v>51</v>
      </c>
      <c r="B164" t="s">
        <v>217</v>
      </c>
      <c r="C164">
        <v>1981</v>
      </c>
      <c r="D164">
        <v>315.87360000000001</v>
      </c>
    </row>
    <row r="165" spans="1:4" hidden="1" x14ac:dyDescent="0.25">
      <c r="A165" t="s">
        <v>51</v>
      </c>
      <c r="B165" t="s">
        <v>217</v>
      </c>
      <c r="C165">
        <v>1982</v>
      </c>
      <c r="D165">
        <v>294.92989999999998</v>
      </c>
    </row>
    <row r="166" spans="1:4" hidden="1" x14ac:dyDescent="0.25">
      <c r="A166" t="s">
        <v>51</v>
      </c>
      <c r="B166" t="s">
        <v>217</v>
      </c>
      <c r="C166">
        <v>1983</v>
      </c>
      <c r="D166">
        <v>310.2217</v>
      </c>
    </row>
    <row r="167" spans="1:4" hidden="1" x14ac:dyDescent="0.25">
      <c r="A167" t="s">
        <v>51</v>
      </c>
      <c r="B167" t="s">
        <v>217</v>
      </c>
      <c r="C167">
        <v>1984</v>
      </c>
      <c r="D167">
        <v>307.46582000000001</v>
      </c>
    </row>
    <row r="168" spans="1:4" hidden="1" x14ac:dyDescent="0.25">
      <c r="A168" t="s">
        <v>51</v>
      </c>
      <c r="B168" t="s">
        <v>217</v>
      </c>
      <c r="C168">
        <v>1985</v>
      </c>
      <c r="D168">
        <v>300.04836999999998</v>
      </c>
    </row>
    <row r="169" spans="1:4" hidden="1" x14ac:dyDescent="0.25">
      <c r="A169" t="s">
        <v>51</v>
      </c>
      <c r="B169" t="s">
        <v>217</v>
      </c>
      <c r="C169">
        <v>1986</v>
      </c>
      <c r="D169">
        <v>292.04809999999998</v>
      </c>
    </row>
    <row r="170" spans="1:4" hidden="1" x14ac:dyDescent="0.25">
      <c r="A170" t="s">
        <v>51</v>
      </c>
      <c r="B170" t="s">
        <v>217</v>
      </c>
      <c r="C170">
        <v>1987</v>
      </c>
      <c r="D170">
        <v>297.00045999999998</v>
      </c>
    </row>
    <row r="171" spans="1:4" hidden="1" x14ac:dyDescent="0.25">
      <c r="A171" t="s">
        <v>51</v>
      </c>
      <c r="B171" t="s">
        <v>217</v>
      </c>
      <c r="C171">
        <v>1988</v>
      </c>
      <c r="D171">
        <v>291.67565999999999</v>
      </c>
    </row>
    <row r="172" spans="1:4" hidden="1" x14ac:dyDescent="0.25">
      <c r="A172" t="s">
        <v>51</v>
      </c>
      <c r="B172" t="s">
        <v>217</v>
      </c>
      <c r="C172">
        <v>1989</v>
      </c>
      <c r="D172">
        <v>276.26873999999998</v>
      </c>
    </row>
    <row r="173" spans="1:4" hidden="1" x14ac:dyDescent="0.25">
      <c r="A173" t="s">
        <v>51</v>
      </c>
      <c r="B173" t="s">
        <v>217</v>
      </c>
      <c r="C173">
        <v>1990</v>
      </c>
      <c r="D173">
        <v>263.71541999999999</v>
      </c>
    </row>
    <row r="174" spans="1:4" hidden="1" x14ac:dyDescent="0.25">
      <c r="A174" t="s">
        <v>51</v>
      </c>
      <c r="B174" t="s">
        <v>217</v>
      </c>
      <c r="C174">
        <v>1991</v>
      </c>
      <c r="D174">
        <v>267.67617999999999</v>
      </c>
    </row>
    <row r="175" spans="1:4" hidden="1" x14ac:dyDescent="0.25">
      <c r="A175" t="s">
        <v>51</v>
      </c>
      <c r="B175" t="s">
        <v>217</v>
      </c>
      <c r="C175">
        <v>1992</v>
      </c>
      <c r="D175">
        <v>269.99740000000003</v>
      </c>
    </row>
    <row r="176" spans="1:4" hidden="1" x14ac:dyDescent="0.25">
      <c r="A176" t="s">
        <v>51</v>
      </c>
      <c r="B176" t="s">
        <v>217</v>
      </c>
      <c r="C176">
        <v>1993</v>
      </c>
      <c r="D176">
        <v>277.03003000000001</v>
      </c>
    </row>
    <row r="177" spans="1:4" hidden="1" x14ac:dyDescent="0.25">
      <c r="A177" t="s">
        <v>51</v>
      </c>
      <c r="B177" t="s">
        <v>217</v>
      </c>
      <c r="C177">
        <v>1994</v>
      </c>
      <c r="D177">
        <v>250.65007</v>
      </c>
    </row>
    <row r="178" spans="1:4" hidden="1" x14ac:dyDescent="0.25">
      <c r="A178" t="s">
        <v>51</v>
      </c>
      <c r="B178" t="s">
        <v>217</v>
      </c>
      <c r="C178">
        <v>1995</v>
      </c>
      <c r="D178">
        <v>217.43253000000001</v>
      </c>
    </row>
    <row r="179" spans="1:4" hidden="1" x14ac:dyDescent="0.25">
      <c r="A179" t="s">
        <v>51</v>
      </c>
      <c r="B179" t="s">
        <v>217</v>
      </c>
      <c r="C179">
        <v>1996</v>
      </c>
      <c r="D179">
        <v>239.88310000000001</v>
      </c>
    </row>
    <row r="180" spans="1:4" hidden="1" x14ac:dyDescent="0.25">
      <c r="A180" t="s">
        <v>51</v>
      </c>
      <c r="B180" t="s">
        <v>217</v>
      </c>
      <c r="C180">
        <v>1997</v>
      </c>
      <c r="D180">
        <v>239.73633000000001</v>
      </c>
    </row>
    <row r="181" spans="1:4" hidden="1" x14ac:dyDescent="0.25">
      <c r="A181" t="s">
        <v>51</v>
      </c>
      <c r="B181" t="s">
        <v>217</v>
      </c>
      <c r="C181">
        <v>1998</v>
      </c>
      <c r="D181">
        <v>245.36551</v>
      </c>
    </row>
    <row r="182" spans="1:4" hidden="1" x14ac:dyDescent="0.25">
      <c r="A182" t="s">
        <v>51</v>
      </c>
      <c r="B182" t="s">
        <v>217</v>
      </c>
      <c r="C182">
        <v>1999</v>
      </c>
      <c r="D182">
        <v>253.77338</v>
      </c>
    </row>
    <row r="183" spans="1:4" hidden="1" x14ac:dyDescent="0.25">
      <c r="A183" t="s">
        <v>51</v>
      </c>
      <c r="B183" t="s">
        <v>217</v>
      </c>
      <c r="C183">
        <v>2000</v>
      </c>
      <c r="D183">
        <v>244.80598000000001</v>
      </c>
    </row>
    <row r="184" spans="1:4" hidden="1" x14ac:dyDescent="0.25">
      <c r="A184" t="s">
        <v>51</v>
      </c>
      <c r="B184" t="s">
        <v>217</v>
      </c>
      <c r="C184">
        <v>2001</v>
      </c>
      <c r="D184">
        <v>225.75658000000001</v>
      </c>
    </row>
    <row r="185" spans="1:4" hidden="1" x14ac:dyDescent="0.25">
      <c r="A185" t="s">
        <v>51</v>
      </c>
      <c r="B185" t="s">
        <v>217</v>
      </c>
      <c r="C185">
        <v>2002</v>
      </c>
      <c r="D185">
        <v>239.13869</v>
      </c>
    </row>
    <row r="186" spans="1:4" hidden="1" x14ac:dyDescent="0.25">
      <c r="A186" t="s">
        <v>51</v>
      </c>
      <c r="B186" t="s">
        <v>217</v>
      </c>
      <c r="C186">
        <v>2003</v>
      </c>
      <c r="D186">
        <v>261.08035000000001</v>
      </c>
    </row>
    <row r="187" spans="1:4" hidden="1" x14ac:dyDescent="0.25">
      <c r="A187" t="s">
        <v>51</v>
      </c>
      <c r="B187" t="s">
        <v>217</v>
      </c>
      <c r="C187">
        <v>2004</v>
      </c>
      <c r="D187">
        <v>275.1121</v>
      </c>
    </row>
    <row r="188" spans="1:4" hidden="1" x14ac:dyDescent="0.25">
      <c r="A188" t="s">
        <v>51</v>
      </c>
      <c r="B188" t="s">
        <v>217</v>
      </c>
      <c r="C188">
        <v>2005</v>
      </c>
      <c r="D188">
        <v>275.91962000000001</v>
      </c>
    </row>
    <row r="189" spans="1:4" hidden="1" x14ac:dyDescent="0.25">
      <c r="A189" t="s">
        <v>51</v>
      </c>
      <c r="B189" t="s">
        <v>217</v>
      </c>
      <c r="C189">
        <v>2006</v>
      </c>
      <c r="D189">
        <v>274.68106</v>
      </c>
    </row>
    <row r="190" spans="1:4" hidden="1" x14ac:dyDescent="0.25">
      <c r="A190" t="s">
        <v>51</v>
      </c>
      <c r="B190" t="s">
        <v>217</v>
      </c>
      <c r="C190">
        <v>2007</v>
      </c>
      <c r="D190">
        <v>287.53232000000003</v>
      </c>
    </row>
    <row r="191" spans="1:4" hidden="1" x14ac:dyDescent="0.25">
      <c r="A191" t="s">
        <v>51</v>
      </c>
      <c r="B191" t="s">
        <v>217</v>
      </c>
      <c r="C191">
        <v>2008</v>
      </c>
      <c r="D191">
        <v>276.16428000000002</v>
      </c>
    </row>
    <row r="192" spans="1:4" hidden="1" x14ac:dyDescent="0.25">
      <c r="A192" t="s">
        <v>51</v>
      </c>
      <c r="B192" t="s">
        <v>217</v>
      </c>
      <c r="C192">
        <v>2009</v>
      </c>
      <c r="D192">
        <v>271.24734000000001</v>
      </c>
    </row>
    <row r="193" spans="1:4" hidden="1" x14ac:dyDescent="0.25">
      <c r="A193" t="s">
        <v>51</v>
      </c>
      <c r="B193" t="s">
        <v>217</v>
      </c>
      <c r="C193">
        <v>2010</v>
      </c>
      <c r="D193">
        <v>289.85406</v>
      </c>
    </row>
    <row r="194" spans="1:4" hidden="1" x14ac:dyDescent="0.25">
      <c r="A194" t="s">
        <v>51</v>
      </c>
      <c r="B194" t="s">
        <v>217</v>
      </c>
      <c r="C194">
        <v>2011</v>
      </c>
      <c r="D194">
        <v>256.69745</v>
      </c>
    </row>
    <row r="195" spans="1:4" hidden="1" x14ac:dyDescent="0.25">
      <c r="A195" t="s">
        <v>51</v>
      </c>
      <c r="B195" t="s">
        <v>217</v>
      </c>
      <c r="C195">
        <v>2012</v>
      </c>
      <c r="D195">
        <v>267.86432000000002</v>
      </c>
    </row>
    <row r="196" spans="1:4" hidden="1" x14ac:dyDescent="0.25">
      <c r="A196" t="s">
        <v>51</v>
      </c>
      <c r="B196" t="s">
        <v>217</v>
      </c>
      <c r="C196">
        <v>2013</v>
      </c>
      <c r="D196">
        <v>254.9666</v>
      </c>
    </row>
    <row r="197" spans="1:4" hidden="1" x14ac:dyDescent="0.25">
      <c r="A197" t="s">
        <v>51</v>
      </c>
      <c r="B197" t="s">
        <v>217</v>
      </c>
      <c r="C197">
        <v>2014</v>
      </c>
      <c r="D197">
        <v>244.791</v>
      </c>
    </row>
    <row r="198" spans="1:4" hidden="1" x14ac:dyDescent="0.25">
      <c r="A198" t="s">
        <v>51</v>
      </c>
      <c r="B198" t="s">
        <v>217</v>
      </c>
      <c r="C198">
        <v>2015</v>
      </c>
      <c r="D198">
        <v>255.13681</v>
      </c>
    </row>
    <row r="199" spans="1:4" hidden="1" x14ac:dyDescent="0.25">
      <c r="A199" t="s">
        <v>51</v>
      </c>
      <c r="B199" t="s">
        <v>217</v>
      </c>
      <c r="C199">
        <v>2016</v>
      </c>
      <c r="D199">
        <v>237.85293999999999</v>
      </c>
    </row>
    <row r="200" spans="1:4" hidden="1" x14ac:dyDescent="0.25">
      <c r="A200" t="s">
        <v>51</v>
      </c>
      <c r="B200" t="s">
        <v>217</v>
      </c>
      <c r="C200">
        <v>2017</v>
      </c>
      <c r="D200">
        <v>235.63521</v>
      </c>
    </row>
    <row r="201" spans="1:4" hidden="1" x14ac:dyDescent="0.25">
      <c r="A201" t="s">
        <v>51</v>
      </c>
      <c r="B201" t="s">
        <v>217</v>
      </c>
      <c r="C201">
        <v>2018</v>
      </c>
      <c r="D201">
        <v>230.64259999999999</v>
      </c>
    </row>
    <row r="202" spans="1:4" hidden="1" x14ac:dyDescent="0.25">
      <c r="A202" t="s">
        <v>51</v>
      </c>
      <c r="B202" t="s">
        <v>217</v>
      </c>
      <c r="C202">
        <v>2019</v>
      </c>
      <c r="D202">
        <v>232.65925999999999</v>
      </c>
    </row>
    <row r="203" spans="1:4" hidden="1" x14ac:dyDescent="0.25">
      <c r="A203" t="s">
        <v>51</v>
      </c>
      <c r="B203" t="s">
        <v>217</v>
      </c>
      <c r="C203">
        <v>2020</v>
      </c>
      <c r="D203">
        <v>238.44325000000001</v>
      </c>
    </row>
    <row r="204" spans="1:4" hidden="1" x14ac:dyDescent="0.25">
      <c r="A204" t="s">
        <v>51</v>
      </c>
      <c r="B204" t="s">
        <v>217</v>
      </c>
      <c r="C204">
        <v>2021</v>
      </c>
      <c r="D204">
        <v>209.81639999999999</v>
      </c>
    </row>
    <row r="205" spans="1:4" hidden="1" x14ac:dyDescent="0.25">
      <c r="A205" t="s">
        <v>168</v>
      </c>
      <c r="B205" t="s">
        <v>218</v>
      </c>
      <c r="C205">
        <v>1995</v>
      </c>
      <c r="D205">
        <v>28.012499999999999</v>
      </c>
    </row>
    <row r="206" spans="1:4" hidden="1" x14ac:dyDescent="0.25">
      <c r="A206" t="s">
        <v>168</v>
      </c>
      <c r="B206" t="s">
        <v>218</v>
      </c>
      <c r="C206">
        <v>1996</v>
      </c>
      <c r="D206">
        <v>20.757048000000001</v>
      </c>
    </row>
    <row r="207" spans="1:4" hidden="1" x14ac:dyDescent="0.25">
      <c r="A207" t="s">
        <v>168</v>
      </c>
      <c r="B207" t="s">
        <v>218</v>
      </c>
      <c r="C207">
        <v>2001</v>
      </c>
      <c r="D207">
        <v>24.510898999999998</v>
      </c>
    </row>
    <row r="208" spans="1:4" hidden="1" x14ac:dyDescent="0.25">
      <c r="A208" t="s">
        <v>168</v>
      </c>
      <c r="B208" t="s">
        <v>218</v>
      </c>
      <c r="C208">
        <v>2002</v>
      </c>
      <c r="D208">
        <v>27.949883</v>
      </c>
    </row>
    <row r="209" spans="1:4" hidden="1" x14ac:dyDescent="0.25">
      <c r="A209" t="s">
        <v>168</v>
      </c>
      <c r="B209" t="s">
        <v>218</v>
      </c>
      <c r="C209">
        <v>2003</v>
      </c>
      <c r="D209">
        <v>29.069990000000001</v>
      </c>
    </row>
    <row r="210" spans="1:4" hidden="1" x14ac:dyDescent="0.25">
      <c r="A210" t="s">
        <v>168</v>
      </c>
      <c r="B210" t="s">
        <v>218</v>
      </c>
      <c r="C210">
        <v>2004</v>
      </c>
      <c r="D210">
        <v>31.556183000000001</v>
      </c>
    </row>
    <row r="211" spans="1:4" hidden="1" x14ac:dyDescent="0.25">
      <c r="A211" t="s">
        <v>168</v>
      </c>
      <c r="B211" t="s">
        <v>218</v>
      </c>
      <c r="C211">
        <v>2005</v>
      </c>
      <c r="D211">
        <v>32.462119999999999</v>
      </c>
    </row>
    <row r="212" spans="1:4" hidden="1" x14ac:dyDescent="0.25">
      <c r="A212" t="s">
        <v>168</v>
      </c>
      <c r="B212" t="s">
        <v>218</v>
      </c>
      <c r="C212">
        <v>2006</v>
      </c>
      <c r="D212">
        <v>28.071446999999999</v>
      </c>
    </row>
    <row r="213" spans="1:4" hidden="1" x14ac:dyDescent="0.25">
      <c r="A213" t="s">
        <v>168</v>
      </c>
      <c r="B213" t="s">
        <v>218</v>
      </c>
      <c r="C213">
        <v>2007</v>
      </c>
      <c r="D213">
        <v>32.325614999999999</v>
      </c>
    </row>
    <row r="214" spans="1:4" hidden="1" x14ac:dyDescent="0.25">
      <c r="A214" t="s">
        <v>168</v>
      </c>
      <c r="B214" t="s">
        <v>218</v>
      </c>
      <c r="C214">
        <v>2008</v>
      </c>
      <c r="D214">
        <v>25.111955999999999</v>
      </c>
    </row>
    <row r="215" spans="1:4" hidden="1" x14ac:dyDescent="0.25">
      <c r="A215" t="s">
        <v>168</v>
      </c>
      <c r="B215" t="s">
        <v>218</v>
      </c>
      <c r="C215">
        <v>2009</v>
      </c>
      <c r="D215">
        <v>28.948543999999998</v>
      </c>
    </row>
    <row r="216" spans="1:4" hidden="1" x14ac:dyDescent="0.25">
      <c r="A216" t="s">
        <v>168</v>
      </c>
      <c r="B216" t="s">
        <v>218</v>
      </c>
      <c r="C216">
        <v>2010</v>
      </c>
      <c r="D216">
        <v>27.497501</v>
      </c>
    </row>
    <row r="217" spans="1:4" hidden="1" x14ac:dyDescent="0.25">
      <c r="A217" t="s">
        <v>168</v>
      </c>
      <c r="B217" t="s">
        <v>218</v>
      </c>
      <c r="C217">
        <v>2011</v>
      </c>
      <c r="D217">
        <v>20.621822000000002</v>
      </c>
    </row>
    <row r="218" spans="1:4" hidden="1" x14ac:dyDescent="0.25">
      <c r="A218" t="s">
        <v>168</v>
      </c>
      <c r="B218" t="s">
        <v>218</v>
      </c>
      <c r="C218">
        <v>2012</v>
      </c>
      <c r="D218">
        <v>15.180942999999999</v>
      </c>
    </row>
    <row r="219" spans="1:4" hidden="1" x14ac:dyDescent="0.25">
      <c r="A219" t="s">
        <v>168</v>
      </c>
      <c r="B219" t="s">
        <v>218</v>
      </c>
      <c r="C219">
        <v>2013</v>
      </c>
      <c r="D219">
        <v>16.225529999999999</v>
      </c>
    </row>
    <row r="220" spans="1:4" hidden="1" x14ac:dyDescent="0.25">
      <c r="A220" t="s">
        <v>168</v>
      </c>
      <c r="B220" t="s">
        <v>218</v>
      </c>
      <c r="C220">
        <v>2014</v>
      </c>
      <c r="D220">
        <v>17.245132000000002</v>
      </c>
    </row>
    <row r="221" spans="1:4" hidden="1" x14ac:dyDescent="0.25">
      <c r="A221" t="s">
        <v>168</v>
      </c>
      <c r="B221" t="s">
        <v>218</v>
      </c>
      <c r="C221">
        <v>2015</v>
      </c>
      <c r="D221">
        <v>18.654665000000001</v>
      </c>
    </row>
    <row r="222" spans="1:4" hidden="1" x14ac:dyDescent="0.25">
      <c r="A222" t="s">
        <v>168</v>
      </c>
      <c r="B222" t="s">
        <v>218</v>
      </c>
      <c r="C222">
        <v>2016</v>
      </c>
      <c r="D222">
        <v>14.434276000000001</v>
      </c>
    </row>
    <row r="223" spans="1:4" hidden="1" x14ac:dyDescent="0.25">
      <c r="A223" t="s">
        <v>168</v>
      </c>
      <c r="B223" t="s">
        <v>218</v>
      </c>
      <c r="C223">
        <v>2017</v>
      </c>
      <c r="D223">
        <v>20.255037000000002</v>
      </c>
    </row>
    <row r="224" spans="1:4" hidden="1" x14ac:dyDescent="0.25">
      <c r="A224" t="s">
        <v>168</v>
      </c>
      <c r="B224" t="s">
        <v>218</v>
      </c>
      <c r="C224">
        <v>2018</v>
      </c>
      <c r="D224">
        <v>15.267139</v>
      </c>
    </row>
    <row r="225" spans="1:4" hidden="1" x14ac:dyDescent="0.25">
      <c r="A225" t="s">
        <v>168</v>
      </c>
      <c r="B225" t="s">
        <v>218</v>
      </c>
      <c r="C225">
        <v>2019</v>
      </c>
      <c r="D225">
        <v>14.365624</v>
      </c>
    </row>
    <row r="226" spans="1:4" hidden="1" x14ac:dyDescent="0.25">
      <c r="A226" t="s">
        <v>168</v>
      </c>
      <c r="B226" t="s">
        <v>218</v>
      </c>
      <c r="C226">
        <v>2020</v>
      </c>
      <c r="D226">
        <v>8.7506485000000005</v>
      </c>
    </row>
    <row r="227" spans="1:4" hidden="1" x14ac:dyDescent="0.25">
      <c r="A227" t="s">
        <v>168</v>
      </c>
      <c r="B227" t="s">
        <v>218</v>
      </c>
      <c r="C227">
        <v>2021</v>
      </c>
      <c r="D227">
        <v>11.538843</v>
      </c>
    </row>
    <row r="228" spans="1:4" hidden="1" x14ac:dyDescent="0.25">
      <c r="A228" t="s">
        <v>557</v>
      </c>
      <c r="B228" t="s">
        <v>3690</v>
      </c>
      <c r="C228">
        <v>1981</v>
      </c>
      <c r="D228">
        <v>8.7730460000000008</v>
      </c>
    </row>
    <row r="229" spans="1:4" hidden="1" x14ac:dyDescent="0.25">
      <c r="A229" t="s">
        <v>557</v>
      </c>
      <c r="B229" t="s">
        <v>3690</v>
      </c>
      <c r="C229">
        <v>1982</v>
      </c>
      <c r="D229">
        <v>12.920787000000001</v>
      </c>
    </row>
    <row r="230" spans="1:4" hidden="1" x14ac:dyDescent="0.25">
      <c r="A230" t="s">
        <v>557</v>
      </c>
      <c r="B230" t="s">
        <v>3690</v>
      </c>
      <c r="C230">
        <v>1984</v>
      </c>
      <c r="D230">
        <v>12.439049000000001</v>
      </c>
    </row>
    <row r="231" spans="1:4" hidden="1" x14ac:dyDescent="0.25">
      <c r="A231" t="s">
        <v>557</v>
      </c>
      <c r="B231" t="s">
        <v>3690</v>
      </c>
      <c r="C231">
        <v>1985</v>
      </c>
      <c r="D231">
        <v>12.197849</v>
      </c>
    </row>
    <row r="232" spans="1:4" hidden="1" x14ac:dyDescent="0.25">
      <c r="A232" t="s">
        <v>557</v>
      </c>
      <c r="B232" t="s">
        <v>3690</v>
      </c>
      <c r="C232">
        <v>1986</v>
      </c>
      <c r="D232">
        <v>3.9870024000000002</v>
      </c>
    </row>
    <row r="233" spans="1:4" hidden="1" x14ac:dyDescent="0.25">
      <c r="A233" t="s">
        <v>557</v>
      </c>
      <c r="B233" t="s">
        <v>3690</v>
      </c>
      <c r="C233">
        <v>1988</v>
      </c>
      <c r="D233">
        <v>15.357562</v>
      </c>
    </row>
    <row r="234" spans="1:4" hidden="1" x14ac:dyDescent="0.25">
      <c r="A234" t="s">
        <v>557</v>
      </c>
      <c r="B234" t="s">
        <v>3690</v>
      </c>
      <c r="C234">
        <v>1990</v>
      </c>
      <c r="D234">
        <v>7.3885255000000001</v>
      </c>
    </row>
    <row r="235" spans="1:4" hidden="1" x14ac:dyDescent="0.25">
      <c r="A235" t="s">
        <v>557</v>
      </c>
      <c r="B235" t="s">
        <v>3690</v>
      </c>
      <c r="C235">
        <v>1991</v>
      </c>
      <c r="D235">
        <v>3.6222433999999999</v>
      </c>
    </row>
    <row r="236" spans="1:4" hidden="1" x14ac:dyDescent="0.25">
      <c r="A236" t="s">
        <v>557</v>
      </c>
      <c r="B236" t="s">
        <v>3690</v>
      </c>
      <c r="C236">
        <v>1992</v>
      </c>
      <c r="D236">
        <v>7.0926514000000003</v>
      </c>
    </row>
    <row r="237" spans="1:4" hidden="1" x14ac:dyDescent="0.25">
      <c r="A237" t="s">
        <v>557</v>
      </c>
      <c r="B237" t="s">
        <v>3690</v>
      </c>
      <c r="C237">
        <v>2012</v>
      </c>
      <c r="D237">
        <v>7.8519024999999996</v>
      </c>
    </row>
    <row r="238" spans="1:4" hidden="1" x14ac:dyDescent="0.25">
      <c r="A238" t="s">
        <v>557</v>
      </c>
      <c r="B238" t="s">
        <v>3690</v>
      </c>
      <c r="C238">
        <v>2013</v>
      </c>
      <c r="D238">
        <v>2.5929574999999998</v>
      </c>
    </row>
    <row r="239" spans="1:4" hidden="1" x14ac:dyDescent="0.25">
      <c r="A239" t="s">
        <v>557</v>
      </c>
      <c r="B239" t="s">
        <v>3690</v>
      </c>
      <c r="C239">
        <v>2014</v>
      </c>
      <c r="D239">
        <v>2.5697890000000001</v>
      </c>
    </row>
    <row r="240" spans="1:4" hidden="1" x14ac:dyDescent="0.25">
      <c r="A240" t="s">
        <v>557</v>
      </c>
      <c r="B240" t="s">
        <v>3690</v>
      </c>
      <c r="C240">
        <v>2015</v>
      </c>
      <c r="D240">
        <v>5.0928554999999998</v>
      </c>
    </row>
    <row r="241" spans="1:4" hidden="1" x14ac:dyDescent="0.25">
      <c r="A241" t="s">
        <v>557</v>
      </c>
      <c r="B241" t="s">
        <v>3690</v>
      </c>
      <c r="C241">
        <v>2016</v>
      </c>
      <c r="D241">
        <v>7.5760255000000001</v>
      </c>
    </row>
    <row r="242" spans="1:4" hidden="1" x14ac:dyDescent="0.25">
      <c r="A242" t="s">
        <v>557</v>
      </c>
      <c r="B242" t="s">
        <v>3690</v>
      </c>
      <c r="C242">
        <v>2017</v>
      </c>
      <c r="D242">
        <v>10.0243845</v>
      </c>
    </row>
    <row r="243" spans="1:4" hidden="1" x14ac:dyDescent="0.25">
      <c r="A243" t="s">
        <v>228</v>
      </c>
      <c r="B243" t="s">
        <v>229</v>
      </c>
      <c r="C243">
        <v>1981</v>
      </c>
      <c r="D243">
        <v>2.6494629999999999</v>
      </c>
    </row>
    <row r="244" spans="1:4" hidden="1" x14ac:dyDescent="0.25">
      <c r="A244" t="s">
        <v>228</v>
      </c>
      <c r="B244" t="s">
        <v>229</v>
      </c>
      <c r="C244">
        <v>2011</v>
      </c>
      <c r="D244">
        <v>0.82502394999999995</v>
      </c>
    </row>
    <row r="245" spans="1:4" hidden="1" x14ac:dyDescent="0.25">
      <c r="A245" t="s">
        <v>228</v>
      </c>
      <c r="B245" t="s">
        <v>229</v>
      </c>
      <c r="C245">
        <v>2012</v>
      </c>
      <c r="D245">
        <v>2.4490835999999998</v>
      </c>
    </row>
    <row r="246" spans="1:4" hidden="1" x14ac:dyDescent="0.25">
      <c r="A246" t="s">
        <v>228</v>
      </c>
      <c r="B246" t="s">
        <v>229</v>
      </c>
      <c r="C246">
        <v>2013</v>
      </c>
      <c r="D246">
        <v>2.3777764000000001</v>
      </c>
    </row>
    <row r="247" spans="1:4" hidden="1" x14ac:dyDescent="0.25">
      <c r="A247" t="s">
        <v>228</v>
      </c>
      <c r="B247" t="s">
        <v>229</v>
      </c>
      <c r="C247">
        <v>2014</v>
      </c>
      <c r="D247">
        <v>4.5761633000000002</v>
      </c>
    </row>
    <row r="248" spans="1:4" hidden="1" x14ac:dyDescent="0.25">
      <c r="A248" t="s">
        <v>228</v>
      </c>
      <c r="B248" t="s">
        <v>229</v>
      </c>
      <c r="C248">
        <v>2015</v>
      </c>
      <c r="D248">
        <v>5.8730383000000002</v>
      </c>
    </row>
    <row r="249" spans="1:4" hidden="1" x14ac:dyDescent="0.25">
      <c r="A249" t="s">
        <v>228</v>
      </c>
      <c r="B249" t="s">
        <v>229</v>
      </c>
      <c r="C249">
        <v>2016</v>
      </c>
      <c r="D249">
        <v>4.2563214</v>
      </c>
    </row>
    <row r="250" spans="1:4" hidden="1" x14ac:dyDescent="0.25">
      <c r="A250" t="s">
        <v>228</v>
      </c>
      <c r="B250" t="s">
        <v>229</v>
      </c>
      <c r="C250">
        <v>2017</v>
      </c>
      <c r="D250">
        <v>5.4913224999999999</v>
      </c>
    </row>
    <row r="251" spans="1:4" hidden="1" x14ac:dyDescent="0.25">
      <c r="A251" t="s">
        <v>228</v>
      </c>
      <c r="B251" t="s">
        <v>229</v>
      </c>
      <c r="C251">
        <v>2018</v>
      </c>
      <c r="D251">
        <v>7.3957240000000004</v>
      </c>
    </row>
    <row r="252" spans="1:4" hidden="1" x14ac:dyDescent="0.25">
      <c r="A252" t="s">
        <v>228</v>
      </c>
      <c r="B252" t="s">
        <v>229</v>
      </c>
      <c r="C252">
        <v>2019</v>
      </c>
      <c r="D252">
        <v>2.6770266999999999</v>
      </c>
    </row>
    <row r="253" spans="1:4" hidden="1" x14ac:dyDescent="0.25">
      <c r="A253" t="s">
        <v>228</v>
      </c>
      <c r="B253" t="s">
        <v>229</v>
      </c>
      <c r="C253">
        <v>2020</v>
      </c>
      <c r="D253">
        <v>4.7378030000000004</v>
      </c>
    </row>
    <row r="254" spans="1:4" hidden="1" x14ac:dyDescent="0.25">
      <c r="A254" t="s">
        <v>228</v>
      </c>
      <c r="B254" t="s">
        <v>229</v>
      </c>
      <c r="C254">
        <v>2021</v>
      </c>
      <c r="D254">
        <v>2.0502083</v>
      </c>
    </row>
    <row r="255" spans="1:4" hidden="1" x14ac:dyDescent="0.25">
      <c r="A255" t="s">
        <v>181</v>
      </c>
      <c r="B255" t="s">
        <v>226</v>
      </c>
      <c r="C255">
        <v>1980</v>
      </c>
      <c r="D255">
        <v>0.40510059999999998</v>
      </c>
    </row>
    <row r="256" spans="1:4" hidden="1" x14ac:dyDescent="0.25">
      <c r="A256" t="s">
        <v>181</v>
      </c>
      <c r="B256" t="s">
        <v>226</v>
      </c>
      <c r="C256">
        <v>1981</v>
      </c>
      <c r="D256">
        <v>0.4526734</v>
      </c>
    </row>
    <row r="257" spans="1:4" hidden="1" x14ac:dyDescent="0.25">
      <c r="A257" t="s">
        <v>181</v>
      </c>
      <c r="B257" t="s">
        <v>226</v>
      </c>
      <c r="C257">
        <v>1982</v>
      </c>
      <c r="D257">
        <v>0.45169493999999999</v>
      </c>
    </row>
    <row r="258" spans="1:4" hidden="1" x14ac:dyDescent="0.25">
      <c r="A258" t="s">
        <v>181</v>
      </c>
      <c r="B258" t="s">
        <v>226</v>
      </c>
      <c r="C258">
        <v>1983</v>
      </c>
      <c r="D258">
        <v>0.43934086</v>
      </c>
    </row>
    <row r="259" spans="1:4" hidden="1" x14ac:dyDescent="0.25">
      <c r="A259" t="s">
        <v>181</v>
      </c>
      <c r="B259" t="s">
        <v>226</v>
      </c>
      <c r="C259">
        <v>1984</v>
      </c>
      <c r="D259">
        <v>0.66285879999999997</v>
      </c>
    </row>
    <row r="260" spans="1:4" hidden="1" x14ac:dyDescent="0.25">
      <c r="A260" t="s">
        <v>181</v>
      </c>
      <c r="B260" t="s">
        <v>226</v>
      </c>
      <c r="C260">
        <v>1985</v>
      </c>
      <c r="D260">
        <v>0.41684425000000003</v>
      </c>
    </row>
    <row r="261" spans="1:4" hidden="1" x14ac:dyDescent="0.25">
      <c r="A261" t="s">
        <v>181</v>
      </c>
      <c r="B261" t="s">
        <v>226</v>
      </c>
      <c r="C261">
        <v>1986</v>
      </c>
      <c r="D261">
        <v>0.16281382999999999</v>
      </c>
    </row>
    <row r="262" spans="1:4" hidden="1" x14ac:dyDescent="0.25">
      <c r="A262" t="s">
        <v>181</v>
      </c>
      <c r="B262" t="s">
        <v>226</v>
      </c>
      <c r="C262">
        <v>1987</v>
      </c>
      <c r="D262">
        <v>0.22887792000000001</v>
      </c>
    </row>
    <row r="263" spans="1:4" hidden="1" x14ac:dyDescent="0.25">
      <c r="A263" t="s">
        <v>181</v>
      </c>
      <c r="B263" t="s">
        <v>226</v>
      </c>
      <c r="C263">
        <v>1988</v>
      </c>
      <c r="D263">
        <v>0.23371576999999999</v>
      </c>
    </row>
    <row r="264" spans="1:4" hidden="1" x14ac:dyDescent="0.25">
      <c r="A264" t="s">
        <v>181</v>
      </c>
      <c r="B264" t="s">
        <v>226</v>
      </c>
      <c r="C264">
        <v>1989</v>
      </c>
      <c r="D264">
        <v>0.30507085</v>
      </c>
    </row>
    <row r="265" spans="1:4" hidden="1" x14ac:dyDescent="0.25">
      <c r="A265" t="s">
        <v>181</v>
      </c>
      <c r="B265" t="s">
        <v>226</v>
      </c>
      <c r="C265">
        <v>1990</v>
      </c>
      <c r="D265">
        <v>0.29865330000000001</v>
      </c>
    </row>
    <row r="266" spans="1:4" hidden="1" x14ac:dyDescent="0.25">
      <c r="A266" t="s">
        <v>181</v>
      </c>
      <c r="B266" t="s">
        <v>226</v>
      </c>
      <c r="C266">
        <v>1991</v>
      </c>
      <c r="D266">
        <v>0.32954109999999998</v>
      </c>
    </row>
    <row r="267" spans="1:4" hidden="1" x14ac:dyDescent="0.25">
      <c r="A267" t="s">
        <v>181</v>
      </c>
      <c r="B267" t="s">
        <v>226</v>
      </c>
      <c r="C267">
        <v>1992</v>
      </c>
      <c r="D267">
        <v>0.64706240000000004</v>
      </c>
    </row>
    <row r="268" spans="1:4" hidden="1" x14ac:dyDescent="0.25">
      <c r="A268" t="s">
        <v>181</v>
      </c>
      <c r="B268" t="s">
        <v>226</v>
      </c>
      <c r="C268">
        <v>1993</v>
      </c>
      <c r="D268">
        <v>0.31740782000000001</v>
      </c>
    </row>
    <row r="269" spans="1:4" hidden="1" x14ac:dyDescent="0.25">
      <c r="A269" t="s">
        <v>181</v>
      </c>
      <c r="B269" t="s">
        <v>226</v>
      </c>
      <c r="C269">
        <v>1994</v>
      </c>
      <c r="D269">
        <v>0.33732677</v>
      </c>
    </row>
    <row r="270" spans="1:4" hidden="1" x14ac:dyDescent="0.25">
      <c r="A270" t="s">
        <v>181</v>
      </c>
      <c r="B270" t="s">
        <v>226</v>
      </c>
      <c r="C270">
        <v>1995</v>
      </c>
      <c r="D270">
        <v>0.59426109999999999</v>
      </c>
    </row>
    <row r="271" spans="1:4" hidden="1" x14ac:dyDescent="0.25">
      <c r="A271" t="s">
        <v>181</v>
      </c>
      <c r="B271" t="s">
        <v>226</v>
      </c>
      <c r="C271">
        <v>1996</v>
      </c>
      <c r="D271">
        <v>0.18352164000000001</v>
      </c>
    </row>
    <row r="272" spans="1:4" hidden="1" x14ac:dyDescent="0.25">
      <c r="A272" t="s">
        <v>181</v>
      </c>
      <c r="B272" t="s">
        <v>226</v>
      </c>
      <c r="C272">
        <v>1997</v>
      </c>
      <c r="D272">
        <v>0.37692797</v>
      </c>
    </row>
    <row r="273" spans="1:4" hidden="1" x14ac:dyDescent="0.25">
      <c r="A273" t="s">
        <v>181</v>
      </c>
      <c r="B273" t="s">
        <v>226</v>
      </c>
      <c r="C273">
        <v>1998</v>
      </c>
      <c r="D273">
        <v>0.25733718</v>
      </c>
    </row>
    <row r="274" spans="1:4" hidden="1" x14ac:dyDescent="0.25">
      <c r="A274" t="s">
        <v>181</v>
      </c>
      <c r="B274" t="s">
        <v>226</v>
      </c>
      <c r="C274">
        <v>1999</v>
      </c>
      <c r="D274">
        <v>0.38657304999999997</v>
      </c>
    </row>
    <row r="275" spans="1:4" hidden="1" x14ac:dyDescent="0.25">
      <c r="A275" t="s">
        <v>181</v>
      </c>
      <c r="B275" t="s">
        <v>226</v>
      </c>
      <c r="C275">
        <v>2000</v>
      </c>
      <c r="D275">
        <v>0.54182359999999996</v>
      </c>
    </row>
    <row r="276" spans="1:4" hidden="1" x14ac:dyDescent="0.25">
      <c r="A276" t="s">
        <v>181</v>
      </c>
      <c r="B276" t="s">
        <v>226</v>
      </c>
      <c r="C276">
        <v>2001</v>
      </c>
      <c r="D276">
        <v>0.44808826000000002</v>
      </c>
    </row>
    <row r="277" spans="1:4" hidden="1" x14ac:dyDescent="0.25">
      <c r="A277" t="s">
        <v>181</v>
      </c>
      <c r="B277" t="s">
        <v>226</v>
      </c>
      <c r="C277">
        <v>2002</v>
      </c>
      <c r="D277">
        <v>0.32056101999999997</v>
      </c>
    </row>
    <row r="278" spans="1:4" hidden="1" x14ac:dyDescent="0.25">
      <c r="A278" t="s">
        <v>181</v>
      </c>
      <c r="B278" t="s">
        <v>226</v>
      </c>
      <c r="C278">
        <v>2003</v>
      </c>
      <c r="D278">
        <v>0.42489842</v>
      </c>
    </row>
    <row r="279" spans="1:4" hidden="1" x14ac:dyDescent="0.25">
      <c r="A279" t="s">
        <v>181</v>
      </c>
      <c r="B279" t="s">
        <v>226</v>
      </c>
      <c r="C279">
        <v>2004</v>
      </c>
      <c r="D279">
        <v>0.34584692</v>
      </c>
    </row>
    <row r="280" spans="1:4" hidden="1" x14ac:dyDescent="0.25">
      <c r="A280" t="s">
        <v>181</v>
      </c>
      <c r="B280" t="s">
        <v>226</v>
      </c>
      <c r="C280">
        <v>2005</v>
      </c>
      <c r="D280">
        <v>0.35482989999999998</v>
      </c>
    </row>
    <row r="281" spans="1:4" hidden="1" x14ac:dyDescent="0.25">
      <c r="A281" t="s">
        <v>181</v>
      </c>
      <c r="B281" t="s">
        <v>226</v>
      </c>
      <c r="C281">
        <v>2006</v>
      </c>
      <c r="D281">
        <v>0.15424651</v>
      </c>
    </row>
    <row r="282" spans="1:4" hidden="1" x14ac:dyDescent="0.25">
      <c r="A282" t="s">
        <v>181</v>
      </c>
      <c r="B282" t="s">
        <v>226</v>
      </c>
      <c r="C282">
        <v>2007</v>
      </c>
      <c r="D282">
        <v>0.20119894999999999</v>
      </c>
    </row>
    <row r="283" spans="1:4" hidden="1" x14ac:dyDescent="0.25">
      <c r="A283" t="s">
        <v>181</v>
      </c>
      <c r="B283" t="s">
        <v>226</v>
      </c>
      <c r="C283">
        <v>2008</v>
      </c>
      <c r="D283">
        <v>0.41259423000000001</v>
      </c>
    </row>
    <row r="284" spans="1:4" hidden="1" x14ac:dyDescent="0.25">
      <c r="A284" t="s">
        <v>181</v>
      </c>
      <c r="B284" t="s">
        <v>226</v>
      </c>
      <c r="C284">
        <v>2009</v>
      </c>
      <c r="D284">
        <v>0.37489736000000001</v>
      </c>
    </row>
    <row r="285" spans="1:4" hidden="1" x14ac:dyDescent="0.25">
      <c r="A285" t="s">
        <v>181</v>
      </c>
      <c r="B285" t="s">
        <v>226</v>
      </c>
      <c r="C285">
        <v>2010</v>
      </c>
      <c r="D285">
        <v>0.44477051000000001</v>
      </c>
    </row>
    <row r="286" spans="1:4" hidden="1" x14ac:dyDescent="0.25">
      <c r="A286" t="s">
        <v>181</v>
      </c>
      <c r="B286" t="s">
        <v>226</v>
      </c>
      <c r="C286">
        <v>2011</v>
      </c>
      <c r="D286">
        <v>0.24632016000000001</v>
      </c>
    </row>
    <row r="287" spans="1:4" hidden="1" x14ac:dyDescent="0.25">
      <c r="A287" t="s">
        <v>181</v>
      </c>
      <c r="B287" t="s">
        <v>226</v>
      </c>
      <c r="C287">
        <v>2012</v>
      </c>
      <c r="D287">
        <v>0.44052671999999998</v>
      </c>
    </row>
    <row r="288" spans="1:4" hidden="1" x14ac:dyDescent="0.25">
      <c r="A288" t="s">
        <v>181</v>
      </c>
      <c r="B288" t="s">
        <v>226</v>
      </c>
      <c r="C288">
        <v>2013</v>
      </c>
      <c r="D288">
        <v>0.38953415000000002</v>
      </c>
    </row>
    <row r="289" spans="1:4" hidden="1" x14ac:dyDescent="0.25">
      <c r="A289" t="s">
        <v>181</v>
      </c>
      <c r="B289" t="s">
        <v>226</v>
      </c>
      <c r="C289">
        <v>2014</v>
      </c>
      <c r="D289">
        <v>0.28212124</v>
      </c>
    </row>
    <row r="290" spans="1:4" hidden="1" x14ac:dyDescent="0.25">
      <c r="A290" t="s">
        <v>181</v>
      </c>
      <c r="B290" t="s">
        <v>226</v>
      </c>
      <c r="C290">
        <v>2015</v>
      </c>
      <c r="D290">
        <v>0.25977316</v>
      </c>
    </row>
    <row r="291" spans="1:4" hidden="1" x14ac:dyDescent="0.25">
      <c r="A291" t="s">
        <v>181</v>
      </c>
      <c r="B291" t="s">
        <v>226</v>
      </c>
      <c r="C291">
        <v>2016</v>
      </c>
      <c r="D291">
        <v>0.48189880000000002</v>
      </c>
    </row>
    <row r="292" spans="1:4" hidden="1" x14ac:dyDescent="0.25">
      <c r="A292" t="s">
        <v>181</v>
      </c>
      <c r="B292" t="s">
        <v>226</v>
      </c>
      <c r="C292">
        <v>2017</v>
      </c>
      <c r="D292">
        <v>0.37702269999999999</v>
      </c>
    </row>
    <row r="293" spans="1:4" hidden="1" x14ac:dyDescent="0.25">
      <c r="A293" t="s">
        <v>181</v>
      </c>
      <c r="B293" t="s">
        <v>226</v>
      </c>
      <c r="C293">
        <v>2018</v>
      </c>
      <c r="D293">
        <v>0.42154407999999999</v>
      </c>
    </row>
    <row r="294" spans="1:4" hidden="1" x14ac:dyDescent="0.25">
      <c r="A294" t="s">
        <v>181</v>
      </c>
      <c r="B294" t="s">
        <v>226</v>
      </c>
      <c r="C294">
        <v>2019</v>
      </c>
      <c r="D294">
        <v>0.41083586</v>
      </c>
    </row>
    <row r="295" spans="1:4" hidden="1" x14ac:dyDescent="0.25">
      <c r="A295" t="s">
        <v>181</v>
      </c>
      <c r="B295" t="s">
        <v>226</v>
      </c>
      <c r="C295">
        <v>2020</v>
      </c>
      <c r="D295">
        <v>0.23891873999999999</v>
      </c>
    </row>
    <row r="296" spans="1:4" hidden="1" x14ac:dyDescent="0.25">
      <c r="A296" t="s">
        <v>181</v>
      </c>
      <c r="B296" t="s">
        <v>226</v>
      </c>
      <c r="C296">
        <v>2021</v>
      </c>
      <c r="D296">
        <v>0.43694877999999998</v>
      </c>
    </row>
    <row r="297" spans="1:4" hidden="1" x14ac:dyDescent="0.25">
      <c r="A297" t="s">
        <v>238</v>
      </c>
      <c r="B297" t="s">
        <v>239</v>
      </c>
      <c r="C297">
        <v>1984</v>
      </c>
      <c r="D297">
        <v>11.659948999999999</v>
      </c>
    </row>
    <row r="298" spans="1:4" hidden="1" x14ac:dyDescent="0.25">
      <c r="A298" t="s">
        <v>238</v>
      </c>
      <c r="B298" t="s">
        <v>239</v>
      </c>
      <c r="C298">
        <v>2003</v>
      </c>
      <c r="D298">
        <v>7.4763840000000004</v>
      </c>
    </row>
    <row r="299" spans="1:4" hidden="1" x14ac:dyDescent="0.25">
      <c r="A299" t="s">
        <v>238</v>
      </c>
      <c r="B299" t="s">
        <v>239</v>
      </c>
      <c r="C299">
        <v>2007</v>
      </c>
      <c r="D299">
        <v>11.051352</v>
      </c>
    </row>
    <row r="300" spans="1:4" hidden="1" x14ac:dyDescent="0.25">
      <c r="A300" t="s">
        <v>238</v>
      </c>
      <c r="B300" t="s">
        <v>239</v>
      </c>
      <c r="C300">
        <v>2008</v>
      </c>
      <c r="D300">
        <v>3.6677463000000001</v>
      </c>
    </row>
    <row r="301" spans="1:4" hidden="1" x14ac:dyDescent="0.25">
      <c r="A301" t="s">
        <v>238</v>
      </c>
      <c r="B301" t="s">
        <v>239</v>
      </c>
      <c r="C301">
        <v>2013</v>
      </c>
      <c r="D301">
        <v>10.835293</v>
      </c>
    </row>
    <row r="302" spans="1:4" hidden="1" x14ac:dyDescent="0.25">
      <c r="A302" t="s">
        <v>238</v>
      </c>
      <c r="B302" t="s">
        <v>239</v>
      </c>
      <c r="C302">
        <v>2014</v>
      </c>
      <c r="D302">
        <v>3.6035906999999998</v>
      </c>
    </row>
    <row r="303" spans="1:4" hidden="1" x14ac:dyDescent="0.25">
      <c r="A303" t="s">
        <v>238</v>
      </c>
      <c r="B303" t="s">
        <v>239</v>
      </c>
      <c r="C303">
        <v>2020</v>
      </c>
      <c r="D303">
        <v>103.31167600000001</v>
      </c>
    </row>
    <row r="304" spans="1:4" hidden="1" x14ac:dyDescent="0.25">
      <c r="A304" t="s">
        <v>238</v>
      </c>
      <c r="B304" t="s">
        <v>239</v>
      </c>
      <c r="C304">
        <v>2021</v>
      </c>
      <c r="D304">
        <v>259.59802000000002</v>
      </c>
    </row>
    <row r="305" spans="1:4" hidden="1" x14ac:dyDescent="0.25">
      <c r="A305" t="s">
        <v>159</v>
      </c>
      <c r="B305" t="s">
        <v>232</v>
      </c>
      <c r="C305">
        <v>1993</v>
      </c>
      <c r="D305">
        <v>79.003974999999997</v>
      </c>
    </row>
    <row r="306" spans="1:4" hidden="1" x14ac:dyDescent="0.25">
      <c r="A306" t="s">
        <v>159</v>
      </c>
      <c r="B306" t="s">
        <v>232</v>
      </c>
      <c r="C306">
        <v>1994</v>
      </c>
      <c r="D306">
        <v>65.200389999999999</v>
      </c>
    </row>
    <row r="307" spans="1:4" hidden="1" x14ac:dyDescent="0.25">
      <c r="A307" t="s">
        <v>159</v>
      </c>
      <c r="B307" t="s">
        <v>232</v>
      </c>
      <c r="C307">
        <v>1995</v>
      </c>
      <c r="D307">
        <v>59.646169999999998</v>
      </c>
    </row>
    <row r="308" spans="1:4" hidden="1" x14ac:dyDescent="0.25">
      <c r="A308" t="s">
        <v>159</v>
      </c>
      <c r="B308" t="s">
        <v>232</v>
      </c>
      <c r="C308">
        <v>1996</v>
      </c>
      <c r="D308">
        <v>66.880949999999999</v>
      </c>
    </row>
    <row r="309" spans="1:4" hidden="1" x14ac:dyDescent="0.25">
      <c r="A309" t="s">
        <v>159</v>
      </c>
      <c r="B309" t="s">
        <v>232</v>
      </c>
      <c r="C309">
        <v>1997</v>
      </c>
      <c r="D309">
        <v>72.301254</v>
      </c>
    </row>
    <row r="310" spans="1:4" hidden="1" x14ac:dyDescent="0.25">
      <c r="A310" t="s">
        <v>159</v>
      </c>
      <c r="B310" t="s">
        <v>232</v>
      </c>
      <c r="C310">
        <v>1998</v>
      </c>
      <c r="D310">
        <v>87.859275999999994</v>
      </c>
    </row>
    <row r="311" spans="1:4" hidden="1" x14ac:dyDescent="0.25">
      <c r="A311" t="s">
        <v>159</v>
      </c>
      <c r="B311" t="s">
        <v>232</v>
      </c>
      <c r="C311">
        <v>1999</v>
      </c>
      <c r="D311">
        <v>96.33032</v>
      </c>
    </row>
    <row r="312" spans="1:4" hidden="1" x14ac:dyDescent="0.25">
      <c r="A312" t="s">
        <v>159</v>
      </c>
      <c r="B312" t="s">
        <v>232</v>
      </c>
      <c r="C312">
        <v>2000</v>
      </c>
      <c r="D312">
        <v>96.914249999999996</v>
      </c>
    </row>
    <row r="313" spans="1:4" hidden="1" x14ac:dyDescent="0.25">
      <c r="A313" t="s">
        <v>159</v>
      </c>
      <c r="B313" t="s">
        <v>232</v>
      </c>
      <c r="C313">
        <v>2001</v>
      </c>
      <c r="D313">
        <v>91.165633999999997</v>
      </c>
    </row>
    <row r="314" spans="1:4" hidden="1" x14ac:dyDescent="0.25">
      <c r="A314" t="s">
        <v>159</v>
      </c>
      <c r="B314" t="s">
        <v>232</v>
      </c>
      <c r="C314">
        <v>2002</v>
      </c>
      <c r="D314">
        <v>88.304435999999995</v>
      </c>
    </row>
    <row r="315" spans="1:4" hidden="1" x14ac:dyDescent="0.25">
      <c r="A315" t="s">
        <v>159</v>
      </c>
      <c r="B315" t="s">
        <v>232</v>
      </c>
      <c r="C315">
        <v>2003</v>
      </c>
      <c r="D315">
        <v>107.49184</v>
      </c>
    </row>
    <row r="316" spans="1:4" hidden="1" x14ac:dyDescent="0.25">
      <c r="A316" t="s">
        <v>159</v>
      </c>
      <c r="B316" t="s">
        <v>232</v>
      </c>
      <c r="C316">
        <v>2004</v>
      </c>
      <c r="D316">
        <v>106.50306</v>
      </c>
    </row>
    <row r="317" spans="1:4" hidden="1" x14ac:dyDescent="0.25">
      <c r="A317" t="s">
        <v>159</v>
      </c>
      <c r="B317" t="s">
        <v>232</v>
      </c>
      <c r="C317">
        <v>2005</v>
      </c>
      <c r="D317">
        <v>117.3609</v>
      </c>
    </row>
    <row r="318" spans="1:4" hidden="1" x14ac:dyDescent="0.25">
      <c r="A318" t="s">
        <v>159</v>
      </c>
      <c r="B318" t="s">
        <v>232</v>
      </c>
      <c r="C318">
        <v>2006</v>
      </c>
      <c r="D318">
        <v>120.30745</v>
      </c>
    </row>
    <row r="319" spans="1:4" hidden="1" x14ac:dyDescent="0.25">
      <c r="A319" t="s">
        <v>159</v>
      </c>
      <c r="B319" t="s">
        <v>232</v>
      </c>
      <c r="C319">
        <v>2007</v>
      </c>
      <c r="D319">
        <v>142.98813999999999</v>
      </c>
    </row>
    <row r="320" spans="1:4" hidden="1" x14ac:dyDescent="0.25">
      <c r="A320" t="s">
        <v>159</v>
      </c>
      <c r="B320" t="s">
        <v>232</v>
      </c>
      <c r="C320">
        <v>2008</v>
      </c>
      <c r="D320">
        <v>154.27322000000001</v>
      </c>
    </row>
    <row r="321" spans="1:4" hidden="1" x14ac:dyDescent="0.25">
      <c r="A321" t="s">
        <v>159</v>
      </c>
      <c r="B321" t="s">
        <v>232</v>
      </c>
      <c r="C321">
        <v>2009</v>
      </c>
      <c r="D321">
        <v>179.65280000000001</v>
      </c>
    </row>
    <row r="322" spans="1:4" hidden="1" x14ac:dyDescent="0.25">
      <c r="A322" t="s">
        <v>159</v>
      </c>
      <c r="B322" t="s">
        <v>232</v>
      </c>
      <c r="C322">
        <v>2010</v>
      </c>
      <c r="D322">
        <v>180.75460000000001</v>
      </c>
    </row>
    <row r="323" spans="1:4" hidden="1" x14ac:dyDescent="0.25">
      <c r="A323" t="s">
        <v>159</v>
      </c>
      <c r="B323" t="s">
        <v>232</v>
      </c>
      <c r="C323">
        <v>2011</v>
      </c>
      <c r="D323">
        <v>177.70712</v>
      </c>
    </row>
    <row r="324" spans="1:4" hidden="1" x14ac:dyDescent="0.25">
      <c r="A324" t="s">
        <v>159</v>
      </c>
      <c r="B324" t="s">
        <v>232</v>
      </c>
      <c r="C324">
        <v>2012</v>
      </c>
      <c r="D324">
        <v>173.41063</v>
      </c>
    </row>
    <row r="325" spans="1:4" hidden="1" x14ac:dyDescent="0.25">
      <c r="A325" t="s">
        <v>159</v>
      </c>
      <c r="B325" t="s">
        <v>232</v>
      </c>
      <c r="C325">
        <v>2013</v>
      </c>
      <c r="D325">
        <v>153.64545000000001</v>
      </c>
    </row>
    <row r="326" spans="1:4" hidden="1" x14ac:dyDescent="0.25">
      <c r="A326" t="s">
        <v>159</v>
      </c>
      <c r="B326" t="s">
        <v>232</v>
      </c>
      <c r="C326">
        <v>2014</v>
      </c>
      <c r="D326">
        <v>67.259895</v>
      </c>
    </row>
    <row r="327" spans="1:4" hidden="1" x14ac:dyDescent="0.25">
      <c r="A327" t="s">
        <v>159</v>
      </c>
      <c r="B327" t="s">
        <v>232</v>
      </c>
      <c r="C327">
        <v>2015</v>
      </c>
      <c r="D327">
        <v>55.97587</v>
      </c>
    </row>
    <row r="328" spans="1:4" hidden="1" x14ac:dyDescent="0.25">
      <c r="A328" t="s">
        <v>159</v>
      </c>
      <c r="B328" t="s">
        <v>232</v>
      </c>
      <c r="C328">
        <v>2016</v>
      </c>
      <c r="D328">
        <v>46.868026999999998</v>
      </c>
    </row>
    <row r="329" spans="1:4" hidden="1" x14ac:dyDescent="0.25">
      <c r="A329" t="s">
        <v>159</v>
      </c>
      <c r="B329" t="s">
        <v>232</v>
      </c>
      <c r="C329">
        <v>2017</v>
      </c>
      <c r="D329">
        <v>44.705979999999997</v>
      </c>
    </row>
    <row r="330" spans="1:4" hidden="1" x14ac:dyDescent="0.25">
      <c r="A330" t="s">
        <v>159</v>
      </c>
      <c r="B330" t="s">
        <v>232</v>
      </c>
      <c r="C330">
        <v>2018</v>
      </c>
      <c r="D330">
        <v>46.722355</v>
      </c>
    </row>
    <row r="331" spans="1:4" hidden="1" x14ac:dyDescent="0.25">
      <c r="A331" t="s">
        <v>159</v>
      </c>
      <c r="B331" t="s">
        <v>232</v>
      </c>
      <c r="C331">
        <v>2019</v>
      </c>
      <c r="D331">
        <v>30.804310000000001</v>
      </c>
    </row>
    <row r="332" spans="1:4" hidden="1" x14ac:dyDescent="0.25">
      <c r="A332" t="s">
        <v>159</v>
      </c>
      <c r="B332" t="s">
        <v>232</v>
      </c>
      <c r="C332">
        <v>2020</v>
      </c>
      <c r="D332">
        <v>32.905166999999999</v>
      </c>
    </row>
    <row r="333" spans="1:4" hidden="1" x14ac:dyDescent="0.25">
      <c r="A333" t="s">
        <v>159</v>
      </c>
      <c r="B333" t="s">
        <v>232</v>
      </c>
      <c r="C333">
        <v>2021</v>
      </c>
      <c r="D333">
        <v>28.815519999999999</v>
      </c>
    </row>
    <row r="334" spans="1:4" hidden="1" x14ac:dyDescent="0.25">
      <c r="A334" t="s">
        <v>63</v>
      </c>
      <c r="B334" t="s">
        <v>221</v>
      </c>
      <c r="C334">
        <v>1980</v>
      </c>
      <c r="D334">
        <v>88.004980000000003</v>
      </c>
    </row>
    <row r="335" spans="1:4" hidden="1" x14ac:dyDescent="0.25">
      <c r="A335" t="s">
        <v>63</v>
      </c>
      <c r="B335" t="s">
        <v>221</v>
      </c>
      <c r="C335">
        <v>1981</v>
      </c>
      <c r="D335">
        <v>81.880660000000006</v>
      </c>
    </row>
    <row r="336" spans="1:4" hidden="1" x14ac:dyDescent="0.25">
      <c r="A336" t="s">
        <v>63</v>
      </c>
      <c r="B336" t="s">
        <v>221</v>
      </c>
      <c r="C336">
        <v>1982</v>
      </c>
      <c r="D336">
        <v>92.722809999999996</v>
      </c>
    </row>
    <row r="337" spans="1:4" hidden="1" x14ac:dyDescent="0.25">
      <c r="A337" t="s">
        <v>63</v>
      </c>
      <c r="B337" t="s">
        <v>221</v>
      </c>
      <c r="C337">
        <v>1983</v>
      </c>
      <c r="D337">
        <v>81.588980000000006</v>
      </c>
    </row>
    <row r="338" spans="1:4" hidden="1" x14ac:dyDescent="0.25">
      <c r="A338" t="s">
        <v>63</v>
      </c>
      <c r="B338" t="s">
        <v>221</v>
      </c>
      <c r="C338">
        <v>1984</v>
      </c>
      <c r="D338">
        <v>88.012473999999997</v>
      </c>
    </row>
    <row r="339" spans="1:4" hidden="1" x14ac:dyDescent="0.25">
      <c r="A339" t="s">
        <v>63</v>
      </c>
      <c r="B339" t="s">
        <v>221</v>
      </c>
      <c r="C339">
        <v>1985</v>
      </c>
      <c r="D339">
        <v>78.032169999999994</v>
      </c>
    </row>
    <row r="340" spans="1:4" hidden="1" x14ac:dyDescent="0.25">
      <c r="A340" t="s">
        <v>63</v>
      </c>
      <c r="B340" t="s">
        <v>221</v>
      </c>
      <c r="C340">
        <v>1986</v>
      </c>
      <c r="D340">
        <v>80.300799999999995</v>
      </c>
    </row>
    <row r="341" spans="1:4" hidden="1" x14ac:dyDescent="0.25">
      <c r="A341" t="s">
        <v>63</v>
      </c>
      <c r="B341" t="s">
        <v>221</v>
      </c>
      <c r="C341">
        <v>1987</v>
      </c>
      <c r="D341">
        <v>55.352271999999999</v>
      </c>
    </row>
    <row r="342" spans="1:4" hidden="1" x14ac:dyDescent="0.25">
      <c r="A342" t="s">
        <v>63</v>
      </c>
      <c r="B342" t="s">
        <v>221</v>
      </c>
      <c r="C342">
        <v>1988</v>
      </c>
      <c r="D342">
        <v>64.125900000000001</v>
      </c>
    </row>
    <row r="343" spans="1:4" hidden="1" x14ac:dyDescent="0.25">
      <c r="A343" t="s">
        <v>63</v>
      </c>
      <c r="B343" t="s">
        <v>221</v>
      </c>
      <c r="C343">
        <v>1989</v>
      </c>
      <c r="D343">
        <v>68.530593999999994</v>
      </c>
    </row>
    <row r="344" spans="1:4" hidden="1" x14ac:dyDescent="0.25">
      <c r="A344" t="s">
        <v>63</v>
      </c>
      <c r="B344" t="s">
        <v>221</v>
      </c>
      <c r="C344">
        <v>1990</v>
      </c>
      <c r="D344">
        <v>64.561049999999994</v>
      </c>
    </row>
    <row r="345" spans="1:4" hidden="1" x14ac:dyDescent="0.25">
      <c r="A345" t="s">
        <v>63</v>
      </c>
      <c r="B345" t="s">
        <v>221</v>
      </c>
      <c r="C345">
        <v>1991</v>
      </c>
      <c r="D345">
        <v>62.580905999999999</v>
      </c>
    </row>
    <row r="346" spans="1:4" hidden="1" x14ac:dyDescent="0.25">
      <c r="A346" t="s">
        <v>63</v>
      </c>
      <c r="B346" t="s">
        <v>221</v>
      </c>
      <c r="C346">
        <v>1992</v>
      </c>
      <c r="D346">
        <v>67.389114000000006</v>
      </c>
    </row>
    <row r="347" spans="1:4" hidden="1" x14ac:dyDescent="0.25">
      <c r="A347" t="s">
        <v>63</v>
      </c>
      <c r="B347" t="s">
        <v>221</v>
      </c>
      <c r="C347">
        <v>1993</v>
      </c>
      <c r="D347">
        <v>80.547700000000006</v>
      </c>
    </row>
    <row r="348" spans="1:4" hidden="1" x14ac:dyDescent="0.25">
      <c r="A348" t="s">
        <v>63</v>
      </c>
      <c r="B348" t="s">
        <v>221</v>
      </c>
      <c r="C348">
        <v>1994</v>
      </c>
      <c r="D348">
        <v>73.888824</v>
      </c>
    </row>
    <row r="349" spans="1:4" hidden="1" x14ac:dyDescent="0.25">
      <c r="A349" t="s">
        <v>63</v>
      </c>
      <c r="B349" t="s">
        <v>221</v>
      </c>
      <c r="C349">
        <v>1995</v>
      </c>
      <c r="D349">
        <v>72.509680000000003</v>
      </c>
    </row>
    <row r="350" spans="1:4" hidden="1" x14ac:dyDescent="0.25">
      <c r="A350" t="s">
        <v>63</v>
      </c>
      <c r="B350" t="s">
        <v>221</v>
      </c>
      <c r="C350">
        <v>1996</v>
      </c>
      <c r="D350">
        <v>76.655370000000005</v>
      </c>
    </row>
    <row r="351" spans="1:4" hidden="1" x14ac:dyDescent="0.25">
      <c r="A351" t="s">
        <v>63</v>
      </c>
      <c r="B351" t="s">
        <v>221</v>
      </c>
      <c r="C351">
        <v>1997</v>
      </c>
      <c r="D351">
        <v>77.992090000000005</v>
      </c>
    </row>
    <row r="352" spans="1:4" hidden="1" x14ac:dyDescent="0.25">
      <c r="A352" t="s">
        <v>63</v>
      </c>
      <c r="B352" t="s">
        <v>221</v>
      </c>
      <c r="C352">
        <v>1998</v>
      </c>
      <c r="D352">
        <v>67.723145000000002</v>
      </c>
    </row>
    <row r="353" spans="1:4" hidden="1" x14ac:dyDescent="0.25">
      <c r="A353" t="s">
        <v>63</v>
      </c>
      <c r="B353" t="s">
        <v>221</v>
      </c>
      <c r="C353">
        <v>1999</v>
      </c>
      <c r="D353">
        <v>57.803899999999999</v>
      </c>
    </row>
    <row r="354" spans="1:4" hidden="1" x14ac:dyDescent="0.25">
      <c r="A354" t="s">
        <v>63</v>
      </c>
      <c r="B354" t="s">
        <v>221</v>
      </c>
      <c r="C354">
        <v>2000</v>
      </c>
      <c r="D354">
        <v>56.213977999999997</v>
      </c>
    </row>
    <row r="355" spans="1:4" hidden="1" x14ac:dyDescent="0.25">
      <c r="A355" t="s">
        <v>63</v>
      </c>
      <c r="B355" t="s">
        <v>221</v>
      </c>
      <c r="C355">
        <v>2001</v>
      </c>
      <c r="D355">
        <v>55.387157000000002</v>
      </c>
    </row>
    <row r="356" spans="1:4" hidden="1" x14ac:dyDescent="0.25">
      <c r="A356" t="s">
        <v>63</v>
      </c>
      <c r="B356" t="s">
        <v>221</v>
      </c>
      <c r="C356">
        <v>2002</v>
      </c>
      <c r="D356">
        <v>58.036403999999997</v>
      </c>
    </row>
    <row r="357" spans="1:4" hidden="1" x14ac:dyDescent="0.25">
      <c r="A357" t="s">
        <v>63</v>
      </c>
      <c r="B357" t="s">
        <v>221</v>
      </c>
      <c r="C357">
        <v>2003</v>
      </c>
      <c r="D357">
        <v>49.891613</v>
      </c>
    </row>
    <row r="358" spans="1:4" hidden="1" x14ac:dyDescent="0.25">
      <c r="A358" t="s">
        <v>63</v>
      </c>
      <c r="B358" t="s">
        <v>221</v>
      </c>
      <c r="C358">
        <v>2004</v>
      </c>
      <c r="D358">
        <v>49.157608000000003</v>
      </c>
    </row>
    <row r="359" spans="1:4" hidden="1" x14ac:dyDescent="0.25">
      <c r="A359" t="s">
        <v>63</v>
      </c>
      <c r="B359" t="s">
        <v>221</v>
      </c>
      <c r="C359">
        <v>2005</v>
      </c>
      <c r="D359">
        <v>49.158603999999997</v>
      </c>
    </row>
    <row r="360" spans="1:4" hidden="1" x14ac:dyDescent="0.25">
      <c r="A360" t="s">
        <v>63</v>
      </c>
      <c r="B360" t="s">
        <v>221</v>
      </c>
      <c r="C360">
        <v>2006</v>
      </c>
      <c r="D360">
        <v>46.300800000000002</v>
      </c>
    </row>
    <row r="361" spans="1:4" hidden="1" x14ac:dyDescent="0.25">
      <c r="A361" t="s">
        <v>63</v>
      </c>
      <c r="B361" t="s">
        <v>221</v>
      </c>
      <c r="C361">
        <v>2007</v>
      </c>
      <c r="D361">
        <v>42.614310000000003</v>
      </c>
    </row>
    <row r="362" spans="1:4" hidden="1" x14ac:dyDescent="0.25">
      <c r="A362" t="s">
        <v>63</v>
      </c>
      <c r="B362" t="s">
        <v>221</v>
      </c>
      <c r="C362">
        <v>2008</v>
      </c>
      <c r="D362">
        <v>53.604458000000001</v>
      </c>
    </row>
    <row r="363" spans="1:4" hidden="1" x14ac:dyDescent="0.25">
      <c r="A363" t="s">
        <v>63</v>
      </c>
      <c r="B363" t="s">
        <v>221</v>
      </c>
      <c r="C363">
        <v>2009</v>
      </c>
      <c r="D363">
        <v>61.936660000000003</v>
      </c>
    </row>
    <row r="364" spans="1:4" hidden="1" x14ac:dyDescent="0.25">
      <c r="A364" t="s">
        <v>63</v>
      </c>
      <c r="B364" t="s">
        <v>221</v>
      </c>
      <c r="C364">
        <v>2010</v>
      </c>
      <c r="D364">
        <v>56.996043999999998</v>
      </c>
    </row>
    <row r="365" spans="1:4" hidden="1" x14ac:dyDescent="0.25">
      <c r="A365" t="s">
        <v>63</v>
      </c>
      <c r="B365" t="s">
        <v>221</v>
      </c>
      <c r="C365">
        <v>2011</v>
      </c>
      <c r="D365">
        <v>58.051749999999998</v>
      </c>
    </row>
    <row r="366" spans="1:4" hidden="1" x14ac:dyDescent="0.25">
      <c r="A366" t="s">
        <v>63</v>
      </c>
      <c r="B366" t="s">
        <v>221</v>
      </c>
      <c r="C366">
        <v>2012</v>
      </c>
      <c r="D366">
        <v>68.442610000000002</v>
      </c>
    </row>
    <row r="367" spans="1:4" hidden="1" x14ac:dyDescent="0.25">
      <c r="A367" t="s">
        <v>63</v>
      </c>
      <c r="B367" t="s">
        <v>221</v>
      </c>
      <c r="C367">
        <v>2013</v>
      </c>
      <c r="D367">
        <v>64.395499999999998</v>
      </c>
    </row>
    <row r="368" spans="1:4" hidden="1" x14ac:dyDescent="0.25">
      <c r="A368" t="s">
        <v>63</v>
      </c>
      <c r="B368" t="s">
        <v>221</v>
      </c>
      <c r="C368">
        <v>2014</v>
      </c>
      <c r="D368">
        <v>79.540279999999996</v>
      </c>
    </row>
    <row r="369" spans="1:4" hidden="1" x14ac:dyDescent="0.25">
      <c r="A369" t="s">
        <v>63</v>
      </c>
      <c r="B369" t="s">
        <v>221</v>
      </c>
      <c r="C369">
        <v>2015</v>
      </c>
      <c r="D369">
        <v>84.368260000000006</v>
      </c>
    </row>
    <row r="370" spans="1:4" hidden="1" x14ac:dyDescent="0.25">
      <c r="A370" t="s">
        <v>63</v>
      </c>
      <c r="B370" t="s">
        <v>221</v>
      </c>
      <c r="C370">
        <v>2016</v>
      </c>
      <c r="D370">
        <v>93.135570000000001</v>
      </c>
    </row>
    <row r="371" spans="1:4" hidden="1" x14ac:dyDescent="0.25">
      <c r="A371" t="s">
        <v>63</v>
      </c>
      <c r="B371" t="s">
        <v>221</v>
      </c>
      <c r="C371">
        <v>2017</v>
      </c>
      <c r="D371">
        <v>87.926636000000002</v>
      </c>
    </row>
    <row r="372" spans="1:4" hidden="1" x14ac:dyDescent="0.25">
      <c r="A372" t="s">
        <v>63</v>
      </c>
      <c r="B372" t="s">
        <v>221</v>
      </c>
      <c r="C372">
        <v>2018</v>
      </c>
      <c r="D372">
        <v>77.913470000000004</v>
      </c>
    </row>
    <row r="373" spans="1:4" hidden="1" x14ac:dyDescent="0.25">
      <c r="A373" t="s">
        <v>63</v>
      </c>
      <c r="B373" t="s">
        <v>221</v>
      </c>
      <c r="C373">
        <v>2019</v>
      </c>
      <c r="D373">
        <v>76.103970000000004</v>
      </c>
    </row>
    <row r="374" spans="1:4" hidden="1" x14ac:dyDescent="0.25">
      <c r="A374" t="s">
        <v>63</v>
      </c>
      <c r="B374" t="s">
        <v>221</v>
      </c>
      <c r="C374">
        <v>2020</v>
      </c>
      <c r="D374">
        <v>74.556404000000001</v>
      </c>
    </row>
    <row r="375" spans="1:4" hidden="1" x14ac:dyDescent="0.25">
      <c r="A375" t="s">
        <v>63</v>
      </c>
      <c r="B375" t="s">
        <v>221</v>
      </c>
      <c r="C375">
        <v>2021</v>
      </c>
      <c r="D375">
        <v>68.811589999999995</v>
      </c>
    </row>
    <row r="376" spans="1:4" hidden="1" x14ac:dyDescent="0.25">
      <c r="A376" t="s">
        <v>233</v>
      </c>
      <c r="B376" t="s">
        <v>3689</v>
      </c>
      <c r="C376">
        <v>2006</v>
      </c>
      <c r="D376">
        <v>3.4632635000000001</v>
      </c>
    </row>
    <row r="377" spans="1:4" hidden="1" x14ac:dyDescent="0.25">
      <c r="A377" t="s">
        <v>241</v>
      </c>
      <c r="B377" t="s">
        <v>242</v>
      </c>
      <c r="C377">
        <v>2012</v>
      </c>
      <c r="D377">
        <v>4.159999</v>
      </c>
    </row>
    <row r="378" spans="1:4" hidden="1" x14ac:dyDescent="0.25">
      <c r="A378" t="s">
        <v>241</v>
      </c>
      <c r="B378" t="s">
        <v>242</v>
      </c>
      <c r="C378">
        <v>2013</v>
      </c>
      <c r="D378">
        <v>4.1158023000000004</v>
      </c>
    </row>
    <row r="379" spans="1:4" hidden="1" x14ac:dyDescent="0.25">
      <c r="A379" t="s">
        <v>241</v>
      </c>
      <c r="B379" t="s">
        <v>242</v>
      </c>
      <c r="C379">
        <v>2015</v>
      </c>
      <c r="D379">
        <v>1.3453808</v>
      </c>
    </row>
    <row r="380" spans="1:4" hidden="1" x14ac:dyDescent="0.25">
      <c r="A380" t="s">
        <v>241</v>
      </c>
      <c r="B380" t="s">
        <v>242</v>
      </c>
      <c r="C380">
        <v>2016</v>
      </c>
      <c r="D380">
        <v>5.3350119999999999</v>
      </c>
    </row>
    <row r="381" spans="1:4" hidden="1" x14ac:dyDescent="0.25">
      <c r="A381" t="s">
        <v>241</v>
      </c>
      <c r="B381" t="s">
        <v>242</v>
      </c>
      <c r="C381">
        <v>2018</v>
      </c>
      <c r="D381">
        <v>1.3121569</v>
      </c>
    </row>
    <row r="382" spans="1:4" hidden="1" x14ac:dyDescent="0.25">
      <c r="A382" t="s">
        <v>241</v>
      </c>
      <c r="B382" t="s">
        <v>242</v>
      </c>
      <c r="C382">
        <v>2019</v>
      </c>
      <c r="D382">
        <v>1.3029876</v>
      </c>
    </row>
    <row r="383" spans="1:4" hidden="1" x14ac:dyDescent="0.25">
      <c r="A383" t="s">
        <v>235</v>
      </c>
      <c r="B383" t="s">
        <v>236</v>
      </c>
      <c r="C383">
        <v>1980</v>
      </c>
      <c r="D383">
        <v>1.3946778</v>
      </c>
    </row>
    <row r="384" spans="1:4" hidden="1" x14ac:dyDescent="0.25">
      <c r="A384" t="s">
        <v>235</v>
      </c>
      <c r="B384" t="s">
        <v>236</v>
      </c>
      <c r="C384">
        <v>1981</v>
      </c>
      <c r="D384">
        <v>2.046735</v>
      </c>
    </row>
    <row r="385" spans="1:4" hidden="1" x14ac:dyDescent="0.25">
      <c r="A385" t="s">
        <v>235</v>
      </c>
      <c r="B385" t="s">
        <v>236</v>
      </c>
      <c r="C385">
        <v>1982</v>
      </c>
      <c r="D385">
        <v>3.0044482000000001</v>
      </c>
    </row>
    <row r="386" spans="1:4" hidden="1" x14ac:dyDescent="0.25">
      <c r="A386" t="s">
        <v>235</v>
      </c>
      <c r="B386" t="s">
        <v>236</v>
      </c>
      <c r="C386">
        <v>1983</v>
      </c>
      <c r="D386">
        <v>1.7972011999999999</v>
      </c>
    </row>
    <row r="387" spans="1:4" hidden="1" x14ac:dyDescent="0.25">
      <c r="A387" t="s">
        <v>235</v>
      </c>
      <c r="B387" t="s">
        <v>236</v>
      </c>
      <c r="C387">
        <v>1984</v>
      </c>
      <c r="D387">
        <v>0.63980305000000004</v>
      </c>
    </row>
    <row r="388" spans="1:4" hidden="1" x14ac:dyDescent="0.25">
      <c r="A388" t="s">
        <v>235</v>
      </c>
      <c r="B388" t="s">
        <v>236</v>
      </c>
      <c r="C388">
        <v>1985</v>
      </c>
      <c r="D388">
        <v>0.78300760000000003</v>
      </c>
    </row>
    <row r="389" spans="1:4" hidden="1" x14ac:dyDescent="0.25">
      <c r="A389" t="s">
        <v>235</v>
      </c>
      <c r="B389" t="s">
        <v>236</v>
      </c>
      <c r="C389">
        <v>1993</v>
      </c>
      <c r="D389">
        <v>3.4462218</v>
      </c>
    </row>
    <row r="390" spans="1:4" hidden="1" x14ac:dyDescent="0.25">
      <c r="A390" t="s">
        <v>235</v>
      </c>
      <c r="B390" t="s">
        <v>236</v>
      </c>
      <c r="C390">
        <v>1994</v>
      </c>
      <c r="D390">
        <v>3.6393279999999999</v>
      </c>
    </row>
    <row r="391" spans="1:4" hidden="1" x14ac:dyDescent="0.25">
      <c r="A391" t="s">
        <v>235</v>
      </c>
      <c r="B391" t="s">
        <v>236</v>
      </c>
      <c r="C391">
        <v>1995</v>
      </c>
      <c r="D391">
        <v>2.1679605999999998</v>
      </c>
    </row>
    <row r="392" spans="1:4" hidden="1" x14ac:dyDescent="0.25">
      <c r="A392" t="s">
        <v>235</v>
      </c>
      <c r="B392" t="s">
        <v>236</v>
      </c>
      <c r="C392">
        <v>2014</v>
      </c>
      <c r="D392">
        <v>0.824403</v>
      </c>
    </row>
    <row r="393" spans="1:4" hidden="1" x14ac:dyDescent="0.25">
      <c r="A393" t="s">
        <v>235</v>
      </c>
      <c r="B393" t="s">
        <v>236</v>
      </c>
      <c r="C393">
        <v>2016</v>
      </c>
      <c r="D393">
        <v>1.065434</v>
      </c>
    </row>
    <row r="394" spans="1:4" hidden="1" x14ac:dyDescent="0.25">
      <c r="A394" t="s">
        <v>235</v>
      </c>
      <c r="B394" t="s">
        <v>236</v>
      </c>
      <c r="C394">
        <v>2017</v>
      </c>
      <c r="D394">
        <v>5.1593559999999998</v>
      </c>
    </row>
    <row r="395" spans="1:4" hidden="1" x14ac:dyDescent="0.25">
      <c r="A395" t="s">
        <v>235</v>
      </c>
      <c r="B395" t="s">
        <v>236</v>
      </c>
      <c r="C395">
        <v>2020</v>
      </c>
      <c r="D395">
        <v>0.67023180000000004</v>
      </c>
    </row>
    <row r="396" spans="1:4" hidden="1" x14ac:dyDescent="0.25">
      <c r="A396" t="s">
        <v>235</v>
      </c>
      <c r="B396" t="s">
        <v>236</v>
      </c>
      <c r="C396">
        <v>2021</v>
      </c>
      <c r="D396">
        <v>0.41392531999999999</v>
      </c>
    </row>
    <row r="397" spans="1:4" hidden="1" x14ac:dyDescent="0.25">
      <c r="A397" t="s">
        <v>156</v>
      </c>
      <c r="B397" t="s">
        <v>231</v>
      </c>
      <c r="C397">
        <v>1999</v>
      </c>
      <c r="D397">
        <v>5.538157</v>
      </c>
    </row>
    <row r="398" spans="1:4" hidden="1" x14ac:dyDescent="0.25">
      <c r="A398" t="s">
        <v>156</v>
      </c>
      <c r="B398" t="s">
        <v>231</v>
      </c>
      <c r="C398">
        <v>2000</v>
      </c>
      <c r="D398">
        <v>7.4174122999999996</v>
      </c>
    </row>
    <row r="399" spans="1:4" hidden="1" x14ac:dyDescent="0.25">
      <c r="A399" t="s">
        <v>156</v>
      </c>
      <c r="B399" t="s">
        <v>231</v>
      </c>
      <c r="C399">
        <v>2001</v>
      </c>
      <c r="D399">
        <v>12.395884000000001</v>
      </c>
    </row>
    <row r="400" spans="1:4" hidden="1" x14ac:dyDescent="0.25">
      <c r="A400" t="s">
        <v>156</v>
      </c>
      <c r="B400" t="s">
        <v>231</v>
      </c>
      <c r="C400">
        <v>2003</v>
      </c>
      <c r="D400">
        <v>7.6486260000000001</v>
      </c>
    </row>
    <row r="401" spans="1:4" hidden="1" x14ac:dyDescent="0.25">
      <c r="A401" t="s">
        <v>156</v>
      </c>
      <c r="B401" t="s">
        <v>231</v>
      </c>
      <c r="C401">
        <v>2004</v>
      </c>
      <c r="D401">
        <v>12.068963</v>
      </c>
    </row>
    <row r="402" spans="1:4" hidden="1" x14ac:dyDescent="0.25">
      <c r="A402" t="s">
        <v>156</v>
      </c>
      <c r="B402" t="s">
        <v>231</v>
      </c>
      <c r="C402">
        <v>2005</v>
      </c>
      <c r="D402">
        <v>16.119983999999999</v>
      </c>
    </row>
    <row r="403" spans="1:4" hidden="1" x14ac:dyDescent="0.25">
      <c r="A403" t="s">
        <v>156</v>
      </c>
      <c r="B403" t="s">
        <v>231</v>
      </c>
      <c r="C403">
        <v>2006</v>
      </c>
      <c r="D403">
        <v>13.553186999999999</v>
      </c>
    </row>
    <row r="404" spans="1:4" hidden="1" x14ac:dyDescent="0.25">
      <c r="A404" t="s">
        <v>156</v>
      </c>
      <c r="B404" t="s">
        <v>231</v>
      </c>
      <c r="C404">
        <v>2008</v>
      </c>
      <c r="D404">
        <v>14.961746</v>
      </c>
    </row>
    <row r="405" spans="1:4" hidden="1" x14ac:dyDescent="0.25">
      <c r="A405" t="s">
        <v>156</v>
      </c>
      <c r="B405" t="s">
        <v>231</v>
      </c>
      <c r="C405">
        <v>2010</v>
      </c>
      <c r="D405">
        <v>14.693948000000001</v>
      </c>
    </row>
    <row r="406" spans="1:4" hidden="1" x14ac:dyDescent="0.25">
      <c r="A406" t="s">
        <v>156</v>
      </c>
      <c r="B406" t="s">
        <v>231</v>
      </c>
      <c r="C406">
        <v>2011</v>
      </c>
      <c r="D406">
        <v>11.487672</v>
      </c>
    </row>
    <row r="407" spans="1:4" hidden="1" x14ac:dyDescent="0.25">
      <c r="A407" t="s">
        <v>156</v>
      </c>
      <c r="B407" t="s">
        <v>231</v>
      </c>
      <c r="C407">
        <v>2012</v>
      </c>
      <c r="D407">
        <v>0.54431010000000002</v>
      </c>
    </row>
    <row r="408" spans="1:4" hidden="1" x14ac:dyDescent="0.25">
      <c r="A408" t="s">
        <v>156</v>
      </c>
      <c r="B408" t="s">
        <v>231</v>
      </c>
      <c r="C408">
        <v>2013</v>
      </c>
      <c r="D408">
        <v>1.9350038000000001</v>
      </c>
    </row>
    <row r="409" spans="1:4" hidden="1" x14ac:dyDescent="0.25">
      <c r="A409" t="s">
        <v>156</v>
      </c>
      <c r="B409" t="s">
        <v>231</v>
      </c>
      <c r="C409">
        <v>2014</v>
      </c>
      <c r="D409">
        <v>11.481153000000001</v>
      </c>
    </row>
    <row r="410" spans="1:4" hidden="1" x14ac:dyDescent="0.25">
      <c r="A410" t="s">
        <v>156</v>
      </c>
      <c r="B410" t="s">
        <v>231</v>
      </c>
      <c r="C410">
        <v>2016</v>
      </c>
      <c r="D410">
        <v>17.236499999999999</v>
      </c>
    </row>
    <row r="411" spans="1:4" hidden="1" x14ac:dyDescent="0.25">
      <c r="A411" t="s">
        <v>156</v>
      </c>
      <c r="B411" t="s">
        <v>231</v>
      </c>
      <c r="C411">
        <v>2017</v>
      </c>
      <c r="D411">
        <v>25.290514000000002</v>
      </c>
    </row>
    <row r="412" spans="1:4" hidden="1" x14ac:dyDescent="0.25">
      <c r="A412" t="s">
        <v>156</v>
      </c>
      <c r="B412" t="s">
        <v>231</v>
      </c>
      <c r="C412">
        <v>2018</v>
      </c>
      <c r="D412">
        <v>24.704923999999998</v>
      </c>
    </row>
    <row r="413" spans="1:4" hidden="1" x14ac:dyDescent="0.25">
      <c r="A413" t="s">
        <v>156</v>
      </c>
      <c r="B413" t="s">
        <v>231</v>
      </c>
      <c r="C413">
        <v>2019</v>
      </c>
      <c r="D413">
        <v>13.389996</v>
      </c>
    </row>
    <row r="414" spans="1:4" hidden="1" x14ac:dyDescent="0.25">
      <c r="A414" t="s">
        <v>156</v>
      </c>
      <c r="B414" t="s">
        <v>231</v>
      </c>
      <c r="C414">
        <v>2020</v>
      </c>
      <c r="D414">
        <v>15.067456999999999</v>
      </c>
    </row>
    <row r="415" spans="1:4" hidden="1" x14ac:dyDescent="0.25">
      <c r="A415" t="s">
        <v>156</v>
      </c>
      <c r="B415" t="s">
        <v>231</v>
      </c>
      <c r="C415">
        <v>2021</v>
      </c>
      <c r="D415">
        <v>16.203253</v>
      </c>
    </row>
    <row r="416" spans="1:4" hidden="1" x14ac:dyDescent="0.25">
      <c r="A416" t="s">
        <v>157</v>
      </c>
      <c r="B416" t="s">
        <v>243</v>
      </c>
      <c r="C416">
        <v>2011</v>
      </c>
      <c r="D416">
        <v>0.46859413</v>
      </c>
    </row>
    <row r="417" spans="1:4" hidden="1" x14ac:dyDescent="0.25">
      <c r="A417" t="s">
        <v>157</v>
      </c>
      <c r="B417" t="s">
        <v>243</v>
      </c>
      <c r="C417">
        <v>2012</v>
      </c>
      <c r="D417">
        <v>2.2983973</v>
      </c>
    </row>
    <row r="418" spans="1:4" hidden="1" x14ac:dyDescent="0.25">
      <c r="A418" t="s">
        <v>157</v>
      </c>
      <c r="B418" t="s">
        <v>243</v>
      </c>
      <c r="C418">
        <v>2013</v>
      </c>
      <c r="D418">
        <v>3.6080160000000001</v>
      </c>
    </row>
    <row r="419" spans="1:4" hidden="1" x14ac:dyDescent="0.25">
      <c r="A419" t="s">
        <v>157</v>
      </c>
      <c r="B419" t="s">
        <v>243</v>
      </c>
      <c r="C419">
        <v>2014</v>
      </c>
      <c r="D419">
        <v>1.7696116</v>
      </c>
    </row>
    <row r="420" spans="1:4" hidden="1" x14ac:dyDescent="0.25">
      <c r="A420" t="s">
        <v>157</v>
      </c>
      <c r="B420" t="s">
        <v>243</v>
      </c>
      <c r="C420">
        <v>2015</v>
      </c>
      <c r="D420">
        <v>1.3014185</v>
      </c>
    </row>
    <row r="421" spans="1:4" hidden="1" x14ac:dyDescent="0.25">
      <c r="A421" t="s">
        <v>157</v>
      </c>
      <c r="B421" t="s">
        <v>243</v>
      </c>
      <c r="C421">
        <v>2016</v>
      </c>
      <c r="D421">
        <v>0.42509434000000001</v>
      </c>
    </row>
    <row r="422" spans="1:4" hidden="1" x14ac:dyDescent="0.25">
      <c r="A422" t="s">
        <v>157</v>
      </c>
      <c r="B422" t="s">
        <v>243</v>
      </c>
      <c r="C422">
        <v>2017</v>
      </c>
      <c r="D422">
        <v>1.2490382</v>
      </c>
    </row>
    <row r="423" spans="1:4" hidden="1" x14ac:dyDescent="0.25">
      <c r="A423" t="s">
        <v>157</v>
      </c>
      <c r="B423" t="s">
        <v>243</v>
      </c>
      <c r="C423">
        <v>2019</v>
      </c>
      <c r="D423">
        <v>0.80009439999999998</v>
      </c>
    </row>
    <row r="424" spans="1:4" hidden="1" x14ac:dyDescent="0.25">
      <c r="A424" t="s">
        <v>157</v>
      </c>
      <c r="B424" t="s">
        <v>243</v>
      </c>
      <c r="C424">
        <v>2020</v>
      </c>
      <c r="D424">
        <v>0.78542129999999999</v>
      </c>
    </row>
    <row r="425" spans="1:4" hidden="1" x14ac:dyDescent="0.25">
      <c r="A425" t="s">
        <v>157</v>
      </c>
      <c r="B425" t="s">
        <v>243</v>
      </c>
      <c r="C425">
        <v>2021</v>
      </c>
      <c r="D425">
        <v>1.1590064</v>
      </c>
    </row>
    <row r="426" spans="1:4" hidden="1" x14ac:dyDescent="0.25">
      <c r="A426" t="s">
        <v>166</v>
      </c>
      <c r="B426" t="s">
        <v>237</v>
      </c>
      <c r="C426">
        <v>1980</v>
      </c>
      <c r="D426">
        <v>17.573214</v>
      </c>
    </row>
    <row r="427" spans="1:4" hidden="1" x14ac:dyDescent="0.25">
      <c r="A427" t="s">
        <v>166</v>
      </c>
      <c r="B427" t="s">
        <v>237</v>
      </c>
      <c r="C427">
        <v>1981</v>
      </c>
      <c r="D427">
        <v>17.34468</v>
      </c>
    </row>
    <row r="428" spans="1:4" hidden="1" x14ac:dyDescent="0.25">
      <c r="A428" t="s">
        <v>166</v>
      </c>
      <c r="B428" t="s">
        <v>237</v>
      </c>
      <c r="C428">
        <v>1982</v>
      </c>
      <c r="D428">
        <v>16.522846000000001</v>
      </c>
    </row>
    <row r="429" spans="1:4" hidden="1" x14ac:dyDescent="0.25">
      <c r="A429" t="s">
        <v>166</v>
      </c>
      <c r="B429" t="s">
        <v>237</v>
      </c>
      <c r="C429">
        <v>1983</v>
      </c>
      <c r="D429">
        <v>17.575554</v>
      </c>
    </row>
    <row r="430" spans="1:4" hidden="1" x14ac:dyDescent="0.25">
      <c r="A430" t="s">
        <v>166</v>
      </c>
      <c r="B430" t="s">
        <v>237</v>
      </c>
      <c r="C430">
        <v>1984</v>
      </c>
      <c r="D430">
        <v>15.400843</v>
      </c>
    </row>
    <row r="431" spans="1:4" hidden="1" x14ac:dyDescent="0.25">
      <c r="A431" t="s">
        <v>166</v>
      </c>
      <c r="B431" t="s">
        <v>237</v>
      </c>
      <c r="C431">
        <v>1985</v>
      </c>
      <c r="D431">
        <v>14.285380999999999</v>
      </c>
    </row>
    <row r="432" spans="1:4" hidden="1" x14ac:dyDescent="0.25">
      <c r="A432" t="s">
        <v>166</v>
      </c>
      <c r="B432" t="s">
        <v>237</v>
      </c>
      <c r="C432">
        <v>1986</v>
      </c>
      <c r="D432">
        <v>13.283839</v>
      </c>
    </row>
    <row r="433" spans="1:4" hidden="1" x14ac:dyDescent="0.25">
      <c r="A433" t="s">
        <v>166</v>
      </c>
      <c r="B433" t="s">
        <v>237</v>
      </c>
      <c r="C433">
        <v>1987</v>
      </c>
      <c r="D433">
        <v>17.204070999999999</v>
      </c>
    </row>
    <row r="434" spans="1:4" hidden="1" x14ac:dyDescent="0.25">
      <c r="A434" t="s">
        <v>166</v>
      </c>
      <c r="B434" t="s">
        <v>237</v>
      </c>
      <c r="C434">
        <v>1988</v>
      </c>
      <c r="D434">
        <v>16.095942999999998</v>
      </c>
    </row>
    <row r="435" spans="1:4" hidden="1" x14ac:dyDescent="0.25">
      <c r="A435" t="s">
        <v>166</v>
      </c>
      <c r="B435" t="s">
        <v>237</v>
      </c>
      <c r="C435">
        <v>1989</v>
      </c>
      <c r="D435">
        <v>15.695582</v>
      </c>
    </row>
    <row r="436" spans="1:4" hidden="1" x14ac:dyDescent="0.25">
      <c r="A436" t="s">
        <v>166</v>
      </c>
      <c r="B436" t="s">
        <v>237</v>
      </c>
      <c r="C436">
        <v>1990</v>
      </c>
      <c r="D436">
        <v>15.852009000000001</v>
      </c>
    </row>
    <row r="437" spans="1:4" hidden="1" x14ac:dyDescent="0.25">
      <c r="A437" t="s">
        <v>166</v>
      </c>
      <c r="B437" t="s">
        <v>237</v>
      </c>
      <c r="C437">
        <v>1991</v>
      </c>
      <c r="D437">
        <v>15.123606000000001</v>
      </c>
    </row>
    <row r="438" spans="1:4" hidden="1" x14ac:dyDescent="0.25">
      <c r="A438" t="s">
        <v>166</v>
      </c>
      <c r="B438" t="s">
        <v>237</v>
      </c>
      <c r="C438">
        <v>1992</v>
      </c>
      <c r="D438">
        <v>13.470105</v>
      </c>
    </row>
    <row r="439" spans="1:4" hidden="1" x14ac:dyDescent="0.25">
      <c r="A439" t="s">
        <v>166</v>
      </c>
      <c r="B439" t="s">
        <v>237</v>
      </c>
      <c r="C439">
        <v>1993</v>
      </c>
      <c r="D439">
        <v>15.330641</v>
      </c>
    </row>
    <row r="440" spans="1:4" hidden="1" x14ac:dyDescent="0.25">
      <c r="A440" t="s">
        <v>166</v>
      </c>
      <c r="B440" t="s">
        <v>237</v>
      </c>
      <c r="C440">
        <v>1994</v>
      </c>
      <c r="D440">
        <v>14.094875999999999</v>
      </c>
    </row>
    <row r="441" spans="1:4" hidden="1" x14ac:dyDescent="0.25">
      <c r="A441" t="s">
        <v>166</v>
      </c>
      <c r="B441" t="s">
        <v>237</v>
      </c>
      <c r="C441">
        <v>1995</v>
      </c>
      <c r="D441">
        <v>16.555022999999998</v>
      </c>
    </row>
    <row r="442" spans="1:4" hidden="1" x14ac:dyDescent="0.25">
      <c r="A442" t="s">
        <v>166</v>
      </c>
      <c r="B442" t="s">
        <v>237</v>
      </c>
      <c r="C442">
        <v>1996</v>
      </c>
      <c r="D442">
        <v>15.725398999999999</v>
      </c>
    </row>
    <row r="443" spans="1:4" hidden="1" x14ac:dyDescent="0.25">
      <c r="A443" t="s">
        <v>166</v>
      </c>
      <c r="B443" t="s">
        <v>237</v>
      </c>
      <c r="C443">
        <v>1997</v>
      </c>
      <c r="D443">
        <v>16.351551000000001</v>
      </c>
    </row>
    <row r="444" spans="1:4" hidden="1" x14ac:dyDescent="0.25">
      <c r="A444" t="s">
        <v>166</v>
      </c>
      <c r="B444" t="s">
        <v>237</v>
      </c>
      <c r="C444">
        <v>1998</v>
      </c>
      <c r="D444">
        <v>14.563860999999999</v>
      </c>
    </row>
    <row r="445" spans="1:4" hidden="1" x14ac:dyDescent="0.25">
      <c r="A445" t="s">
        <v>166</v>
      </c>
      <c r="B445" t="s">
        <v>237</v>
      </c>
      <c r="C445">
        <v>1999</v>
      </c>
      <c r="D445">
        <v>16.231833000000002</v>
      </c>
    </row>
    <row r="446" spans="1:4" hidden="1" x14ac:dyDescent="0.25">
      <c r="A446" t="s">
        <v>166</v>
      </c>
      <c r="B446" t="s">
        <v>237</v>
      </c>
      <c r="C446">
        <v>2000</v>
      </c>
      <c r="D446">
        <v>18.075469999999999</v>
      </c>
    </row>
    <row r="447" spans="1:4" hidden="1" x14ac:dyDescent="0.25">
      <c r="A447" t="s">
        <v>166</v>
      </c>
      <c r="B447" t="s">
        <v>237</v>
      </c>
      <c r="C447">
        <v>2001</v>
      </c>
      <c r="D447">
        <v>19.297255</v>
      </c>
    </row>
    <row r="448" spans="1:4" hidden="1" x14ac:dyDescent="0.25">
      <c r="A448" t="s">
        <v>166</v>
      </c>
      <c r="B448" t="s">
        <v>237</v>
      </c>
      <c r="C448">
        <v>2002</v>
      </c>
      <c r="D448">
        <v>19.28781</v>
      </c>
    </row>
    <row r="449" spans="1:4" hidden="1" x14ac:dyDescent="0.25">
      <c r="A449" t="s">
        <v>166</v>
      </c>
      <c r="B449" t="s">
        <v>237</v>
      </c>
      <c r="C449">
        <v>2003</v>
      </c>
      <c r="D449">
        <v>21.168565999999998</v>
      </c>
    </row>
    <row r="450" spans="1:4" hidden="1" x14ac:dyDescent="0.25">
      <c r="A450" t="s">
        <v>166</v>
      </c>
      <c r="B450" t="s">
        <v>237</v>
      </c>
      <c r="C450">
        <v>2004</v>
      </c>
      <c r="D450">
        <v>21.892351000000001</v>
      </c>
    </row>
    <row r="451" spans="1:4" hidden="1" x14ac:dyDescent="0.25">
      <c r="A451" t="s">
        <v>166</v>
      </c>
      <c r="B451" t="s">
        <v>237</v>
      </c>
      <c r="C451">
        <v>2005</v>
      </c>
      <c r="D451">
        <v>21.702663000000001</v>
      </c>
    </row>
    <row r="452" spans="1:4" hidden="1" x14ac:dyDescent="0.25">
      <c r="A452" t="s">
        <v>166</v>
      </c>
      <c r="B452" t="s">
        <v>237</v>
      </c>
      <c r="C452">
        <v>2006</v>
      </c>
      <c r="D452">
        <v>20.951094000000001</v>
      </c>
    </row>
    <row r="453" spans="1:4" hidden="1" x14ac:dyDescent="0.25">
      <c r="A453" t="s">
        <v>166</v>
      </c>
      <c r="B453" t="s">
        <v>237</v>
      </c>
      <c r="C453">
        <v>2007</v>
      </c>
      <c r="D453">
        <v>21.983499999999999</v>
      </c>
    </row>
    <row r="454" spans="1:4" hidden="1" x14ac:dyDescent="0.25">
      <c r="A454" t="s">
        <v>166</v>
      </c>
      <c r="B454" t="s">
        <v>237</v>
      </c>
      <c r="C454">
        <v>2008</v>
      </c>
      <c r="D454">
        <v>22.21388</v>
      </c>
    </row>
    <row r="455" spans="1:4" hidden="1" x14ac:dyDescent="0.25">
      <c r="A455" t="s">
        <v>166</v>
      </c>
      <c r="B455" t="s">
        <v>237</v>
      </c>
      <c r="C455">
        <v>2009</v>
      </c>
      <c r="D455">
        <v>21.956887999999999</v>
      </c>
    </row>
    <row r="456" spans="1:4" hidden="1" x14ac:dyDescent="0.25">
      <c r="A456" t="s">
        <v>166</v>
      </c>
      <c r="B456" t="s">
        <v>237</v>
      </c>
      <c r="C456">
        <v>2010</v>
      </c>
      <c r="D456">
        <v>21.532592999999999</v>
      </c>
    </row>
    <row r="457" spans="1:4" hidden="1" x14ac:dyDescent="0.25">
      <c r="A457" t="s">
        <v>166</v>
      </c>
      <c r="B457" t="s">
        <v>237</v>
      </c>
      <c r="C457">
        <v>2011</v>
      </c>
      <c r="D457">
        <v>23.68995</v>
      </c>
    </row>
    <row r="458" spans="1:4" hidden="1" x14ac:dyDescent="0.25">
      <c r="A458" t="s">
        <v>166</v>
      </c>
      <c r="B458" t="s">
        <v>237</v>
      </c>
      <c r="C458">
        <v>2012</v>
      </c>
      <c r="D458">
        <v>23.992674000000001</v>
      </c>
    </row>
    <row r="459" spans="1:4" hidden="1" x14ac:dyDescent="0.25">
      <c r="A459" t="s">
        <v>166</v>
      </c>
      <c r="B459" t="s">
        <v>237</v>
      </c>
      <c r="C459">
        <v>2013</v>
      </c>
      <c r="D459">
        <v>24.583364</v>
      </c>
    </row>
    <row r="460" spans="1:4" hidden="1" x14ac:dyDescent="0.25">
      <c r="A460" t="s">
        <v>166</v>
      </c>
      <c r="B460" t="s">
        <v>237</v>
      </c>
      <c r="C460">
        <v>2014</v>
      </c>
      <c r="D460">
        <v>22.898890000000002</v>
      </c>
    </row>
    <row r="461" spans="1:4" hidden="1" x14ac:dyDescent="0.25">
      <c r="A461" t="s">
        <v>166</v>
      </c>
      <c r="B461" t="s">
        <v>237</v>
      </c>
      <c r="C461">
        <v>2015</v>
      </c>
      <c r="D461">
        <v>22.618259999999999</v>
      </c>
    </row>
    <row r="462" spans="1:4" hidden="1" x14ac:dyDescent="0.25">
      <c r="A462" t="s">
        <v>166</v>
      </c>
      <c r="B462" t="s">
        <v>237</v>
      </c>
      <c r="C462">
        <v>2016</v>
      </c>
      <c r="D462">
        <v>25.137824999999999</v>
      </c>
    </row>
    <row r="463" spans="1:4" hidden="1" x14ac:dyDescent="0.25">
      <c r="A463" t="s">
        <v>166</v>
      </c>
      <c r="B463" t="s">
        <v>237</v>
      </c>
      <c r="C463">
        <v>2017</v>
      </c>
      <c r="D463">
        <v>26.282349</v>
      </c>
    </row>
    <row r="464" spans="1:4" hidden="1" x14ac:dyDescent="0.25">
      <c r="A464" t="s">
        <v>166</v>
      </c>
      <c r="B464" t="s">
        <v>237</v>
      </c>
      <c r="C464">
        <v>2018</v>
      </c>
      <c r="D464">
        <v>23.695488000000001</v>
      </c>
    </row>
    <row r="465" spans="1:4" hidden="1" x14ac:dyDescent="0.25">
      <c r="A465" t="s">
        <v>166</v>
      </c>
      <c r="B465" t="s">
        <v>237</v>
      </c>
      <c r="C465">
        <v>2019</v>
      </c>
      <c r="D465">
        <v>25.800008999999999</v>
      </c>
    </row>
    <row r="466" spans="1:4" hidden="1" x14ac:dyDescent="0.25">
      <c r="A466" t="s">
        <v>166</v>
      </c>
      <c r="B466" t="s">
        <v>237</v>
      </c>
      <c r="C466">
        <v>2020</v>
      </c>
      <c r="D466">
        <v>24.765906999999999</v>
      </c>
    </row>
    <row r="467" spans="1:4" hidden="1" x14ac:dyDescent="0.25">
      <c r="A467" t="s">
        <v>166</v>
      </c>
      <c r="B467" t="s">
        <v>237</v>
      </c>
      <c r="C467">
        <v>2021</v>
      </c>
      <c r="D467">
        <v>21.770551999999999</v>
      </c>
    </row>
    <row r="468" spans="1:4" hidden="1" x14ac:dyDescent="0.25">
      <c r="A468" t="s">
        <v>556</v>
      </c>
      <c r="B468" t="s">
        <v>3688</v>
      </c>
      <c r="C468">
        <v>2012</v>
      </c>
      <c r="D468">
        <v>49.183914000000001</v>
      </c>
    </row>
    <row r="469" spans="1:4" hidden="1" x14ac:dyDescent="0.25">
      <c r="A469" t="s">
        <v>556</v>
      </c>
      <c r="B469" t="s">
        <v>3688</v>
      </c>
      <c r="C469">
        <v>2013</v>
      </c>
      <c r="D469">
        <v>48.578589999999998</v>
      </c>
    </row>
    <row r="470" spans="1:4" hidden="1" x14ac:dyDescent="0.25">
      <c r="A470" t="s">
        <v>556</v>
      </c>
      <c r="B470" t="s">
        <v>3688</v>
      </c>
      <c r="C470">
        <v>2014</v>
      </c>
      <c r="D470">
        <v>62.399500000000003</v>
      </c>
    </row>
    <row r="471" spans="1:4" hidden="1" x14ac:dyDescent="0.25">
      <c r="A471" t="s">
        <v>556</v>
      </c>
      <c r="B471" t="s">
        <v>3688</v>
      </c>
      <c r="C471">
        <v>2016</v>
      </c>
      <c r="D471">
        <v>37.558598000000003</v>
      </c>
    </row>
    <row r="472" spans="1:4" hidden="1" x14ac:dyDescent="0.25">
      <c r="A472" t="s">
        <v>556</v>
      </c>
      <c r="B472" t="s">
        <v>3688</v>
      </c>
      <c r="C472">
        <v>2017</v>
      </c>
      <c r="D472">
        <v>18.592112</v>
      </c>
    </row>
    <row r="473" spans="1:4" hidden="1" x14ac:dyDescent="0.25">
      <c r="A473" t="s">
        <v>556</v>
      </c>
      <c r="B473" t="s">
        <v>3688</v>
      </c>
      <c r="C473">
        <v>2018</v>
      </c>
      <c r="D473">
        <v>59.868792999999997</v>
      </c>
    </row>
    <row r="474" spans="1:4" hidden="1" x14ac:dyDescent="0.25">
      <c r="A474" t="s">
        <v>556</v>
      </c>
      <c r="B474" t="s">
        <v>3688</v>
      </c>
      <c r="C474">
        <v>2019</v>
      </c>
      <c r="D474">
        <v>18.262422999999998</v>
      </c>
    </row>
    <row r="475" spans="1:4" hidden="1" x14ac:dyDescent="0.25">
      <c r="A475" t="s">
        <v>556</v>
      </c>
      <c r="B475" t="s">
        <v>3688</v>
      </c>
      <c r="C475">
        <v>2020</v>
      </c>
      <c r="D475">
        <v>11.318978</v>
      </c>
    </row>
    <row r="476" spans="1:4" hidden="1" x14ac:dyDescent="0.25">
      <c r="A476" t="s">
        <v>556</v>
      </c>
      <c r="B476" t="s">
        <v>3688</v>
      </c>
      <c r="C476">
        <v>2021</v>
      </c>
      <c r="D476">
        <v>4.4905270000000002</v>
      </c>
    </row>
    <row r="477" spans="1:4" hidden="1" x14ac:dyDescent="0.25">
      <c r="A477" t="s">
        <v>148</v>
      </c>
      <c r="B477" t="s">
        <v>227</v>
      </c>
      <c r="C477">
        <v>1980</v>
      </c>
      <c r="D477">
        <v>367.12459999999999</v>
      </c>
    </row>
    <row r="478" spans="1:4" hidden="1" x14ac:dyDescent="0.25">
      <c r="A478" t="s">
        <v>148</v>
      </c>
      <c r="B478" t="s">
        <v>227</v>
      </c>
      <c r="C478">
        <v>1981</v>
      </c>
      <c r="D478">
        <v>409.09224999999998</v>
      </c>
    </row>
    <row r="479" spans="1:4" hidden="1" x14ac:dyDescent="0.25">
      <c r="A479" t="s">
        <v>148</v>
      </c>
      <c r="B479" t="s">
        <v>227</v>
      </c>
      <c r="C479">
        <v>1982</v>
      </c>
      <c r="D479">
        <v>404.43734999999998</v>
      </c>
    </row>
    <row r="480" spans="1:4" hidden="1" x14ac:dyDescent="0.25">
      <c r="A480" t="s">
        <v>148</v>
      </c>
      <c r="B480" t="s">
        <v>227</v>
      </c>
      <c r="C480">
        <v>1983</v>
      </c>
      <c r="D480">
        <v>425.50385</v>
      </c>
    </row>
    <row r="481" spans="1:4" hidden="1" x14ac:dyDescent="0.25">
      <c r="A481" t="s">
        <v>148</v>
      </c>
      <c r="B481" t="s">
        <v>227</v>
      </c>
      <c r="C481">
        <v>1984</v>
      </c>
      <c r="D481">
        <v>429.89019999999999</v>
      </c>
    </row>
    <row r="482" spans="1:4" hidden="1" x14ac:dyDescent="0.25">
      <c r="A482" t="s">
        <v>148</v>
      </c>
      <c r="B482" t="s">
        <v>227</v>
      </c>
      <c r="C482">
        <v>1985</v>
      </c>
      <c r="D482">
        <v>0.22428867</v>
      </c>
    </row>
    <row r="483" spans="1:4" hidden="1" x14ac:dyDescent="0.25">
      <c r="A483" t="s">
        <v>148</v>
      </c>
      <c r="B483" t="s">
        <v>227</v>
      </c>
      <c r="C483">
        <v>1986</v>
      </c>
      <c r="D483">
        <v>0.112459384</v>
      </c>
    </row>
    <row r="484" spans="1:4" hidden="1" x14ac:dyDescent="0.25">
      <c r="A484" t="s">
        <v>148</v>
      </c>
      <c r="B484" t="s">
        <v>227</v>
      </c>
      <c r="C484">
        <v>1987</v>
      </c>
      <c r="D484">
        <v>0.33838059999999998</v>
      </c>
    </row>
    <row r="485" spans="1:4" hidden="1" x14ac:dyDescent="0.25">
      <c r="A485" t="s">
        <v>148</v>
      </c>
      <c r="B485" t="s">
        <v>227</v>
      </c>
      <c r="C485">
        <v>1988</v>
      </c>
      <c r="D485">
        <v>0.67905395999999996</v>
      </c>
    </row>
    <row r="486" spans="1:4" hidden="1" x14ac:dyDescent="0.25">
      <c r="A486" t="s">
        <v>148</v>
      </c>
      <c r="B486" t="s">
        <v>227</v>
      </c>
      <c r="C486">
        <v>1989</v>
      </c>
      <c r="D486">
        <v>7.1554836999999996</v>
      </c>
    </row>
    <row r="487" spans="1:4" hidden="1" x14ac:dyDescent="0.25">
      <c r="A487" t="s">
        <v>148</v>
      </c>
      <c r="B487" t="s">
        <v>227</v>
      </c>
      <c r="C487">
        <v>1990</v>
      </c>
      <c r="D487">
        <v>22.582689999999999</v>
      </c>
    </row>
    <row r="488" spans="1:4" hidden="1" x14ac:dyDescent="0.25">
      <c r="A488" t="s">
        <v>148</v>
      </c>
      <c r="B488" t="s">
        <v>227</v>
      </c>
      <c r="C488">
        <v>1991</v>
      </c>
      <c r="D488">
        <v>48.385289999999998</v>
      </c>
    </row>
    <row r="489" spans="1:4" hidden="1" x14ac:dyDescent="0.25">
      <c r="A489" t="s">
        <v>148</v>
      </c>
      <c r="B489" t="s">
        <v>227</v>
      </c>
      <c r="C489">
        <v>1992</v>
      </c>
      <c r="D489">
        <v>37.953311999999997</v>
      </c>
    </row>
    <row r="490" spans="1:4" hidden="1" x14ac:dyDescent="0.25">
      <c r="A490" t="s">
        <v>148</v>
      </c>
      <c r="B490" t="s">
        <v>227</v>
      </c>
      <c r="C490">
        <v>1993</v>
      </c>
      <c r="D490">
        <v>47.842773000000001</v>
      </c>
    </row>
    <row r="491" spans="1:4" hidden="1" x14ac:dyDescent="0.25">
      <c r="A491" t="s">
        <v>148</v>
      </c>
      <c r="B491" t="s">
        <v>227</v>
      </c>
      <c r="C491">
        <v>1994</v>
      </c>
      <c r="D491">
        <v>37.316623999999997</v>
      </c>
    </row>
    <row r="492" spans="1:4" hidden="1" x14ac:dyDescent="0.25">
      <c r="A492" t="s">
        <v>148</v>
      </c>
      <c r="B492" t="s">
        <v>227</v>
      </c>
      <c r="C492">
        <v>1995</v>
      </c>
      <c r="D492">
        <v>43.408591999999999</v>
      </c>
    </row>
    <row r="493" spans="1:4" hidden="1" x14ac:dyDescent="0.25">
      <c r="A493" t="s">
        <v>148</v>
      </c>
      <c r="B493" t="s">
        <v>227</v>
      </c>
      <c r="C493">
        <v>1996</v>
      </c>
      <c r="D493">
        <v>37.612858000000003</v>
      </c>
    </row>
    <row r="494" spans="1:4" hidden="1" x14ac:dyDescent="0.25">
      <c r="A494" t="s">
        <v>148</v>
      </c>
      <c r="B494" t="s">
        <v>227</v>
      </c>
      <c r="C494">
        <v>1997</v>
      </c>
      <c r="D494">
        <v>47.361660000000001</v>
      </c>
    </row>
    <row r="495" spans="1:4" hidden="1" x14ac:dyDescent="0.25">
      <c r="A495" t="s">
        <v>148</v>
      </c>
      <c r="B495" t="s">
        <v>227</v>
      </c>
      <c r="C495">
        <v>1998</v>
      </c>
      <c r="D495">
        <v>33.272883999999998</v>
      </c>
    </row>
    <row r="496" spans="1:4" hidden="1" x14ac:dyDescent="0.25">
      <c r="A496" t="s">
        <v>148</v>
      </c>
      <c r="B496" t="s">
        <v>227</v>
      </c>
      <c r="C496">
        <v>1999</v>
      </c>
      <c r="D496">
        <v>34.549095000000001</v>
      </c>
    </row>
    <row r="497" spans="1:4" hidden="1" x14ac:dyDescent="0.25">
      <c r="A497" t="s">
        <v>148</v>
      </c>
      <c r="B497" t="s">
        <v>227</v>
      </c>
      <c r="C497">
        <v>2000</v>
      </c>
      <c r="D497">
        <v>28.52664</v>
      </c>
    </row>
    <row r="498" spans="1:4" hidden="1" x14ac:dyDescent="0.25">
      <c r="A498" t="s">
        <v>148</v>
      </c>
      <c r="B498" t="s">
        <v>227</v>
      </c>
      <c r="C498">
        <v>2001</v>
      </c>
      <c r="D498">
        <v>35.221508</v>
      </c>
    </row>
    <row r="499" spans="1:4" hidden="1" x14ac:dyDescent="0.25">
      <c r="A499" t="s">
        <v>148</v>
      </c>
      <c r="B499" t="s">
        <v>227</v>
      </c>
      <c r="C499">
        <v>2002</v>
      </c>
      <c r="D499">
        <v>36.239136000000002</v>
      </c>
    </row>
    <row r="500" spans="1:4" hidden="1" x14ac:dyDescent="0.25">
      <c r="A500" t="s">
        <v>148</v>
      </c>
      <c r="B500" t="s">
        <v>227</v>
      </c>
      <c r="C500">
        <v>2003</v>
      </c>
      <c r="D500">
        <v>35.111007999999998</v>
      </c>
    </row>
    <row r="501" spans="1:4" hidden="1" x14ac:dyDescent="0.25">
      <c r="A501" t="s">
        <v>148</v>
      </c>
      <c r="B501" t="s">
        <v>227</v>
      </c>
      <c r="C501">
        <v>2004</v>
      </c>
      <c r="D501">
        <v>33.437953999999998</v>
      </c>
    </row>
    <row r="502" spans="1:4" hidden="1" x14ac:dyDescent="0.25">
      <c r="A502" t="s">
        <v>148</v>
      </c>
      <c r="B502" t="s">
        <v>227</v>
      </c>
      <c r="C502">
        <v>2005</v>
      </c>
      <c r="D502">
        <v>33.396369999999997</v>
      </c>
    </row>
    <row r="503" spans="1:4" hidden="1" x14ac:dyDescent="0.25">
      <c r="A503" t="s">
        <v>148</v>
      </c>
      <c r="B503" t="s">
        <v>227</v>
      </c>
      <c r="C503">
        <v>2006</v>
      </c>
      <c r="D503">
        <v>31.29008</v>
      </c>
    </row>
    <row r="504" spans="1:4" hidden="1" x14ac:dyDescent="0.25">
      <c r="A504" t="s">
        <v>148</v>
      </c>
      <c r="B504" t="s">
        <v>227</v>
      </c>
      <c r="C504">
        <v>2007</v>
      </c>
      <c r="D504">
        <v>27.335024000000001</v>
      </c>
    </row>
    <row r="505" spans="1:4" hidden="1" x14ac:dyDescent="0.25">
      <c r="A505" t="s">
        <v>148</v>
      </c>
      <c r="B505" t="s">
        <v>227</v>
      </c>
      <c r="C505">
        <v>2008</v>
      </c>
      <c r="D505">
        <v>32.443367000000002</v>
      </c>
    </row>
    <row r="506" spans="1:4" hidden="1" x14ac:dyDescent="0.25">
      <c r="A506" t="s">
        <v>148</v>
      </c>
      <c r="B506" t="s">
        <v>227</v>
      </c>
      <c r="C506">
        <v>2009</v>
      </c>
      <c r="D506">
        <v>31.697227000000002</v>
      </c>
    </row>
    <row r="507" spans="1:4" hidden="1" x14ac:dyDescent="0.25">
      <c r="A507" t="s">
        <v>148</v>
      </c>
      <c r="B507" t="s">
        <v>227</v>
      </c>
      <c r="C507">
        <v>2010</v>
      </c>
      <c r="D507">
        <v>32.006233000000002</v>
      </c>
    </row>
    <row r="508" spans="1:4" hidden="1" x14ac:dyDescent="0.25">
      <c r="A508" t="s">
        <v>148</v>
      </c>
      <c r="B508" t="s">
        <v>227</v>
      </c>
      <c r="C508">
        <v>2011</v>
      </c>
      <c r="D508">
        <v>34.733600000000003</v>
      </c>
    </row>
    <row r="509" spans="1:4" hidden="1" x14ac:dyDescent="0.25">
      <c r="A509" t="s">
        <v>148</v>
      </c>
      <c r="B509" t="s">
        <v>227</v>
      </c>
      <c r="C509">
        <v>2012</v>
      </c>
      <c r="D509">
        <v>32.717503000000001</v>
      </c>
    </row>
    <row r="510" spans="1:4" hidden="1" x14ac:dyDescent="0.25">
      <c r="A510" t="s">
        <v>148</v>
      </c>
      <c r="B510" t="s">
        <v>227</v>
      </c>
      <c r="C510">
        <v>2013</v>
      </c>
      <c r="D510">
        <v>37.948270000000001</v>
      </c>
    </row>
    <row r="511" spans="1:4" hidden="1" x14ac:dyDescent="0.25">
      <c r="A511" t="s">
        <v>148</v>
      </c>
      <c r="B511" t="s">
        <v>227</v>
      </c>
      <c r="C511">
        <v>2014</v>
      </c>
      <c r="D511">
        <v>29.570782000000001</v>
      </c>
    </row>
    <row r="512" spans="1:4" hidden="1" x14ac:dyDescent="0.25">
      <c r="A512" t="s">
        <v>148</v>
      </c>
      <c r="B512" t="s">
        <v>227</v>
      </c>
      <c r="C512">
        <v>2015</v>
      </c>
      <c r="D512">
        <v>38.307600000000001</v>
      </c>
    </row>
    <row r="513" spans="1:4" hidden="1" x14ac:dyDescent="0.25">
      <c r="A513" t="s">
        <v>148</v>
      </c>
      <c r="B513" t="s">
        <v>227</v>
      </c>
      <c r="C513">
        <v>2016</v>
      </c>
      <c r="D513">
        <v>31.74173</v>
      </c>
    </row>
    <row r="514" spans="1:4" hidden="1" x14ac:dyDescent="0.25">
      <c r="A514" t="s">
        <v>148</v>
      </c>
      <c r="B514" t="s">
        <v>227</v>
      </c>
      <c r="C514">
        <v>2017</v>
      </c>
      <c r="D514">
        <v>28.124186000000002</v>
      </c>
    </row>
    <row r="515" spans="1:4" hidden="1" x14ac:dyDescent="0.25">
      <c r="A515" t="s">
        <v>148</v>
      </c>
      <c r="B515" t="s">
        <v>227</v>
      </c>
      <c r="C515">
        <v>2018</v>
      </c>
      <c r="D515">
        <v>25.290049</v>
      </c>
    </row>
    <row r="516" spans="1:4" hidden="1" x14ac:dyDescent="0.25">
      <c r="A516" t="s">
        <v>148</v>
      </c>
      <c r="B516" t="s">
        <v>227</v>
      </c>
      <c r="C516">
        <v>2019</v>
      </c>
      <c r="D516">
        <v>26.373491000000001</v>
      </c>
    </row>
    <row r="517" spans="1:4" hidden="1" x14ac:dyDescent="0.25">
      <c r="A517" t="s">
        <v>148</v>
      </c>
      <c r="B517" t="s">
        <v>227</v>
      </c>
      <c r="C517">
        <v>2020</v>
      </c>
      <c r="D517">
        <v>34.244705000000003</v>
      </c>
    </row>
    <row r="518" spans="1:4" hidden="1" x14ac:dyDescent="0.25">
      <c r="A518" t="s">
        <v>148</v>
      </c>
      <c r="B518" t="s">
        <v>227</v>
      </c>
      <c r="C518">
        <v>2021</v>
      </c>
      <c r="D518">
        <v>23.962135</v>
      </c>
    </row>
    <row r="519" spans="1:4" hidden="1" x14ac:dyDescent="0.25">
      <c r="A519" t="s">
        <v>224</v>
      </c>
      <c r="B519" t="s">
        <v>225</v>
      </c>
      <c r="C519">
        <v>1998</v>
      </c>
      <c r="D519">
        <v>0.17855441999999999</v>
      </c>
    </row>
    <row r="520" spans="1:4" hidden="1" x14ac:dyDescent="0.25">
      <c r="A520" t="s">
        <v>224</v>
      </c>
      <c r="B520" t="s">
        <v>225</v>
      </c>
      <c r="C520">
        <v>1999</v>
      </c>
      <c r="D520">
        <v>0.34681410000000001</v>
      </c>
    </row>
    <row r="521" spans="1:4" hidden="1" x14ac:dyDescent="0.25">
      <c r="A521" t="s">
        <v>224</v>
      </c>
      <c r="B521" t="s">
        <v>225</v>
      </c>
      <c r="C521">
        <v>2000</v>
      </c>
      <c r="D521">
        <v>0.16830914</v>
      </c>
    </row>
    <row r="522" spans="1:4" hidden="1" x14ac:dyDescent="0.25">
      <c r="A522" t="s">
        <v>224</v>
      </c>
      <c r="B522" t="s">
        <v>225</v>
      </c>
      <c r="C522">
        <v>2003</v>
      </c>
      <c r="D522">
        <v>7.6742439999999995E-2</v>
      </c>
    </row>
    <row r="523" spans="1:4" hidden="1" x14ac:dyDescent="0.25">
      <c r="A523" t="s">
        <v>224</v>
      </c>
      <c r="B523" t="s">
        <v>225</v>
      </c>
      <c r="C523">
        <v>2004</v>
      </c>
      <c r="D523">
        <v>0.14874333000000001</v>
      </c>
    </row>
    <row r="524" spans="1:4" hidden="1" x14ac:dyDescent="0.25">
      <c r="A524" t="s">
        <v>224</v>
      </c>
      <c r="B524" t="s">
        <v>225</v>
      </c>
      <c r="C524">
        <v>2005</v>
      </c>
      <c r="D524">
        <v>7.2066179999999994E-2</v>
      </c>
    </row>
    <row r="525" spans="1:4" hidden="1" x14ac:dyDescent="0.25">
      <c r="A525" t="s">
        <v>224</v>
      </c>
      <c r="B525" t="s">
        <v>225</v>
      </c>
      <c r="C525">
        <v>2010</v>
      </c>
      <c r="D525">
        <v>0.12409372</v>
      </c>
    </row>
    <row r="526" spans="1:4" hidden="1" x14ac:dyDescent="0.25">
      <c r="A526" t="s">
        <v>219</v>
      </c>
      <c r="B526" t="s">
        <v>220</v>
      </c>
      <c r="C526">
        <v>1989</v>
      </c>
      <c r="D526">
        <v>0.18609132</v>
      </c>
    </row>
    <row r="527" spans="1:4" hidden="1" x14ac:dyDescent="0.25">
      <c r="A527" t="s">
        <v>219</v>
      </c>
      <c r="B527" t="s">
        <v>220</v>
      </c>
      <c r="C527">
        <v>1996</v>
      </c>
      <c r="D527">
        <v>0.16861950000000001</v>
      </c>
    </row>
    <row r="528" spans="1:4" hidden="1" x14ac:dyDescent="0.25">
      <c r="A528" t="s">
        <v>219</v>
      </c>
      <c r="B528" t="s">
        <v>220</v>
      </c>
      <c r="C528">
        <v>2017</v>
      </c>
      <c r="D528">
        <v>0.26892343000000002</v>
      </c>
    </row>
    <row r="529" spans="1:4" hidden="1" x14ac:dyDescent="0.25">
      <c r="A529" t="s">
        <v>219</v>
      </c>
      <c r="B529" t="s">
        <v>220</v>
      </c>
      <c r="C529">
        <v>2018</v>
      </c>
      <c r="D529">
        <v>0.17401177000000001</v>
      </c>
    </row>
    <row r="530" spans="1:4" hidden="1" x14ac:dyDescent="0.25">
      <c r="A530" t="s">
        <v>219</v>
      </c>
      <c r="B530" t="s">
        <v>220</v>
      </c>
      <c r="C530">
        <v>2020</v>
      </c>
      <c r="D530">
        <v>0.16366306</v>
      </c>
    </row>
    <row r="531" spans="1:4" hidden="1" x14ac:dyDescent="0.25">
      <c r="A531" t="s">
        <v>341</v>
      </c>
      <c r="B531" t="s">
        <v>342</v>
      </c>
      <c r="C531">
        <v>2013</v>
      </c>
      <c r="D531">
        <v>6.6668039999999998E-2</v>
      </c>
    </row>
    <row r="532" spans="1:4" hidden="1" x14ac:dyDescent="0.25">
      <c r="A532" t="s">
        <v>341</v>
      </c>
      <c r="B532" t="s">
        <v>342</v>
      </c>
      <c r="C532">
        <v>2014</v>
      </c>
      <c r="D532">
        <v>0.13148536999999999</v>
      </c>
    </row>
    <row r="533" spans="1:4" hidden="1" x14ac:dyDescent="0.25">
      <c r="A533" t="s">
        <v>341</v>
      </c>
      <c r="B533" t="s">
        <v>342</v>
      </c>
      <c r="C533">
        <v>2016</v>
      </c>
      <c r="D533">
        <v>0.19200507999999999</v>
      </c>
    </row>
    <row r="534" spans="1:4" hidden="1" x14ac:dyDescent="0.25">
      <c r="A534" t="s">
        <v>341</v>
      </c>
      <c r="B534" t="s">
        <v>342</v>
      </c>
      <c r="C534">
        <v>2018</v>
      </c>
      <c r="D534">
        <v>6.2401554999999997E-2</v>
      </c>
    </row>
    <row r="535" spans="1:4" hidden="1" x14ac:dyDescent="0.25">
      <c r="A535" t="s">
        <v>87</v>
      </c>
      <c r="B535" t="s">
        <v>246</v>
      </c>
      <c r="C535">
        <v>1980</v>
      </c>
      <c r="D535">
        <v>67.233710000000002</v>
      </c>
    </row>
    <row r="536" spans="1:4" hidden="1" x14ac:dyDescent="0.25">
      <c r="A536" t="s">
        <v>87</v>
      </c>
      <c r="B536" t="s">
        <v>246</v>
      </c>
      <c r="C536">
        <v>1981</v>
      </c>
      <c r="D536">
        <v>87.202575999999993</v>
      </c>
    </row>
    <row r="537" spans="1:4" hidden="1" x14ac:dyDescent="0.25">
      <c r="A537" t="s">
        <v>87</v>
      </c>
      <c r="B537" t="s">
        <v>246</v>
      </c>
      <c r="C537">
        <v>1982</v>
      </c>
      <c r="D537">
        <v>79.676469999999995</v>
      </c>
    </row>
    <row r="538" spans="1:4" hidden="1" x14ac:dyDescent="0.25">
      <c r="A538" t="s">
        <v>87</v>
      </c>
      <c r="B538" t="s">
        <v>246</v>
      </c>
      <c r="C538">
        <v>1983</v>
      </c>
      <c r="D538">
        <v>79.532399999999996</v>
      </c>
    </row>
    <row r="539" spans="1:4" hidden="1" x14ac:dyDescent="0.25">
      <c r="A539" t="s">
        <v>87</v>
      </c>
      <c r="B539" t="s">
        <v>246</v>
      </c>
      <c r="C539">
        <v>1984</v>
      </c>
      <c r="D539">
        <v>79.134190000000004</v>
      </c>
    </row>
    <row r="540" spans="1:4" hidden="1" x14ac:dyDescent="0.25">
      <c r="A540" t="s">
        <v>87</v>
      </c>
      <c r="B540" t="s">
        <v>246</v>
      </c>
      <c r="C540">
        <v>1985</v>
      </c>
      <c r="D540">
        <v>80.947469999999996</v>
      </c>
    </row>
    <row r="541" spans="1:4" hidden="1" x14ac:dyDescent="0.25">
      <c r="A541" t="s">
        <v>87</v>
      </c>
      <c r="B541" t="s">
        <v>246</v>
      </c>
      <c r="C541">
        <v>1986</v>
      </c>
      <c r="D541">
        <v>82.74597</v>
      </c>
    </row>
    <row r="542" spans="1:4" hidden="1" x14ac:dyDescent="0.25">
      <c r="A542" t="s">
        <v>87</v>
      </c>
      <c r="B542" t="s">
        <v>246</v>
      </c>
      <c r="C542">
        <v>1987</v>
      </c>
      <c r="D542">
        <v>95.58614</v>
      </c>
    </row>
    <row r="543" spans="1:4" hidden="1" x14ac:dyDescent="0.25">
      <c r="A543" t="s">
        <v>87</v>
      </c>
      <c r="B543" t="s">
        <v>246</v>
      </c>
      <c r="C543">
        <v>1988</v>
      </c>
      <c r="D543">
        <v>103.37472</v>
      </c>
    </row>
    <row r="544" spans="1:4" hidden="1" x14ac:dyDescent="0.25">
      <c r="A544" t="s">
        <v>87</v>
      </c>
      <c r="B544" t="s">
        <v>246</v>
      </c>
      <c r="C544">
        <v>1989</v>
      </c>
      <c r="D544">
        <v>111.25219</v>
      </c>
    </row>
    <row r="545" spans="1:4" hidden="1" x14ac:dyDescent="0.25">
      <c r="A545" t="s">
        <v>87</v>
      </c>
      <c r="B545" t="s">
        <v>246</v>
      </c>
      <c r="C545">
        <v>1990</v>
      </c>
      <c r="D545">
        <v>92.164050000000003</v>
      </c>
    </row>
    <row r="546" spans="1:4" hidden="1" x14ac:dyDescent="0.25">
      <c r="A546" t="s">
        <v>87</v>
      </c>
      <c r="B546" t="s">
        <v>246</v>
      </c>
      <c r="C546">
        <v>1991</v>
      </c>
      <c r="D546">
        <v>77.884730000000005</v>
      </c>
    </row>
    <row r="547" spans="1:4" hidden="1" x14ac:dyDescent="0.25">
      <c r="A547" t="s">
        <v>87</v>
      </c>
      <c r="B547" t="s">
        <v>246</v>
      </c>
      <c r="C547">
        <v>1992</v>
      </c>
      <c r="D547">
        <v>99.020579999999995</v>
      </c>
    </row>
    <row r="548" spans="1:4" hidden="1" x14ac:dyDescent="0.25">
      <c r="A548" t="s">
        <v>87</v>
      </c>
      <c r="B548" t="s">
        <v>246</v>
      </c>
      <c r="C548">
        <v>1993</v>
      </c>
      <c r="D548">
        <v>126.377106</v>
      </c>
    </row>
    <row r="549" spans="1:4" hidden="1" x14ac:dyDescent="0.25">
      <c r="A549" t="s">
        <v>87</v>
      </c>
      <c r="B549" t="s">
        <v>246</v>
      </c>
      <c r="C549">
        <v>1994</v>
      </c>
      <c r="D549">
        <v>85.572749999999999</v>
      </c>
    </row>
    <row r="550" spans="1:4" hidden="1" x14ac:dyDescent="0.25">
      <c r="A550" t="s">
        <v>87</v>
      </c>
      <c r="B550" t="s">
        <v>246</v>
      </c>
      <c r="C550">
        <v>1995</v>
      </c>
      <c r="D550">
        <v>82.999219999999994</v>
      </c>
    </row>
    <row r="551" spans="1:4" hidden="1" x14ac:dyDescent="0.25">
      <c r="A551" t="s">
        <v>87</v>
      </c>
      <c r="B551" t="s">
        <v>246</v>
      </c>
      <c r="C551">
        <v>1996</v>
      </c>
      <c r="D551">
        <v>87.281630000000007</v>
      </c>
    </row>
    <row r="552" spans="1:4" hidden="1" x14ac:dyDescent="0.25">
      <c r="A552" t="s">
        <v>87</v>
      </c>
      <c r="B552" t="s">
        <v>246</v>
      </c>
      <c r="C552">
        <v>1997</v>
      </c>
      <c r="D552">
        <v>111.904015</v>
      </c>
    </row>
    <row r="553" spans="1:4" hidden="1" x14ac:dyDescent="0.25">
      <c r="A553" t="s">
        <v>87</v>
      </c>
      <c r="B553" t="s">
        <v>246</v>
      </c>
      <c r="C553">
        <v>1998</v>
      </c>
      <c r="D553">
        <v>126.35672</v>
      </c>
    </row>
    <row r="554" spans="1:4" hidden="1" x14ac:dyDescent="0.25">
      <c r="A554" t="s">
        <v>87</v>
      </c>
      <c r="B554" t="s">
        <v>246</v>
      </c>
      <c r="C554">
        <v>1999</v>
      </c>
      <c r="D554">
        <v>133.58652000000001</v>
      </c>
    </row>
    <row r="555" spans="1:4" hidden="1" x14ac:dyDescent="0.25">
      <c r="A555" t="s">
        <v>87</v>
      </c>
      <c r="B555" t="s">
        <v>246</v>
      </c>
      <c r="C555">
        <v>2000</v>
      </c>
      <c r="D555">
        <v>136.45853</v>
      </c>
    </row>
    <row r="556" spans="1:4" hidden="1" x14ac:dyDescent="0.25">
      <c r="A556" t="s">
        <v>87</v>
      </c>
      <c r="B556" t="s">
        <v>246</v>
      </c>
      <c r="C556">
        <v>2001</v>
      </c>
      <c r="D556">
        <v>127.82729</v>
      </c>
    </row>
    <row r="557" spans="1:4" hidden="1" x14ac:dyDescent="0.25">
      <c r="A557" t="s">
        <v>87</v>
      </c>
      <c r="B557" t="s">
        <v>246</v>
      </c>
      <c r="C557">
        <v>2002</v>
      </c>
      <c r="D557">
        <v>126.39516399999999</v>
      </c>
    </row>
    <row r="558" spans="1:4" hidden="1" x14ac:dyDescent="0.25">
      <c r="A558" t="s">
        <v>87</v>
      </c>
      <c r="B558" t="s">
        <v>246</v>
      </c>
      <c r="C558">
        <v>2003</v>
      </c>
      <c r="D558">
        <v>124.258934</v>
      </c>
    </row>
    <row r="559" spans="1:4" hidden="1" x14ac:dyDescent="0.25">
      <c r="A559" t="s">
        <v>87</v>
      </c>
      <c r="B559" t="s">
        <v>246</v>
      </c>
      <c r="C559">
        <v>2004</v>
      </c>
      <c r="D559">
        <v>163.92122000000001</v>
      </c>
    </row>
    <row r="560" spans="1:4" hidden="1" x14ac:dyDescent="0.25">
      <c r="A560" t="s">
        <v>87</v>
      </c>
      <c r="B560" t="s">
        <v>246</v>
      </c>
      <c r="C560">
        <v>2005</v>
      </c>
      <c r="D560">
        <v>160.88321999999999</v>
      </c>
    </row>
    <row r="561" spans="1:4" hidden="1" x14ac:dyDescent="0.25">
      <c r="A561" t="s">
        <v>87</v>
      </c>
      <c r="B561" t="s">
        <v>246</v>
      </c>
      <c r="C561">
        <v>2006</v>
      </c>
      <c r="D561">
        <v>169.74126999999999</v>
      </c>
    </row>
    <row r="562" spans="1:4" hidden="1" x14ac:dyDescent="0.25">
      <c r="A562" t="s">
        <v>87</v>
      </c>
      <c r="B562" t="s">
        <v>246</v>
      </c>
      <c r="C562">
        <v>2007</v>
      </c>
      <c r="D562">
        <v>152.08843999999999</v>
      </c>
    </row>
    <row r="563" spans="1:4" hidden="1" x14ac:dyDescent="0.25">
      <c r="A563" t="s">
        <v>87</v>
      </c>
      <c r="B563" t="s">
        <v>246</v>
      </c>
      <c r="C563">
        <v>2008</v>
      </c>
      <c r="D563">
        <v>152.35468</v>
      </c>
    </row>
    <row r="564" spans="1:4" hidden="1" x14ac:dyDescent="0.25">
      <c r="A564" t="s">
        <v>87</v>
      </c>
      <c r="B564" t="s">
        <v>246</v>
      </c>
      <c r="C564">
        <v>2009</v>
      </c>
      <c r="D564">
        <v>150.83087</v>
      </c>
    </row>
    <row r="565" spans="1:4" hidden="1" x14ac:dyDescent="0.25">
      <c r="A565" t="s">
        <v>87</v>
      </c>
      <c r="B565" t="s">
        <v>246</v>
      </c>
      <c r="C565">
        <v>2010</v>
      </c>
      <c r="D565">
        <v>133.96768</v>
      </c>
    </row>
    <row r="566" spans="1:4" hidden="1" x14ac:dyDescent="0.25">
      <c r="A566" t="s">
        <v>87</v>
      </c>
      <c r="B566" t="s">
        <v>246</v>
      </c>
      <c r="C566">
        <v>2011</v>
      </c>
      <c r="D566">
        <v>138.50554</v>
      </c>
    </row>
    <row r="567" spans="1:4" hidden="1" x14ac:dyDescent="0.25">
      <c r="A567" t="s">
        <v>87</v>
      </c>
      <c r="B567" t="s">
        <v>246</v>
      </c>
      <c r="C567">
        <v>2012</v>
      </c>
      <c r="D567">
        <v>135.73782</v>
      </c>
    </row>
    <row r="568" spans="1:4" hidden="1" x14ac:dyDescent="0.25">
      <c r="A568" t="s">
        <v>87</v>
      </c>
      <c r="B568" t="s">
        <v>246</v>
      </c>
      <c r="C568">
        <v>2013</v>
      </c>
      <c r="D568">
        <v>130.24867</v>
      </c>
    </row>
    <row r="569" spans="1:4" hidden="1" x14ac:dyDescent="0.25">
      <c r="A569" t="s">
        <v>87</v>
      </c>
      <c r="B569" t="s">
        <v>246</v>
      </c>
      <c r="C569">
        <v>2014</v>
      </c>
      <c r="D569">
        <v>118.57211</v>
      </c>
    </row>
    <row r="570" spans="1:4" hidden="1" x14ac:dyDescent="0.25">
      <c r="A570" t="s">
        <v>87</v>
      </c>
      <c r="B570" t="s">
        <v>246</v>
      </c>
      <c r="C570">
        <v>2015</v>
      </c>
      <c r="D570">
        <v>119.69623</v>
      </c>
    </row>
    <row r="571" spans="1:4" hidden="1" x14ac:dyDescent="0.25">
      <c r="A571" t="s">
        <v>87</v>
      </c>
      <c r="B571" t="s">
        <v>246</v>
      </c>
      <c r="C571">
        <v>2016</v>
      </c>
      <c r="D571">
        <v>112.92166</v>
      </c>
    </row>
    <row r="572" spans="1:4" hidden="1" x14ac:dyDescent="0.25">
      <c r="A572" t="s">
        <v>87</v>
      </c>
      <c r="B572" t="s">
        <v>246</v>
      </c>
      <c r="C572">
        <v>2017</v>
      </c>
      <c r="D572">
        <v>110.876015</v>
      </c>
    </row>
    <row r="573" spans="1:4" hidden="1" x14ac:dyDescent="0.25">
      <c r="A573" t="s">
        <v>87</v>
      </c>
      <c r="B573" t="s">
        <v>246</v>
      </c>
      <c r="C573">
        <v>2018</v>
      </c>
      <c r="D573">
        <v>117.428635</v>
      </c>
    </row>
    <row r="574" spans="1:4" hidden="1" x14ac:dyDescent="0.25">
      <c r="A574" t="s">
        <v>87</v>
      </c>
      <c r="B574" t="s">
        <v>246</v>
      </c>
      <c r="C574">
        <v>2019</v>
      </c>
      <c r="D574">
        <v>112.94531000000001</v>
      </c>
    </row>
    <row r="575" spans="1:4" hidden="1" x14ac:dyDescent="0.25">
      <c r="A575" t="s">
        <v>87</v>
      </c>
      <c r="B575" t="s">
        <v>246</v>
      </c>
      <c r="C575">
        <v>2020</v>
      </c>
      <c r="D575">
        <v>117.50203999999999</v>
      </c>
    </row>
    <row r="576" spans="1:4" hidden="1" x14ac:dyDescent="0.25">
      <c r="A576" t="s">
        <v>87</v>
      </c>
      <c r="B576" t="s">
        <v>246</v>
      </c>
      <c r="C576">
        <v>2021</v>
      </c>
      <c r="D576">
        <v>123.44381</v>
      </c>
    </row>
    <row r="577" spans="1:4" hidden="1" x14ac:dyDescent="0.25">
      <c r="A577" t="s">
        <v>554</v>
      </c>
      <c r="B577" t="s">
        <v>262</v>
      </c>
      <c r="C577">
        <v>2016</v>
      </c>
      <c r="D577">
        <v>3.5816683999999999</v>
      </c>
    </row>
    <row r="578" spans="1:4" hidden="1" x14ac:dyDescent="0.25">
      <c r="A578" t="s">
        <v>554</v>
      </c>
      <c r="B578" t="s">
        <v>262</v>
      </c>
      <c r="C578">
        <v>2017</v>
      </c>
      <c r="D578">
        <v>3.5400798</v>
      </c>
    </row>
    <row r="579" spans="1:4" hidden="1" x14ac:dyDescent="0.25">
      <c r="A579" t="s">
        <v>554</v>
      </c>
      <c r="B579" t="s">
        <v>262</v>
      </c>
      <c r="C579">
        <v>2018</v>
      </c>
      <c r="D579">
        <v>5.2520179999999996</v>
      </c>
    </row>
    <row r="580" spans="1:4" hidden="1" x14ac:dyDescent="0.25">
      <c r="A580" t="s">
        <v>554</v>
      </c>
      <c r="B580" t="s">
        <v>262</v>
      </c>
      <c r="C580">
        <v>2020</v>
      </c>
      <c r="D580">
        <v>1.7163079999999999</v>
      </c>
    </row>
    <row r="581" spans="1:4" hidden="1" x14ac:dyDescent="0.25">
      <c r="A581" t="s">
        <v>554</v>
      </c>
      <c r="B581" t="s">
        <v>262</v>
      </c>
      <c r="C581">
        <v>2021</v>
      </c>
      <c r="D581">
        <v>1.7008654000000001</v>
      </c>
    </row>
    <row r="582" spans="1:4" hidden="1" x14ac:dyDescent="0.25">
      <c r="A582" t="s">
        <v>146</v>
      </c>
      <c r="B582" t="s">
        <v>248</v>
      </c>
      <c r="C582">
        <v>1980</v>
      </c>
      <c r="D582">
        <v>12.20594</v>
      </c>
    </row>
    <row r="583" spans="1:4" hidden="1" x14ac:dyDescent="0.25">
      <c r="A583" t="s">
        <v>146</v>
      </c>
      <c r="B583" t="s">
        <v>248</v>
      </c>
      <c r="C583">
        <v>1981</v>
      </c>
      <c r="D583">
        <v>7.9054000000000002</v>
      </c>
    </row>
    <row r="584" spans="1:4" hidden="1" x14ac:dyDescent="0.25">
      <c r="A584" t="s">
        <v>146</v>
      </c>
      <c r="B584" t="s">
        <v>248</v>
      </c>
      <c r="C584">
        <v>1982</v>
      </c>
      <c r="D584">
        <v>8.1304864999999999</v>
      </c>
    </row>
    <row r="585" spans="1:4" hidden="1" x14ac:dyDescent="0.25">
      <c r="A585" t="s">
        <v>146</v>
      </c>
      <c r="B585" t="s">
        <v>248</v>
      </c>
      <c r="C585">
        <v>1983</v>
      </c>
      <c r="D585">
        <v>8.0156849999999995</v>
      </c>
    </row>
    <row r="586" spans="1:4" hidden="1" x14ac:dyDescent="0.25">
      <c r="A586" t="s">
        <v>146</v>
      </c>
      <c r="B586" t="s">
        <v>248</v>
      </c>
      <c r="C586">
        <v>1984</v>
      </c>
      <c r="D586">
        <v>8.6435659999999999</v>
      </c>
    </row>
    <row r="587" spans="1:4" hidden="1" x14ac:dyDescent="0.25">
      <c r="A587" t="s">
        <v>146</v>
      </c>
      <c r="B587" t="s">
        <v>248</v>
      </c>
      <c r="C587">
        <v>1985</v>
      </c>
      <c r="D587">
        <v>9.8974600000000006</v>
      </c>
    </row>
    <row r="588" spans="1:4" hidden="1" x14ac:dyDescent="0.25">
      <c r="A588" t="s">
        <v>146</v>
      </c>
      <c r="B588" t="s">
        <v>248</v>
      </c>
      <c r="C588">
        <v>1986</v>
      </c>
      <c r="D588">
        <v>7.6710960000000004</v>
      </c>
    </row>
    <row r="589" spans="1:4" hidden="1" x14ac:dyDescent="0.25">
      <c r="A589" t="s">
        <v>146</v>
      </c>
      <c r="B589" t="s">
        <v>248</v>
      </c>
      <c r="C589">
        <v>1987</v>
      </c>
      <c r="D589">
        <v>8.4953839999999996</v>
      </c>
    </row>
    <row r="590" spans="1:4" hidden="1" x14ac:dyDescent="0.25">
      <c r="A590" t="s">
        <v>146</v>
      </c>
      <c r="B590" t="s">
        <v>248</v>
      </c>
      <c r="C590">
        <v>1988</v>
      </c>
      <c r="D590">
        <v>8.5923990000000003</v>
      </c>
    </row>
    <row r="591" spans="1:4" hidden="1" x14ac:dyDescent="0.25">
      <c r="A591" t="s">
        <v>146</v>
      </c>
      <c r="B591" t="s">
        <v>248</v>
      </c>
      <c r="C591">
        <v>1989</v>
      </c>
      <c r="D591">
        <v>10.282874</v>
      </c>
    </row>
    <row r="592" spans="1:4" hidden="1" x14ac:dyDescent="0.25">
      <c r="A592" t="s">
        <v>146</v>
      </c>
      <c r="B592" t="s">
        <v>248</v>
      </c>
      <c r="C592">
        <v>1990</v>
      </c>
      <c r="D592">
        <v>12.665934999999999</v>
      </c>
    </row>
    <row r="593" spans="1:4" hidden="1" x14ac:dyDescent="0.25">
      <c r="A593" t="s">
        <v>146</v>
      </c>
      <c r="B593" t="s">
        <v>248</v>
      </c>
      <c r="C593">
        <v>1991</v>
      </c>
      <c r="D593">
        <v>11.134095</v>
      </c>
    </row>
    <row r="594" spans="1:4" hidden="1" x14ac:dyDescent="0.25">
      <c r="A594" t="s">
        <v>146</v>
      </c>
      <c r="B594" t="s">
        <v>248</v>
      </c>
      <c r="C594">
        <v>1992</v>
      </c>
      <c r="D594">
        <v>12.915115</v>
      </c>
    </row>
    <row r="595" spans="1:4" hidden="1" x14ac:dyDescent="0.25">
      <c r="A595" t="s">
        <v>146</v>
      </c>
      <c r="B595" t="s">
        <v>248</v>
      </c>
      <c r="C595">
        <v>1993</v>
      </c>
      <c r="D595">
        <v>11.072704</v>
      </c>
    </row>
    <row r="596" spans="1:4" hidden="1" x14ac:dyDescent="0.25">
      <c r="A596" t="s">
        <v>146</v>
      </c>
      <c r="B596" t="s">
        <v>248</v>
      </c>
      <c r="C596">
        <v>1994</v>
      </c>
      <c r="D596">
        <v>15.410944000000001</v>
      </c>
    </row>
    <row r="597" spans="1:4" hidden="1" x14ac:dyDescent="0.25">
      <c r="A597" t="s">
        <v>146</v>
      </c>
      <c r="B597" t="s">
        <v>248</v>
      </c>
      <c r="C597">
        <v>1995</v>
      </c>
      <c r="D597">
        <v>11.861162999999999</v>
      </c>
    </row>
    <row r="598" spans="1:4" hidden="1" x14ac:dyDescent="0.25">
      <c r="A598" t="s">
        <v>146</v>
      </c>
      <c r="B598" t="s">
        <v>248</v>
      </c>
      <c r="C598">
        <v>1996</v>
      </c>
      <c r="D598">
        <v>12.042019</v>
      </c>
    </row>
    <row r="599" spans="1:4" hidden="1" x14ac:dyDescent="0.25">
      <c r="A599" t="s">
        <v>146</v>
      </c>
      <c r="B599" t="s">
        <v>248</v>
      </c>
      <c r="C599">
        <v>1997</v>
      </c>
      <c r="D599">
        <v>10.871555000000001</v>
      </c>
    </row>
    <row r="600" spans="1:4" hidden="1" x14ac:dyDescent="0.25">
      <c r="A600" t="s">
        <v>146</v>
      </c>
      <c r="B600" t="s">
        <v>248</v>
      </c>
      <c r="C600">
        <v>1998</v>
      </c>
      <c r="D600">
        <v>13.802996</v>
      </c>
    </row>
    <row r="601" spans="1:4" hidden="1" x14ac:dyDescent="0.25">
      <c r="A601" t="s">
        <v>146</v>
      </c>
      <c r="B601" t="s">
        <v>248</v>
      </c>
      <c r="C601">
        <v>1999</v>
      </c>
      <c r="D601">
        <v>13.441907</v>
      </c>
    </row>
    <row r="602" spans="1:4" hidden="1" x14ac:dyDescent="0.25">
      <c r="A602" t="s">
        <v>146</v>
      </c>
      <c r="B602" t="s">
        <v>248</v>
      </c>
      <c r="C602">
        <v>2000</v>
      </c>
      <c r="D602">
        <v>15.698482</v>
      </c>
    </row>
    <row r="603" spans="1:4" hidden="1" x14ac:dyDescent="0.25">
      <c r="A603" t="s">
        <v>146</v>
      </c>
      <c r="B603" t="s">
        <v>248</v>
      </c>
      <c r="C603">
        <v>2001</v>
      </c>
      <c r="D603">
        <v>15.846458</v>
      </c>
    </row>
    <row r="604" spans="1:4" hidden="1" x14ac:dyDescent="0.25">
      <c r="A604" t="s">
        <v>146</v>
      </c>
      <c r="B604" t="s">
        <v>248</v>
      </c>
      <c r="C604">
        <v>2002</v>
      </c>
      <c r="D604">
        <v>24.914300000000001</v>
      </c>
    </row>
    <row r="605" spans="1:4" hidden="1" x14ac:dyDescent="0.25">
      <c r="A605" t="s">
        <v>146</v>
      </c>
      <c r="B605" t="s">
        <v>248</v>
      </c>
      <c r="C605">
        <v>2003</v>
      </c>
      <c r="D605">
        <v>20.745169000000001</v>
      </c>
    </row>
    <row r="606" spans="1:4" hidden="1" x14ac:dyDescent="0.25">
      <c r="A606" t="s">
        <v>146</v>
      </c>
      <c r="B606" t="s">
        <v>248</v>
      </c>
      <c r="C606">
        <v>2004</v>
      </c>
      <c r="D606">
        <v>23.848220000000001</v>
      </c>
    </row>
    <row r="607" spans="1:4" hidden="1" x14ac:dyDescent="0.25">
      <c r="A607" t="s">
        <v>146</v>
      </c>
      <c r="B607" t="s">
        <v>248</v>
      </c>
      <c r="C607">
        <v>2005</v>
      </c>
      <c r="D607">
        <v>22.317958999999998</v>
      </c>
    </row>
    <row r="608" spans="1:4" hidden="1" x14ac:dyDescent="0.25">
      <c r="A608" t="s">
        <v>146</v>
      </c>
      <c r="B608" t="s">
        <v>248</v>
      </c>
      <c r="C608">
        <v>2006</v>
      </c>
      <c r="D608">
        <v>17.814973999999999</v>
      </c>
    </row>
    <row r="609" spans="1:4" hidden="1" x14ac:dyDescent="0.25">
      <c r="A609" t="s">
        <v>146</v>
      </c>
      <c r="B609" t="s">
        <v>248</v>
      </c>
      <c r="C609">
        <v>2007</v>
      </c>
      <c r="D609">
        <v>24.430841000000001</v>
      </c>
    </row>
    <row r="610" spans="1:4" hidden="1" x14ac:dyDescent="0.25">
      <c r="A610" t="s">
        <v>146</v>
      </c>
      <c r="B610" t="s">
        <v>248</v>
      </c>
      <c r="C610">
        <v>2008</v>
      </c>
      <c r="D610">
        <v>31.869951</v>
      </c>
    </row>
    <row r="611" spans="1:4" hidden="1" x14ac:dyDescent="0.25">
      <c r="A611" t="s">
        <v>146</v>
      </c>
      <c r="B611" t="s">
        <v>248</v>
      </c>
      <c r="C611">
        <v>2009</v>
      </c>
      <c r="D611">
        <v>20.376097000000001</v>
      </c>
    </row>
    <row r="612" spans="1:4" hidden="1" x14ac:dyDescent="0.25">
      <c r="A612" t="s">
        <v>146</v>
      </c>
      <c r="B612" t="s">
        <v>248</v>
      </c>
      <c r="C612">
        <v>2010</v>
      </c>
      <c r="D612">
        <v>19.289390000000001</v>
      </c>
    </row>
    <row r="613" spans="1:4" hidden="1" x14ac:dyDescent="0.25">
      <c r="A613" t="s">
        <v>146</v>
      </c>
      <c r="B613" t="s">
        <v>248</v>
      </c>
      <c r="C613">
        <v>2011</v>
      </c>
      <c r="D613">
        <v>19.739636999999998</v>
      </c>
    </row>
    <row r="614" spans="1:4" hidden="1" x14ac:dyDescent="0.25">
      <c r="A614" t="s">
        <v>146</v>
      </c>
      <c r="B614" t="s">
        <v>248</v>
      </c>
      <c r="C614">
        <v>2012</v>
      </c>
      <c r="D614">
        <v>19.375184999999998</v>
      </c>
    </row>
    <row r="615" spans="1:4" hidden="1" x14ac:dyDescent="0.25">
      <c r="A615" t="s">
        <v>146</v>
      </c>
      <c r="B615" t="s">
        <v>248</v>
      </c>
      <c r="C615">
        <v>2013</v>
      </c>
      <c r="D615">
        <v>19.417559000000001</v>
      </c>
    </row>
    <row r="616" spans="1:4" hidden="1" x14ac:dyDescent="0.25">
      <c r="A616" t="s">
        <v>146</v>
      </c>
      <c r="B616" t="s">
        <v>248</v>
      </c>
      <c r="C616">
        <v>2014</v>
      </c>
      <c r="D616">
        <v>25.555336</v>
      </c>
    </row>
    <row r="617" spans="1:4" hidden="1" x14ac:dyDescent="0.25">
      <c r="A617" t="s">
        <v>146</v>
      </c>
      <c r="B617" t="s">
        <v>248</v>
      </c>
      <c r="C617">
        <v>2015</v>
      </c>
      <c r="D617">
        <v>24.789981999999998</v>
      </c>
    </row>
    <row r="618" spans="1:4" hidden="1" x14ac:dyDescent="0.25">
      <c r="A618" t="s">
        <v>146</v>
      </c>
      <c r="B618" t="s">
        <v>248</v>
      </c>
      <c r="C618">
        <v>2016</v>
      </c>
      <c r="D618">
        <v>21.344975999999999</v>
      </c>
    </row>
    <row r="619" spans="1:4" hidden="1" x14ac:dyDescent="0.25">
      <c r="A619" t="s">
        <v>146</v>
      </c>
      <c r="B619" t="s">
        <v>248</v>
      </c>
      <c r="C619">
        <v>2017</v>
      </c>
      <c r="D619">
        <v>23.137333000000002</v>
      </c>
    </row>
    <row r="620" spans="1:4" hidden="1" x14ac:dyDescent="0.25">
      <c r="A620" t="s">
        <v>146</v>
      </c>
      <c r="B620" t="s">
        <v>248</v>
      </c>
      <c r="C620">
        <v>2018</v>
      </c>
      <c r="D620">
        <v>21.709544999999999</v>
      </c>
    </row>
    <row r="621" spans="1:4" hidden="1" x14ac:dyDescent="0.25">
      <c r="A621" t="s">
        <v>146</v>
      </c>
      <c r="B621" t="s">
        <v>248</v>
      </c>
      <c r="C621">
        <v>2019</v>
      </c>
      <c r="D621">
        <v>23.004826000000001</v>
      </c>
    </row>
    <row r="622" spans="1:4" hidden="1" x14ac:dyDescent="0.25">
      <c r="A622" t="s">
        <v>146</v>
      </c>
      <c r="B622" t="s">
        <v>248</v>
      </c>
      <c r="C622">
        <v>2020</v>
      </c>
      <c r="D622">
        <v>19.274294000000001</v>
      </c>
    </row>
    <row r="623" spans="1:4" hidden="1" x14ac:dyDescent="0.25">
      <c r="A623" t="s">
        <v>146</v>
      </c>
      <c r="B623" t="s">
        <v>248</v>
      </c>
      <c r="C623">
        <v>2021</v>
      </c>
      <c r="D623">
        <v>20.622592999999998</v>
      </c>
    </row>
    <row r="624" spans="1:4" hidden="1" x14ac:dyDescent="0.25">
      <c r="A624" t="s">
        <v>172</v>
      </c>
      <c r="B624" t="s">
        <v>249</v>
      </c>
      <c r="C624">
        <v>1985</v>
      </c>
      <c r="D624">
        <v>3.8340375</v>
      </c>
    </row>
    <row r="625" spans="1:4" hidden="1" x14ac:dyDescent="0.25">
      <c r="A625" t="s">
        <v>172</v>
      </c>
      <c r="B625" t="s">
        <v>249</v>
      </c>
      <c r="C625">
        <v>1986</v>
      </c>
      <c r="D625">
        <v>3.2418776</v>
      </c>
    </row>
    <row r="626" spans="1:4" hidden="1" x14ac:dyDescent="0.25">
      <c r="A626" t="s">
        <v>172</v>
      </c>
      <c r="B626" t="s">
        <v>249</v>
      </c>
      <c r="C626">
        <v>1987</v>
      </c>
      <c r="D626">
        <v>3.6240082</v>
      </c>
    </row>
    <row r="627" spans="1:4" hidden="1" x14ac:dyDescent="0.25">
      <c r="A627" t="s">
        <v>172</v>
      </c>
      <c r="B627" t="s">
        <v>249</v>
      </c>
      <c r="C627">
        <v>1988</v>
      </c>
      <c r="D627">
        <v>4.2835770000000002</v>
      </c>
    </row>
    <row r="628" spans="1:4" hidden="1" x14ac:dyDescent="0.25">
      <c r="A628" t="s">
        <v>172</v>
      </c>
      <c r="B628" t="s">
        <v>249</v>
      </c>
      <c r="C628">
        <v>1989</v>
      </c>
      <c r="D628">
        <v>4.1863000000000001</v>
      </c>
    </row>
    <row r="629" spans="1:4" hidden="1" x14ac:dyDescent="0.25">
      <c r="A629" t="s">
        <v>172</v>
      </c>
      <c r="B629" t="s">
        <v>249</v>
      </c>
      <c r="C629">
        <v>1990</v>
      </c>
      <c r="D629">
        <v>5.0550220000000001</v>
      </c>
    </row>
    <row r="630" spans="1:4" hidden="1" x14ac:dyDescent="0.25">
      <c r="A630" t="s">
        <v>172</v>
      </c>
      <c r="B630" t="s">
        <v>249</v>
      </c>
      <c r="C630">
        <v>1991</v>
      </c>
      <c r="D630">
        <v>6.2974844000000001</v>
      </c>
    </row>
    <row r="631" spans="1:4" hidden="1" x14ac:dyDescent="0.25">
      <c r="A631" t="s">
        <v>172</v>
      </c>
      <c r="B631" t="s">
        <v>249</v>
      </c>
      <c r="C631">
        <v>1992</v>
      </c>
      <c r="D631">
        <v>8.4658610000000003</v>
      </c>
    </row>
    <row r="632" spans="1:4" hidden="1" x14ac:dyDescent="0.25">
      <c r="A632" t="s">
        <v>172</v>
      </c>
      <c r="B632" t="s">
        <v>249</v>
      </c>
      <c r="C632">
        <v>1993</v>
      </c>
      <c r="D632">
        <v>10.104898</v>
      </c>
    </row>
    <row r="633" spans="1:4" hidden="1" x14ac:dyDescent="0.25">
      <c r="A633" t="s">
        <v>172</v>
      </c>
      <c r="B633" t="s">
        <v>249</v>
      </c>
      <c r="C633">
        <v>1994</v>
      </c>
      <c r="D633">
        <v>9.2695465000000006</v>
      </c>
    </row>
    <row r="634" spans="1:4" hidden="1" x14ac:dyDescent="0.25">
      <c r="A634" t="s">
        <v>172</v>
      </c>
      <c r="B634" t="s">
        <v>249</v>
      </c>
      <c r="C634">
        <v>1995</v>
      </c>
      <c r="D634">
        <v>8.2182379999999995</v>
      </c>
    </row>
    <row r="635" spans="1:4" hidden="1" x14ac:dyDescent="0.25">
      <c r="A635" t="s">
        <v>172</v>
      </c>
      <c r="B635" t="s">
        <v>249</v>
      </c>
      <c r="C635">
        <v>1996</v>
      </c>
      <c r="D635">
        <v>9.4667510000000004</v>
      </c>
    </row>
    <row r="636" spans="1:4" hidden="1" x14ac:dyDescent="0.25">
      <c r="A636" t="s">
        <v>172</v>
      </c>
      <c r="B636" t="s">
        <v>249</v>
      </c>
      <c r="C636">
        <v>1997</v>
      </c>
      <c r="D636">
        <v>10.237506</v>
      </c>
    </row>
    <row r="637" spans="1:4" hidden="1" x14ac:dyDescent="0.25">
      <c r="A637" t="s">
        <v>172</v>
      </c>
      <c r="B637" t="s">
        <v>249</v>
      </c>
      <c r="C637">
        <v>1998</v>
      </c>
      <c r="D637">
        <v>11.028715</v>
      </c>
    </row>
    <row r="638" spans="1:4" hidden="1" x14ac:dyDescent="0.25">
      <c r="A638" t="s">
        <v>172</v>
      </c>
      <c r="B638" t="s">
        <v>249</v>
      </c>
      <c r="C638">
        <v>1999</v>
      </c>
      <c r="D638">
        <v>12.446699000000001</v>
      </c>
    </row>
    <row r="639" spans="1:4" hidden="1" x14ac:dyDescent="0.25">
      <c r="A639" t="s">
        <v>172</v>
      </c>
      <c r="B639" t="s">
        <v>249</v>
      </c>
      <c r="C639">
        <v>2000</v>
      </c>
      <c r="D639">
        <v>20.050643999999998</v>
      </c>
    </row>
    <row r="640" spans="1:4" hidden="1" x14ac:dyDescent="0.25">
      <c r="A640" t="s">
        <v>172</v>
      </c>
      <c r="B640" t="s">
        <v>249</v>
      </c>
      <c r="C640">
        <v>2001</v>
      </c>
      <c r="D640">
        <v>23.601057000000001</v>
      </c>
    </row>
    <row r="641" spans="1:4" hidden="1" x14ac:dyDescent="0.25">
      <c r="A641" t="s">
        <v>172</v>
      </c>
      <c r="B641" t="s">
        <v>249</v>
      </c>
      <c r="C641">
        <v>2002</v>
      </c>
      <c r="D641">
        <v>31.075953999999999</v>
      </c>
    </row>
    <row r="642" spans="1:4" hidden="1" x14ac:dyDescent="0.25">
      <c r="A642" t="s">
        <v>172</v>
      </c>
      <c r="B642" t="s">
        <v>249</v>
      </c>
      <c r="C642">
        <v>2003</v>
      </c>
      <c r="D642">
        <v>44.045444000000003</v>
      </c>
    </row>
    <row r="643" spans="1:4" hidden="1" x14ac:dyDescent="0.25">
      <c r="A643" t="s">
        <v>172</v>
      </c>
      <c r="B643" t="s">
        <v>249</v>
      </c>
      <c r="C643">
        <v>2004</v>
      </c>
      <c r="D643">
        <v>50.728831999999997</v>
      </c>
    </row>
    <row r="644" spans="1:4" hidden="1" x14ac:dyDescent="0.25">
      <c r="A644" t="s">
        <v>172</v>
      </c>
      <c r="B644" t="s">
        <v>249</v>
      </c>
      <c r="C644">
        <v>2005</v>
      </c>
      <c r="D644">
        <v>71.642189999999999</v>
      </c>
    </row>
    <row r="645" spans="1:4" hidden="1" x14ac:dyDescent="0.25">
      <c r="A645" t="s">
        <v>172</v>
      </c>
      <c r="B645" t="s">
        <v>249</v>
      </c>
      <c r="C645">
        <v>2006</v>
      </c>
      <c r="D645">
        <v>93.153030000000001</v>
      </c>
    </row>
    <row r="646" spans="1:4" hidden="1" x14ac:dyDescent="0.25">
      <c r="A646" t="s">
        <v>172</v>
      </c>
      <c r="B646" t="s">
        <v>249</v>
      </c>
      <c r="C646">
        <v>2007</v>
      </c>
      <c r="D646">
        <v>115.82177</v>
      </c>
    </row>
    <row r="647" spans="1:4" hidden="1" x14ac:dyDescent="0.25">
      <c r="A647" t="s">
        <v>172</v>
      </c>
      <c r="B647" t="s">
        <v>249</v>
      </c>
      <c r="C647">
        <v>2008</v>
      </c>
      <c r="D647">
        <v>146.28162</v>
      </c>
    </row>
    <row r="648" spans="1:4" hidden="1" x14ac:dyDescent="0.25">
      <c r="A648" t="s">
        <v>172</v>
      </c>
      <c r="B648" t="s">
        <v>249</v>
      </c>
      <c r="C648">
        <v>2009</v>
      </c>
      <c r="D648">
        <v>171.0788</v>
      </c>
    </row>
    <row r="649" spans="1:4" hidden="1" x14ac:dyDescent="0.25">
      <c r="A649" t="s">
        <v>172</v>
      </c>
      <c r="B649" t="s">
        <v>249</v>
      </c>
      <c r="C649">
        <v>2010</v>
      </c>
      <c r="D649">
        <v>217.37715</v>
      </c>
    </row>
    <row r="650" spans="1:4" hidden="1" x14ac:dyDescent="0.25">
      <c r="A650" t="s">
        <v>172</v>
      </c>
      <c r="B650" t="s">
        <v>249</v>
      </c>
      <c r="C650">
        <v>2011</v>
      </c>
      <c r="D650">
        <v>306.411</v>
      </c>
    </row>
    <row r="651" spans="1:4" hidden="1" x14ac:dyDescent="0.25">
      <c r="A651" t="s">
        <v>172</v>
      </c>
      <c r="B651" t="s">
        <v>249</v>
      </c>
      <c r="C651">
        <v>2012</v>
      </c>
      <c r="D651">
        <v>391.72278</v>
      </c>
    </row>
    <row r="652" spans="1:4" hidden="1" x14ac:dyDescent="0.25">
      <c r="A652" t="s">
        <v>172</v>
      </c>
      <c r="B652" t="s">
        <v>249</v>
      </c>
      <c r="C652">
        <v>2013</v>
      </c>
      <c r="D652">
        <v>512.27075000000002</v>
      </c>
    </row>
    <row r="653" spans="1:4" hidden="1" x14ac:dyDescent="0.25">
      <c r="A653" t="s">
        <v>172</v>
      </c>
      <c r="B653" t="s">
        <v>249</v>
      </c>
      <c r="C653">
        <v>2014</v>
      </c>
      <c r="D653">
        <v>578.35760000000005</v>
      </c>
    </row>
    <row r="654" spans="1:4" hidden="1" x14ac:dyDescent="0.25">
      <c r="A654" t="s">
        <v>172</v>
      </c>
      <c r="B654" t="s">
        <v>249</v>
      </c>
      <c r="C654">
        <v>2015</v>
      </c>
      <c r="D654">
        <v>694.72720000000004</v>
      </c>
    </row>
    <row r="655" spans="1:4" hidden="1" x14ac:dyDescent="0.25">
      <c r="A655" t="s">
        <v>172</v>
      </c>
      <c r="B655" t="s">
        <v>249</v>
      </c>
      <c r="C655">
        <v>2016</v>
      </c>
      <c r="D655">
        <v>859.54049999999995</v>
      </c>
    </row>
    <row r="656" spans="1:4" hidden="1" x14ac:dyDescent="0.25">
      <c r="A656" t="s">
        <v>172</v>
      </c>
      <c r="B656" t="s">
        <v>249</v>
      </c>
      <c r="C656">
        <v>2017</v>
      </c>
      <c r="D656">
        <v>883.30864999999994</v>
      </c>
    </row>
    <row r="657" spans="1:4" hidden="1" x14ac:dyDescent="0.25">
      <c r="A657" t="s">
        <v>172</v>
      </c>
      <c r="B657" t="s">
        <v>249</v>
      </c>
      <c r="C657">
        <v>2018</v>
      </c>
      <c r="D657">
        <v>983.58979999999997</v>
      </c>
    </row>
    <row r="658" spans="1:4" hidden="1" x14ac:dyDescent="0.25">
      <c r="A658" t="s">
        <v>172</v>
      </c>
      <c r="B658" t="s">
        <v>249</v>
      </c>
      <c r="C658">
        <v>2019</v>
      </c>
      <c r="D658">
        <v>874.60400000000004</v>
      </c>
    </row>
    <row r="659" spans="1:4" hidden="1" x14ac:dyDescent="0.25">
      <c r="A659" t="s">
        <v>172</v>
      </c>
      <c r="B659" t="s">
        <v>249</v>
      </c>
      <c r="C659">
        <v>2020</v>
      </c>
      <c r="D659">
        <v>943.77769999999998</v>
      </c>
    </row>
    <row r="660" spans="1:4" hidden="1" x14ac:dyDescent="0.25">
      <c r="A660" t="s">
        <v>172</v>
      </c>
      <c r="B660" t="s">
        <v>249</v>
      </c>
      <c r="C660">
        <v>2021</v>
      </c>
      <c r="D660">
        <v>1000.5263</v>
      </c>
    </row>
    <row r="661" spans="1:4" hidden="1" x14ac:dyDescent="0.25">
      <c r="A661" t="s">
        <v>169</v>
      </c>
      <c r="B661" t="s">
        <v>258</v>
      </c>
      <c r="C661">
        <v>1980</v>
      </c>
      <c r="D661">
        <v>1.6427132</v>
      </c>
    </row>
    <row r="662" spans="1:4" hidden="1" x14ac:dyDescent="0.25">
      <c r="A662" t="s">
        <v>169</v>
      </c>
      <c r="B662" t="s">
        <v>258</v>
      </c>
      <c r="C662">
        <v>1981</v>
      </c>
      <c r="D662">
        <v>1.4559850000000001</v>
      </c>
    </row>
    <row r="663" spans="1:4" hidden="1" x14ac:dyDescent="0.25">
      <c r="A663" t="s">
        <v>169</v>
      </c>
      <c r="B663" t="s">
        <v>258</v>
      </c>
      <c r="C663">
        <v>1983</v>
      </c>
      <c r="D663">
        <v>2.9241511999999998</v>
      </c>
    </row>
    <row r="664" spans="1:4" hidden="1" x14ac:dyDescent="0.25">
      <c r="A664" t="s">
        <v>169</v>
      </c>
      <c r="B664" t="s">
        <v>258</v>
      </c>
      <c r="C664">
        <v>1984</v>
      </c>
      <c r="D664">
        <v>2.4050999000000002</v>
      </c>
    </row>
    <row r="665" spans="1:4" hidden="1" x14ac:dyDescent="0.25">
      <c r="A665" t="s">
        <v>169</v>
      </c>
      <c r="B665" t="s">
        <v>258</v>
      </c>
      <c r="C665">
        <v>1985</v>
      </c>
      <c r="D665">
        <v>2.4551376999999999</v>
      </c>
    </row>
    <row r="666" spans="1:4" hidden="1" x14ac:dyDescent="0.25">
      <c r="A666" t="s">
        <v>169</v>
      </c>
      <c r="B666" t="s">
        <v>258</v>
      </c>
      <c r="C666">
        <v>1986</v>
      </c>
      <c r="D666">
        <v>2.7035952000000001</v>
      </c>
    </row>
    <row r="667" spans="1:4" hidden="1" x14ac:dyDescent="0.25">
      <c r="A667" t="s">
        <v>169</v>
      </c>
      <c r="B667" t="s">
        <v>258</v>
      </c>
      <c r="C667">
        <v>1987</v>
      </c>
      <c r="D667">
        <v>1.6991769000000001</v>
      </c>
    </row>
    <row r="668" spans="1:4" hidden="1" x14ac:dyDescent="0.25">
      <c r="A668" t="s">
        <v>169</v>
      </c>
      <c r="B668" t="s">
        <v>258</v>
      </c>
      <c r="C668">
        <v>1988</v>
      </c>
      <c r="D668">
        <v>2.7194147000000002</v>
      </c>
    </row>
    <row r="669" spans="1:4" hidden="1" x14ac:dyDescent="0.25">
      <c r="A669" t="s">
        <v>169</v>
      </c>
      <c r="B669" t="s">
        <v>258</v>
      </c>
      <c r="C669">
        <v>1989</v>
      </c>
      <c r="D669">
        <v>2.8192727999999998</v>
      </c>
    </row>
    <row r="670" spans="1:4" hidden="1" x14ac:dyDescent="0.25">
      <c r="A670" t="s">
        <v>169</v>
      </c>
      <c r="B670" t="s">
        <v>258</v>
      </c>
      <c r="C670">
        <v>1991</v>
      </c>
      <c r="D670">
        <v>2.5546522</v>
      </c>
    </row>
    <row r="671" spans="1:4" hidden="1" x14ac:dyDescent="0.25">
      <c r="A671" t="s">
        <v>169</v>
      </c>
      <c r="B671" t="s">
        <v>258</v>
      </c>
      <c r="C671">
        <v>1992</v>
      </c>
      <c r="D671">
        <v>3.5357506000000001</v>
      </c>
    </row>
    <row r="672" spans="1:4" hidden="1" x14ac:dyDescent="0.25">
      <c r="A672" t="s">
        <v>169</v>
      </c>
      <c r="B672" t="s">
        <v>258</v>
      </c>
      <c r="C672">
        <v>1993</v>
      </c>
      <c r="D672">
        <v>3.9867417999999999</v>
      </c>
    </row>
    <row r="673" spans="1:4" hidden="1" x14ac:dyDescent="0.25">
      <c r="A673" t="s">
        <v>169</v>
      </c>
      <c r="B673" t="s">
        <v>258</v>
      </c>
      <c r="C673">
        <v>1994</v>
      </c>
      <c r="D673">
        <v>3.5131998000000002</v>
      </c>
    </row>
    <row r="674" spans="1:4" hidden="1" x14ac:dyDescent="0.25">
      <c r="A674" t="s">
        <v>169</v>
      </c>
      <c r="B674" t="s">
        <v>258</v>
      </c>
      <c r="C674">
        <v>1995</v>
      </c>
      <c r="D674">
        <v>3.9199218999999998</v>
      </c>
    </row>
    <row r="675" spans="1:4" hidden="1" x14ac:dyDescent="0.25">
      <c r="A675" t="s">
        <v>169</v>
      </c>
      <c r="B675" t="s">
        <v>258</v>
      </c>
      <c r="C675">
        <v>1996</v>
      </c>
      <c r="D675">
        <v>2.3749354</v>
      </c>
    </row>
    <row r="676" spans="1:4" hidden="1" x14ac:dyDescent="0.25">
      <c r="A676" t="s">
        <v>169</v>
      </c>
      <c r="B676" t="s">
        <v>258</v>
      </c>
      <c r="C676">
        <v>1997</v>
      </c>
      <c r="D676">
        <v>2.1452353</v>
      </c>
    </row>
    <row r="677" spans="1:4" hidden="1" x14ac:dyDescent="0.25">
      <c r="A677" t="s">
        <v>169</v>
      </c>
      <c r="B677" t="s">
        <v>258</v>
      </c>
      <c r="C677">
        <v>1998</v>
      </c>
      <c r="D677">
        <v>4.2430487000000001</v>
      </c>
    </row>
    <row r="678" spans="1:4" hidden="1" x14ac:dyDescent="0.25">
      <c r="A678" t="s">
        <v>169</v>
      </c>
      <c r="B678" t="s">
        <v>258</v>
      </c>
      <c r="C678">
        <v>1999</v>
      </c>
      <c r="D678">
        <v>1.7623409999999999</v>
      </c>
    </row>
    <row r="679" spans="1:4" hidden="1" x14ac:dyDescent="0.25">
      <c r="A679" t="s">
        <v>169</v>
      </c>
      <c r="B679" t="s">
        <v>258</v>
      </c>
      <c r="C679">
        <v>2000</v>
      </c>
      <c r="D679">
        <v>1.9125268</v>
      </c>
    </row>
    <row r="680" spans="1:4" hidden="1" x14ac:dyDescent="0.25">
      <c r="A680" t="s">
        <v>169</v>
      </c>
      <c r="B680" t="s">
        <v>258</v>
      </c>
      <c r="C680">
        <v>2001</v>
      </c>
      <c r="D680">
        <v>1.6316131</v>
      </c>
    </row>
    <row r="681" spans="1:4" hidden="1" x14ac:dyDescent="0.25">
      <c r="A681" t="s">
        <v>169</v>
      </c>
      <c r="B681" t="s">
        <v>258</v>
      </c>
      <c r="C681">
        <v>2002</v>
      </c>
      <c r="D681">
        <v>1.3348476</v>
      </c>
    </row>
    <row r="682" spans="1:4" hidden="1" x14ac:dyDescent="0.25">
      <c r="A682" t="s">
        <v>169</v>
      </c>
      <c r="B682" t="s">
        <v>258</v>
      </c>
      <c r="C682">
        <v>2003</v>
      </c>
      <c r="D682">
        <v>1.9971899</v>
      </c>
    </row>
    <row r="683" spans="1:4" hidden="1" x14ac:dyDescent="0.25">
      <c r="A683" t="s">
        <v>169</v>
      </c>
      <c r="B683" t="s">
        <v>258</v>
      </c>
      <c r="C683">
        <v>2004</v>
      </c>
      <c r="D683">
        <v>1.8248055999999999</v>
      </c>
    </row>
    <row r="684" spans="1:4" hidden="1" x14ac:dyDescent="0.25">
      <c r="A684" t="s">
        <v>169</v>
      </c>
      <c r="B684" t="s">
        <v>258</v>
      </c>
      <c r="C684">
        <v>2005</v>
      </c>
      <c r="D684">
        <v>2.3448079000000002</v>
      </c>
    </row>
    <row r="685" spans="1:4" hidden="1" x14ac:dyDescent="0.25">
      <c r="A685" t="s">
        <v>169</v>
      </c>
      <c r="B685" t="s">
        <v>258</v>
      </c>
      <c r="C685">
        <v>2006</v>
      </c>
      <c r="D685">
        <v>3.319858</v>
      </c>
    </row>
    <row r="686" spans="1:4" hidden="1" x14ac:dyDescent="0.25">
      <c r="A686" t="s">
        <v>169</v>
      </c>
      <c r="B686" t="s">
        <v>258</v>
      </c>
      <c r="C686">
        <v>2007</v>
      </c>
      <c r="D686">
        <v>2.95567</v>
      </c>
    </row>
    <row r="687" spans="1:4" hidden="1" x14ac:dyDescent="0.25">
      <c r="A687" t="s">
        <v>169</v>
      </c>
      <c r="B687" t="s">
        <v>258</v>
      </c>
      <c r="C687">
        <v>2008</v>
      </c>
      <c r="D687">
        <v>2.8757066999999998</v>
      </c>
    </row>
    <row r="688" spans="1:4" hidden="1" x14ac:dyDescent="0.25">
      <c r="A688" t="s">
        <v>169</v>
      </c>
      <c r="B688" t="s">
        <v>258</v>
      </c>
      <c r="C688">
        <v>2009</v>
      </c>
      <c r="D688">
        <v>2.8884829999999999</v>
      </c>
    </row>
    <row r="689" spans="1:4" hidden="1" x14ac:dyDescent="0.25">
      <c r="A689" t="s">
        <v>169</v>
      </c>
      <c r="B689" t="s">
        <v>258</v>
      </c>
      <c r="C689">
        <v>2010</v>
      </c>
      <c r="D689">
        <v>2.9676833</v>
      </c>
    </row>
    <row r="690" spans="1:4" hidden="1" x14ac:dyDescent="0.25">
      <c r="A690" t="s">
        <v>169</v>
      </c>
      <c r="B690" t="s">
        <v>258</v>
      </c>
      <c r="C690">
        <v>2011</v>
      </c>
      <c r="D690">
        <v>4.0389419999999996</v>
      </c>
    </row>
    <row r="691" spans="1:4" hidden="1" x14ac:dyDescent="0.25">
      <c r="A691" t="s">
        <v>169</v>
      </c>
      <c r="B691" t="s">
        <v>258</v>
      </c>
      <c r="C691">
        <v>2012</v>
      </c>
      <c r="D691">
        <v>4.6524409999999996</v>
      </c>
    </row>
    <row r="692" spans="1:4" hidden="1" x14ac:dyDescent="0.25">
      <c r="A692" t="s">
        <v>169</v>
      </c>
      <c r="B692" t="s">
        <v>258</v>
      </c>
      <c r="C692">
        <v>2013</v>
      </c>
      <c r="D692">
        <v>5.4284439999999998</v>
      </c>
    </row>
    <row r="693" spans="1:4" hidden="1" x14ac:dyDescent="0.25">
      <c r="A693" t="s">
        <v>169</v>
      </c>
      <c r="B693" t="s">
        <v>258</v>
      </c>
      <c r="C693">
        <v>2014</v>
      </c>
      <c r="D693">
        <v>5.5700827000000004</v>
      </c>
    </row>
    <row r="694" spans="1:4" hidden="1" x14ac:dyDescent="0.25">
      <c r="A694" t="s">
        <v>169</v>
      </c>
      <c r="B694" t="s">
        <v>258</v>
      </c>
      <c r="C694">
        <v>2015</v>
      </c>
      <c r="D694">
        <v>6.8124332000000001</v>
      </c>
    </row>
    <row r="695" spans="1:4" hidden="1" x14ac:dyDescent="0.25">
      <c r="A695" t="s">
        <v>169</v>
      </c>
      <c r="B695" t="s">
        <v>258</v>
      </c>
      <c r="C695">
        <v>2016</v>
      </c>
      <c r="D695">
        <v>11.443339</v>
      </c>
    </row>
    <row r="696" spans="1:4" hidden="1" x14ac:dyDescent="0.25">
      <c r="A696" t="s">
        <v>169</v>
      </c>
      <c r="B696" t="s">
        <v>258</v>
      </c>
      <c r="C696">
        <v>2017</v>
      </c>
      <c r="D696">
        <v>12.305676</v>
      </c>
    </row>
    <row r="697" spans="1:4" hidden="1" x14ac:dyDescent="0.25">
      <c r="A697" t="s">
        <v>169</v>
      </c>
      <c r="B697" t="s">
        <v>258</v>
      </c>
      <c r="C697">
        <v>2018</v>
      </c>
      <c r="D697">
        <v>8.4217840000000006</v>
      </c>
    </row>
    <row r="698" spans="1:4" hidden="1" x14ac:dyDescent="0.25">
      <c r="A698" t="s">
        <v>169</v>
      </c>
      <c r="B698" t="s">
        <v>258</v>
      </c>
      <c r="C698">
        <v>2019</v>
      </c>
      <c r="D698">
        <v>8.4084839999999996</v>
      </c>
    </row>
    <row r="699" spans="1:4" hidden="1" x14ac:dyDescent="0.25">
      <c r="A699" t="s">
        <v>169</v>
      </c>
      <c r="B699" t="s">
        <v>258</v>
      </c>
      <c r="C699">
        <v>2020</v>
      </c>
      <c r="D699">
        <v>7.2451452999999999</v>
      </c>
    </row>
    <row r="700" spans="1:4" hidden="1" x14ac:dyDescent="0.25">
      <c r="A700" t="s">
        <v>169</v>
      </c>
      <c r="B700" t="s">
        <v>258</v>
      </c>
      <c r="C700">
        <v>2021</v>
      </c>
      <c r="D700">
        <v>8.3856535000000001</v>
      </c>
    </row>
    <row r="701" spans="1:4" hidden="1" x14ac:dyDescent="0.25">
      <c r="A701" t="s">
        <v>879</v>
      </c>
      <c r="B701" t="s">
        <v>257</v>
      </c>
      <c r="C701">
        <v>1986</v>
      </c>
      <c r="D701">
        <v>2.3530817000000002</v>
      </c>
    </row>
    <row r="702" spans="1:4" hidden="1" x14ac:dyDescent="0.25">
      <c r="A702" t="s">
        <v>879</v>
      </c>
      <c r="B702" t="s">
        <v>257</v>
      </c>
      <c r="C702">
        <v>1988</v>
      </c>
      <c r="D702">
        <v>8.4319389999999999</v>
      </c>
    </row>
    <row r="703" spans="1:4" hidden="1" x14ac:dyDescent="0.25">
      <c r="A703" t="s">
        <v>150</v>
      </c>
      <c r="B703" t="s">
        <v>263</v>
      </c>
      <c r="C703">
        <v>1980</v>
      </c>
      <c r="D703">
        <v>12.425931</v>
      </c>
    </row>
    <row r="704" spans="1:4" hidden="1" x14ac:dyDescent="0.25">
      <c r="A704" t="s">
        <v>150</v>
      </c>
      <c r="B704" t="s">
        <v>263</v>
      </c>
      <c r="C704">
        <v>1981</v>
      </c>
      <c r="D704">
        <v>16.523295999999998</v>
      </c>
    </row>
    <row r="705" spans="1:4" hidden="1" x14ac:dyDescent="0.25">
      <c r="A705" t="s">
        <v>150</v>
      </c>
      <c r="B705" t="s">
        <v>263</v>
      </c>
      <c r="C705">
        <v>1982</v>
      </c>
      <c r="D705">
        <v>15.289405</v>
      </c>
    </row>
    <row r="706" spans="1:4" hidden="1" x14ac:dyDescent="0.25">
      <c r="A706" t="s">
        <v>150</v>
      </c>
      <c r="B706" t="s">
        <v>263</v>
      </c>
      <c r="C706">
        <v>1983</v>
      </c>
      <c r="D706">
        <v>6.1009555000000004</v>
      </c>
    </row>
    <row r="707" spans="1:4" hidden="1" x14ac:dyDescent="0.25">
      <c r="A707" t="s">
        <v>150</v>
      </c>
      <c r="B707" t="s">
        <v>263</v>
      </c>
      <c r="C707">
        <v>1984</v>
      </c>
      <c r="D707">
        <v>8.9014009999999999</v>
      </c>
    </row>
    <row r="708" spans="1:4" hidden="1" x14ac:dyDescent="0.25">
      <c r="A708" t="s">
        <v>150</v>
      </c>
      <c r="B708" t="s">
        <v>263</v>
      </c>
      <c r="C708">
        <v>1985</v>
      </c>
      <c r="D708">
        <v>5.7731155999999997</v>
      </c>
    </row>
    <row r="709" spans="1:4" hidden="1" x14ac:dyDescent="0.25">
      <c r="A709" t="s">
        <v>150</v>
      </c>
      <c r="B709" t="s">
        <v>263</v>
      </c>
      <c r="C709">
        <v>1986</v>
      </c>
      <c r="D709">
        <v>3.8625562000000002</v>
      </c>
    </row>
    <row r="710" spans="1:4" hidden="1" x14ac:dyDescent="0.25">
      <c r="A710" t="s">
        <v>150</v>
      </c>
      <c r="B710" t="s">
        <v>263</v>
      </c>
      <c r="C710">
        <v>1987</v>
      </c>
      <c r="D710">
        <v>3.4192746000000001</v>
      </c>
    </row>
    <row r="711" spans="1:4" hidden="1" x14ac:dyDescent="0.25">
      <c r="A711" t="s">
        <v>150</v>
      </c>
      <c r="B711" t="s">
        <v>263</v>
      </c>
      <c r="C711">
        <v>1988</v>
      </c>
      <c r="D711">
        <v>3.3317087000000001</v>
      </c>
    </row>
    <row r="712" spans="1:4" hidden="1" x14ac:dyDescent="0.25">
      <c r="A712" t="s">
        <v>150</v>
      </c>
      <c r="B712" t="s">
        <v>263</v>
      </c>
      <c r="C712">
        <v>1989</v>
      </c>
      <c r="D712">
        <v>4.2221390000000003</v>
      </c>
    </row>
    <row r="713" spans="1:4" hidden="1" x14ac:dyDescent="0.25">
      <c r="A713" t="s">
        <v>150</v>
      </c>
      <c r="B713" t="s">
        <v>263</v>
      </c>
      <c r="C713">
        <v>1990</v>
      </c>
      <c r="D713">
        <v>4.7494550000000002</v>
      </c>
    </row>
    <row r="714" spans="1:4" hidden="1" x14ac:dyDescent="0.25">
      <c r="A714" t="s">
        <v>150</v>
      </c>
      <c r="B714" t="s">
        <v>263</v>
      </c>
      <c r="C714">
        <v>1991</v>
      </c>
      <c r="D714">
        <v>19.447931000000001</v>
      </c>
    </row>
    <row r="715" spans="1:4" hidden="1" x14ac:dyDescent="0.25">
      <c r="A715" t="s">
        <v>150</v>
      </c>
      <c r="B715" t="s">
        <v>263</v>
      </c>
      <c r="C715">
        <v>1992</v>
      </c>
      <c r="D715">
        <v>5.4185157000000004</v>
      </c>
    </row>
    <row r="716" spans="1:4" hidden="1" x14ac:dyDescent="0.25">
      <c r="A716" t="s">
        <v>150</v>
      </c>
      <c r="B716" t="s">
        <v>263</v>
      </c>
      <c r="C716">
        <v>1993</v>
      </c>
      <c r="D716">
        <v>7.9286399999999997</v>
      </c>
    </row>
    <row r="717" spans="1:4" hidden="1" x14ac:dyDescent="0.25">
      <c r="A717" t="s">
        <v>150</v>
      </c>
      <c r="B717" t="s">
        <v>263</v>
      </c>
      <c r="C717">
        <v>1994</v>
      </c>
      <c r="D717">
        <v>9.1712675000000008</v>
      </c>
    </row>
    <row r="718" spans="1:4" hidden="1" x14ac:dyDescent="0.25">
      <c r="A718" t="s">
        <v>150</v>
      </c>
      <c r="B718" t="s">
        <v>263</v>
      </c>
      <c r="C718">
        <v>1995</v>
      </c>
      <c r="D718">
        <v>6.9972053000000001</v>
      </c>
    </row>
    <row r="719" spans="1:4" hidden="1" x14ac:dyDescent="0.25">
      <c r="A719" t="s">
        <v>150</v>
      </c>
      <c r="B719" t="s">
        <v>263</v>
      </c>
      <c r="C719">
        <v>1996</v>
      </c>
      <c r="D719">
        <v>6.2906240000000002</v>
      </c>
    </row>
    <row r="720" spans="1:4" hidden="1" x14ac:dyDescent="0.25">
      <c r="A720" t="s">
        <v>150</v>
      </c>
      <c r="B720" t="s">
        <v>263</v>
      </c>
      <c r="C720">
        <v>1997</v>
      </c>
      <c r="D720">
        <v>6.6855197000000004</v>
      </c>
    </row>
    <row r="721" spans="1:4" hidden="1" x14ac:dyDescent="0.25">
      <c r="A721" t="s">
        <v>150</v>
      </c>
      <c r="B721" t="s">
        <v>263</v>
      </c>
      <c r="C721">
        <v>1998</v>
      </c>
      <c r="D721">
        <v>5.7570100000000002</v>
      </c>
    </row>
    <row r="722" spans="1:4" hidden="1" x14ac:dyDescent="0.25">
      <c r="A722" t="s">
        <v>150</v>
      </c>
      <c r="B722" t="s">
        <v>263</v>
      </c>
      <c r="C722">
        <v>1999</v>
      </c>
      <c r="D722">
        <v>7.9458026999999998</v>
      </c>
    </row>
    <row r="723" spans="1:4" hidden="1" x14ac:dyDescent="0.25">
      <c r="A723" t="s">
        <v>150</v>
      </c>
      <c r="B723" t="s">
        <v>263</v>
      </c>
      <c r="C723">
        <v>2000</v>
      </c>
      <c r="D723">
        <v>7.0366096000000002</v>
      </c>
    </row>
    <row r="724" spans="1:4" hidden="1" x14ac:dyDescent="0.25">
      <c r="A724" t="s">
        <v>150</v>
      </c>
      <c r="B724" t="s">
        <v>263</v>
      </c>
      <c r="C724">
        <v>2001</v>
      </c>
      <c r="D724">
        <v>5.1810619999999998</v>
      </c>
    </row>
    <row r="725" spans="1:4" hidden="1" x14ac:dyDescent="0.25">
      <c r="A725" t="s">
        <v>150</v>
      </c>
      <c r="B725" t="s">
        <v>263</v>
      </c>
      <c r="C725">
        <v>2002</v>
      </c>
      <c r="D725">
        <v>5.5789657000000004</v>
      </c>
    </row>
    <row r="726" spans="1:4" hidden="1" x14ac:dyDescent="0.25">
      <c r="A726" t="s">
        <v>150</v>
      </c>
      <c r="B726" t="s">
        <v>263</v>
      </c>
      <c r="C726">
        <v>2003</v>
      </c>
      <c r="D726">
        <v>7.8785105</v>
      </c>
    </row>
    <row r="727" spans="1:4" hidden="1" x14ac:dyDescent="0.25">
      <c r="A727" t="s">
        <v>150</v>
      </c>
      <c r="B727" t="s">
        <v>263</v>
      </c>
      <c r="C727">
        <v>2004</v>
      </c>
      <c r="D727">
        <v>6.1136150000000002</v>
      </c>
    </row>
    <row r="728" spans="1:4" hidden="1" x14ac:dyDescent="0.25">
      <c r="A728" t="s">
        <v>150</v>
      </c>
      <c r="B728" t="s">
        <v>263</v>
      </c>
      <c r="C728">
        <v>2005</v>
      </c>
      <c r="D728">
        <v>3.9389289999999999</v>
      </c>
    </row>
    <row r="729" spans="1:4" hidden="1" x14ac:dyDescent="0.25">
      <c r="A729" t="s">
        <v>150</v>
      </c>
      <c r="B729" t="s">
        <v>263</v>
      </c>
      <c r="C729">
        <v>2006</v>
      </c>
      <c r="D729">
        <v>5.0249305</v>
      </c>
    </row>
    <row r="730" spans="1:4" hidden="1" x14ac:dyDescent="0.25">
      <c r="A730" t="s">
        <v>150</v>
      </c>
      <c r="B730" t="s">
        <v>263</v>
      </c>
      <c r="C730">
        <v>2007</v>
      </c>
      <c r="D730">
        <v>4.5044813000000001</v>
      </c>
    </row>
    <row r="731" spans="1:4" hidden="1" x14ac:dyDescent="0.25">
      <c r="A731" t="s">
        <v>150</v>
      </c>
      <c r="B731" t="s">
        <v>263</v>
      </c>
      <c r="C731">
        <v>2008</v>
      </c>
      <c r="D731">
        <v>5.3310575</v>
      </c>
    </row>
    <row r="732" spans="1:4" hidden="1" x14ac:dyDescent="0.25">
      <c r="A732" t="s">
        <v>150</v>
      </c>
      <c r="B732" t="s">
        <v>263</v>
      </c>
      <c r="C732">
        <v>2009</v>
      </c>
      <c r="D732">
        <v>3.5063643</v>
      </c>
    </row>
    <row r="733" spans="1:4" hidden="1" x14ac:dyDescent="0.25">
      <c r="A733" t="s">
        <v>150</v>
      </c>
      <c r="B733" t="s">
        <v>263</v>
      </c>
      <c r="C733">
        <v>2010</v>
      </c>
      <c r="D733">
        <v>1.7307588</v>
      </c>
    </row>
    <row r="734" spans="1:4" hidden="1" x14ac:dyDescent="0.25">
      <c r="A734" t="s">
        <v>150</v>
      </c>
      <c r="B734" t="s">
        <v>263</v>
      </c>
      <c r="C734">
        <v>2011</v>
      </c>
      <c r="D734">
        <v>2.7778209999999999</v>
      </c>
    </row>
    <row r="735" spans="1:4" hidden="1" x14ac:dyDescent="0.25">
      <c r="A735" t="s">
        <v>150</v>
      </c>
      <c r="B735" t="s">
        <v>263</v>
      </c>
      <c r="C735">
        <v>2012</v>
      </c>
      <c r="D735">
        <v>1.9000999000000001</v>
      </c>
    </row>
    <row r="736" spans="1:4" hidden="1" x14ac:dyDescent="0.25">
      <c r="A736" t="s">
        <v>150</v>
      </c>
      <c r="B736" t="s">
        <v>263</v>
      </c>
      <c r="C736">
        <v>2013</v>
      </c>
      <c r="D736">
        <v>3.7566202</v>
      </c>
    </row>
    <row r="737" spans="1:4" hidden="1" x14ac:dyDescent="0.25">
      <c r="A737" t="s">
        <v>150</v>
      </c>
      <c r="B737" t="s">
        <v>263</v>
      </c>
      <c r="C737">
        <v>2014</v>
      </c>
      <c r="D737">
        <v>3.0964269999999998</v>
      </c>
    </row>
    <row r="738" spans="1:4" hidden="1" x14ac:dyDescent="0.25">
      <c r="A738" t="s">
        <v>150</v>
      </c>
      <c r="B738" t="s">
        <v>263</v>
      </c>
      <c r="C738">
        <v>2015</v>
      </c>
      <c r="D738">
        <v>3.4727606999999998</v>
      </c>
    </row>
    <row r="739" spans="1:4" hidden="1" x14ac:dyDescent="0.25">
      <c r="A739" t="s">
        <v>150</v>
      </c>
      <c r="B739" t="s">
        <v>263</v>
      </c>
      <c r="C739">
        <v>2016</v>
      </c>
      <c r="D739">
        <v>1.8199447</v>
      </c>
    </row>
    <row r="740" spans="1:4" hidden="1" x14ac:dyDescent="0.25">
      <c r="A740" t="s">
        <v>150</v>
      </c>
      <c r="B740" t="s">
        <v>263</v>
      </c>
      <c r="C740">
        <v>2017</v>
      </c>
      <c r="D740">
        <v>3.8046806000000002</v>
      </c>
    </row>
    <row r="741" spans="1:4" hidden="1" x14ac:dyDescent="0.25">
      <c r="A741" t="s">
        <v>150</v>
      </c>
      <c r="B741" t="s">
        <v>263</v>
      </c>
      <c r="C741">
        <v>2018</v>
      </c>
      <c r="D741">
        <v>1.5870692</v>
      </c>
    </row>
    <row r="742" spans="1:4" hidden="1" x14ac:dyDescent="0.25">
      <c r="A742" t="s">
        <v>150</v>
      </c>
      <c r="B742" t="s">
        <v>263</v>
      </c>
      <c r="C742">
        <v>2019</v>
      </c>
      <c r="D742">
        <v>3.1468020000000001</v>
      </c>
    </row>
    <row r="743" spans="1:4" hidden="1" x14ac:dyDescent="0.25">
      <c r="A743" t="s">
        <v>150</v>
      </c>
      <c r="B743" t="s">
        <v>263</v>
      </c>
      <c r="C743">
        <v>2020</v>
      </c>
      <c r="D743">
        <v>2.3423284999999998</v>
      </c>
    </row>
    <row r="744" spans="1:4" hidden="1" x14ac:dyDescent="0.25">
      <c r="A744" t="s">
        <v>150</v>
      </c>
      <c r="B744" t="s">
        <v>263</v>
      </c>
      <c r="C744">
        <v>2021</v>
      </c>
      <c r="D744">
        <v>2.9103840000000001</v>
      </c>
    </row>
    <row r="745" spans="1:4" hidden="1" x14ac:dyDescent="0.25">
      <c r="A745" t="s">
        <v>250</v>
      </c>
      <c r="B745" t="s">
        <v>251</v>
      </c>
      <c r="C745">
        <v>2012</v>
      </c>
      <c r="D745">
        <v>1.1812431999999999</v>
      </c>
    </row>
    <row r="746" spans="1:4" hidden="1" x14ac:dyDescent="0.25">
      <c r="A746" t="s">
        <v>119</v>
      </c>
      <c r="B746" t="s">
        <v>318</v>
      </c>
      <c r="C746">
        <v>1992</v>
      </c>
      <c r="D746">
        <v>99.826644999999999</v>
      </c>
    </row>
    <row r="747" spans="1:4" hidden="1" x14ac:dyDescent="0.25">
      <c r="A747" t="s">
        <v>119</v>
      </c>
      <c r="B747" t="s">
        <v>318</v>
      </c>
      <c r="C747">
        <v>1993</v>
      </c>
      <c r="D747">
        <v>104.95765</v>
      </c>
    </row>
    <row r="748" spans="1:4" hidden="1" x14ac:dyDescent="0.25">
      <c r="A748" t="s">
        <v>119</v>
      </c>
      <c r="B748" t="s">
        <v>318</v>
      </c>
      <c r="C748">
        <v>1994</v>
      </c>
      <c r="D748">
        <v>57.475665999999997</v>
      </c>
    </row>
    <row r="749" spans="1:4" hidden="1" x14ac:dyDescent="0.25">
      <c r="A749" t="s">
        <v>119</v>
      </c>
      <c r="B749" t="s">
        <v>318</v>
      </c>
      <c r="C749">
        <v>1995</v>
      </c>
      <c r="D749">
        <v>55.126792999999999</v>
      </c>
    </row>
    <row r="750" spans="1:4" hidden="1" x14ac:dyDescent="0.25">
      <c r="A750" t="s">
        <v>119</v>
      </c>
      <c r="B750" t="s">
        <v>318</v>
      </c>
      <c r="C750">
        <v>1996</v>
      </c>
      <c r="D750">
        <v>54.427498</v>
      </c>
    </row>
    <row r="751" spans="1:4" hidden="1" x14ac:dyDescent="0.25">
      <c r="A751" t="s">
        <v>119</v>
      </c>
      <c r="B751" t="s">
        <v>318</v>
      </c>
      <c r="C751">
        <v>1997</v>
      </c>
      <c r="D751">
        <v>57.944893</v>
      </c>
    </row>
    <row r="752" spans="1:4" hidden="1" x14ac:dyDescent="0.25">
      <c r="A752" t="s">
        <v>119</v>
      </c>
      <c r="B752" t="s">
        <v>318</v>
      </c>
      <c r="C752">
        <v>1998</v>
      </c>
      <c r="D752">
        <v>57.296913000000004</v>
      </c>
    </row>
    <row r="753" spans="1:4" hidden="1" x14ac:dyDescent="0.25">
      <c r="A753" t="s">
        <v>119</v>
      </c>
      <c r="B753" t="s">
        <v>318</v>
      </c>
      <c r="C753">
        <v>1999</v>
      </c>
      <c r="D753">
        <v>53.416378000000002</v>
      </c>
    </row>
    <row r="754" spans="1:4" hidden="1" x14ac:dyDescent="0.25">
      <c r="A754" t="s">
        <v>119</v>
      </c>
      <c r="B754" t="s">
        <v>318</v>
      </c>
      <c r="C754">
        <v>2000</v>
      </c>
      <c r="D754">
        <v>74.091369999999998</v>
      </c>
    </row>
    <row r="755" spans="1:4" hidden="1" x14ac:dyDescent="0.25">
      <c r="A755" t="s">
        <v>119</v>
      </c>
      <c r="B755" t="s">
        <v>318</v>
      </c>
      <c r="C755">
        <v>2001</v>
      </c>
      <c r="D755">
        <v>80.323784000000003</v>
      </c>
    </row>
    <row r="756" spans="1:4" hidden="1" x14ac:dyDescent="0.25">
      <c r="A756" t="s">
        <v>119</v>
      </c>
      <c r="B756" t="s">
        <v>318</v>
      </c>
      <c r="C756">
        <v>2002</v>
      </c>
      <c r="D756">
        <v>73.167349999999999</v>
      </c>
    </row>
    <row r="757" spans="1:4" hidden="1" x14ac:dyDescent="0.25">
      <c r="A757" t="s">
        <v>119</v>
      </c>
      <c r="B757" t="s">
        <v>318</v>
      </c>
      <c r="C757">
        <v>2003</v>
      </c>
      <c r="D757">
        <v>86.749110000000002</v>
      </c>
    </row>
    <row r="758" spans="1:4" hidden="1" x14ac:dyDescent="0.25">
      <c r="A758" t="s">
        <v>119</v>
      </c>
      <c r="B758" t="s">
        <v>318</v>
      </c>
      <c r="C758">
        <v>2004</v>
      </c>
      <c r="D758">
        <v>86.646320000000003</v>
      </c>
    </row>
    <row r="759" spans="1:4" hidden="1" x14ac:dyDescent="0.25">
      <c r="A759" t="s">
        <v>119</v>
      </c>
      <c r="B759" t="s">
        <v>318</v>
      </c>
      <c r="C759">
        <v>2005</v>
      </c>
      <c r="D759">
        <v>81.947100000000006</v>
      </c>
    </row>
    <row r="760" spans="1:4" hidden="1" x14ac:dyDescent="0.25">
      <c r="A760" t="s">
        <v>119</v>
      </c>
      <c r="B760" t="s">
        <v>318</v>
      </c>
      <c r="C760">
        <v>2006</v>
      </c>
      <c r="D760">
        <v>71.759039999999999</v>
      </c>
    </row>
    <row r="761" spans="1:4" hidden="1" x14ac:dyDescent="0.25">
      <c r="A761" t="s">
        <v>119</v>
      </c>
      <c r="B761" t="s">
        <v>318</v>
      </c>
      <c r="C761">
        <v>2007</v>
      </c>
      <c r="D761">
        <v>78.083466000000001</v>
      </c>
    </row>
    <row r="762" spans="1:4" hidden="1" x14ac:dyDescent="0.25">
      <c r="A762" t="s">
        <v>119</v>
      </c>
      <c r="B762" t="s">
        <v>318</v>
      </c>
      <c r="C762">
        <v>2008</v>
      </c>
      <c r="D762">
        <v>75.10812</v>
      </c>
    </row>
    <row r="763" spans="1:4" hidden="1" x14ac:dyDescent="0.25">
      <c r="A763" t="s">
        <v>119</v>
      </c>
      <c r="B763" t="s">
        <v>318</v>
      </c>
      <c r="C763">
        <v>2009</v>
      </c>
      <c r="D763">
        <v>57.049725000000002</v>
      </c>
    </row>
    <row r="764" spans="1:4" hidden="1" x14ac:dyDescent="0.25">
      <c r="A764" t="s">
        <v>119</v>
      </c>
      <c r="B764" t="s">
        <v>318</v>
      </c>
      <c r="C764">
        <v>2010</v>
      </c>
      <c r="D764">
        <v>58.827840000000002</v>
      </c>
    </row>
    <row r="765" spans="1:4" hidden="1" x14ac:dyDescent="0.25">
      <c r="A765" t="s">
        <v>119</v>
      </c>
      <c r="B765" t="s">
        <v>318</v>
      </c>
      <c r="C765">
        <v>2011</v>
      </c>
      <c r="D765">
        <v>52.851230000000001</v>
      </c>
    </row>
    <row r="766" spans="1:4" hidden="1" x14ac:dyDescent="0.25">
      <c r="A766" t="s">
        <v>119</v>
      </c>
      <c r="B766" t="s">
        <v>318</v>
      </c>
      <c r="C766">
        <v>2012</v>
      </c>
      <c r="D766">
        <v>50.097054</v>
      </c>
    </row>
    <row r="767" spans="1:4" hidden="1" x14ac:dyDescent="0.25">
      <c r="A767" t="s">
        <v>119</v>
      </c>
      <c r="B767" t="s">
        <v>318</v>
      </c>
      <c r="C767">
        <v>2013</v>
      </c>
      <c r="D767">
        <v>53.378464000000001</v>
      </c>
    </row>
    <row r="768" spans="1:4" hidden="1" x14ac:dyDescent="0.25">
      <c r="A768" t="s">
        <v>119</v>
      </c>
      <c r="B768" t="s">
        <v>318</v>
      </c>
      <c r="C768">
        <v>2014</v>
      </c>
      <c r="D768">
        <v>39.682834999999997</v>
      </c>
    </row>
    <row r="769" spans="1:4" hidden="1" x14ac:dyDescent="0.25">
      <c r="A769" t="s">
        <v>119</v>
      </c>
      <c r="B769" t="s">
        <v>318</v>
      </c>
      <c r="C769">
        <v>2015</v>
      </c>
      <c r="D769">
        <v>39.719650000000001</v>
      </c>
    </row>
    <row r="770" spans="1:4" hidden="1" x14ac:dyDescent="0.25">
      <c r="A770" t="s">
        <v>119</v>
      </c>
      <c r="B770" t="s">
        <v>318</v>
      </c>
      <c r="C770">
        <v>2016</v>
      </c>
      <c r="D770">
        <v>41.432395999999997</v>
      </c>
    </row>
    <row r="771" spans="1:4" hidden="1" x14ac:dyDescent="0.25">
      <c r="A771" t="s">
        <v>119</v>
      </c>
      <c r="B771" t="s">
        <v>318</v>
      </c>
      <c r="C771">
        <v>2017</v>
      </c>
      <c r="D771">
        <v>35.301403000000001</v>
      </c>
    </row>
    <row r="772" spans="1:4" hidden="1" x14ac:dyDescent="0.25">
      <c r="A772" t="s">
        <v>119</v>
      </c>
      <c r="B772" t="s">
        <v>318</v>
      </c>
      <c r="C772">
        <v>2018</v>
      </c>
      <c r="D772">
        <v>29.083126</v>
      </c>
    </row>
    <row r="773" spans="1:4" hidden="1" x14ac:dyDescent="0.25">
      <c r="A773" t="s">
        <v>119</v>
      </c>
      <c r="B773" t="s">
        <v>318</v>
      </c>
      <c r="C773">
        <v>2019</v>
      </c>
      <c r="D773">
        <v>47.218364999999999</v>
      </c>
    </row>
    <row r="774" spans="1:4" hidden="1" x14ac:dyDescent="0.25">
      <c r="A774" t="s">
        <v>119</v>
      </c>
      <c r="B774" t="s">
        <v>318</v>
      </c>
      <c r="C774">
        <v>2020</v>
      </c>
      <c r="D774">
        <v>28.558371999999999</v>
      </c>
    </row>
    <row r="775" spans="1:4" hidden="1" x14ac:dyDescent="0.25">
      <c r="A775" t="s">
        <v>119</v>
      </c>
      <c r="B775" t="s">
        <v>318</v>
      </c>
      <c r="C775">
        <v>2021</v>
      </c>
      <c r="D775">
        <v>18.964869</v>
      </c>
    </row>
    <row r="776" spans="1:4" hidden="1" x14ac:dyDescent="0.25">
      <c r="A776" t="s">
        <v>264</v>
      </c>
      <c r="B776" t="s">
        <v>265</v>
      </c>
      <c r="C776">
        <v>1980</v>
      </c>
      <c r="D776">
        <v>13.151033</v>
      </c>
    </row>
    <row r="777" spans="1:4" hidden="1" x14ac:dyDescent="0.25">
      <c r="A777" t="s">
        <v>264</v>
      </c>
      <c r="B777" t="s">
        <v>265</v>
      </c>
      <c r="C777">
        <v>1981</v>
      </c>
      <c r="D777">
        <v>12.387596</v>
      </c>
    </row>
    <row r="778" spans="1:4" hidden="1" x14ac:dyDescent="0.25">
      <c r="A778" t="s">
        <v>264</v>
      </c>
      <c r="B778" t="s">
        <v>265</v>
      </c>
      <c r="C778">
        <v>1982</v>
      </c>
      <c r="D778">
        <v>18.468278999999999</v>
      </c>
    </row>
    <row r="779" spans="1:4" hidden="1" x14ac:dyDescent="0.25">
      <c r="A779" t="s">
        <v>264</v>
      </c>
      <c r="B779" t="s">
        <v>265</v>
      </c>
      <c r="C779">
        <v>1983</v>
      </c>
      <c r="D779">
        <v>16.625617999999999</v>
      </c>
    </row>
    <row r="780" spans="1:4" hidden="1" x14ac:dyDescent="0.25">
      <c r="A780" t="s">
        <v>264</v>
      </c>
      <c r="B780" t="s">
        <v>265</v>
      </c>
      <c r="C780">
        <v>1984</v>
      </c>
      <c r="D780">
        <v>21.260663999999998</v>
      </c>
    </row>
    <row r="781" spans="1:4" hidden="1" x14ac:dyDescent="0.25">
      <c r="A781" t="s">
        <v>264</v>
      </c>
      <c r="B781" t="s">
        <v>265</v>
      </c>
      <c r="C781">
        <v>1992</v>
      </c>
      <c r="D781">
        <v>9.2732159999999994E-2</v>
      </c>
    </row>
    <row r="782" spans="1:4" hidden="1" x14ac:dyDescent="0.25">
      <c r="A782" t="s">
        <v>264</v>
      </c>
      <c r="B782" t="s">
        <v>265</v>
      </c>
      <c r="C782">
        <v>1993</v>
      </c>
      <c r="D782">
        <v>9.2242969999999994E-2</v>
      </c>
    </row>
    <row r="783" spans="1:4" hidden="1" x14ac:dyDescent="0.25">
      <c r="A783" t="s">
        <v>264</v>
      </c>
      <c r="B783" t="s">
        <v>265</v>
      </c>
      <c r="C783">
        <v>1994</v>
      </c>
      <c r="D783">
        <v>11.113965</v>
      </c>
    </row>
    <row r="784" spans="1:4" hidden="1" x14ac:dyDescent="0.25">
      <c r="A784" t="s">
        <v>264</v>
      </c>
      <c r="B784" t="s">
        <v>265</v>
      </c>
      <c r="C784">
        <v>1995</v>
      </c>
      <c r="D784">
        <v>9.5179620000000007</v>
      </c>
    </row>
    <row r="785" spans="1:4" hidden="1" x14ac:dyDescent="0.25">
      <c r="A785" t="s">
        <v>264</v>
      </c>
      <c r="B785" t="s">
        <v>265</v>
      </c>
      <c r="C785">
        <v>1996</v>
      </c>
      <c r="D785">
        <v>7.5708957000000003</v>
      </c>
    </row>
    <row r="786" spans="1:4" hidden="1" x14ac:dyDescent="0.25">
      <c r="A786" t="s">
        <v>264</v>
      </c>
      <c r="B786" t="s">
        <v>265</v>
      </c>
      <c r="C786">
        <v>1997</v>
      </c>
      <c r="D786">
        <v>9.9107760000000003</v>
      </c>
    </row>
    <row r="787" spans="1:4" hidden="1" x14ac:dyDescent="0.25">
      <c r="A787" t="s">
        <v>264</v>
      </c>
      <c r="B787" t="s">
        <v>265</v>
      </c>
      <c r="C787">
        <v>1999</v>
      </c>
      <c r="D787">
        <v>9.9366830000000004</v>
      </c>
    </row>
    <row r="788" spans="1:4" hidden="1" x14ac:dyDescent="0.25">
      <c r="A788" t="s">
        <v>264</v>
      </c>
      <c r="B788" t="s">
        <v>265</v>
      </c>
      <c r="C788">
        <v>2005</v>
      </c>
      <c r="D788">
        <v>9.3365589999999994</v>
      </c>
    </row>
    <row r="789" spans="1:4" hidden="1" x14ac:dyDescent="0.25">
      <c r="A789" t="s">
        <v>264</v>
      </c>
      <c r="B789" t="s">
        <v>265</v>
      </c>
      <c r="C789">
        <v>2006</v>
      </c>
      <c r="D789">
        <v>8.347664</v>
      </c>
    </row>
    <row r="790" spans="1:4" hidden="1" x14ac:dyDescent="0.25">
      <c r="A790" t="s">
        <v>264</v>
      </c>
      <c r="B790" t="s">
        <v>265</v>
      </c>
      <c r="C790">
        <v>2007</v>
      </c>
      <c r="D790">
        <v>6.5661690000000004</v>
      </c>
    </row>
    <row r="791" spans="1:4" hidden="1" x14ac:dyDescent="0.25">
      <c r="A791" t="s">
        <v>264</v>
      </c>
      <c r="B791" t="s">
        <v>265</v>
      </c>
      <c r="C791">
        <v>2008</v>
      </c>
      <c r="D791">
        <v>6.1188617000000001</v>
      </c>
    </row>
    <row r="792" spans="1:4" hidden="1" x14ac:dyDescent="0.25">
      <c r="A792" t="s">
        <v>264</v>
      </c>
      <c r="B792" t="s">
        <v>265</v>
      </c>
      <c r="C792">
        <v>2009</v>
      </c>
      <c r="D792">
        <v>5.2290206000000001</v>
      </c>
    </row>
    <row r="793" spans="1:4" hidden="1" x14ac:dyDescent="0.25">
      <c r="A793" t="s">
        <v>264</v>
      </c>
      <c r="B793" t="s">
        <v>265</v>
      </c>
      <c r="C793">
        <v>2011</v>
      </c>
      <c r="D793">
        <v>5.4873504999999998</v>
      </c>
    </row>
    <row r="794" spans="1:4" hidden="1" x14ac:dyDescent="0.25">
      <c r="A794" t="s">
        <v>264</v>
      </c>
      <c r="B794" t="s">
        <v>265</v>
      </c>
      <c r="C794">
        <v>2012</v>
      </c>
      <c r="D794">
        <v>3.3600688000000001</v>
      </c>
    </row>
    <row r="795" spans="1:4" hidden="1" x14ac:dyDescent="0.25">
      <c r="A795" t="s">
        <v>264</v>
      </c>
      <c r="B795" t="s">
        <v>265</v>
      </c>
      <c r="C795">
        <v>2013</v>
      </c>
      <c r="D795">
        <v>2.3848254999999998</v>
      </c>
    </row>
    <row r="796" spans="1:4" hidden="1" x14ac:dyDescent="0.25">
      <c r="A796" t="s">
        <v>264</v>
      </c>
      <c r="B796" t="s">
        <v>265</v>
      </c>
      <c r="C796">
        <v>2014</v>
      </c>
      <c r="D796">
        <v>2.1178906</v>
      </c>
    </row>
    <row r="797" spans="1:4" hidden="1" x14ac:dyDescent="0.25">
      <c r="A797" t="s">
        <v>264</v>
      </c>
      <c r="B797" t="s">
        <v>265</v>
      </c>
      <c r="C797">
        <v>2016</v>
      </c>
      <c r="D797">
        <v>2.8213689999999998</v>
      </c>
    </row>
    <row r="798" spans="1:4" hidden="1" x14ac:dyDescent="0.25">
      <c r="A798" t="s">
        <v>264</v>
      </c>
      <c r="B798" t="s">
        <v>265</v>
      </c>
      <c r="C798">
        <v>2017</v>
      </c>
      <c r="D798">
        <v>2.5581303000000002</v>
      </c>
    </row>
    <row r="799" spans="1:4" hidden="1" x14ac:dyDescent="0.25">
      <c r="A799" t="s">
        <v>264</v>
      </c>
      <c r="B799" t="s">
        <v>265</v>
      </c>
      <c r="C799">
        <v>2018</v>
      </c>
      <c r="D799">
        <v>2.5599731999999999</v>
      </c>
    </row>
    <row r="800" spans="1:4" hidden="1" x14ac:dyDescent="0.25">
      <c r="A800" t="s">
        <v>264</v>
      </c>
      <c r="B800" t="s">
        <v>265</v>
      </c>
      <c r="C800">
        <v>2019</v>
      </c>
      <c r="D800">
        <v>2.3858546999999999</v>
      </c>
    </row>
    <row r="801" spans="1:4" hidden="1" x14ac:dyDescent="0.25">
      <c r="A801" t="s">
        <v>264</v>
      </c>
      <c r="B801" t="s">
        <v>265</v>
      </c>
      <c r="C801">
        <v>2020</v>
      </c>
      <c r="D801">
        <v>2.9201744000000001</v>
      </c>
    </row>
    <row r="802" spans="1:4" hidden="1" x14ac:dyDescent="0.25">
      <c r="A802" t="s">
        <v>264</v>
      </c>
      <c r="B802" t="s">
        <v>265</v>
      </c>
      <c r="C802">
        <v>2021</v>
      </c>
      <c r="D802">
        <v>1.8656098000000001</v>
      </c>
    </row>
    <row r="803" spans="1:4" hidden="1" x14ac:dyDescent="0.25">
      <c r="A803" t="s">
        <v>143</v>
      </c>
      <c r="B803" t="s">
        <v>267</v>
      </c>
      <c r="C803">
        <v>1980</v>
      </c>
      <c r="D803">
        <v>1.4720256</v>
      </c>
    </row>
    <row r="804" spans="1:4" hidden="1" x14ac:dyDescent="0.25">
      <c r="A804" t="s">
        <v>143</v>
      </c>
      <c r="B804" t="s">
        <v>267</v>
      </c>
      <c r="C804">
        <v>1983</v>
      </c>
      <c r="D804">
        <v>2.8269190000000002</v>
      </c>
    </row>
    <row r="805" spans="1:4" hidden="1" x14ac:dyDescent="0.25">
      <c r="A805" t="s">
        <v>143</v>
      </c>
      <c r="B805" t="s">
        <v>267</v>
      </c>
      <c r="C805">
        <v>1984</v>
      </c>
      <c r="D805">
        <v>2.7789860000000002</v>
      </c>
    </row>
    <row r="806" spans="1:4" hidden="1" x14ac:dyDescent="0.25">
      <c r="A806" t="s">
        <v>143</v>
      </c>
      <c r="B806" t="s">
        <v>267</v>
      </c>
      <c r="C806">
        <v>2003</v>
      </c>
      <c r="D806">
        <v>11.995742</v>
      </c>
    </row>
    <row r="807" spans="1:4" hidden="1" x14ac:dyDescent="0.25">
      <c r="A807" t="s">
        <v>143</v>
      </c>
      <c r="B807" t="s">
        <v>267</v>
      </c>
      <c r="C807">
        <v>2004</v>
      </c>
      <c r="D807">
        <v>8.8348929999999992</v>
      </c>
    </row>
    <row r="808" spans="1:4" hidden="1" x14ac:dyDescent="0.25">
      <c r="A808" t="s">
        <v>143</v>
      </c>
      <c r="B808" t="s">
        <v>267</v>
      </c>
      <c r="C808">
        <v>2005</v>
      </c>
      <c r="D808">
        <v>19.2851</v>
      </c>
    </row>
    <row r="809" spans="1:4" hidden="1" x14ac:dyDescent="0.25">
      <c r="A809" t="s">
        <v>143</v>
      </c>
      <c r="B809" t="s">
        <v>267</v>
      </c>
      <c r="C809">
        <v>2007</v>
      </c>
      <c r="D809">
        <v>2.7936212999999999</v>
      </c>
    </row>
    <row r="810" spans="1:4" hidden="1" x14ac:dyDescent="0.25">
      <c r="A810" t="s">
        <v>143</v>
      </c>
      <c r="B810" t="s">
        <v>267</v>
      </c>
      <c r="C810">
        <v>2008</v>
      </c>
      <c r="D810">
        <v>10.069553000000001</v>
      </c>
    </row>
    <row r="811" spans="1:4" hidden="1" x14ac:dyDescent="0.25">
      <c r="A811" t="s">
        <v>143</v>
      </c>
      <c r="B811" t="s">
        <v>267</v>
      </c>
      <c r="C811">
        <v>2009</v>
      </c>
      <c r="D811">
        <v>5.4006420000000004</v>
      </c>
    </row>
    <row r="812" spans="1:4" hidden="1" x14ac:dyDescent="0.25">
      <c r="A812" t="s">
        <v>143</v>
      </c>
      <c r="B812" t="s">
        <v>267</v>
      </c>
      <c r="C812">
        <v>2010</v>
      </c>
      <c r="D812">
        <v>3.5407850000000001</v>
      </c>
    </row>
    <row r="813" spans="1:4" hidden="1" x14ac:dyDescent="0.25">
      <c r="A813" t="s">
        <v>143</v>
      </c>
      <c r="B813" t="s">
        <v>267</v>
      </c>
      <c r="C813">
        <v>2012</v>
      </c>
      <c r="D813">
        <v>3.4585442999999998</v>
      </c>
    </row>
    <row r="814" spans="1:4" hidden="1" x14ac:dyDescent="0.25">
      <c r="A814" t="s">
        <v>143</v>
      </c>
      <c r="B814" t="s">
        <v>267</v>
      </c>
      <c r="C814">
        <v>2013</v>
      </c>
      <c r="D814">
        <v>1.7138370999999999</v>
      </c>
    </row>
    <row r="815" spans="1:4" hidden="1" x14ac:dyDescent="0.25">
      <c r="A815" t="s">
        <v>143</v>
      </c>
      <c r="B815" t="s">
        <v>267</v>
      </c>
      <c r="C815">
        <v>2014</v>
      </c>
      <c r="D815">
        <v>3.3984795000000001</v>
      </c>
    </row>
    <row r="816" spans="1:4" hidden="1" x14ac:dyDescent="0.25">
      <c r="A816" t="s">
        <v>143</v>
      </c>
      <c r="B816" t="s">
        <v>267</v>
      </c>
      <c r="C816">
        <v>2015</v>
      </c>
      <c r="D816">
        <v>5.0535420000000002</v>
      </c>
    </row>
    <row r="817" spans="1:4" hidden="1" x14ac:dyDescent="0.25">
      <c r="A817" t="s">
        <v>143</v>
      </c>
      <c r="B817" t="s">
        <v>267</v>
      </c>
      <c r="C817">
        <v>2016</v>
      </c>
      <c r="D817">
        <v>2.5044057</v>
      </c>
    </row>
    <row r="818" spans="1:4" hidden="1" x14ac:dyDescent="0.25">
      <c r="A818" t="s">
        <v>143</v>
      </c>
      <c r="B818" t="s">
        <v>267</v>
      </c>
      <c r="C818">
        <v>2017</v>
      </c>
      <c r="D818">
        <v>6.6196289999999998</v>
      </c>
    </row>
    <row r="819" spans="1:4" hidden="1" x14ac:dyDescent="0.25">
      <c r="A819" t="s">
        <v>143</v>
      </c>
      <c r="B819" t="s">
        <v>267</v>
      </c>
      <c r="C819">
        <v>2018</v>
      </c>
      <c r="D819">
        <v>3.281825</v>
      </c>
    </row>
    <row r="820" spans="1:4" hidden="1" x14ac:dyDescent="0.25">
      <c r="A820" t="s">
        <v>143</v>
      </c>
      <c r="B820" t="s">
        <v>267</v>
      </c>
      <c r="C820">
        <v>2019</v>
      </c>
      <c r="D820">
        <v>3.2551024000000002</v>
      </c>
    </row>
    <row r="821" spans="1:4" hidden="1" x14ac:dyDescent="0.25">
      <c r="A821" t="s">
        <v>143</v>
      </c>
      <c r="B821" t="s">
        <v>267</v>
      </c>
      <c r="C821">
        <v>2020</v>
      </c>
      <c r="D821">
        <v>1.6161094</v>
      </c>
    </row>
    <row r="822" spans="1:4" hidden="1" x14ac:dyDescent="0.25">
      <c r="A822" t="s">
        <v>143</v>
      </c>
      <c r="B822" t="s">
        <v>267</v>
      </c>
      <c r="C822">
        <v>2021</v>
      </c>
      <c r="D822">
        <v>0.80373380000000005</v>
      </c>
    </row>
    <row r="823" spans="1:4" hidden="1" x14ac:dyDescent="0.25">
      <c r="A823" t="s">
        <v>268</v>
      </c>
      <c r="B823" t="s">
        <v>269</v>
      </c>
      <c r="C823">
        <v>1993</v>
      </c>
      <c r="D823">
        <v>86.540109999999999</v>
      </c>
    </row>
    <row r="824" spans="1:4" hidden="1" x14ac:dyDescent="0.25">
      <c r="A824" t="s">
        <v>268</v>
      </c>
      <c r="B824" t="s">
        <v>269</v>
      </c>
      <c r="C824">
        <v>1994</v>
      </c>
      <c r="D824">
        <v>73.246520000000004</v>
      </c>
    </row>
    <row r="825" spans="1:4" hidden="1" x14ac:dyDescent="0.25">
      <c r="A825" t="s">
        <v>268</v>
      </c>
      <c r="B825" t="s">
        <v>269</v>
      </c>
      <c r="C825">
        <v>1995</v>
      </c>
      <c r="D825">
        <v>60.707729999999998</v>
      </c>
    </row>
    <row r="826" spans="1:4" hidden="1" x14ac:dyDescent="0.25">
      <c r="A826" t="s">
        <v>268</v>
      </c>
      <c r="B826" t="s">
        <v>269</v>
      </c>
      <c r="C826">
        <v>1996</v>
      </c>
      <c r="D826">
        <v>59.636817999999998</v>
      </c>
    </row>
    <row r="827" spans="1:4" hidden="1" x14ac:dyDescent="0.25">
      <c r="A827" t="s">
        <v>268</v>
      </c>
      <c r="B827" t="s">
        <v>269</v>
      </c>
      <c r="C827">
        <v>1997</v>
      </c>
      <c r="D827">
        <v>56.328204999999997</v>
      </c>
    </row>
    <row r="828" spans="1:4" hidden="1" x14ac:dyDescent="0.25">
      <c r="A828" t="s">
        <v>268</v>
      </c>
      <c r="B828" t="s">
        <v>269</v>
      </c>
      <c r="C828">
        <v>1998</v>
      </c>
      <c r="D828">
        <v>60.79598</v>
      </c>
    </row>
    <row r="829" spans="1:4" hidden="1" x14ac:dyDescent="0.25">
      <c r="A829" t="s">
        <v>268</v>
      </c>
      <c r="B829" t="s">
        <v>269</v>
      </c>
      <c r="C829">
        <v>1999</v>
      </c>
      <c r="D829">
        <v>58.15119</v>
      </c>
    </row>
    <row r="830" spans="1:4" hidden="1" x14ac:dyDescent="0.25">
      <c r="A830" t="s">
        <v>268</v>
      </c>
      <c r="B830" t="s">
        <v>269</v>
      </c>
      <c r="C830">
        <v>2000</v>
      </c>
      <c r="D830">
        <v>54.227221999999998</v>
      </c>
    </row>
    <row r="831" spans="1:4" hidden="1" x14ac:dyDescent="0.25">
      <c r="A831" t="s">
        <v>268</v>
      </c>
      <c r="B831" t="s">
        <v>269</v>
      </c>
      <c r="C831">
        <v>2001</v>
      </c>
      <c r="D831">
        <v>55.52149</v>
      </c>
    </row>
    <row r="832" spans="1:4" hidden="1" x14ac:dyDescent="0.25">
      <c r="A832" t="s">
        <v>268</v>
      </c>
      <c r="B832" t="s">
        <v>269</v>
      </c>
      <c r="C832">
        <v>2002</v>
      </c>
      <c r="D832">
        <v>51.376370000000001</v>
      </c>
    </row>
    <row r="833" spans="1:4" hidden="1" x14ac:dyDescent="0.25">
      <c r="A833" t="s">
        <v>268</v>
      </c>
      <c r="B833" t="s">
        <v>269</v>
      </c>
      <c r="C833">
        <v>2003</v>
      </c>
      <c r="D833">
        <v>60.987278000000003</v>
      </c>
    </row>
    <row r="834" spans="1:4" hidden="1" x14ac:dyDescent="0.25">
      <c r="A834" t="s">
        <v>268</v>
      </c>
      <c r="B834" t="s">
        <v>269</v>
      </c>
      <c r="C834">
        <v>2004</v>
      </c>
      <c r="D834">
        <v>60.715313000000002</v>
      </c>
    </row>
    <row r="835" spans="1:4" hidden="1" x14ac:dyDescent="0.25">
      <c r="A835" t="s">
        <v>268</v>
      </c>
      <c r="B835" t="s">
        <v>269</v>
      </c>
      <c r="C835">
        <v>2005</v>
      </c>
      <c r="D835">
        <v>57.003216000000002</v>
      </c>
    </row>
    <row r="836" spans="1:4" hidden="1" x14ac:dyDescent="0.25">
      <c r="A836" t="s">
        <v>268</v>
      </c>
      <c r="B836" t="s">
        <v>269</v>
      </c>
      <c r="C836">
        <v>2006</v>
      </c>
      <c r="D836">
        <v>62.203887999999999</v>
      </c>
    </row>
    <row r="837" spans="1:4" hidden="1" x14ac:dyDescent="0.25">
      <c r="A837" t="s">
        <v>268</v>
      </c>
      <c r="B837" t="s">
        <v>269</v>
      </c>
      <c r="C837">
        <v>2007</v>
      </c>
      <c r="D837">
        <v>69.260180000000005</v>
      </c>
    </row>
    <row r="838" spans="1:4" hidden="1" x14ac:dyDescent="0.25">
      <c r="A838" t="s">
        <v>268</v>
      </c>
      <c r="B838" t="s">
        <v>269</v>
      </c>
      <c r="C838">
        <v>2008</v>
      </c>
      <c r="D838">
        <v>68.602789999999999</v>
      </c>
    </row>
    <row r="839" spans="1:4" hidden="1" x14ac:dyDescent="0.25">
      <c r="A839" t="s">
        <v>268</v>
      </c>
      <c r="B839" t="s">
        <v>269</v>
      </c>
      <c r="C839">
        <v>2009</v>
      </c>
      <c r="D839">
        <v>75.708759999999998</v>
      </c>
    </row>
    <row r="840" spans="1:4" hidden="1" x14ac:dyDescent="0.25">
      <c r="A840" t="s">
        <v>268</v>
      </c>
      <c r="B840" t="s">
        <v>269</v>
      </c>
      <c r="C840">
        <v>2010</v>
      </c>
      <c r="D840">
        <v>82.945120000000003</v>
      </c>
    </row>
    <row r="841" spans="1:4" hidden="1" x14ac:dyDescent="0.25">
      <c r="A841" t="s">
        <v>268</v>
      </c>
      <c r="B841" t="s">
        <v>269</v>
      </c>
      <c r="C841">
        <v>2011</v>
      </c>
      <c r="D841">
        <v>74.597149999999999</v>
      </c>
    </row>
    <row r="842" spans="1:4" hidden="1" x14ac:dyDescent="0.25">
      <c r="A842" t="s">
        <v>268</v>
      </c>
      <c r="B842" t="s">
        <v>269</v>
      </c>
      <c r="C842">
        <v>2012</v>
      </c>
      <c r="D842">
        <v>82.484504999999999</v>
      </c>
    </row>
    <row r="843" spans="1:4" hidden="1" x14ac:dyDescent="0.25">
      <c r="A843" t="s">
        <v>268</v>
      </c>
      <c r="B843" t="s">
        <v>269</v>
      </c>
      <c r="C843">
        <v>2013</v>
      </c>
      <c r="D843">
        <v>93.584630000000004</v>
      </c>
    </row>
    <row r="844" spans="1:4" hidden="1" x14ac:dyDescent="0.25">
      <c r="A844" t="s">
        <v>268</v>
      </c>
      <c r="B844" t="s">
        <v>269</v>
      </c>
      <c r="C844">
        <v>2014</v>
      </c>
      <c r="D844">
        <v>86.525109999999998</v>
      </c>
    </row>
    <row r="845" spans="1:4" hidden="1" x14ac:dyDescent="0.25">
      <c r="A845" t="s">
        <v>268</v>
      </c>
      <c r="B845" t="s">
        <v>269</v>
      </c>
      <c r="C845">
        <v>2015</v>
      </c>
      <c r="D845">
        <v>83.619979999999998</v>
      </c>
    </row>
    <row r="846" spans="1:4" hidden="1" x14ac:dyDescent="0.25">
      <c r="A846" t="s">
        <v>268</v>
      </c>
      <c r="B846" t="s">
        <v>269</v>
      </c>
      <c r="C846">
        <v>2016</v>
      </c>
      <c r="D846">
        <v>75.230934000000005</v>
      </c>
    </row>
    <row r="847" spans="1:4" hidden="1" x14ac:dyDescent="0.25">
      <c r="A847" t="s">
        <v>268</v>
      </c>
      <c r="B847" t="s">
        <v>269</v>
      </c>
      <c r="C847">
        <v>2017</v>
      </c>
      <c r="D847">
        <v>75.394195999999994</v>
      </c>
    </row>
    <row r="848" spans="1:4" hidden="1" x14ac:dyDescent="0.25">
      <c r="A848" t="s">
        <v>268</v>
      </c>
      <c r="B848" t="s">
        <v>269</v>
      </c>
      <c r="C848">
        <v>2018</v>
      </c>
      <c r="D848">
        <v>64.359359999999995</v>
      </c>
    </row>
    <row r="849" spans="1:4" hidden="1" x14ac:dyDescent="0.25">
      <c r="A849" t="s">
        <v>268</v>
      </c>
      <c r="B849" t="s">
        <v>269</v>
      </c>
      <c r="C849">
        <v>2019</v>
      </c>
      <c r="D849">
        <v>72.602164999999999</v>
      </c>
    </row>
    <row r="850" spans="1:4" hidden="1" x14ac:dyDescent="0.25">
      <c r="A850" t="s">
        <v>268</v>
      </c>
      <c r="B850" t="s">
        <v>269</v>
      </c>
      <c r="C850">
        <v>2020</v>
      </c>
      <c r="D850">
        <v>63.906860000000002</v>
      </c>
    </row>
    <row r="851" spans="1:4" hidden="1" x14ac:dyDescent="0.25">
      <c r="A851" t="s">
        <v>268</v>
      </c>
      <c r="B851" t="s">
        <v>269</v>
      </c>
      <c r="C851">
        <v>2021</v>
      </c>
      <c r="D851">
        <v>51.471122999999999</v>
      </c>
    </row>
    <row r="852" spans="1:4" hidden="1" x14ac:dyDescent="0.25">
      <c r="A852" t="s">
        <v>911</v>
      </c>
      <c r="B852" t="s">
        <v>255</v>
      </c>
      <c r="C852">
        <v>2018</v>
      </c>
      <c r="D852">
        <v>0.50523984</v>
      </c>
    </row>
    <row r="853" spans="1:4" hidden="1" x14ac:dyDescent="0.25">
      <c r="A853" t="s">
        <v>911</v>
      </c>
      <c r="B853" t="s">
        <v>255</v>
      </c>
      <c r="C853">
        <v>2019</v>
      </c>
      <c r="D853">
        <v>0.46714990000000001</v>
      </c>
    </row>
    <row r="854" spans="1:4" hidden="1" x14ac:dyDescent="0.25">
      <c r="A854" t="s">
        <v>911</v>
      </c>
      <c r="B854" t="s">
        <v>255</v>
      </c>
      <c r="C854">
        <v>2020</v>
      </c>
      <c r="D854">
        <v>0.77541780000000005</v>
      </c>
    </row>
    <row r="855" spans="1:4" hidden="1" x14ac:dyDescent="0.25">
      <c r="A855" t="s">
        <v>69</v>
      </c>
      <c r="B855" t="s">
        <v>274</v>
      </c>
      <c r="C855">
        <v>1980</v>
      </c>
      <c r="D855">
        <v>188.083</v>
      </c>
    </row>
    <row r="856" spans="1:4" hidden="1" x14ac:dyDescent="0.25">
      <c r="A856" t="s">
        <v>69</v>
      </c>
      <c r="B856" t="s">
        <v>274</v>
      </c>
      <c r="C856">
        <v>1981</v>
      </c>
      <c r="D856">
        <v>211.62542999999999</v>
      </c>
    </row>
    <row r="857" spans="1:4" hidden="1" x14ac:dyDescent="0.25">
      <c r="A857" t="s">
        <v>69</v>
      </c>
      <c r="B857" t="s">
        <v>274</v>
      </c>
      <c r="C857">
        <v>1982</v>
      </c>
      <c r="D857">
        <v>213.6001</v>
      </c>
    </row>
    <row r="858" spans="1:4" hidden="1" x14ac:dyDescent="0.25">
      <c r="A858" t="s">
        <v>69</v>
      </c>
      <c r="B858" t="s">
        <v>274</v>
      </c>
      <c r="C858">
        <v>1983</v>
      </c>
      <c r="D858">
        <v>227.73660000000001</v>
      </c>
    </row>
    <row r="859" spans="1:4" hidden="1" x14ac:dyDescent="0.25">
      <c r="A859" t="s">
        <v>69</v>
      </c>
      <c r="B859" t="s">
        <v>274</v>
      </c>
      <c r="C859">
        <v>1984</v>
      </c>
      <c r="D859">
        <v>188.62334999999999</v>
      </c>
    </row>
    <row r="860" spans="1:4" hidden="1" x14ac:dyDescent="0.25">
      <c r="A860" t="s">
        <v>69</v>
      </c>
      <c r="B860" t="s">
        <v>274</v>
      </c>
      <c r="C860">
        <v>1985</v>
      </c>
      <c r="D860">
        <v>167.20536999999999</v>
      </c>
    </row>
    <row r="861" spans="1:4" hidden="1" x14ac:dyDescent="0.25">
      <c r="A861" t="s">
        <v>69</v>
      </c>
      <c r="B861" t="s">
        <v>274</v>
      </c>
      <c r="C861">
        <v>1986</v>
      </c>
      <c r="D861">
        <v>187.13247999999999</v>
      </c>
    </row>
    <row r="862" spans="1:4" hidden="1" x14ac:dyDescent="0.25">
      <c r="A862" t="s">
        <v>69</v>
      </c>
      <c r="B862" t="s">
        <v>274</v>
      </c>
      <c r="C862">
        <v>1987</v>
      </c>
      <c r="D862">
        <v>196.6215</v>
      </c>
    </row>
    <row r="863" spans="1:4" hidden="1" x14ac:dyDescent="0.25">
      <c r="A863" t="s">
        <v>69</v>
      </c>
      <c r="B863" t="s">
        <v>274</v>
      </c>
      <c r="C863">
        <v>1988</v>
      </c>
      <c r="D863">
        <v>233.51053999999999</v>
      </c>
    </row>
    <row r="864" spans="1:4" hidden="1" x14ac:dyDescent="0.25">
      <c r="A864" t="s">
        <v>69</v>
      </c>
      <c r="B864" t="s">
        <v>274</v>
      </c>
      <c r="C864">
        <v>1989</v>
      </c>
      <c r="D864">
        <v>218.15616</v>
      </c>
    </row>
    <row r="865" spans="1:4" hidden="1" x14ac:dyDescent="0.25">
      <c r="A865" t="s">
        <v>69</v>
      </c>
      <c r="B865" t="s">
        <v>274</v>
      </c>
      <c r="C865">
        <v>1990</v>
      </c>
      <c r="D865">
        <v>236.75190000000001</v>
      </c>
    </row>
    <row r="866" spans="1:4" hidden="1" x14ac:dyDescent="0.25">
      <c r="A866" t="s">
        <v>69</v>
      </c>
      <c r="B866" t="s">
        <v>274</v>
      </c>
      <c r="C866">
        <v>1991</v>
      </c>
      <c r="D866">
        <v>205.68691999999999</v>
      </c>
    </row>
    <row r="867" spans="1:4" hidden="1" x14ac:dyDescent="0.25">
      <c r="A867" t="s">
        <v>69</v>
      </c>
      <c r="B867" t="s">
        <v>274</v>
      </c>
      <c r="C867">
        <v>1992</v>
      </c>
      <c r="D867">
        <v>232.63605999999999</v>
      </c>
    </row>
    <row r="868" spans="1:4" hidden="1" x14ac:dyDescent="0.25">
      <c r="A868" t="s">
        <v>69</v>
      </c>
      <c r="B868" t="s">
        <v>274</v>
      </c>
      <c r="C868">
        <v>1993</v>
      </c>
      <c r="D868">
        <v>223.15172000000001</v>
      </c>
    </row>
    <row r="869" spans="1:4" hidden="1" x14ac:dyDescent="0.25">
      <c r="A869" t="s">
        <v>69</v>
      </c>
      <c r="B869" t="s">
        <v>274</v>
      </c>
      <c r="C869">
        <v>1994</v>
      </c>
      <c r="D869">
        <v>244.35149000000001</v>
      </c>
    </row>
    <row r="870" spans="1:4" hidden="1" x14ac:dyDescent="0.25">
      <c r="A870" t="s">
        <v>69</v>
      </c>
      <c r="B870" t="s">
        <v>274</v>
      </c>
      <c r="C870">
        <v>1995</v>
      </c>
      <c r="D870">
        <v>235.71188000000001</v>
      </c>
    </row>
    <row r="871" spans="1:4" hidden="1" x14ac:dyDescent="0.25">
      <c r="A871" t="s">
        <v>69</v>
      </c>
      <c r="B871" t="s">
        <v>274</v>
      </c>
      <c r="C871">
        <v>1996</v>
      </c>
      <c r="D871">
        <v>249.04861</v>
      </c>
    </row>
    <row r="872" spans="1:4" hidden="1" x14ac:dyDescent="0.25">
      <c r="A872" t="s">
        <v>69</v>
      </c>
      <c r="B872" t="s">
        <v>274</v>
      </c>
      <c r="C872">
        <v>1997</v>
      </c>
      <c r="D872">
        <v>249.93439000000001</v>
      </c>
    </row>
    <row r="873" spans="1:4" hidden="1" x14ac:dyDescent="0.25">
      <c r="A873" t="s">
        <v>69</v>
      </c>
      <c r="B873" t="s">
        <v>274</v>
      </c>
      <c r="C873">
        <v>1998</v>
      </c>
      <c r="D873">
        <v>291.1875</v>
      </c>
    </row>
    <row r="874" spans="1:4" hidden="1" x14ac:dyDescent="0.25">
      <c r="A874" t="s">
        <v>69</v>
      </c>
      <c r="B874" t="s">
        <v>274</v>
      </c>
      <c r="C874">
        <v>1999</v>
      </c>
      <c r="D874">
        <v>311.28662000000003</v>
      </c>
    </row>
    <row r="875" spans="1:4" hidden="1" x14ac:dyDescent="0.25">
      <c r="A875" t="s">
        <v>69</v>
      </c>
      <c r="B875" t="s">
        <v>274</v>
      </c>
      <c r="C875">
        <v>2000</v>
      </c>
      <c r="D875">
        <v>323.92986999999999</v>
      </c>
    </row>
    <row r="876" spans="1:4" hidden="1" x14ac:dyDescent="0.25">
      <c r="A876" t="s">
        <v>69</v>
      </c>
      <c r="B876" t="s">
        <v>274</v>
      </c>
      <c r="C876">
        <v>2001</v>
      </c>
      <c r="D876">
        <v>327.75247000000002</v>
      </c>
    </row>
    <row r="877" spans="1:4" hidden="1" x14ac:dyDescent="0.25">
      <c r="A877" t="s">
        <v>69</v>
      </c>
      <c r="B877" t="s">
        <v>274</v>
      </c>
      <c r="C877">
        <v>2002</v>
      </c>
      <c r="D877">
        <v>337.44213999999999</v>
      </c>
    </row>
    <row r="878" spans="1:4" hidden="1" x14ac:dyDescent="0.25">
      <c r="A878" t="s">
        <v>69</v>
      </c>
      <c r="B878" t="s">
        <v>274</v>
      </c>
      <c r="C878">
        <v>2003</v>
      </c>
      <c r="D878">
        <v>328.3698</v>
      </c>
    </row>
    <row r="879" spans="1:4" hidden="1" x14ac:dyDescent="0.25">
      <c r="A879" t="s">
        <v>69</v>
      </c>
      <c r="B879" t="s">
        <v>274</v>
      </c>
      <c r="C879">
        <v>2004</v>
      </c>
      <c r="D879">
        <v>346.5924</v>
      </c>
    </row>
    <row r="880" spans="1:4" hidden="1" x14ac:dyDescent="0.25">
      <c r="A880" t="s">
        <v>69</v>
      </c>
      <c r="B880" t="s">
        <v>274</v>
      </c>
      <c r="C880">
        <v>2005</v>
      </c>
      <c r="D880">
        <v>304.98604999999998</v>
      </c>
    </row>
    <row r="881" spans="1:4" hidden="1" x14ac:dyDescent="0.25">
      <c r="A881" t="s">
        <v>69</v>
      </c>
      <c r="B881" t="s">
        <v>274</v>
      </c>
      <c r="C881">
        <v>2006</v>
      </c>
      <c r="D881">
        <v>275.38249999999999</v>
      </c>
    </row>
    <row r="882" spans="1:4" hidden="1" x14ac:dyDescent="0.25">
      <c r="A882" t="s">
        <v>69</v>
      </c>
      <c r="B882" t="s">
        <v>274</v>
      </c>
      <c r="C882">
        <v>2007</v>
      </c>
      <c r="D882">
        <v>302.93509999999998</v>
      </c>
    </row>
    <row r="883" spans="1:4" hidden="1" x14ac:dyDescent="0.25">
      <c r="A883" t="s">
        <v>69</v>
      </c>
      <c r="B883" t="s">
        <v>274</v>
      </c>
      <c r="C883">
        <v>2008</v>
      </c>
      <c r="D883">
        <v>296.94232</v>
      </c>
    </row>
    <row r="884" spans="1:4" hidden="1" x14ac:dyDescent="0.25">
      <c r="A884" t="s">
        <v>69</v>
      </c>
      <c r="B884" t="s">
        <v>274</v>
      </c>
      <c r="C884">
        <v>2009</v>
      </c>
      <c r="D884">
        <v>274.67880000000002</v>
      </c>
    </row>
    <row r="885" spans="1:4" hidden="1" x14ac:dyDescent="0.25">
      <c r="A885" t="s">
        <v>69</v>
      </c>
      <c r="B885" t="s">
        <v>274</v>
      </c>
      <c r="C885">
        <v>2010</v>
      </c>
      <c r="D885">
        <v>292.92809999999997</v>
      </c>
    </row>
    <row r="886" spans="1:4" hidden="1" x14ac:dyDescent="0.25">
      <c r="A886" t="s">
        <v>69</v>
      </c>
      <c r="B886" t="s">
        <v>274</v>
      </c>
      <c r="C886">
        <v>2011</v>
      </c>
      <c r="D886">
        <v>282.28039999999999</v>
      </c>
    </row>
    <row r="887" spans="1:4" hidden="1" x14ac:dyDescent="0.25">
      <c r="A887" t="s">
        <v>69</v>
      </c>
      <c r="B887" t="s">
        <v>274</v>
      </c>
      <c r="C887">
        <v>2012</v>
      </c>
      <c r="D887">
        <v>251.02862999999999</v>
      </c>
    </row>
    <row r="888" spans="1:4" hidden="1" x14ac:dyDescent="0.25">
      <c r="A888" t="s">
        <v>69</v>
      </c>
      <c r="B888" t="s">
        <v>274</v>
      </c>
      <c r="C888">
        <v>2013</v>
      </c>
      <c r="D888">
        <v>238.38335000000001</v>
      </c>
    </row>
    <row r="889" spans="1:4" hidden="1" x14ac:dyDescent="0.25">
      <c r="A889" t="s">
        <v>69</v>
      </c>
      <c r="B889" t="s">
        <v>274</v>
      </c>
      <c r="C889">
        <v>2014</v>
      </c>
      <c r="D889">
        <v>243.68861000000001</v>
      </c>
    </row>
    <row r="890" spans="1:4" hidden="1" x14ac:dyDescent="0.25">
      <c r="A890" t="s">
        <v>69</v>
      </c>
      <c r="B890" t="s">
        <v>274</v>
      </c>
      <c r="C890">
        <v>2015</v>
      </c>
      <c r="D890">
        <v>257.49432000000002</v>
      </c>
    </row>
    <row r="891" spans="1:4" hidden="1" x14ac:dyDescent="0.25">
      <c r="A891" t="s">
        <v>69</v>
      </c>
      <c r="B891" t="s">
        <v>274</v>
      </c>
      <c r="C891">
        <v>2016</v>
      </c>
      <c r="D891">
        <v>271.95357999999999</v>
      </c>
    </row>
    <row r="892" spans="1:4" hidden="1" x14ac:dyDescent="0.25">
      <c r="A892" t="s">
        <v>69</v>
      </c>
      <c r="B892" t="s">
        <v>274</v>
      </c>
      <c r="C892">
        <v>2017</v>
      </c>
      <c r="D892">
        <v>259.70468</v>
      </c>
    </row>
    <row r="893" spans="1:4" hidden="1" x14ac:dyDescent="0.25">
      <c r="A893" t="s">
        <v>69</v>
      </c>
      <c r="B893" t="s">
        <v>274</v>
      </c>
      <c r="C893">
        <v>2018</v>
      </c>
      <c r="D893">
        <v>218.84307999999999</v>
      </c>
    </row>
    <row r="894" spans="1:4" hidden="1" x14ac:dyDescent="0.25">
      <c r="A894" t="s">
        <v>69</v>
      </c>
      <c r="B894" t="s">
        <v>274</v>
      </c>
      <c r="C894">
        <v>2019</v>
      </c>
      <c r="D894">
        <v>233.09665000000001</v>
      </c>
    </row>
    <row r="895" spans="1:4" hidden="1" x14ac:dyDescent="0.25">
      <c r="A895" t="s">
        <v>69</v>
      </c>
      <c r="B895" t="s">
        <v>274</v>
      </c>
      <c r="C895">
        <v>2020</v>
      </c>
      <c r="D895">
        <v>216.45698999999999</v>
      </c>
    </row>
    <row r="896" spans="1:4" hidden="1" x14ac:dyDescent="0.25">
      <c r="A896" t="s">
        <v>69</v>
      </c>
      <c r="B896" t="s">
        <v>274</v>
      </c>
      <c r="C896">
        <v>2021</v>
      </c>
      <c r="D896">
        <v>186.18965</v>
      </c>
    </row>
    <row r="897" spans="1:4" hidden="1" x14ac:dyDescent="0.25">
      <c r="A897" t="s">
        <v>271</v>
      </c>
      <c r="B897" t="s">
        <v>272</v>
      </c>
      <c r="C897">
        <v>2013</v>
      </c>
      <c r="D897">
        <v>1.0290596000000001</v>
      </c>
    </row>
    <row r="898" spans="1:4" hidden="1" x14ac:dyDescent="0.25">
      <c r="A898" t="s">
        <v>271</v>
      </c>
      <c r="B898" t="s">
        <v>272</v>
      </c>
      <c r="C898">
        <v>2021</v>
      </c>
      <c r="D898">
        <v>2.713552</v>
      </c>
    </row>
    <row r="899" spans="1:4" hidden="1" x14ac:dyDescent="0.25">
      <c r="A899" t="s">
        <v>154</v>
      </c>
      <c r="B899" t="s">
        <v>275</v>
      </c>
      <c r="C899">
        <v>1983</v>
      </c>
      <c r="D899">
        <v>4.0668816999999997</v>
      </c>
    </row>
    <row r="900" spans="1:4" hidden="1" x14ac:dyDescent="0.25">
      <c r="A900" t="s">
        <v>154</v>
      </c>
      <c r="B900" t="s">
        <v>275</v>
      </c>
      <c r="C900">
        <v>1986</v>
      </c>
      <c r="D900">
        <v>2.1359940000000002</v>
      </c>
    </row>
    <row r="901" spans="1:4" hidden="1" x14ac:dyDescent="0.25">
      <c r="A901" t="s">
        <v>154</v>
      </c>
      <c r="B901" t="s">
        <v>275</v>
      </c>
      <c r="C901">
        <v>2000</v>
      </c>
      <c r="D901">
        <v>0.58542590000000005</v>
      </c>
    </row>
    <row r="902" spans="1:4" hidden="1" x14ac:dyDescent="0.25">
      <c r="A902" t="s">
        <v>154</v>
      </c>
      <c r="B902" t="s">
        <v>275</v>
      </c>
      <c r="C902">
        <v>2001</v>
      </c>
      <c r="D902">
        <v>1.2688835999999999</v>
      </c>
    </row>
    <row r="903" spans="1:4" hidden="1" x14ac:dyDescent="0.25">
      <c r="A903" t="s">
        <v>154</v>
      </c>
      <c r="B903" t="s">
        <v>275</v>
      </c>
      <c r="C903">
        <v>2002</v>
      </c>
      <c r="D903">
        <v>1.2506957999999999</v>
      </c>
    </row>
    <row r="904" spans="1:4" hidden="1" x14ac:dyDescent="0.25">
      <c r="A904" t="s">
        <v>154</v>
      </c>
      <c r="B904" t="s">
        <v>275</v>
      </c>
      <c r="C904">
        <v>2003</v>
      </c>
      <c r="D904">
        <v>2.0179695999999998</v>
      </c>
    </row>
    <row r="905" spans="1:4" hidden="1" x14ac:dyDescent="0.25">
      <c r="A905" t="s">
        <v>154</v>
      </c>
      <c r="B905" t="s">
        <v>275</v>
      </c>
      <c r="C905">
        <v>2004</v>
      </c>
      <c r="D905">
        <v>2.6539469000000002</v>
      </c>
    </row>
    <row r="906" spans="1:4" hidden="1" x14ac:dyDescent="0.25">
      <c r="A906" t="s">
        <v>154</v>
      </c>
      <c r="B906" t="s">
        <v>275</v>
      </c>
      <c r="C906">
        <v>2005</v>
      </c>
      <c r="D906">
        <v>0.87290789999999996</v>
      </c>
    </row>
    <row r="907" spans="1:4" hidden="1" x14ac:dyDescent="0.25">
      <c r="A907" t="s">
        <v>154</v>
      </c>
      <c r="B907" t="s">
        <v>275</v>
      </c>
      <c r="C907">
        <v>2006</v>
      </c>
      <c r="D907">
        <v>1.6156535000000001</v>
      </c>
    </row>
    <row r="908" spans="1:4" hidden="1" x14ac:dyDescent="0.25">
      <c r="A908" t="s">
        <v>154</v>
      </c>
      <c r="B908" t="s">
        <v>275</v>
      </c>
      <c r="C908">
        <v>2007</v>
      </c>
      <c r="D908">
        <v>3.6161713999999998</v>
      </c>
    </row>
    <row r="909" spans="1:4" hidden="1" x14ac:dyDescent="0.25">
      <c r="A909" t="s">
        <v>154</v>
      </c>
      <c r="B909" t="s">
        <v>275</v>
      </c>
      <c r="C909">
        <v>2008</v>
      </c>
      <c r="D909">
        <v>0.84007549999999998</v>
      </c>
    </row>
    <row r="910" spans="1:4" hidden="1" x14ac:dyDescent="0.25">
      <c r="A910" t="s">
        <v>154</v>
      </c>
      <c r="B910" t="s">
        <v>275</v>
      </c>
      <c r="C910">
        <v>2009</v>
      </c>
      <c r="D910">
        <v>1.7620121</v>
      </c>
    </row>
    <row r="911" spans="1:4" hidden="1" x14ac:dyDescent="0.25">
      <c r="A911" t="s">
        <v>154</v>
      </c>
      <c r="B911" t="s">
        <v>275</v>
      </c>
      <c r="C911">
        <v>2010</v>
      </c>
      <c r="D911">
        <v>1.5344082000000001</v>
      </c>
    </row>
    <row r="912" spans="1:4" hidden="1" x14ac:dyDescent="0.25">
      <c r="A912" t="s">
        <v>154</v>
      </c>
      <c r="B912" t="s">
        <v>275</v>
      </c>
      <c r="C912">
        <v>2011</v>
      </c>
      <c r="D912">
        <v>1.5145789000000001</v>
      </c>
    </row>
    <row r="913" spans="1:4" hidden="1" x14ac:dyDescent="0.25">
      <c r="A913" t="s">
        <v>154</v>
      </c>
      <c r="B913" t="s">
        <v>275</v>
      </c>
      <c r="C913">
        <v>2012</v>
      </c>
      <c r="D913">
        <v>1.8941498999999999</v>
      </c>
    </row>
    <row r="914" spans="1:4" hidden="1" x14ac:dyDescent="0.25">
      <c r="A914" t="s">
        <v>154</v>
      </c>
      <c r="B914" t="s">
        <v>275</v>
      </c>
      <c r="C914">
        <v>2013</v>
      </c>
      <c r="D914">
        <v>1.1814449</v>
      </c>
    </row>
    <row r="915" spans="1:4" hidden="1" x14ac:dyDescent="0.25">
      <c r="A915" t="s">
        <v>154</v>
      </c>
      <c r="B915" t="s">
        <v>275</v>
      </c>
      <c r="C915">
        <v>2014</v>
      </c>
      <c r="D915">
        <v>1.5560999</v>
      </c>
    </row>
    <row r="916" spans="1:4" hidden="1" x14ac:dyDescent="0.25">
      <c r="A916" t="s">
        <v>154</v>
      </c>
      <c r="B916" t="s">
        <v>275</v>
      </c>
      <c r="C916">
        <v>2015</v>
      </c>
      <c r="D916">
        <v>2.4024990000000002</v>
      </c>
    </row>
    <row r="917" spans="1:4" hidden="1" x14ac:dyDescent="0.25">
      <c r="A917" t="s">
        <v>154</v>
      </c>
      <c r="B917" t="s">
        <v>275</v>
      </c>
      <c r="C917">
        <v>2016</v>
      </c>
      <c r="D917">
        <v>2.6596782000000001</v>
      </c>
    </row>
    <row r="918" spans="1:4" hidden="1" x14ac:dyDescent="0.25">
      <c r="A918" t="s">
        <v>154</v>
      </c>
      <c r="B918" t="s">
        <v>275</v>
      </c>
      <c r="C918">
        <v>2017</v>
      </c>
      <c r="D918">
        <v>1.8784198999999999</v>
      </c>
    </row>
    <row r="919" spans="1:4" hidden="1" x14ac:dyDescent="0.25">
      <c r="A919" t="s">
        <v>154</v>
      </c>
      <c r="B919" t="s">
        <v>275</v>
      </c>
      <c r="C919">
        <v>2018</v>
      </c>
      <c r="D919">
        <v>1.5791138</v>
      </c>
    </row>
    <row r="920" spans="1:4" hidden="1" x14ac:dyDescent="0.25">
      <c r="A920" t="s">
        <v>154</v>
      </c>
      <c r="B920" t="s">
        <v>275</v>
      </c>
      <c r="C920">
        <v>2019</v>
      </c>
      <c r="D920">
        <v>2.1136043</v>
      </c>
    </row>
    <row r="921" spans="1:4" hidden="1" x14ac:dyDescent="0.25">
      <c r="A921" t="s">
        <v>154</v>
      </c>
      <c r="B921" t="s">
        <v>275</v>
      </c>
      <c r="C921">
        <v>2020</v>
      </c>
      <c r="D921">
        <v>0.90911834999999996</v>
      </c>
    </row>
    <row r="922" spans="1:4" hidden="1" x14ac:dyDescent="0.25">
      <c r="A922" t="s">
        <v>154</v>
      </c>
      <c r="B922" t="s">
        <v>275</v>
      </c>
      <c r="C922">
        <v>2021</v>
      </c>
      <c r="D922">
        <v>0.62961685999999994</v>
      </c>
    </row>
    <row r="923" spans="1:4" hidden="1" x14ac:dyDescent="0.25">
      <c r="A923" t="s">
        <v>277</v>
      </c>
      <c r="B923" t="s">
        <v>278</v>
      </c>
      <c r="C923">
        <v>1980</v>
      </c>
      <c r="D923">
        <v>4.3019476000000001</v>
      </c>
    </row>
    <row r="924" spans="1:4" hidden="1" x14ac:dyDescent="0.25">
      <c r="A924" t="s">
        <v>277</v>
      </c>
      <c r="B924" t="s">
        <v>278</v>
      </c>
      <c r="C924">
        <v>1981</v>
      </c>
      <c r="D924">
        <v>1.6761234</v>
      </c>
    </row>
    <row r="925" spans="1:4" hidden="1" x14ac:dyDescent="0.25">
      <c r="A925" t="s">
        <v>277</v>
      </c>
      <c r="B925" t="s">
        <v>278</v>
      </c>
      <c r="C925">
        <v>1982</v>
      </c>
      <c r="D925">
        <v>2.5663106</v>
      </c>
    </row>
    <row r="926" spans="1:4" hidden="1" x14ac:dyDescent="0.25">
      <c r="A926" t="s">
        <v>277</v>
      </c>
      <c r="B926" t="s">
        <v>278</v>
      </c>
      <c r="C926">
        <v>1983</v>
      </c>
      <c r="D926">
        <v>2.7285504</v>
      </c>
    </row>
    <row r="927" spans="1:4" hidden="1" x14ac:dyDescent="0.25">
      <c r="A927" t="s">
        <v>277</v>
      </c>
      <c r="B927" t="s">
        <v>278</v>
      </c>
      <c r="C927">
        <v>1984</v>
      </c>
      <c r="D927">
        <v>2.6598755999999999</v>
      </c>
    </row>
    <row r="928" spans="1:4" hidden="1" x14ac:dyDescent="0.25">
      <c r="A928" t="s">
        <v>277</v>
      </c>
      <c r="B928" t="s">
        <v>278</v>
      </c>
      <c r="C928">
        <v>1986</v>
      </c>
      <c r="D928">
        <v>2.8450712999999999</v>
      </c>
    </row>
    <row r="929" spans="1:4" hidden="1" x14ac:dyDescent="0.25">
      <c r="A929" t="s">
        <v>277</v>
      </c>
      <c r="B929" t="s">
        <v>278</v>
      </c>
      <c r="C929">
        <v>1987</v>
      </c>
      <c r="D929">
        <v>2.1584110000000001</v>
      </c>
    </row>
    <row r="930" spans="1:4" hidden="1" x14ac:dyDescent="0.25">
      <c r="A930" t="s">
        <v>277</v>
      </c>
      <c r="B930" t="s">
        <v>278</v>
      </c>
      <c r="C930">
        <v>1988</v>
      </c>
      <c r="D930">
        <v>2.4072722999999998</v>
      </c>
    </row>
    <row r="931" spans="1:4" hidden="1" x14ac:dyDescent="0.25">
      <c r="A931" t="s">
        <v>277</v>
      </c>
      <c r="B931" t="s">
        <v>278</v>
      </c>
      <c r="C931">
        <v>1989</v>
      </c>
      <c r="D931">
        <v>2.5464756</v>
      </c>
    </row>
    <row r="932" spans="1:4" hidden="1" x14ac:dyDescent="0.25">
      <c r="A932" t="s">
        <v>277</v>
      </c>
      <c r="B932" t="s">
        <v>278</v>
      </c>
      <c r="C932">
        <v>1991</v>
      </c>
      <c r="D932">
        <v>1.2165135</v>
      </c>
    </row>
    <row r="933" spans="1:4" hidden="1" x14ac:dyDescent="0.25">
      <c r="A933" t="s">
        <v>277</v>
      </c>
      <c r="B933" t="s">
        <v>278</v>
      </c>
      <c r="C933">
        <v>1992</v>
      </c>
      <c r="D933">
        <v>2.1073422000000002</v>
      </c>
    </row>
    <row r="934" spans="1:4" hidden="1" x14ac:dyDescent="0.25">
      <c r="A934" t="s">
        <v>277</v>
      </c>
      <c r="B934" t="s">
        <v>278</v>
      </c>
      <c r="C934">
        <v>1993</v>
      </c>
      <c r="D934">
        <v>1.8863124</v>
      </c>
    </row>
    <row r="935" spans="1:4" hidden="1" x14ac:dyDescent="0.25">
      <c r="A935" t="s">
        <v>277</v>
      </c>
      <c r="B935" t="s">
        <v>278</v>
      </c>
      <c r="C935">
        <v>1994</v>
      </c>
      <c r="D935">
        <v>0.35249573000000001</v>
      </c>
    </row>
    <row r="936" spans="1:4" hidden="1" x14ac:dyDescent="0.25">
      <c r="A936" t="s">
        <v>277</v>
      </c>
      <c r="B936" t="s">
        <v>278</v>
      </c>
      <c r="C936">
        <v>1995</v>
      </c>
      <c r="D936">
        <v>0.69194080000000002</v>
      </c>
    </row>
    <row r="937" spans="1:4" hidden="1" x14ac:dyDescent="0.25">
      <c r="A937" t="s">
        <v>277</v>
      </c>
      <c r="B937" t="s">
        <v>278</v>
      </c>
      <c r="C937">
        <v>1996</v>
      </c>
      <c r="D937">
        <v>0.59446860000000001</v>
      </c>
    </row>
    <row r="938" spans="1:4" hidden="1" x14ac:dyDescent="0.25">
      <c r="A938" t="s">
        <v>277</v>
      </c>
      <c r="B938" t="s">
        <v>278</v>
      </c>
      <c r="C938">
        <v>1997</v>
      </c>
      <c r="D938">
        <v>0.66734289999999996</v>
      </c>
    </row>
    <row r="939" spans="1:4" hidden="1" x14ac:dyDescent="0.25">
      <c r="A939" t="s">
        <v>277</v>
      </c>
      <c r="B939" t="s">
        <v>278</v>
      </c>
      <c r="C939">
        <v>1999</v>
      </c>
      <c r="D939">
        <v>1.2085024</v>
      </c>
    </row>
    <row r="940" spans="1:4" hidden="1" x14ac:dyDescent="0.25">
      <c r="A940" t="s">
        <v>277</v>
      </c>
      <c r="B940" t="s">
        <v>278</v>
      </c>
      <c r="C940">
        <v>2000</v>
      </c>
      <c r="D940">
        <v>0.79198444000000001</v>
      </c>
    </row>
    <row r="941" spans="1:4" hidden="1" x14ac:dyDescent="0.25">
      <c r="A941" t="s">
        <v>277</v>
      </c>
      <c r="B941" t="s">
        <v>278</v>
      </c>
      <c r="C941">
        <v>2001</v>
      </c>
      <c r="D941">
        <v>0.54493694999999998</v>
      </c>
    </row>
    <row r="942" spans="1:4" hidden="1" x14ac:dyDescent="0.25">
      <c r="A942" t="s">
        <v>277</v>
      </c>
      <c r="B942" t="s">
        <v>278</v>
      </c>
      <c r="C942">
        <v>2002</v>
      </c>
      <c r="D942">
        <v>0.99459726000000004</v>
      </c>
    </row>
    <row r="943" spans="1:4" hidden="1" x14ac:dyDescent="0.25">
      <c r="A943" t="s">
        <v>277</v>
      </c>
      <c r="B943" t="s">
        <v>278</v>
      </c>
      <c r="C943">
        <v>2003</v>
      </c>
      <c r="D943">
        <v>0.52626879999999998</v>
      </c>
    </row>
    <row r="944" spans="1:4" hidden="1" x14ac:dyDescent="0.25">
      <c r="A944" t="s">
        <v>277</v>
      </c>
      <c r="B944" t="s">
        <v>278</v>
      </c>
      <c r="C944">
        <v>2004</v>
      </c>
      <c r="D944">
        <v>1.034386</v>
      </c>
    </row>
    <row r="945" spans="1:4" hidden="1" x14ac:dyDescent="0.25">
      <c r="A945" t="s">
        <v>277</v>
      </c>
      <c r="B945" t="s">
        <v>278</v>
      </c>
      <c r="C945">
        <v>2005</v>
      </c>
      <c r="D945">
        <v>0.79883720000000003</v>
      </c>
    </row>
    <row r="946" spans="1:4" hidden="1" x14ac:dyDescent="0.25">
      <c r="A946" t="s">
        <v>277</v>
      </c>
      <c r="B946" t="s">
        <v>278</v>
      </c>
      <c r="C946">
        <v>2006</v>
      </c>
      <c r="D946">
        <v>0.57105887</v>
      </c>
    </row>
    <row r="947" spans="1:4" hidden="1" x14ac:dyDescent="0.25">
      <c r="A947" t="s">
        <v>277</v>
      </c>
      <c r="B947" t="s">
        <v>278</v>
      </c>
      <c r="C947">
        <v>2007</v>
      </c>
      <c r="D947">
        <v>0.28066554999999999</v>
      </c>
    </row>
    <row r="948" spans="1:4" hidden="1" x14ac:dyDescent="0.25">
      <c r="A948" t="s">
        <v>277</v>
      </c>
      <c r="B948" t="s">
        <v>278</v>
      </c>
      <c r="C948">
        <v>2008</v>
      </c>
      <c r="D948">
        <v>0.13796148</v>
      </c>
    </row>
    <row r="949" spans="1:4" hidden="1" x14ac:dyDescent="0.25">
      <c r="A949" t="s">
        <v>277</v>
      </c>
      <c r="B949" t="s">
        <v>278</v>
      </c>
      <c r="C949">
        <v>2009</v>
      </c>
      <c r="D949">
        <v>0.40697919999999999</v>
      </c>
    </row>
    <row r="950" spans="1:4" hidden="1" x14ac:dyDescent="0.25">
      <c r="A950" t="s">
        <v>277</v>
      </c>
      <c r="B950" t="s">
        <v>278</v>
      </c>
      <c r="C950">
        <v>2010</v>
      </c>
      <c r="D950">
        <v>0.26685202000000002</v>
      </c>
    </row>
    <row r="951" spans="1:4" hidden="1" x14ac:dyDescent="0.25">
      <c r="A951" t="s">
        <v>277</v>
      </c>
      <c r="B951" t="s">
        <v>278</v>
      </c>
      <c r="C951">
        <v>2013</v>
      </c>
      <c r="D951">
        <v>0.44520798</v>
      </c>
    </row>
    <row r="952" spans="1:4" hidden="1" x14ac:dyDescent="0.25">
      <c r="A952" t="s">
        <v>277</v>
      </c>
      <c r="B952" t="s">
        <v>278</v>
      </c>
      <c r="C952">
        <v>2014</v>
      </c>
      <c r="D952">
        <v>1.5039483</v>
      </c>
    </row>
    <row r="953" spans="1:4" hidden="1" x14ac:dyDescent="0.25">
      <c r="A953" t="s">
        <v>277</v>
      </c>
      <c r="B953" t="s">
        <v>278</v>
      </c>
      <c r="C953">
        <v>2015</v>
      </c>
      <c r="D953">
        <v>1.2348801</v>
      </c>
    </row>
    <row r="954" spans="1:4" hidden="1" x14ac:dyDescent="0.25">
      <c r="A954" t="s">
        <v>277</v>
      </c>
      <c r="B954" t="s">
        <v>278</v>
      </c>
      <c r="C954">
        <v>2016</v>
      </c>
      <c r="D954">
        <v>2.737295</v>
      </c>
    </row>
    <row r="955" spans="1:4" hidden="1" x14ac:dyDescent="0.25">
      <c r="A955" t="s">
        <v>277</v>
      </c>
      <c r="B955" t="s">
        <v>278</v>
      </c>
      <c r="C955">
        <v>2017</v>
      </c>
      <c r="D955">
        <v>0.95825899999999997</v>
      </c>
    </row>
    <row r="956" spans="1:4" hidden="1" x14ac:dyDescent="0.25">
      <c r="A956" t="s">
        <v>277</v>
      </c>
      <c r="B956" t="s">
        <v>278</v>
      </c>
      <c r="C956">
        <v>2018</v>
      </c>
      <c r="D956">
        <v>1.9981580000000001</v>
      </c>
    </row>
    <row r="957" spans="1:4" hidden="1" x14ac:dyDescent="0.25">
      <c r="A957" t="s">
        <v>277</v>
      </c>
      <c r="B957" t="s">
        <v>278</v>
      </c>
      <c r="C957">
        <v>2019</v>
      </c>
      <c r="D957">
        <v>1.6720729000000001</v>
      </c>
    </row>
    <row r="958" spans="1:4" hidden="1" x14ac:dyDescent="0.25">
      <c r="A958" t="s">
        <v>277</v>
      </c>
      <c r="B958" t="s">
        <v>278</v>
      </c>
      <c r="C958">
        <v>2020</v>
      </c>
      <c r="D958">
        <v>1.8762156999999999</v>
      </c>
    </row>
    <row r="959" spans="1:4" hidden="1" x14ac:dyDescent="0.25">
      <c r="A959" t="s">
        <v>277</v>
      </c>
      <c r="B959" t="s">
        <v>278</v>
      </c>
      <c r="C959">
        <v>2021</v>
      </c>
      <c r="D959">
        <v>1.9665421999999999</v>
      </c>
    </row>
    <row r="960" spans="1:4" hidden="1" x14ac:dyDescent="0.25">
      <c r="A960" t="s">
        <v>158</v>
      </c>
      <c r="B960" t="s">
        <v>280</v>
      </c>
      <c r="C960">
        <v>1980</v>
      </c>
      <c r="D960">
        <v>1.7372004000000001</v>
      </c>
    </row>
    <row r="961" spans="1:4" hidden="1" x14ac:dyDescent="0.25">
      <c r="A961" t="s">
        <v>158</v>
      </c>
      <c r="B961" t="s">
        <v>280</v>
      </c>
      <c r="C961">
        <v>1981</v>
      </c>
      <c r="D961">
        <v>1.3140438000000001</v>
      </c>
    </row>
    <row r="962" spans="1:4" hidden="1" x14ac:dyDescent="0.25">
      <c r="A962" t="s">
        <v>158</v>
      </c>
      <c r="B962" t="s">
        <v>280</v>
      </c>
      <c r="C962">
        <v>1982</v>
      </c>
      <c r="D962">
        <v>1.1499577000000001</v>
      </c>
    </row>
    <row r="963" spans="1:4" hidden="1" x14ac:dyDescent="0.25">
      <c r="A963" t="s">
        <v>158</v>
      </c>
      <c r="B963" t="s">
        <v>280</v>
      </c>
      <c r="C963">
        <v>1983</v>
      </c>
      <c r="D963">
        <v>1.8583563999999999</v>
      </c>
    </row>
    <row r="964" spans="1:4" hidden="1" x14ac:dyDescent="0.25">
      <c r="A964" t="s">
        <v>158</v>
      </c>
      <c r="B964" t="s">
        <v>280</v>
      </c>
      <c r="C964">
        <v>1984</v>
      </c>
      <c r="D964">
        <v>2.6296086000000001</v>
      </c>
    </row>
    <row r="965" spans="1:4" hidden="1" x14ac:dyDescent="0.25">
      <c r="A965" t="s">
        <v>158</v>
      </c>
      <c r="B965" t="s">
        <v>280</v>
      </c>
      <c r="C965">
        <v>1985</v>
      </c>
      <c r="D965">
        <v>3.357593</v>
      </c>
    </row>
    <row r="966" spans="1:4" hidden="1" x14ac:dyDescent="0.25">
      <c r="A966" t="s">
        <v>158</v>
      </c>
      <c r="B966" t="s">
        <v>280</v>
      </c>
      <c r="C966">
        <v>1986</v>
      </c>
      <c r="D966">
        <v>2.7613397000000002</v>
      </c>
    </row>
    <row r="967" spans="1:4" hidden="1" x14ac:dyDescent="0.25">
      <c r="A967" t="s">
        <v>158</v>
      </c>
      <c r="B967" t="s">
        <v>280</v>
      </c>
      <c r="C967">
        <v>1987</v>
      </c>
      <c r="D967">
        <v>3.2171794999999999</v>
      </c>
    </row>
    <row r="968" spans="1:4" hidden="1" x14ac:dyDescent="0.25">
      <c r="A968" t="s">
        <v>158</v>
      </c>
      <c r="B968" t="s">
        <v>280</v>
      </c>
      <c r="C968">
        <v>1988</v>
      </c>
      <c r="D968">
        <v>3.4991791000000001</v>
      </c>
    </row>
    <row r="969" spans="1:4" hidden="1" x14ac:dyDescent="0.25">
      <c r="A969" t="s">
        <v>158</v>
      </c>
      <c r="B969" t="s">
        <v>280</v>
      </c>
      <c r="C969">
        <v>1989</v>
      </c>
      <c r="D969">
        <v>3.3353747999999999</v>
      </c>
    </row>
    <row r="970" spans="1:4" hidden="1" x14ac:dyDescent="0.25">
      <c r="A970" t="s">
        <v>158</v>
      </c>
      <c r="B970" t="s">
        <v>280</v>
      </c>
      <c r="C970">
        <v>1990</v>
      </c>
      <c r="D970">
        <v>4.8588966999999998</v>
      </c>
    </row>
    <row r="971" spans="1:4" hidden="1" x14ac:dyDescent="0.25">
      <c r="A971" t="s">
        <v>158</v>
      </c>
      <c r="B971" t="s">
        <v>280</v>
      </c>
      <c r="C971">
        <v>1991</v>
      </c>
      <c r="D971">
        <v>5.2549834000000004</v>
      </c>
    </row>
    <row r="972" spans="1:4" hidden="1" x14ac:dyDescent="0.25">
      <c r="A972" t="s">
        <v>158</v>
      </c>
      <c r="B972" t="s">
        <v>280</v>
      </c>
      <c r="C972">
        <v>1992</v>
      </c>
      <c r="D972">
        <v>5.0175742999999997</v>
      </c>
    </row>
    <row r="973" spans="1:4" hidden="1" x14ac:dyDescent="0.25">
      <c r="A973" t="s">
        <v>158</v>
      </c>
      <c r="B973" t="s">
        <v>280</v>
      </c>
      <c r="C973">
        <v>1993</v>
      </c>
      <c r="D973">
        <v>5.3435683000000003</v>
      </c>
    </row>
    <row r="974" spans="1:4" hidden="1" x14ac:dyDescent="0.25">
      <c r="A974" t="s">
        <v>158</v>
      </c>
      <c r="B974" t="s">
        <v>280</v>
      </c>
      <c r="C974">
        <v>1994</v>
      </c>
      <c r="D974">
        <v>4.9063460000000001</v>
      </c>
    </row>
    <row r="975" spans="1:4" hidden="1" x14ac:dyDescent="0.25">
      <c r="A975" t="s">
        <v>158</v>
      </c>
      <c r="B975" t="s">
        <v>280</v>
      </c>
      <c r="C975">
        <v>1995</v>
      </c>
      <c r="D975">
        <v>6.3584174999999998</v>
      </c>
    </row>
    <row r="976" spans="1:4" hidden="1" x14ac:dyDescent="0.25">
      <c r="A976" t="s">
        <v>158</v>
      </c>
      <c r="B976" t="s">
        <v>280</v>
      </c>
      <c r="C976">
        <v>1996</v>
      </c>
      <c r="D976">
        <v>7.6870050000000001</v>
      </c>
    </row>
    <row r="977" spans="1:4" hidden="1" x14ac:dyDescent="0.25">
      <c r="A977" t="s">
        <v>158</v>
      </c>
      <c r="B977" t="s">
        <v>280</v>
      </c>
      <c r="C977">
        <v>1998</v>
      </c>
      <c r="D977">
        <v>7.2173676000000002</v>
      </c>
    </row>
    <row r="978" spans="1:4" hidden="1" x14ac:dyDescent="0.25">
      <c r="A978" t="s">
        <v>158</v>
      </c>
      <c r="B978" t="s">
        <v>280</v>
      </c>
      <c r="C978">
        <v>1999</v>
      </c>
      <c r="D978">
        <v>7.6672320000000003</v>
      </c>
    </row>
    <row r="979" spans="1:4" hidden="1" x14ac:dyDescent="0.25">
      <c r="A979" t="s">
        <v>158</v>
      </c>
      <c r="B979" t="s">
        <v>280</v>
      </c>
      <c r="C979">
        <v>2000</v>
      </c>
      <c r="D979">
        <v>7.481992</v>
      </c>
    </row>
    <row r="980" spans="1:4" hidden="1" x14ac:dyDescent="0.25">
      <c r="A980" t="s">
        <v>158</v>
      </c>
      <c r="B980" t="s">
        <v>280</v>
      </c>
      <c r="C980">
        <v>2001</v>
      </c>
      <c r="D980">
        <v>6.3688799999999999</v>
      </c>
    </row>
    <row r="981" spans="1:4" hidden="1" x14ac:dyDescent="0.25">
      <c r="A981" t="s">
        <v>158</v>
      </c>
      <c r="B981" t="s">
        <v>280</v>
      </c>
      <c r="C981">
        <v>2002</v>
      </c>
      <c r="D981">
        <v>8.4281260000000007</v>
      </c>
    </row>
    <row r="982" spans="1:4" hidden="1" x14ac:dyDescent="0.25">
      <c r="A982" t="s">
        <v>158</v>
      </c>
      <c r="B982" t="s">
        <v>280</v>
      </c>
      <c r="C982">
        <v>2003</v>
      </c>
      <c r="D982">
        <v>6.4899734999999996</v>
      </c>
    </row>
    <row r="983" spans="1:4" hidden="1" x14ac:dyDescent="0.25">
      <c r="A983" t="s">
        <v>158</v>
      </c>
      <c r="B983" t="s">
        <v>280</v>
      </c>
      <c r="C983">
        <v>2004</v>
      </c>
      <c r="D983">
        <v>4.9276065999999998</v>
      </c>
    </row>
    <row r="984" spans="1:4" hidden="1" x14ac:dyDescent="0.25">
      <c r="A984" t="s">
        <v>158</v>
      </c>
      <c r="B984" t="s">
        <v>280</v>
      </c>
      <c r="C984">
        <v>2005</v>
      </c>
      <c r="D984">
        <v>5.4125614000000004</v>
      </c>
    </row>
    <row r="985" spans="1:4" hidden="1" x14ac:dyDescent="0.25">
      <c r="A985" t="s">
        <v>158</v>
      </c>
      <c r="B985" t="s">
        <v>280</v>
      </c>
      <c r="C985">
        <v>2007</v>
      </c>
      <c r="D985">
        <v>6.2759400000000003</v>
      </c>
    </row>
    <row r="986" spans="1:4" hidden="1" x14ac:dyDescent="0.25">
      <c r="A986" t="s">
        <v>158</v>
      </c>
      <c r="B986" t="s">
        <v>280</v>
      </c>
      <c r="C986">
        <v>2008</v>
      </c>
      <c r="D986">
        <v>5.7367910000000002</v>
      </c>
    </row>
    <row r="987" spans="1:4" hidden="1" x14ac:dyDescent="0.25">
      <c r="A987" t="s">
        <v>158</v>
      </c>
      <c r="B987" t="s">
        <v>280</v>
      </c>
      <c r="C987">
        <v>2009</v>
      </c>
      <c r="D987">
        <v>5.7309226999999998</v>
      </c>
    </row>
    <row r="988" spans="1:4" hidden="1" x14ac:dyDescent="0.25">
      <c r="A988" t="s">
        <v>158</v>
      </c>
      <c r="B988" t="s">
        <v>280</v>
      </c>
      <c r="C988">
        <v>2010</v>
      </c>
      <c r="D988">
        <v>6.9339056000000001</v>
      </c>
    </row>
    <row r="989" spans="1:4" hidden="1" x14ac:dyDescent="0.25">
      <c r="A989" t="s">
        <v>158</v>
      </c>
      <c r="B989" t="s">
        <v>280</v>
      </c>
      <c r="C989">
        <v>2011</v>
      </c>
      <c r="D989">
        <v>6.9282469999999998</v>
      </c>
    </row>
    <row r="990" spans="1:4" hidden="1" x14ac:dyDescent="0.25">
      <c r="A990" t="s">
        <v>158</v>
      </c>
      <c r="B990" t="s">
        <v>280</v>
      </c>
      <c r="C990">
        <v>2012</v>
      </c>
      <c r="D990">
        <v>7.4857199999999997</v>
      </c>
    </row>
    <row r="991" spans="1:4" hidden="1" x14ac:dyDescent="0.25">
      <c r="A991" t="s">
        <v>158</v>
      </c>
      <c r="B991" t="s">
        <v>280</v>
      </c>
      <c r="C991">
        <v>2013</v>
      </c>
      <c r="D991">
        <v>6.8645797000000002</v>
      </c>
    </row>
    <row r="992" spans="1:4" hidden="1" x14ac:dyDescent="0.25">
      <c r="A992" t="s">
        <v>158</v>
      </c>
      <c r="B992" t="s">
        <v>280</v>
      </c>
      <c r="C992">
        <v>2014</v>
      </c>
      <c r="D992">
        <v>7.8667400000000001</v>
      </c>
    </row>
    <row r="993" spans="1:4" hidden="1" x14ac:dyDescent="0.25">
      <c r="A993" t="s">
        <v>158</v>
      </c>
      <c r="B993" t="s">
        <v>280</v>
      </c>
      <c r="C993">
        <v>2015</v>
      </c>
      <c r="D993">
        <v>7.3472384999999996</v>
      </c>
    </row>
    <row r="994" spans="1:4" hidden="1" x14ac:dyDescent="0.25">
      <c r="A994" t="s">
        <v>158</v>
      </c>
      <c r="B994" t="s">
        <v>280</v>
      </c>
      <c r="C994">
        <v>2016</v>
      </c>
      <c r="D994">
        <v>9.219913</v>
      </c>
    </row>
    <row r="995" spans="1:4" hidden="1" x14ac:dyDescent="0.25">
      <c r="A995" t="s">
        <v>158</v>
      </c>
      <c r="B995" t="s">
        <v>280</v>
      </c>
      <c r="C995">
        <v>2017</v>
      </c>
      <c r="D995">
        <v>10.069813</v>
      </c>
    </row>
    <row r="996" spans="1:4" hidden="1" x14ac:dyDescent="0.25">
      <c r="A996" t="s">
        <v>158</v>
      </c>
      <c r="B996" t="s">
        <v>280</v>
      </c>
      <c r="C996">
        <v>2018</v>
      </c>
      <c r="D996">
        <v>9.6104939999999992</v>
      </c>
    </row>
    <row r="997" spans="1:4" hidden="1" x14ac:dyDescent="0.25">
      <c r="A997" t="s">
        <v>158</v>
      </c>
      <c r="B997" t="s">
        <v>280</v>
      </c>
      <c r="C997">
        <v>2019</v>
      </c>
      <c r="D997">
        <v>9.7236595000000001</v>
      </c>
    </row>
    <row r="998" spans="1:4" hidden="1" x14ac:dyDescent="0.25">
      <c r="A998" t="s">
        <v>158</v>
      </c>
      <c r="B998" t="s">
        <v>280</v>
      </c>
      <c r="C998">
        <v>2020</v>
      </c>
      <c r="D998">
        <v>9.1006269999999994</v>
      </c>
    </row>
    <row r="999" spans="1:4" hidden="1" x14ac:dyDescent="0.25">
      <c r="A999" t="s">
        <v>158</v>
      </c>
      <c r="B999" t="s">
        <v>280</v>
      </c>
      <c r="C999">
        <v>2021</v>
      </c>
      <c r="D999">
        <v>8.0631740000000001</v>
      </c>
    </row>
    <row r="1000" spans="1:4" hidden="1" x14ac:dyDescent="0.25">
      <c r="A1000" t="s">
        <v>442</v>
      </c>
      <c r="B1000" t="s">
        <v>443</v>
      </c>
      <c r="C1000">
        <v>1980</v>
      </c>
      <c r="D1000">
        <v>2.6613440000000002</v>
      </c>
    </row>
    <row r="1001" spans="1:4" hidden="1" x14ac:dyDescent="0.25">
      <c r="A1001" t="s">
        <v>442</v>
      </c>
      <c r="B1001" t="s">
        <v>443</v>
      </c>
      <c r="C1001">
        <v>1982</v>
      </c>
      <c r="D1001">
        <v>4.7827076999999996</v>
      </c>
    </row>
    <row r="1002" spans="1:4" hidden="1" x14ac:dyDescent="0.25">
      <c r="A1002" t="s">
        <v>442</v>
      </c>
      <c r="B1002" t="s">
        <v>443</v>
      </c>
      <c r="C1002">
        <v>1983</v>
      </c>
      <c r="D1002">
        <v>8.3161240000000003</v>
      </c>
    </row>
    <row r="1003" spans="1:4" hidden="1" x14ac:dyDescent="0.25">
      <c r="A1003" t="s">
        <v>442</v>
      </c>
      <c r="B1003" t="s">
        <v>443</v>
      </c>
      <c r="C1003">
        <v>1984</v>
      </c>
      <c r="D1003">
        <v>6.4823421999999997</v>
      </c>
    </row>
    <row r="1004" spans="1:4" hidden="1" x14ac:dyDescent="0.25">
      <c r="A1004" t="s">
        <v>442</v>
      </c>
      <c r="B1004" t="s">
        <v>443</v>
      </c>
      <c r="C1004">
        <v>1985</v>
      </c>
      <c r="D1004">
        <v>3.2808687999999999</v>
      </c>
    </row>
    <row r="1005" spans="1:4" hidden="1" x14ac:dyDescent="0.25">
      <c r="A1005" t="s">
        <v>442</v>
      </c>
      <c r="B1005" t="s">
        <v>443</v>
      </c>
      <c r="C1005">
        <v>1989</v>
      </c>
      <c r="D1005">
        <v>3.6047432000000001</v>
      </c>
    </row>
    <row r="1006" spans="1:4" hidden="1" x14ac:dyDescent="0.25">
      <c r="A1006" t="s">
        <v>442</v>
      </c>
      <c r="B1006" t="s">
        <v>443</v>
      </c>
      <c r="C1006">
        <v>1990</v>
      </c>
      <c r="D1006">
        <v>1.8631751999999999</v>
      </c>
    </row>
    <row r="1007" spans="1:4" hidden="1" x14ac:dyDescent="0.25">
      <c r="A1007" t="s">
        <v>442</v>
      </c>
      <c r="B1007" t="s">
        <v>443</v>
      </c>
      <c r="C1007">
        <v>1991</v>
      </c>
      <c r="D1007">
        <v>1.8311416</v>
      </c>
    </row>
    <row r="1008" spans="1:4" hidden="1" x14ac:dyDescent="0.25">
      <c r="A1008" t="s">
        <v>442</v>
      </c>
      <c r="B1008" t="s">
        <v>443</v>
      </c>
      <c r="C1008">
        <v>1992</v>
      </c>
      <c r="D1008">
        <v>1.9811931</v>
      </c>
    </row>
    <row r="1009" spans="1:4" hidden="1" x14ac:dyDescent="0.25">
      <c r="A1009" t="s">
        <v>442</v>
      </c>
      <c r="B1009" t="s">
        <v>443</v>
      </c>
      <c r="C1009">
        <v>1993</v>
      </c>
      <c r="D1009">
        <v>1.7758853000000001</v>
      </c>
    </row>
    <row r="1010" spans="1:4" hidden="1" x14ac:dyDescent="0.25">
      <c r="A1010" t="s">
        <v>442</v>
      </c>
      <c r="B1010" t="s">
        <v>443</v>
      </c>
      <c r="C1010">
        <v>1994</v>
      </c>
      <c r="D1010">
        <v>1.7565307999999999</v>
      </c>
    </row>
    <row r="1011" spans="1:4" hidden="1" x14ac:dyDescent="0.25">
      <c r="A1011" t="s">
        <v>442</v>
      </c>
      <c r="B1011" t="s">
        <v>443</v>
      </c>
      <c r="C1011">
        <v>1995</v>
      </c>
      <c r="D1011">
        <v>0.52190243999999997</v>
      </c>
    </row>
    <row r="1012" spans="1:4" hidden="1" x14ac:dyDescent="0.25">
      <c r="A1012" t="s">
        <v>442</v>
      </c>
      <c r="B1012" t="s">
        <v>443</v>
      </c>
      <c r="C1012">
        <v>2015</v>
      </c>
      <c r="D1012">
        <v>1.1234021999999999</v>
      </c>
    </row>
    <row r="1013" spans="1:4" hidden="1" x14ac:dyDescent="0.25">
      <c r="A1013" t="s">
        <v>442</v>
      </c>
      <c r="B1013" t="s">
        <v>443</v>
      </c>
      <c r="C1013">
        <v>2016</v>
      </c>
      <c r="D1013">
        <v>0.6399475</v>
      </c>
    </row>
    <row r="1014" spans="1:4" hidden="1" x14ac:dyDescent="0.25">
      <c r="A1014" t="s">
        <v>442</v>
      </c>
      <c r="B1014" t="s">
        <v>443</v>
      </c>
      <c r="C1014">
        <v>2017</v>
      </c>
      <c r="D1014">
        <v>0.63829844999999996</v>
      </c>
    </row>
    <row r="1015" spans="1:4" hidden="1" x14ac:dyDescent="0.25">
      <c r="A1015" t="s">
        <v>442</v>
      </c>
      <c r="B1015" t="s">
        <v>443</v>
      </c>
      <c r="C1015">
        <v>2018</v>
      </c>
      <c r="D1015">
        <v>0.47798560000000001</v>
      </c>
    </row>
    <row r="1016" spans="1:4" hidden="1" x14ac:dyDescent="0.25">
      <c r="A1016" t="s">
        <v>442</v>
      </c>
      <c r="B1016" t="s">
        <v>443</v>
      </c>
      <c r="C1016">
        <v>2019</v>
      </c>
      <c r="D1016">
        <v>0.15923003999999999</v>
      </c>
    </row>
    <row r="1017" spans="1:4" hidden="1" x14ac:dyDescent="0.25">
      <c r="A1017" t="s">
        <v>442</v>
      </c>
      <c r="B1017" t="s">
        <v>443</v>
      </c>
      <c r="C1017">
        <v>2020</v>
      </c>
      <c r="D1017">
        <v>0.63565373000000003</v>
      </c>
    </row>
    <row r="1018" spans="1:4" hidden="1" x14ac:dyDescent="0.25">
      <c r="A1018" t="s">
        <v>442</v>
      </c>
      <c r="B1018" t="s">
        <v>443</v>
      </c>
      <c r="C1018">
        <v>2021</v>
      </c>
      <c r="D1018">
        <v>0.31674814000000001</v>
      </c>
    </row>
    <row r="1019" spans="1:4" hidden="1" x14ac:dyDescent="0.25">
      <c r="A1019" t="s">
        <v>138</v>
      </c>
      <c r="B1019" t="s">
        <v>284</v>
      </c>
      <c r="C1019">
        <v>1994</v>
      </c>
      <c r="D1019">
        <v>10.842091999999999</v>
      </c>
    </row>
    <row r="1020" spans="1:4" hidden="1" x14ac:dyDescent="0.25">
      <c r="A1020" t="s">
        <v>138</v>
      </c>
      <c r="B1020" t="s">
        <v>284</v>
      </c>
      <c r="C1020">
        <v>1995</v>
      </c>
      <c r="D1020">
        <v>11.013391</v>
      </c>
    </row>
    <row r="1021" spans="1:4" hidden="1" x14ac:dyDescent="0.25">
      <c r="A1021" t="s">
        <v>138</v>
      </c>
      <c r="B1021" t="s">
        <v>284</v>
      </c>
      <c r="C1021">
        <v>1996</v>
      </c>
      <c r="D1021">
        <v>8.364293</v>
      </c>
    </row>
    <row r="1022" spans="1:4" hidden="1" x14ac:dyDescent="0.25">
      <c r="A1022" t="s">
        <v>138</v>
      </c>
      <c r="B1022" t="s">
        <v>284</v>
      </c>
      <c r="C1022">
        <v>1997</v>
      </c>
      <c r="D1022">
        <v>10.552300000000001</v>
      </c>
    </row>
    <row r="1023" spans="1:4" hidden="1" x14ac:dyDescent="0.25">
      <c r="A1023" t="s">
        <v>138</v>
      </c>
      <c r="B1023" t="s">
        <v>284</v>
      </c>
      <c r="C1023">
        <v>1998</v>
      </c>
      <c r="D1023">
        <v>14.172828000000001</v>
      </c>
    </row>
    <row r="1024" spans="1:4" hidden="1" x14ac:dyDescent="0.25">
      <c r="A1024" t="s">
        <v>138</v>
      </c>
      <c r="B1024" t="s">
        <v>284</v>
      </c>
      <c r="C1024">
        <v>1999</v>
      </c>
      <c r="D1024">
        <v>9.2625969999999995</v>
      </c>
    </row>
    <row r="1025" spans="1:4" hidden="1" x14ac:dyDescent="0.25">
      <c r="A1025" t="s">
        <v>138</v>
      </c>
      <c r="B1025" t="s">
        <v>284</v>
      </c>
      <c r="C1025">
        <v>2000</v>
      </c>
      <c r="D1025">
        <v>9.3064479999999996</v>
      </c>
    </row>
    <row r="1026" spans="1:4" hidden="1" x14ac:dyDescent="0.25">
      <c r="A1026" t="s">
        <v>138</v>
      </c>
      <c r="B1026" t="s">
        <v>284</v>
      </c>
      <c r="C1026">
        <v>2001</v>
      </c>
      <c r="D1026">
        <v>12.968299999999999</v>
      </c>
    </row>
    <row r="1027" spans="1:4" hidden="1" x14ac:dyDescent="0.25">
      <c r="A1027" t="s">
        <v>138</v>
      </c>
      <c r="B1027" t="s">
        <v>284</v>
      </c>
      <c r="C1027">
        <v>2002</v>
      </c>
      <c r="D1027">
        <v>13.775693</v>
      </c>
    </row>
    <row r="1028" spans="1:4" hidden="1" x14ac:dyDescent="0.25">
      <c r="A1028" t="s">
        <v>138</v>
      </c>
      <c r="B1028" t="s">
        <v>284</v>
      </c>
      <c r="C1028">
        <v>2003</v>
      </c>
      <c r="D1028">
        <v>13.132331000000001</v>
      </c>
    </row>
    <row r="1029" spans="1:4" hidden="1" x14ac:dyDescent="0.25">
      <c r="A1029" t="s">
        <v>138</v>
      </c>
      <c r="B1029" t="s">
        <v>284</v>
      </c>
      <c r="C1029">
        <v>2004</v>
      </c>
      <c r="D1029">
        <v>19.816673000000002</v>
      </c>
    </row>
    <row r="1030" spans="1:4" hidden="1" x14ac:dyDescent="0.25">
      <c r="A1030" t="s">
        <v>138</v>
      </c>
      <c r="B1030" t="s">
        <v>284</v>
      </c>
      <c r="C1030">
        <v>2005</v>
      </c>
      <c r="D1030">
        <v>16.978366999999999</v>
      </c>
    </row>
    <row r="1031" spans="1:4" hidden="1" x14ac:dyDescent="0.25">
      <c r="A1031" t="s">
        <v>138</v>
      </c>
      <c r="B1031" t="s">
        <v>284</v>
      </c>
      <c r="C1031">
        <v>2006</v>
      </c>
      <c r="D1031">
        <v>26.731791999999999</v>
      </c>
    </row>
    <row r="1032" spans="1:4" hidden="1" x14ac:dyDescent="0.25">
      <c r="A1032" t="s">
        <v>138</v>
      </c>
      <c r="B1032" t="s">
        <v>284</v>
      </c>
      <c r="C1032">
        <v>2007</v>
      </c>
      <c r="D1032">
        <v>32.821711999999998</v>
      </c>
    </row>
    <row r="1033" spans="1:4" hidden="1" x14ac:dyDescent="0.25">
      <c r="A1033" t="s">
        <v>138</v>
      </c>
      <c r="B1033" t="s">
        <v>284</v>
      </c>
      <c r="C1033">
        <v>2008</v>
      </c>
      <c r="D1033">
        <v>46.372025000000001</v>
      </c>
    </row>
    <row r="1034" spans="1:4" hidden="1" x14ac:dyDescent="0.25">
      <c r="A1034" t="s">
        <v>138</v>
      </c>
      <c r="B1034" t="s">
        <v>284</v>
      </c>
      <c r="C1034">
        <v>2009</v>
      </c>
      <c r="D1034">
        <v>56.947735000000002</v>
      </c>
    </row>
    <row r="1035" spans="1:4" hidden="1" x14ac:dyDescent="0.25">
      <c r="A1035" t="s">
        <v>138</v>
      </c>
      <c r="B1035" t="s">
        <v>284</v>
      </c>
      <c r="C1035">
        <v>2010</v>
      </c>
      <c r="D1035">
        <v>63.085087000000001</v>
      </c>
    </row>
    <row r="1036" spans="1:4" hidden="1" x14ac:dyDescent="0.25">
      <c r="A1036" t="s">
        <v>138</v>
      </c>
      <c r="B1036" t="s">
        <v>284</v>
      </c>
      <c r="C1036">
        <v>2011</v>
      </c>
      <c r="D1036">
        <v>46.706620000000001</v>
      </c>
    </row>
    <row r="1037" spans="1:4" hidden="1" x14ac:dyDescent="0.25">
      <c r="A1037" t="s">
        <v>138</v>
      </c>
      <c r="B1037" t="s">
        <v>284</v>
      </c>
      <c r="C1037">
        <v>2012</v>
      </c>
      <c r="D1037">
        <v>15.120792</v>
      </c>
    </row>
    <row r="1038" spans="1:4" hidden="1" x14ac:dyDescent="0.25">
      <c r="A1038" t="s">
        <v>138</v>
      </c>
      <c r="B1038" t="s">
        <v>284</v>
      </c>
      <c r="C1038">
        <v>2013</v>
      </c>
      <c r="D1038">
        <v>18.968350000000001</v>
      </c>
    </row>
    <row r="1039" spans="1:4" hidden="1" x14ac:dyDescent="0.25">
      <c r="A1039" t="s">
        <v>138</v>
      </c>
      <c r="B1039" t="s">
        <v>284</v>
      </c>
      <c r="C1039">
        <v>2014</v>
      </c>
      <c r="D1039">
        <v>33.472014999999999</v>
      </c>
    </row>
    <row r="1040" spans="1:4" hidden="1" x14ac:dyDescent="0.25">
      <c r="A1040" t="s">
        <v>138</v>
      </c>
      <c r="B1040" t="s">
        <v>284</v>
      </c>
      <c r="C1040">
        <v>2015</v>
      </c>
      <c r="D1040">
        <v>22.819624000000001</v>
      </c>
    </row>
    <row r="1041" spans="1:4" hidden="1" x14ac:dyDescent="0.25">
      <c r="A1041" t="s">
        <v>138</v>
      </c>
      <c r="B1041" t="s">
        <v>284</v>
      </c>
      <c r="C1041">
        <v>2016</v>
      </c>
      <c r="D1041">
        <v>22.037680000000002</v>
      </c>
    </row>
    <row r="1042" spans="1:4" hidden="1" x14ac:dyDescent="0.25">
      <c r="A1042" t="s">
        <v>138</v>
      </c>
      <c r="B1042" t="s">
        <v>284</v>
      </c>
      <c r="C1042">
        <v>2017</v>
      </c>
      <c r="D1042">
        <v>28.082426000000002</v>
      </c>
    </row>
    <row r="1043" spans="1:4" hidden="1" x14ac:dyDescent="0.25">
      <c r="A1043" t="s">
        <v>138</v>
      </c>
      <c r="B1043" t="s">
        <v>284</v>
      </c>
      <c r="C1043">
        <v>2018</v>
      </c>
      <c r="D1043">
        <v>18.152308000000001</v>
      </c>
    </row>
    <row r="1044" spans="1:4" hidden="1" x14ac:dyDescent="0.25">
      <c r="A1044" t="s">
        <v>138</v>
      </c>
      <c r="B1044" t="s">
        <v>284</v>
      </c>
      <c r="C1044">
        <v>2019</v>
      </c>
      <c r="D1044">
        <v>23.360277</v>
      </c>
    </row>
    <row r="1045" spans="1:4" hidden="1" x14ac:dyDescent="0.25">
      <c r="A1045" t="s">
        <v>138</v>
      </c>
      <c r="B1045" t="s">
        <v>284</v>
      </c>
      <c r="C1045">
        <v>2020</v>
      </c>
      <c r="D1045">
        <v>15.796018</v>
      </c>
    </row>
    <row r="1046" spans="1:4" hidden="1" x14ac:dyDescent="0.25">
      <c r="A1046" t="s">
        <v>138</v>
      </c>
      <c r="B1046" t="s">
        <v>284</v>
      </c>
      <c r="C1046">
        <v>2021</v>
      </c>
      <c r="D1046">
        <v>18.815327</v>
      </c>
    </row>
    <row r="1047" spans="1:4" hidden="1" x14ac:dyDescent="0.25">
      <c r="A1047" t="s">
        <v>182</v>
      </c>
      <c r="B1047" t="s">
        <v>285</v>
      </c>
      <c r="C1047">
        <v>1996</v>
      </c>
      <c r="D1047">
        <v>5.0549597000000002E-2</v>
      </c>
    </row>
    <row r="1048" spans="1:4" hidden="1" x14ac:dyDescent="0.25">
      <c r="A1048" t="s">
        <v>182</v>
      </c>
      <c r="B1048" t="s">
        <v>285</v>
      </c>
      <c r="C1048">
        <v>2000</v>
      </c>
      <c r="D1048">
        <v>4.4754830000000002E-2</v>
      </c>
    </row>
    <row r="1049" spans="1:4" hidden="1" x14ac:dyDescent="0.25">
      <c r="A1049" t="s">
        <v>182</v>
      </c>
      <c r="B1049" t="s">
        <v>285</v>
      </c>
      <c r="C1049">
        <v>2002</v>
      </c>
      <c r="D1049">
        <v>1.4069997000000001E-2</v>
      </c>
    </row>
    <row r="1050" spans="1:4" hidden="1" x14ac:dyDescent="0.25">
      <c r="A1050" t="s">
        <v>182</v>
      </c>
      <c r="B1050" t="s">
        <v>285</v>
      </c>
      <c r="C1050">
        <v>2003</v>
      </c>
      <c r="D1050">
        <v>4.1001055000000002E-2</v>
      </c>
    </row>
    <row r="1051" spans="1:4" hidden="1" x14ac:dyDescent="0.25">
      <c r="A1051" t="s">
        <v>182</v>
      </c>
      <c r="B1051" t="s">
        <v>285</v>
      </c>
      <c r="C1051">
        <v>2004</v>
      </c>
      <c r="D1051">
        <v>1.3280032000000001E-2</v>
      </c>
    </row>
    <row r="1052" spans="1:4" hidden="1" x14ac:dyDescent="0.25">
      <c r="A1052" t="s">
        <v>182</v>
      </c>
      <c r="B1052" t="s">
        <v>285</v>
      </c>
      <c r="C1052">
        <v>2005</v>
      </c>
      <c r="D1052">
        <v>1.2908231500000001E-2</v>
      </c>
    </row>
    <row r="1053" spans="1:4" hidden="1" x14ac:dyDescent="0.25">
      <c r="A1053" t="s">
        <v>182</v>
      </c>
      <c r="B1053" t="s">
        <v>285</v>
      </c>
      <c r="C1053">
        <v>2006</v>
      </c>
      <c r="D1053">
        <v>6.2742300000000001E-2</v>
      </c>
    </row>
    <row r="1054" spans="1:4" hidden="1" x14ac:dyDescent="0.25">
      <c r="A1054" t="s">
        <v>182</v>
      </c>
      <c r="B1054" t="s">
        <v>285</v>
      </c>
      <c r="C1054">
        <v>2007</v>
      </c>
      <c r="D1054">
        <v>0.14634827</v>
      </c>
    </row>
    <row r="1055" spans="1:4" hidden="1" x14ac:dyDescent="0.25">
      <c r="A1055" t="s">
        <v>182</v>
      </c>
      <c r="B1055" t="s">
        <v>285</v>
      </c>
      <c r="C1055">
        <v>2011</v>
      </c>
      <c r="D1055">
        <v>4.3564472E-2</v>
      </c>
    </row>
    <row r="1056" spans="1:4" hidden="1" x14ac:dyDescent="0.25">
      <c r="A1056" t="s">
        <v>182</v>
      </c>
      <c r="B1056" t="s">
        <v>285</v>
      </c>
      <c r="C1056">
        <v>2013</v>
      </c>
      <c r="D1056">
        <v>1.0300319E-2</v>
      </c>
    </row>
    <row r="1057" spans="1:4" hidden="1" x14ac:dyDescent="0.25">
      <c r="A1057" t="s">
        <v>182</v>
      </c>
      <c r="B1057" t="s">
        <v>285</v>
      </c>
      <c r="C1057">
        <v>2014</v>
      </c>
      <c r="D1057">
        <v>2.0050775E-2</v>
      </c>
    </row>
    <row r="1058" spans="1:4" hidden="1" x14ac:dyDescent="0.25">
      <c r="A1058" t="s">
        <v>182</v>
      </c>
      <c r="B1058" t="s">
        <v>285</v>
      </c>
      <c r="C1058">
        <v>2015</v>
      </c>
      <c r="D1058">
        <v>0.17565791</v>
      </c>
    </row>
    <row r="1059" spans="1:4" hidden="1" x14ac:dyDescent="0.25">
      <c r="A1059" t="s">
        <v>182</v>
      </c>
      <c r="B1059" t="s">
        <v>285</v>
      </c>
      <c r="C1059">
        <v>2016</v>
      </c>
      <c r="D1059">
        <v>9.4972864000000004E-2</v>
      </c>
    </row>
    <row r="1060" spans="1:4" hidden="1" x14ac:dyDescent="0.25">
      <c r="A1060" t="s">
        <v>182</v>
      </c>
      <c r="B1060" t="s">
        <v>285</v>
      </c>
      <c r="C1060">
        <v>2017</v>
      </c>
      <c r="D1060">
        <v>0.12939247000000001</v>
      </c>
    </row>
    <row r="1061" spans="1:4" hidden="1" x14ac:dyDescent="0.25">
      <c r="A1061" t="s">
        <v>182</v>
      </c>
      <c r="B1061" t="s">
        <v>285</v>
      </c>
      <c r="C1061">
        <v>2018</v>
      </c>
      <c r="D1061">
        <v>0.11698070000000001</v>
      </c>
    </row>
    <row r="1062" spans="1:4" hidden="1" x14ac:dyDescent="0.25">
      <c r="A1062" t="s">
        <v>182</v>
      </c>
      <c r="B1062" t="s">
        <v>285</v>
      </c>
      <c r="C1062">
        <v>2020</v>
      </c>
      <c r="D1062">
        <v>5.1198504999999998E-2</v>
      </c>
    </row>
    <row r="1063" spans="1:4" hidden="1" x14ac:dyDescent="0.25">
      <c r="A1063" t="s">
        <v>287</v>
      </c>
      <c r="B1063" t="s">
        <v>288</v>
      </c>
      <c r="C1063">
        <v>1980</v>
      </c>
      <c r="D1063">
        <v>3.1027186000000002</v>
      </c>
    </row>
    <row r="1064" spans="1:4" hidden="1" x14ac:dyDescent="0.25">
      <c r="A1064" t="s">
        <v>81</v>
      </c>
      <c r="B1064" t="s">
        <v>286</v>
      </c>
      <c r="C1064">
        <v>1980</v>
      </c>
      <c r="D1064">
        <v>283.71625</v>
      </c>
    </row>
    <row r="1065" spans="1:4" hidden="1" x14ac:dyDescent="0.25">
      <c r="A1065" t="s">
        <v>81</v>
      </c>
      <c r="B1065" t="s">
        <v>286</v>
      </c>
      <c r="C1065">
        <v>1981</v>
      </c>
      <c r="D1065">
        <v>296.4665</v>
      </c>
    </row>
    <row r="1066" spans="1:4" hidden="1" x14ac:dyDescent="0.25">
      <c r="A1066" t="s">
        <v>81</v>
      </c>
      <c r="B1066" t="s">
        <v>286</v>
      </c>
      <c r="C1066">
        <v>1982</v>
      </c>
      <c r="D1066">
        <v>339.35104000000001</v>
      </c>
    </row>
    <row r="1067" spans="1:4" hidden="1" x14ac:dyDescent="0.25">
      <c r="A1067" t="s">
        <v>81</v>
      </c>
      <c r="B1067" t="s">
        <v>286</v>
      </c>
      <c r="C1067">
        <v>1983</v>
      </c>
      <c r="D1067">
        <v>354.01416</v>
      </c>
    </row>
    <row r="1068" spans="1:4" hidden="1" x14ac:dyDescent="0.25">
      <c r="A1068" t="s">
        <v>81</v>
      </c>
      <c r="B1068" t="s">
        <v>286</v>
      </c>
      <c r="C1068">
        <v>1984</v>
      </c>
      <c r="D1068">
        <v>363.59926999999999</v>
      </c>
    </row>
    <row r="1069" spans="1:4" hidden="1" x14ac:dyDescent="0.25">
      <c r="A1069" t="s">
        <v>81</v>
      </c>
      <c r="B1069" t="s">
        <v>286</v>
      </c>
      <c r="C1069">
        <v>1985</v>
      </c>
      <c r="D1069">
        <v>352.29232999999999</v>
      </c>
    </row>
    <row r="1070" spans="1:4" hidden="1" x14ac:dyDescent="0.25">
      <c r="A1070" t="s">
        <v>81</v>
      </c>
      <c r="B1070" t="s">
        <v>286</v>
      </c>
      <c r="C1070">
        <v>1986</v>
      </c>
      <c r="D1070">
        <v>356.63639999999998</v>
      </c>
    </row>
    <row r="1071" spans="1:4" hidden="1" x14ac:dyDescent="0.25">
      <c r="A1071" t="s">
        <v>81</v>
      </c>
      <c r="B1071" t="s">
        <v>286</v>
      </c>
      <c r="C1071">
        <v>1987</v>
      </c>
      <c r="D1071">
        <v>376.91275000000002</v>
      </c>
    </row>
    <row r="1072" spans="1:4" hidden="1" x14ac:dyDescent="0.25">
      <c r="A1072" t="s">
        <v>81</v>
      </c>
      <c r="B1072" t="s">
        <v>286</v>
      </c>
      <c r="C1072">
        <v>1988</v>
      </c>
      <c r="D1072">
        <v>400.48009999999999</v>
      </c>
    </row>
    <row r="1073" spans="1:4" hidden="1" x14ac:dyDescent="0.25">
      <c r="A1073" t="s">
        <v>81</v>
      </c>
      <c r="B1073" t="s">
        <v>286</v>
      </c>
      <c r="C1073">
        <v>1989</v>
      </c>
      <c r="D1073">
        <v>392.38736</v>
      </c>
    </row>
    <row r="1074" spans="1:4" hidden="1" x14ac:dyDescent="0.25">
      <c r="A1074" t="s">
        <v>81</v>
      </c>
      <c r="B1074" t="s">
        <v>286</v>
      </c>
      <c r="C1074">
        <v>1990</v>
      </c>
      <c r="D1074">
        <v>412.91064</v>
      </c>
    </row>
    <row r="1075" spans="1:4" hidden="1" x14ac:dyDescent="0.25">
      <c r="A1075" t="s">
        <v>81</v>
      </c>
      <c r="B1075" t="s">
        <v>286</v>
      </c>
      <c r="C1075">
        <v>1991</v>
      </c>
      <c r="D1075">
        <v>423.42660000000001</v>
      </c>
    </row>
    <row r="1076" spans="1:4" hidden="1" x14ac:dyDescent="0.25">
      <c r="A1076" t="s">
        <v>81</v>
      </c>
      <c r="B1076" t="s">
        <v>286</v>
      </c>
      <c r="C1076">
        <v>1992</v>
      </c>
      <c r="D1076">
        <v>406.97167999999999</v>
      </c>
    </row>
    <row r="1077" spans="1:4" hidden="1" x14ac:dyDescent="0.25">
      <c r="A1077" t="s">
        <v>81</v>
      </c>
      <c r="B1077" t="s">
        <v>286</v>
      </c>
      <c r="C1077">
        <v>1993</v>
      </c>
      <c r="D1077">
        <v>427.50484999999998</v>
      </c>
    </row>
    <row r="1078" spans="1:4" hidden="1" x14ac:dyDescent="0.25">
      <c r="A1078" t="s">
        <v>81</v>
      </c>
      <c r="B1078" t="s">
        <v>286</v>
      </c>
      <c r="C1078">
        <v>1994</v>
      </c>
      <c r="D1078">
        <v>453.17953</v>
      </c>
    </row>
    <row r="1079" spans="1:4" hidden="1" x14ac:dyDescent="0.25">
      <c r="A1079" t="s">
        <v>81</v>
      </c>
      <c r="B1079" t="s">
        <v>286</v>
      </c>
      <c r="C1079">
        <v>1995</v>
      </c>
      <c r="D1079">
        <v>402.90197999999998</v>
      </c>
    </row>
    <row r="1080" spans="1:4" hidden="1" x14ac:dyDescent="0.25">
      <c r="A1080" t="s">
        <v>81</v>
      </c>
      <c r="B1080" t="s">
        <v>286</v>
      </c>
      <c r="C1080">
        <v>1996</v>
      </c>
      <c r="D1080">
        <v>425.19420000000002</v>
      </c>
    </row>
    <row r="1081" spans="1:4" hidden="1" x14ac:dyDescent="0.25">
      <c r="A1081" t="s">
        <v>81</v>
      </c>
      <c r="B1081" t="s">
        <v>286</v>
      </c>
      <c r="C1081">
        <v>1997</v>
      </c>
      <c r="D1081">
        <v>458.17619999999999</v>
      </c>
    </row>
    <row r="1082" spans="1:4" hidden="1" x14ac:dyDescent="0.25">
      <c r="A1082" t="s">
        <v>81</v>
      </c>
      <c r="B1082" t="s">
        <v>286</v>
      </c>
      <c r="C1082">
        <v>1998</v>
      </c>
      <c r="D1082">
        <v>479.47550000000001</v>
      </c>
    </row>
    <row r="1083" spans="1:4" hidden="1" x14ac:dyDescent="0.25">
      <c r="A1083" t="s">
        <v>81</v>
      </c>
      <c r="B1083" t="s">
        <v>286</v>
      </c>
      <c r="C1083">
        <v>1999</v>
      </c>
      <c r="D1083">
        <v>486.10977000000003</v>
      </c>
    </row>
    <row r="1084" spans="1:4" hidden="1" x14ac:dyDescent="0.25">
      <c r="A1084" t="s">
        <v>81</v>
      </c>
      <c r="B1084" t="s">
        <v>286</v>
      </c>
      <c r="C1084">
        <v>2000</v>
      </c>
      <c r="D1084">
        <v>498.24117999999999</v>
      </c>
    </row>
    <row r="1085" spans="1:4" hidden="1" x14ac:dyDescent="0.25">
      <c r="A1085" t="s">
        <v>81</v>
      </c>
      <c r="B1085" t="s">
        <v>286</v>
      </c>
      <c r="C1085">
        <v>2001</v>
      </c>
      <c r="D1085">
        <v>460.67786000000001</v>
      </c>
    </row>
    <row r="1086" spans="1:4" hidden="1" x14ac:dyDescent="0.25">
      <c r="A1086" t="s">
        <v>81</v>
      </c>
      <c r="B1086" t="s">
        <v>286</v>
      </c>
      <c r="C1086">
        <v>2002</v>
      </c>
      <c r="D1086">
        <v>415.72223000000002</v>
      </c>
    </row>
    <row r="1087" spans="1:4" hidden="1" x14ac:dyDescent="0.25">
      <c r="A1087" t="s">
        <v>81</v>
      </c>
      <c r="B1087" t="s">
        <v>286</v>
      </c>
      <c r="C1087">
        <v>2003</v>
      </c>
      <c r="D1087">
        <v>378.28570000000002</v>
      </c>
    </row>
    <row r="1088" spans="1:4" hidden="1" x14ac:dyDescent="0.25">
      <c r="A1088" t="s">
        <v>81</v>
      </c>
      <c r="B1088" t="s">
        <v>286</v>
      </c>
      <c r="C1088">
        <v>2004</v>
      </c>
      <c r="D1088">
        <v>384.64902000000001</v>
      </c>
    </row>
    <row r="1089" spans="1:4" hidden="1" x14ac:dyDescent="0.25">
      <c r="A1089" t="s">
        <v>81</v>
      </c>
      <c r="B1089" t="s">
        <v>286</v>
      </c>
      <c r="C1089">
        <v>2005</v>
      </c>
      <c r="D1089">
        <v>348.83255000000003</v>
      </c>
    </row>
    <row r="1090" spans="1:4" hidden="1" x14ac:dyDescent="0.25">
      <c r="A1090" t="s">
        <v>81</v>
      </c>
      <c r="B1090" t="s">
        <v>286</v>
      </c>
      <c r="C1090">
        <v>2006</v>
      </c>
      <c r="D1090">
        <v>344.83746000000002</v>
      </c>
    </row>
    <row r="1091" spans="1:4" hidden="1" x14ac:dyDescent="0.25">
      <c r="A1091" t="s">
        <v>81</v>
      </c>
      <c r="B1091" t="s">
        <v>286</v>
      </c>
      <c r="C1091">
        <v>2007</v>
      </c>
      <c r="D1091">
        <v>341.10500000000002</v>
      </c>
    </row>
    <row r="1092" spans="1:4" hidden="1" x14ac:dyDescent="0.25">
      <c r="A1092" t="s">
        <v>81</v>
      </c>
      <c r="B1092" t="s">
        <v>286</v>
      </c>
      <c r="C1092">
        <v>2008</v>
      </c>
      <c r="D1092">
        <v>338.5806</v>
      </c>
    </row>
    <row r="1093" spans="1:4" hidden="1" x14ac:dyDescent="0.25">
      <c r="A1093" t="s">
        <v>81</v>
      </c>
      <c r="B1093" t="s">
        <v>286</v>
      </c>
      <c r="C1093">
        <v>2009</v>
      </c>
      <c r="D1093">
        <v>338.27744000000001</v>
      </c>
    </row>
    <row r="1094" spans="1:4" hidden="1" x14ac:dyDescent="0.25">
      <c r="A1094" t="s">
        <v>81</v>
      </c>
      <c r="B1094" t="s">
        <v>286</v>
      </c>
      <c r="C1094">
        <v>2010</v>
      </c>
      <c r="D1094">
        <v>322.75029999999998</v>
      </c>
    </row>
    <row r="1095" spans="1:4" hidden="1" x14ac:dyDescent="0.25">
      <c r="A1095" t="s">
        <v>81</v>
      </c>
      <c r="B1095" t="s">
        <v>286</v>
      </c>
      <c r="C1095">
        <v>2011</v>
      </c>
      <c r="D1095">
        <v>306.22626000000002</v>
      </c>
    </row>
    <row r="1096" spans="1:4" hidden="1" x14ac:dyDescent="0.25">
      <c r="A1096" t="s">
        <v>81</v>
      </c>
      <c r="B1096" t="s">
        <v>286</v>
      </c>
      <c r="C1096">
        <v>2012</v>
      </c>
      <c r="D1096">
        <v>313.63916</v>
      </c>
    </row>
    <row r="1097" spans="1:4" hidden="1" x14ac:dyDescent="0.25">
      <c r="A1097" t="s">
        <v>81</v>
      </c>
      <c r="B1097" t="s">
        <v>286</v>
      </c>
      <c r="C1097">
        <v>2013</v>
      </c>
      <c r="D1097">
        <v>293.44315</v>
      </c>
    </row>
    <row r="1098" spans="1:4" hidden="1" x14ac:dyDescent="0.25">
      <c r="A1098" t="s">
        <v>81</v>
      </c>
      <c r="B1098" t="s">
        <v>286</v>
      </c>
      <c r="C1098">
        <v>2014</v>
      </c>
      <c r="D1098">
        <v>259.82177999999999</v>
      </c>
    </row>
    <row r="1099" spans="1:4" hidden="1" x14ac:dyDescent="0.25">
      <c r="A1099" t="s">
        <v>81</v>
      </c>
      <c r="B1099" t="s">
        <v>286</v>
      </c>
      <c r="C1099">
        <v>2015</v>
      </c>
      <c r="D1099">
        <v>235.2423</v>
      </c>
    </row>
    <row r="1100" spans="1:4" hidden="1" x14ac:dyDescent="0.25">
      <c r="A1100" t="s">
        <v>81</v>
      </c>
      <c r="B1100" t="s">
        <v>286</v>
      </c>
      <c r="C1100">
        <v>2016</v>
      </c>
      <c r="D1100">
        <v>229.29031000000001</v>
      </c>
    </row>
    <row r="1101" spans="1:4" hidden="1" x14ac:dyDescent="0.25">
      <c r="A1101" t="s">
        <v>81</v>
      </c>
      <c r="B1101" t="s">
        <v>286</v>
      </c>
      <c r="C1101">
        <v>2017</v>
      </c>
      <c r="D1101">
        <v>252.35352</v>
      </c>
    </row>
    <row r="1102" spans="1:4" hidden="1" x14ac:dyDescent="0.25">
      <c r="A1102" t="s">
        <v>81</v>
      </c>
      <c r="B1102" t="s">
        <v>286</v>
      </c>
      <c r="C1102">
        <v>2018</v>
      </c>
      <c r="D1102">
        <v>251.47471999999999</v>
      </c>
    </row>
    <row r="1103" spans="1:4" hidden="1" x14ac:dyDescent="0.25">
      <c r="A1103" t="s">
        <v>81</v>
      </c>
      <c r="B1103" t="s">
        <v>286</v>
      </c>
      <c r="C1103">
        <v>2019</v>
      </c>
      <c r="D1103">
        <v>239.24489</v>
      </c>
    </row>
    <row r="1104" spans="1:4" hidden="1" x14ac:dyDescent="0.25">
      <c r="A1104" t="s">
        <v>81</v>
      </c>
      <c r="B1104" t="s">
        <v>286</v>
      </c>
      <c r="C1104">
        <v>2020</v>
      </c>
      <c r="D1104">
        <v>287.18857000000003</v>
      </c>
    </row>
    <row r="1105" spans="1:4" hidden="1" x14ac:dyDescent="0.25">
      <c r="A1105" t="s">
        <v>81</v>
      </c>
      <c r="B1105" t="s">
        <v>286</v>
      </c>
      <c r="C1105">
        <v>2021</v>
      </c>
      <c r="D1105">
        <v>281.25092000000001</v>
      </c>
    </row>
    <row r="1106" spans="1:4" hidden="1" x14ac:dyDescent="0.25">
      <c r="A1106" t="s">
        <v>60</v>
      </c>
      <c r="B1106" t="s">
        <v>289</v>
      </c>
      <c r="C1106">
        <v>1980</v>
      </c>
      <c r="D1106">
        <v>204.78896</v>
      </c>
    </row>
    <row r="1107" spans="1:4" hidden="1" x14ac:dyDescent="0.25">
      <c r="A1107" t="s">
        <v>60</v>
      </c>
      <c r="B1107" t="s">
        <v>289</v>
      </c>
      <c r="C1107">
        <v>1981</v>
      </c>
      <c r="D1107">
        <v>202.62234000000001</v>
      </c>
    </row>
    <row r="1108" spans="1:4" hidden="1" x14ac:dyDescent="0.25">
      <c r="A1108" t="s">
        <v>60</v>
      </c>
      <c r="B1108" t="s">
        <v>289</v>
      </c>
      <c r="C1108">
        <v>1982</v>
      </c>
      <c r="D1108">
        <v>196.63234</v>
      </c>
    </row>
    <row r="1109" spans="1:4" hidden="1" x14ac:dyDescent="0.25">
      <c r="A1109" t="s">
        <v>60</v>
      </c>
      <c r="B1109" t="s">
        <v>289</v>
      </c>
      <c r="C1109">
        <v>1983</v>
      </c>
      <c r="D1109">
        <v>204.18599</v>
      </c>
    </row>
    <row r="1110" spans="1:4" hidden="1" x14ac:dyDescent="0.25">
      <c r="A1110" t="s">
        <v>60</v>
      </c>
      <c r="B1110" t="s">
        <v>289</v>
      </c>
      <c r="C1110">
        <v>1984</v>
      </c>
      <c r="D1110">
        <v>206.63318000000001</v>
      </c>
    </row>
    <row r="1111" spans="1:4" hidden="1" x14ac:dyDescent="0.25">
      <c r="A1111" t="s">
        <v>60</v>
      </c>
      <c r="B1111" t="s">
        <v>289</v>
      </c>
      <c r="C1111">
        <v>1985</v>
      </c>
      <c r="D1111">
        <v>218.66112000000001</v>
      </c>
    </row>
    <row r="1112" spans="1:4" hidden="1" x14ac:dyDescent="0.25">
      <c r="A1112" t="s">
        <v>60</v>
      </c>
      <c r="B1112" t="s">
        <v>289</v>
      </c>
      <c r="C1112">
        <v>1986</v>
      </c>
      <c r="D1112">
        <v>219.51670999999999</v>
      </c>
    </row>
    <row r="1113" spans="1:4" hidden="1" x14ac:dyDescent="0.25">
      <c r="A1113" t="s">
        <v>60</v>
      </c>
      <c r="B1113" t="s">
        <v>289</v>
      </c>
      <c r="C1113">
        <v>1987</v>
      </c>
      <c r="D1113">
        <v>228.15689</v>
      </c>
    </row>
    <row r="1114" spans="1:4" hidden="1" x14ac:dyDescent="0.25">
      <c r="A1114" t="s">
        <v>60</v>
      </c>
      <c r="B1114" t="s">
        <v>289</v>
      </c>
      <c r="C1114">
        <v>1988</v>
      </c>
      <c r="D1114">
        <v>222.44092000000001</v>
      </c>
    </row>
    <row r="1115" spans="1:4" hidden="1" x14ac:dyDescent="0.25">
      <c r="A1115" t="s">
        <v>60</v>
      </c>
      <c r="B1115" t="s">
        <v>289</v>
      </c>
      <c r="C1115">
        <v>1989</v>
      </c>
      <c r="D1115">
        <v>224.17683</v>
      </c>
    </row>
    <row r="1116" spans="1:4" hidden="1" x14ac:dyDescent="0.25">
      <c r="A1116" t="s">
        <v>60</v>
      </c>
      <c r="B1116" t="s">
        <v>289</v>
      </c>
      <c r="C1116">
        <v>1990</v>
      </c>
      <c r="D1116">
        <v>219.41791000000001</v>
      </c>
    </row>
    <row r="1117" spans="1:4" hidden="1" x14ac:dyDescent="0.25">
      <c r="A1117" t="s">
        <v>60</v>
      </c>
      <c r="B1117" t="s">
        <v>289</v>
      </c>
      <c r="C1117">
        <v>1991</v>
      </c>
      <c r="D1117">
        <v>222.38418999999999</v>
      </c>
    </row>
    <row r="1118" spans="1:4" hidden="1" x14ac:dyDescent="0.25">
      <c r="A1118" t="s">
        <v>60</v>
      </c>
      <c r="B1118" t="s">
        <v>289</v>
      </c>
      <c r="C1118">
        <v>1992</v>
      </c>
      <c r="D1118">
        <v>220.50838999999999</v>
      </c>
    </row>
    <row r="1119" spans="1:4" hidden="1" x14ac:dyDescent="0.25">
      <c r="A1119" t="s">
        <v>60</v>
      </c>
      <c r="B1119" t="s">
        <v>289</v>
      </c>
      <c r="C1119">
        <v>1993</v>
      </c>
      <c r="D1119">
        <v>221.51050000000001</v>
      </c>
    </row>
    <row r="1120" spans="1:4" hidden="1" x14ac:dyDescent="0.25">
      <c r="A1120" t="s">
        <v>60</v>
      </c>
      <c r="B1120" t="s">
        <v>289</v>
      </c>
      <c r="C1120">
        <v>1994</v>
      </c>
      <c r="D1120">
        <v>218.74866</v>
      </c>
    </row>
    <row r="1121" spans="1:4" hidden="1" x14ac:dyDescent="0.25">
      <c r="A1121" t="s">
        <v>60</v>
      </c>
      <c r="B1121" t="s">
        <v>289</v>
      </c>
      <c r="C1121">
        <v>1995</v>
      </c>
      <c r="D1121">
        <v>216.28218000000001</v>
      </c>
    </row>
    <row r="1122" spans="1:4" hidden="1" x14ac:dyDescent="0.25">
      <c r="A1122" t="s">
        <v>60</v>
      </c>
      <c r="B1122" t="s">
        <v>289</v>
      </c>
      <c r="C1122">
        <v>1996</v>
      </c>
      <c r="D1122">
        <v>224.14590000000001</v>
      </c>
    </row>
    <row r="1123" spans="1:4" hidden="1" x14ac:dyDescent="0.25">
      <c r="A1123" t="s">
        <v>60</v>
      </c>
      <c r="B1123" t="s">
        <v>289</v>
      </c>
      <c r="C1123">
        <v>1997</v>
      </c>
      <c r="D1123">
        <v>229.11732000000001</v>
      </c>
    </row>
    <row r="1124" spans="1:4" hidden="1" x14ac:dyDescent="0.25">
      <c r="A1124" t="s">
        <v>60</v>
      </c>
      <c r="B1124" t="s">
        <v>289</v>
      </c>
      <c r="C1124">
        <v>1998</v>
      </c>
      <c r="D1124">
        <v>228.14948000000001</v>
      </c>
    </row>
    <row r="1125" spans="1:4" hidden="1" x14ac:dyDescent="0.25">
      <c r="A1125" t="s">
        <v>60</v>
      </c>
      <c r="B1125" t="s">
        <v>289</v>
      </c>
      <c r="C1125">
        <v>1999</v>
      </c>
      <c r="D1125">
        <v>232.93034</v>
      </c>
    </row>
    <row r="1126" spans="1:4" hidden="1" x14ac:dyDescent="0.25">
      <c r="A1126" t="s">
        <v>60</v>
      </c>
      <c r="B1126" t="s">
        <v>289</v>
      </c>
      <c r="C1126">
        <v>2000</v>
      </c>
      <c r="D1126">
        <v>236.42534000000001</v>
      </c>
    </row>
    <row r="1127" spans="1:4" hidden="1" x14ac:dyDescent="0.25">
      <c r="A1127" t="s">
        <v>60</v>
      </c>
      <c r="B1127" t="s">
        <v>289</v>
      </c>
      <c r="C1127">
        <v>2001</v>
      </c>
      <c r="D1127">
        <v>228.73931999999999</v>
      </c>
    </row>
    <row r="1128" spans="1:4" hidden="1" x14ac:dyDescent="0.25">
      <c r="A1128" t="s">
        <v>60</v>
      </c>
      <c r="B1128" t="s">
        <v>289</v>
      </c>
      <c r="C1128">
        <v>2002</v>
      </c>
      <c r="D1128">
        <v>227.69691</v>
      </c>
    </row>
    <row r="1129" spans="1:4" hidden="1" x14ac:dyDescent="0.25">
      <c r="A1129" t="s">
        <v>60</v>
      </c>
      <c r="B1129" t="s">
        <v>289</v>
      </c>
      <c r="C1129">
        <v>2003</v>
      </c>
      <c r="D1129">
        <v>226.20782</v>
      </c>
    </row>
    <row r="1130" spans="1:4" hidden="1" x14ac:dyDescent="0.25">
      <c r="A1130" t="s">
        <v>60</v>
      </c>
      <c r="B1130" t="s">
        <v>289</v>
      </c>
      <c r="C1130">
        <v>2004</v>
      </c>
      <c r="D1130">
        <v>236.73882</v>
      </c>
    </row>
    <row r="1131" spans="1:4" hidden="1" x14ac:dyDescent="0.25">
      <c r="A1131" t="s">
        <v>60</v>
      </c>
      <c r="B1131" t="s">
        <v>289</v>
      </c>
      <c r="C1131">
        <v>2005</v>
      </c>
      <c r="D1131">
        <v>236.77046000000001</v>
      </c>
    </row>
    <row r="1132" spans="1:4" hidden="1" x14ac:dyDescent="0.25">
      <c r="A1132" t="s">
        <v>60</v>
      </c>
      <c r="B1132" t="s">
        <v>289</v>
      </c>
      <c r="C1132">
        <v>2006</v>
      </c>
      <c r="D1132">
        <v>238.49643</v>
      </c>
    </row>
    <row r="1133" spans="1:4" hidden="1" x14ac:dyDescent="0.25">
      <c r="A1133" t="s">
        <v>60</v>
      </c>
      <c r="B1133" t="s">
        <v>289</v>
      </c>
      <c r="C1133">
        <v>2007</v>
      </c>
      <c r="D1133">
        <v>240.04808</v>
      </c>
    </row>
    <row r="1134" spans="1:4" hidden="1" x14ac:dyDescent="0.25">
      <c r="A1134" t="s">
        <v>60</v>
      </c>
      <c r="B1134" t="s">
        <v>289</v>
      </c>
      <c r="C1134">
        <v>2008</v>
      </c>
      <c r="D1134">
        <v>237.48804000000001</v>
      </c>
    </row>
    <row r="1135" spans="1:4" hidden="1" x14ac:dyDescent="0.25">
      <c r="A1135" t="s">
        <v>60</v>
      </c>
      <c r="B1135" t="s">
        <v>289</v>
      </c>
      <c r="C1135">
        <v>2009</v>
      </c>
      <c r="D1135">
        <v>227.07764</v>
      </c>
    </row>
    <row r="1136" spans="1:4" hidden="1" x14ac:dyDescent="0.25">
      <c r="A1136" t="s">
        <v>60</v>
      </c>
      <c r="B1136" t="s">
        <v>289</v>
      </c>
      <c r="C1136">
        <v>2010</v>
      </c>
      <c r="D1136">
        <v>236.17747</v>
      </c>
    </row>
    <row r="1137" spans="1:4" hidden="1" x14ac:dyDescent="0.25">
      <c r="A1137" t="s">
        <v>60</v>
      </c>
      <c r="B1137" t="s">
        <v>289</v>
      </c>
      <c r="C1137">
        <v>2011</v>
      </c>
      <c r="D1137">
        <v>233.45179999999999</v>
      </c>
    </row>
    <row r="1138" spans="1:4" hidden="1" x14ac:dyDescent="0.25">
      <c r="A1138" t="s">
        <v>60</v>
      </c>
      <c r="B1138" t="s">
        <v>289</v>
      </c>
      <c r="C1138">
        <v>2012</v>
      </c>
      <c r="D1138">
        <v>230.53233</v>
      </c>
    </row>
    <row r="1139" spans="1:4" hidden="1" x14ac:dyDescent="0.25">
      <c r="A1139" t="s">
        <v>60</v>
      </c>
      <c r="B1139" t="s">
        <v>289</v>
      </c>
      <c r="C1139">
        <v>2013</v>
      </c>
      <c r="D1139">
        <v>231.94060999999999</v>
      </c>
    </row>
    <row r="1140" spans="1:4" hidden="1" x14ac:dyDescent="0.25">
      <c r="A1140" t="s">
        <v>60</v>
      </c>
      <c r="B1140" t="s">
        <v>289</v>
      </c>
      <c r="C1140">
        <v>2014</v>
      </c>
      <c r="D1140">
        <v>228.02867000000001</v>
      </c>
    </row>
    <row r="1141" spans="1:4" hidden="1" x14ac:dyDescent="0.25">
      <c r="A1141" t="s">
        <v>60</v>
      </c>
      <c r="B1141" t="s">
        <v>289</v>
      </c>
      <c r="C1141">
        <v>2015</v>
      </c>
      <c r="D1141">
        <v>224.19765000000001</v>
      </c>
    </row>
    <row r="1142" spans="1:4" hidden="1" x14ac:dyDescent="0.25">
      <c r="A1142" t="s">
        <v>60</v>
      </c>
      <c r="B1142" t="s">
        <v>289</v>
      </c>
      <c r="C1142">
        <v>2016</v>
      </c>
      <c r="D1142">
        <v>222.00579999999999</v>
      </c>
    </row>
    <row r="1143" spans="1:4" hidden="1" x14ac:dyDescent="0.25">
      <c r="A1143" t="s">
        <v>60</v>
      </c>
      <c r="B1143" t="s">
        <v>289</v>
      </c>
      <c r="C1143">
        <v>2017</v>
      </c>
      <c r="D1143">
        <v>224.72841</v>
      </c>
    </row>
    <row r="1144" spans="1:4" hidden="1" x14ac:dyDescent="0.25">
      <c r="A1144" t="s">
        <v>60</v>
      </c>
      <c r="B1144" t="s">
        <v>289</v>
      </c>
      <c r="C1144">
        <v>2018</v>
      </c>
      <c r="D1144">
        <v>222.51846</v>
      </c>
    </row>
    <row r="1145" spans="1:4" hidden="1" x14ac:dyDescent="0.25">
      <c r="A1145" t="s">
        <v>60</v>
      </c>
      <c r="B1145" t="s">
        <v>289</v>
      </c>
      <c r="C1145">
        <v>2019</v>
      </c>
      <c r="D1145">
        <v>218.9915</v>
      </c>
    </row>
    <row r="1146" spans="1:4" hidden="1" x14ac:dyDescent="0.25">
      <c r="A1146" t="s">
        <v>60</v>
      </c>
      <c r="B1146" t="s">
        <v>289</v>
      </c>
      <c r="C1146">
        <v>2020</v>
      </c>
      <c r="D1146">
        <v>198.06125</v>
      </c>
    </row>
    <row r="1147" spans="1:4" hidden="1" x14ac:dyDescent="0.25">
      <c r="A1147" t="s">
        <v>60</v>
      </c>
      <c r="B1147" t="s">
        <v>289</v>
      </c>
      <c r="C1147">
        <v>2021</v>
      </c>
      <c r="D1147">
        <v>207.43375</v>
      </c>
    </row>
    <row r="1148" spans="1:4" hidden="1" x14ac:dyDescent="0.25">
      <c r="A1148" t="s">
        <v>165</v>
      </c>
      <c r="B1148" t="s">
        <v>294</v>
      </c>
      <c r="C1148">
        <v>1992</v>
      </c>
      <c r="D1148">
        <v>69.665469999999999</v>
      </c>
    </row>
    <row r="1149" spans="1:4" hidden="1" x14ac:dyDescent="0.25">
      <c r="A1149" t="s">
        <v>165</v>
      </c>
      <c r="B1149" t="s">
        <v>294</v>
      </c>
      <c r="C1149">
        <v>1993</v>
      </c>
      <c r="D1149">
        <v>97.903239999999997</v>
      </c>
    </row>
    <row r="1150" spans="1:4" hidden="1" x14ac:dyDescent="0.25">
      <c r="A1150" t="s">
        <v>165</v>
      </c>
      <c r="B1150" t="s">
        <v>294</v>
      </c>
      <c r="C1150">
        <v>1994</v>
      </c>
      <c r="D1150">
        <v>77.232253999999998</v>
      </c>
    </row>
    <row r="1151" spans="1:4" hidden="1" x14ac:dyDescent="0.25">
      <c r="A1151" t="s">
        <v>165</v>
      </c>
      <c r="B1151" t="s">
        <v>294</v>
      </c>
      <c r="C1151">
        <v>1995</v>
      </c>
      <c r="D1151">
        <v>58.839424000000001</v>
      </c>
    </row>
    <row r="1152" spans="1:4" hidden="1" x14ac:dyDescent="0.25">
      <c r="A1152" t="s">
        <v>165</v>
      </c>
      <c r="B1152" t="s">
        <v>294</v>
      </c>
      <c r="C1152">
        <v>1996</v>
      </c>
      <c r="D1152">
        <v>60.487971999999999</v>
      </c>
    </row>
    <row r="1153" spans="1:4" hidden="1" x14ac:dyDescent="0.25">
      <c r="A1153" t="s">
        <v>165</v>
      </c>
      <c r="B1153" t="s">
        <v>294</v>
      </c>
      <c r="C1153">
        <v>1997</v>
      </c>
      <c r="D1153">
        <v>56.680630000000001</v>
      </c>
    </row>
    <row r="1154" spans="1:4" hidden="1" x14ac:dyDescent="0.25">
      <c r="A1154" t="s">
        <v>165</v>
      </c>
      <c r="B1154" t="s">
        <v>294</v>
      </c>
      <c r="C1154">
        <v>1998</v>
      </c>
      <c r="D1154">
        <v>61.304789999999997</v>
      </c>
    </row>
    <row r="1155" spans="1:4" hidden="1" x14ac:dyDescent="0.25">
      <c r="A1155" t="s">
        <v>165</v>
      </c>
      <c r="B1155" t="s">
        <v>294</v>
      </c>
      <c r="C1155">
        <v>1999</v>
      </c>
      <c r="D1155">
        <v>60.302579999999999</v>
      </c>
    </row>
    <row r="1156" spans="1:4" hidden="1" x14ac:dyDescent="0.25">
      <c r="A1156" t="s">
        <v>165</v>
      </c>
      <c r="B1156" t="s">
        <v>294</v>
      </c>
      <c r="C1156">
        <v>2000</v>
      </c>
      <c r="D1156">
        <v>54.394016000000001</v>
      </c>
    </row>
    <row r="1157" spans="1:4" hidden="1" x14ac:dyDescent="0.25">
      <c r="A1157" t="s">
        <v>165</v>
      </c>
      <c r="B1157" t="s">
        <v>294</v>
      </c>
      <c r="C1157">
        <v>2001</v>
      </c>
      <c r="D1157">
        <v>61.286262999999998</v>
      </c>
    </row>
    <row r="1158" spans="1:4" hidden="1" x14ac:dyDescent="0.25">
      <c r="A1158" t="s">
        <v>165</v>
      </c>
      <c r="B1158" t="s">
        <v>294</v>
      </c>
      <c r="C1158">
        <v>2002</v>
      </c>
      <c r="D1158">
        <v>47.769992999999999</v>
      </c>
    </row>
    <row r="1159" spans="1:4" hidden="1" x14ac:dyDescent="0.25">
      <c r="A1159" t="s">
        <v>165</v>
      </c>
      <c r="B1159" t="s">
        <v>294</v>
      </c>
      <c r="C1159">
        <v>2003</v>
      </c>
      <c r="D1159">
        <v>48.533709999999999</v>
      </c>
    </row>
    <row r="1160" spans="1:4" hidden="1" x14ac:dyDescent="0.25">
      <c r="A1160" t="s">
        <v>165</v>
      </c>
      <c r="B1160" t="s">
        <v>294</v>
      </c>
      <c r="C1160">
        <v>2004</v>
      </c>
      <c r="D1160">
        <v>62.423836000000001</v>
      </c>
    </row>
    <row r="1161" spans="1:4" hidden="1" x14ac:dyDescent="0.25">
      <c r="A1161" t="s">
        <v>165</v>
      </c>
      <c r="B1161" t="s">
        <v>294</v>
      </c>
      <c r="C1161">
        <v>2005</v>
      </c>
      <c r="D1161">
        <v>56.801212</v>
      </c>
    </row>
    <row r="1162" spans="1:4" hidden="1" x14ac:dyDescent="0.25">
      <c r="A1162" t="s">
        <v>165</v>
      </c>
      <c r="B1162" t="s">
        <v>294</v>
      </c>
      <c r="C1162">
        <v>2006</v>
      </c>
      <c r="D1162">
        <v>59.991875</v>
      </c>
    </row>
    <row r="1163" spans="1:4" hidden="1" x14ac:dyDescent="0.25">
      <c r="A1163" t="s">
        <v>165</v>
      </c>
      <c r="B1163" t="s">
        <v>294</v>
      </c>
      <c r="C1163">
        <v>2007</v>
      </c>
      <c r="D1163">
        <v>63.484324999999998</v>
      </c>
    </row>
    <row r="1164" spans="1:4" hidden="1" x14ac:dyDescent="0.25">
      <c r="A1164" t="s">
        <v>165</v>
      </c>
      <c r="B1164" t="s">
        <v>294</v>
      </c>
      <c r="C1164">
        <v>2008</v>
      </c>
      <c r="D1164">
        <v>57.220905000000002</v>
      </c>
    </row>
    <row r="1165" spans="1:4" hidden="1" x14ac:dyDescent="0.25">
      <c r="A1165" t="s">
        <v>165</v>
      </c>
      <c r="B1165" t="s">
        <v>294</v>
      </c>
      <c r="C1165">
        <v>2009</v>
      </c>
      <c r="D1165">
        <v>66.403760000000005</v>
      </c>
    </row>
    <row r="1166" spans="1:4" hidden="1" x14ac:dyDescent="0.25">
      <c r="A1166" t="s">
        <v>165</v>
      </c>
      <c r="B1166" t="s">
        <v>294</v>
      </c>
      <c r="C1166">
        <v>2010</v>
      </c>
      <c r="D1166">
        <v>47.695576000000003</v>
      </c>
    </row>
    <row r="1167" spans="1:4" hidden="1" x14ac:dyDescent="0.25">
      <c r="A1167" t="s">
        <v>165</v>
      </c>
      <c r="B1167" t="s">
        <v>294</v>
      </c>
      <c r="C1167">
        <v>2011</v>
      </c>
      <c r="D1167">
        <v>36.109898000000001</v>
      </c>
    </row>
    <row r="1168" spans="1:4" hidden="1" x14ac:dyDescent="0.25">
      <c r="A1168" t="s">
        <v>165</v>
      </c>
      <c r="B1168" t="s">
        <v>294</v>
      </c>
      <c r="C1168">
        <v>2012</v>
      </c>
      <c r="D1168">
        <v>36.537044999999999</v>
      </c>
    </row>
    <row r="1169" spans="1:4" hidden="1" x14ac:dyDescent="0.25">
      <c r="A1169" t="s">
        <v>165</v>
      </c>
      <c r="B1169" t="s">
        <v>294</v>
      </c>
      <c r="C1169">
        <v>2013</v>
      </c>
      <c r="D1169">
        <v>30.110737</v>
      </c>
    </row>
    <row r="1170" spans="1:4" hidden="1" x14ac:dyDescent="0.25">
      <c r="A1170" t="s">
        <v>165</v>
      </c>
      <c r="B1170" t="s">
        <v>294</v>
      </c>
      <c r="C1170">
        <v>2014</v>
      </c>
      <c r="D1170">
        <v>29.145002000000002</v>
      </c>
    </row>
    <row r="1171" spans="1:4" hidden="1" x14ac:dyDescent="0.25">
      <c r="A1171" t="s">
        <v>165</v>
      </c>
      <c r="B1171" t="s">
        <v>294</v>
      </c>
      <c r="C1171">
        <v>2015</v>
      </c>
      <c r="D1171">
        <v>26.252043</v>
      </c>
    </row>
    <row r="1172" spans="1:4" hidden="1" x14ac:dyDescent="0.25">
      <c r="A1172" t="s">
        <v>165</v>
      </c>
      <c r="B1172" t="s">
        <v>294</v>
      </c>
      <c r="C1172">
        <v>2016</v>
      </c>
      <c r="D1172">
        <v>25.456682000000001</v>
      </c>
    </row>
    <row r="1173" spans="1:4" hidden="1" x14ac:dyDescent="0.25">
      <c r="A1173" t="s">
        <v>165</v>
      </c>
      <c r="B1173" t="s">
        <v>294</v>
      </c>
      <c r="C1173">
        <v>2017</v>
      </c>
      <c r="D1173">
        <v>19.883858</v>
      </c>
    </row>
    <row r="1174" spans="1:4" hidden="1" x14ac:dyDescent="0.25">
      <c r="A1174" t="s">
        <v>165</v>
      </c>
      <c r="B1174" t="s">
        <v>294</v>
      </c>
      <c r="C1174">
        <v>2018</v>
      </c>
      <c r="D1174">
        <v>27.304130000000001</v>
      </c>
    </row>
    <row r="1175" spans="1:4" hidden="1" x14ac:dyDescent="0.25">
      <c r="A1175" t="s">
        <v>165</v>
      </c>
      <c r="B1175" t="s">
        <v>294</v>
      </c>
      <c r="C1175">
        <v>2019</v>
      </c>
      <c r="D1175">
        <v>22.541551999999999</v>
      </c>
    </row>
    <row r="1176" spans="1:4" hidden="1" x14ac:dyDescent="0.25">
      <c r="A1176" t="s">
        <v>165</v>
      </c>
      <c r="B1176" t="s">
        <v>294</v>
      </c>
      <c r="C1176">
        <v>2020</v>
      </c>
      <c r="D1176">
        <v>21.508734</v>
      </c>
    </row>
    <row r="1177" spans="1:4" hidden="1" x14ac:dyDescent="0.25">
      <c r="A1177" t="s">
        <v>165</v>
      </c>
      <c r="B1177" t="s">
        <v>294</v>
      </c>
      <c r="C1177">
        <v>2021</v>
      </c>
      <c r="D1177">
        <v>23.949010000000001</v>
      </c>
    </row>
    <row r="1178" spans="1:4" hidden="1" x14ac:dyDescent="0.25">
      <c r="A1178" t="s">
        <v>78</v>
      </c>
      <c r="B1178" t="s">
        <v>270</v>
      </c>
      <c r="C1178">
        <v>1980</v>
      </c>
      <c r="D1178">
        <v>368.73914000000002</v>
      </c>
    </row>
    <row r="1179" spans="1:4" hidden="1" x14ac:dyDescent="0.25">
      <c r="A1179" t="s">
        <v>78</v>
      </c>
      <c r="B1179" t="s">
        <v>270</v>
      </c>
      <c r="C1179">
        <v>1981</v>
      </c>
      <c r="D1179">
        <v>384.13074</v>
      </c>
    </row>
    <row r="1180" spans="1:4" hidden="1" x14ac:dyDescent="0.25">
      <c r="A1180" t="s">
        <v>78</v>
      </c>
      <c r="B1180" t="s">
        <v>270</v>
      </c>
      <c r="C1180">
        <v>1982</v>
      </c>
      <c r="D1180">
        <v>395.15309999999999</v>
      </c>
    </row>
    <row r="1181" spans="1:4" hidden="1" x14ac:dyDescent="0.25">
      <c r="A1181" t="s">
        <v>78</v>
      </c>
      <c r="B1181" t="s">
        <v>270</v>
      </c>
      <c r="C1181">
        <v>1983</v>
      </c>
      <c r="D1181">
        <v>408.14240000000001</v>
      </c>
    </row>
    <row r="1182" spans="1:4" hidden="1" x14ac:dyDescent="0.25">
      <c r="A1182" t="s">
        <v>78</v>
      </c>
      <c r="B1182" t="s">
        <v>270</v>
      </c>
      <c r="C1182">
        <v>1984</v>
      </c>
      <c r="D1182">
        <v>412.33190000000002</v>
      </c>
    </row>
    <row r="1183" spans="1:4" hidden="1" x14ac:dyDescent="0.25">
      <c r="A1183" t="s">
        <v>78</v>
      </c>
      <c r="B1183" t="s">
        <v>270</v>
      </c>
      <c r="C1183">
        <v>1985</v>
      </c>
      <c r="D1183">
        <v>414.76679999999999</v>
      </c>
    </row>
    <row r="1184" spans="1:4" hidden="1" x14ac:dyDescent="0.25">
      <c r="A1184" t="s">
        <v>78</v>
      </c>
      <c r="B1184" t="s">
        <v>270</v>
      </c>
      <c r="C1184">
        <v>1986</v>
      </c>
      <c r="D1184">
        <v>413.46548000000001</v>
      </c>
    </row>
    <row r="1185" spans="1:4" hidden="1" x14ac:dyDescent="0.25">
      <c r="A1185" t="s">
        <v>78</v>
      </c>
      <c r="B1185" t="s">
        <v>270</v>
      </c>
      <c r="C1185">
        <v>1987</v>
      </c>
      <c r="D1185">
        <v>404.61822999999998</v>
      </c>
    </row>
    <row r="1186" spans="1:4" hidden="1" x14ac:dyDescent="0.25">
      <c r="A1186" t="s">
        <v>78</v>
      </c>
      <c r="B1186" t="s">
        <v>270</v>
      </c>
      <c r="C1186">
        <v>1988</v>
      </c>
      <c r="D1186">
        <v>406.63869999999997</v>
      </c>
    </row>
    <row r="1187" spans="1:4" hidden="1" x14ac:dyDescent="0.25">
      <c r="A1187" t="s">
        <v>78</v>
      </c>
      <c r="B1187" t="s">
        <v>270</v>
      </c>
      <c r="C1187">
        <v>1989</v>
      </c>
      <c r="D1187">
        <v>394.98739999999998</v>
      </c>
    </row>
    <row r="1188" spans="1:4" hidden="1" x14ac:dyDescent="0.25">
      <c r="A1188" t="s">
        <v>78</v>
      </c>
      <c r="B1188" t="s">
        <v>270</v>
      </c>
      <c r="C1188">
        <v>1990</v>
      </c>
      <c r="D1188">
        <v>387.09746999999999</v>
      </c>
    </row>
    <row r="1189" spans="1:4" hidden="1" x14ac:dyDescent="0.25">
      <c r="A1189" t="s">
        <v>78</v>
      </c>
      <c r="B1189" t="s">
        <v>270</v>
      </c>
      <c r="C1189">
        <v>1991</v>
      </c>
      <c r="D1189">
        <v>404.20047</v>
      </c>
    </row>
    <row r="1190" spans="1:4" hidden="1" x14ac:dyDescent="0.25">
      <c r="A1190" t="s">
        <v>78</v>
      </c>
      <c r="B1190" t="s">
        <v>270</v>
      </c>
      <c r="C1190">
        <v>1992</v>
      </c>
      <c r="D1190">
        <v>422.90370000000001</v>
      </c>
    </row>
    <row r="1191" spans="1:4" hidden="1" x14ac:dyDescent="0.25">
      <c r="A1191" t="s">
        <v>78</v>
      </c>
      <c r="B1191" t="s">
        <v>270</v>
      </c>
      <c r="C1191">
        <v>1993</v>
      </c>
      <c r="D1191">
        <v>431.30806999999999</v>
      </c>
    </row>
    <row r="1192" spans="1:4" hidden="1" x14ac:dyDescent="0.25">
      <c r="A1192" t="s">
        <v>78</v>
      </c>
      <c r="B1192" t="s">
        <v>270</v>
      </c>
      <c r="C1192">
        <v>1994</v>
      </c>
      <c r="D1192">
        <v>453.93221999999997</v>
      </c>
    </row>
    <row r="1193" spans="1:4" hidden="1" x14ac:dyDescent="0.25">
      <c r="A1193" t="s">
        <v>78</v>
      </c>
      <c r="B1193" t="s">
        <v>270</v>
      </c>
      <c r="C1193">
        <v>1995</v>
      </c>
      <c r="D1193">
        <v>469.69263000000001</v>
      </c>
    </row>
    <row r="1194" spans="1:4" hidden="1" x14ac:dyDescent="0.25">
      <c r="A1194" t="s">
        <v>78</v>
      </c>
      <c r="B1194" t="s">
        <v>270</v>
      </c>
      <c r="C1194">
        <v>1996</v>
      </c>
      <c r="D1194">
        <v>520.56029999999998</v>
      </c>
    </row>
    <row r="1195" spans="1:4" hidden="1" x14ac:dyDescent="0.25">
      <c r="A1195" t="s">
        <v>78</v>
      </c>
      <c r="B1195" t="s">
        <v>270</v>
      </c>
      <c r="C1195">
        <v>1997</v>
      </c>
      <c r="D1195">
        <v>545.67939999999999</v>
      </c>
    </row>
    <row r="1196" spans="1:4" hidden="1" x14ac:dyDescent="0.25">
      <c r="A1196" t="s">
        <v>78</v>
      </c>
      <c r="B1196" t="s">
        <v>270</v>
      </c>
      <c r="C1196">
        <v>1998</v>
      </c>
      <c r="D1196">
        <v>570.66363999999999</v>
      </c>
    </row>
    <row r="1197" spans="1:4" hidden="1" x14ac:dyDescent="0.25">
      <c r="A1197" t="s">
        <v>78</v>
      </c>
      <c r="B1197" t="s">
        <v>270</v>
      </c>
      <c r="C1197">
        <v>1999</v>
      </c>
      <c r="D1197">
        <v>613.42399999999998</v>
      </c>
    </row>
    <row r="1198" spans="1:4" hidden="1" x14ac:dyDescent="0.25">
      <c r="A1198" t="s">
        <v>78</v>
      </c>
      <c r="B1198" t="s">
        <v>270</v>
      </c>
      <c r="C1198">
        <v>2000</v>
      </c>
      <c r="D1198">
        <v>634.39526000000001</v>
      </c>
    </row>
    <row r="1199" spans="1:4" hidden="1" x14ac:dyDescent="0.25">
      <c r="A1199" t="s">
        <v>78</v>
      </c>
      <c r="B1199" t="s">
        <v>270</v>
      </c>
      <c r="C1199">
        <v>2001</v>
      </c>
      <c r="D1199">
        <v>613.25229999999999</v>
      </c>
    </row>
    <row r="1200" spans="1:4" hidden="1" x14ac:dyDescent="0.25">
      <c r="A1200" t="s">
        <v>78</v>
      </c>
      <c r="B1200" t="s">
        <v>270</v>
      </c>
      <c r="C1200">
        <v>2002</v>
      </c>
      <c r="D1200">
        <v>584.43024000000003</v>
      </c>
    </row>
    <row r="1201" spans="1:4" hidden="1" x14ac:dyDescent="0.25">
      <c r="A1201" t="s">
        <v>78</v>
      </c>
      <c r="B1201" t="s">
        <v>270</v>
      </c>
      <c r="C1201">
        <v>2003</v>
      </c>
      <c r="D1201">
        <v>587.82885999999996</v>
      </c>
    </row>
    <row r="1202" spans="1:4" hidden="1" x14ac:dyDescent="0.25">
      <c r="A1202" t="s">
        <v>78</v>
      </c>
      <c r="B1202" t="s">
        <v>270</v>
      </c>
      <c r="C1202">
        <v>2004</v>
      </c>
      <c r="D1202">
        <v>596.16076999999996</v>
      </c>
    </row>
    <row r="1203" spans="1:4" hidden="1" x14ac:dyDescent="0.25">
      <c r="A1203" t="s">
        <v>78</v>
      </c>
      <c r="B1203" t="s">
        <v>270</v>
      </c>
      <c r="C1203">
        <v>2005</v>
      </c>
      <c r="D1203">
        <v>595.56349999999998</v>
      </c>
    </row>
    <row r="1204" spans="1:4" hidden="1" x14ac:dyDescent="0.25">
      <c r="A1204" t="s">
        <v>78</v>
      </c>
      <c r="B1204" t="s">
        <v>270</v>
      </c>
      <c r="C1204">
        <v>2006</v>
      </c>
      <c r="D1204">
        <v>591.44240000000002</v>
      </c>
    </row>
    <row r="1205" spans="1:4" hidden="1" x14ac:dyDescent="0.25">
      <c r="A1205" t="s">
        <v>78</v>
      </c>
      <c r="B1205" t="s">
        <v>270</v>
      </c>
      <c r="C1205">
        <v>2007</v>
      </c>
      <c r="D1205">
        <v>589.44000000000005</v>
      </c>
    </row>
    <row r="1206" spans="1:4" hidden="1" x14ac:dyDescent="0.25">
      <c r="A1206" t="s">
        <v>78</v>
      </c>
      <c r="B1206" t="s">
        <v>270</v>
      </c>
      <c r="C1206">
        <v>2008</v>
      </c>
      <c r="D1206">
        <v>606.27340000000004</v>
      </c>
    </row>
    <row r="1207" spans="1:4" hidden="1" x14ac:dyDescent="0.25">
      <c r="A1207" t="s">
        <v>78</v>
      </c>
      <c r="B1207" t="s">
        <v>270</v>
      </c>
      <c r="C1207">
        <v>2009</v>
      </c>
      <c r="D1207">
        <v>588.95685000000003</v>
      </c>
    </row>
    <row r="1208" spans="1:4" hidden="1" x14ac:dyDescent="0.25">
      <c r="A1208" t="s">
        <v>78</v>
      </c>
      <c r="B1208" t="s">
        <v>270</v>
      </c>
      <c r="C1208">
        <v>2010</v>
      </c>
      <c r="D1208">
        <v>578.50540000000001</v>
      </c>
    </row>
    <row r="1209" spans="1:4" hidden="1" x14ac:dyDescent="0.25">
      <c r="A1209" t="s">
        <v>78</v>
      </c>
      <c r="B1209" t="s">
        <v>270</v>
      </c>
      <c r="C1209">
        <v>2011</v>
      </c>
      <c r="D1209">
        <v>577.05780000000004</v>
      </c>
    </row>
    <row r="1210" spans="1:4" hidden="1" x14ac:dyDescent="0.25">
      <c r="A1210" t="s">
        <v>78</v>
      </c>
      <c r="B1210" t="s">
        <v>270</v>
      </c>
      <c r="C1210">
        <v>2012</v>
      </c>
      <c r="D1210">
        <v>571.70489999999995</v>
      </c>
    </row>
    <row r="1211" spans="1:4" hidden="1" x14ac:dyDescent="0.25">
      <c r="A1211" t="s">
        <v>78</v>
      </c>
      <c r="B1211" t="s">
        <v>270</v>
      </c>
      <c r="C1211">
        <v>2013</v>
      </c>
      <c r="D1211">
        <v>579.73379999999997</v>
      </c>
    </row>
    <row r="1212" spans="1:4" hidden="1" x14ac:dyDescent="0.25">
      <c r="A1212" t="s">
        <v>78</v>
      </c>
      <c r="B1212" t="s">
        <v>270</v>
      </c>
      <c r="C1212">
        <v>2014</v>
      </c>
      <c r="D1212">
        <v>588.25665000000004</v>
      </c>
    </row>
    <row r="1213" spans="1:4" hidden="1" x14ac:dyDescent="0.25">
      <c r="A1213" t="s">
        <v>78</v>
      </c>
      <c r="B1213" t="s">
        <v>270</v>
      </c>
      <c r="C1213">
        <v>2015</v>
      </c>
      <c r="D1213">
        <v>577.33810000000005</v>
      </c>
    </row>
    <row r="1214" spans="1:4" hidden="1" x14ac:dyDescent="0.25">
      <c r="A1214" t="s">
        <v>78</v>
      </c>
      <c r="B1214" t="s">
        <v>270</v>
      </c>
      <c r="C1214">
        <v>2016</v>
      </c>
      <c r="D1214">
        <v>588.83954000000006</v>
      </c>
    </row>
    <row r="1215" spans="1:4" hidden="1" x14ac:dyDescent="0.25">
      <c r="A1215" t="s">
        <v>78</v>
      </c>
      <c r="B1215" t="s">
        <v>270</v>
      </c>
      <c r="C1215">
        <v>2017</v>
      </c>
      <c r="D1215">
        <v>578.34029999999996</v>
      </c>
    </row>
    <row r="1216" spans="1:4" hidden="1" x14ac:dyDescent="0.25">
      <c r="A1216" t="s">
        <v>78</v>
      </c>
      <c r="B1216" t="s">
        <v>270</v>
      </c>
      <c r="C1216">
        <v>2018</v>
      </c>
      <c r="D1216">
        <v>562.35050000000001</v>
      </c>
    </row>
    <row r="1217" spans="1:4" hidden="1" x14ac:dyDescent="0.25">
      <c r="A1217" t="s">
        <v>78</v>
      </c>
      <c r="B1217" t="s">
        <v>270</v>
      </c>
      <c r="C1217">
        <v>2019</v>
      </c>
      <c r="D1217">
        <v>560.83029999999997</v>
      </c>
    </row>
    <row r="1218" spans="1:4" hidden="1" x14ac:dyDescent="0.25">
      <c r="A1218" t="s">
        <v>78</v>
      </c>
      <c r="B1218" t="s">
        <v>270</v>
      </c>
      <c r="C1218">
        <v>2020</v>
      </c>
      <c r="D1218">
        <v>507.14641999999998</v>
      </c>
    </row>
    <row r="1219" spans="1:4" hidden="1" x14ac:dyDescent="0.25">
      <c r="A1219" t="s">
        <v>78</v>
      </c>
      <c r="B1219" t="s">
        <v>270</v>
      </c>
      <c r="C1219">
        <v>2021</v>
      </c>
      <c r="D1219">
        <v>477.43299999999999</v>
      </c>
    </row>
    <row r="1220" spans="1:4" hidden="1" x14ac:dyDescent="0.25">
      <c r="A1220" t="s">
        <v>295</v>
      </c>
      <c r="B1220" t="s">
        <v>296</v>
      </c>
      <c r="C1220">
        <v>2016</v>
      </c>
      <c r="D1220">
        <v>0.47370436999999999</v>
      </c>
    </row>
    <row r="1221" spans="1:4" hidden="1" x14ac:dyDescent="0.25">
      <c r="A1221" t="s">
        <v>295</v>
      </c>
      <c r="B1221" t="s">
        <v>296</v>
      </c>
      <c r="C1221">
        <v>2017</v>
      </c>
      <c r="D1221">
        <v>0.49632280000000001</v>
      </c>
    </row>
    <row r="1222" spans="1:4" hidden="1" x14ac:dyDescent="0.25">
      <c r="A1222" t="s">
        <v>295</v>
      </c>
      <c r="B1222" t="s">
        <v>296</v>
      </c>
      <c r="C1222">
        <v>2018</v>
      </c>
      <c r="D1222">
        <v>0.42111199999999999</v>
      </c>
    </row>
    <row r="1223" spans="1:4" hidden="1" x14ac:dyDescent="0.25">
      <c r="A1223" t="s">
        <v>295</v>
      </c>
      <c r="B1223" t="s">
        <v>296</v>
      </c>
      <c r="C1223">
        <v>2020</v>
      </c>
      <c r="D1223">
        <v>0.37289777000000002</v>
      </c>
    </row>
    <row r="1224" spans="1:4" hidden="1" x14ac:dyDescent="0.25">
      <c r="A1224" t="s">
        <v>128</v>
      </c>
      <c r="B1224" t="s">
        <v>306</v>
      </c>
      <c r="C1224">
        <v>1980</v>
      </c>
      <c r="D1224">
        <v>135.91689</v>
      </c>
    </row>
    <row r="1225" spans="1:4" hidden="1" x14ac:dyDescent="0.25">
      <c r="A1225" t="s">
        <v>128</v>
      </c>
      <c r="B1225" t="s">
        <v>306</v>
      </c>
      <c r="C1225">
        <v>1981</v>
      </c>
      <c r="D1225">
        <v>129.63159999999999</v>
      </c>
    </row>
    <row r="1226" spans="1:4" hidden="1" x14ac:dyDescent="0.25">
      <c r="A1226" t="s">
        <v>128</v>
      </c>
      <c r="B1226" t="s">
        <v>306</v>
      </c>
      <c r="C1226">
        <v>1982</v>
      </c>
      <c r="D1226">
        <v>132.65021999999999</v>
      </c>
    </row>
    <row r="1227" spans="1:4" hidden="1" x14ac:dyDescent="0.25">
      <c r="A1227" t="s">
        <v>128</v>
      </c>
      <c r="B1227" t="s">
        <v>306</v>
      </c>
      <c r="C1227">
        <v>1983</v>
      </c>
      <c r="D1227">
        <v>123.59446</v>
      </c>
    </row>
    <row r="1228" spans="1:4" hidden="1" x14ac:dyDescent="0.25">
      <c r="A1228" t="s">
        <v>128</v>
      </c>
      <c r="B1228" t="s">
        <v>306</v>
      </c>
      <c r="C1228">
        <v>1984</v>
      </c>
      <c r="D1228">
        <v>131.10366999999999</v>
      </c>
    </row>
    <row r="1229" spans="1:4" hidden="1" x14ac:dyDescent="0.25">
      <c r="A1229" t="s">
        <v>128</v>
      </c>
      <c r="B1229" t="s">
        <v>306</v>
      </c>
      <c r="C1229">
        <v>1985</v>
      </c>
      <c r="D1229">
        <v>113.9211</v>
      </c>
    </row>
    <row r="1230" spans="1:4" hidden="1" x14ac:dyDescent="0.25">
      <c r="A1230" t="s">
        <v>128</v>
      </c>
      <c r="B1230" t="s">
        <v>306</v>
      </c>
      <c r="C1230">
        <v>1986</v>
      </c>
      <c r="D1230">
        <v>125.69529</v>
      </c>
    </row>
    <row r="1231" spans="1:4" hidden="1" x14ac:dyDescent="0.25">
      <c r="A1231" t="s">
        <v>128</v>
      </c>
      <c r="B1231" t="s">
        <v>306</v>
      </c>
      <c r="C1231">
        <v>1987</v>
      </c>
      <c r="D1231">
        <v>153.45276000000001</v>
      </c>
    </row>
    <row r="1232" spans="1:4" hidden="1" x14ac:dyDescent="0.25">
      <c r="A1232" t="s">
        <v>128</v>
      </c>
      <c r="B1232" t="s">
        <v>306</v>
      </c>
      <c r="C1232">
        <v>1988</v>
      </c>
      <c r="D1232">
        <v>20.256537999999999</v>
      </c>
    </row>
    <row r="1233" spans="1:4" hidden="1" x14ac:dyDescent="0.25">
      <c r="A1233" t="s">
        <v>128</v>
      </c>
      <c r="B1233" t="s">
        <v>306</v>
      </c>
      <c r="C1233">
        <v>1989</v>
      </c>
      <c r="D1233">
        <v>21.151637999999998</v>
      </c>
    </row>
    <row r="1234" spans="1:4" hidden="1" x14ac:dyDescent="0.25">
      <c r="A1234" t="s">
        <v>128</v>
      </c>
      <c r="B1234" t="s">
        <v>306</v>
      </c>
      <c r="C1234">
        <v>1990</v>
      </c>
      <c r="D1234">
        <v>23.392937</v>
      </c>
    </row>
    <row r="1235" spans="1:4" hidden="1" x14ac:dyDescent="0.25">
      <c r="A1235" t="s">
        <v>128</v>
      </c>
      <c r="B1235" t="s">
        <v>306</v>
      </c>
      <c r="C1235">
        <v>1991</v>
      </c>
      <c r="D1235">
        <v>18.091619999999999</v>
      </c>
    </row>
    <row r="1236" spans="1:4" hidden="1" x14ac:dyDescent="0.25">
      <c r="A1236" t="s">
        <v>128</v>
      </c>
      <c r="B1236" t="s">
        <v>306</v>
      </c>
      <c r="C1236">
        <v>1992</v>
      </c>
      <c r="D1236">
        <v>21.186461999999999</v>
      </c>
    </row>
    <row r="1237" spans="1:4" hidden="1" x14ac:dyDescent="0.25">
      <c r="A1237" t="s">
        <v>128</v>
      </c>
      <c r="B1237" t="s">
        <v>306</v>
      </c>
      <c r="C1237">
        <v>1993</v>
      </c>
      <c r="D1237">
        <v>20.921211</v>
      </c>
    </row>
    <row r="1238" spans="1:4" hidden="1" x14ac:dyDescent="0.25">
      <c r="A1238" t="s">
        <v>128</v>
      </c>
      <c r="B1238" t="s">
        <v>306</v>
      </c>
      <c r="C1238">
        <v>1994</v>
      </c>
      <c r="D1238">
        <v>25.076498000000001</v>
      </c>
    </row>
    <row r="1239" spans="1:4" hidden="1" x14ac:dyDescent="0.25">
      <c r="A1239" t="s">
        <v>128</v>
      </c>
      <c r="B1239" t="s">
        <v>306</v>
      </c>
      <c r="C1239">
        <v>1995</v>
      </c>
      <c r="D1239">
        <v>24.795095</v>
      </c>
    </row>
    <row r="1240" spans="1:4" hidden="1" x14ac:dyDescent="0.25">
      <c r="A1240" t="s">
        <v>128</v>
      </c>
      <c r="B1240" t="s">
        <v>306</v>
      </c>
      <c r="C1240">
        <v>1996</v>
      </c>
      <c r="D1240">
        <v>24.713507</v>
      </c>
    </row>
    <row r="1241" spans="1:4" hidden="1" x14ac:dyDescent="0.25">
      <c r="A1241" t="s">
        <v>128</v>
      </c>
      <c r="B1241" t="s">
        <v>306</v>
      </c>
      <c r="C1241">
        <v>1997</v>
      </c>
      <c r="D1241">
        <v>26.941849999999999</v>
      </c>
    </row>
    <row r="1242" spans="1:4" hidden="1" x14ac:dyDescent="0.25">
      <c r="A1242" t="s">
        <v>128</v>
      </c>
      <c r="B1242" t="s">
        <v>306</v>
      </c>
      <c r="C1242">
        <v>1998</v>
      </c>
      <c r="D1242">
        <v>25.229733</v>
      </c>
    </row>
    <row r="1243" spans="1:4" hidden="1" x14ac:dyDescent="0.25">
      <c r="A1243" t="s">
        <v>128</v>
      </c>
      <c r="B1243" t="s">
        <v>306</v>
      </c>
      <c r="C1243">
        <v>1999</v>
      </c>
      <c r="D1243">
        <v>26.378357000000001</v>
      </c>
    </row>
    <row r="1244" spans="1:4" hidden="1" x14ac:dyDescent="0.25">
      <c r="A1244" t="s">
        <v>128</v>
      </c>
      <c r="B1244" t="s">
        <v>306</v>
      </c>
      <c r="C1244">
        <v>2000</v>
      </c>
      <c r="D1244">
        <v>27.722131999999998</v>
      </c>
    </row>
    <row r="1245" spans="1:4" hidden="1" x14ac:dyDescent="0.25">
      <c r="A1245" t="s">
        <v>128</v>
      </c>
      <c r="B1245" t="s">
        <v>306</v>
      </c>
      <c r="C1245">
        <v>2001</v>
      </c>
      <c r="D1245">
        <v>34.771827999999999</v>
      </c>
    </row>
    <row r="1246" spans="1:4" hidden="1" x14ac:dyDescent="0.25">
      <c r="A1246" t="s">
        <v>128</v>
      </c>
      <c r="B1246" t="s">
        <v>306</v>
      </c>
      <c r="C1246">
        <v>2002</v>
      </c>
      <c r="D1246">
        <v>33.884193000000003</v>
      </c>
    </row>
    <row r="1247" spans="1:4" hidden="1" x14ac:dyDescent="0.25">
      <c r="A1247" t="s">
        <v>128</v>
      </c>
      <c r="B1247" t="s">
        <v>306</v>
      </c>
      <c r="C1247">
        <v>2003</v>
      </c>
      <c r="D1247">
        <v>35.371983</v>
      </c>
    </row>
    <row r="1248" spans="1:4" hidden="1" x14ac:dyDescent="0.25">
      <c r="A1248" t="s">
        <v>128</v>
      </c>
      <c r="B1248" t="s">
        <v>306</v>
      </c>
      <c r="C1248">
        <v>2004</v>
      </c>
      <c r="D1248">
        <v>34.097794</v>
      </c>
    </row>
    <row r="1249" spans="1:4" hidden="1" x14ac:dyDescent="0.25">
      <c r="A1249" t="s">
        <v>128</v>
      </c>
      <c r="B1249" t="s">
        <v>306</v>
      </c>
      <c r="C1249">
        <v>2005</v>
      </c>
      <c r="D1249">
        <v>41.571249999999999</v>
      </c>
    </row>
    <row r="1250" spans="1:4" hidden="1" x14ac:dyDescent="0.25">
      <c r="A1250" t="s">
        <v>128</v>
      </c>
      <c r="B1250" t="s">
        <v>306</v>
      </c>
      <c r="C1250">
        <v>2006</v>
      </c>
      <c r="D1250">
        <v>47.901615</v>
      </c>
    </row>
    <row r="1251" spans="1:4" hidden="1" x14ac:dyDescent="0.25">
      <c r="A1251" t="s">
        <v>128</v>
      </c>
      <c r="B1251" t="s">
        <v>306</v>
      </c>
      <c r="C1251">
        <v>2007</v>
      </c>
      <c r="D1251">
        <v>51.841540000000002</v>
      </c>
    </row>
    <row r="1252" spans="1:4" hidden="1" x14ac:dyDescent="0.25">
      <c r="A1252" t="s">
        <v>128</v>
      </c>
      <c r="B1252" t="s">
        <v>306</v>
      </c>
      <c r="C1252">
        <v>2008</v>
      </c>
      <c r="D1252">
        <v>56.711350000000003</v>
      </c>
    </row>
    <row r="1253" spans="1:4" hidden="1" x14ac:dyDescent="0.25">
      <c r="A1253" t="s">
        <v>128</v>
      </c>
      <c r="B1253" t="s">
        <v>306</v>
      </c>
      <c r="C1253">
        <v>2009</v>
      </c>
      <c r="D1253">
        <v>63.135980000000004</v>
      </c>
    </row>
    <row r="1254" spans="1:4" hidden="1" x14ac:dyDescent="0.25">
      <c r="A1254" t="s">
        <v>128</v>
      </c>
      <c r="B1254" t="s">
        <v>306</v>
      </c>
      <c r="C1254">
        <v>2010</v>
      </c>
      <c r="D1254">
        <v>65.979179999999999</v>
      </c>
    </row>
    <row r="1255" spans="1:4" hidden="1" x14ac:dyDescent="0.25">
      <c r="A1255" t="s">
        <v>128</v>
      </c>
      <c r="B1255" t="s">
        <v>306</v>
      </c>
      <c r="C1255">
        <v>2011</v>
      </c>
      <c r="D1255">
        <v>65.608153999999999</v>
      </c>
    </row>
    <row r="1256" spans="1:4" hidden="1" x14ac:dyDescent="0.25">
      <c r="A1256" t="s">
        <v>128</v>
      </c>
      <c r="B1256" t="s">
        <v>306</v>
      </c>
      <c r="C1256">
        <v>2012</v>
      </c>
      <c r="D1256">
        <v>57.280279999999998</v>
      </c>
    </row>
    <row r="1257" spans="1:4" hidden="1" x14ac:dyDescent="0.25">
      <c r="A1257" t="s">
        <v>128</v>
      </c>
      <c r="B1257" t="s">
        <v>306</v>
      </c>
      <c r="C1257">
        <v>2013</v>
      </c>
      <c r="D1257">
        <v>63.951619999999998</v>
      </c>
    </row>
    <row r="1258" spans="1:4" hidden="1" x14ac:dyDescent="0.25">
      <c r="A1258" t="s">
        <v>128</v>
      </c>
      <c r="B1258" t="s">
        <v>306</v>
      </c>
      <c r="C1258">
        <v>2014</v>
      </c>
      <c r="D1258">
        <v>59.928351999999997</v>
      </c>
    </row>
    <row r="1259" spans="1:4" hidden="1" x14ac:dyDescent="0.25">
      <c r="A1259" t="s">
        <v>128</v>
      </c>
      <c r="B1259" t="s">
        <v>306</v>
      </c>
      <c r="C1259">
        <v>2015</v>
      </c>
      <c r="D1259">
        <v>50.894615000000002</v>
      </c>
    </row>
    <row r="1260" spans="1:4" hidden="1" x14ac:dyDescent="0.25">
      <c r="A1260" t="s">
        <v>128</v>
      </c>
      <c r="B1260" t="s">
        <v>306</v>
      </c>
      <c r="C1260">
        <v>2016</v>
      </c>
      <c r="D1260">
        <v>56.373446999999999</v>
      </c>
    </row>
    <row r="1261" spans="1:4" hidden="1" x14ac:dyDescent="0.25">
      <c r="A1261" t="s">
        <v>128</v>
      </c>
      <c r="B1261" t="s">
        <v>306</v>
      </c>
      <c r="C1261">
        <v>2017</v>
      </c>
      <c r="D1261">
        <v>46.575879999999998</v>
      </c>
    </row>
    <row r="1262" spans="1:4" hidden="1" x14ac:dyDescent="0.25">
      <c r="A1262" t="s">
        <v>128</v>
      </c>
      <c r="B1262" t="s">
        <v>306</v>
      </c>
      <c r="C1262">
        <v>2018</v>
      </c>
      <c r="D1262">
        <v>40.439095000000002</v>
      </c>
    </row>
    <row r="1263" spans="1:4" hidden="1" x14ac:dyDescent="0.25">
      <c r="A1263" t="s">
        <v>128</v>
      </c>
      <c r="B1263" t="s">
        <v>306</v>
      </c>
      <c r="C1263">
        <v>2019</v>
      </c>
      <c r="D1263">
        <v>33.667403999999998</v>
      </c>
    </row>
    <row r="1264" spans="1:4" hidden="1" x14ac:dyDescent="0.25">
      <c r="A1264" t="s">
        <v>128</v>
      </c>
      <c r="B1264" t="s">
        <v>306</v>
      </c>
      <c r="C1264">
        <v>2020</v>
      </c>
      <c r="D1264">
        <v>38.050910000000002</v>
      </c>
    </row>
    <row r="1265" spans="1:4" hidden="1" x14ac:dyDescent="0.25">
      <c r="A1265" t="s">
        <v>128</v>
      </c>
      <c r="B1265" t="s">
        <v>306</v>
      </c>
      <c r="C1265">
        <v>2021</v>
      </c>
      <c r="D1265">
        <v>37.72007</v>
      </c>
    </row>
    <row r="1266" spans="1:4" hidden="1" x14ac:dyDescent="0.25">
      <c r="A1266" t="s">
        <v>309</v>
      </c>
      <c r="B1266" t="s">
        <v>310</v>
      </c>
      <c r="C1266">
        <v>1982</v>
      </c>
      <c r="D1266">
        <v>2.3183517</v>
      </c>
    </row>
    <row r="1267" spans="1:4" hidden="1" x14ac:dyDescent="0.25">
      <c r="A1267" t="s">
        <v>309</v>
      </c>
      <c r="B1267" t="s">
        <v>310</v>
      </c>
      <c r="C1267">
        <v>1985</v>
      </c>
      <c r="D1267">
        <v>9.0769415000000002</v>
      </c>
    </row>
    <row r="1268" spans="1:4" hidden="1" x14ac:dyDescent="0.25">
      <c r="A1268" t="s">
        <v>309</v>
      </c>
      <c r="B1268" t="s">
        <v>310</v>
      </c>
      <c r="C1268">
        <v>1986</v>
      </c>
      <c r="D1268">
        <v>3.0681672</v>
      </c>
    </row>
    <row r="1269" spans="1:4" hidden="1" x14ac:dyDescent="0.25">
      <c r="A1269" t="s">
        <v>309</v>
      </c>
      <c r="B1269" t="s">
        <v>310</v>
      </c>
      <c r="C1269">
        <v>1987</v>
      </c>
      <c r="D1269">
        <v>0.95586735</v>
      </c>
    </row>
    <row r="1270" spans="1:4" hidden="1" x14ac:dyDescent="0.25">
      <c r="A1270" t="s">
        <v>309</v>
      </c>
      <c r="B1270" t="s">
        <v>310</v>
      </c>
      <c r="C1270">
        <v>1988</v>
      </c>
      <c r="D1270">
        <v>1.8604413</v>
      </c>
    </row>
    <row r="1271" spans="1:4" hidden="1" x14ac:dyDescent="0.25">
      <c r="A1271" t="s">
        <v>309</v>
      </c>
      <c r="B1271" t="s">
        <v>310</v>
      </c>
      <c r="C1271">
        <v>1989</v>
      </c>
      <c r="D1271">
        <v>0.56563989999999997</v>
      </c>
    </row>
    <row r="1272" spans="1:4" hidden="1" x14ac:dyDescent="0.25">
      <c r="A1272" t="s">
        <v>309</v>
      </c>
      <c r="B1272" t="s">
        <v>310</v>
      </c>
      <c r="C1272">
        <v>1990</v>
      </c>
      <c r="D1272">
        <v>2.9720040000000001</v>
      </c>
    </row>
    <row r="1273" spans="1:4" hidden="1" x14ac:dyDescent="0.25">
      <c r="A1273" t="s">
        <v>309</v>
      </c>
      <c r="B1273" t="s">
        <v>310</v>
      </c>
      <c r="C1273">
        <v>1991</v>
      </c>
      <c r="D1273">
        <v>3.3227706000000001</v>
      </c>
    </row>
    <row r="1274" spans="1:4" hidden="1" x14ac:dyDescent="0.25">
      <c r="A1274" t="s">
        <v>309</v>
      </c>
      <c r="B1274" t="s">
        <v>310</v>
      </c>
      <c r="C1274">
        <v>1992</v>
      </c>
      <c r="D1274">
        <v>2.8193633999999999</v>
      </c>
    </row>
    <row r="1275" spans="1:4" hidden="1" x14ac:dyDescent="0.25">
      <c r="A1275" t="s">
        <v>309</v>
      </c>
      <c r="B1275" t="s">
        <v>310</v>
      </c>
      <c r="C1275">
        <v>1993</v>
      </c>
      <c r="D1275">
        <v>4.0684019999999999</v>
      </c>
    </row>
    <row r="1276" spans="1:4" hidden="1" x14ac:dyDescent="0.25">
      <c r="A1276" t="s">
        <v>309</v>
      </c>
      <c r="B1276" t="s">
        <v>310</v>
      </c>
      <c r="C1276">
        <v>1994</v>
      </c>
      <c r="D1276">
        <v>2.0802548000000001</v>
      </c>
    </row>
    <row r="1277" spans="1:4" hidden="1" x14ac:dyDescent="0.25">
      <c r="A1277" t="s">
        <v>309</v>
      </c>
      <c r="B1277" t="s">
        <v>310</v>
      </c>
      <c r="C1277">
        <v>1995</v>
      </c>
      <c r="D1277">
        <v>3.0878804</v>
      </c>
    </row>
    <row r="1278" spans="1:4" hidden="1" x14ac:dyDescent="0.25">
      <c r="A1278" t="s">
        <v>309</v>
      </c>
      <c r="B1278" t="s">
        <v>310</v>
      </c>
      <c r="C1278">
        <v>1996</v>
      </c>
      <c r="D1278">
        <v>2.0691676000000001</v>
      </c>
    </row>
    <row r="1279" spans="1:4" hidden="1" x14ac:dyDescent="0.25">
      <c r="A1279" t="s">
        <v>309</v>
      </c>
      <c r="B1279" t="s">
        <v>310</v>
      </c>
      <c r="C1279">
        <v>1997</v>
      </c>
      <c r="D1279">
        <v>3.3011208000000001</v>
      </c>
    </row>
    <row r="1280" spans="1:4" hidden="1" x14ac:dyDescent="0.25">
      <c r="A1280" t="s">
        <v>309</v>
      </c>
      <c r="B1280" t="s">
        <v>310</v>
      </c>
      <c r="C1280">
        <v>1998</v>
      </c>
      <c r="D1280">
        <v>2.3247423</v>
      </c>
    </row>
    <row r="1281" spans="1:4" hidden="1" x14ac:dyDescent="0.25">
      <c r="A1281" t="s">
        <v>309</v>
      </c>
      <c r="B1281" t="s">
        <v>310</v>
      </c>
      <c r="C1281">
        <v>1999</v>
      </c>
      <c r="D1281">
        <v>2.4425344</v>
      </c>
    </row>
    <row r="1282" spans="1:4" hidden="1" x14ac:dyDescent="0.25">
      <c r="A1282" t="s">
        <v>309</v>
      </c>
      <c r="B1282" t="s">
        <v>310</v>
      </c>
      <c r="C1282">
        <v>2000</v>
      </c>
      <c r="D1282">
        <v>4.6012690000000003</v>
      </c>
    </row>
    <row r="1283" spans="1:4" hidden="1" x14ac:dyDescent="0.25">
      <c r="A1283" t="s">
        <v>309</v>
      </c>
      <c r="B1283" t="s">
        <v>310</v>
      </c>
      <c r="C1283">
        <v>2001</v>
      </c>
      <c r="D1283">
        <v>2.4980855000000002</v>
      </c>
    </row>
    <row r="1284" spans="1:4" hidden="1" x14ac:dyDescent="0.25">
      <c r="A1284" t="s">
        <v>309</v>
      </c>
      <c r="B1284" t="s">
        <v>310</v>
      </c>
      <c r="C1284">
        <v>2002</v>
      </c>
      <c r="D1284">
        <v>0.65094273999999996</v>
      </c>
    </row>
    <row r="1285" spans="1:4" hidden="1" x14ac:dyDescent="0.25">
      <c r="A1285" t="s">
        <v>309</v>
      </c>
      <c r="B1285" t="s">
        <v>310</v>
      </c>
      <c r="C1285">
        <v>2003</v>
      </c>
      <c r="D1285">
        <v>0.4773077</v>
      </c>
    </row>
    <row r="1286" spans="1:4" hidden="1" x14ac:dyDescent="0.25">
      <c r="A1286" t="s">
        <v>309</v>
      </c>
      <c r="B1286" t="s">
        <v>310</v>
      </c>
      <c r="C1286">
        <v>2004</v>
      </c>
      <c r="D1286">
        <v>0.70025649999999995</v>
      </c>
    </row>
    <row r="1287" spans="1:4" hidden="1" x14ac:dyDescent="0.25">
      <c r="A1287" t="s">
        <v>309</v>
      </c>
      <c r="B1287" t="s">
        <v>310</v>
      </c>
      <c r="C1287">
        <v>2005</v>
      </c>
      <c r="D1287">
        <v>1.2944671000000001</v>
      </c>
    </row>
    <row r="1288" spans="1:4" hidden="1" x14ac:dyDescent="0.25">
      <c r="A1288" t="s">
        <v>309</v>
      </c>
      <c r="B1288" t="s">
        <v>310</v>
      </c>
      <c r="C1288">
        <v>2006</v>
      </c>
      <c r="D1288">
        <v>2.0876203000000002</v>
      </c>
    </row>
    <row r="1289" spans="1:4" hidden="1" x14ac:dyDescent="0.25">
      <c r="A1289" t="s">
        <v>309</v>
      </c>
      <c r="B1289" t="s">
        <v>310</v>
      </c>
      <c r="C1289">
        <v>2007</v>
      </c>
      <c r="D1289">
        <v>0.65709689999999998</v>
      </c>
    </row>
    <row r="1290" spans="1:4" hidden="1" x14ac:dyDescent="0.25">
      <c r="A1290" t="s">
        <v>309</v>
      </c>
      <c r="B1290" t="s">
        <v>310</v>
      </c>
      <c r="C1290">
        <v>2008</v>
      </c>
      <c r="D1290">
        <v>0.35766783000000002</v>
      </c>
    </row>
    <row r="1291" spans="1:4" hidden="1" x14ac:dyDescent="0.25">
      <c r="A1291" t="s">
        <v>309</v>
      </c>
      <c r="B1291" t="s">
        <v>310</v>
      </c>
      <c r="C1291">
        <v>2009</v>
      </c>
      <c r="D1291">
        <v>0.49090373999999998</v>
      </c>
    </row>
    <row r="1292" spans="1:4" hidden="1" x14ac:dyDescent="0.25">
      <c r="A1292" t="s">
        <v>309</v>
      </c>
      <c r="B1292" t="s">
        <v>310</v>
      </c>
      <c r="C1292">
        <v>2010</v>
      </c>
      <c r="D1292">
        <v>0.48132705999999997</v>
      </c>
    </row>
    <row r="1293" spans="1:4" hidden="1" x14ac:dyDescent="0.25">
      <c r="A1293" t="s">
        <v>309</v>
      </c>
      <c r="B1293" t="s">
        <v>310</v>
      </c>
      <c r="C1293">
        <v>2011</v>
      </c>
      <c r="D1293">
        <v>0.26966065</v>
      </c>
    </row>
    <row r="1294" spans="1:4" hidden="1" x14ac:dyDescent="0.25">
      <c r="A1294" t="s">
        <v>309</v>
      </c>
      <c r="B1294" t="s">
        <v>310</v>
      </c>
      <c r="C1294">
        <v>2012</v>
      </c>
      <c r="D1294">
        <v>0.46270874000000001</v>
      </c>
    </row>
    <row r="1295" spans="1:4" hidden="1" x14ac:dyDescent="0.25">
      <c r="A1295" t="s">
        <v>309</v>
      </c>
      <c r="B1295" t="s">
        <v>310</v>
      </c>
      <c r="C1295">
        <v>2013</v>
      </c>
      <c r="D1295">
        <v>0.25935858000000001</v>
      </c>
    </row>
    <row r="1296" spans="1:4" hidden="1" x14ac:dyDescent="0.25">
      <c r="A1296" t="s">
        <v>309</v>
      </c>
      <c r="B1296" t="s">
        <v>310</v>
      </c>
      <c r="C1296">
        <v>2014</v>
      </c>
      <c r="D1296">
        <v>0.63638556000000002</v>
      </c>
    </row>
    <row r="1297" spans="1:4" hidden="1" x14ac:dyDescent="0.25">
      <c r="A1297" t="s">
        <v>309</v>
      </c>
      <c r="B1297" t="s">
        <v>310</v>
      </c>
      <c r="C1297">
        <v>2015</v>
      </c>
      <c r="D1297">
        <v>0.43746977999999997</v>
      </c>
    </row>
    <row r="1298" spans="1:4" hidden="1" x14ac:dyDescent="0.25">
      <c r="A1298" t="s">
        <v>309</v>
      </c>
      <c r="B1298" t="s">
        <v>310</v>
      </c>
      <c r="C1298">
        <v>2016</v>
      </c>
      <c r="D1298">
        <v>0.18415071</v>
      </c>
    </row>
    <row r="1299" spans="1:4" hidden="1" x14ac:dyDescent="0.25">
      <c r="A1299" t="s">
        <v>309</v>
      </c>
      <c r="B1299" t="s">
        <v>310</v>
      </c>
      <c r="C1299">
        <v>2017</v>
      </c>
      <c r="D1299">
        <v>0.18095489000000001</v>
      </c>
    </row>
    <row r="1300" spans="1:4" hidden="1" x14ac:dyDescent="0.25">
      <c r="A1300" t="s">
        <v>309</v>
      </c>
      <c r="B1300" t="s">
        <v>310</v>
      </c>
      <c r="C1300">
        <v>2018</v>
      </c>
      <c r="D1300">
        <v>0.35607937000000001</v>
      </c>
    </row>
    <row r="1301" spans="1:4" hidden="1" x14ac:dyDescent="0.25">
      <c r="A1301" t="s">
        <v>309</v>
      </c>
      <c r="B1301" t="s">
        <v>310</v>
      </c>
      <c r="C1301">
        <v>2019</v>
      </c>
      <c r="D1301">
        <v>0.40920505000000001</v>
      </c>
    </row>
    <row r="1302" spans="1:4" hidden="1" x14ac:dyDescent="0.25">
      <c r="A1302" t="s">
        <v>309</v>
      </c>
      <c r="B1302" t="s">
        <v>310</v>
      </c>
      <c r="C1302">
        <v>2020</v>
      </c>
      <c r="D1302">
        <v>0.40316271999999997</v>
      </c>
    </row>
    <row r="1303" spans="1:4" hidden="1" x14ac:dyDescent="0.25">
      <c r="A1303" t="s">
        <v>309</v>
      </c>
      <c r="B1303" t="s">
        <v>310</v>
      </c>
      <c r="C1303">
        <v>2021</v>
      </c>
      <c r="D1303">
        <v>0.5111173</v>
      </c>
    </row>
    <row r="1304" spans="1:4" hidden="1" x14ac:dyDescent="0.25">
      <c r="A1304" t="s">
        <v>312</v>
      </c>
      <c r="B1304" t="s">
        <v>313</v>
      </c>
      <c r="C1304">
        <v>1983</v>
      </c>
      <c r="D1304">
        <v>1.2847245</v>
      </c>
    </row>
    <row r="1305" spans="1:4" hidden="1" x14ac:dyDescent="0.25">
      <c r="A1305" t="s">
        <v>312</v>
      </c>
      <c r="B1305" t="s">
        <v>313</v>
      </c>
      <c r="C1305">
        <v>1985</v>
      </c>
      <c r="D1305">
        <v>1.2941967999999999</v>
      </c>
    </row>
    <row r="1306" spans="1:4" hidden="1" x14ac:dyDescent="0.25">
      <c r="A1306" t="s">
        <v>312</v>
      </c>
      <c r="B1306" t="s">
        <v>313</v>
      </c>
      <c r="C1306">
        <v>1986</v>
      </c>
      <c r="D1306">
        <v>11.710836</v>
      </c>
    </row>
    <row r="1307" spans="1:4" hidden="1" x14ac:dyDescent="0.25">
      <c r="A1307" t="s">
        <v>312</v>
      </c>
      <c r="B1307" t="s">
        <v>313</v>
      </c>
      <c r="C1307">
        <v>2014</v>
      </c>
      <c r="D1307">
        <v>1.3313345999999999</v>
      </c>
    </row>
    <row r="1308" spans="1:4" hidden="1" x14ac:dyDescent="0.25">
      <c r="A1308" t="s">
        <v>312</v>
      </c>
      <c r="B1308" t="s">
        <v>313</v>
      </c>
      <c r="C1308">
        <v>2016</v>
      </c>
      <c r="D1308">
        <v>1.3173547000000001</v>
      </c>
    </row>
    <row r="1309" spans="1:4" hidden="1" x14ac:dyDescent="0.25">
      <c r="A1309" t="s">
        <v>312</v>
      </c>
      <c r="B1309" t="s">
        <v>313</v>
      </c>
      <c r="C1309">
        <v>2018</v>
      </c>
      <c r="D1309">
        <v>2.5460905999999999</v>
      </c>
    </row>
    <row r="1310" spans="1:4" hidden="1" x14ac:dyDescent="0.25">
      <c r="A1310" t="s">
        <v>312</v>
      </c>
      <c r="B1310" t="s">
        <v>313</v>
      </c>
      <c r="C1310">
        <v>2021</v>
      </c>
      <c r="D1310">
        <v>49.715935000000002</v>
      </c>
    </row>
    <row r="1311" spans="1:4" hidden="1" x14ac:dyDescent="0.25">
      <c r="A1311" t="s">
        <v>319</v>
      </c>
      <c r="B1311" t="s">
        <v>320</v>
      </c>
      <c r="C1311">
        <v>1980</v>
      </c>
      <c r="D1311">
        <v>0.70838089999999998</v>
      </c>
    </row>
    <row r="1312" spans="1:4" hidden="1" x14ac:dyDescent="0.25">
      <c r="A1312" t="s">
        <v>319</v>
      </c>
      <c r="B1312" t="s">
        <v>320</v>
      </c>
      <c r="C1312">
        <v>1982</v>
      </c>
      <c r="D1312">
        <v>0.34027006999999998</v>
      </c>
    </row>
    <row r="1313" spans="1:4" hidden="1" x14ac:dyDescent="0.25">
      <c r="A1313" t="s">
        <v>319</v>
      </c>
      <c r="B1313" t="s">
        <v>320</v>
      </c>
      <c r="C1313">
        <v>1983</v>
      </c>
      <c r="D1313">
        <v>0.16672944000000001</v>
      </c>
    </row>
    <row r="1314" spans="1:4" hidden="1" x14ac:dyDescent="0.25">
      <c r="A1314" t="s">
        <v>319</v>
      </c>
      <c r="B1314" t="s">
        <v>320</v>
      </c>
      <c r="C1314">
        <v>1984</v>
      </c>
      <c r="D1314">
        <v>0.32680097000000002</v>
      </c>
    </row>
    <row r="1315" spans="1:4" hidden="1" x14ac:dyDescent="0.25">
      <c r="A1315" t="s">
        <v>319</v>
      </c>
      <c r="B1315" t="s">
        <v>320</v>
      </c>
      <c r="C1315">
        <v>1985</v>
      </c>
      <c r="D1315">
        <v>0.96068525000000005</v>
      </c>
    </row>
    <row r="1316" spans="1:4" hidden="1" x14ac:dyDescent="0.25">
      <c r="A1316" t="s">
        <v>319</v>
      </c>
      <c r="B1316" t="s">
        <v>320</v>
      </c>
      <c r="C1316">
        <v>1986</v>
      </c>
      <c r="D1316">
        <v>0.62744074999999999</v>
      </c>
    </row>
    <row r="1317" spans="1:4" hidden="1" x14ac:dyDescent="0.25">
      <c r="A1317" t="s">
        <v>319</v>
      </c>
      <c r="B1317" t="s">
        <v>320</v>
      </c>
      <c r="C1317">
        <v>1987</v>
      </c>
      <c r="D1317">
        <v>1.3828387</v>
      </c>
    </row>
    <row r="1318" spans="1:4" hidden="1" x14ac:dyDescent="0.25">
      <c r="A1318" t="s">
        <v>319</v>
      </c>
      <c r="B1318" t="s">
        <v>320</v>
      </c>
      <c r="C1318">
        <v>1988</v>
      </c>
      <c r="D1318">
        <v>0.15048980000000001</v>
      </c>
    </row>
    <row r="1319" spans="1:4" hidden="1" x14ac:dyDescent="0.25">
      <c r="A1319" t="s">
        <v>319</v>
      </c>
      <c r="B1319" t="s">
        <v>320</v>
      </c>
      <c r="C1319">
        <v>1991</v>
      </c>
      <c r="D1319">
        <v>0.42456450000000001</v>
      </c>
    </row>
    <row r="1320" spans="1:4" hidden="1" x14ac:dyDescent="0.25">
      <c r="A1320" t="s">
        <v>319</v>
      </c>
      <c r="B1320" t="s">
        <v>320</v>
      </c>
      <c r="C1320">
        <v>1996</v>
      </c>
      <c r="D1320">
        <v>0.38607046</v>
      </c>
    </row>
    <row r="1321" spans="1:4" hidden="1" x14ac:dyDescent="0.25">
      <c r="A1321" t="s">
        <v>319</v>
      </c>
      <c r="B1321" t="s">
        <v>320</v>
      </c>
      <c r="C1321">
        <v>1999</v>
      </c>
      <c r="D1321">
        <v>0.12181836</v>
      </c>
    </row>
    <row r="1322" spans="1:4" hidden="1" x14ac:dyDescent="0.25">
      <c r="A1322" t="s">
        <v>319</v>
      </c>
      <c r="B1322" t="s">
        <v>320</v>
      </c>
      <c r="C1322">
        <v>2011</v>
      </c>
      <c r="D1322">
        <v>0.10045891999999999</v>
      </c>
    </row>
    <row r="1323" spans="1:4" hidden="1" x14ac:dyDescent="0.25">
      <c r="A1323" t="s">
        <v>319</v>
      </c>
      <c r="B1323" t="s">
        <v>320</v>
      </c>
      <c r="C1323">
        <v>2012</v>
      </c>
      <c r="D1323">
        <v>0.19785248999999999</v>
      </c>
    </row>
    <row r="1324" spans="1:4" hidden="1" x14ac:dyDescent="0.25">
      <c r="A1324" t="s">
        <v>319</v>
      </c>
      <c r="B1324" t="s">
        <v>320</v>
      </c>
      <c r="C1324">
        <v>2014</v>
      </c>
      <c r="D1324">
        <v>0.19207239000000001</v>
      </c>
    </row>
    <row r="1325" spans="1:4" hidden="1" x14ac:dyDescent="0.25">
      <c r="A1325" t="s">
        <v>3687</v>
      </c>
      <c r="B1325" t="s">
        <v>594</v>
      </c>
      <c r="C1325">
        <v>1997</v>
      </c>
      <c r="D1325">
        <v>656.05669999999998</v>
      </c>
    </row>
    <row r="1326" spans="1:4" hidden="1" x14ac:dyDescent="0.25">
      <c r="A1326" t="s">
        <v>3687</v>
      </c>
      <c r="B1326" t="s">
        <v>594</v>
      </c>
      <c r="C1326">
        <v>1998</v>
      </c>
      <c r="D1326">
        <v>666.77790000000005</v>
      </c>
    </row>
    <row r="1327" spans="1:4" hidden="1" x14ac:dyDescent="0.25">
      <c r="A1327" t="s">
        <v>3687</v>
      </c>
      <c r="B1327" t="s">
        <v>594</v>
      </c>
      <c r="C1327">
        <v>1999</v>
      </c>
      <c r="D1327">
        <v>689.39355</v>
      </c>
    </row>
    <row r="1328" spans="1:4" hidden="1" x14ac:dyDescent="0.25">
      <c r="A1328" t="s">
        <v>3687</v>
      </c>
      <c r="B1328" t="s">
        <v>594</v>
      </c>
      <c r="C1328">
        <v>2000</v>
      </c>
      <c r="D1328">
        <v>748.9873</v>
      </c>
    </row>
    <row r="1329" spans="1:4" hidden="1" x14ac:dyDescent="0.25">
      <c r="A1329" t="s">
        <v>3687</v>
      </c>
      <c r="B1329" t="s">
        <v>594</v>
      </c>
      <c r="C1329">
        <v>2001</v>
      </c>
      <c r="D1329">
        <v>755.91094999999996</v>
      </c>
    </row>
    <row r="1330" spans="1:4" hidden="1" x14ac:dyDescent="0.25">
      <c r="A1330" t="s">
        <v>3687</v>
      </c>
      <c r="B1330" t="s">
        <v>594</v>
      </c>
      <c r="C1330">
        <v>2002</v>
      </c>
      <c r="D1330">
        <v>740.89739999999995</v>
      </c>
    </row>
    <row r="1331" spans="1:4" hidden="1" x14ac:dyDescent="0.25">
      <c r="A1331" t="s">
        <v>3687</v>
      </c>
      <c r="B1331" t="s">
        <v>594</v>
      </c>
      <c r="C1331">
        <v>2003</v>
      </c>
      <c r="D1331">
        <v>749.97559999999999</v>
      </c>
    </row>
    <row r="1332" spans="1:4" hidden="1" x14ac:dyDescent="0.25">
      <c r="A1332" t="s">
        <v>3687</v>
      </c>
      <c r="B1332" t="s">
        <v>594</v>
      </c>
      <c r="C1332">
        <v>2004</v>
      </c>
      <c r="D1332">
        <v>772.50850000000003</v>
      </c>
    </row>
    <row r="1333" spans="1:4" hidden="1" x14ac:dyDescent="0.25">
      <c r="A1333" t="s">
        <v>3687</v>
      </c>
      <c r="B1333" t="s">
        <v>594</v>
      </c>
      <c r="C1333">
        <v>2005</v>
      </c>
      <c r="D1333">
        <v>799.00419999999997</v>
      </c>
    </row>
    <row r="1334" spans="1:4" hidden="1" x14ac:dyDescent="0.25">
      <c r="A1334" t="s">
        <v>3687</v>
      </c>
      <c r="B1334" t="s">
        <v>594</v>
      </c>
      <c r="C1334">
        <v>2006</v>
      </c>
      <c r="D1334">
        <v>792.7029</v>
      </c>
    </row>
    <row r="1335" spans="1:4" hidden="1" x14ac:dyDescent="0.25">
      <c r="A1335" t="s">
        <v>3687</v>
      </c>
      <c r="B1335" t="s">
        <v>594</v>
      </c>
      <c r="C1335">
        <v>2007</v>
      </c>
      <c r="D1335">
        <v>796.52620000000002</v>
      </c>
    </row>
    <row r="1336" spans="1:4" hidden="1" x14ac:dyDescent="0.25">
      <c r="A1336" t="s">
        <v>3687</v>
      </c>
      <c r="B1336" t="s">
        <v>594</v>
      </c>
      <c r="C1336">
        <v>2008</v>
      </c>
      <c r="D1336">
        <v>780.67993000000001</v>
      </c>
    </row>
    <row r="1337" spans="1:4" hidden="1" x14ac:dyDescent="0.25">
      <c r="A1337" t="s">
        <v>3687</v>
      </c>
      <c r="B1337" t="s">
        <v>594</v>
      </c>
      <c r="C1337">
        <v>2009</v>
      </c>
      <c r="D1337">
        <v>733.83514000000002</v>
      </c>
    </row>
    <row r="1338" spans="1:4" hidden="1" x14ac:dyDescent="0.25">
      <c r="A1338" t="s">
        <v>3687</v>
      </c>
      <c r="B1338" t="s">
        <v>594</v>
      </c>
      <c r="C1338">
        <v>2010</v>
      </c>
      <c r="D1338">
        <v>746.16179999999997</v>
      </c>
    </row>
    <row r="1339" spans="1:4" hidden="1" x14ac:dyDescent="0.25">
      <c r="A1339" t="s">
        <v>3687</v>
      </c>
      <c r="B1339" t="s">
        <v>594</v>
      </c>
      <c r="C1339">
        <v>2011</v>
      </c>
      <c r="D1339">
        <v>747.06920000000002</v>
      </c>
    </row>
    <row r="1340" spans="1:4" hidden="1" x14ac:dyDescent="0.25">
      <c r="A1340" t="s">
        <v>3687</v>
      </c>
      <c r="B1340" t="s">
        <v>594</v>
      </c>
      <c r="C1340">
        <v>2012</v>
      </c>
      <c r="D1340">
        <v>769.28129999999999</v>
      </c>
    </row>
    <row r="1341" spans="1:4" hidden="1" x14ac:dyDescent="0.25">
      <c r="A1341" t="s">
        <v>3687</v>
      </c>
      <c r="B1341" t="s">
        <v>594</v>
      </c>
      <c r="C1341">
        <v>2013</v>
      </c>
      <c r="D1341">
        <v>778.71010000000001</v>
      </c>
    </row>
    <row r="1342" spans="1:4" hidden="1" x14ac:dyDescent="0.25">
      <c r="A1342" t="s">
        <v>3687</v>
      </c>
      <c r="B1342" t="s">
        <v>594</v>
      </c>
      <c r="C1342">
        <v>2014</v>
      </c>
      <c r="D1342">
        <v>771.46765000000005</v>
      </c>
    </row>
    <row r="1343" spans="1:4" hidden="1" x14ac:dyDescent="0.25">
      <c r="A1343" t="s">
        <v>3687</v>
      </c>
      <c r="B1343" t="s">
        <v>594</v>
      </c>
      <c r="C1343">
        <v>2015</v>
      </c>
      <c r="D1343">
        <v>767.22686999999996</v>
      </c>
    </row>
    <row r="1344" spans="1:4" hidden="1" x14ac:dyDescent="0.25">
      <c r="A1344" t="s">
        <v>3687</v>
      </c>
      <c r="B1344" t="s">
        <v>594</v>
      </c>
      <c r="C1344">
        <v>2016</v>
      </c>
      <c r="D1344">
        <v>766.77610000000004</v>
      </c>
    </row>
    <row r="1345" spans="1:4" hidden="1" x14ac:dyDescent="0.25">
      <c r="A1345" t="s">
        <v>3687</v>
      </c>
      <c r="B1345" t="s">
        <v>594</v>
      </c>
      <c r="C1345">
        <v>2017</v>
      </c>
      <c r="D1345">
        <v>757.60315000000003</v>
      </c>
    </row>
    <row r="1346" spans="1:4" hidden="1" x14ac:dyDescent="0.25">
      <c r="A1346" t="s">
        <v>3687</v>
      </c>
      <c r="B1346" t="s">
        <v>594</v>
      </c>
      <c r="C1346">
        <v>2018</v>
      </c>
      <c r="D1346">
        <v>744.63744999999994</v>
      </c>
    </row>
    <row r="1347" spans="1:4" hidden="1" x14ac:dyDescent="0.25">
      <c r="A1347" t="s">
        <v>3687</v>
      </c>
      <c r="B1347" t="s">
        <v>594</v>
      </c>
      <c r="C1347">
        <v>2019</v>
      </c>
      <c r="D1347">
        <v>740.9991</v>
      </c>
    </row>
    <row r="1348" spans="1:4" hidden="1" x14ac:dyDescent="0.25">
      <c r="A1348" t="s">
        <v>3687</v>
      </c>
      <c r="B1348" t="s">
        <v>594</v>
      </c>
      <c r="C1348">
        <v>2020</v>
      </c>
      <c r="D1348">
        <v>714.47749999999996</v>
      </c>
    </row>
    <row r="1349" spans="1:4" hidden="1" x14ac:dyDescent="0.25">
      <c r="A1349" t="s">
        <v>316</v>
      </c>
      <c r="B1349" t="s">
        <v>317</v>
      </c>
      <c r="C1349">
        <v>1980</v>
      </c>
      <c r="D1349">
        <v>1.5881444</v>
      </c>
    </row>
    <row r="1350" spans="1:4" hidden="1" x14ac:dyDescent="0.25">
      <c r="A1350" t="s">
        <v>316</v>
      </c>
      <c r="B1350" t="s">
        <v>317</v>
      </c>
      <c r="C1350">
        <v>1982</v>
      </c>
      <c r="D1350">
        <v>15.688625999999999</v>
      </c>
    </row>
    <row r="1351" spans="1:4" hidden="1" x14ac:dyDescent="0.25">
      <c r="A1351" t="s">
        <v>316</v>
      </c>
      <c r="B1351" t="s">
        <v>317</v>
      </c>
      <c r="C1351">
        <v>1983</v>
      </c>
      <c r="D1351">
        <v>3.8668022</v>
      </c>
    </row>
    <row r="1352" spans="1:4" hidden="1" x14ac:dyDescent="0.25">
      <c r="A1352" t="s">
        <v>316</v>
      </c>
      <c r="B1352" t="s">
        <v>317</v>
      </c>
      <c r="C1352">
        <v>1984</v>
      </c>
      <c r="D1352">
        <v>0.93854210000000005</v>
      </c>
    </row>
    <row r="1353" spans="1:4" hidden="1" x14ac:dyDescent="0.25">
      <c r="A1353" t="s">
        <v>316</v>
      </c>
      <c r="B1353" t="s">
        <v>317</v>
      </c>
      <c r="C1353">
        <v>1985</v>
      </c>
      <c r="D1353">
        <v>2.7349204999999999</v>
      </c>
    </row>
    <row r="1354" spans="1:4" hidden="1" x14ac:dyDescent="0.25">
      <c r="A1354" t="s">
        <v>316</v>
      </c>
      <c r="B1354" t="s">
        <v>317</v>
      </c>
      <c r="C1354">
        <v>1987</v>
      </c>
      <c r="D1354">
        <v>2.5830115999999999</v>
      </c>
    </row>
    <row r="1355" spans="1:4" hidden="1" x14ac:dyDescent="0.25">
      <c r="A1355" t="s">
        <v>316</v>
      </c>
      <c r="B1355" t="s">
        <v>317</v>
      </c>
      <c r="C1355">
        <v>1990</v>
      </c>
      <c r="D1355">
        <v>1.1873581</v>
      </c>
    </row>
    <row r="1356" spans="1:4" hidden="1" x14ac:dyDescent="0.25">
      <c r="A1356" t="s">
        <v>316</v>
      </c>
      <c r="B1356" t="s">
        <v>317</v>
      </c>
      <c r="C1356">
        <v>1995</v>
      </c>
      <c r="D1356">
        <v>1.2042314999999999</v>
      </c>
    </row>
    <row r="1357" spans="1:4" hidden="1" x14ac:dyDescent="0.25">
      <c r="A1357" t="s">
        <v>316</v>
      </c>
      <c r="B1357" t="s">
        <v>317</v>
      </c>
      <c r="C1357">
        <v>1996</v>
      </c>
      <c r="D1357">
        <v>1.6732053</v>
      </c>
    </row>
    <row r="1358" spans="1:4" hidden="1" x14ac:dyDescent="0.25">
      <c r="A1358" t="s">
        <v>316</v>
      </c>
      <c r="B1358" t="s">
        <v>317</v>
      </c>
      <c r="C1358">
        <v>1998</v>
      </c>
      <c r="D1358">
        <v>1.7436684</v>
      </c>
    </row>
    <row r="1359" spans="1:4" hidden="1" x14ac:dyDescent="0.25">
      <c r="A1359" t="s">
        <v>316</v>
      </c>
      <c r="B1359" t="s">
        <v>317</v>
      </c>
      <c r="C1359">
        <v>1999</v>
      </c>
      <c r="D1359">
        <v>1.2350692000000001</v>
      </c>
    </row>
    <row r="1360" spans="1:4" hidden="1" x14ac:dyDescent="0.25">
      <c r="A1360" t="s">
        <v>316</v>
      </c>
      <c r="B1360" t="s">
        <v>317</v>
      </c>
      <c r="C1360">
        <v>2000</v>
      </c>
      <c r="D1360">
        <v>0.60089590000000004</v>
      </c>
    </row>
    <row r="1361" spans="1:4" hidden="1" x14ac:dyDescent="0.25">
      <c r="A1361" t="s">
        <v>316</v>
      </c>
      <c r="B1361" t="s">
        <v>317</v>
      </c>
      <c r="C1361">
        <v>2001</v>
      </c>
      <c r="D1361">
        <v>1.0237118999999999</v>
      </c>
    </row>
    <row r="1362" spans="1:4" hidden="1" x14ac:dyDescent="0.25">
      <c r="A1362" t="s">
        <v>316</v>
      </c>
      <c r="B1362" t="s">
        <v>317</v>
      </c>
      <c r="C1362">
        <v>2002</v>
      </c>
      <c r="D1362">
        <v>0.99716349999999998</v>
      </c>
    </row>
    <row r="1363" spans="1:4" hidden="1" x14ac:dyDescent="0.25">
      <c r="A1363" t="s">
        <v>316</v>
      </c>
      <c r="B1363" t="s">
        <v>317</v>
      </c>
      <c r="C1363">
        <v>2011</v>
      </c>
      <c r="D1363">
        <v>0.23195103</v>
      </c>
    </row>
    <row r="1364" spans="1:4" hidden="1" x14ac:dyDescent="0.25">
      <c r="A1364" t="s">
        <v>316</v>
      </c>
      <c r="B1364" t="s">
        <v>317</v>
      </c>
      <c r="C1364">
        <v>2012</v>
      </c>
      <c r="D1364">
        <v>0.90987980000000002</v>
      </c>
    </row>
    <row r="1365" spans="1:4" hidden="1" x14ac:dyDescent="0.25">
      <c r="A1365" t="s">
        <v>316</v>
      </c>
      <c r="B1365" t="s">
        <v>317</v>
      </c>
      <c r="C1365">
        <v>2013</v>
      </c>
      <c r="D1365">
        <v>0.66959400000000002</v>
      </c>
    </row>
    <row r="1366" spans="1:4" hidden="1" x14ac:dyDescent="0.25">
      <c r="A1366" t="s">
        <v>316</v>
      </c>
      <c r="B1366" t="s">
        <v>317</v>
      </c>
      <c r="C1366">
        <v>2015</v>
      </c>
      <c r="D1366">
        <v>0.43036157000000003</v>
      </c>
    </row>
    <row r="1367" spans="1:4" hidden="1" x14ac:dyDescent="0.25">
      <c r="A1367" t="s">
        <v>316</v>
      </c>
      <c r="B1367" t="s">
        <v>317</v>
      </c>
      <c r="C1367">
        <v>2016</v>
      </c>
      <c r="D1367">
        <v>1.0569932</v>
      </c>
    </row>
    <row r="1368" spans="1:4" hidden="1" x14ac:dyDescent="0.25">
      <c r="A1368" t="s">
        <v>316</v>
      </c>
      <c r="B1368" t="s">
        <v>317</v>
      </c>
      <c r="C1368">
        <v>2017</v>
      </c>
      <c r="D1368">
        <v>0.41550474999999998</v>
      </c>
    </row>
    <row r="1369" spans="1:4" hidden="1" x14ac:dyDescent="0.25">
      <c r="A1369" t="s">
        <v>316</v>
      </c>
      <c r="B1369" t="s">
        <v>317</v>
      </c>
      <c r="C1369">
        <v>2018</v>
      </c>
      <c r="D1369">
        <v>0.81692220000000004</v>
      </c>
    </row>
    <row r="1370" spans="1:4" hidden="1" x14ac:dyDescent="0.25">
      <c r="A1370" t="s">
        <v>90</v>
      </c>
      <c r="B1370" t="s">
        <v>315</v>
      </c>
      <c r="C1370">
        <v>1983</v>
      </c>
      <c r="D1370">
        <v>3.9983784999999998</v>
      </c>
    </row>
    <row r="1371" spans="1:4" hidden="1" x14ac:dyDescent="0.25">
      <c r="A1371" t="s">
        <v>90</v>
      </c>
      <c r="B1371" t="s">
        <v>315</v>
      </c>
      <c r="C1371">
        <v>1984</v>
      </c>
      <c r="D1371">
        <v>3.7498285999999998</v>
      </c>
    </row>
    <row r="1372" spans="1:4" hidden="1" x14ac:dyDescent="0.25">
      <c r="A1372" t="s">
        <v>90</v>
      </c>
      <c r="B1372" t="s">
        <v>315</v>
      </c>
      <c r="C1372">
        <v>1985</v>
      </c>
      <c r="D1372">
        <v>2.9565646999999999</v>
      </c>
    </row>
    <row r="1373" spans="1:4" hidden="1" x14ac:dyDescent="0.25">
      <c r="A1373" t="s">
        <v>90</v>
      </c>
      <c r="B1373" t="s">
        <v>315</v>
      </c>
      <c r="C1373">
        <v>1986</v>
      </c>
      <c r="D1373">
        <v>1.8205659999999999</v>
      </c>
    </row>
    <row r="1374" spans="1:4" hidden="1" x14ac:dyDescent="0.25">
      <c r="A1374" t="s">
        <v>90</v>
      </c>
      <c r="B1374" t="s">
        <v>315</v>
      </c>
      <c r="C1374">
        <v>1987</v>
      </c>
      <c r="D1374">
        <v>2.3303604</v>
      </c>
    </row>
    <row r="1375" spans="1:4" hidden="1" x14ac:dyDescent="0.25">
      <c r="A1375" t="s">
        <v>90</v>
      </c>
      <c r="B1375" t="s">
        <v>315</v>
      </c>
      <c r="C1375">
        <v>1988</v>
      </c>
      <c r="D1375">
        <v>2.1180390999999998</v>
      </c>
    </row>
    <row r="1376" spans="1:4" hidden="1" x14ac:dyDescent="0.25">
      <c r="A1376" t="s">
        <v>90</v>
      </c>
      <c r="B1376" t="s">
        <v>315</v>
      </c>
      <c r="C1376">
        <v>1989</v>
      </c>
      <c r="D1376">
        <v>2.6074662000000002</v>
      </c>
    </row>
    <row r="1377" spans="1:4" hidden="1" x14ac:dyDescent="0.25">
      <c r="A1377" t="s">
        <v>90</v>
      </c>
      <c r="B1377" t="s">
        <v>315</v>
      </c>
      <c r="C1377">
        <v>1990</v>
      </c>
      <c r="D1377">
        <v>3.5967693000000001</v>
      </c>
    </row>
    <row r="1378" spans="1:4" hidden="1" x14ac:dyDescent="0.25">
      <c r="A1378" t="s">
        <v>90</v>
      </c>
      <c r="B1378" t="s">
        <v>315</v>
      </c>
      <c r="C1378">
        <v>1991</v>
      </c>
      <c r="D1378">
        <v>2.7011273</v>
      </c>
    </row>
    <row r="1379" spans="1:4" hidden="1" x14ac:dyDescent="0.25">
      <c r="A1379" t="s">
        <v>90</v>
      </c>
      <c r="B1379" t="s">
        <v>315</v>
      </c>
      <c r="C1379">
        <v>1992</v>
      </c>
      <c r="D1379">
        <v>1.8309865999999999</v>
      </c>
    </row>
    <row r="1380" spans="1:4" hidden="1" x14ac:dyDescent="0.25">
      <c r="A1380" t="s">
        <v>90</v>
      </c>
      <c r="B1380" t="s">
        <v>315</v>
      </c>
      <c r="C1380">
        <v>1993</v>
      </c>
      <c r="D1380">
        <v>1.4778788</v>
      </c>
    </row>
    <row r="1381" spans="1:4" hidden="1" x14ac:dyDescent="0.25">
      <c r="A1381" t="s">
        <v>90</v>
      </c>
      <c r="B1381" t="s">
        <v>315</v>
      </c>
      <c r="C1381">
        <v>1994</v>
      </c>
      <c r="D1381">
        <v>3.4042780000000001</v>
      </c>
    </row>
    <row r="1382" spans="1:4" hidden="1" x14ac:dyDescent="0.25">
      <c r="A1382" t="s">
        <v>90</v>
      </c>
      <c r="B1382" t="s">
        <v>315</v>
      </c>
      <c r="C1382">
        <v>1995</v>
      </c>
      <c r="D1382">
        <v>3.6836193000000002</v>
      </c>
    </row>
    <row r="1383" spans="1:4" hidden="1" x14ac:dyDescent="0.25">
      <c r="A1383" t="s">
        <v>90</v>
      </c>
      <c r="B1383" t="s">
        <v>315</v>
      </c>
      <c r="C1383">
        <v>1996</v>
      </c>
      <c r="D1383">
        <v>6.4735690000000004</v>
      </c>
    </row>
    <row r="1384" spans="1:4" hidden="1" x14ac:dyDescent="0.25">
      <c r="A1384" t="s">
        <v>90</v>
      </c>
      <c r="B1384" t="s">
        <v>315</v>
      </c>
      <c r="C1384">
        <v>1997</v>
      </c>
      <c r="D1384">
        <v>4.0364865999999999</v>
      </c>
    </row>
    <row r="1385" spans="1:4" hidden="1" x14ac:dyDescent="0.25">
      <c r="A1385" t="s">
        <v>90</v>
      </c>
      <c r="B1385" t="s">
        <v>315</v>
      </c>
      <c r="C1385">
        <v>1998</v>
      </c>
      <c r="D1385">
        <v>19.553774000000001</v>
      </c>
    </row>
    <row r="1386" spans="1:4" hidden="1" x14ac:dyDescent="0.25">
      <c r="A1386" t="s">
        <v>90</v>
      </c>
      <c r="B1386" t="s">
        <v>315</v>
      </c>
      <c r="C1386">
        <v>1999</v>
      </c>
      <c r="D1386">
        <v>6.3234360000000001</v>
      </c>
    </row>
    <row r="1387" spans="1:4" hidden="1" x14ac:dyDescent="0.25">
      <c r="A1387" t="s">
        <v>90</v>
      </c>
      <c r="B1387" t="s">
        <v>315</v>
      </c>
      <c r="C1387">
        <v>2000</v>
      </c>
      <c r="D1387">
        <v>7.5766635000000004</v>
      </c>
    </row>
    <row r="1388" spans="1:4" hidden="1" x14ac:dyDescent="0.25">
      <c r="A1388" t="s">
        <v>90</v>
      </c>
      <c r="B1388" t="s">
        <v>315</v>
      </c>
      <c r="C1388">
        <v>2001</v>
      </c>
      <c r="D1388">
        <v>10.879892</v>
      </c>
    </row>
    <row r="1389" spans="1:4" hidden="1" x14ac:dyDescent="0.25">
      <c r="A1389" t="s">
        <v>90</v>
      </c>
      <c r="B1389" t="s">
        <v>315</v>
      </c>
      <c r="C1389">
        <v>2002</v>
      </c>
      <c r="D1389">
        <v>16.353117000000001</v>
      </c>
    </row>
    <row r="1390" spans="1:4" hidden="1" x14ac:dyDescent="0.25">
      <c r="A1390" t="s">
        <v>90</v>
      </c>
      <c r="B1390" t="s">
        <v>315</v>
      </c>
      <c r="C1390">
        <v>2003</v>
      </c>
      <c r="D1390">
        <v>15.537729000000001</v>
      </c>
    </row>
    <row r="1391" spans="1:4" hidden="1" x14ac:dyDescent="0.25">
      <c r="A1391" t="s">
        <v>90</v>
      </c>
      <c r="B1391" t="s">
        <v>315</v>
      </c>
      <c r="C1391">
        <v>2004</v>
      </c>
      <c r="D1391">
        <v>18.363223999999999</v>
      </c>
    </row>
    <row r="1392" spans="1:4" hidden="1" x14ac:dyDescent="0.25">
      <c r="A1392" t="s">
        <v>90</v>
      </c>
      <c r="B1392" t="s">
        <v>315</v>
      </c>
      <c r="C1392">
        <v>2005</v>
      </c>
      <c r="D1392">
        <v>22.488522</v>
      </c>
    </row>
    <row r="1393" spans="1:4" hidden="1" x14ac:dyDescent="0.25">
      <c r="A1393" t="s">
        <v>90</v>
      </c>
      <c r="B1393" t="s">
        <v>315</v>
      </c>
      <c r="C1393">
        <v>2006</v>
      </c>
      <c r="D1393">
        <v>24.710514</v>
      </c>
    </row>
    <row r="1394" spans="1:4" hidden="1" x14ac:dyDescent="0.25">
      <c r="A1394" t="s">
        <v>90</v>
      </c>
      <c r="B1394" t="s">
        <v>315</v>
      </c>
      <c r="C1394">
        <v>2007</v>
      </c>
      <c r="D1394">
        <v>22.852402000000001</v>
      </c>
    </row>
    <row r="1395" spans="1:4" hidden="1" x14ac:dyDescent="0.25">
      <c r="A1395" t="s">
        <v>90</v>
      </c>
      <c r="B1395" t="s">
        <v>315</v>
      </c>
      <c r="C1395">
        <v>2008</v>
      </c>
      <c r="D1395">
        <v>24.536664999999999</v>
      </c>
    </row>
    <row r="1396" spans="1:4" hidden="1" x14ac:dyDescent="0.25">
      <c r="A1396" t="s">
        <v>90</v>
      </c>
      <c r="B1396" t="s">
        <v>315</v>
      </c>
      <c r="C1396">
        <v>2009</v>
      </c>
      <c r="D1396">
        <v>21.001888000000001</v>
      </c>
    </row>
    <row r="1397" spans="1:4" hidden="1" x14ac:dyDescent="0.25">
      <c r="A1397" t="s">
        <v>90</v>
      </c>
      <c r="B1397" t="s">
        <v>315</v>
      </c>
      <c r="C1397">
        <v>2010</v>
      </c>
      <c r="D1397">
        <v>18.647203000000001</v>
      </c>
    </row>
    <row r="1398" spans="1:4" hidden="1" x14ac:dyDescent="0.25">
      <c r="A1398" t="s">
        <v>90</v>
      </c>
      <c r="B1398" t="s">
        <v>315</v>
      </c>
      <c r="C1398">
        <v>2011</v>
      </c>
      <c r="D1398">
        <v>25.225180000000002</v>
      </c>
    </row>
    <row r="1399" spans="1:4" hidden="1" x14ac:dyDescent="0.25">
      <c r="A1399" t="s">
        <v>90</v>
      </c>
      <c r="B1399" t="s">
        <v>315</v>
      </c>
      <c r="C1399">
        <v>2012</v>
      </c>
      <c r="D1399">
        <v>23.638172000000001</v>
      </c>
    </row>
    <row r="1400" spans="1:4" hidden="1" x14ac:dyDescent="0.25">
      <c r="A1400" t="s">
        <v>90</v>
      </c>
      <c r="B1400" t="s">
        <v>315</v>
      </c>
      <c r="C1400">
        <v>2013</v>
      </c>
      <c r="D1400">
        <v>30.972397000000001</v>
      </c>
    </row>
    <row r="1401" spans="1:4" hidden="1" x14ac:dyDescent="0.25">
      <c r="A1401" t="s">
        <v>90</v>
      </c>
      <c r="B1401" t="s">
        <v>315</v>
      </c>
      <c r="C1401">
        <v>2014</v>
      </c>
      <c r="D1401">
        <v>26.114704</v>
      </c>
    </row>
    <row r="1402" spans="1:4" hidden="1" x14ac:dyDescent="0.25">
      <c r="A1402" t="s">
        <v>90</v>
      </c>
      <c r="B1402" t="s">
        <v>315</v>
      </c>
      <c r="C1402">
        <v>2015</v>
      </c>
      <c r="D1402">
        <v>32.297974000000004</v>
      </c>
    </row>
    <row r="1403" spans="1:4" hidden="1" x14ac:dyDescent="0.25">
      <c r="A1403" t="s">
        <v>90</v>
      </c>
      <c r="B1403" t="s">
        <v>315</v>
      </c>
      <c r="C1403">
        <v>2016</v>
      </c>
      <c r="D1403">
        <v>31.334365999999999</v>
      </c>
    </row>
    <row r="1404" spans="1:4" hidden="1" x14ac:dyDescent="0.25">
      <c r="A1404" t="s">
        <v>90</v>
      </c>
      <c r="B1404" t="s">
        <v>315</v>
      </c>
      <c r="C1404">
        <v>2017</v>
      </c>
      <c r="D1404">
        <v>43.42286</v>
      </c>
    </row>
    <row r="1405" spans="1:4" hidden="1" x14ac:dyDescent="0.25">
      <c r="A1405" t="s">
        <v>90</v>
      </c>
      <c r="B1405" t="s">
        <v>315</v>
      </c>
      <c r="C1405">
        <v>2018</v>
      </c>
      <c r="D1405">
        <v>41.969839999999998</v>
      </c>
    </row>
    <row r="1406" spans="1:4" hidden="1" x14ac:dyDescent="0.25">
      <c r="A1406" t="s">
        <v>90</v>
      </c>
      <c r="B1406" t="s">
        <v>315</v>
      </c>
      <c r="C1406">
        <v>2019</v>
      </c>
      <c r="D1406">
        <v>46.157207</v>
      </c>
    </row>
    <row r="1407" spans="1:4" hidden="1" x14ac:dyDescent="0.25">
      <c r="A1407" t="s">
        <v>90</v>
      </c>
      <c r="B1407" t="s">
        <v>315</v>
      </c>
      <c r="C1407">
        <v>2020</v>
      </c>
      <c r="D1407">
        <v>56.39282</v>
      </c>
    </row>
    <row r="1408" spans="1:4" hidden="1" x14ac:dyDescent="0.25">
      <c r="A1408" t="s">
        <v>90</v>
      </c>
      <c r="B1408" t="s">
        <v>315</v>
      </c>
      <c r="C1408">
        <v>2021</v>
      </c>
      <c r="D1408">
        <v>53.505333</v>
      </c>
    </row>
    <row r="1409" spans="1:4" hidden="1" x14ac:dyDescent="0.25">
      <c r="A1409" t="s">
        <v>131</v>
      </c>
      <c r="B1409" t="s">
        <v>321</v>
      </c>
      <c r="C1409">
        <v>1980</v>
      </c>
      <c r="D1409">
        <v>149.6446</v>
      </c>
    </row>
    <row r="1410" spans="1:4" hidden="1" x14ac:dyDescent="0.25">
      <c r="A1410" t="s">
        <v>131</v>
      </c>
      <c r="B1410" t="s">
        <v>321</v>
      </c>
      <c r="C1410">
        <v>1981</v>
      </c>
      <c r="D1410">
        <v>198.86491000000001</v>
      </c>
    </row>
    <row r="1411" spans="1:4" hidden="1" x14ac:dyDescent="0.25">
      <c r="A1411" t="s">
        <v>131</v>
      </c>
      <c r="B1411" t="s">
        <v>321</v>
      </c>
      <c r="C1411">
        <v>1982</v>
      </c>
      <c r="D1411">
        <v>219.97765000000001</v>
      </c>
    </row>
    <row r="1412" spans="1:4" hidden="1" x14ac:dyDescent="0.25">
      <c r="A1412" t="s">
        <v>131</v>
      </c>
      <c r="B1412" t="s">
        <v>321</v>
      </c>
      <c r="C1412">
        <v>1983</v>
      </c>
      <c r="D1412">
        <v>259.86417</v>
      </c>
    </row>
    <row r="1413" spans="1:4" hidden="1" x14ac:dyDescent="0.25">
      <c r="A1413" t="s">
        <v>131</v>
      </c>
      <c r="B1413" t="s">
        <v>321</v>
      </c>
      <c r="C1413">
        <v>1984</v>
      </c>
      <c r="D1413">
        <v>271.14870000000002</v>
      </c>
    </row>
    <row r="1414" spans="1:4" hidden="1" x14ac:dyDescent="0.25">
      <c r="A1414" t="s">
        <v>131</v>
      </c>
      <c r="B1414" t="s">
        <v>321</v>
      </c>
      <c r="C1414">
        <v>1985</v>
      </c>
      <c r="D1414">
        <v>275.44979999999998</v>
      </c>
    </row>
    <row r="1415" spans="1:4" hidden="1" x14ac:dyDescent="0.25">
      <c r="A1415" t="s">
        <v>131</v>
      </c>
      <c r="B1415" t="s">
        <v>321</v>
      </c>
      <c r="C1415">
        <v>1986</v>
      </c>
      <c r="D1415">
        <v>270.99387000000002</v>
      </c>
    </row>
    <row r="1416" spans="1:4" hidden="1" x14ac:dyDescent="0.25">
      <c r="A1416" t="s">
        <v>131</v>
      </c>
      <c r="B1416" t="s">
        <v>321</v>
      </c>
      <c r="C1416">
        <v>1987</v>
      </c>
      <c r="D1416">
        <v>308.42862000000002</v>
      </c>
    </row>
    <row r="1417" spans="1:4" hidden="1" x14ac:dyDescent="0.25">
      <c r="A1417" t="s">
        <v>131</v>
      </c>
      <c r="B1417" t="s">
        <v>321</v>
      </c>
      <c r="C1417">
        <v>1988</v>
      </c>
      <c r="D1417">
        <v>312.62371999999999</v>
      </c>
    </row>
    <row r="1418" spans="1:4" hidden="1" x14ac:dyDescent="0.25">
      <c r="A1418" t="s">
        <v>131</v>
      </c>
      <c r="B1418" t="s">
        <v>321</v>
      </c>
      <c r="C1418">
        <v>1989</v>
      </c>
      <c r="D1418">
        <v>255.55016000000001</v>
      </c>
    </row>
    <row r="1419" spans="1:4" hidden="1" x14ac:dyDescent="0.25">
      <c r="A1419" t="s">
        <v>131</v>
      </c>
      <c r="B1419" t="s">
        <v>321</v>
      </c>
      <c r="C1419">
        <v>1990</v>
      </c>
      <c r="D1419">
        <v>238.72423000000001</v>
      </c>
    </row>
    <row r="1420" spans="1:4" hidden="1" x14ac:dyDescent="0.25">
      <c r="A1420" t="s">
        <v>131</v>
      </c>
      <c r="B1420" t="s">
        <v>321</v>
      </c>
      <c r="C1420">
        <v>1991</v>
      </c>
      <c r="D1420">
        <v>213.01718</v>
      </c>
    </row>
    <row r="1421" spans="1:4" hidden="1" x14ac:dyDescent="0.25">
      <c r="A1421" t="s">
        <v>131</v>
      </c>
      <c r="B1421" t="s">
        <v>321</v>
      </c>
      <c r="C1421">
        <v>1992</v>
      </c>
      <c r="D1421">
        <v>144.35778999999999</v>
      </c>
    </row>
    <row r="1422" spans="1:4" hidden="1" x14ac:dyDescent="0.25">
      <c r="A1422" t="s">
        <v>131</v>
      </c>
      <c r="B1422" t="s">
        <v>321</v>
      </c>
      <c r="C1422">
        <v>1993</v>
      </c>
      <c r="D1422">
        <v>109.96944000000001</v>
      </c>
    </row>
    <row r="1423" spans="1:4" hidden="1" x14ac:dyDescent="0.25">
      <c r="A1423" t="s">
        <v>131</v>
      </c>
      <c r="B1423" t="s">
        <v>321</v>
      </c>
      <c r="C1423">
        <v>1994</v>
      </c>
      <c r="D1423">
        <v>112.35265</v>
      </c>
    </row>
    <row r="1424" spans="1:4" hidden="1" x14ac:dyDescent="0.25">
      <c r="A1424" t="s">
        <v>131</v>
      </c>
      <c r="B1424" t="s">
        <v>321</v>
      </c>
      <c r="C1424">
        <v>1995</v>
      </c>
      <c r="D1424">
        <v>106.12781</v>
      </c>
    </row>
    <row r="1425" spans="1:4" hidden="1" x14ac:dyDescent="0.25">
      <c r="A1425" t="s">
        <v>131</v>
      </c>
      <c r="B1425" t="s">
        <v>321</v>
      </c>
      <c r="C1425">
        <v>1996</v>
      </c>
      <c r="D1425">
        <v>77.898605000000003</v>
      </c>
    </row>
    <row r="1426" spans="1:4" hidden="1" x14ac:dyDescent="0.25">
      <c r="A1426" t="s">
        <v>131</v>
      </c>
      <c r="B1426" t="s">
        <v>321</v>
      </c>
      <c r="C1426">
        <v>1997</v>
      </c>
      <c r="D1426">
        <v>71.649230000000003</v>
      </c>
    </row>
    <row r="1427" spans="1:4" hidden="1" x14ac:dyDescent="0.25">
      <c r="A1427" t="s">
        <v>131</v>
      </c>
      <c r="B1427" t="s">
        <v>321</v>
      </c>
      <c r="C1427">
        <v>1998</v>
      </c>
      <c r="D1427">
        <v>67.245140000000006</v>
      </c>
    </row>
    <row r="1428" spans="1:4" hidden="1" x14ac:dyDescent="0.25">
      <c r="A1428" t="s">
        <v>131</v>
      </c>
      <c r="B1428" t="s">
        <v>321</v>
      </c>
      <c r="C1428">
        <v>1999</v>
      </c>
      <c r="D1428">
        <v>71.259159999999994</v>
      </c>
    </row>
    <row r="1429" spans="1:4" hidden="1" x14ac:dyDescent="0.25">
      <c r="A1429" t="s">
        <v>131</v>
      </c>
      <c r="B1429" t="s">
        <v>321</v>
      </c>
      <c r="C1429">
        <v>2000</v>
      </c>
      <c r="D1429">
        <v>79.395775</v>
      </c>
    </row>
    <row r="1430" spans="1:4" hidden="1" x14ac:dyDescent="0.25">
      <c r="A1430" t="s">
        <v>131</v>
      </c>
      <c r="B1430" t="s">
        <v>321</v>
      </c>
      <c r="C1430">
        <v>2001</v>
      </c>
      <c r="D1430">
        <v>90.293189999999996</v>
      </c>
    </row>
    <row r="1431" spans="1:4" hidden="1" x14ac:dyDescent="0.25">
      <c r="A1431" t="s">
        <v>131</v>
      </c>
      <c r="B1431" t="s">
        <v>321</v>
      </c>
      <c r="C1431">
        <v>2002</v>
      </c>
      <c r="D1431">
        <v>82.968710000000002</v>
      </c>
    </row>
    <row r="1432" spans="1:4" hidden="1" x14ac:dyDescent="0.25">
      <c r="A1432" t="s">
        <v>131</v>
      </c>
      <c r="B1432" t="s">
        <v>321</v>
      </c>
      <c r="C1432">
        <v>2003</v>
      </c>
      <c r="D1432">
        <v>74.717879999999994</v>
      </c>
    </row>
    <row r="1433" spans="1:4" hidden="1" x14ac:dyDescent="0.25">
      <c r="A1433" t="s">
        <v>131</v>
      </c>
      <c r="B1433" t="s">
        <v>321</v>
      </c>
      <c r="C1433">
        <v>2004</v>
      </c>
      <c r="D1433">
        <v>74.099760000000003</v>
      </c>
    </row>
    <row r="1434" spans="1:4" hidden="1" x14ac:dyDescent="0.25">
      <c r="A1434" t="s">
        <v>131</v>
      </c>
      <c r="B1434" t="s">
        <v>321</v>
      </c>
      <c r="C1434">
        <v>2005</v>
      </c>
      <c r="D1434">
        <v>69.985373999999993</v>
      </c>
    </row>
    <row r="1435" spans="1:4" hidden="1" x14ac:dyDescent="0.25">
      <c r="A1435" t="s">
        <v>131</v>
      </c>
      <c r="B1435" t="s">
        <v>321</v>
      </c>
      <c r="C1435">
        <v>2006</v>
      </c>
      <c r="D1435">
        <v>71.392610000000005</v>
      </c>
    </row>
    <row r="1436" spans="1:4" hidden="1" x14ac:dyDescent="0.25">
      <c r="A1436" t="s">
        <v>131</v>
      </c>
      <c r="B1436" t="s">
        <v>321</v>
      </c>
      <c r="C1436">
        <v>2007</v>
      </c>
      <c r="D1436">
        <v>68.617490000000004</v>
      </c>
    </row>
    <row r="1437" spans="1:4" hidden="1" x14ac:dyDescent="0.25">
      <c r="A1437" t="s">
        <v>131</v>
      </c>
      <c r="B1437" t="s">
        <v>321</v>
      </c>
      <c r="C1437">
        <v>2008</v>
      </c>
      <c r="D1437">
        <v>68.13982</v>
      </c>
    </row>
    <row r="1438" spans="1:4" hidden="1" x14ac:dyDescent="0.25">
      <c r="A1438" t="s">
        <v>131</v>
      </c>
      <c r="B1438" t="s">
        <v>321</v>
      </c>
      <c r="C1438">
        <v>2009</v>
      </c>
      <c r="D1438">
        <v>75.635099999999994</v>
      </c>
    </row>
    <row r="1439" spans="1:4" hidden="1" x14ac:dyDescent="0.25">
      <c r="A1439" t="s">
        <v>131</v>
      </c>
      <c r="B1439" t="s">
        <v>321</v>
      </c>
      <c r="C1439">
        <v>2010</v>
      </c>
      <c r="D1439">
        <v>64.985569999999996</v>
      </c>
    </row>
    <row r="1440" spans="1:4" hidden="1" x14ac:dyDescent="0.25">
      <c r="A1440" t="s">
        <v>131</v>
      </c>
      <c r="B1440" t="s">
        <v>321</v>
      </c>
      <c r="C1440">
        <v>2011</v>
      </c>
      <c r="D1440">
        <v>66.510955999999993</v>
      </c>
    </row>
    <row r="1441" spans="1:4" hidden="1" x14ac:dyDescent="0.25">
      <c r="A1441" t="s">
        <v>131</v>
      </c>
      <c r="B1441" t="s">
        <v>321</v>
      </c>
      <c r="C1441">
        <v>2012</v>
      </c>
      <c r="D1441">
        <v>69.743065000000001</v>
      </c>
    </row>
    <row r="1442" spans="1:4" hidden="1" x14ac:dyDescent="0.25">
      <c r="A1442" t="s">
        <v>131</v>
      </c>
      <c r="B1442" t="s">
        <v>321</v>
      </c>
      <c r="C1442">
        <v>2013</v>
      </c>
      <c r="D1442">
        <v>64.88364</v>
      </c>
    </row>
    <row r="1443" spans="1:4" hidden="1" x14ac:dyDescent="0.25">
      <c r="A1443" t="s">
        <v>131</v>
      </c>
      <c r="B1443" t="s">
        <v>321</v>
      </c>
      <c r="C1443">
        <v>2014</v>
      </c>
      <c r="D1443">
        <v>55.330886999999997</v>
      </c>
    </row>
    <row r="1444" spans="1:4" hidden="1" x14ac:dyDescent="0.25">
      <c r="A1444" t="s">
        <v>131</v>
      </c>
      <c r="B1444" t="s">
        <v>321</v>
      </c>
      <c r="C1444">
        <v>2015</v>
      </c>
      <c r="D1444">
        <v>57.800240000000002</v>
      </c>
    </row>
    <row r="1445" spans="1:4" hidden="1" x14ac:dyDescent="0.25">
      <c r="A1445" t="s">
        <v>131</v>
      </c>
      <c r="B1445" t="s">
        <v>321</v>
      </c>
      <c r="C1445">
        <v>2016</v>
      </c>
      <c r="D1445">
        <v>62.760402999999997</v>
      </c>
    </row>
    <row r="1446" spans="1:4" hidden="1" x14ac:dyDescent="0.25">
      <c r="A1446" t="s">
        <v>131</v>
      </c>
      <c r="B1446" t="s">
        <v>321</v>
      </c>
      <c r="C1446">
        <v>2017</v>
      </c>
      <c r="D1446">
        <v>50.669429999999998</v>
      </c>
    </row>
    <row r="1447" spans="1:4" hidden="1" x14ac:dyDescent="0.25">
      <c r="A1447" t="s">
        <v>131</v>
      </c>
      <c r="B1447" t="s">
        <v>321</v>
      </c>
      <c r="C1447">
        <v>2018</v>
      </c>
      <c r="D1447">
        <v>41.631030000000003</v>
      </c>
    </row>
    <row r="1448" spans="1:4" hidden="1" x14ac:dyDescent="0.25">
      <c r="A1448" t="s">
        <v>131</v>
      </c>
      <c r="B1448" t="s">
        <v>321</v>
      </c>
      <c r="C1448">
        <v>2019</v>
      </c>
      <c r="D1448">
        <v>43.697173999999997</v>
      </c>
    </row>
    <row r="1449" spans="1:4" hidden="1" x14ac:dyDescent="0.25">
      <c r="A1449" t="s">
        <v>131</v>
      </c>
      <c r="B1449" t="s">
        <v>321</v>
      </c>
      <c r="C1449">
        <v>2020</v>
      </c>
      <c r="D1449">
        <v>43.894866999999998</v>
      </c>
    </row>
    <row r="1450" spans="1:4" hidden="1" x14ac:dyDescent="0.25">
      <c r="A1450" t="s">
        <v>131</v>
      </c>
      <c r="B1450" t="s">
        <v>321</v>
      </c>
      <c r="C1450">
        <v>2021</v>
      </c>
      <c r="D1450">
        <v>44.594195999999997</v>
      </c>
    </row>
    <row r="1451" spans="1:4" x14ac:dyDescent="0.25">
      <c r="A1451" t="s">
        <v>101</v>
      </c>
      <c r="B1451" t="s">
        <v>328</v>
      </c>
      <c r="C1451">
        <v>1980</v>
      </c>
      <c r="D1451">
        <v>83.232574</v>
      </c>
    </row>
    <row r="1452" spans="1:4" x14ac:dyDescent="0.25">
      <c r="A1452" t="s">
        <v>101</v>
      </c>
      <c r="B1452" t="s">
        <v>328</v>
      </c>
      <c r="C1452">
        <v>1981</v>
      </c>
      <c r="D1452">
        <v>60.63467</v>
      </c>
    </row>
    <row r="1453" spans="1:4" x14ac:dyDescent="0.25">
      <c r="A1453" t="s">
        <v>101</v>
      </c>
      <c r="B1453" t="s">
        <v>328</v>
      </c>
      <c r="C1453">
        <v>1982</v>
      </c>
      <c r="D1453">
        <v>76.922089999999997</v>
      </c>
    </row>
    <row r="1454" spans="1:4" x14ac:dyDescent="0.25">
      <c r="A1454" t="s">
        <v>101</v>
      </c>
      <c r="B1454" t="s">
        <v>328</v>
      </c>
      <c r="C1454">
        <v>1983</v>
      </c>
      <c r="D1454">
        <v>134.94195999999999</v>
      </c>
    </row>
    <row r="1455" spans="1:4" x14ac:dyDescent="0.25">
      <c r="A1455" t="s">
        <v>101</v>
      </c>
      <c r="B1455" t="s">
        <v>328</v>
      </c>
      <c r="C1455">
        <v>1984</v>
      </c>
      <c r="D1455">
        <v>116.82243</v>
      </c>
    </row>
    <row r="1456" spans="1:4" x14ac:dyDescent="0.25">
      <c r="A1456" t="s">
        <v>101</v>
      </c>
      <c r="B1456" t="s">
        <v>328</v>
      </c>
      <c r="C1456">
        <v>1985</v>
      </c>
      <c r="D1456">
        <v>86.924484000000007</v>
      </c>
    </row>
    <row r="1457" spans="1:4" x14ac:dyDescent="0.25">
      <c r="A1457" t="s">
        <v>101</v>
      </c>
      <c r="B1457" t="s">
        <v>328</v>
      </c>
      <c r="C1457">
        <v>1986</v>
      </c>
      <c r="D1457">
        <v>119.16160000000001</v>
      </c>
    </row>
    <row r="1458" spans="1:4" x14ac:dyDescent="0.25">
      <c r="A1458" t="s">
        <v>101</v>
      </c>
      <c r="B1458" t="s">
        <v>328</v>
      </c>
      <c r="C1458">
        <v>1987</v>
      </c>
      <c r="D1458">
        <v>113.80217</v>
      </c>
    </row>
    <row r="1459" spans="1:4" x14ac:dyDescent="0.25">
      <c r="A1459" t="s">
        <v>101</v>
      </c>
      <c r="B1459" t="s">
        <v>328</v>
      </c>
      <c r="C1459">
        <v>1988</v>
      </c>
      <c r="D1459">
        <v>64.020484999999994</v>
      </c>
    </row>
    <row r="1460" spans="1:4" x14ac:dyDescent="0.25">
      <c r="A1460" t="s">
        <v>101</v>
      </c>
      <c r="B1460" t="s">
        <v>328</v>
      </c>
      <c r="C1460">
        <v>1989</v>
      </c>
      <c r="D1460">
        <v>71.131065000000007</v>
      </c>
    </row>
    <row r="1461" spans="1:4" x14ac:dyDescent="0.25">
      <c r="A1461" t="s">
        <v>101</v>
      </c>
      <c r="B1461" t="s">
        <v>328</v>
      </c>
      <c r="C1461">
        <v>1990</v>
      </c>
      <c r="D1461">
        <v>66.659869999999998</v>
      </c>
    </row>
    <row r="1462" spans="1:4" x14ac:dyDescent="0.25">
      <c r="A1462" t="s">
        <v>101</v>
      </c>
      <c r="B1462" t="s">
        <v>328</v>
      </c>
      <c r="C1462">
        <v>1991</v>
      </c>
      <c r="D1462">
        <v>131.78550000000001</v>
      </c>
    </row>
    <row r="1463" spans="1:4" x14ac:dyDescent="0.25">
      <c r="A1463" t="s">
        <v>101</v>
      </c>
      <c r="B1463" t="s">
        <v>328</v>
      </c>
      <c r="C1463">
        <v>1992</v>
      </c>
      <c r="D1463">
        <v>107.16678</v>
      </c>
    </row>
    <row r="1464" spans="1:4" x14ac:dyDescent="0.25">
      <c r="A1464" t="s">
        <v>101</v>
      </c>
      <c r="B1464" t="s">
        <v>328</v>
      </c>
      <c r="C1464">
        <v>1993</v>
      </c>
      <c r="D1464">
        <v>128.81618</v>
      </c>
    </row>
    <row r="1465" spans="1:4" x14ac:dyDescent="0.25">
      <c r="A1465" t="s">
        <v>101</v>
      </c>
      <c r="B1465" t="s">
        <v>328</v>
      </c>
      <c r="C1465">
        <v>1994</v>
      </c>
      <c r="D1465">
        <v>82.635315000000006</v>
      </c>
    </row>
    <row r="1466" spans="1:4" x14ac:dyDescent="0.25">
      <c r="A1466" t="s">
        <v>101</v>
      </c>
      <c r="B1466" t="s">
        <v>328</v>
      </c>
      <c r="C1466">
        <v>1995</v>
      </c>
      <c r="D1466">
        <v>70.977890000000002</v>
      </c>
    </row>
    <row r="1467" spans="1:4" x14ac:dyDescent="0.25">
      <c r="A1467" t="s">
        <v>101</v>
      </c>
      <c r="B1467" t="s">
        <v>328</v>
      </c>
      <c r="C1467">
        <v>1996</v>
      </c>
      <c r="D1467">
        <v>59.448611999999997</v>
      </c>
    </row>
    <row r="1468" spans="1:4" x14ac:dyDescent="0.25">
      <c r="A1468" t="s">
        <v>101</v>
      </c>
      <c r="B1468" t="s">
        <v>328</v>
      </c>
      <c r="C1468">
        <v>1997</v>
      </c>
      <c r="D1468">
        <v>81.072220000000002</v>
      </c>
    </row>
    <row r="1469" spans="1:4" x14ac:dyDescent="0.25">
      <c r="A1469" t="s">
        <v>101</v>
      </c>
      <c r="B1469" t="s">
        <v>328</v>
      </c>
      <c r="C1469">
        <v>1998</v>
      </c>
      <c r="D1469">
        <v>149.47574</v>
      </c>
    </row>
    <row r="1470" spans="1:4" x14ac:dyDescent="0.25">
      <c r="A1470" t="s">
        <v>101</v>
      </c>
      <c r="B1470" t="s">
        <v>328</v>
      </c>
      <c r="C1470">
        <v>1999</v>
      </c>
      <c r="D1470">
        <v>126.065254</v>
      </c>
    </row>
    <row r="1471" spans="1:4" x14ac:dyDescent="0.25">
      <c r="A1471" t="s">
        <v>101</v>
      </c>
      <c r="B1471" t="s">
        <v>328</v>
      </c>
      <c r="C1471">
        <v>2000</v>
      </c>
      <c r="D1471">
        <v>181.19225</v>
      </c>
    </row>
    <row r="1472" spans="1:4" x14ac:dyDescent="0.25">
      <c r="A1472" t="s">
        <v>101</v>
      </c>
      <c r="B1472" t="s">
        <v>328</v>
      </c>
      <c r="C1472">
        <v>2001</v>
      </c>
      <c r="D1472">
        <v>171.78215</v>
      </c>
    </row>
    <row r="1473" spans="1:4" x14ac:dyDescent="0.25">
      <c r="A1473" t="s">
        <v>101</v>
      </c>
      <c r="B1473" t="s">
        <v>328</v>
      </c>
      <c r="C1473">
        <v>2002</v>
      </c>
      <c r="D1473">
        <v>246.69995</v>
      </c>
    </row>
    <row r="1474" spans="1:4" x14ac:dyDescent="0.25">
      <c r="A1474" t="s">
        <v>101</v>
      </c>
      <c r="B1474" t="s">
        <v>328</v>
      </c>
      <c r="C1474">
        <v>2003</v>
      </c>
      <c r="D1474">
        <v>196.6833</v>
      </c>
    </row>
    <row r="1475" spans="1:4" x14ac:dyDescent="0.25">
      <c r="A1475" t="s">
        <v>101</v>
      </c>
      <c r="B1475" t="s">
        <v>328</v>
      </c>
      <c r="C1475">
        <v>2004</v>
      </c>
      <c r="D1475">
        <v>225.74599000000001</v>
      </c>
    </row>
    <row r="1476" spans="1:4" x14ac:dyDescent="0.25">
      <c r="A1476" t="s">
        <v>101</v>
      </c>
      <c r="B1476" t="s">
        <v>328</v>
      </c>
      <c r="C1476">
        <v>2005</v>
      </c>
      <c r="D1476">
        <v>158.22945000000001</v>
      </c>
    </row>
    <row r="1477" spans="1:4" x14ac:dyDescent="0.25">
      <c r="A1477" t="s">
        <v>101</v>
      </c>
      <c r="B1477" t="s">
        <v>328</v>
      </c>
      <c r="C1477">
        <v>2006</v>
      </c>
      <c r="D1477">
        <v>147.98445000000001</v>
      </c>
    </row>
    <row r="1478" spans="1:4" x14ac:dyDescent="0.25">
      <c r="A1478" t="s">
        <v>101</v>
      </c>
      <c r="B1478" t="s">
        <v>328</v>
      </c>
      <c r="C1478">
        <v>2007</v>
      </c>
      <c r="D1478">
        <v>195.60121000000001</v>
      </c>
    </row>
    <row r="1479" spans="1:4" x14ac:dyDescent="0.25">
      <c r="A1479" t="s">
        <v>101</v>
      </c>
      <c r="B1479" t="s">
        <v>328</v>
      </c>
      <c r="C1479">
        <v>2008</v>
      </c>
      <c r="D1479">
        <v>157.37029000000001</v>
      </c>
    </row>
    <row r="1480" spans="1:4" x14ac:dyDescent="0.25">
      <c r="A1480" t="s">
        <v>101</v>
      </c>
      <c r="B1480" t="s">
        <v>328</v>
      </c>
      <c r="C1480">
        <v>2009</v>
      </c>
      <c r="D1480">
        <v>200.74716000000001</v>
      </c>
    </row>
    <row r="1481" spans="1:4" x14ac:dyDescent="0.25">
      <c r="A1481" t="s">
        <v>101</v>
      </c>
      <c r="B1481" t="s">
        <v>328</v>
      </c>
      <c r="C1481">
        <v>2010</v>
      </c>
      <c r="D1481">
        <v>179.05045999999999</v>
      </c>
    </row>
    <row r="1482" spans="1:4" x14ac:dyDescent="0.25">
      <c r="A1482" t="s">
        <v>101</v>
      </c>
      <c r="B1482" t="s">
        <v>328</v>
      </c>
      <c r="C1482">
        <v>2011</v>
      </c>
      <c r="D1482">
        <v>156.58861999999999</v>
      </c>
    </row>
    <row r="1483" spans="1:4" x14ac:dyDescent="0.25">
      <c r="A1483" t="s">
        <v>101</v>
      </c>
      <c r="B1483" t="s">
        <v>328</v>
      </c>
      <c r="C1483">
        <v>2012</v>
      </c>
      <c r="D1483">
        <v>115.269104</v>
      </c>
    </row>
    <row r="1484" spans="1:4" x14ac:dyDescent="0.25">
      <c r="A1484" t="s">
        <v>101</v>
      </c>
      <c r="B1484" t="s">
        <v>328</v>
      </c>
      <c r="C1484">
        <v>2013</v>
      </c>
      <c r="D1484">
        <v>101.84054</v>
      </c>
    </row>
    <row r="1485" spans="1:4" x14ac:dyDescent="0.25">
      <c r="A1485" t="s">
        <v>101</v>
      </c>
      <c r="B1485" t="s">
        <v>328</v>
      </c>
      <c r="C1485">
        <v>2014</v>
      </c>
      <c r="D1485">
        <v>155.65389999999999</v>
      </c>
    </row>
    <row r="1486" spans="1:4" x14ac:dyDescent="0.25">
      <c r="A1486" t="s">
        <v>101</v>
      </c>
      <c r="B1486" t="s">
        <v>328</v>
      </c>
      <c r="C1486">
        <v>2015</v>
      </c>
      <c r="D1486">
        <v>120.8211</v>
      </c>
    </row>
    <row r="1487" spans="1:4" x14ac:dyDescent="0.25">
      <c r="A1487" t="s">
        <v>101</v>
      </c>
      <c r="B1487" t="s">
        <v>328</v>
      </c>
      <c r="C1487">
        <v>2016</v>
      </c>
      <c r="D1487">
        <v>104.26690000000001</v>
      </c>
    </row>
    <row r="1488" spans="1:4" x14ac:dyDescent="0.25">
      <c r="A1488" t="s">
        <v>101</v>
      </c>
      <c r="B1488" t="s">
        <v>328</v>
      </c>
      <c r="C1488">
        <v>2017</v>
      </c>
      <c r="D1488">
        <v>104.76049</v>
      </c>
    </row>
    <row r="1489" spans="1:4" x14ac:dyDescent="0.25">
      <c r="A1489" t="s">
        <v>101</v>
      </c>
      <c r="B1489" t="s">
        <v>328</v>
      </c>
      <c r="C1489">
        <v>2018</v>
      </c>
      <c r="D1489">
        <v>158.66225</v>
      </c>
    </row>
    <row r="1490" spans="1:4" x14ac:dyDescent="0.25">
      <c r="A1490" t="s">
        <v>101</v>
      </c>
      <c r="B1490" t="s">
        <v>328</v>
      </c>
      <c r="C1490">
        <v>2019</v>
      </c>
      <c r="D1490">
        <v>130.27077</v>
      </c>
    </row>
    <row r="1491" spans="1:4" x14ac:dyDescent="0.25">
      <c r="A1491" t="s">
        <v>101</v>
      </c>
      <c r="B1491" t="s">
        <v>328</v>
      </c>
      <c r="C1491">
        <v>2020</v>
      </c>
      <c r="D1491">
        <v>119.99498</v>
      </c>
    </row>
    <row r="1492" spans="1:4" x14ac:dyDescent="0.25">
      <c r="A1492" t="s">
        <v>101</v>
      </c>
      <c r="B1492" t="s">
        <v>328</v>
      </c>
      <c r="C1492">
        <v>2021</v>
      </c>
      <c r="D1492">
        <v>91.808019999999999</v>
      </c>
    </row>
    <row r="1493" spans="1:4" hidden="1" x14ac:dyDescent="0.25">
      <c r="A1493" t="s">
        <v>179</v>
      </c>
      <c r="B1493" t="s">
        <v>323</v>
      </c>
      <c r="C1493">
        <v>1980</v>
      </c>
      <c r="D1493">
        <v>1.7321339</v>
      </c>
    </row>
    <row r="1494" spans="1:4" hidden="1" x14ac:dyDescent="0.25">
      <c r="A1494" t="s">
        <v>179</v>
      </c>
      <c r="B1494" t="s">
        <v>323</v>
      </c>
      <c r="C1494">
        <v>1981</v>
      </c>
      <c r="D1494">
        <v>1.4967680000000001</v>
      </c>
    </row>
    <row r="1495" spans="1:4" hidden="1" x14ac:dyDescent="0.25">
      <c r="A1495" t="s">
        <v>179</v>
      </c>
      <c r="B1495" t="s">
        <v>323</v>
      </c>
      <c r="C1495">
        <v>1982</v>
      </c>
      <c r="D1495">
        <v>1.5469655</v>
      </c>
    </row>
    <row r="1496" spans="1:4" hidden="1" x14ac:dyDescent="0.25">
      <c r="A1496" t="s">
        <v>179</v>
      </c>
      <c r="B1496" t="s">
        <v>323</v>
      </c>
      <c r="C1496">
        <v>1984</v>
      </c>
      <c r="D1496">
        <v>1.3147285</v>
      </c>
    </row>
    <row r="1497" spans="1:4" hidden="1" x14ac:dyDescent="0.25">
      <c r="A1497" t="s">
        <v>179</v>
      </c>
      <c r="B1497" t="s">
        <v>323</v>
      </c>
      <c r="C1497">
        <v>1985</v>
      </c>
      <c r="D1497">
        <v>1.2585837</v>
      </c>
    </row>
    <row r="1498" spans="1:4" hidden="1" x14ac:dyDescent="0.25">
      <c r="A1498" t="s">
        <v>179</v>
      </c>
      <c r="B1498" t="s">
        <v>323</v>
      </c>
      <c r="C1498">
        <v>1986</v>
      </c>
      <c r="D1498">
        <v>1.2520696</v>
      </c>
    </row>
    <row r="1499" spans="1:4" hidden="1" x14ac:dyDescent="0.25">
      <c r="A1499" t="s">
        <v>179</v>
      </c>
      <c r="B1499" t="s">
        <v>323</v>
      </c>
      <c r="C1499">
        <v>1987</v>
      </c>
      <c r="D1499">
        <v>1.2112056</v>
      </c>
    </row>
    <row r="1500" spans="1:4" hidden="1" x14ac:dyDescent="0.25">
      <c r="A1500" t="s">
        <v>179</v>
      </c>
      <c r="B1500" t="s">
        <v>323</v>
      </c>
      <c r="C1500">
        <v>1988</v>
      </c>
      <c r="D1500">
        <v>1.2390106999999999</v>
      </c>
    </row>
    <row r="1501" spans="1:4" hidden="1" x14ac:dyDescent="0.25">
      <c r="A1501" t="s">
        <v>179</v>
      </c>
      <c r="B1501" t="s">
        <v>323</v>
      </c>
      <c r="C1501">
        <v>1989</v>
      </c>
      <c r="D1501">
        <v>1.2300286</v>
      </c>
    </row>
    <row r="1502" spans="1:4" hidden="1" x14ac:dyDescent="0.25">
      <c r="A1502" t="s">
        <v>179</v>
      </c>
      <c r="B1502" t="s">
        <v>323</v>
      </c>
      <c r="C1502">
        <v>1990</v>
      </c>
      <c r="D1502">
        <v>1.317706</v>
      </c>
    </row>
    <row r="1503" spans="1:4" hidden="1" x14ac:dyDescent="0.25">
      <c r="A1503" t="s">
        <v>179</v>
      </c>
      <c r="B1503" t="s">
        <v>323</v>
      </c>
      <c r="C1503">
        <v>1991</v>
      </c>
      <c r="D1503">
        <v>1.4252902000000001</v>
      </c>
    </row>
    <row r="1504" spans="1:4" hidden="1" x14ac:dyDescent="0.25">
      <c r="A1504" t="s">
        <v>179</v>
      </c>
      <c r="B1504" t="s">
        <v>323</v>
      </c>
      <c r="C1504">
        <v>1992</v>
      </c>
      <c r="D1504">
        <v>1.3750944</v>
      </c>
    </row>
    <row r="1505" spans="1:4" hidden="1" x14ac:dyDescent="0.25">
      <c r="A1505" t="s">
        <v>179</v>
      </c>
      <c r="B1505" t="s">
        <v>323</v>
      </c>
      <c r="C1505">
        <v>1993</v>
      </c>
      <c r="D1505">
        <v>1.3051204999999999</v>
      </c>
    </row>
    <row r="1506" spans="1:4" hidden="1" x14ac:dyDescent="0.25">
      <c r="A1506" t="s">
        <v>179</v>
      </c>
      <c r="B1506" t="s">
        <v>323</v>
      </c>
      <c r="C1506">
        <v>1994</v>
      </c>
      <c r="D1506">
        <v>1.6799576000000001</v>
      </c>
    </row>
    <row r="1507" spans="1:4" hidden="1" x14ac:dyDescent="0.25">
      <c r="A1507" t="s">
        <v>179</v>
      </c>
      <c r="B1507" t="s">
        <v>323</v>
      </c>
      <c r="C1507">
        <v>1995</v>
      </c>
      <c r="D1507">
        <v>1.6022331999999999</v>
      </c>
    </row>
    <row r="1508" spans="1:4" hidden="1" x14ac:dyDescent="0.25">
      <c r="A1508" t="s">
        <v>179</v>
      </c>
      <c r="B1508" t="s">
        <v>323</v>
      </c>
      <c r="C1508">
        <v>1996</v>
      </c>
      <c r="D1508">
        <v>1.6892421</v>
      </c>
    </row>
    <row r="1509" spans="1:4" hidden="1" x14ac:dyDescent="0.25">
      <c r="A1509" t="s">
        <v>179</v>
      </c>
      <c r="B1509" t="s">
        <v>323</v>
      </c>
      <c r="C1509">
        <v>1997</v>
      </c>
      <c r="D1509">
        <v>1.9215127999999999</v>
      </c>
    </row>
    <row r="1510" spans="1:4" hidden="1" x14ac:dyDescent="0.25">
      <c r="A1510" t="s">
        <v>179</v>
      </c>
      <c r="B1510" t="s">
        <v>323</v>
      </c>
      <c r="C1510">
        <v>1998</v>
      </c>
      <c r="D1510">
        <v>2.1998471999999998</v>
      </c>
    </row>
    <row r="1511" spans="1:4" hidden="1" x14ac:dyDescent="0.25">
      <c r="A1511" t="s">
        <v>179</v>
      </c>
      <c r="B1511" t="s">
        <v>323</v>
      </c>
      <c r="C1511">
        <v>1999</v>
      </c>
      <c r="D1511">
        <v>2.1201346000000001</v>
      </c>
    </row>
    <row r="1512" spans="1:4" hidden="1" x14ac:dyDescent="0.25">
      <c r="A1512" t="s">
        <v>179</v>
      </c>
      <c r="B1512" t="s">
        <v>323</v>
      </c>
      <c r="C1512">
        <v>2000</v>
      </c>
      <c r="D1512">
        <v>2.0818515</v>
      </c>
    </row>
    <row r="1513" spans="1:4" hidden="1" x14ac:dyDescent="0.25">
      <c r="A1513" t="s">
        <v>179</v>
      </c>
      <c r="B1513" t="s">
        <v>323</v>
      </c>
      <c r="C1513">
        <v>2001</v>
      </c>
      <c r="D1513">
        <v>2.2048787999999999</v>
      </c>
    </row>
    <row r="1514" spans="1:4" hidden="1" x14ac:dyDescent="0.25">
      <c r="A1514" t="s">
        <v>179</v>
      </c>
      <c r="B1514" t="s">
        <v>323</v>
      </c>
      <c r="C1514">
        <v>2002</v>
      </c>
      <c r="D1514">
        <v>2.4519419999999998</v>
      </c>
    </row>
    <row r="1515" spans="1:4" hidden="1" x14ac:dyDescent="0.25">
      <c r="A1515" t="s">
        <v>179</v>
      </c>
      <c r="B1515" t="s">
        <v>323</v>
      </c>
      <c r="C1515">
        <v>2003</v>
      </c>
      <c r="D1515">
        <v>3.0651096999999998</v>
      </c>
    </row>
    <row r="1516" spans="1:4" hidden="1" x14ac:dyDescent="0.25">
      <c r="A1516" t="s">
        <v>179</v>
      </c>
      <c r="B1516" t="s">
        <v>323</v>
      </c>
      <c r="C1516">
        <v>2004</v>
      </c>
      <c r="D1516">
        <v>3.5326279999999999</v>
      </c>
    </row>
    <row r="1517" spans="1:4" hidden="1" x14ac:dyDescent="0.25">
      <c r="A1517" t="s">
        <v>179</v>
      </c>
      <c r="B1517" t="s">
        <v>323</v>
      </c>
      <c r="C1517">
        <v>2005</v>
      </c>
      <c r="D1517">
        <v>4.0887245999999999</v>
      </c>
    </row>
    <row r="1518" spans="1:4" hidden="1" x14ac:dyDescent="0.25">
      <c r="A1518" t="s">
        <v>179</v>
      </c>
      <c r="B1518" t="s">
        <v>323</v>
      </c>
      <c r="C1518">
        <v>2006</v>
      </c>
      <c r="D1518">
        <v>4.8499889999999999</v>
      </c>
    </row>
    <row r="1519" spans="1:4" hidden="1" x14ac:dyDescent="0.25">
      <c r="A1519" t="s">
        <v>179</v>
      </c>
      <c r="B1519" t="s">
        <v>323</v>
      </c>
      <c r="C1519">
        <v>2007</v>
      </c>
      <c r="D1519">
        <v>5.2921269999999998</v>
      </c>
    </row>
    <row r="1520" spans="1:4" hidden="1" x14ac:dyDescent="0.25">
      <c r="A1520" t="s">
        <v>179</v>
      </c>
      <c r="B1520" t="s">
        <v>323</v>
      </c>
      <c r="C1520">
        <v>2008</v>
      </c>
      <c r="D1520">
        <v>5.3242849999999997</v>
      </c>
    </row>
    <row r="1521" spans="1:4" hidden="1" x14ac:dyDescent="0.25">
      <c r="A1521" t="s">
        <v>179</v>
      </c>
      <c r="B1521" t="s">
        <v>323</v>
      </c>
      <c r="C1521">
        <v>2009</v>
      </c>
      <c r="D1521">
        <v>5.9347510000000003</v>
      </c>
    </row>
    <row r="1522" spans="1:4" hidden="1" x14ac:dyDescent="0.25">
      <c r="A1522" t="s">
        <v>179</v>
      </c>
      <c r="B1522" t="s">
        <v>323</v>
      </c>
      <c r="C1522">
        <v>2010</v>
      </c>
      <c r="D1522">
        <v>7.1359849999999998</v>
      </c>
    </row>
    <row r="1523" spans="1:4" hidden="1" x14ac:dyDescent="0.25">
      <c r="A1523" t="s">
        <v>179</v>
      </c>
      <c r="B1523" t="s">
        <v>323</v>
      </c>
      <c r="C1523">
        <v>2011</v>
      </c>
      <c r="D1523">
        <v>7.0299386999999998</v>
      </c>
    </row>
    <row r="1524" spans="1:4" hidden="1" x14ac:dyDescent="0.25">
      <c r="A1524" t="s">
        <v>179</v>
      </c>
      <c r="B1524" t="s">
        <v>323</v>
      </c>
      <c r="C1524">
        <v>2012</v>
      </c>
      <c r="D1524">
        <v>7.4955639999999999</v>
      </c>
    </row>
    <row r="1525" spans="1:4" hidden="1" x14ac:dyDescent="0.25">
      <c r="A1525" t="s">
        <v>179</v>
      </c>
      <c r="B1525" t="s">
        <v>323</v>
      </c>
      <c r="C1525">
        <v>2013</v>
      </c>
      <c r="D1525">
        <v>8.2632910000000006</v>
      </c>
    </row>
    <row r="1526" spans="1:4" hidden="1" x14ac:dyDescent="0.25">
      <c r="A1526" t="s">
        <v>179</v>
      </c>
      <c r="B1526" t="s">
        <v>323</v>
      </c>
      <c r="C1526">
        <v>2014</v>
      </c>
      <c r="D1526">
        <v>9.2101989999999994</v>
      </c>
    </row>
    <row r="1527" spans="1:4" hidden="1" x14ac:dyDescent="0.25">
      <c r="A1527" t="s">
        <v>179</v>
      </c>
      <c r="B1527" t="s">
        <v>323</v>
      </c>
      <c r="C1527">
        <v>2015</v>
      </c>
      <c r="D1527">
        <v>9.508896</v>
      </c>
    </row>
    <row r="1528" spans="1:4" hidden="1" x14ac:dyDescent="0.25">
      <c r="A1528" t="s">
        <v>179</v>
      </c>
      <c r="B1528" t="s">
        <v>323</v>
      </c>
      <c r="C1528">
        <v>2016</v>
      </c>
      <c r="D1528">
        <v>9.8600349999999999</v>
      </c>
    </row>
    <row r="1529" spans="1:4" hidden="1" x14ac:dyDescent="0.25">
      <c r="A1529" t="s">
        <v>179</v>
      </c>
      <c r="B1529" t="s">
        <v>323</v>
      </c>
      <c r="C1529">
        <v>2017</v>
      </c>
      <c r="D1529">
        <v>11.047886</v>
      </c>
    </row>
    <row r="1530" spans="1:4" hidden="1" x14ac:dyDescent="0.25">
      <c r="A1530" t="s">
        <v>179</v>
      </c>
      <c r="B1530" t="s">
        <v>323</v>
      </c>
      <c r="C1530">
        <v>2018</v>
      </c>
      <c r="D1530">
        <v>11.8984375</v>
      </c>
    </row>
    <row r="1531" spans="1:4" hidden="1" x14ac:dyDescent="0.25">
      <c r="A1531" t="s">
        <v>179</v>
      </c>
      <c r="B1531" t="s">
        <v>323</v>
      </c>
      <c r="C1531">
        <v>2019</v>
      </c>
      <c r="D1531">
        <v>14.065382</v>
      </c>
    </row>
    <row r="1532" spans="1:4" hidden="1" x14ac:dyDescent="0.25">
      <c r="A1532" t="s">
        <v>179</v>
      </c>
      <c r="B1532" t="s">
        <v>323</v>
      </c>
      <c r="C1532">
        <v>2020</v>
      </c>
      <c r="D1532">
        <v>16.572051999999999</v>
      </c>
    </row>
    <row r="1533" spans="1:4" hidden="1" x14ac:dyDescent="0.25">
      <c r="A1533" t="s">
        <v>179</v>
      </c>
      <c r="B1533" t="s">
        <v>323</v>
      </c>
      <c r="C1533">
        <v>2021</v>
      </c>
      <c r="D1533">
        <v>18.66132</v>
      </c>
    </row>
    <row r="1534" spans="1:4" hidden="1" x14ac:dyDescent="0.25">
      <c r="A1534" t="s">
        <v>175</v>
      </c>
      <c r="B1534" t="s">
        <v>322</v>
      </c>
      <c r="C1534">
        <v>1980</v>
      </c>
      <c r="D1534">
        <v>3.3743403999999998E-2</v>
      </c>
    </row>
    <row r="1535" spans="1:4" hidden="1" x14ac:dyDescent="0.25">
      <c r="A1535" t="s">
        <v>175</v>
      </c>
      <c r="B1535" t="s">
        <v>322</v>
      </c>
      <c r="C1535">
        <v>1982</v>
      </c>
      <c r="D1535">
        <v>0.10307375000000001</v>
      </c>
    </row>
    <row r="1536" spans="1:4" hidden="1" x14ac:dyDescent="0.25">
      <c r="A1536" t="s">
        <v>175</v>
      </c>
      <c r="B1536" t="s">
        <v>322</v>
      </c>
      <c r="C1536">
        <v>1983</v>
      </c>
      <c r="D1536">
        <v>0.25190406999999998</v>
      </c>
    </row>
    <row r="1537" spans="1:4" hidden="1" x14ac:dyDescent="0.25">
      <c r="A1537" t="s">
        <v>175</v>
      </c>
      <c r="B1537" t="s">
        <v>322</v>
      </c>
      <c r="C1537">
        <v>1984</v>
      </c>
      <c r="D1537">
        <v>0.16016562000000001</v>
      </c>
    </row>
    <row r="1538" spans="1:4" hidden="1" x14ac:dyDescent="0.25">
      <c r="A1538" t="s">
        <v>175</v>
      </c>
      <c r="B1538" t="s">
        <v>322</v>
      </c>
      <c r="C1538">
        <v>1985</v>
      </c>
      <c r="D1538">
        <v>0.29555160000000003</v>
      </c>
    </row>
    <row r="1539" spans="1:4" hidden="1" x14ac:dyDescent="0.25">
      <c r="A1539" t="s">
        <v>175</v>
      </c>
      <c r="B1539" t="s">
        <v>322</v>
      </c>
      <c r="C1539">
        <v>1986</v>
      </c>
      <c r="D1539">
        <v>0.18919765999999999</v>
      </c>
    </row>
    <row r="1540" spans="1:4" hidden="1" x14ac:dyDescent="0.25">
      <c r="A1540" t="s">
        <v>175</v>
      </c>
      <c r="B1540" t="s">
        <v>322</v>
      </c>
      <c r="C1540">
        <v>1987</v>
      </c>
      <c r="D1540">
        <v>0.35958414999999999</v>
      </c>
    </row>
    <row r="1541" spans="1:4" hidden="1" x14ac:dyDescent="0.25">
      <c r="A1541" t="s">
        <v>175</v>
      </c>
      <c r="B1541" t="s">
        <v>322</v>
      </c>
      <c r="C1541">
        <v>1989</v>
      </c>
      <c r="D1541">
        <v>0.63146424000000001</v>
      </c>
    </row>
    <row r="1542" spans="1:4" hidden="1" x14ac:dyDescent="0.25">
      <c r="A1542" t="s">
        <v>175</v>
      </c>
      <c r="B1542" t="s">
        <v>322</v>
      </c>
      <c r="C1542">
        <v>1991</v>
      </c>
      <c r="D1542">
        <v>0.18342562000000001</v>
      </c>
    </row>
    <row r="1543" spans="1:4" hidden="1" x14ac:dyDescent="0.25">
      <c r="A1543" t="s">
        <v>175</v>
      </c>
      <c r="B1543" t="s">
        <v>322</v>
      </c>
      <c r="C1543">
        <v>1992</v>
      </c>
      <c r="D1543">
        <v>0.35532754999999999</v>
      </c>
    </row>
    <row r="1544" spans="1:4" hidden="1" x14ac:dyDescent="0.25">
      <c r="A1544" t="s">
        <v>175</v>
      </c>
      <c r="B1544" t="s">
        <v>322</v>
      </c>
      <c r="C1544">
        <v>1993</v>
      </c>
      <c r="D1544">
        <v>0.19818785999999999</v>
      </c>
    </row>
    <row r="1545" spans="1:4" hidden="1" x14ac:dyDescent="0.25">
      <c r="A1545" t="s">
        <v>175</v>
      </c>
      <c r="B1545" t="s">
        <v>322</v>
      </c>
      <c r="C1545">
        <v>1994</v>
      </c>
      <c r="D1545">
        <v>0.14877246</v>
      </c>
    </row>
    <row r="1546" spans="1:4" hidden="1" x14ac:dyDescent="0.25">
      <c r="A1546" t="s">
        <v>175</v>
      </c>
      <c r="B1546" t="s">
        <v>322</v>
      </c>
      <c r="C1546">
        <v>1995</v>
      </c>
      <c r="D1546">
        <v>0.30786288000000001</v>
      </c>
    </row>
    <row r="1547" spans="1:4" hidden="1" x14ac:dyDescent="0.25">
      <c r="A1547" t="s">
        <v>175</v>
      </c>
      <c r="B1547" t="s">
        <v>322</v>
      </c>
      <c r="C1547">
        <v>1996</v>
      </c>
      <c r="D1547">
        <v>0.19863558000000001</v>
      </c>
    </row>
    <row r="1548" spans="1:4" hidden="1" x14ac:dyDescent="0.25">
      <c r="A1548" t="s">
        <v>175</v>
      </c>
      <c r="B1548" t="s">
        <v>322</v>
      </c>
      <c r="C1548">
        <v>1997</v>
      </c>
      <c r="D1548">
        <v>0.38606639999999998</v>
      </c>
    </row>
    <row r="1549" spans="1:4" hidden="1" x14ac:dyDescent="0.25">
      <c r="A1549" t="s">
        <v>175</v>
      </c>
      <c r="B1549" t="s">
        <v>322</v>
      </c>
      <c r="C1549">
        <v>1998</v>
      </c>
      <c r="D1549">
        <v>0.44742622999999998</v>
      </c>
    </row>
    <row r="1550" spans="1:4" hidden="1" x14ac:dyDescent="0.25">
      <c r="A1550" t="s">
        <v>175</v>
      </c>
      <c r="B1550" t="s">
        <v>322</v>
      </c>
      <c r="C1550">
        <v>1999</v>
      </c>
      <c r="D1550">
        <v>0.72038966000000004</v>
      </c>
    </row>
    <row r="1551" spans="1:4" hidden="1" x14ac:dyDescent="0.25">
      <c r="A1551" t="s">
        <v>175</v>
      </c>
      <c r="B1551" t="s">
        <v>322</v>
      </c>
      <c r="C1551">
        <v>2000</v>
      </c>
      <c r="D1551">
        <v>0.73339670000000001</v>
      </c>
    </row>
    <row r="1552" spans="1:4" hidden="1" x14ac:dyDescent="0.25">
      <c r="A1552" t="s">
        <v>175</v>
      </c>
      <c r="B1552" t="s">
        <v>322</v>
      </c>
      <c r="C1552">
        <v>2001</v>
      </c>
      <c r="D1552">
        <v>0.9764526</v>
      </c>
    </row>
    <row r="1553" spans="1:4" hidden="1" x14ac:dyDescent="0.25">
      <c r="A1553" t="s">
        <v>175</v>
      </c>
      <c r="B1553" t="s">
        <v>322</v>
      </c>
      <c r="C1553">
        <v>2002</v>
      </c>
      <c r="D1553">
        <v>1.0630801999999999</v>
      </c>
    </row>
    <row r="1554" spans="1:4" hidden="1" x14ac:dyDescent="0.25">
      <c r="A1554" t="s">
        <v>175</v>
      </c>
      <c r="B1554" t="s">
        <v>322</v>
      </c>
      <c r="C1554">
        <v>2003</v>
      </c>
      <c r="D1554">
        <v>0.90102154000000001</v>
      </c>
    </row>
    <row r="1555" spans="1:4" hidden="1" x14ac:dyDescent="0.25">
      <c r="A1555" t="s">
        <v>175</v>
      </c>
      <c r="B1555" t="s">
        <v>322</v>
      </c>
      <c r="C1555">
        <v>2004</v>
      </c>
      <c r="D1555">
        <v>1.0046978</v>
      </c>
    </row>
    <row r="1556" spans="1:4" hidden="1" x14ac:dyDescent="0.25">
      <c r="A1556" t="s">
        <v>175</v>
      </c>
      <c r="B1556" t="s">
        <v>322</v>
      </c>
      <c r="C1556">
        <v>2005</v>
      </c>
      <c r="D1556">
        <v>1.0270748000000001</v>
      </c>
    </row>
    <row r="1557" spans="1:4" hidden="1" x14ac:dyDescent="0.25">
      <c r="A1557" t="s">
        <v>175</v>
      </c>
      <c r="B1557" t="s">
        <v>322</v>
      </c>
      <c r="C1557">
        <v>2006</v>
      </c>
      <c r="D1557">
        <v>1.2424641999999999</v>
      </c>
    </row>
    <row r="1558" spans="1:4" hidden="1" x14ac:dyDescent="0.25">
      <c r="A1558" t="s">
        <v>175</v>
      </c>
      <c r="B1558" t="s">
        <v>322</v>
      </c>
      <c r="C1558">
        <v>2007</v>
      </c>
      <c r="D1558">
        <v>1.2092398</v>
      </c>
    </row>
    <row r="1559" spans="1:4" hidden="1" x14ac:dyDescent="0.25">
      <c r="A1559" t="s">
        <v>175</v>
      </c>
      <c r="B1559" t="s">
        <v>322</v>
      </c>
      <c r="C1559">
        <v>2008</v>
      </c>
      <c r="D1559">
        <v>1.6222813</v>
      </c>
    </row>
    <row r="1560" spans="1:4" hidden="1" x14ac:dyDescent="0.25">
      <c r="A1560" t="s">
        <v>175</v>
      </c>
      <c r="B1560" t="s">
        <v>322</v>
      </c>
      <c r="C1560">
        <v>2009</v>
      </c>
      <c r="D1560">
        <v>1.7221253999999999</v>
      </c>
    </row>
    <row r="1561" spans="1:4" hidden="1" x14ac:dyDescent="0.25">
      <c r="A1561" t="s">
        <v>175</v>
      </c>
      <c r="B1561" t="s">
        <v>322</v>
      </c>
      <c r="C1561">
        <v>2010</v>
      </c>
      <c r="D1561">
        <v>2.0818292999999999</v>
      </c>
    </row>
    <row r="1562" spans="1:4" hidden="1" x14ac:dyDescent="0.25">
      <c r="A1562" t="s">
        <v>175</v>
      </c>
      <c r="B1562" t="s">
        <v>322</v>
      </c>
      <c r="C1562">
        <v>2011</v>
      </c>
      <c r="D1562">
        <v>2.1570241000000001</v>
      </c>
    </row>
    <row r="1563" spans="1:4" hidden="1" x14ac:dyDescent="0.25">
      <c r="A1563" t="s">
        <v>175</v>
      </c>
      <c r="B1563" t="s">
        <v>322</v>
      </c>
      <c r="C1563">
        <v>2013</v>
      </c>
      <c r="D1563">
        <v>2.6176984000000001</v>
      </c>
    </row>
    <row r="1564" spans="1:4" hidden="1" x14ac:dyDescent="0.25">
      <c r="A1564" t="s">
        <v>175</v>
      </c>
      <c r="B1564" t="s">
        <v>322</v>
      </c>
      <c r="C1564">
        <v>2014</v>
      </c>
      <c r="D1564">
        <v>2.7397287000000001</v>
      </c>
    </row>
    <row r="1565" spans="1:4" hidden="1" x14ac:dyDescent="0.25">
      <c r="A1565" t="s">
        <v>175</v>
      </c>
      <c r="B1565" t="s">
        <v>322</v>
      </c>
      <c r="C1565">
        <v>2015</v>
      </c>
      <c r="D1565">
        <v>4.0834922999999996</v>
      </c>
    </row>
    <row r="1566" spans="1:4" hidden="1" x14ac:dyDescent="0.25">
      <c r="A1566" t="s">
        <v>175</v>
      </c>
      <c r="B1566" t="s">
        <v>322</v>
      </c>
      <c r="C1566">
        <v>2016</v>
      </c>
      <c r="D1566">
        <v>4.2046947000000001</v>
      </c>
    </row>
    <row r="1567" spans="1:4" hidden="1" x14ac:dyDescent="0.25">
      <c r="A1567" t="s">
        <v>175</v>
      </c>
      <c r="B1567" t="s">
        <v>322</v>
      </c>
      <c r="C1567">
        <v>2017</v>
      </c>
      <c r="D1567">
        <v>8.5860489999999992</v>
      </c>
    </row>
    <row r="1568" spans="1:4" hidden="1" x14ac:dyDescent="0.25">
      <c r="A1568" t="s">
        <v>175</v>
      </c>
      <c r="B1568" t="s">
        <v>322</v>
      </c>
      <c r="C1568">
        <v>2018</v>
      </c>
      <c r="D1568">
        <v>5.2683439999999999</v>
      </c>
    </row>
    <row r="1569" spans="1:4" hidden="1" x14ac:dyDescent="0.25">
      <c r="A1569" t="s">
        <v>175</v>
      </c>
      <c r="B1569" t="s">
        <v>322</v>
      </c>
      <c r="C1569">
        <v>2019</v>
      </c>
      <c r="D1569">
        <v>11.473281</v>
      </c>
    </row>
    <row r="1570" spans="1:4" hidden="1" x14ac:dyDescent="0.25">
      <c r="A1570" t="s">
        <v>175</v>
      </c>
      <c r="B1570" t="s">
        <v>322</v>
      </c>
      <c r="C1570">
        <v>2020</v>
      </c>
      <c r="D1570">
        <v>4.8150139999999997</v>
      </c>
    </row>
    <row r="1571" spans="1:4" hidden="1" x14ac:dyDescent="0.25">
      <c r="A1571" t="s">
        <v>175</v>
      </c>
      <c r="B1571" t="s">
        <v>322</v>
      </c>
      <c r="C1571">
        <v>2021</v>
      </c>
      <c r="D1571">
        <v>5.1031370000000003</v>
      </c>
    </row>
    <row r="1572" spans="1:4" hidden="1" x14ac:dyDescent="0.25">
      <c r="A1572" t="s">
        <v>183</v>
      </c>
      <c r="B1572" t="s">
        <v>326</v>
      </c>
      <c r="C1572">
        <v>1980</v>
      </c>
      <c r="D1572">
        <v>4.3872549999999997</v>
      </c>
    </row>
    <row r="1573" spans="1:4" hidden="1" x14ac:dyDescent="0.25">
      <c r="A1573" t="s">
        <v>183</v>
      </c>
      <c r="B1573" t="s">
        <v>326</v>
      </c>
      <c r="C1573">
        <v>1981</v>
      </c>
      <c r="D1573">
        <v>7.0658703000000003</v>
      </c>
    </row>
    <row r="1574" spans="1:4" hidden="1" x14ac:dyDescent="0.25">
      <c r="A1574" t="s">
        <v>183</v>
      </c>
      <c r="B1574" t="s">
        <v>326</v>
      </c>
      <c r="C1574">
        <v>1982</v>
      </c>
      <c r="D1574">
        <v>4.7529373000000001</v>
      </c>
    </row>
    <row r="1575" spans="1:4" hidden="1" x14ac:dyDescent="0.25">
      <c r="A1575" t="s">
        <v>183</v>
      </c>
      <c r="B1575" t="s">
        <v>326</v>
      </c>
      <c r="C1575">
        <v>1983</v>
      </c>
      <c r="D1575">
        <v>4.8378319999999997</v>
      </c>
    </row>
    <row r="1576" spans="1:4" hidden="1" x14ac:dyDescent="0.25">
      <c r="A1576" t="s">
        <v>183</v>
      </c>
      <c r="B1576" t="s">
        <v>326</v>
      </c>
      <c r="C1576">
        <v>1984</v>
      </c>
      <c r="D1576">
        <v>3.5504202999999999</v>
      </c>
    </row>
    <row r="1577" spans="1:4" hidden="1" x14ac:dyDescent="0.25">
      <c r="A1577" t="s">
        <v>183</v>
      </c>
      <c r="B1577" t="s">
        <v>326</v>
      </c>
      <c r="C1577">
        <v>1985</v>
      </c>
      <c r="D1577">
        <v>3.8716917</v>
      </c>
    </row>
    <row r="1578" spans="1:4" hidden="1" x14ac:dyDescent="0.25">
      <c r="A1578" t="s">
        <v>183</v>
      </c>
      <c r="B1578" t="s">
        <v>326</v>
      </c>
      <c r="C1578">
        <v>1987</v>
      </c>
      <c r="D1578">
        <v>4.0956440000000001</v>
      </c>
    </row>
    <row r="1579" spans="1:4" hidden="1" x14ac:dyDescent="0.25">
      <c r="A1579" t="s">
        <v>183</v>
      </c>
      <c r="B1579" t="s">
        <v>326</v>
      </c>
      <c r="C1579">
        <v>1988</v>
      </c>
      <c r="D1579">
        <v>3.2046442000000002</v>
      </c>
    </row>
    <row r="1580" spans="1:4" hidden="1" x14ac:dyDescent="0.25">
      <c r="A1580" t="s">
        <v>183</v>
      </c>
      <c r="B1580" t="s">
        <v>326</v>
      </c>
      <c r="C1580">
        <v>1989</v>
      </c>
      <c r="D1580">
        <v>2.6284032000000002</v>
      </c>
    </row>
    <row r="1581" spans="1:4" hidden="1" x14ac:dyDescent="0.25">
      <c r="A1581" t="s">
        <v>183</v>
      </c>
      <c r="B1581" t="s">
        <v>326</v>
      </c>
      <c r="C1581">
        <v>1990</v>
      </c>
      <c r="D1581">
        <v>3.2620212999999998</v>
      </c>
    </row>
    <row r="1582" spans="1:4" hidden="1" x14ac:dyDescent="0.25">
      <c r="A1582" t="s">
        <v>183</v>
      </c>
      <c r="B1582" t="s">
        <v>326</v>
      </c>
      <c r="C1582">
        <v>1991</v>
      </c>
      <c r="D1582">
        <v>4.5179510000000001</v>
      </c>
    </row>
    <row r="1583" spans="1:4" hidden="1" x14ac:dyDescent="0.25">
      <c r="A1583" t="s">
        <v>183</v>
      </c>
      <c r="B1583" t="s">
        <v>326</v>
      </c>
      <c r="C1583">
        <v>1992</v>
      </c>
      <c r="D1583">
        <v>3.7896640000000001</v>
      </c>
    </row>
    <row r="1584" spans="1:4" hidden="1" x14ac:dyDescent="0.25">
      <c r="A1584" t="s">
        <v>183</v>
      </c>
      <c r="B1584" t="s">
        <v>326</v>
      </c>
      <c r="C1584">
        <v>1993</v>
      </c>
      <c r="D1584">
        <v>4.6522965000000003</v>
      </c>
    </row>
    <row r="1585" spans="1:4" hidden="1" x14ac:dyDescent="0.25">
      <c r="A1585" t="s">
        <v>183</v>
      </c>
      <c r="B1585" t="s">
        <v>326</v>
      </c>
      <c r="C1585">
        <v>1994</v>
      </c>
      <c r="D1585">
        <v>4.4343862999999999</v>
      </c>
    </row>
    <row r="1586" spans="1:4" hidden="1" x14ac:dyDescent="0.25">
      <c r="A1586" t="s">
        <v>183</v>
      </c>
      <c r="B1586" t="s">
        <v>326</v>
      </c>
      <c r="C1586">
        <v>1995</v>
      </c>
      <c r="D1586">
        <v>4.5727586999999996</v>
      </c>
    </row>
    <row r="1587" spans="1:4" hidden="1" x14ac:dyDescent="0.25">
      <c r="A1587" t="s">
        <v>183</v>
      </c>
      <c r="B1587" t="s">
        <v>326</v>
      </c>
      <c r="C1587">
        <v>1996</v>
      </c>
      <c r="D1587">
        <v>4.6754474999999998</v>
      </c>
    </row>
    <row r="1588" spans="1:4" hidden="1" x14ac:dyDescent="0.25">
      <c r="A1588" t="s">
        <v>183</v>
      </c>
      <c r="B1588" t="s">
        <v>326</v>
      </c>
      <c r="C1588">
        <v>1997</v>
      </c>
      <c r="D1588">
        <v>4.5454163999999997</v>
      </c>
    </row>
    <row r="1589" spans="1:4" hidden="1" x14ac:dyDescent="0.25">
      <c r="A1589" t="s">
        <v>183</v>
      </c>
      <c r="B1589" t="s">
        <v>326</v>
      </c>
      <c r="C1589">
        <v>1998</v>
      </c>
      <c r="D1589">
        <v>5.3103126999999999</v>
      </c>
    </row>
    <row r="1590" spans="1:4" hidden="1" x14ac:dyDescent="0.25">
      <c r="A1590" t="s">
        <v>183</v>
      </c>
      <c r="B1590" t="s">
        <v>326</v>
      </c>
      <c r="C1590">
        <v>1999</v>
      </c>
      <c r="D1590">
        <v>5.676641</v>
      </c>
    </row>
    <row r="1591" spans="1:4" hidden="1" x14ac:dyDescent="0.25">
      <c r="A1591" t="s">
        <v>183</v>
      </c>
      <c r="B1591" t="s">
        <v>326</v>
      </c>
      <c r="C1591">
        <v>2000</v>
      </c>
      <c r="D1591">
        <v>6.2553039999999998</v>
      </c>
    </row>
    <row r="1592" spans="1:4" hidden="1" x14ac:dyDescent="0.25">
      <c r="A1592" t="s">
        <v>183</v>
      </c>
      <c r="B1592" t="s">
        <v>326</v>
      </c>
      <c r="C1592">
        <v>2001</v>
      </c>
      <c r="D1592">
        <v>10.363727000000001</v>
      </c>
    </row>
    <row r="1593" spans="1:4" hidden="1" x14ac:dyDescent="0.25">
      <c r="A1593" t="s">
        <v>183</v>
      </c>
      <c r="B1593" t="s">
        <v>326</v>
      </c>
      <c r="C1593">
        <v>2002</v>
      </c>
      <c r="D1593">
        <v>13.516099000000001</v>
      </c>
    </row>
    <row r="1594" spans="1:4" hidden="1" x14ac:dyDescent="0.25">
      <c r="A1594" t="s">
        <v>183</v>
      </c>
      <c r="B1594" t="s">
        <v>326</v>
      </c>
      <c r="C1594">
        <v>2003</v>
      </c>
      <c r="D1594">
        <v>18.939087000000001</v>
      </c>
    </row>
    <row r="1595" spans="1:4" hidden="1" x14ac:dyDescent="0.25">
      <c r="A1595" t="s">
        <v>183</v>
      </c>
      <c r="B1595" t="s">
        <v>326</v>
      </c>
      <c r="C1595">
        <v>2004</v>
      </c>
      <c r="D1595">
        <v>35.128017</v>
      </c>
    </row>
    <row r="1596" spans="1:4" hidden="1" x14ac:dyDescent="0.25">
      <c r="A1596" t="s">
        <v>183</v>
      </c>
      <c r="B1596" t="s">
        <v>326</v>
      </c>
      <c r="C1596">
        <v>2005</v>
      </c>
      <c r="D1596">
        <v>57.720866999999998</v>
      </c>
    </row>
    <row r="1597" spans="1:4" hidden="1" x14ac:dyDescent="0.25">
      <c r="A1597" t="s">
        <v>183</v>
      </c>
      <c r="B1597" t="s">
        <v>326</v>
      </c>
      <c r="C1597">
        <v>2006</v>
      </c>
      <c r="D1597">
        <v>83.759180000000001</v>
      </c>
    </row>
    <row r="1598" spans="1:4" hidden="1" x14ac:dyDescent="0.25">
      <c r="A1598" t="s">
        <v>183</v>
      </c>
      <c r="B1598" t="s">
        <v>326</v>
      </c>
      <c r="C1598">
        <v>2007</v>
      </c>
      <c r="D1598">
        <v>147.23569000000001</v>
      </c>
    </row>
    <row r="1599" spans="1:4" hidden="1" x14ac:dyDescent="0.25">
      <c r="A1599" t="s">
        <v>183</v>
      </c>
      <c r="B1599" t="s">
        <v>326</v>
      </c>
      <c r="C1599">
        <v>2008</v>
      </c>
      <c r="D1599">
        <v>210.08369999999999</v>
      </c>
    </row>
    <row r="1600" spans="1:4" hidden="1" x14ac:dyDescent="0.25">
      <c r="A1600" t="s">
        <v>183</v>
      </c>
      <c r="B1600" t="s">
        <v>326</v>
      </c>
      <c r="C1600">
        <v>2009</v>
      </c>
      <c r="D1600">
        <v>163.93378999999999</v>
      </c>
    </row>
    <row r="1601" spans="1:4" hidden="1" x14ac:dyDescent="0.25">
      <c r="A1601" t="s">
        <v>183</v>
      </c>
      <c r="B1601" t="s">
        <v>326</v>
      </c>
      <c r="C1601">
        <v>2010</v>
      </c>
      <c r="D1601">
        <v>147.37204</v>
      </c>
    </row>
    <row r="1602" spans="1:4" hidden="1" x14ac:dyDescent="0.25">
      <c r="A1602" t="s">
        <v>183</v>
      </c>
      <c r="B1602" t="s">
        <v>326</v>
      </c>
      <c r="C1602">
        <v>2011</v>
      </c>
      <c r="D1602">
        <v>151.01587000000001</v>
      </c>
    </row>
    <row r="1603" spans="1:4" hidden="1" x14ac:dyDescent="0.25">
      <c r="A1603" t="s">
        <v>183</v>
      </c>
      <c r="B1603" t="s">
        <v>326</v>
      </c>
      <c r="C1603">
        <v>2012</v>
      </c>
      <c r="D1603">
        <v>137.36922999999999</v>
      </c>
    </row>
    <row r="1604" spans="1:4" hidden="1" x14ac:dyDescent="0.25">
      <c r="A1604" t="s">
        <v>183</v>
      </c>
      <c r="B1604" t="s">
        <v>326</v>
      </c>
      <c r="C1604">
        <v>2013</v>
      </c>
      <c r="D1604">
        <v>144.08813000000001</v>
      </c>
    </row>
    <row r="1605" spans="1:4" hidden="1" x14ac:dyDescent="0.25">
      <c r="A1605" t="s">
        <v>183</v>
      </c>
      <c r="B1605" t="s">
        <v>326</v>
      </c>
      <c r="C1605">
        <v>2014</v>
      </c>
      <c r="D1605">
        <v>171.11948000000001</v>
      </c>
    </row>
    <row r="1606" spans="1:4" hidden="1" x14ac:dyDescent="0.25">
      <c r="A1606" t="s">
        <v>183</v>
      </c>
      <c r="B1606" t="s">
        <v>326</v>
      </c>
      <c r="C1606">
        <v>2016</v>
      </c>
      <c r="D1606">
        <v>179.21829</v>
      </c>
    </row>
    <row r="1607" spans="1:4" hidden="1" x14ac:dyDescent="0.25">
      <c r="A1607" t="s">
        <v>183</v>
      </c>
      <c r="B1607" t="s">
        <v>326</v>
      </c>
      <c r="C1607">
        <v>2017</v>
      </c>
      <c r="D1607">
        <v>180.62818999999999</v>
      </c>
    </row>
    <row r="1608" spans="1:4" hidden="1" x14ac:dyDescent="0.25">
      <c r="A1608" t="s">
        <v>183</v>
      </c>
      <c r="B1608" t="s">
        <v>326</v>
      </c>
      <c r="C1608">
        <v>2018</v>
      </c>
      <c r="D1608">
        <v>139.08362</v>
      </c>
    </row>
    <row r="1609" spans="1:4" hidden="1" x14ac:dyDescent="0.25">
      <c r="A1609" t="s">
        <v>183</v>
      </c>
      <c r="B1609" t="s">
        <v>326</v>
      </c>
      <c r="C1609">
        <v>2019</v>
      </c>
      <c r="D1609">
        <v>133.64644999999999</v>
      </c>
    </row>
    <row r="1610" spans="1:4" hidden="1" x14ac:dyDescent="0.25">
      <c r="A1610" t="s">
        <v>183</v>
      </c>
      <c r="B1610" t="s">
        <v>326</v>
      </c>
      <c r="C1610">
        <v>2020</v>
      </c>
      <c r="D1610">
        <v>130.55304000000001</v>
      </c>
    </row>
    <row r="1611" spans="1:4" hidden="1" x14ac:dyDescent="0.25">
      <c r="A1611" t="s">
        <v>183</v>
      </c>
      <c r="B1611" t="s">
        <v>326</v>
      </c>
      <c r="C1611">
        <v>2021</v>
      </c>
      <c r="D1611">
        <v>116.12376399999999</v>
      </c>
    </row>
    <row r="1612" spans="1:4" hidden="1" x14ac:dyDescent="0.25">
      <c r="A1612" t="s">
        <v>163</v>
      </c>
      <c r="B1612" t="s">
        <v>327</v>
      </c>
      <c r="C1612">
        <v>1980</v>
      </c>
      <c r="D1612">
        <v>1.3915979999999999</v>
      </c>
    </row>
    <row r="1613" spans="1:4" hidden="1" x14ac:dyDescent="0.25">
      <c r="A1613" t="s">
        <v>163</v>
      </c>
      <c r="B1613" t="s">
        <v>327</v>
      </c>
      <c r="C1613">
        <v>1981</v>
      </c>
      <c r="D1613">
        <v>1.8482623</v>
      </c>
    </row>
    <row r="1614" spans="1:4" hidden="1" x14ac:dyDescent="0.25">
      <c r="A1614" t="s">
        <v>163</v>
      </c>
      <c r="B1614" t="s">
        <v>327</v>
      </c>
      <c r="C1614">
        <v>1982</v>
      </c>
      <c r="D1614">
        <v>3.2486188</v>
      </c>
    </row>
    <row r="1615" spans="1:4" hidden="1" x14ac:dyDescent="0.25">
      <c r="A1615" t="s">
        <v>163</v>
      </c>
      <c r="B1615" t="s">
        <v>327</v>
      </c>
      <c r="C1615">
        <v>1983</v>
      </c>
      <c r="D1615">
        <v>2.2142096000000002</v>
      </c>
    </row>
    <row r="1616" spans="1:4" hidden="1" x14ac:dyDescent="0.25">
      <c r="A1616" t="s">
        <v>163</v>
      </c>
      <c r="B1616" t="s">
        <v>327</v>
      </c>
      <c r="C1616">
        <v>1984</v>
      </c>
      <c r="D1616">
        <v>8.0639719999999997</v>
      </c>
    </row>
    <row r="1617" spans="1:4" hidden="1" x14ac:dyDescent="0.25">
      <c r="A1617" t="s">
        <v>163</v>
      </c>
      <c r="B1617" t="s">
        <v>327</v>
      </c>
      <c r="C1617">
        <v>1985</v>
      </c>
      <c r="D1617">
        <v>18.78905</v>
      </c>
    </row>
    <row r="1618" spans="1:4" hidden="1" x14ac:dyDescent="0.25">
      <c r="A1618" t="s">
        <v>163</v>
      </c>
      <c r="B1618" t="s">
        <v>327</v>
      </c>
      <c r="C1618">
        <v>1986</v>
      </c>
      <c r="D1618">
        <v>12.323333999999999</v>
      </c>
    </row>
    <row r="1619" spans="1:4" hidden="1" x14ac:dyDescent="0.25">
      <c r="A1619" t="s">
        <v>163</v>
      </c>
      <c r="B1619" t="s">
        <v>327</v>
      </c>
      <c r="C1619">
        <v>1987</v>
      </c>
      <c r="D1619">
        <v>16.387498999999998</v>
      </c>
    </row>
    <row r="1620" spans="1:4" hidden="1" x14ac:dyDescent="0.25">
      <c r="A1620" t="s">
        <v>163</v>
      </c>
      <c r="B1620" t="s">
        <v>327</v>
      </c>
      <c r="C1620">
        <v>1988</v>
      </c>
      <c r="D1620">
        <v>16.011913</v>
      </c>
    </row>
    <row r="1621" spans="1:4" hidden="1" x14ac:dyDescent="0.25">
      <c r="A1621" t="s">
        <v>163</v>
      </c>
      <c r="B1621" t="s">
        <v>327</v>
      </c>
      <c r="C1621">
        <v>1989</v>
      </c>
      <c r="D1621">
        <v>14.160733</v>
      </c>
    </row>
    <row r="1622" spans="1:4" hidden="1" x14ac:dyDescent="0.25">
      <c r="A1622" t="s">
        <v>163</v>
      </c>
      <c r="B1622" t="s">
        <v>327</v>
      </c>
      <c r="C1622">
        <v>1992</v>
      </c>
      <c r="D1622">
        <v>8.1041329999999991</v>
      </c>
    </row>
    <row r="1623" spans="1:4" hidden="1" x14ac:dyDescent="0.25">
      <c r="A1623" t="s">
        <v>163</v>
      </c>
      <c r="B1623" t="s">
        <v>327</v>
      </c>
      <c r="C1623">
        <v>1993</v>
      </c>
      <c r="D1623">
        <v>8.4992490000000007</v>
      </c>
    </row>
    <row r="1624" spans="1:4" hidden="1" x14ac:dyDescent="0.25">
      <c r="A1624" t="s">
        <v>163</v>
      </c>
      <c r="B1624" t="s">
        <v>327</v>
      </c>
      <c r="C1624">
        <v>1994</v>
      </c>
      <c r="D1624">
        <v>5.53139</v>
      </c>
    </row>
    <row r="1625" spans="1:4" hidden="1" x14ac:dyDescent="0.25">
      <c r="A1625" t="s">
        <v>163</v>
      </c>
      <c r="B1625" t="s">
        <v>327</v>
      </c>
      <c r="C1625">
        <v>1995</v>
      </c>
      <c r="D1625">
        <v>3.6278830000000002</v>
      </c>
    </row>
    <row r="1626" spans="1:4" hidden="1" x14ac:dyDescent="0.25">
      <c r="A1626" t="s">
        <v>163</v>
      </c>
      <c r="B1626" t="s">
        <v>327</v>
      </c>
      <c r="C1626">
        <v>1996</v>
      </c>
      <c r="D1626">
        <v>3.1424254999999999</v>
      </c>
    </row>
    <row r="1627" spans="1:4" hidden="1" x14ac:dyDescent="0.25">
      <c r="A1627" t="s">
        <v>163</v>
      </c>
      <c r="B1627" t="s">
        <v>327</v>
      </c>
      <c r="C1627">
        <v>2015</v>
      </c>
      <c r="D1627">
        <v>8.8723360000000007</v>
      </c>
    </row>
    <row r="1628" spans="1:4" hidden="1" x14ac:dyDescent="0.25">
      <c r="A1628" t="s">
        <v>163</v>
      </c>
      <c r="B1628" t="s">
        <v>327</v>
      </c>
      <c r="C1628">
        <v>2017</v>
      </c>
      <c r="D1628">
        <v>15.471533000000001</v>
      </c>
    </row>
    <row r="1629" spans="1:4" hidden="1" x14ac:dyDescent="0.25">
      <c r="A1629" t="s">
        <v>163</v>
      </c>
      <c r="B1629" t="s">
        <v>327</v>
      </c>
      <c r="C1629">
        <v>2018</v>
      </c>
      <c r="D1629">
        <v>16.087430000000001</v>
      </c>
    </row>
    <row r="1630" spans="1:4" hidden="1" x14ac:dyDescent="0.25">
      <c r="A1630" t="s">
        <v>163</v>
      </c>
      <c r="B1630" t="s">
        <v>327</v>
      </c>
      <c r="C1630">
        <v>2019</v>
      </c>
      <c r="D1630">
        <v>17.731894</v>
      </c>
    </row>
    <row r="1631" spans="1:4" hidden="1" x14ac:dyDescent="0.25">
      <c r="A1631" t="s">
        <v>163</v>
      </c>
      <c r="B1631" t="s">
        <v>327</v>
      </c>
      <c r="C1631">
        <v>2020</v>
      </c>
      <c r="D1631">
        <v>14.921168</v>
      </c>
    </row>
    <row r="1632" spans="1:4" hidden="1" x14ac:dyDescent="0.25">
      <c r="A1632" t="s">
        <v>42</v>
      </c>
      <c r="B1632" t="s">
        <v>324</v>
      </c>
      <c r="C1632">
        <v>1980</v>
      </c>
      <c r="D1632">
        <v>116.17645</v>
      </c>
    </row>
    <row r="1633" spans="1:4" hidden="1" x14ac:dyDescent="0.25">
      <c r="A1633" t="s">
        <v>42</v>
      </c>
      <c r="B1633" t="s">
        <v>324</v>
      </c>
      <c r="C1633">
        <v>1981</v>
      </c>
      <c r="D1633">
        <v>134.60506000000001</v>
      </c>
    </row>
    <row r="1634" spans="1:4" hidden="1" x14ac:dyDescent="0.25">
      <c r="A1634" t="s">
        <v>42</v>
      </c>
      <c r="B1634" t="s">
        <v>324</v>
      </c>
      <c r="C1634">
        <v>1982</v>
      </c>
      <c r="D1634">
        <v>125.75263</v>
      </c>
    </row>
    <row r="1635" spans="1:4" hidden="1" x14ac:dyDescent="0.25">
      <c r="A1635" t="s">
        <v>42</v>
      </c>
      <c r="B1635" t="s">
        <v>324</v>
      </c>
      <c r="C1635">
        <v>1983</v>
      </c>
      <c r="D1635">
        <v>163.26394999999999</v>
      </c>
    </row>
    <row r="1636" spans="1:4" hidden="1" x14ac:dyDescent="0.25">
      <c r="A1636" t="s">
        <v>42</v>
      </c>
      <c r="B1636" t="s">
        <v>324</v>
      </c>
      <c r="C1636">
        <v>1984</v>
      </c>
      <c r="D1636">
        <v>186.48287999999999</v>
      </c>
    </row>
    <row r="1637" spans="1:4" hidden="1" x14ac:dyDescent="0.25">
      <c r="A1637" t="s">
        <v>42</v>
      </c>
      <c r="B1637" t="s">
        <v>324</v>
      </c>
      <c r="C1637">
        <v>1985</v>
      </c>
      <c r="D1637">
        <v>207.08652000000001</v>
      </c>
    </row>
    <row r="1638" spans="1:4" hidden="1" x14ac:dyDescent="0.25">
      <c r="A1638" t="s">
        <v>42</v>
      </c>
      <c r="B1638" t="s">
        <v>324</v>
      </c>
      <c r="C1638">
        <v>1986</v>
      </c>
      <c r="D1638">
        <v>211.33940000000001</v>
      </c>
    </row>
    <row r="1639" spans="1:4" hidden="1" x14ac:dyDescent="0.25">
      <c r="A1639" t="s">
        <v>42</v>
      </c>
      <c r="B1639" t="s">
        <v>324</v>
      </c>
      <c r="C1639">
        <v>1987</v>
      </c>
      <c r="D1639">
        <v>204.62748999999999</v>
      </c>
    </row>
    <row r="1640" spans="1:4" hidden="1" x14ac:dyDescent="0.25">
      <c r="A1640" t="s">
        <v>42</v>
      </c>
      <c r="B1640" t="s">
        <v>324</v>
      </c>
      <c r="C1640">
        <v>1988</v>
      </c>
      <c r="D1640">
        <v>207.83115000000001</v>
      </c>
    </row>
    <row r="1641" spans="1:4" hidden="1" x14ac:dyDescent="0.25">
      <c r="A1641" t="s">
        <v>42</v>
      </c>
      <c r="B1641" t="s">
        <v>324</v>
      </c>
      <c r="C1641">
        <v>1989</v>
      </c>
      <c r="D1641">
        <v>211.29292000000001</v>
      </c>
    </row>
    <row r="1642" spans="1:4" hidden="1" x14ac:dyDescent="0.25">
      <c r="A1642" t="s">
        <v>42</v>
      </c>
      <c r="B1642" t="s">
        <v>324</v>
      </c>
      <c r="C1642">
        <v>1990</v>
      </c>
      <c r="D1642">
        <v>210.59457</v>
      </c>
    </row>
    <row r="1643" spans="1:4" hidden="1" x14ac:dyDescent="0.25">
      <c r="A1643" t="s">
        <v>42</v>
      </c>
      <c r="B1643" t="s">
        <v>324</v>
      </c>
      <c r="C1643">
        <v>1991</v>
      </c>
      <c r="D1643">
        <v>224.26348999999999</v>
      </c>
    </row>
    <row r="1644" spans="1:4" hidden="1" x14ac:dyDescent="0.25">
      <c r="A1644" t="s">
        <v>42</v>
      </c>
      <c r="B1644" t="s">
        <v>324</v>
      </c>
      <c r="C1644">
        <v>2016</v>
      </c>
      <c r="D1644">
        <v>16.752226</v>
      </c>
    </row>
    <row r="1645" spans="1:4" hidden="1" x14ac:dyDescent="0.25">
      <c r="A1645" t="s">
        <v>42</v>
      </c>
      <c r="B1645" t="s">
        <v>324</v>
      </c>
      <c r="C1645">
        <v>2017</v>
      </c>
      <c r="D1645">
        <v>12.992837</v>
      </c>
    </row>
    <row r="1646" spans="1:4" hidden="1" x14ac:dyDescent="0.25">
      <c r="A1646" t="s">
        <v>42</v>
      </c>
      <c r="B1646" t="s">
        <v>324</v>
      </c>
      <c r="C1646">
        <v>2018</v>
      </c>
      <c r="D1646">
        <v>15.720324</v>
      </c>
    </row>
    <row r="1647" spans="1:4" hidden="1" x14ac:dyDescent="0.25">
      <c r="A1647" t="s">
        <v>42</v>
      </c>
      <c r="B1647" t="s">
        <v>324</v>
      </c>
      <c r="C1647">
        <v>2019</v>
      </c>
      <c r="D1647">
        <v>11.8463545</v>
      </c>
    </row>
    <row r="1648" spans="1:4" hidden="1" x14ac:dyDescent="0.25">
      <c r="A1648" t="s">
        <v>42</v>
      </c>
      <c r="B1648" t="s">
        <v>324</v>
      </c>
      <c r="C1648">
        <v>2020</v>
      </c>
      <c r="D1648">
        <v>15.163392</v>
      </c>
    </row>
    <row r="1649" spans="1:4" hidden="1" x14ac:dyDescent="0.25">
      <c r="A1649" t="s">
        <v>42</v>
      </c>
      <c r="B1649" t="s">
        <v>324</v>
      </c>
      <c r="C1649">
        <v>2021</v>
      </c>
      <c r="D1649">
        <v>15.040533999999999</v>
      </c>
    </row>
    <row r="1650" spans="1:4" hidden="1" x14ac:dyDescent="0.25">
      <c r="A1650" t="s">
        <v>93</v>
      </c>
      <c r="B1650" t="s">
        <v>329</v>
      </c>
      <c r="C1650">
        <v>1980</v>
      </c>
      <c r="D1650">
        <v>178.6567</v>
      </c>
    </row>
    <row r="1651" spans="1:4" hidden="1" x14ac:dyDescent="0.25">
      <c r="A1651" t="s">
        <v>93</v>
      </c>
      <c r="B1651" t="s">
        <v>329</v>
      </c>
      <c r="C1651">
        <v>1981</v>
      </c>
      <c r="D1651">
        <v>190.476</v>
      </c>
    </row>
    <row r="1652" spans="1:4" hidden="1" x14ac:dyDescent="0.25">
      <c r="A1652" t="s">
        <v>93</v>
      </c>
      <c r="B1652" t="s">
        <v>329</v>
      </c>
      <c r="C1652">
        <v>1982</v>
      </c>
      <c r="D1652">
        <v>181.61543</v>
      </c>
    </row>
    <row r="1653" spans="1:4" hidden="1" x14ac:dyDescent="0.25">
      <c r="A1653" t="s">
        <v>93</v>
      </c>
      <c r="B1653" t="s">
        <v>329</v>
      </c>
      <c r="C1653">
        <v>1983</v>
      </c>
      <c r="D1653">
        <v>172.65215000000001</v>
      </c>
    </row>
    <row r="1654" spans="1:4" hidden="1" x14ac:dyDescent="0.25">
      <c r="A1654" t="s">
        <v>93</v>
      </c>
      <c r="B1654" t="s">
        <v>329</v>
      </c>
      <c r="C1654">
        <v>1984</v>
      </c>
      <c r="D1654">
        <v>170.71370999999999</v>
      </c>
    </row>
    <row r="1655" spans="1:4" hidden="1" x14ac:dyDescent="0.25">
      <c r="A1655" t="s">
        <v>93</v>
      </c>
      <c r="B1655" t="s">
        <v>329</v>
      </c>
      <c r="C1655">
        <v>1985</v>
      </c>
      <c r="D1655">
        <v>188.87371999999999</v>
      </c>
    </row>
    <row r="1656" spans="1:4" hidden="1" x14ac:dyDescent="0.25">
      <c r="A1656" t="s">
        <v>93</v>
      </c>
      <c r="B1656" t="s">
        <v>329</v>
      </c>
      <c r="C1656">
        <v>1986</v>
      </c>
      <c r="D1656">
        <v>190.66852</v>
      </c>
    </row>
    <row r="1657" spans="1:4" hidden="1" x14ac:dyDescent="0.25">
      <c r="A1657" t="s">
        <v>93</v>
      </c>
      <c r="B1657" t="s">
        <v>329</v>
      </c>
      <c r="C1657">
        <v>1987</v>
      </c>
      <c r="D1657">
        <v>186.53523000000001</v>
      </c>
    </row>
    <row r="1658" spans="1:4" hidden="1" x14ac:dyDescent="0.25">
      <c r="A1658" t="s">
        <v>93</v>
      </c>
      <c r="B1658" t="s">
        <v>329</v>
      </c>
      <c r="C1658">
        <v>1988</v>
      </c>
      <c r="D1658">
        <v>219.38517999999999</v>
      </c>
    </row>
    <row r="1659" spans="1:4" hidden="1" x14ac:dyDescent="0.25">
      <c r="A1659" t="s">
        <v>93</v>
      </c>
      <c r="B1659" t="s">
        <v>329</v>
      </c>
      <c r="C1659">
        <v>1989</v>
      </c>
      <c r="D1659">
        <v>223.28023999999999</v>
      </c>
    </row>
    <row r="1660" spans="1:4" hidden="1" x14ac:dyDescent="0.25">
      <c r="A1660" t="s">
        <v>93</v>
      </c>
      <c r="B1660" t="s">
        <v>329</v>
      </c>
      <c r="C1660">
        <v>1990</v>
      </c>
      <c r="D1660">
        <v>219.01813999999999</v>
      </c>
    </row>
    <row r="1661" spans="1:4" hidden="1" x14ac:dyDescent="0.25">
      <c r="A1661" t="s">
        <v>93</v>
      </c>
      <c r="B1661" t="s">
        <v>329</v>
      </c>
      <c r="C1661">
        <v>1991</v>
      </c>
      <c r="D1661">
        <v>219.91489999999999</v>
      </c>
    </row>
    <row r="1662" spans="1:4" hidden="1" x14ac:dyDescent="0.25">
      <c r="A1662" t="s">
        <v>93</v>
      </c>
      <c r="B1662" t="s">
        <v>329</v>
      </c>
      <c r="C1662">
        <v>1992</v>
      </c>
      <c r="D1662">
        <v>275.62374999999997</v>
      </c>
    </row>
    <row r="1663" spans="1:4" hidden="1" x14ac:dyDescent="0.25">
      <c r="A1663" t="s">
        <v>93</v>
      </c>
      <c r="B1663" t="s">
        <v>329</v>
      </c>
      <c r="C1663">
        <v>1993</v>
      </c>
      <c r="D1663">
        <v>252.82921999999999</v>
      </c>
    </row>
    <row r="1664" spans="1:4" hidden="1" x14ac:dyDescent="0.25">
      <c r="A1664" t="s">
        <v>93</v>
      </c>
      <c r="B1664" t="s">
        <v>329</v>
      </c>
      <c r="C1664">
        <v>1994</v>
      </c>
      <c r="D1664">
        <v>235.86431999999999</v>
      </c>
    </row>
    <row r="1665" spans="1:4" hidden="1" x14ac:dyDescent="0.25">
      <c r="A1665" t="s">
        <v>93</v>
      </c>
      <c r="B1665" t="s">
        <v>329</v>
      </c>
      <c r="C1665">
        <v>1995</v>
      </c>
      <c r="D1665">
        <v>231.07512</v>
      </c>
    </row>
    <row r="1666" spans="1:4" hidden="1" x14ac:dyDescent="0.25">
      <c r="A1666" t="s">
        <v>93</v>
      </c>
      <c r="B1666" t="s">
        <v>329</v>
      </c>
      <c r="C1666">
        <v>1996</v>
      </c>
      <c r="D1666">
        <v>217.01595</v>
      </c>
    </row>
    <row r="1667" spans="1:4" hidden="1" x14ac:dyDescent="0.25">
      <c r="A1667" t="s">
        <v>93</v>
      </c>
      <c r="B1667" t="s">
        <v>329</v>
      </c>
      <c r="C1667">
        <v>1997</v>
      </c>
      <c r="D1667">
        <v>250.90191999999999</v>
      </c>
    </row>
    <row r="1668" spans="1:4" hidden="1" x14ac:dyDescent="0.25">
      <c r="A1668" t="s">
        <v>93</v>
      </c>
      <c r="B1668" t="s">
        <v>329</v>
      </c>
      <c r="C1668">
        <v>1998</v>
      </c>
      <c r="D1668">
        <v>332.22568000000001</v>
      </c>
    </row>
    <row r="1669" spans="1:4" hidden="1" x14ac:dyDescent="0.25">
      <c r="A1669" t="s">
        <v>93</v>
      </c>
      <c r="B1669" t="s">
        <v>329</v>
      </c>
      <c r="C1669">
        <v>1999</v>
      </c>
      <c r="D1669">
        <v>342.50396999999998</v>
      </c>
    </row>
    <row r="1670" spans="1:4" hidden="1" x14ac:dyDescent="0.25">
      <c r="A1670" t="s">
        <v>93</v>
      </c>
      <c r="B1670" t="s">
        <v>329</v>
      </c>
      <c r="C1670">
        <v>2000</v>
      </c>
      <c r="D1670">
        <v>261.40456999999998</v>
      </c>
    </row>
    <row r="1671" spans="1:4" hidden="1" x14ac:dyDescent="0.25">
      <c r="A1671" t="s">
        <v>93</v>
      </c>
      <c r="B1671" t="s">
        <v>329</v>
      </c>
      <c r="C1671">
        <v>2001</v>
      </c>
      <c r="D1671">
        <v>200.06464</v>
      </c>
    </row>
    <row r="1672" spans="1:4" hidden="1" x14ac:dyDescent="0.25">
      <c r="A1672" t="s">
        <v>93</v>
      </c>
      <c r="B1672" t="s">
        <v>329</v>
      </c>
      <c r="C1672">
        <v>2002</v>
      </c>
      <c r="D1672">
        <v>190.82237000000001</v>
      </c>
    </row>
    <row r="1673" spans="1:4" hidden="1" x14ac:dyDescent="0.25">
      <c r="A1673" t="s">
        <v>93</v>
      </c>
      <c r="B1673" t="s">
        <v>329</v>
      </c>
      <c r="C1673">
        <v>2003</v>
      </c>
      <c r="D1673">
        <v>205.22191000000001</v>
      </c>
    </row>
    <row r="1674" spans="1:4" hidden="1" x14ac:dyDescent="0.25">
      <c r="A1674" t="s">
        <v>93</v>
      </c>
      <c r="B1674" t="s">
        <v>329</v>
      </c>
      <c r="C1674">
        <v>2004</v>
      </c>
      <c r="D1674">
        <v>234.08161999999999</v>
      </c>
    </row>
    <row r="1675" spans="1:4" hidden="1" x14ac:dyDescent="0.25">
      <c r="A1675" t="s">
        <v>93</v>
      </c>
      <c r="B1675" t="s">
        <v>329</v>
      </c>
      <c r="C1675">
        <v>2005</v>
      </c>
      <c r="D1675">
        <v>248.58063999999999</v>
      </c>
    </row>
    <row r="1676" spans="1:4" hidden="1" x14ac:dyDescent="0.25">
      <c r="A1676" t="s">
        <v>93</v>
      </c>
      <c r="B1676" t="s">
        <v>329</v>
      </c>
      <c r="C1676">
        <v>2006</v>
      </c>
      <c r="D1676">
        <v>196.42621</v>
      </c>
    </row>
    <row r="1677" spans="1:4" hidden="1" x14ac:dyDescent="0.25">
      <c r="A1677" t="s">
        <v>93</v>
      </c>
      <c r="B1677" t="s">
        <v>329</v>
      </c>
      <c r="C1677">
        <v>2007</v>
      </c>
      <c r="D1677">
        <v>232.30701999999999</v>
      </c>
    </row>
    <row r="1678" spans="1:4" hidden="1" x14ac:dyDescent="0.25">
      <c r="A1678" t="s">
        <v>93</v>
      </c>
      <c r="B1678" t="s">
        <v>329</v>
      </c>
      <c r="C1678">
        <v>2008</v>
      </c>
      <c r="D1678">
        <v>215.98607999999999</v>
      </c>
    </row>
    <row r="1679" spans="1:4" hidden="1" x14ac:dyDescent="0.25">
      <c r="A1679" t="s">
        <v>93</v>
      </c>
      <c r="B1679" t="s">
        <v>329</v>
      </c>
      <c r="C1679">
        <v>2009</v>
      </c>
      <c r="D1679">
        <v>192.64680000000001</v>
      </c>
    </row>
    <row r="1680" spans="1:4" hidden="1" x14ac:dyDescent="0.25">
      <c r="A1680" t="s">
        <v>93</v>
      </c>
      <c r="B1680" t="s">
        <v>329</v>
      </c>
      <c r="C1680">
        <v>2010</v>
      </c>
      <c r="D1680">
        <v>197.85933</v>
      </c>
    </row>
    <row r="1681" spans="1:4" hidden="1" x14ac:dyDescent="0.25">
      <c r="A1681" t="s">
        <v>93</v>
      </c>
      <c r="B1681" t="s">
        <v>329</v>
      </c>
      <c r="C1681">
        <v>2011</v>
      </c>
      <c r="D1681">
        <v>182.31173999999999</v>
      </c>
    </row>
    <row r="1682" spans="1:4" hidden="1" x14ac:dyDescent="0.25">
      <c r="A1682" t="s">
        <v>93</v>
      </c>
      <c r="B1682" t="s">
        <v>329</v>
      </c>
      <c r="C1682">
        <v>2012</v>
      </c>
      <c r="D1682">
        <v>173.73325</v>
      </c>
    </row>
    <row r="1683" spans="1:4" hidden="1" x14ac:dyDescent="0.25">
      <c r="A1683" t="s">
        <v>93</v>
      </c>
      <c r="B1683" t="s">
        <v>329</v>
      </c>
      <c r="C1683">
        <v>2013</v>
      </c>
      <c r="D1683">
        <v>155.43555000000001</v>
      </c>
    </row>
    <row r="1684" spans="1:4" hidden="1" x14ac:dyDescent="0.25">
      <c r="A1684" t="s">
        <v>93</v>
      </c>
      <c r="B1684" t="s">
        <v>329</v>
      </c>
      <c r="C1684">
        <v>2014</v>
      </c>
      <c r="D1684">
        <v>143.05972</v>
      </c>
    </row>
    <row r="1685" spans="1:4" hidden="1" x14ac:dyDescent="0.25">
      <c r="A1685" t="s">
        <v>93</v>
      </c>
      <c r="B1685" t="s">
        <v>329</v>
      </c>
      <c r="C1685">
        <v>2015</v>
      </c>
      <c r="D1685">
        <v>160.46901</v>
      </c>
    </row>
    <row r="1686" spans="1:4" hidden="1" x14ac:dyDescent="0.25">
      <c r="A1686" t="s">
        <v>93</v>
      </c>
      <c r="B1686" t="s">
        <v>329</v>
      </c>
      <c r="C1686">
        <v>2016</v>
      </c>
      <c r="D1686">
        <v>159.33296000000001</v>
      </c>
    </row>
    <row r="1687" spans="1:4" hidden="1" x14ac:dyDescent="0.25">
      <c r="A1687" t="s">
        <v>93</v>
      </c>
      <c r="B1687" t="s">
        <v>329</v>
      </c>
      <c r="C1687">
        <v>2017</v>
      </c>
      <c r="D1687">
        <v>172.81932</v>
      </c>
    </row>
    <row r="1688" spans="1:4" hidden="1" x14ac:dyDescent="0.25">
      <c r="A1688" t="s">
        <v>93</v>
      </c>
      <c r="B1688" t="s">
        <v>329</v>
      </c>
      <c r="C1688">
        <v>2018</v>
      </c>
      <c r="D1688">
        <v>178.08813000000001</v>
      </c>
    </row>
    <row r="1689" spans="1:4" hidden="1" x14ac:dyDescent="0.25">
      <c r="A1689" t="s">
        <v>93</v>
      </c>
      <c r="B1689" t="s">
        <v>329</v>
      </c>
      <c r="C1689">
        <v>2019</v>
      </c>
      <c r="D1689">
        <v>158.92337000000001</v>
      </c>
    </row>
    <row r="1690" spans="1:4" hidden="1" x14ac:dyDescent="0.25">
      <c r="A1690" t="s">
        <v>93</v>
      </c>
      <c r="B1690" t="s">
        <v>329</v>
      </c>
      <c r="C1690">
        <v>2020</v>
      </c>
      <c r="D1690">
        <v>187.4967</v>
      </c>
    </row>
    <row r="1691" spans="1:4" hidden="1" x14ac:dyDescent="0.25">
      <c r="A1691" t="s">
        <v>93</v>
      </c>
      <c r="B1691" t="s">
        <v>329</v>
      </c>
      <c r="C1691">
        <v>2021</v>
      </c>
      <c r="D1691">
        <v>178.87526</v>
      </c>
    </row>
    <row r="1692" spans="1:4" hidden="1" x14ac:dyDescent="0.25">
      <c r="A1692" t="s">
        <v>75</v>
      </c>
      <c r="B1692" t="s">
        <v>330</v>
      </c>
      <c r="C1692">
        <v>1980</v>
      </c>
      <c r="D1692">
        <v>113.0669</v>
      </c>
    </row>
    <row r="1693" spans="1:4" hidden="1" x14ac:dyDescent="0.25">
      <c r="A1693" t="s">
        <v>75</v>
      </c>
      <c r="B1693" t="s">
        <v>330</v>
      </c>
      <c r="C1693">
        <v>1985</v>
      </c>
      <c r="D1693">
        <v>35.312935000000003</v>
      </c>
    </row>
    <row r="1694" spans="1:4" hidden="1" x14ac:dyDescent="0.25">
      <c r="A1694" t="s">
        <v>75</v>
      </c>
      <c r="B1694" t="s">
        <v>330</v>
      </c>
      <c r="C1694">
        <v>1988</v>
      </c>
      <c r="D1694">
        <v>40.391112999999997</v>
      </c>
    </row>
    <row r="1695" spans="1:4" hidden="1" x14ac:dyDescent="0.25">
      <c r="A1695" t="s">
        <v>75</v>
      </c>
      <c r="B1695" t="s">
        <v>330</v>
      </c>
      <c r="C1695">
        <v>1992</v>
      </c>
      <c r="D1695">
        <v>133.16164000000001</v>
      </c>
    </row>
    <row r="1696" spans="1:4" hidden="1" x14ac:dyDescent="0.25">
      <c r="A1696" t="s">
        <v>75</v>
      </c>
      <c r="B1696" t="s">
        <v>330</v>
      </c>
      <c r="C1696">
        <v>1993</v>
      </c>
      <c r="D1696">
        <v>131.75790000000001</v>
      </c>
    </row>
    <row r="1697" spans="1:4" hidden="1" x14ac:dyDescent="0.25">
      <c r="A1697" t="s">
        <v>75</v>
      </c>
      <c r="B1697" t="s">
        <v>330</v>
      </c>
      <c r="C1697">
        <v>1994</v>
      </c>
      <c r="D1697">
        <v>138.38732999999999</v>
      </c>
    </row>
    <row r="1698" spans="1:4" hidden="1" x14ac:dyDescent="0.25">
      <c r="A1698" t="s">
        <v>75</v>
      </c>
      <c r="B1698" t="s">
        <v>330</v>
      </c>
      <c r="C1698">
        <v>1996</v>
      </c>
      <c r="D1698">
        <v>122.97234</v>
      </c>
    </row>
    <row r="1699" spans="1:4" hidden="1" x14ac:dyDescent="0.25">
      <c r="A1699" t="s">
        <v>75</v>
      </c>
      <c r="B1699" t="s">
        <v>330</v>
      </c>
      <c r="C1699">
        <v>1999</v>
      </c>
      <c r="D1699">
        <v>110.299286</v>
      </c>
    </row>
    <row r="1700" spans="1:4" hidden="1" x14ac:dyDescent="0.25">
      <c r="A1700" t="s">
        <v>75</v>
      </c>
      <c r="B1700" t="s">
        <v>330</v>
      </c>
      <c r="C1700">
        <v>2000</v>
      </c>
      <c r="D1700">
        <v>138.27448999999999</v>
      </c>
    </row>
    <row r="1701" spans="1:4" hidden="1" x14ac:dyDescent="0.25">
      <c r="A1701" t="s">
        <v>75</v>
      </c>
      <c r="B1701" t="s">
        <v>330</v>
      </c>
      <c r="C1701">
        <v>2007</v>
      </c>
      <c r="D1701">
        <v>157.45558</v>
      </c>
    </row>
    <row r="1702" spans="1:4" hidden="1" x14ac:dyDescent="0.25">
      <c r="A1702" t="s">
        <v>75</v>
      </c>
      <c r="B1702" t="s">
        <v>330</v>
      </c>
      <c r="C1702">
        <v>2008</v>
      </c>
      <c r="D1702">
        <v>145.00821999999999</v>
      </c>
    </row>
    <row r="1703" spans="1:4" hidden="1" x14ac:dyDescent="0.25">
      <c r="A1703" t="s">
        <v>75</v>
      </c>
      <c r="B1703" t="s">
        <v>330</v>
      </c>
      <c r="C1703">
        <v>2009</v>
      </c>
      <c r="D1703">
        <v>147.97816</v>
      </c>
    </row>
    <row r="1704" spans="1:4" hidden="1" x14ac:dyDescent="0.25">
      <c r="A1704" t="s">
        <v>75</v>
      </c>
      <c r="B1704" t="s">
        <v>330</v>
      </c>
      <c r="C1704">
        <v>2010</v>
      </c>
      <c r="D1704">
        <v>148.38910000000001</v>
      </c>
    </row>
    <row r="1705" spans="1:4" hidden="1" x14ac:dyDescent="0.25">
      <c r="A1705" t="s">
        <v>75</v>
      </c>
      <c r="B1705" t="s">
        <v>330</v>
      </c>
      <c r="C1705">
        <v>2011</v>
      </c>
      <c r="D1705">
        <v>146.5033</v>
      </c>
    </row>
    <row r="1706" spans="1:4" hidden="1" x14ac:dyDescent="0.25">
      <c r="A1706" t="s">
        <v>75</v>
      </c>
      <c r="B1706" t="s">
        <v>330</v>
      </c>
      <c r="C1706">
        <v>2012</v>
      </c>
      <c r="D1706">
        <v>140.20565999999999</v>
      </c>
    </row>
    <row r="1707" spans="1:4" hidden="1" x14ac:dyDescent="0.25">
      <c r="A1707" t="s">
        <v>75</v>
      </c>
      <c r="B1707" t="s">
        <v>330</v>
      </c>
      <c r="C1707">
        <v>2013</v>
      </c>
      <c r="D1707">
        <v>137.73240000000001</v>
      </c>
    </row>
    <row r="1708" spans="1:4" hidden="1" x14ac:dyDescent="0.25">
      <c r="A1708" t="s">
        <v>75</v>
      </c>
      <c r="B1708" t="s">
        <v>330</v>
      </c>
      <c r="C1708">
        <v>2014</v>
      </c>
      <c r="D1708">
        <v>142.58292</v>
      </c>
    </row>
    <row r="1709" spans="1:4" hidden="1" x14ac:dyDescent="0.25">
      <c r="A1709" t="s">
        <v>75</v>
      </c>
      <c r="B1709" t="s">
        <v>330</v>
      </c>
      <c r="C1709">
        <v>2016</v>
      </c>
      <c r="D1709">
        <v>147.17567</v>
      </c>
    </row>
    <row r="1710" spans="1:4" hidden="1" x14ac:dyDescent="0.25">
      <c r="A1710" t="s">
        <v>75</v>
      </c>
      <c r="B1710" t="s">
        <v>330</v>
      </c>
      <c r="C1710">
        <v>2017</v>
      </c>
      <c r="D1710">
        <v>144.04033999999999</v>
      </c>
    </row>
    <row r="1711" spans="1:4" hidden="1" x14ac:dyDescent="0.25">
      <c r="A1711" t="s">
        <v>75</v>
      </c>
      <c r="B1711" t="s">
        <v>330</v>
      </c>
      <c r="C1711">
        <v>2018</v>
      </c>
      <c r="D1711">
        <v>148.98768999999999</v>
      </c>
    </row>
    <row r="1712" spans="1:4" hidden="1" x14ac:dyDescent="0.25">
      <c r="A1712" t="s">
        <v>75</v>
      </c>
      <c r="B1712" t="s">
        <v>330</v>
      </c>
      <c r="C1712">
        <v>2019</v>
      </c>
      <c r="D1712">
        <v>154.51730000000001</v>
      </c>
    </row>
    <row r="1713" spans="1:4" hidden="1" x14ac:dyDescent="0.25">
      <c r="A1713" t="s">
        <v>75</v>
      </c>
      <c r="B1713" t="s">
        <v>330</v>
      </c>
      <c r="C1713">
        <v>2020</v>
      </c>
      <c r="D1713">
        <v>169.0908</v>
      </c>
    </row>
    <row r="1714" spans="1:4" hidden="1" x14ac:dyDescent="0.25">
      <c r="A1714" t="s">
        <v>75</v>
      </c>
      <c r="B1714" t="s">
        <v>330</v>
      </c>
      <c r="C1714">
        <v>2021</v>
      </c>
      <c r="D1714">
        <v>173.54729</v>
      </c>
    </row>
    <row r="1715" spans="1:4" hidden="1" x14ac:dyDescent="0.25">
      <c r="A1715" t="s">
        <v>331</v>
      </c>
      <c r="B1715" t="s">
        <v>332</v>
      </c>
      <c r="C1715">
        <v>1983</v>
      </c>
      <c r="D1715">
        <v>6.7180552000000002</v>
      </c>
    </row>
    <row r="1716" spans="1:4" hidden="1" x14ac:dyDescent="0.25">
      <c r="A1716" t="s">
        <v>331</v>
      </c>
      <c r="B1716" t="s">
        <v>332</v>
      </c>
      <c r="C1716">
        <v>1984</v>
      </c>
      <c r="D1716">
        <v>4.4167579999999997</v>
      </c>
    </row>
    <row r="1717" spans="1:4" hidden="1" x14ac:dyDescent="0.25">
      <c r="A1717" t="s">
        <v>331</v>
      </c>
      <c r="B1717" t="s">
        <v>332</v>
      </c>
      <c r="C1717">
        <v>1987</v>
      </c>
      <c r="D1717">
        <v>1.2841134999999999</v>
      </c>
    </row>
    <row r="1718" spans="1:4" hidden="1" x14ac:dyDescent="0.25">
      <c r="A1718" t="s">
        <v>331</v>
      </c>
      <c r="B1718" t="s">
        <v>332</v>
      </c>
      <c r="C1718">
        <v>1990</v>
      </c>
      <c r="D1718">
        <v>1.6722163000000001</v>
      </c>
    </row>
    <row r="1719" spans="1:4" hidden="1" x14ac:dyDescent="0.25">
      <c r="A1719" t="s">
        <v>331</v>
      </c>
      <c r="B1719" t="s">
        <v>332</v>
      </c>
      <c r="C1719">
        <v>1991</v>
      </c>
      <c r="D1719">
        <v>1.6584649</v>
      </c>
    </row>
    <row r="1720" spans="1:4" hidden="1" x14ac:dyDescent="0.25">
      <c r="A1720" t="s">
        <v>331</v>
      </c>
      <c r="B1720" t="s">
        <v>332</v>
      </c>
      <c r="C1720">
        <v>1992</v>
      </c>
      <c r="D1720">
        <v>2.4644910000000002</v>
      </c>
    </row>
    <row r="1721" spans="1:4" hidden="1" x14ac:dyDescent="0.25">
      <c r="A1721" t="s">
        <v>331</v>
      </c>
      <c r="B1721" t="s">
        <v>332</v>
      </c>
      <c r="C1721">
        <v>1993</v>
      </c>
      <c r="D1721">
        <v>3.659929</v>
      </c>
    </row>
    <row r="1722" spans="1:4" hidden="1" x14ac:dyDescent="0.25">
      <c r="A1722" t="s">
        <v>331</v>
      </c>
      <c r="B1722" t="s">
        <v>332</v>
      </c>
      <c r="C1722">
        <v>1994</v>
      </c>
      <c r="D1722">
        <v>2.4152781999999999</v>
      </c>
    </row>
    <row r="1723" spans="1:4" hidden="1" x14ac:dyDescent="0.25">
      <c r="A1723" t="s">
        <v>331</v>
      </c>
      <c r="B1723" t="s">
        <v>332</v>
      </c>
      <c r="C1723">
        <v>1995</v>
      </c>
      <c r="D1723">
        <v>2.7895460000000001</v>
      </c>
    </row>
    <row r="1724" spans="1:4" hidden="1" x14ac:dyDescent="0.25">
      <c r="A1724" t="s">
        <v>331</v>
      </c>
      <c r="B1724" t="s">
        <v>332</v>
      </c>
      <c r="C1724">
        <v>1996</v>
      </c>
      <c r="D1724">
        <v>0.78961029999999999</v>
      </c>
    </row>
    <row r="1725" spans="1:4" hidden="1" x14ac:dyDescent="0.25">
      <c r="A1725" t="s">
        <v>331</v>
      </c>
      <c r="B1725" t="s">
        <v>332</v>
      </c>
      <c r="C1725">
        <v>1997</v>
      </c>
      <c r="D1725">
        <v>3.5225710000000001</v>
      </c>
    </row>
    <row r="1726" spans="1:4" hidden="1" x14ac:dyDescent="0.25">
      <c r="A1726" t="s">
        <v>331</v>
      </c>
      <c r="B1726" t="s">
        <v>332</v>
      </c>
      <c r="C1726">
        <v>2000</v>
      </c>
      <c r="D1726">
        <v>4.2110050000000001</v>
      </c>
    </row>
    <row r="1727" spans="1:4" hidden="1" x14ac:dyDescent="0.25">
      <c r="A1727" t="s">
        <v>331</v>
      </c>
      <c r="B1727" t="s">
        <v>332</v>
      </c>
      <c r="C1727">
        <v>2001</v>
      </c>
      <c r="D1727">
        <v>1.5235715999999999</v>
      </c>
    </row>
    <row r="1728" spans="1:4" hidden="1" x14ac:dyDescent="0.25">
      <c r="A1728" t="s">
        <v>331</v>
      </c>
      <c r="B1728" t="s">
        <v>332</v>
      </c>
      <c r="C1728">
        <v>2002</v>
      </c>
      <c r="D1728">
        <v>5.6855909999999996</v>
      </c>
    </row>
    <row r="1729" spans="1:4" hidden="1" x14ac:dyDescent="0.25">
      <c r="A1729" t="s">
        <v>331</v>
      </c>
      <c r="B1729" t="s">
        <v>332</v>
      </c>
      <c r="C1729">
        <v>2003</v>
      </c>
      <c r="D1729">
        <v>3.3949018</v>
      </c>
    </row>
    <row r="1730" spans="1:4" hidden="1" x14ac:dyDescent="0.25">
      <c r="A1730" t="s">
        <v>331</v>
      </c>
      <c r="B1730" t="s">
        <v>332</v>
      </c>
      <c r="C1730">
        <v>2004</v>
      </c>
      <c r="D1730">
        <v>4.1290874000000004</v>
      </c>
    </row>
    <row r="1731" spans="1:4" hidden="1" x14ac:dyDescent="0.25">
      <c r="A1731" t="s">
        <v>331</v>
      </c>
      <c r="B1731" t="s">
        <v>332</v>
      </c>
      <c r="C1731">
        <v>2005</v>
      </c>
      <c r="D1731">
        <v>3.7357089999999999</v>
      </c>
    </row>
    <row r="1732" spans="1:4" hidden="1" x14ac:dyDescent="0.25">
      <c r="A1732" t="s">
        <v>331</v>
      </c>
      <c r="B1732" t="s">
        <v>332</v>
      </c>
      <c r="C1732">
        <v>2006</v>
      </c>
      <c r="D1732">
        <v>7.8076840000000001</v>
      </c>
    </row>
    <row r="1733" spans="1:4" hidden="1" x14ac:dyDescent="0.25">
      <c r="A1733" t="s">
        <v>331</v>
      </c>
      <c r="B1733" t="s">
        <v>332</v>
      </c>
      <c r="C1733">
        <v>2007</v>
      </c>
      <c r="D1733">
        <v>2.2212170000000002</v>
      </c>
    </row>
    <row r="1734" spans="1:4" hidden="1" x14ac:dyDescent="0.25">
      <c r="A1734" t="s">
        <v>331</v>
      </c>
      <c r="B1734" t="s">
        <v>332</v>
      </c>
      <c r="C1734">
        <v>2008</v>
      </c>
      <c r="D1734">
        <v>5.5322423000000001</v>
      </c>
    </row>
    <row r="1735" spans="1:4" hidden="1" x14ac:dyDescent="0.25">
      <c r="A1735" t="s">
        <v>331</v>
      </c>
      <c r="B1735" t="s">
        <v>332</v>
      </c>
      <c r="C1735">
        <v>2009</v>
      </c>
      <c r="D1735">
        <v>6.2444787000000002</v>
      </c>
    </row>
    <row r="1736" spans="1:4" hidden="1" x14ac:dyDescent="0.25">
      <c r="A1736" t="s">
        <v>331</v>
      </c>
      <c r="B1736" t="s">
        <v>332</v>
      </c>
      <c r="C1736">
        <v>2010</v>
      </c>
      <c r="D1736">
        <v>5.1208819999999999</v>
      </c>
    </row>
    <row r="1737" spans="1:4" hidden="1" x14ac:dyDescent="0.25">
      <c r="A1737" t="s">
        <v>331</v>
      </c>
      <c r="B1737" t="s">
        <v>332</v>
      </c>
      <c r="C1737">
        <v>2011</v>
      </c>
      <c r="D1737">
        <v>7.2828730000000004</v>
      </c>
    </row>
    <row r="1738" spans="1:4" hidden="1" x14ac:dyDescent="0.25">
      <c r="A1738" t="s">
        <v>331</v>
      </c>
      <c r="B1738" t="s">
        <v>332</v>
      </c>
      <c r="C1738">
        <v>2012</v>
      </c>
      <c r="D1738">
        <v>9.0585649999999998</v>
      </c>
    </row>
    <row r="1739" spans="1:4" hidden="1" x14ac:dyDescent="0.25">
      <c r="A1739" t="s">
        <v>331</v>
      </c>
      <c r="B1739" t="s">
        <v>332</v>
      </c>
      <c r="C1739">
        <v>2013</v>
      </c>
      <c r="D1739">
        <v>7.9332623</v>
      </c>
    </row>
    <row r="1740" spans="1:4" hidden="1" x14ac:dyDescent="0.25">
      <c r="A1740" t="s">
        <v>331</v>
      </c>
      <c r="B1740" t="s">
        <v>332</v>
      </c>
      <c r="C1740">
        <v>2014</v>
      </c>
      <c r="D1740">
        <v>11.851141</v>
      </c>
    </row>
    <row r="1741" spans="1:4" hidden="1" x14ac:dyDescent="0.25">
      <c r="A1741" t="s">
        <v>331</v>
      </c>
      <c r="B1741" t="s">
        <v>332</v>
      </c>
      <c r="C1741">
        <v>2015</v>
      </c>
      <c r="D1741">
        <v>2.5049608000000001</v>
      </c>
    </row>
    <row r="1742" spans="1:4" hidden="1" x14ac:dyDescent="0.25">
      <c r="A1742" t="s">
        <v>331</v>
      </c>
      <c r="B1742" t="s">
        <v>332</v>
      </c>
      <c r="C1742">
        <v>2016</v>
      </c>
      <c r="D1742">
        <v>6.7791796</v>
      </c>
    </row>
    <row r="1743" spans="1:4" hidden="1" x14ac:dyDescent="0.25">
      <c r="A1743" t="s">
        <v>331</v>
      </c>
      <c r="B1743" t="s">
        <v>332</v>
      </c>
      <c r="C1743">
        <v>2017</v>
      </c>
      <c r="D1743">
        <v>3.9168376999999999</v>
      </c>
    </row>
    <row r="1744" spans="1:4" hidden="1" x14ac:dyDescent="0.25">
      <c r="A1744" t="s">
        <v>331</v>
      </c>
      <c r="B1744" t="s">
        <v>332</v>
      </c>
      <c r="C1744">
        <v>2018</v>
      </c>
      <c r="D1744">
        <v>9.2466080000000002</v>
      </c>
    </row>
    <row r="1745" spans="1:4" hidden="1" x14ac:dyDescent="0.25">
      <c r="A1745" t="s">
        <v>331</v>
      </c>
      <c r="B1745" t="s">
        <v>332</v>
      </c>
      <c r="C1745">
        <v>2019</v>
      </c>
      <c r="D1745">
        <v>4.9755206000000003</v>
      </c>
    </row>
    <row r="1746" spans="1:4" hidden="1" x14ac:dyDescent="0.25">
      <c r="A1746" t="s">
        <v>331</v>
      </c>
      <c r="B1746" t="s">
        <v>332</v>
      </c>
      <c r="C1746">
        <v>2020</v>
      </c>
      <c r="D1746">
        <v>3.5455486999999999</v>
      </c>
    </row>
    <row r="1747" spans="1:4" hidden="1" x14ac:dyDescent="0.25">
      <c r="A1747" t="s">
        <v>331</v>
      </c>
      <c r="B1747" t="s">
        <v>332</v>
      </c>
      <c r="C1747">
        <v>2021</v>
      </c>
      <c r="D1747">
        <v>5.6583069999999998</v>
      </c>
    </row>
    <row r="1748" spans="1:4" hidden="1" x14ac:dyDescent="0.25">
      <c r="A1748" t="s">
        <v>122</v>
      </c>
      <c r="B1748" t="s">
        <v>335</v>
      </c>
      <c r="C1748">
        <v>1980</v>
      </c>
      <c r="D1748">
        <v>1408.9788000000001</v>
      </c>
    </row>
    <row r="1749" spans="1:4" hidden="1" x14ac:dyDescent="0.25">
      <c r="A1749" t="s">
        <v>122</v>
      </c>
      <c r="B1749" t="s">
        <v>335</v>
      </c>
      <c r="C1749">
        <v>1983</v>
      </c>
      <c r="D1749">
        <v>1900.8336999999999</v>
      </c>
    </row>
    <row r="1750" spans="1:4" hidden="1" x14ac:dyDescent="0.25">
      <c r="A1750" t="s">
        <v>122</v>
      </c>
      <c r="B1750" t="s">
        <v>335</v>
      </c>
      <c r="C1750">
        <v>1984</v>
      </c>
      <c r="D1750">
        <v>2126.6990000000001</v>
      </c>
    </row>
    <row r="1751" spans="1:4" hidden="1" x14ac:dyDescent="0.25">
      <c r="A1751" t="s">
        <v>122</v>
      </c>
      <c r="B1751" t="s">
        <v>335</v>
      </c>
      <c r="C1751">
        <v>1985</v>
      </c>
      <c r="D1751">
        <v>2265.3171000000002</v>
      </c>
    </row>
    <row r="1752" spans="1:4" hidden="1" x14ac:dyDescent="0.25">
      <c r="A1752" t="s">
        <v>122</v>
      </c>
      <c r="B1752" t="s">
        <v>335</v>
      </c>
      <c r="C1752">
        <v>1986</v>
      </c>
      <c r="D1752">
        <v>2384.3667</v>
      </c>
    </row>
    <row r="1753" spans="1:4" hidden="1" x14ac:dyDescent="0.25">
      <c r="A1753" t="s">
        <v>122</v>
      </c>
      <c r="B1753" t="s">
        <v>335</v>
      </c>
      <c r="C1753">
        <v>1987</v>
      </c>
      <c r="D1753">
        <v>2543.6233000000002</v>
      </c>
    </row>
    <row r="1754" spans="1:4" hidden="1" x14ac:dyDescent="0.25">
      <c r="A1754" t="s">
        <v>122</v>
      </c>
      <c r="B1754" t="s">
        <v>335</v>
      </c>
      <c r="C1754">
        <v>1988</v>
      </c>
      <c r="D1754">
        <v>2515.5722999999998</v>
      </c>
    </row>
    <row r="1755" spans="1:4" hidden="1" x14ac:dyDescent="0.25">
      <c r="A1755" t="s">
        <v>122</v>
      </c>
      <c r="B1755" t="s">
        <v>335</v>
      </c>
      <c r="C1755">
        <v>1989</v>
      </c>
      <c r="D1755">
        <v>2576.1687000000002</v>
      </c>
    </row>
    <row r="1756" spans="1:4" hidden="1" x14ac:dyDescent="0.25">
      <c r="A1756" t="s">
        <v>122</v>
      </c>
      <c r="B1756" t="s">
        <v>335</v>
      </c>
      <c r="C1756">
        <v>1990</v>
      </c>
      <c r="D1756">
        <v>2694.154</v>
      </c>
    </row>
    <row r="1757" spans="1:4" hidden="1" x14ac:dyDescent="0.25">
      <c r="A1757" t="s">
        <v>122</v>
      </c>
      <c r="B1757" t="s">
        <v>335</v>
      </c>
      <c r="C1757">
        <v>1991</v>
      </c>
      <c r="D1757">
        <v>2707.5214999999998</v>
      </c>
    </row>
    <row r="1758" spans="1:4" hidden="1" x14ac:dyDescent="0.25">
      <c r="A1758" t="s">
        <v>122</v>
      </c>
      <c r="B1758" t="s">
        <v>335</v>
      </c>
      <c r="C1758">
        <v>1992</v>
      </c>
      <c r="D1758">
        <v>2716.2184999999999</v>
      </c>
    </row>
    <row r="1759" spans="1:4" hidden="1" x14ac:dyDescent="0.25">
      <c r="A1759" t="s">
        <v>122</v>
      </c>
      <c r="B1759" t="s">
        <v>335</v>
      </c>
      <c r="C1759">
        <v>1993</v>
      </c>
      <c r="D1759">
        <v>2663.4567999999999</v>
      </c>
    </row>
    <row r="1760" spans="1:4" hidden="1" x14ac:dyDescent="0.25">
      <c r="A1760" t="s">
        <v>122</v>
      </c>
      <c r="B1760" t="s">
        <v>335</v>
      </c>
      <c r="C1760">
        <v>1994</v>
      </c>
      <c r="D1760">
        <v>2557.0641999999998</v>
      </c>
    </row>
    <row r="1761" spans="1:4" hidden="1" x14ac:dyDescent="0.25">
      <c r="A1761" t="s">
        <v>122</v>
      </c>
      <c r="B1761" t="s">
        <v>335</v>
      </c>
      <c r="C1761">
        <v>1995</v>
      </c>
      <c r="D1761">
        <v>2667.6347999999998</v>
      </c>
    </row>
    <row r="1762" spans="1:4" hidden="1" x14ac:dyDescent="0.25">
      <c r="A1762" t="s">
        <v>122</v>
      </c>
      <c r="B1762" t="s">
        <v>335</v>
      </c>
      <c r="C1762">
        <v>1996</v>
      </c>
      <c r="D1762">
        <v>2705.0920000000001</v>
      </c>
    </row>
    <row r="1763" spans="1:4" hidden="1" x14ac:dyDescent="0.25">
      <c r="A1763" t="s">
        <v>122</v>
      </c>
      <c r="B1763" t="s">
        <v>335</v>
      </c>
      <c r="C1763">
        <v>1997</v>
      </c>
      <c r="D1763">
        <v>2783.5641999999998</v>
      </c>
    </row>
    <row r="1764" spans="1:4" hidden="1" x14ac:dyDescent="0.25">
      <c r="A1764" t="s">
        <v>122</v>
      </c>
      <c r="B1764" t="s">
        <v>335</v>
      </c>
      <c r="C1764">
        <v>1998</v>
      </c>
      <c r="D1764">
        <v>2845.2660000000001</v>
      </c>
    </row>
    <row r="1765" spans="1:4" hidden="1" x14ac:dyDescent="0.25">
      <c r="A1765" t="s">
        <v>122</v>
      </c>
      <c r="B1765" t="s">
        <v>335</v>
      </c>
      <c r="C1765">
        <v>1999</v>
      </c>
      <c r="D1765">
        <v>2846.0340000000001</v>
      </c>
    </row>
    <row r="1766" spans="1:4" hidden="1" x14ac:dyDescent="0.25">
      <c r="A1766" t="s">
        <v>122</v>
      </c>
      <c r="B1766" t="s">
        <v>335</v>
      </c>
      <c r="C1766">
        <v>2000</v>
      </c>
      <c r="D1766">
        <v>3054.8281000000002</v>
      </c>
    </row>
    <row r="1767" spans="1:4" hidden="1" x14ac:dyDescent="0.25">
      <c r="A1767" t="s">
        <v>122</v>
      </c>
      <c r="B1767" t="s">
        <v>335</v>
      </c>
      <c r="C1767">
        <v>2001</v>
      </c>
      <c r="D1767">
        <v>3043.8339999999998</v>
      </c>
    </row>
    <row r="1768" spans="1:4" hidden="1" x14ac:dyDescent="0.25">
      <c r="A1768" t="s">
        <v>122</v>
      </c>
      <c r="B1768" t="s">
        <v>335</v>
      </c>
      <c r="C1768">
        <v>2002</v>
      </c>
      <c r="D1768">
        <v>2902.2226999999998</v>
      </c>
    </row>
    <row r="1769" spans="1:4" hidden="1" x14ac:dyDescent="0.25">
      <c r="A1769" t="s">
        <v>122</v>
      </c>
      <c r="B1769" t="s">
        <v>335</v>
      </c>
      <c r="C1769">
        <v>2003</v>
      </c>
      <c r="D1769">
        <v>2809.2343999999998</v>
      </c>
    </row>
    <row r="1770" spans="1:4" hidden="1" x14ac:dyDescent="0.25">
      <c r="A1770" t="s">
        <v>122</v>
      </c>
      <c r="B1770" t="s">
        <v>335</v>
      </c>
      <c r="C1770">
        <v>2004</v>
      </c>
      <c r="D1770">
        <v>2885.6606000000002</v>
      </c>
    </row>
    <row r="1771" spans="1:4" hidden="1" x14ac:dyDescent="0.25">
      <c r="A1771" t="s">
        <v>122</v>
      </c>
      <c r="B1771" t="s">
        <v>335</v>
      </c>
      <c r="C1771">
        <v>2005</v>
      </c>
      <c r="D1771">
        <v>2879.223</v>
      </c>
    </row>
    <row r="1772" spans="1:4" hidden="1" x14ac:dyDescent="0.25">
      <c r="A1772" t="s">
        <v>122</v>
      </c>
      <c r="B1772" t="s">
        <v>335</v>
      </c>
      <c r="C1772">
        <v>2006</v>
      </c>
      <c r="D1772">
        <v>2713.4802</v>
      </c>
    </row>
    <row r="1773" spans="1:4" hidden="1" x14ac:dyDescent="0.25">
      <c r="A1773" t="s">
        <v>122</v>
      </c>
      <c r="B1773" t="s">
        <v>335</v>
      </c>
      <c r="C1773">
        <v>2007</v>
      </c>
      <c r="D1773">
        <v>2605.3222999999998</v>
      </c>
    </row>
    <row r="1774" spans="1:4" hidden="1" x14ac:dyDescent="0.25">
      <c r="A1774" t="s">
        <v>122</v>
      </c>
      <c r="B1774" t="s">
        <v>335</v>
      </c>
      <c r="C1774">
        <v>2008</v>
      </c>
      <c r="D1774">
        <v>2577.4211</v>
      </c>
    </row>
    <row r="1775" spans="1:4" hidden="1" x14ac:dyDescent="0.25">
      <c r="A1775" t="s">
        <v>122</v>
      </c>
      <c r="B1775" t="s">
        <v>335</v>
      </c>
      <c r="C1775">
        <v>2009</v>
      </c>
      <c r="D1775">
        <v>2305.0408000000002</v>
      </c>
    </row>
    <row r="1776" spans="1:4" hidden="1" x14ac:dyDescent="0.25">
      <c r="A1776" t="s">
        <v>122</v>
      </c>
      <c r="B1776" t="s">
        <v>335</v>
      </c>
      <c r="C1776">
        <v>2010</v>
      </c>
      <c r="D1776">
        <v>2264.3926000000001</v>
      </c>
    </row>
    <row r="1777" spans="1:4" hidden="1" x14ac:dyDescent="0.25">
      <c r="A1777" t="s">
        <v>122</v>
      </c>
      <c r="B1777" t="s">
        <v>335</v>
      </c>
      <c r="C1777">
        <v>2011</v>
      </c>
      <c r="D1777">
        <v>2246.5913</v>
      </c>
    </row>
    <row r="1778" spans="1:4" hidden="1" x14ac:dyDescent="0.25">
      <c r="A1778" t="s">
        <v>122</v>
      </c>
      <c r="B1778" t="s">
        <v>335</v>
      </c>
      <c r="C1778">
        <v>2012</v>
      </c>
      <c r="D1778">
        <v>2244.855</v>
      </c>
    </row>
    <row r="1779" spans="1:4" hidden="1" x14ac:dyDescent="0.25">
      <c r="A1779" t="s">
        <v>122</v>
      </c>
      <c r="B1779" t="s">
        <v>335</v>
      </c>
      <c r="C1779">
        <v>2013</v>
      </c>
      <c r="D1779">
        <v>2128.2370000000001</v>
      </c>
    </row>
    <row r="1780" spans="1:4" hidden="1" x14ac:dyDescent="0.25">
      <c r="A1780" t="s">
        <v>122</v>
      </c>
      <c r="B1780" t="s">
        <v>335</v>
      </c>
      <c r="C1780">
        <v>2014</v>
      </c>
      <c r="D1780">
        <v>2086.3337000000001</v>
      </c>
    </row>
    <row r="1781" spans="1:4" hidden="1" x14ac:dyDescent="0.25">
      <c r="A1781" t="s">
        <v>122</v>
      </c>
      <c r="B1781" t="s">
        <v>335</v>
      </c>
      <c r="C1781">
        <v>2015</v>
      </c>
      <c r="D1781">
        <v>2034.0833</v>
      </c>
    </row>
    <row r="1782" spans="1:4" hidden="1" x14ac:dyDescent="0.25">
      <c r="A1782" t="s">
        <v>122</v>
      </c>
      <c r="B1782" t="s">
        <v>335</v>
      </c>
      <c r="C1782">
        <v>2016</v>
      </c>
      <c r="D1782">
        <v>2049.2644</v>
      </c>
    </row>
    <row r="1783" spans="1:4" hidden="1" x14ac:dyDescent="0.25">
      <c r="A1783" t="s">
        <v>122</v>
      </c>
      <c r="B1783" t="s">
        <v>335</v>
      </c>
      <c r="C1783">
        <v>2017</v>
      </c>
      <c r="D1783">
        <v>2055.0050999999999</v>
      </c>
    </row>
    <row r="1784" spans="1:4" hidden="1" x14ac:dyDescent="0.25">
      <c r="A1784" t="s">
        <v>122</v>
      </c>
      <c r="B1784" t="s">
        <v>335</v>
      </c>
      <c r="C1784">
        <v>2018</v>
      </c>
      <c r="D1784">
        <v>2008.857</v>
      </c>
    </row>
    <row r="1785" spans="1:4" hidden="1" x14ac:dyDescent="0.25">
      <c r="A1785" t="s">
        <v>122</v>
      </c>
      <c r="B1785" t="s">
        <v>335</v>
      </c>
      <c r="C1785">
        <v>2019</v>
      </c>
      <c r="D1785">
        <v>1950.6217999999999</v>
      </c>
    </row>
    <row r="1786" spans="1:4" hidden="1" x14ac:dyDescent="0.25">
      <c r="A1786" t="s">
        <v>122</v>
      </c>
      <c r="B1786" t="s">
        <v>335</v>
      </c>
      <c r="C1786">
        <v>2020</v>
      </c>
      <c r="D1786">
        <v>1815.2295999999999</v>
      </c>
    </row>
    <row r="1787" spans="1:4" hidden="1" x14ac:dyDescent="0.25">
      <c r="A1787" t="s">
        <v>122</v>
      </c>
      <c r="B1787" t="s">
        <v>335</v>
      </c>
      <c r="C1787">
        <v>2021</v>
      </c>
      <c r="D1787">
        <v>1785.1495</v>
      </c>
    </row>
    <row r="1788" spans="1:4" hidden="1" x14ac:dyDescent="0.25">
      <c r="A1788" t="s">
        <v>333</v>
      </c>
      <c r="B1788" t="s">
        <v>334</v>
      </c>
      <c r="C1788">
        <v>1989</v>
      </c>
      <c r="D1788">
        <v>3.3222963999999999</v>
      </c>
    </row>
    <row r="1789" spans="1:4" hidden="1" x14ac:dyDescent="0.25">
      <c r="A1789" t="s">
        <v>333</v>
      </c>
      <c r="B1789" t="s">
        <v>334</v>
      </c>
      <c r="C1789">
        <v>2000</v>
      </c>
      <c r="D1789">
        <v>14.042244</v>
      </c>
    </row>
    <row r="1790" spans="1:4" hidden="1" x14ac:dyDescent="0.25">
      <c r="A1790" t="s">
        <v>333</v>
      </c>
      <c r="B1790" t="s">
        <v>334</v>
      </c>
      <c r="C1790">
        <v>2001</v>
      </c>
      <c r="D1790">
        <v>10.0710535</v>
      </c>
    </row>
    <row r="1791" spans="1:4" hidden="1" x14ac:dyDescent="0.25">
      <c r="A1791" t="s">
        <v>333</v>
      </c>
      <c r="B1791" t="s">
        <v>334</v>
      </c>
      <c r="C1791">
        <v>2002</v>
      </c>
      <c r="D1791">
        <v>3.9806417999999999</v>
      </c>
    </row>
    <row r="1792" spans="1:4" hidden="1" x14ac:dyDescent="0.25">
      <c r="A1792" t="s">
        <v>333</v>
      </c>
      <c r="B1792" t="s">
        <v>334</v>
      </c>
      <c r="C1792">
        <v>2003</v>
      </c>
      <c r="D1792">
        <v>4.6329570000000002</v>
      </c>
    </row>
    <row r="1793" spans="1:4" hidden="1" x14ac:dyDescent="0.25">
      <c r="A1793" t="s">
        <v>333</v>
      </c>
      <c r="B1793" t="s">
        <v>334</v>
      </c>
      <c r="C1793">
        <v>2004</v>
      </c>
      <c r="D1793">
        <v>7.5916059999999996</v>
      </c>
    </row>
    <row r="1794" spans="1:4" hidden="1" x14ac:dyDescent="0.25">
      <c r="A1794" t="s">
        <v>333</v>
      </c>
      <c r="B1794" t="s">
        <v>334</v>
      </c>
      <c r="C1794">
        <v>2005</v>
      </c>
      <c r="D1794">
        <v>8.6289770000000008</v>
      </c>
    </row>
    <row r="1795" spans="1:4" hidden="1" x14ac:dyDescent="0.25">
      <c r="A1795" t="s">
        <v>333</v>
      </c>
      <c r="B1795" t="s">
        <v>334</v>
      </c>
      <c r="C1795">
        <v>2006</v>
      </c>
      <c r="D1795">
        <v>12.344562</v>
      </c>
    </row>
    <row r="1796" spans="1:4" hidden="1" x14ac:dyDescent="0.25">
      <c r="A1796" t="s">
        <v>333</v>
      </c>
      <c r="B1796" t="s">
        <v>334</v>
      </c>
      <c r="C1796">
        <v>2007</v>
      </c>
      <c r="D1796">
        <v>9.1141369999999995</v>
      </c>
    </row>
    <row r="1797" spans="1:4" hidden="1" x14ac:dyDescent="0.25">
      <c r="A1797" t="s">
        <v>333</v>
      </c>
      <c r="B1797" t="s">
        <v>334</v>
      </c>
      <c r="C1797">
        <v>2008</v>
      </c>
      <c r="D1797">
        <v>7.5382037000000004</v>
      </c>
    </row>
    <row r="1798" spans="1:4" hidden="1" x14ac:dyDescent="0.25">
      <c r="A1798" t="s">
        <v>333</v>
      </c>
      <c r="B1798" t="s">
        <v>334</v>
      </c>
      <c r="C1798">
        <v>2009</v>
      </c>
      <c r="D1798">
        <v>8.8488939999999996</v>
      </c>
    </row>
    <row r="1799" spans="1:4" hidden="1" x14ac:dyDescent="0.25">
      <c r="A1799" t="s">
        <v>333</v>
      </c>
      <c r="B1799" t="s">
        <v>334</v>
      </c>
      <c r="C1799">
        <v>2010</v>
      </c>
      <c r="D1799">
        <v>6.4923234000000001</v>
      </c>
    </row>
    <row r="1800" spans="1:4" hidden="1" x14ac:dyDescent="0.25">
      <c r="A1800" t="s">
        <v>333</v>
      </c>
      <c r="B1800" t="s">
        <v>334</v>
      </c>
      <c r="C1800">
        <v>2011</v>
      </c>
      <c r="D1800">
        <v>5.6258949999999999</v>
      </c>
    </row>
    <row r="1801" spans="1:4" hidden="1" x14ac:dyDescent="0.25">
      <c r="A1801" t="s">
        <v>333</v>
      </c>
      <c r="B1801" t="s">
        <v>334</v>
      </c>
      <c r="C1801">
        <v>2012</v>
      </c>
      <c r="D1801">
        <v>6.6556980000000001</v>
      </c>
    </row>
    <row r="1802" spans="1:4" hidden="1" x14ac:dyDescent="0.25">
      <c r="A1802" t="s">
        <v>333</v>
      </c>
      <c r="B1802" t="s">
        <v>334</v>
      </c>
      <c r="C1802">
        <v>2013</v>
      </c>
      <c r="D1802">
        <v>4.5485160000000002</v>
      </c>
    </row>
    <row r="1803" spans="1:4" hidden="1" x14ac:dyDescent="0.25">
      <c r="A1803" t="s">
        <v>333</v>
      </c>
      <c r="B1803" t="s">
        <v>334</v>
      </c>
      <c r="C1803">
        <v>2014</v>
      </c>
      <c r="D1803">
        <v>4.6199884000000004</v>
      </c>
    </row>
    <row r="1804" spans="1:4" hidden="1" x14ac:dyDescent="0.25">
      <c r="A1804" t="s">
        <v>333</v>
      </c>
      <c r="B1804" t="s">
        <v>334</v>
      </c>
      <c r="C1804">
        <v>2015</v>
      </c>
      <c r="D1804">
        <v>4.3184031999999997</v>
      </c>
    </row>
    <row r="1805" spans="1:4" hidden="1" x14ac:dyDescent="0.25">
      <c r="A1805" t="s">
        <v>333</v>
      </c>
      <c r="B1805" t="s">
        <v>334</v>
      </c>
      <c r="C1805">
        <v>2016</v>
      </c>
      <c r="D1805">
        <v>2.2078025000000001</v>
      </c>
    </row>
    <row r="1806" spans="1:4" hidden="1" x14ac:dyDescent="0.25">
      <c r="A1806" t="s">
        <v>333</v>
      </c>
      <c r="B1806" t="s">
        <v>334</v>
      </c>
      <c r="C1806">
        <v>2017</v>
      </c>
      <c r="D1806">
        <v>2.5451807999999998</v>
      </c>
    </row>
    <row r="1807" spans="1:4" hidden="1" x14ac:dyDescent="0.25">
      <c r="A1807" t="s">
        <v>333</v>
      </c>
      <c r="B1807" t="s">
        <v>334</v>
      </c>
      <c r="C1807">
        <v>2018</v>
      </c>
      <c r="D1807">
        <v>2.2944849</v>
      </c>
    </row>
    <row r="1808" spans="1:4" hidden="1" x14ac:dyDescent="0.25">
      <c r="A1808" t="s">
        <v>333</v>
      </c>
      <c r="B1808" t="s">
        <v>334</v>
      </c>
      <c r="C1808">
        <v>2019</v>
      </c>
      <c r="D1808">
        <v>1.9628585999999999</v>
      </c>
    </row>
    <row r="1809" spans="1:4" hidden="1" x14ac:dyDescent="0.25">
      <c r="A1809" t="s">
        <v>333</v>
      </c>
      <c r="B1809" t="s">
        <v>334</v>
      </c>
      <c r="C1809">
        <v>2020</v>
      </c>
      <c r="D1809">
        <v>3.2940719999999999</v>
      </c>
    </row>
    <row r="1810" spans="1:4" hidden="1" x14ac:dyDescent="0.25">
      <c r="A1810" t="s">
        <v>333</v>
      </c>
      <c r="B1810" t="s">
        <v>334</v>
      </c>
      <c r="C1810">
        <v>2021</v>
      </c>
      <c r="D1810">
        <v>2.2424966999999998</v>
      </c>
    </row>
    <row r="1811" spans="1:4" hidden="1" x14ac:dyDescent="0.25">
      <c r="A1811" t="s">
        <v>147</v>
      </c>
      <c r="B1811" t="s">
        <v>336</v>
      </c>
      <c r="C1811">
        <v>1992</v>
      </c>
      <c r="D1811">
        <v>25.405698999999998</v>
      </c>
    </row>
    <row r="1812" spans="1:4" hidden="1" x14ac:dyDescent="0.25">
      <c r="A1812" t="s">
        <v>147</v>
      </c>
      <c r="B1812" t="s">
        <v>336</v>
      </c>
      <c r="C1812">
        <v>1993</v>
      </c>
      <c r="D1812">
        <v>189.81489999999999</v>
      </c>
    </row>
    <row r="1813" spans="1:4" hidden="1" x14ac:dyDescent="0.25">
      <c r="A1813" t="s">
        <v>147</v>
      </c>
      <c r="B1813" t="s">
        <v>336</v>
      </c>
      <c r="C1813">
        <v>1994</v>
      </c>
      <c r="D1813">
        <v>83.178314</v>
      </c>
    </row>
    <row r="1814" spans="1:4" hidden="1" x14ac:dyDescent="0.25">
      <c r="A1814" t="s">
        <v>147</v>
      </c>
      <c r="B1814" t="s">
        <v>336</v>
      </c>
      <c r="C1814">
        <v>1995</v>
      </c>
      <c r="D1814">
        <v>62.734560000000002</v>
      </c>
    </row>
    <row r="1815" spans="1:4" hidden="1" x14ac:dyDescent="0.25">
      <c r="A1815" t="s">
        <v>147</v>
      </c>
      <c r="B1815" t="s">
        <v>336</v>
      </c>
      <c r="C1815">
        <v>1996</v>
      </c>
      <c r="D1815">
        <v>63.304279999999999</v>
      </c>
    </row>
    <row r="1816" spans="1:4" hidden="1" x14ac:dyDescent="0.25">
      <c r="A1816" t="s">
        <v>147</v>
      </c>
      <c r="B1816" t="s">
        <v>336</v>
      </c>
      <c r="C1816">
        <v>1997</v>
      </c>
      <c r="D1816">
        <v>74.018196000000003</v>
      </c>
    </row>
    <row r="1817" spans="1:4" hidden="1" x14ac:dyDescent="0.25">
      <c r="A1817" t="s">
        <v>147</v>
      </c>
      <c r="B1817" t="s">
        <v>336</v>
      </c>
      <c r="C1817">
        <v>1998</v>
      </c>
      <c r="D1817">
        <v>80.391580000000005</v>
      </c>
    </row>
    <row r="1818" spans="1:4" hidden="1" x14ac:dyDescent="0.25">
      <c r="A1818" t="s">
        <v>147</v>
      </c>
      <c r="B1818" t="s">
        <v>336</v>
      </c>
      <c r="C1818">
        <v>1999</v>
      </c>
      <c r="D1818">
        <v>88.619384999999994</v>
      </c>
    </row>
    <row r="1819" spans="1:4" hidden="1" x14ac:dyDescent="0.25">
      <c r="A1819" t="s">
        <v>147</v>
      </c>
      <c r="B1819" t="s">
        <v>336</v>
      </c>
      <c r="C1819">
        <v>2000</v>
      </c>
      <c r="D1819">
        <v>91.820459999999997</v>
      </c>
    </row>
    <row r="1820" spans="1:4" hidden="1" x14ac:dyDescent="0.25">
      <c r="A1820" t="s">
        <v>147</v>
      </c>
      <c r="B1820" t="s">
        <v>336</v>
      </c>
      <c r="C1820">
        <v>2001</v>
      </c>
      <c r="D1820">
        <v>105.16128999999999</v>
      </c>
    </row>
    <row r="1821" spans="1:4" hidden="1" x14ac:dyDescent="0.25">
      <c r="A1821" t="s">
        <v>147</v>
      </c>
      <c r="B1821" t="s">
        <v>336</v>
      </c>
      <c r="C1821">
        <v>2002</v>
      </c>
      <c r="D1821">
        <v>103.91837</v>
      </c>
    </row>
    <row r="1822" spans="1:4" hidden="1" x14ac:dyDescent="0.25">
      <c r="A1822" t="s">
        <v>147</v>
      </c>
      <c r="B1822" t="s">
        <v>336</v>
      </c>
      <c r="C1822">
        <v>2003</v>
      </c>
      <c r="D1822">
        <v>110.01050600000001</v>
      </c>
    </row>
    <row r="1823" spans="1:4" hidden="1" x14ac:dyDescent="0.25">
      <c r="A1823" t="s">
        <v>147</v>
      </c>
      <c r="B1823" t="s">
        <v>336</v>
      </c>
      <c r="C1823">
        <v>2004</v>
      </c>
      <c r="D1823">
        <v>113.130325</v>
      </c>
    </row>
    <row r="1824" spans="1:4" hidden="1" x14ac:dyDescent="0.25">
      <c r="A1824" t="s">
        <v>147</v>
      </c>
      <c r="B1824" t="s">
        <v>336</v>
      </c>
      <c r="C1824">
        <v>2005</v>
      </c>
      <c r="D1824">
        <v>97.277410000000003</v>
      </c>
    </row>
    <row r="1825" spans="1:4" hidden="1" x14ac:dyDescent="0.25">
      <c r="A1825" t="s">
        <v>147</v>
      </c>
      <c r="B1825" t="s">
        <v>336</v>
      </c>
      <c r="C1825">
        <v>2006</v>
      </c>
      <c r="D1825">
        <v>90.565796000000006</v>
      </c>
    </row>
    <row r="1826" spans="1:4" hidden="1" x14ac:dyDescent="0.25">
      <c r="A1826" t="s">
        <v>147</v>
      </c>
      <c r="B1826" t="s">
        <v>336</v>
      </c>
      <c r="C1826">
        <v>2007</v>
      </c>
      <c r="D1826">
        <v>102.02336</v>
      </c>
    </row>
    <row r="1827" spans="1:4" hidden="1" x14ac:dyDescent="0.25">
      <c r="A1827" t="s">
        <v>147</v>
      </c>
      <c r="B1827" t="s">
        <v>336</v>
      </c>
      <c r="C1827">
        <v>2008</v>
      </c>
      <c r="D1827">
        <v>91.562873999999994</v>
      </c>
    </row>
    <row r="1828" spans="1:4" hidden="1" x14ac:dyDescent="0.25">
      <c r="A1828" t="s">
        <v>147</v>
      </c>
      <c r="B1828" t="s">
        <v>336</v>
      </c>
      <c r="C1828">
        <v>2009</v>
      </c>
      <c r="D1828">
        <v>92.242800000000003</v>
      </c>
    </row>
    <row r="1829" spans="1:4" hidden="1" x14ac:dyDescent="0.25">
      <c r="A1829" t="s">
        <v>147</v>
      </c>
      <c r="B1829" t="s">
        <v>336</v>
      </c>
      <c r="C1829">
        <v>2010</v>
      </c>
      <c r="D1829">
        <v>101.69692000000001</v>
      </c>
    </row>
    <row r="1830" spans="1:4" hidden="1" x14ac:dyDescent="0.25">
      <c r="A1830" t="s">
        <v>147</v>
      </c>
      <c r="B1830" t="s">
        <v>336</v>
      </c>
      <c r="C1830">
        <v>2011</v>
      </c>
      <c r="D1830">
        <v>83.901970000000006</v>
      </c>
    </row>
    <row r="1831" spans="1:4" hidden="1" x14ac:dyDescent="0.25">
      <c r="A1831" t="s">
        <v>147</v>
      </c>
      <c r="B1831" t="s">
        <v>336</v>
      </c>
      <c r="C1831">
        <v>2013</v>
      </c>
      <c r="D1831">
        <v>105.15554</v>
      </c>
    </row>
    <row r="1832" spans="1:4" hidden="1" x14ac:dyDescent="0.25">
      <c r="A1832" t="s">
        <v>147</v>
      </c>
      <c r="B1832" t="s">
        <v>336</v>
      </c>
      <c r="C1832">
        <v>2014</v>
      </c>
      <c r="D1832">
        <v>99.020615000000006</v>
      </c>
    </row>
    <row r="1833" spans="1:4" hidden="1" x14ac:dyDescent="0.25">
      <c r="A1833" t="s">
        <v>147</v>
      </c>
      <c r="B1833" t="s">
        <v>336</v>
      </c>
      <c r="C1833">
        <v>2015</v>
      </c>
      <c r="D1833">
        <v>71.260739999999998</v>
      </c>
    </row>
    <row r="1834" spans="1:4" hidden="1" x14ac:dyDescent="0.25">
      <c r="A1834" t="s">
        <v>147</v>
      </c>
      <c r="B1834" t="s">
        <v>336</v>
      </c>
      <c r="C1834">
        <v>2016</v>
      </c>
      <c r="D1834">
        <v>54.926949999999998</v>
      </c>
    </row>
    <row r="1835" spans="1:4" hidden="1" x14ac:dyDescent="0.25">
      <c r="A1835" t="s">
        <v>147</v>
      </c>
      <c r="B1835" t="s">
        <v>336</v>
      </c>
      <c r="C1835">
        <v>2017</v>
      </c>
      <c r="D1835">
        <v>57.603619999999999</v>
      </c>
    </row>
    <row r="1836" spans="1:4" hidden="1" x14ac:dyDescent="0.25">
      <c r="A1836" t="s">
        <v>147</v>
      </c>
      <c r="B1836" t="s">
        <v>336</v>
      </c>
      <c r="C1836">
        <v>2018</v>
      </c>
      <c r="D1836">
        <v>42.560997</v>
      </c>
    </row>
    <row r="1837" spans="1:4" hidden="1" x14ac:dyDescent="0.25">
      <c r="A1837" t="s">
        <v>147</v>
      </c>
      <c r="B1837" t="s">
        <v>336</v>
      </c>
      <c r="C1837">
        <v>2020</v>
      </c>
      <c r="D1837">
        <v>42.309364000000002</v>
      </c>
    </row>
    <row r="1838" spans="1:4" hidden="1" x14ac:dyDescent="0.25">
      <c r="A1838" t="s">
        <v>337</v>
      </c>
      <c r="B1838" t="s">
        <v>338</v>
      </c>
      <c r="C1838">
        <v>1988</v>
      </c>
      <c r="D1838">
        <v>4.6240366999999997E-2</v>
      </c>
    </row>
    <row r="1839" spans="1:4" hidden="1" x14ac:dyDescent="0.25">
      <c r="A1839" t="s">
        <v>337</v>
      </c>
      <c r="B1839" t="s">
        <v>338</v>
      </c>
      <c r="C1839">
        <v>1991</v>
      </c>
      <c r="D1839">
        <v>0.33447280000000001</v>
      </c>
    </row>
    <row r="1840" spans="1:4" hidden="1" x14ac:dyDescent="0.25">
      <c r="A1840" t="s">
        <v>337</v>
      </c>
      <c r="B1840" t="s">
        <v>338</v>
      </c>
      <c r="C1840">
        <v>1993</v>
      </c>
      <c r="D1840">
        <v>0.55135840000000003</v>
      </c>
    </row>
    <row r="1841" spans="1:4" hidden="1" x14ac:dyDescent="0.25">
      <c r="A1841" t="s">
        <v>337</v>
      </c>
      <c r="B1841" t="s">
        <v>338</v>
      </c>
      <c r="C1841">
        <v>1996</v>
      </c>
      <c r="D1841">
        <v>0.5431686</v>
      </c>
    </row>
    <row r="1842" spans="1:4" hidden="1" x14ac:dyDescent="0.25">
      <c r="A1842" t="s">
        <v>337</v>
      </c>
      <c r="B1842" t="s">
        <v>338</v>
      </c>
      <c r="C1842">
        <v>1997</v>
      </c>
      <c r="D1842">
        <v>0.77562374000000001</v>
      </c>
    </row>
    <row r="1843" spans="1:4" hidden="1" x14ac:dyDescent="0.25">
      <c r="A1843" t="s">
        <v>337</v>
      </c>
      <c r="B1843" t="s">
        <v>338</v>
      </c>
      <c r="C1843">
        <v>1998</v>
      </c>
      <c r="D1843">
        <v>0.92664473999999997</v>
      </c>
    </row>
    <row r="1844" spans="1:4" hidden="1" x14ac:dyDescent="0.25">
      <c r="A1844" t="s">
        <v>337</v>
      </c>
      <c r="B1844" t="s">
        <v>338</v>
      </c>
      <c r="C1844">
        <v>1999</v>
      </c>
      <c r="D1844">
        <v>0.83430314000000005</v>
      </c>
    </row>
    <row r="1845" spans="1:4" hidden="1" x14ac:dyDescent="0.25">
      <c r="A1845" t="s">
        <v>337</v>
      </c>
      <c r="B1845" t="s">
        <v>338</v>
      </c>
      <c r="C1845">
        <v>2002</v>
      </c>
      <c r="D1845">
        <v>0.70165109999999997</v>
      </c>
    </row>
    <row r="1846" spans="1:4" hidden="1" x14ac:dyDescent="0.25">
      <c r="A1846" t="s">
        <v>337</v>
      </c>
      <c r="B1846" t="s">
        <v>338</v>
      </c>
      <c r="C1846">
        <v>2003</v>
      </c>
      <c r="D1846">
        <v>0.65152140000000003</v>
      </c>
    </row>
    <row r="1847" spans="1:4" hidden="1" x14ac:dyDescent="0.25">
      <c r="A1847" t="s">
        <v>337</v>
      </c>
      <c r="B1847" t="s">
        <v>338</v>
      </c>
      <c r="C1847">
        <v>2004</v>
      </c>
      <c r="D1847">
        <v>0.89101359999999996</v>
      </c>
    </row>
    <row r="1848" spans="1:4" hidden="1" x14ac:dyDescent="0.25">
      <c r="A1848" t="s">
        <v>337</v>
      </c>
      <c r="B1848" t="s">
        <v>338</v>
      </c>
      <c r="C1848">
        <v>2005</v>
      </c>
      <c r="D1848">
        <v>0.94858085999999997</v>
      </c>
    </row>
    <row r="1849" spans="1:4" hidden="1" x14ac:dyDescent="0.25">
      <c r="A1849" t="s">
        <v>337</v>
      </c>
      <c r="B1849" t="s">
        <v>338</v>
      </c>
      <c r="C1849">
        <v>2006</v>
      </c>
      <c r="D1849">
        <v>1.1103510000000001</v>
      </c>
    </row>
    <row r="1850" spans="1:4" hidden="1" x14ac:dyDescent="0.25">
      <c r="A1850" t="s">
        <v>337</v>
      </c>
      <c r="B1850" t="s">
        <v>338</v>
      </c>
      <c r="C1850">
        <v>2007</v>
      </c>
      <c r="D1850">
        <v>1.0779036</v>
      </c>
    </row>
    <row r="1851" spans="1:4" hidden="1" x14ac:dyDescent="0.25">
      <c r="A1851" t="s">
        <v>337</v>
      </c>
      <c r="B1851" t="s">
        <v>338</v>
      </c>
      <c r="C1851">
        <v>2008</v>
      </c>
      <c r="D1851">
        <v>1.6076803</v>
      </c>
    </row>
    <row r="1852" spans="1:4" hidden="1" x14ac:dyDescent="0.25">
      <c r="A1852" t="s">
        <v>337</v>
      </c>
      <c r="B1852" t="s">
        <v>338</v>
      </c>
      <c r="C1852">
        <v>2009</v>
      </c>
      <c r="D1852">
        <v>1.1891651999999999</v>
      </c>
    </row>
    <row r="1853" spans="1:4" hidden="1" x14ac:dyDescent="0.25">
      <c r="A1853" t="s">
        <v>337</v>
      </c>
      <c r="B1853" t="s">
        <v>338</v>
      </c>
      <c r="C1853">
        <v>2010</v>
      </c>
      <c r="D1853">
        <v>1.8546218999999999</v>
      </c>
    </row>
    <row r="1854" spans="1:4" hidden="1" x14ac:dyDescent="0.25">
      <c r="A1854" t="s">
        <v>337</v>
      </c>
      <c r="B1854" t="s">
        <v>338</v>
      </c>
      <c r="C1854">
        <v>2011</v>
      </c>
      <c r="D1854">
        <v>3.1664015999999999</v>
      </c>
    </row>
    <row r="1855" spans="1:4" hidden="1" x14ac:dyDescent="0.25">
      <c r="A1855" t="s">
        <v>337</v>
      </c>
      <c r="B1855" t="s">
        <v>338</v>
      </c>
      <c r="C1855">
        <v>2012</v>
      </c>
      <c r="D1855">
        <v>2.8129840000000002</v>
      </c>
    </row>
    <row r="1856" spans="1:4" hidden="1" x14ac:dyDescent="0.25">
      <c r="A1856" t="s">
        <v>337</v>
      </c>
      <c r="B1856" t="s">
        <v>338</v>
      </c>
      <c r="C1856">
        <v>2013</v>
      </c>
      <c r="D1856">
        <v>2.8353044999999999</v>
      </c>
    </row>
    <row r="1857" spans="1:4" hidden="1" x14ac:dyDescent="0.25">
      <c r="A1857" t="s">
        <v>337</v>
      </c>
      <c r="B1857" t="s">
        <v>338</v>
      </c>
      <c r="C1857">
        <v>2014</v>
      </c>
      <c r="D1857">
        <v>2.8800925999999998</v>
      </c>
    </row>
    <row r="1858" spans="1:4" hidden="1" x14ac:dyDescent="0.25">
      <c r="A1858" t="s">
        <v>337</v>
      </c>
      <c r="B1858" t="s">
        <v>338</v>
      </c>
      <c r="C1858">
        <v>2015</v>
      </c>
      <c r="D1858">
        <v>2.9241328000000002</v>
      </c>
    </row>
    <row r="1859" spans="1:4" hidden="1" x14ac:dyDescent="0.25">
      <c r="A1859" t="s">
        <v>337</v>
      </c>
      <c r="B1859" t="s">
        <v>338</v>
      </c>
      <c r="C1859">
        <v>2016</v>
      </c>
      <c r="D1859">
        <v>3.0065978000000002</v>
      </c>
    </row>
    <row r="1860" spans="1:4" hidden="1" x14ac:dyDescent="0.25">
      <c r="A1860" t="s">
        <v>337</v>
      </c>
      <c r="B1860" t="s">
        <v>338</v>
      </c>
      <c r="C1860">
        <v>2017</v>
      </c>
      <c r="D1860">
        <v>2.7580209999999998</v>
      </c>
    </row>
    <row r="1861" spans="1:4" hidden="1" x14ac:dyDescent="0.25">
      <c r="A1861" t="s">
        <v>337</v>
      </c>
      <c r="B1861" t="s">
        <v>338</v>
      </c>
      <c r="C1861">
        <v>2018</v>
      </c>
      <c r="D1861">
        <v>4.8845619999999998</v>
      </c>
    </row>
    <row r="1862" spans="1:4" hidden="1" x14ac:dyDescent="0.25">
      <c r="A1862" t="s">
        <v>337</v>
      </c>
      <c r="B1862" t="s">
        <v>338</v>
      </c>
      <c r="C1862">
        <v>2019</v>
      </c>
      <c r="D1862">
        <v>5.7701989999999999</v>
      </c>
    </row>
    <row r="1863" spans="1:4" hidden="1" x14ac:dyDescent="0.25">
      <c r="A1863" t="s">
        <v>337</v>
      </c>
      <c r="B1863" t="s">
        <v>338</v>
      </c>
      <c r="C1863">
        <v>2020</v>
      </c>
      <c r="D1863">
        <v>6.5594859999999997</v>
      </c>
    </row>
    <row r="1864" spans="1:4" hidden="1" x14ac:dyDescent="0.25">
      <c r="A1864" t="s">
        <v>337</v>
      </c>
      <c r="B1864" t="s">
        <v>338</v>
      </c>
      <c r="C1864">
        <v>2021</v>
      </c>
      <c r="D1864">
        <v>3.018548</v>
      </c>
    </row>
    <row r="1865" spans="1:4" hidden="1" x14ac:dyDescent="0.25">
      <c r="A1865" t="s">
        <v>346</v>
      </c>
      <c r="B1865" t="s">
        <v>347</v>
      </c>
      <c r="C1865">
        <v>2016</v>
      </c>
      <c r="D1865">
        <v>3.2113909999999999</v>
      </c>
    </row>
    <row r="1866" spans="1:4" hidden="1" x14ac:dyDescent="0.25">
      <c r="A1866" t="s">
        <v>346</v>
      </c>
      <c r="B1866" t="s">
        <v>347</v>
      </c>
      <c r="C1866">
        <v>2018</v>
      </c>
      <c r="D1866">
        <v>0.23163213999999999</v>
      </c>
    </row>
    <row r="1867" spans="1:4" hidden="1" x14ac:dyDescent="0.25">
      <c r="A1867" t="s">
        <v>540</v>
      </c>
      <c r="B1867" t="s">
        <v>340</v>
      </c>
      <c r="C1867">
        <v>1994</v>
      </c>
      <c r="D1867">
        <v>29.133258999999999</v>
      </c>
    </row>
    <row r="1868" spans="1:4" hidden="1" x14ac:dyDescent="0.25">
      <c r="A1868" t="s">
        <v>540</v>
      </c>
      <c r="B1868" t="s">
        <v>340</v>
      </c>
      <c r="C1868">
        <v>1995</v>
      </c>
      <c r="D1868">
        <v>25.889505</v>
      </c>
    </row>
    <row r="1869" spans="1:4" hidden="1" x14ac:dyDescent="0.25">
      <c r="A1869" t="s">
        <v>540</v>
      </c>
      <c r="B1869" t="s">
        <v>340</v>
      </c>
      <c r="C1869">
        <v>1996</v>
      </c>
      <c r="D1869">
        <v>27.000467</v>
      </c>
    </row>
    <row r="1870" spans="1:4" hidden="1" x14ac:dyDescent="0.25">
      <c r="A1870" t="s">
        <v>540</v>
      </c>
      <c r="B1870" t="s">
        <v>340</v>
      </c>
      <c r="C1870">
        <v>1997</v>
      </c>
      <c r="D1870">
        <v>32.078445000000002</v>
      </c>
    </row>
    <row r="1871" spans="1:4" hidden="1" x14ac:dyDescent="0.25">
      <c r="A1871" t="s">
        <v>540</v>
      </c>
      <c r="B1871" t="s">
        <v>340</v>
      </c>
      <c r="C1871">
        <v>1998</v>
      </c>
      <c r="D1871">
        <v>23.074932</v>
      </c>
    </row>
    <row r="1872" spans="1:4" hidden="1" x14ac:dyDescent="0.25">
      <c r="A1872" t="s">
        <v>540</v>
      </c>
      <c r="B1872" t="s">
        <v>340</v>
      </c>
      <c r="C1872">
        <v>1999</v>
      </c>
      <c r="D1872">
        <v>12.297813</v>
      </c>
    </row>
    <row r="1873" spans="1:4" hidden="1" x14ac:dyDescent="0.25">
      <c r="A1873" t="s">
        <v>540</v>
      </c>
      <c r="B1873" t="s">
        <v>340</v>
      </c>
      <c r="C1873">
        <v>2000</v>
      </c>
      <c r="D1873">
        <v>16.210132999999999</v>
      </c>
    </row>
    <row r="1874" spans="1:4" hidden="1" x14ac:dyDescent="0.25">
      <c r="A1874" t="s">
        <v>540</v>
      </c>
      <c r="B1874" t="s">
        <v>340</v>
      </c>
      <c r="C1874">
        <v>2001</v>
      </c>
      <c r="D1874">
        <v>16.862583000000001</v>
      </c>
    </row>
    <row r="1875" spans="1:4" hidden="1" x14ac:dyDescent="0.25">
      <c r="A1875" t="s">
        <v>540</v>
      </c>
      <c r="B1875" t="s">
        <v>340</v>
      </c>
      <c r="C1875">
        <v>2002</v>
      </c>
      <c r="D1875">
        <v>24.469597</v>
      </c>
    </row>
    <row r="1876" spans="1:4" hidden="1" x14ac:dyDescent="0.25">
      <c r="A1876" t="s">
        <v>540</v>
      </c>
      <c r="B1876" t="s">
        <v>340</v>
      </c>
      <c r="C1876">
        <v>2003</v>
      </c>
      <c r="D1876">
        <v>35.248184000000002</v>
      </c>
    </row>
    <row r="1877" spans="1:4" hidden="1" x14ac:dyDescent="0.25">
      <c r="A1877" t="s">
        <v>540</v>
      </c>
      <c r="B1877" t="s">
        <v>340</v>
      </c>
      <c r="C1877">
        <v>2007</v>
      </c>
      <c r="D1877">
        <v>29.274132000000002</v>
      </c>
    </row>
    <row r="1878" spans="1:4" hidden="1" x14ac:dyDescent="0.25">
      <c r="A1878" t="s">
        <v>540</v>
      </c>
      <c r="B1878" t="s">
        <v>340</v>
      </c>
      <c r="C1878">
        <v>2008</v>
      </c>
      <c r="D1878">
        <v>25.255241000000002</v>
      </c>
    </row>
    <row r="1879" spans="1:4" hidden="1" x14ac:dyDescent="0.25">
      <c r="A1879" t="s">
        <v>540</v>
      </c>
      <c r="B1879" t="s">
        <v>340</v>
      </c>
      <c r="C1879">
        <v>2009</v>
      </c>
      <c r="D1879">
        <v>26.966702999999999</v>
      </c>
    </row>
    <row r="1880" spans="1:4" hidden="1" x14ac:dyDescent="0.25">
      <c r="A1880" t="s">
        <v>540</v>
      </c>
      <c r="B1880" t="s">
        <v>340</v>
      </c>
      <c r="C1880">
        <v>2010</v>
      </c>
      <c r="D1880">
        <v>24.435696</v>
      </c>
    </row>
    <row r="1881" spans="1:4" hidden="1" x14ac:dyDescent="0.25">
      <c r="A1881" t="s">
        <v>540</v>
      </c>
      <c r="B1881" t="s">
        <v>340</v>
      </c>
      <c r="C1881">
        <v>2011</v>
      </c>
      <c r="D1881">
        <v>22.332930000000001</v>
      </c>
    </row>
    <row r="1882" spans="1:4" hidden="1" x14ac:dyDescent="0.25">
      <c r="A1882" t="s">
        <v>540</v>
      </c>
      <c r="B1882" t="s">
        <v>340</v>
      </c>
      <c r="C1882">
        <v>2012</v>
      </c>
      <c r="D1882">
        <v>19.531406</v>
      </c>
    </row>
    <row r="1883" spans="1:4" hidden="1" x14ac:dyDescent="0.25">
      <c r="A1883" t="s">
        <v>540</v>
      </c>
      <c r="B1883" t="s">
        <v>340</v>
      </c>
      <c r="C1883">
        <v>2013</v>
      </c>
      <c r="D1883">
        <v>19.407084000000001</v>
      </c>
    </row>
    <row r="1884" spans="1:4" hidden="1" x14ac:dyDescent="0.25">
      <c r="A1884" t="s">
        <v>540</v>
      </c>
      <c r="B1884" t="s">
        <v>340</v>
      </c>
      <c r="C1884">
        <v>2014</v>
      </c>
      <c r="D1884">
        <v>22.702154</v>
      </c>
    </row>
    <row r="1885" spans="1:4" hidden="1" x14ac:dyDescent="0.25">
      <c r="A1885" t="s">
        <v>540</v>
      </c>
      <c r="B1885" t="s">
        <v>340</v>
      </c>
      <c r="C1885">
        <v>2015</v>
      </c>
      <c r="D1885">
        <v>20.625579999999999</v>
      </c>
    </row>
    <row r="1886" spans="1:4" hidden="1" x14ac:dyDescent="0.25">
      <c r="A1886" t="s">
        <v>540</v>
      </c>
      <c r="B1886" t="s">
        <v>340</v>
      </c>
      <c r="C1886">
        <v>2016</v>
      </c>
      <c r="D1886">
        <v>13.957423</v>
      </c>
    </row>
    <row r="1887" spans="1:4" hidden="1" x14ac:dyDescent="0.25">
      <c r="A1887" t="s">
        <v>540</v>
      </c>
      <c r="B1887" t="s">
        <v>340</v>
      </c>
      <c r="C1887">
        <v>2017</v>
      </c>
      <c r="D1887">
        <v>22.380991000000002</v>
      </c>
    </row>
    <row r="1888" spans="1:4" hidden="1" x14ac:dyDescent="0.25">
      <c r="A1888" t="s">
        <v>540</v>
      </c>
      <c r="B1888" t="s">
        <v>340</v>
      </c>
      <c r="C1888">
        <v>2019</v>
      </c>
      <c r="D1888">
        <v>14.548575</v>
      </c>
    </row>
    <row r="1889" spans="1:4" hidden="1" x14ac:dyDescent="0.25">
      <c r="A1889" t="s">
        <v>540</v>
      </c>
      <c r="B1889" t="s">
        <v>340</v>
      </c>
      <c r="C1889">
        <v>2020</v>
      </c>
      <c r="D1889">
        <v>9.805631</v>
      </c>
    </row>
    <row r="1890" spans="1:4" hidden="1" x14ac:dyDescent="0.25">
      <c r="A1890" t="s">
        <v>540</v>
      </c>
      <c r="B1890" t="s">
        <v>340</v>
      </c>
      <c r="C1890">
        <v>2021</v>
      </c>
      <c r="D1890">
        <v>12.714962999999999</v>
      </c>
    </row>
    <row r="1891" spans="1:4" hidden="1" x14ac:dyDescent="0.25">
      <c r="A1891" t="s">
        <v>538</v>
      </c>
      <c r="B1891" t="s">
        <v>349</v>
      </c>
      <c r="C1891">
        <v>2005</v>
      </c>
      <c r="D1891">
        <v>0.51256036999999999</v>
      </c>
    </row>
    <row r="1892" spans="1:4" hidden="1" x14ac:dyDescent="0.25">
      <c r="A1892" t="s">
        <v>538</v>
      </c>
      <c r="B1892" t="s">
        <v>349</v>
      </c>
      <c r="C1892">
        <v>2006</v>
      </c>
      <c r="D1892">
        <v>0.84081702999999997</v>
      </c>
    </row>
    <row r="1893" spans="1:4" hidden="1" x14ac:dyDescent="0.25">
      <c r="A1893" t="s">
        <v>538</v>
      </c>
      <c r="B1893" t="s">
        <v>349</v>
      </c>
      <c r="C1893">
        <v>2007</v>
      </c>
      <c r="D1893">
        <v>0.33105156000000002</v>
      </c>
    </row>
    <row r="1894" spans="1:4" hidden="1" x14ac:dyDescent="0.25">
      <c r="A1894" t="s">
        <v>538</v>
      </c>
      <c r="B1894" t="s">
        <v>349</v>
      </c>
      <c r="C1894">
        <v>2008</v>
      </c>
      <c r="D1894">
        <v>0.16297626000000001</v>
      </c>
    </row>
    <row r="1895" spans="1:4" hidden="1" x14ac:dyDescent="0.25">
      <c r="A1895" t="s">
        <v>538</v>
      </c>
      <c r="B1895" t="s">
        <v>349</v>
      </c>
      <c r="C1895">
        <v>2013</v>
      </c>
      <c r="D1895">
        <v>0.15149826</v>
      </c>
    </row>
    <row r="1896" spans="1:4" hidden="1" x14ac:dyDescent="0.25">
      <c r="A1896" t="s">
        <v>538</v>
      </c>
      <c r="B1896" t="s">
        <v>349</v>
      </c>
      <c r="C1896">
        <v>2014</v>
      </c>
      <c r="D1896">
        <v>0.14944405999999999</v>
      </c>
    </row>
    <row r="1897" spans="1:4" hidden="1" x14ac:dyDescent="0.25">
      <c r="A1897" t="s">
        <v>538</v>
      </c>
      <c r="B1897" t="s">
        <v>349</v>
      </c>
      <c r="C1897">
        <v>2015</v>
      </c>
      <c r="D1897">
        <v>0.14733139000000001</v>
      </c>
    </row>
    <row r="1898" spans="1:4" hidden="1" x14ac:dyDescent="0.25">
      <c r="A1898" t="s">
        <v>538</v>
      </c>
      <c r="B1898" t="s">
        <v>349</v>
      </c>
      <c r="C1898">
        <v>2017</v>
      </c>
      <c r="D1898">
        <v>0.42869849999999998</v>
      </c>
    </row>
    <row r="1899" spans="1:4" hidden="1" x14ac:dyDescent="0.25">
      <c r="A1899" t="s">
        <v>538</v>
      </c>
      <c r="B1899" t="s">
        <v>349</v>
      </c>
      <c r="C1899">
        <v>2018</v>
      </c>
      <c r="D1899">
        <v>0.14074579000000001</v>
      </c>
    </row>
    <row r="1900" spans="1:4" hidden="1" x14ac:dyDescent="0.25">
      <c r="A1900" t="s">
        <v>144</v>
      </c>
      <c r="B1900" t="s">
        <v>362</v>
      </c>
      <c r="C1900">
        <v>1992</v>
      </c>
      <c r="D1900">
        <v>27.413875999999998</v>
      </c>
    </row>
    <row r="1901" spans="1:4" hidden="1" x14ac:dyDescent="0.25">
      <c r="A1901" t="s">
        <v>144</v>
      </c>
      <c r="B1901" t="s">
        <v>362</v>
      </c>
      <c r="C1901">
        <v>1993</v>
      </c>
      <c r="D1901">
        <v>58.736840000000001</v>
      </c>
    </row>
    <row r="1902" spans="1:4" hidden="1" x14ac:dyDescent="0.25">
      <c r="A1902" t="s">
        <v>144</v>
      </c>
      <c r="B1902" t="s">
        <v>362</v>
      </c>
      <c r="C1902">
        <v>1994</v>
      </c>
      <c r="D1902">
        <v>68.675415000000001</v>
      </c>
    </row>
    <row r="1903" spans="1:4" hidden="1" x14ac:dyDescent="0.25">
      <c r="A1903" t="s">
        <v>144</v>
      </c>
      <c r="B1903" t="s">
        <v>362</v>
      </c>
      <c r="C1903">
        <v>1995</v>
      </c>
      <c r="D1903">
        <v>81.70729</v>
      </c>
    </row>
    <row r="1904" spans="1:4" hidden="1" x14ac:dyDescent="0.25">
      <c r="A1904" t="s">
        <v>144</v>
      </c>
      <c r="B1904" t="s">
        <v>362</v>
      </c>
      <c r="C1904">
        <v>1996</v>
      </c>
      <c r="D1904">
        <v>77.339280000000002</v>
      </c>
    </row>
    <row r="1905" spans="1:4" hidden="1" x14ac:dyDescent="0.25">
      <c r="A1905" t="s">
        <v>144</v>
      </c>
      <c r="B1905" t="s">
        <v>362</v>
      </c>
      <c r="C1905">
        <v>1997</v>
      </c>
      <c r="D1905">
        <v>64.82902</v>
      </c>
    </row>
    <row r="1906" spans="1:4" hidden="1" x14ac:dyDescent="0.25">
      <c r="A1906" t="s">
        <v>144</v>
      </c>
      <c r="B1906" t="s">
        <v>362</v>
      </c>
      <c r="C1906">
        <v>1998</v>
      </c>
      <c r="D1906">
        <v>79.193190000000001</v>
      </c>
    </row>
    <row r="1907" spans="1:4" hidden="1" x14ac:dyDescent="0.25">
      <c r="A1907" t="s">
        <v>144</v>
      </c>
      <c r="B1907" t="s">
        <v>362</v>
      </c>
      <c r="C1907">
        <v>1999</v>
      </c>
      <c r="D1907">
        <v>37.504787</v>
      </c>
    </row>
    <row r="1908" spans="1:4" hidden="1" x14ac:dyDescent="0.25">
      <c r="A1908" t="s">
        <v>144</v>
      </c>
      <c r="B1908" t="s">
        <v>362</v>
      </c>
      <c r="C1908">
        <v>2000</v>
      </c>
      <c r="D1908">
        <v>40.960720000000002</v>
      </c>
    </row>
    <row r="1909" spans="1:4" hidden="1" x14ac:dyDescent="0.25">
      <c r="A1909" t="s">
        <v>144</v>
      </c>
      <c r="B1909" t="s">
        <v>362</v>
      </c>
      <c r="C1909">
        <v>2001</v>
      </c>
      <c r="D1909">
        <v>49.591926999999998</v>
      </c>
    </row>
    <row r="1910" spans="1:4" hidden="1" x14ac:dyDescent="0.25">
      <c r="A1910" t="s">
        <v>144</v>
      </c>
      <c r="B1910" t="s">
        <v>362</v>
      </c>
      <c r="C1910">
        <v>2002</v>
      </c>
      <c r="D1910">
        <v>64.484229999999997</v>
      </c>
    </row>
    <row r="1911" spans="1:4" hidden="1" x14ac:dyDescent="0.25">
      <c r="A1911" t="s">
        <v>144</v>
      </c>
      <c r="B1911" t="s">
        <v>362</v>
      </c>
      <c r="C1911">
        <v>2003</v>
      </c>
      <c r="D1911">
        <v>39.662790000000001</v>
      </c>
    </row>
    <row r="1912" spans="1:4" hidden="1" x14ac:dyDescent="0.25">
      <c r="A1912" t="s">
        <v>144</v>
      </c>
      <c r="B1912" t="s">
        <v>362</v>
      </c>
      <c r="C1912">
        <v>2004</v>
      </c>
      <c r="D1912">
        <v>47.714709999999997</v>
      </c>
    </row>
    <row r="1913" spans="1:4" hidden="1" x14ac:dyDescent="0.25">
      <c r="A1913" t="s">
        <v>144</v>
      </c>
      <c r="B1913" t="s">
        <v>362</v>
      </c>
      <c r="C1913">
        <v>2005</v>
      </c>
      <c r="D1913">
        <v>50.153033999999998</v>
      </c>
    </row>
    <row r="1914" spans="1:4" hidden="1" x14ac:dyDescent="0.25">
      <c r="A1914" t="s">
        <v>144</v>
      </c>
      <c r="B1914" t="s">
        <v>362</v>
      </c>
      <c r="C1914">
        <v>2006</v>
      </c>
      <c r="D1914">
        <v>51.726086000000002</v>
      </c>
    </row>
    <row r="1915" spans="1:4" hidden="1" x14ac:dyDescent="0.25">
      <c r="A1915" t="s">
        <v>144</v>
      </c>
      <c r="B1915" t="s">
        <v>362</v>
      </c>
      <c r="C1915">
        <v>2007</v>
      </c>
      <c r="D1915">
        <v>63.876944999999999</v>
      </c>
    </row>
    <row r="1916" spans="1:4" hidden="1" x14ac:dyDescent="0.25">
      <c r="A1916" t="s">
        <v>144</v>
      </c>
      <c r="B1916" t="s">
        <v>362</v>
      </c>
      <c r="C1916">
        <v>2008</v>
      </c>
      <c r="D1916">
        <v>95.795640000000006</v>
      </c>
    </row>
    <row r="1917" spans="1:4" hidden="1" x14ac:dyDescent="0.25">
      <c r="A1917" t="s">
        <v>144</v>
      </c>
      <c r="B1917" t="s">
        <v>362</v>
      </c>
      <c r="C1917">
        <v>2009</v>
      </c>
      <c r="D1917">
        <v>112.873825</v>
      </c>
    </row>
    <row r="1918" spans="1:4" hidden="1" x14ac:dyDescent="0.25">
      <c r="A1918" t="s">
        <v>144</v>
      </c>
      <c r="B1918" t="s">
        <v>362</v>
      </c>
      <c r="C1918">
        <v>2010</v>
      </c>
      <c r="D1918">
        <v>84.699910000000003</v>
      </c>
    </row>
    <row r="1919" spans="1:4" hidden="1" x14ac:dyDescent="0.25">
      <c r="A1919" t="s">
        <v>144</v>
      </c>
      <c r="B1919" t="s">
        <v>362</v>
      </c>
      <c r="C1919">
        <v>2011</v>
      </c>
      <c r="D1919">
        <v>83.294250000000005</v>
      </c>
    </row>
    <row r="1920" spans="1:4" hidden="1" x14ac:dyDescent="0.25">
      <c r="A1920" t="s">
        <v>144</v>
      </c>
      <c r="B1920" t="s">
        <v>362</v>
      </c>
      <c r="C1920">
        <v>2012</v>
      </c>
      <c r="D1920">
        <v>93.979699999999994</v>
      </c>
    </row>
    <row r="1921" spans="1:4" hidden="1" x14ac:dyDescent="0.25">
      <c r="A1921" t="s">
        <v>144</v>
      </c>
      <c r="B1921" t="s">
        <v>362</v>
      </c>
      <c r="C1921">
        <v>2013</v>
      </c>
      <c r="D1921">
        <v>110.75609</v>
      </c>
    </row>
    <row r="1922" spans="1:4" hidden="1" x14ac:dyDescent="0.25">
      <c r="A1922" t="s">
        <v>144</v>
      </c>
      <c r="B1922" t="s">
        <v>362</v>
      </c>
      <c r="C1922">
        <v>2014</v>
      </c>
      <c r="D1922">
        <v>51.217280000000002</v>
      </c>
    </row>
    <row r="1923" spans="1:4" hidden="1" x14ac:dyDescent="0.25">
      <c r="A1923" t="s">
        <v>144</v>
      </c>
      <c r="B1923" t="s">
        <v>362</v>
      </c>
      <c r="C1923">
        <v>2015</v>
      </c>
      <c r="D1923">
        <v>68.274770000000004</v>
      </c>
    </row>
    <row r="1924" spans="1:4" hidden="1" x14ac:dyDescent="0.25">
      <c r="A1924" t="s">
        <v>144</v>
      </c>
      <c r="B1924" t="s">
        <v>362</v>
      </c>
      <c r="C1924">
        <v>2016</v>
      </c>
      <c r="D1924">
        <v>48.138385999999997</v>
      </c>
    </row>
    <row r="1925" spans="1:4" hidden="1" x14ac:dyDescent="0.25">
      <c r="A1925" t="s">
        <v>144</v>
      </c>
      <c r="B1925" t="s">
        <v>362</v>
      </c>
      <c r="C1925">
        <v>2017</v>
      </c>
      <c r="D1925">
        <v>46.039078000000003</v>
      </c>
    </row>
    <row r="1926" spans="1:4" hidden="1" x14ac:dyDescent="0.25">
      <c r="A1926" t="s">
        <v>144</v>
      </c>
      <c r="B1926" t="s">
        <v>362</v>
      </c>
      <c r="C1926">
        <v>2018</v>
      </c>
      <c r="D1926">
        <v>44.429929999999999</v>
      </c>
    </row>
    <row r="1927" spans="1:4" hidden="1" x14ac:dyDescent="0.25">
      <c r="A1927" t="s">
        <v>144</v>
      </c>
      <c r="B1927" t="s">
        <v>362</v>
      </c>
      <c r="C1927">
        <v>2019</v>
      </c>
      <c r="D1927">
        <v>42.785167999999999</v>
      </c>
    </row>
    <row r="1928" spans="1:4" hidden="1" x14ac:dyDescent="0.25">
      <c r="A1928" t="s">
        <v>144</v>
      </c>
      <c r="B1928" t="s">
        <v>362</v>
      </c>
      <c r="C1928">
        <v>2020</v>
      </c>
      <c r="D1928">
        <v>49.023304000000003</v>
      </c>
    </row>
    <row r="1929" spans="1:4" hidden="1" x14ac:dyDescent="0.25">
      <c r="A1929" t="s">
        <v>144</v>
      </c>
      <c r="B1929" t="s">
        <v>362</v>
      </c>
      <c r="C1929">
        <v>2021</v>
      </c>
      <c r="D1929">
        <v>55.498455</v>
      </c>
    </row>
    <row r="1930" spans="1:4" hidden="1" x14ac:dyDescent="0.25">
      <c r="A1930" t="s">
        <v>350</v>
      </c>
      <c r="B1930" t="s">
        <v>351</v>
      </c>
      <c r="C1930">
        <v>2013</v>
      </c>
      <c r="D1930">
        <v>18.489629999999998</v>
      </c>
    </row>
    <row r="1931" spans="1:4" hidden="1" x14ac:dyDescent="0.25">
      <c r="A1931" t="s">
        <v>350</v>
      </c>
      <c r="B1931" t="s">
        <v>351</v>
      </c>
      <c r="C1931">
        <v>2014</v>
      </c>
      <c r="D1931">
        <v>12.750335</v>
      </c>
    </row>
    <row r="1932" spans="1:4" hidden="1" x14ac:dyDescent="0.25">
      <c r="A1932" t="s">
        <v>350</v>
      </c>
      <c r="B1932" t="s">
        <v>351</v>
      </c>
      <c r="C1932">
        <v>2015</v>
      </c>
      <c r="D1932">
        <v>17.190344</v>
      </c>
    </row>
    <row r="1933" spans="1:4" hidden="1" x14ac:dyDescent="0.25">
      <c r="A1933" t="s">
        <v>358</v>
      </c>
      <c r="B1933" t="s">
        <v>359</v>
      </c>
      <c r="C1933">
        <v>1995</v>
      </c>
      <c r="D1933">
        <v>4.136323</v>
      </c>
    </row>
    <row r="1934" spans="1:4" hidden="1" x14ac:dyDescent="0.25">
      <c r="A1934" t="s">
        <v>358</v>
      </c>
      <c r="B1934" t="s">
        <v>359</v>
      </c>
      <c r="C1934">
        <v>1996</v>
      </c>
      <c r="D1934">
        <v>0.51148223999999998</v>
      </c>
    </row>
    <row r="1935" spans="1:4" hidden="1" x14ac:dyDescent="0.25">
      <c r="A1935" t="s">
        <v>358</v>
      </c>
      <c r="B1935" t="s">
        <v>359</v>
      </c>
      <c r="C1935">
        <v>2018</v>
      </c>
      <c r="D1935">
        <v>1.8198113</v>
      </c>
    </row>
    <row r="1936" spans="1:4" hidden="1" x14ac:dyDescent="0.25">
      <c r="A1936" t="s">
        <v>358</v>
      </c>
      <c r="B1936" t="s">
        <v>359</v>
      </c>
      <c r="C1936">
        <v>2019</v>
      </c>
      <c r="D1936">
        <v>0.44929483999999997</v>
      </c>
    </row>
    <row r="1937" spans="1:4" hidden="1" x14ac:dyDescent="0.25">
      <c r="A1937" t="s">
        <v>352</v>
      </c>
      <c r="B1937" t="s">
        <v>353</v>
      </c>
      <c r="C1937">
        <v>1991</v>
      </c>
      <c r="D1937">
        <v>3.0939890999999999</v>
      </c>
    </row>
    <row r="1938" spans="1:4" hidden="1" x14ac:dyDescent="0.25">
      <c r="A1938" t="s">
        <v>352</v>
      </c>
      <c r="B1938" t="s">
        <v>353</v>
      </c>
      <c r="C1938">
        <v>1993</v>
      </c>
      <c r="D1938">
        <v>6.5642147</v>
      </c>
    </row>
    <row r="1939" spans="1:4" hidden="1" x14ac:dyDescent="0.25">
      <c r="A1939" t="s">
        <v>354</v>
      </c>
      <c r="B1939" t="s">
        <v>355</v>
      </c>
      <c r="C1939">
        <v>1989</v>
      </c>
      <c r="D1939">
        <v>0.72638415999999995</v>
      </c>
    </row>
    <row r="1940" spans="1:4" hidden="1" x14ac:dyDescent="0.25">
      <c r="A1940" t="s">
        <v>354</v>
      </c>
      <c r="B1940" t="s">
        <v>355</v>
      </c>
      <c r="C1940">
        <v>1990</v>
      </c>
      <c r="D1940">
        <v>2.3601673000000001</v>
      </c>
    </row>
    <row r="1941" spans="1:4" hidden="1" x14ac:dyDescent="0.25">
      <c r="A1941" t="s">
        <v>354</v>
      </c>
      <c r="B1941" t="s">
        <v>355</v>
      </c>
      <c r="C1941">
        <v>1991</v>
      </c>
      <c r="D1941">
        <v>5.7577433999999998</v>
      </c>
    </row>
    <row r="1942" spans="1:4" hidden="1" x14ac:dyDescent="0.25">
      <c r="A1942" t="s">
        <v>354</v>
      </c>
      <c r="B1942" t="s">
        <v>355</v>
      </c>
      <c r="C1942">
        <v>1993</v>
      </c>
      <c r="D1942">
        <v>3.3003504000000001</v>
      </c>
    </row>
    <row r="1943" spans="1:4" hidden="1" x14ac:dyDescent="0.25">
      <c r="A1943" t="s">
        <v>354</v>
      </c>
      <c r="B1943" t="s">
        <v>355</v>
      </c>
      <c r="C1943">
        <v>1994</v>
      </c>
      <c r="D1943">
        <v>2.1545700000000001</v>
      </c>
    </row>
    <row r="1944" spans="1:4" hidden="1" x14ac:dyDescent="0.25">
      <c r="A1944" t="s">
        <v>354</v>
      </c>
      <c r="B1944" t="s">
        <v>355</v>
      </c>
      <c r="C1944">
        <v>1995</v>
      </c>
      <c r="D1944">
        <v>1.2676775</v>
      </c>
    </row>
    <row r="1945" spans="1:4" hidden="1" x14ac:dyDescent="0.25">
      <c r="A1945" t="s">
        <v>354</v>
      </c>
      <c r="B1945" t="s">
        <v>355</v>
      </c>
      <c r="C1945">
        <v>1996</v>
      </c>
      <c r="D1945">
        <v>2.4895868000000001</v>
      </c>
    </row>
    <row r="1946" spans="1:4" hidden="1" x14ac:dyDescent="0.25">
      <c r="A1946" t="s">
        <v>134</v>
      </c>
      <c r="B1946" t="s">
        <v>360</v>
      </c>
      <c r="C1946">
        <v>1991</v>
      </c>
      <c r="D1946">
        <v>7.6447963999999997</v>
      </c>
    </row>
    <row r="1947" spans="1:4" hidden="1" x14ac:dyDescent="0.25">
      <c r="A1947" t="s">
        <v>134</v>
      </c>
      <c r="B1947" t="s">
        <v>360</v>
      </c>
      <c r="C1947">
        <v>1992</v>
      </c>
      <c r="D1947">
        <v>35.302658000000001</v>
      </c>
    </row>
    <row r="1948" spans="1:4" hidden="1" x14ac:dyDescent="0.25">
      <c r="A1948" t="s">
        <v>134</v>
      </c>
      <c r="B1948" t="s">
        <v>360</v>
      </c>
      <c r="C1948">
        <v>1993</v>
      </c>
      <c r="D1948">
        <v>109.0132</v>
      </c>
    </row>
    <row r="1949" spans="1:4" hidden="1" x14ac:dyDescent="0.25">
      <c r="A1949" t="s">
        <v>134</v>
      </c>
      <c r="B1949" t="s">
        <v>360</v>
      </c>
      <c r="C1949">
        <v>1994</v>
      </c>
      <c r="D1949">
        <v>29.70459</v>
      </c>
    </row>
    <row r="1950" spans="1:4" hidden="1" x14ac:dyDescent="0.25">
      <c r="A1950" t="s">
        <v>134</v>
      </c>
      <c r="B1950" t="s">
        <v>360</v>
      </c>
      <c r="C1950">
        <v>1995</v>
      </c>
      <c r="D1950">
        <v>28.287268000000001</v>
      </c>
    </row>
    <row r="1951" spans="1:4" hidden="1" x14ac:dyDescent="0.25">
      <c r="A1951" t="s">
        <v>134</v>
      </c>
      <c r="B1951" t="s">
        <v>360</v>
      </c>
      <c r="C1951">
        <v>1996</v>
      </c>
      <c r="D1951">
        <v>26.86711</v>
      </c>
    </row>
    <row r="1952" spans="1:4" hidden="1" x14ac:dyDescent="0.25">
      <c r="A1952" t="s">
        <v>134</v>
      </c>
      <c r="B1952" t="s">
        <v>360</v>
      </c>
      <c r="C1952">
        <v>1997</v>
      </c>
      <c r="D1952">
        <v>33.830440000000003</v>
      </c>
    </row>
    <row r="1953" spans="1:4" hidden="1" x14ac:dyDescent="0.25">
      <c r="A1953" t="s">
        <v>134</v>
      </c>
      <c r="B1953" t="s">
        <v>360</v>
      </c>
      <c r="C1953">
        <v>1998</v>
      </c>
      <c r="D1953">
        <v>36.556946000000003</v>
      </c>
    </row>
    <row r="1954" spans="1:4" hidden="1" x14ac:dyDescent="0.25">
      <c r="A1954" t="s">
        <v>134</v>
      </c>
      <c r="B1954" t="s">
        <v>360</v>
      </c>
      <c r="C1954">
        <v>1999</v>
      </c>
      <c r="D1954">
        <v>23.665714000000001</v>
      </c>
    </row>
    <row r="1955" spans="1:4" hidden="1" x14ac:dyDescent="0.25">
      <c r="A1955" t="s">
        <v>134</v>
      </c>
      <c r="B1955" t="s">
        <v>360</v>
      </c>
      <c r="C1955">
        <v>2000</v>
      </c>
      <c r="D1955">
        <v>18.335173000000001</v>
      </c>
    </row>
    <row r="1956" spans="1:4" hidden="1" x14ac:dyDescent="0.25">
      <c r="A1956" t="s">
        <v>134</v>
      </c>
      <c r="B1956" t="s">
        <v>360</v>
      </c>
      <c r="C1956">
        <v>2001</v>
      </c>
      <c r="D1956">
        <v>19.100345999999998</v>
      </c>
    </row>
    <row r="1957" spans="1:4" hidden="1" x14ac:dyDescent="0.25">
      <c r="A1957" t="s">
        <v>134</v>
      </c>
      <c r="B1957" t="s">
        <v>360</v>
      </c>
      <c r="C1957">
        <v>2002</v>
      </c>
      <c r="D1957">
        <v>24.176580000000001</v>
      </c>
    </row>
    <row r="1958" spans="1:4" hidden="1" x14ac:dyDescent="0.25">
      <c r="A1958" t="s">
        <v>134</v>
      </c>
      <c r="B1958" t="s">
        <v>360</v>
      </c>
      <c r="C1958">
        <v>2003</v>
      </c>
      <c r="D1958">
        <v>18.445489999999999</v>
      </c>
    </row>
    <row r="1959" spans="1:4" hidden="1" x14ac:dyDescent="0.25">
      <c r="A1959" t="s">
        <v>134</v>
      </c>
      <c r="B1959" t="s">
        <v>360</v>
      </c>
      <c r="C1959">
        <v>2004</v>
      </c>
      <c r="D1959">
        <v>20.45233</v>
      </c>
    </row>
    <row r="1960" spans="1:4" hidden="1" x14ac:dyDescent="0.25">
      <c r="A1960" t="s">
        <v>134</v>
      </c>
      <c r="B1960" t="s">
        <v>360</v>
      </c>
      <c r="C1960">
        <v>2005</v>
      </c>
      <c r="D1960">
        <v>20.156890000000001</v>
      </c>
    </row>
    <row r="1961" spans="1:4" hidden="1" x14ac:dyDescent="0.25">
      <c r="A1961" t="s">
        <v>134</v>
      </c>
      <c r="B1961" t="s">
        <v>360</v>
      </c>
      <c r="C1961">
        <v>2006</v>
      </c>
      <c r="D1961">
        <v>19.561008000000001</v>
      </c>
    </row>
    <row r="1962" spans="1:4" hidden="1" x14ac:dyDescent="0.25">
      <c r="A1962" t="s">
        <v>134</v>
      </c>
      <c r="B1962" t="s">
        <v>360</v>
      </c>
      <c r="C1962">
        <v>2007</v>
      </c>
      <c r="D1962">
        <v>18.946247</v>
      </c>
    </row>
    <row r="1963" spans="1:4" hidden="1" x14ac:dyDescent="0.25">
      <c r="A1963" t="s">
        <v>134</v>
      </c>
      <c r="B1963" t="s">
        <v>360</v>
      </c>
      <c r="C1963">
        <v>2008</v>
      </c>
      <c r="D1963">
        <v>26.981897</v>
      </c>
    </row>
    <row r="1964" spans="1:4" hidden="1" x14ac:dyDescent="0.25">
      <c r="A1964" t="s">
        <v>134</v>
      </c>
      <c r="B1964" t="s">
        <v>360</v>
      </c>
      <c r="C1964">
        <v>2009</v>
      </c>
      <c r="D1964">
        <v>28.612015</v>
      </c>
    </row>
    <row r="1965" spans="1:4" hidden="1" x14ac:dyDescent="0.25">
      <c r="A1965" t="s">
        <v>134</v>
      </c>
      <c r="B1965" t="s">
        <v>360</v>
      </c>
      <c r="C1965">
        <v>2010</v>
      </c>
      <c r="D1965">
        <v>34.405631999999997</v>
      </c>
    </row>
    <row r="1966" spans="1:4" hidden="1" x14ac:dyDescent="0.25">
      <c r="A1966" t="s">
        <v>134</v>
      </c>
      <c r="B1966" t="s">
        <v>360</v>
      </c>
      <c r="C1966">
        <v>2011</v>
      </c>
      <c r="D1966">
        <v>30.001936000000001</v>
      </c>
    </row>
    <row r="1967" spans="1:4" hidden="1" x14ac:dyDescent="0.25">
      <c r="A1967" t="s">
        <v>134</v>
      </c>
      <c r="B1967" t="s">
        <v>360</v>
      </c>
      <c r="C1967">
        <v>2012</v>
      </c>
      <c r="D1967">
        <v>35.582076999999998</v>
      </c>
    </row>
    <row r="1968" spans="1:4" hidden="1" x14ac:dyDescent="0.25">
      <c r="A1968" t="s">
        <v>134</v>
      </c>
      <c r="B1968" t="s">
        <v>360</v>
      </c>
      <c r="C1968">
        <v>2013</v>
      </c>
      <c r="D1968">
        <v>38.63693</v>
      </c>
    </row>
    <row r="1969" spans="1:4" hidden="1" x14ac:dyDescent="0.25">
      <c r="A1969" t="s">
        <v>134</v>
      </c>
      <c r="B1969" t="s">
        <v>360</v>
      </c>
      <c r="C1969">
        <v>2014</v>
      </c>
      <c r="D1969">
        <v>41.069434999999999</v>
      </c>
    </row>
    <row r="1970" spans="1:4" hidden="1" x14ac:dyDescent="0.25">
      <c r="A1970" t="s">
        <v>134</v>
      </c>
      <c r="B1970" t="s">
        <v>360</v>
      </c>
      <c r="C1970">
        <v>2015</v>
      </c>
      <c r="D1970">
        <v>34.078285000000001</v>
      </c>
    </row>
    <row r="1971" spans="1:4" hidden="1" x14ac:dyDescent="0.25">
      <c r="A1971" t="s">
        <v>134</v>
      </c>
      <c r="B1971" t="s">
        <v>360</v>
      </c>
      <c r="C1971">
        <v>2016</v>
      </c>
      <c r="D1971">
        <v>32.382579999999997</v>
      </c>
    </row>
    <row r="1972" spans="1:4" hidden="1" x14ac:dyDescent="0.25">
      <c r="A1972" t="s">
        <v>134</v>
      </c>
      <c r="B1972" t="s">
        <v>360</v>
      </c>
      <c r="C1972">
        <v>2017</v>
      </c>
      <c r="D1972">
        <v>27.888221999999999</v>
      </c>
    </row>
    <row r="1973" spans="1:4" hidden="1" x14ac:dyDescent="0.25">
      <c r="A1973" t="s">
        <v>134</v>
      </c>
      <c r="B1973" t="s">
        <v>360</v>
      </c>
      <c r="C1973">
        <v>2018</v>
      </c>
      <c r="D1973">
        <v>28.162863000000002</v>
      </c>
    </row>
    <row r="1974" spans="1:4" hidden="1" x14ac:dyDescent="0.25">
      <c r="A1974" t="s">
        <v>134</v>
      </c>
      <c r="B1974" t="s">
        <v>360</v>
      </c>
      <c r="C1974">
        <v>2019</v>
      </c>
      <c r="D1974">
        <v>31.589110999999999</v>
      </c>
    </row>
    <row r="1975" spans="1:4" hidden="1" x14ac:dyDescent="0.25">
      <c r="A1975" t="s">
        <v>134</v>
      </c>
      <c r="B1975" t="s">
        <v>360</v>
      </c>
      <c r="C1975">
        <v>2020</v>
      </c>
      <c r="D1975">
        <v>33.684730000000002</v>
      </c>
    </row>
    <row r="1976" spans="1:4" hidden="1" x14ac:dyDescent="0.25">
      <c r="A1976" t="s">
        <v>134</v>
      </c>
      <c r="B1976" t="s">
        <v>360</v>
      </c>
      <c r="C1976">
        <v>2021</v>
      </c>
      <c r="D1976">
        <v>29.067139000000001</v>
      </c>
    </row>
    <row r="1977" spans="1:4" hidden="1" x14ac:dyDescent="0.25">
      <c r="A1977" t="s">
        <v>3686</v>
      </c>
      <c r="B1977" t="s">
        <v>594</v>
      </c>
      <c r="C1977">
        <v>1997</v>
      </c>
      <c r="D1977">
        <v>0.5546335</v>
      </c>
    </row>
    <row r="1978" spans="1:4" hidden="1" x14ac:dyDescent="0.25">
      <c r="A1978" t="s">
        <v>3686</v>
      </c>
      <c r="B1978" t="s">
        <v>594</v>
      </c>
      <c r="C1978">
        <v>1998</v>
      </c>
      <c r="D1978">
        <v>0.53988254000000002</v>
      </c>
    </row>
    <row r="1979" spans="1:4" hidden="1" x14ac:dyDescent="0.25">
      <c r="A1979" t="s">
        <v>3686</v>
      </c>
      <c r="B1979" t="s">
        <v>594</v>
      </c>
      <c r="C1979">
        <v>1999</v>
      </c>
      <c r="D1979">
        <v>0.52527219999999997</v>
      </c>
    </row>
    <row r="1980" spans="1:4" hidden="1" x14ac:dyDescent="0.25">
      <c r="A1980" t="s">
        <v>3686</v>
      </c>
      <c r="B1980" t="s">
        <v>594</v>
      </c>
      <c r="C1980">
        <v>2000</v>
      </c>
      <c r="D1980">
        <v>1.0231996000000001</v>
      </c>
    </row>
    <row r="1981" spans="1:4" hidden="1" x14ac:dyDescent="0.25">
      <c r="A1981" t="s">
        <v>3686</v>
      </c>
      <c r="B1981" t="s">
        <v>594</v>
      </c>
      <c r="C1981">
        <v>2001</v>
      </c>
      <c r="D1981">
        <v>0.74743979999999999</v>
      </c>
    </row>
    <row r="1982" spans="1:4" hidden="1" x14ac:dyDescent="0.25">
      <c r="A1982" t="s">
        <v>3686</v>
      </c>
      <c r="B1982" t="s">
        <v>594</v>
      </c>
      <c r="C1982">
        <v>2002</v>
      </c>
      <c r="D1982">
        <v>0.72577749999999996</v>
      </c>
    </row>
    <row r="1983" spans="1:4" hidden="1" x14ac:dyDescent="0.25">
      <c r="A1983" t="s">
        <v>3686</v>
      </c>
      <c r="B1983" t="s">
        <v>594</v>
      </c>
      <c r="C1983">
        <v>2003</v>
      </c>
      <c r="D1983">
        <v>0.93899980000000005</v>
      </c>
    </row>
    <row r="1984" spans="1:4" hidden="1" x14ac:dyDescent="0.25">
      <c r="A1984" t="s">
        <v>3686</v>
      </c>
      <c r="B1984" t="s">
        <v>594</v>
      </c>
      <c r="C1984">
        <v>2004</v>
      </c>
      <c r="D1984">
        <v>0.91258466000000005</v>
      </c>
    </row>
    <row r="1985" spans="1:4" hidden="1" x14ac:dyDescent="0.25">
      <c r="A1985" t="s">
        <v>3686</v>
      </c>
      <c r="B1985" t="s">
        <v>594</v>
      </c>
      <c r="C1985">
        <v>2005</v>
      </c>
      <c r="D1985">
        <v>13.524694</v>
      </c>
    </row>
    <row r="1986" spans="1:4" hidden="1" x14ac:dyDescent="0.25">
      <c r="A1986" t="s">
        <v>3686</v>
      </c>
      <c r="B1986" t="s">
        <v>594</v>
      </c>
      <c r="C1986">
        <v>2006</v>
      </c>
      <c r="D1986">
        <v>14.204431</v>
      </c>
    </row>
    <row r="1987" spans="1:4" hidden="1" x14ac:dyDescent="0.25">
      <c r="A1987" t="s">
        <v>3686</v>
      </c>
      <c r="B1987" t="s">
        <v>594</v>
      </c>
      <c r="C1987">
        <v>2007</v>
      </c>
      <c r="D1987">
        <v>15.254161</v>
      </c>
    </row>
    <row r="1988" spans="1:4" hidden="1" x14ac:dyDescent="0.25">
      <c r="A1988" t="s">
        <v>3686</v>
      </c>
      <c r="B1988" t="s">
        <v>594</v>
      </c>
      <c r="C1988">
        <v>2008</v>
      </c>
      <c r="D1988">
        <v>16.652429999999999</v>
      </c>
    </row>
    <row r="1989" spans="1:4" hidden="1" x14ac:dyDescent="0.25">
      <c r="A1989" t="s">
        <v>3686</v>
      </c>
      <c r="B1989" t="s">
        <v>594</v>
      </c>
      <c r="C1989">
        <v>2009</v>
      </c>
      <c r="D1989">
        <v>17.172277000000001</v>
      </c>
    </row>
    <row r="1990" spans="1:4" hidden="1" x14ac:dyDescent="0.25">
      <c r="A1990" t="s">
        <v>3686</v>
      </c>
      <c r="B1990" t="s">
        <v>594</v>
      </c>
      <c r="C1990">
        <v>2010</v>
      </c>
      <c r="D1990">
        <v>16.693269999999998</v>
      </c>
    </row>
    <row r="1991" spans="1:4" hidden="1" x14ac:dyDescent="0.25">
      <c r="A1991" t="s">
        <v>3686</v>
      </c>
      <c r="B1991" t="s">
        <v>594</v>
      </c>
      <c r="C1991">
        <v>2011</v>
      </c>
      <c r="D1991">
        <v>15.857200000000001</v>
      </c>
    </row>
    <row r="1992" spans="1:4" hidden="1" x14ac:dyDescent="0.25">
      <c r="A1992" t="s">
        <v>3686</v>
      </c>
      <c r="B1992" t="s">
        <v>594</v>
      </c>
      <c r="C1992">
        <v>2012</v>
      </c>
      <c r="D1992">
        <v>16.340123999999999</v>
      </c>
    </row>
    <row r="1993" spans="1:4" hidden="1" x14ac:dyDescent="0.25">
      <c r="A1993" t="s">
        <v>3686</v>
      </c>
      <c r="B1993" t="s">
        <v>594</v>
      </c>
      <c r="C1993">
        <v>2013</v>
      </c>
      <c r="D1993">
        <v>1.2391764000000001</v>
      </c>
    </row>
    <row r="1994" spans="1:4" hidden="1" x14ac:dyDescent="0.25">
      <c r="A1994" t="s">
        <v>3686</v>
      </c>
      <c r="B1994" t="s">
        <v>594</v>
      </c>
      <c r="C1994">
        <v>2014</v>
      </c>
      <c r="D1994">
        <v>1.0362054000000001</v>
      </c>
    </row>
    <row r="1995" spans="1:4" hidden="1" x14ac:dyDescent="0.25">
      <c r="A1995" t="s">
        <v>3686</v>
      </c>
      <c r="B1995" t="s">
        <v>594</v>
      </c>
      <c r="C1995">
        <v>2015</v>
      </c>
      <c r="D1995">
        <v>1.1788498999999999</v>
      </c>
    </row>
    <row r="1996" spans="1:4" hidden="1" x14ac:dyDescent="0.25">
      <c r="A1996" t="s">
        <v>3686</v>
      </c>
      <c r="B1996" t="s">
        <v>594</v>
      </c>
      <c r="C1996">
        <v>2016</v>
      </c>
      <c r="D1996">
        <v>0.98422843000000004</v>
      </c>
    </row>
    <row r="1997" spans="1:4" hidden="1" x14ac:dyDescent="0.25">
      <c r="A1997" t="s">
        <v>3686</v>
      </c>
      <c r="B1997" t="s">
        <v>594</v>
      </c>
      <c r="C1997">
        <v>2017</v>
      </c>
      <c r="D1997">
        <v>0.95817920000000001</v>
      </c>
    </row>
    <row r="1998" spans="1:4" hidden="1" x14ac:dyDescent="0.25">
      <c r="A1998" t="s">
        <v>3686</v>
      </c>
      <c r="B1998" t="s">
        <v>594</v>
      </c>
      <c r="C1998">
        <v>2018</v>
      </c>
      <c r="D1998">
        <v>1.2433543</v>
      </c>
    </row>
    <row r="1999" spans="1:4" hidden="1" x14ac:dyDescent="0.25">
      <c r="A1999" t="s">
        <v>3686</v>
      </c>
      <c r="B1999" t="s">
        <v>594</v>
      </c>
      <c r="C1999">
        <v>2019</v>
      </c>
      <c r="D1999">
        <v>0.90684706000000004</v>
      </c>
    </row>
    <row r="2000" spans="1:4" hidden="1" x14ac:dyDescent="0.25">
      <c r="A2000" t="s">
        <v>3686</v>
      </c>
      <c r="B2000" t="s">
        <v>594</v>
      </c>
      <c r="C2000">
        <v>2020</v>
      </c>
      <c r="D2000">
        <v>0.8820171</v>
      </c>
    </row>
    <row r="2001" spans="1:4" hidden="1" x14ac:dyDescent="0.25">
      <c r="A2001" t="s">
        <v>3685</v>
      </c>
      <c r="B2001" t="s">
        <v>594</v>
      </c>
      <c r="C2001">
        <v>1997</v>
      </c>
      <c r="D2001">
        <v>3.9052311999999998</v>
      </c>
    </row>
    <row r="2002" spans="1:4" hidden="1" x14ac:dyDescent="0.25">
      <c r="A2002" t="s">
        <v>3685</v>
      </c>
      <c r="B2002" t="s">
        <v>594</v>
      </c>
      <c r="C2002">
        <v>1998</v>
      </c>
      <c r="D2002">
        <v>4.2104073</v>
      </c>
    </row>
    <row r="2003" spans="1:4" hidden="1" x14ac:dyDescent="0.25">
      <c r="A2003" t="s">
        <v>3685</v>
      </c>
      <c r="B2003" t="s">
        <v>594</v>
      </c>
      <c r="C2003">
        <v>1999</v>
      </c>
      <c r="D2003">
        <v>4.1322400000000004</v>
      </c>
    </row>
    <row r="2004" spans="1:4" hidden="1" x14ac:dyDescent="0.25">
      <c r="A2004" t="s">
        <v>3685</v>
      </c>
      <c r="B2004" t="s">
        <v>594</v>
      </c>
      <c r="C2004">
        <v>2000</v>
      </c>
      <c r="D2004">
        <v>4.1369360000000004</v>
      </c>
    </row>
    <row r="2005" spans="1:4" hidden="1" x14ac:dyDescent="0.25">
      <c r="A2005" t="s">
        <v>3685</v>
      </c>
      <c r="B2005" t="s">
        <v>594</v>
      </c>
      <c r="C2005">
        <v>2001</v>
      </c>
      <c r="D2005">
        <v>4.8570760000000002</v>
      </c>
    </row>
    <row r="2006" spans="1:4" hidden="1" x14ac:dyDescent="0.25">
      <c r="A2006" t="s">
        <v>3685</v>
      </c>
      <c r="B2006" t="s">
        <v>594</v>
      </c>
      <c r="C2006">
        <v>2002</v>
      </c>
      <c r="D2006">
        <v>2.6594076000000002</v>
      </c>
    </row>
    <row r="2007" spans="1:4" hidden="1" x14ac:dyDescent="0.25">
      <c r="A2007" t="s">
        <v>3685</v>
      </c>
      <c r="B2007" t="s">
        <v>594</v>
      </c>
      <c r="C2007">
        <v>2003</v>
      </c>
      <c r="D2007">
        <v>2.9981594</v>
      </c>
    </row>
    <row r="2008" spans="1:4" hidden="1" x14ac:dyDescent="0.25">
      <c r="A2008" t="s">
        <v>3685</v>
      </c>
      <c r="B2008" t="s">
        <v>594</v>
      </c>
      <c r="C2008">
        <v>2004</v>
      </c>
      <c r="D2008">
        <v>3.8538220000000001</v>
      </c>
    </row>
    <row r="2009" spans="1:4" hidden="1" x14ac:dyDescent="0.25">
      <c r="A2009" t="s">
        <v>3685</v>
      </c>
      <c r="B2009" t="s">
        <v>594</v>
      </c>
      <c r="C2009">
        <v>2005</v>
      </c>
      <c r="D2009">
        <v>3.9756157000000001</v>
      </c>
    </row>
    <row r="2010" spans="1:4" hidden="1" x14ac:dyDescent="0.25">
      <c r="A2010" t="s">
        <v>3685</v>
      </c>
      <c r="B2010" t="s">
        <v>594</v>
      </c>
      <c r="C2010">
        <v>2006</v>
      </c>
      <c r="D2010">
        <v>4.2405850000000003</v>
      </c>
    </row>
    <row r="2011" spans="1:4" hidden="1" x14ac:dyDescent="0.25">
      <c r="A2011" t="s">
        <v>3685</v>
      </c>
      <c r="B2011" t="s">
        <v>594</v>
      </c>
      <c r="C2011">
        <v>2007</v>
      </c>
      <c r="D2011">
        <v>4.4251155999999998</v>
      </c>
    </row>
    <row r="2012" spans="1:4" hidden="1" x14ac:dyDescent="0.25">
      <c r="A2012" t="s">
        <v>3685</v>
      </c>
      <c r="B2012" t="s">
        <v>594</v>
      </c>
      <c r="C2012">
        <v>2008</v>
      </c>
      <c r="D2012">
        <v>4.1788955000000003</v>
      </c>
    </row>
    <row r="2013" spans="1:4" hidden="1" x14ac:dyDescent="0.25">
      <c r="A2013" t="s">
        <v>3685</v>
      </c>
      <c r="B2013" t="s">
        <v>594</v>
      </c>
      <c r="C2013">
        <v>2009</v>
      </c>
      <c r="D2013">
        <v>4.1487809999999996</v>
      </c>
    </row>
    <row r="2014" spans="1:4" hidden="1" x14ac:dyDescent="0.25">
      <c r="A2014" t="s">
        <v>3685</v>
      </c>
      <c r="B2014" t="s">
        <v>594</v>
      </c>
      <c r="C2014">
        <v>2010</v>
      </c>
      <c r="D2014">
        <v>8.8190729999999995</v>
      </c>
    </row>
    <row r="2015" spans="1:4" hidden="1" x14ac:dyDescent="0.25">
      <c r="A2015" t="s">
        <v>3685</v>
      </c>
      <c r="B2015" t="s">
        <v>594</v>
      </c>
      <c r="C2015">
        <v>2011</v>
      </c>
      <c r="D2015">
        <v>8.8495864999999991</v>
      </c>
    </row>
    <row r="2016" spans="1:4" hidden="1" x14ac:dyDescent="0.25">
      <c r="A2016" t="s">
        <v>3685</v>
      </c>
      <c r="B2016" t="s">
        <v>594</v>
      </c>
      <c r="C2016">
        <v>2012</v>
      </c>
      <c r="D2016">
        <v>8.6798389999999994</v>
      </c>
    </row>
    <row r="2017" spans="1:4" hidden="1" x14ac:dyDescent="0.25">
      <c r="A2017" t="s">
        <v>3685</v>
      </c>
      <c r="B2017" t="s">
        <v>594</v>
      </c>
      <c r="C2017">
        <v>2013</v>
      </c>
      <c r="D2017">
        <v>9.4001929999999998</v>
      </c>
    </row>
    <row r="2018" spans="1:4" hidden="1" x14ac:dyDescent="0.25">
      <c r="A2018" t="s">
        <v>3685</v>
      </c>
      <c r="B2018" t="s">
        <v>594</v>
      </c>
      <c r="C2018">
        <v>2014</v>
      </c>
      <c r="D2018">
        <v>10.454568</v>
      </c>
    </row>
    <row r="2019" spans="1:4" hidden="1" x14ac:dyDescent="0.25">
      <c r="A2019" t="s">
        <v>3685</v>
      </c>
      <c r="B2019" t="s">
        <v>594</v>
      </c>
      <c r="C2019">
        <v>2015</v>
      </c>
      <c r="D2019">
        <v>10.429372000000001</v>
      </c>
    </row>
    <row r="2020" spans="1:4" hidden="1" x14ac:dyDescent="0.25">
      <c r="A2020" t="s">
        <v>3685</v>
      </c>
      <c r="B2020" t="s">
        <v>594</v>
      </c>
      <c r="C2020">
        <v>2016</v>
      </c>
      <c r="D2020">
        <v>10.999962</v>
      </c>
    </row>
    <row r="2021" spans="1:4" hidden="1" x14ac:dyDescent="0.25">
      <c r="A2021" t="s">
        <v>3685</v>
      </c>
      <c r="B2021" t="s">
        <v>594</v>
      </c>
      <c r="C2021">
        <v>2017</v>
      </c>
      <c r="D2021">
        <v>11.987315000000001</v>
      </c>
    </row>
    <row r="2022" spans="1:4" hidden="1" x14ac:dyDescent="0.25">
      <c r="A2022" t="s">
        <v>3685</v>
      </c>
      <c r="B2022" t="s">
        <v>594</v>
      </c>
      <c r="C2022">
        <v>2018</v>
      </c>
      <c r="D2022">
        <v>11.060841999999999</v>
      </c>
    </row>
    <row r="2023" spans="1:4" hidden="1" x14ac:dyDescent="0.25">
      <c r="A2023" t="s">
        <v>3685</v>
      </c>
      <c r="B2023" t="s">
        <v>594</v>
      </c>
      <c r="C2023">
        <v>2019</v>
      </c>
      <c r="D2023">
        <v>12.356995</v>
      </c>
    </row>
    <row r="2024" spans="1:4" hidden="1" x14ac:dyDescent="0.25">
      <c r="A2024" t="s">
        <v>3685</v>
      </c>
      <c r="B2024" t="s">
        <v>594</v>
      </c>
      <c r="C2024">
        <v>2020</v>
      </c>
      <c r="D2024">
        <v>12.582694999999999</v>
      </c>
    </row>
    <row r="2025" spans="1:4" hidden="1" x14ac:dyDescent="0.25">
      <c r="A2025" t="s">
        <v>39</v>
      </c>
      <c r="B2025" t="s">
        <v>361</v>
      </c>
      <c r="C2025">
        <v>1980</v>
      </c>
      <c r="D2025">
        <v>266.67032</v>
      </c>
    </row>
    <row r="2026" spans="1:4" hidden="1" x14ac:dyDescent="0.25">
      <c r="A2026" t="s">
        <v>39</v>
      </c>
      <c r="B2026" t="s">
        <v>361</v>
      </c>
      <c r="C2026">
        <v>1981</v>
      </c>
      <c r="D2026">
        <v>299.05291999999997</v>
      </c>
    </row>
    <row r="2027" spans="1:4" hidden="1" x14ac:dyDescent="0.25">
      <c r="A2027" t="s">
        <v>39</v>
      </c>
      <c r="B2027" t="s">
        <v>361</v>
      </c>
      <c r="C2027">
        <v>1982</v>
      </c>
      <c r="D2027">
        <v>257.51519999999999</v>
      </c>
    </row>
    <row r="2028" spans="1:4" hidden="1" x14ac:dyDescent="0.25">
      <c r="A2028" t="s">
        <v>39</v>
      </c>
      <c r="B2028" t="s">
        <v>361</v>
      </c>
      <c r="C2028">
        <v>1984</v>
      </c>
      <c r="D2028">
        <v>158.56223</v>
      </c>
    </row>
    <row r="2029" spans="1:4" hidden="1" x14ac:dyDescent="0.25">
      <c r="A2029" t="s">
        <v>39</v>
      </c>
      <c r="B2029" t="s">
        <v>361</v>
      </c>
      <c r="C2029">
        <v>1985</v>
      </c>
      <c r="D2029">
        <v>221.02704</v>
      </c>
    </row>
    <row r="2030" spans="1:4" hidden="1" x14ac:dyDescent="0.25">
      <c r="A2030" t="s">
        <v>39</v>
      </c>
      <c r="B2030" t="s">
        <v>361</v>
      </c>
      <c r="C2030">
        <v>1986</v>
      </c>
      <c r="D2030">
        <v>217.28560999999999</v>
      </c>
    </row>
    <row r="2031" spans="1:4" hidden="1" x14ac:dyDescent="0.25">
      <c r="A2031" t="s">
        <v>39</v>
      </c>
      <c r="B2031" t="s">
        <v>361</v>
      </c>
      <c r="C2031">
        <v>1987</v>
      </c>
      <c r="D2031">
        <v>186.21672000000001</v>
      </c>
    </row>
    <row r="2032" spans="1:4" hidden="1" x14ac:dyDescent="0.25">
      <c r="A2032" t="s">
        <v>39</v>
      </c>
      <c r="B2032" t="s">
        <v>361</v>
      </c>
      <c r="C2032">
        <v>1988</v>
      </c>
      <c r="D2032">
        <v>182.09279000000001</v>
      </c>
    </row>
    <row r="2033" spans="1:4" hidden="1" x14ac:dyDescent="0.25">
      <c r="A2033" t="s">
        <v>39</v>
      </c>
      <c r="B2033" t="s">
        <v>361</v>
      </c>
      <c r="C2033">
        <v>1989</v>
      </c>
      <c r="D2033">
        <v>153.86247</v>
      </c>
    </row>
    <row r="2034" spans="1:4" hidden="1" x14ac:dyDescent="0.25">
      <c r="A2034" t="s">
        <v>39</v>
      </c>
      <c r="B2034" t="s">
        <v>361</v>
      </c>
      <c r="C2034">
        <v>1990</v>
      </c>
      <c r="D2034">
        <v>107.533936</v>
      </c>
    </row>
    <row r="2035" spans="1:4" hidden="1" x14ac:dyDescent="0.25">
      <c r="A2035" t="s">
        <v>39</v>
      </c>
      <c r="B2035" t="s">
        <v>361</v>
      </c>
      <c r="C2035">
        <v>1991</v>
      </c>
      <c r="D2035">
        <v>134.57382000000001</v>
      </c>
    </row>
    <row r="2036" spans="1:4" hidden="1" x14ac:dyDescent="0.25">
      <c r="A2036" t="s">
        <v>39</v>
      </c>
      <c r="B2036" t="s">
        <v>361</v>
      </c>
      <c r="C2036">
        <v>1993</v>
      </c>
      <c r="D2036">
        <v>184.01581999999999</v>
      </c>
    </row>
    <row r="2037" spans="1:4" hidden="1" x14ac:dyDescent="0.25">
      <c r="A2037" t="s">
        <v>39</v>
      </c>
      <c r="B2037" t="s">
        <v>361</v>
      </c>
      <c r="C2037">
        <v>1994</v>
      </c>
      <c r="D2037">
        <v>124.36295</v>
      </c>
    </row>
    <row r="2038" spans="1:4" hidden="1" x14ac:dyDescent="0.25">
      <c r="A2038" t="s">
        <v>39</v>
      </c>
      <c r="B2038" t="s">
        <v>361</v>
      </c>
      <c r="C2038">
        <v>1995</v>
      </c>
      <c r="D2038">
        <v>85.860280000000003</v>
      </c>
    </row>
    <row r="2039" spans="1:4" hidden="1" x14ac:dyDescent="0.25">
      <c r="A2039" t="s">
        <v>39</v>
      </c>
      <c r="B2039" t="s">
        <v>361</v>
      </c>
      <c r="C2039">
        <v>1996</v>
      </c>
      <c r="D2039">
        <v>125.846436</v>
      </c>
    </row>
    <row r="2040" spans="1:4" hidden="1" x14ac:dyDescent="0.25">
      <c r="A2040" t="s">
        <v>39</v>
      </c>
      <c r="B2040" t="s">
        <v>361</v>
      </c>
      <c r="C2040">
        <v>1997</v>
      </c>
      <c r="D2040">
        <v>114.71919</v>
      </c>
    </row>
    <row r="2041" spans="1:4" hidden="1" x14ac:dyDescent="0.25">
      <c r="A2041" t="s">
        <v>39</v>
      </c>
      <c r="B2041" t="s">
        <v>361</v>
      </c>
      <c r="C2041">
        <v>1998</v>
      </c>
      <c r="D2041">
        <v>103.876724</v>
      </c>
    </row>
    <row r="2042" spans="1:4" hidden="1" x14ac:dyDescent="0.25">
      <c r="A2042" t="s">
        <v>39</v>
      </c>
      <c r="B2042" t="s">
        <v>361</v>
      </c>
      <c r="C2042">
        <v>1999</v>
      </c>
      <c r="D2042">
        <v>55.89819</v>
      </c>
    </row>
    <row r="2043" spans="1:4" hidden="1" x14ac:dyDescent="0.25">
      <c r="A2043" t="s">
        <v>39</v>
      </c>
      <c r="B2043" t="s">
        <v>361</v>
      </c>
      <c r="C2043">
        <v>2000</v>
      </c>
      <c r="D2043">
        <v>195.11792</v>
      </c>
    </row>
    <row r="2044" spans="1:4" hidden="1" x14ac:dyDescent="0.25">
      <c r="A2044" t="s">
        <v>39</v>
      </c>
      <c r="B2044" t="s">
        <v>361</v>
      </c>
      <c r="C2044">
        <v>2001</v>
      </c>
      <c r="D2044">
        <v>115.57969</v>
      </c>
    </row>
    <row r="2045" spans="1:4" hidden="1" x14ac:dyDescent="0.25">
      <c r="A2045" t="s">
        <v>39</v>
      </c>
      <c r="B2045" t="s">
        <v>361</v>
      </c>
      <c r="C2045">
        <v>2002</v>
      </c>
      <c r="D2045">
        <v>91.944739999999996</v>
      </c>
    </row>
    <row r="2046" spans="1:4" hidden="1" x14ac:dyDescent="0.25">
      <c r="A2046" t="s">
        <v>39</v>
      </c>
      <c r="B2046" t="s">
        <v>361</v>
      </c>
      <c r="C2046">
        <v>2003</v>
      </c>
      <c r="D2046">
        <v>35.449129999999997</v>
      </c>
    </row>
    <row r="2047" spans="1:4" hidden="1" x14ac:dyDescent="0.25">
      <c r="A2047" t="s">
        <v>39</v>
      </c>
      <c r="B2047" t="s">
        <v>361</v>
      </c>
      <c r="C2047">
        <v>2004</v>
      </c>
      <c r="D2047">
        <v>50.240498000000002</v>
      </c>
    </row>
    <row r="2048" spans="1:4" hidden="1" x14ac:dyDescent="0.25">
      <c r="A2048" t="s">
        <v>39</v>
      </c>
      <c r="B2048" t="s">
        <v>361</v>
      </c>
      <c r="C2048">
        <v>2005</v>
      </c>
      <c r="D2048">
        <v>51.627560000000003</v>
      </c>
    </row>
    <row r="2049" spans="1:4" hidden="1" x14ac:dyDescent="0.25">
      <c r="A2049" t="s">
        <v>39</v>
      </c>
      <c r="B2049" t="s">
        <v>361</v>
      </c>
      <c r="C2049">
        <v>2006</v>
      </c>
      <c r="D2049">
        <v>55.037869999999998</v>
      </c>
    </row>
    <row r="2050" spans="1:4" hidden="1" x14ac:dyDescent="0.25">
      <c r="A2050" t="s">
        <v>39</v>
      </c>
      <c r="B2050" t="s">
        <v>361</v>
      </c>
      <c r="C2050">
        <v>2007</v>
      </c>
      <c r="D2050">
        <v>31.258009000000001</v>
      </c>
    </row>
    <row r="2051" spans="1:4" hidden="1" x14ac:dyDescent="0.25">
      <c r="A2051" t="s">
        <v>39</v>
      </c>
      <c r="B2051" t="s">
        <v>361</v>
      </c>
      <c r="C2051">
        <v>2008</v>
      </c>
      <c r="D2051">
        <v>98.231223999999997</v>
      </c>
    </row>
    <row r="2052" spans="1:4" hidden="1" x14ac:dyDescent="0.25">
      <c r="A2052" t="s">
        <v>39</v>
      </c>
      <c r="B2052" t="s">
        <v>361</v>
      </c>
      <c r="C2052">
        <v>2009</v>
      </c>
      <c r="D2052">
        <v>120.51193000000001</v>
      </c>
    </row>
    <row r="2053" spans="1:4" hidden="1" x14ac:dyDescent="0.25">
      <c r="A2053" t="s">
        <v>39</v>
      </c>
      <c r="B2053" t="s">
        <v>361</v>
      </c>
      <c r="C2053">
        <v>2010</v>
      </c>
      <c r="D2053">
        <v>155.79549</v>
      </c>
    </row>
    <row r="2054" spans="1:4" hidden="1" x14ac:dyDescent="0.25">
      <c r="A2054" t="s">
        <v>39</v>
      </c>
      <c r="B2054" t="s">
        <v>361</v>
      </c>
      <c r="C2054">
        <v>2011</v>
      </c>
      <c r="D2054">
        <v>164.02710999999999</v>
      </c>
    </row>
    <row r="2055" spans="1:4" hidden="1" x14ac:dyDescent="0.25">
      <c r="A2055" t="s">
        <v>39</v>
      </c>
      <c r="B2055" t="s">
        <v>361</v>
      </c>
      <c r="C2055">
        <v>2012</v>
      </c>
      <c r="D2055">
        <v>205.42937000000001</v>
      </c>
    </row>
    <row r="2056" spans="1:4" hidden="1" x14ac:dyDescent="0.25">
      <c r="A2056" t="s">
        <v>39</v>
      </c>
      <c r="B2056" t="s">
        <v>361</v>
      </c>
      <c r="C2056">
        <v>2013</v>
      </c>
      <c r="D2056">
        <v>208.07706999999999</v>
      </c>
    </row>
    <row r="2057" spans="1:4" hidden="1" x14ac:dyDescent="0.25">
      <c r="A2057" t="s">
        <v>39</v>
      </c>
      <c r="B2057" t="s">
        <v>361</v>
      </c>
      <c r="C2057">
        <v>2014</v>
      </c>
      <c r="D2057">
        <v>230.18477999999999</v>
      </c>
    </row>
    <row r="2058" spans="1:4" hidden="1" x14ac:dyDescent="0.25">
      <c r="A2058" t="s">
        <v>39</v>
      </c>
      <c r="B2058" t="s">
        <v>361</v>
      </c>
      <c r="C2058">
        <v>2015</v>
      </c>
      <c r="D2058">
        <v>224.79211000000001</v>
      </c>
    </row>
    <row r="2059" spans="1:4" hidden="1" x14ac:dyDescent="0.25">
      <c r="A2059" t="s">
        <v>39</v>
      </c>
      <c r="B2059" t="s">
        <v>361</v>
      </c>
      <c r="C2059">
        <v>2016</v>
      </c>
      <c r="D2059">
        <v>245.13376</v>
      </c>
    </row>
    <row r="2060" spans="1:4" hidden="1" x14ac:dyDescent="0.25">
      <c r="A2060" t="s">
        <v>39</v>
      </c>
      <c r="B2060" t="s">
        <v>361</v>
      </c>
      <c r="C2060">
        <v>2017</v>
      </c>
      <c r="D2060">
        <v>261.61768000000001</v>
      </c>
    </row>
    <row r="2061" spans="1:4" hidden="1" x14ac:dyDescent="0.25">
      <c r="A2061" t="s">
        <v>39</v>
      </c>
      <c r="B2061" t="s">
        <v>361</v>
      </c>
      <c r="C2061">
        <v>2018</v>
      </c>
      <c r="D2061">
        <v>250.03290000000001</v>
      </c>
    </row>
    <row r="2062" spans="1:4" hidden="1" x14ac:dyDescent="0.25">
      <c r="A2062" t="s">
        <v>39</v>
      </c>
      <c r="B2062" t="s">
        <v>361</v>
      </c>
      <c r="C2062">
        <v>2019</v>
      </c>
      <c r="D2062">
        <v>188.71545</v>
      </c>
    </row>
    <row r="2063" spans="1:4" hidden="1" x14ac:dyDescent="0.25">
      <c r="A2063" t="s">
        <v>39</v>
      </c>
      <c r="B2063" t="s">
        <v>361</v>
      </c>
      <c r="C2063">
        <v>2020</v>
      </c>
      <c r="D2063">
        <v>204.63165000000001</v>
      </c>
    </row>
    <row r="2064" spans="1:4" hidden="1" x14ac:dyDescent="0.25">
      <c r="A2064" t="s">
        <v>39</v>
      </c>
      <c r="B2064" t="s">
        <v>361</v>
      </c>
      <c r="C2064">
        <v>2021</v>
      </c>
      <c r="D2064">
        <v>175.18340000000001</v>
      </c>
    </row>
    <row r="2065" spans="1:4" hidden="1" x14ac:dyDescent="0.25">
      <c r="A2065" t="s">
        <v>1430</v>
      </c>
      <c r="B2065" t="s">
        <v>363</v>
      </c>
      <c r="C2065">
        <v>2005</v>
      </c>
      <c r="D2065">
        <v>6.13964</v>
      </c>
    </row>
    <row r="2066" spans="1:4" hidden="1" x14ac:dyDescent="0.25">
      <c r="A2066" t="s">
        <v>1430</v>
      </c>
      <c r="B2066" t="s">
        <v>363</v>
      </c>
      <c r="C2066">
        <v>2007</v>
      </c>
      <c r="D2066">
        <v>1.9404815</v>
      </c>
    </row>
    <row r="2067" spans="1:4" hidden="1" x14ac:dyDescent="0.25">
      <c r="A2067" t="s">
        <v>1430</v>
      </c>
      <c r="B2067" t="s">
        <v>363</v>
      </c>
      <c r="C2067">
        <v>2008</v>
      </c>
      <c r="D2067">
        <v>5.6705626999999996</v>
      </c>
    </row>
    <row r="2068" spans="1:4" hidden="1" x14ac:dyDescent="0.25">
      <c r="A2068" t="s">
        <v>1430</v>
      </c>
      <c r="B2068" t="s">
        <v>363</v>
      </c>
      <c r="C2068">
        <v>2009</v>
      </c>
      <c r="D2068">
        <v>1.8415325</v>
      </c>
    </row>
    <row r="2069" spans="1:4" hidden="1" x14ac:dyDescent="0.25">
      <c r="A2069" t="s">
        <v>1430</v>
      </c>
      <c r="B2069" t="s">
        <v>363</v>
      </c>
      <c r="C2069">
        <v>2010</v>
      </c>
      <c r="D2069">
        <v>7.1773724999999997</v>
      </c>
    </row>
    <row r="2070" spans="1:4" hidden="1" x14ac:dyDescent="0.25">
      <c r="A2070" t="s">
        <v>1430</v>
      </c>
      <c r="B2070" t="s">
        <v>363</v>
      </c>
      <c r="C2070">
        <v>2011</v>
      </c>
      <c r="D2070">
        <v>7.0050819999999998</v>
      </c>
    </row>
    <row r="2071" spans="1:4" hidden="1" x14ac:dyDescent="0.25">
      <c r="A2071" t="s">
        <v>1430</v>
      </c>
      <c r="B2071" t="s">
        <v>363</v>
      </c>
      <c r="C2071">
        <v>2012</v>
      </c>
      <c r="D2071">
        <v>8.5796259999999993</v>
      </c>
    </row>
    <row r="2072" spans="1:4" hidden="1" x14ac:dyDescent="0.25">
      <c r="A2072" t="s">
        <v>1430</v>
      </c>
      <c r="B2072" t="s">
        <v>363</v>
      </c>
      <c r="C2072">
        <v>2013</v>
      </c>
      <c r="D2072">
        <v>10.11153</v>
      </c>
    </row>
    <row r="2073" spans="1:4" hidden="1" x14ac:dyDescent="0.25">
      <c r="A2073" t="s">
        <v>1430</v>
      </c>
      <c r="B2073" t="s">
        <v>363</v>
      </c>
      <c r="C2073">
        <v>2014</v>
      </c>
      <c r="D2073">
        <v>3.310365</v>
      </c>
    </row>
    <row r="2074" spans="1:4" hidden="1" x14ac:dyDescent="0.25">
      <c r="A2074" t="s">
        <v>1430</v>
      </c>
      <c r="B2074" t="s">
        <v>363</v>
      </c>
      <c r="C2074">
        <v>2015</v>
      </c>
      <c r="D2074">
        <v>4.8761219999999996</v>
      </c>
    </row>
    <row r="2075" spans="1:4" hidden="1" x14ac:dyDescent="0.25">
      <c r="A2075" t="s">
        <v>1430</v>
      </c>
      <c r="B2075" t="s">
        <v>363</v>
      </c>
      <c r="C2075">
        <v>2017</v>
      </c>
      <c r="D2075">
        <v>1.565896</v>
      </c>
    </row>
    <row r="2076" spans="1:4" hidden="1" x14ac:dyDescent="0.25">
      <c r="A2076" t="s">
        <v>1430</v>
      </c>
      <c r="B2076" t="s">
        <v>363</v>
      </c>
      <c r="C2076">
        <v>2018</v>
      </c>
      <c r="D2076">
        <v>1.5361077999999999</v>
      </c>
    </row>
    <row r="2077" spans="1:4" hidden="1" x14ac:dyDescent="0.25">
      <c r="A2077" t="s">
        <v>1430</v>
      </c>
      <c r="B2077" t="s">
        <v>363</v>
      </c>
      <c r="C2077">
        <v>2020</v>
      </c>
      <c r="D2077">
        <v>4.4359865000000003</v>
      </c>
    </row>
    <row r="2078" spans="1:4" hidden="1" x14ac:dyDescent="0.25">
      <c r="A2078" t="s">
        <v>1430</v>
      </c>
      <c r="B2078" t="s">
        <v>363</v>
      </c>
      <c r="C2078">
        <v>2021</v>
      </c>
      <c r="D2078">
        <v>2.9128362999999999</v>
      </c>
    </row>
    <row r="2079" spans="1:4" hidden="1" x14ac:dyDescent="0.25">
      <c r="A2079" t="s">
        <v>367</v>
      </c>
      <c r="B2079" t="s">
        <v>368</v>
      </c>
      <c r="C2079">
        <v>1994</v>
      </c>
      <c r="D2079">
        <v>0.66983599999999999</v>
      </c>
    </row>
    <row r="2080" spans="1:4" hidden="1" x14ac:dyDescent="0.25">
      <c r="A2080" t="s">
        <v>367</v>
      </c>
      <c r="B2080" t="s">
        <v>368</v>
      </c>
      <c r="C2080">
        <v>1995</v>
      </c>
      <c r="D2080">
        <v>1.5862560000000001</v>
      </c>
    </row>
    <row r="2081" spans="1:4" hidden="1" x14ac:dyDescent="0.25">
      <c r="A2081" t="s">
        <v>367</v>
      </c>
      <c r="B2081" t="s">
        <v>368</v>
      </c>
      <c r="C2081">
        <v>1996</v>
      </c>
      <c r="D2081">
        <v>0.48891348000000001</v>
      </c>
    </row>
    <row r="2082" spans="1:4" hidden="1" x14ac:dyDescent="0.25">
      <c r="A2082" t="s">
        <v>367</v>
      </c>
      <c r="B2082" t="s">
        <v>368</v>
      </c>
      <c r="C2082">
        <v>1997</v>
      </c>
      <c r="D2082">
        <v>0.60897577000000003</v>
      </c>
    </row>
    <row r="2083" spans="1:4" hidden="1" x14ac:dyDescent="0.25">
      <c r="A2083" t="s">
        <v>367</v>
      </c>
      <c r="B2083" t="s">
        <v>368</v>
      </c>
      <c r="C2083">
        <v>1998</v>
      </c>
      <c r="D2083">
        <v>0.91797644</v>
      </c>
    </row>
    <row r="2084" spans="1:4" hidden="1" x14ac:dyDescent="0.25">
      <c r="A2084" t="s">
        <v>367</v>
      </c>
      <c r="B2084" t="s">
        <v>368</v>
      </c>
      <c r="C2084">
        <v>1999</v>
      </c>
      <c r="D2084">
        <v>0.63569209999999998</v>
      </c>
    </row>
    <row r="2085" spans="1:4" hidden="1" x14ac:dyDescent="0.25">
      <c r="A2085" t="s">
        <v>367</v>
      </c>
      <c r="B2085" t="s">
        <v>368</v>
      </c>
      <c r="C2085">
        <v>2000</v>
      </c>
      <c r="D2085">
        <v>0.43166092</v>
      </c>
    </row>
    <row r="2086" spans="1:4" hidden="1" x14ac:dyDescent="0.25">
      <c r="A2086" t="s">
        <v>367</v>
      </c>
      <c r="B2086" t="s">
        <v>368</v>
      </c>
      <c r="C2086">
        <v>2002</v>
      </c>
      <c r="D2086">
        <v>0.23239683999999999</v>
      </c>
    </row>
    <row r="2087" spans="1:4" hidden="1" x14ac:dyDescent="0.25">
      <c r="A2087" t="s">
        <v>367</v>
      </c>
      <c r="B2087" t="s">
        <v>368</v>
      </c>
      <c r="C2087">
        <v>2003</v>
      </c>
      <c r="D2087">
        <v>0.16925905999999999</v>
      </c>
    </row>
    <row r="2088" spans="1:4" hidden="1" x14ac:dyDescent="0.25">
      <c r="A2088" t="s">
        <v>367</v>
      </c>
      <c r="B2088" t="s">
        <v>368</v>
      </c>
      <c r="C2088">
        <v>2004</v>
      </c>
      <c r="D2088">
        <v>0.87667507</v>
      </c>
    </row>
    <row r="2089" spans="1:4" hidden="1" x14ac:dyDescent="0.25">
      <c r="A2089" t="s">
        <v>367</v>
      </c>
      <c r="B2089" t="s">
        <v>368</v>
      </c>
      <c r="C2089">
        <v>2005</v>
      </c>
      <c r="D2089">
        <v>0.37249547</v>
      </c>
    </row>
    <row r="2090" spans="1:4" hidden="1" x14ac:dyDescent="0.25">
      <c r="A2090" t="s">
        <v>367</v>
      </c>
      <c r="B2090" t="s">
        <v>368</v>
      </c>
      <c r="C2090">
        <v>2006</v>
      </c>
      <c r="D2090">
        <v>0.20671512</v>
      </c>
    </row>
    <row r="2091" spans="1:4" hidden="1" x14ac:dyDescent="0.25">
      <c r="A2091" t="s">
        <v>367</v>
      </c>
      <c r="B2091" t="s">
        <v>368</v>
      </c>
      <c r="C2091">
        <v>2007</v>
      </c>
      <c r="D2091">
        <v>0.45169475999999997</v>
      </c>
    </row>
    <row r="2092" spans="1:4" hidden="1" x14ac:dyDescent="0.25">
      <c r="A2092" t="s">
        <v>367</v>
      </c>
      <c r="B2092" t="s">
        <v>368</v>
      </c>
      <c r="C2092">
        <v>2008</v>
      </c>
      <c r="D2092">
        <v>0.68247426</v>
      </c>
    </row>
    <row r="2093" spans="1:4" hidden="1" x14ac:dyDescent="0.25">
      <c r="A2093" t="s">
        <v>367</v>
      </c>
      <c r="B2093" t="s">
        <v>368</v>
      </c>
      <c r="C2093">
        <v>2009</v>
      </c>
      <c r="D2093">
        <v>4.7355003999999999E-2</v>
      </c>
    </row>
    <row r="2094" spans="1:4" hidden="1" x14ac:dyDescent="0.25">
      <c r="A2094" t="s">
        <v>367</v>
      </c>
      <c r="B2094" t="s">
        <v>368</v>
      </c>
      <c r="C2094">
        <v>2010</v>
      </c>
      <c r="D2094">
        <v>0.41415390000000002</v>
      </c>
    </row>
    <row r="2095" spans="1:4" hidden="1" x14ac:dyDescent="0.25">
      <c r="A2095" t="s">
        <v>367</v>
      </c>
      <c r="B2095" t="s">
        <v>368</v>
      </c>
      <c r="C2095">
        <v>2011</v>
      </c>
      <c r="D2095">
        <v>0.13423926</v>
      </c>
    </row>
    <row r="2096" spans="1:4" hidden="1" x14ac:dyDescent="0.25">
      <c r="A2096" t="s">
        <v>367</v>
      </c>
      <c r="B2096" t="s">
        <v>368</v>
      </c>
      <c r="C2096">
        <v>2012</v>
      </c>
      <c r="D2096">
        <v>0.17416867999999999</v>
      </c>
    </row>
    <row r="2097" spans="1:4" hidden="1" x14ac:dyDescent="0.25">
      <c r="A2097" t="s">
        <v>367</v>
      </c>
      <c r="B2097" t="s">
        <v>368</v>
      </c>
      <c r="C2097">
        <v>2013</v>
      </c>
      <c r="D2097">
        <v>0.16957720000000001</v>
      </c>
    </row>
    <row r="2098" spans="1:4" hidden="1" x14ac:dyDescent="0.25">
      <c r="A2098" t="s">
        <v>367</v>
      </c>
      <c r="B2098" t="s">
        <v>368</v>
      </c>
      <c r="C2098">
        <v>2014</v>
      </c>
      <c r="D2098">
        <v>0.20647523000000001</v>
      </c>
    </row>
    <row r="2099" spans="1:4" hidden="1" x14ac:dyDescent="0.25">
      <c r="A2099" t="s">
        <v>367</v>
      </c>
      <c r="B2099" t="s">
        <v>368</v>
      </c>
      <c r="C2099">
        <v>2015</v>
      </c>
      <c r="D2099">
        <v>0.12071991999999999</v>
      </c>
    </row>
    <row r="2100" spans="1:4" hidden="1" x14ac:dyDescent="0.25">
      <c r="A2100" t="s">
        <v>367</v>
      </c>
      <c r="B2100" t="s">
        <v>368</v>
      </c>
      <c r="C2100">
        <v>2016</v>
      </c>
      <c r="D2100">
        <v>0.23527618</v>
      </c>
    </row>
    <row r="2101" spans="1:4" hidden="1" x14ac:dyDescent="0.25">
      <c r="A2101" t="s">
        <v>367</v>
      </c>
      <c r="B2101" t="s">
        <v>368</v>
      </c>
      <c r="C2101">
        <v>2017</v>
      </c>
      <c r="D2101">
        <v>0.34391129999999998</v>
      </c>
    </row>
    <row r="2102" spans="1:4" hidden="1" x14ac:dyDescent="0.25">
      <c r="A2102" t="s">
        <v>367</v>
      </c>
      <c r="B2102" t="s">
        <v>368</v>
      </c>
      <c r="C2102">
        <v>2018</v>
      </c>
      <c r="D2102">
        <v>0.3352387</v>
      </c>
    </row>
    <row r="2103" spans="1:4" hidden="1" x14ac:dyDescent="0.25">
      <c r="A2103" t="s">
        <v>367</v>
      </c>
      <c r="B2103" t="s">
        <v>368</v>
      </c>
      <c r="C2103">
        <v>2020</v>
      </c>
      <c r="D2103">
        <v>0.21257614</v>
      </c>
    </row>
    <row r="2104" spans="1:4" hidden="1" x14ac:dyDescent="0.25">
      <c r="A2104" t="s">
        <v>367</v>
      </c>
      <c r="B2104" t="s">
        <v>368</v>
      </c>
      <c r="C2104">
        <v>2021</v>
      </c>
      <c r="D2104">
        <v>0.20750007000000001</v>
      </c>
    </row>
    <row r="2105" spans="1:4" hidden="1" x14ac:dyDescent="0.25">
      <c r="A2105" t="s">
        <v>388</v>
      </c>
      <c r="B2105" t="s">
        <v>389</v>
      </c>
      <c r="C2105">
        <v>1980</v>
      </c>
      <c r="D2105">
        <v>0.31911296</v>
      </c>
    </row>
    <row r="2106" spans="1:4" hidden="1" x14ac:dyDescent="0.25">
      <c r="A2106" t="s">
        <v>388</v>
      </c>
      <c r="B2106" t="s">
        <v>389</v>
      </c>
      <c r="C2106">
        <v>1981</v>
      </c>
      <c r="D2106">
        <v>1.0736372000000001</v>
      </c>
    </row>
    <row r="2107" spans="1:4" hidden="1" x14ac:dyDescent="0.25">
      <c r="A2107" t="s">
        <v>388</v>
      </c>
      <c r="B2107" t="s">
        <v>389</v>
      </c>
      <c r="C2107">
        <v>1982</v>
      </c>
      <c r="D2107">
        <v>0.44219422000000003</v>
      </c>
    </row>
    <row r="2108" spans="1:4" hidden="1" x14ac:dyDescent="0.25">
      <c r="A2108" t="s">
        <v>388</v>
      </c>
      <c r="B2108" t="s">
        <v>389</v>
      </c>
      <c r="C2108">
        <v>1983</v>
      </c>
      <c r="D2108">
        <v>0.14167683</v>
      </c>
    </row>
    <row r="2109" spans="1:4" hidden="1" x14ac:dyDescent="0.25">
      <c r="A2109" t="s">
        <v>388</v>
      </c>
      <c r="B2109" t="s">
        <v>389</v>
      </c>
      <c r="C2109">
        <v>1988</v>
      </c>
      <c r="D2109">
        <v>0.11422329000000001</v>
      </c>
    </row>
    <row r="2110" spans="1:4" hidden="1" x14ac:dyDescent="0.25">
      <c r="A2110" t="s">
        <v>388</v>
      </c>
      <c r="B2110" t="s">
        <v>389</v>
      </c>
      <c r="C2110">
        <v>1989</v>
      </c>
      <c r="D2110">
        <v>0.10899307599999999</v>
      </c>
    </row>
    <row r="2111" spans="1:4" hidden="1" x14ac:dyDescent="0.25">
      <c r="A2111" t="s">
        <v>388</v>
      </c>
      <c r="B2111" t="s">
        <v>389</v>
      </c>
      <c r="C2111">
        <v>1991</v>
      </c>
      <c r="D2111">
        <v>0.10171301000000001</v>
      </c>
    </row>
    <row r="2112" spans="1:4" hidden="1" x14ac:dyDescent="0.25">
      <c r="A2112" t="s">
        <v>388</v>
      </c>
      <c r="B2112" t="s">
        <v>389</v>
      </c>
      <c r="C2112">
        <v>1992</v>
      </c>
      <c r="D2112">
        <v>0.19771788000000001</v>
      </c>
    </row>
    <row r="2113" spans="1:4" hidden="1" x14ac:dyDescent="0.25">
      <c r="A2113" t="s">
        <v>388</v>
      </c>
      <c r="B2113" t="s">
        <v>389</v>
      </c>
      <c r="C2113">
        <v>1993</v>
      </c>
      <c r="D2113">
        <v>0.29247656</v>
      </c>
    </row>
    <row r="2114" spans="1:4" hidden="1" x14ac:dyDescent="0.25">
      <c r="A2114" t="s">
        <v>388</v>
      </c>
      <c r="B2114" t="s">
        <v>389</v>
      </c>
      <c r="C2114">
        <v>1994</v>
      </c>
      <c r="D2114">
        <v>9.8699179999999997E-2</v>
      </c>
    </row>
    <row r="2115" spans="1:4" hidden="1" x14ac:dyDescent="0.25">
      <c r="A2115" t="s">
        <v>388</v>
      </c>
      <c r="B2115" t="s">
        <v>389</v>
      </c>
      <c r="C2115">
        <v>1995</v>
      </c>
      <c r="D2115">
        <v>9.8884455999999996E-2</v>
      </c>
    </row>
    <row r="2116" spans="1:4" hidden="1" x14ac:dyDescent="0.25">
      <c r="A2116" t="s">
        <v>388</v>
      </c>
      <c r="B2116" t="s">
        <v>389</v>
      </c>
      <c r="C2116">
        <v>1996</v>
      </c>
      <c r="D2116">
        <v>0.19397654</v>
      </c>
    </row>
    <row r="2117" spans="1:4" hidden="1" x14ac:dyDescent="0.25">
      <c r="A2117" t="s">
        <v>388</v>
      </c>
      <c r="B2117" t="s">
        <v>389</v>
      </c>
      <c r="C2117">
        <v>1997</v>
      </c>
      <c r="D2117">
        <v>0.19024642999999999</v>
      </c>
    </row>
    <row r="2118" spans="1:4" hidden="1" x14ac:dyDescent="0.25">
      <c r="A2118" t="s">
        <v>388</v>
      </c>
      <c r="B2118" t="s">
        <v>389</v>
      </c>
      <c r="C2118">
        <v>1998</v>
      </c>
      <c r="D2118">
        <v>0.18635051999999999</v>
      </c>
    </row>
    <row r="2119" spans="1:4" hidden="1" x14ac:dyDescent="0.25">
      <c r="A2119" t="s">
        <v>388</v>
      </c>
      <c r="B2119" t="s">
        <v>389</v>
      </c>
      <c r="C2119">
        <v>1999</v>
      </c>
      <c r="D2119">
        <v>9.1124869999999997E-2</v>
      </c>
    </row>
    <row r="2120" spans="1:4" hidden="1" x14ac:dyDescent="0.25">
      <c r="A2120" t="s">
        <v>388</v>
      </c>
      <c r="B2120" t="s">
        <v>389</v>
      </c>
      <c r="C2120">
        <v>2000</v>
      </c>
      <c r="D2120">
        <v>0.26715633</v>
      </c>
    </row>
    <row r="2121" spans="1:4" hidden="1" x14ac:dyDescent="0.25">
      <c r="A2121" t="s">
        <v>388</v>
      </c>
      <c r="B2121" t="s">
        <v>389</v>
      </c>
      <c r="C2121">
        <v>2015</v>
      </c>
      <c r="D2121">
        <v>0.35421335999999998</v>
      </c>
    </row>
    <row r="2122" spans="1:4" hidden="1" x14ac:dyDescent="0.25">
      <c r="A2122" t="s">
        <v>388</v>
      </c>
      <c r="B2122" t="s">
        <v>389</v>
      </c>
      <c r="C2122">
        <v>2016</v>
      </c>
      <c r="D2122">
        <v>0.17235808</v>
      </c>
    </row>
    <row r="2123" spans="1:4" hidden="1" x14ac:dyDescent="0.25">
      <c r="A2123" t="s">
        <v>390</v>
      </c>
      <c r="B2123" t="s">
        <v>391</v>
      </c>
      <c r="C2123">
        <v>1985</v>
      </c>
      <c r="D2123">
        <v>0.52951585999999995</v>
      </c>
    </row>
    <row r="2124" spans="1:4" hidden="1" x14ac:dyDescent="0.25">
      <c r="A2124" t="s">
        <v>390</v>
      </c>
      <c r="B2124" t="s">
        <v>391</v>
      </c>
      <c r="C2124">
        <v>1986</v>
      </c>
      <c r="D2124">
        <v>1.8639033</v>
      </c>
    </row>
    <row r="2125" spans="1:4" hidden="1" x14ac:dyDescent="0.25">
      <c r="A2125" t="s">
        <v>390</v>
      </c>
      <c r="B2125" t="s">
        <v>391</v>
      </c>
      <c r="C2125">
        <v>1987</v>
      </c>
      <c r="D2125">
        <v>4.428337</v>
      </c>
    </row>
    <row r="2126" spans="1:4" hidden="1" x14ac:dyDescent="0.25">
      <c r="A2126" t="s">
        <v>390</v>
      </c>
      <c r="B2126" t="s">
        <v>391</v>
      </c>
      <c r="C2126">
        <v>1988</v>
      </c>
      <c r="D2126">
        <v>4.4176517000000004</v>
      </c>
    </row>
    <row r="2127" spans="1:4" hidden="1" x14ac:dyDescent="0.25">
      <c r="A2127" t="s">
        <v>390</v>
      </c>
      <c r="B2127" t="s">
        <v>391</v>
      </c>
      <c r="C2127">
        <v>1989</v>
      </c>
      <c r="D2127">
        <v>4.9353284999999998</v>
      </c>
    </row>
    <row r="2128" spans="1:4" hidden="1" x14ac:dyDescent="0.25">
      <c r="A2128" t="s">
        <v>390</v>
      </c>
      <c r="B2128" t="s">
        <v>391</v>
      </c>
      <c r="C2128">
        <v>1990</v>
      </c>
      <c r="D2128">
        <v>5.2520227000000004</v>
      </c>
    </row>
    <row r="2129" spans="1:4" hidden="1" x14ac:dyDescent="0.25">
      <c r="A2129" t="s">
        <v>390</v>
      </c>
      <c r="B2129" t="s">
        <v>391</v>
      </c>
      <c r="C2129">
        <v>1991</v>
      </c>
      <c r="D2129">
        <v>5.8831787000000002</v>
      </c>
    </row>
    <row r="2130" spans="1:4" hidden="1" x14ac:dyDescent="0.25">
      <c r="A2130" t="s">
        <v>390</v>
      </c>
      <c r="B2130" t="s">
        <v>391</v>
      </c>
      <c r="C2130">
        <v>1992</v>
      </c>
      <c r="D2130">
        <v>8.1503949999999996</v>
      </c>
    </row>
    <row r="2131" spans="1:4" hidden="1" x14ac:dyDescent="0.25">
      <c r="A2131" t="s">
        <v>390</v>
      </c>
      <c r="B2131" t="s">
        <v>391</v>
      </c>
      <c r="C2131">
        <v>1993</v>
      </c>
      <c r="D2131">
        <v>10.393661</v>
      </c>
    </row>
    <row r="2132" spans="1:4" hidden="1" x14ac:dyDescent="0.25">
      <c r="A2132" t="s">
        <v>390</v>
      </c>
      <c r="B2132" t="s">
        <v>391</v>
      </c>
      <c r="C2132">
        <v>1994</v>
      </c>
      <c r="D2132">
        <v>11.38411</v>
      </c>
    </row>
    <row r="2133" spans="1:4" hidden="1" x14ac:dyDescent="0.25">
      <c r="A2133" t="s">
        <v>390</v>
      </c>
      <c r="B2133" t="s">
        <v>391</v>
      </c>
      <c r="C2133">
        <v>1995</v>
      </c>
      <c r="D2133">
        <v>7.0020756999999998</v>
      </c>
    </row>
    <row r="2134" spans="1:4" hidden="1" x14ac:dyDescent="0.25">
      <c r="A2134" t="s">
        <v>390</v>
      </c>
      <c r="B2134" t="s">
        <v>391</v>
      </c>
      <c r="C2134">
        <v>1996</v>
      </c>
      <c r="D2134">
        <v>10.681974</v>
      </c>
    </row>
    <row r="2135" spans="1:4" hidden="1" x14ac:dyDescent="0.25">
      <c r="A2135" t="s">
        <v>390</v>
      </c>
      <c r="B2135" t="s">
        <v>391</v>
      </c>
      <c r="C2135">
        <v>1997</v>
      </c>
      <c r="D2135">
        <v>8.4238549999999996</v>
      </c>
    </row>
    <row r="2136" spans="1:4" hidden="1" x14ac:dyDescent="0.25">
      <c r="A2136" t="s">
        <v>390</v>
      </c>
      <c r="B2136" t="s">
        <v>391</v>
      </c>
      <c r="C2136">
        <v>1998</v>
      </c>
      <c r="D2136">
        <v>8.8489319999999996</v>
      </c>
    </row>
    <row r="2137" spans="1:4" hidden="1" x14ac:dyDescent="0.25">
      <c r="A2137" t="s">
        <v>390</v>
      </c>
      <c r="B2137" t="s">
        <v>391</v>
      </c>
      <c r="C2137">
        <v>1999</v>
      </c>
      <c r="D2137">
        <v>9.7457820000000002</v>
      </c>
    </row>
    <row r="2138" spans="1:4" hidden="1" x14ac:dyDescent="0.25">
      <c r="A2138" t="s">
        <v>390</v>
      </c>
      <c r="B2138" t="s">
        <v>391</v>
      </c>
      <c r="C2138">
        <v>2000</v>
      </c>
      <c r="D2138">
        <v>8.9779309999999999</v>
      </c>
    </row>
    <row r="2139" spans="1:4" hidden="1" x14ac:dyDescent="0.25">
      <c r="A2139" t="s">
        <v>390</v>
      </c>
      <c r="B2139" t="s">
        <v>391</v>
      </c>
      <c r="C2139">
        <v>2001</v>
      </c>
      <c r="D2139">
        <v>11.511086000000001</v>
      </c>
    </row>
    <row r="2140" spans="1:4" hidden="1" x14ac:dyDescent="0.25">
      <c r="A2140" t="s">
        <v>390</v>
      </c>
      <c r="B2140" t="s">
        <v>391</v>
      </c>
      <c r="C2140">
        <v>2002</v>
      </c>
      <c r="D2140">
        <v>13.337503999999999</v>
      </c>
    </row>
    <row r="2141" spans="1:4" hidden="1" x14ac:dyDescent="0.25">
      <c r="A2141" t="s">
        <v>390</v>
      </c>
      <c r="B2141" t="s">
        <v>391</v>
      </c>
      <c r="C2141">
        <v>2003</v>
      </c>
      <c r="D2141">
        <v>15.198416</v>
      </c>
    </row>
    <row r="2142" spans="1:4" hidden="1" x14ac:dyDescent="0.25">
      <c r="A2142" t="s">
        <v>390</v>
      </c>
      <c r="B2142" t="s">
        <v>391</v>
      </c>
      <c r="C2142">
        <v>2004</v>
      </c>
      <c r="D2142">
        <v>20.605331</v>
      </c>
    </row>
    <row r="2143" spans="1:4" hidden="1" x14ac:dyDescent="0.25">
      <c r="A2143" t="s">
        <v>390</v>
      </c>
      <c r="B2143" t="s">
        <v>391</v>
      </c>
      <c r="C2143">
        <v>2005</v>
      </c>
      <c r="D2143">
        <v>20.136139</v>
      </c>
    </row>
    <row r="2144" spans="1:4" hidden="1" x14ac:dyDescent="0.25">
      <c r="A2144" t="s">
        <v>390</v>
      </c>
      <c r="B2144" t="s">
        <v>391</v>
      </c>
      <c r="C2144">
        <v>2006</v>
      </c>
      <c r="D2144">
        <v>20.030619000000002</v>
      </c>
    </row>
    <row r="2145" spans="1:4" hidden="1" x14ac:dyDescent="0.25">
      <c r="A2145" t="s">
        <v>390</v>
      </c>
      <c r="B2145" t="s">
        <v>391</v>
      </c>
      <c r="C2145">
        <v>2007</v>
      </c>
      <c r="D2145">
        <v>24.729996</v>
      </c>
    </row>
    <row r="2146" spans="1:4" hidden="1" x14ac:dyDescent="0.25">
      <c r="A2146" t="s">
        <v>390</v>
      </c>
      <c r="B2146" t="s">
        <v>391</v>
      </c>
      <c r="C2146">
        <v>2008</v>
      </c>
      <c r="D2146">
        <v>29.56879</v>
      </c>
    </row>
    <row r="2147" spans="1:4" hidden="1" x14ac:dyDescent="0.25">
      <c r="A2147" t="s">
        <v>390</v>
      </c>
      <c r="B2147" t="s">
        <v>391</v>
      </c>
      <c r="C2147">
        <v>2009</v>
      </c>
      <c r="D2147">
        <v>43.732177999999998</v>
      </c>
    </row>
    <row r="2148" spans="1:4" hidden="1" x14ac:dyDescent="0.25">
      <c r="A2148" t="s">
        <v>390</v>
      </c>
      <c r="B2148" t="s">
        <v>391</v>
      </c>
      <c r="C2148">
        <v>2010</v>
      </c>
      <c r="D2148">
        <v>42.86551</v>
      </c>
    </row>
    <row r="2149" spans="1:4" hidden="1" x14ac:dyDescent="0.25">
      <c r="A2149" t="s">
        <v>390</v>
      </c>
      <c r="B2149" t="s">
        <v>391</v>
      </c>
      <c r="C2149">
        <v>2011</v>
      </c>
      <c r="D2149">
        <v>36.869340000000001</v>
      </c>
    </row>
    <row r="2150" spans="1:4" hidden="1" x14ac:dyDescent="0.25">
      <c r="A2150" t="s">
        <v>390</v>
      </c>
      <c r="B2150" t="s">
        <v>391</v>
      </c>
      <c r="C2150">
        <v>2012</v>
      </c>
      <c r="D2150">
        <v>37.558726999999998</v>
      </c>
    </row>
    <row r="2151" spans="1:4" hidden="1" x14ac:dyDescent="0.25">
      <c r="A2151" t="s">
        <v>390</v>
      </c>
      <c r="B2151" t="s">
        <v>391</v>
      </c>
      <c r="C2151">
        <v>2013</v>
      </c>
      <c r="D2151">
        <v>39.787880000000001</v>
      </c>
    </row>
    <row r="2152" spans="1:4" hidden="1" x14ac:dyDescent="0.25">
      <c r="A2152" t="s">
        <v>390</v>
      </c>
      <c r="B2152" t="s">
        <v>391</v>
      </c>
      <c r="C2152">
        <v>2014</v>
      </c>
      <c r="D2152">
        <v>44.206364000000001</v>
      </c>
    </row>
    <row r="2153" spans="1:4" hidden="1" x14ac:dyDescent="0.25">
      <c r="A2153" t="s">
        <v>390</v>
      </c>
      <c r="B2153" t="s">
        <v>391</v>
      </c>
      <c r="C2153">
        <v>2015</v>
      </c>
      <c r="D2153">
        <v>40.94135</v>
      </c>
    </row>
    <row r="2154" spans="1:4" hidden="1" x14ac:dyDescent="0.25">
      <c r="A2154" t="s">
        <v>390</v>
      </c>
      <c r="B2154" t="s">
        <v>391</v>
      </c>
      <c r="C2154">
        <v>2016</v>
      </c>
      <c r="D2154">
        <v>35.176853000000001</v>
      </c>
    </row>
    <row r="2155" spans="1:4" hidden="1" x14ac:dyDescent="0.25">
      <c r="A2155" t="s">
        <v>390</v>
      </c>
      <c r="B2155" t="s">
        <v>391</v>
      </c>
      <c r="C2155">
        <v>2017</v>
      </c>
      <c r="D2155">
        <v>36.465060000000001</v>
      </c>
    </row>
    <row r="2156" spans="1:4" hidden="1" x14ac:dyDescent="0.25">
      <c r="A2156" t="s">
        <v>390</v>
      </c>
      <c r="B2156" t="s">
        <v>391</v>
      </c>
      <c r="C2156">
        <v>2018</v>
      </c>
      <c r="D2156">
        <v>34.445219999999999</v>
      </c>
    </row>
    <row r="2157" spans="1:4" hidden="1" x14ac:dyDescent="0.25">
      <c r="A2157" t="s">
        <v>390</v>
      </c>
      <c r="B2157" t="s">
        <v>391</v>
      </c>
      <c r="C2157">
        <v>2019</v>
      </c>
      <c r="D2157">
        <v>32.648434000000002</v>
      </c>
    </row>
    <row r="2158" spans="1:4" hidden="1" x14ac:dyDescent="0.25">
      <c r="A2158" t="s">
        <v>390</v>
      </c>
      <c r="B2158" t="s">
        <v>391</v>
      </c>
      <c r="C2158">
        <v>2020</v>
      </c>
      <c r="D2158">
        <v>29.789166999999999</v>
      </c>
    </row>
    <row r="2159" spans="1:4" hidden="1" x14ac:dyDescent="0.25">
      <c r="A2159" t="s">
        <v>390</v>
      </c>
      <c r="B2159" t="s">
        <v>391</v>
      </c>
      <c r="C2159">
        <v>2021</v>
      </c>
      <c r="D2159">
        <v>26.300212999999999</v>
      </c>
    </row>
    <row r="2160" spans="1:4" hidden="1" x14ac:dyDescent="0.25">
      <c r="A2160" t="s">
        <v>373</v>
      </c>
      <c r="B2160" t="s">
        <v>374</v>
      </c>
      <c r="C2160">
        <v>1981</v>
      </c>
      <c r="D2160">
        <v>0.1327516</v>
      </c>
    </row>
    <row r="2161" spans="1:4" hidden="1" x14ac:dyDescent="0.25">
      <c r="A2161" t="s">
        <v>375</v>
      </c>
      <c r="B2161" t="s">
        <v>376</v>
      </c>
      <c r="C2161">
        <v>1980</v>
      </c>
      <c r="D2161">
        <v>20.983654000000001</v>
      </c>
    </row>
    <row r="2162" spans="1:4" hidden="1" x14ac:dyDescent="0.25">
      <c r="A2162" t="s">
        <v>375</v>
      </c>
      <c r="B2162" t="s">
        <v>376</v>
      </c>
      <c r="C2162">
        <v>1981</v>
      </c>
      <c r="D2162">
        <v>17.823988</v>
      </c>
    </row>
    <row r="2163" spans="1:4" hidden="1" x14ac:dyDescent="0.25">
      <c r="A2163" t="s">
        <v>375</v>
      </c>
      <c r="B2163" t="s">
        <v>376</v>
      </c>
      <c r="C2163">
        <v>1982</v>
      </c>
      <c r="D2163">
        <v>8.8319449999999993</v>
      </c>
    </row>
    <row r="2164" spans="1:4" hidden="1" x14ac:dyDescent="0.25">
      <c r="A2164" t="s">
        <v>375</v>
      </c>
      <c r="B2164" t="s">
        <v>376</v>
      </c>
      <c r="C2164">
        <v>1983</v>
      </c>
      <c r="D2164">
        <v>11.665514999999999</v>
      </c>
    </row>
    <row r="2165" spans="1:4" hidden="1" x14ac:dyDescent="0.25">
      <c r="A2165" t="s">
        <v>375</v>
      </c>
      <c r="B2165" t="s">
        <v>376</v>
      </c>
      <c r="C2165">
        <v>1986</v>
      </c>
      <c r="D2165">
        <v>14.200713</v>
      </c>
    </row>
    <row r="2166" spans="1:4" hidden="1" x14ac:dyDescent="0.25">
      <c r="A2166" t="s">
        <v>375</v>
      </c>
      <c r="B2166" t="s">
        <v>376</v>
      </c>
      <c r="C2166">
        <v>1987</v>
      </c>
      <c r="D2166">
        <v>14.077488000000001</v>
      </c>
    </row>
    <row r="2167" spans="1:4" hidden="1" x14ac:dyDescent="0.25">
      <c r="A2167" t="s">
        <v>375</v>
      </c>
      <c r="B2167" t="s">
        <v>376</v>
      </c>
      <c r="C2167">
        <v>1988</v>
      </c>
      <c r="D2167">
        <v>8.3693690000000007</v>
      </c>
    </row>
    <row r="2168" spans="1:4" hidden="1" x14ac:dyDescent="0.25">
      <c r="A2168" t="s">
        <v>375</v>
      </c>
      <c r="B2168" t="s">
        <v>376</v>
      </c>
      <c r="C2168">
        <v>1989</v>
      </c>
      <c r="D2168">
        <v>5.5261899999999997</v>
      </c>
    </row>
    <row r="2169" spans="1:4" hidden="1" x14ac:dyDescent="0.25">
      <c r="A2169" t="s">
        <v>375</v>
      </c>
      <c r="B2169" t="s">
        <v>376</v>
      </c>
      <c r="C2169">
        <v>1990</v>
      </c>
      <c r="D2169">
        <v>5.4735136000000004</v>
      </c>
    </row>
    <row r="2170" spans="1:4" hidden="1" x14ac:dyDescent="0.25">
      <c r="A2170" t="s">
        <v>375</v>
      </c>
      <c r="B2170" t="s">
        <v>376</v>
      </c>
      <c r="C2170">
        <v>1991</v>
      </c>
      <c r="D2170">
        <v>16.274452</v>
      </c>
    </row>
    <row r="2171" spans="1:4" hidden="1" x14ac:dyDescent="0.25">
      <c r="A2171" t="s">
        <v>375</v>
      </c>
      <c r="B2171" t="s">
        <v>376</v>
      </c>
      <c r="C2171">
        <v>1992</v>
      </c>
      <c r="D2171">
        <v>8.0668579999999999</v>
      </c>
    </row>
    <row r="2172" spans="1:4" hidden="1" x14ac:dyDescent="0.25">
      <c r="A2172" t="s">
        <v>375</v>
      </c>
      <c r="B2172" t="s">
        <v>376</v>
      </c>
      <c r="C2172">
        <v>1993</v>
      </c>
      <c r="D2172">
        <v>21.318724</v>
      </c>
    </row>
    <row r="2173" spans="1:4" hidden="1" x14ac:dyDescent="0.25">
      <c r="A2173" t="s">
        <v>375</v>
      </c>
      <c r="B2173" t="s">
        <v>376</v>
      </c>
      <c r="C2173">
        <v>1994</v>
      </c>
      <c r="D2173">
        <v>55.472202000000003</v>
      </c>
    </row>
    <row r="2174" spans="1:4" hidden="1" x14ac:dyDescent="0.25">
      <c r="A2174" t="s">
        <v>375</v>
      </c>
      <c r="B2174" t="s">
        <v>376</v>
      </c>
      <c r="C2174">
        <v>1995</v>
      </c>
      <c r="D2174">
        <v>28.806367999999999</v>
      </c>
    </row>
    <row r="2175" spans="1:4" hidden="1" x14ac:dyDescent="0.25">
      <c r="A2175" t="s">
        <v>375</v>
      </c>
      <c r="B2175" t="s">
        <v>376</v>
      </c>
      <c r="C2175">
        <v>1996</v>
      </c>
      <c r="D2175">
        <v>15.573454</v>
      </c>
    </row>
    <row r="2176" spans="1:4" hidden="1" x14ac:dyDescent="0.25">
      <c r="A2176" t="s">
        <v>375</v>
      </c>
      <c r="B2176" t="s">
        <v>376</v>
      </c>
      <c r="C2176">
        <v>1997</v>
      </c>
      <c r="D2176">
        <v>56.578105999999998</v>
      </c>
    </row>
    <row r="2177" spans="1:4" hidden="1" x14ac:dyDescent="0.25">
      <c r="A2177" t="s">
        <v>375</v>
      </c>
      <c r="B2177" t="s">
        <v>376</v>
      </c>
      <c r="C2177">
        <v>1998</v>
      </c>
      <c r="D2177">
        <v>20.382840999999999</v>
      </c>
    </row>
    <row r="2178" spans="1:4" hidden="1" x14ac:dyDescent="0.25">
      <c r="A2178" t="s">
        <v>375</v>
      </c>
      <c r="B2178" t="s">
        <v>376</v>
      </c>
      <c r="C2178">
        <v>1999</v>
      </c>
      <c r="D2178">
        <v>27.778269000000002</v>
      </c>
    </row>
    <row r="2179" spans="1:4" hidden="1" x14ac:dyDescent="0.25">
      <c r="A2179" t="s">
        <v>375</v>
      </c>
      <c r="B2179" t="s">
        <v>376</v>
      </c>
      <c r="C2179">
        <v>2000</v>
      </c>
      <c r="D2179">
        <v>57.613500000000002</v>
      </c>
    </row>
    <row r="2180" spans="1:4" hidden="1" x14ac:dyDescent="0.25">
      <c r="A2180" t="s">
        <v>375</v>
      </c>
      <c r="B2180" t="s">
        <v>376</v>
      </c>
      <c r="C2180">
        <v>2001</v>
      </c>
      <c r="D2180">
        <v>64.650406000000004</v>
      </c>
    </row>
    <row r="2181" spans="1:4" hidden="1" x14ac:dyDescent="0.25">
      <c r="A2181" t="s">
        <v>375</v>
      </c>
      <c r="B2181" t="s">
        <v>376</v>
      </c>
      <c r="C2181">
        <v>2002</v>
      </c>
      <c r="D2181">
        <v>54.36018</v>
      </c>
    </row>
    <row r="2182" spans="1:4" hidden="1" x14ac:dyDescent="0.25">
      <c r="A2182" t="s">
        <v>375</v>
      </c>
      <c r="B2182" t="s">
        <v>376</v>
      </c>
      <c r="C2182">
        <v>2007</v>
      </c>
      <c r="D2182">
        <v>24.266484999999999</v>
      </c>
    </row>
    <row r="2183" spans="1:4" hidden="1" x14ac:dyDescent="0.25">
      <c r="A2183" t="s">
        <v>375</v>
      </c>
      <c r="B2183" t="s">
        <v>376</v>
      </c>
      <c r="C2183">
        <v>2008</v>
      </c>
      <c r="D2183">
        <v>33.864933000000001</v>
      </c>
    </row>
    <row r="2184" spans="1:4" hidden="1" x14ac:dyDescent="0.25">
      <c r="A2184" t="s">
        <v>375</v>
      </c>
      <c r="B2184" t="s">
        <v>376</v>
      </c>
      <c r="C2184">
        <v>2009</v>
      </c>
      <c r="D2184">
        <v>19.253494</v>
      </c>
    </row>
    <row r="2185" spans="1:4" hidden="1" x14ac:dyDescent="0.25">
      <c r="A2185" t="s">
        <v>375</v>
      </c>
      <c r="B2185" t="s">
        <v>376</v>
      </c>
      <c r="C2185">
        <v>2010</v>
      </c>
      <c r="D2185">
        <v>28.656169999999999</v>
      </c>
    </row>
    <row r="2186" spans="1:4" hidden="1" x14ac:dyDescent="0.25">
      <c r="A2186" t="s">
        <v>375</v>
      </c>
      <c r="B2186" t="s">
        <v>376</v>
      </c>
      <c r="C2186">
        <v>2011</v>
      </c>
      <c r="D2186">
        <v>21.247612</v>
      </c>
    </row>
    <row r="2187" spans="1:4" hidden="1" x14ac:dyDescent="0.25">
      <c r="A2187" t="s">
        <v>375</v>
      </c>
      <c r="B2187" t="s">
        <v>376</v>
      </c>
      <c r="C2187">
        <v>2012</v>
      </c>
      <c r="D2187">
        <v>25.586632000000002</v>
      </c>
    </row>
    <row r="2188" spans="1:4" hidden="1" x14ac:dyDescent="0.25">
      <c r="A2188" t="s">
        <v>375</v>
      </c>
      <c r="B2188" t="s">
        <v>376</v>
      </c>
      <c r="C2188">
        <v>2013</v>
      </c>
      <c r="D2188">
        <v>29.712181000000001</v>
      </c>
    </row>
    <row r="2189" spans="1:4" hidden="1" x14ac:dyDescent="0.25">
      <c r="A2189" t="s">
        <v>375</v>
      </c>
      <c r="B2189" t="s">
        <v>376</v>
      </c>
      <c r="C2189">
        <v>2014</v>
      </c>
      <c r="D2189">
        <v>11.199488000000001</v>
      </c>
    </row>
    <row r="2190" spans="1:4" hidden="1" x14ac:dyDescent="0.25">
      <c r="A2190" t="s">
        <v>375</v>
      </c>
      <c r="B2190" t="s">
        <v>376</v>
      </c>
      <c r="C2190">
        <v>2015</v>
      </c>
      <c r="D2190">
        <v>19.711554</v>
      </c>
    </row>
    <row r="2191" spans="1:4" hidden="1" x14ac:dyDescent="0.25">
      <c r="A2191" t="s">
        <v>375</v>
      </c>
      <c r="B2191" t="s">
        <v>376</v>
      </c>
      <c r="C2191">
        <v>2016</v>
      </c>
      <c r="D2191">
        <v>6.4141349999999999</v>
      </c>
    </row>
    <row r="2192" spans="1:4" hidden="1" x14ac:dyDescent="0.25">
      <c r="A2192" t="s">
        <v>375</v>
      </c>
      <c r="B2192" t="s">
        <v>376</v>
      </c>
      <c r="C2192">
        <v>2017</v>
      </c>
      <c r="D2192">
        <v>10.427377</v>
      </c>
    </row>
    <row r="2193" spans="1:4" hidden="1" x14ac:dyDescent="0.25">
      <c r="A2193" t="s">
        <v>375</v>
      </c>
      <c r="B2193" t="s">
        <v>376</v>
      </c>
      <c r="C2193">
        <v>2018</v>
      </c>
      <c r="D2193">
        <v>4.0684310000000004</v>
      </c>
    </row>
    <row r="2194" spans="1:4" hidden="1" x14ac:dyDescent="0.25">
      <c r="A2194" t="s">
        <v>375</v>
      </c>
      <c r="B2194" t="s">
        <v>376</v>
      </c>
      <c r="C2194">
        <v>2019</v>
      </c>
      <c r="D2194">
        <v>9.9276079999999993</v>
      </c>
    </row>
    <row r="2195" spans="1:4" hidden="1" x14ac:dyDescent="0.25">
      <c r="A2195" t="s">
        <v>375</v>
      </c>
      <c r="B2195" t="s">
        <v>376</v>
      </c>
      <c r="C2195">
        <v>2020</v>
      </c>
      <c r="D2195">
        <v>11.642257000000001</v>
      </c>
    </row>
    <row r="2196" spans="1:4" hidden="1" x14ac:dyDescent="0.25">
      <c r="A2196" t="s">
        <v>375</v>
      </c>
      <c r="B2196" t="s">
        <v>376</v>
      </c>
      <c r="C2196">
        <v>2021</v>
      </c>
      <c r="D2196">
        <v>9.4921509999999998</v>
      </c>
    </row>
    <row r="2197" spans="1:4" hidden="1" x14ac:dyDescent="0.25">
      <c r="A2197" t="s">
        <v>386</v>
      </c>
      <c r="B2197" t="s">
        <v>387</v>
      </c>
      <c r="C2197">
        <v>1981</v>
      </c>
      <c r="D2197">
        <v>2.062268</v>
      </c>
    </row>
    <row r="2198" spans="1:4" hidden="1" x14ac:dyDescent="0.25">
      <c r="A2198" t="s">
        <v>386</v>
      </c>
      <c r="B2198" t="s">
        <v>387</v>
      </c>
      <c r="C2198">
        <v>1985</v>
      </c>
      <c r="D2198">
        <v>3.899483</v>
      </c>
    </row>
    <row r="2199" spans="1:4" hidden="1" x14ac:dyDescent="0.25">
      <c r="A2199" t="s">
        <v>386</v>
      </c>
      <c r="B2199" t="s">
        <v>387</v>
      </c>
      <c r="C2199">
        <v>1988</v>
      </c>
      <c r="D2199">
        <v>2.8186800000000001</v>
      </c>
    </row>
    <row r="2200" spans="1:4" hidden="1" x14ac:dyDescent="0.25">
      <c r="A2200" t="s">
        <v>386</v>
      </c>
      <c r="B2200" t="s">
        <v>387</v>
      </c>
      <c r="C2200">
        <v>1990</v>
      </c>
      <c r="D2200">
        <v>0.91718215000000003</v>
      </c>
    </row>
    <row r="2201" spans="1:4" hidden="1" x14ac:dyDescent="0.25">
      <c r="A2201" t="s">
        <v>386</v>
      </c>
      <c r="B2201" t="s">
        <v>387</v>
      </c>
      <c r="C2201">
        <v>1991</v>
      </c>
      <c r="D2201">
        <v>1.8111562000000001</v>
      </c>
    </row>
    <row r="2202" spans="1:4" hidden="1" x14ac:dyDescent="0.25">
      <c r="A2202" t="s">
        <v>386</v>
      </c>
      <c r="B2202" t="s">
        <v>387</v>
      </c>
      <c r="C2202">
        <v>1993</v>
      </c>
      <c r="D2202">
        <v>1.7648200999999999</v>
      </c>
    </row>
    <row r="2203" spans="1:4" hidden="1" x14ac:dyDescent="0.25">
      <c r="A2203" t="s">
        <v>386</v>
      </c>
      <c r="B2203" t="s">
        <v>387</v>
      </c>
      <c r="C2203">
        <v>1994</v>
      </c>
      <c r="D2203">
        <v>4.3585710000000004</v>
      </c>
    </row>
    <row r="2204" spans="1:4" hidden="1" x14ac:dyDescent="0.25">
      <c r="A2204" t="s">
        <v>386</v>
      </c>
      <c r="B2204" t="s">
        <v>387</v>
      </c>
      <c r="C2204">
        <v>1995</v>
      </c>
      <c r="D2204">
        <v>2.5857209999999999</v>
      </c>
    </row>
    <row r="2205" spans="1:4" hidden="1" x14ac:dyDescent="0.25">
      <c r="A2205" t="s">
        <v>386</v>
      </c>
      <c r="B2205" t="s">
        <v>387</v>
      </c>
      <c r="C2205">
        <v>1996</v>
      </c>
      <c r="D2205">
        <v>2.5585372</v>
      </c>
    </row>
    <row r="2206" spans="1:4" hidden="1" x14ac:dyDescent="0.25">
      <c r="A2206" t="s">
        <v>386</v>
      </c>
      <c r="B2206" t="s">
        <v>387</v>
      </c>
      <c r="C2206">
        <v>1997</v>
      </c>
      <c r="D2206">
        <v>2.5332167000000001</v>
      </c>
    </row>
    <row r="2207" spans="1:4" hidden="1" x14ac:dyDescent="0.25">
      <c r="A2207" t="s">
        <v>386</v>
      </c>
      <c r="B2207" t="s">
        <v>387</v>
      </c>
      <c r="C2207">
        <v>1998</v>
      </c>
      <c r="D2207">
        <v>2.5107145000000002</v>
      </c>
    </row>
    <row r="2208" spans="1:4" hidden="1" x14ac:dyDescent="0.25">
      <c r="A2208" t="s">
        <v>386</v>
      </c>
      <c r="B2208" t="s">
        <v>387</v>
      </c>
      <c r="C2208">
        <v>2008</v>
      </c>
      <c r="D2208">
        <v>1.5677778</v>
      </c>
    </row>
    <row r="2209" spans="1:4" hidden="1" x14ac:dyDescent="0.25">
      <c r="A2209" t="s">
        <v>386</v>
      </c>
      <c r="B2209" t="s">
        <v>387</v>
      </c>
      <c r="C2209">
        <v>2011</v>
      </c>
      <c r="D2209">
        <v>0.7774605</v>
      </c>
    </row>
    <row r="2210" spans="1:4" hidden="1" x14ac:dyDescent="0.25">
      <c r="A2210" t="s">
        <v>386</v>
      </c>
      <c r="B2210" t="s">
        <v>387</v>
      </c>
      <c r="C2210">
        <v>2012</v>
      </c>
      <c r="D2210">
        <v>3.1037754999999998</v>
      </c>
    </row>
    <row r="2211" spans="1:4" hidden="1" x14ac:dyDescent="0.25">
      <c r="A2211" t="s">
        <v>386</v>
      </c>
      <c r="B2211" t="s">
        <v>387</v>
      </c>
      <c r="C2211">
        <v>2013</v>
      </c>
      <c r="D2211">
        <v>1.5495490999999999</v>
      </c>
    </row>
    <row r="2212" spans="1:4" hidden="1" x14ac:dyDescent="0.25">
      <c r="A2212" t="s">
        <v>386</v>
      </c>
      <c r="B2212" t="s">
        <v>387</v>
      </c>
      <c r="C2212">
        <v>2014</v>
      </c>
      <c r="D2212">
        <v>2.3217802000000001</v>
      </c>
    </row>
    <row r="2213" spans="1:4" hidden="1" x14ac:dyDescent="0.25">
      <c r="A2213" t="s">
        <v>386</v>
      </c>
      <c r="B2213" t="s">
        <v>387</v>
      </c>
      <c r="C2213">
        <v>2015</v>
      </c>
      <c r="D2213">
        <v>0.77330010000000005</v>
      </c>
    </row>
    <row r="2214" spans="1:4" hidden="1" x14ac:dyDescent="0.25">
      <c r="A2214" t="s">
        <v>386</v>
      </c>
      <c r="B2214" t="s">
        <v>387</v>
      </c>
      <c r="C2214">
        <v>2016</v>
      </c>
      <c r="D2214">
        <v>1.5457038000000001</v>
      </c>
    </row>
    <row r="2215" spans="1:4" hidden="1" x14ac:dyDescent="0.25">
      <c r="A2215" t="s">
        <v>386</v>
      </c>
      <c r="B2215" t="s">
        <v>387</v>
      </c>
      <c r="C2215">
        <v>2017</v>
      </c>
      <c r="D2215">
        <v>0.77235407</v>
      </c>
    </row>
    <row r="2216" spans="1:4" hidden="1" x14ac:dyDescent="0.25">
      <c r="A2216" t="s">
        <v>386</v>
      </c>
      <c r="B2216" t="s">
        <v>387</v>
      </c>
      <c r="C2216">
        <v>2018</v>
      </c>
      <c r="D2216">
        <v>12.351531</v>
      </c>
    </row>
    <row r="2217" spans="1:4" hidden="1" x14ac:dyDescent="0.25">
      <c r="A2217" t="s">
        <v>386</v>
      </c>
      <c r="B2217" t="s">
        <v>387</v>
      </c>
      <c r="C2217">
        <v>2019</v>
      </c>
      <c r="D2217">
        <v>3.0857437000000001</v>
      </c>
    </row>
    <row r="2218" spans="1:4" hidden="1" x14ac:dyDescent="0.25">
      <c r="A2218" t="s">
        <v>386</v>
      </c>
      <c r="B2218" t="s">
        <v>387</v>
      </c>
      <c r="C2218">
        <v>2020</v>
      </c>
      <c r="D2218">
        <v>4.6231017000000003</v>
      </c>
    </row>
    <row r="2219" spans="1:4" hidden="1" x14ac:dyDescent="0.25">
      <c r="A2219" t="s">
        <v>386</v>
      </c>
      <c r="B2219" t="s">
        <v>387</v>
      </c>
      <c r="C2219">
        <v>2021</v>
      </c>
      <c r="D2219">
        <v>4.6192149999999996</v>
      </c>
    </row>
    <row r="2220" spans="1:4" hidden="1" x14ac:dyDescent="0.25">
      <c r="A2220" t="s">
        <v>160</v>
      </c>
      <c r="B2220" t="s">
        <v>371</v>
      </c>
      <c r="C2220">
        <v>1980</v>
      </c>
      <c r="D2220">
        <v>10.398021999999999</v>
      </c>
    </row>
    <row r="2221" spans="1:4" hidden="1" x14ac:dyDescent="0.25">
      <c r="A2221" t="s">
        <v>160</v>
      </c>
      <c r="B2221" t="s">
        <v>371</v>
      </c>
      <c r="C2221">
        <v>1981</v>
      </c>
      <c r="D2221">
        <v>11.049521</v>
      </c>
    </row>
    <row r="2222" spans="1:4" hidden="1" x14ac:dyDescent="0.25">
      <c r="A2222" t="s">
        <v>160</v>
      </c>
      <c r="B2222" t="s">
        <v>371</v>
      </c>
      <c r="C2222">
        <v>1982</v>
      </c>
      <c r="D2222">
        <v>7.7841076999999999</v>
      </c>
    </row>
    <row r="2223" spans="1:4" hidden="1" x14ac:dyDescent="0.25">
      <c r="A2223" t="s">
        <v>160</v>
      </c>
      <c r="B2223" t="s">
        <v>371</v>
      </c>
      <c r="C2223">
        <v>1983</v>
      </c>
      <c r="D2223">
        <v>10.127592</v>
      </c>
    </row>
    <row r="2224" spans="1:4" hidden="1" x14ac:dyDescent="0.25">
      <c r="A2224" t="s">
        <v>160</v>
      </c>
      <c r="B2224" t="s">
        <v>371</v>
      </c>
      <c r="C2224">
        <v>1984</v>
      </c>
      <c r="D2224">
        <v>9.3618629999999996</v>
      </c>
    </row>
    <row r="2225" spans="1:4" hidden="1" x14ac:dyDescent="0.25">
      <c r="A2225" t="s">
        <v>160</v>
      </c>
      <c r="B2225" t="s">
        <v>371</v>
      </c>
      <c r="C2225">
        <v>1985</v>
      </c>
      <c r="D2225">
        <v>7.8801145999999997</v>
      </c>
    </row>
    <row r="2226" spans="1:4" hidden="1" x14ac:dyDescent="0.25">
      <c r="A2226" t="s">
        <v>160</v>
      </c>
      <c r="B2226" t="s">
        <v>371</v>
      </c>
      <c r="C2226">
        <v>1986</v>
      </c>
      <c r="D2226">
        <v>8.2519550000000006</v>
      </c>
    </row>
    <row r="2227" spans="1:4" hidden="1" x14ac:dyDescent="0.25">
      <c r="A2227" t="s">
        <v>160</v>
      </c>
      <c r="B2227" t="s">
        <v>371</v>
      </c>
      <c r="C2227">
        <v>1987</v>
      </c>
      <c r="D2227">
        <v>9.5675889999999999</v>
      </c>
    </row>
    <row r="2228" spans="1:4" hidden="1" x14ac:dyDescent="0.25">
      <c r="A2228" t="s">
        <v>160</v>
      </c>
      <c r="B2228" t="s">
        <v>371</v>
      </c>
      <c r="C2228">
        <v>1988</v>
      </c>
      <c r="D2228">
        <v>8.2644614999999995</v>
      </c>
    </row>
    <row r="2229" spans="1:4" hidden="1" x14ac:dyDescent="0.25">
      <c r="A2229" t="s">
        <v>160</v>
      </c>
      <c r="B2229" t="s">
        <v>371</v>
      </c>
      <c r="C2229">
        <v>1989</v>
      </c>
      <c r="D2229">
        <v>9.4349319999999999</v>
      </c>
    </row>
    <row r="2230" spans="1:4" hidden="1" x14ac:dyDescent="0.25">
      <c r="A2230" t="s">
        <v>160</v>
      </c>
      <c r="B2230" t="s">
        <v>371</v>
      </c>
      <c r="C2230">
        <v>1990</v>
      </c>
      <c r="D2230">
        <v>8.0885529999999992</v>
      </c>
    </row>
    <row r="2231" spans="1:4" hidden="1" x14ac:dyDescent="0.25">
      <c r="A2231" t="s">
        <v>160</v>
      </c>
      <c r="B2231" t="s">
        <v>371</v>
      </c>
      <c r="C2231">
        <v>1991</v>
      </c>
      <c r="D2231">
        <v>6.7665167000000004</v>
      </c>
    </row>
    <row r="2232" spans="1:4" hidden="1" x14ac:dyDescent="0.25">
      <c r="A2232" t="s">
        <v>160</v>
      </c>
      <c r="B2232" t="s">
        <v>371</v>
      </c>
      <c r="C2232">
        <v>1992</v>
      </c>
      <c r="D2232">
        <v>6.6475939999999998</v>
      </c>
    </row>
    <row r="2233" spans="1:4" hidden="1" x14ac:dyDescent="0.25">
      <c r="A2233" t="s">
        <v>160</v>
      </c>
      <c r="B2233" t="s">
        <v>371</v>
      </c>
      <c r="C2233">
        <v>1993</v>
      </c>
      <c r="D2233">
        <v>6.3821114999999997</v>
      </c>
    </row>
    <row r="2234" spans="1:4" hidden="1" x14ac:dyDescent="0.25">
      <c r="A2234" t="s">
        <v>160</v>
      </c>
      <c r="B2234" t="s">
        <v>371</v>
      </c>
      <c r="C2234">
        <v>1994</v>
      </c>
      <c r="D2234">
        <v>5.6389436999999996</v>
      </c>
    </row>
    <row r="2235" spans="1:4" hidden="1" x14ac:dyDescent="0.25">
      <c r="A2235" t="s">
        <v>160</v>
      </c>
      <c r="B2235" t="s">
        <v>371</v>
      </c>
      <c r="C2235">
        <v>1995</v>
      </c>
      <c r="D2235">
        <v>4.8016240000000003</v>
      </c>
    </row>
    <row r="2236" spans="1:4" hidden="1" x14ac:dyDescent="0.25">
      <c r="A2236" t="s">
        <v>160</v>
      </c>
      <c r="B2236" t="s">
        <v>371</v>
      </c>
      <c r="C2236">
        <v>1996</v>
      </c>
      <c r="D2236">
        <v>4.2145919999999997</v>
      </c>
    </row>
    <row r="2237" spans="1:4" hidden="1" x14ac:dyDescent="0.25">
      <c r="A2237" t="s">
        <v>160</v>
      </c>
      <c r="B2237" t="s">
        <v>371</v>
      </c>
      <c r="C2237">
        <v>1997</v>
      </c>
      <c r="D2237">
        <v>4.5072555999999997</v>
      </c>
    </row>
    <row r="2238" spans="1:4" hidden="1" x14ac:dyDescent="0.25">
      <c r="A2238" t="s">
        <v>160</v>
      </c>
      <c r="B2238" t="s">
        <v>371</v>
      </c>
      <c r="C2238">
        <v>1998</v>
      </c>
      <c r="D2238">
        <v>4.7801304</v>
      </c>
    </row>
    <row r="2239" spans="1:4" hidden="1" x14ac:dyDescent="0.25">
      <c r="A2239" t="s">
        <v>160</v>
      </c>
      <c r="B2239" t="s">
        <v>371</v>
      </c>
      <c r="C2239">
        <v>1999</v>
      </c>
      <c r="D2239">
        <v>4.7231110000000003</v>
      </c>
    </row>
    <row r="2240" spans="1:4" hidden="1" x14ac:dyDescent="0.25">
      <c r="A2240" t="s">
        <v>160</v>
      </c>
      <c r="B2240" t="s">
        <v>371</v>
      </c>
      <c r="C2240">
        <v>2000</v>
      </c>
      <c r="D2240">
        <v>4.4036460000000002</v>
      </c>
    </row>
    <row r="2241" spans="1:4" hidden="1" x14ac:dyDescent="0.25">
      <c r="A2241" t="s">
        <v>160</v>
      </c>
      <c r="B2241" t="s">
        <v>371</v>
      </c>
      <c r="C2241">
        <v>2001</v>
      </c>
      <c r="D2241">
        <v>5.3725420000000002</v>
      </c>
    </row>
    <row r="2242" spans="1:4" hidden="1" x14ac:dyDescent="0.25">
      <c r="A2242" t="s">
        <v>160</v>
      </c>
      <c r="B2242" t="s">
        <v>371</v>
      </c>
      <c r="C2242">
        <v>2002</v>
      </c>
      <c r="D2242">
        <v>5.2122000000000002</v>
      </c>
    </row>
    <row r="2243" spans="1:4" hidden="1" x14ac:dyDescent="0.25">
      <c r="A2243" t="s">
        <v>160</v>
      </c>
      <c r="B2243" t="s">
        <v>371</v>
      </c>
      <c r="C2243">
        <v>2003</v>
      </c>
      <c r="D2243">
        <v>4.5690030000000004</v>
      </c>
    </row>
    <row r="2244" spans="1:4" hidden="1" x14ac:dyDescent="0.25">
      <c r="A2244" t="s">
        <v>160</v>
      </c>
      <c r="B2244" t="s">
        <v>371</v>
      </c>
      <c r="C2244">
        <v>2004</v>
      </c>
      <c r="D2244">
        <v>5.435524</v>
      </c>
    </row>
    <row r="2245" spans="1:4" hidden="1" x14ac:dyDescent="0.25">
      <c r="A2245" t="s">
        <v>160</v>
      </c>
      <c r="B2245" t="s">
        <v>371</v>
      </c>
      <c r="C2245">
        <v>2005</v>
      </c>
      <c r="D2245">
        <v>5.5385689999999999</v>
      </c>
    </row>
    <row r="2246" spans="1:4" hidden="1" x14ac:dyDescent="0.25">
      <c r="A2246" t="s">
        <v>160</v>
      </c>
      <c r="B2246" t="s">
        <v>371</v>
      </c>
      <c r="C2246">
        <v>2006</v>
      </c>
      <c r="D2246">
        <v>5.3701676999999997</v>
      </c>
    </row>
    <row r="2247" spans="1:4" hidden="1" x14ac:dyDescent="0.25">
      <c r="A2247" t="s">
        <v>160</v>
      </c>
      <c r="B2247" t="s">
        <v>371</v>
      </c>
      <c r="C2247">
        <v>2007</v>
      </c>
      <c r="D2247">
        <v>5.8077810000000003</v>
      </c>
    </row>
    <row r="2248" spans="1:4" hidden="1" x14ac:dyDescent="0.25">
      <c r="A2248" t="s">
        <v>160</v>
      </c>
      <c r="B2248" t="s">
        <v>371</v>
      </c>
      <c r="C2248">
        <v>2008</v>
      </c>
      <c r="D2248">
        <v>6.2451854000000004</v>
      </c>
    </row>
    <row r="2249" spans="1:4" hidden="1" x14ac:dyDescent="0.25">
      <c r="A2249" t="s">
        <v>160</v>
      </c>
      <c r="B2249" t="s">
        <v>371</v>
      </c>
      <c r="C2249">
        <v>2009</v>
      </c>
      <c r="D2249">
        <v>7.4021096000000002</v>
      </c>
    </row>
    <row r="2250" spans="1:4" hidden="1" x14ac:dyDescent="0.25">
      <c r="A2250" t="s">
        <v>160</v>
      </c>
      <c r="B2250" t="s">
        <v>371</v>
      </c>
      <c r="C2250">
        <v>2010</v>
      </c>
      <c r="D2250">
        <v>8.4508989999999997</v>
      </c>
    </row>
    <row r="2251" spans="1:4" hidden="1" x14ac:dyDescent="0.25">
      <c r="A2251" t="s">
        <v>160</v>
      </c>
      <c r="B2251" t="s">
        <v>371</v>
      </c>
      <c r="C2251">
        <v>2011</v>
      </c>
      <c r="D2251">
        <v>9.3297899999999991</v>
      </c>
    </row>
    <row r="2252" spans="1:4" hidden="1" x14ac:dyDescent="0.25">
      <c r="A2252" t="s">
        <v>160</v>
      </c>
      <c r="B2252" t="s">
        <v>371</v>
      </c>
      <c r="C2252">
        <v>2012</v>
      </c>
      <c r="D2252">
        <v>11.178694999999999</v>
      </c>
    </row>
    <row r="2253" spans="1:4" hidden="1" x14ac:dyDescent="0.25">
      <c r="A2253" t="s">
        <v>160</v>
      </c>
      <c r="B2253" t="s">
        <v>371</v>
      </c>
      <c r="C2253">
        <v>2013</v>
      </c>
      <c r="D2253">
        <v>10.31625</v>
      </c>
    </row>
    <row r="2254" spans="1:4" hidden="1" x14ac:dyDescent="0.25">
      <c r="A2254" t="s">
        <v>160</v>
      </c>
      <c r="B2254" t="s">
        <v>371</v>
      </c>
      <c r="C2254">
        <v>2014</v>
      </c>
      <c r="D2254">
        <v>10.492111</v>
      </c>
    </row>
    <row r="2255" spans="1:4" hidden="1" x14ac:dyDescent="0.25">
      <c r="A2255" t="s">
        <v>160</v>
      </c>
      <c r="B2255" t="s">
        <v>371</v>
      </c>
      <c r="C2255">
        <v>2015</v>
      </c>
      <c r="D2255">
        <v>11.352486000000001</v>
      </c>
    </row>
    <row r="2256" spans="1:4" hidden="1" x14ac:dyDescent="0.25">
      <c r="A2256" t="s">
        <v>160</v>
      </c>
      <c r="B2256" t="s">
        <v>371</v>
      </c>
      <c r="C2256">
        <v>2016</v>
      </c>
      <c r="D2256">
        <v>10.780188000000001</v>
      </c>
    </row>
    <row r="2257" spans="1:4" hidden="1" x14ac:dyDescent="0.25">
      <c r="A2257" t="s">
        <v>160</v>
      </c>
      <c r="B2257" t="s">
        <v>371</v>
      </c>
      <c r="C2257">
        <v>2017</v>
      </c>
      <c r="D2257">
        <v>10.859719999999999</v>
      </c>
    </row>
    <row r="2258" spans="1:4" hidden="1" x14ac:dyDescent="0.25">
      <c r="A2258" t="s">
        <v>160</v>
      </c>
      <c r="B2258" t="s">
        <v>371</v>
      </c>
      <c r="C2258">
        <v>2018</v>
      </c>
      <c r="D2258">
        <v>12.538919999999999</v>
      </c>
    </row>
    <row r="2259" spans="1:4" hidden="1" x14ac:dyDescent="0.25">
      <c r="A2259" t="s">
        <v>160</v>
      </c>
      <c r="B2259" t="s">
        <v>371</v>
      </c>
      <c r="C2259">
        <v>2019</v>
      </c>
      <c r="D2259">
        <v>10.432879</v>
      </c>
    </row>
    <row r="2260" spans="1:4" hidden="1" x14ac:dyDescent="0.25">
      <c r="A2260" t="s">
        <v>160</v>
      </c>
      <c r="B2260" t="s">
        <v>371</v>
      </c>
      <c r="C2260">
        <v>2020</v>
      </c>
      <c r="D2260">
        <v>8.9842479999999991</v>
      </c>
    </row>
    <row r="2261" spans="1:4" hidden="1" x14ac:dyDescent="0.25">
      <c r="A2261" t="s">
        <v>160</v>
      </c>
      <c r="B2261" t="s">
        <v>371</v>
      </c>
      <c r="C2261">
        <v>2021</v>
      </c>
      <c r="D2261">
        <v>8.8157429999999994</v>
      </c>
    </row>
    <row r="2262" spans="1:4" hidden="1" x14ac:dyDescent="0.25">
      <c r="A2262" t="s">
        <v>161</v>
      </c>
      <c r="B2262" t="s">
        <v>366</v>
      </c>
      <c r="C2262">
        <v>1993</v>
      </c>
      <c r="D2262">
        <v>14.909765999999999</v>
      </c>
    </row>
    <row r="2263" spans="1:4" hidden="1" x14ac:dyDescent="0.25">
      <c r="A2263" t="s">
        <v>161</v>
      </c>
      <c r="B2263" t="s">
        <v>366</v>
      </c>
      <c r="C2263">
        <v>1994</v>
      </c>
      <c r="D2263">
        <v>52.872127999999996</v>
      </c>
    </row>
    <row r="2264" spans="1:4" hidden="1" x14ac:dyDescent="0.25">
      <c r="A2264" t="s">
        <v>161</v>
      </c>
      <c r="B2264" t="s">
        <v>366</v>
      </c>
      <c r="C2264">
        <v>1995</v>
      </c>
      <c r="D2264">
        <v>60.521317000000003</v>
      </c>
    </row>
    <row r="2265" spans="1:4" hidden="1" x14ac:dyDescent="0.25">
      <c r="A2265" t="s">
        <v>161</v>
      </c>
      <c r="B2265" t="s">
        <v>366</v>
      </c>
      <c r="C2265">
        <v>1996</v>
      </c>
      <c r="D2265">
        <v>65.234089999999995</v>
      </c>
    </row>
    <row r="2266" spans="1:4" hidden="1" x14ac:dyDescent="0.25">
      <c r="A2266" t="s">
        <v>161</v>
      </c>
      <c r="B2266" t="s">
        <v>366</v>
      </c>
      <c r="C2266">
        <v>1997</v>
      </c>
      <c r="D2266">
        <v>67.140150000000006</v>
      </c>
    </row>
    <row r="2267" spans="1:4" hidden="1" x14ac:dyDescent="0.25">
      <c r="A2267" t="s">
        <v>161</v>
      </c>
      <c r="B2267" t="s">
        <v>366</v>
      </c>
      <c r="C2267">
        <v>1998</v>
      </c>
      <c r="D2267">
        <v>59.032485999999999</v>
      </c>
    </row>
    <row r="2268" spans="1:4" hidden="1" x14ac:dyDescent="0.25">
      <c r="A2268" t="s">
        <v>161</v>
      </c>
      <c r="B2268" t="s">
        <v>366</v>
      </c>
      <c r="C2268">
        <v>1999</v>
      </c>
      <c r="D2268">
        <v>59.480353999999998</v>
      </c>
    </row>
    <row r="2269" spans="1:4" hidden="1" x14ac:dyDescent="0.25">
      <c r="A2269" t="s">
        <v>161</v>
      </c>
      <c r="B2269" t="s">
        <v>366</v>
      </c>
      <c r="C2269">
        <v>2000</v>
      </c>
      <c r="D2269">
        <v>56.449722000000001</v>
      </c>
    </row>
    <row r="2270" spans="1:4" hidden="1" x14ac:dyDescent="0.25">
      <c r="A2270" t="s">
        <v>161</v>
      </c>
      <c r="B2270" t="s">
        <v>366</v>
      </c>
      <c r="C2270">
        <v>2001</v>
      </c>
      <c r="D2270">
        <v>104.03523</v>
      </c>
    </row>
    <row r="2271" spans="1:4" hidden="1" x14ac:dyDescent="0.25">
      <c r="A2271" t="s">
        <v>161</v>
      </c>
      <c r="B2271" t="s">
        <v>366</v>
      </c>
      <c r="C2271">
        <v>2002</v>
      </c>
      <c r="D2271">
        <v>57.623074000000003</v>
      </c>
    </row>
    <row r="2272" spans="1:4" hidden="1" x14ac:dyDescent="0.25">
      <c r="A2272" t="s">
        <v>161</v>
      </c>
      <c r="B2272" t="s">
        <v>366</v>
      </c>
      <c r="C2272">
        <v>2003</v>
      </c>
      <c r="D2272">
        <v>71.568430000000006</v>
      </c>
    </row>
    <row r="2273" spans="1:4" hidden="1" x14ac:dyDescent="0.25">
      <c r="A2273" t="s">
        <v>161</v>
      </c>
      <c r="B2273" t="s">
        <v>366</v>
      </c>
      <c r="C2273">
        <v>2004</v>
      </c>
      <c r="D2273">
        <v>73.387730000000005</v>
      </c>
    </row>
    <row r="2274" spans="1:4" hidden="1" x14ac:dyDescent="0.25">
      <c r="A2274" t="s">
        <v>161</v>
      </c>
      <c r="B2274" t="s">
        <v>366</v>
      </c>
      <c r="C2274">
        <v>2005</v>
      </c>
      <c r="D2274">
        <v>94.217489999999998</v>
      </c>
    </row>
    <row r="2275" spans="1:4" hidden="1" x14ac:dyDescent="0.25">
      <c r="A2275" t="s">
        <v>161</v>
      </c>
      <c r="B2275" t="s">
        <v>366</v>
      </c>
      <c r="C2275">
        <v>2006</v>
      </c>
      <c r="D2275">
        <v>76.849950000000007</v>
      </c>
    </row>
    <row r="2276" spans="1:4" hidden="1" x14ac:dyDescent="0.25">
      <c r="A2276" t="s">
        <v>161</v>
      </c>
      <c r="B2276" t="s">
        <v>366</v>
      </c>
      <c r="C2276">
        <v>2007</v>
      </c>
      <c r="D2276">
        <v>85.894540000000006</v>
      </c>
    </row>
    <row r="2277" spans="1:4" hidden="1" x14ac:dyDescent="0.25">
      <c r="A2277" t="s">
        <v>161</v>
      </c>
      <c r="B2277" t="s">
        <v>366</v>
      </c>
      <c r="C2277">
        <v>2008</v>
      </c>
      <c r="D2277">
        <v>71.608059999999995</v>
      </c>
    </row>
    <row r="2278" spans="1:4" hidden="1" x14ac:dyDescent="0.25">
      <c r="A2278" t="s">
        <v>161</v>
      </c>
      <c r="B2278" t="s">
        <v>366</v>
      </c>
      <c r="C2278">
        <v>2009</v>
      </c>
      <c r="D2278">
        <v>35.738135999999997</v>
      </c>
    </row>
    <row r="2279" spans="1:4" hidden="1" x14ac:dyDescent="0.25">
      <c r="A2279" t="s">
        <v>161</v>
      </c>
      <c r="B2279" t="s">
        <v>366</v>
      </c>
      <c r="C2279">
        <v>2010</v>
      </c>
      <c r="D2279">
        <v>37.790367000000003</v>
      </c>
    </row>
    <row r="2280" spans="1:4" hidden="1" x14ac:dyDescent="0.25">
      <c r="A2280" t="s">
        <v>161</v>
      </c>
      <c r="B2280" t="s">
        <v>366</v>
      </c>
      <c r="C2280">
        <v>2011</v>
      </c>
      <c r="D2280">
        <v>26.980906000000001</v>
      </c>
    </row>
    <row r="2281" spans="1:4" hidden="1" x14ac:dyDescent="0.25">
      <c r="A2281" t="s">
        <v>161</v>
      </c>
      <c r="B2281" t="s">
        <v>366</v>
      </c>
      <c r="C2281">
        <v>2012</v>
      </c>
      <c r="D2281">
        <v>26.516902999999999</v>
      </c>
    </row>
    <row r="2282" spans="1:4" hidden="1" x14ac:dyDescent="0.25">
      <c r="A2282" t="s">
        <v>161</v>
      </c>
      <c r="B2282" t="s">
        <v>366</v>
      </c>
      <c r="C2282">
        <v>2013</v>
      </c>
      <c r="D2282">
        <v>19.610529</v>
      </c>
    </row>
    <row r="2283" spans="1:4" hidden="1" x14ac:dyDescent="0.25">
      <c r="A2283" t="s">
        <v>161</v>
      </c>
      <c r="B2283" t="s">
        <v>366</v>
      </c>
      <c r="C2283">
        <v>2014</v>
      </c>
      <c r="D2283">
        <v>20.069866000000001</v>
      </c>
    </row>
    <row r="2284" spans="1:4" hidden="1" x14ac:dyDescent="0.25">
      <c r="A2284" t="s">
        <v>161</v>
      </c>
      <c r="B2284" t="s">
        <v>366</v>
      </c>
      <c r="C2284">
        <v>2015</v>
      </c>
      <c r="D2284">
        <v>19.527735</v>
      </c>
    </row>
    <row r="2285" spans="1:4" hidden="1" x14ac:dyDescent="0.25">
      <c r="A2285" t="s">
        <v>161</v>
      </c>
      <c r="B2285" t="s">
        <v>366</v>
      </c>
      <c r="C2285">
        <v>2016</v>
      </c>
      <c r="D2285">
        <v>28.215961</v>
      </c>
    </row>
    <row r="2286" spans="1:4" hidden="1" x14ac:dyDescent="0.25">
      <c r="A2286" t="s">
        <v>161</v>
      </c>
      <c r="B2286" t="s">
        <v>366</v>
      </c>
      <c r="C2286">
        <v>2017</v>
      </c>
      <c r="D2286">
        <v>22.952256999999999</v>
      </c>
    </row>
    <row r="2287" spans="1:4" hidden="1" x14ac:dyDescent="0.25">
      <c r="A2287" t="s">
        <v>161</v>
      </c>
      <c r="B2287" t="s">
        <v>366</v>
      </c>
      <c r="C2287">
        <v>2018</v>
      </c>
      <c r="D2287">
        <v>29.282212999999999</v>
      </c>
    </row>
    <row r="2288" spans="1:4" hidden="1" x14ac:dyDescent="0.25">
      <c r="A2288" t="s">
        <v>161</v>
      </c>
      <c r="B2288" t="s">
        <v>366</v>
      </c>
      <c r="C2288">
        <v>2019</v>
      </c>
      <c r="D2288">
        <v>27.335619000000001</v>
      </c>
    </row>
    <row r="2289" spans="1:4" hidden="1" x14ac:dyDescent="0.25">
      <c r="A2289" t="s">
        <v>161</v>
      </c>
      <c r="B2289" t="s">
        <v>366</v>
      </c>
      <c r="C2289">
        <v>2020</v>
      </c>
      <c r="D2289">
        <v>27.554030999999998</v>
      </c>
    </row>
    <row r="2290" spans="1:4" hidden="1" x14ac:dyDescent="0.25">
      <c r="A2290" t="s">
        <v>161</v>
      </c>
      <c r="B2290" t="s">
        <v>366</v>
      </c>
      <c r="C2290">
        <v>2021</v>
      </c>
      <c r="D2290">
        <v>20.904724000000002</v>
      </c>
    </row>
    <row r="2291" spans="1:4" hidden="1" x14ac:dyDescent="0.25">
      <c r="A2291" t="s">
        <v>3684</v>
      </c>
      <c r="B2291" t="s">
        <v>3683</v>
      </c>
      <c r="C2291">
        <v>1980</v>
      </c>
      <c r="D2291">
        <v>516.56700000000001</v>
      </c>
    </row>
    <row r="2292" spans="1:4" hidden="1" x14ac:dyDescent="0.25">
      <c r="A2292" t="s">
        <v>3684</v>
      </c>
      <c r="B2292" t="s">
        <v>3683</v>
      </c>
      <c r="C2292">
        <v>1981</v>
      </c>
      <c r="D2292">
        <v>732.33245999999997</v>
      </c>
    </row>
    <row r="2293" spans="1:4" hidden="1" x14ac:dyDescent="0.25">
      <c r="A2293" t="s">
        <v>3684</v>
      </c>
      <c r="B2293" t="s">
        <v>3683</v>
      </c>
      <c r="C2293">
        <v>1982</v>
      </c>
      <c r="D2293">
        <v>326.08694000000003</v>
      </c>
    </row>
    <row r="2294" spans="1:4" hidden="1" x14ac:dyDescent="0.25">
      <c r="A2294" t="s">
        <v>3684</v>
      </c>
      <c r="B2294" t="s">
        <v>3683</v>
      </c>
      <c r="C2294">
        <v>1983</v>
      </c>
      <c r="D2294">
        <v>678.40186000000006</v>
      </c>
    </row>
    <row r="2295" spans="1:4" hidden="1" x14ac:dyDescent="0.25">
      <c r="A2295" t="s">
        <v>3684</v>
      </c>
      <c r="B2295" t="s">
        <v>3683</v>
      </c>
      <c r="C2295">
        <v>1984</v>
      </c>
      <c r="D2295">
        <v>386.87441999999999</v>
      </c>
    </row>
    <row r="2296" spans="1:4" hidden="1" x14ac:dyDescent="0.25">
      <c r="A2296" t="s">
        <v>3684</v>
      </c>
      <c r="B2296" t="s">
        <v>3683</v>
      </c>
      <c r="C2296">
        <v>1985</v>
      </c>
      <c r="D2296">
        <v>520.23724000000004</v>
      </c>
    </row>
    <row r="2297" spans="1:4" hidden="1" x14ac:dyDescent="0.25">
      <c r="A2297" t="s">
        <v>3684</v>
      </c>
      <c r="B2297" t="s">
        <v>3683</v>
      </c>
      <c r="C2297">
        <v>1986</v>
      </c>
      <c r="D2297">
        <v>342.47748000000001</v>
      </c>
    </row>
    <row r="2298" spans="1:4" hidden="1" x14ac:dyDescent="0.25">
      <c r="A2298" t="s">
        <v>3684</v>
      </c>
      <c r="B2298" t="s">
        <v>3683</v>
      </c>
      <c r="C2298">
        <v>1987</v>
      </c>
      <c r="D2298">
        <v>643.54425000000003</v>
      </c>
    </row>
    <row r="2299" spans="1:4" hidden="1" x14ac:dyDescent="0.25">
      <c r="A2299" t="s">
        <v>3684</v>
      </c>
      <c r="B2299" t="s">
        <v>3683</v>
      </c>
      <c r="C2299">
        <v>1988</v>
      </c>
      <c r="D2299">
        <v>536.44470000000001</v>
      </c>
    </row>
    <row r="2300" spans="1:4" hidden="1" x14ac:dyDescent="0.25">
      <c r="A2300" t="s">
        <v>3684</v>
      </c>
      <c r="B2300" t="s">
        <v>3683</v>
      </c>
      <c r="C2300">
        <v>1989</v>
      </c>
      <c r="D2300">
        <v>298.96359999999999</v>
      </c>
    </row>
    <row r="2301" spans="1:4" hidden="1" x14ac:dyDescent="0.25">
      <c r="A2301" t="s">
        <v>3684</v>
      </c>
      <c r="B2301" t="s">
        <v>3683</v>
      </c>
      <c r="C2301">
        <v>1990</v>
      </c>
      <c r="D2301">
        <v>691.90470000000005</v>
      </c>
    </row>
    <row r="2302" spans="1:4" hidden="1" x14ac:dyDescent="0.25">
      <c r="A2302" t="s">
        <v>3684</v>
      </c>
      <c r="B2302" t="s">
        <v>3683</v>
      </c>
      <c r="C2302">
        <v>1991</v>
      </c>
      <c r="D2302">
        <v>392.24657999999999</v>
      </c>
    </row>
    <row r="2303" spans="1:4" hidden="1" x14ac:dyDescent="0.25">
      <c r="A2303" t="s">
        <v>3684</v>
      </c>
      <c r="B2303" t="s">
        <v>3683</v>
      </c>
      <c r="C2303">
        <v>1992</v>
      </c>
      <c r="D2303">
        <v>292.03710000000001</v>
      </c>
    </row>
    <row r="2304" spans="1:4" hidden="1" x14ac:dyDescent="0.25">
      <c r="A2304" t="s">
        <v>3684</v>
      </c>
      <c r="B2304" t="s">
        <v>3683</v>
      </c>
      <c r="C2304">
        <v>1993</v>
      </c>
      <c r="D2304">
        <v>322.0301</v>
      </c>
    </row>
    <row r="2305" spans="1:4" hidden="1" x14ac:dyDescent="0.25">
      <c r="A2305" t="s">
        <v>3684</v>
      </c>
      <c r="B2305" t="s">
        <v>3683</v>
      </c>
      <c r="C2305">
        <v>1994</v>
      </c>
      <c r="D2305">
        <v>671.35546999999997</v>
      </c>
    </row>
    <row r="2306" spans="1:4" hidden="1" x14ac:dyDescent="0.25">
      <c r="A2306" t="s">
        <v>3684</v>
      </c>
      <c r="B2306" t="s">
        <v>3683</v>
      </c>
      <c r="C2306">
        <v>1995</v>
      </c>
      <c r="D2306">
        <v>412.63290000000001</v>
      </c>
    </row>
    <row r="2307" spans="1:4" hidden="1" x14ac:dyDescent="0.25">
      <c r="A2307" t="s">
        <v>3684</v>
      </c>
      <c r="B2307" t="s">
        <v>3683</v>
      </c>
      <c r="C2307">
        <v>1996</v>
      </c>
      <c r="D2307">
        <v>504.09575999999998</v>
      </c>
    </row>
    <row r="2308" spans="1:4" hidden="1" x14ac:dyDescent="0.25">
      <c r="A2308" t="s">
        <v>3684</v>
      </c>
      <c r="B2308" t="s">
        <v>3683</v>
      </c>
      <c r="C2308">
        <v>1997</v>
      </c>
      <c r="D2308">
        <v>625.11720000000003</v>
      </c>
    </row>
    <row r="2309" spans="1:4" hidden="1" x14ac:dyDescent="0.25">
      <c r="A2309" t="s">
        <v>3684</v>
      </c>
      <c r="B2309" t="s">
        <v>3683</v>
      </c>
      <c r="C2309">
        <v>1998</v>
      </c>
      <c r="D2309">
        <v>124.092575</v>
      </c>
    </row>
    <row r="2310" spans="1:4" hidden="1" x14ac:dyDescent="0.25">
      <c r="A2310" t="s">
        <v>3684</v>
      </c>
      <c r="B2310" t="s">
        <v>3683</v>
      </c>
      <c r="C2310">
        <v>1999</v>
      </c>
      <c r="D2310">
        <v>462.70589999999999</v>
      </c>
    </row>
    <row r="2311" spans="1:4" hidden="1" x14ac:dyDescent="0.25">
      <c r="A2311" t="s">
        <v>3684</v>
      </c>
      <c r="B2311" t="s">
        <v>3683</v>
      </c>
      <c r="C2311">
        <v>2000</v>
      </c>
      <c r="D2311">
        <v>184.64948000000001</v>
      </c>
    </row>
    <row r="2312" spans="1:4" hidden="1" x14ac:dyDescent="0.25">
      <c r="A2312" t="s">
        <v>3684</v>
      </c>
      <c r="B2312" t="s">
        <v>3683</v>
      </c>
      <c r="C2312">
        <v>2001</v>
      </c>
      <c r="D2312">
        <v>184.80871999999999</v>
      </c>
    </row>
    <row r="2313" spans="1:4" hidden="1" x14ac:dyDescent="0.25">
      <c r="A2313" t="s">
        <v>3684</v>
      </c>
      <c r="B2313" t="s">
        <v>3683</v>
      </c>
      <c r="C2313">
        <v>2002</v>
      </c>
      <c r="D2313">
        <v>246.86786000000001</v>
      </c>
    </row>
    <row r="2314" spans="1:4" hidden="1" x14ac:dyDescent="0.25">
      <c r="A2314" t="s">
        <v>3684</v>
      </c>
      <c r="B2314" t="s">
        <v>3683</v>
      </c>
      <c r="C2314">
        <v>2003</v>
      </c>
      <c r="D2314">
        <v>154.57861</v>
      </c>
    </row>
    <row r="2315" spans="1:4" hidden="1" x14ac:dyDescent="0.25">
      <c r="A2315" t="s">
        <v>3684</v>
      </c>
      <c r="B2315" t="s">
        <v>3683</v>
      </c>
      <c r="C2315">
        <v>2004</v>
      </c>
      <c r="D2315">
        <v>217.00042999999999</v>
      </c>
    </row>
    <row r="2316" spans="1:4" hidden="1" x14ac:dyDescent="0.25">
      <c r="A2316" t="s">
        <v>3684</v>
      </c>
      <c r="B2316" t="s">
        <v>3683</v>
      </c>
      <c r="C2316">
        <v>2005</v>
      </c>
      <c r="D2316">
        <v>62.185189999999999</v>
      </c>
    </row>
    <row r="2317" spans="1:4" hidden="1" x14ac:dyDescent="0.25">
      <c r="A2317" t="s">
        <v>3684</v>
      </c>
      <c r="B2317" t="s">
        <v>3683</v>
      </c>
      <c r="C2317">
        <v>2006</v>
      </c>
      <c r="D2317">
        <v>187.34778</v>
      </c>
    </row>
    <row r="2318" spans="1:4" hidden="1" x14ac:dyDescent="0.25">
      <c r="A2318" t="s">
        <v>3684</v>
      </c>
      <c r="B2318" t="s">
        <v>3683</v>
      </c>
      <c r="C2318">
        <v>2007</v>
      </c>
      <c r="D2318">
        <v>345.46652</v>
      </c>
    </row>
    <row r="2319" spans="1:4" hidden="1" x14ac:dyDescent="0.25">
      <c r="A2319" t="s">
        <v>3684</v>
      </c>
      <c r="B2319" t="s">
        <v>3683</v>
      </c>
      <c r="C2319">
        <v>2008</v>
      </c>
      <c r="D2319">
        <v>219.51142999999999</v>
      </c>
    </row>
    <row r="2320" spans="1:4" hidden="1" x14ac:dyDescent="0.25">
      <c r="A2320" t="s">
        <v>3684</v>
      </c>
      <c r="B2320" t="s">
        <v>3683</v>
      </c>
      <c r="C2320">
        <v>2009</v>
      </c>
      <c r="D2320">
        <v>92.512640000000005</v>
      </c>
    </row>
    <row r="2321" spans="1:4" hidden="1" x14ac:dyDescent="0.25">
      <c r="A2321" t="s">
        <v>3684</v>
      </c>
      <c r="B2321" t="s">
        <v>3683</v>
      </c>
      <c r="C2321">
        <v>2010</v>
      </c>
      <c r="D2321">
        <v>180.70656</v>
      </c>
    </row>
    <row r="2322" spans="1:4" hidden="1" x14ac:dyDescent="0.25">
      <c r="A2322" t="s">
        <v>3684</v>
      </c>
      <c r="B2322" t="s">
        <v>3683</v>
      </c>
      <c r="C2322">
        <v>2011</v>
      </c>
      <c r="D2322">
        <v>176.62123</v>
      </c>
    </row>
    <row r="2323" spans="1:4" hidden="1" x14ac:dyDescent="0.25">
      <c r="A2323" t="s">
        <v>3684</v>
      </c>
      <c r="B2323" t="s">
        <v>3683</v>
      </c>
      <c r="C2323">
        <v>2012</v>
      </c>
      <c r="D2323">
        <v>115.19741999999999</v>
      </c>
    </row>
    <row r="2324" spans="1:4" hidden="1" x14ac:dyDescent="0.25">
      <c r="A2324" t="s">
        <v>3684</v>
      </c>
      <c r="B2324" t="s">
        <v>3683</v>
      </c>
      <c r="C2324">
        <v>2013</v>
      </c>
      <c r="D2324">
        <v>141.04769999999999</v>
      </c>
    </row>
    <row r="2325" spans="1:4" hidden="1" x14ac:dyDescent="0.25">
      <c r="A2325" t="s">
        <v>3684</v>
      </c>
      <c r="B2325" t="s">
        <v>3683</v>
      </c>
      <c r="C2325">
        <v>2014</v>
      </c>
      <c r="D2325">
        <v>166.05319</v>
      </c>
    </row>
    <row r="2326" spans="1:4" hidden="1" x14ac:dyDescent="0.25">
      <c r="A2326" t="s">
        <v>3684</v>
      </c>
      <c r="B2326" t="s">
        <v>3683</v>
      </c>
      <c r="C2326">
        <v>2015</v>
      </c>
      <c r="D2326">
        <v>135.93976000000001</v>
      </c>
    </row>
    <row r="2327" spans="1:4" hidden="1" x14ac:dyDescent="0.25">
      <c r="A2327" t="s">
        <v>3684</v>
      </c>
      <c r="B2327" t="s">
        <v>3683</v>
      </c>
      <c r="C2327">
        <v>2016</v>
      </c>
      <c r="D2327">
        <v>188.73012</v>
      </c>
    </row>
    <row r="2328" spans="1:4" hidden="1" x14ac:dyDescent="0.25">
      <c r="A2328" t="s">
        <v>3684</v>
      </c>
      <c r="B2328" t="s">
        <v>3683</v>
      </c>
      <c r="C2328">
        <v>2017</v>
      </c>
      <c r="D2328">
        <v>485.58093000000002</v>
      </c>
    </row>
    <row r="2329" spans="1:4" hidden="1" x14ac:dyDescent="0.25">
      <c r="A2329" t="s">
        <v>3684</v>
      </c>
      <c r="B2329" t="s">
        <v>3683</v>
      </c>
      <c r="C2329">
        <v>2018</v>
      </c>
      <c r="D2329">
        <v>107.96221</v>
      </c>
    </row>
    <row r="2330" spans="1:4" hidden="1" x14ac:dyDescent="0.25">
      <c r="A2330" t="s">
        <v>3684</v>
      </c>
      <c r="B2330" t="s">
        <v>3683</v>
      </c>
      <c r="C2330">
        <v>2019</v>
      </c>
      <c r="D2330">
        <v>269.83999999999997</v>
      </c>
    </row>
    <row r="2331" spans="1:4" hidden="1" x14ac:dyDescent="0.25">
      <c r="A2331" t="s">
        <v>3684</v>
      </c>
      <c r="B2331" t="s">
        <v>3683</v>
      </c>
      <c r="C2331">
        <v>2020</v>
      </c>
      <c r="D2331">
        <v>162.41237000000001</v>
      </c>
    </row>
    <row r="2332" spans="1:4" hidden="1" x14ac:dyDescent="0.25">
      <c r="A2332" t="s">
        <v>3684</v>
      </c>
      <c r="B2332" t="s">
        <v>3683</v>
      </c>
      <c r="C2332">
        <v>2021</v>
      </c>
      <c r="D2332">
        <v>136.19154</v>
      </c>
    </row>
    <row r="2333" spans="1:4" hidden="1" x14ac:dyDescent="0.25">
      <c r="A2333" t="s">
        <v>380</v>
      </c>
      <c r="B2333" t="s">
        <v>381</v>
      </c>
      <c r="C2333">
        <v>1983</v>
      </c>
      <c r="D2333">
        <v>6.5725259999999999</v>
      </c>
    </row>
    <row r="2334" spans="1:4" hidden="1" x14ac:dyDescent="0.25">
      <c r="A2334" t="s">
        <v>380</v>
      </c>
      <c r="B2334" t="s">
        <v>381</v>
      </c>
      <c r="C2334">
        <v>1984</v>
      </c>
      <c r="D2334">
        <v>18.165749999999999</v>
      </c>
    </row>
    <row r="2335" spans="1:4" hidden="1" x14ac:dyDescent="0.25">
      <c r="A2335" t="s">
        <v>380</v>
      </c>
      <c r="B2335" t="s">
        <v>381</v>
      </c>
      <c r="C2335">
        <v>1991</v>
      </c>
      <c r="D2335">
        <v>12.726827999999999</v>
      </c>
    </row>
    <row r="2336" spans="1:4" hidden="1" x14ac:dyDescent="0.25">
      <c r="A2336" t="s">
        <v>380</v>
      </c>
      <c r="B2336" t="s">
        <v>381</v>
      </c>
      <c r="C2336">
        <v>1992</v>
      </c>
      <c r="D2336">
        <v>11.625292</v>
      </c>
    </row>
    <row r="2337" spans="1:4" hidden="1" x14ac:dyDescent="0.25">
      <c r="A2337" t="s">
        <v>380</v>
      </c>
      <c r="B2337" t="s">
        <v>381</v>
      </c>
      <c r="C2337">
        <v>1993</v>
      </c>
      <c r="D2337">
        <v>24.225735</v>
      </c>
    </row>
    <row r="2338" spans="1:4" hidden="1" x14ac:dyDescent="0.25">
      <c r="A2338" t="s">
        <v>380</v>
      </c>
      <c r="B2338" t="s">
        <v>381</v>
      </c>
      <c r="C2338">
        <v>1994</v>
      </c>
      <c r="D2338">
        <v>55.615566000000001</v>
      </c>
    </row>
    <row r="2339" spans="1:4" hidden="1" x14ac:dyDescent="0.25">
      <c r="A2339" t="s">
        <v>380</v>
      </c>
      <c r="B2339" t="s">
        <v>381</v>
      </c>
      <c r="C2339">
        <v>1995</v>
      </c>
      <c r="D2339">
        <v>55.785873000000002</v>
      </c>
    </row>
    <row r="2340" spans="1:4" hidden="1" x14ac:dyDescent="0.25">
      <c r="A2340" t="s">
        <v>380</v>
      </c>
      <c r="B2340" t="s">
        <v>381</v>
      </c>
      <c r="C2340">
        <v>1996</v>
      </c>
      <c r="D2340">
        <v>48.365788000000002</v>
      </c>
    </row>
    <row r="2341" spans="1:4" hidden="1" x14ac:dyDescent="0.25">
      <c r="A2341" t="s">
        <v>380</v>
      </c>
      <c r="B2341" t="s">
        <v>381</v>
      </c>
      <c r="C2341">
        <v>1997</v>
      </c>
      <c r="D2341">
        <v>78.092960000000005</v>
      </c>
    </row>
    <row r="2342" spans="1:4" hidden="1" x14ac:dyDescent="0.25">
      <c r="A2342" t="s">
        <v>380</v>
      </c>
      <c r="B2342" t="s">
        <v>381</v>
      </c>
      <c r="C2342">
        <v>1998</v>
      </c>
      <c r="D2342">
        <v>61.534469999999999</v>
      </c>
    </row>
    <row r="2343" spans="1:4" hidden="1" x14ac:dyDescent="0.25">
      <c r="A2343" t="s">
        <v>380</v>
      </c>
      <c r="B2343" t="s">
        <v>381</v>
      </c>
      <c r="C2343">
        <v>2001</v>
      </c>
      <c r="D2343">
        <v>42.869644000000001</v>
      </c>
    </row>
    <row r="2344" spans="1:4" hidden="1" x14ac:dyDescent="0.25">
      <c r="A2344" t="s">
        <v>380</v>
      </c>
      <c r="B2344" t="s">
        <v>381</v>
      </c>
      <c r="C2344">
        <v>2002</v>
      </c>
      <c r="D2344">
        <v>48.504339999999999</v>
      </c>
    </row>
    <row r="2345" spans="1:4" hidden="1" x14ac:dyDescent="0.25">
      <c r="A2345" t="s">
        <v>380</v>
      </c>
      <c r="B2345" t="s">
        <v>381</v>
      </c>
      <c r="C2345">
        <v>2003</v>
      </c>
      <c r="D2345">
        <v>66.363039999999998</v>
      </c>
    </row>
    <row r="2346" spans="1:4" hidden="1" x14ac:dyDescent="0.25">
      <c r="A2346" t="s">
        <v>380</v>
      </c>
      <c r="B2346" t="s">
        <v>381</v>
      </c>
      <c r="C2346">
        <v>2004</v>
      </c>
      <c r="D2346">
        <v>56.344577999999998</v>
      </c>
    </row>
    <row r="2347" spans="1:4" hidden="1" x14ac:dyDescent="0.25">
      <c r="A2347" t="s">
        <v>380</v>
      </c>
      <c r="B2347" t="s">
        <v>381</v>
      </c>
      <c r="C2347">
        <v>2005</v>
      </c>
      <c r="D2347">
        <v>39.073825999999997</v>
      </c>
    </row>
    <row r="2348" spans="1:4" hidden="1" x14ac:dyDescent="0.25">
      <c r="A2348" t="s">
        <v>380</v>
      </c>
      <c r="B2348" t="s">
        <v>381</v>
      </c>
      <c r="C2348">
        <v>2006</v>
      </c>
      <c r="D2348">
        <v>39.903224999999999</v>
      </c>
    </row>
    <row r="2349" spans="1:4" hidden="1" x14ac:dyDescent="0.25">
      <c r="A2349" t="s">
        <v>380</v>
      </c>
      <c r="B2349" t="s">
        <v>381</v>
      </c>
      <c r="C2349">
        <v>2009</v>
      </c>
      <c r="D2349">
        <v>28.49945</v>
      </c>
    </row>
    <row r="2350" spans="1:4" hidden="1" x14ac:dyDescent="0.25">
      <c r="A2350" t="s">
        <v>380</v>
      </c>
      <c r="B2350" t="s">
        <v>381</v>
      </c>
      <c r="C2350">
        <v>2010</v>
      </c>
      <c r="D2350">
        <v>40.702643999999999</v>
      </c>
    </row>
    <row r="2351" spans="1:4" hidden="1" x14ac:dyDescent="0.25">
      <c r="A2351" t="s">
        <v>380</v>
      </c>
      <c r="B2351" t="s">
        <v>381</v>
      </c>
      <c r="C2351">
        <v>2013</v>
      </c>
      <c r="D2351">
        <v>46.746049999999997</v>
      </c>
    </row>
    <row r="2352" spans="1:4" hidden="1" x14ac:dyDescent="0.25">
      <c r="A2352" t="s">
        <v>380</v>
      </c>
      <c r="B2352" t="s">
        <v>381</v>
      </c>
      <c r="C2352">
        <v>2014</v>
      </c>
      <c r="D2352">
        <v>47.884372999999997</v>
      </c>
    </row>
    <row r="2353" spans="1:4" hidden="1" x14ac:dyDescent="0.25">
      <c r="A2353" t="s">
        <v>380</v>
      </c>
      <c r="B2353" t="s">
        <v>381</v>
      </c>
      <c r="C2353">
        <v>2015</v>
      </c>
      <c r="D2353">
        <v>36.765250000000002</v>
      </c>
    </row>
    <row r="2354" spans="1:4" hidden="1" x14ac:dyDescent="0.25">
      <c r="A2354" t="s">
        <v>380</v>
      </c>
      <c r="B2354" t="s">
        <v>381</v>
      </c>
      <c r="C2354">
        <v>2016</v>
      </c>
      <c r="D2354">
        <v>36.969078000000003</v>
      </c>
    </row>
    <row r="2355" spans="1:4" hidden="1" x14ac:dyDescent="0.25">
      <c r="A2355" t="s">
        <v>380</v>
      </c>
      <c r="B2355" t="s">
        <v>381</v>
      </c>
      <c r="C2355">
        <v>2017</v>
      </c>
      <c r="D2355">
        <v>40.051254</v>
      </c>
    </row>
    <row r="2356" spans="1:4" hidden="1" x14ac:dyDescent="0.25">
      <c r="A2356" t="s">
        <v>380</v>
      </c>
      <c r="B2356" t="s">
        <v>381</v>
      </c>
      <c r="C2356">
        <v>2018</v>
      </c>
      <c r="D2356">
        <v>25.916609999999999</v>
      </c>
    </row>
    <row r="2357" spans="1:4" hidden="1" x14ac:dyDescent="0.25">
      <c r="A2357" t="s">
        <v>380</v>
      </c>
      <c r="B2357" t="s">
        <v>381</v>
      </c>
      <c r="C2357">
        <v>2019</v>
      </c>
      <c r="D2357">
        <v>25.986599999999999</v>
      </c>
    </row>
    <row r="2358" spans="1:4" hidden="1" x14ac:dyDescent="0.25">
      <c r="A2358" t="s">
        <v>380</v>
      </c>
      <c r="B2358" t="s">
        <v>381</v>
      </c>
      <c r="C2358">
        <v>2020</v>
      </c>
      <c r="D2358">
        <v>20.034362999999999</v>
      </c>
    </row>
    <row r="2359" spans="1:4" hidden="1" x14ac:dyDescent="0.25">
      <c r="A2359" t="s">
        <v>380</v>
      </c>
      <c r="B2359" t="s">
        <v>381</v>
      </c>
      <c r="C2359">
        <v>2021</v>
      </c>
      <c r="D2359">
        <v>32.558872000000001</v>
      </c>
    </row>
    <row r="2360" spans="1:4" hidden="1" x14ac:dyDescent="0.25">
      <c r="A2360" t="s">
        <v>149</v>
      </c>
      <c r="B2360" t="s">
        <v>379</v>
      </c>
      <c r="C2360">
        <v>2008</v>
      </c>
      <c r="D2360">
        <v>4.7507820000000001</v>
      </c>
    </row>
    <row r="2361" spans="1:4" hidden="1" x14ac:dyDescent="0.25">
      <c r="A2361" t="s">
        <v>149</v>
      </c>
      <c r="B2361" t="s">
        <v>379</v>
      </c>
      <c r="C2361">
        <v>2010</v>
      </c>
      <c r="D2361">
        <v>36.447308</v>
      </c>
    </row>
    <row r="2362" spans="1:4" hidden="1" x14ac:dyDescent="0.25">
      <c r="A2362" t="s">
        <v>149</v>
      </c>
      <c r="B2362" t="s">
        <v>379</v>
      </c>
      <c r="C2362">
        <v>2011</v>
      </c>
      <c r="D2362">
        <v>31.655536999999999</v>
      </c>
    </row>
    <row r="2363" spans="1:4" hidden="1" x14ac:dyDescent="0.25">
      <c r="A2363" t="s">
        <v>149</v>
      </c>
      <c r="B2363" t="s">
        <v>379</v>
      </c>
      <c r="C2363">
        <v>2012</v>
      </c>
      <c r="D2363">
        <v>58.446922000000001</v>
      </c>
    </row>
    <row r="2364" spans="1:4" hidden="1" x14ac:dyDescent="0.25">
      <c r="A2364" t="s">
        <v>149</v>
      </c>
      <c r="B2364" t="s">
        <v>379</v>
      </c>
      <c r="C2364">
        <v>2013</v>
      </c>
      <c r="D2364">
        <v>36.280406999999997</v>
      </c>
    </row>
    <row r="2365" spans="1:4" hidden="1" x14ac:dyDescent="0.25">
      <c r="A2365" t="s">
        <v>149</v>
      </c>
      <c r="B2365" t="s">
        <v>379</v>
      </c>
      <c r="C2365">
        <v>2014</v>
      </c>
      <c r="D2365">
        <v>20.495000000000001</v>
      </c>
    </row>
    <row r="2366" spans="1:4" hidden="1" x14ac:dyDescent="0.25">
      <c r="A2366" t="s">
        <v>149</v>
      </c>
      <c r="B2366" t="s">
        <v>379</v>
      </c>
      <c r="C2366">
        <v>2015</v>
      </c>
      <c r="D2366">
        <v>36.279376999999997</v>
      </c>
    </row>
    <row r="2367" spans="1:4" hidden="1" x14ac:dyDescent="0.25">
      <c r="A2367" t="s">
        <v>149</v>
      </c>
      <c r="B2367" t="s">
        <v>379</v>
      </c>
      <c r="C2367">
        <v>2016</v>
      </c>
      <c r="D2367">
        <v>15.791202999999999</v>
      </c>
    </row>
    <row r="2368" spans="1:4" hidden="1" x14ac:dyDescent="0.25">
      <c r="A2368" t="s">
        <v>149</v>
      </c>
      <c r="B2368" t="s">
        <v>379</v>
      </c>
      <c r="C2368">
        <v>2018</v>
      </c>
      <c r="D2368">
        <v>4.750902</v>
      </c>
    </row>
    <row r="2369" spans="1:4" hidden="1" x14ac:dyDescent="0.25">
      <c r="A2369" t="s">
        <v>149</v>
      </c>
      <c r="B2369" t="s">
        <v>379</v>
      </c>
      <c r="C2369">
        <v>2019</v>
      </c>
      <c r="D2369">
        <v>25.380590000000002</v>
      </c>
    </row>
    <row r="2370" spans="1:4" hidden="1" x14ac:dyDescent="0.25">
      <c r="A2370" t="s">
        <v>149</v>
      </c>
      <c r="B2370" t="s">
        <v>379</v>
      </c>
      <c r="C2370">
        <v>2020</v>
      </c>
      <c r="D2370">
        <v>7.9483930000000003</v>
      </c>
    </row>
    <row r="2371" spans="1:4" hidden="1" x14ac:dyDescent="0.25">
      <c r="A2371" t="s">
        <v>364</v>
      </c>
      <c r="B2371" t="s">
        <v>365</v>
      </c>
      <c r="C2371">
        <v>1980</v>
      </c>
      <c r="D2371">
        <v>1.4736936</v>
      </c>
    </row>
    <row r="2372" spans="1:4" hidden="1" x14ac:dyDescent="0.25">
      <c r="A2372" t="s">
        <v>364</v>
      </c>
      <c r="B2372" t="s">
        <v>365</v>
      </c>
      <c r="C2372">
        <v>1981</v>
      </c>
      <c r="D2372">
        <v>1.7814487999999999</v>
      </c>
    </row>
    <row r="2373" spans="1:4" hidden="1" x14ac:dyDescent="0.25">
      <c r="A2373" t="s">
        <v>364</v>
      </c>
      <c r="B2373" t="s">
        <v>365</v>
      </c>
      <c r="C2373">
        <v>1982</v>
      </c>
      <c r="D2373">
        <v>2.2654122999999999</v>
      </c>
    </row>
    <row r="2374" spans="1:4" hidden="1" x14ac:dyDescent="0.25">
      <c r="A2374" t="s">
        <v>364</v>
      </c>
      <c r="B2374" t="s">
        <v>365</v>
      </c>
      <c r="C2374">
        <v>1983</v>
      </c>
      <c r="D2374">
        <v>0.75161900000000004</v>
      </c>
    </row>
    <row r="2375" spans="1:4" hidden="1" x14ac:dyDescent="0.25">
      <c r="A2375" t="s">
        <v>364</v>
      </c>
      <c r="B2375" t="s">
        <v>365</v>
      </c>
      <c r="C2375">
        <v>1984</v>
      </c>
      <c r="D2375">
        <v>1.2833870999999999</v>
      </c>
    </row>
    <row r="2376" spans="1:4" hidden="1" x14ac:dyDescent="0.25">
      <c r="A2376" t="s">
        <v>364</v>
      </c>
      <c r="B2376" t="s">
        <v>365</v>
      </c>
      <c r="C2376">
        <v>1985</v>
      </c>
      <c r="D2376">
        <v>1.5670417999999999</v>
      </c>
    </row>
    <row r="2377" spans="1:4" hidden="1" x14ac:dyDescent="0.25">
      <c r="A2377" t="s">
        <v>364</v>
      </c>
      <c r="B2377" t="s">
        <v>365</v>
      </c>
      <c r="C2377">
        <v>1986</v>
      </c>
      <c r="D2377">
        <v>1.2705675000000001</v>
      </c>
    </row>
    <row r="2378" spans="1:4" hidden="1" x14ac:dyDescent="0.25">
      <c r="A2378" t="s">
        <v>364</v>
      </c>
      <c r="B2378" t="s">
        <v>365</v>
      </c>
      <c r="C2378">
        <v>1987</v>
      </c>
      <c r="D2378">
        <v>3.0927923000000002</v>
      </c>
    </row>
    <row r="2379" spans="1:4" hidden="1" x14ac:dyDescent="0.25">
      <c r="A2379" t="s">
        <v>364</v>
      </c>
      <c r="B2379" t="s">
        <v>365</v>
      </c>
      <c r="C2379">
        <v>1988</v>
      </c>
      <c r="D2379">
        <v>3.4990682999999998</v>
      </c>
    </row>
    <row r="2380" spans="1:4" hidden="1" x14ac:dyDescent="0.25">
      <c r="A2380" t="s">
        <v>364</v>
      </c>
      <c r="B2380" t="s">
        <v>365</v>
      </c>
      <c r="C2380">
        <v>1989</v>
      </c>
      <c r="D2380">
        <v>2.484667</v>
      </c>
    </row>
    <row r="2381" spans="1:4" hidden="1" x14ac:dyDescent="0.25">
      <c r="A2381" t="s">
        <v>364</v>
      </c>
      <c r="B2381" t="s">
        <v>365</v>
      </c>
      <c r="C2381">
        <v>1990</v>
      </c>
      <c r="D2381">
        <v>2.4826199999999998</v>
      </c>
    </row>
    <row r="2382" spans="1:4" hidden="1" x14ac:dyDescent="0.25">
      <c r="A2382" t="s">
        <v>364</v>
      </c>
      <c r="B2382" t="s">
        <v>365</v>
      </c>
      <c r="C2382">
        <v>1991</v>
      </c>
      <c r="D2382">
        <v>2.2010489</v>
      </c>
    </row>
    <row r="2383" spans="1:4" hidden="1" x14ac:dyDescent="0.25">
      <c r="A2383" t="s">
        <v>364</v>
      </c>
      <c r="B2383" t="s">
        <v>365</v>
      </c>
      <c r="C2383">
        <v>1993</v>
      </c>
      <c r="D2383">
        <v>1.6274792</v>
      </c>
    </row>
    <row r="2384" spans="1:4" hidden="1" x14ac:dyDescent="0.25">
      <c r="A2384" t="s">
        <v>364</v>
      </c>
      <c r="B2384" t="s">
        <v>365</v>
      </c>
      <c r="C2384">
        <v>1994</v>
      </c>
      <c r="D2384">
        <v>4.0837273999999999</v>
      </c>
    </row>
    <row r="2385" spans="1:4" hidden="1" x14ac:dyDescent="0.25">
      <c r="A2385" t="s">
        <v>364</v>
      </c>
      <c r="B2385" t="s">
        <v>365</v>
      </c>
      <c r="C2385">
        <v>1995</v>
      </c>
      <c r="D2385">
        <v>3.3459837000000001</v>
      </c>
    </row>
    <row r="2386" spans="1:4" hidden="1" x14ac:dyDescent="0.25">
      <c r="A2386" t="s">
        <v>364</v>
      </c>
      <c r="B2386" t="s">
        <v>365</v>
      </c>
      <c r="C2386">
        <v>1996</v>
      </c>
      <c r="D2386">
        <v>3.3334450000000002</v>
      </c>
    </row>
    <row r="2387" spans="1:4" hidden="1" x14ac:dyDescent="0.25">
      <c r="A2387" t="s">
        <v>364</v>
      </c>
      <c r="B2387" t="s">
        <v>365</v>
      </c>
      <c r="C2387">
        <v>1998</v>
      </c>
      <c r="D2387">
        <v>3.4902346</v>
      </c>
    </row>
    <row r="2388" spans="1:4" hidden="1" x14ac:dyDescent="0.25">
      <c r="A2388" t="s">
        <v>364</v>
      </c>
      <c r="B2388" t="s">
        <v>365</v>
      </c>
      <c r="C2388">
        <v>2000</v>
      </c>
      <c r="D2388">
        <v>3.6421682999999998</v>
      </c>
    </row>
    <row r="2389" spans="1:4" hidden="1" x14ac:dyDescent="0.25">
      <c r="A2389" t="s">
        <v>364</v>
      </c>
      <c r="B2389" t="s">
        <v>365</v>
      </c>
      <c r="C2389">
        <v>2004</v>
      </c>
      <c r="D2389">
        <v>3.4628432</v>
      </c>
    </row>
    <row r="2390" spans="1:4" hidden="1" x14ac:dyDescent="0.25">
      <c r="A2390" t="s">
        <v>364</v>
      </c>
      <c r="B2390" t="s">
        <v>365</v>
      </c>
      <c r="C2390">
        <v>2005</v>
      </c>
      <c r="D2390">
        <v>4.6004360000000002</v>
      </c>
    </row>
    <row r="2391" spans="1:4" hidden="1" x14ac:dyDescent="0.25">
      <c r="A2391" t="s">
        <v>364</v>
      </c>
      <c r="B2391" t="s">
        <v>365</v>
      </c>
      <c r="C2391">
        <v>2006</v>
      </c>
      <c r="D2391">
        <v>5.7730307999999999</v>
      </c>
    </row>
    <row r="2392" spans="1:4" hidden="1" x14ac:dyDescent="0.25">
      <c r="A2392" t="s">
        <v>364</v>
      </c>
      <c r="B2392" t="s">
        <v>365</v>
      </c>
      <c r="C2392">
        <v>2007</v>
      </c>
      <c r="D2392">
        <v>4.8026689999999999</v>
      </c>
    </row>
    <row r="2393" spans="1:4" hidden="1" x14ac:dyDescent="0.25">
      <c r="A2393" t="s">
        <v>364</v>
      </c>
      <c r="B2393" t="s">
        <v>365</v>
      </c>
      <c r="C2393">
        <v>2008</v>
      </c>
      <c r="D2393">
        <v>5.5950693999999999</v>
      </c>
    </row>
    <row r="2394" spans="1:4" hidden="1" x14ac:dyDescent="0.25">
      <c r="A2394" t="s">
        <v>364</v>
      </c>
      <c r="B2394" t="s">
        <v>365</v>
      </c>
      <c r="C2394">
        <v>2009</v>
      </c>
      <c r="D2394">
        <v>4.2131042000000001</v>
      </c>
    </row>
    <row r="2395" spans="1:4" hidden="1" x14ac:dyDescent="0.25">
      <c r="A2395" t="s">
        <v>364</v>
      </c>
      <c r="B2395" t="s">
        <v>365</v>
      </c>
      <c r="C2395">
        <v>2010</v>
      </c>
      <c r="D2395">
        <v>4.6819844000000002</v>
      </c>
    </row>
    <row r="2396" spans="1:4" hidden="1" x14ac:dyDescent="0.25">
      <c r="A2396" t="s">
        <v>364</v>
      </c>
      <c r="B2396" t="s">
        <v>365</v>
      </c>
      <c r="C2396">
        <v>2011</v>
      </c>
      <c r="D2396">
        <v>5.1361995</v>
      </c>
    </row>
    <row r="2397" spans="1:4" hidden="1" x14ac:dyDescent="0.25">
      <c r="A2397" t="s">
        <v>364</v>
      </c>
      <c r="B2397" t="s">
        <v>365</v>
      </c>
      <c r="C2397">
        <v>2012</v>
      </c>
      <c r="D2397">
        <v>5.906663</v>
      </c>
    </row>
    <row r="2398" spans="1:4" hidden="1" x14ac:dyDescent="0.25">
      <c r="A2398" t="s">
        <v>364</v>
      </c>
      <c r="B2398" t="s">
        <v>365</v>
      </c>
      <c r="C2398">
        <v>2013</v>
      </c>
      <c r="D2398">
        <v>9.3481369999999995</v>
      </c>
    </row>
    <row r="2399" spans="1:4" hidden="1" x14ac:dyDescent="0.25">
      <c r="A2399" t="s">
        <v>364</v>
      </c>
      <c r="B2399" t="s">
        <v>365</v>
      </c>
      <c r="C2399">
        <v>2014</v>
      </c>
      <c r="D2399">
        <v>10.365385</v>
      </c>
    </row>
    <row r="2400" spans="1:4" hidden="1" x14ac:dyDescent="0.25">
      <c r="A2400" t="s">
        <v>364</v>
      </c>
      <c r="B2400" t="s">
        <v>365</v>
      </c>
      <c r="C2400">
        <v>2015</v>
      </c>
      <c r="D2400">
        <v>6.4589689999999997</v>
      </c>
    </row>
    <row r="2401" spans="1:4" hidden="1" x14ac:dyDescent="0.25">
      <c r="A2401" t="s">
        <v>364</v>
      </c>
      <c r="B2401" t="s">
        <v>365</v>
      </c>
      <c r="C2401">
        <v>2016</v>
      </c>
      <c r="D2401">
        <v>6.7507380000000001</v>
      </c>
    </row>
    <row r="2402" spans="1:4" hidden="1" x14ac:dyDescent="0.25">
      <c r="A2402" t="s">
        <v>364</v>
      </c>
      <c r="B2402" t="s">
        <v>365</v>
      </c>
      <c r="C2402">
        <v>2017</v>
      </c>
      <c r="D2402">
        <v>5.5730510000000004</v>
      </c>
    </row>
    <row r="2403" spans="1:4" hidden="1" x14ac:dyDescent="0.25">
      <c r="A2403" t="s">
        <v>364</v>
      </c>
      <c r="B2403" t="s">
        <v>365</v>
      </c>
      <c r="C2403">
        <v>2018</v>
      </c>
      <c r="D2403">
        <v>5.2049240000000001</v>
      </c>
    </row>
    <row r="2404" spans="1:4" hidden="1" x14ac:dyDescent="0.25">
      <c r="A2404" t="s">
        <v>364</v>
      </c>
      <c r="B2404" t="s">
        <v>365</v>
      </c>
      <c r="C2404">
        <v>2019</v>
      </c>
      <c r="D2404">
        <v>5.4814280000000002</v>
      </c>
    </row>
    <row r="2405" spans="1:4" hidden="1" x14ac:dyDescent="0.25">
      <c r="A2405" t="s">
        <v>364</v>
      </c>
      <c r="B2405" t="s">
        <v>365</v>
      </c>
      <c r="C2405">
        <v>2020</v>
      </c>
      <c r="D2405">
        <v>6.8140745000000003</v>
      </c>
    </row>
    <row r="2406" spans="1:4" hidden="1" x14ac:dyDescent="0.25">
      <c r="A2406" t="s">
        <v>364</v>
      </c>
      <c r="B2406" t="s">
        <v>365</v>
      </c>
      <c r="C2406">
        <v>2021</v>
      </c>
      <c r="D2406">
        <v>6.8506840000000002</v>
      </c>
    </row>
    <row r="2407" spans="1:4" hidden="1" x14ac:dyDescent="0.25">
      <c r="A2407" t="s">
        <v>382</v>
      </c>
      <c r="B2407" t="s">
        <v>383</v>
      </c>
      <c r="C2407">
        <v>1999</v>
      </c>
      <c r="D2407">
        <v>0.11535425000000001</v>
      </c>
    </row>
    <row r="2408" spans="1:4" hidden="1" x14ac:dyDescent="0.25">
      <c r="A2408" t="s">
        <v>382</v>
      </c>
      <c r="B2408" t="s">
        <v>383</v>
      </c>
      <c r="C2408">
        <v>2006</v>
      </c>
      <c r="D2408">
        <v>4.8225332000000003E-2</v>
      </c>
    </row>
    <row r="2409" spans="1:4" hidden="1" x14ac:dyDescent="0.25">
      <c r="A2409" t="s">
        <v>382</v>
      </c>
      <c r="B2409" t="s">
        <v>383</v>
      </c>
      <c r="C2409">
        <v>2007</v>
      </c>
      <c r="D2409">
        <v>0.84584400000000004</v>
      </c>
    </row>
    <row r="2410" spans="1:4" hidden="1" x14ac:dyDescent="0.25">
      <c r="A2410" t="s">
        <v>382</v>
      </c>
      <c r="B2410" t="s">
        <v>383</v>
      </c>
      <c r="C2410">
        <v>2008</v>
      </c>
      <c r="D2410">
        <v>9.1551735999999995E-2</v>
      </c>
    </row>
    <row r="2411" spans="1:4" hidden="1" x14ac:dyDescent="0.25">
      <c r="A2411" t="s">
        <v>382</v>
      </c>
      <c r="B2411" t="s">
        <v>383</v>
      </c>
      <c r="C2411">
        <v>2009</v>
      </c>
      <c r="D2411">
        <v>0.31198939999999997</v>
      </c>
    </row>
    <row r="2412" spans="1:4" hidden="1" x14ac:dyDescent="0.25">
      <c r="A2412" t="s">
        <v>382</v>
      </c>
      <c r="B2412" t="s">
        <v>383</v>
      </c>
      <c r="C2412">
        <v>2010</v>
      </c>
      <c r="D2412">
        <v>0.6500899</v>
      </c>
    </row>
    <row r="2413" spans="1:4" hidden="1" x14ac:dyDescent="0.25">
      <c r="A2413" t="s">
        <v>382</v>
      </c>
      <c r="B2413" t="s">
        <v>383</v>
      </c>
      <c r="C2413">
        <v>2011</v>
      </c>
      <c r="D2413">
        <v>0.33669432999999999</v>
      </c>
    </row>
    <row r="2414" spans="1:4" hidden="1" x14ac:dyDescent="0.25">
      <c r="A2414" t="s">
        <v>382</v>
      </c>
      <c r="B2414" t="s">
        <v>383</v>
      </c>
      <c r="C2414">
        <v>2012</v>
      </c>
      <c r="D2414">
        <v>0.57171760000000005</v>
      </c>
    </row>
    <row r="2415" spans="1:4" hidden="1" x14ac:dyDescent="0.25">
      <c r="A2415" t="s">
        <v>382</v>
      </c>
      <c r="B2415" t="s">
        <v>383</v>
      </c>
      <c r="C2415">
        <v>2013</v>
      </c>
      <c r="D2415">
        <v>0.51481604999999997</v>
      </c>
    </row>
    <row r="2416" spans="1:4" hidden="1" x14ac:dyDescent="0.25">
      <c r="A2416" t="s">
        <v>382</v>
      </c>
      <c r="B2416" t="s">
        <v>383</v>
      </c>
      <c r="C2416">
        <v>2014</v>
      </c>
      <c r="D2416">
        <v>0.53766119999999995</v>
      </c>
    </row>
    <row r="2417" spans="1:4" hidden="1" x14ac:dyDescent="0.25">
      <c r="A2417" t="s">
        <v>382</v>
      </c>
      <c r="B2417" t="s">
        <v>383</v>
      </c>
      <c r="C2417">
        <v>2015</v>
      </c>
      <c r="D2417">
        <v>0.89407945</v>
      </c>
    </row>
    <row r="2418" spans="1:4" hidden="1" x14ac:dyDescent="0.25">
      <c r="A2418" t="s">
        <v>382</v>
      </c>
      <c r="B2418" t="s">
        <v>383</v>
      </c>
      <c r="C2418">
        <v>2016</v>
      </c>
      <c r="D2418">
        <v>0.54158470000000003</v>
      </c>
    </row>
    <row r="2419" spans="1:4" hidden="1" x14ac:dyDescent="0.25">
      <c r="A2419" t="s">
        <v>382</v>
      </c>
      <c r="B2419" t="s">
        <v>383</v>
      </c>
      <c r="C2419">
        <v>2017</v>
      </c>
      <c r="D2419">
        <v>0.84005819999999998</v>
      </c>
    </row>
    <row r="2420" spans="1:4" hidden="1" x14ac:dyDescent="0.25">
      <c r="A2420" t="s">
        <v>382</v>
      </c>
      <c r="B2420" t="s">
        <v>383</v>
      </c>
      <c r="C2420">
        <v>2018</v>
      </c>
      <c r="D2420">
        <v>1.1555238999999999</v>
      </c>
    </row>
    <row r="2421" spans="1:4" hidden="1" x14ac:dyDescent="0.25">
      <c r="A2421" t="s">
        <v>382</v>
      </c>
      <c r="B2421" t="s">
        <v>383</v>
      </c>
      <c r="C2421">
        <v>2019</v>
      </c>
      <c r="D2421">
        <v>0.75943680000000002</v>
      </c>
    </row>
    <row r="2422" spans="1:4" hidden="1" x14ac:dyDescent="0.25">
      <c r="A2422" t="s">
        <v>382</v>
      </c>
      <c r="B2422" t="s">
        <v>383</v>
      </c>
      <c r="C2422">
        <v>2020</v>
      </c>
      <c r="D2422">
        <v>0.83391490000000001</v>
      </c>
    </row>
    <row r="2423" spans="1:4" hidden="1" x14ac:dyDescent="0.25">
      <c r="A2423" t="s">
        <v>382</v>
      </c>
      <c r="B2423" t="s">
        <v>383</v>
      </c>
      <c r="C2423">
        <v>2021</v>
      </c>
      <c r="D2423">
        <v>0.93524739999999995</v>
      </c>
    </row>
    <row r="2424" spans="1:4" hidden="1" x14ac:dyDescent="0.25">
      <c r="A2424" t="s">
        <v>393</v>
      </c>
      <c r="B2424" t="s">
        <v>394</v>
      </c>
      <c r="C2424">
        <v>1990</v>
      </c>
      <c r="D2424">
        <v>3.6522581999999999</v>
      </c>
    </row>
    <row r="2425" spans="1:4" hidden="1" x14ac:dyDescent="0.25">
      <c r="A2425" t="s">
        <v>393</v>
      </c>
      <c r="B2425" t="s">
        <v>394</v>
      </c>
      <c r="C2425">
        <v>1991</v>
      </c>
      <c r="D2425">
        <v>2.1192069999999998</v>
      </c>
    </row>
    <row r="2426" spans="1:4" hidden="1" x14ac:dyDescent="0.25">
      <c r="A2426" t="s">
        <v>393</v>
      </c>
      <c r="B2426" t="s">
        <v>394</v>
      </c>
      <c r="C2426">
        <v>1993</v>
      </c>
      <c r="D2426">
        <v>8.6101379999999992</v>
      </c>
    </row>
    <row r="2427" spans="1:4" hidden="1" x14ac:dyDescent="0.25">
      <c r="A2427" t="s">
        <v>393</v>
      </c>
      <c r="B2427" t="s">
        <v>394</v>
      </c>
      <c r="C2427">
        <v>2015</v>
      </c>
      <c r="D2427">
        <v>5.6949880000000004</v>
      </c>
    </row>
    <row r="2428" spans="1:4" hidden="1" x14ac:dyDescent="0.25">
      <c r="A2428" t="s">
        <v>393</v>
      </c>
      <c r="B2428" t="s">
        <v>394</v>
      </c>
      <c r="C2428">
        <v>2016</v>
      </c>
      <c r="D2428">
        <v>7.7474303000000004</v>
      </c>
    </row>
    <row r="2429" spans="1:4" hidden="1" x14ac:dyDescent="0.25">
      <c r="A2429" t="s">
        <v>393</v>
      </c>
      <c r="B2429" t="s">
        <v>394</v>
      </c>
      <c r="C2429">
        <v>2017</v>
      </c>
      <c r="D2429">
        <v>4.229152</v>
      </c>
    </row>
    <row r="2430" spans="1:4" hidden="1" x14ac:dyDescent="0.25">
      <c r="A2430" t="s">
        <v>393</v>
      </c>
      <c r="B2430" t="s">
        <v>394</v>
      </c>
      <c r="C2430">
        <v>2018</v>
      </c>
      <c r="D2430">
        <v>8.7293330000000005</v>
      </c>
    </row>
    <row r="2431" spans="1:4" hidden="1" x14ac:dyDescent="0.25">
      <c r="A2431" t="s">
        <v>393</v>
      </c>
      <c r="B2431" t="s">
        <v>394</v>
      </c>
      <c r="C2431">
        <v>2019</v>
      </c>
      <c r="D2431">
        <v>3.2697797</v>
      </c>
    </row>
    <row r="2432" spans="1:4" hidden="1" x14ac:dyDescent="0.25">
      <c r="A2432" t="s">
        <v>403</v>
      </c>
      <c r="B2432" t="s">
        <v>404</v>
      </c>
      <c r="C2432">
        <v>1980</v>
      </c>
      <c r="D2432">
        <v>0.12820148000000001</v>
      </c>
    </row>
    <row r="2433" spans="1:4" hidden="1" x14ac:dyDescent="0.25">
      <c r="A2433" t="s">
        <v>403</v>
      </c>
      <c r="B2433" t="s">
        <v>404</v>
      </c>
      <c r="C2433">
        <v>1992</v>
      </c>
      <c r="D2433">
        <v>4.8304189999999997E-2</v>
      </c>
    </row>
    <row r="2434" spans="1:4" hidden="1" x14ac:dyDescent="0.25">
      <c r="A2434" t="s">
        <v>403</v>
      </c>
      <c r="B2434" t="s">
        <v>404</v>
      </c>
      <c r="C2434">
        <v>1993</v>
      </c>
      <c r="D2434">
        <v>0.28212251999999999</v>
      </c>
    </row>
    <row r="2435" spans="1:4" hidden="1" x14ac:dyDescent="0.25">
      <c r="A2435" t="s">
        <v>403</v>
      </c>
      <c r="B2435" t="s">
        <v>404</v>
      </c>
      <c r="C2435">
        <v>1994</v>
      </c>
      <c r="D2435">
        <v>0.18353038999999999</v>
      </c>
    </row>
    <row r="2436" spans="1:4" hidden="1" x14ac:dyDescent="0.25">
      <c r="A2436" t="s">
        <v>403</v>
      </c>
      <c r="B2436" t="s">
        <v>404</v>
      </c>
      <c r="C2436">
        <v>1995</v>
      </c>
      <c r="D2436">
        <v>0.13449554</v>
      </c>
    </row>
    <row r="2437" spans="1:4" hidden="1" x14ac:dyDescent="0.25">
      <c r="A2437" t="s">
        <v>403</v>
      </c>
      <c r="B2437" t="s">
        <v>404</v>
      </c>
      <c r="C2437">
        <v>2011</v>
      </c>
      <c r="D2437">
        <v>0.29340142000000002</v>
      </c>
    </row>
    <row r="2438" spans="1:4" hidden="1" x14ac:dyDescent="0.25">
      <c r="A2438" t="s">
        <v>403</v>
      </c>
      <c r="B2438" t="s">
        <v>404</v>
      </c>
      <c r="C2438">
        <v>2012</v>
      </c>
      <c r="D2438">
        <v>0.14635558000000001</v>
      </c>
    </row>
    <row r="2439" spans="1:4" hidden="1" x14ac:dyDescent="0.25">
      <c r="A2439" t="s">
        <v>403</v>
      </c>
      <c r="B2439" t="s">
        <v>404</v>
      </c>
      <c r="C2439">
        <v>2013</v>
      </c>
      <c r="D2439">
        <v>0.65737677000000005</v>
      </c>
    </row>
    <row r="2440" spans="1:4" hidden="1" x14ac:dyDescent="0.25">
      <c r="A2440" t="s">
        <v>403</v>
      </c>
      <c r="B2440" t="s">
        <v>404</v>
      </c>
      <c r="C2440">
        <v>2014</v>
      </c>
      <c r="D2440">
        <v>0.36413806999999998</v>
      </c>
    </row>
    <row r="2441" spans="1:4" hidden="1" x14ac:dyDescent="0.25">
      <c r="A2441" t="s">
        <v>403</v>
      </c>
      <c r="B2441" t="s">
        <v>404</v>
      </c>
      <c r="C2441">
        <v>2015</v>
      </c>
      <c r="D2441">
        <v>0.39840165</v>
      </c>
    </row>
    <row r="2442" spans="1:4" hidden="1" x14ac:dyDescent="0.25">
      <c r="A2442" t="s">
        <v>403</v>
      </c>
      <c r="B2442" t="s">
        <v>404</v>
      </c>
      <c r="C2442">
        <v>2016</v>
      </c>
      <c r="D2442">
        <v>0.39481450000000001</v>
      </c>
    </row>
    <row r="2443" spans="1:4" hidden="1" x14ac:dyDescent="0.25">
      <c r="A2443" t="s">
        <v>403</v>
      </c>
      <c r="B2443" t="s">
        <v>404</v>
      </c>
      <c r="C2443">
        <v>2017</v>
      </c>
      <c r="D2443">
        <v>0.70963699999999996</v>
      </c>
    </row>
    <row r="2444" spans="1:4" hidden="1" x14ac:dyDescent="0.25">
      <c r="A2444" t="s">
        <v>66</v>
      </c>
      <c r="B2444" t="s">
        <v>401</v>
      </c>
      <c r="C2444">
        <v>1980</v>
      </c>
      <c r="D2444">
        <v>129.22507999999999</v>
      </c>
    </row>
    <row r="2445" spans="1:4" hidden="1" x14ac:dyDescent="0.25">
      <c r="A2445" t="s">
        <v>66</v>
      </c>
      <c r="B2445" t="s">
        <v>401</v>
      </c>
      <c r="C2445">
        <v>1981</v>
      </c>
      <c r="D2445">
        <v>133.42876999999999</v>
      </c>
    </row>
    <row r="2446" spans="1:4" hidden="1" x14ac:dyDescent="0.25">
      <c r="A2446" t="s">
        <v>66</v>
      </c>
      <c r="B2446" t="s">
        <v>401</v>
      </c>
      <c r="C2446">
        <v>1982</v>
      </c>
      <c r="D2446">
        <v>131.01078999999999</v>
      </c>
    </row>
    <row r="2447" spans="1:4" hidden="1" x14ac:dyDescent="0.25">
      <c r="A2447" t="s">
        <v>66</v>
      </c>
      <c r="B2447" t="s">
        <v>401</v>
      </c>
      <c r="C2447">
        <v>1983</v>
      </c>
      <c r="D2447">
        <v>131.45760999999999</v>
      </c>
    </row>
    <row r="2448" spans="1:4" hidden="1" x14ac:dyDescent="0.25">
      <c r="A2448" t="s">
        <v>66</v>
      </c>
      <c r="B2448" t="s">
        <v>401</v>
      </c>
      <c r="C2448">
        <v>1984</v>
      </c>
      <c r="D2448">
        <v>127.40679</v>
      </c>
    </row>
    <row r="2449" spans="1:4" hidden="1" x14ac:dyDescent="0.25">
      <c r="A2449" t="s">
        <v>66</v>
      </c>
      <c r="B2449" t="s">
        <v>401</v>
      </c>
      <c r="C2449">
        <v>1985</v>
      </c>
      <c r="D2449">
        <v>133.51056</v>
      </c>
    </row>
    <row r="2450" spans="1:4" hidden="1" x14ac:dyDescent="0.25">
      <c r="A2450" t="s">
        <v>66</v>
      </c>
      <c r="B2450" t="s">
        <v>401</v>
      </c>
      <c r="C2450">
        <v>1986</v>
      </c>
      <c r="D2450">
        <v>127.87367999999999</v>
      </c>
    </row>
    <row r="2451" spans="1:4" hidden="1" x14ac:dyDescent="0.25">
      <c r="A2451" t="s">
        <v>66</v>
      </c>
      <c r="B2451" t="s">
        <v>401</v>
      </c>
      <c r="C2451">
        <v>1987</v>
      </c>
      <c r="D2451">
        <v>134.23915</v>
      </c>
    </row>
    <row r="2452" spans="1:4" hidden="1" x14ac:dyDescent="0.25">
      <c r="A2452" t="s">
        <v>66</v>
      </c>
      <c r="B2452" t="s">
        <v>401</v>
      </c>
      <c r="C2452">
        <v>1988</v>
      </c>
      <c r="D2452">
        <v>146.18297000000001</v>
      </c>
    </row>
    <row r="2453" spans="1:4" hidden="1" x14ac:dyDescent="0.25">
      <c r="A2453" t="s">
        <v>66</v>
      </c>
      <c r="B2453" t="s">
        <v>401</v>
      </c>
      <c r="C2453">
        <v>1989</v>
      </c>
      <c r="D2453">
        <v>148.48254</v>
      </c>
    </row>
    <row r="2454" spans="1:4" hidden="1" x14ac:dyDescent="0.25">
      <c r="A2454" t="s">
        <v>66</v>
      </c>
      <c r="B2454" t="s">
        <v>401</v>
      </c>
      <c r="C2454">
        <v>1990</v>
      </c>
      <c r="D2454">
        <v>143.66441</v>
      </c>
    </row>
    <row r="2455" spans="1:4" hidden="1" x14ac:dyDescent="0.25">
      <c r="A2455" t="s">
        <v>66</v>
      </c>
      <c r="B2455" t="s">
        <v>401</v>
      </c>
      <c r="C2455">
        <v>1991</v>
      </c>
      <c r="D2455">
        <v>106.66876999999999</v>
      </c>
    </row>
    <row r="2456" spans="1:4" hidden="1" x14ac:dyDescent="0.25">
      <c r="A2456" t="s">
        <v>66</v>
      </c>
      <c r="B2456" t="s">
        <v>401</v>
      </c>
      <c r="C2456">
        <v>1992</v>
      </c>
      <c r="D2456">
        <v>115.70431499999999</v>
      </c>
    </row>
    <row r="2457" spans="1:4" hidden="1" x14ac:dyDescent="0.25">
      <c r="A2457" t="s">
        <v>66</v>
      </c>
      <c r="B2457" t="s">
        <v>401</v>
      </c>
      <c r="C2457">
        <v>1993</v>
      </c>
      <c r="D2457">
        <v>113.63124000000001</v>
      </c>
    </row>
    <row r="2458" spans="1:4" hidden="1" x14ac:dyDescent="0.25">
      <c r="A2458" t="s">
        <v>66</v>
      </c>
      <c r="B2458" t="s">
        <v>401</v>
      </c>
      <c r="C2458">
        <v>1994</v>
      </c>
      <c r="D2458">
        <v>113.88007</v>
      </c>
    </row>
    <row r="2459" spans="1:4" hidden="1" x14ac:dyDescent="0.25">
      <c r="A2459" t="s">
        <v>66</v>
      </c>
      <c r="B2459" t="s">
        <v>401</v>
      </c>
      <c r="C2459">
        <v>1995</v>
      </c>
      <c r="D2459">
        <v>137.44063</v>
      </c>
    </row>
    <row r="2460" spans="1:4" hidden="1" x14ac:dyDescent="0.25">
      <c r="A2460" t="s">
        <v>66</v>
      </c>
      <c r="B2460" t="s">
        <v>401</v>
      </c>
      <c r="C2460">
        <v>1996</v>
      </c>
      <c r="D2460">
        <v>151.10740000000001</v>
      </c>
    </row>
    <row r="2461" spans="1:4" hidden="1" x14ac:dyDescent="0.25">
      <c r="A2461" t="s">
        <v>66</v>
      </c>
      <c r="B2461" t="s">
        <v>401</v>
      </c>
      <c r="C2461">
        <v>1997</v>
      </c>
      <c r="D2461">
        <v>152.9759</v>
      </c>
    </row>
    <row r="2462" spans="1:4" hidden="1" x14ac:dyDescent="0.25">
      <c r="A2462" t="s">
        <v>66</v>
      </c>
      <c r="B2462" t="s">
        <v>401</v>
      </c>
      <c r="C2462">
        <v>1998</v>
      </c>
      <c r="D2462">
        <v>155.89024000000001</v>
      </c>
    </row>
    <row r="2463" spans="1:4" hidden="1" x14ac:dyDescent="0.25">
      <c r="A2463" t="s">
        <v>66</v>
      </c>
      <c r="B2463" t="s">
        <v>401</v>
      </c>
      <c r="C2463">
        <v>1999</v>
      </c>
      <c r="D2463">
        <v>160.94872000000001</v>
      </c>
    </row>
    <row r="2464" spans="1:4" hidden="1" x14ac:dyDescent="0.25">
      <c r="A2464" t="s">
        <v>66</v>
      </c>
      <c r="B2464" t="s">
        <v>401</v>
      </c>
      <c r="C2464">
        <v>2000</v>
      </c>
      <c r="D2464">
        <v>155.03986</v>
      </c>
    </row>
    <row r="2465" spans="1:4" hidden="1" x14ac:dyDescent="0.25">
      <c r="A2465" t="s">
        <v>66</v>
      </c>
      <c r="B2465" t="s">
        <v>401</v>
      </c>
      <c r="C2465">
        <v>2001</v>
      </c>
      <c r="D2465">
        <v>132.02658</v>
      </c>
    </row>
    <row r="2466" spans="1:4" hidden="1" x14ac:dyDescent="0.25">
      <c r="A2466" t="s">
        <v>66</v>
      </c>
      <c r="B2466" t="s">
        <v>401</v>
      </c>
      <c r="C2466">
        <v>2002</v>
      </c>
      <c r="D2466">
        <v>132.15385000000001</v>
      </c>
    </row>
    <row r="2467" spans="1:4" hidden="1" x14ac:dyDescent="0.25">
      <c r="A2467" t="s">
        <v>66</v>
      </c>
      <c r="B2467" t="s">
        <v>401</v>
      </c>
      <c r="C2467">
        <v>2003</v>
      </c>
      <c r="D2467">
        <v>141.86882</v>
      </c>
    </row>
    <row r="2468" spans="1:4" hidden="1" x14ac:dyDescent="0.25">
      <c r="A2468" t="s">
        <v>66</v>
      </c>
      <c r="B2468" t="s">
        <v>401</v>
      </c>
      <c r="C2468">
        <v>2004</v>
      </c>
      <c r="D2468">
        <v>135.03304</v>
      </c>
    </row>
    <row r="2469" spans="1:4" hidden="1" x14ac:dyDescent="0.25">
      <c r="A2469" t="s">
        <v>66</v>
      </c>
      <c r="B2469" t="s">
        <v>401</v>
      </c>
      <c r="C2469">
        <v>2005</v>
      </c>
      <c r="D2469">
        <v>136.33148</v>
      </c>
    </row>
    <row r="2470" spans="1:4" hidden="1" x14ac:dyDescent="0.25">
      <c r="A2470" t="s">
        <v>66</v>
      </c>
      <c r="B2470" t="s">
        <v>401</v>
      </c>
      <c r="C2470">
        <v>2006</v>
      </c>
      <c r="D2470">
        <v>132.79692</v>
      </c>
    </row>
    <row r="2471" spans="1:4" hidden="1" x14ac:dyDescent="0.25">
      <c r="A2471" t="s">
        <v>66</v>
      </c>
      <c r="B2471" t="s">
        <v>401</v>
      </c>
      <c r="C2471">
        <v>2007</v>
      </c>
      <c r="D2471">
        <v>126.836105</v>
      </c>
    </row>
    <row r="2472" spans="1:4" hidden="1" x14ac:dyDescent="0.25">
      <c r="A2472" t="s">
        <v>66</v>
      </c>
      <c r="B2472" t="s">
        <v>401</v>
      </c>
      <c r="C2472">
        <v>2008</v>
      </c>
      <c r="D2472">
        <v>147.07692</v>
      </c>
    </row>
    <row r="2473" spans="1:4" hidden="1" x14ac:dyDescent="0.25">
      <c r="A2473" t="s">
        <v>66</v>
      </c>
      <c r="B2473" t="s">
        <v>401</v>
      </c>
      <c r="C2473">
        <v>2009</v>
      </c>
      <c r="D2473">
        <v>155.71896000000001</v>
      </c>
    </row>
    <row r="2474" spans="1:4" hidden="1" x14ac:dyDescent="0.25">
      <c r="A2474" t="s">
        <v>66</v>
      </c>
      <c r="B2474" t="s">
        <v>401</v>
      </c>
      <c r="C2474">
        <v>2010</v>
      </c>
      <c r="D2474">
        <v>152.07207</v>
      </c>
    </row>
    <row r="2475" spans="1:4" hidden="1" x14ac:dyDescent="0.25">
      <c r="A2475" t="s">
        <v>66</v>
      </c>
      <c r="B2475" t="s">
        <v>401</v>
      </c>
      <c r="C2475">
        <v>2011</v>
      </c>
      <c r="D2475">
        <v>154.77680000000001</v>
      </c>
    </row>
    <row r="2476" spans="1:4" hidden="1" x14ac:dyDescent="0.25">
      <c r="A2476" t="s">
        <v>66</v>
      </c>
      <c r="B2476" t="s">
        <v>401</v>
      </c>
      <c r="C2476">
        <v>2012</v>
      </c>
      <c r="D2476">
        <v>141.49288999999999</v>
      </c>
    </row>
    <row r="2477" spans="1:4" hidden="1" x14ac:dyDescent="0.25">
      <c r="A2477" t="s">
        <v>66</v>
      </c>
      <c r="B2477" t="s">
        <v>401</v>
      </c>
      <c r="C2477">
        <v>2013</v>
      </c>
      <c r="D2477">
        <v>137.24739</v>
      </c>
    </row>
    <row r="2478" spans="1:4" hidden="1" x14ac:dyDescent="0.25">
      <c r="A2478" t="s">
        <v>66</v>
      </c>
      <c r="B2478" t="s">
        <v>401</v>
      </c>
      <c r="C2478">
        <v>2014</v>
      </c>
      <c r="D2478">
        <v>135.30667</v>
      </c>
    </row>
    <row r="2479" spans="1:4" hidden="1" x14ac:dyDescent="0.25">
      <c r="A2479" t="s">
        <v>66</v>
      </c>
      <c r="B2479" t="s">
        <v>401</v>
      </c>
      <c r="C2479">
        <v>2015</v>
      </c>
      <c r="D2479">
        <v>129.51034999999999</v>
      </c>
    </row>
    <row r="2480" spans="1:4" hidden="1" x14ac:dyDescent="0.25">
      <c r="A2480" t="s">
        <v>66</v>
      </c>
      <c r="B2480" t="s">
        <v>401</v>
      </c>
      <c r="C2480">
        <v>2016</v>
      </c>
      <c r="D2480">
        <v>133.72644</v>
      </c>
    </row>
    <row r="2481" spans="1:4" hidden="1" x14ac:dyDescent="0.25">
      <c r="A2481" t="s">
        <v>66</v>
      </c>
      <c r="B2481" t="s">
        <v>401</v>
      </c>
      <c r="C2481">
        <v>2017</v>
      </c>
      <c r="D2481">
        <v>130.23615000000001</v>
      </c>
    </row>
    <row r="2482" spans="1:4" hidden="1" x14ac:dyDescent="0.25">
      <c r="A2482" t="s">
        <v>66</v>
      </c>
      <c r="B2482" t="s">
        <v>401</v>
      </c>
      <c r="C2482">
        <v>2018</v>
      </c>
      <c r="D2482">
        <v>122.12165</v>
      </c>
    </row>
    <row r="2483" spans="1:4" hidden="1" x14ac:dyDescent="0.25">
      <c r="A2483" t="s">
        <v>66</v>
      </c>
      <c r="B2483" t="s">
        <v>401</v>
      </c>
      <c r="C2483">
        <v>2019</v>
      </c>
      <c r="D2483">
        <v>128.31693000000001</v>
      </c>
    </row>
    <row r="2484" spans="1:4" hidden="1" x14ac:dyDescent="0.25">
      <c r="A2484" t="s">
        <v>66</v>
      </c>
      <c r="B2484" t="s">
        <v>401</v>
      </c>
      <c r="C2484">
        <v>2020</v>
      </c>
      <c r="D2484">
        <v>126.07142</v>
      </c>
    </row>
    <row r="2485" spans="1:4" hidden="1" x14ac:dyDescent="0.25">
      <c r="A2485" t="s">
        <v>66</v>
      </c>
      <c r="B2485" t="s">
        <v>401</v>
      </c>
      <c r="C2485">
        <v>2021</v>
      </c>
      <c r="D2485">
        <v>118.84563</v>
      </c>
    </row>
    <row r="2486" spans="1:4" hidden="1" x14ac:dyDescent="0.25">
      <c r="A2486" t="s">
        <v>110</v>
      </c>
      <c r="B2486" t="s">
        <v>406</v>
      </c>
      <c r="C2486">
        <v>1980</v>
      </c>
      <c r="D2486">
        <v>364.77260000000001</v>
      </c>
    </row>
    <row r="2487" spans="1:4" hidden="1" x14ac:dyDescent="0.25">
      <c r="A2487" t="s">
        <v>110</v>
      </c>
      <c r="B2487" t="s">
        <v>406</v>
      </c>
      <c r="C2487">
        <v>1981</v>
      </c>
      <c r="D2487">
        <v>326.83449999999999</v>
      </c>
    </row>
    <row r="2488" spans="1:4" hidden="1" x14ac:dyDescent="0.25">
      <c r="A2488" t="s">
        <v>110</v>
      </c>
      <c r="B2488" t="s">
        <v>406</v>
      </c>
      <c r="C2488">
        <v>1982</v>
      </c>
      <c r="D2488">
        <v>309.5059</v>
      </c>
    </row>
    <row r="2489" spans="1:4" hidden="1" x14ac:dyDescent="0.25">
      <c r="A2489" t="s">
        <v>110</v>
      </c>
      <c r="B2489" t="s">
        <v>406</v>
      </c>
      <c r="C2489">
        <v>1983</v>
      </c>
      <c r="D2489">
        <v>344.73860000000002</v>
      </c>
    </row>
    <row r="2490" spans="1:4" hidden="1" x14ac:dyDescent="0.25">
      <c r="A2490" t="s">
        <v>110</v>
      </c>
      <c r="B2490" t="s">
        <v>406</v>
      </c>
      <c r="C2490">
        <v>1984</v>
      </c>
      <c r="D2490">
        <v>307.96767999999997</v>
      </c>
    </row>
    <row r="2491" spans="1:4" hidden="1" x14ac:dyDescent="0.25">
      <c r="A2491" t="s">
        <v>110</v>
      </c>
      <c r="B2491" t="s">
        <v>406</v>
      </c>
      <c r="C2491">
        <v>1985</v>
      </c>
      <c r="D2491">
        <v>308.41156000000001</v>
      </c>
    </row>
    <row r="2492" spans="1:4" hidden="1" x14ac:dyDescent="0.25">
      <c r="A2492" t="s">
        <v>110</v>
      </c>
      <c r="B2492" t="s">
        <v>406</v>
      </c>
      <c r="C2492">
        <v>1986</v>
      </c>
      <c r="D2492">
        <v>291.61953999999997</v>
      </c>
    </row>
    <row r="2493" spans="1:4" hidden="1" x14ac:dyDescent="0.25">
      <c r="A2493" t="s">
        <v>110</v>
      </c>
      <c r="B2493" t="s">
        <v>406</v>
      </c>
      <c r="C2493">
        <v>1987</v>
      </c>
      <c r="D2493">
        <v>276.40980000000002</v>
      </c>
    </row>
    <row r="2494" spans="1:4" hidden="1" x14ac:dyDescent="0.25">
      <c r="A2494" t="s">
        <v>110</v>
      </c>
      <c r="B2494" t="s">
        <v>406</v>
      </c>
      <c r="C2494">
        <v>1988</v>
      </c>
      <c r="D2494">
        <v>242.15886</v>
      </c>
    </row>
    <row r="2495" spans="1:4" hidden="1" x14ac:dyDescent="0.25">
      <c r="A2495" t="s">
        <v>110</v>
      </c>
      <c r="B2495" t="s">
        <v>406</v>
      </c>
      <c r="C2495">
        <v>1989</v>
      </c>
      <c r="D2495">
        <v>242.06952000000001</v>
      </c>
    </row>
    <row r="2496" spans="1:4" hidden="1" x14ac:dyDescent="0.25">
      <c r="A2496" t="s">
        <v>110</v>
      </c>
      <c r="B2496" t="s">
        <v>406</v>
      </c>
      <c r="C2496">
        <v>1990</v>
      </c>
      <c r="D2496">
        <v>236.06370000000001</v>
      </c>
    </row>
    <row r="2497" spans="1:4" hidden="1" x14ac:dyDescent="0.25">
      <c r="A2497" t="s">
        <v>110</v>
      </c>
      <c r="B2497" t="s">
        <v>406</v>
      </c>
      <c r="C2497">
        <v>1991</v>
      </c>
      <c r="D2497">
        <v>282.34097000000003</v>
      </c>
    </row>
    <row r="2498" spans="1:4" hidden="1" x14ac:dyDescent="0.25">
      <c r="A2498" t="s">
        <v>110</v>
      </c>
      <c r="B2498" t="s">
        <v>406</v>
      </c>
      <c r="C2498">
        <v>1992</v>
      </c>
      <c r="D2498">
        <v>291.85568000000001</v>
      </c>
    </row>
    <row r="2499" spans="1:4" hidden="1" x14ac:dyDescent="0.25">
      <c r="A2499" t="s">
        <v>110</v>
      </c>
      <c r="B2499" t="s">
        <v>406</v>
      </c>
      <c r="C2499">
        <v>1993</v>
      </c>
      <c r="D2499">
        <v>345.85626000000002</v>
      </c>
    </row>
    <row r="2500" spans="1:4" hidden="1" x14ac:dyDescent="0.25">
      <c r="A2500" t="s">
        <v>110</v>
      </c>
      <c r="B2500" t="s">
        <v>406</v>
      </c>
      <c r="C2500">
        <v>1994</v>
      </c>
      <c r="D2500">
        <v>346.32339999999999</v>
      </c>
    </row>
    <row r="2501" spans="1:4" hidden="1" x14ac:dyDescent="0.25">
      <c r="A2501" t="s">
        <v>110</v>
      </c>
      <c r="B2501" t="s">
        <v>406</v>
      </c>
      <c r="C2501">
        <v>1995</v>
      </c>
      <c r="D2501">
        <v>349.49245999999999</v>
      </c>
    </row>
    <row r="2502" spans="1:4" hidden="1" x14ac:dyDescent="0.25">
      <c r="A2502" t="s">
        <v>110</v>
      </c>
      <c r="B2502" t="s">
        <v>406</v>
      </c>
      <c r="C2502">
        <v>1996</v>
      </c>
      <c r="D2502">
        <v>341.96422999999999</v>
      </c>
    </row>
    <row r="2503" spans="1:4" hidden="1" x14ac:dyDescent="0.25">
      <c r="A2503" t="s">
        <v>110</v>
      </c>
      <c r="B2503" t="s">
        <v>406</v>
      </c>
      <c r="C2503">
        <v>1997</v>
      </c>
      <c r="D2503">
        <v>416.32977</v>
      </c>
    </row>
    <row r="2504" spans="1:4" hidden="1" x14ac:dyDescent="0.25">
      <c r="A2504" t="s">
        <v>110</v>
      </c>
      <c r="B2504" t="s">
        <v>406</v>
      </c>
      <c r="C2504">
        <v>1998</v>
      </c>
      <c r="D2504">
        <v>309.96994000000001</v>
      </c>
    </row>
    <row r="2505" spans="1:4" hidden="1" x14ac:dyDescent="0.25">
      <c r="A2505" t="s">
        <v>110</v>
      </c>
      <c r="B2505" t="s">
        <v>406</v>
      </c>
      <c r="C2505">
        <v>1999</v>
      </c>
      <c r="D2505">
        <v>370.41906999999998</v>
      </c>
    </row>
    <row r="2506" spans="1:4" hidden="1" x14ac:dyDescent="0.25">
      <c r="A2506" t="s">
        <v>110</v>
      </c>
      <c r="B2506" t="s">
        <v>406</v>
      </c>
      <c r="C2506">
        <v>2000</v>
      </c>
      <c r="D2506">
        <v>379.48095999999998</v>
      </c>
    </row>
    <row r="2507" spans="1:4" hidden="1" x14ac:dyDescent="0.25">
      <c r="A2507" t="s">
        <v>110</v>
      </c>
      <c r="B2507" t="s">
        <v>406</v>
      </c>
      <c r="C2507">
        <v>2001</v>
      </c>
      <c r="D2507">
        <v>454.54696999999999</v>
      </c>
    </row>
    <row r="2508" spans="1:4" hidden="1" x14ac:dyDescent="0.25">
      <c r="A2508" t="s">
        <v>110</v>
      </c>
      <c r="B2508" t="s">
        <v>406</v>
      </c>
      <c r="C2508">
        <v>2002</v>
      </c>
      <c r="D2508">
        <v>465.73682000000002</v>
      </c>
    </row>
    <row r="2509" spans="1:4" hidden="1" x14ac:dyDescent="0.25">
      <c r="A2509" t="s">
        <v>110</v>
      </c>
      <c r="B2509" t="s">
        <v>406</v>
      </c>
      <c r="C2509">
        <v>2003</v>
      </c>
      <c r="D2509">
        <v>458.96159999999998</v>
      </c>
    </row>
    <row r="2510" spans="1:4" hidden="1" x14ac:dyDescent="0.25">
      <c r="A2510" t="s">
        <v>110</v>
      </c>
      <c r="B2510" t="s">
        <v>406</v>
      </c>
      <c r="C2510">
        <v>2004</v>
      </c>
      <c r="D2510">
        <v>399.61630000000002</v>
      </c>
    </row>
    <row r="2511" spans="1:4" hidden="1" x14ac:dyDescent="0.25">
      <c r="A2511" t="s">
        <v>110</v>
      </c>
      <c r="B2511" t="s">
        <v>406</v>
      </c>
      <c r="C2511">
        <v>2005</v>
      </c>
      <c r="D2511">
        <v>458.04498000000001</v>
      </c>
    </row>
    <row r="2512" spans="1:4" hidden="1" x14ac:dyDescent="0.25">
      <c r="A2512" t="s">
        <v>110</v>
      </c>
      <c r="B2512" t="s">
        <v>406</v>
      </c>
      <c r="C2512">
        <v>2006</v>
      </c>
      <c r="D2512">
        <v>515.07349999999997</v>
      </c>
    </row>
    <row r="2513" spans="1:4" hidden="1" x14ac:dyDescent="0.25">
      <c r="A2513" t="s">
        <v>110</v>
      </c>
      <c r="B2513" t="s">
        <v>406</v>
      </c>
      <c r="C2513">
        <v>2007</v>
      </c>
      <c r="D2513">
        <v>448.18245999999999</v>
      </c>
    </row>
    <row r="2514" spans="1:4" hidden="1" x14ac:dyDescent="0.25">
      <c r="A2514" t="s">
        <v>110</v>
      </c>
      <c r="B2514" t="s">
        <v>406</v>
      </c>
      <c r="C2514">
        <v>2008</v>
      </c>
      <c r="D2514">
        <v>294.81943000000001</v>
      </c>
    </row>
    <row r="2515" spans="1:4" hidden="1" x14ac:dyDescent="0.25">
      <c r="A2515" t="s">
        <v>110</v>
      </c>
      <c r="B2515" t="s">
        <v>406</v>
      </c>
      <c r="C2515">
        <v>2009</v>
      </c>
      <c r="D2515">
        <v>361.38553000000002</v>
      </c>
    </row>
    <row r="2516" spans="1:4" hidden="1" x14ac:dyDescent="0.25">
      <c r="A2516" t="s">
        <v>110</v>
      </c>
      <c r="B2516" t="s">
        <v>406</v>
      </c>
      <c r="C2516">
        <v>2010</v>
      </c>
      <c r="D2516">
        <v>364.67421999999999</v>
      </c>
    </row>
    <row r="2517" spans="1:4" hidden="1" x14ac:dyDescent="0.25">
      <c r="A2517" t="s">
        <v>110</v>
      </c>
      <c r="B2517" t="s">
        <v>406</v>
      </c>
      <c r="C2517">
        <v>2011</v>
      </c>
      <c r="D2517">
        <v>342.59442000000001</v>
      </c>
    </row>
    <row r="2518" spans="1:4" hidden="1" x14ac:dyDescent="0.25">
      <c r="A2518" t="s">
        <v>110</v>
      </c>
      <c r="B2518" t="s">
        <v>406</v>
      </c>
      <c r="C2518">
        <v>2012</v>
      </c>
      <c r="D2518">
        <v>323.10836999999998</v>
      </c>
    </row>
    <row r="2519" spans="1:4" hidden="1" x14ac:dyDescent="0.25">
      <c r="A2519" t="s">
        <v>110</v>
      </c>
      <c r="B2519" t="s">
        <v>406</v>
      </c>
      <c r="C2519">
        <v>2013</v>
      </c>
      <c r="D2519">
        <v>362.64438000000001</v>
      </c>
    </row>
    <row r="2520" spans="1:4" hidden="1" x14ac:dyDescent="0.25">
      <c r="A2520" t="s">
        <v>110</v>
      </c>
      <c r="B2520" t="s">
        <v>406</v>
      </c>
      <c r="C2520">
        <v>2014</v>
      </c>
      <c r="D2520">
        <v>362.41210000000001</v>
      </c>
    </row>
    <row r="2521" spans="1:4" hidden="1" x14ac:dyDescent="0.25">
      <c r="A2521" t="s">
        <v>110</v>
      </c>
      <c r="B2521" t="s">
        <v>406</v>
      </c>
      <c r="C2521">
        <v>2015</v>
      </c>
      <c r="D2521">
        <v>257.91885000000002</v>
      </c>
    </row>
    <row r="2522" spans="1:4" hidden="1" x14ac:dyDescent="0.25">
      <c r="A2522" t="s">
        <v>110</v>
      </c>
      <c r="B2522" t="s">
        <v>406</v>
      </c>
      <c r="C2522">
        <v>2016</v>
      </c>
      <c r="D2522">
        <v>230.28700000000001</v>
      </c>
    </row>
    <row r="2523" spans="1:4" hidden="1" x14ac:dyDescent="0.25">
      <c r="A2523" t="s">
        <v>110</v>
      </c>
      <c r="B2523" t="s">
        <v>406</v>
      </c>
      <c r="C2523">
        <v>2017</v>
      </c>
      <c r="D2523">
        <v>213.64221000000001</v>
      </c>
    </row>
    <row r="2524" spans="1:4" hidden="1" x14ac:dyDescent="0.25">
      <c r="A2524" t="s">
        <v>110</v>
      </c>
      <c r="B2524" t="s">
        <v>406</v>
      </c>
      <c r="C2524">
        <v>2018</v>
      </c>
      <c r="D2524">
        <v>210.18790000000001</v>
      </c>
    </row>
    <row r="2525" spans="1:4" hidden="1" x14ac:dyDescent="0.25">
      <c r="A2525" t="s">
        <v>110</v>
      </c>
      <c r="B2525" t="s">
        <v>406</v>
      </c>
      <c r="C2525">
        <v>2019</v>
      </c>
      <c r="D2525">
        <v>65.335319999999996</v>
      </c>
    </row>
    <row r="2526" spans="1:4" hidden="1" x14ac:dyDescent="0.25">
      <c r="A2526" t="s">
        <v>110</v>
      </c>
      <c r="B2526" t="s">
        <v>406</v>
      </c>
      <c r="C2526">
        <v>2020</v>
      </c>
      <c r="D2526">
        <v>68.759345999999994</v>
      </c>
    </row>
    <row r="2527" spans="1:4" hidden="1" x14ac:dyDescent="0.25">
      <c r="A2527" t="s">
        <v>110</v>
      </c>
      <c r="B2527" t="s">
        <v>406</v>
      </c>
      <c r="C2527">
        <v>2021</v>
      </c>
      <c r="D2527">
        <v>64.330870000000004</v>
      </c>
    </row>
    <row r="2528" spans="1:4" hidden="1" x14ac:dyDescent="0.25">
      <c r="A2528" t="s">
        <v>399</v>
      </c>
      <c r="B2528" t="s">
        <v>400</v>
      </c>
      <c r="C2528">
        <v>1985</v>
      </c>
      <c r="D2528">
        <v>0.53148574000000004</v>
      </c>
    </row>
    <row r="2529" spans="1:4" hidden="1" x14ac:dyDescent="0.25">
      <c r="A2529" t="s">
        <v>399</v>
      </c>
      <c r="B2529" t="s">
        <v>400</v>
      </c>
      <c r="C2529">
        <v>1992</v>
      </c>
      <c r="D2529">
        <v>0.67763275000000001</v>
      </c>
    </row>
    <row r="2530" spans="1:4" hidden="1" x14ac:dyDescent="0.25">
      <c r="A2530" t="s">
        <v>399</v>
      </c>
      <c r="B2530" t="s">
        <v>400</v>
      </c>
      <c r="C2530">
        <v>1993</v>
      </c>
      <c r="D2530">
        <v>0.44182392999999998</v>
      </c>
    </row>
    <row r="2531" spans="1:4" hidden="1" x14ac:dyDescent="0.25">
      <c r="A2531" t="s">
        <v>399</v>
      </c>
      <c r="B2531" t="s">
        <v>400</v>
      </c>
      <c r="C2531">
        <v>1997</v>
      </c>
      <c r="D2531">
        <v>0.61274960000000001</v>
      </c>
    </row>
    <row r="2532" spans="1:4" hidden="1" x14ac:dyDescent="0.25">
      <c r="A2532" t="s">
        <v>399</v>
      </c>
      <c r="B2532" t="s">
        <v>400</v>
      </c>
      <c r="C2532">
        <v>1998</v>
      </c>
      <c r="D2532">
        <v>2.4122780000000001</v>
      </c>
    </row>
    <row r="2533" spans="1:4" hidden="1" x14ac:dyDescent="0.25">
      <c r="A2533" t="s">
        <v>399</v>
      </c>
      <c r="B2533" t="s">
        <v>400</v>
      </c>
      <c r="C2533">
        <v>1999</v>
      </c>
      <c r="D2533">
        <v>1.7822188000000001</v>
      </c>
    </row>
    <row r="2534" spans="1:4" hidden="1" x14ac:dyDescent="0.25">
      <c r="A2534" t="s">
        <v>399</v>
      </c>
      <c r="B2534" t="s">
        <v>400</v>
      </c>
      <c r="C2534">
        <v>2000</v>
      </c>
      <c r="D2534">
        <v>2.7326548000000002</v>
      </c>
    </row>
    <row r="2535" spans="1:4" hidden="1" x14ac:dyDescent="0.25">
      <c r="A2535" t="s">
        <v>399</v>
      </c>
      <c r="B2535" t="s">
        <v>400</v>
      </c>
      <c r="C2535">
        <v>2011</v>
      </c>
      <c r="D2535">
        <v>0.33655562999999999</v>
      </c>
    </row>
    <row r="2536" spans="1:4" hidden="1" x14ac:dyDescent="0.25">
      <c r="A2536" t="s">
        <v>399</v>
      </c>
      <c r="B2536" t="s">
        <v>400</v>
      </c>
      <c r="C2536">
        <v>2012</v>
      </c>
      <c r="D2536">
        <v>0.66328335000000005</v>
      </c>
    </row>
    <row r="2537" spans="1:4" hidden="1" x14ac:dyDescent="0.25">
      <c r="A2537" t="s">
        <v>399</v>
      </c>
      <c r="B2537" t="s">
        <v>400</v>
      </c>
      <c r="C2537">
        <v>2013</v>
      </c>
      <c r="D2537">
        <v>0.49024600000000002</v>
      </c>
    </row>
    <row r="2538" spans="1:4" hidden="1" x14ac:dyDescent="0.25">
      <c r="A2538" t="s">
        <v>399</v>
      </c>
      <c r="B2538" t="s">
        <v>400</v>
      </c>
      <c r="C2538">
        <v>2014</v>
      </c>
      <c r="D2538">
        <v>0.16106482999999999</v>
      </c>
    </row>
    <row r="2539" spans="1:4" hidden="1" x14ac:dyDescent="0.25">
      <c r="A2539" t="s">
        <v>178</v>
      </c>
      <c r="B2539" t="s">
        <v>398</v>
      </c>
      <c r="C2539">
        <v>1985</v>
      </c>
      <c r="D2539">
        <v>0.119638324</v>
      </c>
    </row>
    <row r="2540" spans="1:4" hidden="1" x14ac:dyDescent="0.25">
      <c r="A2540" t="s">
        <v>178</v>
      </c>
      <c r="B2540" t="s">
        <v>398</v>
      </c>
      <c r="C2540">
        <v>1990</v>
      </c>
      <c r="D2540">
        <v>0.12603154999999999</v>
      </c>
    </row>
    <row r="2541" spans="1:4" hidden="1" x14ac:dyDescent="0.25">
      <c r="A2541" t="s">
        <v>178</v>
      </c>
      <c r="B2541" t="s">
        <v>398</v>
      </c>
      <c r="C2541">
        <v>2011</v>
      </c>
      <c r="D2541">
        <v>0.38679168000000003</v>
      </c>
    </row>
    <row r="2542" spans="1:4" hidden="1" x14ac:dyDescent="0.25">
      <c r="A2542" t="s">
        <v>178</v>
      </c>
      <c r="B2542" t="s">
        <v>398</v>
      </c>
      <c r="C2542">
        <v>2012</v>
      </c>
      <c r="D2542">
        <v>0.24694851000000001</v>
      </c>
    </row>
    <row r="2543" spans="1:4" hidden="1" x14ac:dyDescent="0.25">
      <c r="A2543" t="s">
        <v>178</v>
      </c>
      <c r="B2543" t="s">
        <v>398</v>
      </c>
      <c r="C2543">
        <v>2013</v>
      </c>
      <c r="D2543">
        <v>0.28616214000000001</v>
      </c>
    </row>
    <row r="2544" spans="1:4" hidden="1" x14ac:dyDescent="0.25">
      <c r="A2544" t="s">
        <v>178</v>
      </c>
      <c r="B2544" t="s">
        <v>398</v>
      </c>
      <c r="C2544">
        <v>2016</v>
      </c>
      <c r="D2544">
        <v>0.45052940000000002</v>
      </c>
    </row>
    <row r="2545" spans="1:4" hidden="1" x14ac:dyDescent="0.25">
      <c r="A2545" t="s">
        <v>178</v>
      </c>
      <c r="B2545" t="s">
        <v>398</v>
      </c>
      <c r="C2545">
        <v>2017</v>
      </c>
      <c r="D2545">
        <v>0.51680680000000001</v>
      </c>
    </row>
    <row r="2546" spans="1:4" hidden="1" x14ac:dyDescent="0.25">
      <c r="A2546" t="s">
        <v>178</v>
      </c>
      <c r="B2546" t="s">
        <v>398</v>
      </c>
      <c r="C2546">
        <v>2018</v>
      </c>
      <c r="D2546">
        <v>1.9255234000000001</v>
      </c>
    </row>
    <row r="2547" spans="1:4" hidden="1" x14ac:dyDescent="0.25">
      <c r="A2547" t="s">
        <v>178</v>
      </c>
      <c r="B2547" t="s">
        <v>398</v>
      </c>
      <c r="C2547">
        <v>2019</v>
      </c>
      <c r="D2547">
        <v>2.1593227000000002</v>
      </c>
    </row>
    <row r="2548" spans="1:4" hidden="1" x14ac:dyDescent="0.25">
      <c r="A2548" t="s">
        <v>178</v>
      </c>
      <c r="B2548" t="s">
        <v>398</v>
      </c>
      <c r="C2548">
        <v>2020</v>
      </c>
      <c r="D2548">
        <v>1.968056</v>
      </c>
    </row>
    <row r="2549" spans="1:4" hidden="1" x14ac:dyDescent="0.25">
      <c r="A2549" t="s">
        <v>526</v>
      </c>
      <c r="B2549" t="s">
        <v>419</v>
      </c>
      <c r="C2549">
        <v>2005</v>
      </c>
      <c r="D2549">
        <v>243.18512999999999</v>
      </c>
    </row>
    <row r="2550" spans="1:4" hidden="1" x14ac:dyDescent="0.25">
      <c r="A2550" t="s">
        <v>526</v>
      </c>
      <c r="B2550" t="s">
        <v>419</v>
      </c>
      <c r="C2550">
        <v>2006</v>
      </c>
      <c r="D2550">
        <v>262.0095</v>
      </c>
    </row>
    <row r="2551" spans="1:4" hidden="1" x14ac:dyDescent="0.25">
      <c r="A2551" t="s">
        <v>526</v>
      </c>
      <c r="B2551" t="s">
        <v>419</v>
      </c>
      <c r="C2551">
        <v>2007</v>
      </c>
      <c r="D2551">
        <v>281.07477</v>
      </c>
    </row>
    <row r="2552" spans="1:4" hidden="1" x14ac:dyDescent="0.25">
      <c r="A2552" t="s">
        <v>526</v>
      </c>
      <c r="B2552" t="s">
        <v>419</v>
      </c>
      <c r="C2552">
        <v>2009</v>
      </c>
      <c r="D2552">
        <v>323.65793000000002</v>
      </c>
    </row>
    <row r="2553" spans="1:4" hidden="1" x14ac:dyDescent="0.25">
      <c r="A2553" t="s">
        <v>526</v>
      </c>
      <c r="B2553" t="s">
        <v>419</v>
      </c>
      <c r="C2553">
        <v>2010</v>
      </c>
      <c r="D2553">
        <v>324.79372999999998</v>
      </c>
    </row>
    <row r="2554" spans="1:4" hidden="1" x14ac:dyDescent="0.25">
      <c r="A2554" t="s">
        <v>526</v>
      </c>
      <c r="B2554" t="s">
        <v>419</v>
      </c>
      <c r="C2554">
        <v>2011</v>
      </c>
      <c r="D2554">
        <v>321.01627000000002</v>
      </c>
    </row>
    <row r="2555" spans="1:4" hidden="1" x14ac:dyDescent="0.25">
      <c r="A2555" t="s">
        <v>526</v>
      </c>
      <c r="B2555" t="s">
        <v>419</v>
      </c>
      <c r="C2555">
        <v>2012</v>
      </c>
      <c r="D2555">
        <v>335.66687000000002</v>
      </c>
    </row>
    <row r="2556" spans="1:4" hidden="1" x14ac:dyDescent="0.25">
      <c r="A2556" t="s">
        <v>526</v>
      </c>
      <c r="B2556" t="s">
        <v>419</v>
      </c>
      <c r="C2556">
        <v>2017</v>
      </c>
      <c r="D2556">
        <v>317.24795999999998</v>
      </c>
    </row>
    <row r="2557" spans="1:4" hidden="1" x14ac:dyDescent="0.25">
      <c r="A2557" t="s">
        <v>526</v>
      </c>
      <c r="B2557" t="s">
        <v>419</v>
      </c>
      <c r="C2557">
        <v>2018</v>
      </c>
      <c r="D2557">
        <v>306.0283</v>
      </c>
    </row>
    <row r="2558" spans="1:4" hidden="1" x14ac:dyDescent="0.25">
      <c r="A2558" t="s">
        <v>526</v>
      </c>
      <c r="B2558" t="s">
        <v>419</v>
      </c>
      <c r="C2558">
        <v>2019</v>
      </c>
      <c r="D2558">
        <v>286.42489999999998</v>
      </c>
    </row>
    <row r="2559" spans="1:4" hidden="1" x14ac:dyDescent="0.25">
      <c r="A2559" t="s">
        <v>526</v>
      </c>
      <c r="B2559" t="s">
        <v>419</v>
      </c>
      <c r="C2559">
        <v>2020</v>
      </c>
      <c r="D2559">
        <v>268.17462</v>
      </c>
    </row>
    <row r="2560" spans="1:4" hidden="1" x14ac:dyDescent="0.25">
      <c r="A2560" t="s">
        <v>153</v>
      </c>
      <c r="B2560" t="s">
        <v>372</v>
      </c>
      <c r="C2560">
        <v>1993</v>
      </c>
      <c r="D2560">
        <v>39.060623</v>
      </c>
    </row>
    <row r="2561" spans="1:4" hidden="1" x14ac:dyDescent="0.25">
      <c r="A2561" t="s">
        <v>153</v>
      </c>
      <c r="B2561" t="s">
        <v>372</v>
      </c>
      <c r="C2561">
        <v>1994</v>
      </c>
      <c r="D2561">
        <v>29.256609000000001</v>
      </c>
    </row>
    <row r="2562" spans="1:4" hidden="1" x14ac:dyDescent="0.25">
      <c r="A2562" t="s">
        <v>153</v>
      </c>
      <c r="B2562" t="s">
        <v>372</v>
      </c>
      <c r="C2562">
        <v>1995</v>
      </c>
      <c r="D2562">
        <v>50.403959999999998</v>
      </c>
    </row>
    <row r="2563" spans="1:4" hidden="1" x14ac:dyDescent="0.25">
      <c r="A2563" t="s">
        <v>153</v>
      </c>
      <c r="B2563" t="s">
        <v>372</v>
      </c>
      <c r="C2563">
        <v>1996</v>
      </c>
      <c r="D2563">
        <v>26.075227999999999</v>
      </c>
    </row>
    <row r="2564" spans="1:4" hidden="1" x14ac:dyDescent="0.25">
      <c r="A2564" t="s">
        <v>153</v>
      </c>
      <c r="B2564" t="s">
        <v>372</v>
      </c>
      <c r="C2564">
        <v>1997</v>
      </c>
      <c r="D2564">
        <v>32.930186999999997</v>
      </c>
    </row>
    <row r="2565" spans="1:4" hidden="1" x14ac:dyDescent="0.25">
      <c r="A2565" t="s">
        <v>153</v>
      </c>
      <c r="B2565" t="s">
        <v>372</v>
      </c>
      <c r="C2565">
        <v>1998</v>
      </c>
      <c r="D2565">
        <v>41.731999999999999</v>
      </c>
    </row>
    <row r="2566" spans="1:4" hidden="1" x14ac:dyDescent="0.25">
      <c r="A2566" t="s">
        <v>153</v>
      </c>
      <c r="B2566" t="s">
        <v>372</v>
      </c>
      <c r="C2566">
        <v>1999</v>
      </c>
      <c r="D2566">
        <v>31.623975999999999</v>
      </c>
    </row>
    <row r="2567" spans="1:4" hidden="1" x14ac:dyDescent="0.25">
      <c r="A2567" t="s">
        <v>153</v>
      </c>
      <c r="B2567" t="s">
        <v>372</v>
      </c>
      <c r="C2567">
        <v>2000</v>
      </c>
      <c r="D2567">
        <v>34.839103999999999</v>
      </c>
    </row>
    <row r="2568" spans="1:4" hidden="1" x14ac:dyDescent="0.25">
      <c r="A2568" t="s">
        <v>153</v>
      </c>
      <c r="B2568" t="s">
        <v>372</v>
      </c>
      <c r="C2568">
        <v>2001</v>
      </c>
      <c r="D2568">
        <v>32.141956</v>
      </c>
    </row>
    <row r="2569" spans="1:4" hidden="1" x14ac:dyDescent="0.25">
      <c r="A2569" t="s">
        <v>153</v>
      </c>
      <c r="B2569" t="s">
        <v>372</v>
      </c>
      <c r="C2569">
        <v>2002</v>
      </c>
      <c r="D2569">
        <v>20.341555</v>
      </c>
    </row>
    <row r="2570" spans="1:4" hidden="1" x14ac:dyDescent="0.25">
      <c r="A2570" t="s">
        <v>153</v>
      </c>
      <c r="B2570" t="s">
        <v>372</v>
      </c>
      <c r="C2570">
        <v>2003</v>
      </c>
      <c r="D2570">
        <v>23.175530999999999</v>
      </c>
    </row>
    <row r="2571" spans="1:4" hidden="1" x14ac:dyDescent="0.25">
      <c r="A2571" t="s">
        <v>153</v>
      </c>
      <c r="B2571" t="s">
        <v>372</v>
      </c>
      <c r="C2571">
        <v>2004</v>
      </c>
      <c r="D2571">
        <v>21.19584</v>
      </c>
    </row>
    <row r="2572" spans="1:4" hidden="1" x14ac:dyDescent="0.25">
      <c r="A2572" t="s">
        <v>153</v>
      </c>
      <c r="B2572" t="s">
        <v>372</v>
      </c>
      <c r="C2572">
        <v>2005</v>
      </c>
      <c r="D2572">
        <v>25.497109999999999</v>
      </c>
    </row>
    <row r="2573" spans="1:4" hidden="1" x14ac:dyDescent="0.25">
      <c r="A2573" t="s">
        <v>153</v>
      </c>
      <c r="B2573" t="s">
        <v>372</v>
      </c>
      <c r="C2573">
        <v>2006</v>
      </c>
      <c r="D2573">
        <v>26.428571999999999</v>
      </c>
    </row>
    <row r="2574" spans="1:4" hidden="1" x14ac:dyDescent="0.25">
      <c r="A2574" t="s">
        <v>153</v>
      </c>
      <c r="B2574" t="s">
        <v>372</v>
      </c>
      <c r="C2574">
        <v>2007</v>
      </c>
      <c r="D2574">
        <v>50.396113999999997</v>
      </c>
    </row>
    <row r="2575" spans="1:4" hidden="1" x14ac:dyDescent="0.25">
      <c r="A2575" t="s">
        <v>153</v>
      </c>
      <c r="B2575" t="s">
        <v>372</v>
      </c>
      <c r="C2575">
        <v>2008</v>
      </c>
      <c r="D2575">
        <v>16.297356000000001</v>
      </c>
    </row>
    <row r="2576" spans="1:4" hidden="1" x14ac:dyDescent="0.25">
      <c r="A2576" t="s">
        <v>153</v>
      </c>
      <c r="B2576" t="s">
        <v>372</v>
      </c>
      <c r="C2576">
        <v>2009</v>
      </c>
      <c r="D2576">
        <v>18.662136</v>
      </c>
    </row>
    <row r="2577" spans="1:4" hidden="1" x14ac:dyDescent="0.25">
      <c r="A2577" t="s">
        <v>153</v>
      </c>
      <c r="B2577" t="s">
        <v>372</v>
      </c>
      <c r="C2577">
        <v>2010</v>
      </c>
      <c r="D2577">
        <v>12.895042</v>
      </c>
    </row>
    <row r="2578" spans="1:4" hidden="1" x14ac:dyDescent="0.25">
      <c r="A2578" t="s">
        <v>153</v>
      </c>
      <c r="B2578" t="s">
        <v>372</v>
      </c>
      <c r="C2578">
        <v>2011</v>
      </c>
      <c r="D2578">
        <v>17.643328</v>
      </c>
    </row>
    <row r="2579" spans="1:4" hidden="1" x14ac:dyDescent="0.25">
      <c r="A2579" t="s">
        <v>153</v>
      </c>
      <c r="B2579" t="s">
        <v>372</v>
      </c>
      <c r="C2579">
        <v>2012</v>
      </c>
      <c r="D2579">
        <v>23.815353000000002</v>
      </c>
    </row>
    <row r="2580" spans="1:4" hidden="1" x14ac:dyDescent="0.25">
      <c r="A2580" t="s">
        <v>153</v>
      </c>
      <c r="B2580" t="s">
        <v>372</v>
      </c>
      <c r="C2580">
        <v>2013</v>
      </c>
      <c r="D2580">
        <v>19.97888</v>
      </c>
    </row>
    <row r="2581" spans="1:4" hidden="1" x14ac:dyDescent="0.25">
      <c r="A2581" t="s">
        <v>153</v>
      </c>
      <c r="B2581" t="s">
        <v>372</v>
      </c>
      <c r="C2581">
        <v>2020</v>
      </c>
      <c r="D2581">
        <v>22.263508000000002</v>
      </c>
    </row>
    <row r="2582" spans="1:4" hidden="1" x14ac:dyDescent="0.25">
      <c r="A2582" t="s">
        <v>153</v>
      </c>
      <c r="B2582" t="s">
        <v>372</v>
      </c>
      <c r="C2582">
        <v>2021</v>
      </c>
      <c r="D2582">
        <v>19.968346</v>
      </c>
    </row>
    <row r="2583" spans="1:4" hidden="1" x14ac:dyDescent="0.25">
      <c r="A2583" t="s">
        <v>48</v>
      </c>
      <c r="B2583" t="s">
        <v>402</v>
      </c>
      <c r="C2583">
        <v>1980</v>
      </c>
      <c r="D2583">
        <v>175.24202</v>
      </c>
    </row>
    <row r="2584" spans="1:4" hidden="1" x14ac:dyDescent="0.25">
      <c r="A2584" t="s">
        <v>48</v>
      </c>
      <c r="B2584" t="s">
        <v>402</v>
      </c>
      <c r="C2584">
        <v>1981</v>
      </c>
      <c r="D2584">
        <v>174.15227999999999</v>
      </c>
    </row>
    <row r="2585" spans="1:4" hidden="1" x14ac:dyDescent="0.25">
      <c r="A2585" t="s">
        <v>48</v>
      </c>
      <c r="B2585" t="s">
        <v>402</v>
      </c>
      <c r="C2585">
        <v>1982</v>
      </c>
      <c r="D2585">
        <v>168.41088999999999</v>
      </c>
    </row>
    <row r="2586" spans="1:4" hidden="1" x14ac:dyDescent="0.25">
      <c r="A2586" t="s">
        <v>48</v>
      </c>
      <c r="B2586" t="s">
        <v>402</v>
      </c>
      <c r="C2586">
        <v>1983</v>
      </c>
      <c r="D2586">
        <v>199.82677000000001</v>
      </c>
    </row>
    <row r="2587" spans="1:4" hidden="1" x14ac:dyDescent="0.25">
      <c r="A2587" t="s">
        <v>48</v>
      </c>
      <c r="B2587" t="s">
        <v>402</v>
      </c>
      <c r="C2587">
        <v>1984</v>
      </c>
      <c r="D2587">
        <v>232.11259999999999</v>
      </c>
    </row>
    <row r="2588" spans="1:4" hidden="1" x14ac:dyDescent="0.25">
      <c r="A2588" t="s">
        <v>48</v>
      </c>
      <c r="B2588" t="s">
        <v>402</v>
      </c>
      <c r="C2588">
        <v>1985</v>
      </c>
      <c r="D2588">
        <v>222.26824999999999</v>
      </c>
    </row>
    <row r="2589" spans="1:4" hidden="1" x14ac:dyDescent="0.25">
      <c r="A2589" t="s">
        <v>48</v>
      </c>
      <c r="B2589" t="s">
        <v>402</v>
      </c>
      <c r="C2589">
        <v>1986</v>
      </c>
      <c r="D2589">
        <v>216.67848000000001</v>
      </c>
    </row>
    <row r="2590" spans="1:4" hidden="1" x14ac:dyDescent="0.25">
      <c r="A2590" t="s">
        <v>48</v>
      </c>
      <c r="B2590" t="s">
        <v>402</v>
      </c>
      <c r="C2590">
        <v>1987</v>
      </c>
      <c r="D2590">
        <v>211.12798000000001</v>
      </c>
    </row>
    <row r="2591" spans="1:4" hidden="1" x14ac:dyDescent="0.25">
      <c r="A2591" t="s">
        <v>48</v>
      </c>
      <c r="B2591" t="s">
        <v>402</v>
      </c>
      <c r="C2591">
        <v>1988</v>
      </c>
      <c r="D2591">
        <v>214.74445</v>
      </c>
    </row>
    <row r="2592" spans="1:4" hidden="1" x14ac:dyDescent="0.25">
      <c r="A2592" t="s">
        <v>48</v>
      </c>
      <c r="B2592" t="s">
        <v>402</v>
      </c>
      <c r="C2592">
        <v>1989</v>
      </c>
      <c r="D2592">
        <v>240.11893000000001</v>
      </c>
    </row>
    <row r="2593" spans="1:4" hidden="1" x14ac:dyDescent="0.25">
      <c r="A2593" t="s">
        <v>48</v>
      </c>
      <c r="B2593" t="s">
        <v>402</v>
      </c>
      <c r="C2593">
        <v>1990</v>
      </c>
      <c r="D2593">
        <v>211.94647000000001</v>
      </c>
    </row>
    <row r="2594" spans="1:4" hidden="1" x14ac:dyDescent="0.25">
      <c r="A2594" t="s">
        <v>48</v>
      </c>
      <c r="B2594" t="s">
        <v>402</v>
      </c>
      <c r="C2594">
        <v>1991</v>
      </c>
      <c r="D2594">
        <v>216.80542</v>
      </c>
    </row>
    <row r="2595" spans="1:4" hidden="1" x14ac:dyDescent="0.25">
      <c r="A2595" t="s">
        <v>48</v>
      </c>
      <c r="B2595" t="s">
        <v>402</v>
      </c>
      <c r="C2595">
        <v>1992</v>
      </c>
      <c r="D2595">
        <v>219.52334999999999</v>
      </c>
    </row>
    <row r="2596" spans="1:4" hidden="1" x14ac:dyDescent="0.25">
      <c r="A2596" t="s">
        <v>48</v>
      </c>
      <c r="B2596" t="s">
        <v>402</v>
      </c>
      <c r="C2596">
        <v>1993</v>
      </c>
      <c r="D2596">
        <v>239.09253000000001</v>
      </c>
    </row>
    <row r="2597" spans="1:4" hidden="1" x14ac:dyDescent="0.25">
      <c r="A2597" t="s">
        <v>48</v>
      </c>
      <c r="B2597" t="s">
        <v>402</v>
      </c>
      <c r="C2597">
        <v>1994</v>
      </c>
      <c r="D2597">
        <v>247.65117000000001</v>
      </c>
    </row>
    <row r="2598" spans="1:4" hidden="1" x14ac:dyDescent="0.25">
      <c r="A2598" t="s">
        <v>48</v>
      </c>
      <c r="B2598" t="s">
        <v>402</v>
      </c>
      <c r="C2598">
        <v>1995</v>
      </c>
      <c r="D2598">
        <v>258.75551999999999</v>
      </c>
    </row>
    <row r="2599" spans="1:4" hidden="1" x14ac:dyDescent="0.25">
      <c r="A2599" t="s">
        <v>48</v>
      </c>
      <c r="B2599" t="s">
        <v>402</v>
      </c>
      <c r="C2599">
        <v>1996</v>
      </c>
      <c r="D2599">
        <v>294.64722</v>
      </c>
    </row>
    <row r="2600" spans="1:4" hidden="1" x14ac:dyDescent="0.25">
      <c r="A2600" t="s">
        <v>48</v>
      </c>
      <c r="B2600" t="s">
        <v>402</v>
      </c>
      <c r="C2600">
        <v>1997</v>
      </c>
      <c r="D2600">
        <v>285.10892000000001</v>
      </c>
    </row>
    <row r="2601" spans="1:4" hidden="1" x14ac:dyDescent="0.25">
      <c r="A2601" t="s">
        <v>48</v>
      </c>
      <c r="B2601" t="s">
        <v>402</v>
      </c>
      <c r="C2601">
        <v>1998</v>
      </c>
      <c r="D2601">
        <v>273.71158000000003</v>
      </c>
    </row>
    <row r="2602" spans="1:4" hidden="1" x14ac:dyDescent="0.25">
      <c r="A2602" t="s">
        <v>48</v>
      </c>
      <c r="B2602" t="s">
        <v>402</v>
      </c>
      <c r="C2602">
        <v>1999</v>
      </c>
      <c r="D2602">
        <v>299.18326000000002</v>
      </c>
    </row>
    <row r="2603" spans="1:4" hidden="1" x14ac:dyDescent="0.25">
      <c r="A2603" t="s">
        <v>48</v>
      </c>
      <c r="B2603" t="s">
        <v>402</v>
      </c>
      <c r="C2603">
        <v>2000</v>
      </c>
      <c r="D2603">
        <v>291.90390000000002</v>
      </c>
    </row>
    <row r="2604" spans="1:4" hidden="1" x14ac:dyDescent="0.25">
      <c r="A2604" t="s">
        <v>48</v>
      </c>
      <c r="B2604" t="s">
        <v>402</v>
      </c>
      <c r="C2604">
        <v>2001</v>
      </c>
      <c r="D2604">
        <v>263.40163999999999</v>
      </c>
    </row>
    <row r="2605" spans="1:4" hidden="1" x14ac:dyDescent="0.25">
      <c r="A2605" t="s">
        <v>48</v>
      </c>
      <c r="B2605" t="s">
        <v>402</v>
      </c>
      <c r="C2605">
        <v>2002</v>
      </c>
      <c r="D2605">
        <v>259.56085000000002</v>
      </c>
    </row>
    <row r="2606" spans="1:4" hidden="1" x14ac:dyDescent="0.25">
      <c r="A2606" t="s">
        <v>48</v>
      </c>
      <c r="B2606" t="s">
        <v>402</v>
      </c>
      <c r="C2606">
        <v>2003</v>
      </c>
      <c r="D2606">
        <v>236.35499999999999</v>
      </c>
    </row>
    <row r="2607" spans="1:4" hidden="1" x14ac:dyDescent="0.25">
      <c r="A2607" t="s">
        <v>48</v>
      </c>
      <c r="B2607" t="s">
        <v>402</v>
      </c>
      <c r="C2607">
        <v>2004</v>
      </c>
      <c r="D2607">
        <v>248.678</v>
      </c>
    </row>
    <row r="2608" spans="1:4" hidden="1" x14ac:dyDescent="0.25">
      <c r="A2608" t="s">
        <v>48</v>
      </c>
      <c r="B2608" t="s">
        <v>402</v>
      </c>
      <c r="C2608">
        <v>2005</v>
      </c>
      <c r="D2608">
        <v>247.20509999999999</v>
      </c>
    </row>
    <row r="2609" spans="1:4" hidden="1" x14ac:dyDescent="0.25">
      <c r="A2609" t="s">
        <v>48</v>
      </c>
      <c r="B2609" t="s">
        <v>402</v>
      </c>
      <c r="C2609">
        <v>2006</v>
      </c>
      <c r="D2609">
        <v>240.07306</v>
      </c>
    </row>
    <row r="2610" spans="1:4" hidden="1" x14ac:dyDescent="0.25">
      <c r="A2610" t="s">
        <v>48</v>
      </c>
      <c r="B2610" t="s">
        <v>402</v>
      </c>
      <c r="C2610">
        <v>2007</v>
      </c>
      <c r="D2610">
        <v>260.108</v>
      </c>
    </row>
    <row r="2611" spans="1:4" hidden="1" x14ac:dyDescent="0.25">
      <c r="A2611" t="s">
        <v>48</v>
      </c>
      <c r="B2611" t="s">
        <v>402</v>
      </c>
      <c r="C2611">
        <v>2008</v>
      </c>
      <c r="D2611">
        <v>241.15819999999999</v>
      </c>
    </row>
    <row r="2612" spans="1:4" hidden="1" x14ac:dyDescent="0.25">
      <c r="A2612" t="s">
        <v>48</v>
      </c>
      <c r="B2612" t="s">
        <v>402</v>
      </c>
      <c r="C2612">
        <v>2009</v>
      </c>
      <c r="D2612">
        <v>258.01400000000001</v>
      </c>
    </row>
    <row r="2613" spans="1:4" hidden="1" x14ac:dyDescent="0.25">
      <c r="A2613" t="s">
        <v>48</v>
      </c>
      <c r="B2613" t="s">
        <v>402</v>
      </c>
      <c r="C2613">
        <v>2010</v>
      </c>
      <c r="D2613">
        <v>228.43718000000001</v>
      </c>
    </row>
    <row r="2614" spans="1:4" hidden="1" x14ac:dyDescent="0.25">
      <c r="A2614" t="s">
        <v>48</v>
      </c>
      <c r="B2614" t="s">
        <v>402</v>
      </c>
      <c r="C2614">
        <v>2011</v>
      </c>
      <c r="D2614">
        <v>226.50353999999999</v>
      </c>
    </row>
    <row r="2615" spans="1:4" hidden="1" x14ac:dyDescent="0.25">
      <c r="A2615" t="s">
        <v>48</v>
      </c>
      <c r="B2615" t="s">
        <v>402</v>
      </c>
      <c r="C2615">
        <v>2012</v>
      </c>
      <c r="D2615">
        <v>201.03373999999999</v>
      </c>
    </row>
    <row r="2616" spans="1:4" hidden="1" x14ac:dyDescent="0.25">
      <c r="A2616" t="s">
        <v>48</v>
      </c>
      <c r="B2616" t="s">
        <v>402</v>
      </c>
      <c r="C2616">
        <v>2013</v>
      </c>
      <c r="D2616">
        <v>216.70383000000001</v>
      </c>
    </row>
    <row r="2617" spans="1:4" hidden="1" x14ac:dyDescent="0.25">
      <c r="A2617" t="s">
        <v>48</v>
      </c>
      <c r="B2617" t="s">
        <v>402</v>
      </c>
      <c r="C2617">
        <v>2014</v>
      </c>
      <c r="D2617">
        <v>215.26195999999999</v>
      </c>
    </row>
    <row r="2618" spans="1:4" hidden="1" x14ac:dyDescent="0.25">
      <c r="A2618" t="s">
        <v>48</v>
      </c>
      <c r="B2618" t="s">
        <v>402</v>
      </c>
      <c r="C2618">
        <v>2015</v>
      </c>
      <c r="D2618">
        <v>222.14272</v>
      </c>
    </row>
    <row r="2619" spans="1:4" hidden="1" x14ac:dyDescent="0.25">
      <c r="A2619" t="s">
        <v>48</v>
      </c>
      <c r="B2619" t="s">
        <v>402</v>
      </c>
      <c r="C2619">
        <v>2016</v>
      </c>
      <c r="D2619">
        <v>234.31273999999999</v>
      </c>
    </row>
    <row r="2620" spans="1:4" hidden="1" x14ac:dyDescent="0.25">
      <c r="A2620" t="s">
        <v>48</v>
      </c>
      <c r="B2620" t="s">
        <v>402</v>
      </c>
      <c r="C2620">
        <v>2017</v>
      </c>
      <c r="D2620">
        <v>218.28946999999999</v>
      </c>
    </row>
    <row r="2621" spans="1:4" hidden="1" x14ac:dyDescent="0.25">
      <c r="A2621" t="s">
        <v>48</v>
      </c>
      <c r="B2621" t="s">
        <v>402</v>
      </c>
      <c r="C2621">
        <v>2018</v>
      </c>
      <c r="D2621">
        <v>203.67743999999999</v>
      </c>
    </row>
    <row r="2622" spans="1:4" hidden="1" x14ac:dyDescent="0.25">
      <c r="A2622" t="s">
        <v>48</v>
      </c>
      <c r="B2622" t="s">
        <v>402</v>
      </c>
      <c r="C2622">
        <v>2019</v>
      </c>
      <c r="D2622">
        <v>178.93586999999999</v>
      </c>
    </row>
    <row r="2623" spans="1:4" hidden="1" x14ac:dyDescent="0.25">
      <c r="A2623" t="s">
        <v>48</v>
      </c>
      <c r="B2623" t="s">
        <v>402</v>
      </c>
      <c r="C2623">
        <v>2020</v>
      </c>
      <c r="D2623">
        <v>163.57375999999999</v>
      </c>
    </row>
    <row r="2624" spans="1:4" hidden="1" x14ac:dyDescent="0.25">
      <c r="A2624" t="s">
        <v>48</v>
      </c>
      <c r="B2624" t="s">
        <v>402</v>
      </c>
      <c r="C2624">
        <v>2021</v>
      </c>
      <c r="D2624">
        <v>175.08723000000001</v>
      </c>
    </row>
    <row r="2625" spans="1:4" hidden="1" x14ac:dyDescent="0.25">
      <c r="A2625" t="s">
        <v>407</v>
      </c>
      <c r="B2625" t="s">
        <v>408</v>
      </c>
      <c r="C2625">
        <v>2015</v>
      </c>
      <c r="D2625">
        <v>1.1928095999999999</v>
      </c>
    </row>
    <row r="2626" spans="1:4" hidden="1" x14ac:dyDescent="0.25">
      <c r="A2626" t="s">
        <v>407</v>
      </c>
      <c r="B2626" t="s">
        <v>408</v>
      </c>
      <c r="C2626">
        <v>2016</v>
      </c>
      <c r="D2626">
        <v>0.68211584999999997</v>
      </c>
    </row>
    <row r="2627" spans="1:4" hidden="1" x14ac:dyDescent="0.25">
      <c r="A2627" t="s">
        <v>407</v>
      </c>
      <c r="B2627" t="s">
        <v>408</v>
      </c>
      <c r="C2627">
        <v>2017</v>
      </c>
      <c r="D2627">
        <v>0.88069779999999998</v>
      </c>
    </row>
    <row r="2628" spans="1:4" hidden="1" x14ac:dyDescent="0.25">
      <c r="A2628" t="s">
        <v>407</v>
      </c>
      <c r="B2628" t="s">
        <v>408</v>
      </c>
      <c r="C2628">
        <v>2018</v>
      </c>
      <c r="D2628">
        <v>3.4773839</v>
      </c>
    </row>
    <row r="2629" spans="1:4" hidden="1" x14ac:dyDescent="0.25">
      <c r="A2629" t="s">
        <v>407</v>
      </c>
      <c r="B2629" t="s">
        <v>408</v>
      </c>
      <c r="C2629">
        <v>2019</v>
      </c>
      <c r="D2629">
        <v>6.5178155999999996</v>
      </c>
    </row>
    <row r="2630" spans="1:4" hidden="1" x14ac:dyDescent="0.25">
      <c r="A2630" t="s">
        <v>407</v>
      </c>
      <c r="B2630" t="s">
        <v>408</v>
      </c>
      <c r="C2630">
        <v>2020</v>
      </c>
      <c r="D2630">
        <v>2.4210910000000001</v>
      </c>
    </row>
    <row r="2631" spans="1:4" hidden="1" x14ac:dyDescent="0.25">
      <c r="A2631" t="s">
        <v>407</v>
      </c>
      <c r="B2631" t="s">
        <v>408</v>
      </c>
      <c r="C2631">
        <v>2021</v>
      </c>
      <c r="D2631">
        <v>6.6364720000000004</v>
      </c>
    </row>
    <row r="2632" spans="1:4" hidden="1" x14ac:dyDescent="0.25">
      <c r="A2632" t="s">
        <v>180</v>
      </c>
      <c r="B2632" t="s">
        <v>409</v>
      </c>
      <c r="C2632">
        <v>1980</v>
      </c>
      <c r="D2632">
        <v>0.4589201</v>
      </c>
    </row>
    <row r="2633" spans="1:4" hidden="1" x14ac:dyDescent="0.25">
      <c r="A2633" t="s">
        <v>180</v>
      </c>
      <c r="B2633" t="s">
        <v>409</v>
      </c>
      <c r="C2633">
        <v>1990</v>
      </c>
      <c r="D2633">
        <v>0.19928245</v>
      </c>
    </row>
    <row r="2634" spans="1:4" hidden="1" x14ac:dyDescent="0.25">
      <c r="A2634" t="s">
        <v>180</v>
      </c>
      <c r="B2634" t="s">
        <v>409</v>
      </c>
      <c r="C2634">
        <v>1991</v>
      </c>
      <c r="D2634">
        <v>0.18455822999999999</v>
      </c>
    </row>
    <row r="2635" spans="1:4" hidden="1" x14ac:dyDescent="0.25">
      <c r="A2635" t="s">
        <v>180</v>
      </c>
      <c r="B2635" t="s">
        <v>409</v>
      </c>
      <c r="C2635">
        <v>1992</v>
      </c>
      <c r="D2635">
        <v>0.13891706000000001</v>
      </c>
    </row>
    <row r="2636" spans="1:4" hidden="1" x14ac:dyDescent="0.25">
      <c r="A2636" t="s">
        <v>180</v>
      </c>
      <c r="B2636" t="s">
        <v>409</v>
      </c>
      <c r="C2636">
        <v>1993</v>
      </c>
      <c r="D2636">
        <v>0.15133820000000001</v>
      </c>
    </row>
    <row r="2637" spans="1:4" hidden="1" x14ac:dyDescent="0.25">
      <c r="A2637" t="s">
        <v>180</v>
      </c>
      <c r="B2637" t="s">
        <v>409</v>
      </c>
      <c r="C2637">
        <v>1994</v>
      </c>
      <c r="D2637">
        <v>0.23985429</v>
      </c>
    </row>
    <row r="2638" spans="1:4" hidden="1" x14ac:dyDescent="0.25">
      <c r="A2638" t="s">
        <v>180</v>
      </c>
      <c r="B2638" t="s">
        <v>409</v>
      </c>
      <c r="C2638">
        <v>1995</v>
      </c>
      <c r="D2638">
        <v>0.15775539</v>
      </c>
    </row>
    <row r="2639" spans="1:4" hidden="1" x14ac:dyDescent="0.25">
      <c r="A2639" t="s">
        <v>180</v>
      </c>
      <c r="B2639" t="s">
        <v>409</v>
      </c>
      <c r="C2639">
        <v>1996</v>
      </c>
      <c r="D2639">
        <v>0.11658849</v>
      </c>
    </row>
    <row r="2640" spans="1:4" hidden="1" x14ac:dyDescent="0.25">
      <c r="A2640" t="s">
        <v>180</v>
      </c>
      <c r="B2640" t="s">
        <v>409</v>
      </c>
      <c r="C2640">
        <v>1997</v>
      </c>
      <c r="D2640">
        <v>0.19104187</v>
      </c>
    </row>
    <row r="2641" spans="1:4" hidden="1" x14ac:dyDescent="0.25">
      <c r="A2641" t="s">
        <v>180</v>
      </c>
      <c r="B2641" t="s">
        <v>409</v>
      </c>
      <c r="C2641">
        <v>1998</v>
      </c>
      <c r="D2641">
        <v>0.30932912000000001</v>
      </c>
    </row>
    <row r="2642" spans="1:4" hidden="1" x14ac:dyDescent="0.25">
      <c r="A2642" t="s">
        <v>180</v>
      </c>
      <c r="B2642" t="s">
        <v>409</v>
      </c>
      <c r="C2642">
        <v>1999</v>
      </c>
      <c r="D2642">
        <v>0.29393205</v>
      </c>
    </row>
    <row r="2643" spans="1:4" hidden="1" x14ac:dyDescent="0.25">
      <c r="A2643" t="s">
        <v>180</v>
      </c>
      <c r="B2643" t="s">
        <v>409</v>
      </c>
      <c r="C2643">
        <v>2000</v>
      </c>
      <c r="D2643">
        <v>0.29798552</v>
      </c>
    </row>
    <row r="2644" spans="1:4" hidden="1" x14ac:dyDescent="0.25">
      <c r="A2644" t="s">
        <v>180</v>
      </c>
      <c r="B2644" t="s">
        <v>409</v>
      </c>
      <c r="C2644">
        <v>2001</v>
      </c>
      <c r="D2644">
        <v>0.36428103000000001</v>
      </c>
    </row>
    <row r="2645" spans="1:4" hidden="1" x14ac:dyDescent="0.25">
      <c r="A2645" t="s">
        <v>180</v>
      </c>
      <c r="B2645" t="s">
        <v>409</v>
      </c>
      <c r="C2645">
        <v>2002</v>
      </c>
      <c r="D2645">
        <v>0.33688017999999997</v>
      </c>
    </row>
    <row r="2646" spans="1:4" hidden="1" x14ac:dyDescent="0.25">
      <c r="A2646" t="s">
        <v>180</v>
      </c>
      <c r="B2646" t="s">
        <v>409</v>
      </c>
      <c r="C2646">
        <v>2003</v>
      </c>
      <c r="D2646">
        <v>0.34156959999999997</v>
      </c>
    </row>
    <row r="2647" spans="1:4" hidden="1" x14ac:dyDescent="0.25">
      <c r="A2647" t="s">
        <v>180</v>
      </c>
      <c r="B2647" t="s">
        <v>409</v>
      </c>
      <c r="C2647">
        <v>2004</v>
      </c>
      <c r="D2647">
        <v>0.42777959999999998</v>
      </c>
    </row>
    <row r="2648" spans="1:4" hidden="1" x14ac:dyDescent="0.25">
      <c r="A2648" t="s">
        <v>180</v>
      </c>
      <c r="B2648" t="s">
        <v>409</v>
      </c>
      <c r="C2648">
        <v>2005</v>
      </c>
      <c r="D2648">
        <v>0.82008535000000005</v>
      </c>
    </row>
    <row r="2649" spans="1:4" hidden="1" x14ac:dyDescent="0.25">
      <c r="A2649" t="s">
        <v>180</v>
      </c>
      <c r="B2649" t="s">
        <v>409</v>
      </c>
      <c r="C2649">
        <v>2006</v>
      </c>
      <c r="D2649">
        <v>0.51103500000000002</v>
      </c>
    </row>
    <row r="2650" spans="1:4" hidden="1" x14ac:dyDescent="0.25">
      <c r="A2650" t="s">
        <v>180</v>
      </c>
      <c r="B2650" t="s">
        <v>409</v>
      </c>
      <c r="C2650">
        <v>2007</v>
      </c>
      <c r="D2650">
        <v>0.59914959999999995</v>
      </c>
    </row>
    <row r="2651" spans="1:4" hidden="1" x14ac:dyDescent="0.25">
      <c r="A2651" t="s">
        <v>180</v>
      </c>
      <c r="B2651" t="s">
        <v>409</v>
      </c>
      <c r="C2651">
        <v>2008</v>
      </c>
      <c r="D2651">
        <v>0.91431300000000004</v>
      </c>
    </row>
    <row r="2652" spans="1:4" hidden="1" x14ac:dyDescent="0.25">
      <c r="A2652" t="s">
        <v>180</v>
      </c>
      <c r="B2652" t="s">
        <v>409</v>
      </c>
      <c r="C2652">
        <v>2010</v>
      </c>
      <c r="D2652">
        <v>0.58625543000000002</v>
      </c>
    </row>
    <row r="2653" spans="1:4" hidden="1" x14ac:dyDescent="0.25">
      <c r="A2653" t="s">
        <v>180</v>
      </c>
      <c r="B2653" t="s">
        <v>409</v>
      </c>
      <c r="C2653">
        <v>2011</v>
      </c>
      <c r="D2653">
        <v>0.46323632999999997</v>
      </c>
    </row>
    <row r="2654" spans="1:4" hidden="1" x14ac:dyDescent="0.25">
      <c r="A2654" t="s">
        <v>180</v>
      </c>
      <c r="B2654" t="s">
        <v>409</v>
      </c>
      <c r="C2654">
        <v>2012</v>
      </c>
      <c r="D2654">
        <v>0.47476370000000001</v>
      </c>
    </row>
    <row r="2655" spans="1:4" hidden="1" x14ac:dyDescent="0.25">
      <c r="A2655" t="s">
        <v>180</v>
      </c>
      <c r="B2655" t="s">
        <v>409</v>
      </c>
      <c r="C2655">
        <v>2013</v>
      </c>
      <c r="D2655">
        <v>0.73537450000000004</v>
      </c>
    </row>
    <row r="2656" spans="1:4" hidden="1" x14ac:dyDescent="0.25">
      <c r="A2656" t="s">
        <v>180</v>
      </c>
      <c r="B2656" t="s">
        <v>409</v>
      </c>
      <c r="C2656">
        <v>2014</v>
      </c>
      <c r="D2656">
        <v>0.70107496000000002</v>
      </c>
    </row>
    <row r="2657" spans="1:4" hidden="1" x14ac:dyDescent="0.25">
      <c r="A2657" t="s">
        <v>180</v>
      </c>
      <c r="B2657" t="s">
        <v>409</v>
      </c>
      <c r="C2657">
        <v>2015</v>
      </c>
      <c r="D2657">
        <v>0.99066549999999998</v>
      </c>
    </row>
    <row r="2658" spans="1:4" hidden="1" x14ac:dyDescent="0.25">
      <c r="A2658" t="s">
        <v>180</v>
      </c>
      <c r="B2658" t="s">
        <v>409</v>
      </c>
      <c r="C2658">
        <v>2016</v>
      </c>
      <c r="D2658">
        <v>0.95539229999999997</v>
      </c>
    </row>
    <row r="2659" spans="1:4" hidden="1" x14ac:dyDescent="0.25">
      <c r="A2659" t="s">
        <v>180</v>
      </c>
      <c r="B2659" t="s">
        <v>409</v>
      </c>
      <c r="C2659">
        <v>2017</v>
      </c>
      <c r="D2659">
        <v>0.89195080000000004</v>
      </c>
    </row>
    <row r="2660" spans="1:4" hidden="1" x14ac:dyDescent="0.25">
      <c r="A2660" t="s">
        <v>180</v>
      </c>
      <c r="B2660" t="s">
        <v>409</v>
      </c>
      <c r="C2660">
        <v>2018</v>
      </c>
      <c r="D2660">
        <v>1.3926088000000001</v>
      </c>
    </row>
    <row r="2661" spans="1:4" hidden="1" x14ac:dyDescent="0.25">
      <c r="A2661" t="s">
        <v>180</v>
      </c>
      <c r="B2661" t="s">
        <v>409</v>
      </c>
      <c r="C2661">
        <v>2019</v>
      </c>
      <c r="D2661">
        <v>1.4017439</v>
      </c>
    </row>
    <row r="2662" spans="1:4" hidden="1" x14ac:dyDescent="0.25">
      <c r="A2662" t="s">
        <v>180</v>
      </c>
      <c r="B2662" t="s">
        <v>409</v>
      </c>
      <c r="C2662">
        <v>2020</v>
      </c>
      <c r="D2662">
        <v>1.4876974999999999</v>
      </c>
    </row>
    <row r="2663" spans="1:4" hidden="1" x14ac:dyDescent="0.25">
      <c r="A2663" t="s">
        <v>180</v>
      </c>
      <c r="B2663" t="s">
        <v>409</v>
      </c>
      <c r="C2663">
        <v>2021</v>
      </c>
      <c r="D2663">
        <v>1.8409511999999999</v>
      </c>
    </row>
    <row r="2664" spans="1:4" hidden="1" x14ac:dyDescent="0.25">
      <c r="A2664" t="s">
        <v>142</v>
      </c>
      <c r="B2664" t="s">
        <v>410</v>
      </c>
      <c r="C2664">
        <v>1980</v>
      </c>
      <c r="D2664">
        <v>7.6648360000000002</v>
      </c>
    </row>
    <row r="2665" spans="1:4" hidden="1" x14ac:dyDescent="0.25">
      <c r="A2665" t="s">
        <v>142</v>
      </c>
      <c r="B2665" t="s">
        <v>410</v>
      </c>
      <c r="C2665">
        <v>1981</v>
      </c>
      <c r="D2665">
        <v>3.9938275999999999</v>
      </c>
    </row>
    <row r="2666" spans="1:4" hidden="1" x14ac:dyDescent="0.25">
      <c r="A2666" t="s">
        <v>142</v>
      </c>
      <c r="B2666" t="s">
        <v>410</v>
      </c>
      <c r="C2666">
        <v>1982</v>
      </c>
      <c r="D2666">
        <v>3.4142160000000001</v>
      </c>
    </row>
    <row r="2667" spans="1:4" hidden="1" x14ac:dyDescent="0.25">
      <c r="A2667" t="s">
        <v>142</v>
      </c>
      <c r="B2667" t="s">
        <v>410</v>
      </c>
      <c r="C2667">
        <v>1983</v>
      </c>
      <c r="D2667">
        <v>7.6244793</v>
      </c>
    </row>
    <row r="2668" spans="1:4" hidden="1" x14ac:dyDescent="0.25">
      <c r="A2668" t="s">
        <v>142</v>
      </c>
      <c r="B2668" t="s">
        <v>410</v>
      </c>
      <c r="C2668">
        <v>1984</v>
      </c>
      <c r="D2668">
        <v>6.9846060000000003</v>
      </c>
    </row>
    <row r="2669" spans="1:4" hidden="1" x14ac:dyDescent="0.25">
      <c r="A2669" t="s">
        <v>142</v>
      </c>
      <c r="B2669" t="s">
        <v>410</v>
      </c>
      <c r="C2669">
        <v>1985</v>
      </c>
      <c r="D2669">
        <v>6.3721230000000002</v>
      </c>
    </row>
    <row r="2670" spans="1:4" hidden="1" x14ac:dyDescent="0.25">
      <c r="A2670" t="s">
        <v>142</v>
      </c>
      <c r="B2670" t="s">
        <v>410</v>
      </c>
      <c r="C2670">
        <v>1986</v>
      </c>
      <c r="D2670">
        <v>4.8954925999999999</v>
      </c>
    </row>
    <row r="2671" spans="1:4" hidden="1" x14ac:dyDescent="0.25">
      <c r="A2671" t="s">
        <v>142</v>
      </c>
      <c r="B2671" t="s">
        <v>410</v>
      </c>
      <c r="C2671">
        <v>1987</v>
      </c>
      <c r="D2671">
        <v>1.3059177</v>
      </c>
    </row>
    <row r="2672" spans="1:4" hidden="1" x14ac:dyDescent="0.25">
      <c r="A2672" t="s">
        <v>142</v>
      </c>
      <c r="B2672" t="s">
        <v>410</v>
      </c>
      <c r="C2672">
        <v>1988</v>
      </c>
      <c r="D2672">
        <v>3.8333335000000002</v>
      </c>
    </row>
    <row r="2673" spans="1:4" hidden="1" x14ac:dyDescent="0.25">
      <c r="A2673" t="s">
        <v>142</v>
      </c>
      <c r="B2673" t="s">
        <v>410</v>
      </c>
      <c r="C2673">
        <v>1989</v>
      </c>
      <c r="D2673">
        <v>2.5015258999999999</v>
      </c>
    </row>
    <row r="2674" spans="1:4" hidden="1" x14ac:dyDescent="0.25">
      <c r="A2674" t="s">
        <v>142</v>
      </c>
      <c r="B2674" t="s">
        <v>410</v>
      </c>
      <c r="C2674">
        <v>1990</v>
      </c>
      <c r="D2674">
        <v>6.1225339999999999</v>
      </c>
    </row>
    <row r="2675" spans="1:4" hidden="1" x14ac:dyDescent="0.25">
      <c r="A2675" t="s">
        <v>142</v>
      </c>
      <c r="B2675" t="s">
        <v>410</v>
      </c>
      <c r="C2675">
        <v>1991</v>
      </c>
      <c r="D2675">
        <v>7.5937789999999996</v>
      </c>
    </row>
    <row r="2676" spans="1:4" hidden="1" x14ac:dyDescent="0.25">
      <c r="A2676" t="s">
        <v>142</v>
      </c>
      <c r="B2676" t="s">
        <v>410</v>
      </c>
      <c r="C2676">
        <v>1992</v>
      </c>
      <c r="D2676">
        <v>7.0467005</v>
      </c>
    </row>
    <row r="2677" spans="1:4" hidden="1" x14ac:dyDescent="0.25">
      <c r="A2677" t="s">
        <v>142</v>
      </c>
      <c r="B2677" t="s">
        <v>410</v>
      </c>
      <c r="C2677">
        <v>1993</v>
      </c>
      <c r="D2677">
        <v>7.6701765000000002</v>
      </c>
    </row>
    <row r="2678" spans="1:4" hidden="1" x14ac:dyDescent="0.25">
      <c r="A2678" t="s">
        <v>142</v>
      </c>
      <c r="B2678" t="s">
        <v>410</v>
      </c>
      <c r="C2678">
        <v>1994</v>
      </c>
      <c r="D2678">
        <v>4.1331740000000003</v>
      </c>
    </row>
    <row r="2679" spans="1:4" hidden="1" x14ac:dyDescent="0.25">
      <c r="A2679" t="s">
        <v>142</v>
      </c>
      <c r="B2679" t="s">
        <v>410</v>
      </c>
      <c r="C2679">
        <v>1995</v>
      </c>
      <c r="D2679">
        <v>5.8908620000000003</v>
      </c>
    </row>
    <row r="2680" spans="1:4" hidden="1" x14ac:dyDescent="0.25">
      <c r="A2680" t="s">
        <v>142</v>
      </c>
      <c r="B2680" t="s">
        <v>410</v>
      </c>
      <c r="C2680">
        <v>1996</v>
      </c>
      <c r="D2680">
        <v>11.184847</v>
      </c>
    </row>
    <row r="2681" spans="1:4" hidden="1" x14ac:dyDescent="0.25">
      <c r="A2681" t="s">
        <v>142</v>
      </c>
      <c r="B2681" t="s">
        <v>410</v>
      </c>
      <c r="C2681">
        <v>2000</v>
      </c>
      <c r="D2681">
        <v>2.3319823999999998</v>
      </c>
    </row>
    <row r="2682" spans="1:4" hidden="1" x14ac:dyDescent="0.25">
      <c r="A2682" t="s">
        <v>142</v>
      </c>
      <c r="B2682" t="s">
        <v>410</v>
      </c>
      <c r="C2682">
        <v>2011</v>
      </c>
      <c r="D2682">
        <v>5.6930949999999996</v>
      </c>
    </row>
    <row r="2683" spans="1:4" hidden="1" x14ac:dyDescent="0.25">
      <c r="A2683" t="s">
        <v>142</v>
      </c>
      <c r="B2683" t="s">
        <v>410</v>
      </c>
      <c r="C2683">
        <v>2013</v>
      </c>
      <c r="D2683">
        <v>2.3550610000000001</v>
      </c>
    </row>
    <row r="2684" spans="1:4" hidden="1" x14ac:dyDescent="0.25">
      <c r="A2684" t="s">
        <v>142</v>
      </c>
      <c r="B2684" t="s">
        <v>410</v>
      </c>
      <c r="C2684">
        <v>2014</v>
      </c>
      <c r="D2684">
        <v>3.3429380000000002</v>
      </c>
    </row>
    <row r="2685" spans="1:4" hidden="1" x14ac:dyDescent="0.25">
      <c r="A2685" t="s">
        <v>142</v>
      </c>
      <c r="B2685" t="s">
        <v>410</v>
      </c>
      <c r="C2685">
        <v>2015</v>
      </c>
      <c r="D2685">
        <v>3.5379426</v>
      </c>
    </row>
    <row r="2686" spans="1:4" hidden="1" x14ac:dyDescent="0.25">
      <c r="A2686" t="s">
        <v>142</v>
      </c>
      <c r="B2686" t="s">
        <v>410</v>
      </c>
      <c r="C2686">
        <v>2016</v>
      </c>
      <c r="D2686">
        <v>16.888795999999999</v>
      </c>
    </row>
    <row r="2687" spans="1:4" hidden="1" x14ac:dyDescent="0.25">
      <c r="A2687" t="s">
        <v>142</v>
      </c>
      <c r="B2687" t="s">
        <v>410</v>
      </c>
      <c r="C2687">
        <v>2017</v>
      </c>
      <c r="D2687">
        <v>8.0565010000000008</v>
      </c>
    </row>
    <row r="2688" spans="1:4" hidden="1" x14ac:dyDescent="0.25">
      <c r="A2688" t="s">
        <v>142</v>
      </c>
      <c r="B2688" t="s">
        <v>410</v>
      </c>
      <c r="C2688">
        <v>2018</v>
      </c>
      <c r="D2688">
        <v>32.410957000000003</v>
      </c>
    </row>
    <row r="2689" spans="1:4" hidden="1" x14ac:dyDescent="0.25">
      <c r="A2689" t="s">
        <v>142</v>
      </c>
      <c r="B2689" t="s">
        <v>410</v>
      </c>
      <c r="C2689">
        <v>2019</v>
      </c>
      <c r="D2689">
        <v>8.0330060000000003</v>
      </c>
    </row>
    <row r="2690" spans="1:4" hidden="1" x14ac:dyDescent="0.25">
      <c r="A2690" t="s">
        <v>142</v>
      </c>
      <c r="B2690" t="s">
        <v>410</v>
      </c>
      <c r="C2690">
        <v>2020</v>
      </c>
      <c r="D2690">
        <v>5.1229614999999997</v>
      </c>
    </row>
    <row r="2691" spans="1:4" hidden="1" x14ac:dyDescent="0.25">
      <c r="A2691" t="s">
        <v>142</v>
      </c>
      <c r="B2691" t="s">
        <v>410</v>
      </c>
      <c r="C2691">
        <v>2021</v>
      </c>
      <c r="D2691">
        <v>8.0436399999999999</v>
      </c>
    </row>
    <row r="2692" spans="1:4" hidden="1" x14ac:dyDescent="0.25">
      <c r="A2692" t="s">
        <v>414</v>
      </c>
      <c r="B2692" t="s">
        <v>415</v>
      </c>
      <c r="C2692">
        <v>2008</v>
      </c>
      <c r="D2692">
        <v>0.14009527999999999</v>
      </c>
    </row>
    <row r="2693" spans="1:4" hidden="1" x14ac:dyDescent="0.25">
      <c r="A2693" t="s">
        <v>414</v>
      </c>
      <c r="B2693" t="s">
        <v>415</v>
      </c>
      <c r="C2693">
        <v>2015</v>
      </c>
      <c r="D2693">
        <v>0.115178555</v>
      </c>
    </row>
    <row r="2694" spans="1:4" hidden="1" x14ac:dyDescent="0.25">
      <c r="A2694" t="s">
        <v>173</v>
      </c>
      <c r="B2694" t="s">
        <v>421</v>
      </c>
      <c r="C2694">
        <v>1983</v>
      </c>
      <c r="D2694">
        <v>1.4955377999999999</v>
      </c>
    </row>
    <row r="2695" spans="1:4" hidden="1" x14ac:dyDescent="0.25">
      <c r="A2695" t="s">
        <v>173</v>
      </c>
      <c r="B2695" t="s">
        <v>421</v>
      </c>
      <c r="C2695">
        <v>1984</v>
      </c>
      <c r="D2695">
        <v>2.9087550000000002</v>
      </c>
    </row>
    <row r="2696" spans="1:4" hidden="1" x14ac:dyDescent="0.25">
      <c r="A2696" t="s">
        <v>173</v>
      </c>
      <c r="B2696" t="s">
        <v>421</v>
      </c>
      <c r="C2696">
        <v>1985</v>
      </c>
      <c r="D2696">
        <v>1.9799150999999999</v>
      </c>
    </row>
    <row r="2697" spans="1:4" hidden="1" x14ac:dyDescent="0.25">
      <c r="A2697" t="s">
        <v>173</v>
      </c>
      <c r="B2697" t="s">
        <v>421</v>
      </c>
      <c r="C2697">
        <v>1989</v>
      </c>
      <c r="D2697">
        <v>1.5184929</v>
      </c>
    </row>
    <row r="2698" spans="1:4" hidden="1" x14ac:dyDescent="0.25">
      <c r="A2698" t="s">
        <v>173</v>
      </c>
      <c r="B2698" t="s">
        <v>421</v>
      </c>
      <c r="C2698">
        <v>1990</v>
      </c>
      <c r="D2698">
        <v>3.9416654000000002</v>
      </c>
    </row>
    <row r="2699" spans="1:4" hidden="1" x14ac:dyDescent="0.25">
      <c r="A2699" t="s">
        <v>173</v>
      </c>
      <c r="B2699" t="s">
        <v>421</v>
      </c>
      <c r="C2699">
        <v>1992</v>
      </c>
      <c r="D2699">
        <v>4.6761127</v>
      </c>
    </row>
    <row r="2700" spans="1:4" hidden="1" x14ac:dyDescent="0.25">
      <c r="A2700" t="s">
        <v>173</v>
      </c>
      <c r="B2700" t="s">
        <v>421</v>
      </c>
      <c r="C2700">
        <v>1993</v>
      </c>
      <c r="D2700">
        <v>6.8396239999999997</v>
      </c>
    </row>
    <row r="2701" spans="1:4" hidden="1" x14ac:dyDescent="0.25">
      <c r="A2701" t="s">
        <v>173</v>
      </c>
      <c r="B2701" t="s">
        <v>421</v>
      </c>
      <c r="C2701">
        <v>2000</v>
      </c>
      <c r="D2701">
        <v>2.1468370000000001</v>
      </c>
    </row>
    <row r="2702" spans="1:4" hidden="1" x14ac:dyDescent="0.25">
      <c r="A2702" t="s">
        <v>173</v>
      </c>
      <c r="B2702" t="s">
        <v>421</v>
      </c>
      <c r="C2702">
        <v>2001</v>
      </c>
      <c r="D2702">
        <v>2.3025823000000001</v>
      </c>
    </row>
    <row r="2703" spans="1:4" hidden="1" x14ac:dyDescent="0.25">
      <c r="A2703" t="s">
        <v>173</v>
      </c>
      <c r="B2703" t="s">
        <v>421</v>
      </c>
      <c r="C2703">
        <v>2002</v>
      </c>
      <c r="D2703">
        <v>2.0807660000000001</v>
      </c>
    </row>
    <row r="2704" spans="1:4" hidden="1" x14ac:dyDescent="0.25">
      <c r="A2704" t="s">
        <v>173</v>
      </c>
      <c r="B2704" t="s">
        <v>421</v>
      </c>
      <c r="C2704">
        <v>2003</v>
      </c>
      <c r="D2704">
        <v>2.2416247999999999</v>
      </c>
    </row>
    <row r="2705" spans="1:4" hidden="1" x14ac:dyDescent="0.25">
      <c r="A2705" t="s">
        <v>173</v>
      </c>
      <c r="B2705" t="s">
        <v>421</v>
      </c>
      <c r="C2705">
        <v>2004</v>
      </c>
      <c r="D2705">
        <v>3.3232853000000002</v>
      </c>
    </row>
    <row r="2706" spans="1:4" hidden="1" x14ac:dyDescent="0.25">
      <c r="A2706" t="s">
        <v>173</v>
      </c>
      <c r="B2706" t="s">
        <v>421</v>
      </c>
      <c r="C2706">
        <v>2005</v>
      </c>
      <c r="D2706">
        <v>4.3820560000000004</v>
      </c>
    </row>
    <row r="2707" spans="1:4" hidden="1" x14ac:dyDescent="0.25">
      <c r="A2707" t="s">
        <v>173</v>
      </c>
      <c r="B2707" t="s">
        <v>421</v>
      </c>
      <c r="C2707">
        <v>2006</v>
      </c>
      <c r="D2707">
        <v>3.7942559999999999</v>
      </c>
    </row>
    <row r="2708" spans="1:4" hidden="1" x14ac:dyDescent="0.25">
      <c r="A2708" t="s">
        <v>173</v>
      </c>
      <c r="B2708" t="s">
        <v>421</v>
      </c>
      <c r="C2708">
        <v>2007</v>
      </c>
      <c r="D2708">
        <v>6.6187873000000002</v>
      </c>
    </row>
    <row r="2709" spans="1:4" hidden="1" x14ac:dyDescent="0.25">
      <c r="A2709" t="s">
        <v>173</v>
      </c>
      <c r="B2709" t="s">
        <v>421</v>
      </c>
      <c r="C2709">
        <v>2008</v>
      </c>
      <c r="D2709">
        <v>2.3028597999999998</v>
      </c>
    </row>
    <row r="2710" spans="1:4" hidden="1" x14ac:dyDescent="0.25">
      <c r="A2710" t="s">
        <v>173</v>
      </c>
      <c r="B2710" t="s">
        <v>421</v>
      </c>
      <c r="C2710">
        <v>2009</v>
      </c>
      <c r="D2710">
        <v>2.6303887000000001</v>
      </c>
    </row>
    <row r="2711" spans="1:4" hidden="1" x14ac:dyDescent="0.25">
      <c r="A2711" t="s">
        <v>173</v>
      </c>
      <c r="B2711" t="s">
        <v>421</v>
      </c>
      <c r="C2711">
        <v>2010</v>
      </c>
      <c r="D2711">
        <v>3.1203314999999998</v>
      </c>
    </row>
    <row r="2712" spans="1:4" hidden="1" x14ac:dyDescent="0.25">
      <c r="A2712" t="s">
        <v>173</v>
      </c>
      <c r="B2712" t="s">
        <v>421</v>
      </c>
      <c r="C2712">
        <v>2018</v>
      </c>
      <c r="D2712">
        <v>5.2767686999999999</v>
      </c>
    </row>
    <row r="2713" spans="1:4" hidden="1" x14ac:dyDescent="0.25">
      <c r="A2713" t="s">
        <v>173</v>
      </c>
      <c r="B2713" t="s">
        <v>421</v>
      </c>
      <c r="C2713">
        <v>2019</v>
      </c>
      <c r="D2713">
        <v>0.61255470000000001</v>
      </c>
    </row>
    <row r="2714" spans="1:4" hidden="1" x14ac:dyDescent="0.25">
      <c r="A2714" t="s">
        <v>173</v>
      </c>
      <c r="B2714" t="s">
        <v>421</v>
      </c>
      <c r="C2714">
        <v>2020</v>
      </c>
      <c r="D2714">
        <v>2.1152190000000002</v>
      </c>
    </row>
    <row r="2715" spans="1:4" hidden="1" x14ac:dyDescent="0.25">
      <c r="A2715" t="s">
        <v>173</v>
      </c>
      <c r="B2715" t="s">
        <v>421</v>
      </c>
      <c r="C2715">
        <v>2021</v>
      </c>
      <c r="D2715">
        <v>1.4916909</v>
      </c>
    </row>
    <row r="2716" spans="1:4" hidden="1" x14ac:dyDescent="0.25">
      <c r="A2716" t="s">
        <v>174</v>
      </c>
      <c r="B2716" t="s">
        <v>411</v>
      </c>
      <c r="C2716">
        <v>1980</v>
      </c>
      <c r="D2716">
        <v>4.6877484000000003</v>
      </c>
    </row>
    <row r="2717" spans="1:4" hidden="1" x14ac:dyDescent="0.25">
      <c r="A2717" t="s">
        <v>174</v>
      </c>
      <c r="B2717" t="s">
        <v>411</v>
      </c>
      <c r="C2717">
        <v>1981</v>
      </c>
      <c r="D2717">
        <v>2.7882574</v>
      </c>
    </row>
    <row r="2718" spans="1:4" hidden="1" x14ac:dyDescent="0.25">
      <c r="A2718" t="s">
        <v>174</v>
      </c>
      <c r="B2718" t="s">
        <v>411</v>
      </c>
      <c r="C2718">
        <v>1982</v>
      </c>
      <c r="D2718">
        <v>3.0477232999999999</v>
      </c>
    </row>
    <row r="2719" spans="1:4" hidden="1" x14ac:dyDescent="0.25">
      <c r="A2719" t="s">
        <v>174</v>
      </c>
      <c r="B2719" t="s">
        <v>411</v>
      </c>
      <c r="C2719">
        <v>1983</v>
      </c>
      <c r="D2719">
        <v>4.0898914</v>
      </c>
    </row>
    <row r="2720" spans="1:4" hidden="1" x14ac:dyDescent="0.25">
      <c r="A2720" t="s">
        <v>174</v>
      </c>
      <c r="B2720" t="s">
        <v>411</v>
      </c>
      <c r="C2720">
        <v>1985</v>
      </c>
      <c r="D2720">
        <v>2.0763053999999999</v>
      </c>
    </row>
    <row r="2721" spans="1:4" hidden="1" x14ac:dyDescent="0.25">
      <c r="A2721" t="s">
        <v>174</v>
      </c>
      <c r="B2721" t="s">
        <v>411</v>
      </c>
      <c r="C2721">
        <v>1986</v>
      </c>
      <c r="D2721">
        <v>2.3752444000000001</v>
      </c>
    </row>
    <row r="2722" spans="1:4" hidden="1" x14ac:dyDescent="0.25">
      <c r="A2722" t="s">
        <v>174</v>
      </c>
      <c r="B2722" t="s">
        <v>411</v>
      </c>
      <c r="C2722">
        <v>1987</v>
      </c>
      <c r="D2722">
        <v>2.0801725000000002</v>
      </c>
    </row>
    <row r="2723" spans="1:4" hidden="1" x14ac:dyDescent="0.25">
      <c r="A2723" t="s">
        <v>174</v>
      </c>
      <c r="B2723" t="s">
        <v>411</v>
      </c>
      <c r="C2723">
        <v>1988</v>
      </c>
      <c r="D2723">
        <v>2.5066445000000002</v>
      </c>
    </row>
    <row r="2724" spans="1:4" hidden="1" x14ac:dyDescent="0.25">
      <c r="A2724" t="s">
        <v>174</v>
      </c>
      <c r="B2724" t="s">
        <v>411</v>
      </c>
      <c r="C2724">
        <v>1990</v>
      </c>
      <c r="D2724">
        <v>2.2162820000000001</v>
      </c>
    </row>
    <row r="2725" spans="1:4" hidden="1" x14ac:dyDescent="0.25">
      <c r="A2725" t="s">
        <v>174</v>
      </c>
      <c r="B2725" t="s">
        <v>411</v>
      </c>
      <c r="C2725">
        <v>1991</v>
      </c>
      <c r="D2725">
        <v>1.3727138000000001</v>
      </c>
    </row>
    <row r="2726" spans="1:4" hidden="1" x14ac:dyDescent="0.25">
      <c r="A2726" t="s">
        <v>174</v>
      </c>
      <c r="B2726" t="s">
        <v>411</v>
      </c>
      <c r="C2726">
        <v>1992</v>
      </c>
      <c r="D2726">
        <v>0.91117159999999997</v>
      </c>
    </row>
    <row r="2727" spans="1:4" hidden="1" x14ac:dyDescent="0.25">
      <c r="A2727" t="s">
        <v>174</v>
      </c>
      <c r="B2727" t="s">
        <v>411</v>
      </c>
      <c r="C2727">
        <v>1993</v>
      </c>
      <c r="D2727">
        <v>1.445954</v>
      </c>
    </row>
    <row r="2728" spans="1:4" hidden="1" x14ac:dyDescent="0.25">
      <c r="A2728" t="s">
        <v>174</v>
      </c>
      <c r="B2728" t="s">
        <v>411</v>
      </c>
      <c r="C2728">
        <v>1994</v>
      </c>
      <c r="D2728">
        <v>1.2091768000000001</v>
      </c>
    </row>
    <row r="2729" spans="1:4" hidden="1" x14ac:dyDescent="0.25">
      <c r="A2729" t="s">
        <v>174</v>
      </c>
      <c r="B2729" t="s">
        <v>411</v>
      </c>
      <c r="C2729">
        <v>1996</v>
      </c>
      <c r="D2729">
        <v>2.0877409999999998</v>
      </c>
    </row>
    <row r="2730" spans="1:4" hidden="1" x14ac:dyDescent="0.25">
      <c r="A2730" t="s">
        <v>174</v>
      </c>
      <c r="B2730" t="s">
        <v>411</v>
      </c>
      <c r="C2730">
        <v>1997</v>
      </c>
      <c r="D2730">
        <v>1.8923426999999999</v>
      </c>
    </row>
    <row r="2731" spans="1:4" hidden="1" x14ac:dyDescent="0.25">
      <c r="A2731" t="s">
        <v>174</v>
      </c>
      <c r="B2731" t="s">
        <v>411</v>
      </c>
      <c r="C2731">
        <v>1999</v>
      </c>
      <c r="D2731">
        <v>1.8284155</v>
      </c>
    </row>
    <row r="2732" spans="1:4" hidden="1" x14ac:dyDescent="0.25">
      <c r="A2732" t="s">
        <v>174</v>
      </c>
      <c r="B2732" t="s">
        <v>411</v>
      </c>
      <c r="C2732">
        <v>2000</v>
      </c>
      <c r="D2732">
        <v>1.5006881000000001</v>
      </c>
    </row>
    <row r="2733" spans="1:4" hidden="1" x14ac:dyDescent="0.25">
      <c r="A2733" t="s">
        <v>174</v>
      </c>
      <c r="B2733" t="s">
        <v>411</v>
      </c>
      <c r="C2733">
        <v>2001</v>
      </c>
      <c r="D2733">
        <v>1.3325974</v>
      </c>
    </row>
    <row r="2734" spans="1:4" hidden="1" x14ac:dyDescent="0.25">
      <c r="A2734" t="s">
        <v>174</v>
      </c>
      <c r="B2734" t="s">
        <v>411</v>
      </c>
      <c r="C2734">
        <v>2002</v>
      </c>
      <c r="D2734">
        <v>1.0609299000000001</v>
      </c>
    </row>
    <row r="2735" spans="1:4" hidden="1" x14ac:dyDescent="0.25">
      <c r="A2735" t="s">
        <v>174</v>
      </c>
      <c r="B2735" t="s">
        <v>411</v>
      </c>
      <c r="C2735">
        <v>2003</v>
      </c>
      <c r="D2735">
        <v>1.1584405</v>
      </c>
    </row>
    <row r="2736" spans="1:4" hidden="1" x14ac:dyDescent="0.25">
      <c r="A2736" t="s">
        <v>174</v>
      </c>
      <c r="B2736" t="s">
        <v>411</v>
      </c>
      <c r="C2736">
        <v>2004</v>
      </c>
      <c r="D2736">
        <v>1.3623042999999999</v>
      </c>
    </row>
    <row r="2737" spans="1:4" hidden="1" x14ac:dyDescent="0.25">
      <c r="A2737" t="s">
        <v>174</v>
      </c>
      <c r="B2737" t="s">
        <v>411</v>
      </c>
      <c r="C2737">
        <v>2005</v>
      </c>
      <c r="D2737">
        <v>0.9592408</v>
      </c>
    </row>
    <row r="2738" spans="1:4" hidden="1" x14ac:dyDescent="0.25">
      <c r="A2738" t="s">
        <v>174</v>
      </c>
      <c r="B2738" t="s">
        <v>411</v>
      </c>
      <c r="C2738">
        <v>2006</v>
      </c>
      <c r="D2738">
        <v>1.3741549</v>
      </c>
    </row>
    <row r="2739" spans="1:4" hidden="1" x14ac:dyDescent="0.25">
      <c r="A2739" t="s">
        <v>174</v>
      </c>
      <c r="B2739" t="s">
        <v>411</v>
      </c>
      <c r="C2739">
        <v>2007</v>
      </c>
      <c r="D2739">
        <v>0.97900796000000001</v>
      </c>
    </row>
    <row r="2740" spans="1:4" hidden="1" x14ac:dyDescent="0.25">
      <c r="A2740" t="s">
        <v>174</v>
      </c>
      <c r="B2740" t="s">
        <v>411</v>
      </c>
      <c r="C2740">
        <v>2008</v>
      </c>
      <c r="D2740">
        <v>1.0761578000000001</v>
      </c>
    </row>
    <row r="2741" spans="1:4" hidden="1" x14ac:dyDescent="0.25">
      <c r="A2741" t="s">
        <v>174</v>
      </c>
      <c r="B2741" t="s">
        <v>411</v>
      </c>
      <c r="C2741">
        <v>2009</v>
      </c>
      <c r="D2741">
        <v>1.2754519</v>
      </c>
    </row>
    <row r="2742" spans="1:4" hidden="1" x14ac:dyDescent="0.25">
      <c r="A2742" t="s">
        <v>174</v>
      </c>
      <c r="B2742" t="s">
        <v>411</v>
      </c>
      <c r="C2742">
        <v>2010</v>
      </c>
      <c r="D2742">
        <v>1.334265</v>
      </c>
    </row>
    <row r="2743" spans="1:4" hidden="1" x14ac:dyDescent="0.25">
      <c r="A2743" t="s">
        <v>174</v>
      </c>
      <c r="B2743" t="s">
        <v>411</v>
      </c>
      <c r="C2743">
        <v>2011</v>
      </c>
      <c r="D2743">
        <v>1.3230331</v>
      </c>
    </row>
    <row r="2744" spans="1:4" hidden="1" x14ac:dyDescent="0.25">
      <c r="A2744" t="s">
        <v>174</v>
      </c>
      <c r="B2744" t="s">
        <v>411</v>
      </c>
      <c r="C2744">
        <v>2012</v>
      </c>
      <c r="D2744">
        <v>1.815151</v>
      </c>
    </row>
    <row r="2745" spans="1:4" hidden="1" x14ac:dyDescent="0.25">
      <c r="A2745" t="s">
        <v>174</v>
      </c>
      <c r="B2745" t="s">
        <v>411</v>
      </c>
      <c r="C2745">
        <v>2013</v>
      </c>
      <c r="D2745">
        <v>2.4301894000000002</v>
      </c>
    </row>
    <row r="2746" spans="1:4" hidden="1" x14ac:dyDescent="0.25">
      <c r="A2746" t="s">
        <v>174</v>
      </c>
      <c r="B2746" t="s">
        <v>411</v>
      </c>
      <c r="C2746">
        <v>2014</v>
      </c>
      <c r="D2746">
        <v>2.7344048000000001</v>
      </c>
    </row>
    <row r="2747" spans="1:4" hidden="1" x14ac:dyDescent="0.25">
      <c r="A2747" t="s">
        <v>174</v>
      </c>
      <c r="B2747" t="s">
        <v>411</v>
      </c>
      <c r="C2747">
        <v>2015</v>
      </c>
      <c r="D2747">
        <v>2.1815674</v>
      </c>
    </row>
    <row r="2748" spans="1:4" hidden="1" x14ac:dyDescent="0.25">
      <c r="A2748" t="s">
        <v>174</v>
      </c>
      <c r="B2748" t="s">
        <v>411</v>
      </c>
      <c r="C2748">
        <v>2016</v>
      </c>
      <c r="D2748">
        <v>2.3126752000000002</v>
      </c>
    </row>
    <row r="2749" spans="1:4" hidden="1" x14ac:dyDescent="0.25">
      <c r="A2749" t="s">
        <v>174</v>
      </c>
      <c r="B2749" t="s">
        <v>411</v>
      </c>
      <c r="C2749">
        <v>2017</v>
      </c>
      <c r="D2749">
        <v>3.1640074</v>
      </c>
    </row>
    <row r="2750" spans="1:4" hidden="1" x14ac:dyDescent="0.25">
      <c r="A2750" t="s">
        <v>174</v>
      </c>
      <c r="B2750" t="s">
        <v>411</v>
      </c>
      <c r="C2750">
        <v>2018</v>
      </c>
      <c r="D2750">
        <v>2.7636365999999999</v>
      </c>
    </row>
    <row r="2751" spans="1:4" hidden="1" x14ac:dyDescent="0.25">
      <c r="A2751" t="s">
        <v>174</v>
      </c>
      <c r="B2751" t="s">
        <v>411</v>
      </c>
      <c r="C2751">
        <v>2019</v>
      </c>
      <c r="D2751">
        <v>4.1736655000000003</v>
      </c>
    </row>
    <row r="2752" spans="1:4" hidden="1" x14ac:dyDescent="0.25">
      <c r="A2752" t="s">
        <v>174</v>
      </c>
      <c r="B2752" t="s">
        <v>411</v>
      </c>
      <c r="C2752">
        <v>2020</v>
      </c>
      <c r="D2752">
        <v>3.7532163000000001</v>
      </c>
    </row>
    <row r="2753" spans="1:4" hidden="1" x14ac:dyDescent="0.25">
      <c r="A2753" t="s">
        <v>174</v>
      </c>
      <c r="B2753" t="s">
        <v>411</v>
      </c>
      <c r="C2753">
        <v>2021</v>
      </c>
      <c r="D2753">
        <v>2.7880383000000002</v>
      </c>
    </row>
    <row r="2754" spans="1:4" hidden="1" x14ac:dyDescent="0.25">
      <c r="A2754" t="s">
        <v>412</v>
      </c>
      <c r="B2754" t="s">
        <v>413</v>
      </c>
      <c r="C2754">
        <v>1980</v>
      </c>
      <c r="D2754">
        <v>2.4576851999999998</v>
      </c>
    </row>
    <row r="2755" spans="1:4" hidden="1" x14ac:dyDescent="0.25">
      <c r="A2755" t="s">
        <v>412</v>
      </c>
      <c r="B2755" t="s">
        <v>413</v>
      </c>
      <c r="C2755">
        <v>1981</v>
      </c>
      <c r="D2755">
        <v>1.8317478</v>
      </c>
    </row>
    <row r="2756" spans="1:4" hidden="1" x14ac:dyDescent="0.25">
      <c r="A2756" t="s">
        <v>412</v>
      </c>
      <c r="B2756" t="s">
        <v>413</v>
      </c>
      <c r="C2756">
        <v>1982</v>
      </c>
      <c r="D2756">
        <v>2.6306216999999998</v>
      </c>
    </row>
    <row r="2757" spans="1:4" hidden="1" x14ac:dyDescent="0.25">
      <c r="A2757" t="s">
        <v>412</v>
      </c>
      <c r="B2757" t="s">
        <v>413</v>
      </c>
      <c r="C2757">
        <v>1983</v>
      </c>
      <c r="D2757">
        <v>1.2064414000000001</v>
      </c>
    </row>
    <row r="2758" spans="1:4" hidden="1" x14ac:dyDescent="0.25">
      <c r="A2758" t="s">
        <v>412</v>
      </c>
      <c r="B2758" t="s">
        <v>413</v>
      </c>
      <c r="C2758">
        <v>1984</v>
      </c>
      <c r="D2758">
        <v>1.9060090999999999</v>
      </c>
    </row>
    <row r="2759" spans="1:4" hidden="1" x14ac:dyDescent="0.25">
      <c r="A2759" t="s">
        <v>412</v>
      </c>
      <c r="B2759" t="s">
        <v>413</v>
      </c>
      <c r="C2759">
        <v>1985</v>
      </c>
      <c r="D2759">
        <v>1.6602005</v>
      </c>
    </row>
    <row r="2760" spans="1:4" hidden="1" x14ac:dyDescent="0.25">
      <c r="A2760" t="s">
        <v>412</v>
      </c>
      <c r="B2760" t="s">
        <v>413</v>
      </c>
      <c r="C2760">
        <v>1986</v>
      </c>
      <c r="D2760">
        <v>1.3366638</v>
      </c>
    </row>
    <row r="2761" spans="1:4" hidden="1" x14ac:dyDescent="0.25">
      <c r="A2761" t="s">
        <v>412</v>
      </c>
      <c r="B2761" t="s">
        <v>413</v>
      </c>
      <c r="C2761">
        <v>1987</v>
      </c>
      <c r="D2761">
        <v>1.3236916999999999</v>
      </c>
    </row>
    <row r="2762" spans="1:4" hidden="1" x14ac:dyDescent="0.25">
      <c r="A2762" t="s">
        <v>412</v>
      </c>
      <c r="B2762" t="s">
        <v>413</v>
      </c>
      <c r="C2762">
        <v>1988</v>
      </c>
      <c r="D2762">
        <v>1.4636823000000001</v>
      </c>
    </row>
    <row r="2763" spans="1:4" hidden="1" x14ac:dyDescent="0.25">
      <c r="A2763" t="s">
        <v>412</v>
      </c>
      <c r="B2763" t="s">
        <v>413</v>
      </c>
      <c r="C2763">
        <v>1989</v>
      </c>
      <c r="D2763">
        <v>1.1808270000000001</v>
      </c>
    </row>
    <row r="2764" spans="1:4" hidden="1" x14ac:dyDescent="0.25">
      <c r="A2764" t="s">
        <v>412</v>
      </c>
      <c r="B2764" t="s">
        <v>413</v>
      </c>
      <c r="C2764">
        <v>1990</v>
      </c>
      <c r="D2764">
        <v>2.3879568999999998</v>
      </c>
    </row>
    <row r="2765" spans="1:4" hidden="1" x14ac:dyDescent="0.25">
      <c r="A2765" t="s">
        <v>412</v>
      </c>
      <c r="B2765" t="s">
        <v>413</v>
      </c>
      <c r="C2765">
        <v>1991</v>
      </c>
      <c r="D2765">
        <v>2.3318620000000001</v>
      </c>
    </row>
    <row r="2766" spans="1:4" hidden="1" x14ac:dyDescent="0.25">
      <c r="A2766" t="s">
        <v>412</v>
      </c>
      <c r="B2766" t="s">
        <v>413</v>
      </c>
      <c r="C2766">
        <v>1992</v>
      </c>
      <c r="D2766">
        <v>2.0606249999999999</v>
      </c>
    </row>
    <row r="2767" spans="1:4" hidden="1" x14ac:dyDescent="0.25">
      <c r="A2767" t="s">
        <v>412</v>
      </c>
      <c r="B2767" t="s">
        <v>413</v>
      </c>
      <c r="C2767">
        <v>1993</v>
      </c>
      <c r="D2767">
        <v>2.6935692000000002</v>
      </c>
    </row>
    <row r="2768" spans="1:4" hidden="1" x14ac:dyDescent="0.25">
      <c r="A2768" t="s">
        <v>412</v>
      </c>
      <c r="B2768" t="s">
        <v>413</v>
      </c>
      <c r="C2768">
        <v>1994</v>
      </c>
      <c r="D2768">
        <v>2.6755244999999999</v>
      </c>
    </row>
    <row r="2769" spans="1:4" hidden="1" x14ac:dyDescent="0.25">
      <c r="A2769" t="s">
        <v>412</v>
      </c>
      <c r="B2769" t="s">
        <v>413</v>
      </c>
      <c r="C2769">
        <v>1995</v>
      </c>
      <c r="D2769">
        <v>2.4404165999999998</v>
      </c>
    </row>
    <row r="2770" spans="1:4" hidden="1" x14ac:dyDescent="0.25">
      <c r="A2770" t="s">
        <v>412</v>
      </c>
      <c r="B2770" t="s">
        <v>413</v>
      </c>
      <c r="C2770">
        <v>1996</v>
      </c>
      <c r="D2770">
        <v>2.2975553999999998</v>
      </c>
    </row>
    <row r="2771" spans="1:4" hidden="1" x14ac:dyDescent="0.25">
      <c r="A2771" t="s">
        <v>412</v>
      </c>
      <c r="B2771" t="s">
        <v>413</v>
      </c>
      <c r="C2771">
        <v>1997</v>
      </c>
      <c r="D2771">
        <v>1.7189496</v>
      </c>
    </row>
    <row r="2772" spans="1:4" hidden="1" x14ac:dyDescent="0.25">
      <c r="A2772" t="s">
        <v>412</v>
      </c>
      <c r="B2772" t="s">
        <v>413</v>
      </c>
      <c r="C2772">
        <v>1998</v>
      </c>
      <c r="D2772">
        <v>2.1881566000000001</v>
      </c>
    </row>
    <row r="2773" spans="1:4" hidden="1" x14ac:dyDescent="0.25">
      <c r="A2773" t="s">
        <v>412</v>
      </c>
      <c r="B2773" t="s">
        <v>413</v>
      </c>
      <c r="C2773">
        <v>1999</v>
      </c>
      <c r="D2773">
        <v>1.8885478</v>
      </c>
    </row>
    <row r="2774" spans="1:4" hidden="1" x14ac:dyDescent="0.25">
      <c r="A2774" t="s">
        <v>412</v>
      </c>
      <c r="B2774" t="s">
        <v>413</v>
      </c>
      <c r="C2774">
        <v>2000</v>
      </c>
      <c r="D2774">
        <v>1.975417</v>
      </c>
    </row>
    <row r="2775" spans="1:4" hidden="1" x14ac:dyDescent="0.25">
      <c r="A2775" t="s">
        <v>412</v>
      </c>
      <c r="B2775" t="s">
        <v>413</v>
      </c>
      <c r="C2775">
        <v>2001</v>
      </c>
      <c r="D2775">
        <v>1.6954241999999999</v>
      </c>
    </row>
    <row r="2776" spans="1:4" hidden="1" x14ac:dyDescent="0.25">
      <c r="A2776" t="s">
        <v>412</v>
      </c>
      <c r="B2776" t="s">
        <v>413</v>
      </c>
      <c r="C2776">
        <v>2002</v>
      </c>
      <c r="D2776">
        <v>1.8330436000000001</v>
      </c>
    </row>
    <row r="2777" spans="1:4" hidden="1" x14ac:dyDescent="0.25">
      <c r="A2777" t="s">
        <v>412</v>
      </c>
      <c r="B2777" t="s">
        <v>413</v>
      </c>
      <c r="C2777">
        <v>2003</v>
      </c>
      <c r="D2777">
        <v>1.6999660000000001</v>
      </c>
    </row>
    <row r="2778" spans="1:4" hidden="1" x14ac:dyDescent="0.25">
      <c r="A2778" t="s">
        <v>412</v>
      </c>
      <c r="B2778" t="s">
        <v>413</v>
      </c>
      <c r="C2778">
        <v>2004</v>
      </c>
      <c r="D2778">
        <v>1.8674466999999999</v>
      </c>
    </row>
    <row r="2779" spans="1:4" hidden="1" x14ac:dyDescent="0.25">
      <c r="A2779" t="s">
        <v>412</v>
      </c>
      <c r="B2779" t="s">
        <v>413</v>
      </c>
      <c r="C2779">
        <v>2005</v>
      </c>
      <c r="D2779">
        <v>2.4344652</v>
      </c>
    </row>
    <row r="2780" spans="1:4" hidden="1" x14ac:dyDescent="0.25">
      <c r="A2780" t="s">
        <v>412</v>
      </c>
      <c r="B2780" t="s">
        <v>413</v>
      </c>
      <c r="C2780">
        <v>2006</v>
      </c>
      <c r="D2780">
        <v>2.536921</v>
      </c>
    </row>
    <row r="2781" spans="1:4" hidden="1" x14ac:dyDescent="0.25">
      <c r="A2781" t="s">
        <v>412</v>
      </c>
      <c r="B2781" t="s">
        <v>413</v>
      </c>
      <c r="C2781">
        <v>2007</v>
      </c>
      <c r="D2781">
        <v>2.5122437</v>
      </c>
    </row>
    <row r="2782" spans="1:4" hidden="1" x14ac:dyDescent="0.25">
      <c r="A2782" t="s">
        <v>412</v>
      </c>
      <c r="B2782" t="s">
        <v>413</v>
      </c>
      <c r="C2782">
        <v>2008</v>
      </c>
      <c r="D2782">
        <v>2.3670627999999998</v>
      </c>
    </row>
    <row r="2783" spans="1:4" hidden="1" x14ac:dyDescent="0.25">
      <c r="A2783" t="s">
        <v>412</v>
      </c>
      <c r="B2783" t="s">
        <v>413</v>
      </c>
      <c r="C2783">
        <v>2009</v>
      </c>
      <c r="D2783">
        <v>1.8505179</v>
      </c>
    </row>
    <row r="2784" spans="1:4" hidden="1" x14ac:dyDescent="0.25">
      <c r="A2784" t="s">
        <v>412</v>
      </c>
      <c r="B2784" t="s">
        <v>413</v>
      </c>
      <c r="C2784">
        <v>2010</v>
      </c>
      <c r="D2784">
        <v>1.7963431999999999</v>
      </c>
    </row>
    <row r="2785" spans="1:4" hidden="1" x14ac:dyDescent="0.25">
      <c r="A2785" t="s">
        <v>412</v>
      </c>
      <c r="B2785" t="s">
        <v>413</v>
      </c>
      <c r="C2785">
        <v>2011</v>
      </c>
      <c r="D2785">
        <v>1.9307041</v>
      </c>
    </row>
    <row r="2786" spans="1:4" hidden="1" x14ac:dyDescent="0.25">
      <c r="A2786" t="s">
        <v>412</v>
      </c>
      <c r="B2786" t="s">
        <v>413</v>
      </c>
      <c r="C2786">
        <v>2012</v>
      </c>
      <c r="D2786">
        <v>1.6525162</v>
      </c>
    </row>
    <row r="2787" spans="1:4" hidden="1" x14ac:dyDescent="0.25">
      <c r="A2787" t="s">
        <v>412</v>
      </c>
      <c r="B2787" t="s">
        <v>413</v>
      </c>
      <c r="C2787">
        <v>2013</v>
      </c>
      <c r="D2787">
        <v>2.2066173999999998</v>
      </c>
    </row>
    <row r="2788" spans="1:4" hidden="1" x14ac:dyDescent="0.25">
      <c r="A2788" t="s">
        <v>412</v>
      </c>
      <c r="B2788" t="s">
        <v>413</v>
      </c>
      <c r="C2788">
        <v>2014</v>
      </c>
      <c r="D2788">
        <v>3.2963168999999999</v>
      </c>
    </row>
    <row r="2789" spans="1:4" hidden="1" x14ac:dyDescent="0.25">
      <c r="A2789" t="s">
        <v>412</v>
      </c>
      <c r="B2789" t="s">
        <v>413</v>
      </c>
      <c r="C2789">
        <v>2015</v>
      </c>
      <c r="D2789">
        <v>3.6396685</v>
      </c>
    </row>
    <row r="2790" spans="1:4" hidden="1" x14ac:dyDescent="0.25">
      <c r="A2790" t="s">
        <v>412</v>
      </c>
      <c r="B2790" t="s">
        <v>413</v>
      </c>
      <c r="C2790">
        <v>2016</v>
      </c>
      <c r="D2790">
        <v>3.1179895000000002</v>
      </c>
    </row>
    <row r="2791" spans="1:4" hidden="1" x14ac:dyDescent="0.25">
      <c r="A2791" t="s">
        <v>412</v>
      </c>
      <c r="B2791" t="s">
        <v>413</v>
      </c>
      <c r="C2791">
        <v>2017</v>
      </c>
      <c r="D2791">
        <v>3.0260872999999999</v>
      </c>
    </row>
    <row r="2792" spans="1:4" hidden="1" x14ac:dyDescent="0.25">
      <c r="A2792" t="s">
        <v>412</v>
      </c>
      <c r="B2792" t="s">
        <v>413</v>
      </c>
      <c r="C2792">
        <v>2018</v>
      </c>
      <c r="D2792">
        <v>4.8724850000000002</v>
      </c>
    </row>
    <row r="2793" spans="1:4" hidden="1" x14ac:dyDescent="0.25">
      <c r="A2793" t="s">
        <v>412</v>
      </c>
      <c r="B2793" t="s">
        <v>413</v>
      </c>
      <c r="C2793">
        <v>2019</v>
      </c>
      <c r="D2793">
        <v>4.5388327000000004</v>
      </c>
    </row>
    <row r="2794" spans="1:4" hidden="1" x14ac:dyDescent="0.25">
      <c r="A2794" t="s">
        <v>412</v>
      </c>
      <c r="B2794" t="s">
        <v>413</v>
      </c>
      <c r="C2794">
        <v>2020</v>
      </c>
      <c r="D2794">
        <v>4.2427650000000003</v>
      </c>
    </row>
    <row r="2795" spans="1:4" hidden="1" x14ac:dyDescent="0.25">
      <c r="A2795" t="s">
        <v>412</v>
      </c>
      <c r="B2795" t="s">
        <v>413</v>
      </c>
      <c r="C2795">
        <v>2021</v>
      </c>
      <c r="D2795">
        <v>4.3027620000000004</v>
      </c>
    </row>
    <row r="2796" spans="1:4" hidden="1" x14ac:dyDescent="0.25">
      <c r="A2796" t="s">
        <v>141</v>
      </c>
      <c r="B2796" t="s">
        <v>416</v>
      </c>
      <c r="C2796">
        <v>1980</v>
      </c>
      <c r="D2796">
        <v>174.4862</v>
      </c>
    </row>
    <row r="2797" spans="1:4" hidden="1" x14ac:dyDescent="0.25">
      <c r="A2797" t="s">
        <v>141</v>
      </c>
      <c r="B2797" t="s">
        <v>416</v>
      </c>
      <c r="C2797">
        <v>1981</v>
      </c>
      <c r="D2797">
        <v>121.893036</v>
      </c>
    </row>
    <row r="2798" spans="1:4" hidden="1" x14ac:dyDescent="0.25">
      <c r="A2798" t="s">
        <v>141</v>
      </c>
      <c r="B2798" t="s">
        <v>416</v>
      </c>
      <c r="C2798">
        <v>1982</v>
      </c>
      <c r="D2798">
        <v>123.851006</v>
      </c>
    </row>
    <row r="2799" spans="1:4" hidden="1" x14ac:dyDescent="0.25">
      <c r="A2799" t="s">
        <v>141</v>
      </c>
      <c r="B2799" t="s">
        <v>416</v>
      </c>
      <c r="C2799">
        <v>1983</v>
      </c>
      <c r="D2799">
        <v>129.76193000000001</v>
      </c>
    </row>
    <row r="2800" spans="1:4" hidden="1" x14ac:dyDescent="0.25">
      <c r="A2800" t="s">
        <v>141</v>
      </c>
      <c r="B2800" t="s">
        <v>416</v>
      </c>
      <c r="C2800">
        <v>1984</v>
      </c>
      <c r="D2800">
        <v>138.02806000000001</v>
      </c>
    </row>
    <row r="2801" spans="1:4" hidden="1" x14ac:dyDescent="0.25">
      <c r="A2801" t="s">
        <v>141</v>
      </c>
      <c r="B2801" t="s">
        <v>416</v>
      </c>
      <c r="C2801">
        <v>1985</v>
      </c>
      <c r="D2801">
        <v>137.81912</v>
      </c>
    </row>
    <row r="2802" spans="1:4" hidden="1" x14ac:dyDescent="0.25">
      <c r="A2802" t="s">
        <v>141</v>
      </c>
      <c r="B2802" t="s">
        <v>416</v>
      </c>
      <c r="C2802">
        <v>1986</v>
      </c>
      <c r="D2802">
        <v>146.54028</v>
      </c>
    </row>
    <row r="2803" spans="1:4" hidden="1" x14ac:dyDescent="0.25">
      <c r="A2803" t="s">
        <v>141</v>
      </c>
      <c r="B2803" t="s">
        <v>416</v>
      </c>
      <c r="C2803">
        <v>1987</v>
      </c>
      <c r="D2803">
        <v>150.89865</v>
      </c>
    </row>
    <row r="2804" spans="1:4" hidden="1" x14ac:dyDescent="0.25">
      <c r="A2804" t="s">
        <v>141</v>
      </c>
      <c r="B2804" t="s">
        <v>416</v>
      </c>
      <c r="C2804">
        <v>1988</v>
      </c>
      <c r="D2804">
        <v>166.08447000000001</v>
      </c>
    </row>
    <row r="2805" spans="1:4" hidden="1" x14ac:dyDescent="0.25">
      <c r="A2805" t="s">
        <v>141</v>
      </c>
      <c r="B2805" t="s">
        <v>416</v>
      </c>
      <c r="C2805">
        <v>1989</v>
      </c>
      <c r="D2805">
        <v>139.53971999999999</v>
      </c>
    </row>
    <row r="2806" spans="1:4" hidden="1" x14ac:dyDescent="0.25">
      <c r="A2806" t="s">
        <v>141</v>
      </c>
      <c r="B2806" t="s">
        <v>416</v>
      </c>
      <c r="C2806">
        <v>1990</v>
      </c>
      <c r="D2806">
        <v>107.87024</v>
      </c>
    </row>
    <row r="2807" spans="1:4" hidden="1" x14ac:dyDescent="0.25">
      <c r="A2807" t="s">
        <v>141</v>
      </c>
      <c r="B2807" t="s">
        <v>416</v>
      </c>
      <c r="C2807">
        <v>1991</v>
      </c>
      <c r="D2807">
        <v>88.793080000000003</v>
      </c>
    </row>
    <row r="2808" spans="1:4" hidden="1" x14ac:dyDescent="0.25">
      <c r="A2808" t="s">
        <v>141</v>
      </c>
      <c r="B2808" t="s">
        <v>416</v>
      </c>
      <c r="C2808">
        <v>1992</v>
      </c>
      <c r="D2808">
        <v>75.577190000000002</v>
      </c>
    </row>
    <row r="2809" spans="1:4" hidden="1" x14ac:dyDescent="0.25">
      <c r="A2809" t="s">
        <v>141</v>
      </c>
      <c r="B2809" t="s">
        <v>416</v>
      </c>
      <c r="C2809">
        <v>1993</v>
      </c>
      <c r="D2809">
        <v>69.390619999999998</v>
      </c>
    </row>
    <row r="2810" spans="1:4" hidden="1" x14ac:dyDescent="0.25">
      <c r="A2810" t="s">
        <v>141</v>
      </c>
      <c r="B2810" t="s">
        <v>416</v>
      </c>
      <c r="C2810">
        <v>1994</v>
      </c>
      <c r="D2810">
        <v>69.732056</v>
      </c>
    </row>
    <row r="2811" spans="1:4" hidden="1" x14ac:dyDescent="0.25">
      <c r="A2811" t="s">
        <v>141</v>
      </c>
      <c r="B2811" t="s">
        <v>416</v>
      </c>
      <c r="C2811">
        <v>1995</v>
      </c>
      <c r="D2811">
        <v>67.574640000000002</v>
      </c>
    </row>
    <row r="2812" spans="1:4" hidden="1" x14ac:dyDescent="0.25">
      <c r="A2812" t="s">
        <v>141</v>
      </c>
      <c r="B2812" t="s">
        <v>416</v>
      </c>
      <c r="C2812">
        <v>1996</v>
      </c>
      <c r="D2812">
        <v>62.784157</v>
      </c>
    </row>
    <row r="2813" spans="1:4" hidden="1" x14ac:dyDescent="0.25">
      <c r="A2813" t="s">
        <v>141</v>
      </c>
      <c r="B2813" t="s">
        <v>416</v>
      </c>
      <c r="C2813">
        <v>1997</v>
      </c>
      <c r="D2813">
        <v>62.480269999999997</v>
      </c>
    </row>
    <row r="2814" spans="1:4" hidden="1" x14ac:dyDescent="0.25">
      <c r="A2814" t="s">
        <v>141</v>
      </c>
      <c r="B2814" t="s">
        <v>416</v>
      </c>
      <c r="C2814">
        <v>1998</v>
      </c>
      <c r="D2814">
        <v>62.714970000000001</v>
      </c>
    </row>
    <row r="2815" spans="1:4" hidden="1" x14ac:dyDescent="0.25">
      <c r="A2815" t="s">
        <v>141</v>
      </c>
      <c r="B2815" t="s">
        <v>416</v>
      </c>
      <c r="C2815">
        <v>1999</v>
      </c>
      <c r="D2815">
        <v>59.575096000000002</v>
      </c>
    </row>
    <row r="2816" spans="1:4" hidden="1" x14ac:dyDescent="0.25">
      <c r="A2816" t="s">
        <v>141</v>
      </c>
      <c r="B2816" t="s">
        <v>416</v>
      </c>
      <c r="C2816">
        <v>2000</v>
      </c>
      <c r="D2816">
        <v>62.434372000000003</v>
      </c>
    </row>
    <row r="2817" spans="1:4" hidden="1" x14ac:dyDescent="0.25">
      <c r="A2817" t="s">
        <v>141</v>
      </c>
      <c r="B2817" t="s">
        <v>416</v>
      </c>
      <c r="C2817">
        <v>2001</v>
      </c>
      <c r="D2817">
        <v>56.953884000000002</v>
      </c>
    </row>
    <row r="2818" spans="1:4" hidden="1" x14ac:dyDescent="0.25">
      <c r="A2818" t="s">
        <v>141</v>
      </c>
      <c r="B2818" t="s">
        <v>416</v>
      </c>
      <c r="C2818">
        <v>2002</v>
      </c>
      <c r="D2818">
        <v>59.848666999999999</v>
      </c>
    </row>
    <row r="2819" spans="1:4" hidden="1" x14ac:dyDescent="0.25">
      <c r="A2819" t="s">
        <v>141</v>
      </c>
      <c r="B2819" t="s">
        <v>416</v>
      </c>
      <c r="C2819">
        <v>2003</v>
      </c>
      <c r="D2819">
        <v>58.723712999999996</v>
      </c>
    </row>
    <row r="2820" spans="1:4" hidden="1" x14ac:dyDescent="0.25">
      <c r="A2820" t="s">
        <v>141</v>
      </c>
      <c r="B2820" t="s">
        <v>416</v>
      </c>
      <c r="C2820">
        <v>2004</v>
      </c>
      <c r="D2820">
        <v>61.690266000000001</v>
      </c>
    </row>
    <row r="2821" spans="1:4" hidden="1" x14ac:dyDescent="0.25">
      <c r="A2821" t="s">
        <v>141</v>
      </c>
      <c r="B2821" t="s">
        <v>416</v>
      </c>
      <c r="C2821">
        <v>2005</v>
      </c>
      <c r="D2821">
        <v>52.571666999999998</v>
      </c>
    </row>
    <row r="2822" spans="1:4" hidden="1" x14ac:dyDescent="0.25">
      <c r="A2822" t="s">
        <v>141</v>
      </c>
      <c r="B2822" t="s">
        <v>416</v>
      </c>
      <c r="C2822">
        <v>2006</v>
      </c>
      <c r="D2822">
        <v>55.9574</v>
      </c>
    </row>
    <row r="2823" spans="1:4" hidden="1" x14ac:dyDescent="0.25">
      <c r="A2823" t="s">
        <v>141</v>
      </c>
      <c r="B2823" t="s">
        <v>416</v>
      </c>
      <c r="C2823">
        <v>2007</v>
      </c>
      <c r="D2823">
        <v>62.0946</v>
      </c>
    </row>
    <row r="2824" spans="1:4" hidden="1" x14ac:dyDescent="0.25">
      <c r="A2824" t="s">
        <v>141</v>
      </c>
      <c r="B2824" t="s">
        <v>416</v>
      </c>
      <c r="C2824">
        <v>2008</v>
      </c>
      <c r="D2824">
        <v>64.584990000000005</v>
      </c>
    </row>
    <row r="2825" spans="1:4" hidden="1" x14ac:dyDescent="0.25">
      <c r="A2825" t="s">
        <v>141</v>
      </c>
      <c r="B2825" t="s">
        <v>416</v>
      </c>
      <c r="C2825">
        <v>2009</v>
      </c>
      <c r="D2825">
        <v>75.190730000000002</v>
      </c>
    </row>
    <row r="2826" spans="1:4" hidden="1" x14ac:dyDescent="0.25">
      <c r="A2826" t="s">
        <v>141</v>
      </c>
      <c r="B2826" t="s">
        <v>416</v>
      </c>
      <c r="C2826">
        <v>2010</v>
      </c>
      <c r="D2826">
        <v>82.984960000000001</v>
      </c>
    </row>
    <row r="2827" spans="1:4" hidden="1" x14ac:dyDescent="0.25">
      <c r="A2827" t="s">
        <v>141</v>
      </c>
      <c r="B2827" t="s">
        <v>416</v>
      </c>
      <c r="C2827">
        <v>2011</v>
      </c>
      <c r="D2827">
        <v>100.43798</v>
      </c>
    </row>
    <row r="2828" spans="1:4" hidden="1" x14ac:dyDescent="0.25">
      <c r="A2828" t="s">
        <v>141</v>
      </c>
      <c r="B2828" t="s">
        <v>416</v>
      </c>
      <c r="C2828">
        <v>2012</v>
      </c>
      <c r="D2828">
        <v>114.17218</v>
      </c>
    </row>
    <row r="2829" spans="1:4" hidden="1" x14ac:dyDescent="0.25">
      <c r="A2829" t="s">
        <v>141</v>
      </c>
      <c r="B2829" t="s">
        <v>416</v>
      </c>
      <c r="C2829">
        <v>2013</v>
      </c>
      <c r="D2829">
        <v>109.74593</v>
      </c>
    </row>
    <row r="2830" spans="1:4" hidden="1" x14ac:dyDescent="0.25">
      <c r="A2830" t="s">
        <v>141</v>
      </c>
      <c r="B2830" t="s">
        <v>416</v>
      </c>
      <c r="C2830">
        <v>2014</v>
      </c>
      <c r="D2830">
        <v>102.14639</v>
      </c>
    </row>
    <row r="2831" spans="1:4" hidden="1" x14ac:dyDescent="0.25">
      <c r="A2831" t="s">
        <v>141</v>
      </c>
      <c r="B2831" t="s">
        <v>416</v>
      </c>
      <c r="C2831">
        <v>2015</v>
      </c>
      <c r="D2831">
        <v>121.28711</v>
      </c>
    </row>
    <row r="2832" spans="1:4" hidden="1" x14ac:dyDescent="0.25">
      <c r="A2832" t="s">
        <v>141</v>
      </c>
      <c r="B2832" t="s">
        <v>416</v>
      </c>
      <c r="C2832">
        <v>2016</v>
      </c>
      <c r="D2832">
        <v>110.5831</v>
      </c>
    </row>
    <row r="2833" spans="1:4" hidden="1" x14ac:dyDescent="0.25">
      <c r="A2833" t="s">
        <v>141</v>
      </c>
      <c r="B2833" t="s">
        <v>416</v>
      </c>
      <c r="C2833">
        <v>2017</v>
      </c>
      <c r="D2833">
        <v>101.83526999999999</v>
      </c>
    </row>
    <row r="2834" spans="1:4" hidden="1" x14ac:dyDescent="0.25">
      <c r="A2834" t="s">
        <v>141</v>
      </c>
      <c r="B2834" t="s">
        <v>416</v>
      </c>
      <c r="C2834">
        <v>2018</v>
      </c>
      <c r="D2834">
        <v>109.21184</v>
      </c>
    </row>
    <row r="2835" spans="1:4" hidden="1" x14ac:dyDescent="0.25">
      <c r="A2835" t="s">
        <v>141</v>
      </c>
      <c r="B2835" t="s">
        <v>416</v>
      </c>
      <c r="C2835">
        <v>2019</v>
      </c>
      <c r="D2835">
        <v>100.97781999999999</v>
      </c>
    </row>
    <row r="2836" spans="1:4" hidden="1" x14ac:dyDescent="0.25">
      <c r="A2836" t="s">
        <v>141</v>
      </c>
      <c r="B2836" t="s">
        <v>416</v>
      </c>
      <c r="C2836">
        <v>2020</v>
      </c>
      <c r="D2836">
        <v>104.35</v>
      </c>
    </row>
    <row r="2837" spans="1:4" hidden="1" x14ac:dyDescent="0.25">
      <c r="A2837" t="s">
        <v>141</v>
      </c>
      <c r="B2837" t="s">
        <v>416</v>
      </c>
      <c r="C2837">
        <v>2021</v>
      </c>
      <c r="D2837">
        <v>88.15455</v>
      </c>
    </row>
    <row r="2838" spans="1:4" hidden="1" x14ac:dyDescent="0.25">
      <c r="A2838" t="s">
        <v>140</v>
      </c>
      <c r="B2838" t="s">
        <v>420</v>
      </c>
      <c r="C2838">
        <v>1980</v>
      </c>
      <c r="D2838">
        <v>9.4019049999999993</v>
      </c>
    </row>
    <row r="2839" spans="1:4" hidden="1" x14ac:dyDescent="0.25">
      <c r="A2839" t="s">
        <v>140</v>
      </c>
      <c r="B2839" t="s">
        <v>420</v>
      </c>
      <c r="C2839">
        <v>1981</v>
      </c>
      <c r="D2839">
        <v>9.1307989999999997</v>
      </c>
    </row>
    <row r="2840" spans="1:4" hidden="1" x14ac:dyDescent="0.25">
      <c r="A2840" t="s">
        <v>140</v>
      </c>
      <c r="B2840" t="s">
        <v>420</v>
      </c>
      <c r="C2840">
        <v>1982</v>
      </c>
      <c r="D2840">
        <v>9.2887760000000004</v>
      </c>
    </row>
    <row r="2841" spans="1:4" hidden="1" x14ac:dyDescent="0.25">
      <c r="A2841" t="s">
        <v>140</v>
      </c>
      <c r="B2841" t="s">
        <v>420</v>
      </c>
      <c r="C2841">
        <v>1983</v>
      </c>
      <c r="D2841">
        <v>9.1514059999999997</v>
      </c>
    </row>
    <row r="2842" spans="1:4" hidden="1" x14ac:dyDescent="0.25">
      <c r="A2842" t="s">
        <v>140</v>
      </c>
      <c r="B2842" t="s">
        <v>420</v>
      </c>
      <c r="C2842">
        <v>1984</v>
      </c>
      <c r="D2842">
        <v>9.6242370000000008</v>
      </c>
    </row>
    <row r="2843" spans="1:4" hidden="1" x14ac:dyDescent="0.25">
      <c r="A2843" t="s">
        <v>140</v>
      </c>
      <c r="B2843" t="s">
        <v>420</v>
      </c>
      <c r="C2843">
        <v>1985</v>
      </c>
      <c r="D2843">
        <v>8.5026440000000001</v>
      </c>
    </row>
    <row r="2844" spans="1:4" hidden="1" x14ac:dyDescent="0.25">
      <c r="A2844" t="s">
        <v>140</v>
      </c>
      <c r="B2844" t="s">
        <v>420</v>
      </c>
      <c r="C2844">
        <v>1986</v>
      </c>
      <c r="D2844">
        <v>7.6915170000000002</v>
      </c>
    </row>
    <row r="2845" spans="1:4" hidden="1" x14ac:dyDescent="0.25">
      <c r="A2845" t="s">
        <v>140</v>
      </c>
      <c r="B2845" t="s">
        <v>420</v>
      </c>
      <c r="C2845">
        <v>1987</v>
      </c>
      <c r="D2845">
        <v>6.0876975</v>
      </c>
    </row>
    <row r="2846" spans="1:4" hidden="1" x14ac:dyDescent="0.25">
      <c r="A2846" t="s">
        <v>140</v>
      </c>
      <c r="B2846" t="s">
        <v>420</v>
      </c>
      <c r="C2846">
        <v>1988</v>
      </c>
      <c r="D2846">
        <v>5.3874426</v>
      </c>
    </row>
    <row r="2847" spans="1:4" hidden="1" x14ac:dyDescent="0.25">
      <c r="A2847" t="s">
        <v>140</v>
      </c>
      <c r="B2847" t="s">
        <v>420</v>
      </c>
      <c r="C2847">
        <v>1989</v>
      </c>
      <c r="D2847">
        <v>8.5825615000000006</v>
      </c>
    </row>
    <row r="2848" spans="1:4" hidden="1" x14ac:dyDescent="0.25">
      <c r="A2848" t="s">
        <v>140</v>
      </c>
      <c r="B2848" t="s">
        <v>420</v>
      </c>
      <c r="C2848">
        <v>1990</v>
      </c>
      <c r="D2848">
        <v>10.092585</v>
      </c>
    </row>
    <row r="2849" spans="1:4" hidden="1" x14ac:dyDescent="0.25">
      <c r="A2849" t="s">
        <v>140</v>
      </c>
      <c r="B2849" t="s">
        <v>420</v>
      </c>
      <c r="C2849">
        <v>1991</v>
      </c>
      <c r="D2849">
        <v>10.213873</v>
      </c>
    </row>
    <row r="2850" spans="1:4" hidden="1" x14ac:dyDescent="0.25">
      <c r="A2850" t="s">
        <v>140</v>
      </c>
      <c r="B2850" t="s">
        <v>420</v>
      </c>
      <c r="C2850">
        <v>1992</v>
      </c>
      <c r="D2850">
        <v>6.9146970000000003</v>
      </c>
    </row>
    <row r="2851" spans="1:4" hidden="1" x14ac:dyDescent="0.25">
      <c r="A2851" t="s">
        <v>140</v>
      </c>
      <c r="B2851" t="s">
        <v>420</v>
      </c>
      <c r="C2851">
        <v>1993</v>
      </c>
      <c r="D2851">
        <v>8.8069539999999993</v>
      </c>
    </row>
    <row r="2852" spans="1:4" hidden="1" x14ac:dyDescent="0.25">
      <c r="A2852" t="s">
        <v>140</v>
      </c>
      <c r="B2852" t="s">
        <v>420</v>
      </c>
      <c r="C2852">
        <v>1994</v>
      </c>
      <c r="D2852">
        <v>10.281389000000001</v>
      </c>
    </row>
    <row r="2853" spans="1:4" hidden="1" x14ac:dyDescent="0.25">
      <c r="A2853" t="s">
        <v>140</v>
      </c>
      <c r="B2853" t="s">
        <v>420</v>
      </c>
      <c r="C2853">
        <v>1995</v>
      </c>
      <c r="D2853">
        <v>8.0587</v>
      </c>
    </row>
    <row r="2854" spans="1:4" hidden="1" x14ac:dyDescent="0.25">
      <c r="A2854" t="s">
        <v>140</v>
      </c>
      <c r="B2854" t="s">
        <v>420</v>
      </c>
      <c r="C2854">
        <v>1996</v>
      </c>
      <c r="D2854">
        <v>8.5252730000000003</v>
      </c>
    </row>
    <row r="2855" spans="1:4" hidden="1" x14ac:dyDescent="0.25">
      <c r="A2855" t="s">
        <v>140</v>
      </c>
      <c r="B2855" t="s">
        <v>420</v>
      </c>
      <c r="C2855">
        <v>1997</v>
      </c>
      <c r="D2855">
        <v>7.0085059999999997</v>
      </c>
    </row>
    <row r="2856" spans="1:4" hidden="1" x14ac:dyDescent="0.25">
      <c r="A2856" t="s">
        <v>140</v>
      </c>
      <c r="B2856" t="s">
        <v>420</v>
      </c>
      <c r="C2856">
        <v>1998</v>
      </c>
      <c r="D2856">
        <v>9.4307940000000006</v>
      </c>
    </row>
    <row r="2857" spans="1:4" hidden="1" x14ac:dyDescent="0.25">
      <c r="A2857" t="s">
        <v>140</v>
      </c>
      <c r="B2857" t="s">
        <v>420</v>
      </c>
      <c r="C2857">
        <v>1999</v>
      </c>
      <c r="D2857">
        <v>7.915279</v>
      </c>
    </row>
    <row r="2858" spans="1:4" hidden="1" x14ac:dyDescent="0.25">
      <c r="A2858" t="s">
        <v>140</v>
      </c>
      <c r="B2858" t="s">
        <v>420</v>
      </c>
      <c r="C2858">
        <v>2000</v>
      </c>
      <c r="D2858">
        <v>7.8635950000000001</v>
      </c>
    </row>
    <row r="2859" spans="1:4" hidden="1" x14ac:dyDescent="0.25">
      <c r="A2859" t="s">
        <v>140</v>
      </c>
      <c r="B2859" t="s">
        <v>420</v>
      </c>
      <c r="C2859">
        <v>2001</v>
      </c>
      <c r="D2859">
        <v>10.316420000000001</v>
      </c>
    </row>
    <row r="2860" spans="1:4" hidden="1" x14ac:dyDescent="0.25">
      <c r="A2860" t="s">
        <v>140</v>
      </c>
      <c r="B2860" t="s">
        <v>420</v>
      </c>
      <c r="C2860">
        <v>2002</v>
      </c>
      <c r="D2860">
        <v>12.462954999999999</v>
      </c>
    </row>
    <row r="2861" spans="1:4" hidden="1" x14ac:dyDescent="0.25">
      <c r="A2861" t="s">
        <v>140</v>
      </c>
      <c r="B2861" t="s">
        <v>420</v>
      </c>
      <c r="C2861">
        <v>2003</v>
      </c>
      <c r="D2861">
        <v>11.93506</v>
      </c>
    </row>
    <row r="2862" spans="1:4" hidden="1" x14ac:dyDescent="0.25">
      <c r="A2862" t="s">
        <v>140</v>
      </c>
      <c r="B2862" t="s">
        <v>420</v>
      </c>
      <c r="C2862">
        <v>2004</v>
      </c>
      <c r="D2862">
        <v>11.712586</v>
      </c>
    </row>
    <row r="2863" spans="1:4" hidden="1" x14ac:dyDescent="0.25">
      <c r="A2863" t="s">
        <v>140</v>
      </c>
      <c r="B2863" t="s">
        <v>420</v>
      </c>
      <c r="C2863">
        <v>2005</v>
      </c>
      <c r="D2863">
        <v>15.014281</v>
      </c>
    </row>
    <row r="2864" spans="1:4" hidden="1" x14ac:dyDescent="0.25">
      <c r="A2864" t="s">
        <v>140</v>
      </c>
      <c r="B2864" t="s">
        <v>420</v>
      </c>
      <c r="C2864">
        <v>2006</v>
      </c>
      <c r="D2864">
        <v>17.450771</v>
      </c>
    </row>
    <row r="2865" spans="1:4" hidden="1" x14ac:dyDescent="0.25">
      <c r="A2865" t="s">
        <v>140</v>
      </c>
      <c r="B2865" t="s">
        <v>420</v>
      </c>
      <c r="C2865">
        <v>2007</v>
      </c>
      <c r="D2865">
        <v>23.661814</v>
      </c>
    </row>
    <row r="2866" spans="1:4" hidden="1" x14ac:dyDescent="0.25">
      <c r="A2866" t="s">
        <v>140</v>
      </c>
      <c r="B2866" t="s">
        <v>420</v>
      </c>
      <c r="C2866">
        <v>2008</v>
      </c>
      <c r="D2866">
        <v>36.008063999999997</v>
      </c>
    </row>
    <row r="2867" spans="1:4" hidden="1" x14ac:dyDescent="0.25">
      <c r="A2867" t="s">
        <v>140</v>
      </c>
      <c r="B2867" t="s">
        <v>420</v>
      </c>
      <c r="C2867">
        <v>2009</v>
      </c>
      <c r="D2867">
        <v>53.911963999999998</v>
      </c>
    </row>
    <row r="2868" spans="1:4" hidden="1" x14ac:dyDescent="0.25">
      <c r="A2868" t="s">
        <v>140</v>
      </c>
      <c r="B2868" t="s">
        <v>420</v>
      </c>
      <c r="C2868">
        <v>2010</v>
      </c>
      <c r="D2868">
        <v>47.127040000000001</v>
      </c>
    </row>
    <row r="2869" spans="1:4" hidden="1" x14ac:dyDescent="0.25">
      <c r="A2869" t="s">
        <v>140</v>
      </c>
      <c r="B2869" t="s">
        <v>420</v>
      </c>
      <c r="C2869">
        <v>2011</v>
      </c>
      <c r="D2869">
        <v>54.047302000000002</v>
      </c>
    </row>
    <row r="2870" spans="1:4" hidden="1" x14ac:dyDescent="0.25">
      <c r="A2870" t="s">
        <v>140</v>
      </c>
      <c r="B2870" t="s">
        <v>420</v>
      </c>
      <c r="C2870">
        <v>2012</v>
      </c>
      <c r="D2870">
        <v>59.018723000000001</v>
      </c>
    </row>
    <row r="2871" spans="1:4" hidden="1" x14ac:dyDescent="0.25">
      <c r="A2871" t="s">
        <v>140</v>
      </c>
      <c r="B2871" t="s">
        <v>420</v>
      </c>
      <c r="C2871">
        <v>2013</v>
      </c>
      <c r="D2871">
        <v>61.827866</v>
      </c>
    </row>
    <row r="2872" spans="1:4" hidden="1" x14ac:dyDescent="0.25">
      <c r="A2872" t="s">
        <v>140</v>
      </c>
      <c r="B2872" t="s">
        <v>420</v>
      </c>
      <c r="C2872">
        <v>2014</v>
      </c>
      <c r="D2872">
        <v>69.367189999999994</v>
      </c>
    </row>
    <row r="2873" spans="1:4" hidden="1" x14ac:dyDescent="0.25">
      <c r="A2873" t="s">
        <v>140</v>
      </c>
      <c r="B2873" t="s">
        <v>420</v>
      </c>
      <c r="C2873">
        <v>2015</v>
      </c>
      <c r="D2873">
        <v>89.238889999999998</v>
      </c>
    </row>
    <row r="2874" spans="1:4" hidden="1" x14ac:dyDescent="0.25">
      <c r="A2874" t="s">
        <v>140</v>
      </c>
      <c r="B2874" t="s">
        <v>420</v>
      </c>
      <c r="C2874">
        <v>2016</v>
      </c>
      <c r="D2874">
        <v>70.068470000000005</v>
      </c>
    </row>
    <row r="2875" spans="1:4" hidden="1" x14ac:dyDescent="0.25">
      <c r="A2875" t="s">
        <v>140</v>
      </c>
      <c r="B2875" t="s">
        <v>420</v>
      </c>
      <c r="C2875">
        <v>2017</v>
      </c>
      <c r="D2875">
        <v>62.478606999999997</v>
      </c>
    </row>
    <row r="2876" spans="1:4" hidden="1" x14ac:dyDescent="0.25">
      <c r="A2876" t="s">
        <v>140</v>
      </c>
      <c r="B2876" t="s">
        <v>420</v>
      </c>
      <c r="C2876">
        <v>2018</v>
      </c>
      <c r="D2876">
        <v>64.238169999999997</v>
      </c>
    </row>
    <row r="2877" spans="1:4" hidden="1" x14ac:dyDescent="0.25">
      <c r="A2877" t="s">
        <v>140</v>
      </c>
      <c r="B2877" t="s">
        <v>420</v>
      </c>
      <c r="C2877">
        <v>2019</v>
      </c>
      <c r="D2877">
        <v>68.319280000000006</v>
      </c>
    </row>
    <row r="2878" spans="1:4" hidden="1" x14ac:dyDescent="0.25">
      <c r="A2878" t="s">
        <v>140</v>
      </c>
      <c r="B2878" t="s">
        <v>420</v>
      </c>
      <c r="C2878">
        <v>2020</v>
      </c>
      <c r="D2878">
        <v>67.487620000000007</v>
      </c>
    </row>
    <row r="2879" spans="1:4" hidden="1" x14ac:dyDescent="0.25">
      <c r="A2879" t="s">
        <v>140</v>
      </c>
      <c r="B2879" t="s">
        <v>420</v>
      </c>
      <c r="C2879">
        <v>2021</v>
      </c>
      <c r="D2879">
        <v>69.095473999999996</v>
      </c>
    </row>
    <row r="2880" spans="1:4" hidden="1" x14ac:dyDescent="0.25">
      <c r="A2880" t="s">
        <v>424</v>
      </c>
      <c r="B2880" t="s">
        <v>425</v>
      </c>
      <c r="C2880">
        <v>2012</v>
      </c>
      <c r="D2880">
        <v>1.5742495000000001</v>
      </c>
    </row>
    <row r="2881" spans="1:4" hidden="1" x14ac:dyDescent="0.25">
      <c r="A2881" t="s">
        <v>424</v>
      </c>
      <c r="B2881" t="s">
        <v>425</v>
      </c>
      <c r="C2881">
        <v>2013</v>
      </c>
      <c r="D2881">
        <v>4.4214982999999997</v>
      </c>
    </row>
    <row r="2882" spans="1:4" hidden="1" x14ac:dyDescent="0.25">
      <c r="A2882" t="s">
        <v>424</v>
      </c>
      <c r="B2882" t="s">
        <v>425</v>
      </c>
      <c r="C2882">
        <v>2014</v>
      </c>
      <c r="D2882">
        <v>2.2578757</v>
      </c>
    </row>
    <row r="2883" spans="1:4" hidden="1" x14ac:dyDescent="0.25">
      <c r="A2883" t="s">
        <v>424</v>
      </c>
      <c r="B2883" t="s">
        <v>425</v>
      </c>
      <c r="C2883">
        <v>2016</v>
      </c>
      <c r="D2883">
        <v>6.1652874999999998</v>
      </c>
    </row>
    <row r="2884" spans="1:4" hidden="1" x14ac:dyDescent="0.25">
      <c r="A2884" t="s">
        <v>424</v>
      </c>
      <c r="B2884" t="s">
        <v>425</v>
      </c>
      <c r="C2884">
        <v>2017</v>
      </c>
      <c r="D2884">
        <v>7.0065093000000003</v>
      </c>
    </row>
    <row r="2885" spans="1:4" hidden="1" x14ac:dyDescent="0.25">
      <c r="A2885" t="s">
        <v>424</v>
      </c>
      <c r="B2885" t="s">
        <v>425</v>
      </c>
      <c r="C2885">
        <v>2019</v>
      </c>
      <c r="D2885">
        <v>13.892639000000001</v>
      </c>
    </row>
    <row r="2886" spans="1:4" hidden="1" x14ac:dyDescent="0.25">
      <c r="A2886" t="s">
        <v>424</v>
      </c>
      <c r="B2886" t="s">
        <v>425</v>
      </c>
      <c r="C2886">
        <v>2020</v>
      </c>
      <c r="D2886">
        <v>29.343679999999999</v>
      </c>
    </row>
    <row r="2887" spans="1:4" hidden="1" x14ac:dyDescent="0.25">
      <c r="A2887" t="s">
        <v>424</v>
      </c>
      <c r="B2887" t="s">
        <v>425</v>
      </c>
      <c r="C2887">
        <v>2021</v>
      </c>
      <c r="D2887">
        <v>17.483564000000001</v>
      </c>
    </row>
    <row r="2888" spans="1:4" hidden="1" x14ac:dyDescent="0.25">
      <c r="A2888" t="s">
        <v>139</v>
      </c>
      <c r="B2888" t="s">
        <v>426</v>
      </c>
      <c r="C2888">
        <v>1980</v>
      </c>
      <c r="D2888">
        <v>116.11181000000001</v>
      </c>
    </row>
    <row r="2889" spans="1:4" hidden="1" x14ac:dyDescent="0.25">
      <c r="A2889" t="s">
        <v>139</v>
      </c>
      <c r="B2889" t="s">
        <v>426</v>
      </c>
      <c r="C2889">
        <v>1981</v>
      </c>
      <c r="D2889">
        <v>111.56843000000001</v>
      </c>
    </row>
    <row r="2890" spans="1:4" hidden="1" x14ac:dyDescent="0.25">
      <c r="A2890" t="s">
        <v>139</v>
      </c>
      <c r="B2890" t="s">
        <v>426</v>
      </c>
      <c r="C2890">
        <v>1982</v>
      </c>
      <c r="D2890">
        <v>121.98255</v>
      </c>
    </row>
    <row r="2891" spans="1:4" hidden="1" x14ac:dyDescent="0.25">
      <c r="A2891" t="s">
        <v>139</v>
      </c>
      <c r="B2891" t="s">
        <v>426</v>
      </c>
      <c r="C2891">
        <v>1983</v>
      </c>
      <c r="D2891">
        <v>138.72672</v>
      </c>
    </row>
    <row r="2892" spans="1:4" hidden="1" x14ac:dyDescent="0.25">
      <c r="A2892" t="s">
        <v>139</v>
      </c>
      <c r="B2892" t="s">
        <v>426</v>
      </c>
      <c r="C2892">
        <v>1984</v>
      </c>
      <c r="D2892">
        <v>153.39389</v>
      </c>
    </row>
    <row r="2893" spans="1:4" hidden="1" x14ac:dyDescent="0.25">
      <c r="A2893" t="s">
        <v>139</v>
      </c>
      <c r="B2893" t="s">
        <v>426</v>
      </c>
      <c r="C2893">
        <v>1985</v>
      </c>
      <c r="D2893">
        <v>186.50086999999999</v>
      </c>
    </row>
    <row r="2894" spans="1:4" hidden="1" x14ac:dyDescent="0.25">
      <c r="A2894" t="s">
        <v>139</v>
      </c>
      <c r="B2894" t="s">
        <v>426</v>
      </c>
      <c r="C2894">
        <v>1986</v>
      </c>
      <c r="D2894">
        <v>194.53389999999999</v>
      </c>
    </row>
    <row r="2895" spans="1:4" hidden="1" x14ac:dyDescent="0.25">
      <c r="A2895" t="s">
        <v>139</v>
      </c>
      <c r="B2895" t="s">
        <v>426</v>
      </c>
      <c r="C2895">
        <v>1987</v>
      </c>
      <c r="D2895">
        <v>212.81189000000001</v>
      </c>
    </row>
    <row r="2896" spans="1:4" hidden="1" x14ac:dyDescent="0.25">
      <c r="A2896" t="s">
        <v>139</v>
      </c>
      <c r="B2896" t="s">
        <v>426</v>
      </c>
      <c r="C2896">
        <v>1988</v>
      </c>
      <c r="D2896">
        <v>247.14895999999999</v>
      </c>
    </row>
    <row r="2897" spans="1:4" hidden="1" x14ac:dyDescent="0.25">
      <c r="A2897" t="s">
        <v>139</v>
      </c>
      <c r="B2897" t="s">
        <v>426</v>
      </c>
      <c r="C2897">
        <v>1989</v>
      </c>
      <c r="D2897">
        <v>257.50348000000002</v>
      </c>
    </row>
    <row r="2898" spans="1:4" hidden="1" x14ac:dyDescent="0.25">
      <c r="A2898" t="s">
        <v>139</v>
      </c>
      <c r="B2898" t="s">
        <v>426</v>
      </c>
      <c r="C2898">
        <v>1990</v>
      </c>
      <c r="D2898">
        <v>120.51024</v>
      </c>
    </row>
    <row r="2899" spans="1:4" hidden="1" x14ac:dyDescent="0.25">
      <c r="A2899" t="s">
        <v>139</v>
      </c>
      <c r="B2899" t="s">
        <v>426</v>
      </c>
      <c r="C2899">
        <v>1991</v>
      </c>
      <c r="D2899">
        <v>88.212810000000005</v>
      </c>
    </row>
    <row r="2900" spans="1:4" hidden="1" x14ac:dyDescent="0.25">
      <c r="A2900" t="s">
        <v>139</v>
      </c>
      <c r="B2900" t="s">
        <v>426</v>
      </c>
      <c r="C2900">
        <v>1992</v>
      </c>
      <c r="D2900">
        <v>63.900806000000003</v>
      </c>
    </row>
    <row r="2901" spans="1:4" hidden="1" x14ac:dyDescent="0.25">
      <c r="A2901" t="s">
        <v>139</v>
      </c>
      <c r="B2901" t="s">
        <v>426</v>
      </c>
      <c r="C2901">
        <v>1993</v>
      </c>
      <c r="D2901">
        <v>62.231360000000002</v>
      </c>
    </row>
    <row r="2902" spans="1:4" hidden="1" x14ac:dyDescent="0.25">
      <c r="A2902" t="s">
        <v>139</v>
      </c>
      <c r="B2902" t="s">
        <v>426</v>
      </c>
      <c r="C2902">
        <v>1994</v>
      </c>
      <c r="D2902">
        <v>72.152000000000001</v>
      </c>
    </row>
    <row r="2903" spans="1:4" hidden="1" x14ac:dyDescent="0.25">
      <c r="A2903" t="s">
        <v>139</v>
      </c>
      <c r="B2903" t="s">
        <v>426</v>
      </c>
      <c r="C2903">
        <v>1995</v>
      </c>
      <c r="D2903">
        <v>80.370519999999999</v>
      </c>
    </row>
    <row r="2904" spans="1:4" hidden="1" x14ac:dyDescent="0.25">
      <c r="A2904" t="s">
        <v>139</v>
      </c>
      <c r="B2904" t="s">
        <v>426</v>
      </c>
      <c r="C2904">
        <v>1996</v>
      </c>
      <c r="D2904">
        <v>81.675899999999999</v>
      </c>
    </row>
    <row r="2905" spans="1:4" hidden="1" x14ac:dyDescent="0.25">
      <c r="A2905" t="s">
        <v>139</v>
      </c>
      <c r="B2905" t="s">
        <v>426</v>
      </c>
      <c r="C2905">
        <v>1997</v>
      </c>
      <c r="D2905">
        <v>76.627870000000001</v>
      </c>
    </row>
    <row r="2906" spans="1:4" hidden="1" x14ac:dyDescent="0.25">
      <c r="A2906" t="s">
        <v>139</v>
      </c>
      <c r="B2906" t="s">
        <v>426</v>
      </c>
      <c r="C2906">
        <v>1998</v>
      </c>
      <c r="D2906">
        <v>58.615851999999997</v>
      </c>
    </row>
    <row r="2907" spans="1:4" hidden="1" x14ac:dyDescent="0.25">
      <c r="A2907" t="s">
        <v>139</v>
      </c>
      <c r="B2907" t="s">
        <v>426</v>
      </c>
      <c r="C2907">
        <v>1999</v>
      </c>
      <c r="D2907">
        <v>48.141919999999999</v>
      </c>
    </row>
    <row r="2908" spans="1:4" hidden="1" x14ac:dyDescent="0.25">
      <c r="A2908" t="s">
        <v>139</v>
      </c>
      <c r="B2908" t="s">
        <v>426</v>
      </c>
      <c r="C2908">
        <v>2000</v>
      </c>
      <c r="D2908">
        <v>45.757545</v>
      </c>
    </row>
    <row r="2909" spans="1:4" hidden="1" x14ac:dyDescent="0.25">
      <c r="A2909" t="s">
        <v>139</v>
      </c>
      <c r="B2909" t="s">
        <v>426</v>
      </c>
      <c r="C2909">
        <v>2001</v>
      </c>
      <c r="D2909">
        <v>51.748843999999998</v>
      </c>
    </row>
    <row r="2910" spans="1:4" hidden="1" x14ac:dyDescent="0.25">
      <c r="A2910" t="s">
        <v>139</v>
      </c>
      <c r="B2910" t="s">
        <v>426</v>
      </c>
      <c r="C2910">
        <v>2002</v>
      </c>
      <c r="D2910">
        <v>68.256770000000003</v>
      </c>
    </row>
    <row r="2911" spans="1:4" hidden="1" x14ac:dyDescent="0.25">
      <c r="A2911" t="s">
        <v>139</v>
      </c>
      <c r="B2911" t="s">
        <v>426</v>
      </c>
      <c r="C2911">
        <v>2003</v>
      </c>
      <c r="D2911">
        <v>41.012374999999999</v>
      </c>
    </row>
    <row r="2912" spans="1:4" hidden="1" x14ac:dyDescent="0.25">
      <c r="A2912" t="s">
        <v>139</v>
      </c>
      <c r="B2912" t="s">
        <v>426</v>
      </c>
      <c r="C2912">
        <v>2004</v>
      </c>
      <c r="D2912">
        <v>44.012737000000001</v>
      </c>
    </row>
    <row r="2913" spans="1:4" hidden="1" x14ac:dyDescent="0.25">
      <c r="A2913" t="s">
        <v>139</v>
      </c>
      <c r="B2913" t="s">
        <v>426</v>
      </c>
      <c r="C2913">
        <v>2005</v>
      </c>
      <c r="D2913">
        <v>43.428246000000001</v>
      </c>
    </row>
    <row r="2914" spans="1:4" hidden="1" x14ac:dyDescent="0.25">
      <c r="A2914" t="s">
        <v>139</v>
      </c>
      <c r="B2914" t="s">
        <v>426</v>
      </c>
      <c r="C2914">
        <v>2006</v>
      </c>
      <c r="D2914">
        <v>38.929848</v>
      </c>
    </row>
    <row r="2915" spans="1:4" hidden="1" x14ac:dyDescent="0.25">
      <c r="A2915" t="s">
        <v>139</v>
      </c>
      <c r="B2915" t="s">
        <v>426</v>
      </c>
      <c r="C2915">
        <v>2007</v>
      </c>
      <c r="D2915">
        <v>39.866515999999997</v>
      </c>
    </row>
    <row r="2916" spans="1:4" hidden="1" x14ac:dyDescent="0.25">
      <c r="A2916" t="s">
        <v>139</v>
      </c>
      <c r="B2916" t="s">
        <v>426</v>
      </c>
      <c r="C2916">
        <v>2008</v>
      </c>
      <c r="D2916">
        <v>48.306797000000003</v>
      </c>
    </row>
    <row r="2917" spans="1:4" hidden="1" x14ac:dyDescent="0.25">
      <c r="A2917" t="s">
        <v>139</v>
      </c>
      <c r="B2917" t="s">
        <v>426</v>
      </c>
      <c r="C2917">
        <v>2009</v>
      </c>
      <c r="D2917">
        <v>51.499250000000004</v>
      </c>
    </row>
    <row r="2918" spans="1:4" hidden="1" x14ac:dyDescent="0.25">
      <c r="A2918" t="s">
        <v>139</v>
      </c>
      <c r="B2918" t="s">
        <v>426</v>
      </c>
      <c r="C2918">
        <v>2010</v>
      </c>
      <c r="D2918">
        <v>67.960939999999994</v>
      </c>
    </row>
    <row r="2919" spans="1:4" hidden="1" x14ac:dyDescent="0.25">
      <c r="A2919" t="s">
        <v>139</v>
      </c>
      <c r="B2919" t="s">
        <v>426</v>
      </c>
      <c r="C2919">
        <v>2011</v>
      </c>
      <c r="D2919">
        <v>70.424323999999999</v>
      </c>
    </row>
    <row r="2920" spans="1:4" hidden="1" x14ac:dyDescent="0.25">
      <c r="A2920" t="s">
        <v>139</v>
      </c>
      <c r="B2920" t="s">
        <v>426</v>
      </c>
      <c r="C2920">
        <v>2012</v>
      </c>
      <c r="D2920">
        <v>50.752063999999997</v>
      </c>
    </row>
    <row r="2921" spans="1:4" hidden="1" x14ac:dyDescent="0.25">
      <c r="A2921" t="s">
        <v>139</v>
      </c>
      <c r="B2921" t="s">
        <v>426</v>
      </c>
      <c r="C2921">
        <v>2013</v>
      </c>
      <c r="D2921">
        <v>49.485335999999997</v>
      </c>
    </row>
    <row r="2922" spans="1:4" hidden="1" x14ac:dyDescent="0.25">
      <c r="A2922" t="s">
        <v>139</v>
      </c>
      <c r="B2922" t="s">
        <v>426</v>
      </c>
      <c r="C2922">
        <v>2014</v>
      </c>
      <c r="D2922">
        <v>47.609912999999999</v>
      </c>
    </row>
    <row r="2923" spans="1:4" hidden="1" x14ac:dyDescent="0.25">
      <c r="A2923" t="s">
        <v>139</v>
      </c>
      <c r="B2923" t="s">
        <v>426</v>
      </c>
      <c r="C2923">
        <v>2015</v>
      </c>
      <c r="D2923">
        <v>48.980015000000002</v>
      </c>
    </row>
    <row r="2924" spans="1:4" hidden="1" x14ac:dyDescent="0.25">
      <c r="A2924" t="s">
        <v>139</v>
      </c>
      <c r="B2924" t="s">
        <v>426</v>
      </c>
      <c r="C2924">
        <v>2016</v>
      </c>
      <c r="D2924">
        <v>50.763165000000001</v>
      </c>
    </row>
    <row r="2925" spans="1:4" hidden="1" x14ac:dyDescent="0.25">
      <c r="A2925" t="s">
        <v>139</v>
      </c>
      <c r="B2925" t="s">
        <v>426</v>
      </c>
      <c r="C2925">
        <v>2017</v>
      </c>
      <c r="D2925">
        <v>55.739289999999997</v>
      </c>
    </row>
    <row r="2926" spans="1:4" hidden="1" x14ac:dyDescent="0.25">
      <c r="A2926" t="s">
        <v>139</v>
      </c>
      <c r="B2926" t="s">
        <v>426</v>
      </c>
      <c r="C2926">
        <v>2018</v>
      </c>
      <c r="D2926">
        <v>56.103045999999999</v>
      </c>
    </row>
    <row r="2927" spans="1:4" hidden="1" x14ac:dyDescent="0.25">
      <c r="A2927" t="s">
        <v>139</v>
      </c>
      <c r="B2927" t="s">
        <v>426</v>
      </c>
      <c r="C2927">
        <v>2019</v>
      </c>
      <c r="D2927">
        <v>45.123460000000001</v>
      </c>
    </row>
    <row r="2928" spans="1:4" hidden="1" x14ac:dyDescent="0.25">
      <c r="A2928" t="s">
        <v>139</v>
      </c>
      <c r="B2928" t="s">
        <v>426</v>
      </c>
      <c r="C2928">
        <v>2020</v>
      </c>
      <c r="D2928">
        <v>42.02234</v>
      </c>
    </row>
    <row r="2929" spans="1:4" hidden="1" x14ac:dyDescent="0.25">
      <c r="A2929" t="s">
        <v>139</v>
      </c>
      <c r="B2929" t="s">
        <v>426</v>
      </c>
      <c r="C2929">
        <v>2021</v>
      </c>
      <c r="D2929">
        <v>39.940899999999999</v>
      </c>
    </row>
    <row r="2930" spans="1:4" hidden="1" x14ac:dyDescent="0.25">
      <c r="A2930" t="s">
        <v>520</v>
      </c>
      <c r="B2930" t="s">
        <v>428</v>
      </c>
      <c r="C2930">
        <v>1992</v>
      </c>
      <c r="D2930">
        <v>265.54944</v>
      </c>
    </row>
    <row r="2931" spans="1:4" hidden="1" x14ac:dyDescent="0.25">
      <c r="A2931" t="s">
        <v>520</v>
      </c>
      <c r="B2931" t="s">
        <v>428</v>
      </c>
      <c r="C2931">
        <v>1993</v>
      </c>
      <c r="D2931">
        <v>191.42728</v>
      </c>
    </row>
    <row r="2932" spans="1:4" hidden="1" x14ac:dyDescent="0.25">
      <c r="A2932" t="s">
        <v>520</v>
      </c>
      <c r="B2932" t="s">
        <v>428</v>
      </c>
      <c r="C2932">
        <v>1994</v>
      </c>
      <c r="D2932">
        <v>142.78120000000001</v>
      </c>
    </row>
    <row r="2933" spans="1:4" hidden="1" x14ac:dyDescent="0.25">
      <c r="A2933" t="s">
        <v>520</v>
      </c>
      <c r="B2933" t="s">
        <v>428</v>
      </c>
      <c r="C2933">
        <v>1995</v>
      </c>
      <c r="D2933">
        <v>118.14284499999999</v>
      </c>
    </row>
    <row r="2934" spans="1:4" hidden="1" x14ac:dyDescent="0.25">
      <c r="A2934" t="s">
        <v>520</v>
      </c>
      <c r="B2934" t="s">
        <v>428</v>
      </c>
      <c r="C2934">
        <v>1996</v>
      </c>
      <c r="D2934">
        <v>121.52455999999999</v>
      </c>
    </row>
    <row r="2935" spans="1:4" hidden="1" x14ac:dyDescent="0.25">
      <c r="A2935" t="s">
        <v>520</v>
      </c>
      <c r="B2935" t="s">
        <v>428</v>
      </c>
      <c r="C2935">
        <v>1997</v>
      </c>
      <c r="D2935">
        <v>102.108986</v>
      </c>
    </row>
    <row r="2936" spans="1:4" hidden="1" x14ac:dyDescent="0.25">
      <c r="A2936" t="s">
        <v>520</v>
      </c>
      <c r="B2936" t="s">
        <v>428</v>
      </c>
      <c r="C2936">
        <v>1998</v>
      </c>
      <c r="D2936">
        <v>111.422066</v>
      </c>
    </row>
    <row r="2937" spans="1:4" hidden="1" x14ac:dyDescent="0.25">
      <c r="A2937" t="s">
        <v>520</v>
      </c>
      <c r="B2937" t="s">
        <v>428</v>
      </c>
      <c r="C2937">
        <v>1999</v>
      </c>
      <c r="D2937">
        <v>135.06507999999999</v>
      </c>
    </row>
    <row r="2938" spans="1:4" hidden="1" x14ac:dyDescent="0.25">
      <c r="A2938" t="s">
        <v>520</v>
      </c>
      <c r="B2938" t="s">
        <v>428</v>
      </c>
      <c r="C2938">
        <v>2000</v>
      </c>
      <c r="D2938">
        <v>159.19524000000001</v>
      </c>
    </row>
    <row r="2939" spans="1:4" hidden="1" x14ac:dyDescent="0.25">
      <c r="A2939" t="s">
        <v>520</v>
      </c>
      <c r="B2939" t="s">
        <v>428</v>
      </c>
      <c r="C2939">
        <v>2001</v>
      </c>
      <c r="D2939">
        <v>169.43216000000001</v>
      </c>
    </row>
    <row r="2940" spans="1:4" hidden="1" x14ac:dyDescent="0.25">
      <c r="A2940" t="s">
        <v>520</v>
      </c>
      <c r="B2940" t="s">
        <v>428</v>
      </c>
      <c r="C2940">
        <v>2002</v>
      </c>
      <c r="D2940">
        <v>162.86815999999999</v>
      </c>
    </row>
    <row r="2941" spans="1:4" hidden="1" x14ac:dyDescent="0.25">
      <c r="A2941" t="s">
        <v>520</v>
      </c>
      <c r="B2941" t="s">
        <v>428</v>
      </c>
      <c r="C2941">
        <v>2003</v>
      </c>
      <c r="D2941">
        <v>172.26329000000001</v>
      </c>
    </row>
    <row r="2942" spans="1:4" hidden="1" x14ac:dyDescent="0.25">
      <c r="A2942" t="s">
        <v>520</v>
      </c>
      <c r="B2942" t="s">
        <v>428</v>
      </c>
      <c r="C2942">
        <v>2004</v>
      </c>
      <c r="D2942">
        <v>159.227</v>
      </c>
    </row>
    <row r="2943" spans="1:4" hidden="1" x14ac:dyDescent="0.25">
      <c r="A2943" t="s">
        <v>520</v>
      </c>
      <c r="B2943" t="s">
        <v>428</v>
      </c>
      <c r="C2943">
        <v>2005</v>
      </c>
      <c r="D2943">
        <v>164.42276000000001</v>
      </c>
    </row>
    <row r="2944" spans="1:4" hidden="1" x14ac:dyDescent="0.25">
      <c r="A2944" t="s">
        <v>520</v>
      </c>
      <c r="B2944" t="s">
        <v>428</v>
      </c>
      <c r="C2944">
        <v>2006</v>
      </c>
      <c r="D2944">
        <v>194.53228999999999</v>
      </c>
    </row>
    <row r="2945" spans="1:4" hidden="1" x14ac:dyDescent="0.25">
      <c r="A2945" t="s">
        <v>520</v>
      </c>
      <c r="B2945" t="s">
        <v>428</v>
      </c>
      <c r="C2945">
        <v>2007</v>
      </c>
      <c r="D2945">
        <v>192.18450000000001</v>
      </c>
    </row>
    <row r="2946" spans="1:4" hidden="1" x14ac:dyDescent="0.25">
      <c r="A2946" t="s">
        <v>520</v>
      </c>
      <c r="B2946" t="s">
        <v>428</v>
      </c>
      <c r="C2946">
        <v>2008</v>
      </c>
      <c r="D2946">
        <v>193.673</v>
      </c>
    </row>
    <row r="2947" spans="1:4" hidden="1" x14ac:dyDescent="0.25">
      <c r="A2947" t="s">
        <v>520</v>
      </c>
      <c r="B2947" t="s">
        <v>428</v>
      </c>
      <c r="C2947">
        <v>2009</v>
      </c>
      <c r="D2947">
        <v>178.80237</v>
      </c>
    </row>
    <row r="2948" spans="1:4" hidden="1" x14ac:dyDescent="0.25">
      <c r="A2948" t="s">
        <v>520</v>
      </c>
      <c r="B2948" t="s">
        <v>428</v>
      </c>
      <c r="C2948">
        <v>2010</v>
      </c>
      <c r="D2948">
        <v>200.51299</v>
      </c>
    </row>
    <row r="2949" spans="1:4" hidden="1" x14ac:dyDescent="0.25">
      <c r="A2949" t="s">
        <v>520</v>
      </c>
      <c r="B2949" t="s">
        <v>428</v>
      </c>
      <c r="C2949">
        <v>2011</v>
      </c>
      <c r="D2949">
        <v>184.80860000000001</v>
      </c>
    </row>
    <row r="2950" spans="1:4" hidden="1" x14ac:dyDescent="0.25">
      <c r="A2950" t="s">
        <v>520</v>
      </c>
      <c r="B2950" t="s">
        <v>428</v>
      </c>
      <c r="C2950">
        <v>2012</v>
      </c>
      <c r="D2950">
        <v>199.82683</v>
      </c>
    </row>
    <row r="2951" spans="1:4" hidden="1" x14ac:dyDescent="0.25">
      <c r="A2951" t="s">
        <v>520</v>
      </c>
      <c r="B2951" t="s">
        <v>428</v>
      </c>
      <c r="C2951">
        <v>2013</v>
      </c>
      <c r="D2951">
        <v>199.8168</v>
      </c>
    </row>
    <row r="2952" spans="1:4" hidden="1" x14ac:dyDescent="0.25">
      <c r="A2952" t="s">
        <v>520</v>
      </c>
      <c r="B2952" t="s">
        <v>428</v>
      </c>
      <c r="C2952">
        <v>2014</v>
      </c>
      <c r="D2952">
        <v>166.83637999999999</v>
      </c>
    </row>
    <row r="2953" spans="1:4" hidden="1" x14ac:dyDescent="0.25">
      <c r="A2953" t="s">
        <v>520</v>
      </c>
      <c r="B2953" t="s">
        <v>428</v>
      </c>
      <c r="C2953">
        <v>2015</v>
      </c>
      <c r="D2953">
        <v>202.31787</v>
      </c>
    </row>
    <row r="2954" spans="1:4" hidden="1" x14ac:dyDescent="0.25">
      <c r="A2954" t="s">
        <v>520</v>
      </c>
      <c r="B2954" t="s">
        <v>428</v>
      </c>
      <c r="C2954">
        <v>2016</v>
      </c>
      <c r="D2954">
        <v>184.6541</v>
      </c>
    </row>
    <row r="2955" spans="1:4" hidden="1" x14ac:dyDescent="0.25">
      <c r="A2955" t="s">
        <v>520</v>
      </c>
      <c r="B2955" t="s">
        <v>428</v>
      </c>
      <c r="C2955">
        <v>2017</v>
      </c>
      <c r="D2955">
        <v>156.59402</v>
      </c>
    </row>
    <row r="2956" spans="1:4" hidden="1" x14ac:dyDescent="0.25">
      <c r="A2956" t="s">
        <v>520</v>
      </c>
      <c r="B2956" t="s">
        <v>428</v>
      </c>
      <c r="C2956">
        <v>2018</v>
      </c>
      <c r="D2956">
        <v>171.13359</v>
      </c>
    </row>
    <row r="2957" spans="1:4" hidden="1" x14ac:dyDescent="0.25">
      <c r="A2957" t="s">
        <v>520</v>
      </c>
      <c r="B2957" t="s">
        <v>428</v>
      </c>
      <c r="C2957">
        <v>2019</v>
      </c>
      <c r="D2957">
        <v>160.1251</v>
      </c>
    </row>
    <row r="2958" spans="1:4" hidden="1" x14ac:dyDescent="0.25">
      <c r="A2958" t="s">
        <v>520</v>
      </c>
      <c r="B2958" t="s">
        <v>428</v>
      </c>
      <c r="C2958">
        <v>2020</v>
      </c>
      <c r="D2958">
        <v>163.16051999999999</v>
      </c>
    </row>
    <row r="2959" spans="1:4" hidden="1" x14ac:dyDescent="0.25">
      <c r="A2959" t="s">
        <v>520</v>
      </c>
      <c r="B2959" t="s">
        <v>428</v>
      </c>
      <c r="C2959">
        <v>2021</v>
      </c>
      <c r="D2959">
        <v>134.86304999999999</v>
      </c>
    </row>
    <row r="2960" spans="1:4" hidden="1" x14ac:dyDescent="0.25">
      <c r="A2960" t="s">
        <v>429</v>
      </c>
      <c r="B2960" t="s">
        <v>430</v>
      </c>
      <c r="C2960">
        <v>1988</v>
      </c>
      <c r="D2960">
        <v>0.14380264000000001</v>
      </c>
    </row>
    <row r="2961" spans="1:4" hidden="1" x14ac:dyDescent="0.25">
      <c r="A2961" t="s">
        <v>429</v>
      </c>
      <c r="B2961" t="s">
        <v>430</v>
      </c>
      <c r="C2961">
        <v>2012</v>
      </c>
      <c r="D2961">
        <v>3.6899242000000001</v>
      </c>
    </row>
    <row r="2962" spans="1:4" hidden="1" x14ac:dyDescent="0.25">
      <c r="A2962" t="s">
        <v>429</v>
      </c>
      <c r="B2962" t="s">
        <v>430</v>
      </c>
      <c r="C2962">
        <v>2014</v>
      </c>
      <c r="D2962">
        <v>0.43981369999999997</v>
      </c>
    </row>
    <row r="2963" spans="1:4" hidden="1" x14ac:dyDescent="0.25">
      <c r="A2963" t="s">
        <v>429</v>
      </c>
      <c r="B2963" t="s">
        <v>430</v>
      </c>
      <c r="C2963">
        <v>2015</v>
      </c>
      <c r="D2963">
        <v>0.42944396000000001</v>
      </c>
    </row>
    <row r="2964" spans="1:4" hidden="1" x14ac:dyDescent="0.25">
      <c r="A2964" t="s">
        <v>429</v>
      </c>
      <c r="B2964" t="s">
        <v>430</v>
      </c>
      <c r="C2964">
        <v>2016</v>
      </c>
      <c r="D2964">
        <v>0.2514479</v>
      </c>
    </row>
    <row r="2965" spans="1:4" hidden="1" x14ac:dyDescent="0.25">
      <c r="A2965" t="s">
        <v>429</v>
      </c>
      <c r="B2965" t="s">
        <v>430</v>
      </c>
      <c r="C2965">
        <v>2017</v>
      </c>
      <c r="D2965">
        <v>0.32705541999999999</v>
      </c>
    </row>
    <row r="2966" spans="1:4" hidden="1" x14ac:dyDescent="0.25">
      <c r="A2966" t="s">
        <v>429</v>
      </c>
      <c r="B2966" t="s">
        <v>430</v>
      </c>
      <c r="C2966">
        <v>2018</v>
      </c>
      <c r="D2966">
        <v>0.47878159999999997</v>
      </c>
    </row>
    <row r="2967" spans="1:4" hidden="1" x14ac:dyDescent="0.25">
      <c r="A2967" t="s">
        <v>429</v>
      </c>
      <c r="B2967" t="s">
        <v>430</v>
      </c>
      <c r="C2967">
        <v>2021</v>
      </c>
      <c r="D2967">
        <v>1.0399727999999999</v>
      </c>
    </row>
    <row r="2968" spans="1:4" hidden="1" x14ac:dyDescent="0.25">
      <c r="A2968" t="s">
        <v>558</v>
      </c>
      <c r="B2968" t="s">
        <v>3682</v>
      </c>
      <c r="C2968">
        <v>2016</v>
      </c>
      <c r="D2968">
        <v>28.340012000000002</v>
      </c>
    </row>
    <row r="2969" spans="1:4" hidden="1" x14ac:dyDescent="0.25">
      <c r="A2969" t="s">
        <v>558</v>
      </c>
      <c r="B2969" t="s">
        <v>3682</v>
      </c>
      <c r="C2969">
        <v>2017</v>
      </c>
      <c r="D2969">
        <v>16.932410999999998</v>
      </c>
    </row>
    <row r="2970" spans="1:4" hidden="1" x14ac:dyDescent="0.25">
      <c r="A2970" t="s">
        <v>558</v>
      </c>
      <c r="B2970" t="s">
        <v>3682</v>
      </c>
      <c r="C2970">
        <v>2018</v>
      </c>
      <c r="D2970">
        <v>11.242649999999999</v>
      </c>
    </row>
    <row r="2971" spans="1:4" hidden="1" x14ac:dyDescent="0.25">
      <c r="A2971" t="s">
        <v>496</v>
      </c>
      <c r="B2971" t="s">
        <v>3681</v>
      </c>
      <c r="C2971">
        <v>1981</v>
      </c>
      <c r="D2971">
        <v>12.033621999999999</v>
      </c>
    </row>
    <row r="2972" spans="1:4" hidden="1" x14ac:dyDescent="0.25">
      <c r="A2972" t="s">
        <v>496</v>
      </c>
      <c r="B2972" t="s">
        <v>3681</v>
      </c>
      <c r="C2972">
        <v>2014</v>
      </c>
      <c r="D2972">
        <v>4.9561630000000001</v>
      </c>
    </row>
    <row r="2973" spans="1:4" hidden="1" x14ac:dyDescent="0.25">
      <c r="A2973" t="s">
        <v>496</v>
      </c>
      <c r="B2973" t="s">
        <v>3681</v>
      </c>
      <c r="C2973">
        <v>2015</v>
      </c>
      <c r="D2973">
        <v>4.9119289999999998</v>
      </c>
    </row>
    <row r="2974" spans="1:4" hidden="1" x14ac:dyDescent="0.25">
      <c r="A2974" t="s">
        <v>496</v>
      </c>
      <c r="B2974" t="s">
        <v>3681</v>
      </c>
      <c r="C2974">
        <v>2018</v>
      </c>
      <c r="D2974">
        <v>4.7683764000000002</v>
      </c>
    </row>
    <row r="2975" spans="1:4" hidden="1" x14ac:dyDescent="0.25">
      <c r="A2975" t="s">
        <v>496</v>
      </c>
      <c r="B2975" t="s">
        <v>3681</v>
      </c>
      <c r="C2975">
        <v>2019</v>
      </c>
      <c r="D2975">
        <v>9.4377460000000006</v>
      </c>
    </row>
    <row r="2976" spans="1:4" hidden="1" x14ac:dyDescent="0.25">
      <c r="A2976" t="s">
        <v>496</v>
      </c>
      <c r="B2976" t="s">
        <v>3681</v>
      </c>
      <c r="C2976">
        <v>2021</v>
      </c>
      <c r="D2976">
        <v>4.5707807999999996</v>
      </c>
    </row>
    <row r="2977" spans="1:4" hidden="1" x14ac:dyDescent="0.25">
      <c r="A2977" t="s">
        <v>3680</v>
      </c>
      <c r="B2977" t="s">
        <v>3679</v>
      </c>
      <c r="C2977">
        <v>2013</v>
      </c>
      <c r="D2977">
        <v>330.26089999999999</v>
      </c>
    </row>
    <row r="2978" spans="1:4" hidden="1" x14ac:dyDescent="0.25">
      <c r="A2978" t="s">
        <v>3680</v>
      </c>
      <c r="B2978" t="s">
        <v>3679</v>
      </c>
      <c r="C2978">
        <v>2014</v>
      </c>
      <c r="D2978">
        <v>119.70672</v>
      </c>
    </row>
    <row r="2979" spans="1:4" hidden="1" x14ac:dyDescent="0.25">
      <c r="A2979" t="s">
        <v>3680</v>
      </c>
      <c r="B2979" t="s">
        <v>3679</v>
      </c>
      <c r="C2979">
        <v>2015</v>
      </c>
      <c r="D2979">
        <v>208.37674000000001</v>
      </c>
    </row>
    <row r="2980" spans="1:4" hidden="1" x14ac:dyDescent="0.25">
      <c r="A2980" t="s">
        <v>3680</v>
      </c>
      <c r="B2980" t="s">
        <v>3679</v>
      </c>
      <c r="C2980">
        <v>2016</v>
      </c>
      <c r="D2980">
        <v>354.40048000000002</v>
      </c>
    </row>
    <row r="2981" spans="1:4" hidden="1" x14ac:dyDescent="0.25">
      <c r="A2981" t="s">
        <v>3680</v>
      </c>
      <c r="B2981" t="s">
        <v>3679</v>
      </c>
      <c r="C2981">
        <v>2017</v>
      </c>
      <c r="D2981">
        <v>410.78607</v>
      </c>
    </row>
    <row r="2982" spans="1:4" hidden="1" x14ac:dyDescent="0.25">
      <c r="A2982" t="s">
        <v>3680</v>
      </c>
      <c r="B2982" t="s">
        <v>3679</v>
      </c>
      <c r="C2982">
        <v>2018</v>
      </c>
      <c r="D2982">
        <v>409.60825</v>
      </c>
    </row>
    <row r="2983" spans="1:4" hidden="1" x14ac:dyDescent="0.25">
      <c r="A2983" t="s">
        <v>3680</v>
      </c>
      <c r="B2983" t="s">
        <v>3679</v>
      </c>
      <c r="C2983">
        <v>2019</v>
      </c>
      <c r="D2983">
        <v>321.60921999999999</v>
      </c>
    </row>
    <row r="2984" spans="1:4" hidden="1" x14ac:dyDescent="0.25">
      <c r="A2984" t="s">
        <v>3680</v>
      </c>
      <c r="B2984" t="s">
        <v>3679</v>
      </c>
      <c r="C2984">
        <v>2020</v>
      </c>
      <c r="D2984">
        <v>264.41037</v>
      </c>
    </row>
    <row r="2985" spans="1:4" hidden="1" x14ac:dyDescent="0.25">
      <c r="A2985" t="s">
        <v>3680</v>
      </c>
      <c r="B2985" t="s">
        <v>3679</v>
      </c>
      <c r="C2985">
        <v>2021</v>
      </c>
      <c r="D2985">
        <v>207.2723</v>
      </c>
    </row>
    <row r="2986" spans="1:4" hidden="1" x14ac:dyDescent="0.25">
      <c r="A2986" t="s">
        <v>431</v>
      </c>
      <c r="B2986" t="s">
        <v>432</v>
      </c>
      <c r="C2986">
        <v>1989</v>
      </c>
      <c r="D2986">
        <v>0.78159445999999999</v>
      </c>
    </row>
    <row r="2987" spans="1:4" hidden="1" x14ac:dyDescent="0.25">
      <c r="A2987" t="s">
        <v>431</v>
      </c>
      <c r="B2987" t="s">
        <v>432</v>
      </c>
      <c r="C2987">
        <v>1990</v>
      </c>
      <c r="D2987">
        <v>0.99970210000000004</v>
      </c>
    </row>
    <row r="2988" spans="1:4" hidden="1" x14ac:dyDescent="0.25">
      <c r="A2988" t="s">
        <v>431</v>
      </c>
      <c r="B2988" t="s">
        <v>432</v>
      </c>
      <c r="C2988">
        <v>1991</v>
      </c>
      <c r="D2988">
        <v>1.6212046</v>
      </c>
    </row>
    <row r="2989" spans="1:4" hidden="1" x14ac:dyDescent="0.25">
      <c r="A2989" t="s">
        <v>431</v>
      </c>
      <c r="B2989" t="s">
        <v>432</v>
      </c>
      <c r="C2989">
        <v>1992</v>
      </c>
      <c r="D2989">
        <v>1.2151826999999999</v>
      </c>
    </row>
    <row r="2990" spans="1:4" hidden="1" x14ac:dyDescent="0.25">
      <c r="A2990" t="s">
        <v>431</v>
      </c>
      <c r="B2990" t="s">
        <v>432</v>
      </c>
      <c r="C2990">
        <v>1993</v>
      </c>
      <c r="D2990">
        <v>1.1767031999999999</v>
      </c>
    </row>
    <row r="2991" spans="1:4" hidden="1" x14ac:dyDescent="0.25">
      <c r="A2991" t="s">
        <v>431</v>
      </c>
      <c r="B2991" t="s">
        <v>432</v>
      </c>
      <c r="C2991">
        <v>1994</v>
      </c>
      <c r="D2991">
        <v>1.7966491</v>
      </c>
    </row>
    <row r="2992" spans="1:4" hidden="1" x14ac:dyDescent="0.25">
      <c r="A2992" t="s">
        <v>431</v>
      </c>
      <c r="B2992" t="s">
        <v>432</v>
      </c>
      <c r="C2992">
        <v>1995</v>
      </c>
      <c r="D2992">
        <v>1.4823550000000001</v>
      </c>
    </row>
    <row r="2993" spans="1:4" hidden="1" x14ac:dyDescent="0.25">
      <c r="A2993" t="s">
        <v>431</v>
      </c>
      <c r="B2993" t="s">
        <v>432</v>
      </c>
      <c r="C2993">
        <v>1996</v>
      </c>
      <c r="D2993">
        <v>1.3910156</v>
      </c>
    </row>
    <row r="2994" spans="1:4" hidden="1" x14ac:dyDescent="0.25">
      <c r="A2994" t="s">
        <v>431</v>
      </c>
      <c r="B2994" t="s">
        <v>432</v>
      </c>
      <c r="C2994">
        <v>1997</v>
      </c>
      <c r="D2994">
        <v>2.8588079999999998</v>
      </c>
    </row>
    <row r="2995" spans="1:4" hidden="1" x14ac:dyDescent="0.25">
      <c r="A2995" t="s">
        <v>431</v>
      </c>
      <c r="B2995" t="s">
        <v>432</v>
      </c>
      <c r="C2995">
        <v>1998</v>
      </c>
      <c r="D2995">
        <v>2.1980624</v>
      </c>
    </row>
    <row r="2996" spans="1:4" hidden="1" x14ac:dyDescent="0.25">
      <c r="A2996" t="s">
        <v>431</v>
      </c>
      <c r="B2996" t="s">
        <v>432</v>
      </c>
      <c r="C2996">
        <v>1999</v>
      </c>
      <c r="D2996">
        <v>3.4269943</v>
      </c>
    </row>
    <row r="2997" spans="1:4" hidden="1" x14ac:dyDescent="0.25">
      <c r="A2997" t="s">
        <v>431</v>
      </c>
      <c r="B2997" t="s">
        <v>432</v>
      </c>
      <c r="C2997">
        <v>2000</v>
      </c>
      <c r="D2997">
        <v>3.5271080000000001</v>
      </c>
    </row>
    <row r="2998" spans="1:4" hidden="1" x14ac:dyDescent="0.25">
      <c r="A2998" t="s">
        <v>431</v>
      </c>
      <c r="B2998" t="s">
        <v>432</v>
      </c>
      <c r="C2998">
        <v>2001</v>
      </c>
      <c r="D2998">
        <v>2.0827737000000002</v>
      </c>
    </row>
    <row r="2999" spans="1:4" hidden="1" x14ac:dyDescent="0.25">
      <c r="A2999" t="s">
        <v>431</v>
      </c>
      <c r="B2999" t="s">
        <v>432</v>
      </c>
      <c r="C2999">
        <v>2002</v>
      </c>
      <c r="D2999">
        <v>2.6963219999999999</v>
      </c>
    </row>
    <row r="3000" spans="1:4" hidden="1" x14ac:dyDescent="0.25">
      <c r="A3000" t="s">
        <v>431</v>
      </c>
      <c r="B3000" t="s">
        <v>432</v>
      </c>
      <c r="C3000">
        <v>2003</v>
      </c>
      <c r="D3000">
        <v>2.4189177000000002</v>
      </c>
    </row>
    <row r="3001" spans="1:4" hidden="1" x14ac:dyDescent="0.25">
      <c r="A3001" t="s">
        <v>431</v>
      </c>
      <c r="B3001" t="s">
        <v>432</v>
      </c>
      <c r="C3001">
        <v>2004</v>
      </c>
      <c r="D3001">
        <v>3.4232385000000001</v>
      </c>
    </row>
    <row r="3002" spans="1:4" hidden="1" x14ac:dyDescent="0.25">
      <c r="A3002" t="s">
        <v>431</v>
      </c>
      <c r="B3002" t="s">
        <v>432</v>
      </c>
      <c r="C3002">
        <v>2005</v>
      </c>
      <c r="D3002">
        <v>4.8775187000000004</v>
      </c>
    </row>
    <row r="3003" spans="1:4" hidden="1" x14ac:dyDescent="0.25">
      <c r="A3003" t="s">
        <v>431</v>
      </c>
      <c r="B3003" t="s">
        <v>432</v>
      </c>
      <c r="C3003">
        <v>2006</v>
      </c>
      <c r="D3003">
        <v>4.6882010000000003</v>
      </c>
    </row>
    <row r="3004" spans="1:4" hidden="1" x14ac:dyDescent="0.25">
      <c r="A3004" t="s">
        <v>431</v>
      </c>
      <c r="B3004" t="s">
        <v>432</v>
      </c>
      <c r="C3004">
        <v>2007</v>
      </c>
      <c r="D3004">
        <v>4.8484726</v>
      </c>
    </row>
    <row r="3005" spans="1:4" hidden="1" x14ac:dyDescent="0.25">
      <c r="A3005" t="s">
        <v>431</v>
      </c>
      <c r="B3005" t="s">
        <v>432</v>
      </c>
      <c r="C3005">
        <v>2010</v>
      </c>
      <c r="D3005">
        <v>9.7919444999999996</v>
      </c>
    </row>
    <row r="3006" spans="1:4" hidden="1" x14ac:dyDescent="0.25">
      <c r="A3006" t="s">
        <v>431</v>
      </c>
      <c r="B3006" t="s">
        <v>432</v>
      </c>
      <c r="C3006">
        <v>2011</v>
      </c>
      <c r="D3006">
        <v>11.508758</v>
      </c>
    </row>
    <row r="3007" spans="1:4" hidden="1" x14ac:dyDescent="0.25">
      <c r="A3007" t="s">
        <v>431</v>
      </c>
      <c r="B3007" t="s">
        <v>432</v>
      </c>
      <c r="C3007">
        <v>2013</v>
      </c>
      <c r="D3007">
        <v>15.595965</v>
      </c>
    </row>
    <row r="3008" spans="1:4" hidden="1" x14ac:dyDescent="0.25">
      <c r="A3008" t="s">
        <v>431</v>
      </c>
      <c r="B3008" t="s">
        <v>432</v>
      </c>
      <c r="C3008">
        <v>2014</v>
      </c>
      <c r="D3008">
        <v>20.295359999999999</v>
      </c>
    </row>
    <row r="3009" spans="1:4" hidden="1" x14ac:dyDescent="0.25">
      <c r="A3009" t="s">
        <v>431</v>
      </c>
      <c r="B3009" t="s">
        <v>432</v>
      </c>
      <c r="C3009">
        <v>2015</v>
      </c>
      <c r="D3009">
        <v>21.832169</v>
      </c>
    </row>
    <row r="3010" spans="1:4" hidden="1" x14ac:dyDescent="0.25">
      <c r="A3010" t="s">
        <v>431</v>
      </c>
      <c r="B3010" t="s">
        <v>432</v>
      </c>
      <c r="C3010">
        <v>2016</v>
      </c>
      <c r="D3010">
        <v>32.020330000000001</v>
      </c>
    </row>
    <row r="3011" spans="1:4" hidden="1" x14ac:dyDescent="0.25">
      <c r="A3011" t="s">
        <v>431</v>
      </c>
      <c r="B3011" t="s">
        <v>432</v>
      </c>
      <c r="C3011">
        <v>2017</v>
      </c>
      <c r="D3011">
        <v>26.584295000000001</v>
      </c>
    </row>
    <row r="3012" spans="1:4" hidden="1" x14ac:dyDescent="0.25">
      <c r="A3012" t="s">
        <v>431</v>
      </c>
      <c r="B3012" t="s">
        <v>432</v>
      </c>
      <c r="C3012">
        <v>2018</v>
      </c>
      <c r="D3012">
        <v>30.784051999999999</v>
      </c>
    </row>
    <row r="3013" spans="1:4" hidden="1" x14ac:dyDescent="0.25">
      <c r="A3013" t="s">
        <v>431</v>
      </c>
      <c r="B3013" t="s">
        <v>432</v>
      </c>
      <c r="C3013">
        <v>2019</v>
      </c>
      <c r="D3013">
        <v>33.159010000000002</v>
      </c>
    </row>
    <row r="3014" spans="1:4" hidden="1" x14ac:dyDescent="0.25">
      <c r="A3014" t="s">
        <v>431</v>
      </c>
      <c r="B3014" t="s">
        <v>432</v>
      </c>
      <c r="C3014">
        <v>2020</v>
      </c>
      <c r="D3014">
        <v>35.947330000000001</v>
      </c>
    </row>
    <row r="3015" spans="1:4" hidden="1" x14ac:dyDescent="0.25">
      <c r="A3015" t="s">
        <v>431</v>
      </c>
      <c r="B3015" t="s">
        <v>432</v>
      </c>
      <c r="C3015">
        <v>2021</v>
      </c>
      <c r="D3015">
        <v>38.886913</v>
      </c>
    </row>
    <row r="3016" spans="1:4" hidden="1" x14ac:dyDescent="0.25">
      <c r="A3016" t="s">
        <v>152</v>
      </c>
      <c r="B3016" t="s">
        <v>446</v>
      </c>
      <c r="C3016">
        <v>2004</v>
      </c>
      <c r="D3016">
        <v>60.152102999999997</v>
      </c>
    </row>
    <row r="3017" spans="1:4" hidden="1" x14ac:dyDescent="0.25">
      <c r="A3017" t="s">
        <v>152</v>
      </c>
      <c r="B3017" t="s">
        <v>446</v>
      </c>
      <c r="C3017">
        <v>2005</v>
      </c>
      <c r="D3017">
        <v>47.503852999999999</v>
      </c>
    </row>
    <row r="3018" spans="1:4" hidden="1" x14ac:dyDescent="0.25">
      <c r="A3018" t="s">
        <v>152</v>
      </c>
      <c r="B3018" t="s">
        <v>446</v>
      </c>
      <c r="C3018">
        <v>2006</v>
      </c>
      <c r="D3018">
        <v>55.421619999999997</v>
      </c>
    </row>
    <row r="3019" spans="1:4" hidden="1" x14ac:dyDescent="0.25">
      <c r="A3019" t="s">
        <v>152</v>
      </c>
      <c r="B3019" t="s">
        <v>446</v>
      </c>
      <c r="C3019">
        <v>2007</v>
      </c>
      <c r="D3019">
        <v>50.913997999999999</v>
      </c>
    </row>
    <row r="3020" spans="1:4" hidden="1" x14ac:dyDescent="0.25">
      <c r="A3020" t="s">
        <v>152</v>
      </c>
      <c r="B3020" t="s">
        <v>446</v>
      </c>
      <c r="C3020">
        <v>2008</v>
      </c>
      <c r="D3020">
        <v>49.981864999999999</v>
      </c>
    </row>
    <row r="3021" spans="1:4" hidden="1" x14ac:dyDescent="0.25">
      <c r="A3021" t="s">
        <v>152</v>
      </c>
      <c r="B3021" t="s">
        <v>446</v>
      </c>
      <c r="C3021">
        <v>2009</v>
      </c>
      <c r="D3021">
        <v>41.493040000000001</v>
      </c>
    </row>
    <row r="3022" spans="1:4" hidden="1" x14ac:dyDescent="0.25">
      <c r="A3022" t="s">
        <v>152</v>
      </c>
      <c r="B3022" t="s">
        <v>446</v>
      </c>
      <c r="C3022">
        <v>2010</v>
      </c>
      <c r="D3022">
        <v>37.889927</v>
      </c>
    </row>
    <row r="3023" spans="1:4" hidden="1" x14ac:dyDescent="0.25">
      <c r="A3023" t="s">
        <v>152</v>
      </c>
      <c r="B3023" t="s">
        <v>446</v>
      </c>
      <c r="C3023">
        <v>2011</v>
      </c>
      <c r="D3023">
        <v>23.61918</v>
      </c>
    </row>
    <row r="3024" spans="1:4" hidden="1" x14ac:dyDescent="0.25">
      <c r="A3024" t="s">
        <v>152</v>
      </c>
      <c r="B3024" t="s">
        <v>446</v>
      </c>
      <c r="C3024">
        <v>2012</v>
      </c>
      <c r="D3024">
        <v>25.291922</v>
      </c>
    </row>
    <row r="3025" spans="1:4" hidden="1" x14ac:dyDescent="0.25">
      <c r="A3025" t="s">
        <v>152</v>
      </c>
      <c r="B3025" t="s">
        <v>446</v>
      </c>
      <c r="C3025">
        <v>2013</v>
      </c>
      <c r="D3025">
        <v>26.563849999999999</v>
      </c>
    </row>
    <row r="3026" spans="1:4" hidden="1" x14ac:dyDescent="0.25">
      <c r="A3026" t="s">
        <v>152</v>
      </c>
      <c r="B3026" t="s">
        <v>446</v>
      </c>
      <c r="C3026">
        <v>2014</v>
      </c>
      <c r="D3026">
        <v>26.776371000000001</v>
      </c>
    </row>
    <row r="3027" spans="1:4" hidden="1" x14ac:dyDescent="0.25">
      <c r="A3027" t="s">
        <v>152</v>
      </c>
      <c r="B3027" t="s">
        <v>446</v>
      </c>
      <c r="C3027">
        <v>2015</v>
      </c>
      <c r="D3027">
        <v>23.671783000000001</v>
      </c>
    </row>
    <row r="3028" spans="1:4" hidden="1" x14ac:dyDescent="0.25">
      <c r="A3028" t="s">
        <v>152</v>
      </c>
      <c r="B3028" t="s">
        <v>446</v>
      </c>
      <c r="C3028">
        <v>2016</v>
      </c>
      <c r="D3028">
        <v>25.62293</v>
      </c>
    </row>
    <row r="3029" spans="1:4" hidden="1" x14ac:dyDescent="0.25">
      <c r="A3029" t="s">
        <v>152</v>
      </c>
      <c r="B3029" t="s">
        <v>446</v>
      </c>
      <c r="C3029">
        <v>2017</v>
      </c>
      <c r="D3029">
        <v>22.907260000000001</v>
      </c>
    </row>
    <row r="3030" spans="1:4" hidden="1" x14ac:dyDescent="0.25">
      <c r="A3030" t="s">
        <v>152</v>
      </c>
      <c r="B3030" t="s">
        <v>446</v>
      </c>
      <c r="C3030">
        <v>2018</v>
      </c>
      <c r="D3030">
        <v>21.926801999999999</v>
      </c>
    </row>
    <row r="3031" spans="1:4" hidden="1" x14ac:dyDescent="0.25">
      <c r="A3031" t="s">
        <v>152</v>
      </c>
      <c r="B3031" t="s">
        <v>446</v>
      </c>
      <c r="C3031">
        <v>2019</v>
      </c>
      <c r="D3031">
        <v>22.699463000000002</v>
      </c>
    </row>
    <row r="3032" spans="1:4" hidden="1" x14ac:dyDescent="0.25">
      <c r="A3032" t="s">
        <v>152</v>
      </c>
      <c r="B3032" t="s">
        <v>446</v>
      </c>
      <c r="C3032">
        <v>2020</v>
      </c>
      <c r="D3032">
        <v>18.755071999999998</v>
      </c>
    </row>
    <row r="3033" spans="1:4" hidden="1" x14ac:dyDescent="0.25">
      <c r="A3033" t="s">
        <v>152</v>
      </c>
      <c r="B3033" t="s">
        <v>446</v>
      </c>
      <c r="C3033">
        <v>2021</v>
      </c>
      <c r="D3033">
        <v>18.912476000000002</v>
      </c>
    </row>
    <row r="3034" spans="1:4" hidden="1" x14ac:dyDescent="0.25">
      <c r="A3034" t="s">
        <v>459</v>
      </c>
      <c r="B3034" t="s">
        <v>460</v>
      </c>
      <c r="C3034">
        <v>2020</v>
      </c>
      <c r="D3034">
        <v>28.423895000000002</v>
      </c>
    </row>
    <row r="3035" spans="1:4" hidden="1" x14ac:dyDescent="0.25">
      <c r="A3035" t="s">
        <v>45</v>
      </c>
      <c r="B3035" t="s">
        <v>437</v>
      </c>
      <c r="C3035">
        <v>1980</v>
      </c>
      <c r="D3035">
        <v>0.83307856000000002</v>
      </c>
    </row>
    <row r="3036" spans="1:4" hidden="1" x14ac:dyDescent="0.25">
      <c r="A3036" t="s">
        <v>45</v>
      </c>
      <c r="B3036" t="s">
        <v>437</v>
      </c>
      <c r="C3036">
        <v>1981</v>
      </c>
      <c r="D3036">
        <v>1.6315010999999999</v>
      </c>
    </row>
    <row r="3037" spans="1:4" hidden="1" x14ac:dyDescent="0.25">
      <c r="A3037" t="s">
        <v>45</v>
      </c>
      <c r="B3037" t="s">
        <v>437</v>
      </c>
      <c r="C3037">
        <v>1983</v>
      </c>
      <c r="D3037">
        <v>1.9494887999999999</v>
      </c>
    </row>
    <row r="3038" spans="1:4" hidden="1" x14ac:dyDescent="0.25">
      <c r="A3038" t="s">
        <v>45</v>
      </c>
      <c r="B3038" t="s">
        <v>437</v>
      </c>
      <c r="C3038">
        <v>1984</v>
      </c>
      <c r="D3038">
        <v>1.5241724000000001</v>
      </c>
    </row>
    <row r="3039" spans="1:4" hidden="1" x14ac:dyDescent="0.25">
      <c r="A3039" t="s">
        <v>45</v>
      </c>
      <c r="B3039" t="s">
        <v>437</v>
      </c>
      <c r="C3039">
        <v>1985</v>
      </c>
      <c r="D3039">
        <v>1.4892105</v>
      </c>
    </row>
    <row r="3040" spans="1:4" hidden="1" x14ac:dyDescent="0.25">
      <c r="A3040" t="s">
        <v>45</v>
      </c>
      <c r="B3040" t="s">
        <v>437</v>
      </c>
      <c r="C3040">
        <v>1995</v>
      </c>
      <c r="D3040">
        <v>40.91563</v>
      </c>
    </row>
    <row r="3041" spans="1:4" hidden="1" x14ac:dyDescent="0.25">
      <c r="A3041" t="s">
        <v>45</v>
      </c>
      <c r="B3041" t="s">
        <v>437</v>
      </c>
      <c r="C3041">
        <v>1996</v>
      </c>
      <c r="D3041">
        <v>61.337850000000003</v>
      </c>
    </row>
    <row r="3042" spans="1:4" hidden="1" x14ac:dyDescent="0.25">
      <c r="A3042" t="s">
        <v>45</v>
      </c>
      <c r="B3042" t="s">
        <v>437</v>
      </c>
      <c r="C3042">
        <v>1997</v>
      </c>
      <c r="D3042">
        <v>76.582530000000006</v>
      </c>
    </row>
    <row r="3043" spans="1:4" hidden="1" x14ac:dyDescent="0.25">
      <c r="A3043" t="s">
        <v>45</v>
      </c>
      <c r="B3043" t="s">
        <v>437</v>
      </c>
      <c r="C3043">
        <v>1998</v>
      </c>
      <c r="D3043">
        <v>80.438739999999996</v>
      </c>
    </row>
    <row r="3044" spans="1:4" hidden="1" x14ac:dyDescent="0.25">
      <c r="A3044" t="s">
        <v>45</v>
      </c>
      <c r="B3044" t="s">
        <v>437</v>
      </c>
      <c r="C3044">
        <v>1999</v>
      </c>
      <c r="D3044">
        <v>94.290030000000002</v>
      </c>
    </row>
    <row r="3045" spans="1:4" hidden="1" x14ac:dyDescent="0.25">
      <c r="A3045" t="s">
        <v>45</v>
      </c>
      <c r="B3045" t="s">
        <v>437</v>
      </c>
      <c r="C3045">
        <v>2000</v>
      </c>
      <c r="D3045">
        <v>127.2942</v>
      </c>
    </row>
    <row r="3046" spans="1:4" hidden="1" x14ac:dyDescent="0.25">
      <c r="A3046" t="s">
        <v>45</v>
      </c>
      <c r="B3046" t="s">
        <v>437</v>
      </c>
      <c r="C3046">
        <v>2001</v>
      </c>
      <c r="D3046">
        <v>127.14308</v>
      </c>
    </row>
    <row r="3047" spans="1:4" hidden="1" x14ac:dyDescent="0.25">
      <c r="A3047" t="s">
        <v>45</v>
      </c>
      <c r="B3047" t="s">
        <v>437</v>
      </c>
      <c r="C3047">
        <v>2002</v>
      </c>
      <c r="D3047">
        <v>149.39670000000001</v>
      </c>
    </row>
    <row r="3048" spans="1:4" hidden="1" x14ac:dyDescent="0.25">
      <c r="A3048" t="s">
        <v>45</v>
      </c>
      <c r="B3048" t="s">
        <v>437</v>
      </c>
      <c r="C3048">
        <v>2003</v>
      </c>
      <c r="D3048">
        <v>148.11600000000001</v>
      </c>
    </row>
    <row r="3049" spans="1:4" hidden="1" x14ac:dyDescent="0.25">
      <c r="A3049" t="s">
        <v>45</v>
      </c>
      <c r="B3049" t="s">
        <v>437</v>
      </c>
      <c r="C3049">
        <v>2004</v>
      </c>
      <c r="D3049">
        <v>150.10278</v>
      </c>
    </row>
    <row r="3050" spans="1:4" hidden="1" x14ac:dyDescent="0.25">
      <c r="A3050" t="s">
        <v>45</v>
      </c>
      <c r="B3050" t="s">
        <v>437</v>
      </c>
      <c r="C3050">
        <v>2005</v>
      </c>
      <c r="D3050">
        <v>130.96582000000001</v>
      </c>
    </row>
    <row r="3051" spans="1:4" hidden="1" x14ac:dyDescent="0.25">
      <c r="A3051" t="s">
        <v>45</v>
      </c>
      <c r="B3051" t="s">
        <v>437</v>
      </c>
      <c r="C3051">
        <v>2006</v>
      </c>
      <c r="D3051">
        <v>139.52717999999999</v>
      </c>
    </row>
    <row r="3052" spans="1:4" hidden="1" x14ac:dyDescent="0.25">
      <c r="A3052" t="s">
        <v>45</v>
      </c>
      <c r="B3052" t="s">
        <v>437</v>
      </c>
      <c r="C3052">
        <v>2007</v>
      </c>
      <c r="D3052">
        <v>149.25174000000001</v>
      </c>
    </row>
    <row r="3053" spans="1:4" hidden="1" x14ac:dyDescent="0.25">
      <c r="A3053" t="s">
        <v>45</v>
      </c>
      <c r="B3053" t="s">
        <v>437</v>
      </c>
      <c r="C3053">
        <v>2008</v>
      </c>
      <c r="D3053">
        <v>163.89702</v>
      </c>
    </row>
    <row r="3054" spans="1:4" hidden="1" x14ac:dyDescent="0.25">
      <c r="A3054" t="s">
        <v>45</v>
      </c>
      <c r="B3054" t="s">
        <v>437</v>
      </c>
      <c r="C3054">
        <v>2009</v>
      </c>
      <c r="D3054">
        <v>149.67947000000001</v>
      </c>
    </row>
    <row r="3055" spans="1:4" hidden="1" x14ac:dyDescent="0.25">
      <c r="A3055" t="s">
        <v>45</v>
      </c>
      <c r="B3055" t="s">
        <v>437</v>
      </c>
      <c r="C3055">
        <v>2010</v>
      </c>
      <c r="D3055">
        <v>173.32919999999999</v>
      </c>
    </row>
    <row r="3056" spans="1:4" hidden="1" x14ac:dyDescent="0.25">
      <c r="A3056" t="s">
        <v>45</v>
      </c>
      <c r="B3056" t="s">
        <v>437</v>
      </c>
      <c r="C3056">
        <v>2011</v>
      </c>
      <c r="D3056">
        <v>199.94883999999999</v>
      </c>
    </row>
    <row r="3057" spans="1:4" hidden="1" x14ac:dyDescent="0.25">
      <c r="A3057" t="s">
        <v>45</v>
      </c>
      <c r="B3057" t="s">
        <v>437</v>
      </c>
      <c r="C3057">
        <v>2012</v>
      </c>
      <c r="D3057">
        <v>200.89192</v>
      </c>
    </row>
    <row r="3058" spans="1:4" hidden="1" x14ac:dyDescent="0.25">
      <c r="A3058" t="s">
        <v>45</v>
      </c>
      <c r="B3058" t="s">
        <v>437</v>
      </c>
      <c r="C3058">
        <v>2013</v>
      </c>
      <c r="D3058">
        <v>208.65038999999999</v>
      </c>
    </row>
    <row r="3059" spans="1:4" hidden="1" x14ac:dyDescent="0.25">
      <c r="A3059" t="s">
        <v>45</v>
      </c>
      <c r="B3059" t="s">
        <v>437</v>
      </c>
      <c r="C3059">
        <v>2014</v>
      </c>
      <c r="D3059">
        <v>233.91057000000001</v>
      </c>
    </row>
    <row r="3060" spans="1:4" hidden="1" x14ac:dyDescent="0.25">
      <c r="A3060" t="s">
        <v>45</v>
      </c>
      <c r="B3060" t="s">
        <v>437</v>
      </c>
      <c r="C3060">
        <v>2015</v>
      </c>
      <c r="D3060">
        <v>259.99907999999999</v>
      </c>
    </row>
    <row r="3061" spans="1:4" hidden="1" x14ac:dyDescent="0.25">
      <c r="A3061" t="s">
        <v>45</v>
      </c>
      <c r="B3061" t="s">
        <v>437</v>
      </c>
      <c r="C3061">
        <v>2016</v>
      </c>
      <c r="D3061">
        <v>280.29025000000001</v>
      </c>
    </row>
    <row r="3062" spans="1:4" hidden="1" x14ac:dyDescent="0.25">
      <c r="A3062" t="s">
        <v>45</v>
      </c>
      <c r="B3062" t="s">
        <v>437</v>
      </c>
      <c r="C3062">
        <v>2017</v>
      </c>
      <c r="D3062">
        <v>279.12274000000002</v>
      </c>
    </row>
    <row r="3063" spans="1:4" hidden="1" x14ac:dyDescent="0.25">
      <c r="A3063" t="s">
        <v>45</v>
      </c>
      <c r="B3063" t="s">
        <v>437</v>
      </c>
      <c r="C3063">
        <v>2018</v>
      </c>
      <c r="D3063">
        <v>270.87252999999998</v>
      </c>
    </row>
    <row r="3064" spans="1:4" hidden="1" x14ac:dyDescent="0.25">
      <c r="A3064" t="s">
        <v>45</v>
      </c>
      <c r="B3064" t="s">
        <v>437</v>
      </c>
      <c r="C3064">
        <v>2019</v>
      </c>
      <c r="D3064">
        <v>294.38797</v>
      </c>
    </row>
    <row r="3065" spans="1:4" hidden="1" x14ac:dyDescent="0.25">
      <c r="A3065" t="s">
        <v>45</v>
      </c>
      <c r="B3065" t="s">
        <v>437</v>
      </c>
      <c r="C3065">
        <v>2020</v>
      </c>
      <c r="D3065">
        <v>300.85244999999998</v>
      </c>
    </row>
    <row r="3066" spans="1:4" hidden="1" x14ac:dyDescent="0.25">
      <c r="A3066" t="s">
        <v>45</v>
      </c>
      <c r="B3066" t="s">
        <v>437</v>
      </c>
      <c r="C3066">
        <v>2021</v>
      </c>
      <c r="D3066">
        <v>340.67977999999999</v>
      </c>
    </row>
    <row r="3067" spans="1:4" hidden="1" x14ac:dyDescent="0.25">
      <c r="A3067" t="s">
        <v>137</v>
      </c>
      <c r="B3067" t="s">
        <v>454</v>
      </c>
      <c r="C3067">
        <v>1993</v>
      </c>
      <c r="D3067">
        <v>52.988964000000003</v>
      </c>
    </row>
    <row r="3068" spans="1:4" hidden="1" x14ac:dyDescent="0.25">
      <c r="A3068" t="s">
        <v>137</v>
      </c>
      <c r="B3068" t="s">
        <v>454</v>
      </c>
      <c r="C3068">
        <v>1994</v>
      </c>
      <c r="D3068">
        <v>46.452263000000002</v>
      </c>
    </row>
    <row r="3069" spans="1:4" hidden="1" x14ac:dyDescent="0.25">
      <c r="A3069" t="s">
        <v>137</v>
      </c>
      <c r="B3069" t="s">
        <v>454</v>
      </c>
      <c r="C3069">
        <v>1995</v>
      </c>
      <c r="D3069">
        <v>50.280383999999998</v>
      </c>
    </row>
    <row r="3070" spans="1:4" hidden="1" x14ac:dyDescent="0.25">
      <c r="A3070" t="s">
        <v>137</v>
      </c>
      <c r="B3070" t="s">
        <v>454</v>
      </c>
      <c r="C3070">
        <v>1996</v>
      </c>
      <c r="D3070">
        <v>36.392220000000002</v>
      </c>
    </row>
    <row r="3071" spans="1:4" hidden="1" x14ac:dyDescent="0.25">
      <c r="A3071" t="s">
        <v>137</v>
      </c>
      <c r="B3071" t="s">
        <v>454</v>
      </c>
      <c r="C3071">
        <v>1997</v>
      </c>
      <c r="D3071">
        <v>41.745646999999998</v>
      </c>
    </row>
    <row r="3072" spans="1:4" hidden="1" x14ac:dyDescent="0.25">
      <c r="A3072" t="s">
        <v>137</v>
      </c>
      <c r="B3072" t="s">
        <v>454</v>
      </c>
      <c r="C3072">
        <v>1998</v>
      </c>
      <c r="D3072">
        <v>39.656784000000002</v>
      </c>
    </row>
    <row r="3073" spans="1:4" hidden="1" x14ac:dyDescent="0.25">
      <c r="A3073" t="s">
        <v>137</v>
      </c>
      <c r="B3073" t="s">
        <v>454</v>
      </c>
      <c r="C3073">
        <v>1999</v>
      </c>
      <c r="D3073">
        <v>39.63073</v>
      </c>
    </row>
    <row r="3074" spans="1:4" hidden="1" x14ac:dyDescent="0.25">
      <c r="A3074" t="s">
        <v>137</v>
      </c>
      <c r="B3074" t="s">
        <v>454</v>
      </c>
      <c r="C3074">
        <v>2000</v>
      </c>
      <c r="D3074">
        <v>43.893093</v>
      </c>
    </row>
    <row r="3075" spans="1:4" hidden="1" x14ac:dyDescent="0.25">
      <c r="A3075" t="s">
        <v>137</v>
      </c>
      <c r="B3075" t="s">
        <v>454</v>
      </c>
      <c r="C3075">
        <v>2001</v>
      </c>
      <c r="D3075">
        <v>45.755040000000001</v>
      </c>
    </row>
    <row r="3076" spans="1:4" hidden="1" x14ac:dyDescent="0.25">
      <c r="A3076" t="s">
        <v>137</v>
      </c>
      <c r="B3076" t="s">
        <v>454</v>
      </c>
      <c r="C3076">
        <v>2002</v>
      </c>
      <c r="D3076">
        <v>48.184199999999997</v>
      </c>
    </row>
    <row r="3077" spans="1:4" hidden="1" x14ac:dyDescent="0.25">
      <c r="A3077" t="s">
        <v>137</v>
      </c>
      <c r="B3077" t="s">
        <v>454</v>
      </c>
      <c r="C3077">
        <v>2003</v>
      </c>
      <c r="D3077">
        <v>39.074269999999999</v>
      </c>
    </row>
    <row r="3078" spans="1:4" hidden="1" x14ac:dyDescent="0.25">
      <c r="A3078" t="s">
        <v>137</v>
      </c>
      <c r="B3078" t="s">
        <v>454</v>
      </c>
      <c r="C3078">
        <v>2004</v>
      </c>
      <c r="D3078">
        <v>40.000506999999999</v>
      </c>
    </row>
    <row r="3079" spans="1:4" hidden="1" x14ac:dyDescent="0.25">
      <c r="A3079" t="s">
        <v>137</v>
      </c>
      <c r="B3079" t="s">
        <v>454</v>
      </c>
      <c r="C3079">
        <v>2005</v>
      </c>
      <c r="D3079">
        <v>28.830500000000001</v>
      </c>
    </row>
    <row r="3080" spans="1:4" hidden="1" x14ac:dyDescent="0.25">
      <c r="A3080" t="s">
        <v>137</v>
      </c>
      <c r="B3080" t="s">
        <v>454</v>
      </c>
      <c r="C3080">
        <v>2006</v>
      </c>
      <c r="D3080">
        <v>35.892024999999997</v>
      </c>
    </row>
    <row r="3081" spans="1:4" hidden="1" x14ac:dyDescent="0.25">
      <c r="A3081" t="s">
        <v>137</v>
      </c>
      <c r="B3081" t="s">
        <v>454</v>
      </c>
      <c r="C3081">
        <v>2007</v>
      </c>
      <c r="D3081">
        <v>44.437164000000003</v>
      </c>
    </row>
    <row r="3082" spans="1:4" hidden="1" x14ac:dyDescent="0.25">
      <c r="A3082" t="s">
        <v>137</v>
      </c>
      <c r="B3082" t="s">
        <v>454</v>
      </c>
      <c r="C3082">
        <v>2008</v>
      </c>
      <c r="D3082">
        <v>31.031427000000001</v>
      </c>
    </row>
    <row r="3083" spans="1:4" hidden="1" x14ac:dyDescent="0.25">
      <c r="A3083" t="s">
        <v>137</v>
      </c>
      <c r="B3083" t="s">
        <v>454</v>
      </c>
      <c r="C3083">
        <v>2009</v>
      </c>
      <c r="D3083">
        <v>32.659520000000001</v>
      </c>
    </row>
    <row r="3084" spans="1:4" hidden="1" x14ac:dyDescent="0.25">
      <c r="A3084" t="s">
        <v>137</v>
      </c>
      <c r="B3084" t="s">
        <v>454</v>
      </c>
      <c r="C3084">
        <v>2010</v>
      </c>
      <c r="D3084">
        <v>43.362015</v>
      </c>
    </row>
    <row r="3085" spans="1:4" hidden="1" x14ac:dyDescent="0.25">
      <c r="A3085" t="s">
        <v>137</v>
      </c>
      <c r="B3085" t="s">
        <v>454</v>
      </c>
      <c r="C3085">
        <v>2011</v>
      </c>
      <c r="D3085">
        <v>41.460856999999997</v>
      </c>
    </row>
    <row r="3086" spans="1:4" hidden="1" x14ac:dyDescent="0.25">
      <c r="A3086" t="s">
        <v>137</v>
      </c>
      <c r="B3086" t="s">
        <v>454</v>
      </c>
      <c r="C3086">
        <v>2012</v>
      </c>
      <c r="D3086">
        <v>31.05772</v>
      </c>
    </row>
    <row r="3087" spans="1:4" hidden="1" x14ac:dyDescent="0.25">
      <c r="A3087" t="s">
        <v>137</v>
      </c>
      <c r="B3087" t="s">
        <v>454</v>
      </c>
      <c r="C3087">
        <v>2013</v>
      </c>
      <c r="D3087">
        <v>33.981293000000001</v>
      </c>
    </row>
    <row r="3088" spans="1:4" hidden="1" x14ac:dyDescent="0.25">
      <c r="A3088" t="s">
        <v>137</v>
      </c>
      <c r="B3088" t="s">
        <v>454</v>
      </c>
      <c r="C3088">
        <v>2014</v>
      </c>
      <c r="D3088">
        <v>38.932963999999998</v>
      </c>
    </row>
    <row r="3089" spans="1:4" hidden="1" x14ac:dyDescent="0.25">
      <c r="A3089" t="s">
        <v>137</v>
      </c>
      <c r="B3089" t="s">
        <v>454</v>
      </c>
      <c r="C3089">
        <v>2015</v>
      </c>
      <c r="D3089">
        <v>42.031917999999997</v>
      </c>
    </row>
    <row r="3090" spans="1:4" hidden="1" x14ac:dyDescent="0.25">
      <c r="A3090" t="s">
        <v>137</v>
      </c>
      <c r="B3090" t="s">
        <v>454</v>
      </c>
      <c r="C3090">
        <v>2016</v>
      </c>
      <c r="D3090">
        <v>40.506664000000001</v>
      </c>
    </row>
    <row r="3091" spans="1:4" hidden="1" x14ac:dyDescent="0.25">
      <c r="A3091" t="s">
        <v>137</v>
      </c>
      <c r="B3091" t="s">
        <v>454</v>
      </c>
      <c r="C3091">
        <v>2017</v>
      </c>
      <c r="D3091">
        <v>33.643307</v>
      </c>
    </row>
    <row r="3092" spans="1:4" hidden="1" x14ac:dyDescent="0.25">
      <c r="A3092" t="s">
        <v>137</v>
      </c>
      <c r="B3092" t="s">
        <v>454</v>
      </c>
      <c r="C3092">
        <v>2018</v>
      </c>
      <c r="D3092">
        <v>39.840299999999999</v>
      </c>
    </row>
    <row r="3093" spans="1:4" hidden="1" x14ac:dyDescent="0.25">
      <c r="A3093" t="s">
        <v>137</v>
      </c>
      <c r="B3093" t="s">
        <v>454</v>
      </c>
      <c r="C3093">
        <v>2019</v>
      </c>
      <c r="D3093">
        <v>37.770916</v>
      </c>
    </row>
    <row r="3094" spans="1:4" hidden="1" x14ac:dyDescent="0.25">
      <c r="A3094" t="s">
        <v>137</v>
      </c>
      <c r="B3094" t="s">
        <v>454</v>
      </c>
      <c r="C3094">
        <v>2020</v>
      </c>
      <c r="D3094">
        <v>37.751883999999997</v>
      </c>
    </row>
    <row r="3095" spans="1:4" hidden="1" x14ac:dyDescent="0.25">
      <c r="A3095" t="s">
        <v>137</v>
      </c>
      <c r="B3095" t="s">
        <v>454</v>
      </c>
      <c r="C3095">
        <v>2021</v>
      </c>
      <c r="D3095">
        <v>26.800689999999999</v>
      </c>
    </row>
    <row r="3096" spans="1:4" hidden="1" x14ac:dyDescent="0.25">
      <c r="A3096" t="s">
        <v>113</v>
      </c>
      <c r="B3096" t="s">
        <v>455</v>
      </c>
      <c r="C3096">
        <v>1991</v>
      </c>
      <c r="D3096">
        <v>10.55383</v>
      </c>
    </row>
    <row r="3097" spans="1:4" hidden="1" x14ac:dyDescent="0.25">
      <c r="A3097" t="s">
        <v>113</v>
      </c>
      <c r="B3097" t="s">
        <v>455</v>
      </c>
      <c r="C3097">
        <v>1992</v>
      </c>
      <c r="D3097">
        <v>94.408600000000007</v>
      </c>
    </row>
    <row r="3098" spans="1:4" hidden="1" x14ac:dyDescent="0.25">
      <c r="A3098" t="s">
        <v>113</v>
      </c>
      <c r="B3098" t="s">
        <v>455</v>
      </c>
      <c r="C3098">
        <v>1993</v>
      </c>
      <c r="D3098">
        <v>139.07821999999999</v>
      </c>
    </row>
    <row r="3099" spans="1:4" hidden="1" x14ac:dyDescent="0.25">
      <c r="A3099" t="s">
        <v>113</v>
      </c>
      <c r="B3099" t="s">
        <v>455</v>
      </c>
      <c r="C3099">
        <v>1994</v>
      </c>
      <c r="D3099">
        <v>143.61366000000001</v>
      </c>
    </row>
    <row r="3100" spans="1:4" hidden="1" x14ac:dyDescent="0.25">
      <c r="A3100" t="s">
        <v>113</v>
      </c>
      <c r="B3100" t="s">
        <v>455</v>
      </c>
      <c r="C3100">
        <v>1995</v>
      </c>
      <c r="D3100">
        <v>157.70059000000001</v>
      </c>
    </row>
    <row r="3101" spans="1:4" hidden="1" x14ac:dyDescent="0.25">
      <c r="A3101" t="s">
        <v>113</v>
      </c>
      <c r="B3101" t="s">
        <v>455</v>
      </c>
      <c r="C3101">
        <v>1996</v>
      </c>
      <c r="D3101">
        <v>144.67483999999999</v>
      </c>
    </row>
    <row r="3102" spans="1:4" hidden="1" x14ac:dyDescent="0.25">
      <c r="A3102" t="s">
        <v>113</v>
      </c>
      <c r="B3102" t="s">
        <v>455</v>
      </c>
      <c r="C3102">
        <v>1997</v>
      </c>
      <c r="D3102">
        <v>133.67968999999999</v>
      </c>
    </row>
    <row r="3103" spans="1:4" hidden="1" x14ac:dyDescent="0.25">
      <c r="A3103" t="s">
        <v>113</v>
      </c>
      <c r="B3103" t="s">
        <v>455</v>
      </c>
      <c r="C3103">
        <v>1998</v>
      </c>
      <c r="D3103">
        <v>144.84829999999999</v>
      </c>
    </row>
    <row r="3104" spans="1:4" hidden="1" x14ac:dyDescent="0.25">
      <c r="A3104" t="s">
        <v>113</v>
      </c>
      <c r="B3104" t="s">
        <v>455</v>
      </c>
      <c r="C3104">
        <v>1999</v>
      </c>
      <c r="D3104">
        <v>131.40253999999999</v>
      </c>
    </row>
    <row r="3105" spans="1:4" hidden="1" x14ac:dyDescent="0.25">
      <c r="A3105" t="s">
        <v>113</v>
      </c>
      <c r="B3105" t="s">
        <v>455</v>
      </c>
      <c r="C3105">
        <v>2000</v>
      </c>
      <c r="D3105">
        <v>154.71146999999999</v>
      </c>
    </row>
    <row r="3106" spans="1:4" hidden="1" x14ac:dyDescent="0.25">
      <c r="A3106" t="s">
        <v>113</v>
      </c>
      <c r="B3106" t="s">
        <v>455</v>
      </c>
      <c r="C3106">
        <v>2001</v>
      </c>
      <c r="D3106">
        <v>151.82935000000001</v>
      </c>
    </row>
    <row r="3107" spans="1:4" hidden="1" x14ac:dyDescent="0.25">
      <c r="A3107" t="s">
        <v>113</v>
      </c>
      <c r="B3107" t="s">
        <v>455</v>
      </c>
      <c r="C3107">
        <v>2002</v>
      </c>
      <c r="D3107">
        <v>151.22728000000001</v>
      </c>
    </row>
    <row r="3108" spans="1:4" hidden="1" x14ac:dyDescent="0.25">
      <c r="A3108" t="s">
        <v>113</v>
      </c>
      <c r="B3108" t="s">
        <v>455</v>
      </c>
      <c r="C3108">
        <v>2003</v>
      </c>
      <c r="D3108">
        <v>155.82486</v>
      </c>
    </row>
    <row r="3109" spans="1:4" hidden="1" x14ac:dyDescent="0.25">
      <c r="A3109" t="s">
        <v>113</v>
      </c>
      <c r="B3109" t="s">
        <v>455</v>
      </c>
      <c r="C3109">
        <v>2004</v>
      </c>
      <c r="D3109">
        <v>171.27995000000001</v>
      </c>
    </row>
    <row r="3110" spans="1:4" hidden="1" x14ac:dyDescent="0.25">
      <c r="A3110" t="s">
        <v>113</v>
      </c>
      <c r="B3110" t="s">
        <v>455</v>
      </c>
      <c r="C3110">
        <v>2005</v>
      </c>
      <c r="D3110">
        <v>171.5899</v>
      </c>
    </row>
    <row r="3111" spans="1:4" hidden="1" x14ac:dyDescent="0.25">
      <c r="A3111" t="s">
        <v>113</v>
      </c>
      <c r="B3111" t="s">
        <v>455</v>
      </c>
      <c r="C3111">
        <v>2006</v>
      </c>
      <c r="D3111">
        <v>142.53242</v>
      </c>
    </row>
    <row r="3112" spans="1:4" hidden="1" x14ac:dyDescent="0.25">
      <c r="A3112" t="s">
        <v>113</v>
      </c>
      <c r="B3112" t="s">
        <v>455</v>
      </c>
      <c r="C3112">
        <v>2007</v>
      </c>
      <c r="D3112">
        <v>163.59979999999999</v>
      </c>
    </row>
    <row r="3113" spans="1:4" hidden="1" x14ac:dyDescent="0.25">
      <c r="A3113" t="s">
        <v>113</v>
      </c>
      <c r="B3113" t="s">
        <v>455</v>
      </c>
      <c r="C3113">
        <v>2008</v>
      </c>
      <c r="D3113">
        <v>147.98158000000001</v>
      </c>
    </row>
    <row r="3114" spans="1:4" hidden="1" x14ac:dyDescent="0.25">
      <c r="A3114" t="s">
        <v>113</v>
      </c>
      <c r="B3114" t="s">
        <v>455</v>
      </c>
      <c r="C3114">
        <v>2009</v>
      </c>
      <c r="D3114">
        <v>182.34453999999999</v>
      </c>
    </row>
    <row r="3115" spans="1:4" hidden="1" x14ac:dyDescent="0.25">
      <c r="A3115" t="s">
        <v>113</v>
      </c>
      <c r="B3115" t="s">
        <v>455</v>
      </c>
      <c r="C3115">
        <v>2010</v>
      </c>
      <c r="D3115">
        <v>214.84531999999999</v>
      </c>
    </row>
    <row r="3116" spans="1:4" hidden="1" x14ac:dyDescent="0.25">
      <c r="A3116" t="s">
        <v>113</v>
      </c>
      <c r="B3116" t="s">
        <v>455</v>
      </c>
      <c r="C3116">
        <v>2011</v>
      </c>
      <c r="D3116">
        <v>227.55255</v>
      </c>
    </row>
    <row r="3117" spans="1:4" hidden="1" x14ac:dyDescent="0.25">
      <c r="A3117" t="s">
        <v>113</v>
      </c>
      <c r="B3117" t="s">
        <v>455</v>
      </c>
      <c r="C3117">
        <v>2018</v>
      </c>
      <c r="D3117">
        <v>121.086586</v>
      </c>
    </row>
    <row r="3118" spans="1:4" hidden="1" x14ac:dyDescent="0.25">
      <c r="A3118" t="s">
        <v>113</v>
      </c>
      <c r="B3118" t="s">
        <v>455</v>
      </c>
      <c r="C3118">
        <v>2020</v>
      </c>
      <c r="D3118">
        <v>109.555504</v>
      </c>
    </row>
    <row r="3119" spans="1:4" hidden="1" x14ac:dyDescent="0.25">
      <c r="A3119" t="s">
        <v>113</v>
      </c>
      <c r="B3119" t="s">
        <v>455</v>
      </c>
      <c r="C3119">
        <v>2021</v>
      </c>
      <c r="D3119">
        <v>104.74623</v>
      </c>
    </row>
    <row r="3120" spans="1:4" hidden="1" x14ac:dyDescent="0.25">
      <c r="A3120" t="s">
        <v>444</v>
      </c>
      <c r="B3120" t="s">
        <v>445</v>
      </c>
      <c r="C3120">
        <v>1984</v>
      </c>
      <c r="D3120">
        <v>0.15700997</v>
      </c>
    </row>
    <row r="3121" spans="1:4" hidden="1" x14ac:dyDescent="0.25">
      <c r="A3121" t="s">
        <v>155</v>
      </c>
      <c r="B3121" t="s">
        <v>499</v>
      </c>
      <c r="C3121">
        <v>1980</v>
      </c>
      <c r="D3121">
        <v>104.94324</v>
      </c>
    </row>
    <row r="3122" spans="1:4" hidden="1" x14ac:dyDescent="0.25">
      <c r="A3122" t="s">
        <v>155</v>
      </c>
      <c r="B3122" t="s">
        <v>499</v>
      </c>
      <c r="C3122">
        <v>1981</v>
      </c>
      <c r="D3122">
        <v>110.4769</v>
      </c>
    </row>
    <row r="3123" spans="1:4" hidden="1" x14ac:dyDescent="0.25">
      <c r="A3123" t="s">
        <v>155</v>
      </c>
      <c r="B3123" t="s">
        <v>499</v>
      </c>
      <c r="C3123">
        <v>1982</v>
      </c>
      <c r="D3123">
        <v>97.252250000000004</v>
      </c>
    </row>
    <row r="3124" spans="1:4" hidden="1" x14ac:dyDescent="0.25">
      <c r="A3124" t="s">
        <v>155</v>
      </c>
      <c r="B3124" t="s">
        <v>499</v>
      </c>
      <c r="C3124">
        <v>1983</v>
      </c>
      <c r="D3124">
        <v>133.06062</v>
      </c>
    </row>
    <row r="3125" spans="1:4" hidden="1" x14ac:dyDescent="0.25">
      <c r="A3125" t="s">
        <v>155</v>
      </c>
      <c r="B3125" t="s">
        <v>499</v>
      </c>
      <c r="C3125">
        <v>1984</v>
      </c>
      <c r="D3125">
        <v>118.22436</v>
      </c>
    </row>
    <row r="3126" spans="1:4" hidden="1" x14ac:dyDescent="0.25">
      <c r="A3126" t="s">
        <v>155</v>
      </c>
      <c r="B3126" t="s">
        <v>499</v>
      </c>
      <c r="C3126">
        <v>1985</v>
      </c>
      <c r="D3126">
        <v>120.01909000000001</v>
      </c>
    </row>
    <row r="3127" spans="1:4" hidden="1" x14ac:dyDescent="0.25">
      <c r="A3127" t="s">
        <v>155</v>
      </c>
      <c r="B3127" t="s">
        <v>499</v>
      </c>
      <c r="C3127">
        <v>1986</v>
      </c>
      <c r="D3127">
        <v>135.61619999999999</v>
      </c>
    </row>
    <row r="3128" spans="1:4" hidden="1" x14ac:dyDescent="0.25">
      <c r="A3128" t="s">
        <v>155</v>
      </c>
      <c r="B3128" t="s">
        <v>499</v>
      </c>
      <c r="C3128">
        <v>1987</v>
      </c>
      <c r="D3128">
        <v>136.27054000000001</v>
      </c>
    </row>
    <row r="3129" spans="1:4" hidden="1" x14ac:dyDescent="0.25">
      <c r="A3129" t="s">
        <v>155</v>
      </c>
      <c r="B3129" t="s">
        <v>499</v>
      </c>
      <c r="C3129">
        <v>1988</v>
      </c>
      <c r="D3129">
        <v>129.13889</v>
      </c>
    </row>
    <row r="3130" spans="1:4" hidden="1" x14ac:dyDescent="0.25">
      <c r="A3130" t="s">
        <v>155</v>
      </c>
      <c r="B3130" t="s">
        <v>499</v>
      </c>
      <c r="C3130">
        <v>1989</v>
      </c>
      <c r="D3130">
        <v>132.76893999999999</v>
      </c>
    </row>
    <row r="3131" spans="1:4" hidden="1" x14ac:dyDescent="0.25">
      <c r="A3131" t="s">
        <v>155</v>
      </c>
      <c r="B3131" t="s">
        <v>499</v>
      </c>
      <c r="C3131">
        <v>1990</v>
      </c>
      <c r="D3131">
        <v>27.408894</v>
      </c>
    </row>
    <row r="3132" spans="1:4" hidden="1" x14ac:dyDescent="0.25">
      <c r="A3132" t="s">
        <v>155</v>
      </c>
      <c r="B3132" t="s">
        <v>499</v>
      </c>
      <c r="C3132">
        <v>1991</v>
      </c>
      <c r="D3132">
        <v>25.005521999999999</v>
      </c>
    </row>
    <row r="3133" spans="1:4" hidden="1" x14ac:dyDescent="0.25">
      <c r="A3133" t="s">
        <v>155</v>
      </c>
      <c r="B3133" t="s">
        <v>499</v>
      </c>
      <c r="C3133">
        <v>1992</v>
      </c>
      <c r="D3133">
        <v>21.263983</v>
      </c>
    </row>
    <row r="3134" spans="1:4" hidden="1" x14ac:dyDescent="0.25">
      <c r="A3134" t="s">
        <v>155</v>
      </c>
      <c r="B3134" t="s">
        <v>499</v>
      </c>
      <c r="C3134">
        <v>1993</v>
      </c>
      <c r="D3134">
        <v>21.257861999999999</v>
      </c>
    </row>
    <row r="3135" spans="1:4" hidden="1" x14ac:dyDescent="0.25">
      <c r="A3135" t="s">
        <v>155</v>
      </c>
      <c r="B3135" t="s">
        <v>499</v>
      </c>
      <c r="C3135">
        <v>1994</v>
      </c>
      <c r="D3135">
        <v>21.609514000000001</v>
      </c>
    </row>
    <row r="3136" spans="1:4" hidden="1" x14ac:dyDescent="0.25">
      <c r="A3136" t="s">
        <v>155</v>
      </c>
      <c r="B3136" t="s">
        <v>499</v>
      </c>
      <c r="C3136">
        <v>1995</v>
      </c>
      <c r="D3136">
        <v>20.074529999999999</v>
      </c>
    </row>
    <row r="3137" spans="1:4" hidden="1" x14ac:dyDescent="0.25">
      <c r="A3137" t="s">
        <v>155</v>
      </c>
      <c r="B3137" t="s">
        <v>499</v>
      </c>
      <c r="C3137">
        <v>1996</v>
      </c>
      <c r="D3137">
        <v>16.949680000000001</v>
      </c>
    </row>
    <row r="3138" spans="1:4" hidden="1" x14ac:dyDescent="0.25">
      <c r="A3138" t="s">
        <v>155</v>
      </c>
      <c r="B3138" t="s">
        <v>499</v>
      </c>
      <c r="C3138">
        <v>1997</v>
      </c>
      <c r="D3138">
        <v>7.8392315000000004</v>
      </c>
    </row>
    <row r="3139" spans="1:4" hidden="1" x14ac:dyDescent="0.25">
      <c r="A3139" t="s">
        <v>155</v>
      </c>
      <c r="B3139" t="s">
        <v>499</v>
      </c>
      <c r="C3139">
        <v>1998</v>
      </c>
      <c r="D3139">
        <v>4.3618436000000003</v>
      </c>
    </row>
    <row r="3140" spans="1:4" hidden="1" x14ac:dyDescent="0.25">
      <c r="A3140" t="s">
        <v>155</v>
      </c>
      <c r="B3140" t="s">
        <v>499</v>
      </c>
      <c r="C3140">
        <v>1999</v>
      </c>
      <c r="D3140">
        <v>2.9764035</v>
      </c>
    </row>
    <row r="3141" spans="1:4" hidden="1" x14ac:dyDescent="0.25">
      <c r="A3141" t="s">
        <v>155</v>
      </c>
      <c r="B3141" t="s">
        <v>499</v>
      </c>
      <c r="C3141">
        <v>2000</v>
      </c>
      <c r="D3141">
        <v>19.118510000000001</v>
      </c>
    </row>
    <row r="3142" spans="1:4" hidden="1" x14ac:dyDescent="0.25">
      <c r="A3142" t="s">
        <v>155</v>
      </c>
      <c r="B3142" t="s">
        <v>499</v>
      </c>
      <c r="C3142">
        <v>2001</v>
      </c>
      <c r="D3142">
        <v>20.453226000000001</v>
      </c>
    </row>
    <row r="3143" spans="1:4" hidden="1" x14ac:dyDescent="0.25">
      <c r="A3143" t="s">
        <v>155</v>
      </c>
      <c r="B3143" t="s">
        <v>499</v>
      </c>
      <c r="C3143">
        <v>2002</v>
      </c>
      <c r="D3143">
        <v>20.624607000000001</v>
      </c>
    </row>
    <row r="3144" spans="1:4" hidden="1" x14ac:dyDescent="0.25">
      <c r="A3144" t="s">
        <v>155</v>
      </c>
      <c r="B3144" t="s">
        <v>499</v>
      </c>
      <c r="C3144">
        <v>2003</v>
      </c>
      <c r="D3144">
        <v>19.166788</v>
      </c>
    </row>
    <row r="3145" spans="1:4" hidden="1" x14ac:dyDescent="0.25">
      <c r="A3145" t="s">
        <v>155</v>
      </c>
      <c r="B3145" t="s">
        <v>499</v>
      </c>
      <c r="C3145">
        <v>2004</v>
      </c>
      <c r="D3145">
        <v>19.688580999999999</v>
      </c>
    </row>
    <row r="3146" spans="1:4" hidden="1" x14ac:dyDescent="0.25">
      <c r="A3146" t="s">
        <v>155</v>
      </c>
      <c r="B3146" t="s">
        <v>499</v>
      </c>
      <c r="C3146">
        <v>2005</v>
      </c>
      <c r="D3146">
        <v>20.462223000000002</v>
      </c>
    </row>
    <row r="3147" spans="1:4" hidden="1" x14ac:dyDescent="0.25">
      <c r="A3147" t="s">
        <v>155</v>
      </c>
      <c r="B3147" t="s">
        <v>499</v>
      </c>
      <c r="C3147">
        <v>2006</v>
      </c>
      <c r="D3147">
        <v>17.497859999999999</v>
      </c>
    </row>
    <row r="3148" spans="1:4" hidden="1" x14ac:dyDescent="0.25">
      <c r="A3148" t="s">
        <v>155</v>
      </c>
      <c r="B3148" t="s">
        <v>499</v>
      </c>
      <c r="C3148">
        <v>2007</v>
      </c>
      <c r="D3148">
        <v>18.30143</v>
      </c>
    </row>
    <row r="3149" spans="1:4" hidden="1" x14ac:dyDescent="0.25">
      <c r="A3149" t="s">
        <v>155</v>
      </c>
      <c r="B3149" t="s">
        <v>499</v>
      </c>
      <c r="C3149">
        <v>2008</v>
      </c>
      <c r="D3149">
        <v>17.007538</v>
      </c>
    </row>
    <row r="3150" spans="1:4" hidden="1" x14ac:dyDescent="0.25">
      <c r="A3150" t="s">
        <v>155</v>
      </c>
      <c r="B3150" t="s">
        <v>499</v>
      </c>
      <c r="C3150">
        <v>2009</v>
      </c>
      <c r="D3150">
        <v>16.063856000000001</v>
      </c>
    </row>
    <row r="3151" spans="1:4" hidden="1" x14ac:dyDescent="0.25">
      <c r="A3151" t="s">
        <v>155</v>
      </c>
      <c r="B3151" t="s">
        <v>499</v>
      </c>
      <c r="C3151">
        <v>2010</v>
      </c>
      <c r="D3151">
        <v>15.854032999999999</v>
      </c>
    </row>
    <row r="3152" spans="1:4" hidden="1" x14ac:dyDescent="0.25">
      <c r="A3152" t="s">
        <v>155</v>
      </c>
      <c r="B3152" t="s">
        <v>499</v>
      </c>
      <c r="C3152">
        <v>2011</v>
      </c>
      <c r="D3152">
        <v>12.508742</v>
      </c>
    </row>
    <row r="3153" spans="1:4" hidden="1" x14ac:dyDescent="0.25">
      <c r="A3153" t="s">
        <v>155</v>
      </c>
      <c r="B3153" t="s">
        <v>499</v>
      </c>
      <c r="C3153">
        <v>2012</v>
      </c>
      <c r="D3153">
        <v>11.440391999999999</v>
      </c>
    </row>
    <row r="3154" spans="1:4" hidden="1" x14ac:dyDescent="0.25">
      <c r="A3154" t="s">
        <v>155</v>
      </c>
      <c r="B3154" t="s">
        <v>499</v>
      </c>
      <c r="C3154">
        <v>2013</v>
      </c>
      <c r="D3154">
        <v>11.842533</v>
      </c>
    </row>
    <row r="3155" spans="1:4" hidden="1" x14ac:dyDescent="0.25">
      <c r="A3155" t="s">
        <v>155</v>
      </c>
      <c r="B3155" t="s">
        <v>499</v>
      </c>
      <c r="C3155">
        <v>2014</v>
      </c>
      <c r="D3155">
        <v>14.653873000000001</v>
      </c>
    </row>
    <row r="3156" spans="1:4" hidden="1" x14ac:dyDescent="0.25">
      <c r="A3156" t="s">
        <v>155</v>
      </c>
      <c r="B3156" t="s">
        <v>499</v>
      </c>
      <c r="C3156">
        <v>2015</v>
      </c>
      <c r="D3156">
        <v>15.910087000000001</v>
      </c>
    </row>
    <row r="3157" spans="1:4" hidden="1" x14ac:dyDescent="0.25">
      <c r="A3157" t="s">
        <v>155</v>
      </c>
      <c r="B3157" t="s">
        <v>499</v>
      </c>
      <c r="C3157">
        <v>2016</v>
      </c>
      <c r="D3157">
        <v>12.477342999999999</v>
      </c>
    </row>
    <row r="3158" spans="1:4" hidden="1" x14ac:dyDescent="0.25">
      <c r="A3158" t="s">
        <v>155</v>
      </c>
      <c r="B3158" t="s">
        <v>499</v>
      </c>
      <c r="C3158">
        <v>2017</v>
      </c>
      <c r="D3158">
        <v>12.852833</v>
      </c>
    </row>
    <row r="3159" spans="1:4" hidden="1" x14ac:dyDescent="0.25">
      <c r="A3159" t="s">
        <v>155</v>
      </c>
      <c r="B3159" t="s">
        <v>499</v>
      </c>
      <c r="C3159">
        <v>2018</v>
      </c>
      <c r="D3159">
        <v>11.458043</v>
      </c>
    </row>
    <row r="3160" spans="1:4" hidden="1" x14ac:dyDescent="0.25">
      <c r="A3160" t="s">
        <v>155</v>
      </c>
      <c r="B3160" t="s">
        <v>499</v>
      </c>
      <c r="C3160">
        <v>2019</v>
      </c>
      <c r="D3160">
        <v>9.7612100000000002</v>
      </c>
    </row>
    <row r="3161" spans="1:4" hidden="1" x14ac:dyDescent="0.25">
      <c r="A3161" t="s">
        <v>155</v>
      </c>
      <c r="B3161" t="s">
        <v>499</v>
      </c>
      <c r="C3161">
        <v>2020</v>
      </c>
      <c r="D3161">
        <v>9.2173850000000002</v>
      </c>
    </row>
    <row r="3162" spans="1:4" hidden="1" x14ac:dyDescent="0.25">
      <c r="A3162" t="s">
        <v>155</v>
      </c>
      <c r="B3162" t="s">
        <v>499</v>
      </c>
      <c r="C3162">
        <v>2021</v>
      </c>
      <c r="D3162">
        <v>30.37433</v>
      </c>
    </row>
    <row r="3163" spans="1:4" hidden="1" x14ac:dyDescent="0.25">
      <c r="A3163" t="s">
        <v>116</v>
      </c>
      <c r="B3163" t="s">
        <v>345</v>
      </c>
      <c r="C3163">
        <v>1980</v>
      </c>
      <c r="D3163">
        <v>32.51202</v>
      </c>
    </row>
    <row r="3164" spans="1:4" hidden="1" x14ac:dyDescent="0.25">
      <c r="A3164" t="s">
        <v>116</v>
      </c>
      <c r="B3164" t="s">
        <v>345</v>
      </c>
      <c r="C3164">
        <v>1981</v>
      </c>
      <c r="D3164">
        <v>34.054609999999997</v>
      </c>
    </row>
    <row r="3165" spans="1:4" hidden="1" x14ac:dyDescent="0.25">
      <c r="A3165" t="s">
        <v>116</v>
      </c>
      <c r="B3165" t="s">
        <v>345</v>
      </c>
      <c r="C3165">
        <v>1982</v>
      </c>
      <c r="D3165">
        <v>39.488950000000003</v>
      </c>
    </row>
    <row r="3166" spans="1:4" hidden="1" x14ac:dyDescent="0.25">
      <c r="A3166" t="s">
        <v>116</v>
      </c>
      <c r="B3166" t="s">
        <v>345</v>
      </c>
      <c r="C3166">
        <v>1983</v>
      </c>
      <c r="D3166">
        <v>39.92136</v>
      </c>
    </row>
    <row r="3167" spans="1:4" hidden="1" x14ac:dyDescent="0.25">
      <c r="A3167" t="s">
        <v>116</v>
      </c>
      <c r="B3167" t="s">
        <v>345</v>
      </c>
      <c r="C3167">
        <v>1984</v>
      </c>
      <c r="D3167">
        <v>49.109344</v>
      </c>
    </row>
    <row r="3168" spans="1:4" hidden="1" x14ac:dyDescent="0.25">
      <c r="A3168" t="s">
        <v>116</v>
      </c>
      <c r="B3168" t="s">
        <v>345</v>
      </c>
      <c r="C3168">
        <v>1985</v>
      </c>
      <c r="D3168">
        <v>65.530510000000007</v>
      </c>
    </row>
    <row r="3169" spans="1:4" hidden="1" x14ac:dyDescent="0.25">
      <c r="A3169" t="s">
        <v>116</v>
      </c>
      <c r="B3169" t="s">
        <v>345</v>
      </c>
      <c r="C3169">
        <v>1986</v>
      </c>
      <c r="D3169">
        <v>87.063199999999995</v>
      </c>
    </row>
    <row r="3170" spans="1:4" hidden="1" x14ac:dyDescent="0.25">
      <c r="A3170" t="s">
        <v>116</v>
      </c>
      <c r="B3170" t="s">
        <v>345</v>
      </c>
      <c r="C3170">
        <v>1987</v>
      </c>
      <c r="D3170">
        <v>114.86783</v>
      </c>
    </row>
    <row r="3171" spans="1:4" hidden="1" x14ac:dyDescent="0.25">
      <c r="A3171" t="s">
        <v>116</v>
      </c>
      <c r="B3171" t="s">
        <v>345</v>
      </c>
      <c r="C3171">
        <v>1988</v>
      </c>
      <c r="D3171">
        <v>132.50068999999999</v>
      </c>
    </row>
    <row r="3172" spans="1:4" hidden="1" x14ac:dyDescent="0.25">
      <c r="A3172" t="s">
        <v>116</v>
      </c>
      <c r="B3172" t="s">
        <v>345</v>
      </c>
      <c r="C3172">
        <v>1989</v>
      </c>
      <c r="D3172">
        <v>161.12923000000001</v>
      </c>
    </row>
    <row r="3173" spans="1:4" hidden="1" x14ac:dyDescent="0.25">
      <c r="A3173" t="s">
        <v>116</v>
      </c>
      <c r="B3173" t="s">
        <v>345</v>
      </c>
      <c r="C3173">
        <v>1990</v>
      </c>
      <c r="D3173">
        <v>205.8475</v>
      </c>
    </row>
    <row r="3174" spans="1:4" hidden="1" x14ac:dyDescent="0.25">
      <c r="A3174" t="s">
        <v>116</v>
      </c>
      <c r="B3174" t="s">
        <v>345</v>
      </c>
      <c r="C3174">
        <v>1991</v>
      </c>
      <c r="D3174">
        <v>297.90447999999998</v>
      </c>
    </row>
    <row r="3175" spans="1:4" hidden="1" x14ac:dyDescent="0.25">
      <c r="A3175" t="s">
        <v>116</v>
      </c>
      <c r="B3175" t="s">
        <v>345</v>
      </c>
      <c r="C3175">
        <v>1992</v>
      </c>
      <c r="D3175">
        <v>356.81603999999999</v>
      </c>
    </row>
    <row r="3176" spans="1:4" hidden="1" x14ac:dyDescent="0.25">
      <c r="A3176" t="s">
        <v>116</v>
      </c>
      <c r="B3176" t="s">
        <v>345</v>
      </c>
      <c r="C3176">
        <v>1993</v>
      </c>
      <c r="D3176">
        <v>477.35669999999999</v>
      </c>
    </row>
    <row r="3177" spans="1:4" hidden="1" x14ac:dyDescent="0.25">
      <c r="A3177" t="s">
        <v>116</v>
      </c>
      <c r="B3177" t="s">
        <v>345</v>
      </c>
      <c r="C3177">
        <v>1994</v>
      </c>
      <c r="D3177">
        <v>632.20420000000001</v>
      </c>
    </row>
    <row r="3178" spans="1:4" hidden="1" x14ac:dyDescent="0.25">
      <c r="A3178" t="s">
        <v>116</v>
      </c>
      <c r="B3178" t="s">
        <v>345</v>
      </c>
      <c r="C3178">
        <v>1995</v>
      </c>
      <c r="D3178">
        <v>1304.7708</v>
      </c>
    </row>
    <row r="3179" spans="1:4" hidden="1" x14ac:dyDescent="0.25">
      <c r="A3179" t="s">
        <v>116</v>
      </c>
      <c r="B3179" t="s">
        <v>345</v>
      </c>
      <c r="C3179">
        <v>1996</v>
      </c>
      <c r="D3179">
        <v>1498.133</v>
      </c>
    </row>
    <row r="3180" spans="1:4" hidden="1" x14ac:dyDescent="0.25">
      <c r="A3180" t="s">
        <v>116</v>
      </c>
      <c r="B3180" t="s">
        <v>345</v>
      </c>
      <c r="C3180">
        <v>1997</v>
      </c>
      <c r="D3180">
        <v>1465.5243</v>
      </c>
    </row>
    <row r="3181" spans="1:4" hidden="1" x14ac:dyDescent="0.25">
      <c r="A3181" t="s">
        <v>116</v>
      </c>
      <c r="B3181" t="s">
        <v>345</v>
      </c>
      <c r="C3181">
        <v>1998</v>
      </c>
      <c r="D3181">
        <v>1093.9613999999999</v>
      </c>
    </row>
    <row r="3182" spans="1:4" hidden="1" x14ac:dyDescent="0.25">
      <c r="A3182" t="s">
        <v>116</v>
      </c>
      <c r="B3182" t="s">
        <v>345</v>
      </c>
      <c r="C3182">
        <v>1999</v>
      </c>
      <c r="D3182">
        <v>1203.1268</v>
      </c>
    </row>
    <row r="3183" spans="1:4" hidden="1" x14ac:dyDescent="0.25">
      <c r="A3183" t="s">
        <v>116</v>
      </c>
      <c r="B3183" t="s">
        <v>345</v>
      </c>
      <c r="C3183">
        <v>2000</v>
      </c>
      <c r="D3183">
        <v>1556.5975000000001</v>
      </c>
    </row>
    <row r="3184" spans="1:4" hidden="1" x14ac:dyDescent="0.25">
      <c r="A3184" t="s">
        <v>116</v>
      </c>
      <c r="B3184" t="s">
        <v>345</v>
      </c>
      <c r="C3184">
        <v>2001</v>
      </c>
      <c r="D3184">
        <v>1566.2240999999999</v>
      </c>
    </row>
    <row r="3185" spans="1:4" hidden="1" x14ac:dyDescent="0.25">
      <c r="A3185" t="s">
        <v>116</v>
      </c>
      <c r="B3185" t="s">
        <v>345</v>
      </c>
      <c r="C3185">
        <v>2002</v>
      </c>
      <c r="D3185">
        <v>1618.1090999999999</v>
      </c>
    </row>
    <row r="3186" spans="1:4" hidden="1" x14ac:dyDescent="0.25">
      <c r="A3186" t="s">
        <v>116</v>
      </c>
      <c r="B3186" t="s">
        <v>345</v>
      </c>
      <c r="C3186">
        <v>2003</v>
      </c>
      <c r="D3186">
        <v>1899.7369000000001</v>
      </c>
    </row>
    <row r="3187" spans="1:4" hidden="1" x14ac:dyDescent="0.25">
      <c r="A3187" t="s">
        <v>116</v>
      </c>
      <c r="B3187" t="s">
        <v>345</v>
      </c>
      <c r="C3187">
        <v>2004</v>
      </c>
      <c r="D3187">
        <v>2205.2372999999998</v>
      </c>
    </row>
    <row r="3188" spans="1:4" hidden="1" x14ac:dyDescent="0.25">
      <c r="A3188" t="s">
        <v>116</v>
      </c>
      <c r="B3188" t="s">
        <v>345</v>
      </c>
      <c r="C3188">
        <v>2005</v>
      </c>
      <c r="D3188">
        <v>2551.453</v>
      </c>
    </row>
    <row r="3189" spans="1:4" hidden="1" x14ac:dyDescent="0.25">
      <c r="A3189" t="s">
        <v>116</v>
      </c>
      <c r="B3189" t="s">
        <v>345</v>
      </c>
      <c r="C3189">
        <v>2006</v>
      </c>
      <c r="D3189">
        <v>2611.3987000000002</v>
      </c>
    </row>
    <row r="3190" spans="1:4" hidden="1" x14ac:dyDescent="0.25">
      <c r="A3190" t="s">
        <v>116</v>
      </c>
      <c r="B3190" t="s">
        <v>345</v>
      </c>
      <c r="C3190">
        <v>2007</v>
      </c>
      <c r="D3190">
        <v>2669.0046000000002</v>
      </c>
    </row>
    <row r="3191" spans="1:4" hidden="1" x14ac:dyDescent="0.25">
      <c r="A3191" t="s">
        <v>116</v>
      </c>
      <c r="B3191" t="s">
        <v>345</v>
      </c>
      <c r="C3191">
        <v>2008</v>
      </c>
      <c r="D3191">
        <v>2626.3964999999998</v>
      </c>
    </row>
    <row r="3192" spans="1:4" hidden="1" x14ac:dyDescent="0.25">
      <c r="A3192" t="s">
        <v>116</v>
      </c>
      <c r="B3192" t="s">
        <v>345</v>
      </c>
      <c r="C3192">
        <v>2009</v>
      </c>
      <c r="D3192">
        <v>2620.3164000000002</v>
      </c>
    </row>
    <row r="3193" spans="1:4" hidden="1" x14ac:dyDescent="0.25">
      <c r="A3193" t="s">
        <v>116</v>
      </c>
      <c r="B3193" t="s">
        <v>345</v>
      </c>
      <c r="C3193">
        <v>2010</v>
      </c>
      <c r="D3193">
        <v>2700.201</v>
      </c>
    </row>
    <row r="3194" spans="1:4" hidden="1" x14ac:dyDescent="0.25">
      <c r="A3194" t="s">
        <v>116</v>
      </c>
      <c r="B3194" t="s">
        <v>345</v>
      </c>
      <c r="C3194">
        <v>2011</v>
      </c>
      <c r="D3194">
        <v>2807.2876000000001</v>
      </c>
    </row>
    <row r="3195" spans="1:4" hidden="1" x14ac:dyDescent="0.25">
      <c r="A3195" t="s">
        <v>116</v>
      </c>
      <c r="B3195" t="s">
        <v>345</v>
      </c>
      <c r="C3195">
        <v>2012</v>
      </c>
      <c r="D3195">
        <v>2984.5556999999999</v>
      </c>
    </row>
    <row r="3196" spans="1:4" hidden="1" x14ac:dyDescent="0.25">
      <c r="A3196" t="s">
        <v>116</v>
      </c>
      <c r="B3196" t="s">
        <v>345</v>
      </c>
      <c r="C3196">
        <v>2013</v>
      </c>
      <c r="D3196">
        <v>3193.2865999999999</v>
      </c>
    </row>
    <row r="3197" spans="1:4" hidden="1" x14ac:dyDescent="0.25">
      <c r="A3197" t="s">
        <v>116</v>
      </c>
      <c r="B3197" t="s">
        <v>345</v>
      </c>
      <c r="C3197">
        <v>2014</v>
      </c>
      <c r="D3197">
        <v>3245.2402000000002</v>
      </c>
    </row>
    <row r="3198" spans="1:4" hidden="1" x14ac:dyDescent="0.25">
      <c r="A3198" t="s">
        <v>116</v>
      </c>
      <c r="B3198" t="s">
        <v>345</v>
      </c>
      <c r="C3198">
        <v>2015</v>
      </c>
      <c r="D3198">
        <v>3280.2624999999998</v>
      </c>
    </row>
    <row r="3199" spans="1:4" hidden="1" x14ac:dyDescent="0.25">
      <c r="A3199" t="s">
        <v>116</v>
      </c>
      <c r="B3199" t="s">
        <v>345</v>
      </c>
      <c r="C3199">
        <v>2016</v>
      </c>
      <c r="D3199">
        <v>3185.0331999999999</v>
      </c>
    </row>
    <row r="3200" spans="1:4" hidden="1" x14ac:dyDescent="0.25">
      <c r="A3200" t="s">
        <v>116</v>
      </c>
      <c r="B3200" t="s">
        <v>345</v>
      </c>
      <c r="C3200">
        <v>2017</v>
      </c>
      <c r="D3200">
        <v>3088.3117999999999</v>
      </c>
    </row>
    <row r="3201" spans="1:4" hidden="1" x14ac:dyDescent="0.25">
      <c r="A3201" t="s">
        <v>116</v>
      </c>
      <c r="B3201" t="s">
        <v>345</v>
      </c>
      <c r="C3201">
        <v>2018</v>
      </c>
      <c r="D3201">
        <v>3145.7190000000001</v>
      </c>
    </row>
    <row r="3202" spans="1:4" hidden="1" x14ac:dyDescent="0.25">
      <c r="A3202" t="s">
        <v>116</v>
      </c>
      <c r="B3202" t="s">
        <v>345</v>
      </c>
      <c r="C3202">
        <v>2019</v>
      </c>
      <c r="D3202">
        <v>3312.5542</v>
      </c>
    </row>
    <row r="3203" spans="1:4" hidden="1" x14ac:dyDescent="0.25">
      <c r="A3203" t="s">
        <v>116</v>
      </c>
      <c r="B3203" t="s">
        <v>345</v>
      </c>
      <c r="C3203">
        <v>2020</v>
      </c>
      <c r="D3203">
        <v>3481.1089999999999</v>
      </c>
    </row>
    <row r="3204" spans="1:4" hidden="1" x14ac:dyDescent="0.25">
      <c r="A3204" t="s">
        <v>116</v>
      </c>
      <c r="B3204" t="s">
        <v>345</v>
      </c>
      <c r="C3204">
        <v>2021</v>
      </c>
      <c r="D3204">
        <v>3593.3728000000001</v>
      </c>
    </row>
    <row r="3205" spans="1:4" hidden="1" x14ac:dyDescent="0.25">
      <c r="A3205" t="s">
        <v>104</v>
      </c>
      <c r="B3205" t="s">
        <v>283</v>
      </c>
      <c r="C3205">
        <v>1980</v>
      </c>
      <c r="D3205">
        <v>50.037790000000001</v>
      </c>
    </row>
    <row r="3206" spans="1:4" hidden="1" x14ac:dyDescent="0.25">
      <c r="A3206" t="s">
        <v>104</v>
      </c>
      <c r="B3206" t="s">
        <v>283</v>
      </c>
      <c r="C3206">
        <v>1981</v>
      </c>
      <c r="D3206">
        <v>45.499510000000001</v>
      </c>
    </row>
    <row r="3207" spans="1:4" hidden="1" x14ac:dyDescent="0.25">
      <c r="A3207" t="s">
        <v>104</v>
      </c>
      <c r="B3207" t="s">
        <v>283</v>
      </c>
      <c r="C3207">
        <v>1982</v>
      </c>
      <c r="D3207">
        <v>43.336150000000004</v>
      </c>
    </row>
    <row r="3208" spans="1:4" hidden="1" x14ac:dyDescent="0.25">
      <c r="A3208" t="s">
        <v>104</v>
      </c>
      <c r="B3208" t="s">
        <v>283</v>
      </c>
      <c r="C3208">
        <v>1983</v>
      </c>
      <c r="D3208">
        <v>39.245724000000003</v>
      </c>
    </row>
    <row r="3209" spans="1:4" hidden="1" x14ac:dyDescent="0.25">
      <c r="A3209" t="s">
        <v>104</v>
      </c>
      <c r="B3209" t="s">
        <v>283</v>
      </c>
      <c r="C3209">
        <v>1984</v>
      </c>
      <c r="D3209">
        <v>46.543266000000003</v>
      </c>
    </row>
    <row r="3210" spans="1:4" hidden="1" x14ac:dyDescent="0.25">
      <c r="A3210" t="s">
        <v>104</v>
      </c>
      <c r="B3210" t="s">
        <v>283</v>
      </c>
      <c r="C3210">
        <v>1985</v>
      </c>
      <c r="D3210">
        <v>55.858916999999998</v>
      </c>
    </row>
    <row r="3211" spans="1:4" hidden="1" x14ac:dyDescent="0.25">
      <c r="A3211" t="s">
        <v>104</v>
      </c>
      <c r="B3211" t="s">
        <v>283</v>
      </c>
      <c r="C3211">
        <v>1986</v>
      </c>
      <c r="D3211">
        <v>42.730379999999997</v>
      </c>
    </row>
    <row r="3212" spans="1:4" hidden="1" x14ac:dyDescent="0.25">
      <c r="A3212" t="s">
        <v>104</v>
      </c>
      <c r="B3212" t="s">
        <v>283</v>
      </c>
      <c r="C3212">
        <v>1987</v>
      </c>
      <c r="D3212">
        <v>44.450726000000003</v>
      </c>
    </row>
    <row r="3213" spans="1:4" hidden="1" x14ac:dyDescent="0.25">
      <c r="A3213" t="s">
        <v>104</v>
      </c>
      <c r="B3213" t="s">
        <v>283</v>
      </c>
      <c r="C3213">
        <v>1988</v>
      </c>
      <c r="D3213">
        <v>46.826180000000001</v>
      </c>
    </row>
    <row r="3214" spans="1:4" hidden="1" x14ac:dyDescent="0.25">
      <c r="A3214" t="s">
        <v>104</v>
      </c>
      <c r="B3214" t="s">
        <v>283</v>
      </c>
      <c r="C3214">
        <v>1989</v>
      </c>
      <c r="D3214">
        <v>53.723140000000001</v>
      </c>
    </row>
    <row r="3215" spans="1:4" hidden="1" x14ac:dyDescent="0.25">
      <c r="A3215" t="s">
        <v>104</v>
      </c>
      <c r="B3215" t="s">
        <v>283</v>
      </c>
      <c r="C3215">
        <v>1990</v>
      </c>
      <c r="D3215">
        <v>57.032820000000001</v>
      </c>
    </row>
    <row r="3216" spans="1:4" hidden="1" x14ac:dyDescent="0.25">
      <c r="A3216" t="s">
        <v>104</v>
      </c>
      <c r="B3216" t="s">
        <v>283</v>
      </c>
      <c r="C3216">
        <v>1991</v>
      </c>
      <c r="D3216">
        <v>55.286212999999996</v>
      </c>
    </row>
    <row r="3217" spans="1:4" hidden="1" x14ac:dyDescent="0.25">
      <c r="A3217" t="s">
        <v>104</v>
      </c>
      <c r="B3217" t="s">
        <v>283</v>
      </c>
      <c r="C3217">
        <v>1992</v>
      </c>
      <c r="D3217">
        <v>52.956145999999997</v>
      </c>
    </row>
    <row r="3218" spans="1:4" hidden="1" x14ac:dyDescent="0.25">
      <c r="A3218" t="s">
        <v>104</v>
      </c>
      <c r="B3218" t="s">
        <v>283</v>
      </c>
      <c r="C3218">
        <v>1993</v>
      </c>
      <c r="D3218">
        <v>54.920610000000003</v>
      </c>
    </row>
    <row r="3219" spans="1:4" hidden="1" x14ac:dyDescent="0.25">
      <c r="A3219" t="s">
        <v>104</v>
      </c>
      <c r="B3219" t="s">
        <v>283</v>
      </c>
      <c r="C3219">
        <v>1994</v>
      </c>
      <c r="D3219">
        <v>53.907089999999997</v>
      </c>
    </row>
    <row r="3220" spans="1:4" hidden="1" x14ac:dyDescent="0.25">
      <c r="A3220" t="s">
        <v>104</v>
      </c>
      <c r="B3220" t="s">
        <v>283</v>
      </c>
      <c r="C3220">
        <v>1995</v>
      </c>
      <c r="D3220">
        <v>51.413339999999998</v>
      </c>
    </row>
    <row r="3221" spans="1:4" hidden="1" x14ac:dyDescent="0.25">
      <c r="A3221" t="s">
        <v>104</v>
      </c>
      <c r="B3221" t="s">
        <v>283</v>
      </c>
      <c r="C3221">
        <v>1996</v>
      </c>
      <c r="D3221">
        <v>56.855007000000001</v>
      </c>
    </row>
    <row r="3222" spans="1:4" hidden="1" x14ac:dyDescent="0.25">
      <c r="A3222" t="s">
        <v>104</v>
      </c>
      <c r="B3222" t="s">
        <v>283</v>
      </c>
      <c r="C3222">
        <v>1997</v>
      </c>
      <c r="D3222">
        <v>55.674396999999999</v>
      </c>
    </row>
    <row r="3223" spans="1:4" hidden="1" x14ac:dyDescent="0.25">
      <c r="A3223" t="s">
        <v>104</v>
      </c>
      <c r="B3223" t="s">
        <v>283</v>
      </c>
      <c r="C3223">
        <v>1998</v>
      </c>
      <c r="D3223">
        <v>56.265296999999997</v>
      </c>
    </row>
    <row r="3224" spans="1:4" hidden="1" x14ac:dyDescent="0.25">
      <c r="A3224" t="s">
        <v>104</v>
      </c>
      <c r="B3224" t="s">
        <v>283</v>
      </c>
      <c r="C3224">
        <v>1999</v>
      </c>
      <c r="D3224">
        <v>60.159489999999998</v>
      </c>
    </row>
    <row r="3225" spans="1:4" hidden="1" x14ac:dyDescent="0.25">
      <c r="A3225" t="s">
        <v>104</v>
      </c>
      <c r="B3225" t="s">
        <v>283</v>
      </c>
      <c r="C3225">
        <v>2000</v>
      </c>
      <c r="D3225">
        <v>66.516689999999997</v>
      </c>
    </row>
    <row r="3226" spans="1:4" hidden="1" x14ac:dyDescent="0.25">
      <c r="A3226" t="s">
        <v>104</v>
      </c>
      <c r="B3226" t="s">
        <v>283</v>
      </c>
      <c r="C3226">
        <v>2001</v>
      </c>
      <c r="D3226">
        <v>61.709034000000003</v>
      </c>
    </row>
    <row r="3227" spans="1:4" hidden="1" x14ac:dyDescent="0.25">
      <c r="A3227" t="s">
        <v>104</v>
      </c>
      <c r="B3227" t="s">
        <v>283</v>
      </c>
      <c r="C3227">
        <v>2002</v>
      </c>
      <c r="D3227">
        <v>66.614189999999994</v>
      </c>
    </row>
    <row r="3228" spans="1:4" hidden="1" x14ac:dyDescent="0.25">
      <c r="A3228" t="s">
        <v>104</v>
      </c>
      <c r="B3228" t="s">
        <v>283</v>
      </c>
      <c r="C3228">
        <v>2003</v>
      </c>
      <c r="D3228">
        <v>66.610990000000001</v>
      </c>
    </row>
    <row r="3229" spans="1:4" hidden="1" x14ac:dyDescent="0.25">
      <c r="A3229" t="s">
        <v>104</v>
      </c>
      <c r="B3229" t="s">
        <v>283</v>
      </c>
      <c r="C3229">
        <v>2004</v>
      </c>
      <c r="D3229">
        <v>66.830119999999994</v>
      </c>
    </row>
    <row r="3230" spans="1:4" hidden="1" x14ac:dyDescent="0.25">
      <c r="A3230" t="s">
        <v>104</v>
      </c>
      <c r="B3230" t="s">
        <v>283</v>
      </c>
      <c r="C3230">
        <v>2005</v>
      </c>
      <c r="D3230">
        <v>69.588509999999999</v>
      </c>
    </row>
    <row r="3231" spans="1:4" hidden="1" x14ac:dyDescent="0.25">
      <c r="A3231" t="s">
        <v>104</v>
      </c>
      <c r="B3231" t="s">
        <v>283</v>
      </c>
      <c r="C3231">
        <v>2006</v>
      </c>
      <c r="D3231">
        <v>70.031570000000002</v>
      </c>
    </row>
    <row r="3232" spans="1:4" hidden="1" x14ac:dyDescent="0.25">
      <c r="A3232" t="s">
        <v>104</v>
      </c>
      <c r="B3232" t="s">
        <v>283</v>
      </c>
      <c r="C3232">
        <v>2007</v>
      </c>
      <c r="D3232">
        <v>72.205619999999996</v>
      </c>
    </row>
    <row r="3233" spans="1:4" hidden="1" x14ac:dyDescent="0.25">
      <c r="A3233" t="s">
        <v>104</v>
      </c>
      <c r="B3233" t="s">
        <v>283</v>
      </c>
      <c r="C3233">
        <v>2008</v>
      </c>
      <c r="D3233">
        <v>79.013990000000007</v>
      </c>
    </row>
    <row r="3234" spans="1:4" hidden="1" x14ac:dyDescent="0.25">
      <c r="A3234" t="s">
        <v>104</v>
      </c>
      <c r="B3234" t="s">
        <v>283</v>
      </c>
      <c r="C3234">
        <v>2009</v>
      </c>
      <c r="D3234">
        <v>77.55386</v>
      </c>
    </row>
    <row r="3235" spans="1:4" hidden="1" x14ac:dyDescent="0.25">
      <c r="A3235" t="s">
        <v>104</v>
      </c>
      <c r="B3235" t="s">
        <v>283</v>
      </c>
      <c r="C3235">
        <v>2010</v>
      </c>
      <c r="D3235">
        <v>76.568340000000006</v>
      </c>
    </row>
    <row r="3236" spans="1:4" hidden="1" x14ac:dyDescent="0.25">
      <c r="A3236" t="s">
        <v>104</v>
      </c>
      <c r="B3236" t="s">
        <v>283</v>
      </c>
      <c r="C3236">
        <v>2011</v>
      </c>
      <c r="D3236">
        <v>73.401589999999999</v>
      </c>
    </row>
    <row r="3237" spans="1:4" hidden="1" x14ac:dyDescent="0.25">
      <c r="A3237" t="s">
        <v>104</v>
      </c>
      <c r="B3237" t="s">
        <v>283</v>
      </c>
      <c r="C3237">
        <v>2012</v>
      </c>
      <c r="D3237">
        <v>69.851875000000007</v>
      </c>
    </row>
    <row r="3238" spans="1:4" hidden="1" x14ac:dyDescent="0.25">
      <c r="A3238" t="s">
        <v>104</v>
      </c>
      <c r="B3238" t="s">
        <v>283</v>
      </c>
      <c r="C3238">
        <v>2013</v>
      </c>
      <c r="D3238">
        <v>64.930800000000005</v>
      </c>
    </row>
    <row r="3239" spans="1:4" hidden="1" x14ac:dyDescent="0.25">
      <c r="A3239" t="s">
        <v>104</v>
      </c>
      <c r="B3239" t="s">
        <v>283</v>
      </c>
      <c r="C3239">
        <v>2014</v>
      </c>
      <c r="D3239">
        <v>63.553829999999998</v>
      </c>
    </row>
    <row r="3240" spans="1:4" hidden="1" x14ac:dyDescent="0.25">
      <c r="A3240" t="s">
        <v>104</v>
      </c>
      <c r="B3240" t="s">
        <v>283</v>
      </c>
      <c r="C3240">
        <v>2015</v>
      </c>
      <c r="D3240">
        <v>60.282555000000002</v>
      </c>
    </row>
    <row r="3241" spans="1:4" hidden="1" x14ac:dyDescent="0.25">
      <c r="A3241" t="s">
        <v>104</v>
      </c>
      <c r="B3241" t="s">
        <v>283</v>
      </c>
      <c r="C3241">
        <v>2016</v>
      </c>
      <c r="D3241">
        <v>59.066147000000001</v>
      </c>
    </row>
    <row r="3242" spans="1:4" hidden="1" x14ac:dyDescent="0.25">
      <c r="A3242" t="s">
        <v>104</v>
      </c>
      <c r="B3242" t="s">
        <v>283</v>
      </c>
      <c r="C3242">
        <v>2017</v>
      </c>
      <c r="D3242">
        <v>46.517949999999999</v>
      </c>
    </row>
    <row r="3243" spans="1:4" hidden="1" x14ac:dyDescent="0.25">
      <c r="A3243" t="s">
        <v>104</v>
      </c>
      <c r="B3243" t="s">
        <v>283</v>
      </c>
      <c r="C3243">
        <v>2018</v>
      </c>
      <c r="D3243">
        <v>32.591009999999997</v>
      </c>
    </row>
    <row r="3244" spans="1:4" hidden="1" x14ac:dyDescent="0.25">
      <c r="A3244" t="s">
        <v>104</v>
      </c>
      <c r="B3244" t="s">
        <v>283</v>
      </c>
      <c r="C3244">
        <v>2019</v>
      </c>
      <c r="D3244">
        <v>27.327870000000001</v>
      </c>
    </row>
    <row r="3245" spans="1:4" hidden="1" x14ac:dyDescent="0.25">
      <c r="A3245" t="s">
        <v>104</v>
      </c>
      <c r="B3245" t="s">
        <v>283</v>
      </c>
      <c r="C3245">
        <v>2020</v>
      </c>
      <c r="D3245">
        <v>30.212942000000002</v>
      </c>
    </row>
    <row r="3246" spans="1:4" hidden="1" x14ac:dyDescent="0.25">
      <c r="A3246" t="s">
        <v>104</v>
      </c>
      <c r="B3246" t="s">
        <v>283</v>
      </c>
      <c r="C3246">
        <v>2021</v>
      </c>
      <c r="D3246">
        <v>27.544419999999999</v>
      </c>
    </row>
    <row r="3247" spans="1:4" hidden="1" x14ac:dyDescent="0.25">
      <c r="A3247" t="s">
        <v>356</v>
      </c>
      <c r="B3247" t="s">
        <v>357</v>
      </c>
      <c r="C3247">
        <v>1980</v>
      </c>
      <c r="D3247">
        <v>0.7360989</v>
      </c>
    </row>
    <row r="3248" spans="1:4" hidden="1" x14ac:dyDescent="0.25">
      <c r="A3248" t="s">
        <v>356</v>
      </c>
      <c r="B3248" t="s">
        <v>357</v>
      </c>
      <c r="C3248">
        <v>1981</v>
      </c>
      <c r="D3248">
        <v>0.39476489999999997</v>
      </c>
    </row>
    <row r="3249" spans="1:4" hidden="1" x14ac:dyDescent="0.25">
      <c r="A3249" t="s">
        <v>356</v>
      </c>
      <c r="B3249" t="s">
        <v>357</v>
      </c>
      <c r="C3249">
        <v>1982</v>
      </c>
      <c r="D3249">
        <v>0.77726479999999998</v>
      </c>
    </row>
    <row r="3250" spans="1:4" hidden="1" x14ac:dyDescent="0.25">
      <c r="A3250" t="s">
        <v>356</v>
      </c>
      <c r="B3250" t="s">
        <v>357</v>
      </c>
      <c r="C3250">
        <v>1983</v>
      </c>
      <c r="D3250">
        <v>1.0218126999999999</v>
      </c>
    </row>
    <row r="3251" spans="1:4" hidden="1" x14ac:dyDescent="0.25">
      <c r="A3251" t="s">
        <v>356</v>
      </c>
      <c r="B3251" t="s">
        <v>357</v>
      </c>
      <c r="C3251">
        <v>1984</v>
      </c>
      <c r="D3251">
        <v>1.0080279000000001</v>
      </c>
    </row>
    <row r="3252" spans="1:4" hidden="1" x14ac:dyDescent="0.25">
      <c r="A3252" t="s">
        <v>356</v>
      </c>
      <c r="B3252" t="s">
        <v>357</v>
      </c>
      <c r="C3252">
        <v>1985</v>
      </c>
      <c r="D3252">
        <v>1.7399583999999999</v>
      </c>
    </row>
    <row r="3253" spans="1:4" hidden="1" x14ac:dyDescent="0.25">
      <c r="A3253" t="s">
        <v>356</v>
      </c>
      <c r="B3253" t="s">
        <v>357</v>
      </c>
      <c r="C3253">
        <v>1986</v>
      </c>
      <c r="D3253">
        <v>1.5933328</v>
      </c>
    </row>
    <row r="3254" spans="1:4" hidden="1" x14ac:dyDescent="0.25">
      <c r="A3254" t="s">
        <v>356</v>
      </c>
      <c r="B3254" t="s">
        <v>357</v>
      </c>
      <c r="C3254">
        <v>1987</v>
      </c>
      <c r="D3254">
        <v>2.4777691000000002</v>
      </c>
    </row>
    <row r="3255" spans="1:4" hidden="1" x14ac:dyDescent="0.25">
      <c r="A3255" t="s">
        <v>356</v>
      </c>
      <c r="B3255" t="s">
        <v>357</v>
      </c>
      <c r="C3255">
        <v>1988</v>
      </c>
      <c r="D3255">
        <v>1.5500423000000001</v>
      </c>
    </row>
    <row r="3256" spans="1:4" hidden="1" x14ac:dyDescent="0.25">
      <c r="A3256" t="s">
        <v>356</v>
      </c>
      <c r="B3256" t="s">
        <v>357</v>
      </c>
      <c r="C3256">
        <v>1989</v>
      </c>
      <c r="D3256">
        <v>1.6479717</v>
      </c>
    </row>
    <row r="3257" spans="1:4" hidden="1" x14ac:dyDescent="0.25">
      <c r="A3257" t="s">
        <v>356</v>
      </c>
      <c r="B3257" t="s">
        <v>357</v>
      </c>
      <c r="C3257">
        <v>1990</v>
      </c>
      <c r="D3257">
        <v>1.3368907999999999</v>
      </c>
    </row>
    <row r="3258" spans="1:4" hidden="1" x14ac:dyDescent="0.25">
      <c r="A3258" t="s">
        <v>356</v>
      </c>
      <c r="B3258" t="s">
        <v>357</v>
      </c>
      <c r="C3258">
        <v>1991</v>
      </c>
      <c r="D3258">
        <v>1.8947445000000001</v>
      </c>
    </row>
    <row r="3259" spans="1:4" hidden="1" x14ac:dyDescent="0.25">
      <c r="A3259" t="s">
        <v>356</v>
      </c>
      <c r="B3259" t="s">
        <v>357</v>
      </c>
      <c r="C3259">
        <v>1992</v>
      </c>
      <c r="D3259">
        <v>2.0426156999999998</v>
      </c>
    </row>
    <row r="3260" spans="1:4" hidden="1" x14ac:dyDescent="0.25">
      <c r="A3260" t="s">
        <v>356</v>
      </c>
      <c r="B3260" t="s">
        <v>357</v>
      </c>
      <c r="C3260">
        <v>1993</v>
      </c>
      <c r="D3260">
        <v>2.7488540000000001</v>
      </c>
    </row>
    <row r="3261" spans="1:4" hidden="1" x14ac:dyDescent="0.25">
      <c r="A3261" t="s">
        <v>356</v>
      </c>
      <c r="B3261" t="s">
        <v>357</v>
      </c>
      <c r="C3261">
        <v>1994</v>
      </c>
      <c r="D3261">
        <v>1.9986957000000001</v>
      </c>
    </row>
    <row r="3262" spans="1:4" hidden="1" x14ac:dyDescent="0.25">
      <c r="A3262" t="s">
        <v>356</v>
      </c>
      <c r="B3262" t="s">
        <v>357</v>
      </c>
      <c r="C3262">
        <v>1995</v>
      </c>
      <c r="D3262">
        <v>4.1809770000000004</v>
      </c>
    </row>
    <row r="3263" spans="1:4" hidden="1" x14ac:dyDescent="0.25">
      <c r="A3263" t="s">
        <v>356</v>
      </c>
      <c r="B3263" t="s">
        <v>357</v>
      </c>
      <c r="C3263">
        <v>1996</v>
      </c>
      <c r="D3263">
        <v>2.7288847000000001</v>
      </c>
    </row>
    <row r="3264" spans="1:4" hidden="1" x14ac:dyDescent="0.25">
      <c r="A3264" t="s">
        <v>356</v>
      </c>
      <c r="B3264" t="s">
        <v>357</v>
      </c>
      <c r="C3264">
        <v>1997</v>
      </c>
      <c r="D3264">
        <v>4.3904532999999999</v>
      </c>
    </row>
    <row r="3265" spans="1:4" hidden="1" x14ac:dyDescent="0.25">
      <c r="A3265" t="s">
        <v>356</v>
      </c>
      <c r="B3265" t="s">
        <v>357</v>
      </c>
      <c r="C3265">
        <v>1998</v>
      </c>
      <c r="D3265">
        <v>2.9093564000000001</v>
      </c>
    </row>
    <row r="3266" spans="1:4" hidden="1" x14ac:dyDescent="0.25">
      <c r="A3266" t="s">
        <v>356</v>
      </c>
      <c r="B3266" t="s">
        <v>357</v>
      </c>
      <c r="C3266">
        <v>1999</v>
      </c>
      <c r="D3266">
        <v>6.3737225999999998</v>
      </c>
    </row>
    <row r="3267" spans="1:4" hidden="1" x14ac:dyDescent="0.25">
      <c r="A3267" t="s">
        <v>356</v>
      </c>
      <c r="B3267" t="s">
        <v>357</v>
      </c>
      <c r="C3267">
        <v>2000</v>
      </c>
      <c r="D3267">
        <v>3.7813477999999998</v>
      </c>
    </row>
    <row r="3268" spans="1:4" hidden="1" x14ac:dyDescent="0.25">
      <c r="A3268" t="s">
        <v>356</v>
      </c>
      <c r="B3268" t="s">
        <v>357</v>
      </c>
      <c r="C3268">
        <v>2001</v>
      </c>
      <c r="D3268">
        <v>6.3424015000000002</v>
      </c>
    </row>
    <row r="3269" spans="1:4" hidden="1" x14ac:dyDescent="0.25">
      <c r="A3269" t="s">
        <v>356</v>
      </c>
      <c r="B3269" t="s">
        <v>357</v>
      </c>
      <c r="C3269">
        <v>2002</v>
      </c>
      <c r="D3269">
        <v>6.4361829999999998</v>
      </c>
    </row>
    <row r="3270" spans="1:4" hidden="1" x14ac:dyDescent="0.25">
      <c r="A3270" t="s">
        <v>356</v>
      </c>
      <c r="B3270" t="s">
        <v>357</v>
      </c>
      <c r="C3270">
        <v>2003</v>
      </c>
      <c r="D3270">
        <v>4.9214682999999999</v>
      </c>
    </row>
    <row r="3271" spans="1:4" hidden="1" x14ac:dyDescent="0.25">
      <c r="A3271" t="s">
        <v>356</v>
      </c>
      <c r="B3271" t="s">
        <v>357</v>
      </c>
      <c r="C3271">
        <v>2004</v>
      </c>
      <c r="D3271">
        <v>6.1568665999999999</v>
      </c>
    </row>
    <row r="3272" spans="1:4" hidden="1" x14ac:dyDescent="0.25">
      <c r="A3272" t="s">
        <v>356</v>
      </c>
      <c r="B3272" t="s">
        <v>357</v>
      </c>
      <c r="C3272">
        <v>2005</v>
      </c>
      <c r="D3272">
        <v>7.5734987</v>
      </c>
    </row>
    <row r="3273" spans="1:4" hidden="1" x14ac:dyDescent="0.25">
      <c r="A3273" t="s">
        <v>356</v>
      </c>
      <c r="B3273" t="s">
        <v>357</v>
      </c>
      <c r="C3273">
        <v>2006</v>
      </c>
      <c r="D3273">
        <v>7.6997765999999999</v>
      </c>
    </row>
    <row r="3274" spans="1:4" hidden="1" x14ac:dyDescent="0.25">
      <c r="A3274" t="s">
        <v>356</v>
      </c>
      <c r="B3274" t="s">
        <v>357</v>
      </c>
      <c r="C3274">
        <v>2007</v>
      </c>
      <c r="D3274">
        <v>7.5204253000000003</v>
      </c>
    </row>
    <row r="3275" spans="1:4" hidden="1" x14ac:dyDescent="0.25">
      <c r="A3275" t="s">
        <v>356</v>
      </c>
      <c r="B3275" t="s">
        <v>357</v>
      </c>
      <c r="C3275">
        <v>2008</v>
      </c>
      <c r="D3275">
        <v>9.9084869999999992</v>
      </c>
    </row>
    <row r="3276" spans="1:4" hidden="1" x14ac:dyDescent="0.25">
      <c r="A3276" t="s">
        <v>356</v>
      </c>
      <c r="B3276" t="s">
        <v>357</v>
      </c>
      <c r="C3276">
        <v>2009</v>
      </c>
      <c r="D3276">
        <v>9.8620850000000004</v>
      </c>
    </row>
    <row r="3277" spans="1:4" hidden="1" x14ac:dyDescent="0.25">
      <c r="A3277" t="s">
        <v>356</v>
      </c>
      <c r="B3277" t="s">
        <v>357</v>
      </c>
      <c r="C3277">
        <v>2010</v>
      </c>
      <c r="D3277">
        <v>10.886101999999999</v>
      </c>
    </row>
    <row r="3278" spans="1:4" hidden="1" x14ac:dyDescent="0.25">
      <c r="A3278" t="s">
        <v>356</v>
      </c>
      <c r="B3278" t="s">
        <v>357</v>
      </c>
      <c r="C3278">
        <v>2011</v>
      </c>
      <c r="D3278">
        <v>9.3002090000000006</v>
      </c>
    </row>
    <row r="3279" spans="1:4" hidden="1" x14ac:dyDescent="0.25">
      <c r="A3279" t="s">
        <v>356</v>
      </c>
      <c r="B3279" t="s">
        <v>357</v>
      </c>
      <c r="C3279">
        <v>2013</v>
      </c>
      <c r="D3279">
        <v>15.521659</v>
      </c>
    </row>
    <row r="3280" spans="1:4" hidden="1" x14ac:dyDescent="0.25">
      <c r="A3280" t="s">
        <v>356</v>
      </c>
      <c r="B3280" t="s">
        <v>357</v>
      </c>
      <c r="C3280">
        <v>2015</v>
      </c>
      <c r="D3280">
        <v>10.217141</v>
      </c>
    </row>
    <row r="3281" spans="1:4" hidden="1" x14ac:dyDescent="0.25">
      <c r="A3281" t="s">
        <v>356</v>
      </c>
      <c r="B3281" t="s">
        <v>357</v>
      </c>
      <c r="C3281">
        <v>2016</v>
      </c>
      <c r="D3281">
        <v>13.068543</v>
      </c>
    </row>
    <row r="3282" spans="1:4" hidden="1" x14ac:dyDescent="0.25">
      <c r="A3282" t="s">
        <v>356</v>
      </c>
      <c r="B3282" t="s">
        <v>357</v>
      </c>
      <c r="C3282">
        <v>2017</v>
      </c>
      <c r="D3282">
        <v>12.879638</v>
      </c>
    </row>
    <row r="3283" spans="1:4" hidden="1" x14ac:dyDescent="0.25">
      <c r="A3283" t="s">
        <v>356</v>
      </c>
      <c r="B3283" t="s">
        <v>357</v>
      </c>
      <c r="C3283">
        <v>2018</v>
      </c>
      <c r="D3283">
        <v>15.893822999999999</v>
      </c>
    </row>
    <row r="3284" spans="1:4" hidden="1" x14ac:dyDescent="0.25">
      <c r="A3284" t="s">
        <v>356</v>
      </c>
      <c r="B3284" t="s">
        <v>357</v>
      </c>
      <c r="C3284">
        <v>2019</v>
      </c>
      <c r="D3284">
        <v>16.443674000000001</v>
      </c>
    </row>
    <row r="3285" spans="1:4" hidden="1" x14ac:dyDescent="0.25">
      <c r="A3285" t="s">
        <v>356</v>
      </c>
      <c r="B3285" t="s">
        <v>357</v>
      </c>
      <c r="C3285">
        <v>2020</v>
      </c>
      <c r="D3285">
        <v>16.255987000000001</v>
      </c>
    </row>
    <row r="3286" spans="1:4" hidden="1" x14ac:dyDescent="0.25">
      <c r="A3286" t="s">
        <v>356</v>
      </c>
      <c r="B3286" t="s">
        <v>357</v>
      </c>
      <c r="C3286">
        <v>2021</v>
      </c>
      <c r="D3286">
        <v>12.216721</v>
      </c>
    </row>
    <row r="3287" spans="1:4" hidden="1" x14ac:dyDescent="0.25">
      <c r="A3287" t="s">
        <v>433</v>
      </c>
      <c r="B3287" t="s">
        <v>434</v>
      </c>
      <c r="C3287">
        <v>1983</v>
      </c>
      <c r="D3287">
        <v>0.37365219999999999</v>
      </c>
    </row>
    <row r="3288" spans="1:4" hidden="1" x14ac:dyDescent="0.25">
      <c r="A3288" t="s">
        <v>433</v>
      </c>
      <c r="B3288" t="s">
        <v>434</v>
      </c>
      <c r="C3288">
        <v>1999</v>
      </c>
      <c r="D3288">
        <v>7.8020885999999998E-2</v>
      </c>
    </row>
    <row r="3289" spans="1:4" hidden="1" x14ac:dyDescent="0.25">
      <c r="A3289" t="s">
        <v>433</v>
      </c>
      <c r="B3289" t="s">
        <v>434</v>
      </c>
      <c r="C3289">
        <v>2000</v>
      </c>
      <c r="D3289">
        <v>0.22814748000000001</v>
      </c>
    </row>
    <row r="3290" spans="1:4" hidden="1" x14ac:dyDescent="0.25">
      <c r="A3290" t="s">
        <v>433</v>
      </c>
      <c r="B3290" t="s">
        <v>434</v>
      </c>
      <c r="C3290">
        <v>2001</v>
      </c>
      <c r="D3290">
        <v>3.7109534999999999E-2</v>
      </c>
    </row>
    <row r="3291" spans="1:4" hidden="1" x14ac:dyDescent="0.25">
      <c r="A3291" t="s">
        <v>433</v>
      </c>
      <c r="B3291" t="s">
        <v>434</v>
      </c>
      <c r="C3291">
        <v>2002</v>
      </c>
      <c r="D3291">
        <v>7.2541759999999997E-2</v>
      </c>
    </row>
    <row r="3292" spans="1:4" hidden="1" x14ac:dyDescent="0.25">
      <c r="A3292" t="s">
        <v>433</v>
      </c>
      <c r="B3292" t="s">
        <v>434</v>
      </c>
      <c r="C3292">
        <v>2003</v>
      </c>
      <c r="D3292">
        <v>0.21284911000000001</v>
      </c>
    </row>
    <row r="3293" spans="1:4" hidden="1" x14ac:dyDescent="0.25">
      <c r="A3293" t="s">
        <v>433</v>
      </c>
      <c r="B3293" t="s">
        <v>434</v>
      </c>
      <c r="C3293">
        <v>2004</v>
      </c>
      <c r="D3293">
        <v>0.13873687000000001</v>
      </c>
    </row>
    <row r="3294" spans="1:4" hidden="1" x14ac:dyDescent="0.25">
      <c r="A3294" t="s">
        <v>433</v>
      </c>
      <c r="B3294" t="s">
        <v>434</v>
      </c>
      <c r="C3294">
        <v>2005</v>
      </c>
      <c r="D3294">
        <v>0.20311040999999999</v>
      </c>
    </row>
    <row r="3295" spans="1:4" hidden="1" x14ac:dyDescent="0.25">
      <c r="A3295" t="s">
        <v>433</v>
      </c>
      <c r="B3295" t="s">
        <v>434</v>
      </c>
      <c r="C3295">
        <v>2006</v>
      </c>
      <c r="D3295">
        <v>9.8902285000000006E-2</v>
      </c>
    </row>
    <row r="3296" spans="1:4" hidden="1" x14ac:dyDescent="0.25">
      <c r="A3296" t="s">
        <v>433</v>
      </c>
      <c r="B3296" t="s">
        <v>434</v>
      </c>
      <c r="C3296">
        <v>2007</v>
      </c>
      <c r="D3296">
        <v>9.6181069999999994E-2</v>
      </c>
    </row>
    <row r="3297" spans="1:4" hidden="1" x14ac:dyDescent="0.25">
      <c r="A3297" t="s">
        <v>433</v>
      </c>
      <c r="B3297" t="s">
        <v>434</v>
      </c>
      <c r="C3297">
        <v>2008</v>
      </c>
      <c r="D3297">
        <v>10.603382</v>
      </c>
    </row>
    <row r="3298" spans="1:4" hidden="1" x14ac:dyDescent="0.25">
      <c r="A3298" t="s">
        <v>433</v>
      </c>
      <c r="B3298" t="s">
        <v>434</v>
      </c>
      <c r="C3298">
        <v>2009</v>
      </c>
      <c r="D3298">
        <v>10.076435999999999</v>
      </c>
    </row>
    <row r="3299" spans="1:4" hidden="1" x14ac:dyDescent="0.25">
      <c r="A3299" t="s">
        <v>433</v>
      </c>
      <c r="B3299" t="s">
        <v>434</v>
      </c>
      <c r="C3299">
        <v>2010</v>
      </c>
      <c r="D3299">
        <v>7.4688949999999998</v>
      </c>
    </row>
    <row r="3300" spans="1:4" hidden="1" x14ac:dyDescent="0.25">
      <c r="A3300" t="s">
        <v>433</v>
      </c>
      <c r="B3300" t="s">
        <v>434</v>
      </c>
      <c r="C3300">
        <v>2011</v>
      </c>
      <c r="D3300">
        <v>7.2342443000000003</v>
      </c>
    </row>
    <row r="3301" spans="1:4" hidden="1" x14ac:dyDescent="0.25">
      <c r="A3301" t="s">
        <v>433</v>
      </c>
      <c r="B3301" t="s">
        <v>434</v>
      </c>
      <c r="C3301">
        <v>2013</v>
      </c>
      <c r="D3301">
        <v>7.4741515999999999</v>
      </c>
    </row>
    <row r="3302" spans="1:4" hidden="1" x14ac:dyDescent="0.25">
      <c r="A3302" t="s">
        <v>433</v>
      </c>
      <c r="B3302" t="s">
        <v>434</v>
      </c>
      <c r="C3302">
        <v>2015</v>
      </c>
      <c r="D3302">
        <v>6.9948077</v>
      </c>
    </row>
    <row r="3303" spans="1:4" hidden="1" x14ac:dyDescent="0.25">
      <c r="A3303" t="s">
        <v>433</v>
      </c>
      <c r="B3303" t="s">
        <v>434</v>
      </c>
      <c r="C3303">
        <v>2016</v>
      </c>
      <c r="D3303">
        <v>7.2123013</v>
      </c>
    </row>
    <row r="3304" spans="1:4" hidden="1" x14ac:dyDescent="0.25">
      <c r="A3304" t="s">
        <v>433</v>
      </c>
      <c r="B3304" t="s">
        <v>434</v>
      </c>
      <c r="C3304">
        <v>2017</v>
      </c>
      <c r="D3304">
        <v>6.9076019999999998</v>
      </c>
    </row>
    <row r="3305" spans="1:4" hidden="1" x14ac:dyDescent="0.25">
      <c r="A3305" t="s">
        <v>433</v>
      </c>
      <c r="B3305" t="s">
        <v>434</v>
      </c>
      <c r="C3305">
        <v>2018</v>
      </c>
      <c r="D3305">
        <v>8.3097089999999998</v>
      </c>
    </row>
    <row r="3306" spans="1:4" hidden="1" x14ac:dyDescent="0.25">
      <c r="A3306" t="s">
        <v>433</v>
      </c>
      <c r="B3306" t="s">
        <v>434</v>
      </c>
      <c r="C3306">
        <v>2019</v>
      </c>
      <c r="D3306">
        <v>5.5051699999999997</v>
      </c>
    </row>
    <row r="3307" spans="1:4" hidden="1" x14ac:dyDescent="0.25">
      <c r="A3307" t="s">
        <v>433</v>
      </c>
      <c r="B3307" t="s">
        <v>434</v>
      </c>
      <c r="C3307">
        <v>2020</v>
      </c>
      <c r="D3307">
        <v>3.4428067000000002</v>
      </c>
    </row>
    <row r="3308" spans="1:4" hidden="1" x14ac:dyDescent="0.25">
      <c r="A3308" t="s">
        <v>72</v>
      </c>
      <c r="B3308" t="s">
        <v>456</v>
      </c>
      <c r="C3308">
        <v>1980</v>
      </c>
      <c r="D3308">
        <v>493.99880000000002</v>
      </c>
    </row>
    <row r="3309" spans="1:4" hidden="1" x14ac:dyDescent="0.25">
      <c r="A3309" t="s">
        <v>72</v>
      </c>
      <c r="B3309" t="s">
        <v>456</v>
      </c>
      <c r="C3309">
        <v>1981</v>
      </c>
      <c r="D3309">
        <v>470.05477999999999</v>
      </c>
    </row>
    <row r="3310" spans="1:4" hidden="1" x14ac:dyDescent="0.25">
      <c r="A3310" t="s">
        <v>72</v>
      </c>
      <c r="B3310" t="s">
        <v>456</v>
      </c>
      <c r="C3310">
        <v>1982</v>
      </c>
      <c r="D3310">
        <v>490.00529999999998</v>
      </c>
    </row>
    <row r="3311" spans="1:4" hidden="1" x14ac:dyDescent="0.25">
      <c r="A3311" t="s">
        <v>72</v>
      </c>
      <c r="B3311" t="s">
        <v>456</v>
      </c>
      <c r="C3311">
        <v>1983</v>
      </c>
      <c r="D3311">
        <v>512.62036000000001</v>
      </c>
    </row>
    <row r="3312" spans="1:4" hidden="1" x14ac:dyDescent="0.25">
      <c r="A3312" t="s">
        <v>72</v>
      </c>
      <c r="B3312" t="s">
        <v>456</v>
      </c>
      <c r="C3312">
        <v>1984</v>
      </c>
      <c r="D3312">
        <v>474.12081999999998</v>
      </c>
    </row>
    <row r="3313" spans="1:4" hidden="1" x14ac:dyDescent="0.25">
      <c r="A3313" t="s">
        <v>72</v>
      </c>
      <c r="B3313" t="s">
        <v>456</v>
      </c>
      <c r="C3313">
        <v>1985</v>
      </c>
      <c r="D3313">
        <v>457.69220000000001</v>
      </c>
    </row>
    <row r="3314" spans="1:4" hidden="1" x14ac:dyDescent="0.25">
      <c r="A3314" t="s">
        <v>72</v>
      </c>
      <c r="B3314" t="s">
        <v>456</v>
      </c>
      <c r="C3314">
        <v>1986</v>
      </c>
      <c r="D3314">
        <v>438.0752</v>
      </c>
    </row>
    <row r="3315" spans="1:4" hidden="1" x14ac:dyDescent="0.25">
      <c r="A3315" t="s">
        <v>72</v>
      </c>
      <c r="B3315" t="s">
        <v>456</v>
      </c>
      <c r="C3315">
        <v>1987</v>
      </c>
      <c r="D3315">
        <v>417.27895999999998</v>
      </c>
    </row>
    <row r="3316" spans="1:4" hidden="1" x14ac:dyDescent="0.25">
      <c r="A3316" t="s">
        <v>72</v>
      </c>
      <c r="B3316" t="s">
        <v>456</v>
      </c>
      <c r="C3316">
        <v>1988</v>
      </c>
      <c r="D3316">
        <v>384.9726</v>
      </c>
    </row>
    <row r="3317" spans="1:4" hidden="1" x14ac:dyDescent="0.25">
      <c r="A3317" t="s">
        <v>72</v>
      </c>
      <c r="B3317" t="s">
        <v>456</v>
      </c>
      <c r="C3317">
        <v>1989</v>
      </c>
      <c r="D3317">
        <v>370.01843000000002</v>
      </c>
    </row>
    <row r="3318" spans="1:4" hidden="1" x14ac:dyDescent="0.25">
      <c r="A3318" t="s">
        <v>72</v>
      </c>
      <c r="B3318" t="s">
        <v>456</v>
      </c>
      <c r="C3318">
        <v>1990</v>
      </c>
      <c r="D3318">
        <v>363.57650000000001</v>
      </c>
    </row>
    <row r="3319" spans="1:4" hidden="1" x14ac:dyDescent="0.25">
      <c r="A3319" t="s">
        <v>72</v>
      </c>
      <c r="B3319" t="s">
        <v>456</v>
      </c>
      <c r="C3319">
        <v>1991</v>
      </c>
      <c r="D3319">
        <v>366.99297999999999</v>
      </c>
    </row>
    <row r="3320" spans="1:4" hidden="1" x14ac:dyDescent="0.25">
      <c r="A3320" t="s">
        <v>72</v>
      </c>
      <c r="B3320" t="s">
        <v>456</v>
      </c>
      <c r="C3320">
        <v>1992</v>
      </c>
      <c r="D3320">
        <v>380.89055999999999</v>
      </c>
    </row>
    <row r="3321" spans="1:4" hidden="1" x14ac:dyDescent="0.25">
      <c r="A3321" t="s">
        <v>72</v>
      </c>
      <c r="B3321" t="s">
        <v>456</v>
      </c>
      <c r="C3321">
        <v>1993</v>
      </c>
      <c r="D3321">
        <v>433.00995</v>
      </c>
    </row>
    <row r="3322" spans="1:4" hidden="1" x14ac:dyDescent="0.25">
      <c r="A3322" t="s">
        <v>72</v>
      </c>
      <c r="B3322" t="s">
        <v>456</v>
      </c>
      <c r="C3322">
        <v>1994</v>
      </c>
      <c r="D3322">
        <v>453.14550000000003</v>
      </c>
    </row>
    <row r="3323" spans="1:4" hidden="1" x14ac:dyDescent="0.25">
      <c r="A3323" t="s">
        <v>72</v>
      </c>
      <c r="B3323" t="s">
        <v>456</v>
      </c>
      <c r="C3323">
        <v>1995</v>
      </c>
      <c r="D3323">
        <v>449.9631</v>
      </c>
    </row>
    <row r="3324" spans="1:4" hidden="1" x14ac:dyDescent="0.25">
      <c r="A3324" t="s">
        <v>72</v>
      </c>
      <c r="B3324" t="s">
        <v>456</v>
      </c>
      <c r="C3324">
        <v>1996</v>
      </c>
      <c r="D3324">
        <v>467.93047999999999</v>
      </c>
    </row>
    <row r="3325" spans="1:4" hidden="1" x14ac:dyDescent="0.25">
      <c r="A3325" t="s">
        <v>72</v>
      </c>
      <c r="B3325" t="s">
        <v>456</v>
      </c>
      <c r="C3325">
        <v>1997</v>
      </c>
      <c r="D3325">
        <v>468.89895999999999</v>
      </c>
    </row>
    <row r="3326" spans="1:4" hidden="1" x14ac:dyDescent="0.25">
      <c r="A3326" t="s">
        <v>72</v>
      </c>
      <c r="B3326" t="s">
        <v>456</v>
      </c>
      <c r="C3326">
        <v>1998</v>
      </c>
      <c r="D3326">
        <v>449.9</v>
      </c>
    </row>
    <row r="3327" spans="1:4" hidden="1" x14ac:dyDescent="0.25">
      <c r="A3327" t="s">
        <v>72</v>
      </c>
      <c r="B3327" t="s">
        <v>456</v>
      </c>
      <c r="C3327">
        <v>1999</v>
      </c>
      <c r="D3327">
        <v>468.08179999999999</v>
      </c>
    </row>
    <row r="3328" spans="1:4" hidden="1" x14ac:dyDescent="0.25">
      <c r="A3328" t="s">
        <v>72</v>
      </c>
      <c r="B3328" t="s">
        <v>456</v>
      </c>
      <c r="C3328">
        <v>2000</v>
      </c>
      <c r="D3328">
        <v>476.15600000000001</v>
      </c>
    </row>
    <row r="3329" spans="1:4" hidden="1" x14ac:dyDescent="0.25">
      <c r="A3329" t="s">
        <v>72</v>
      </c>
      <c r="B3329" t="s">
        <v>456</v>
      </c>
      <c r="C3329">
        <v>2001</v>
      </c>
      <c r="D3329">
        <v>441.28485000000001</v>
      </c>
    </row>
    <row r="3330" spans="1:4" hidden="1" x14ac:dyDescent="0.25">
      <c r="A3330" t="s">
        <v>72</v>
      </c>
      <c r="B3330" t="s">
        <v>456</v>
      </c>
      <c r="C3330">
        <v>2002</v>
      </c>
      <c r="D3330">
        <v>376.20389999999998</v>
      </c>
    </row>
    <row r="3331" spans="1:4" hidden="1" x14ac:dyDescent="0.25">
      <c r="A3331" t="s">
        <v>72</v>
      </c>
      <c r="B3331" t="s">
        <v>456</v>
      </c>
      <c r="C3331">
        <v>2003</v>
      </c>
      <c r="D3331">
        <v>337.55486999999999</v>
      </c>
    </row>
    <row r="3332" spans="1:4" hidden="1" x14ac:dyDescent="0.25">
      <c r="A3332" t="s">
        <v>72</v>
      </c>
      <c r="B3332" t="s">
        <v>456</v>
      </c>
      <c r="C3332">
        <v>2004</v>
      </c>
      <c r="D3332">
        <v>307.40994000000001</v>
      </c>
    </row>
    <row r="3333" spans="1:4" hidden="1" x14ac:dyDescent="0.25">
      <c r="A3333" t="s">
        <v>72</v>
      </c>
      <c r="B3333" t="s">
        <v>456</v>
      </c>
      <c r="C3333">
        <v>2005</v>
      </c>
      <c r="D3333">
        <v>278.62047999999999</v>
      </c>
    </row>
    <row r="3334" spans="1:4" hidden="1" x14ac:dyDescent="0.25">
      <c r="A3334" t="s">
        <v>72</v>
      </c>
      <c r="B3334" t="s">
        <v>456</v>
      </c>
      <c r="C3334">
        <v>2006</v>
      </c>
      <c r="D3334">
        <v>268.65172999999999</v>
      </c>
    </row>
    <row r="3335" spans="1:4" hidden="1" x14ac:dyDescent="0.25">
      <c r="A3335" t="s">
        <v>72</v>
      </c>
      <c r="B3335" t="s">
        <v>456</v>
      </c>
      <c r="C3335">
        <v>2007</v>
      </c>
      <c r="D3335">
        <v>275.74470000000002</v>
      </c>
    </row>
    <row r="3336" spans="1:4" hidden="1" x14ac:dyDescent="0.25">
      <c r="A3336" t="s">
        <v>72</v>
      </c>
      <c r="B3336" t="s">
        <v>456</v>
      </c>
      <c r="C3336">
        <v>2008</v>
      </c>
      <c r="D3336">
        <v>276.18615999999997</v>
      </c>
    </row>
    <row r="3337" spans="1:4" hidden="1" x14ac:dyDescent="0.25">
      <c r="A3337" t="s">
        <v>72</v>
      </c>
      <c r="B3337" t="s">
        <v>456</v>
      </c>
      <c r="C3337">
        <v>2009</v>
      </c>
      <c r="D3337">
        <v>235.01804999999999</v>
      </c>
    </row>
    <row r="3338" spans="1:4" hidden="1" x14ac:dyDescent="0.25">
      <c r="A3338" t="s">
        <v>72</v>
      </c>
      <c r="B3338" t="s">
        <v>456</v>
      </c>
      <c r="C3338">
        <v>2010</v>
      </c>
      <c r="D3338">
        <v>234.07217</v>
      </c>
    </row>
    <row r="3339" spans="1:4" hidden="1" x14ac:dyDescent="0.25">
      <c r="A3339" t="s">
        <v>72</v>
      </c>
      <c r="B3339" t="s">
        <v>456</v>
      </c>
      <c r="C3339">
        <v>2011</v>
      </c>
      <c r="D3339">
        <v>211.67410000000001</v>
      </c>
    </row>
    <row r="3340" spans="1:4" hidden="1" x14ac:dyDescent="0.25">
      <c r="A3340" t="s">
        <v>72</v>
      </c>
      <c r="B3340" t="s">
        <v>456</v>
      </c>
      <c r="C3340">
        <v>2012</v>
      </c>
      <c r="D3340">
        <v>239.43111999999999</v>
      </c>
    </row>
    <row r="3341" spans="1:4" hidden="1" x14ac:dyDescent="0.25">
      <c r="A3341" t="s">
        <v>72</v>
      </c>
      <c r="B3341" t="s">
        <v>456</v>
      </c>
      <c r="C3341">
        <v>2013</v>
      </c>
      <c r="D3341">
        <v>241.68471</v>
      </c>
    </row>
    <row r="3342" spans="1:4" hidden="1" x14ac:dyDescent="0.25">
      <c r="A3342" t="s">
        <v>72</v>
      </c>
      <c r="B3342" t="s">
        <v>456</v>
      </c>
      <c r="C3342">
        <v>2014</v>
      </c>
      <c r="D3342">
        <v>203.53923</v>
      </c>
    </row>
    <row r="3343" spans="1:4" hidden="1" x14ac:dyDescent="0.25">
      <c r="A3343" t="s">
        <v>72</v>
      </c>
      <c r="B3343" t="s">
        <v>456</v>
      </c>
      <c r="C3343">
        <v>2015</v>
      </c>
      <c r="D3343">
        <v>206.91732999999999</v>
      </c>
    </row>
    <row r="3344" spans="1:4" hidden="1" x14ac:dyDescent="0.25">
      <c r="A3344" t="s">
        <v>72</v>
      </c>
      <c r="B3344" t="s">
        <v>456</v>
      </c>
      <c r="C3344">
        <v>2016</v>
      </c>
      <c r="D3344">
        <v>204.15294</v>
      </c>
    </row>
    <row r="3345" spans="1:4" hidden="1" x14ac:dyDescent="0.25">
      <c r="A3345" t="s">
        <v>72</v>
      </c>
      <c r="B3345" t="s">
        <v>456</v>
      </c>
      <c r="C3345">
        <v>2017</v>
      </c>
      <c r="D3345">
        <v>198.04755</v>
      </c>
    </row>
    <row r="3346" spans="1:4" hidden="1" x14ac:dyDescent="0.25">
      <c r="A3346" t="s">
        <v>72</v>
      </c>
      <c r="B3346" t="s">
        <v>456</v>
      </c>
      <c r="C3346">
        <v>2018</v>
      </c>
      <c r="D3346">
        <v>180.86456000000001</v>
      </c>
    </row>
    <row r="3347" spans="1:4" hidden="1" x14ac:dyDescent="0.25">
      <c r="A3347" t="s">
        <v>72</v>
      </c>
      <c r="B3347" t="s">
        <v>456</v>
      </c>
      <c r="C3347">
        <v>2019</v>
      </c>
      <c r="D3347">
        <v>175.49802</v>
      </c>
    </row>
    <row r="3348" spans="1:4" hidden="1" x14ac:dyDescent="0.25">
      <c r="A3348" t="s">
        <v>72</v>
      </c>
      <c r="B3348" t="s">
        <v>456</v>
      </c>
      <c r="C3348">
        <v>2020</v>
      </c>
      <c r="D3348">
        <v>170.12299999999999</v>
      </c>
    </row>
    <row r="3349" spans="1:4" hidden="1" x14ac:dyDescent="0.25">
      <c r="A3349" t="s">
        <v>72</v>
      </c>
      <c r="B3349" t="s">
        <v>456</v>
      </c>
      <c r="C3349">
        <v>2021</v>
      </c>
      <c r="D3349">
        <v>169.1969</v>
      </c>
    </row>
    <row r="3350" spans="1:4" hidden="1" x14ac:dyDescent="0.25">
      <c r="A3350" t="s">
        <v>54</v>
      </c>
      <c r="B3350" t="s">
        <v>247</v>
      </c>
      <c r="C3350">
        <v>1980</v>
      </c>
      <c r="D3350">
        <v>640.75419999999997</v>
      </c>
    </row>
    <row r="3351" spans="1:4" hidden="1" x14ac:dyDescent="0.25">
      <c r="A3351" t="s">
        <v>54</v>
      </c>
      <c r="B3351" t="s">
        <v>247</v>
      </c>
      <c r="C3351">
        <v>1981</v>
      </c>
      <c r="D3351">
        <v>584.22644000000003</v>
      </c>
    </row>
    <row r="3352" spans="1:4" hidden="1" x14ac:dyDescent="0.25">
      <c r="A3352" t="s">
        <v>54</v>
      </c>
      <c r="B3352" t="s">
        <v>247</v>
      </c>
      <c r="C3352">
        <v>1982</v>
      </c>
      <c r="D3352">
        <v>601.63170000000002</v>
      </c>
    </row>
    <row r="3353" spans="1:4" hidden="1" x14ac:dyDescent="0.25">
      <c r="A3353" t="s">
        <v>54</v>
      </c>
      <c r="B3353" t="s">
        <v>247</v>
      </c>
      <c r="C3353">
        <v>1983</v>
      </c>
      <c r="D3353">
        <v>594.69500000000005</v>
      </c>
    </row>
    <row r="3354" spans="1:4" hidden="1" x14ac:dyDescent="0.25">
      <c r="A3354" t="s">
        <v>54</v>
      </c>
      <c r="B3354" t="s">
        <v>247</v>
      </c>
      <c r="C3354">
        <v>1984</v>
      </c>
      <c r="D3354">
        <v>526.74456999999995</v>
      </c>
    </row>
    <row r="3355" spans="1:4" hidden="1" x14ac:dyDescent="0.25">
      <c r="A3355" t="s">
        <v>54</v>
      </c>
      <c r="B3355" t="s">
        <v>247</v>
      </c>
      <c r="C3355">
        <v>1985</v>
      </c>
      <c r="D3355">
        <v>493.21233999999998</v>
      </c>
    </row>
    <row r="3356" spans="1:4" hidden="1" x14ac:dyDescent="0.25">
      <c r="A3356" t="s">
        <v>54</v>
      </c>
      <c r="B3356" t="s">
        <v>247</v>
      </c>
      <c r="C3356">
        <v>1986</v>
      </c>
      <c r="D3356">
        <v>491.88709999999998</v>
      </c>
    </row>
    <row r="3357" spans="1:4" hidden="1" x14ac:dyDescent="0.25">
      <c r="A3357" t="s">
        <v>54</v>
      </c>
      <c r="B3357" t="s">
        <v>247</v>
      </c>
      <c r="C3357">
        <v>1987</v>
      </c>
      <c r="D3357">
        <v>503.93808000000001</v>
      </c>
    </row>
    <row r="3358" spans="1:4" hidden="1" x14ac:dyDescent="0.25">
      <c r="A3358" t="s">
        <v>54</v>
      </c>
      <c r="B3358" t="s">
        <v>247</v>
      </c>
      <c r="C3358">
        <v>1988</v>
      </c>
      <c r="D3358">
        <v>490.84840000000003</v>
      </c>
    </row>
    <row r="3359" spans="1:4" hidden="1" x14ac:dyDescent="0.25">
      <c r="A3359" t="s">
        <v>54</v>
      </c>
      <c r="B3359" t="s">
        <v>247</v>
      </c>
      <c r="C3359">
        <v>1989</v>
      </c>
      <c r="D3359">
        <v>488.54919999999998</v>
      </c>
    </row>
    <row r="3360" spans="1:4" hidden="1" x14ac:dyDescent="0.25">
      <c r="A3360" t="s">
        <v>54</v>
      </c>
      <c r="B3360" t="s">
        <v>247</v>
      </c>
      <c r="C3360">
        <v>1990</v>
      </c>
      <c r="D3360">
        <v>445.04473999999999</v>
      </c>
    </row>
    <row r="3361" spans="1:4" hidden="1" x14ac:dyDescent="0.25">
      <c r="A3361" t="s">
        <v>54</v>
      </c>
      <c r="B3361" t="s">
        <v>247</v>
      </c>
      <c r="C3361">
        <v>1991</v>
      </c>
      <c r="D3361">
        <v>433.97055</v>
      </c>
    </row>
    <row r="3362" spans="1:4" hidden="1" x14ac:dyDescent="0.25">
      <c r="A3362" t="s">
        <v>54</v>
      </c>
      <c r="B3362" t="s">
        <v>247</v>
      </c>
      <c r="C3362">
        <v>1992</v>
      </c>
      <c r="D3362">
        <v>446.37220000000002</v>
      </c>
    </row>
    <row r="3363" spans="1:4" hidden="1" x14ac:dyDescent="0.25">
      <c r="A3363" t="s">
        <v>54</v>
      </c>
      <c r="B3363" t="s">
        <v>247</v>
      </c>
      <c r="C3363">
        <v>1993</v>
      </c>
      <c r="D3363">
        <v>432.3741</v>
      </c>
    </row>
    <row r="3364" spans="1:4" hidden="1" x14ac:dyDescent="0.25">
      <c r="A3364" t="s">
        <v>54</v>
      </c>
      <c r="B3364" t="s">
        <v>247</v>
      </c>
      <c r="C3364">
        <v>1994</v>
      </c>
      <c r="D3364">
        <v>433.8098</v>
      </c>
    </row>
    <row r="3365" spans="1:4" hidden="1" x14ac:dyDescent="0.25">
      <c r="A3365" t="s">
        <v>54</v>
      </c>
      <c r="B3365" t="s">
        <v>247</v>
      </c>
      <c r="C3365">
        <v>1995</v>
      </c>
      <c r="D3365">
        <v>410.61040000000003</v>
      </c>
    </row>
    <row r="3366" spans="1:4" hidden="1" x14ac:dyDescent="0.25">
      <c r="A3366" t="s">
        <v>54</v>
      </c>
      <c r="B3366" t="s">
        <v>247</v>
      </c>
      <c r="C3366">
        <v>1996</v>
      </c>
      <c r="D3366">
        <v>354.18790000000001</v>
      </c>
    </row>
    <row r="3367" spans="1:4" hidden="1" x14ac:dyDescent="0.25">
      <c r="A3367" t="s">
        <v>54</v>
      </c>
      <c r="B3367" t="s">
        <v>247</v>
      </c>
      <c r="C3367">
        <v>1997</v>
      </c>
      <c r="D3367">
        <v>339.7774</v>
      </c>
    </row>
    <row r="3368" spans="1:4" hidden="1" x14ac:dyDescent="0.25">
      <c r="A3368" t="s">
        <v>54</v>
      </c>
      <c r="B3368" t="s">
        <v>247</v>
      </c>
      <c r="C3368">
        <v>1998</v>
      </c>
      <c r="D3368">
        <v>284.88126</v>
      </c>
    </row>
    <row r="3369" spans="1:4" hidden="1" x14ac:dyDescent="0.25">
      <c r="A3369" t="s">
        <v>54</v>
      </c>
      <c r="B3369" t="s">
        <v>247</v>
      </c>
      <c r="C3369">
        <v>1999</v>
      </c>
      <c r="D3369">
        <v>268.2647</v>
      </c>
    </row>
    <row r="3370" spans="1:4" hidden="1" x14ac:dyDescent="0.25">
      <c r="A3370" t="s">
        <v>54</v>
      </c>
      <c r="B3370" t="s">
        <v>247</v>
      </c>
      <c r="C3370">
        <v>2000</v>
      </c>
      <c r="D3370">
        <v>290.02852999999999</v>
      </c>
    </row>
    <row r="3371" spans="1:4" hidden="1" x14ac:dyDescent="0.25">
      <c r="A3371" t="s">
        <v>54</v>
      </c>
      <c r="B3371" t="s">
        <v>247</v>
      </c>
      <c r="C3371">
        <v>2001</v>
      </c>
      <c r="D3371">
        <v>257.32193000000001</v>
      </c>
    </row>
    <row r="3372" spans="1:4" hidden="1" x14ac:dyDescent="0.25">
      <c r="A3372" t="s">
        <v>54</v>
      </c>
      <c r="B3372" t="s">
        <v>247</v>
      </c>
      <c r="C3372">
        <v>2002</v>
      </c>
      <c r="D3372">
        <v>251.08297999999999</v>
      </c>
    </row>
    <row r="3373" spans="1:4" hidden="1" x14ac:dyDescent="0.25">
      <c r="A3373" t="s">
        <v>54</v>
      </c>
      <c r="B3373" t="s">
        <v>247</v>
      </c>
      <c r="C3373">
        <v>2003</v>
      </c>
      <c r="D3373">
        <v>249.77052</v>
      </c>
    </row>
    <row r="3374" spans="1:4" hidden="1" x14ac:dyDescent="0.25">
      <c r="A3374" t="s">
        <v>54</v>
      </c>
      <c r="B3374" t="s">
        <v>247</v>
      </c>
      <c r="C3374">
        <v>2004</v>
      </c>
      <c r="D3374">
        <v>236.00648000000001</v>
      </c>
    </row>
    <row r="3375" spans="1:4" hidden="1" x14ac:dyDescent="0.25">
      <c r="A3375" t="s">
        <v>54</v>
      </c>
      <c r="B3375" t="s">
        <v>247</v>
      </c>
      <c r="C3375">
        <v>2005</v>
      </c>
      <c r="D3375">
        <v>221.17707999999999</v>
      </c>
    </row>
    <row r="3376" spans="1:4" hidden="1" x14ac:dyDescent="0.25">
      <c r="A3376" t="s">
        <v>54</v>
      </c>
      <c r="B3376" t="s">
        <v>247</v>
      </c>
      <c r="C3376">
        <v>2006</v>
      </c>
      <c r="D3376">
        <v>232.77547999999999</v>
      </c>
    </row>
    <row r="3377" spans="1:4" hidden="1" x14ac:dyDescent="0.25">
      <c r="A3377" t="s">
        <v>54</v>
      </c>
      <c r="B3377" t="s">
        <v>247</v>
      </c>
      <c r="C3377">
        <v>2007</v>
      </c>
      <c r="D3377">
        <v>224.34639000000001</v>
      </c>
    </row>
    <row r="3378" spans="1:4" hidden="1" x14ac:dyDescent="0.25">
      <c r="A3378" t="s">
        <v>54</v>
      </c>
      <c r="B3378" t="s">
        <v>247</v>
      </c>
      <c r="C3378">
        <v>2008</v>
      </c>
      <c r="D3378">
        <v>208.68549999999999</v>
      </c>
    </row>
    <row r="3379" spans="1:4" hidden="1" x14ac:dyDescent="0.25">
      <c r="A3379" t="s">
        <v>54</v>
      </c>
      <c r="B3379" t="s">
        <v>247</v>
      </c>
      <c r="C3379">
        <v>2009</v>
      </c>
      <c r="D3379">
        <v>217.72853000000001</v>
      </c>
    </row>
    <row r="3380" spans="1:4" hidden="1" x14ac:dyDescent="0.25">
      <c r="A3380" t="s">
        <v>54</v>
      </c>
      <c r="B3380" t="s">
        <v>247</v>
      </c>
      <c r="C3380">
        <v>2010</v>
      </c>
      <c r="D3380">
        <v>207.35208</v>
      </c>
    </row>
    <row r="3381" spans="1:4" hidden="1" x14ac:dyDescent="0.25">
      <c r="A3381" t="s">
        <v>54</v>
      </c>
      <c r="B3381" t="s">
        <v>247</v>
      </c>
      <c r="C3381">
        <v>2011</v>
      </c>
      <c r="D3381">
        <v>201.87111999999999</v>
      </c>
    </row>
    <row r="3382" spans="1:4" hidden="1" x14ac:dyDescent="0.25">
      <c r="A3382" t="s">
        <v>54</v>
      </c>
      <c r="B3382" t="s">
        <v>247</v>
      </c>
      <c r="C3382">
        <v>2012</v>
      </c>
      <c r="D3382">
        <v>185.09862000000001</v>
      </c>
    </row>
    <row r="3383" spans="1:4" hidden="1" x14ac:dyDescent="0.25">
      <c r="A3383" t="s">
        <v>54</v>
      </c>
      <c r="B3383" t="s">
        <v>247</v>
      </c>
      <c r="C3383">
        <v>2013</v>
      </c>
      <c r="D3383">
        <v>188.54230999999999</v>
      </c>
    </row>
    <row r="3384" spans="1:4" hidden="1" x14ac:dyDescent="0.25">
      <c r="A3384" t="s">
        <v>54</v>
      </c>
      <c r="B3384" t="s">
        <v>247</v>
      </c>
      <c r="C3384">
        <v>2014</v>
      </c>
      <c r="D3384">
        <v>180.75691</v>
      </c>
    </row>
    <row r="3385" spans="1:4" hidden="1" x14ac:dyDescent="0.25">
      <c r="A3385" t="s">
        <v>54</v>
      </c>
      <c r="B3385" t="s">
        <v>247</v>
      </c>
      <c r="C3385">
        <v>2015</v>
      </c>
      <c r="D3385">
        <v>178.34426999999999</v>
      </c>
    </row>
    <row r="3386" spans="1:4" hidden="1" x14ac:dyDescent="0.25">
      <c r="A3386" t="s">
        <v>54</v>
      </c>
      <c r="B3386" t="s">
        <v>247</v>
      </c>
      <c r="C3386">
        <v>2016</v>
      </c>
      <c r="D3386">
        <v>174.61089999999999</v>
      </c>
    </row>
    <row r="3387" spans="1:4" hidden="1" x14ac:dyDescent="0.25">
      <c r="A3387" t="s">
        <v>54</v>
      </c>
      <c r="B3387" t="s">
        <v>247</v>
      </c>
      <c r="C3387">
        <v>2017</v>
      </c>
      <c r="D3387">
        <v>158.19325000000001</v>
      </c>
    </row>
    <row r="3388" spans="1:4" hidden="1" x14ac:dyDescent="0.25">
      <c r="A3388" t="s">
        <v>54</v>
      </c>
      <c r="B3388" t="s">
        <v>247</v>
      </c>
      <c r="C3388">
        <v>2018</v>
      </c>
      <c r="D3388">
        <v>150.68535</v>
      </c>
    </row>
    <row r="3389" spans="1:4" hidden="1" x14ac:dyDescent="0.25">
      <c r="A3389" t="s">
        <v>54</v>
      </c>
      <c r="B3389" t="s">
        <v>247</v>
      </c>
      <c r="C3389">
        <v>2019</v>
      </c>
      <c r="D3389">
        <v>159.63910000000001</v>
      </c>
    </row>
    <row r="3390" spans="1:4" hidden="1" x14ac:dyDescent="0.25">
      <c r="A3390" t="s">
        <v>54</v>
      </c>
      <c r="B3390" t="s">
        <v>247</v>
      </c>
      <c r="C3390">
        <v>2020</v>
      </c>
      <c r="D3390">
        <v>160.21098000000001</v>
      </c>
    </row>
    <row r="3391" spans="1:4" hidden="1" x14ac:dyDescent="0.25">
      <c r="A3391" t="s">
        <v>54</v>
      </c>
      <c r="B3391" t="s">
        <v>247</v>
      </c>
      <c r="C3391">
        <v>2021</v>
      </c>
      <c r="D3391">
        <v>148.19229999999999</v>
      </c>
    </row>
    <row r="3392" spans="1:4" hidden="1" x14ac:dyDescent="0.25">
      <c r="A3392" t="s">
        <v>527</v>
      </c>
      <c r="B3392" t="s">
        <v>461</v>
      </c>
      <c r="C3392">
        <v>1980</v>
      </c>
      <c r="D3392">
        <v>0.67423630000000001</v>
      </c>
    </row>
    <row r="3393" spans="1:4" hidden="1" x14ac:dyDescent="0.25">
      <c r="A3393" t="s">
        <v>527</v>
      </c>
      <c r="B3393" t="s">
        <v>461</v>
      </c>
      <c r="C3393">
        <v>1981</v>
      </c>
      <c r="D3393">
        <v>0.76056849999999998</v>
      </c>
    </row>
    <row r="3394" spans="1:4" hidden="1" x14ac:dyDescent="0.25">
      <c r="A3394" t="s">
        <v>527</v>
      </c>
      <c r="B3394" t="s">
        <v>461</v>
      </c>
      <c r="C3394">
        <v>1982</v>
      </c>
      <c r="D3394">
        <v>0.42057647999999997</v>
      </c>
    </row>
    <row r="3395" spans="1:4" hidden="1" x14ac:dyDescent="0.25">
      <c r="A3395" t="s">
        <v>527</v>
      </c>
      <c r="B3395" t="s">
        <v>461</v>
      </c>
      <c r="C3395">
        <v>1992</v>
      </c>
      <c r="D3395">
        <v>4.0284553000000001</v>
      </c>
    </row>
    <row r="3396" spans="1:4" hidden="1" x14ac:dyDescent="0.25">
      <c r="A3396" t="s">
        <v>527</v>
      </c>
      <c r="B3396" t="s">
        <v>461</v>
      </c>
      <c r="C3396">
        <v>1993</v>
      </c>
      <c r="D3396">
        <v>6.057442</v>
      </c>
    </row>
    <row r="3397" spans="1:4" hidden="1" x14ac:dyDescent="0.25">
      <c r="A3397" t="s">
        <v>527</v>
      </c>
      <c r="B3397" t="s">
        <v>461</v>
      </c>
      <c r="C3397">
        <v>1994</v>
      </c>
      <c r="D3397">
        <v>4.8123097000000001</v>
      </c>
    </row>
    <row r="3398" spans="1:4" hidden="1" x14ac:dyDescent="0.25">
      <c r="A3398" t="s">
        <v>527</v>
      </c>
      <c r="B3398" t="s">
        <v>461</v>
      </c>
      <c r="C3398">
        <v>1995</v>
      </c>
      <c r="D3398">
        <v>9.0125019999999996</v>
      </c>
    </row>
    <row r="3399" spans="1:4" hidden="1" x14ac:dyDescent="0.25">
      <c r="A3399" t="s">
        <v>527</v>
      </c>
      <c r="B3399" t="s">
        <v>461</v>
      </c>
      <c r="C3399">
        <v>1996</v>
      </c>
      <c r="D3399">
        <v>7.2065295999999996</v>
      </c>
    </row>
    <row r="3400" spans="1:4" hidden="1" x14ac:dyDescent="0.25">
      <c r="A3400" t="s">
        <v>527</v>
      </c>
      <c r="B3400" t="s">
        <v>461</v>
      </c>
      <c r="C3400">
        <v>1997</v>
      </c>
      <c r="D3400">
        <v>7.6800847000000001</v>
      </c>
    </row>
    <row r="3401" spans="1:4" hidden="1" x14ac:dyDescent="0.25">
      <c r="A3401" t="s">
        <v>527</v>
      </c>
      <c r="B3401" t="s">
        <v>461</v>
      </c>
      <c r="C3401">
        <v>1998</v>
      </c>
      <c r="D3401">
        <v>3.483746</v>
      </c>
    </row>
    <row r="3402" spans="1:4" hidden="1" x14ac:dyDescent="0.25">
      <c r="A3402" t="s">
        <v>527</v>
      </c>
      <c r="B3402" t="s">
        <v>461</v>
      </c>
      <c r="C3402">
        <v>1999</v>
      </c>
      <c r="D3402">
        <v>5.4712829999999997</v>
      </c>
    </row>
    <row r="3403" spans="1:4" hidden="1" x14ac:dyDescent="0.25">
      <c r="A3403" t="s">
        <v>527</v>
      </c>
      <c r="B3403" t="s">
        <v>461</v>
      </c>
      <c r="C3403">
        <v>2000</v>
      </c>
      <c r="D3403">
        <v>15.146257</v>
      </c>
    </row>
    <row r="3404" spans="1:4" hidden="1" x14ac:dyDescent="0.25">
      <c r="A3404" t="s">
        <v>527</v>
      </c>
      <c r="B3404" t="s">
        <v>461</v>
      </c>
      <c r="C3404">
        <v>2001</v>
      </c>
      <c r="D3404">
        <v>11.298456</v>
      </c>
    </row>
    <row r="3405" spans="1:4" hidden="1" x14ac:dyDescent="0.25">
      <c r="A3405" t="s">
        <v>527</v>
      </c>
      <c r="B3405" t="s">
        <v>461</v>
      </c>
      <c r="C3405">
        <v>2002</v>
      </c>
      <c r="D3405">
        <v>10.661834000000001</v>
      </c>
    </row>
    <row r="3406" spans="1:4" hidden="1" x14ac:dyDescent="0.25">
      <c r="A3406" t="s">
        <v>527</v>
      </c>
      <c r="B3406" t="s">
        <v>461</v>
      </c>
      <c r="C3406">
        <v>2003</v>
      </c>
      <c r="D3406">
        <v>12.094469</v>
      </c>
    </row>
    <row r="3407" spans="1:4" hidden="1" x14ac:dyDescent="0.25">
      <c r="A3407" t="s">
        <v>527</v>
      </c>
      <c r="B3407" t="s">
        <v>461</v>
      </c>
      <c r="C3407">
        <v>2004</v>
      </c>
      <c r="D3407">
        <v>11.335981</v>
      </c>
    </row>
    <row r="3408" spans="1:4" hidden="1" x14ac:dyDescent="0.25">
      <c r="A3408" t="s">
        <v>527</v>
      </c>
      <c r="B3408" t="s">
        <v>461</v>
      </c>
      <c r="C3408">
        <v>2005</v>
      </c>
      <c r="D3408">
        <v>5.6501564999999996</v>
      </c>
    </row>
    <row r="3409" spans="1:4" hidden="1" x14ac:dyDescent="0.25">
      <c r="A3409" t="s">
        <v>527</v>
      </c>
      <c r="B3409" t="s">
        <v>461</v>
      </c>
      <c r="C3409">
        <v>2006</v>
      </c>
      <c r="D3409">
        <v>6.3812227000000004</v>
      </c>
    </row>
    <row r="3410" spans="1:4" hidden="1" x14ac:dyDescent="0.25">
      <c r="A3410" t="s">
        <v>527</v>
      </c>
      <c r="B3410" t="s">
        <v>461</v>
      </c>
      <c r="C3410">
        <v>2015</v>
      </c>
      <c r="D3410">
        <v>10.30972</v>
      </c>
    </row>
    <row r="3411" spans="1:4" hidden="1" x14ac:dyDescent="0.25">
      <c r="A3411" t="s">
        <v>527</v>
      </c>
      <c r="B3411" t="s">
        <v>461</v>
      </c>
      <c r="C3411">
        <v>2017</v>
      </c>
      <c r="D3411">
        <v>6.3213223999999997</v>
      </c>
    </row>
    <row r="3412" spans="1:4" hidden="1" x14ac:dyDescent="0.25">
      <c r="A3412" t="s">
        <v>527</v>
      </c>
      <c r="B3412" t="s">
        <v>461</v>
      </c>
      <c r="C3412">
        <v>2018</v>
      </c>
      <c r="D3412">
        <v>5.3275503999999998</v>
      </c>
    </row>
    <row r="3413" spans="1:4" hidden="1" x14ac:dyDescent="0.25">
      <c r="A3413" t="s">
        <v>527</v>
      </c>
      <c r="B3413" t="s">
        <v>461</v>
      </c>
      <c r="C3413">
        <v>2019</v>
      </c>
      <c r="D3413">
        <v>6.0204240000000002</v>
      </c>
    </row>
    <row r="3414" spans="1:4" hidden="1" x14ac:dyDescent="0.25">
      <c r="A3414" t="s">
        <v>527</v>
      </c>
      <c r="B3414" t="s">
        <v>461</v>
      </c>
      <c r="C3414">
        <v>2020</v>
      </c>
      <c r="D3414">
        <v>3.6586653999999998</v>
      </c>
    </row>
    <row r="3415" spans="1:4" hidden="1" x14ac:dyDescent="0.25">
      <c r="A3415" t="s">
        <v>527</v>
      </c>
      <c r="B3415" t="s">
        <v>461</v>
      </c>
      <c r="C3415">
        <v>2021</v>
      </c>
      <c r="D3415">
        <v>4.7832610000000004</v>
      </c>
    </row>
    <row r="3416" spans="1:4" hidden="1" x14ac:dyDescent="0.25">
      <c r="A3416" t="s">
        <v>468</v>
      </c>
      <c r="B3416" t="s">
        <v>469</v>
      </c>
      <c r="C3416">
        <v>1993</v>
      </c>
      <c r="D3416">
        <v>0.87445989999999996</v>
      </c>
    </row>
    <row r="3417" spans="1:4" hidden="1" x14ac:dyDescent="0.25">
      <c r="A3417" t="s">
        <v>468</v>
      </c>
      <c r="B3417" t="s">
        <v>469</v>
      </c>
      <c r="C3417">
        <v>1994</v>
      </c>
      <c r="D3417">
        <v>4.1350850000000001</v>
      </c>
    </row>
    <row r="3418" spans="1:4" hidden="1" x14ac:dyDescent="0.25">
      <c r="A3418" t="s">
        <v>468</v>
      </c>
      <c r="B3418" t="s">
        <v>469</v>
      </c>
      <c r="C3418">
        <v>1995</v>
      </c>
      <c r="D3418">
        <v>5.9159765000000002</v>
      </c>
    </row>
    <row r="3419" spans="1:4" hidden="1" x14ac:dyDescent="0.25">
      <c r="A3419" t="s">
        <v>468</v>
      </c>
      <c r="B3419" t="s">
        <v>469</v>
      </c>
      <c r="C3419">
        <v>1996</v>
      </c>
      <c r="D3419">
        <v>4.9705043</v>
      </c>
    </row>
    <row r="3420" spans="1:4" hidden="1" x14ac:dyDescent="0.25">
      <c r="A3420" t="s">
        <v>468</v>
      </c>
      <c r="B3420" t="s">
        <v>469</v>
      </c>
      <c r="C3420">
        <v>1997</v>
      </c>
      <c r="D3420">
        <v>3.7599726000000002</v>
      </c>
    </row>
    <row r="3421" spans="1:4" hidden="1" x14ac:dyDescent="0.25">
      <c r="A3421" t="s">
        <v>468</v>
      </c>
      <c r="B3421" t="s">
        <v>469</v>
      </c>
      <c r="C3421">
        <v>1998</v>
      </c>
      <c r="D3421">
        <v>6.0096005999999997</v>
      </c>
    </row>
    <row r="3422" spans="1:4" hidden="1" x14ac:dyDescent="0.25">
      <c r="A3422" t="s">
        <v>468</v>
      </c>
      <c r="B3422" t="s">
        <v>469</v>
      </c>
      <c r="C3422">
        <v>1999</v>
      </c>
      <c r="D3422">
        <v>6.1393633000000003</v>
      </c>
    </row>
    <row r="3423" spans="1:4" hidden="1" x14ac:dyDescent="0.25">
      <c r="A3423" t="s">
        <v>468</v>
      </c>
      <c r="B3423" t="s">
        <v>469</v>
      </c>
      <c r="C3423">
        <v>2000</v>
      </c>
      <c r="D3423">
        <v>7.1736000000000004</v>
      </c>
    </row>
    <row r="3424" spans="1:4" hidden="1" x14ac:dyDescent="0.25">
      <c r="A3424" t="s">
        <v>468</v>
      </c>
      <c r="B3424" t="s">
        <v>469</v>
      </c>
      <c r="C3424">
        <v>2001</v>
      </c>
      <c r="D3424">
        <v>12.950915999999999</v>
      </c>
    </row>
    <row r="3425" spans="1:4" hidden="1" x14ac:dyDescent="0.25">
      <c r="A3425" t="s">
        <v>468</v>
      </c>
      <c r="B3425" t="s">
        <v>469</v>
      </c>
      <c r="C3425">
        <v>2002</v>
      </c>
      <c r="D3425">
        <v>5.9617003999999998</v>
      </c>
    </row>
    <row r="3426" spans="1:4" hidden="1" x14ac:dyDescent="0.25">
      <c r="A3426" t="s">
        <v>468</v>
      </c>
      <c r="B3426" t="s">
        <v>469</v>
      </c>
      <c r="C3426">
        <v>2003</v>
      </c>
      <c r="D3426">
        <v>4.4960680000000002</v>
      </c>
    </row>
    <row r="3427" spans="1:4" hidden="1" x14ac:dyDescent="0.25">
      <c r="A3427" t="s">
        <v>468</v>
      </c>
      <c r="B3427" t="s">
        <v>469</v>
      </c>
      <c r="C3427">
        <v>2004</v>
      </c>
      <c r="D3427">
        <v>4.7050479999999997</v>
      </c>
    </row>
    <row r="3428" spans="1:4" hidden="1" x14ac:dyDescent="0.25">
      <c r="A3428" t="s">
        <v>468</v>
      </c>
      <c r="B3428" t="s">
        <v>469</v>
      </c>
      <c r="C3428">
        <v>2005</v>
      </c>
      <c r="D3428">
        <v>4.3295336000000004</v>
      </c>
    </row>
    <row r="3429" spans="1:4" hidden="1" x14ac:dyDescent="0.25">
      <c r="A3429" t="s">
        <v>468</v>
      </c>
      <c r="B3429" t="s">
        <v>469</v>
      </c>
      <c r="C3429">
        <v>2006</v>
      </c>
      <c r="D3429">
        <v>3.6840632000000002</v>
      </c>
    </row>
    <row r="3430" spans="1:4" hidden="1" x14ac:dyDescent="0.25">
      <c r="A3430" t="s">
        <v>468</v>
      </c>
      <c r="B3430" t="s">
        <v>469</v>
      </c>
      <c r="C3430">
        <v>2009</v>
      </c>
      <c r="D3430">
        <v>1.4728323000000001</v>
      </c>
    </row>
    <row r="3431" spans="1:4" hidden="1" x14ac:dyDescent="0.25">
      <c r="A3431" t="s">
        <v>468</v>
      </c>
      <c r="B3431" t="s">
        <v>469</v>
      </c>
      <c r="C3431">
        <v>2010</v>
      </c>
      <c r="D3431">
        <v>0.91842000000000001</v>
      </c>
    </row>
    <row r="3432" spans="1:4" hidden="1" x14ac:dyDescent="0.25">
      <c r="A3432" t="s">
        <v>468</v>
      </c>
      <c r="B3432" t="s">
        <v>469</v>
      </c>
      <c r="C3432">
        <v>2011</v>
      </c>
      <c r="D3432">
        <v>0.51382046999999997</v>
      </c>
    </row>
    <row r="3433" spans="1:4" hidden="1" x14ac:dyDescent="0.25">
      <c r="A3433" t="s">
        <v>468</v>
      </c>
      <c r="B3433" t="s">
        <v>469</v>
      </c>
      <c r="C3433">
        <v>2012</v>
      </c>
      <c r="D3433">
        <v>0.37705576000000002</v>
      </c>
    </row>
    <row r="3434" spans="1:4" hidden="1" x14ac:dyDescent="0.25">
      <c r="A3434" t="s">
        <v>468</v>
      </c>
      <c r="B3434" t="s">
        <v>469</v>
      </c>
      <c r="C3434">
        <v>2013</v>
      </c>
      <c r="D3434">
        <v>0.24580255000000001</v>
      </c>
    </row>
    <row r="3435" spans="1:4" hidden="1" x14ac:dyDescent="0.25">
      <c r="A3435" t="s">
        <v>468</v>
      </c>
      <c r="B3435" t="s">
        <v>469</v>
      </c>
      <c r="C3435">
        <v>2019</v>
      </c>
      <c r="D3435">
        <v>0.10710069</v>
      </c>
    </row>
    <row r="3436" spans="1:4" hidden="1" x14ac:dyDescent="0.25">
      <c r="A3436" t="s">
        <v>481</v>
      </c>
      <c r="B3436" t="s">
        <v>482</v>
      </c>
      <c r="C3436">
        <v>1983</v>
      </c>
      <c r="D3436">
        <v>4.7235046000000003E-2</v>
      </c>
    </row>
    <row r="3437" spans="1:4" hidden="1" x14ac:dyDescent="0.25">
      <c r="A3437" t="s">
        <v>481</v>
      </c>
      <c r="B3437" t="s">
        <v>482</v>
      </c>
      <c r="C3437">
        <v>2015</v>
      </c>
      <c r="D3437">
        <v>1.9032094999999999E-2</v>
      </c>
    </row>
    <row r="3438" spans="1:4" hidden="1" x14ac:dyDescent="0.25">
      <c r="A3438" t="s">
        <v>171</v>
      </c>
      <c r="B3438" t="s">
        <v>467</v>
      </c>
      <c r="C3438">
        <v>1980</v>
      </c>
      <c r="D3438">
        <v>0.28422906999999997</v>
      </c>
    </row>
    <row r="3439" spans="1:4" hidden="1" x14ac:dyDescent="0.25">
      <c r="A3439" t="s">
        <v>171</v>
      </c>
      <c r="B3439" t="s">
        <v>467</v>
      </c>
      <c r="C3439">
        <v>1981</v>
      </c>
      <c r="D3439">
        <v>0.55642000000000003</v>
      </c>
    </row>
    <row r="3440" spans="1:4" hidden="1" x14ac:dyDescent="0.25">
      <c r="A3440" t="s">
        <v>171</v>
      </c>
      <c r="B3440" t="s">
        <v>467</v>
      </c>
      <c r="C3440">
        <v>1982</v>
      </c>
      <c r="D3440">
        <v>0.83856845000000002</v>
      </c>
    </row>
    <row r="3441" spans="1:4" hidden="1" x14ac:dyDescent="0.25">
      <c r="A3441" t="s">
        <v>171</v>
      </c>
      <c r="B3441" t="s">
        <v>467</v>
      </c>
      <c r="C3441">
        <v>1983</v>
      </c>
      <c r="D3441">
        <v>0.9862223</v>
      </c>
    </row>
    <row r="3442" spans="1:4" hidden="1" x14ac:dyDescent="0.25">
      <c r="A3442" t="s">
        <v>171</v>
      </c>
      <c r="B3442" t="s">
        <v>467</v>
      </c>
      <c r="C3442">
        <v>1984</v>
      </c>
      <c r="D3442">
        <v>0.98717220000000006</v>
      </c>
    </row>
    <row r="3443" spans="1:4" hidden="1" x14ac:dyDescent="0.25">
      <c r="A3443" t="s">
        <v>171</v>
      </c>
      <c r="B3443" t="s">
        <v>467</v>
      </c>
      <c r="C3443">
        <v>1985</v>
      </c>
      <c r="D3443">
        <v>1.0870655</v>
      </c>
    </row>
    <row r="3444" spans="1:4" hidden="1" x14ac:dyDescent="0.25">
      <c r="A3444" t="s">
        <v>171</v>
      </c>
      <c r="B3444" t="s">
        <v>467</v>
      </c>
      <c r="C3444">
        <v>1986</v>
      </c>
      <c r="D3444">
        <v>1.1640971</v>
      </c>
    </row>
    <row r="3445" spans="1:4" hidden="1" x14ac:dyDescent="0.25">
      <c r="A3445" t="s">
        <v>171</v>
      </c>
      <c r="B3445" t="s">
        <v>467</v>
      </c>
      <c r="C3445">
        <v>1987</v>
      </c>
      <c r="D3445">
        <v>1.2957517999999999</v>
      </c>
    </row>
    <row r="3446" spans="1:4" hidden="1" x14ac:dyDescent="0.25">
      <c r="A3446" t="s">
        <v>171</v>
      </c>
      <c r="B3446" t="s">
        <v>467</v>
      </c>
      <c r="C3446">
        <v>1988</v>
      </c>
      <c r="D3446">
        <v>1.4603746</v>
      </c>
    </row>
    <row r="3447" spans="1:4" hidden="1" x14ac:dyDescent="0.25">
      <c r="A3447" t="s">
        <v>171</v>
      </c>
      <c r="B3447" t="s">
        <v>467</v>
      </c>
      <c r="C3447">
        <v>1989</v>
      </c>
      <c r="D3447">
        <v>0.79154679999999999</v>
      </c>
    </row>
    <row r="3448" spans="1:4" hidden="1" x14ac:dyDescent="0.25">
      <c r="A3448" t="s">
        <v>171</v>
      </c>
      <c r="B3448" t="s">
        <v>467</v>
      </c>
      <c r="C3448">
        <v>1990</v>
      </c>
      <c r="D3448">
        <v>1.3217835</v>
      </c>
    </row>
    <row r="3449" spans="1:4" hidden="1" x14ac:dyDescent="0.25">
      <c r="A3449" t="s">
        <v>171</v>
      </c>
      <c r="B3449" t="s">
        <v>467</v>
      </c>
      <c r="C3449">
        <v>1991</v>
      </c>
      <c r="D3449">
        <v>1.4260283</v>
      </c>
    </row>
    <row r="3450" spans="1:4" hidden="1" x14ac:dyDescent="0.25">
      <c r="A3450" t="s">
        <v>171</v>
      </c>
      <c r="B3450" t="s">
        <v>467</v>
      </c>
      <c r="C3450">
        <v>1992</v>
      </c>
      <c r="D3450">
        <v>1.1766975</v>
      </c>
    </row>
    <row r="3451" spans="1:4" hidden="1" x14ac:dyDescent="0.25">
      <c r="A3451" t="s">
        <v>171</v>
      </c>
      <c r="B3451" t="s">
        <v>467</v>
      </c>
      <c r="C3451">
        <v>1993</v>
      </c>
      <c r="D3451">
        <v>1.903902</v>
      </c>
    </row>
    <row r="3452" spans="1:4" hidden="1" x14ac:dyDescent="0.25">
      <c r="A3452" t="s">
        <v>171</v>
      </c>
      <c r="B3452" t="s">
        <v>467</v>
      </c>
      <c r="C3452">
        <v>1994</v>
      </c>
      <c r="D3452">
        <v>2.5592896999999999</v>
      </c>
    </row>
    <row r="3453" spans="1:4" hidden="1" x14ac:dyDescent="0.25">
      <c r="A3453" t="s">
        <v>171</v>
      </c>
      <c r="B3453" t="s">
        <v>467</v>
      </c>
      <c r="C3453">
        <v>1995</v>
      </c>
      <c r="D3453">
        <v>2.4400572999999999</v>
      </c>
    </row>
    <row r="3454" spans="1:4" hidden="1" x14ac:dyDescent="0.25">
      <c r="A3454" t="s">
        <v>171</v>
      </c>
      <c r="B3454" t="s">
        <v>467</v>
      </c>
      <c r="C3454">
        <v>1996</v>
      </c>
      <c r="D3454">
        <v>3.3714713999999999</v>
      </c>
    </row>
    <row r="3455" spans="1:4" hidden="1" x14ac:dyDescent="0.25">
      <c r="A3455" t="s">
        <v>171</v>
      </c>
      <c r="B3455" t="s">
        <v>467</v>
      </c>
      <c r="C3455">
        <v>1997</v>
      </c>
      <c r="D3455">
        <v>4.0335073000000001</v>
      </c>
    </row>
    <row r="3456" spans="1:4" hidden="1" x14ac:dyDescent="0.25">
      <c r="A3456" t="s">
        <v>171</v>
      </c>
      <c r="B3456" t="s">
        <v>467</v>
      </c>
      <c r="C3456">
        <v>1998</v>
      </c>
      <c r="D3456">
        <v>7.7576859999999996</v>
      </c>
    </row>
    <row r="3457" spans="1:4" hidden="1" x14ac:dyDescent="0.25">
      <c r="A3457" t="s">
        <v>171</v>
      </c>
      <c r="B3457" t="s">
        <v>467</v>
      </c>
      <c r="C3457">
        <v>1999</v>
      </c>
      <c r="D3457">
        <v>11.818845</v>
      </c>
    </row>
    <row r="3458" spans="1:4" hidden="1" x14ac:dyDescent="0.25">
      <c r="A3458" t="s">
        <v>171</v>
      </c>
      <c r="B3458" t="s">
        <v>467</v>
      </c>
      <c r="C3458">
        <v>2000</v>
      </c>
      <c r="D3458">
        <v>8.8953579999999999</v>
      </c>
    </row>
    <row r="3459" spans="1:4" hidden="1" x14ac:dyDescent="0.25">
      <c r="A3459" t="s">
        <v>171</v>
      </c>
      <c r="B3459" t="s">
        <v>467</v>
      </c>
      <c r="C3459">
        <v>2001</v>
      </c>
      <c r="D3459">
        <v>8.3896449999999998</v>
      </c>
    </row>
    <row r="3460" spans="1:4" hidden="1" x14ac:dyDescent="0.25">
      <c r="A3460" t="s">
        <v>171</v>
      </c>
      <c r="B3460" t="s">
        <v>467</v>
      </c>
      <c r="C3460">
        <v>2002</v>
      </c>
      <c r="D3460">
        <v>9.5760719999999999</v>
      </c>
    </row>
    <row r="3461" spans="1:4" hidden="1" x14ac:dyDescent="0.25">
      <c r="A3461" t="s">
        <v>171</v>
      </c>
      <c r="B3461" t="s">
        <v>467</v>
      </c>
      <c r="C3461">
        <v>2003</v>
      </c>
      <c r="D3461">
        <v>12.380945000000001</v>
      </c>
    </row>
    <row r="3462" spans="1:4" hidden="1" x14ac:dyDescent="0.25">
      <c r="A3462" t="s">
        <v>171</v>
      </c>
      <c r="B3462" t="s">
        <v>467</v>
      </c>
      <c r="C3462">
        <v>2004</v>
      </c>
      <c r="D3462">
        <v>12.539968999999999</v>
      </c>
    </row>
    <row r="3463" spans="1:4" hidden="1" x14ac:dyDescent="0.25">
      <c r="A3463" t="s">
        <v>171</v>
      </c>
      <c r="B3463" t="s">
        <v>467</v>
      </c>
      <c r="C3463">
        <v>2005</v>
      </c>
      <c r="D3463">
        <v>13.536638999999999</v>
      </c>
    </row>
    <row r="3464" spans="1:4" hidden="1" x14ac:dyDescent="0.25">
      <c r="A3464" t="s">
        <v>171</v>
      </c>
      <c r="B3464" t="s">
        <v>467</v>
      </c>
      <c r="C3464">
        <v>2006</v>
      </c>
      <c r="D3464">
        <v>15.681656</v>
      </c>
    </row>
    <row r="3465" spans="1:4" hidden="1" x14ac:dyDescent="0.25">
      <c r="A3465" t="s">
        <v>171</v>
      </c>
      <c r="B3465" t="s">
        <v>467</v>
      </c>
      <c r="C3465">
        <v>2007</v>
      </c>
      <c r="D3465">
        <v>14.141044000000001</v>
      </c>
    </row>
    <row r="3466" spans="1:4" hidden="1" x14ac:dyDescent="0.25">
      <c r="A3466" t="s">
        <v>171</v>
      </c>
      <c r="B3466" t="s">
        <v>467</v>
      </c>
      <c r="C3466">
        <v>2008</v>
      </c>
      <c r="D3466">
        <v>13.397053</v>
      </c>
    </row>
    <row r="3467" spans="1:4" hidden="1" x14ac:dyDescent="0.25">
      <c r="A3467" t="s">
        <v>171</v>
      </c>
      <c r="B3467" t="s">
        <v>467</v>
      </c>
      <c r="C3467">
        <v>2009</v>
      </c>
      <c r="D3467">
        <v>15.11495</v>
      </c>
    </row>
    <row r="3468" spans="1:4" hidden="1" x14ac:dyDescent="0.25">
      <c r="A3468" t="s">
        <v>171</v>
      </c>
      <c r="B3468" t="s">
        <v>467</v>
      </c>
      <c r="C3468">
        <v>2010</v>
      </c>
      <c r="D3468">
        <v>17.782207</v>
      </c>
    </row>
    <row r="3469" spans="1:4" hidden="1" x14ac:dyDescent="0.25">
      <c r="A3469" t="s">
        <v>171</v>
      </c>
      <c r="B3469" t="s">
        <v>467</v>
      </c>
      <c r="C3469">
        <v>2011</v>
      </c>
      <c r="D3469">
        <v>13.490926999999999</v>
      </c>
    </row>
    <row r="3470" spans="1:4" hidden="1" x14ac:dyDescent="0.25">
      <c r="A3470" t="s">
        <v>171</v>
      </c>
      <c r="B3470" t="s">
        <v>467</v>
      </c>
      <c r="C3470">
        <v>2012</v>
      </c>
      <c r="D3470">
        <v>14.749044</v>
      </c>
    </row>
    <row r="3471" spans="1:4" hidden="1" x14ac:dyDescent="0.25">
      <c r="A3471" t="s">
        <v>171</v>
      </c>
      <c r="B3471" t="s">
        <v>467</v>
      </c>
      <c r="C3471">
        <v>2013</v>
      </c>
      <c r="D3471">
        <v>22.593153000000001</v>
      </c>
    </row>
    <row r="3472" spans="1:4" hidden="1" x14ac:dyDescent="0.25">
      <c r="A3472" t="s">
        <v>171</v>
      </c>
      <c r="B3472" t="s">
        <v>467</v>
      </c>
      <c r="C3472">
        <v>2014</v>
      </c>
      <c r="D3472">
        <v>14.379452000000001</v>
      </c>
    </row>
    <row r="3473" spans="1:4" hidden="1" x14ac:dyDescent="0.25">
      <c r="A3473" t="s">
        <v>171</v>
      </c>
      <c r="B3473" t="s">
        <v>467</v>
      </c>
      <c r="C3473">
        <v>2015</v>
      </c>
      <c r="D3473">
        <v>14.638432999999999</v>
      </c>
    </row>
    <row r="3474" spans="1:4" hidden="1" x14ac:dyDescent="0.25">
      <c r="A3474" t="s">
        <v>171</v>
      </c>
      <c r="B3474" t="s">
        <v>467</v>
      </c>
      <c r="C3474">
        <v>2016</v>
      </c>
      <c r="D3474">
        <v>15.550859000000001</v>
      </c>
    </row>
    <row r="3475" spans="1:4" hidden="1" x14ac:dyDescent="0.25">
      <c r="A3475" t="s">
        <v>171</v>
      </c>
      <c r="B3475" t="s">
        <v>467</v>
      </c>
      <c r="C3475">
        <v>2017</v>
      </c>
      <c r="D3475">
        <v>13.808529999999999</v>
      </c>
    </row>
    <row r="3476" spans="1:4" hidden="1" x14ac:dyDescent="0.25">
      <c r="A3476" t="s">
        <v>171</v>
      </c>
      <c r="B3476" t="s">
        <v>467</v>
      </c>
      <c r="C3476">
        <v>2018</v>
      </c>
      <c r="D3476">
        <v>12.709516000000001</v>
      </c>
    </row>
    <row r="3477" spans="1:4" hidden="1" x14ac:dyDescent="0.25">
      <c r="A3477" t="s">
        <v>171</v>
      </c>
      <c r="B3477" t="s">
        <v>467</v>
      </c>
      <c r="C3477">
        <v>2019</v>
      </c>
      <c r="D3477">
        <v>12.130516</v>
      </c>
    </row>
    <row r="3478" spans="1:4" hidden="1" x14ac:dyDescent="0.25">
      <c r="A3478" t="s">
        <v>171</v>
      </c>
      <c r="B3478" t="s">
        <v>467</v>
      </c>
      <c r="C3478">
        <v>2020</v>
      </c>
      <c r="D3478">
        <v>12.074039000000001</v>
      </c>
    </row>
    <row r="3479" spans="1:4" hidden="1" x14ac:dyDescent="0.25">
      <c r="A3479" t="s">
        <v>171</v>
      </c>
      <c r="B3479" t="s">
        <v>467</v>
      </c>
      <c r="C3479">
        <v>2021</v>
      </c>
      <c r="D3479">
        <v>12.108752000000001</v>
      </c>
    </row>
    <row r="3480" spans="1:4" hidden="1" x14ac:dyDescent="0.25">
      <c r="A3480" t="s">
        <v>475</v>
      </c>
      <c r="B3480" t="s">
        <v>476</v>
      </c>
      <c r="C3480">
        <v>1980</v>
      </c>
      <c r="D3480">
        <v>6.2064823999999996</v>
      </c>
    </row>
    <row r="3481" spans="1:4" hidden="1" x14ac:dyDescent="0.25">
      <c r="A3481" t="s">
        <v>475</v>
      </c>
      <c r="B3481" t="s">
        <v>476</v>
      </c>
      <c r="C3481">
        <v>1982</v>
      </c>
      <c r="D3481">
        <v>8.6419890000000006</v>
      </c>
    </row>
    <row r="3482" spans="1:4" hidden="1" x14ac:dyDescent="0.25">
      <c r="A3482" t="s">
        <v>475</v>
      </c>
      <c r="B3482" t="s">
        <v>476</v>
      </c>
      <c r="C3482">
        <v>1992</v>
      </c>
      <c r="D3482">
        <v>10.112749000000001</v>
      </c>
    </row>
    <row r="3483" spans="1:4" hidden="1" x14ac:dyDescent="0.25">
      <c r="A3483" t="s">
        <v>475</v>
      </c>
      <c r="B3483" t="s">
        <v>476</v>
      </c>
      <c r="C3483">
        <v>1993</v>
      </c>
      <c r="D3483">
        <v>22.411491000000002</v>
      </c>
    </row>
    <row r="3484" spans="1:4" hidden="1" x14ac:dyDescent="0.25">
      <c r="A3484" t="s">
        <v>475</v>
      </c>
      <c r="B3484" t="s">
        <v>476</v>
      </c>
      <c r="C3484">
        <v>1994</v>
      </c>
      <c r="D3484">
        <v>9.9892350000000008</v>
      </c>
    </row>
    <row r="3485" spans="1:4" hidden="1" x14ac:dyDescent="0.25">
      <c r="A3485" t="s">
        <v>475</v>
      </c>
      <c r="B3485" t="s">
        <v>476</v>
      </c>
      <c r="C3485">
        <v>1995</v>
      </c>
      <c r="D3485">
        <v>18.350994</v>
      </c>
    </row>
    <row r="3486" spans="1:4" hidden="1" x14ac:dyDescent="0.25">
      <c r="A3486" t="s">
        <v>475</v>
      </c>
      <c r="B3486" t="s">
        <v>476</v>
      </c>
      <c r="C3486">
        <v>1996</v>
      </c>
      <c r="D3486">
        <v>6.8522249999999998</v>
      </c>
    </row>
    <row r="3487" spans="1:4" hidden="1" x14ac:dyDescent="0.25">
      <c r="A3487" t="s">
        <v>475</v>
      </c>
      <c r="B3487" t="s">
        <v>476</v>
      </c>
      <c r="C3487">
        <v>1997</v>
      </c>
      <c r="D3487">
        <v>12.89658</v>
      </c>
    </row>
    <row r="3488" spans="1:4" hidden="1" x14ac:dyDescent="0.25">
      <c r="A3488" t="s">
        <v>475</v>
      </c>
      <c r="B3488" t="s">
        <v>476</v>
      </c>
      <c r="C3488">
        <v>2002</v>
      </c>
      <c r="D3488">
        <v>1.4859172</v>
      </c>
    </row>
    <row r="3489" spans="1:4" hidden="1" x14ac:dyDescent="0.25">
      <c r="A3489" t="s">
        <v>475</v>
      </c>
      <c r="B3489" t="s">
        <v>476</v>
      </c>
      <c r="C3489">
        <v>2004</v>
      </c>
      <c r="D3489">
        <v>2.2039702000000001</v>
      </c>
    </row>
    <row r="3490" spans="1:4" hidden="1" x14ac:dyDescent="0.25">
      <c r="A3490" t="s">
        <v>475</v>
      </c>
      <c r="B3490" t="s">
        <v>476</v>
      </c>
      <c r="C3490">
        <v>2005</v>
      </c>
      <c r="D3490">
        <v>0.73041856000000005</v>
      </c>
    </row>
    <row r="3491" spans="1:4" hidden="1" x14ac:dyDescent="0.25">
      <c r="A3491" t="s">
        <v>475</v>
      </c>
      <c r="B3491" t="s">
        <v>476</v>
      </c>
      <c r="C3491">
        <v>2007</v>
      </c>
      <c r="D3491">
        <v>1.4441881999999999</v>
      </c>
    </row>
    <row r="3492" spans="1:4" hidden="1" x14ac:dyDescent="0.25">
      <c r="A3492" t="s">
        <v>475</v>
      </c>
      <c r="B3492" t="s">
        <v>476</v>
      </c>
      <c r="C3492">
        <v>2008</v>
      </c>
      <c r="D3492">
        <v>0.71797407000000002</v>
      </c>
    </row>
    <row r="3493" spans="1:4" hidden="1" x14ac:dyDescent="0.25">
      <c r="A3493" t="s">
        <v>475</v>
      </c>
      <c r="B3493" t="s">
        <v>476</v>
      </c>
      <c r="C3493">
        <v>2012</v>
      </c>
      <c r="D3493">
        <v>1.3982308000000001</v>
      </c>
    </row>
    <row r="3494" spans="1:4" hidden="1" x14ac:dyDescent="0.25">
      <c r="A3494" t="s">
        <v>475</v>
      </c>
      <c r="B3494" t="s">
        <v>476</v>
      </c>
      <c r="C3494">
        <v>2014</v>
      </c>
      <c r="D3494">
        <v>2.7573599999999998</v>
      </c>
    </row>
    <row r="3495" spans="1:4" hidden="1" x14ac:dyDescent="0.25">
      <c r="A3495" t="s">
        <v>475</v>
      </c>
      <c r="B3495" t="s">
        <v>476</v>
      </c>
      <c r="C3495">
        <v>2015</v>
      </c>
      <c r="D3495">
        <v>2.054541</v>
      </c>
    </row>
    <row r="3496" spans="1:4" hidden="1" x14ac:dyDescent="0.25">
      <c r="A3496" t="s">
        <v>475</v>
      </c>
      <c r="B3496" t="s">
        <v>476</v>
      </c>
      <c r="C3496">
        <v>2016</v>
      </c>
      <c r="D3496">
        <v>2.0417413999999998</v>
      </c>
    </row>
    <row r="3497" spans="1:4" hidden="1" x14ac:dyDescent="0.25">
      <c r="A3497" t="s">
        <v>475</v>
      </c>
      <c r="B3497" t="s">
        <v>476</v>
      </c>
      <c r="C3497">
        <v>2018</v>
      </c>
      <c r="D3497">
        <v>2.658325</v>
      </c>
    </row>
    <row r="3498" spans="1:4" hidden="1" x14ac:dyDescent="0.25">
      <c r="A3498" t="s">
        <v>475</v>
      </c>
      <c r="B3498" t="s">
        <v>476</v>
      </c>
      <c r="C3498">
        <v>2019</v>
      </c>
      <c r="D3498">
        <v>0.6579121</v>
      </c>
    </row>
    <row r="3499" spans="1:4" hidden="1" x14ac:dyDescent="0.25">
      <c r="A3499" t="s">
        <v>475</v>
      </c>
      <c r="B3499" t="s">
        <v>476</v>
      </c>
      <c r="C3499">
        <v>2020</v>
      </c>
      <c r="D3499">
        <v>0.6586999</v>
      </c>
    </row>
    <row r="3500" spans="1:4" hidden="1" x14ac:dyDescent="0.25">
      <c r="A3500" t="s">
        <v>475</v>
      </c>
      <c r="B3500" t="s">
        <v>476</v>
      </c>
      <c r="C3500">
        <v>2021</v>
      </c>
      <c r="D3500">
        <v>1.3108987000000001</v>
      </c>
    </row>
    <row r="3501" spans="1:4" hidden="1" x14ac:dyDescent="0.25">
      <c r="A3501" t="s">
        <v>477</v>
      </c>
      <c r="B3501" t="s">
        <v>478</v>
      </c>
      <c r="C3501">
        <v>1980</v>
      </c>
      <c r="D3501">
        <v>4.1044916999999996</v>
      </c>
    </row>
    <row r="3502" spans="1:4" hidden="1" x14ac:dyDescent="0.25">
      <c r="A3502" t="s">
        <v>477</v>
      </c>
      <c r="B3502" t="s">
        <v>478</v>
      </c>
      <c r="C3502">
        <v>1981</v>
      </c>
      <c r="D3502">
        <v>4.1518069999999998</v>
      </c>
    </row>
    <row r="3503" spans="1:4" hidden="1" x14ac:dyDescent="0.25">
      <c r="A3503" t="s">
        <v>477</v>
      </c>
      <c r="B3503" t="s">
        <v>478</v>
      </c>
      <c r="C3503">
        <v>1983</v>
      </c>
      <c r="D3503">
        <v>2.6793504000000001</v>
      </c>
    </row>
    <row r="3504" spans="1:4" hidden="1" x14ac:dyDescent="0.25">
      <c r="A3504" t="s">
        <v>477</v>
      </c>
      <c r="B3504" t="s">
        <v>478</v>
      </c>
      <c r="C3504">
        <v>1984</v>
      </c>
      <c r="D3504">
        <v>1.6485425</v>
      </c>
    </row>
    <row r="3505" spans="1:4" hidden="1" x14ac:dyDescent="0.25">
      <c r="A3505" t="s">
        <v>477</v>
      </c>
      <c r="B3505" t="s">
        <v>478</v>
      </c>
      <c r="C3505">
        <v>1985</v>
      </c>
      <c r="D3505">
        <v>1.8726354000000001</v>
      </c>
    </row>
    <row r="3506" spans="1:4" hidden="1" x14ac:dyDescent="0.25">
      <c r="A3506" t="s">
        <v>477</v>
      </c>
      <c r="B3506" t="s">
        <v>478</v>
      </c>
      <c r="C3506">
        <v>1986</v>
      </c>
      <c r="D3506">
        <v>3.6479680000000001</v>
      </c>
    </row>
    <row r="3507" spans="1:4" hidden="1" x14ac:dyDescent="0.25">
      <c r="A3507" t="s">
        <v>477</v>
      </c>
      <c r="B3507" t="s">
        <v>478</v>
      </c>
      <c r="C3507">
        <v>1987</v>
      </c>
      <c r="D3507">
        <v>3.3018774999999998</v>
      </c>
    </row>
    <row r="3508" spans="1:4" hidden="1" x14ac:dyDescent="0.25">
      <c r="A3508" t="s">
        <v>477</v>
      </c>
      <c r="B3508" t="s">
        <v>478</v>
      </c>
      <c r="C3508">
        <v>1988</v>
      </c>
      <c r="D3508">
        <v>2.4786858999999999</v>
      </c>
    </row>
    <row r="3509" spans="1:4" hidden="1" x14ac:dyDescent="0.25">
      <c r="A3509" t="s">
        <v>477</v>
      </c>
      <c r="B3509" t="s">
        <v>478</v>
      </c>
      <c r="C3509">
        <v>1989</v>
      </c>
      <c r="D3509">
        <v>3.1490714999999998</v>
      </c>
    </row>
    <row r="3510" spans="1:4" hidden="1" x14ac:dyDescent="0.25">
      <c r="A3510" t="s">
        <v>477</v>
      </c>
      <c r="B3510" t="s">
        <v>478</v>
      </c>
      <c r="C3510">
        <v>1990</v>
      </c>
      <c r="D3510">
        <v>3.199039</v>
      </c>
    </row>
    <row r="3511" spans="1:4" hidden="1" x14ac:dyDescent="0.25">
      <c r="A3511" t="s">
        <v>477</v>
      </c>
      <c r="B3511" t="s">
        <v>478</v>
      </c>
      <c r="C3511">
        <v>1991</v>
      </c>
      <c r="D3511">
        <v>3.0152418999999999</v>
      </c>
    </row>
    <row r="3512" spans="1:4" hidden="1" x14ac:dyDescent="0.25">
      <c r="A3512" t="s">
        <v>477</v>
      </c>
      <c r="B3512" t="s">
        <v>478</v>
      </c>
      <c r="C3512">
        <v>1992</v>
      </c>
      <c r="D3512">
        <v>2.4992800000000002</v>
      </c>
    </row>
    <row r="3513" spans="1:4" hidden="1" x14ac:dyDescent="0.25">
      <c r="A3513" t="s">
        <v>477</v>
      </c>
      <c r="B3513" t="s">
        <v>478</v>
      </c>
      <c r="C3513">
        <v>1993</v>
      </c>
      <c r="D3513">
        <v>4.6785319999999997</v>
      </c>
    </row>
    <row r="3514" spans="1:4" hidden="1" x14ac:dyDescent="0.25">
      <c r="A3514" t="s">
        <v>477</v>
      </c>
      <c r="B3514" t="s">
        <v>478</v>
      </c>
      <c r="C3514">
        <v>1994</v>
      </c>
      <c r="D3514">
        <v>4.2654934000000004</v>
      </c>
    </row>
    <row r="3515" spans="1:4" hidden="1" x14ac:dyDescent="0.25">
      <c r="A3515" t="s">
        <v>477</v>
      </c>
      <c r="B3515" t="s">
        <v>478</v>
      </c>
      <c r="C3515">
        <v>1995</v>
      </c>
      <c r="D3515">
        <v>3.3354472999999998</v>
      </c>
    </row>
    <row r="3516" spans="1:4" hidden="1" x14ac:dyDescent="0.25">
      <c r="A3516" t="s">
        <v>477</v>
      </c>
      <c r="B3516" t="s">
        <v>478</v>
      </c>
      <c r="C3516">
        <v>1996</v>
      </c>
      <c r="D3516">
        <v>4.7717247</v>
      </c>
    </row>
    <row r="3517" spans="1:4" hidden="1" x14ac:dyDescent="0.25">
      <c r="A3517" t="s">
        <v>477</v>
      </c>
      <c r="B3517" t="s">
        <v>478</v>
      </c>
      <c r="C3517">
        <v>1997</v>
      </c>
      <c r="D3517">
        <v>4.2896194000000003</v>
      </c>
    </row>
    <row r="3518" spans="1:4" hidden="1" x14ac:dyDescent="0.25">
      <c r="A3518" t="s">
        <v>477</v>
      </c>
      <c r="B3518" t="s">
        <v>478</v>
      </c>
      <c r="C3518">
        <v>1998</v>
      </c>
      <c r="D3518">
        <v>3.9267770999999998</v>
      </c>
    </row>
    <row r="3519" spans="1:4" hidden="1" x14ac:dyDescent="0.25">
      <c r="A3519" t="s">
        <v>477</v>
      </c>
      <c r="B3519" t="s">
        <v>478</v>
      </c>
      <c r="C3519">
        <v>1999</v>
      </c>
      <c r="D3519">
        <v>6.8450709999999999</v>
      </c>
    </row>
    <row r="3520" spans="1:4" hidden="1" x14ac:dyDescent="0.25">
      <c r="A3520" t="s">
        <v>477</v>
      </c>
      <c r="B3520" t="s">
        <v>478</v>
      </c>
      <c r="C3520">
        <v>2000</v>
      </c>
      <c r="D3520">
        <v>4.7506776000000004</v>
      </c>
    </row>
    <row r="3521" spans="1:4" hidden="1" x14ac:dyDescent="0.25">
      <c r="A3521" t="s">
        <v>477</v>
      </c>
      <c r="B3521" t="s">
        <v>478</v>
      </c>
      <c r="C3521">
        <v>2001</v>
      </c>
      <c r="D3521">
        <v>2.2010752999999998</v>
      </c>
    </row>
    <row r="3522" spans="1:4" hidden="1" x14ac:dyDescent="0.25">
      <c r="A3522" t="s">
        <v>477</v>
      </c>
      <c r="B3522" t="s">
        <v>478</v>
      </c>
      <c r="C3522">
        <v>2002</v>
      </c>
      <c r="D3522">
        <v>4.4578446999999999</v>
      </c>
    </row>
    <row r="3523" spans="1:4" hidden="1" x14ac:dyDescent="0.25">
      <c r="A3523" t="s">
        <v>477</v>
      </c>
      <c r="B3523" t="s">
        <v>478</v>
      </c>
      <c r="C3523">
        <v>2003</v>
      </c>
      <c r="D3523">
        <v>3.4334601999999999</v>
      </c>
    </row>
    <row r="3524" spans="1:4" hidden="1" x14ac:dyDescent="0.25">
      <c r="A3524" t="s">
        <v>477</v>
      </c>
      <c r="B3524" t="s">
        <v>478</v>
      </c>
      <c r="C3524">
        <v>2004</v>
      </c>
      <c r="D3524">
        <v>4.4693909999999999</v>
      </c>
    </row>
    <row r="3525" spans="1:4" hidden="1" x14ac:dyDescent="0.25">
      <c r="A3525" t="s">
        <v>477</v>
      </c>
      <c r="B3525" t="s">
        <v>478</v>
      </c>
      <c r="C3525">
        <v>2005</v>
      </c>
      <c r="D3525">
        <v>5.3906546000000004</v>
      </c>
    </row>
    <row r="3526" spans="1:4" hidden="1" x14ac:dyDescent="0.25">
      <c r="A3526" t="s">
        <v>477</v>
      </c>
      <c r="B3526" t="s">
        <v>478</v>
      </c>
      <c r="C3526">
        <v>2006</v>
      </c>
      <c r="D3526">
        <v>7.3448333999999997</v>
      </c>
    </row>
    <row r="3527" spans="1:4" hidden="1" x14ac:dyDescent="0.25">
      <c r="A3527" t="s">
        <v>477</v>
      </c>
      <c r="B3527" t="s">
        <v>478</v>
      </c>
      <c r="C3527">
        <v>2007</v>
      </c>
      <c r="D3527">
        <v>7.1830939999999996</v>
      </c>
    </row>
    <row r="3528" spans="1:4" hidden="1" x14ac:dyDescent="0.25">
      <c r="A3528" t="s">
        <v>477</v>
      </c>
      <c r="B3528" t="s">
        <v>478</v>
      </c>
      <c r="C3528">
        <v>2008</v>
      </c>
      <c r="D3528">
        <v>7.1158510000000001</v>
      </c>
    </row>
    <row r="3529" spans="1:4" hidden="1" x14ac:dyDescent="0.25">
      <c r="A3529" t="s">
        <v>477</v>
      </c>
      <c r="B3529" t="s">
        <v>478</v>
      </c>
      <c r="C3529">
        <v>2009</v>
      </c>
      <c r="D3529">
        <v>9.7361965000000001</v>
      </c>
    </row>
    <row r="3530" spans="1:4" hidden="1" x14ac:dyDescent="0.25">
      <c r="A3530" t="s">
        <v>477</v>
      </c>
      <c r="B3530" t="s">
        <v>478</v>
      </c>
      <c r="C3530">
        <v>2010</v>
      </c>
      <c r="D3530">
        <v>10.37167</v>
      </c>
    </row>
    <row r="3531" spans="1:4" hidden="1" x14ac:dyDescent="0.25">
      <c r="A3531" t="s">
        <v>477</v>
      </c>
      <c r="B3531" t="s">
        <v>478</v>
      </c>
      <c r="C3531">
        <v>2011</v>
      </c>
      <c r="D3531">
        <v>12.417824</v>
      </c>
    </row>
    <row r="3532" spans="1:4" hidden="1" x14ac:dyDescent="0.25">
      <c r="A3532" t="s">
        <v>477</v>
      </c>
      <c r="B3532" t="s">
        <v>478</v>
      </c>
      <c r="C3532">
        <v>2012</v>
      </c>
      <c r="D3532">
        <v>13.423558999999999</v>
      </c>
    </row>
    <row r="3533" spans="1:4" hidden="1" x14ac:dyDescent="0.25">
      <c r="A3533" t="s">
        <v>477</v>
      </c>
      <c r="B3533" t="s">
        <v>478</v>
      </c>
      <c r="C3533">
        <v>2013</v>
      </c>
      <c r="D3533">
        <v>9.9112550000000006</v>
      </c>
    </row>
    <row r="3534" spans="1:4" hidden="1" x14ac:dyDescent="0.25">
      <c r="A3534" t="s">
        <v>477</v>
      </c>
      <c r="B3534" t="s">
        <v>478</v>
      </c>
      <c r="C3534">
        <v>2014</v>
      </c>
      <c r="D3534">
        <v>12.424585</v>
      </c>
    </row>
    <row r="3535" spans="1:4" hidden="1" x14ac:dyDescent="0.25">
      <c r="A3535" t="s">
        <v>477</v>
      </c>
      <c r="B3535" t="s">
        <v>478</v>
      </c>
      <c r="C3535">
        <v>2015</v>
      </c>
      <c r="D3535">
        <v>15.573926</v>
      </c>
    </row>
    <row r="3536" spans="1:4" hidden="1" x14ac:dyDescent="0.25">
      <c r="A3536" t="s">
        <v>477</v>
      </c>
      <c r="B3536" t="s">
        <v>478</v>
      </c>
      <c r="C3536">
        <v>2016</v>
      </c>
      <c r="D3536">
        <v>20.110106999999999</v>
      </c>
    </row>
    <row r="3537" spans="1:4" hidden="1" x14ac:dyDescent="0.25">
      <c r="A3537" t="s">
        <v>477</v>
      </c>
      <c r="B3537" t="s">
        <v>478</v>
      </c>
      <c r="C3537">
        <v>2017</v>
      </c>
      <c r="D3537">
        <v>14.562151999999999</v>
      </c>
    </row>
    <row r="3538" spans="1:4" hidden="1" x14ac:dyDescent="0.25">
      <c r="A3538" t="s">
        <v>477</v>
      </c>
      <c r="B3538" t="s">
        <v>478</v>
      </c>
      <c r="C3538">
        <v>2018</v>
      </c>
      <c r="D3538">
        <v>15.084168999999999</v>
      </c>
    </row>
    <row r="3539" spans="1:4" hidden="1" x14ac:dyDescent="0.25">
      <c r="A3539" t="s">
        <v>125</v>
      </c>
      <c r="B3539" t="s">
        <v>480</v>
      </c>
      <c r="C3539">
        <v>1980</v>
      </c>
      <c r="D3539">
        <v>3.0393020000000002</v>
      </c>
    </row>
    <row r="3540" spans="1:4" hidden="1" x14ac:dyDescent="0.25">
      <c r="A3540" t="s">
        <v>125</v>
      </c>
      <c r="B3540" t="s">
        <v>480</v>
      </c>
      <c r="C3540">
        <v>1981</v>
      </c>
      <c r="D3540">
        <v>3.4902947000000002</v>
      </c>
    </row>
    <row r="3541" spans="1:4" hidden="1" x14ac:dyDescent="0.25">
      <c r="A3541" t="s">
        <v>125</v>
      </c>
      <c r="B3541" t="s">
        <v>480</v>
      </c>
      <c r="C3541">
        <v>1982</v>
      </c>
      <c r="D3541">
        <v>2.7421114000000002</v>
      </c>
    </row>
    <row r="3542" spans="1:4" hidden="1" x14ac:dyDescent="0.25">
      <c r="A3542" t="s">
        <v>125</v>
      </c>
      <c r="B3542" t="s">
        <v>480</v>
      </c>
      <c r="C3542">
        <v>1984</v>
      </c>
      <c r="D3542">
        <v>3.1804253999999998</v>
      </c>
    </row>
    <row r="3543" spans="1:4" hidden="1" x14ac:dyDescent="0.25">
      <c r="A3543" t="s">
        <v>125</v>
      </c>
      <c r="B3543" t="s">
        <v>480</v>
      </c>
      <c r="C3543">
        <v>1985</v>
      </c>
      <c r="D3543">
        <v>2.6842537000000002</v>
      </c>
    </row>
    <row r="3544" spans="1:4" hidden="1" x14ac:dyDescent="0.25">
      <c r="A3544" t="s">
        <v>125</v>
      </c>
      <c r="B3544" t="s">
        <v>480</v>
      </c>
      <c r="C3544">
        <v>1986</v>
      </c>
      <c r="D3544">
        <v>3.4644868</v>
      </c>
    </row>
    <row r="3545" spans="1:4" hidden="1" x14ac:dyDescent="0.25">
      <c r="A3545" t="s">
        <v>125</v>
      </c>
      <c r="B3545" t="s">
        <v>480</v>
      </c>
      <c r="C3545">
        <v>1987</v>
      </c>
      <c r="D3545">
        <v>2.6926746000000001</v>
      </c>
    </row>
    <row r="3546" spans="1:4" hidden="1" x14ac:dyDescent="0.25">
      <c r="A3546" t="s">
        <v>125</v>
      </c>
      <c r="B3546" t="s">
        <v>480</v>
      </c>
      <c r="C3546">
        <v>1988</v>
      </c>
      <c r="D3546">
        <v>2.9267793000000002</v>
      </c>
    </row>
    <row r="3547" spans="1:4" hidden="1" x14ac:dyDescent="0.25">
      <c r="A3547" t="s">
        <v>125</v>
      </c>
      <c r="B3547" t="s">
        <v>480</v>
      </c>
      <c r="C3547">
        <v>1989</v>
      </c>
      <c r="D3547">
        <v>3.0391010999999999</v>
      </c>
    </row>
    <row r="3548" spans="1:4" hidden="1" x14ac:dyDescent="0.25">
      <c r="A3548" t="s">
        <v>125</v>
      </c>
      <c r="B3548" t="s">
        <v>480</v>
      </c>
      <c r="C3548">
        <v>1990</v>
      </c>
      <c r="D3548">
        <v>2.5403069999999999</v>
      </c>
    </row>
    <row r="3549" spans="1:4" hidden="1" x14ac:dyDescent="0.25">
      <c r="A3549" t="s">
        <v>125</v>
      </c>
      <c r="B3549" t="s">
        <v>480</v>
      </c>
      <c r="C3549">
        <v>1991</v>
      </c>
      <c r="D3549">
        <v>2.6752867999999999</v>
      </c>
    </row>
    <row r="3550" spans="1:4" hidden="1" x14ac:dyDescent="0.25">
      <c r="A3550" t="s">
        <v>125</v>
      </c>
      <c r="B3550" t="s">
        <v>480</v>
      </c>
      <c r="C3550">
        <v>1992</v>
      </c>
      <c r="D3550">
        <v>3.3568943</v>
      </c>
    </row>
    <row r="3551" spans="1:4" hidden="1" x14ac:dyDescent="0.25">
      <c r="A3551" t="s">
        <v>125</v>
      </c>
      <c r="B3551" t="s">
        <v>480</v>
      </c>
      <c r="C3551">
        <v>1993</v>
      </c>
      <c r="D3551">
        <v>2.9495947</v>
      </c>
    </row>
    <row r="3552" spans="1:4" hidden="1" x14ac:dyDescent="0.25">
      <c r="A3552" t="s">
        <v>125</v>
      </c>
      <c r="B3552" t="s">
        <v>480</v>
      </c>
      <c r="C3552">
        <v>1994</v>
      </c>
      <c r="D3552">
        <v>2.5895964999999999</v>
      </c>
    </row>
    <row r="3553" spans="1:4" hidden="1" x14ac:dyDescent="0.25">
      <c r="A3553" t="s">
        <v>125</v>
      </c>
      <c r="B3553" t="s">
        <v>480</v>
      </c>
      <c r="C3553">
        <v>1995</v>
      </c>
      <c r="D3553">
        <v>2.8665137000000001</v>
      </c>
    </row>
    <row r="3554" spans="1:4" hidden="1" x14ac:dyDescent="0.25">
      <c r="A3554" t="s">
        <v>125</v>
      </c>
      <c r="B3554" t="s">
        <v>480</v>
      </c>
      <c r="C3554">
        <v>1996</v>
      </c>
      <c r="D3554">
        <v>3.1346514000000001</v>
      </c>
    </row>
    <row r="3555" spans="1:4" hidden="1" x14ac:dyDescent="0.25">
      <c r="A3555" t="s">
        <v>125</v>
      </c>
      <c r="B3555" t="s">
        <v>480</v>
      </c>
      <c r="C3555">
        <v>1997</v>
      </c>
      <c r="D3555">
        <v>3.3128025999999999</v>
      </c>
    </row>
    <row r="3556" spans="1:4" hidden="1" x14ac:dyDescent="0.25">
      <c r="A3556" t="s">
        <v>125</v>
      </c>
      <c r="B3556" t="s">
        <v>480</v>
      </c>
      <c r="C3556">
        <v>1998</v>
      </c>
      <c r="D3556">
        <v>3.3257180000000002</v>
      </c>
    </row>
    <row r="3557" spans="1:4" hidden="1" x14ac:dyDescent="0.25">
      <c r="A3557" t="s">
        <v>125</v>
      </c>
      <c r="B3557" t="s">
        <v>480</v>
      </c>
      <c r="C3557">
        <v>1999</v>
      </c>
      <c r="D3557">
        <v>4.3680824999999999</v>
      </c>
    </row>
    <row r="3558" spans="1:4" hidden="1" x14ac:dyDescent="0.25">
      <c r="A3558" t="s">
        <v>125</v>
      </c>
      <c r="B3558" t="s">
        <v>480</v>
      </c>
      <c r="C3558">
        <v>2000</v>
      </c>
      <c r="D3558">
        <v>4.3204599999999997</v>
      </c>
    </row>
    <row r="3559" spans="1:4" hidden="1" x14ac:dyDescent="0.25">
      <c r="A3559" t="s">
        <v>125</v>
      </c>
      <c r="B3559" t="s">
        <v>480</v>
      </c>
      <c r="C3559">
        <v>2001</v>
      </c>
      <c r="D3559">
        <v>5.1788774000000002</v>
      </c>
    </row>
    <row r="3560" spans="1:4" hidden="1" x14ac:dyDescent="0.25">
      <c r="A3560" t="s">
        <v>125</v>
      </c>
      <c r="B3560" t="s">
        <v>480</v>
      </c>
      <c r="C3560">
        <v>2002</v>
      </c>
      <c r="D3560">
        <v>6.2738047000000003</v>
      </c>
    </row>
    <row r="3561" spans="1:4" hidden="1" x14ac:dyDescent="0.25">
      <c r="A3561" t="s">
        <v>125</v>
      </c>
      <c r="B3561" t="s">
        <v>480</v>
      </c>
      <c r="C3561">
        <v>2003</v>
      </c>
      <c r="D3561">
        <v>7.3129888000000003</v>
      </c>
    </row>
    <row r="3562" spans="1:4" hidden="1" x14ac:dyDescent="0.25">
      <c r="A3562" t="s">
        <v>125</v>
      </c>
      <c r="B3562" t="s">
        <v>480</v>
      </c>
      <c r="C3562">
        <v>2004</v>
      </c>
      <c r="D3562">
        <v>10.061211999999999</v>
      </c>
    </row>
    <row r="3563" spans="1:4" hidden="1" x14ac:dyDescent="0.25">
      <c r="A3563" t="s">
        <v>125</v>
      </c>
      <c r="B3563" t="s">
        <v>480</v>
      </c>
      <c r="C3563">
        <v>2005</v>
      </c>
      <c r="D3563">
        <v>13.507078999999999</v>
      </c>
    </row>
    <row r="3564" spans="1:4" hidden="1" x14ac:dyDescent="0.25">
      <c r="A3564" t="s">
        <v>125</v>
      </c>
      <c r="B3564" t="s">
        <v>480</v>
      </c>
      <c r="C3564">
        <v>2006</v>
      </c>
      <c r="D3564">
        <v>15.402005000000001</v>
      </c>
    </row>
    <row r="3565" spans="1:4" hidden="1" x14ac:dyDescent="0.25">
      <c r="A3565" t="s">
        <v>125</v>
      </c>
      <c r="B3565" t="s">
        <v>480</v>
      </c>
      <c r="C3565">
        <v>2007</v>
      </c>
      <c r="D3565">
        <v>25.685102000000001</v>
      </c>
    </row>
    <row r="3566" spans="1:4" hidden="1" x14ac:dyDescent="0.25">
      <c r="A3566" t="s">
        <v>125</v>
      </c>
      <c r="B3566" t="s">
        <v>480</v>
      </c>
      <c r="C3566">
        <v>2008</v>
      </c>
      <c r="D3566">
        <v>31.141016</v>
      </c>
    </row>
    <row r="3567" spans="1:4" hidden="1" x14ac:dyDescent="0.25">
      <c r="A3567" t="s">
        <v>125</v>
      </c>
      <c r="B3567" t="s">
        <v>480</v>
      </c>
      <c r="C3567">
        <v>2009</v>
      </c>
      <c r="D3567">
        <v>35.375244000000002</v>
      </c>
    </row>
    <row r="3568" spans="1:4" hidden="1" x14ac:dyDescent="0.25">
      <c r="A3568" t="s">
        <v>125</v>
      </c>
      <c r="B3568" t="s">
        <v>480</v>
      </c>
      <c r="C3568">
        <v>2010</v>
      </c>
      <c r="D3568">
        <v>43.44538</v>
      </c>
    </row>
    <row r="3569" spans="1:4" hidden="1" x14ac:dyDescent="0.25">
      <c r="A3569" t="s">
        <v>125</v>
      </c>
      <c r="B3569" t="s">
        <v>480</v>
      </c>
      <c r="C3569">
        <v>2011</v>
      </c>
      <c r="D3569">
        <v>52.376944999999999</v>
      </c>
    </row>
    <row r="3570" spans="1:4" hidden="1" x14ac:dyDescent="0.25">
      <c r="A3570" t="s">
        <v>125</v>
      </c>
      <c r="B3570" t="s">
        <v>480</v>
      </c>
      <c r="C3570">
        <v>2012</v>
      </c>
      <c r="D3570">
        <v>58.90211</v>
      </c>
    </row>
    <row r="3571" spans="1:4" hidden="1" x14ac:dyDescent="0.25">
      <c r="A3571" t="s">
        <v>125</v>
      </c>
      <c r="B3571" t="s">
        <v>480</v>
      </c>
      <c r="C3571">
        <v>2013</v>
      </c>
      <c r="D3571">
        <v>57.354694000000002</v>
      </c>
    </row>
    <row r="3572" spans="1:4" hidden="1" x14ac:dyDescent="0.25">
      <c r="A3572" t="s">
        <v>125</v>
      </c>
      <c r="B3572" t="s">
        <v>480</v>
      </c>
      <c r="C3572">
        <v>2014</v>
      </c>
      <c r="D3572">
        <v>61.014904000000001</v>
      </c>
    </row>
    <row r="3573" spans="1:4" hidden="1" x14ac:dyDescent="0.25">
      <c r="A3573" t="s">
        <v>125</v>
      </c>
      <c r="B3573" t="s">
        <v>480</v>
      </c>
      <c r="C3573">
        <v>2015</v>
      </c>
      <c r="D3573">
        <v>67.197199999999995</v>
      </c>
    </row>
    <row r="3574" spans="1:4" hidden="1" x14ac:dyDescent="0.25">
      <c r="A3574" t="s">
        <v>125</v>
      </c>
      <c r="B3574" t="s">
        <v>480</v>
      </c>
      <c r="C3574">
        <v>2016</v>
      </c>
      <c r="D3574">
        <v>76.895163999999994</v>
      </c>
    </row>
    <row r="3575" spans="1:4" hidden="1" x14ac:dyDescent="0.25">
      <c r="A3575" t="s">
        <v>125</v>
      </c>
      <c r="B3575" t="s">
        <v>480</v>
      </c>
      <c r="C3575">
        <v>2017</v>
      </c>
      <c r="D3575">
        <v>99.586039999999997</v>
      </c>
    </row>
    <row r="3576" spans="1:4" hidden="1" x14ac:dyDescent="0.25">
      <c r="A3576" t="s">
        <v>125</v>
      </c>
      <c r="B3576" t="s">
        <v>480</v>
      </c>
      <c r="C3576">
        <v>2018</v>
      </c>
      <c r="D3576">
        <v>86.415409999999994</v>
      </c>
    </row>
    <row r="3577" spans="1:4" hidden="1" x14ac:dyDescent="0.25">
      <c r="A3577" t="s">
        <v>125</v>
      </c>
      <c r="B3577" t="s">
        <v>480</v>
      </c>
      <c r="C3577">
        <v>2019</v>
      </c>
      <c r="D3577">
        <v>94.284149999999997</v>
      </c>
    </row>
    <row r="3578" spans="1:4" hidden="1" x14ac:dyDescent="0.25">
      <c r="A3578" t="s">
        <v>125</v>
      </c>
      <c r="B3578" t="s">
        <v>480</v>
      </c>
      <c r="C3578">
        <v>2020</v>
      </c>
      <c r="D3578">
        <v>94.133939999999996</v>
      </c>
    </row>
    <row r="3579" spans="1:4" hidden="1" x14ac:dyDescent="0.25">
      <c r="A3579" t="s">
        <v>125</v>
      </c>
      <c r="B3579" t="s">
        <v>480</v>
      </c>
      <c r="C3579">
        <v>2021</v>
      </c>
      <c r="D3579">
        <v>97.127219999999994</v>
      </c>
    </row>
    <row r="3580" spans="1:4" hidden="1" x14ac:dyDescent="0.25">
      <c r="A3580" t="s">
        <v>470</v>
      </c>
      <c r="B3580" t="s">
        <v>471</v>
      </c>
      <c r="C3580">
        <v>1996</v>
      </c>
      <c r="D3580">
        <v>15.344939999999999</v>
      </c>
    </row>
    <row r="3581" spans="1:4" hidden="1" x14ac:dyDescent="0.25">
      <c r="A3581" t="s">
        <v>470</v>
      </c>
      <c r="B3581" t="s">
        <v>471</v>
      </c>
      <c r="C3581">
        <v>1997</v>
      </c>
      <c r="D3581">
        <v>11.916553</v>
      </c>
    </row>
    <row r="3582" spans="1:4" hidden="1" x14ac:dyDescent="0.25">
      <c r="A3582" t="s">
        <v>470</v>
      </c>
      <c r="B3582" t="s">
        <v>471</v>
      </c>
      <c r="C3582">
        <v>1998</v>
      </c>
      <c r="D3582">
        <v>9.2518980000000006</v>
      </c>
    </row>
    <row r="3583" spans="1:4" hidden="1" x14ac:dyDescent="0.25">
      <c r="A3583" t="s">
        <v>470</v>
      </c>
      <c r="B3583" t="s">
        <v>471</v>
      </c>
      <c r="C3583">
        <v>1999</v>
      </c>
      <c r="D3583">
        <v>9.7754159999999999</v>
      </c>
    </row>
    <row r="3584" spans="1:4" hidden="1" x14ac:dyDescent="0.25">
      <c r="A3584" t="s">
        <v>483</v>
      </c>
      <c r="B3584" t="s">
        <v>484</v>
      </c>
      <c r="C3584">
        <v>2003</v>
      </c>
      <c r="D3584">
        <v>0.1897192</v>
      </c>
    </row>
    <row r="3585" spans="1:4" hidden="1" x14ac:dyDescent="0.25">
      <c r="A3585" t="s">
        <v>483</v>
      </c>
      <c r="B3585" t="s">
        <v>484</v>
      </c>
      <c r="C3585">
        <v>2004</v>
      </c>
      <c r="D3585">
        <v>0.44205274999999999</v>
      </c>
    </row>
    <row r="3586" spans="1:4" hidden="1" x14ac:dyDescent="0.25">
      <c r="A3586" t="s">
        <v>483</v>
      </c>
      <c r="B3586" t="s">
        <v>484</v>
      </c>
      <c r="C3586">
        <v>2005</v>
      </c>
      <c r="D3586">
        <v>0.10734763999999999</v>
      </c>
    </row>
    <row r="3587" spans="1:4" hidden="1" x14ac:dyDescent="0.25">
      <c r="A3587" t="s">
        <v>483</v>
      </c>
      <c r="B3587" t="s">
        <v>484</v>
      </c>
      <c r="C3587">
        <v>2006</v>
      </c>
      <c r="D3587">
        <v>0.38229980000000002</v>
      </c>
    </row>
    <row r="3588" spans="1:4" hidden="1" x14ac:dyDescent="0.25">
      <c r="A3588" t="s">
        <v>483</v>
      </c>
      <c r="B3588" t="s">
        <v>484</v>
      </c>
      <c r="C3588">
        <v>2007</v>
      </c>
      <c r="D3588">
        <v>0.20249881</v>
      </c>
    </row>
    <row r="3589" spans="1:4" hidden="1" x14ac:dyDescent="0.25">
      <c r="A3589" t="s">
        <v>483</v>
      </c>
      <c r="B3589" t="s">
        <v>484</v>
      </c>
      <c r="C3589">
        <v>2013</v>
      </c>
      <c r="D3589">
        <v>0.28349839999999998</v>
      </c>
    </row>
    <row r="3590" spans="1:4" hidden="1" x14ac:dyDescent="0.25">
      <c r="A3590" t="s">
        <v>483</v>
      </c>
      <c r="B3590" t="s">
        <v>484</v>
      </c>
      <c r="C3590">
        <v>2014</v>
      </c>
      <c r="D3590">
        <v>0.13760252000000001</v>
      </c>
    </row>
    <row r="3591" spans="1:4" hidden="1" x14ac:dyDescent="0.25">
      <c r="A3591" t="s">
        <v>483</v>
      </c>
      <c r="B3591" t="s">
        <v>484</v>
      </c>
      <c r="C3591">
        <v>2015</v>
      </c>
      <c r="D3591">
        <v>0.24014500999999999</v>
      </c>
    </row>
    <row r="3592" spans="1:4" hidden="1" x14ac:dyDescent="0.25">
      <c r="A3592" t="s">
        <v>483</v>
      </c>
      <c r="B3592" t="s">
        <v>484</v>
      </c>
      <c r="C3592">
        <v>2016</v>
      </c>
      <c r="D3592">
        <v>0.41292125000000002</v>
      </c>
    </row>
    <row r="3593" spans="1:4" hidden="1" x14ac:dyDescent="0.25">
      <c r="A3593" t="s">
        <v>483</v>
      </c>
      <c r="B3593" t="s">
        <v>484</v>
      </c>
      <c r="C3593">
        <v>2017</v>
      </c>
      <c r="D3593">
        <v>0.62302040000000003</v>
      </c>
    </row>
    <row r="3594" spans="1:4" hidden="1" x14ac:dyDescent="0.25">
      <c r="A3594" t="s">
        <v>483</v>
      </c>
      <c r="B3594" t="s">
        <v>484</v>
      </c>
      <c r="C3594">
        <v>2018</v>
      </c>
      <c r="D3594">
        <v>0.14452467999999999</v>
      </c>
    </row>
    <row r="3595" spans="1:4" hidden="1" x14ac:dyDescent="0.25">
      <c r="A3595" t="s">
        <v>483</v>
      </c>
      <c r="B3595" t="s">
        <v>484</v>
      </c>
      <c r="C3595">
        <v>2019</v>
      </c>
      <c r="D3595">
        <v>0.32596743</v>
      </c>
    </row>
    <row r="3596" spans="1:4" hidden="1" x14ac:dyDescent="0.25">
      <c r="A3596" t="s">
        <v>483</v>
      </c>
      <c r="B3596" t="s">
        <v>484</v>
      </c>
      <c r="C3596">
        <v>2020</v>
      </c>
      <c r="D3596">
        <v>0.29276239999999998</v>
      </c>
    </row>
    <row r="3597" spans="1:4" hidden="1" x14ac:dyDescent="0.25">
      <c r="A3597" t="s">
        <v>483</v>
      </c>
      <c r="B3597" t="s">
        <v>484</v>
      </c>
      <c r="C3597">
        <v>2021</v>
      </c>
      <c r="D3597">
        <v>0.30531833000000003</v>
      </c>
    </row>
    <row r="3598" spans="1:4" hidden="1" x14ac:dyDescent="0.25">
      <c r="A3598" t="s">
        <v>485</v>
      </c>
      <c r="B3598" t="s">
        <v>486</v>
      </c>
      <c r="C3598">
        <v>1992</v>
      </c>
      <c r="D3598">
        <v>5.9669613999999997</v>
      </c>
    </row>
    <row r="3599" spans="1:4" hidden="1" x14ac:dyDescent="0.25">
      <c r="A3599" t="s">
        <v>485</v>
      </c>
      <c r="B3599" t="s">
        <v>486</v>
      </c>
      <c r="C3599">
        <v>1993</v>
      </c>
      <c r="D3599">
        <v>167.77260000000001</v>
      </c>
    </row>
    <row r="3600" spans="1:4" hidden="1" x14ac:dyDescent="0.25">
      <c r="A3600" t="s">
        <v>485</v>
      </c>
      <c r="B3600" t="s">
        <v>486</v>
      </c>
      <c r="C3600">
        <v>1994</v>
      </c>
      <c r="D3600">
        <v>104.00608</v>
      </c>
    </row>
    <row r="3601" spans="1:4" hidden="1" x14ac:dyDescent="0.25">
      <c r="A3601" t="s">
        <v>485</v>
      </c>
      <c r="B3601" t="s">
        <v>486</v>
      </c>
      <c r="C3601">
        <v>1995</v>
      </c>
      <c r="D3601">
        <v>94.08305</v>
      </c>
    </row>
    <row r="3602" spans="1:4" hidden="1" x14ac:dyDescent="0.25">
      <c r="A3602" t="s">
        <v>485</v>
      </c>
      <c r="B3602" t="s">
        <v>486</v>
      </c>
      <c r="C3602">
        <v>1996</v>
      </c>
      <c r="D3602">
        <v>71.834850000000003</v>
      </c>
    </row>
    <row r="3603" spans="1:4" hidden="1" x14ac:dyDescent="0.25">
      <c r="A3603" t="s">
        <v>485</v>
      </c>
      <c r="B3603" t="s">
        <v>486</v>
      </c>
      <c r="C3603">
        <v>1997</v>
      </c>
      <c r="D3603">
        <v>93.443504000000004</v>
      </c>
    </row>
    <row r="3604" spans="1:4" hidden="1" x14ac:dyDescent="0.25">
      <c r="A3604" t="s">
        <v>485</v>
      </c>
      <c r="B3604" t="s">
        <v>486</v>
      </c>
      <c r="C3604">
        <v>1998</v>
      </c>
      <c r="D3604">
        <v>106.92345400000001</v>
      </c>
    </row>
    <row r="3605" spans="1:4" hidden="1" x14ac:dyDescent="0.25">
      <c r="A3605" t="s">
        <v>485</v>
      </c>
      <c r="B3605" t="s">
        <v>486</v>
      </c>
      <c r="C3605">
        <v>1999</v>
      </c>
      <c r="D3605">
        <v>109.50906999999999</v>
      </c>
    </row>
    <row r="3606" spans="1:4" hidden="1" x14ac:dyDescent="0.25">
      <c r="A3606" t="s">
        <v>485</v>
      </c>
      <c r="B3606" t="s">
        <v>486</v>
      </c>
      <c r="C3606">
        <v>2000</v>
      </c>
      <c r="D3606">
        <v>114.97603599999999</v>
      </c>
    </row>
    <row r="3607" spans="1:4" hidden="1" x14ac:dyDescent="0.25">
      <c r="A3607" t="s">
        <v>485</v>
      </c>
      <c r="B3607" t="s">
        <v>486</v>
      </c>
      <c r="C3607">
        <v>2001</v>
      </c>
      <c r="D3607">
        <v>148.8809</v>
      </c>
    </row>
    <row r="3608" spans="1:4" hidden="1" x14ac:dyDescent="0.25">
      <c r="A3608" t="s">
        <v>485</v>
      </c>
      <c r="B3608" t="s">
        <v>486</v>
      </c>
      <c r="C3608">
        <v>2002</v>
      </c>
      <c r="D3608">
        <v>33.370475999999996</v>
      </c>
    </row>
    <row r="3609" spans="1:4" hidden="1" x14ac:dyDescent="0.25">
      <c r="A3609" t="s">
        <v>485</v>
      </c>
      <c r="B3609" t="s">
        <v>486</v>
      </c>
      <c r="C3609">
        <v>2003</v>
      </c>
      <c r="D3609">
        <v>34.344665999999997</v>
      </c>
    </row>
    <row r="3610" spans="1:4" hidden="1" x14ac:dyDescent="0.25">
      <c r="A3610" t="s">
        <v>485</v>
      </c>
      <c r="B3610" t="s">
        <v>486</v>
      </c>
      <c r="C3610">
        <v>2004</v>
      </c>
      <c r="D3610">
        <v>86.538939999999997</v>
      </c>
    </row>
    <row r="3611" spans="1:4" hidden="1" x14ac:dyDescent="0.25">
      <c r="A3611" t="s">
        <v>485</v>
      </c>
      <c r="B3611" t="s">
        <v>486</v>
      </c>
      <c r="C3611">
        <v>2005</v>
      </c>
      <c r="D3611">
        <v>75.416820000000001</v>
      </c>
    </row>
    <row r="3612" spans="1:4" hidden="1" x14ac:dyDescent="0.25">
      <c r="A3612" t="s">
        <v>485</v>
      </c>
      <c r="B3612" t="s">
        <v>486</v>
      </c>
      <c r="C3612">
        <v>2006</v>
      </c>
      <c r="D3612">
        <v>74.561269999999993</v>
      </c>
    </row>
    <row r="3613" spans="1:4" hidden="1" x14ac:dyDescent="0.25">
      <c r="A3613" t="s">
        <v>485</v>
      </c>
      <c r="B3613" t="s">
        <v>486</v>
      </c>
      <c r="C3613">
        <v>2007</v>
      </c>
      <c r="D3613">
        <v>74.277100000000004</v>
      </c>
    </row>
    <row r="3614" spans="1:4" hidden="1" x14ac:dyDescent="0.25">
      <c r="A3614" t="s">
        <v>485</v>
      </c>
      <c r="B3614" t="s">
        <v>486</v>
      </c>
      <c r="C3614">
        <v>2008</v>
      </c>
      <c r="D3614">
        <v>61.329135999999998</v>
      </c>
    </row>
    <row r="3615" spans="1:4" hidden="1" x14ac:dyDescent="0.25">
      <c r="A3615" t="s">
        <v>485</v>
      </c>
      <c r="B3615" t="s">
        <v>486</v>
      </c>
      <c r="C3615">
        <v>2009</v>
      </c>
      <c r="D3615">
        <v>53.070079999999997</v>
      </c>
    </row>
    <row r="3616" spans="1:4" hidden="1" x14ac:dyDescent="0.25">
      <c r="A3616" t="s">
        <v>485</v>
      </c>
      <c r="B3616" t="s">
        <v>486</v>
      </c>
      <c r="C3616">
        <v>2010</v>
      </c>
      <c r="D3616">
        <v>55.950763999999999</v>
      </c>
    </row>
    <row r="3617" spans="1:4" hidden="1" x14ac:dyDescent="0.25">
      <c r="A3617" t="s">
        <v>485</v>
      </c>
      <c r="B3617" t="s">
        <v>486</v>
      </c>
      <c r="C3617">
        <v>2011</v>
      </c>
      <c r="D3617">
        <v>58.199142000000002</v>
      </c>
    </row>
    <row r="3618" spans="1:4" hidden="1" x14ac:dyDescent="0.25">
      <c r="A3618" t="s">
        <v>485</v>
      </c>
      <c r="B3618" t="s">
        <v>486</v>
      </c>
      <c r="C3618">
        <v>2012</v>
      </c>
      <c r="D3618">
        <v>54.860317000000002</v>
      </c>
    </row>
    <row r="3619" spans="1:4" hidden="1" x14ac:dyDescent="0.25">
      <c r="A3619" t="s">
        <v>485</v>
      </c>
      <c r="B3619" t="s">
        <v>486</v>
      </c>
      <c r="C3619">
        <v>2013</v>
      </c>
      <c r="D3619">
        <v>63.036472000000003</v>
      </c>
    </row>
    <row r="3620" spans="1:4" hidden="1" x14ac:dyDescent="0.25">
      <c r="A3620" t="s">
        <v>485</v>
      </c>
      <c r="B3620" t="s">
        <v>486</v>
      </c>
      <c r="C3620">
        <v>2014</v>
      </c>
      <c r="D3620">
        <v>54.420929999999998</v>
      </c>
    </row>
    <row r="3621" spans="1:4" hidden="1" x14ac:dyDescent="0.25">
      <c r="A3621" t="s">
        <v>485</v>
      </c>
      <c r="B3621" t="s">
        <v>486</v>
      </c>
      <c r="C3621">
        <v>2015</v>
      </c>
      <c r="D3621">
        <v>50.486224999999997</v>
      </c>
    </row>
    <row r="3622" spans="1:4" hidden="1" x14ac:dyDescent="0.25">
      <c r="A3622" t="s">
        <v>485</v>
      </c>
      <c r="B3622" t="s">
        <v>486</v>
      </c>
      <c r="C3622">
        <v>2016</v>
      </c>
      <c r="D3622">
        <v>49.806429999999999</v>
      </c>
    </row>
    <row r="3623" spans="1:4" hidden="1" x14ac:dyDescent="0.25">
      <c r="A3623" t="s">
        <v>485</v>
      </c>
      <c r="B3623" t="s">
        <v>486</v>
      </c>
      <c r="C3623">
        <v>2017</v>
      </c>
      <c r="D3623">
        <v>51.122706999999998</v>
      </c>
    </row>
    <row r="3624" spans="1:4" hidden="1" x14ac:dyDescent="0.25">
      <c r="A3624" t="s">
        <v>485</v>
      </c>
      <c r="B3624" t="s">
        <v>486</v>
      </c>
      <c r="C3624">
        <v>2018</v>
      </c>
      <c r="D3624">
        <v>47.404826999999997</v>
      </c>
    </row>
    <row r="3625" spans="1:4" hidden="1" x14ac:dyDescent="0.25">
      <c r="A3625" t="s">
        <v>485</v>
      </c>
      <c r="B3625" t="s">
        <v>486</v>
      </c>
      <c r="C3625">
        <v>2019</v>
      </c>
      <c r="D3625">
        <v>47.431525999999998</v>
      </c>
    </row>
    <row r="3626" spans="1:4" hidden="1" x14ac:dyDescent="0.25">
      <c r="A3626" t="s">
        <v>485</v>
      </c>
      <c r="B3626" t="s">
        <v>486</v>
      </c>
      <c r="C3626">
        <v>2020</v>
      </c>
      <c r="D3626">
        <v>30.995455</v>
      </c>
    </row>
    <row r="3627" spans="1:4" hidden="1" x14ac:dyDescent="0.25">
      <c r="A3627" t="s">
        <v>485</v>
      </c>
      <c r="B3627" t="s">
        <v>486</v>
      </c>
      <c r="C3627">
        <v>2021</v>
      </c>
      <c r="D3627">
        <v>29.909427999999998</v>
      </c>
    </row>
    <row r="3628" spans="1:4" hidden="1" x14ac:dyDescent="0.25">
      <c r="A3628" t="s">
        <v>210</v>
      </c>
      <c r="B3628" t="s">
        <v>211</v>
      </c>
      <c r="C3628">
        <v>2010</v>
      </c>
      <c r="D3628">
        <v>2.9474961999999998</v>
      </c>
    </row>
    <row r="3629" spans="1:4" hidden="1" x14ac:dyDescent="0.25">
      <c r="A3629" t="s">
        <v>210</v>
      </c>
      <c r="B3629" t="s">
        <v>211</v>
      </c>
      <c r="C3629">
        <v>2011</v>
      </c>
      <c r="D3629">
        <v>3.8483024000000001</v>
      </c>
    </row>
    <row r="3630" spans="1:4" hidden="1" x14ac:dyDescent="0.25">
      <c r="A3630" t="s">
        <v>210</v>
      </c>
      <c r="B3630" t="s">
        <v>211</v>
      </c>
      <c r="C3630">
        <v>2012</v>
      </c>
      <c r="D3630">
        <v>2.6543638999999999</v>
      </c>
    </row>
    <row r="3631" spans="1:4" hidden="1" x14ac:dyDescent="0.25">
      <c r="A3631" t="s">
        <v>210</v>
      </c>
      <c r="B3631" t="s">
        <v>211</v>
      </c>
      <c r="C3631">
        <v>2013</v>
      </c>
      <c r="D3631">
        <v>2.3994917999999998</v>
      </c>
    </row>
    <row r="3632" spans="1:4" hidden="1" x14ac:dyDescent="0.25">
      <c r="A3632" t="s">
        <v>210</v>
      </c>
      <c r="B3632" t="s">
        <v>211</v>
      </c>
      <c r="C3632">
        <v>2014</v>
      </c>
      <c r="D3632">
        <v>3.282044</v>
      </c>
    </row>
    <row r="3633" spans="1:4" hidden="1" x14ac:dyDescent="0.25">
      <c r="A3633" t="s">
        <v>210</v>
      </c>
      <c r="B3633" t="s">
        <v>211</v>
      </c>
      <c r="C3633">
        <v>2015</v>
      </c>
      <c r="D3633">
        <v>3.9251269999999998</v>
      </c>
    </row>
    <row r="3634" spans="1:4" hidden="1" x14ac:dyDescent="0.25">
      <c r="A3634" t="s">
        <v>210</v>
      </c>
      <c r="B3634" t="s">
        <v>211</v>
      </c>
      <c r="C3634">
        <v>2016</v>
      </c>
      <c r="D3634">
        <v>6.3373710000000001</v>
      </c>
    </row>
    <row r="3635" spans="1:4" hidden="1" x14ac:dyDescent="0.25">
      <c r="A3635" t="s">
        <v>210</v>
      </c>
      <c r="B3635" t="s">
        <v>211</v>
      </c>
      <c r="C3635">
        <v>2017</v>
      </c>
      <c r="D3635">
        <v>6.9472804000000004</v>
      </c>
    </row>
    <row r="3636" spans="1:4" hidden="1" x14ac:dyDescent="0.25">
      <c r="A3636" t="s">
        <v>210</v>
      </c>
      <c r="B3636" t="s">
        <v>211</v>
      </c>
      <c r="C3636">
        <v>2018</v>
      </c>
      <c r="D3636">
        <v>6.2362064999999998</v>
      </c>
    </row>
    <row r="3637" spans="1:4" hidden="1" x14ac:dyDescent="0.25">
      <c r="A3637" t="s">
        <v>210</v>
      </c>
      <c r="B3637" t="s">
        <v>211</v>
      </c>
      <c r="C3637">
        <v>2019</v>
      </c>
      <c r="D3637">
        <v>5.9706935999999997</v>
      </c>
    </row>
    <row r="3638" spans="1:4" hidden="1" x14ac:dyDescent="0.25">
      <c r="A3638" t="s">
        <v>210</v>
      </c>
      <c r="B3638" t="s">
        <v>211</v>
      </c>
      <c r="C3638">
        <v>2020</v>
      </c>
      <c r="D3638">
        <v>4.1992893000000002</v>
      </c>
    </row>
    <row r="3639" spans="1:4" hidden="1" x14ac:dyDescent="0.25">
      <c r="A3639" t="s">
        <v>210</v>
      </c>
      <c r="B3639" t="s">
        <v>211</v>
      </c>
      <c r="C3639">
        <v>2021</v>
      </c>
      <c r="D3639">
        <v>7.3677419999999998</v>
      </c>
    </row>
    <row r="3640" spans="1:4" hidden="1" x14ac:dyDescent="0.25">
      <c r="A3640" t="s">
        <v>98</v>
      </c>
      <c r="B3640" t="s">
        <v>293</v>
      </c>
      <c r="C3640">
        <v>1980</v>
      </c>
      <c r="D3640">
        <v>348.18529999999998</v>
      </c>
    </row>
    <row r="3641" spans="1:4" hidden="1" x14ac:dyDescent="0.25">
      <c r="A3641" t="s">
        <v>98</v>
      </c>
      <c r="B3641" t="s">
        <v>293</v>
      </c>
      <c r="C3641">
        <v>1981</v>
      </c>
      <c r="D3641">
        <v>368.96332000000001</v>
      </c>
    </row>
    <row r="3642" spans="1:4" hidden="1" x14ac:dyDescent="0.25">
      <c r="A3642" t="s">
        <v>98</v>
      </c>
      <c r="B3642" t="s">
        <v>293</v>
      </c>
      <c r="C3642">
        <v>1982</v>
      </c>
      <c r="D3642">
        <v>363.68383999999998</v>
      </c>
    </row>
    <row r="3643" spans="1:4" hidden="1" x14ac:dyDescent="0.25">
      <c r="A3643" t="s">
        <v>98</v>
      </c>
      <c r="B3643" t="s">
        <v>293</v>
      </c>
      <c r="C3643">
        <v>1983</v>
      </c>
      <c r="D3643">
        <v>352.07843000000003</v>
      </c>
    </row>
    <row r="3644" spans="1:4" hidden="1" x14ac:dyDescent="0.25">
      <c r="A3644" t="s">
        <v>98</v>
      </c>
      <c r="B3644" t="s">
        <v>293</v>
      </c>
      <c r="C3644">
        <v>1984</v>
      </c>
      <c r="D3644">
        <v>337.52148</v>
      </c>
    </row>
    <row r="3645" spans="1:4" hidden="1" x14ac:dyDescent="0.25">
      <c r="A3645" t="s">
        <v>98</v>
      </c>
      <c r="B3645" t="s">
        <v>293</v>
      </c>
      <c r="C3645">
        <v>1985</v>
      </c>
      <c r="D3645">
        <v>347.29773</v>
      </c>
    </row>
    <row r="3646" spans="1:4" hidden="1" x14ac:dyDescent="0.25">
      <c r="A3646" t="s">
        <v>98</v>
      </c>
      <c r="B3646" t="s">
        <v>293</v>
      </c>
      <c r="C3646">
        <v>1986</v>
      </c>
      <c r="D3646">
        <v>353.30259999999998</v>
      </c>
    </row>
    <row r="3647" spans="1:4" hidden="1" x14ac:dyDescent="0.25">
      <c r="A3647" t="s">
        <v>98</v>
      </c>
      <c r="B3647" t="s">
        <v>293</v>
      </c>
      <c r="C3647">
        <v>1987</v>
      </c>
      <c r="D3647">
        <v>350.98172</v>
      </c>
    </row>
    <row r="3648" spans="1:4" hidden="1" x14ac:dyDescent="0.25">
      <c r="A3648" t="s">
        <v>98</v>
      </c>
      <c r="B3648" t="s">
        <v>293</v>
      </c>
      <c r="C3648">
        <v>1988</v>
      </c>
      <c r="D3648">
        <v>360.58026000000001</v>
      </c>
    </row>
    <row r="3649" spans="1:4" hidden="1" x14ac:dyDescent="0.25">
      <c r="A3649" t="s">
        <v>98</v>
      </c>
      <c r="B3649" t="s">
        <v>293</v>
      </c>
      <c r="C3649">
        <v>1989</v>
      </c>
      <c r="D3649">
        <v>345.71390000000002</v>
      </c>
    </row>
    <row r="3650" spans="1:4" hidden="1" x14ac:dyDescent="0.25">
      <c r="A3650" t="s">
        <v>98</v>
      </c>
      <c r="B3650" t="s">
        <v>293</v>
      </c>
      <c r="C3650">
        <v>1990</v>
      </c>
      <c r="D3650">
        <v>337.5258</v>
      </c>
    </row>
    <row r="3651" spans="1:4" hidden="1" x14ac:dyDescent="0.25">
      <c r="A3651" t="s">
        <v>98</v>
      </c>
      <c r="B3651" t="s">
        <v>293</v>
      </c>
      <c r="C3651">
        <v>1991</v>
      </c>
      <c r="D3651">
        <v>335.25423999999998</v>
      </c>
    </row>
    <row r="3652" spans="1:4" hidden="1" x14ac:dyDescent="0.25">
      <c r="A3652" t="s">
        <v>98</v>
      </c>
      <c r="B3652" t="s">
        <v>293</v>
      </c>
      <c r="C3652">
        <v>1992</v>
      </c>
      <c r="D3652">
        <v>327.73865000000001</v>
      </c>
    </row>
    <row r="3653" spans="1:4" hidden="1" x14ac:dyDescent="0.25">
      <c r="A3653" t="s">
        <v>98</v>
      </c>
      <c r="B3653" t="s">
        <v>293</v>
      </c>
      <c r="C3653">
        <v>1993</v>
      </c>
      <c r="D3653">
        <v>324.85385000000002</v>
      </c>
    </row>
    <row r="3654" spans="1:4" hidden="1" x14ac:dyDescent="0.25">
      <c r="A3654" t="s">
        <v>98</v>
      </c>
      <c r="B3654" t="s">
        <v>293</v>
      </c>
      <c r="C3654">
        <v>1994</v>
      </c>
      <c r="D3654">
        <v>318.13990000000001</v>
      </c>
    </row>
    <row r="3655" spans="1:4" hidden="1" x14ac:dyDescent="0.25">
      <c r="A3655" t="s">
        <v>98</v>
      </c>
      <c r="B3655" t="s">
        <v>293</v>
      </c>
      <c r="C3655">
        <v>1995</v>
      </c>
      <c r="D3655">
        <v>321.59302000000002</v>
      </c>
    </row>
    <row r="3656" spans="1:4" hidden="1" x14ac:dyDescent="0.25">
      <c r="A3656" t="s">
        <v>98</v>
      </c>
      <c r="B3656" t="s">
        <v>293</v>
      </c>
      <c r="C3656">
        <v>1996</v>
      </c>
      <c r="D3656">
        <v>313.09302000000002</v>
      </c>
    </row>
    <row r="3657" spans="1:4" hidden="1" x14ac:dyDescent="0.25">
      <c r="A3657" t="s">
        <v>98</v>
      </c>
      <c r="B3657" t="s">
        <v>293</v>
      </c>
      <c r="C3657">
        <v>1997</v>
      </c>
      <c r="D3657">
        <v>307.94747999999998</v>
      </c>
    </row>
    <row r="3658" spans="1:4" hidden="1" x14ac:dyDescent="0.25">
      <c r="A3658" t="s">
        <v>98</v>
      </c>
      <c r="B3658" t="s">
        <v>293</v>
      </c>
      <c r="C3658">
        <v>1998</v>
      </c>
      <c r="D3658">
        <v>334.19851999999997</v>
      </c>
    </row>
    <row r="3659" spans="1:4" hidden="1" x14ac:dyDescent="0.25">
      <c r="A3659" t="s">
        <v>98</v>
      </c>
      <c r="B3659" t="s">
        <v>293</v>
      </c>
      <c r="C3659">
        <v>1999</v>
      </c>
      <c r="D3659">
        <v>363.82580000000002</v>
      </c>
    </row>
    <row r="3660" spans="1:4" hidden="1" x14ac:dyDescent="0.25">
      <c r="A3660" t="s">
        <v>98</v>
      </c>
      <c r="B3660" t="s">
        <v>293</v>
      </c>
      <c r="C3660">
        <v>2000</v>
      </c>
      <c r="D3660">
        <v>374.68112000000002</v>
      </c>
    </row>
    <row r="3661" spans="1:4" hidden="1" x14ac:dyDescent="0.25">
      <c r="A3661" t="s">
        <v>98</v>
      </c>
      <c r="B3661" t="s">
        <v>293</v>
      </c>
      <c r="C3661">
        <v>2001</v>
      </c>
      <c r="D3661">
        <v>362.53629999999998</v>
      </c>
    </row>
    <row r="3662" spans="1:4" hidden="1" x14ac:dyDescent="0.25">
      <c r="A3662" t="s">
        <v>98</v>
      </c>
      <c r="B3662" t="s">
        <v>293</v>
      </c>
      <c r="C3662">
        <v>2002</v>
      </c>
      <c r="D3662">
        <v>347.46460000000002</v>
      </c>
    </row>
    <row r="3663" spans="1:4" hidden="1" x14ac:dyDescent="0.25">
      <c r="A3663" t="s">
        <v>98</v>
      </c>
      <c r="B3663" t="s">
        <v>293</v>
      </c>
      <c r="C3663">
        <v>2003</v>
      </c>
      <c r="D3663">
        <v>342.43200000000002</v>
      </c>
    </row>
    <row r="3664" spans="1:4" hidden="1" x14ac:dyDescent="0.25">
      <c r="A3664" t="s">
        <v>98</v>
      </c>
      <c r="B3664" t="s">
        <v>293</v>
      </c>
      <c r="C3664">
        <v>2004</v>
      </c>
      <c r="D3664">
        <v>319.65543000000002</v>
      </c>
    </row>
    <row r="3665" spans="1:4" hidden="1" x14ac:dyDescent="0.25">
      <c r="A3665" t="s">
        <v>98</v>
      </c>
      <c r="B3665" t="s">
        <v>293</v>
      </c>
      <c r="C3665">
        <v>2005</v>
      </c>
      <c r="D3665">
        <v>295.32785000000001</v>
      </c>
    </row>
    <row r="3666" spans="1:4" hidden="1" x14ac:dyDescent="0.25">
      <c r="A3666" t="s">
        <v>98</v>
      </c>
      <c r="B3666" t="s">
        <v>293</v>
      </c>
      <c r="C3666">
        <v>2006</v>
      </c>
      <c r="D3666">
        <v>287.54827999999998</v>
      </c>
    </row>
    <row r="3667" spans="1:4" hidden="1" x14ac:dyDescent="0.25">
      <c r="A3667" t="s">
        <v>98</v>
      </c>
      <c r="B3667" t="s">
        <v>293</v>
      </c>
      <c r="C3667">
        <v>2007</v>
      </c>
      <c r="D3667">
        <v>283.62401999999997</v>
      </c>
    </row>
    <row r="3668" spans="1:4" hidden="1" x14ac:dyDescent="0.25">
      <c r="A3668" t="s">
        <v>98</v>
      </c>
      <c r="B3668" t="s">
        <v>293</v>
      </c>
      <c r="C3668">
        <v>2008</v>
      </c>
      <c r="D3668">
        <v>267.61295000000001</v>
      </c>
    </row>
    <row r="3669" spans="1:4" hidden="1" x14ac:dyDescent="0.25">
      <c r="A3669" t="s">
        <v>98</v>
      </c>
      <c r="B3669" t="s">
        <v>293</v>
      </c>
      <c r="C3669">
        <v>2009</v>
      </c>
      <c r="D3669">
        <v>256.81445000000002</v>
      </c>
    </row>
    <row r="3670" spans="1:4" hidden="1" x14ac:dyDescent="0.25">
      <c r="A3670" t="s">
        <v>98</v>
      </c>
      <c r="B3670" t="s">
        <v>293</v>
      </c>
      <c r="C3670">
        <v>2010</v>
      </c>
      <c r="D3670">
        <v>246.81306000000001</v>
      </c>
    </row>
    <row r="3671" spans="1:4" hidden="1" x14ac:dyDescent="0.25">
      <c r="A3671" t="s">
        <v>98</v>
      </c>
      <c r="B3671" t="s">
        <v>293</v>
      </c>
      <c r="C3671">
        <v>2011</v>
      </c>
      <c r="D3671">
        <v>242.43771000000001</v>
      </c>
    </row>
    <row r="3672" spans="1:4" hidden="1" x14ac:dyDescent="0.25">
      <c r="A3672" t="s">
        <v>98</v>
      </c>
      <c r="B3672" t="s">
        <v>293</v>
      </c>
      <c r="C3672">
        <v>2012</v>
      </c>
      <c r="D3672">
        <v>240.87613999999999</v>
      </c>
    </row>
    <row r="3673" spans="1:4" hidden="1" x14ac:dyDescent="0.25">
      <c r="A3673" t="s">
        <v>98</v>
      </c>
      <c r="B3673" t="s">
        <v>293</v>
      </c>
      <c r="C3673">
        <v>2013</v>
      </c>
      <c r="D3673">
        <v>232.83771999999999</v>
      </c>
    </row>
    <row r="3674" spans="1:4" hidden="1" x14ac:dyDescent="0.25">
      <c r="A3674" t="s">
        <v>98</v>
      </c>
      <c r="B3674" t="s">
        <v>293</v>
      </c>
      <c r="C3674">
        <v>2014</v>
      </c>
      <c r="D3674">
        <v>234.60210000000001</v>
      </c>
    </row>
    <row r="3675" spans="1:4" hidden="1" x14ac:dyDescent="0.25">
      <c r="A3675" t="s">
        <v>98</v>
      </c>
      <c r="B3675" t="s">
        <v>293</v>
      </c>
      <c r="C3675">
        <v>2015</v>
      </c>
      <c r="D3675">
        <v>227.93628000000001</v>
      </c>
    </row>
    <row r="3676" spans="1:4" hidden="1" x14ac:dyDescent="0.25">
      <c r="A3676" t="s">
        <v>98</v>
      </c>
      <c r="B3676" t="s">
        <v>293</v>
      </c>
      <c r="C3676">
        <v>2016</v>
      </c>
      <c r="D3676">
        <v>211.34654</v>
      </c>
    </row>
    <row r="3677" spans="1:4" hidden="1" x14ac:dyDescent="0.25">
      <c r="A3677" t="s">
        <v>98</v>
      </c>
      <c r="B3677" t="s">
        <v>293</v>
      </c>
      <c r="C3677">
        <v>2017</v>
      </c>
      <c r="D3677">
        <v>201.33260999999999</v>
      </c>
    </row>
    <row r="3678" spans="1:4" hidden="1" x14ac:dyDescent="0.25">
      <c r="A3678" t="s">
        <v>98</v>
      </c>
      <c r="B3678" t="s">
        <v>293</v>
      </c>
      <c r="C3678">
        <v>2018</v>
      </c>
      <c r="D3678">
        <v>193.65376000000001</v>
      </c>
    </row>
    <row r="3679" spans="1:4" hidden="1" x14ac:dyDescent="0.25">
      <c r="A3679" t="s">
        <v>98</v>
      </c>
      <c r="B3679" t="s">
        <v>293</v>
      </c>
      <c r="C3679">
        <v>2019</v>
      </c>
      <c r="D3679">
        <v>180.61159000000001</v>
      </c>
    </row>
    <row r="3680" spans="1:4" hidden="1" x14ac:dyDescent="0.25">
      <c r="A3680" t="s">
        <v>98</v>
      </c>
      <c r="B3680" t="s">
        <v>293</v>
      </c>
      <c r="C3680">
        <v>2020</v>
      </c>
      <c r="D3680">
        <v>178.79651999999999</v>
      </c>
    </row>
    <row r="3681" spans="1:4" hidden="1" x14ac:dyDescent="0.25">
      <c r="A3681" t="s">
        <v>98</v>
      </c>
      <c r="B3681" t="s">
        <v>293</v>
      </c>
      <c r="C3681">
        <v>2021</v>
      </c>
      <c r="D3681">
        <v>172.29221999999999</v>
      </c>
    </row>
    <row r="3682" spans="1:4" hidden="1" x14ac:dyDescent="0.25">
      <c r="A3682" t="s">
        <v>488</v>
      </c>
      <c r="B3682" t="s">
        <v>57</v>
      </c>
      <c r="C3682">
        <v>1980</v>
      </c>
      <c r="D3682">
        <v>278.29163</v>
      </c>
    </row>
    <row r="3683" spans="1:4" hidden="1" x14ac:dyDescent="0.25">
      <c r="A3683" t="s">
        <v>488</v>
      </c>
      <c r="B3683" t="s">
        <v>57</v>
      </c>
      <c r="C3683">
        <v>1981</v>
      </c>
      <c r="D3683">
        <v>276.54727000000003</v>
      </c>
    </row>
    <row r="3684" spans="1:4" hidden="1" x14ac:dyDescent="0.25">
      <c r="A3684" t="s">
        <v>488</v>
      </c>
      <c r="B3684" t="s">
        <v>57</v>
      </c>
      <c r="C3684">
        <v>1982</v>
      </c>
      <c r="D3684">
        <v>277.7</v>
      </c>
    </row>
    <row r="3685" spans="1:4" hidden="1" x14ac:dyDescent="0.25">
      <c r="A3685" t="s">
        <v>488</v>
      </c>
      <c r="B3685" t="s">
        <v>57</v>
      </c>
      <c r="C3685">
        <v>1983</v>
      </c>
      <c r="D3685">
        <v>257.78467000000001</v>
      </c>
    </row>
    <row r="3686" spans="1:4" hidden="1" x14ac:dyDescent="0.25">
      <c r="A3686" t="s">
        <v>488</v>
      </c>
      <c r="B3686" t="s">
        <v>57</v>
      </c>
      <c r="C3686">
        <v>1984</v>
      </c>
      <c r="D3686">
        <v>265.67849999999999</v>
      </c>
    </row>
    <row r="3687" spans="1:4" hidden="1" x14ac:dyDescent="0.25">
      <c r="A3687" t="s">
        <v>488</v>
      </c>
      <c r="B3687" t="s">
        <v>57</v>
      </c>
      <c r="C3687">
        <v>1985</v>
      </c>
      <c r="D3687">
        <v>270.78052000000002</v>
      </c>
    </row>
    <row r="3688" spans="1:4" hidden="1" x14ac:dyDescent="0.25">
      <c r="A3688" t="s">
        <v>488</v>
      </c>
      <c r="B3688" t="s">
        <v>57</v>
      </c>
      <c r="C3688">
        <v>1986</v>
      </c>
      <c r="D3688">
        <v>274.49047999999999</v>
      </c>
    </row>
    <row r="3689" spans="1:4" hidden="1" x14ac:dyDescent="0.25">
      <c r="A3689" t="s">
        <v>488</v>
      </c>
      <c r="B3689" t="s">
        <v>57</v>
      </c>
      <c r="C3689">
        <v>1987</v>
      </c>
      <c r="D3689">
        <v>284.82010000000002</v>
      </c>
    </row>
    <row r="3690" spans="1:4" hidden="1" x14ac:dyDescent="0.25">
      <c r="A3690" t="s">
        <v>488</v>
      </c>
      <c r="B3690" t="s">
        <v>57</v>
      </c>
      <c r="C3690">
        <v>1988</v>
      </c>
      <c r="D3690">
        <v>310.34163999999998</v>
      </c>
    </row>
    <row r="3691" spans="1:4" hidden="1" x14ac:dyDescent="0.25">
      <c r="A3691" t="s">
        <v>488</v>
      </c>
      <c r="B3691" t="s">
        <v>57</v>
      </c>
      <c r="C3691">
        <v>1989</v>
      </c>
      <c r="D3691">
        <v>336.26710000000003</v>
      </c>
    </row>
    <row r="3692" spans="1:4" hidden="1" x14ac:dyDescent="0.25">
      <c r="A3692" t="s">
        <v>488</v>
      </c>
      <c r="B3692" t="s">
        <v>57</v>
      </c>
      <c r="C3692">
        <v>1990</v>
      </c>
      <c r="D3692">
        <v>365.37261999999998</v>
      </c>
    </row>
    <row r="3693" spans="1:4" hidden="1" x14ac:dyDescent="0.25">
      <c r="A3693" t="s">
        <v>488</v>
      </c>
      <c r="B3693" t="s">
        <v>57</v>
      </c>
      <c r="C3693">
        <v>1991</v>
      </c>
      <c r="D3693">
        <v>349.63799999999998</v>
      </c>
    </row>
    <row r="3694" spans="1:4" hidden="1" x14ac:dyDescent="0.25">
      <c r="A3694" t="s">
        <v>488</v>
      </c>
      <c r="B3694" t="s">
        <v>57</v>
      </c>
      <c r="C3694">
        <v>1992</v>
      </c>
      <c r="D3694">
        <v>362.20193</v>
      </c>
    </row>
    <row r="3695" spans="1:4" hidden="1" x14ac:dyDescent="0.25">
      <c r="A3695" t="s">
        <v>488</v>
      </c>
      <c r="B3695" t="s">
        <v>57</v>
      </c>
      <c r="C3695">
        <v>1993</v>
      </c>
      <c r="D3695">
        <v>386.25510000000003</v>
      </c>
    </row>
    <row r="3696" spans="1:4" hidden="1" x14ac:dyDescent="0.25">
      <c r="A3696" t="s">
        <v>488</v>
      </c>
      <c r="B3696" t="s">
        <v>57</v>
      </c>
      <c r="C3696">
        <v>1994</v>
      </c>
      <c r="D3696">
        <v>408.85930000000002</v>
      </c>
    </row>
    <row r="3697" spans="1:4" hidden="1" x14ac:dyDescent="0.25">
      <c r="A3697" t="s">
        <v>488</v>
      </c>
      <c r="B3697" t="s">
        <v>57</v>
      </c>
      <c r="C3697">
        <v>1995</v>
      </c>
      <c r="D3697">
        <v>466.61799999999999</v>
      </c>
    </row>
    <row r="3698" spans="1:4" hidden="1" x14ac:dyDescent="0.25">
      <c r="A3698" t="s">
        <v>488</v>
      </c>
      <c r="B3698" t="s">
        <v>57</v>
      </c>
      <c r="C3698">
        <v>1996</v>
      </c>
      <c r="D3698">
        <v>397.39114000000001</v>
      </c>
    </row>
    <row r="3699" spans="1:4" hidden="1" x14ac:dyDescent="0.25">
      <c r="A3699" t="s">
        <v>488</v>
      </c>
      <c r="B3699" t="s">
        <v>57</v>
      </c>
      <c r="C3699">
        <v>1997</v>
      </c>
      <c r="D3699">
        <v>437.65050000000002</v>
      </c>
    </row>
    <row r="3700" spans="1:4" hidden="1" x14ac:dyDescent="0.25">
      <c r="A3700" t="s">
        <v>488</v>
      </c>
      <c r="B3700" t="s">
        <v>57</v>
      </c>
      <c r="C3700">
        <v>1998</v>
      </c>
      <c r="D3700">
        <v>488.45505000000003</v>
      </c>
    </row>
    <row r="3701" spans="1:4" hidden="1" x14ac:dyDescent="0.25">
      <c r="A3701" t="s">
        <v>488</v>
      </c>
      <c r="B3701" t="s">
        <v>57</v>
      </c>
      <c r="C3701">
        <v>1999</v>
      </c>
      <c r="D3701">
        <v>534.6019</v>
      </c>
    </row>
    <row r="3702" spans="1:4" hidden="1" x14ac:dyDescent="0.25">
      <c r="A3702" t="s">
        <v>488</v>
      </c>
      <c r="B3702" t="s">
        <v>57</v>
      </c>
      <c r="C3702">
        <v>2000</v>
      </c>
      <c r="D3702">
        <v>583.55470000000003</v>
      </c>
    </row>
    <row r="3703" spans="1:4" hidden="1" x14ac:dyDescent="0.25">
      <c r="A3703" t="s">
        <v>488</v>
      </c>
      <c r="B3703" t="s">
        <v>57</v>
      </c>
      <c r="C3703">
        <v>2001</v>
      </c>
      <c r="D3703">
        <v>621.8261</v>
      </c>
    </row>
    <row r="3704" spans="1:4" hidden="1" x14ac:dyDescent="0.25">
      <c r="A3704" t="s">
        <v>488</v>
      </c>
      <c r="B3704" t="s">
        <v>57</v>
      </c>
      <c r="C3704">
        <v>2002</v>
      </c>
      <c r="D3704">
        <v>638.96249999999998</v>
      </c>
    </row>
    <row r="3705" spans="1:4" hidden="1" x14ac:dyDescent="0.25">
      <c r="A3705" t="s">
        <v>488</v>
      </c>
      <c r="B3705" t="s">
        <v>57</v>
      </c>
      <c r="C3705">
        <v>2003</v>
      </c>
      <c r="D3705">
        <v>649.03687000000002</v>
      </c>
    </row>
    <row r="3706" spans="1:4" hidden="1" x14ac:dyDescent="0.25">
      <c r="A3706" t="s">
        <v>488</v>
      </c>
      <c r="B3706" t="s">
        <v>57</v>
      </c>
      <c r="C3706">
        <v>2004</v>
      </c>
      <c r="D3706">
        <v>644.79459999999995</v>
      </c>
    </row>
    <row r="3707" spans="1:4" hidden="1" x14ac:dyDescent="0.25">
      <c r="A3707" t="s">
        <v>488</v>
      </c>
      <c r="B3707" t="s">
        <v>57</v>
      </c>
      <c r="C3707">
        <v>2005</v>
      </c>
      <c r="D3707">
        <v>700.25990000000002</v>
      </c>
    </row>
    <row r="3708" spans="1:4" hidden="1" x14ac:dyDescent="0.25">
      <c r="A3708" t="s">
        <v>488</v>
      </c>
      <c r="B3708" t="s">
        <v>57</v>
      </c>
      <c r="C3708">
        <v>2006</v>
      </c>
      <c r="D3708">
        <v>739.88900000000001</v>
      </c>
    </row>
    <row r="3709" spans="1:4" hidden="1" x14ac:dyDescent="0.25">
      <c r="A3709" t="s">
        <v>488</v>
      </c>
      <c r="B3709" t="s">
        <v>57</v>
      </c>
      <c r="C3709">
        <v>2007</v>
      </c>
      <c r="D3709">
        <v>797.19989999999996</v>
      </c>
    </row>
    <row r="3710" spans="1:4" hidden="1" x14ac:dyDescent="0.25">
      <c r="A3710" t="s">
        <v>488</v>
      </c>
      <c r="B3710" t="s">
        <v>57</v>
      </c>
      <c r="C3710">
        <v>2008</v>
      </c>
      <c r="D3710">
        <v>757.57885999999996</v>
      </c>
    </row>
    <row r="3711" spans="1:4" hidden="1" x14ac:dyDescent="0.25">
      <c r="A3711" t="s">
        <v>488</v>
      </c>
      <c r="B3711" t="s">
        <v>57</v>
      </c>
      <c r="C3711">
        <v>2009</v>
      </c>
      <c r="D3711">
        <v>729.02179999999998</v>
      </c>
    </row>
    <row r="3712" spans="1:4" hidden="1" x14ac:dyDescent="0.25">
      <c r="A3712" t="s">
        <v>488</v>
      </c>
      <c r="B3712" t="s">
        <v>57</v>
      </c>
      <c r="C3712">
        <v>2010</v>
      </c>
      <c r="D3712">
        <v>777.60389999999995</v>
      </c>
    </row>
    <row r="3713" spans="1:4" hidden="1" x14ac:dyDescent="0.25">
      <c r="A3713" t="s">
        <v>488</v>
      </c>
      <c r="B3713" t="s">
        <v>57</v>
      </c>
      <c r="C3713">
        <v>2011</v>
      </c>
      <c r="D3713">
        <v>789.32294000000002</v>
      </c>
    </row>
    <row r="3714" spans="1:4" hidden="1" x14ac:dyDescent="0.25">
      <c r="A3714" t="s">
        <v>488</v>
      </c>
      <c r="B3714" t="s">
        <v>57</v>
      </c>
      <c r="C3714">
        <v>2012</v>
      </c>
      <c r="D3714">
        <v>848.82635000000005</v>
      </c>
    </row>
    <row r="3715" spans="1:4" hidden="1" x14ac:dyDescent="0.25">
      <c r="A3715" t="s">
        <v>488</v>
      </c>
      <c r="B3715" t="s">
        <v>57</v>
      </c>
      <c r="C3715">
        <v>2013</v>
      </c>
      <c r="D3715">
        <v>901.23159999999996</v>
      </c>
    </row>
    <row r="3716" spans="1:4" hidden="1" x14ac:dyDescent="0.25">
      <c r="A3716" t="s">
        <v>488</v>
      </c>
      <c r="B3716" t="s">
        <v>57</v>
      </c>
      <c r="C3716">
        <v>2014</v>
      </c>
      <c r="D3716">
        <v>885.298</v>
      </c>
    </row>
    <row r="3717" spans="1:4" hidden="1" x14ac:dyDescent="0.25">
      <c r="A3717" t="s">
        <v>488</v>
      </c>
      <c r="B3717" t="s">
        <v>57</v>
      </c>
      <c r="C3717">
        <v>2015</v>
      </c>
      <c r="D3717">
        <v>888.25660000000005</v>
      </c>
    </row>
    <row r="3718" spans="1:4" hidden="1" x14ac:dyDescent="0.25">
      <c r="A3718" t="s">
        <v>488</v>
      </c>
      <c r="B3718" t="s">
        <v>57</v>
      </c>
      <c r="C3718">
        <v>2016</v>
      </c>
      <c r="D3718">
        <v>902.56050000000005</v>
      </c>
    </row>
    <row r="3719" spans="1:4" hidden="1" x14ac:dyDescent="0.25">
      <c r="A3719" t="s">
        <v>488</v>
      </c>
      <c r="B3719" t="s">
        <v>57</v>
      </c>
      <c r="C3719">
        <v>2017</v>
      </c>
      <c r="D3719">
        <v>891.18195000000003</v>
      </c>
    </row>
    <row r="3720" spans="1:4" hidden="1" x14ac:dyDescent="0.25">
      <c r="A3720" t="s">
        <v>488</v>
      </c>
      <c r="B3720" t="s">
        <v>57</v>
      </c>
      <c r="C3720">
        <v>2018</v>
      </c>
      <c r="D3720">
        <v>858.35784999999998</v>
      </c>
    </row>
    <row r="3721" spans="1:4" hidden="1" x14ac:dyDescent="0.25">
      <c r="A3721" t="s">
        <v>488</v>
      </c>
      <c r="B3721" t="s">
        <v>57</v>
      </c>
      <c r="C3721">
        <v>2019</v>
      </c>
      <c r="D3721">
        <v>852.81550000000004</v>
      </c>
    </row>
    <row r="3722" spans="1:4" hidden="1" x14ac:dyDescent="0.25">
      <c r="A3722" t="s">
        <v>488</v>
      </c>
      <c r="B3722" t="s">
        <v>57</v>
      </c>
      <c r="C3722">
        <v>2020</v>
      </c>
      <c r="D3722">
        <v>802.4778</v>
      </c>
    </row>
    <row r="3723" spans="1:4" hidden="1" x14ac:dyDescent="0.25">
      <c r="A3723" t="s">
        <v>488</v>
      </c>
      <c r="B3723" t="s">
        <v>57</v>
      </c>
      <c r="C3723">
        <v>2021</v>
      </c>
      <c r="D3723">
        <v>778.17755</v>
      </c>
    </row>
    <row r="3724" spans="1:4" hidden="1" x14ac:dyDescent="0.25">
      <c r="A3724" t="s">
        <v>3678</v>
      </c>
      <c r="B3724" t="s">
        <v>594</v>
      </c>
      <c r="C3724">
        <v>1997</v>
      </c>
      <c r="D3724">
        <v>17.308572999999999</v>
      </c>
    </row>
    <row r="3725" spans="1:4" hidden="1" x14ac:dyDescent="0.25">
      <c r="A3725" t="s">
        <v>3678</v>
      </c>
      <c r="B3725" t="s">
        <v>594</v>
      </c>
      <c r="C3725">
        <v>1998</v>
      </c>
      <c r="D3725">
        <v>18.365573999999999</v>
      </c>
    </row>
    <row r="3726" spans="1:4" hidden="1" x14ac:dyDescent="0.25">
      <c r="A3726" t="s">
        <v>3678</v>
      </c>
      <c r="B3726" t="s">
        <v>594</v>
      </c>
      <c r="C3726">
        <v>1999</v>
      </c>
      <c r="D3726">
        <v>21.020596999999999</v>
      </c>
    </row>
    <row r="3727" spans="1:4" hidden="1" x14ac:dyDescent="0.25">
      <c r="A3727" t="s">
        <v>3678</v>
      </c>
      <c r="B3727" t="s">
        <v>594</v>
      </c>
      <c r="C3727">
        <v>2000</v>
      </c>
      <c r="D3727">
        <v>27.372893999999999</v>
      </c>
    </row>
    <row r="3728" spans="1:4" hidden="1" x14ac:dyDescent="0.25">
      <c r="A3728" t="s">
        <v>3678</v>
      </c>
      <c r="B3728" t="s">
        <v>594</v>
      </c>
      <c r="C3728">
        <v>2001</v>
      </c>
      <c r="D3728">
        <v>30.275580999999999</v>
      </c>
    </row>
    <row r="3729" spans="1:4" hidden="1" x14ac:dyDescent="0.25">
      <c r="A3729" t="s">
        <v>3678</v>
      </c>
      <c r="B3729" t="s">
        <v>594</v>
      </c>
      <c r="C3729">
        <v>2002</v>
      </c>
      <c r="D3729">
        <v>34.129333000000003</v>
      </c>
    </row>
    <row r="3730" spans="1:4" hidden="1" x14ac:dyDescent="0.25">
      <c r="A3730" t="s">
        <v>3678</v>
      </c>
      <c r="B3730" t="s">
        <v>594</v>
      </c>
      <c r="C3730">
        <v>2003</v>
      </c>
      <c r="D3730">
        <v>42.612712999999999</v>
      </c>
    </row>
    <row r="3731" spans="1:4" hidden="1" x14ac:dyDescent="0.25">
      <c r="A3731" t="s">
        <v>3678</v>
      </c>
      <c r="B3731" t="s">
        <v>594</v>
      </c>
      <c r="C3731">
        <v>2004</v>
      </c>
      <c r="D3731">
        <v>46.369669999999999</v>
      </c>
    </row>
    <row r="3732" spans="1:4" hidden="1" x14ac:dyDescent="0.25">
      <c r="A3732" t="s">
        <v>3678</v>
      </c>
      <c r="B3732" t="s">
        <v>594</v>
      </c>
      <c r="C3732">
        <v>2005</v>
      </c>
      <c r="D3732">
        <v>59.422800000000002</v>
      </c>
    </row>
    <row r="3733" spans="1:4" hidden="1" x14ac:dyDescent="0.25">
      <c r="A3733" t="s">
        <v>3678</v>
      </c>
      <c r="B3733" t="s">
        <v>594</v>
      </c>
      <c r="C3733">
        <v>2006</v>
      </c>
      <c r="D3733">
        <v>74.299220000000005</v>
      </c>
    </row>
    <row r="3734" spans="1:4" hidden="1" x14ac:dyDescent="0.25">
      <c r="A3734" t="s">
        <v>3678</v>
      </c>
      <c r="B3734" t="s">
        <v>594</v>
      </c>
      <c r="C3734">
        <v>2007</v>
      </c>
      <c r="D3734">
        <v>89.614509999999996</v>
      </c>
    </row>
    <row r="3735" spans="1:4" hidden="1" x14ac:dyDescent="0.25">
      <c r="A3735" t="s">
        <v>3678</v>
      </c>
      <c r="B3735" t="s">
        <v>594</v>
      </c>
      <c r="C3735">
        <v>2008</v>
      </c>
      <c r="D3735">
        <v>109.09739999999999</v>
      </c>
    </row>
    <row r="3736" spans="1:4" hidden="1" x14ac:dyDescent="0.25">
      <c r="A3736" t="s">
        <v>3678</v>
      </c>
      <c r="B3736" t="s">
        <v>594</v>
      </c>
      <c r="C3736">
        <v>2009</v>
      </c>
      <c r="D3736">
        <v>121.16186999999999</v>
      </c>
    </row>
    <row r="3737" spans="1:4" hidden="1" x14ac:dyDescent="0.25">
      <c r="A3737" t="s">
        <v>3678</v>
      </c>
      <c r="B3737" t="s">
        <v>594</v>
      </c>
      <c r="C3737">
        <v>2010</v>
      </c>
      <c r="D3737">
        <v>144.19594000000001</v>
      </c>
    </row>
    <row r="3738" spans="1:4" hidden="1" x14ac:dyDescent="0.25">
      <c r="A3738" t="s">
        <v>3678</v>
      </c>
      <c r="B3738" t="s">
        <v>594</v>
      </c>
      <c r="C3738">
        <v>2011</v>
      </c>
      <c r="D3738">
        <v>193.95561000000001</v>
      </c>
    </row>
    <row r="3739" spans="1:4" hidden="1" x14ac:dyDescent="0.25">
      <c r="A3739" t="s">
        <v>3678</v>
      </c>
      <c r="B3739" t="s">
        <v>594</v>
      </c>
      <c r="C3739">
        <v>2012</v>
      </c>
      <c r="D3739">
        <v>243.36564999999999</v>
      </c>
    </row>
    <row r="3740" spans="1:4" hidden="1" x14ac:dyDescent="0.25">
      <c r="A3740" t="s">
        <v>3678</v>
      </c>
      <c r="B3740" t="s">
        <v>594</v>
      </c>
      <c r="C3740">
        <v>2013</v>
      </c>
      <c r="D3740">
        <v>311.46902</v>
      </c>
    </row>
    <row r="3741" spans="1:4" hidden="1" x14ac:dyDescent="0.25">
      <c r="A3741" t="s">
        <v>3678</v>
      </c>
      <c r="B3741" t="s">
        <v>594</v>
      </c>
      <c r="C3741">
        <v>2014</v>
      </c>
      <c r="D3741">
        <v>345.70013</v>
      </c>
    </row>
    <row r="3742" spans="1:4" hidden="1" x14ac:dyDescent="0.25">
      <c r="A3742" t="s">
        <v>3678</v>
      </c>
      <c r="B3742" t="s">
        <v>594</v>
      </c>
      <c r="C3742">
        <v>2015</v>
      </c>
      <c r="D3742">
        <v>413.0772</v>
      </c>
    </row>
    <row r="3743" spans="1:4" hidden="1" x14ac:dyDescent="0.25">
      <c r="A3743" t="s">
        <v>3678</v>
      </c>
      <c r="B3743" t="s">
        <v>594</v>
      </c>
      <c r="C3743">
        <v>2016</v>
      </c>
      <c r="D3743">
        <v>505.00067000000001</v>
      </c>
    </row>
    <row r="3744" spans="1:4" hidden="1" x14ac:dyDescent="0.25">
      <c r="A3744" t="s">
        <v>3678</v>
      </c>
      <c r="B3744" t="s">
        <v>594</v>
      </c>
      <c r="C3744">
        <v>2017</v>
      </c>
      <c r="D3744">
        <v>516.95245</v>
      </c>
    </row>
    <row r="3745" spans="1:4" hidden="1" x14ac:dyDescent="0.25">
      <c r="A3745" t="s">
        <v>3678</v>
      </c>
      <c r="B3745" t="s">
        <v>594</v>
      </c>
      <c r="C3745">
        <v>2018</v>
      </c>
      <c r="D3745">
        <v>572.59540000000004</v>
      </c>
    </row>
    <row r="3746" spans="1:4" hidden="1" x14ac:dyDescent="0.25">
      <c r="A3746" t="s">
        <v>3678</v>
      </c>
      <c r="B3746" t="s">
        <v>594</v>
      </c>
      <c r="C3746">
        <v>2019</v>
      </c>
      <c r="D3746">
        <v>509.69234999999998</v>
      </c>
    </row>
    <row r="3747" spans="1:4" hidden="1" x14ac:dyDescent="0.25">
      <c r="A3747" t="s">
        <v>3678</v>
      </c>
      <c r="B3747" t="s">
        <v>594</v>
      </c>
      <c r="C3747">
        <v>2020</v>
      </c>
      <c r="D3747">
        <v>547.40106000000003</v>
      </c>
    </row>
    <row r="3748" spans="1:4" hidden="1" x14ac:dyDescent="0.25">
      <c r="A3748" t="s">
        <v>151</v>
      </c>
      <c r="B3748" t="s">
        <v>487</v>
      </c>
      <c r="C3748">
        <v>1980</v>
      </c>
      <c r="D3748">
        <v>23.698656</v>
      </c>
    </row>
    <row r="3749" spans="1:4" hidden="1" x14ac:dyDescent="0.25">
      <c r="A3749" t="s">
        <v>151</v>
      </c>
      <c r="B3749" t="s">
        <v>487</v>
      </c>
      <c r="C3749">
        <v>1981</v>
      </c>
      <c r="D3749">
        <v>23.937342000000001</v>
      </c>
    </row>
    <row r="3750" spans="1:4" hidden="1" x14ac:dyDescent="0.25">
      <c r="A3750" t="s">
        <v>151</v>
      </c>
      <c r="B3750" t="s">
        <v>487</v>
      </c>
      <c r="C3750">
        <v>1982</v>
      </c>
      <c r="D3750">
        <v>16.447430000000001</v>
      </c>
    </row>
    <row r="3751" spans="1:4" hidden="1" x14ac:dyDescent="0.25">
      <c r="A3751" t="s">
        <v>151</v>
      </c>
      <c r="B3751" t="s">
        <v>487</v>
      </c>
      <c r="C3751">
        <v>1983</v>
      </c>
      <c r="D3751">
        <v>13.363218</v>
      </c>
    </row>
    <row r="3752" spans="1:4" hidden="1" x14ac:dyDescent="0.25">
      <c r="A3752" t="s">
        <v>151</v>
      </c>
      <c r="B3752" t="s">
        <v>487</v>
      </c>
      <c r="C3752">
        <v>1984</v>
      </c>
      <c r="D3752">
        <v>14.293963</v>
      </c>
    </row>
    <row r="3753" spans="1:4" hidden="1" x14ac:dyDescent="0.25">
      <c r="A3753" t="s">
        <v>151</v>
      </c>
      <c r="B3753" t="s">
        <v>487</v>
      </c>
      <c r="C3753">
        <v>1985</v>
      </c>
      <c r="D3753">
        <v>20.831859999999999</v>
      </c>
    </row>
    <row r="3754" spans="1:4" hidden="1" x14ac:dyDescent="0.25">
      <c r="A3754" t="s">
        <v>151</v>
      </c>
      <c r="B3754" t="s">
        <v>487</v>
      </c>
      <c r="C3754">
        <v>1986</v>
      </c>
      <c r="D3754">
        <v>12.823864</v>
      </c>
    </row>
    <row r="3755" spans="1:4" hidden="1" x14ac:dyDescent="0.25">
      <c r="A3755" t="s">
        <v>151</v>
      </c>
      <c r="B3755" t="s">
        <v>487</v>
      </c>
      <c r="C3755">
        <v>1987</v>
      </c>
      <c r="D3755">
        <v>11.115496</v>
      </c>
    </row>
    <row r="3756" spans="1:4" hidden="1" x14ac:dyDescent="0.25">
      <c r="A3756" t="s">
        <v>151</v>
      </c>
      <c r="B3756" t="s">
        <v>487</v>
      </c>
      <c r="C3756">
        <v>1988</v>
      </c>
      <c r="D3756">
        <v>9.0975129999999993</v>
      </c>
    </row>
    <row r="3757" spans="1:4" hidden="1" x14ac:dyDescent="0.25">
      <c r="A3757" t="s">
        <v>151</v>
      </c>
      <c r="B3757" t="s">
        <v>487</v>
      </c>
      <c r="C3757">
        <v>1989</v>
      </c>
      <c r="D3757">
        <v>7.4243937000000004</v>
      </c>
    </row>
    <row r="3758" spans="1:4" hidden="1" x14ac:dyDescent="0.25">
      <c r="A3758" t="s">
        <v>151</v>
      </c>
      <c r="B3758" t="s">
        <v>487</v>
      </c>
      <c r="C3758">
        <v>1991</v>
      </c>
      <c r="D3758">
        <v>10.844002</v>
      </c>
    </row>
    <row r="3759" spans="1:4" hidden="1" x14ac:dyDescent="0.25">
      <c r="A3759" t="s">
        <v>151</v>
      </c>
      <c r="B3759" t="s">
        <v>487</v>
      </c>
      <c r="C3759">
        <v>1992</v>
      </c>
      <c r="D3759">
        <v>12.366301999999999</v>
      </c>
    </row>
    <row r="3760" spans="1:4" hidden="1" x14ac:dyDescent="0.25">
      <c r="A3760" t="s">
        <v>151</v>
      </c>
      <c r="B3760" t="s">
        <v>487</v>
      </c>
      <c r="C3760">
        <v>1993</v>
      </c>
      <c r="D3760">
        <v>9.1432199999999995</v>
      </c>
    </row>
    <row r="3761" spans="1:4" hidden="1" x14ac:dyDescent="0.25">
      <c r="A3761" t="s">
        <v>151</v>
      </c>
      <c r="B3761" t="s">
        <v>487</v>
      </c>
      <c r="C3761">
        <v>1994</v>
      </c>
      <c r="D3761">
        <v>5.6427307000000004</v>
      </c>
    </row>
    <row r="3762" spans="1:4" hidden="1" x14ac:dyDescent="0.25">
      <c r="A3762" t="s">
        <v>151</v>
      </c>
      <c r="B3762" t="s">
        <v>487</v>
      </c>
      <c r="C3762">
        <v>1995</v>
      </c>
      <c r="D3762">
        <v>10.909186999999999</v>
      </c>
    </row>
    <row r="3763" spans="1:4" hidden="1" x14ac:dyDescent="0.25">
      <c r="A3763" t="s">
        <v>151</v>
      </c>
      <c r="B3763" t="s">
        <v>487</v>
      </c>
      <c r="C3763">
        <v>1996</v>
      </c>
      <c r="D3763">
        <v>7.7480099999999998</v>
      </c>
    </row>
    <row r="3764" spans="1:4" hidden="1" x14ac:dyDescent="0.25">
      <c r="A3764" t="s">
        <v>151</v>
      </c>
      <c r="B3764" t="s">
        <v>487</v>
      </c>
      <c r="C3764">
        <v>1997</v>
      </c>
      <c r="D3764">
        <v>9.8611249999999995</v>
      </c>
    </row>
    <row r="3765" spans="1:4" hidden="1" x14ac:dyDescent="0.25">
      <c r="A3765" t="s">
        <v>151</v>
      </c>
      <c r="B3765" t="s">
        <v>487</v>
      </c>
      <c r="C3765">
        <v>1998</v>
      </c>
      <c r="D3765">
        <v>8.2754150000000006</v>
      </c>
    </row>
    <row r="3766" spans="1:4" hidden="1" x14ac:dyDescent="0.25">
      <c r="A3766" t="s">
        <v>151</v>
      </c>
      <c r="B3766" t="s">
        <v>487</v>
      </c>
      <c r="C3766">
        <v>1999</v>
      </c>
      <c r="D3766">
        <v>8.2343050000000009</v>
      </c>
    </row>
    <row r="3767" spans="1:4" hidden="1" x14ac:dyDescent="0.25">
      <c r="A3767" t="s">
        <v>151</v>
      </c>
      <c r="B3767" t="s">
        <v>487</v>
      </c>
      <c r="C3767">
        <v>2000</v>
      </c>
      <c r="D3767">
        <v>13.364814000000001</v>
      </c>
    </row>
    <row r="3768" spans="1:4" hidden="1" x14ac:dyDescent="0.25">
      <c r="A3768" t="s">
        <v>151</v>
      </c>
      <c r="B3768" t="s">
        <v>487</v>
      </c>
      <c r="C3768">
        <v>2001</v>
      </c>
      <c r="D3768">
        <v>15.7530985</v>
      </c>
    </row>
    <row r="3769" spans="1:4" hidden="1" x14ac:dyDescent="0.25">
      <c r="A3769" t="s">
        <v>151</v>
      </c>
      <c r="B3769" t="s">
        <v>487</v>
      </c>
      <c r="C3769">
        <v>2002</v>
      </c>
      <c r="D3769">
        <v>9.0731859999999998</v>
      </c>
    </row>
    <row r="3770" spans="1:4" hidden="1" x14ac:dyDescent="0.25">
      <c r="A3770" t="s">
        <v>151</v>
      </c>
      <c r="B3770" t="s">
        <v>487</v>
      </c>
      <c r="C3770">
        <v>2003</v>
      </c>
      <c r="D3770">
        <v>13.594328000000001</v>
      </c>
    </row>
    <row r="3771" spans="1:4" hidden="1" x14ac:dyDescent="0.25">
      <c r="A3771" t="s">
        <v>151</v>
      </c>
      <c r="B3771" t="s">
        <v>487</v>
      </c>
      <c r="C3771">
        <v>2004</v>
      </c>
      <c r="D3771">
        <v>11.165416</v>
      </c>
    </row>
    <row r="3772" spans="1:4" hidden="1" x14ac:dyDescent="0.25">
      <c r="A3772" t="s">
        <v>151</v>
      </c>
      <c r="B3772" t="s">
        <v>487</v>
      </c>
      <c r="C3772">
        <v>2005</v>
      </c>
      <c r="D3772">
        <v>7.2340010000000001</v>
      </c>
    </row>
    <row r="3773" spans="1:4" hidden="1" x14ac:dyDescent="0.25">
      <c r="A3773" t="s">
        <v>151</v>
      </c>
      <c r="B3773" t="s">
        <v>487</v>
      </c>
      <c r="C3773">
        <v>2006</v>
      </c>
      <c r="D3773">
        <v>9.3309355000000007</v>
      </c>
    </row>
    <row r="3774" spans="1:4" hidden="1" x14ac:dyDescent="0.25">
      <c r="A3774" t="s">
        <v>151</v>
      </c>
      <c r="B3774" t="s">
        <v>487</v>
      </c>
      <c r="C3774">
        <v>2007</v>
      </c>
      <c r="D3774">
        <v>10.514783</v>
      </c>
    </row>
    <row r="3775" spans="1:4" hidden="1" x14ac:dyDescent="0.25">
      <c r="A3775" t="s">
        <v>151</v>
      </c>
      <c r="B3775" t="s">
        <v>487</v>
      </c>
      <c r="C3775">
        <v>2008</v>
      </c>
      <c r="D3775">
        <v>9.8916979999999999</v>
      </c>
    </row>
    <row r="3776" spans="1:4" hidden="1" x14ac:dyDescent="0.25">
      <c r="A3776" t="s">
        <v>151</v>
      </c>
      <c r="B3776" t="s">
        <v>487</v>
      </c>
      <c r="C3776">
        <v>2009</v>
      </c>
      <c r="D3776">
        <v>8.9708600000000001</v>
      </c>
    </row>
    <row r="3777" spans="1:4" hidden="1" x14ac:dyDescent="0.25">
      <c r="A3777" t="s">
        <v>151</v>
      </c>
      <c r="B3777" t="s">
        <v>487</v>
      </c>
      <c r="C3777">
        <v>2010</v>
      </c>
      <c r="D3777">
        <v>6.8602385999999997</v>
      </c>
    </row>
    <row r="3778" spans="1:4" hidden="1" x14ac:dyDescent="0.25">
      <c r="A3778" t="s">
        <v>151</v>
      </c>
      <c r="B3778" t="s">
        <v>487</v>
      </c>
      <c r="C3778">
        <v>2011</v>
      </c>
      <c r="D3778">
        <v>5.9494930000000004</v>
      </c>
    </row>
    <row r="3779" spans="1:4" hidden="1" x14ac:dyDescent="0.25">
      <c r="A3779" t="s">
        <v>151</v>
      </c>
      <c r="B3779" t="s">
        <v>487</v>
      </c>
      <c r="C3779">
        <v>2012</v>
      </c>
      <c r="D3779">
        <v>6.5259939999999999</v>
      </c>
    </row>
    <row r="3780" spans="1:4" hidden="1" x14ac:dyDescent="0.25">
      <c r="A3780" t="s">
        <v>151</v>
      </c>
      <c r="B3780" t="s">
        <v>487</v>
      </c>
      <c r="C3780">
        <v>2014</v>
      </c>
      <c r="D3780">
        <v>10.909112</v>
      </c>
    </row>
    <row r="3781" spans="1:4" hidden="1" x14ac:dyDescent="0.25">
      <c r="A3781" t="s">
        <v>151</v>
      </c>
      <c r="B3781" t="s">
        <v>487</v>
      </c>
      <c r="C3781">
        <v>2015</v>
      </c>
      <c r="D3781">
        <v>7.6407213</v>
      </c>
    </row>
    <row r="3782" spans="1:4" hidden="1" x14ac:dyDescent="0.25">
      <c r="A3782" t="s">
        <v>151</v>
      </c>
      <c r="B3782" t="s">
        <v>487</v>
      </c>
      <c r="C3782">
        <v>2017</v>
      </c>
      <c r="D3782">
        <v>6.7208132999999997</v>
      </c>
    </row>
    <row r="3783" spans="1:4" hidden="1" x14ac:dyDescent="0.25">
      <c r="A3783" t="s">
        <v>176</v>
      </c>
      <c r="B3783" t="s">
        <v>489</v>
      </c>
      <c r="C3783">
        <v>1993</v>
      </c>
      <c r="D3783">
        <v>96.713189999999997</v>
      </c>
    </row>
    <row r="3784" spans="1:4" hidden="1" x14ac:dyDescent="0.25">
      <c r="A3784" t="s">
        <v>176</v>
      </c>
      <c r="B3784" t="s">
        <v>489</v>
      </c>
      <c r="C3784">
        <v>1994</v>
      </c>
      <c r="D3784">
        <v>47.02028</v>
      </c>
    </row>
    <row r="3785" spans="1:4" hidden="1" x14ac:dyDescent="0.25">
      <c r="A3785" t="s">
        <v>176</v>
      </c>
      <c r="B3785" t="s">
        <v>489</v>
      </c>
      <c r="C3785">
        <v>1995</v>
      </c>
      <c r="D3785">
        <v>45.122489999999999</v>
      </c>
    </row>
    <row r="3786" spans="1:4" hidden="1" x14ac:dyDescent="0.25">
      <c r="A3786" t="s">
        <v>176</v>
      </c>
      <c r="B3786" t="s">
        <v>489</v>
      </c>
      <c r="C3786">
        <v>1996</v>
      </c>
      <c r="D3786">
        <v>38.950085000000001</v>
      </c>
    </row>
    <row r="3787" spans="1:4" hidden="1" x14ac:dyDescent="0.25">
      <c r="A3787" t="s">
        <v>176</v>
      </c>
      <c r="B3787" t="s">
        <v>489</v>
      </c>
      <c r="C3787">
        <v>1997</v>
      </c>
      <c r="D3787">
        <v>34.132849999999998</v>
      </c>
    </row>
    <row r="3788" spans="1:4" hidden="1" x14ac:dyDescent="0.25">
      <c r="A3788" t="s">
        <v>176</v>
      </c>
      <c r="B3788" t="s">
        <v>489</v>
      </c>
      <c r="C3788">
        <v>1998</v>
      </c>
      <c r="D3788">
        <v>29.723655999999998</v>
      </c>
    </row>
    <row r="3789" spans="1:4" hidden="1" x14ac:dyDescent="0.25">
      <c r="A3789" t="s">
        <v>176</v>
      </c>
      <c r="B3789" t="s">
        <v>489</v>
      </c>
      <c r="C3789">
        <v>1999</v>
      </c>
      <c r="D3789">
        <v>31.175425000000001</v>
      </c>
    </row>
    <row r="3790" spans="1:4" hidden="1" x14ac:dyDescent="0.25">
      <c r="A3790" t="s">
        <v>176</v>
      </c>
      <c r="B3790" t="s">
        <v>489</v>
      </c>
      <c r="C3790">
        <v>2000</v>
      </c>
      <c r="D3790">
        <v>30.290194</v>
      </c>
    </row>
    <row r="3791" spans="1:4" hidden="1" x14ac:dyDescent="0.25">
      <c r="A3791" t="s">
        <v>176</v>
      </c>
      <c r="B3791" t="s">
        <v>489</v>
      </c>
      <c r="C3791">
        <v>2001</v>
      </c>
      <c r="D3791">
        <v>31.803946</v>
      </c>
    </row>
    <row r="3792" spans="1:4" hidden="1" x14ac:dyDescent="0.25">
      <c r="A3792" t="s">
        <v>176</v>
      </c>
      <c r="B3792" t="s">
        <v>489</v>
      </c>
      <c r="C3792">
        <v>2002</v>
      </c>
      <c r="D3792">
        <v>27.952583000000001</v>
      </c>
    </row>
    <row r="3793" spans="1:4" hidden="1" x14ac:dyDescent="0.25">
      <c r="A3793" t="s">
        <v>176</v>
      </c>
      <c r="B3793" t="s">
        <v>489</v>
      </c>
      <c r="C3793">
        <v>2003</v>
      </c>
      <c r="D3793">
        <v>35.937744000000002</v>
      </c>
    </row>
    <row r="3794" spans="1:4" hidden="1" x14ac:dyDescent="0.25">
      <c r="A3794" t="s">
        <v>176</v>
      </c>
      <c r="B3794" t="s">
        <v>489</v>
      </c>
      <c r="C3794">
        <v>2004</v>
      </c>
      <c r="D3794">
        <v>10.405976000000001</v>
      </c>
    </row>
    <row r="3795" spans="1:4" hidden="1" x14ac:dyDescent="0.25">
      <c r="A3795" t="s">
        <v>176</v>
      </c>
      <c r="B3795" t="s">
        <v>489</v>
      </c>
      <c r="C3795">
        <v>2005</v>
      </c>
      <c r="D3795">
        <v>9.9347359999999991</v>
      </c>
    </row>
    <row r="3796" spans="1:4" hidden="1" x14ac:dyDescent="0.25">
      <c r="A3796" t="s">
        <v>176</v>
      </c>
      <c r="B3796" t="s">
        <v>489</v>
      </c>
      <c r="C3796">
        <v>2006</v>
      </c>
      <c r="D3796">
        <v>11.995473</v>
      </c>
    </row>
    <row r="3797" spans="1:4" hidden="1" x14ac:dyDescent="0.25">
      <c r="A3797" t="s">
        <v>176</v>
      </c>
      <c r="B3797" t="s">
        <v>489</v>
      </c>
      <c r="C3797">
        <v>2007</v>
      </c>
      <c r="D3797">
        <v>11.863951</v>
      </c>
    </row>
    <row r="3798" spans="1:4" hidden="1" x14ac:dyDescent="0.25">
      <c r="A3798" t="s">
        <v>176</v>
      </c>
      <c r="B3798" t="s">
        <v>489</v>
      </c>
      <c r="C3798">
        <v>2008</v>
      </c>
      <c r="D3798">
        <v>9.4493340000000003</v>
      </c>
    </row>
    <row r="3799" spans="1:4" hidden="1" x14ac:dyDescent="0.25">
      <c r="A3799" t="s">
        <v>176</v>
      </c>
      <c r="B3799" t="s">
        <v>489</v>
      </c>
      <c r="C3799">
        <v>2009</v>
      </c>
      <c r="D3799">
        <v>8.4493519999999993</v>
      </c>
    </row>
    <row r="3800" spans="1:4" hidden="1" x14ac:dyDescent="0.25">
      <c r="A3800" t="s">
        <v>176</v>
      </c>
      <c r="B3800" t="s">
        <v>489</v>
      </c>
      <c r="C3800">
        <v>2010</v>
      </c>
      <c r="D3800">
        <v>12.930628</v>
      </c>
    </row>
    <row r="3801" spans="1:4" hidden="1" x14ac:dyDescent="0.25">
      <c r="A3801" t="s">
        <v>176</v>
      </c>
      <c r="B3801" t="s">
        <v>489</v>
      </c>
      <c r="C3801">
        <v>2011</v>
      </c>
      <c r="D3801">
        <v>9.7049099999999999</v>
      </c>
    </row>
    <row r="3802" spans="1:4" hidden="1" x14ac:dyDescent="0.25">
      <c r="A3802" t="s">
        <v>176</v>
      </c>
      <c r="B3802" t="s">
        <v>489</v>
      </c>
      <c r="C3802">
        <v>2012</v>
      </c>
      <c r="D3802">
        <v>8.7109609999999993</v>
      </c>
    </row>
    <row r="3803" spans="1:4" hidden="1" x14ac:dyDescent="0.25">
      <c r="A3803" t="s">
        <v>176</v>
      </c>
      <c r="B3803" t="s">
        <v>489</v>
      </c>
      <c r="C3803">
        <v>2013</v>
      </c>
      <c r="D3803">
        <v>9.9789010000000005</v>
      </c>
    </row>
    <row r="3804" spans="1:4" hidden="1" x14ac:dyDescent="0.25">
      <c r="A3804" t="s">
        <v>176</v>
      </c>
      <c r="B3804" t="s">
        <v>489</v>
      </c>
      <c r="C3804">
        <v>2014</v>
      </c>
      <c r="D3804">
        <v>11.331336</v>
      </c>
    </row>
    <row r="3805" spans="1:4" hidden="1" x14ac:dyDescent="0.25">
      <c r="A3805" t="s">
        <v>176</v>
      </c>
      <c r="B3805" t="s">
        <v>489</v>
      </c>
      <c r="C3805">
        <v>2015</v>
      </c>
      <c r="D3805">
        <v>9.3055070000000004</v>
      </c>
    </row>
    <row r="3806" spans="1:4" hidden="1" x14ac:dyDescent="0.25">
      <c r="A3806" t="s">
        <v>176</v>
      </c>
      <c r="B3806" t="s">
        <v>489</v>
      </c>
      <c r="C3806">
        <v>2016</v>
      </c>
      <c r="D3806">
        <v>11.222889</v>
      </c>
    </row>
    <row r="3807" spans="1:4" hidden="1" x14ac:dyDescent="0.25">
      <c r="A3807" t="s">
        <v>176</v>
      </c>
      <c r="B3807" t="s">
        <v>489</v>
      </c>
      <c r="C3807">
        <v>2017</v>
      </c>
      <c r="D3807">
        <v>11.175219999999999</v>
      </c>
    </row>
    <row r="3808" spans="1:4" hidden="1" x14ac:dyDescent="0.25">
      <c r="A3808" t="s">
        <v>176</v>
      </c>
      <c r="B3808" t="s">
        <v>489</v>
      </c>
      <c r="C3808">
        <v>2018</v>
      </c>
      <c r="D3808">
        <v>14.48401</v>
      </c>
    </row>
    <row r="3809" spans="1:4" hidden="1" x14ac:dyDescent="0.25">
      <c r="A3809" t="s">
        <v>176</v>
      </c>
      <c r="B3809" t="s">
        <v>489</v>
      </c>
      <c r="C3809">
        <v>2019</v>
      </c>
      <c r="D3809">
        <v>11.341256</v>
      </c>
    </row>
    <row r="3810" spans="1:4" hidden="1" x14ac:dyDescent="0.25">
      <c r="A3810" t="s">
        <v>176</v>
      </c>
      <c r="B3810" t="s">
        <v>489</v>
      </c>
      <c r="C3810">
        <v>2020</v>
      </c>
      <c r="D3810">
        <v>10.618415000000001</v>
      </c>
    </row>
    <row r="3811" spans="1:4" hidden="1" x14ac:dyDescent="0.25">
      <c r="A3811" t="s">
        <v>176</v>
      </c>
      <c r="B3811" t="s">
        <v>489</v>
      </c>
      <c r="C3811">
        <v>2021</v>
      </c>
      <c r="D3811">
        <v>12.118029</v>
      </c>
    </row>
    <row r="3812" spans="1:4" hidden="1" x14ac:dyDescent="0.25">
      <c r="A3812" t="s">
        <v>525</v>
      </c>
      <c r="B3812" t="s">
        <v>490</v>
      </c>
      <c r="C3812">
        <v>1980</v>
      </c>
      <c r="D3812">
        <v>15.515658</v>
      </c>
    </row>
    <row r="3813" spans="1:4" hidden="1" x14ac:dyDescent="0.25">
      <c r="A3813" t="s">
        <v>525</v>
      </c>
      <c r="B3813" t="s">
        <v>490</v>
      </c>
      <c r="C3813">
        <v>1981</v>
      </c>
      <c r="D3813">
        <v>11.254326000000001</v>
      </c>
    </row>
    <row r="3814" spans="1:4" hidden="1" x14ac:dyDescent="0.25">
      <c r="A3814" t="s">
        <v>525</v>
      </c>
      <c r="B3814" t="s">
        <v>490</v>
      </c>
      <c r="C3814">
        <v>1982</v>
      </c>
      <c r="D3814">
        <v>10.826515000000001</v>
      </c>
    </row>
    <row r="3815" spans="1:4" hidden="1" x14ac:dyDescent="0.25">
      <c r="A3815" t="s">
        <v>525</v>
      </c>
      <c r="B3815" t="s">
        <v>490</v>
      </c>
      <c r="C3815">
        <v>1983</v>
      </c>
      <c r="D3815">
        <v>37.856754000000002</v>
      </c>
    </row>
    <row r="3816" spans="1:4" hidden="1" x14ac:dyDescent="0.25">
      <c r="A3816" t="s">
        <v>525</v>
      </c>
      <c r="B3816" t="s">
        <v>490</v>
      </c>
      <c r="C3816">
        <v>1984</v>
      </c>
      <c r="D3816">
        <v>51.612552999999998</v>
      </c>
    </row>
    <row r="3817" spans="1:4" hidden="1" x14ac:dyDescent="0.25">
      <c r="A3817" t="s">
        <v>525</v>
      </c>
      <c r="B3817" t="s">
        <v>490</v>
      </c>
      <c r="C3817">
        <v>1985</v>
      </c>
      <c r="D3817">
        <v>13.044245999999999</v>
      </c>
    </row>
    <row r="3818" spans="1:4" hidden="1" x14ac:dyDescent="0.25">
      <c r="A3818" t="s">
        <v>525</v>
      </c>
      <c r="B3818" t="s">
        <v>490</v>
      </c>
      <c r="C3818">
        <v>1986</v>
      </c>
      <c r="D3818">
        <v>15.788703</v>
      </c>
    </row>
    <row r="3819" spans="1:4" hidden="1" x14ac:dyDescent="0.25">
      <c r="A3819" t="s">
        <v>525</v>
      </c>
      <c r="B3819" t="s">
        <v>490</v>
      </c>
      <c r="C3819">
        <v>1987</v>
      </c>
      <c r="D3819">
        <v>17.02252</v>
      </c>
    </row>
    <row r="3820" spans="1:4" hidden="1" x14ac:dyDescent="0.25">
      <c r="A3820" t="s">
        <v>525</v>
      </c>
      <c r="B3820" t="s">
        <v>490</v>
      </c>
      <c r="C3820">
        <v>1989</v>
      </c>
      <c r="D3820">
        <v>9.4940160000000002</v>
      </c>
    </row>
    <row r="3821" spans="1:4" hidden="1" x14ac:dyDescent="0.25">
      <c r="A3821" t="s">
        <v>525</v>
      </c>
      <c r="B3821" t="s">
        <v>490</v>
      </c>
      <c r="C3821">
        <v>1990</v>
      </c>
      <c r="D3821">
        <v>13.265433</v>
      </c>
    </row>
    <row r="3822" spans="1:4" hidden="1" x14ac:dyDescent="0.25">
      <c r="A3822" t="s">
        <v>525</v>
      </c>
      <c r="B3822" t="s">
        <v>490</v>
      </c>
      <c r="C3822">
        <v>1991</v>
      </c>
      <c r="D3822">
        <v>11.519705</v>
      </c>
    </row>
    <row r="3823" spans="1:4" hidden="1" x14ac:dyDescent="0.25">
      <c r="A3823" t="s">
        <v>525</v>
      </c>
      <c r="B3823" t="s">
        <v>490</v>
      </c>
      <c r="C3823">
        <v>1992</v>
      </c>
      <c r="D3823">
        <v>9.7582360000000001</v>
      </c>
    </row>
    <row r="3824" spans="1:4" hidden="1" x14ac:dyDescent="0.25">
      <c r="A3824" t="s">
        <v>525</v>
      </c>
      <c r="B3824" t="s">
        <v>490</v>
      </c>
      <c r="C3824">
        <v>1993</v>
      </c>
      <c r="D3824">
        <v>8.7851479999999995</v>
      </c>
    </row>
    <row r="3825" spans="1:4" hidden="1" x14ac:dyDescent="0.25">
      <c r="A3825" t="s">
        <v>525</v>
      </c>
      <c r="B3825" t="s">
        <v>490</v>
      </c>
      <c r="C3825">
        <v>1994</v>
      </c>
      <c r="D3825">
        <v>10.350804</v>
      </c>
    </row>
    <row r="3826" spans="1:4" hidden="1" x14ac:dyDescent="0.25">
      <c r="A3826" t="s">
        <v>525</v>
      </c>
      <c r="B3826" t="s">
        <v>490</v>
      </c>
      <c r="C3826">
        <v>1996</v>
      </c>
      <c r="D3826">
        <v>8.0630459999999999</v>
      </c>
    </row>
    <row r="3827" spans="1:4" hidden="1" x14ac:dyDescent="0.25">
      <c r="A3827" t="s">
        <v>525</v>
      </c>
      <c r="B3827" t="s">
        <v>490</v>
      </c>
      <c r="C3827">
        <v>1997</v>
      </c>
      <c r="D3827">
        <v>8.7248819999999991</v>
      </c>
    </row>
    <row r="3828" spans="1:4" hidden="1" x14ac:dyDescent="0.25">
      <c r="A3828" t="s">
        <v>525</v>
      </c>
      <c r="B3828" t="s">
        <v>490</v>
      </c>
      <c r="C3828">
        <v>2000</v>
      </c>
      <c r="D3828">
        <v>2.2924764</v>
      </c>
    </row>
    <row r="3829" spans="1:4" hidden="1" x14ac:dyDescent="0.25">
      <c r="A3829" t="s">
        <v>525</v>
      </c>
      <c r="B3829" t="s">
        <v>490</v>
      </c>
      <c r="C3829">
        <v>2002</v>
      </c>
      <c r="D3829">
        <v>2.6449883000000001</v>
      </c>
    </row>
    <row r="3830" spans="1:4" hidden="1" x14ac:dyDescent="0.25">
      <c r="A3830" t="s">
        <v>525</v>
      </c>
      <c r="B3830" t="s">
        <v>490</v>
      </c>
      <c r="C3830">
        <v>2003</v>
      </c>
      <c r="D3830">
        <v>3.2968698000000001</v>
      </c>
    </row>
    <row r="3831" spans="1:4" hidden="1" x14ac:dyDescent="0.25">
      <c r="A3831" t="s">
        <v>525</v>
      </c>
      <c r="B3831" t="s">
        <v>490</v>
      </c>
      <c r="C3831">
        <v>2004</v>
      </c>
      <c r="D3831">
        <v>3.2028148000000001</v>
      </c>
    </row>
    <row r="3832" spans="1:4" hidden="1" x14ac:dyDescent="0.25">
      <c r="A3832" t="s">
        <v>525</v>
      </c>
      <c r="B3832" t="s">
        <v>490</v>
      </c>
      <c r="C3832">
        <v>2005</v>
      </c>
      <c r="D3832">
        <v>4.5371389999999998</v>
      </c>
    </row>
    <row r="3833" spans="1:4" hidden="1" x14ac:dyDescent="0.25">
      <c r="A3833" t="s">
        <v>525</v>
      </c>
      <c r="B3833" t="s">
        <v>490</v>
      </c>
      <c r="C3833">
        <v>2006</v>
      </c>
      <c r="D3833">
        <v>3.7266507</v>
      </c>
    </row>
    <row r="3834" spans="1:4" hidden="1" x14ac:dyDescent="0.25">
      <c r="A3834" t="s">
        <v>525</v>
      </c>
      <c r="B3834" t="s">
        <v>490</v>
      </c>
      <c r="C3834">
        <v>2007</v>
      </c>
      <c r="D3834">
        <v>2.2888202999999998</v>
      </c>
    </row>
    <row r="3835" spans="1:4" hidden="1" x14ac:dyDescent="0.25">
      <c r="A3835" t="s">
        <v>525</v>
      </c>
      <c r="B3835" t="s">
        <v>490</v>
      </c>
      <c r="C3835">
        <v>2008</v>
      </c>
      <c r="D3835">
        <v>1.8257428</v>
      </c>
    </row>
    <row r="3836" spans="1:4" hidden="1" x14ac:dyDescent="0.25">
      <c r="A3836" t="s">
        <v>525</v>
      </c>
      <c r="B3836" t="s">
        <v>490</v>
      </c>
      <c r="C3836">
        <v>2009</v>
      </c>
      <c r="D3836">
        <v>2.1180534</v>
      </c>
    </row>
    <row r="3837" spans="1:4" hidden="1" x14ac:dyDescent="0.25">
      <c r="A3837" t="s">
        <v>525</v>
      </c>
      <c r="B3837" t="s">
        <v>490</v>
      </c>
      <c r="C3837">
        <v>2010</v>
      </c>
      <c r="D3837">
        <v>2.4377482000000001</v>
      </c>
    </row>
    <row r="3838" spans="1:4" hidden="1" x14ac:dyDescent="0.25">
      <c r="A3838" t="s">
        <v>525</v>
      </c>
      <c r="B3838" t="s">
        <v>490</v>
      </c>
      <c r="C3838">
        <v>2011</v>
      </c>
      <c r="D3838">
        <v>2.0964968000000002</v>
      </c>
    </row>
    <row r="3839" spans="1:4" hidden="1" x14ac:dyDescent="0.25">
      <c r="A3839" t="s">
        <v>525</v>
      </c>
      <c r="B3839" t="s">
        <v>490</v>
      </c>
      <c r="C3839">
        <v>2012</v>
      </c>
      <c r="D3839">
        <v>2.2056007000000002</v>
      </c>
    </row>
    <row r="3840" spans="1:4" hidden="1" x14ac:dyDescent="0.25">
      <c r="A3840" t="s">
        <v>525</v>
      </c>
      <c r="B3840" t="s">
        <v>490</v>
      </c>
      <c r="C3840">
        <v>2013</v>
      </c>
      <c r="D3840">
        <v>2.4800572000000001</v>
      </c>
    </row>
    <row r="3841" spans="1:4" hidden="1" x14ac:dyDescent="0.25">
      <c r="A3841" t="s">
        <v>525</v>
      </c>
      <c r="B3841" t="s">
        <v>490</v>
      </c>
      <c r="C3841">
        <v>2014</v>
      </c>
      <c r="D3841">
        <v>1.8215986</v>
      </c>
    </row>
    <row r="3842" spans="1:4" hidden="1" x14ac:dyDescent="0.25">
      <c r="A3842" t="s">
        <v>525</v>
      </c>
      <c r="B3842" t="s">
        <v>490</v>
      </c>
      <c r="C3842">
        <v>2015</v>
      </c>
      <c r="D3842">
        <v>1.5394833999999999</v>
      </c>
    </row>
    <row r="3843" spans="1:4" hidden="1" x14ac:dyDescent="0.25">
      <c r="A3843" t="s">
        <v>525</v>
      </c>
      <c r="B3843" t="s">
        <v>490</v>
      </c>
      <c r="C3843">
        <v>2016</v>
      </c>
      <c r="D3843">
        <v>1.1385274000000001</v>
      </c>
    </row>
    <row r="3844" spans="1:4" hidden="1" x14ac:dyDescent="0.25">
      <c r="A3844" t="s">
        <v>525</v>
      </c>
      <c r="B3844" t="s">
        <v>490</v>
      </c>
      <c r="C3844">
        <v>2017</v>
      </c>
      <c r="D3844">
        <v>3.1410086000000002</v>
      </c>
    </row>
    <row r="3845" spans="1:4" hidden="1" x14ac:dyDescent="0.25">
      <c r="A3845" t="s">
        <v>522</v>
      </c>
      <c r="B3845" t="s">
        <v>492</v>
      </c>
      <c r="C3845">
        <v>1984</v>
      </c>
      <c r="D3845">
        <v>0.89030629999999999</v>
      </c>
    </row>
    <row r="3846" spans="1:4" hidden="1" x14ac:dyDescent="0.25">
      <c r="A3846" t="s">
        <v>522</v>
      </c>
      <c r="B3846" t="s">
        <v>492</v>
      </c>
      <c r="C3846">
        <v>1986</v>
      </c>
      <c r="D3846">
        <v>0.11433965</v>
      </c>
    </row>
    <row r="3847" spans="1:4" hidden="1" x14ac:dyDescent="0.25">
      <c r="A3847" t="s">
        <v>522</v>
      </c>
      <c r="B3847" t="s">
        <v>492</v>
      </c>
      <c r="C3847">
        <v>1988</v>
      </c>
      <c r="D3847">
        <v>0.31231690000000001</v>
      </c>
    </row>
    <row r="3848" spans="1:4" hidden="1" x14ac:dyDescent="0.25">
      <c r="A3848" t="s">
        <v>522</v>
      </c>
      <c r="B3848" t="s">
        <v>492</v>
      </c>
      <c r="C3848">
        <v>1989</v>
      </c>
      <c r="D3848">
        <v>0.70265096000000005</v>
      </c>
    </row>
    <row r="3849" spans="1:4" hidden="1" x14ac:dyDescent="0.25">
      <c r="A3849" t="s">
        <v>522</v>
      </c>
      <c r="B3849" t="s">
        <v>492</v>
      </c>
      <c r="C3849">
        <v>1990</v>
      </c>
      <c r="D3849">
        <v>0.86680215999999999</v>
      </c>
    </row>
    <row r="3850" spans="1:4" hidden="1" x14ac:dyDescent="0.25">
      <c r="A3850" t="s">
        <v>522</v>
      </c>
      <c r="B3850" t="s">
        <v>492</v>
      </c>
      <c r="C3850">
        <v>1991</v>
      </c>
      <c r="D3850">
        <v>0.54126149999999995</v>
      </c>
    </row>
    <row r="3851" spans="1:4" hidden="1" x14ac:dyDescent="0.25">
      <c r="A3851" t="s">
        <v>522</v>
      </c>
      <c r="B3851" t="s">
        <v>492</v>
      </c>
      <c r="C3851">
        <v>1992</v>
      </c>
      <c r="D3851">
        <v>0.48718452000000001</v>
      </c>
    </row>
    <row r="3852" spans="1:4" hidden="1" x14ac:dyDescent="0.25">
      <c r="A3852" t="s">
        <v>522</v>
      </c>
      <c r="B3852" t="s">
        <v>492</v>
      </c>
      <c r="C3852">
        <v>1993</v>
      </c>
      <c r="D3852">
        <v>0.44958716999999998</v>
      </c>
    </row>
    <row r="3853" spans="1:4" hidden="1" x14ac:dyDescent="0.25">
      <c r="A3853" t="s">
        <v>522</v>
      </c>
      <c r="B3853" t="s">
        <v>492</v>
      </c>
      <c r="C3853">
        <v>1994</v>
      </c>
      <c r="D3853">
        <v>0.30344373000000002</v>
      </c>
    </row>
    <row r="3854" spans="1:4" hidden="1" x14ac:dyDescent="0.25">
      <c r="A3854" t="s">
        <v>522</v>
      </c>
      <c r="B3854" t="s">
        <v>492</v>
      </c>
      <c r="C3854">
        <v>1995</v>
      </c>
      <c r="D3854">
        <v>0.31182587</v>
      </c>
    </row>
    <row r="3855" spans="1:4" hidden="1" x14ac:dyDescent="0.25">
      <c r="A3855" t="s">
        <v>522</v>
      </c>
      <c r="B3855" t="s">
        <v>492</v>
      </c>
      <c r="C3855">
        <v>1996</v>
      </c>
      <c r="D3855">
        <v>0.49368578000000002</v>
      </c>
    </row>
    <row r="3856" spans="1:4" hidden="1" x14ac:dyDescent="0.25">
      <c r="A3856" t="s">
        <v>522</v>
      </c>
      <c r="B3856" t="s">
        <v>492</v>
      </c>
      <c r="C3856">
        <v>1997</v>
      </c>
      <c r="D3856">
        <v>0.39443272000000001</v>
      </c>
    </row>
    <row r="3857" spans="1:4" hidden="1" x14ac:dyDescent="0.25">
      <c r="A3857" t="s">
        <v>522</v>
      </c>
      <c r="B3857" t="s">
        <v>492</v>
      </c>
      <c r="C3857">
        <v>1998</v>
      </c>
      <c r="D3857">
        <v>0.3241347</v>
      </c>
    </row>
    <row r="3858" spans="1:4" hidden="1" x14ac:dyDescent="0.25">
      <c r="A3858" t="s">
        <v>522</v>
      </c>
      <c r="B3858" t="s">
        <v>492</v>
      </c>
      <c r="C3858">
        <v>1999</v>
      </c>
      <c r="D3858">
        <v>0.44800738000000001</v>
      </c>
    </row>
    <row r="3859" spans="1:4" hidden="1" x14ac:dyDescent="0.25">
      <c r="A3859" t="s">
        <v>522</v>
      </c>
      <c r="B3859" t="s">
        <v>492</v>
      </c>
      <c r="C3859">
        <v>2000</v>
      </c>
      <c r="D3859">
        <v>0.43037352000000001</v>
      </c>
    </row>
    <row r="3860" spans="1:4" hidden="1" x14ac:dyDescent="0.25">
      <c r="A3860" t="s">
        <v>522</v>
      </c>
      <c r="B3860" t="s">
        <v>492</v>
      </c>
      <c r="C3860">
        <v>2001</v>
      </c>
      <c r="D3860">
        <v>0.65148399999999995</v>
      </c>
    </row>
    <row r="3861" spans="1:4" hidden="1" x14ac:dyDescent="0.25">
      <c r="A3861" t="s">
        <v>522</v>
      </c>
      <c r="B3861" t="s">
        <v>492</v>
      </c>
      <c r="C3861">
        <v>2002</v>
      </c>
      <c r="D3861">
        <v>0.85563034000000004</v>
      </c>
    </row>
    <row r="3862" spans="1:4" hidden="1" x14ac:dyDescent="0.25">
      <c r="A3862" t="s">
        <v>522</v>
      </c>
      <c r="B3862" t="s">
        <v>492</v>
      </c>
      <c r="C3862">
        <v>2003</v>
      </c>
      <c r="D3862">
        <v>0.9573393</v>
      </c>
    </row>
    <row r="3863" spans="1:4" hidden="1" x14ac:dyDescent="0.25">
      <c r="A3863" t="s">
        <v>522</v>
      </c>
      <c r="B3863" t="s">
        <v>492</v>
      </c>
      <c r="C3863">
        <v>2004</v>
      </c>
      <c r="D3863">
        <v>1.2513479999999999</v>
      </c>
    </row>
    <row r="3864" spans="1:4" hidden="1" x14ac:dyDescent="0.25">
      <c r="A3864" t="s">
        <v>522</v>
      </c>
      <c r="B3864" t="s">
        <v>492</v>
      </c>
      <c r="C3864">
        <v>2005</v>
      </c>
      <c r="D3864">
        <v>2.1649683</v>
      </c>
    </row>
    <row r="3865" spans="1:4" hidden="1" x14ac:dyDescent="0.25">
      <c r="A3865" t="s">
        <v>522</v>
      </c>
      <c r="B3865" t="s">
        <v>492</v>
      </c>
      <c r="C3865">
        <v>2006</v>
      </c>
      <c r="D3865">
        <v>2.334673</v>
      </c>
    </row>
    <row r="3866" spans="1:4" hidden="1" x14ac:dyDescent="0.25">
      <c r="A3866" t="s">
        <v>522</v>
      </c>
      <c r="B3866" t="s">
        <v>492</v>
      </c>
      <c r="C3866">
        <v>2007</v>
      </c>
      <c r="D3866">
        <v>2.5836966000000001</v>
      </c>
    </row>
    <row r="3867" spans="1:4" hidden="1" x14ac:dyDescent="0.25">
      <c r="A3867" t="s">
        <v>522</v>
      </c>
      <c r="B3867" t="s">
        <v>492</v>
      </c>
      <c r="C3867">
        <v>2008</v>
      </c>
      <c r="D3867">
        <v>2.3832545000000001</v>
      </c>
    </row>
    <row r="3868" spans="1:4" hidden="1" x14ac:dyDescent="0.25">
      <c r="A3868" t="s">
        <v>522</v>
      </c>
      <c r="B3868" t="s">
        <v>492</v>
      </c>
      <c r="C3868">
        <v>2009</v>
      </c>
      <c r="D3868">
        <v>2.9832480000000001</v>
      </c>
    </row>
    <row r="3869" spans="1:4" hidden="1" x14ac:dyDescent="0.25">
      <c r="A3869" t="s">
        <v>522</v>
      </c>
      <c r="B3869" t="s">
        <v>492</v>
      </c>
      <c r="C3869">
        <v>2010</v>
      </c>
      <c r="D3869">
        <v>3.5007028999999998</v>
      </c>
    </row>
    <row r="3870" spans="1:4" hidden="1" x14ac:dyDescent="0.25">
      <c r="A3870" t="s">
        <v>522</v>
      </c>
      <c r="B3870" t="s">
        <v>492</v>
      </c>
      <c r="C3870">
        <v>2011</v>
      </c>
      <c r="D3870">
        <v>3.3956200000000001</v>
      </c>
    </row>
    <row r="3871" spans="1:4" hidden="1" x14ac:dyDescent="0.25">
      <c r="A3871" t="s">
        <v>522</v>
      </c>
      <c r="B3871" t="s">
        <v>492</v>
      </c>
      <c r="C3871">
        <v>2012</v>
      </c>
      <c r="D3871">
        <v>4.2776519999999998</v>
      </c>
    </row>
    <row r="3872" spans="1:4" hidden="1" x14ac:dyDescent="0.25">
      <c r="A3872" t="s">
        <v>522</v>
      </c>
      <c r="B3872" t="s">
        <v>492</v>
      </c>
      <c r="C3872">
        <v>2013</v>
      </c>
      <c r="D3872">
        <v>4.9076230000000001</v>
      </c>
    </row>
    <row r="3873" spans="1:4" hidden="1" x14ac:dyDescent="0.25">
      <c r="A3873" t="s">
        <v>522</v>
      </c>
      <c r="B3873" t="s">
        <v>492</v>
      </c>
      <c r="C3873">
        <v>2014</v>
      </c>
      <c r="D3873">
        <v>5.3378344000000002</v>
      </c>
    </row>
    <row r="3874" spans="1:4" hidden="1" x14ac:dyDescent="0.25">
      <c r="A3874" t="s">
        <v>522</v>
      </c>
      <c r="B3874" t="s">
        <v>492</v>
      </c>
      <c r="C3874">
        <v>2015</v>
      </c>
      <c r="D3874">
        <v>6.3129534999999999</v>
      </c>
    </row>
    <row r="3875" spans="1:4" hidden="1" x14ac:dyDescent="0.25">
      <c r="A3875" t="s">
        <v>522</v>
      </c>
      <c r="B3875" t="s">
        <v>492</v>
      </c>
      <c r="C3875">
        <v>2016</v>
      </c>
      <c r="D3875">
        <v>6.0133242999999998</v>
      </c>
    </row>
    <row r="3876" spans="1:4" hidden="1" x14ac:dyDescent="0.25">
      <c r="A3876" t="s">
        <v>522</v>
      </c>
      <c r="B3876" t="s">
        <v>492</v>
      </c>
      <c r="C3876">
        <v>2017</v>
      </c>
      <c r="D3876">
        <v>6.2956589999999997</v>
      </c>
    </row>
    <row r="3877" spans="1:4" hidden="1" x14ac:dyDescent="0.25">
      <c r="A3877" t="s">
        <v>522</v>
      </c>
      <c r="B3877" t="s">
        <v>492</v>
      </c>
      <c r="C3877">
        <v>2018</v>
      </c>
      <c r="D3877">
        <v>6.8061379999999998</v>
      </c>
    </row>
    <row r="3878" spans="1:4" hidden="1" x14ac:dyDescent="0.25">
      <c r="A3878" t="s">
        <v>522</v>
      </c>
      <c r="B3878" t="s">
        <v>492</v>
      </c>
      <c r="C3878">
        <v>2019</v>
      </c>
      <c r="D3878">
        <v>7.5174849999999998</v>
      </c>
    </row>
    <row r="3879" spans="1:4" hidden="1" x14ac:dyDescent="0.25">
      <c r="A3879" t="s">
        <v>522</v>
      </c>
      <c r="B3879" t="s">
        <v>492</v>
      </c>
      <c r="C3879">
        <v>2020</v>
      </c>
      <c r="D3879">
        <v>10.564033999999999</v>
      </c>
    </row>
    <row r="3880" spans="1:4" hidden="1" x14ac:dyDescent="0.25">
      <c r="A3880" t="s">
        <v>522</v>
      </c>
      <c r="B3880" t="s">
        <v>492</v>
      </c>
      <c r="C3880">
        <v>2021</v>
      </c>
      <c r="D3880">
        <v>10.936920000000001</v>
      </c>
    </row>
    <row r="3881" spans="1:4" hidden="1" x14ac:dyDescent="0.25">
      <c r="A3881" t="s">
        <v>495</v>
      </c>
      <c r="B3881" t="s">
        <v>1342</v>
      </c>
      <c r="C3881">
        <v>1985</v>
      </c>
      <c r="D3881">
        <v>133.92349999999999</v>
      </c>
    </row>
    <row r="3882" spans="1:4" hidden="1" x14ac:dyDescent="0.25">
      <c r="A3882" t="s">
        <v>495</v>
      </c>
      <c r="B3882" t="s">
        <v>1342</v>
      </c>
      <c r="C3882">
        <v>1986</v>
      </c>
      <c r="D3882">
        <v>136.36189999999999</v>
      </c>
    </row>
    <row r="3883" spans="1:4" hidden="1" x14ac:dyDescent="0.25">
      <c r="A3883" t="s">
        <v>495</v>
      </c>
      <c r="B3883" t="s">
        <v>1342</v>
      </c>
      <c r="C3883">
        <v>1987</v>
      </c>
      <c r="D3883">
        <v>141.32159999999999</v>
      </c>
    </row>
    <row r="3884" spans="1:4" hidden="1" x14ac:dyDescent="0.25">
      <c r="A3884" t="s">
        <v>495</v>
      </c>
      <c r="B3884" t="s">
        <v>1342</v>
      </c>
      <c r="C3884">
        <v>1988</v>
      </c>
      <c r="D3884">
        <v>139.29443000000001</v>
      </c>
    </row>
    <row r="3885" spans="1:4" hidden="1" x14ac:dyDescent="0.25">
      <c r="A3885" t="s">
        <v>495</v>
      </c>
      <c r="B3885" t="s">
        <v>1342</v>
      </c>
      <c r="C3885">
        <v>1989</v>
      </c>
      <c r="D3885">
        <v>135.03827999999999</v>
      </c>
    </row>
    <row r="3886" spans="1:4" hidden="1" x14ac:dyDescent="0.25">
      <c r="A3886" t="s">
        <v>495</v>
      </c>
      <c r="B3886" t="s">
        <v>1342</v>
      </c>
      <c r="C3886">
        <v>1990</v>
      </c>
      <c r="D3886">
        <v>129.35991000000001</v>
      </c>
    </row>
    <row r="3887" spans="1:4" hidden="1" x14ac:dyDescent="0.25">
      <c r="A3887" t="s">
        <v>495</v>
      </c>
      <c r="B3887" t="s">
        <v>1342</v>
      </c>
      <c r="C3887">
        <v>1991</v>
      </c>
      <c r="D3887">
        <v>111.16772</v>
      </c>
    </row>
    <row r="3888" spans="1:4" hidden="1" x14ac:dyDescent="0.25">
      <c r="A3888" t="s">
        <v>495</v>
      </c>
      <c r="B3888" t="s">
        <v>1342</v>
      </c>
      <c r="C3888">
        <v>1992</v>
      </c>
      <c r="D3888">
        <v>115.73572</v>
      </c>
    </row>
    <row r="3889" spans="1:4" hidden="1" x14ac:dyDescent="0.25">
      <c r="A3889" t="s">
        <v>495</v>
      </c>
      <c r="B3889" t="s">
        <v>1342</v>
      </c>
      <c r="C3889">
        <v>1993</v>
      </c>
      <c r="D3889">
        <v>116.39762</v>
      </c>
    </row>
    <row r="3890" spans="1:4" hidden="1" x14ac:dyDescent="0.25">
      <c r="A3890" t="s">
        <v>495</v>
      </c>
      <c r="B3890" t="s">
        <v>1342</v>
      </c>
      <c r="C3890">
        <v>1994</v>
      </c>
      <c r="D3890">
        <v>112.52970000000001</v>
      </c>
    </row>
    <row r="3891" spans="1:4" hidden="1" x14ac:dyDescent="0.25">
      <c r="A3891" t="s">
        <v>495</v>
      </c>
      <c r="B3891" t="s">
        <v>1342</v>
      </c>
      <c r="C3891">
        <v>1995</v>
      </c>
      <c r="D3891">
        <v>122.387794</v>
      </c>
    </row>
    <row r="3892" spans="1:4" hidden="1" x14ac:dyDescent="0.25">
      <c r="A3892" t="s">
        <v>495</v>
      </c>
      <c r="B3892" t="s">
        <v>1342</v>
      </c>
      <c r="C3892">
        <v>1996</v>
      </c>
      <c r="D3892">
        <v>121.49053000000001</v>
      </c>
    </row>
    <row r="3893" spans="1:4" hidden="1" x14ac:dyDescent="0.25">
      <c r="A3893" t="s">
        <v>495</v>
      </c>
      <c r="B3893" t="s">
        <v>1342</v>
      </c>
      <c r="C3893">
        <v>1997</v>
      </c>
      <c r="D3893">
        <v>124.79510999999999</v>
      </c>
    </row>
    <row r="3894" spans="1:4" hidden="1" x14ac:dyDescent="0.25">
      <c r="A3894" t="s">
        <v>495</v>
      </c>
      <c r="B3894" t="s">
        <v>1342</v>
      </c>
      <c r="C3894">
        <v>1998</v>
      </c>
      <c r="D3894">
        <v>126.33381</v>
      </c>
    </row>
    <row r="3895" spans="1:4" hidden="1" x14ac:dyDescent="0.25">
      <c r="A3895" t="s">
        <v>495</v>
      </c>
      <c r="B3895" t="s">
        <v>1342</v>
      </c>
      <c r="C3895">
        <v>1999</v>
      </c>
      <c r="D3895">
        <v>130.42707999999999</v>
      </c>
    </row>
    <row r="3896" spans="1:4" hidden="1" x14ac:dyDescent="0.25">
      <c r="A3896" t="s">
        <v>495</v>
      </c>
      <c r="B3896" t="s">
        <v>1342</v>
      </c>
      <c r="C3896">
        <v>2000</v>
      </c>
      <c r="D3896">
        <v>142.26938000000001</v>
      </c>
    </row>
    <row r="3897" spans="1:4" hidden="1" x14ac:dyDescent="0.25">
      <c r="A3897" t="s">
        <v>495</v>
      </c>
      <c r="B3897" t="s">
        <v>1342</v>
      </c>
      <c r="C3897">
        <v>2001</v>
      </c>
      <c r="D3897">
        <v>143.86716999999999</v>
      </c>
    </row>
    <row r="3898" spans="1:4" hidden="1" x14ac:dyDescent="0.25">
      <c r="A3898" t="s">
        <v>495</v>
      </c>
      <c r="B3898" t="s">
        <v>1342</v>
      </c>
      <c r="C3898">
        <v>2002</v>
      </c>
      <c r="D3898">
        <v>140.81790000000001</v>
      </c>
    </row>
    <row r="3899" spans="1:4" hidden="1" x14ac:dyDescent="0.25">
      <c r="A3899" t="s">
        <v>495</v>
      </c>
      <c r="B3899" t="s">
        <v>1342</v>
      </c>
      <c r="C3899">
        <v>2003</v>
      </c>
      <c r="D3899">
        <v>144.6379</v>
      </c>
    </row>
    <row r="3900" spans="1:4" hidden="1" x14ac:dyDescent="0.25">
      <c r="A3900" t="s">
        <v>495</v>
      </c>
      <c r="B3900" t="s">
        <v>1342</v>
      </c>
      <c r="C3900">
        <v>2004</v>
      </c>
      <c r="D3900">
        <v>149.26453000000001</v>
      </c>
    </row>
    <row r="3901" spans="1:4" hidden="1" x14ac:dyDescent="0.25">
      <c r="A3901" t="s">
        <v>495</v>
      </c>
      <c r="B3901" t="s">
        <v>1342</v>
      </c>
      <c r="C3901">
        <v>2005</v>
      </c>
      <c r="D3901">
        <v>158.39769000000001</v>
      </c>
    </row>
    <row r="3902" spans="1:4" hidden="1" x14ac:dyDescent="0.25">
      <c r="A3902" t="s">
        <v>495</v>
      </c>
      <c r="B3902" t="s">
        <v>1342</v>
      </c>
      <c r="C3902">
        <v>2006</v>
      </c>
      <c r="D3902">
        <v>161.89319</v>
      </c>
    </row>
    <row r="3903" spans="1:4" hidden="1" x14ac:dyDescent="0.25">
      <c r="A3903" t="s">
        <v>495</v>
      </c>
      <c r="B3903" t="s">
        <v>1342</v>
      </c>
      <c r="C3903">
        <v>2007</v>
      </c>
      <c r="D3903">
        <v>167.26265000000001</v>
      </c>
    </row>
    <row r="3904" spans="1:4" hidden="1" x14ac:dyDescent="0.25">
      <c r="A3904" t="s">
        <v>495</v>
      </c>
      <c r="B3904" t="s">
        <v>1342</v>
      </c>
      <c r="C3904">
        <v>2008</v>
      </c>
      <c r="D3904">
        <v>170.62076999999999</v>
      </c>
    </row>
    <row r="3905" spans="1:4" hidden="1" x14ac:dyDescent="0.25">
      <c r="A3905" t="s">
        <v>495</v>
      </c>
      <c r="B3905" t="s">
        <v>1342</v>
      </c>
      <c r="C3905">
        <v>2009</v>
      </c>
      <c r="D3905">
        <v>166.18573000000001</v>
      </c>
    </row>
    <row r="3906" spans="1:4" hidden="1" x14ac:dyDescent="0.25">
      <c r="A3906" t="s">
        <v>495</v>
      </c>
      <c r="B3906" t="s">
        <v>1342</v>
      </c>
      <c r="C3906">
        <v>2010</v>
      </c>
      <c r="D3906">
        <v>177.06415999999999</v>
      </c>
    </row>
    <row r="3907" spans="1:4" hidden="1" x14ac:dyDescent="0.25">
      <c r="A3907" t="s">
        <v>495</v>
      </c>
      <c r="B3907" t="s">
        <v>1342</v>
      </c>
      <c r="C3907">
        <v>2011</v>
      </c>
      <c r="D3907">
        <v>193.01227</v>
      </c>
    </row>
    <row r="3908" spans="1:4" hidden="1" x14ac:dyDescent="0.25">
      <c r="A3908" t="s">
        <v>495</v>
      </c>
      <c r="B3908" t="s">
        <v>1342</v>
      </c>
      <c r="C3908">
        <v>2012</v>
      </c>
      <c r="D3908">
        <v>212.19828999999999</v>
      </c>
    </row>
    <row r="3909" spans="1:4" hidden="1" x14ac:dyDescent="0.25">
      <c r="A3909" t="s">
        <v>495</v>
      </c>
      <c r="B3909" t="s">
        <v>1342</v>
      </c>
      <c r="C3909">
        <v>2013</v>
      </c>
      <c r="D3909">
        <v>235.66346999999999</v>
      </c>
    </row>
    <row r="3910" spans="1:4" hidden="1" x14ac:dyDescent="0.25">
      <c r="A3910" t="s">
        <v>495</v>
      </c>
      <c r="B3910" t="s">
        <v>1342</v>
      </c>
      <c r="C3910">
        <v>2014</v>
      </c>
      <c r="D3910">
        <v>245.15556000000001</v>
      </c>
    </row>
    <row r="3911" spans="1:4" hidden="1" x14ac:dyDescent="0.25">
      <c r="A3911" t="s">
        <v>495</v>
      </c>
      <c r="B3911" t="s">
        <v>1342</v>
      </c>
      <c r="C3911">
        <v>2015</v>
      </c>
      <c r="D3911">
        <v>265.59942999999998</v>
      </c>
    </row>
    <row r="3912" spans="1:4" hidden="1" x14ac:dyDescent="0.25">
      <c r="A3912" t="s">
        <v>495</v>
      </c>
      <c r="B3912" t="s">
        <v>1342</v>
      </c>
      <c r="C3912">
        <v>2016</v>
      </c>
      <c r="D3912">
        <v>294.81702000000001</v>
      </c>
    </row>
    <row r="3913" spans="1:4" hidden="1" x14ac:dyDescent="0.25">
      <c r="A3913" t="s">
        <v>495</v>
      </c>
      <c r="B3913" t="s">
        <v>1342</v>
      </c>
      <c r="C3913">
        <v>2017</v>
      </c>
      <c r="D3913">
        <v>296.24376999999998</v>
      </c>
    </row>
    <row r="3914" spans="1:4" hidden="1" x14ac:dyDescent="0.25">
      <c r="A3914" t="s">
        <v>495</v>
      </c>
      <c r="B3914" t="s">
        <v>1342</v>
      </c>
      <c r="C3914">
        <v>2018</v>
      </c>
      <c r="D3914">
        <v>310.56290000000001</v>
      </c>
    </row>
    <row r="3915" spans="1:4" hidden="1" x14ac:dyDescent="0.25">
      <c r="A3915" t="s">
        <v>495</v>
      </c>
      <c r="B3915" t="s">
        <v>1342</v>
      </c>
      <c r="C3915">
        <v>2019</v>
      </c>
      <c r="D3915">
        <v>288.37270000000001</v>
      </c>
    </row>
    <row r="3916" spans="1:4" hidden="1" x14ac:dyDescent="0.25">
      <c r="A3916" t="s">
        <v>495</v>
      </c>
      <c r="B3916" t="s">
        <v>1342</v>
      </c>
      <c r="C3916">
        <v>2020</v>
      </c>
      <c r="D3916">
        <v>294.79836999999998</v>
      </c>
    </row>
    <row r="3917" spans="1:4" hidden="1" x14ac:dyDescent="0.25">
      <c r="A3917" t="s">
        <v>495</v>
      </c>
      <c r="B3917" t="s">
        <v>1342</v>
      </c>
      <c r="C3917">
        <v>2021</v>
      </c>
      <c r="D3917">
        <v>301.56920000000002</v>
      </c>
    </row>
    <row r="3918" spans="1:4" hidden="1" x14ac:dyDescent="0.25">
      <c r="A3918" t="s">
        <v>523</v>
      </c>
      <c r="B3918" t="s">
        <v>498</v>
      </c>
      <c r="C3918">
        <v>1998</v>
      </c>
      <c r="D3918">
        <v>0.39754346000000002</v>
      </c>
    </row>
    <row r="3919" spans="1:4" hidden="1" x14ac:dyDescent="0.25">
      <c r="A3919" t="s">
        <v>523</v>
      </c>
      <c r="B3919" t="s">
        <v>498</v>
      </c>
      <c r="C3919">
        <v>1999</v>
      </c>
      <c r="D3919">
        <v>0.49683811999999999</v>
      </c>
    </row>
    <row r="3920" spans="1:4" hidden="1" x14ac:dyDescent="0.25">
      <c r="A3920" t="s">
        <v>523</v>
      </c>
      <c r="B3920" t="s">
        <v>498</v>
      </c>
      <c r="C3920">
        <v>2000</v>
      </c>
      <c r="D3920">
        <v>0.37576419999999999</v>
      </c>
    </row>
    <row r="3921" spans="1:4" hidden="1" x14ac:dyDescent="0.25">
      <c r="A3921" t="s">
        <v>523</v>
      </c>
      <c r="B3921" t="s">
        <v>498</v>
      </c>
      <c r="C3921">
        <v>2001</v>
      </c>
      <c r="D3921">
        <v>0.31342303999999999</v>
      </c>
    </row>
    <row r="3922" spans="1:4" hidden="1" x14ac:dyDescent="0.25">
      <c r="A3922" t="s">
        <v>523</v>
      </c>
      <c r="B3922" t="s">
        <v>498</v>
      </c>
      <c r="C3922">
        <v>2002</v>
      </c>
      <c r="D3922">
        <v>0.45776689999999998</v>
      </c>
    </row>
    <row r="3923" spans="1:4" hidden="1" x14ac:dyDescent="0.25">
      <c r="A3923" t="s">
        <v>523</v>
      </c>
      <c r="B3923" t="s">
        <v>498</v>
      </c>
      <c r="C3923">
        <v>2003</v>
      </c>
      <c r="D3923">
        <v>0.79251859999999996</v>
      </c>
    </row>
    <row r="3924" spans="1:4" hidden="1" x14ac:dyDescent="0.25">
      <c r="A3924" t="s">
        <v>523</v>
      </c>
      <c r="B3924" t="s">
        <v>498</v>
      </c>
      <c r="C3924">
        <v>2004</v>
      </c>
      <c r="D3924">
        <v>0.48231341999999999</v>
      </c>
    </row>
    <row r="3925" spans="1:4" hidden="1" x14ac:dyDescent="0.25">
      <c r="A3925" t="s">
        <v>523</v>
      </c>
      <c r="B3925" t="s">
        <v>498</v>
      </c>
      <c r="C3925">
        <v>2005</v>
      </c>
      <c r="D3925">
        <v>0.93805660000000002</v>
      </c>
    </row>
    <row r="3926" spans="1:4" hidden="1" x14ac:dyDescent="0.25">
      <c r="A3926" t="s">
        <v>523</v>
      </c>
      <c r="B3926" t="s">
        <v>498</v>
      </c>
      <c r="C3926">
        <v>2006</v>
      </c>
      <c r="D3926">
        <v>0.63733983000000005</v>
      </c>
    </row>
    <row r="3927" spans="1:4" hidden="1" x14ac:dyDescent="0.25">
      <c r="A3927" t="s">
        <v>523</v>
      </c>
      <c r="B3927" t="s">
        <v>498</v>
      </c>
      <c r="C3927">
        <v>2007</v>
      </c>
      <c r="D3927">
        <v>0.48583272</v>
      </c>
    </row>
    <row r="3928" spans="1:4" hidden="1" x14ac:dyDescent="0.25">
      <c r="A3928" t="s">
        <v>523</v>
      </c>
      <c r="B3928" t="s">
        <v>498</v>
      </c>
      <c r="C3928">
        <v>2010</v>
      </c>
      <c r="D3928">
        <v>0.80827855999999998</v>
      </c>
    </row>
    <row r="3929" spans="1:4" hidden="1" x14ac:dyDescent="0.25">
      <c r="A3929" t="s">
        <v>523</v>
      </c>
      <c r="B3929" t="s">
        <v>498</v>
      </c>
      <c r="C3929">
        <v>2011</v>
      </c>
      <c r="D3929">
        <v>0.27477264000000001</v>
      </c>
    </row>
    <row r="3930" spans="1:4" hidden="1" x14ac:dyDescent="0.25">
      <c r="A3930" t="s">
        <v>523</v>
      </c>
      <c r="B3930" t="s">
        <v>498</v>
      </c>
      <c r="C3930">
        <v>2012</v>
      </c>
      <c r="D3930">
        <v>1.3728203000000001</v>
      </c>
    </row>
    <row r="3931" spans="1:4" hidden="1" x14ac:dyDescent="0.25">
      <c r="A3931" t="s">
        <v>523</v>
      </c>
      <c r="B3931" t="s">
        <v>498</v>
      </c>
      <c r="C3931">
        <v>2013</v>
      </c>
      <c r="D3931">
        <v>1.5935364999999999</v>
      </c>
    </row>
    <row r="3932" spans="1:4" hidden="1" x14ac:dyDescent="0.25">
      <c r="A3932" t="s">
        <v>523</v>
      </c>
      <c r="B3932" t="s">
        <v>498</v>
      </c>
      <c r="C3932">
        <v>2014</v>
      </c>
      <c r="D3932">
        <v>1.0449204000000001</v>
      </c>
    </row>
    <row r="3933" spans="1:4" hidden="1" x14ac:dyDescent="0.25">
      <c r="A3933" t="s">
        <v>523</v>
      </c>
      <c r="B3933" t="s">
        <v>498</v>
      </c>
      <c r="C3933">
        <v>2015</v>
      </c>
      <c r="D3933">
        <v>0.17533676000000001</v>
      </c>
    </row>
    <row r="3934" spans="1:4" hidden="1" x14ac:dyDescent="0.25">
      <c r="A3934" t="s">
        <v>523</v>
      </c>
      <c r="B3934" t="s">
        <v>498</v>
      </c>
      <c r="C3934">
        <v>2016</v>
      </c>
      <c r="D3934">
        <v>0.54655993000000003</v>
      </c>
    </row>
    <row r="3935" spans="1:4" hidden="1" x14ac:dyDescent="0.25">
      <c r="A3935" t="s">
        <v>523</v>
      </c>
      <c r="B3935" t="s">
        <v>498</v>
      </c>
      <c r="C3935">
        <v>2017</v>
      </c>
      <c r="D3935">
        <v>0.49942755999999999</v>
      </c>
    </row>
    <row r="3936" spans="1:4" hidden="1" x14ac:dyDescent="0.25">
      <c r="A3936" t="s">
        <v>523</v>
      </c>
      <c r="B3936" t="s">
        <v>498</v>
      </c>
      <c r="C3936">
        <v>2019</v>
      </c>
      <c r="D3936">
        <v>1.9019425999999999</v>
      </c>
    </row>
    <row r="3937" spans="1:4" hidden="1" x14ac:dyDescent="0.25">
      <c r="A3937" t="s">
        <v>523</v>
      </c>
      <c r="B3937" t="s">
        <v>498</v>
      </c>
      <c r="C3937">
        <v>2020</v>
      </c>
      <c r="D3937">
        <v>1.8585031999999999</v>
      </c>
    </row>
    <row r="3938" spans="1:4" hidden="1" x14ac:dyDescent="0.25">
      <c r="A3938" t="s">
        <v>523</v>
      </c>
      <c r="B3938" t="s">
        <v>498</v>
      </c>
      <c r="C3938">
        <v>2021</v>
      </c>
      <c r="D3938">
        <v>0.60639790000000005</v>
      </c>
    </row>
    <row r="3939" spans="1:4" hidden="1" x14ac:dyDescent="0.25">
      <c r="A3939" t="s">
        <v>500</v>
      </c>
      <c r="B3939" t="s">
        <v>501</v>
      </c>
      <c r="C3939">
        <v>1980</v>
      </c>
      <c r="D3939">
        <v>0.34962332000000002</v>
      </c>
    </row>
    <row r="3940" spans="1:4" hidden="1" x14ac:dyDescent="0.25">
      <c r="A3940" t="s">
        <v>500</v>
      </c>
      <c r="B3940" t="s">
        <v>501</v>
      </c>
      <c r="C3940">
        <v>1981</v>
      </c>
      <c r="D3940">
        <v>0.16956370000000001</v>
      </c>
    </row>
    <row r="3941" spans="1:4" hidden="1" x14ac:dyDescent="0.25">
      <c r="A3941" t="s">
        <v>500</v>
      </c>
      <c r="B3941" t="s">
        <v>501</v>
      </c>
      <c r="C3941">
        <v>1982</v>
      </c>
      <c r="D3941">
        <v>0.16418149000000001</v>
      </c>
    </row>
    <row r="3942" spans="1:4" hidden="1" x14ac:dyDescent="0.25">
      <c r="A3942" t="s">
        <v>500</v>
      </c>
      <c r="B3942" t="s">
        <v>501</v>
      </c>
      <c r="C3942">
        <v>1983</v>
      </c>
      <c r="D3942">
        <v>0.15895517000000001</v>
      </c>
    </row>
    <row r="3943" spans="1:4" hidden="1" x14ac:dyDescent="0.25">
      <c r="A3943" t="s">
        <v>500</v>
      </c>
      <c r="B3943" t="s">
        <v>501</v>
      </c>
      <c r="C3943">
        <v>1988</v>
      </c>
      <c r="D3943">
        <v>0.95965016000000003</v>
      </c>
    </row>
    <row r="3944" spans="1:4" hidden="1" x14ac:dyDescent="0.25">
      <c r="A3944" t="s">
        <v>500</v>
      </c>
      <c r="B3944" t="s">
        <v>501</v>
      </c>
      <c r="C3944">
        <v>1989</v>
      </c>
      <c r="D3944">
        <v>0.40046567</v>
      </c>
    </row>
    <row r="3945" spans="1:4" hidden="1" x14ac:dyDescent="0.25">
      <c r="A3945" t="s">
        <v>500</v>
      </c>
      <c r="B3945" t="s">
        <v>501</v>
      </c>
      <c r="C3945">
        <v>1990</v>
      </c>
      <c r="D3945">
        <v>0.91069882999999996</v>
      </c>
    </row>
    <row r="3946" spans="1:4" hidden="1" x14ac:dyDescent="0.25">
      <c r="A3946" t="s">
        <v>500</v>
      </c>
      <c r="B3946" t="s">
        <v>501</v>
      </c>
      <c r="C3946">
        <v>1991</v>
      </c>
      <c r="D3946">
        <v>0.12689595000000001</v>
      </c>
    </row>
    <row r="3947" spans="1:4" hidden="1" x14ac:dyDescent="0.25">
      <c r="A3947" t="s">
        <v>500</v>
      </c>
      <c r="B3947" t="s">
        <v>501</v>
      </c>
      <c r="C3947">
        <v>1992</v>
      </c>
      <c r="D3947">
        <v>0.86694369999999998</v>
      </c>
    </row>
    <row r="3948" spans="1:4" hidden="1" x14ac:dyDescent="0.25">
      <c r="A3948" t="s">
        <v>500</v>
      </c>
      <c r="B3948" t="s">
        <v>501</v>
      </c>
      <c r="C3948">
        <v>1993</v>
      </c>
      <c r="D3948">
        <v>0.48362207000000001</v>
      </c>
    </row>
    <row r="3949" spans="1:4" hidden="1" x14ac:dyDescent="0.25">
      <c r="A3949" t="s">
        <v>500</v>
      </c>
      <c r="B3949" t="s">
        <v>501</v>
      </c>
      <c r="C3949">
        <v>1995</v>
      </c>
      <c r="D3949">
        <v>0.46060984999999999</v>
      </c>
    </row>
    <row r="3950" spans="1:4" hidden="1" x14ac:dyDescent="0.25">
      <c r="A3950" t="s">
        <v>500</v>
      </c>
      <c r="B3950" t="s">
        <v>501</v>
      </c>
      <c r="C3950">
        <v>1996</v>
      </c>
      <c r="D3950">
        <v>0.67400395999999996</v>
      </c>
    </row>
    <row r="3951" spans="1:4" hidden="1" x14ac:dyDescent="0.25">
      <c r="A3951" t="s">
        <v>500</v>
      </c>
      <c r="B3951" t="s">
        <v>501</v>
      </c>
      <c r="C3951">
        <v>1999</v>
      </c>
      <c r="D3951">
        <v>0.51968309999999995</v>
      </c>
    </row>
    <row r="3952" spans="1:4" hidden="1" x14ac:dyDescent="0.25">
      <c r="A3952" t="s">
        <v>500</v>
      </c>
      <c r="B3952" t="s">
        <v>501</v>
      </c>
      <c r="C3952">
        <v>2001</v>
      </c>
      <c r="D3952">
        <v>0.58869899999999997</v>
      </c>
    </row>
    <row r="3953" spans="1:4" hidden="1" x14ac:dyDescent="0.25">
      <c r="A3953" t="s">
        <v>500</v>
      </c>
      <c r="B3953" t="s">
        <v>501</v>
      </c>
      <c r="C3953">
        <v>2002</v>
      </c>
      <c r="D3953">
        <v>0.28548878</v>
      </c>
    </row>
    <row r="3954" spans="1:4" hidden="1" x14ac:dyDescent="0.25">
      <c r="A3954" t="s">
        <v>500</v>
      </c>
      <c r="B3954" t="s">
        <v>501</v>
      </c>
      <c r="C3954">
        <v>2003</v>
      </c>
      <c r="D3954">
        <v>0.27680457000000003</v>
      </c>
    </row>
    <row r="3955" spans="1:4" hidden="1" x14ac:dyDescent="0.25">
      <c r="A3955" t="s">
        <v>500</v>
      </c>
      <c r="B3955" t="s">
        <v>501</v>
      </c>
      <c r="C3955">
        <v>2004</v>
      </c>
      <c r="D3955">
        <v>8.9381130000000003E-2</v>
      </c>
    </row>
    <row r="3956" spans="1:4" hidden="1" x14ac:dyDescent="0.25">
      <c r="A3956" t="s">
        <v>500</v>
      </c>
      <c r="B3956" t="s">
        <v>501</v>
      </c>
      <c r="C3956">
        <v>2005</v>
      </c>
      <c r="D3956">
        <v>0.43234366000000002</v>
      </c>
    </row>
    <row r="3957" spans="1:4" hidden="1" x14ac:dyDescent="0.25">
      <c r="A3957" t="s">
        <v>500</v>
      </c>
      <c r="B3957" t="s">
        <v>501</v>
      </c>
      <c r="C3957">
        <v>2006</v>
      </c>
      <c r="D3957">
        <v>0.3341249</v>
      </c>
    </row>
    <row r="3958" spans="1:4" hidden="1" x14ac:dyDescent="0.25">
      <c r="A3958" t="s">
        <v>500</v>
      </c>
      <c r="B3958" t="s">
        <v>501</v>
      </c>
      <c r="C3958">
        <v>2007</v>
      </c>
      <c r="D3958">
        <v>1.5320014</v>
      </c>
    </row>
    <row r="3959" spans="1:4" hidden="1" x14ac:dyDescent="0.25">
      <c r="A3959" t="s">
        <v>500</v>
      </c>
      <c r="B3959" t="s">
        <v>501</v>
      </c>
      <c r="C3959">
        <v>2008</v>
      </c>
      <c r="D3959">
        <v>2.0228790999999999</v>
      </c>
    </row>
    <row r="3960" spans="1:4" hidden="1" x14ac:dyDescent="0.25">
      <c r="A3960" t="s">
        <v>500</v>
      </c>
      <c r="B3960" t="s">
        <v>501</v>
      </c>
      <c r="C3960">
        <v>2009</v>
      </c>
      <c r="D3960">
        <v>0.67577237000000001</v>
      </c>
    </row>
    <row r="3961" spans="1:4" hidden="1" x14ac:dyDescent="0.25">
      <c r="A3961" t="s">
        <v>500</v>
      </c>
      <c r="B3961" t="s">
        <v>501</v>
      </c>
      <c r="C3961">
        <v>2010</v>
      </c>
      <c r="D3961">
        <v>0.36252649999999997</v>
      </c>
    </row>
    <row r="3962" spans="1:4" hidden="1" x14ac:dyDescent="0.25">
      <c r="A3962" t="s">
        <v>500</v>
      </c>
      <c r="B3962" t="s">
        <v>501</v>
      </c>
      <c r="C3962">
        <v>2011</v>
      </c>
      <c r="D3962">
        <v>0.2102928</v>
      </c>
    </row>
    <row r="3963" spans="1:4" hidden="1" x14ac:dyDescent="0.25">
      <c r="A3963" t="s">
        <v>500</v>
      </c>
      <c r="B3963" t="s">
        <v>501</v>
      </c>
      <c r="C3963">
        <v>2012</v>
      </c>
      <c r="D3963">
        <v>0.47474808000000002</v>
      </c>
    </row>
    <row r="3964" spans="1:4" hidden="1" x14ac:dyDescent="0.25">
      <c r="A3964" t="s">
        <v>500</v>
      </c>
      <c r="B3964" t="s">
        <v>501</v>
      </c>
      <c r="C3964">
        <v>2013</v>
      </c>
      <c r="D3964">
        <v>0.85329969999999999</v>
      </c>
    </row>
    <row r="3965" spans="1:4" hidden="1" x14ac:dyDescent="0.25">
      <c r="A3965" t="s">
        <v>500</v>
      </c>
      <c r="B3965" t="s">
        <v>501</v>
      </c>
      <c r="C3965">
        <v>2014</v>
      </c>
      <c r="D3965">
        <v>0.88957816000000001</v>
      </c>
    </row>
    <row r="3966" spans="1:4" hidden="1" x14ac:dyDescent="0.25">
      <c r="A3966" t="s">
        <v>500</v>
      </c>
      <c r="B3966" t="s">
        <v>501</v>
      </c>
      <c r="C3966">
        <v>2015</v>
      </c>
      <c r="D3966">
        <v>1.2309033</v>
      </c>
    </row>
    <row r="3967" spans="1:4" hidden="1" x14ac:dyDescent="0.25">
      <c r="A3967" t="s">
        <v>500</v>
      </c>
      <c r="B3967" t="s">
        <v>501</v>
      </c>
      <c r="C3967">
        <v>2016</v>
      </c>
      <c r="D3967">
        <v>0.89457399999999998</v>
      </c>
    </row>
    <row r="3968" spans="1:4" hidden="1" x14ac:dyDescent="0.25">
      <c r="A3968" t="s">
        <v>500</v>
      </c>
      <c r="B3968" t="s">
        <v>501</v>
      </c>
      <c r="C3968">
        <v>2017</v>
      </c>
      <c r="D3968">
        <v>0.69371956999999995</v>
      </c>
    </row>
    <row r="3969" spans="1:4" hidden="1" x14ac:dyDescent="0.25">
      <c r="A3969" t="s">
        <v>500</v>
      </c>
      <c r="B3969" t="s">
        <v>501</v>
      </c>
      <c r="C3969">
        <v>2018</v>
      </c>
      <c r="D3969">
        <v>0.61673372999999998</v>
      </c>
    </row>
    <row r="3970" spans="1:4" hidden="1" x14ac:dyDescent="0.25">
      <c r="A3970" t="s">
        <v>500</v>
      </c>
      <c r="B3970" t="s">
        <v>501</v>
      </c>
      <c r="C3970">
        <v>2019</v>
      </c>
      <c r="D3970">
        <v>0.108811095</v>
      </c>
    </row>
    <row r="3971" spans="1:4" hidden="1" x14ac:dyDescent="0.25">
      <c r="A3971" t="s">
        <v>500</v>
      </c>
      <c r="B3971" t="s">
        <v>501</v>
      </c>
      <c r="C3971">
        <v>2020</v>
      </c>
      <c r="D3971">
        <v>0.8981538</v>
      </c>
    </row>
    <row r="3972" spans="1:4" hidden="1" x14ac:dyDescent="0.25">
      <c r="A3972" t="s">
        <v>500</v>
      </c>
      <c r="B3972" t="s">
        <v>501</v>
      </c>
      <c r="C3972">
        <v>2021</v>
      </c>
      <c r="D3972">
        <v>0.66758649999999997</v>
      </c>
    </row>
    <row r="3973" spans="1:4" hidden="1" x14ac:dyDescent="0.25">
      <c r="A3973" t="s">
        <v>502</v>
      </c>
      <c r="B3973" t="s">
        <v>503</v>
      </c>
      <c r="C3973">
        <v>1980</v>
      </c>
      <c r="D3973">
        <v>5.5319690000000001</v>
      </c>
    </row>
    <row r="3974" spans="1:4" hidden="1" x14ac:dyDescent="0.25">
      <c r="A3974" t="s">
        <v>502</v>
      </c>
      <c r="B3974" t="s">
        <v>503</v>
      </c>
      <c r="C3974">
        <v>1981</v>
      </c>
      <c r="D3974">
        <v>4.6626079999999996</v>
      </c>
    </row>
    <row r="3975" spans="1:4" hidden="1" x14ac:dyDescent="0.25">
      <c r="A3975" t="s">
        <v>502</v>
      </c>
      <c r="B3975" t="s">
        <v>503</v>
      </c>
      <c r="C3975">
        <v>1982</v>
      </c>
      <c r="D3975">
        <v>5.2538084999999999</v>
      </c>
    </row>
    <row r="3976" spans="1:4" hidden="1" x14ac:dyDescent="0.25">
      <c r="A3976" t="s">
        <v>502</v>
      </c>
      <c r="B3976" t="s">
        <v>503</v>
      </c>
      <c r="C3976">
        <v>1983</v>
      </c>
      <c r="D3976">
        <v>4.9343976999999999</v>
      </c>
    </row>
    <row r="3977" spans="1:4" hidden="1" x14ac:dyDescent="0.25">
      <c r="A3977" t="s">
        <v>502</v>
      </c>
      <c r="B3977" t="s">
        <v>503</v>
      </c>
      <c r="C3977">
        <v>1984</v>
      </c>
      <c r="D3977">
        <v>4.0483064999999998</v>
      </c>
    </row>
    <row r="3978" spans="1:4" hidden="1" x14ac:dyDescent="0.25">
      <c r="A3978" t="s">
        <v>502</v>
      </c>
      <c r="B3978" t="s">
        <v>503</v>
      </c>
      <c r="C3978">
        <v>1985</v>
      </c>
      <c r="D3978">
        <v>4.3725829999999997</v>
      </c>
    </row>
    <row r="3979" spans="1:4" hidden="1" x14ac:dyDescent="0.25">
      <c r="A3979" t="s">
        <v>502</v>
      </c>
      <c r="B3979" t="s">
        <v>503</v>
      </c>
      <c r="C3979">
        <v>1986</v>
      </c>
      <c r="D3979">
        <v>5.2320770000000003</v>
      </c>
    </row>
    <row r="3980" spans="1:4" hidden="1" x14ac:dyDescent="0.25">
      <c r="A3980" t="s">
        <v>502</v>
      </c>
      <c r="B3980" t="s">
        <v>503</v>
      </c>
      <c r="C3980">
        <v>1987</v>
      </c>
      <c r="D3980">
        <v>4.4193015000000004</v>
      </c>
    </row>
    <row r="3981" spans="1:4" hidden="1" x14ac:dyDescent="0.25">
      <c r="A3981" t="s">
        <v>502</v>
      </c>
      <c r="B3981" t="s">
        <v>503</v>
      </c>
      <c r="C3981">
        <v>1988</v>
      </c>
      <c r="D3981">
        <v>3.9712627</v>
      </c>
    </row>
    <row r="3982" spans="1:4" hidden="1" x14ac:dyDescent="0.25">
      <c r="A3982" t="s">
        <v>502</v>
      </c>
      <c r="B3982" t="s">
        <v>503</v>
      </c>
      <c r="C3982">
        <v>1989</v>
      </c>
      <c r="D3982">
        <v>3.9608579000000002</v>
      </c>
    </row>
    <row r="3983" spans="1:4" hidden="1" x14ac:dyDescent="0.25">
      <c r="A3983" t="s">
        <v>502</v>
      </c>
      <c r="B3983" t="s">
        <v>503</v>
      </c>
      <c r="C3983">
        <v>1990</v>
      </c>
      <c r="D3983">
        <v>4.3504486</v>
      </c>
    </row>
    <row r="3984" spans="1:4" hidden="1" x14ac:dyDescent="0.25">
      <c r="A3984" t="s">
        <v>502</v>
      </c>
      <c r="B3984" t="s">
        <v>503</v>
      </c>
      <c r="C3984">
        <v>1991</v>
      </c>
      <c r="D3984">
        <v>5.7815630000000002</v>
      </c>
    </row>
    <row r="3985" spans="1:4" hidden="1" x14ac:dyDescent="0.25">
      <c r="A3985" t="s">
        <v>502</v>
      </c>
      <c r="B3985" t="s">
        <v>503</v>
      </c>
      <c r="C3985">
        <v>1992</v>
      </c>
      <c r="D3985">
        <v>3.9468105000000002</v>
      </c>
    </row>
    <row r="3986" spans="1:4" hidden="1" x14ac:dyDescent="0.25">
      <c r="A3986" t="s">
        <v>502</v>
      </c>
      <c r="B3986" t="s">
        <v>503</v>
      </c>
      <c r="C3986">
        <v>1993</v>
      </c>
      <c r="D3986">
        <v>4.0759910000000001</v>
      </c>
    </row>
    <row r="3987" spans="1:4" hidden="1" x14ac:dyDescent="0.25">
      <c r="A3987" t="s">
        <v>502</v>
      </c>
      <c r="B3987" t="s">
        <v>503</v>
      </c>
      <c r="C3987">
        <v>1995</v>
      </c>
      <c r="D3987">
        <v>5.0027090000000003</v>
      </c>
    </row>
    <row r="3988" spans="1:4" hidden="1" x14ac:dyDescent="0.25">
      <c r="A3988" t="s">
        <v>502</v>
      </c>
      <c r="B3988" t="s">
        <v>503</v>
      </c>
      <c r="C3988">
        <v>1996</v>
      </c>
      <c r="D3988">
        <v>2.5048819999999998</v>
      </c>
    </row>
    <row r="3989" spans="1:4" hidden="1" x14ac:dyDescent="0.25">
      <c r="A3989" t="s">
        <v>502</v>
      </c>
      <c r="B3989" t="s">
        <v>503</v>
      </c>
      <c r="C3989">
        <v>2015</v>
      </c>
      <c r="D3989">
        <v>0.63582057000000003</v>
      </c>
    </row>
    <row r="3990" spans="1:4" hidden="1" x14ac:dyDescent="0.25">
      <c r="A3990" t="s">
        <v>502</v>
      </c>
      <c r="B3990" t="s">
        <v>503</v>
      </c>
      <c r="C3990">
        <v>2016</v>
      </c>
      <c r="D3990">
        <v>0.55352959999999995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7AA2-F4AD-41CD-9F23-D4386A085A28}">
  <sheetPr filterMode="1"/>
  <dimension ref="A1:AB270"/>
  <sheetViews>
    <sheetView topLeftCell="A3" workbookViewId="0">
      <selection activeCell="G18" sqref="G18"/>
    </sheetView>
  </sheetViews>
  <sheetFormatPr defaultRowHeight="15" x14ac:dyDescent="0.25"/>
  <cols>
    <col min="1" max="1" width="44" style="96" bestFit="1" customWidth="1"/>
    <col min="2" max="2" width="25.7109375" style="96" bestFit="1" customWidth="1"/>
    <col min="3" max="3" width="51.7109375" style="96" bestFit="1" customWidth="1"/>
    <col min="4" max="4" width="9.42578125" style="96" customWidth="1"/>
    <col min="5" max="24" width="11.42578125" style="96" bestFit="1" customWidth="1"/>
    <col min="25" max="28" width="5" style="96" bestFit="1" customWidth="1"/>
    <col min="29" max="16384" width="9.140625" style="96"/>
  </cols>
  <sheetData>
    <row r="1" spans="1:28" x14ac:dyDescent="0.25">
      <c r="A1" s="96" t="s">
        <v>4190</v>
      </c>
      <c r="B1" s="96" t="s">
        <v>4189</v>
      </c>
    </row>
    <row r="2" spans="1:28" x14ac:dyDescent="0.25">
      <c r="A2" s="96" t="s">
        <v>4188</v>
      </c>
      <c r="B2" s="97">
        <v>45589</v>
      </c>
    </row>
    <row r="4" spans="1:28" x14ac:dyDescent="0.25">
      <c r="A4" s="96" t="s">
        <v>184</v>
      </c>
      <c r="B4" s="96" t="s">
        <v>4187</v>
      </c>
      <c r="C4" s="96" t="s">
        <v>185</v>
      </c>
      <c r="E4" s="96" t="s">
        <v>4145</v>
      </c>
      <c r="F4" s="96" t="s">
        <v>4144</v>
      </c>
      <c r="G4" s="96" t="s">
        <v>4143</v>
      </c>
      <c r="H4" s="96" t="s">
        <v>4142</v>
      </c>
      <c r="I4" s="96" t="s">
        <v>4141</v>
      </c>
      <c r="J4" s="96" t="s">
        <v>4140</v>
      </c>
      <c r="K4" s="96" t="s">
        <v>4139</v>
      </c>
      <c r="L4" s="96" t="s">
        <v>186</v>
      </c>
      <c r="M4" s="96" t="s">
        <v>187</v>
      </c>
      <c r="N4" s="96" t="s">
        <v>188</v>
      </c>
      <c r="O4" s="96" t="s">
        <v>189</v>
      </c>
      <c r="P4" s="96" t="s">
        <v>190</v>
      </c>
      <c r="Q4" s="96" t="s">
        <v>191</v>
      </c>
      <c r="R4" s="96" t="s">
        <v>192</v>
      </c>
      <c r="S4" s="96" t="s">
        <v>193</v>
      </c>
      <c r="T4" s="96" t="s">
        <v>194</v>
      </c>
      <c r="U4" s="96" t="s">
        <v>195</v>
      </c>
      <c r="V4" s="96" t="s">
        <v>196</v>
      </c>
      <c r="W4" s="96" t="s">
        <v>197</v>
      </c>
      <c r="X4" s="96" t="s">
        <v>198</v>
      </c>
      <c r="Y4" s="96" t="s">
        <v>199</v>
      </c>
      <c r="Z4" s="96" t="s">
        <v>200</v>
      </c>
      <c r="AA4" s="96" t="s">
        <v>201</v>
      </c>
      <c r="AB4" s="96" t="s">
        <v>202</v>
      </c>
    </row>
    <row r="5" spans="1:28" hidden="1" x14ac:dyDescent="0.25">
      <c r="A5" s="96" t="s">
        <v>203</v>
      </c>
      <c r="B5" s="96" t="s">
        <v>3691</v>
      </c>
      <c r="C5" s="96" t="s">
        <v>3992</v>
      </c>
      <c r="D5" s="96" t="e">
        <f>AVERAGE(L5:AB5)</f>
        <v>#DIV/0!</v>
      </c>
    </row>
    <row r="6" spans="1:28" x14ac:dyDescent="0.25">
      <c r="A6" s="96" t="s">
        <v>4138</v>
      </c>
      <c r="B6" s="96" t="s">
        <v>4137</v>
      </c>
      <c r="C6" s="96" t="s">
        <v>3992</v>
      </c>
      <c r="D6" s="96">
        <f t="shared" ref="D6:D69" si="0">AVERAGE(L6:AB6)</f>
        <v>28.611465797668263</v>
      </c>
      <c r="E6" s="96">
        <v>31.211710118810888</v>
      </c>
      <c r="F6" s="96">
        <v>30.441142401812066</v>
      </c>
      <c r="G6" s="96">
        <v>30.750390405600431</v>
      </c>
      <c r="H6" s="96">
        <v>30.96394731931365</v>
      </c>
      <c r="I6" s="96">
        <v>30.480212358223554</v>
      </c>
      <c r="J6" s="96">
        <v>30.034077794473376</v>
      </c>
      <c r="K6" s="96">
        <v>29.944996706087441</v>
      </c>
      <c r="L6" s="96">
        <v>28.817400267383665</v>
      </c>
      <c r="M6" s="96">
        <v>28.424531812173459</v>
      </c>
      <c r="N6" s="96">
        <v>28.590063582064882</v>
      </c>
      <c r="O6" s="96">
        <v>28.443409923565515</v>
      </c>
      <c r="P6" s="96">
        <v>28.262263319182594</v>
      </c>
      <c r="Q6" s="96">
        <v>28.352365686483704</v>
      </c>
      <c r="R6" s="96">
        <v>27.913791390167642</v>
      </c>
      <c r="S6" s="96">
        <v>28.280352300063601</v>
      </c>
      <c r="T6" s="96">
        <v>28.543570612935262</v>
      </c>
      <c r="U6" s="96">
        <v>28.977013456548274</v>
      </c>
      <c r="V6" s="96">
        <v>28.950991699883883</v>
      </c>
      <c r="W6" s="96">
        <v>28.981175671652633</v>
      </c>
      <c r="X6" s="96">
        <v>29.4121256475823</v>
      </c>
    </row>
    <row r="7" spans="1:28" x14ac:dyDescent="0.25">
      <c r="A7" s="96" t="s">
        <v>205</v>
      </c>
      <c r="B7" s="96" t="s">
        <v>206</v>
      </c>
      <c r="C7" s="96" t="s">
        <v>3992</v>
      </c>
      <c r="D7" s="96">
        <f t="shared" si="0"/>
        <v>14.56153846153846</v>
      </c>
      <c r="E7" s="96">
        <v>14.7</v>
      </c>
      <c r="F7" s="96">
        <v>15.1</v>
      </c>
      <c r="G7" s="96">
        <v>14.9</v>
      </c>
      <c r="H7" s="96">
        <v>15</v>
      </c>
      <c r="I7" s="96">
        <v>15.2</v>
      </c>
      <c r="J7" s="96">
        <v>15.2</v>
      </c>
      <c r="K7" s="96">
        <v>15.1</v>
      </c>
      <c r="L7" s="96">
        <v>15</v>
      </c>
      <c r="M7" s="96">
        <v>15</v>
      </c>
      <c r="N7" s="96">
        <v>14.4</v>
      </c>
      <c r="O7" s="96">
        <v>14.4</v>
      </c>
      <c r="P7" s="96">
        <v>14.2</v>
      </c>
      <c r="Q7" s="96">
        <v>13.8</v>
      </c>
      <c r="R7" s="96">
        <v>14</v>
      </c>
      <c r="S7" s="96">
        <v>14.1</v>
      </c>
      <c r="T7" s="96">
        <v>14.4</v>
      </c>
      <c r="U7" s="96">
        <v>14.8</v>
      </c>
      <c r="V7" s="96">
        <v>15.1</v>
      </c>
      <c r="W7" s="96">
        <v>14.2</v>
      </c>
      <c r="X7" s="96">
        <v>15.9</v>
      </c>
    </row>
    <row r="8" spans="1:28" x14ac:dyDescent="0.25">
      <c r="A8" s="96" t="s">
        <v>4136</v>
      </c>
      <c r="B8" s="96" t="s">
        <v>4135</v>
      </c>
      <c r="C8" s="96" t="s">
        <v>3992</v>
      </c>
      <c r="D8" s="96">
        <f t="shared" si="0"/>
        <v>25.0631912839902</v>
      </c>
      <c r="E8" s="96">
        <v>28.190184078226402</v>
      </c>
      <c r="F8" s="96">
        <v>28.318843667817017</v>
      </c>
      <c r="G8" s="96">
        <v>28.423018192847014</v>
      </c>
      <c r="H8" s="96">
        <v>27.927364270339677</v>
      </c>
      <c r="I8" s="96">
        <v>27.507230172818442</v>
      </c>
      <c r="J8" s="96">
        <v>27.217034540185288</v>
      </c>
      <c r="K8" s="96">
        <v>26.807997069781383</v>
      </c>
      <c r="L8" s="96">
        <v>26.492276810593118</v>
      </c>
      <c r="M8" s="96">
        <v>26.14454778788101</v>
      </c>
      <c r="N8" s="96">
        <v>26.249689124810459</v>
      </c>
      <c r="O8" s="96">
        <v>26.223253803227287</v>
      </c>
      <c r="P8" s="96">
        <v>24.995985094556836</v>
      </c>
      <c r="Q8" s="96">
        <v>24.444436919369096</v>
      </c>
      <c r="R8" s="96">
        <v>24.42335950398807</v>
      </c>
      <c r="S8" s="96">
        <v>24.439888103898983</v>
      </c>
      <c r="T8" s="96">
        <v>24.352984664490819</v>
      </c>
      <c r="U8" s="96">
        <v>24.48119369338465</v>
      </c>
      <c r="V8" s="96">
        <v>24.465391996910576</v>
      </c>
      <c r="W8" s="96">
        <v>24.519303205213316</v>
      </c>
      <c r="X8" s="96">
        <v>24.589175983548341</v>
      </c>
    </row>
    <row r="9" spans="1:28" x14ac:dyDescent="0.25">
      <c r="A9" s="96" t="s">
        <v>207</v>
      </c>
      <c r="B9" s="96" t="s">
        <v>208</v>
      </c>
      <c r="C9" s="96" t="s">
        <v>3992</v>
      </c>
      <c r="D9" s="96">
        <f t="shared" si="0"/>
        <v>24.9</v>
      </c>
      <c r="E9" s="96">
        <v>25.1</v>
      </c>
      <c r="F9" s="96">
        <v>25.2</v>
      </c>
      <c r="G9" s="96">
        <v>25.4</v>
      </c>
      <c r="H9" s="96">
        <v>25.3</v>
      </c>
      <c r="I9" s="96">
        <v>25.9</v>
      </c>
      <c r="J9" s="96">
        <v>26.1</v>
      </c>
      <c r="K9" s="96">
        <v>24.6</v>
      </c>
      <c r="L9" s="96">
        <v>25.5</v>
      </c>
      <c r="M9" s="96">
        <v>25</v>
      </c>
      <c r="N9" s="96">
        <v>27.3</v>
      </c>
      <c r="O9" s="96">
        <v>25.8</v>
      </c>
      <c r="P9" s="96">
        <v>25.4</v>
      </c>
      <c r="Q9" s="96">
        <v>23.2</v>
      </c>
      <c r="R9" s="96">
        <v>22.4</v>
      </c>
      <c r="S9" s="96">
        <v>23.2</v>
      </c>
      <c r="T9" s="96">
        <v>23.6</v>
      </c>
      <c r="U9" s="96">
        <v>24.7</v>
      </c>
      <c r="V9" s="96">
        <v>25.5</v>
      </c>
      <c r="W9" s="96">
        <v>26</v>
      </c>
      <c r="X9" s="96">
        <v>26.1</v>
      </c>
    </row>
    <row r="10" spans="1:28" x14ac:dyDescent="0.25">
      <c r="A10" s="96" t="s">
        <v>167</v>
      </c>
      <c r="B10" s="96" t="s">
        <v>209</v>
      </c>
      <c r="C10" s="96" t="s">
        <v>3992</v>
      </c>
      <c r="D10" s="96">
        <f t="shared" si="0"/>
        <v>13.469230769230769</v>
      </c>
      <c r="E10" s="96">
        <v>14.3</v>
      </c>
      <c r="F10" s="96">
        <v>14.5</v>
      </c>
      <c r="G10" s="96">
        <v>14.5</v>
      </c>
      <c r="H10" s="96">
        <v>14.7</v>
      </c>
      <c r="I10" s="96">
        <v>14.7</v>
      </c>
      <c r="J10" s="96">
        <v>14.9</v>
      </c>
      <c r="K10" s="96">
        <v>14.9</v>
      </c>
      <c r="L10" s="96">
        <v>14.8</v>
      </c>
      <c r="M10" s="96">
        <v>14.5</v>
      </c>
      <c r="N10" s="96">
        <v>14.4</v>
      </c>
      <c r="O10" s="96">
        <v>14.1</v>
      </c>
      <c r="P10" s="96">
        <v>14.3</v>
      </c>
      <c r="Q10" s="96">
        <v>13.8</v>
      </c>
      <c r="R10" s="96">
        <v>13.9</v>
      </c>
      <c r="S10" s="96">
        <v>13.6</v>
      </c>
      <c r="T10" s="96">
        <v>13.8</v>
      </c>
      <c r="U10" s="96">
        <v>13.8</v>
      </c>
      <c r="V10" s="96">
        <v>11.4</v>
      </c>
      <c r="W10" s="96">
        <v>11</v>
      </c>
      <c r="X10" s="96">
        <v>11.7</v>
      </c>
    </row>
    <row r="11" spans="1:28" x14ac:dyDescent="0.25">
      <c r="A11" s="96" t="s">
        <v>3694</v>
      </c>
      <c r="B11" s="96" t="s">
        <v>3693</v>
      </c>
      <c r="C11" s="96" t="s">
        <v>3992</v>
      </c>
      <c r="D11" s="96">
        <f t="shared" si="0"/>
        <v>7.6</v>
      </c>
      <c r="R11" s="96">
        <v>7.6</v>
      </c>
    </row>
    <row r="12" spans="1:28" x14ac:dyDescent="0.25">
      <c r="A12" s="96" t="s">
        <v>4134</v>
      </c>
      <c r="B12" s="96" t="s">
        <v>4133</v>
      </c>
      <c r="C12" s="96" t="s">
        <v>3992</v>
      </c>
      <c r="D12" s="96">
        <f t="shared" si="0"/>
        <v>20.117537788625668</v>
      </c>
      <c r="E12" s="96">
        <v>19.570359176795634</v>
      </c>
      <c r="F12" s="96">
        <v>19.374666165780688</v>
      </c>
      <c r="G12" s="96">
        <v>19.676351474359191</v>
      </c>
      <c r="H12" s="96">
        <v>20.163965493319679</v>
      </c>
      <c r="I12" s="96">
        <v>20.040626047637552</v>
      </c>
      <c r="J12" s="96">
        <v>20.094164072050834</v>
      </c>
      <c r="K12" s="96">
        <v>20.078365337851867</v>
      </c>
      <c r="L12" s="96">
        <v>20.607804691077011</v>
      </c>
      <c r="M12" s="96">
        <v>20.828982857566761</v>
      </c>
      <c r="N12" s="96">
        <v>20.594428155333876</v>
      </c>
      <c r="O12" s="96">
        <v>20.678092052911271</v>
      </c>
      <c r="P12" s="96">
        <v>20.167371192824547</v>
      </c>
      <c r="Q12" s="96">
        <v>19.325577155637351</v>
      </c>
      <c r="R12" s="96">
        <v>19.15789984614841</v>
      </c>
      <c r="S12" s="96">
        <v>20.044707330523529</v>
      </c>
      <c r="T12" s="96">
        <v>20.138799229321204</v>
      </c>
      <c r="U12" s="96">
        <v>19.905857604918364</v>
      </c>
      <c r="V12" s="96">
        <v>19.743757434250728</v>
      </c>
      <c r="W12" s="96">
        <v>20.136632962416552</v>
      </c>
      <c r="X12" s="96">
        <v>20.198080739204084</v>
      </c>
    </row>
    <row r="13" spans="1:28" x14ac:dyDescent="0.25">
      <c r="A13" s="96" t="s">
        <v>210</v>
      </c>
      <c r="B13" s="96" t="s">
        <v>211</v>
      </c>
      <c r="C13" s="96" t="s">
        <v>3992</v>
      </c>
      <c r="D13" s="96">
        <f t="shared" si="0"/>
        <v>16.615384615384617</v>
      </c>
      <c r="E13" s="96">
        <v>16</v>
      </c>
      <c r="F13" s="96">
        <v>15.8</v>
      </c>
      <c r="G13" s="96">
        <v>22.4</v>
      </c>
      <c r="H13" s="96">
        <v>24.2</v>
      </c>
      <c r="I13" s="96">
        <v>20.9</v>
      </c>
      <c r="J13" s="96">
        <v>18.7</v>
      </c>
      <c r="K13" s="96">
        <v>17.2</v>
      </c>
      <c r="L13" s="96">
        <v>17.7</v>
      </c>
      <c r="M13" s="96">
        <v>18</v>
      </c>
      <c r="N13" s="96">
        <v>19</v>
      </c>
      <c r="O13" s="96">
        <v>19.399999999999999</v>
      </c>
      <c r="P13" s="96">
        <v>19.100000000000001</v>
      </c>
      <c r="Q13" s="96">
        <v>17.899999999999999</v>
      </c>
      <c r="R13" s="96">
        <v>17.600000000000001</v>
      </c>
      <c r="S13" s="96">
        <v>17.8</v>
      </c>
      <c r="T13" s="96">
        <v>18.100000000000001</v>
      </c>
      <c r="U13" s="96">
        <v>17.899999999999999</v>
      </c>
      <c r="V13" s="96">
        <v>13.3</v>
      </c>
      <c r="W13" s="96">
        <v>11.3</v>
      </c>
      <c r="X13" s="96">
        <v>8.9</v>
      </c>
    </row>
    <row r="14" spans="1:28" x14ac:dyDescent="0.25">
      <c r="A14" s="96" t="s">
        <v>145</v>
      </c>
      <c r="B14" s="96" t="s">
        <v>212</v>
      </c>
      <c r="C14" s="96" t="s">
        <v>3992</v>
      </c>
      <c r="D14" s="96">
        <f t="shared" si="0"/>
        <v>13.8</v>
      </c>
      <c r="E14" s="96">
        <v>11.5</v>
      </c>
      <c r="F14" s="96">
        <v>11.6</v>
      </c>
      <c r="G14" s="96">
        <v>9.8000000000000007</v>
      </c>
      <c r="H14" s="96">
        <v>9.4</v>
      </c>
      <c r="I14" s="96">
        <v>10.6</v>
      </c>
      <c r="J14" s="96">
        <v>11.6</v>
      </c>
      <c r="K14" s="96">
        <v>13.1</v>
      </c>
      <c r="L14" s="96">
        <v>14.1</v>
      </c>
      <c r="M14" s="96">
        <v>14.8</v>
      </c>
      <c r="N14" s="96">
        <v>13.3</v>
      </c>
      <c r="O14" s="96">
        <v>12.8</v>
      </c>
      <c r="P14" s="96">
        <v>13.9</v>
      </c>
      <c r="Q14" s="96">
        <v>13.1</v>
      </c>
      <c r="R14" s="96">
        <v>14.3</v>
      </c>
      <c r="S14" s="96">
        <v>13.4</v>
      </c>
      <c r="T14" s="96">
        <v>13.9</v>
      </c>
      <c r="U14" s="96">
        <v>14.1</v>
      </c>
      <c r="V14" s="96">
        <v>14</v>
      </c>
      <c r="W14" s="96">
        <v>13.6</v>
      </c>
      <c r="X14" s="96">
        <v>14.1</v>
      </c>
    </row>
    <row r="15" spans="1:28" x14ac:dyDescent="0.25">
      <c r="A15" s="96" t="s">
        <v>164</v>
      </c>
      <c r="B15" s="96" t="s">
        <v>213</v>
      </c>
      <c r="C15" s="96" t="s">
        <v>3992</v>
      </c>
      <c r="D15" s="96">
        <f t="shared" si="0"/>
        <v>17.553846153846152</v>
      </c>
      <c r="E15" s="96">
        <v>19.600000000000001</v>
      </c>
      <c r="F15" s="96">
        <v>19.5</v>
      </c>
      <c r="G15" s="96">
        <v>19.100000000000001</v>
      </c>
      <c r="H15" s="96">
        <v>18.5</v>
      </c>
      <c r="I15" s="96">
        <v>18.5</v>
      </c>
      <c r="J15" s="96">
        <v>18.3</v>
      </c>
      <c r="K15" s="96">
        <v>17.8</v>
      </c>
      <c r="L15" s="96">
        <v>17.600000000000001</v>
      </c>
      <c r="M15" s="96">
        <v>17.3</v>
      </c>
      <c r="N15" s="96">
        <v>17.899999999999999</v>
      </c>
      <c r="O15" s="96">
        <v>18</v>
      </c>
      <c r="P15" s="96">
        <v>17.7</v>
      </c>
      <c r="Q15" s="96">
        <v>17</v>
      </c>
      <c r="R15" s="96">
        <v>16.8</v>
      </c>
      <c r="S15" s="96">
        <v>16.7</v>
      </c>
      <c r="T15" s="96">
        <v>16.7</v>
      </c>
      <c r="U15" s="96">
        <v>15.7</v>
      </c>
      <c r="V15" s="96">
        <v>16.399999999999999</v>
      </c>
      <c r="W15" s="96">
        <v>20.399999999999999</v>
      </c>
      <c r="X15" s="96">
        <v>20</v>
      </c>
    </row>
    <row r="16" spans="1:28" hidden="1" x14ac:dyDescent="0.25">
      <c r="A16" s="96" t="s">
        <v>214</v>
      </c>
      <c r="B16" s="96" t="s">
        <v>4132</v>
      </c>
      <c r="C16" s="96" t="s">
        <v>3992</v>
      </c>
      <c r="D16" s="96" t="e">
        <f t="shared" si="0"/>
        <v>#DIV/0!</v>
      </c>
    </row>
    <row r="17" spans="1:24" x14ac:dyDescent="0.25">
      <c r="A17" s="96" t="s">
        <v>215</v>
      </c>
      <c r="B17" s="96" t="s">
        <v>3692</v>
      </c>
      <c r="C17" s="96" t="s">
        <v>3992</v>
      </c>
      <c r="D17" s="96">
        <f t="shared" si="0"/>
        <v>3.2230769230769241</v>
      </c>
      <c r="E17" s="96">
        <v>9.1999999999999993</v>
      </c>
      <c r="F17" s="96">
        <v>13</v>
      </c>
      <c r="G17" s="96">
        <v>2.6</v>
      </c>
      <c r="H17" s="96">
        <v>10.1</v>
      </c>
      <c r="I17" s="96">
        <v>2.5</v>
      </c>
      <c r="J17" s="96">
        <v>0</v>
      </c>
      <c r="K17" s="96">
        <v>2.4</v>
      </c>
      <c r="L17" s="96">
        <v>7.2</v>
      </c>
      <c r="M17" s="96">
        <v>11.2</v>
      </c>
      <c r="N17" s="96">
        <v>6.3</v>
      </c>
      <c r="O17" s="96">
        <v>5.4</v>
      </c>
      <c r="P17" s="96">
        <v>8.8000000000000007</v>
      </c>
      <c r="Q17" s="96">
        <v>0.7</v>
      </c>
      <c r="R17" s="96">
        <v>1.7</v>
      </c>
      <c r="S17" s="96">
        <v>0.6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</row>
    <row r="18" spans="1:24" x14ac:dyDescent="0.25">
      <c r="A18" s="96" t="s">
        <v>84</v>
      </c>
      <c r="B18" s="96" t="s">
        <v>216</v>
      </c>
      <c r="C18" s="96" t="s">
        <v>3992</v>
      </c>
      <c r="D18" s="96">
        <f t="shared" si="0"/>
        <v>5.9</v>
      </c>
      <c r="E18" s="96">
        <v>9.9</v>
      </c>
      <c r="F18" s="96">
        <v>9.3000000000000007</v>
      </c>
      <c r="G18" s="96">
        <v>9.1</v>
      </c>
      <c r="H18" s="96">
        <v>8.5</v>
      </c>
      <c r="I18" s="96">
        <v>8.1999999999999993</v>
      </c>
      <c r="J18" s="96">
        <v>8.3000000000000007</v>
      </c>
      <c r="K18" s="96">
        <v>8</v>
      </c>
      <c r="L18" s="96">
        <v>7.9</v>
      </c>
      <c r="M18" s="96">
        <v>7.1</v>
      </c>
      <c r="N18" s="96">
        <v>7.1</v>
      </c>
      <c r="O18" s="96">
        <v>6.5</v>
      </c>
      <c r="P18" s="96">
        <v>5.9</v>
      </c>
      <c r="Q18" s="96">
        <v>5.8</v>
      </c>
      <c r="R18" s="96">
        <v>5.3</v>
      </c>
      <c r="S18" s="96">
        <v>5.4</v>
      </c>
      <c r="T18" s="96">
        <v>5.2</v>
      </c>
      <c r="U18" s="96">
        <v>5.6</v>
      </c>
      <c r="V18" s="96">
        <v>5.2</v>
      </c>
      <c r="W18" s="96">
        <v>4.8</v>
      </c>
      <c r="X18" s="96">
        <v>4.9000000000000004</v>
      </c>
    </row>
    <row r="19" spans="1:24" x14ac:dyDescent="0.25">
      <c r="A19" s="96" t="s">
        <v>51</v>
      </c>
      <c r="B19" s="96" t="s">
        <v>217</v>
      </c>
      <c r="C19" s="96" t="s">
        <v>3992</v>
      </c>
      <c r="D19" s="96">
        <f t="shared" si="0"/>
        <v>6.1923076923076934</v>
      </c>
      <c r="E19" s="96">
        <v>12.5</v>
      </c>
      <c r="F19" s="96">
        <v>12.2</v>
      </c>
      <c r="G19" s="96">
        <v>12.1</v>
      </c>
      <c r="H19" s="96">
        <v>11.7</v>
      </c>
      <c r="I19" s="96">
        <v>11</v>
      </c>
      <c r="J19" s="96">
        <v>9.6</v>
      </c>
      <c r="K19" s="96">
        <v>9.1</v>
      </c>
      <c r="L19" s="96">
        <v>8.6</v>
      </c>
      <c r="M19" s="96">
        <v>8.4</v>
      </c>
      <c r="N19" s="96">
        <v>7.8</v>
      </c>
      <c r="O19" s="96">
        <v>6.8</v>
      </c>
      <c r="P19" s="96">
        <v>6.4</v>
      </c>
      <c r="Q19" s="96">
        <v>6.4</v>
      </c>
      <c r="R19" s="96">
        <v>5.5</v>
      </c>
      <c r="S19" s="96">
        <v>5.0999999999999996</v>
      </c>
      <c r="T19" s="96">
        <v>5.7</v>
      </c>
      <c r="U19" s="96">
        <v>5.2</v>
      </c>
      <c r="V19" s="96">
        <v>4.9000000000000004</v>
      </c>
      <c r="W19" s="96">
        <v>4.8</v>
      </c>
      <c r="X19" s="96">
        <v>4.9000000000000004</v>
      </c>
    </row>
    <row r="20" spans="1:24" x14ac:dyDescent="0.25">
      <c r="A20" s="96" t="s">
        <v>168</v>
      </c>
      <c r="B20" s="96" t="s">
        <v>218</v>
      </c>
      <c r="C20" s="96" t="s">
        <v>3992</v>
      </c>
      <c r="D20" s="96">
        <f t="shared" si="0"/>
        <v>11.207692307692307</v>
      </c>
      <c r="E20" s="96">
        <v>8.1999999999999993</v>
      </c>
      <c r="F20" s="96">
        <v>10</v>
      </c>
      <c r="G20" s="96">
        <v>10.1</v>
      </c>
      <c r="H20" s="96">
        <v>14.5</v>
      </c>
      <c r="I20" s="96">
        <v>10.7</v>
      </c>
      <c r="J20" s="96">
        <v>13.9</v>
      </c>
      <c r="K20" s="96">
        <v>13.2</v>
      </c>
      <c r="L20" s="96">
        <v>13.7</v>
      </c>
      <c r="M20" s="96">
        <v>13.3</v>
      </c>
      <c r="N20" s="96">
        <v>11.6</v>
      </c>
      <c r="O20" s="96">
        <v>11.4</v>
      </c>
      <c r="P20" s="96">
        <v>12.4</v>
      </c>
      <c r="Q20" s="96">
        <v>14</v>
      </c>
      <c r="R20" s="96">
        <v>13.8</v>
      </c>
      <c r="S20" s="96">
        <v>13.2</v>
      </c>
      <c r="T20" s="96">
        <v>10.3</v>
      </c>
      <c r="U20" s="96">
        <v>8.6999999999999993</v>
      </c>
      <c r="V20" s="96">
        <v>8.5</v>
      </c>
      <c r="W20" s="96">
        <v>8.1</v>
      </c>
      <c r="X20" s="96">
        <v>6.7</v>
      </c>
    </row>
    <row r="21" spans="1:24" x14ac:dyDescent="0.25">
      <c r="A21" s="96" t="s">
        <v>219</v>
      </c>
      <c r="B21" s="96" t="s">
        <v>220</v>
      </c>
      <c r="C21" s="96" t="s">
        <v>3992</v>
      </c>
      <c r="D21" s="96">
        <f t="shared" si="0"/>
        <v>33.969230769230769</v>
      </c>
      <c r="E21" s="96">
        <v>30.3</v>
      </c>
      <c r="F21" s="96">
        <v>30.2</v>
      </c>
      <c r="G21" s="96">
        <v>29.3</v>
      </c>
      <c r="H21" s="96">
        <v>29.8</v>
      </c>
      <c r="I21" s="96">
        <v>29.7</v>
      </c>
      <c r="J21" s="96">
        <v>29.9</v>
      </c>
      <c r="K21" s="96">
        <v>33.1</v>
      </c>
      <c r="L21" s="96">
        <v>33.4</v>
      </c>
      <c r="M21" s="96">
        <v>33</v>
      </c>
      <c r="N21" s="96">
        <v>33</v>
      </c>
      <c r="O21" s="96">
        <v>33.200000000000003</v>
      </c>
      <c r="P21" s="96">
        <v>33</v>
      </c>
      <c r="Q21" s="96">
        <v>33.799999999999997</v>
      </c>
      <c r="R21" s="96">
        <v>33.799999999999997</v>
      </c>
      <c r="S21" s="96">
        <v>33.6</v>
      </c>
      <c r="T21" s="96">
        <v>34.4</v>
      </c>
      <c r="U21" s="96">
        <v>34.799999999999997</v>
      </c>
      <c r="V21" s="96">
        <v>34.9</v>
      </c>
      <c r="W21" s="96">
        <v>35.200000000000003</v>
      </c>
      <c r="X21" s="96">
        <v>35.5</v>
      </c>
    </row>
    <row r="22" spans="1:24" x14ac:dyDescent="0.25">
      <c r="A22" s="96" t="s">
        <v>63</v>
      </c>
      <c r="B22" s="96" t="s">
        <v>221</v>
      </c>
      <c r="C22" s="96" t="s">
        <v>3992</v>
      </c>
      <c r="D22" s="96">
        <f t="shared" si="0"/>
        <v>7.3846153846153859</v>
      </c>
      <c r="E22" s="96">
        <v>16.7</v>
      </c>
      <c r="F22" s="96">
        <v>15.8</v>
      </c>
      <c r="G22" s="96">
        <v>13.9</v>
      </c>
      <c r="H22" s="96">
        <v>12</v>
      </c>
      <c r="I22" s="96">
        <v>11.4</v>
      </c>
      <c r="J22" s="96">
        <v>10.9</v>
      </c>
      <c r="K22" s="96">
        <v>10.5</v>
      </c>
      <c r="L22" s="96">
        <v>10.8</v>
      </c>
      <c r="M22" s="96">
        <v>9.4</v>
      </c>
      <c r="N22" s="96">
        <v>9.4</v>
      </c>
      <c r="O22" s="96">
        <v>8.1</v>
      </c>
      <c r="P22" s="96">
        <v>8.1999999999999993</v>
      </c>
      <c r="Q22" s="96">
        <v>7.2</v>
      </c>
      <c r="R22" s="96">
        <v>7</v>
      </c>
      <c r="S22" s="96">
        <v>6.7</v>
      </c>
      <c r="T22" s="96">
        <v>6.7</v>
      </c>
      <c r="U22" s="96">
        <v>5.8</v>
      </c>
      <c r="V22" s="96">
        <v>5.5</v>
      </c>
      <c r="W22" s="96">
        <v>5.4</v>
      </c>
      <c r="X22" s="96">
        <v>5.8</v>
      </c>
    </row>
    <row r="23" spans="1:24" x14ac:dyDescent="0.25">
      <c r="A23" s="96" t="s">
        <v>222</v>
      </c>
      <c r="B23" s="96" t="s">
        <v>223</v>
      </c>
      <c r="C23" s="96" t="s">
        <v>3992</v>
      </c>
      <c r="D23" s="96">
        <f t="shared" si="0"/>
        <v>27.407692307692308</v>
      </c>
      <c r="E23" s="96">
        <v>28.4</v>
      </c>
      <c r="F23" s="96">
        <v>28.5</v>
      </c>
      <c r="G23" s="96">
        <v>28.7</v>
      </c>
      <c r="H23" s="96">
        <v>28.2</v>
      </c>
      <c r="I23" s="96">
        <v>28</v>
      </c>
      <c r="J23" s="96">
        <v>28.9</v>
      </c>
      <c r="K23" s="96">
        <v>28.1</v>
      </c>
      <c r="L23" s="96">
        <v>27.6</v>
      </c>
      <c r="M23" s="96">
        <v>27.6</v>
      </c>
      <c r="N23" s="96">
        <v>27.9</v>
      </c>
      <c r="O23" s="96">
        <v>28.2</v>
      </c>
      <c r="P23" s="96">
        <v>28.1</v>
      </c>
      <c r="Q23" s="96">
        <v>27.4</v>
      </c>
      <c r="R23" s="96">
        <v>27</v>
      </c>
      <c r="S23" s="96">
        <v>27</v>
      </c>
      <c r="T23" s="96">
        <v>27.3</v>
      </c>
      <c r="U23" s="96">
        <v>27.5</v>
      </c>
      <c r="V23" s="96">
        <v>27</v>
      </c>
      <c r="W23" s="96">
        <v>26.9</v>
      </c>
      <c r="X23" s="96">
        <v>26.8</v>
      </c>
    </row>
    <row r="24" spans="1:24" x14ac:dyDescent="0.25">
      <c r="A24" s="96" t="s">
        <v>224</v>
      </c>
      <c r="B24" s="96" t="s">
        <v>225</v>
      </c>
      <c r="C24" s="96" t="s">
        <v>3992</v>
      </c>
      <c r="D24" s="96">
        <f t="shared" si="0"/>
        <v>30.146153846153844</v>
      </c>
      <c r="E24" s="96">
        <v>27.6</v>
      </c>
      <c r="F24" s="96">
        <v>27.7</v>
      </c>
      <c r="G24" s="96">
        <v>28</v>
      </c>
      <c r="H24" s="96">
        <v>28.4</v>
      </c>
      <c r="I24" s="96">
        <v>29.1</v>
      </c>
      <c r="J24" s="96">
        <v>29.2</v>
      </c>
      <c r="K24" s="96">
        <v>29.4</v>
      </c>
      <c r="L24" s="96">
        <v>29.6</v>
      </c>
      <c r="M24" s="96">
        <v>29.7</v>
      </c>
      <c r="N24" s="96">
        <v>29.4</v>
      </c>
      <c r="O24" s="96">
        <v>30.2</v>
      </c>
      <c r="P24" s="96">
        <v>30</v>
      </c>
      <c r="Q24" s="96">
        <v>29.6</v>
      </c>
      <c r="R24" s="96">
        <v>29.8</v>
      </c>
      <c r="S24" s="96">
        <v>30.2</v>
      </c>
      <c r="T24" s="96">
        <v>30.4</v>
      </c>
      <c r="U24" s="96">
        <v>30.5</v>
      </c>
      <c r="V24" s="96">
        <v>30.7</v>
      </c>
      <c r="W24" s="96">
        <v>30.8</v>
      </c>
      <c r="X24" s="96">
        <v>31</v>
      </c>
    </row>
    <row r="25" spans="1:24" x14ac:dyDescent="0.25">
      <c r="A25" s="96" t="s">
        <v>181</v>
      </c>
      <c r="B25" s="96" t="s">
        <v>226</v>
      </c>
      <c r="C25" s="96" t="s">
        <v>3992</v>
      </c>
      <c r="D25" s="96">
        <f t="shared" si="0"/>
        <v>16.161538461538463</v>
      </c>
      <c r="E25" s="96">
        <v>10.8</v>
      </c>
      <c r="F25" s="96">
        <v>12</v>
      </c>
      <c r="G25" s="96">
        <v>13.5</v>
      </c>
      <c r="H25" s="96">
        <v>14.9</v>
      </c>
      <c r="I25" s="96">
        <v>16.399999999999999</v>
      </c>
      <c r="J25" s="96">
        <v>17.600000000000001</v>
      </c>
      <c r="K25" s="96">
        <v>17.600000000000001</v>
      </c>
      <c r="L25" s="96">
        <v>16.899999999999999</v>
      </c>
      <c r="M25" s="96">
        <v>16.899999999999999</v>
      </c>
      <c r="N25" s="96">
        <v>16.899999999999999</v>
      </c>
      <c r="O25" s="96">
        <v>16.899999999999999</v>
      </c>
      <c r="P25" s="96">
        <v>16.8</v>
      </c>
      <c r="Q25" s="96">
        <v>15.9</v>
      </c>
      <c r="R25" s="96">
        <v>15.9</v>
      </c>
      <c r="S25" s="96">
        <v>15.9</v>
      </c>
      <c r="T25" s="96">
        <v>15.8</v>
      </c>
      <c r="U25" s="96">
        <v>15.8</v>
      </c>
      <c r="V25" s="96">
        <v>15.6</v>
      </c>
      <c r="W25" s="96">
        <v>15.5</v>
      </c>
      <c r="X25" s="96">
        <v>15.3</v>
      </c>
    </row>
    <row r="26" spans="1:24" x14ac:dyDescent="0.25">
      <c r="A26" s="96" t="s">
        <v>148</v>
      </c>
      <c r="B26" s="96" t="s">
        <v>227</v>
      </c>
      <c r="C26" s="96" t="s">
        <v>3992</v>
      </c>
      <c r="D26" s="96">
        <f t="shared" si="0"/>
        <v>10.453846153846154</v>
      </c>
      <c r="E26" s="96">
        <v>13</v>
      </c>
      <c r="F26" s="96">
        <v>13.2</v>
      </c>
      <c r="G26" s="96">
        <v>12.6</v>
      </c>
      <c r="H26" s="96">
        <v>12.7</v>
      </c>
      <c r="I26" s="96">
        <v>12.5</v>
      </c>
      <c r="J26" s="96">
        <v>12.8</v>
      </c>
      <c r="K26" s="96">
        <v>14.1</v>
      </c>
      <c r="L26" s="96">
        <v>14.3</v>
      </c>
      <c r="M26" s="96">
        <v>14.5</v>
      </c>
      <c r="N26" s="96">
        <v>12.4</v>
      </c>
      <c r="O26" s="96">
        <v>10.8</v>
      </c>
      <c r="P26" s="96">
        <v>9.1999999999999993</v>
      </c>
      <c r="Q26" s="96">
        <v>8.5</v>
      </c>
      <c r="R26" s="96">
        <v>8.5</v>
      </c>
      <c r="S26" s="96">
        <v>9.4</v>
      </c>
      <c r="T26" s="96">
        <v>10.1</v>
      </c>
      <c r="U26" s="96">
        <v>10.199999999999999</v>
      </c>
      <c r="V26" s="96">
        <v>9.9</v>
      </c>
      <c r="W26" s="96">
        <v>8.9</v>
      </c>
      <c r="X26" s="96">
        <v>9.1999999999999993</v>
      </c>
    </row>
    <row r="27" spans="1:24" x14ac:dyDescent="0.25">
      <c r="A27" s="96" t="s">
        <v>228</v>
      </c>
      <c r="B27" s="96" t="s">
        <v>229</v>
      </c>
      <c r="C27" s="96" t="s">
        <v>3992</v>
      </c>
      <c r="D27" s="96">
        <f t="shared" si="0"/>
        <v>9.3307692307692314</v>
      </c>
      <c r="E27" s="96">
        <v>12</v>
      </c>
      <c r="F27" s="96">
        <v>17.3</v>
      </c>
      <c r="G27" s="96">
        <v>18.899999999999999</v>
      </c>
      <c r="H27" s="96">
        <v>16.100000000000001</v>
      </c>
      <c r="I27" s="96">
        <v>15.7</v>
      </c>
      <c r="J27" s="96">
        <v>15.6</v>
      </c>
      <c r="K27" s="96">
        <v>21.8</v>
      </c>
      <c r="L27" s="96">
        <v>15.8</v>
      </c>
      <c r="M27" s="96">
        <v>13.5</v>
      </c>
      <c r="N27" s="96">
        <v>13.5</v>
      </c>
      <c r="O27" s="96">
        <v>10.8</v>
      </c>
      <c r="P27" s="96">
        <v>9.6999999999999993</v>
      </c>
      <c r="Q27" s="96">
        <v>9.5</v>
      </c>
      <c r="R27" s="96">
        <v>9.6999999999999993</v>
      </c>
      <c r="S27" s="96">
        <v>7.3</v>
      </c>
      <c r="T27" s="96">
        <v>7.5</v>
      </c>
      <c r="U27" s="96">
        <v>6.9</v>
      </c>
      <c r="V27" s="96">
        <v>6.2</v>
      </c>
      <c r="W27" s="96">
        <v>5.7</v>
      </c>
      <c r="X27" s="96">
        <v>5.2</v>
      </c>
    </row>
    <row r="28" spans="1:24" x14ac:dyDescent="0.25">
      <c r="A28" s="96" t="s">
        <v>230</v>
      </c>
      <c r="B28" s="96" t="s">
        <v>3690</v>
      </c>
      <c r="C28" s="96" t="s">
        <v>3992</v>
      </c>
      <c r="D28" s="96">
        <f t="shared" si="0"/>
        <v>11.430769230769227</v>
      </c>
      <c r="E28" s="96">
        <v>25.6</v>
      </c>
      <c r="F28" s="96">
        <v>20.9</v>
      </c>
      <c r="G28" s="96">
        <v>17.7</v>
      </c>
      <c r="H28" s="96">
        <v>13.1</v>
      </c>
      <c r="I28" s="96">
        <v>16</v>
      </c>
      <c r="J28" s="96">
        <v>20.9</v>
      </c>
      <c r="K28" s="96">
        <v>14.8</v>
      </c>
      <c r="L28" s="96">
        <v>15.7</v>
      </c>
      <c r="M28" s="96">
        <v>14.5</v>
      </c>
      <c r="N28" s="96">
        <v>16.3</v>
      </c>
      <c r="O28" s="96">
        <v>12.7</v>
      </c>
      <c r="P28" s="96">
        <v>13.1</v>
      </c>
      <c r="Q28" s="96">
        <v>13</v>
      </c>
      <c r="R28" s="96">
        <v>14.1</v>
      </c>
      <c r="S28" s="96">
        <v>8.1</v>
      </c>
      <c r="T28" s="96">
        <v>8.3000000000000007</v>
      </c>
      <c r="U28" s="96">
        <v>8.1999999999999993</v>
      </c>
      <c r="V28" s="96">
        <v>8.6999999999999993</v>
      </c>
      <c r="W28" s="96">
        <v>8.1999999999999993</v>
      </c>
      <c r="X28" s="96">
        <v>7.7</v>
      </c>
    </row>
    <row r="29" spans="1:24" x14ac:dyDescent="0.25">
      <c r="A29" s="96" t="s">
        <v>156</v>
      </c>
      <c r="B29" s="96" t="s">
        <v>231</v>
      </c>
      <c r="C29" s="96" t="s">
        <v>3992</v>
      </c>
      <c r="D29" s="96">
        <f t="shared" si="0"/>
        <v>15.8</v>
      </c>
      <c r="E29" s="96">
        <v>19</v>
      </c>
      <c r="F29" s="96">
        <v>18.899999999999999</v>
      </c>
      <c r="G29" s="96">
        <v>18.5</v>
      </c>
      <c r="H29" s="96">
        <v>18.399999999999999</v>
      </c>
      <c r="I29" s="96">
        <v>18.100000000000001</v>
      </c>
      <c r="J29" s="96">
        <v>17.8</v>
      </c>
      <c r="K29" s="96">
        <v>17.600000000000001</v>
      </c>
      <c r="L29" s="96">
        <v>17.5</v>
      </c>
      <c r="M29" s="96">
        <v>17.100000000000001</v>
      </c>
      <c r="N29" s="96">
        <v>17.100000000000001</v>
      </c>
      <c r="O29" s="96">
        <v>16.899999999999999</v>
      </c>
      <c r="P29" s="96">
        <v>14.9</v>
      </c>
      <c r="Q29" s="96">
        <v>15.6</v>
      </c>
      <c r="R29" s="96">
        <v>15.4</v>
      </c>
      <c r="S29" s="96">
        <v>15.5</v>
      </c>
      <c r="T29" s="96">
        <v>15.8</v>
      </c>
      <c r="U29" s="96">
        <v>16.3</v>
      </c>
      <c r="V29" s="96">
        <v>15.6</v>
      </c>
      <c r="W29" s="96">
        <v>14.2</v>
      </c>
      <c r="X29" s="96">
        <v>13.5</v>
      </c>
    </row>
    <row r="30" spans="1:24" x14ac:dyDescent="0.25">
      <c r="A30" s="96" t="s">
        <v>159</v>
      </c>
      <c r="B30" s="96" t="s">
        <v>232</v>
      </c>
      <c r="C30" s="96" t="s">
        <v>3992</v>
      </c>
      <c r="D30" s="96">
        <f t="shared" si="0"/>
        <v>14.776923076923079</v>
      </c>
      <c r="E30" s="96">
        <v>17.8</v>
      </c>
      <c r="F30" s="96">
        <v>17.7</v>
      </c>
      <c r="G30" s="96">
        <v>26.1</v>
      </c>
      <c r="H30" s="96">
        <v>26.7</v>
      </c>
      <c r="I30" s="96">
        <v>23</v>
      </c>
      <c r="J30" s="96">
        <v>22.1</v>
      </c>
      <c r="K30" s="96">
        <v>22.1</v>
      </c>
      <c r="L30" s="96">
        <v>23.5</v>
      </c>
      <c r="M30" s="96">
        <v>23.9</v>
      </c>
      <c r="N30" s="96">
        <v>19.5</v>
      </c>
      <c r="O30" s="96">
        <v>21.9</v>
      </c>
      <c r="P30" s="96">
        <v>18.600000000000001</v>
      </c>
      <c r="Q30" s="96">
        <v>15.8</v>
      </c>
      <c r="R30" s="96">
        <v>13.6</v>
      </c>
      <c r="S30" s="96">
        <v>11.5</v>
      </c>
      <c r="T30" s="96">
        <v>10.1</v>
      </c>
      <c r="U30" s="96">
        <v>8.9</v>
      </c>
      <c r="V30" s="96">
        <v>8.9</v>
      </c>
      <c r="W30" s="96">
        <v>8.3000000000000007</v>
      </c>
      <c r="X30" s="96">
        <v>7.6</v>
      </c>
    </row>
    <row r="31" spans="1:24" x14ac:dyDescent="0.25">
      <c r="A31" s="96" t="s">
        <v>233</v>
      </c>
      <c r="B31" s="96" t="s">
        <v>3689</v>
      </c>
      <c r="C31" s="96" t="s">
        <v>3992</v>
      </c>
      <c r="D31" s="96">
        <f t="shared" si="0"/>
        <v>23.130769230769236</v>
      </c>
      <c r="E31" s="96">
        <v>29.5</v>
      </c>
      <c r="F31" s="96">
        <v>37.5</v>
      </c>
      <c r="G31" s="96">
        <v>36.1</v>
      </c>
      <c r="H31" s="96">
        <v>31.5</v>
      </c>
      <c r="I31" s="96">
        <v>23.5</v>
      </c>
      <c r="J31" s="96">
        <v>35.9</v>
      </c>
      <c r="K31" s="96">
        <v>28.8</v>
      </c>
      <c r="L31" s="96">
        <v>32.4</v>
      </c>
      <c r="M31" s="96">
        <v>33.799999999999997</v>
      </c>
      <c r="N31" s="96">
        <v>16.8</v>
      </c>
      <c r="O31" s="96">
        <v>14</v>
      </c>
      <c r="P31" s="96">
        <v>18.2</v>
      </c>
      <c r="Q31" s="96">
        <v>21.3</v>
      </c>
      <c r="R31" s="96">
        <v>21.7</v>
      </c>
      <c r="S31" s="96">
        <v>24.3</v>
      </c>
      <c r="T31" s="96">
        <v>25.5</v>
      </c>
      <c r="U31" s="96">
        <v>28.2</v>
      </c>
      <c r="V31" s="96">
        <v>19.399999999999999</v>
      </c>
      <c r="W31" s="96">
        <v>22.5</v>
      </c>
      <c r="X31" s="96">
        <v>22.6</v>
      </c>
    </row>
    <row r="32" spans="1:24" hidden="1" x14ac:dyDescent="0.25">
      <c r="A32" s="96" t="s">
        <v>234</v>
      </c>
      <c r="B32" s="96" t="s">
        <v>4131</v>
      </c>
      <c r="C32" s="96" t="s">
        <v>3992</v>
      </c>
      <c r="D32" s="96" t="e">
        <f t="shared" si="0"/>
        <v>#DIV/0!</v>
      </c>
    </row>
    <row r="33" spans="1:24" x14ac:dyDescent="0.25">
      <c r="A33" s="96" t="s">
        <v>235</v>
      </c>
      <c r="B33" s="96" t="s">
        <v>236</v>
      </c>
      <c r="C33" s="96" t="s">
        <v>3992</v>
      </c>
      <c r="D33" s="96">
        <f t="shared" si="0"/>
        <v>18.938461538461542</v>
      </c>
      <c r="E33" s="96">
        <v>14.5</v>
      </c>
      <c r="F33" s="96">
        <v>14.8</v>
      </c>
      <c r="G33" s="96">
        <v>15.2</v>
      </c>
      <c r="H33" s="96">
        <v>15.1</v>
      </c>
      <c r="I33" s="96">
        <v>15.1</v>
      </c>
      <c r="J33" s="96">
        <v>15.2</v>
      </c>
      <c r="K33" s="96">
        <v>20.9</v>
      </c>
      <c r="L33" s="96">
        <v>15</v>
      </c>
      <c r="M33" s="96">
        <v>17.2</v>
      </c>
      <c r="N33" s="96">
        <v>16.600000000000001</v>
      </c>
      <c r="O33" s="96">
        <v>17.3</v>
      </c>
      <c r="P33" s="96">
        <v>17.5</v>
      </c>
      <c r="Q33" s="96">
        <v>23</v>
      </c>
      <c r="R33" s="96">
        <v>23.5</v>
      </c>
      <c r="S33" s="96">
        <v>19.899999999999999</v>
      </c>
      <c r="T33" s="96">
        <v>18.8</v>
      </c>
      <c r="U33" s="96">
        <v>15.3</v>
      </c>
      <c r="V33" s="96">
        <v>20.3</v>
      </c>
      <c r="W33" s="96">
        <v>20.7</v>
      </c>
      <c r="X33" s="96">
        <v>21.1</v>
      </c>
    </row>
    <row r="34" spans="1:24" x14ac:dyDescent="0.25">
      <c r="A34" s="96" t="s">
        <v>166</v>
      </c>
      <c r="B34" s="96" t="s">
        <v>237</v>
      </c>
      <c r="C34" s="96" t="s">
        <v>3992</v>
      </c>
      <c r="D34" s="96">
        <f t="shared" si="0"/>
        <v>21.54615384615385</v>
      </c>
      <c r="E34" s="96">
        <v>19.7</v>
      </c>
      <c r="F34" s="96">
        <v>20.100000000000001</v>
      </c>
      <c r="G34" s="96">
        <v>21.2</v>
      </c>
      <c r="H34" s="96">
        <v>21</v>
      </c>
      <c r="I34" s="96">
        <v>22.2</v>
      </c>
      <c r="J34" s="96">
        <v>22.4</v>
      </c>
      <c r="K34" s="96">
        <v>21.8</v>
      </c>
      <c r="L34" s="96">
        <v>22.5</v>
      </c>
      <c r="M34" s="96">
        <v>22.6</v>
      </c>
      <c r="N34" s="96">
        <v>22.2</v>
      </c>
      <c r="O34" s="96">
        <v>24.3</v>
      </c>
      <c r="P34" s="96">
        <v>24.5</v>
      </c>
      <c r="Q34" s="96">
        <v>24.8</v>
      </c>
      <c r="R34" s="96">
        <v>23.1</v>
      </c>
      <c r="S34" s="96">
        <v>23.6</v>
      </c>
      <c r="T34" s="96">
        <v>20.8</v>
      </c>
      <c r="U34" s="96">
        <v>19.899999999999999</v>
      </c>
      <c r="V34" s="96">
        <v>18.7</v>
      </c>
      <c r="W34" s="96">
        <v>17.100000000000001</v>
      </c>
      <c r="X34" s="96">
        <v>16</v>
      </c>
    </row>
    <row r="35" spans="1:24" x14ac:dyDescent="0.25">
      <c r="A35" s="96" t="s">
        <v>238</v>
      </c>
      <c r="B35" s="96" t="s">
        <v>239</v>
      </c>
      <c r="C35" s="96" t="s">
        <v>3992</v>
      </c>
      <c r="D35" s="96">
        <f t="shared" si="0"/>
        <v>9.7307692307692299</v>
      </c>
      <c r="E35" s="96">
        <v>14.6</v>
      </c>
      <c r="F35" s="96">
        <v>8.6</v>
      </c>
      <c r="G35" s="96">
        <v>11.3</v>
      </c>
      <c r="H35" s="96">
        <v>11.7</v>
      </c>
      <c r="I35" s="96">
        <v>16.7</v>
      </c>
      <c r="J35" s="96">
        <v>8.6999999999999993</v>
      </c>
      <c r="K35" s="96">
        <v>7.9</v>
      </c>
      <c r="L35" s="96">
        <v>10.1</v>
      </c>
      <c r="M35" s="96">
        <v>6.1</v>
      </c>
      <c r="N35" s="96">
        <v>9.1999999999999993</v>
      </c>
      <c r="O35" s="96">
        <v>8.9</v>
      </c>
      <c r="P35" s="96">
        <v>11</v>
      </c>
      <c r="Q35" s="96">
        <v>14.8</v>
      </c>
      <c r="R35" s="96">
        <v>14.1</v>
      </c>
      <c r="S35" s="96">
        <v>8.4</v>
      </c>
      <c r="T35" s="96">
        <v>13.3</v>
      </c>
      <c r="U35" s="96">
        <v>5.6</v>
      </c>
      <c r="V35" s="96">
        <v>8.5</v>
      </c>
      <c r="W35" s="96">
        <v>8.3000000000000007</v>
      </c>
      <c r="X35" s="96">
        <v>8.1999999999999993</v>
      </c>
    </row>
    <row r="36" spans="1:24" x14ac:dyDescent="0.25">
      <c r="A36" s="96" t="s">
        <v>240</v>
      </c>
      <c r="B36" s="96" t="s">
        <v>3688</v>
      </c>
      <c r="C36" s="96" t="s">
        <v>3992</v>
      </c>
      <c r="D36" s="96">
        <f t="shared" si="0"/>
        <v>9.8461538461538449</v>
      </c>
      <c r="E36" s="96">
        <v>15.9</v>
      </c>
      <c r="F36" s="96">
        <v>19.399999999999999</v>
      </c>
      <c r="G36" s="96">
        <v>15</v>
      </c>
      <c r="H36" s="96">
        <v>8.8000000000000007</v>
      </c>
      <c r="I36" s="96">
        <v>12.5</v>
      </c>
      <c r="J36" s="96">
        <v>14.4</v>
      </c>
      <c r="K36" s="96">
        <v>12.7</v>
      </c>
      <c r="L36" s="96">
        <v>17.600000000000001</v>
      </c>
      <c r="M36" s="96">
        <v>10.5</v>
      </c>
      <c r="N36" s="96">
        <v>11.5</v>
      </c>
      <c r="O36" s="96">
        <v>7.7</v>
      </c>
      <c r="P36" s="96">
        <v>12.2</v>
      </c>
      <c r="Q36" s="96">
        <v>9</v>
      </c>
      <c r="R36" s="96">
        <v>9.6</v>
      </c>
      <c r="S36" s="96">
        <v>8.5</v>
      </c>
      <c r="T36" s="96">
        <v>8.9</v>
      </c>
      <c r="U36" s="96">
        <v>9.1</v>
      </c>
      <c r="V36" s="96">
        <v>8.1</v>
      </c>
      <c r="W36" s="96">
        <v>7.8</v>
      </c>
      <c r="X36" s="96">
        <v>7.5</v>
      </c>
    </row>
    <row r="37" spans="1:24" x14ac:dyDescent="0.25">
      <c r="A37" s="96" t="s">
        <v>241</v>
      </c>
      <c r="B37" s="96" t="s">
        <v>242</v>
      </c>
      <c r="C37" s="96" t="s">
        <v>3992</v>
      </c>
      <c r="D37" s="96">
        <f t="shared" si="0"/>
        <v>14.846153846153843</v>
      </c>
      <c r="E37" s="96">
        <v>11.7</v>
      </c>
      <c r="F37" s="96">
        <v>11.9</v>
      </c>
      <c r="G37" s="96">
        <v>12</v>
      </c>
      <c r="H37" s="96">
        <v>12.4</v>
      </c>
      <c r="I37" s="96">
        <v>13.1</v>
      </c>
      <c r="J37" s="96">
        <v>13.4</v>
      </c>
      <c r="K37" s="96">
        <v>13.4</v>
      </c>
      <c r="L37" s="96">
        <v>13.2</v>
      </c>
      <c r="M37" s="96">
        <v>15.2</v>
      </c>
      <c r="N37" s="96">
        <v>13.6</v>
      </c>
      <c r="O37" s="96">
        <v>13.6</v>
      </c>
      <c r="P37" s="96">
        <v>16.7</v>
      </c>
      <c r="Q37" s="96">
        <v>15.3</v>
      </c>
      <c r="R37" s="96">
        <v>11.8</v>
      </c>
      <c r="S37" s="96">
        <v>11.8</v>
      </c>
      <c r="T37" s="96">
        <v>15.1</v>
      </c>
      <c r="U37" s="96">
        <v>18.899999999999999</v>
      </c>
      <c r="V37" s="96">
        <v>15.7</v>
      </c>
      <c r="W37" s="96">
        <v>15.9</v>
      </c>
      <c r="X37" s="96">
        <v>16.2</v>
      </c>
    </row>
    <row r="38" spans="1:24" x14ac:dyDescent="0.25">
      <c r="A38" s="96" t="s">
        <v>157</v>
      </c>
      <c r="B38" s="96" t="s">
        <v>243</v>
      </c>
      <c r="C38" s="96" t="s">
        <v>3992</v>
      </c>
      <c r="D38" s="96">
        <f t="shared" si="0"/>
        <v>24.230769230769226</v>
      </c>
      <c r="E38" s="96">
        <v>31.8</v>
      </c>
      <c r="F38" s="96">
        <v>31.1</v>
      </c>
      <c r="G38" s="96">
        <v>30.2</v>
      </c>
      <c r="H38" s="96">
        <v>31.7</v>
      </c>
      <c r="I38" s="96">
        <v>29.8</v>
      </c>
      <c r="J38" s="96">
        <v>24.8</v>
      </c>
      <c r="K38" s="96">
        <v>24.7</v>
      </c>
      <c r="L38" s="96">
        <v>26.1</v>
      </c>
      <c r="M38" s="96">
        <v>23.9</v>
      </c>
      <c r="N38" s="96">
        <v>24</v>
      </c>
      <c r="O38" s="96">
        <v>24.2</v>
      </c>
      <c r="P38" s="96">
        <v>23.8</v>
      </c>
      <c r="Q38" s="96">
        <v>21.2</v>
      </c>
      <c r="R38" s="96">
        <v>20.9</v>
      </c>
      <c r="S38" s="96">
        <v>24.2</v>
      </c>
      <c r="T38" s="96">
        <v>24.8</v>
      </c>
      <c r="U38" s="96">
        <v>24.8</v>
      </c>
      <c r="V38" s="96">
        <v>25</v>
      </c>
      <c r="W38" s="96">
        <v>25.7</v>
      </c>
      <c r="X38" s="96">
        <v>26.4</v>
      </c>
    </row>
    <row r="39" spans="1:24" x14ac:dyDescent="0.25">
      <c r="A39" s="96" t="s">
        <v>244</v>
      </c>
      <c r="B39" s="96" t="s">
        <v>245</v>
      </c>
      <c r="C39" s="96" t="s">
        <v>3992</v>
      </c>
      <c r="D39" s="96">
        <f t="shared" si="0"/>
        <v>33.192307692307693</v>
      </c>
      <c r="E39" s="96">
        <v>32.299999999999997</v>
      </c>
      <c r="F39" s="96">
        <v>31.9</v>
      </c>
      <c r="G39" s="96">
        <v>31.6</v>
      </c>
      <c r="H39" s="96">
        <v>33.5</v>
      </c>
      <c r="I39" s="96">
        <v>33.6</v>
      </c>
      <c r="J39" s="96">
        <v>33.4</v>
      </c>
      <c r="K39" s="96">
        <v>33</v>
      </c>
      <c r="L39" s="96">
        <v>32.700000000000003</v>
      </c>
      <c r="M39" s="96">
        <v>32.299999999999997</v>
      </c>
      <c r="N39" s="96">
        <v>32</v>
      </c>
      <c r="O39" s="96">
        <v>30.5</v>
      </c>
      <c r="P39" s="96">
        <v>30.3</v>
      </c>
      <c r="Q39" s="96">
        <v>29.6</v>
      </c>
      <c r="R39" s="96">
        <v>33.299999999999997</v>
      </c>
      <c r="S39" s="96">
        <v>33.700000000000003</v>
      </c>
      <c r="T39" s="96">
        <v>34</v>
      </c>
      <c r="U39" s="96">
        <v>34.1</v>
      </c>
      <c r="V39" s="96">
        <v>35.299999999999997</v>
      </c>
      <c r="W39" s="96">
        <v>36</v>
      </c>
      <c r="X39" s="96">
        <v>37.700000000000003</v>
      </c>
    </row>
    <row r="40" spans="1:24" x14ac:dyDescent="0.25">
      <c r="A40" s="96" t="s">
        <v>87</v>
      </c>
      <c r="B40" s="96" t="s">
        <v>246</v>
      </c>
      <c r="C40" s="96" t="s">
        <v>3992</v>
      </c>
      <c r="D40" s="96">
        <f t="shared" si="0"/>
        <v>6.4923076923076914</v>
      </c>
      <c r="E40" s="96">
        <v>9.8000000000000007</v>
      </c>
      <c r="F40" s="96">
        <v>9.1999999999999993</v>
      </c>
      <c r="G40" s="96">
        <v>9.6999999999999993</v>
      </c>
      <c r="H40" s="96">
        <v>9.1</v>
      </c>
      <c r="I40" s="96">
        <v>8.9</v>
      </c>
      <c r="J40" s="96">
        <v>9.5</v>
      </c>
      <c r="K40" s="96">
        <v>9.1</v>
      </c>
      <c r="L40" s="96">
        <v>8.9</v>
      </c>
      <c r="M40" s="96">
        <v>8</v>
      </c>
      <c r="N40" s="96">
        <v>7.2</v>
      </c>
      <c r="O40" s="96">
        <v>7.3</v>
      </c>
      <c r="P40" s="96">
        <v>6.3</v>
      </c>
      <c r="Q40" s="96">
        <v>6.7</v>
      </c>
      <c r="R40" s="96">
        <v>6.3</v>
      </c>
      <c r="S40" s="96">
        <v>5.8</v>
      </c>
      <c r="T40" s="96">
        <v>5.8</v>
      </c>
      <c r="U40" s="96">
        <v>5.8</v>
      </c>
      <c r="V40" s="96">
        <v>5.6</v>
      </c>
      <c r="W40" s="96">
        <v>5.4</v>
      </c>
      <c r="X40" s="96">
        <v>5.3</v>
      </c>
    </row>
    <row r="41" spans="1:24" x14ac:dyDescent="0.25">
      <c r="A41" s="96" t="s">
        <v>4130</v>
      </c>
      <c r="B41" s="96" t="s">
        <v>4129</v>
      </c>
      <c r="C41" s="96" t="s">
        <v>3992</v>
      </c>
      <c r="D41" s="96">
        <f t="shared" si="0"/>
        <v>10.455353218724257</v>
      </c>
      <c r="E41" s="96">
        <v>15.99063982971203</v>
      </c>
      <c r="F41" s="96">
        <v>15.21377884204967</v>
      </c>
      <c r="G41" s="96">
        <v>15.406013088979609</v>
      </c>
      <c r="H41" s="96">
        <v>15.191996162558532</v>
      </c>
      <c r="I41" s="96">
        <v>15.244724538255358</v>
      </c>
      <c r="J41" s="96">
        <v>14.970648046884028</v>
      </c>
      <c r="K41" s="96">
        <v>14.633749764269972</v>
      </c>
      <c r="L41" s="96">
        <v>15.39040191576389</v>
      </c>
      <c r="M41" s="96">
        <v>15.012694888528811</v>
      </c>
      <c r="N41" s="96">
        <v>12.299473303913935</v>
      </c>
      <c r="O41" s="96">
        <v>10.847445765619394</v>
      </c>
      <c r="P41" s="96">
        <v>10.57755231202615</v>
      </c>
      <c r="Q41" s="96">
        <v>9.771252727585825</v>
      </c>
      <c r="R41" s="96">
        <v>9.1515278353802483</v>
      </c>
      <c r="S41" s="96">
        <v>9.2680843318863015</v>
      </c>
      <c r="T41" s="96">
        <v>8.9474060673680658</v>
      </c>
      <c r="U41" s="96">
        <v>8.8720407176406439</v>
      </c>
      <c r="V41" s="96">
        <v>8.6195575518251015</v>
      </c>
      <c r="W41" s="96">
        <v>8.578786412523435</v>
      </c>
      <c r="X41" s="96">
        <v>8.5833680133535513</v>
      </c>
    </row>
    <row r="42" spans="1:24" x14ac:dyDescent="0.25">
      <c r="A42" s="96" t="s">
        <v>54</v>
      </c>
      <c r="B42" s="96" t="s">
        <v>247</v>
      </c>
      <c r="C42" s="96" t="s">
        <v>3992</v>
      </c>
      <c r="D42" s="96">
        <f t="shared" si="0"/>
        <v>3.6769230769230772</v>
      </c>
      <c r="E42" s="96">
        <v>8.5</v>
      </c>
      <c r="F42" s="96">
        <v>7.8</v>
      </c>
      <c r="G42" s="96">
        <v>7.3</v>
      </c>
      <c r="H42" s="96">
        <v>7.7</v>
      </c>
      <c r="I42" s="96">
        <v>7.2</v>
      </c>
      <c r="J42" s="96">
        <v>5.7</v>
      </c>
      <c r="K42" s="96">
        <v>5.0999999999999996</v>
      </c>
      <c r="L42" s="96">
        <v>5.3</v>
      </c>
      <c r="M42" s="96">
        <v>4.8</v>
      </c>
      <c r="N42" s="96">
        <v>4.7</v>
      </c>
      <c r="O42" s="96">
        <v>4.3</v>
      </c>
      <c r="P42" s="96">
        <v>4.2</v>
      </c>
      <c r="Q42" s="96">
        <v>4.4000000000000004</v>
      </c>
      <c r="R42" s="96">
        <v>3.4</v>
      </c>
      <c r="S42" s="96">
        <v>3.1</v>
      </c>
      <c r="T42" s="96">
        <v>3.1</v>
      </c>
      <c r="U42" s="96">
        <v>2.7</v>
      </c>
      <c r="V42" s="96">
        <v>2.8</v>
      </c>
      <c r="W42" s="96">
        <v>2.8</v>
      </c>
      <c r="X42" s="96">
        <v>2.2000000000000002</v>
      </c>
    </row>
    <row r="43" spans="1:24" hidden="1" x14ac:dyDescent="0.25">
      <c r="A43" s="96" t="s">
        <v>4128</v>
      </c>
      <c r="B43" s="96" t="s">
        <v>4127</v>
      </c>
      <c r="C43" s="96" t="s">
        <v>3992</v>
      </c>
      <c r="D43" s="96" t="e">
        <f t="shared" si="0"/>
        <v>#DIV/0!</v>
      </c>
    </row>
    <row r="44" spans="1:24" x14ac:dyDescent="0.25">
      <c r="A44" s="96" t="s">
        <v>146</v>
      </c>
      <c r="B44" s="96" t="s">
        <v>248</v>
      </c>
      <c r="C44" s="96" t="s">
        <v>3992</v>
      </c>
      <c r="D44" s="96">
        <f t="shared" si="0"/>
        <v>12.969230769230769</v>
      </c>
      <c r="E44" s="96">
        <v>17.899999999999999</v>
      </c>
      <c r="F44" s="96">
        <v>16.2</v>
      </c>
      <c r="G44" s="96">
        <v>16</v>
      </c>
      <c r="H44" s="96">
        <v>18</v>
      </c>
      <c r="I44" s="96">
        <v>17.8</v>
      </c>
      <c r="J44" s="96">
        <v>17.7</v>
      </c>
      <c r="K44" s="96">
        <v>18.7</v>
      </c>
      <c r="L44" s="96">
        <v>13.3</v>
      </c>
      <c r="M44" s="96">
        <v>14.3</v>
      </c>
      <c r="N44" s="96">
        <v>12.4</v>
      </c>
      <c r="O44" s="96">
        <v>12.5</v>
      </c>
      <c r="P44" s="96">
        <v>12.2</v>
      </c>
      <c r="Q44" s="96">
        <v>11.7</v>
      </c>
      <c r="R44" s="96">
        <v>12.4</v>
      </c>
      <c r="S44" s="96">
        <v>12.3</v>
      </c>
      <c r="T44" s="96">
        <v>12.3</v>
      </c>
      <c r="U44" s="96">
        <v>12.3</v>
      </c>
      <c r="V44" s="96">
        <v>14</v>
      </c>
      <c r="W44" s="96">
        <v>14</v>
      </c>
      <c r="X44" s="96">
        <v>14.9</v>
      </c>
    </row>
    <row r="45" spans="1:24" x14ac:dyDescent="0.25">
      <c r="A45" s="96" t="s">
        <v>172</v>
      </c>
      <c r="B45" s="96" t="s">
        <v>249</v>
      </c>
      <c r="C45" s="96" t="s">
        <v>3992</v>
      </c>
      <c r="D45" s="96">
        <f t="shared" si="0"/>
        <v>19.284615384615389</v>
      </c>
      <c r="E45" s="96">
        <v>21.4</v>
      </c>
      <c r="F45" s="96">
        <v>21.9</v>
      </c>
      <c r="G45" s="96">
        <v>22.1</v>
      </c>
      <c r="H45" s="96">
        <v>21.1</v>
      </c>
      <c r="I45" s="96">
        <v>20.5</v>
      </c>
      <c r="J45" s="96">
        <v>20.8</v>
      </c>
      <c r="K45" s="96">
        <v>20.7</v>
      </c>
      <c r="L45" s="96">
        <v>20.9</v>
      </c>
      <c r="M45" s="96">
        <v>20.5</v>
      </c>
      <c r="N45" s="96">
        <v>20.5</v>
      </c>
      <c r="O45" s="96">
        <v>20.3</v>
      </c>
      <c r="P45" s="96">
        <v>20.7</v>
      </c>
      <c r="Q45" s="96">
        <v>20.3</v>
      </c>
      <c r="R45" s="96">
        <v>19.600000000000001</v>
      </c>
      <c r="S45" s="96">
        <v>18.8</v>
      </c>
      <c r="T45" s="96">
        <v>18.3</v>
      </c>
      <c r="U45" s="96">
        <v>18</v>
      </c>
      <c r="V45" s="96">
        <v>17.8</v>
      </c>
      <c r="W45" s="96">
        <v>17.600000000000001</v>
      </c>
      <c r="X45" s="96">
        <v>17.399999999999999</v>
      </c>
    </row>
    <row r="46" spans="1:24" x14ac:dyDescent="0.25">
      <c r="A46" s="96" t="s">
        <v>250</v>
      </c>
      <c r="B46" s="96" t="s">
        <v>251</v>
      </c>
      <c r="C46" s="96" t="s">
        <v>3992</v>
      </c>
      <c r="D46" s="96">
        <f t="shared" si="0"/>
        <v>24.353846153846153</v>
      </c>
      <c r="E46" s="96">
        <v>25.4</v>
      </c>
      <c r="F46" s="96">
        <v>25.3</v>
      </c>
      <c r="G46" s="96">
        <v>25.4</v>
      </c>
      <c r="H46" s="96">
        <v>25.9</v>
      </c>
      <c r="I46" s="96">
        <v>26.5</v>
      </c>
      <c r="J46" s="96">
        <v>26.3</v>
      </c>
      <c r="K46" s="96">
        <v>25.8</v>
      </c>
      <c r="L46" s="96">
        <v>25.4</v>
      </c>
      <c r="M46" s="96">
        <v>25.4</v>
      </c>
      <c r="N46" s="96">
        <v>25.5</v>
      </c>
      <c r="O46" s="96">
        <v>25.8</v>
      </c>
      <c r="P46" s="96">
        <v>25.8</v>
      </c>
      <c r="Q46" s="96">
        <v>24</v>
      </c>
      <c r="R46" s="96">
        <v>23.5</v>
      </c>
      <c r="S46" s="96">
        <v>23</v>
      </c>
      <c r="T46" s="96">
        <v>23.2</v>
      </c>
      <c r="U46" s="96">
        <v>23.4</v>
      </c>
      <c r="V46" s="96">
        <v>23.6</v>
      </c>
      <c r="W46" s="96">
        <v>23.9</v>
      </c>
      <c r="X46" s="96">
        <v>24.1</v>
      </c>
    </row>
    <row r="47" spans="1:24" x14ac:dyDescent="0.25">
      <c r="A47" s="96" t="s">
        <v>252</v>
      </c>
      <c r="B47" s="96" t="s">
        <v>253</v>
      </c>
      <c r="C47" s="96" t="s">
        <v>3992</v>
      </c>
      <c r="D47" s="96">
        <f t="shared" si="0"/>
        <v>29.030769230769231</v>
      </c>
      <c r="E47" s="96">
        <v>27.4</v>
      </c>
      <c r="F47" s="96">
        <v>27.5</v>
      </c>
      <c r="G47" s="96">
        <v>27.7</v>
      </c>
      <c r="H47" s="96">
        <v>27.4</v>
      </c>
      <c r="I47" s="96">
        <v>27.8</v>
      </c>
      <c r="J47" s="96">
        <v>28.3</v>
      </c>
      <c r="K47" s="96">
        <v>28.1</v>
      </c>
      <c r="L47" s="96">
        <v>28.1</v>
      </c>
      <c r="M47" s="96">
        <v>28.4</v>
      </c>
      <c r="N47" s="96">
        <v>28.5</v>
      </c>
      <c r="O47" s="96">
        <v>28.9</v>
      </c>
      <c r="P47" s="96">
        <v>29</v>
      </c>
      <c r="Q47" s="96">
        <v>28.6</v>
      </c>
      <c r="R47" s="96">
        <v>28.7</v>
      </c>
      <c r="S47" s="96">
        <v>28.9</v>
      </c>
      <c r="T47" s="96">
        <v>29</v>
      </c>
      <c r="U47" s="96">
        <v>29.5</v>
      </c>
      <c r="V47" s="96">
        <v>29.7</v>
      </c>
      <c r="W47" s="96">
        <v>29.9</v>
      </c>
      <c r="X47" s="96">
        <v>30.2</v>
      </c>
    </row>
    <row r="48" spans="1:24" x14ac:dyDescent="0.25">
      <c r="A48" s="96" t="s">
        <v>254</v>
      </c>
      <c r="B48" s="96" t="s">
        <v>255</v>
      </c>
      <c r="C48" s="96" t="s">
        <v>3992</v>
      </c>
      <c r="D48" s="96">
        <f t="shared" si="0"/>
        <v>34.584615384615383</v>
      </c>
      <c r="E48" s="96">
        <v>38.1</v>
      </c>
      <c r="F48" s="96">
        <v>38</v>
      </c>
      <c r="G48" s="96">
        <v>38.5</v>
      </c>
      <c r="H48" s="96">
        <v>38</v>
      </c>
      <c r="I48" s="96">
        <v>36.5</v>
      </c>
      <c r="J48" s="96">
        <v>36.799999999999997</v>
      </c>
      <c r="K48" s="96">
        <v>36.6</v>
      </c>
      <c r="L48" s="96">
        <v>36</v>
      </c>
      <c r="M48" s="96">
        <v>35.799999999999997</v>
      </c>
      <c r="N48" s="96">
        <v>36.299999999999997</v>
      </c>
      <c r="O48" s="96">
        <v>36</v>
      </c>
      <c r="P48" s="96">
        <v>35.6</v>
      </c>
      <c r="Q48" s="96">
        <v>34</v>
      </c>
      <c r="R48" s="96">
        <v>34</v>
      </c>
      <c r="S48" s="96">
        <v>33.6</v>
      </c>
      <c r="T48" s="96">
        <v>33.5</v>
      </c>
      <c r="U48" s="96">
        <v>33.700000000000003</v>
      </c>
      <c r="V48" s="96">
        <v>33.200000000000003</v>
      </c>
      <c r="W48" s="96">
        <v>33</v>
      </c>
      <c r="X48" s="96">
        <v>34.9</v>
      </c>
    </row>
    <row r="49" spans="1:24" x14ac:dyDescent="0.25">
      <c r="A49" s="96" t="s">
        <v>256</v>
      </c>
      <c r="B49" s="96" t="s">
        <v>257</v>
      </c>
      <c r="C49" s="96" t="s">
        <v>3992</v>
      </c>
      <c r="D49" s="96">
        <f t="shared" si="0"/>
        <v>27.423076923076923</v>
      </c>
      <c r="E49" s="96">
        <v>26.3</v>
      </c>
      <c r="F49" s="96">
        <v>26.1</v>
      </c>
      <c r="G49" s="96">
        <v>25.9</v>
      </c>
      <c r="H49" s="96">
        <v>26</v>
      </c>
      <c r="I49" s="96">
        <v>25.8</v>
      </c>
      <c r="J49" s="96">
        <v>25.5</v>
      </c>
      <c r="K49" s="96">
        <v>25.5</v>
      </c>
      <c r="L49" s="96">
        <v>26</v>
      </c>
      <c r="M49" s="96">
        <v>25.9</v>
      </c>
      <c r="N49" s="96">
        <v>26.2</v>
      </c>
      <c r="O49" s="96">
        <v>27</v>
      </c>
      <c r="P49" s="96">
        <v>27</v>
      </c>
      <c r="Q49" s="96">
        <v>26.8</v>
      </c>
      <c r="R49" s="96">
        <v>27</v>
      </c>
      <c r="S49" s="96">
        <v>27.3</v>
      </c>
      <c r="T49" s="96">
        <v>27.6</v>
      </c>
      <c r="U49" s="96">
        <v>28.2</v>
      </c>
      <c r="V49" s="96">
        <v>28.6</v>
      </c>
      <c r="W49" s="96">
        <v>29.2</v>
      </c>
      <c r="X49" s="96">
        <v>29.7</v>
      </c>
    </row>
    <row r="50" spans="1:24" x14ac:dyDescent="0.25">
      <c r="A50" s="96" t="s">
        <v>169</v>
      </c>
      <c r="B50" s="96" t="s">
        <v>258</v>
      </c>
      <c r="C50" s="96" t="s">
        <v>3992</v>
      </c>
      <c r="D50" s="96">
        <f t="shared" si="0"/>
        <v>17.030769230769231</v>
      </c>
      <c r="E50" s="96">
        <v>20</v>
      </c>
      <c r="F50" s="96">
        <v>20</v>
      </c>
      <c r="G50" s="96">
        <v>19</v>
      </c>
      <c r="H50" s="96">
        <v>17.2</v>
      </c>
      <c r="I50" s="96">
        <v>17.5</v>
      </c>
      <c r="J50" s="96">
        <v>16.899999999999999</v>
      </c>
      <c r="K50" s="96">
        <v>17.399999999999999</v>
      </c>
      <c r="L50" s="96">
        <v>17.899999999999999</v>
      </c>
      <c r="M50" s="96">
        <v>18</v>
      </c>
      <c r="N50" s="96">
        <v>17.7</v>
      </c>
      <c r="O50" s="96">
        <v>16.2</v>
      </c>
      <c r="P50" s="96">
        <v>15.8</v>
      </c>
      <c r="Q50" s="96">
        <v>16.7</v>
      </c>
      <c r="R50" s="96">
        <v>16.7</v>
      </c>
      <c r="S50" s="96">
        <v>16.899999999999999</v>
      </c>
      <c r="T50" s="96">
        <v>18</v>
      </c>
      <c r="U50" s="96">
        <v>18.600000000000001</v>
      </c>
      <c r="V50" s="96">
        <v>17.2</v>
      </c>
      <c r="W50" s="96">
        <v>16.3</v>
      </c>
      <c r="X50" s="96">
        <v>15.4</v>
      </c>
    </row>
    <row r="51" spans="1:24" x14ac:dyDescent="0.25">
      <c r="A51" s="96" t="s">
        <v>259</v>
      </c>
      <c r="B51" s="96" t="s">
        <v>260</v>
      </c>
      <c r="C51" s="96" t="s">
        <v>3992</v>
      </c>
      <c r="D51" s="96">
        <f t="shared" si="0"/>
        <v>26.684615384615391</v>
      </c>
      <c r="E51" s="96">
        <v>26.9</v>
      </c>
      <c r="F51" s="96">
        <v>26.8</v>
      </c>
      <c r="G51" s="96">
        <v>26.7</v>
      </c>
      <c r="H51" s="96">
        <v>26.7</v>
      </c>
      <c r="I51" s="96">
        <v>27</v>
      </c>
      <c r="J51" s="96">
        <v>26.8</v>
      </c>
      <c r="K51" s="96">
        <v>26.5</v>
      </c>
      <c r="L51" s="96">
        <v>26.5</v>
      </c>
      <c r="M51" s="96">
        <v>26.8</v>
      </c>
      <c r="N51" s="96">
        <v>27</v>
      </c>
      <c r="O51" s="96">
        <v>27.1</v>
      </c>
      <c r="P51" s="96">
        <v>27</v>
      </c>
      <c r="Q51" s="96">
        <v>26.7</v>
      </c>
      <c r="R51" s="96">
        <v>26.6</v>
      </c>
      <c r="S51" s="96">
        <v>26.3</v>
      </c>
      <c r="T51" s="96">
        <v>26.6</v>
      </c>
      <c r="U51" s="96">
        <v>26.5</v>
      </c>
      <c r="V51" s="96">
        <v>26.6</v>
      </c>
      <c r="W51" s="96">
        <v>26.6</v>
      </c>
      <c r="X51" s="96">
        <v>26.6</v>
      </c>
    </row>
    <row r="52" spans="1:24" x14ac:dyDescent="0.25">
      <c r="A52" s="96" t="s">
        <v>261</v>
      </c>
      <c r="B52" s="96" t="s">
        <v>262</v>
      </c>
      <c r="C52" s="96" t="s">
        <v>3992</v>
      </c>
      <c r="D52" s="96">
        <f t="shared" si="0"/>
        <v>24.415384615384617</v>
      </c>
      <c r="E52" s="96">
        <v>22.9</v>
      </c>
      <c r="F52" s="96">
        <v>23.4</v>
      </c>
      <c r="G52" s="96">
        <v>23.5</v>
      </c>
      <c r="H52" s="96">
        <v>24</v>
      </c>
      <c r="I52" s="96">
        <v>23.9</v>
      </c>
      <c r="J52" s="96">
        <v>23.8</v>
      </c>
      <c r="K52" s="96">
        <v>23.2</v>
      </c>
      <c r="L52" s="96">
        <v>23.2</v>
      </c>
      <c r="M52" s="96">
        <v>22.7</v>
      </c>
      <c r="N52" s="96">
        <v>23</v>
      </c>
      <c r="O52" s="96">
        <v>23.5</v>
      </c>
      <c r="P52" s="96">
        <v>23.5</v>
      </c>
      <c r="Q52" s="96">
        <v>23.6</v>
      </c>
      <c r="R52" s="96">
        <v>24</v>
      </c>
      <c r="S52" s="96">
        <v>24.5</v>
      </c>
      <c r="T52" s="96">
        <v>25</v>
      </c>
      <c r="U52" s="96">
        <v>25.4</v>
      </c>
      <c r="V52" s="96">
        <v>25.9</v>
      </c>
      <c r="W52" s="96">
        <v>26.3</v>
      </c>
      <c r="X52" s="96">
        <v>26.8</v>
      </c>
    </row>
    <row r="53" spans="1:24" x14ac:dyDescent="0.25">
      <c r="A53" s="96" t="s">
        <v>150</v>
      </c>
      <c r="B53" s="96" t="s">
        <v>263</v>
      </c>
      <c r="C53" s="96" t="s">
        <v>3992</v>
      </c>
      <c r="D53" s="96">
        <f t="shared" si="0"/>
        <v>15.061538461538463</v>
      </c>
      <c r="E53" s="96">
        <v>17.8</v>
      </c>
      <c r="F53" s="96">
        <v>17.3</v>
      </c>
      <c r="G53" s="96">
        <v>17</v>
      </c>
      <c r="H53" s="96">
        <v>15.4</v>
      </c>
      <c r="I53" s="96">
        <v>15.4</v>
      </c>
      <c r="J53" s="96">
        <v>14.5</v>
      </c>
      <c r="K53" s="96">
        <v>16.399999999999999</v>
      </c>
      <c r="L53" s="96">
        <v>16.100000000000001</v>
      </c>
      <c r="M53" s="96">
        <v>16.8</v>
      </c>
      <c r="N53" s="96">
        <v>15.9</v>
      </c>
      <c r="O53" s="96">
        <v>14</v>
      </c>
      <c r="P53" s="96">
        <v>13.3</v>
      </c>
      <c r="Q53" s="96">
        <v>14.9</v>
      </c>
      <c r="R53" s="96">
        <v>13.6</v>
      </c>
      <c r="S53" s="96">
        <v>14.2</v>
      </c>
      <c r="T53" s="96">
        <v>16.5</v>
      </c>
      <c r="U53" s="96">
        <v>16.600000000000001</v>
      </c>
      <c r="V53" s="96">
        <v>14.7</v>
      </c>
      <c r="W53" s="96">
        <v>14.4</v>
      </c>
      <c r="X53" s="96">
        <v>14.8</v>
      </c>
    </row>
    <row r="54" spans="1:24" x14ac:dyDescent="0.25">
      <c r="A54" s="96" t="s">
        <v>4126</v>
      </c>
      <c r="B54" s="96" t="s">
        <v>4125</v>
      </c>
      <c r="C54" s="96" t="s">
        <v>3992</v>
      </c>
      <c r="D54" s="96">
        <f t="shared" si="0"/>
        <v>17.086904935092285</v>
      </c>
      <c r="E54" s="96">
        <v>22.335153645550623</v>
      </c>
      <c r="F54" s="96">
        <v>18.862895987431983</v>
      </c>
      <c r="G54" s="96">
        <v>19.680979694595024</v>
      </c>
      <c r="H54" s="96">
        <v>20.170279663604383</v>
      </c>
      <c r="I54" s="96">
        <v>22.174175789363602</v>
      </c>
      <c r="J54" s="96">
        <v>22.523916025560204</v>
      </c>
      <c r="K54" s="96">
        <v>21.810889568247493</v>
      </c>
      <c r="L54" s="96">
        <v>23.659040424804676</v>
      </c>
      <c r="M54" s="96">
        <v>18.877152018817888</v>
      </c>
      <c r="N54" s="96">
        <v>16.45081515465715</v>
      </c>
      <c r="O54" s="96">
        <v>14.201557973206301</v>
      </c>
      <c r="P54" s="96">
        <v>18.831399589766988</v>
      </c>
      <c r="Q54" s="96">
        <v>15.422271076674573</v>
      </c>
      <c r="R54" s="96">
        <v>15.982693974342602</v>
      </c>
      <c r="S54" s="96">
        <v>17.038882659049452</v>
      </c>
      <c r="T54" s="96">
        <v>16.167170444533184</v>
      </c>
      <c r="U54" s="96">
        <v>17.267973718187896</v>
      </c>
      <c r="V54" s="96">
        <v>15.768405254785037</v>
      </c>
      <c r="W54" s="96">
        <v>16.212280840218238</v>
      </c>
      <c r="X54" s="96">
        <v>16.250121027155721</v>
      </c>
    </row>
    <row r="55" spans="1:24" x14ac:dyDescent="0.25">
      <c r="A55" s="96" t="s">
        <v>264</v>
      </c>
      <c r="B55" s="96" t="s">
        <v>265</v>
      </c>
      <c r="C55" s="96" t="s">
        <v>3992</v>
      </c>
      <c r="D55" s="96">
        <f t="shared" si="0"/>
        <v>8.5846153846153843</v>
      </c>
      <c r="E55" s="96">
        <v>15.8</v>
      </c>
      <c r="F55" s="96">
        <v>14.2</v>
      </c>
      <c r="G55" s="96">
        <v>13.3</v>
      </c>
      <c r="H55" s="96">
        <v>11.5</v>
      </c>
      <c r="I55" s="96">
        <v>11.4</v>
      </c>
      <c r="J55" s="96">
        <v>11.6</v>
      </c>
      <c r="K55" s="96">
        <v>9.6999999999999993</v>
      </c>
      <c r="L55" s="96">
        <v>8.6</v>
      </c>
      <c r="M55" s="96">
        <v>9.1999999999999993</v>
      </c>
      <c r="N55" s="96">
        <v>8.8000000000000007</v>
      </c>
      <c r="O55" s="96">
        <v>8.3000000000000007</v>
      </c>
      <c r="P55" s="96">
        <v>7.9</v>
      </c>
      <c r="Q55" s="96">
        <v>8.3000000000000007</v>
      </c>
      <c r="R55" s="96">
        <v>8</v>
      </c>
      <c r="S55" s="96">
        <v>8.5</v>
      </c>
      <c r="T55" s="96">
        <v>9</v>
      </c>
      <c r="U55" s="96">
        <v>8.6</v>
      </c>
      <c r="V55" s="96">
        <v>8.6999999999999993</v>
      </c>
      <c r="W55" s="96">
        <v>8.8000000000000007</v>
      </c>
      <c r="X55" s="96">
        <v>8.9</v>
      </c>
    </row>
    <row r="56" spans="1:24" hidden="1" x14ac:dyDescent="0.25">
      <c r="A56" s="96" t="s">
        <v>4124</v>
      </c>
      <c r="B56" s="96" t="s">
        <v>4123</v>
      </c>
      <c r="C56" s="96" t="s">
        <v>3992</v>
      </c>
      <c r="D56" s="96" t="e">
        <f t="shared" si="0"/>
        <v>#DIV/0!</v>
      </c>
    </row>
    <row r="57" spans="1:24" hidden="1" x14ac:dyDescent="0.25">
      <c r="A57" s="96" t="s">
        <v>266</v>
      </c>
      <c r="B57" s="96" t="s">
        <v>4122</v>
      </c>
      <c r="C57" s="96" t="s">
        <v>3992</v>
      </c>
      <c r="D57" s="96" t="e">
        <f t="shared" si="0"/>
        <v>#DIV/0!</v>
      </c>
    </row>
    <row r="58" spans="1:24" x14ac:dyDescent="0.25">
      <c r="A58" s="96" t="s">
        <v>143</v>
      </c>
      <c r="B58" s="96" t="s">
        <v>267</v>
      </c>
      <c r="C58" s="96" t="s">
        <v>3992</v>
      </c>
      <c r="D58" s="96">
        <f t="shared" si="0"/>
        <v>7.0615384615384613</v>
      </c>
      <c r="E58" s="96">
        <v>12.3</v>
      </c>
      <c r="F58" s="96">
        <v>11.8</v>
      </c>
      <c r="G58" s="96">
        <v>12.1</v>
      </c>
      <c r="H58" s="96">
        <v>11.8</v>
      </c>
      <c r="I58" s="96">
        <v>14.6</v>
      </c>
      <c r="J58" s="96">
        <v>12.6</v>
      </c>
      <c r="K58" s="96">
        <v>9.1999999999999993</v>
      </c>
      <c r="L58" s="96">
        <v>11.1</v>
      </c>
      <c r="M58" s="96">
        <v>9.8000000000000007</v>
      </c>
      <c r="N58" s="96">
        <v>9.3000000000000007</v>
      </c>
      <c r="O58" s="96">
        <v>8.1999999999999993</v>
      </c>
      <c r="P58" s="96">
        <v>7.8</v>
      </c>
      <c r="Q58" s="96">
        <v>6.1</v>
      </c>
      <c r="R58" s="96">
        <v>5</v>
      </c>
      <c r="S58" s="96">
        <v>5.3</v>
      </c>
      <c r="T58" s="96">
        <v>6.7</v>
      </c>
      <c r="U58" s="96">
        <v>5.2</v>
      </c>
      <c r="V58" s="96">
        <v>6</v>
      </c>
      <c r="W58" s="96">
        <v>5.5</v>
      </c>
      <c r="X58" s="96">
        <v>5.8</v>
      </c>
    </row>
    <row r="59" spans="1:24" x14ac:dyDescent="0.25">
      <c r="A59" s="96" t="s">
        <v>268</v>
      </c>
      <c r="B59" s="96" t="s">
        <v>269</v>
      </c>
      <c r="C59" s="96" t="s">
        <v>3992</v>
      </c>
      <c r="D59" s="96">
        <f t="shared" si="0"/>
        <v>7.5538461538461537</v>
      </c>
      <c r="E59" s="96">
        <v>14.9</v>
      </c>
      <c r="F59" s="96">
        <v>13.4</v>
      </c>
      <c r="G59" s="96">
        <v>14.4</v>
      </c>
      <c r="H59" s="96">
        <v>14.6</v>
      </c>
      <c r="I59" s="96">
        <v>13.9</v>
      </c>
      <c r="J59" s="96">
        <v>12.9</v>
      </c>
      <c r="K59" s="96">
        <v>10.6</v>
      </c>
      <c r="L59" s="96">
        <v>12.2</v>
      </c>
      <c r="M59" s="96">
        <v>10.6</v>
      </c>
      <c r="N59" s="96">
        <v>8.9</v>
      </c>
      <c r="O59" s="96">
        <v>7.8</v>
      </c>
      <c r="P59" s="96">
        <v>7.5</v>
      </c>
      <c r="Q59" s="96">
        <v>7.2</v>
      </c>
      <c r="R59" s="96">
        <v>6.4</v>
      </c>
      <c r="S59" s="96">
        <v>6.7</v>
      </c>
      <c r="T59" s="96">
        <v>7.2</v>
      </c>
      <c r="U59" s="96">
        <v>5.9</v>
      </c>
      <c r="V59" s="96">
        <v>5.6</v>
      </c>
      <c r="W59" s="96">
        <v>6.3</v>
      </c>
      <c r="X59" s="96">
        <v>5.9</v>
      </c>
    </row>
    <row r="60" spans="1:24" x14ac:dyDescent="0.25">
      <c r="A60" s="96" t="s">
        <v>78</v>
      </c>
      <c r="B60" s="96" t="s">
        <v>270</v>
      </c>
      <c r="C60" s="96" t="s">
        <v>3992</v>
      </c>
      <c r="D60" s="96">
        <f t="shared" si="0"/>
        <v>4.7153846153846155</v>
      </c>
      <c r="E60" s="96">
        <v>9.6</v>
      </c>
      <c r="F60" s="96">
        <v>8.9</v>
      </c>
      <c r="G60" s="96">
        <v>8.8000000000000007</v>
      </c>
      <c r="H60" s="96">
        <v>8.4</v>
      </c>
      <c r="I60" s="96">
        <v>7.5</v>
      </c>
      <c r="J60" s="96">
        <v>6.9</v>
      </c>
      <c r="K60" s="96">
        <v>6.6</v>
      </c>
      <c r="L60" s="96">
        <v>6.4</v>
      </c>
      <c r="M60" s="96">
        <v>5.8</v>
      </c>
      <c r="N60" s="96">
        <v>5.3</v>
      </c>
      <c r="O60" s="96">
        <v>4.8</v>
      </c>
      <c r="P60" s="96">
        <v>5.3</v>
      </c>
      <c r="Q60" s="96">
        <v>4.7</v>
      </c>
      <c r="R60" s="96">
        <v>4.4000000000000004</v>
      </c>
      <c r="S60" s="96">
        <v>4.3</v>
      </c>
      <c r="T60" s="96">
        <v>4.4000000000000004</v>
      </c>
      <c r="U60" s="96">
        <v>4</v>
      </c>
      <c r="V60" s="96">
        <v>4</v>
      </c>
      <c r="W60" s="96">
        <v>4.0999999999999996</v>
      </c>
      <c r="X60" s="96">
        <v>3.8</v>
      </c>
    </row>
    <row r="61" spans="1:24" x14ac:dyDescent="0.25">
      <c r="A61" s="96" t="s">
        <v>271</v>
      </c>
      <c r="B61" s="96" t="s">
        <v>272</v>
      </c>
      <c r="C61" s="96" t="s">
        <v>3992</v>
      </c>
      <c r="D61" s="96">
        <f t="shared" si="0"/>
        <v>25.08461538461539</v>
      </c>
      <c r="E61" s="96">
        <v>27.5</v>
      </c>
      <c r="F61" s="96">
        <v>27.6</v>
      </c>
      <c r="G61" s="96">
        <v>27.4</v>
      </c>
      <c r="H61" s="96">
        <v>27.8</v>
      </c>
      <c r="I61" s="96">
        <v>27.6</v>
      </c>
      <c r="J61" s="96">
        <v>28.1</v>
      </c>
      <c r="K61" s="96">
        <v>27.9</v>
      </c>
      <c r="L61" s="96">
        <v>27.7</v>
      </c>
      <c r="M61" s="96">
        <v>27.4</v>
      </c>
      <c r="N61" s="96">
        <v>27.9</v>
      </c>
      <c r="O61" s="96">
        <v>28.2</v>
      </c>
      <c r="P61" s="96">
        <v>25.2</v>
      </c>
      <c r="Q61" s="96">
        <v>23.6</v>
      </c>
      <c r="R61" s="96">
        <v>23.8</v>
      </c>
      <c r="S61" s="96">
        <v>23.8</v>
      </c>
      <c r="T61" s="96">
        <v>23.9</v>
      </c>
      <c r="U61" s="96">
        <v>23.8</v>
      </c>
      <c r="V61" s="96">
        <v>23.7</v>
      </c>
      <c r="W61" s="96">
        <v>23.6</v>
      </c>
      <c r="X61" s="96">
        <v>23.5</v>
      </c>
    </row>
    <row r="62" spans="1:24" x14ac:dyDescent="0.25">
      <c r="A62" s="96" t="s">
        <v>273</v>
      </c>
      <c r="B62" s="96" t="s">
        <v>4121</v>
      </c>
      <c r="C62" s="96" t="s">
        <v>3992</v>
      </c>
      <c r="D62" s="96">
        <f t="shared" si="0"/>
        <v>13.100000000000001</v>
      </c>
      <c r="R62" s="96">
        <v>15.3</v>
      </c>
      <c r="U62" s="96">
        <v>10.9</v>
      </c>
    </row>
    <row r="63" spans="1:24" x14ac:dyDescent="0.25">
      <c r="A63" s="96" t="s">
        <v>69</v>
      </c>
      <c r="B63" s="96" t="s">
        <v>274</v>
      </c>
      <c r="C63" s="96" t="s">
        <v>3992</v>
      </c>
      <c r="D63" s="96">
        <f t="shared" si="0"/>
        <v>4.4461538461538463</v>
      </c>
      <c r="E63" s="96">
        <v>9.6</v>
      </c>
      <c r="F63" s="96">
        <v>8.6</v>
      </c>
      <c r="G63" s="96">
        <v>8.9</v>
      </c>
      <c r="H63" s="96">
        <v>8.3000000000000007</v>
      </c>
      <c r="I63" s="96">
        <v>7</v>
      </c>
      <c r="J63" s="96">
        <v>6.5</v>
      </c>
      <c r="K63" s="96">
        <v>5.8</v>
      </c>
      <c r="L63" s="96">
        <v>7.7</v>
      </c>
      <c r="M63" s="96">
        <v>7.6</v>
      </c>
      <c r="N63" s="96">
        <v>5.6</v>
      </c>
      <c r="O63" s="96">
        <v>5</v>
      </c>
      <c r="P63" s="96">
        <v>4.0999999999999996</v>
      </c>
      <c r="Q63" s="96">
        <v>3.1</v>
      </c>
      <c r="R63" s="96">
        <v>3.5</v>
      </c>
      <c r="S63" s="96">
        <v>3.5</v>
      </c>
      <c r="T63" s="96">
        <v>3.5</v>
      </c>
      <c r="U63" s="96">
        <v>4</v>
      </c>
      <c r="V63" s="96">
        <v>3.3</v>
      </c>
      <c r="W63" s="96">
        <v>3.2</v>
      </c>
      <c r="X63" s="96">
        <v>3.7</v>
      </c>
    </row>
    <row r="64" spans="1:24" x14ac:dyDescent="0.25">
      <c r="A64" s="96" t="s">
        <v>154</v>
      </c>
      <c r="B64" s="96" t="s">
        <v>275</v>
      </c>
      <c r="C64" s="96" t="s">
        <v>3992</v>
      </c>
      <c r="D64" s="96">
        <f t="shared" si="0"/>
        <v>35.53846153846154</v>
      </c>
      <c r="E64" s="96">
        <v>29.4</v>
      </c>
      <c r="F64" s="96">
        <v>32.200000000000003</v>
      </c>
      <c r="G64" s="96">
        <v>36.700000000000003</v>
      </c>
      <c r="H64" s="96">
        <v>39.200000000000003</v>
      </c>
      <c r="I64" s="96">
        <v>36</v>
      </c>
      <c r="J64" s="96">
        <v>28.9</v>
      </c>
      <c r="K64" s="96">
        <v>25.6</v>
      </c>
      <c r="L64" s="96">
        <v>24.2</v>
      </c>
      <c r="M64" s="96">
        <v>25.9</v>
      </c>
      <c r="N64" s="96">
        <v>23.8</v>
      </c>
      <c r="O64" s="96">
        <v>27.8</v>
      </c>
      <c r="P64" s="96">
        <v>25.7</v>
      </c>
      <c r="Q64" s="96">
        <v>30.2</v>
      </c>
      <c r="R64" s="96">
        <v>40</v>
      </c>
      <c r="S64" s="96">
        <v>31.7</v>
      </c>
      <c r="T64" s="96">
        <v>32.9</v>
      </c>
      <c r="U64" s="96">
        <v>35.4</v>
      </c>
      <c r="V64" s="96">
        <v>46.3</v>
      </c>
      <c r="W64" s="96">
        <v>53.5</v>
      </c>
      <c r="X64" s="96">
        <v>64.599999999999994</v>
      </c>
    </row>
    <row r="65" spans="1:24" x14ac:dyDescent="0.25">
      <c r="A65" s="96" t="s">
        <v>162</v>
      </c>
      <c r="B65" s="96" t="s">
        <v>276</v>
      </c>
      <c r="C65" s="96" t="s">
        <v>3992</v>
      </c>
      <c r="D65" s="96">
        <f t="shared" si="0"/>
        <v>21.592307692307688</v>
      </c>
      <c r="E65" s="96">
        <v>22.5</v>
      </c>
      <c r="F65" s="96">
        <v>22.7</v>
      </c>
      <c r="G65" s="96">
        <v>22.8</v>
      </c>
      <c r="H65" s="96">
        <v>22.7</v>
      </c>
      <c r="I65" s="96">
        <v>22.5</v>
      </c>
      <c r="J65" s="96">
        <v>22.1</v>
      </c>
      <c r="K65" s="96">
        <v>22.2</v>
      </c>
      <c r="L65" s="96">
        <v>22.3</v>
      </c>
      <c r="M65" s="96">
        <v>22.4</v>
      </c>
      <c r="N65" s="96">
        <v>22.5</v>
      </c>
      <c r="O65" s="96">
        <v>22.3</v>
      </c>
      <c r="P65" s="96">
        <v>22.3</v>
      </c>
      <c r="Q65" s="96">
        <v>21.4</v>
      </c>
      <c r="R65" s="96">
        <v>21.1</v>
      </c>
      <c r="S65" s="96">
        <v>21.2</v>
      </c>
      <c r="T65" s="96">
        <v>21.2</v>
      </c>
      <c r="U65" s="96">
        <v>21.1</v>
      </c>
      <c r="V65" s="96">
        <v>21</v>
      </c>
      <c r="W65" s="96">
        <v>21</v>
      </c>
      <c r="X65" s="96">
        <v>20.9</v>
      </c>
    </row>
    <row r="66" spans="1:24" x14ac:dyDescent="0.25">
      <c r="A66" s="96" t="s">
        <v>4120</v>
      </c>
      <c r="B66" s="96" t="s">
        <v>4119</v>
      </c>
      <c r="C66" s="96" t="s">
        <v>3992</v>
      </c>
      <c r="D66" s="96">
        <f t="shared" si="0"/>
        <v>19.025912620089709</v>
      </c>
      <c r="E66" s="96">
        <v>20.811894198869464</v>
      </c>
      <c r="F66" s="96">
        <v>21.136966820524936</v>
      </c>
      <c r="G66" s="96">
        <v>21.316464284732021</v>
      </c>
      <c r="H66" s="96">
        <v>20.564908486251827</v>
      </c>
      <c r="I66" s="96">
        <v>20.147779838895602</v>
      </c>
      <c r="J66" s="96">
        <v>20.305043954769456</v>
      </c>
      <c r="K66" s="96">
        <v>20.188259534898851</v>
      </c>
      <c r="L66" s="96">
        <v>20.282775987629023</v>
      </c>
      <c r="M66" s="96">
        <v>19.979473994643246</v>
      </c>
      <c r="N66" s="96">
        <v>20.030380242477872</v>
      </c>
      <c r="O66" s="96">
        <v>19.933675754553324</v>
      </c>
      <c r="P66" s="96">
        <v>20.136233879943919</v>
      </c>
      <c r="Q66" s="96">
        <v>19.708863250563688</v>
      </c>
      <c r="R66" s="96">
        <v>19.171209198953843</v>
      </c>
      <c r="S66" s="96">
        <v>18.475541648834838</v>
      </c>
      <c r="T66" s="96">
        <v>18.190565765281875</v>
      </c>
      <c r="U66" s="96">
        <v>18.02327022394293</v>
      </c>
      <c r="V66" s="96">
        <v>17.957630189440867</v>
      </c>
      <c r="W66" s="96">
        <v>17.776335139544237</v>
      </c>
      <c r="X66" s="96">
        <v>17.670908785356552</v>
      </c>
    </row>
    <row r="67" spans="1:24" x14ac:dyDescent="0.25">
      <c r="A67" s="96" t="s">
        <v>4118</v>
      </c>
      <c r="B67" s="96" t="s">
        <v>4117</v>
      </c>
      <c r="C67" s="96" t="s">
        <v>3992</v>
      </c>
      <c r="D67" s="96">
        <f t="shared" si="0"/>
        <v>16.837058919768225</v>
      </c>
      <c r="E67" s="96">
        <v>16.847545510508951</v>
      </c>
      <c r="F67" s="96">
        <v>16.739404185746896</v>
      </c>
      <c r="G67" s="96">
        <v>16.829569801669781</v>
      </c>
      <c r="H67" s="96">
        <v>16.912443781668152</v>
      </c>
      <c r="I67" s="96">
        <v>16.933794427413087</v>
      </c>
      <c r="J67" s="96">
        <v>17.131629233415673</v>
      </c>
      <c r="K67" s="96">
        <v>17.345730982247105</v>
      </c>
      <c r="L67" s="96">
        <v>17.239757265039469</v>
      </c>
      <c r="M67" s="96">
        <v>17.395396216194534</v>
      </c>
      <c r="N67" s="96">
        <v>17.366922902381084</v>
      </c>
      <c r="O67" s="96">
        <v>17.377327808895711</v>
      </c>
      <c r="P67" s="96">
        <v>17.511397293638186</v>
      </c>
      <c r="Q67" s="96">
        <v>17.280862262549761</v>
      </c>
      <c r="R67" s="96">
        <v>16.904019514030747</v>
      </c>
      <c r="S67" s="96">
        <v>16.476639844850723</v>
      </c>
      <c r="T67" s="96">
        <v>16.35850709001658</v>
      </c>
      <c r="U67" s="96">
        <v>16.214937068500983</v>
      </c>
      <c r="V67" s="96">
        <v>16.139776206925188</v>
      </c>
      <c r="W67" s="96">
        <v>16.272788814069965</v>
      </c>
      <c r="X67" s="96">
        <v>16.343433669894019</v>
      </c>
    </row>
    <row r="68" spans="1:24" x14ac:dyDescent="0.25">
      <c r="A68" s="96" t="s">
        <v>4116</v>
      </c>
      <c r="B68" s="96" t="s">
        <v>4115</v>
      </c>
      <c r="C68" s="96" t="s">
        <v>3992</v>
      </c>
      <c r="D68" s="96">
        <f t="shared" si="0"/>
        <v>17.844969706046108</v>
      </c>
      <c r="E68" s="96">
        <v>20.252440893999534</v>
      </c>
      <c r="F68" s="96">
        <v>20.408542857257078</v>
      </c>
      <c r="G68" s="96">
        <v>20.465128846196478</v>
      </c>
      <c r="H68" s="96">
        <v>19.749045952918994</v>
      </c>
      <c r="I68" s="96">
        <v>19.289672516868578</v>
      </c>
      <c r="J68" s="96">
        <v>19.3785971125644</v>
      </c>
      <c r="K68" s="96">
        <v>19.220479770217331</v>
      </c>
      <c r="L68" s="96">
        <v>19.154701858405165</v>
      </c>
      <c r="M68" s="96">
        <v>18.820352406519234</v>
      </c>
      <c r="N68" s="96">
        <v>18.855139586619828</v>
      </c>
      <c r="O68" s="96">
        <v>18.737751009915957</v>
      </c>
      <c r="P68" s="96">
        <v>18.878732768545632</v>
      </c>
      <c r="Q68" s="96">
        <v>18.481539375259171</v>
      </c>
      <c r="R68" s="96">
        <v>17.955427861680494</v>
      </c>
      <c r="S68" s="96">
        <v>17.296821986312818</v>
      </c>
      <c r="T68" s="96">
        <v>17.03606119519506</v>
      </c>
      <c r="U68" s="96">
        <v>16.869381020913995</v>
      </c>
      <c r="V68" s="96">
        <v>16.795270578799901</v>
      </c>
      <c r="W68" s="96">
        <v>16.599340425930599</v>
      </c>
      <c r="X68" s="96">
        <v>16.504086104501553</v>
      </c>
    </row>
    <row r="69" spans="1:24" x14ac:dyDescent="0.25">
      <c r="A69" s="96" t="s">
        <v>4114</v>
      </c>
      <c r="B69" s="96" t="s">
        <v>4113</v>
      </c>
      <c r="C69" s="96" t="s">
        <v>3992</v>
      </c>
      <c r="D69" s="96">
        <f t="shared" si="0"/>
        <v>12.870070696168074</v>
      </c>
      <c r="E69" s="96">
        <v>12.033126329220142</v>
      </c>
      <c r="F69" s="96">
        <v>12.73888509808163</v>
      </c>
      <c r="G69" s="96">
        <v>13.11570321010044</v>
      </c>
      <c r="H69" s="96">
        <v>13.713611768672163</v>
      </c>
      <c r="I69" s="96">
        <v>14.450954237616656</v>
      </c>
      <c r="J69" s="96">
        <v>15.837903460144769</v>
      </c>
      <c r="K69" s="96">
        <v>16.201412967978705</v>
      </c>
      <c r="L69" s="96">
        <v>17.453715111363124</v>
      </c>
      <c r="M69" s="96">
        <v>15.359633336476428</v>
      </c>
      <c r="N69" s="96">
        <v>13.369280362093264</v>
      </c>
      <c r="O69" s="96">
        <v>12.964740726369136</v>
      </c>
      <c r="P69" s="96">
        <v>13.966779774512728</v>
      </c>
      <c r="Q69" s="96">
        <v>13.686399696830884</v>
      </c>
      <c r="R69" s="96">
        <v>13.389475510923951</v>
      </c>
      <c r="S69" s="96">
        <v>12.399100658573518</v>
      </c>
      <c r="T69" s="96">
        <v>12.240405252093906</v>
      </c>
      <c r="U69" s="96">
        <v>11.861611875544407</v>
      </c>
      <c r="V69" s="96">
        <v>10.916920093634136</v>
      </c>
      <c r="W69" s="96">
        <v>10.116529306890749</v>
      </c>
      <c r="X69" s="96">
        <v>9.5863273448787147</v>
      </c>
    </row>
    <row r="70" spans="1:24" x14ac:dyDescent="0.25">
      <c r="A70" s="96" t="s">
        <v>4112</v>
      </c>
      <c r="B70" s="96" t="s">
        <v>4111</v>
      </c>
      <c r="C70" s="96" t="s">
        <v>3992</v>
      </c>
      <c r="D70" s="96">
        <f t="shared" ref="D70:D133" si="1">AVERAGE(L70:AB70)</f>
        <v>10.134099678934612</v>
      </c>
      <c r="E70" s="96">
        <v>15.049036497918163</v>
      </c>
      <c r="F70" s="96">
        <v>15.120531620678827</v>
      </c>
      <c r="G70" s="96">
        <v>15.140988538263409</v>
      </c>
      <c r="H70" s="96">
        <v>15.090728778823509</v>
      </c>
      <c r="I70" s="96">
        <v>14.705698163569007</v>
      </c>
      <c r="J70" s="96">
        <v>14.567288011002599</v>
      </c>
      <c r="K70" s="96">
        <v>14.167584107030642</v>
      </c>
      <c r="L70" s="96">
        <v>14.470100521951913</v>
      </c>
      <c r="M70" s="96">
        <v>13.087077083910618</v>
      </c>
      <c r="N70" s="96">
        <v>11.360280582174944</v>
      </c>
      <c r="O70" s="96">
        <v>10.583828407359192</v>
      </c>
      <c r="P70" s="96">
        <v>10.87145426120634</v>
      </c>
      <c r="Q70" s="96">
        <v>10.483065028882894</v>
      </c>
      <c r="R70" s="96">
        <v>10.043929925174746</v>
      </c>
      <c r="S70" s="96">
        <v>9.7429720159331659</v>
      </c>
      <c r="T70" s="96">
        <v>9.2277816082169579</v>
      </c>
      <c r="U70" s="96">
        <v>8.5393715154084813</v>
      </c>
      <c r="V70" s="96">
        <v>8.1055824577983877</v>
      </c>
      <c r="W70" s="96">
        <v>7.790053649652342</v>
      </c>
      <c r="X70" s="96">
        <v>7.4377987684799951</v>
      </c>
    </row>
    <row r="71" spans="1:24" x14ac:dyDescent="0.25">
      <c r="A71" s="96" t="s">
        <v>277</v>
      </c>
      <c r="B71" s="96" t="s">
        <v>278</v>
      </c>
      <c r="C71" s="96" t="s">
        <v>3992</v>
      </c>
      <c r="D71" s="96">
        <f t="shared" si="1"/>
        <v>22.030769230769234</v>
      </c>
      <c r="E71" s="96">
        <v>13.5</v>
      </c>
      <c r="F71" s="96">
        <v>14.8</v>
      </c>
      <c r="G71" s="96">
        <v>15</v>
      </c>
      <c r="H71" s="96">
        <v>15.1</v>
      </c>
      <c r="I71" s="96">
        <v>13.8</v>
      </c>
      <c r="J71" s="96">
        <v>17.2</v>
      </c>
      <c r="K71" s="96">
        <v>18.5</v>
      </c>
      <c r="L71" s="96">
        <v>19.100000000000001</v>
      </c>
      <c r="M71" s="96">
        <v>19.899999999999999</v>
      </c>
      <c r="N71" s="96">
        <v>23</v>
      </c>
      <c r="O71" s="96">
        <v>24.5</v>
      </c>
      <c r="P71" s="96">
        <v>24.7</v>
      </c>
      <c r="Q71" s="96">
        <v>22.3</v>
      </c>
      <c r="R71" s="96">
        <v>22.1</v>
      </c>
      <c r="S71" s="96">
        <v>24</v>
      </c>
      <c r="T71" s="96">
        <v>23.5</v>
      </c>
      <c r="U71" s="96">
        <v>21.2</v>
      </c>
      <c r="V71" s="96">
        <v>21.3</v>
      </c>
      <c r="W71" s="96">
        <v>20.7</v>
      </c>
      <c r="X71" s="96">
        <v>20.100000000000001</v>
      </c>
    </row>
    <row r="72" spans="1:24" x14ac:dyDescent="0.25">
      <c r="A72" s="96" t="s">
        <v>279</v>
      </c>
      <c r="B72" s="96" t="s">
        <v>280</v>
      </c>
      <c r="C72" s="96" t="s">
        <v>3992</v>
      </c>
      <c r="D72" s="96">
        <f t="shared" si="1"/>
        <v>11.623076923076923</v>
      </c>
      <c r="E72" s="96">
        <v>11.2</v>
      </c>
      <c r="F72" s="96">
        <v>10.7</v>
      </c>
      <c r="G72" s="96">
        <v>11.5</v>
      </c>
      <c r="H72" s="96">
        <v>12.3</v>
      </c>
      <c r="I72" s="96">
        <v>10.7</v>
      </c>
      <c r="J72" s="96">
        <v>10.8</v>
      </c>
      <c r="K72" s="96">
        <v>11.1</v>
      </c>
      <c r="L72" s="96">
        <v>12.8</v>
      </c>
      <c r="M72" s="96">
        <v>13.2</v>
      </c>
      <c r="N72" s="96">
        <v>12.9</v>
      </c>
      <c r="O72" s="96">
        <v>13.7</v>
      </c>
      <c r="P72" s="96">
        <v>13</v>
      </c>
      <c r="Q72" s="96">
        <v>10.199999999999999</v>
      </c>
      <c r="R72" s="96">
        <v>10.5</v>
      </c>
      <c r="S72" s="96">
        <v>12.3</v>
      </c>
      <c r="T72" s="96">
        <v>11.7</v>
      </c>
      <c r="U72" s="96">
        <v>9.8000000000000007</v>
      </c>
      <c r="V72" s="96">
        <v>10.6</v>
      </c>
      <c r="W72" s="96">
        <v>10.3</v>
      </c>
      <c r="X72" s="96">
        <v>10.1</v>
      </c>
    </row>
    <row r="73" spans="1:24" x14ac:dyDescent="0.25">
      <c r="A73" s="96" t="s">
        <v>4110</v>
      </c>
      <c r="B73" s="96" t="s">
        <v>4109</v>
      </c>
      <c r="C73" s="96" t="s">
        <v>3992</v>
      </c>
      <c r="D73" s="96">
        <f t="shared" si="1"/>
        <v>6.0740696350587449</v>
      </c>
      <c r="E73" s="96">
        <v>13.165992937894501</v>
      </c>
      <c r="F73" s="96">
        <v>12.768713691943441</v>
      </c>
      <c r="G73" s="96">
        <v>12.191869784857834</v>
      </c>
      <c r="H73" s="96">
        <v>11.205649531440818</v>
      </c>
      <c r="I73" s="96">
        <v>10.301648003936018</v>
      </c>
      <c r="J73" s="96">
        <v>9.7575972168998035</v>
      </c>
      <c r="K73" s="96">
        <v>9.2374434496060314</v>
      </c>
      <c r="L73" s="96">
        <v>8.8130522107100635</v>
      </c>
      <c r="M73" s="96">
        <v>7.9300545387823114</v>
      </c>
      <c r="N73" s="96">
        <v>7.222285206898067</v>
      </c>
      <c r="O73" s="96">
        <v>6.5168537129619661</v>
      </c>
      <c r="P73" s="96">
        <v>6.4714053001143688</v>
      </c>
      <c r="Q73" s="96">
        <v>5.8260265194995506</v>
      </c>
      <c r="R73" s="96">
        <v>5.3172335044376977</v>
      </c>
      <c r="S73" s="96">
        <v>5.3217112070339265</v>
      </c>
      <c r="T73" s="96">
        <v>5.4103181859001461</v>
      </c>
      <c r="U73" s="96">
        <v>5.1236601566265678</v>
      </c>
      <c r="V73" s="96">
        <v>5.0989981096017525</v>
      </c>
      <c r="W73" s="96">
        <v>5.0590493326388932</v>
      </c>
      <c r="X73" s="96">
        <v>4.8522572705583675</v>
      </c>
    </row>
    <row r="74" spans="1:24" x14ac:dyDescent="0.25">
      <c r="A74" s="96" t="s">
        <v>281</v>
      </c>
      <c r="B74" s="96" t="s">
        <v>282</v>
      </c>
      <c r="C74" s="96" t="s">
        <v>3992</v>
      </c>
      <c r="D74" s="96">
        <f t="shared" si="1"/>
        <v>35.292307692307688</v>
      </c>
      <c r="E74" s="96">
        <v>31.3</v>
      </c>
      <c r="F74" s="96">
        <v>31.9</v>
      </c>
      <c r="G74" s="96">
        <v>32.799999999999997</v>
      </c>
      <c r="H74" s="96">
        <v>33.299999999999997</v>
      </c>
      <c r="I74" s="96">
        <v>33.5</v>
      </c>
      <c r="J74" s="96">
        <v>33.9</v>
      </c>
      <c r="K74" s="96">
        <v>33.700000000000003</v>
      </c>
      <c r="L74" s="96">
        <v>33.799999999999997</v>
      </c>
      <c r="M74" s="96">
        <v>33.9</v>
      </c>
      <c r="N74" s="96">
        <v>34</v>
      </c>
      <c r="O74" s="96">
        <v>34</v>
      </c>
      <c r="P74" s="96">
        <v>33.6</v>
      </c>
      <c r="Q74" s="96">
        <v>33.700000000000003</v>
      </c>
      <c r="R74" s="96">
        <v>34.5</v>
      </c>
      <c r="S74" s="96">
        <v>35</v>
      </c>
      <c r="T74" s="96">
        <v>36.9</v>
      </c>
      <c r="U74" s="96">
        <v>37.200000000000003</v>
      </c>
      <c r="V74" s="96">
        <v>36.9</v>
      </c>
      <c r="W74" s="96">
        <v>37.4</v>
      </c>
      <c r="X74" s="96">
        <v>37.9</v>
      </c>
    </row>
    <row r="75" spans="1:24" x14ac:dyDescent="0.25">
      <c r="A75" s="96" t="s">
        <v>104</v>
      </c>
      <c r="B75" s="96" t="s">
        <v>283</v>
      </c>
      <c r="C75" s="96" t="s">
        <v>3992</v>
      </c>
      <c r="D75" s="96">
        <f t="shared" si="1"/>
        <v>4.9769230769230779</v>
      </c>
      <c r="E75" s="96">
        <v>15.4</v>
      </c>
      <c r="F75" s="96">
        <v>14.4</v>
      </c>
      <c r="G75" s="96">
        <v>13.6</v>
      </c>
      <c r="H75" s="96">
        <v>13.4</v>
      </c>
      <c r="I75" s="96">
        <v>11.7</v>
      </c>
      <c r="J75" s="96">
        <v>10.6</v>
      </c>
      <c r="K75" s="96">
        <v>9.6</v>
      </c>
      <c r="L75" s="96">
        <v>8.6999999999999993</v>
      </c>
      <c r="M75" s="96">
        <v>6.9</v>
      </c>
      <c r="N75" s="96">
        <v>6</v>
      </c>
      <c r="O75" s="96">
        <v>5.4</v>
      </c>
      <c r="P75" s="96">
        <v>4.7</v>
      </c>
      <c r="Q75" s="96">
        <v>4.3</v>
      </c>
      <c r="R75" s="96">
        <v>4</v>
      </c>
      <c r="S75" s="96">
        <v>4.2</v>
      </c>
      <c r="T75" s="96">
        <v>4.2</v>
      </c>
      <c r="U75" s="96">
        <v>4.0999999999999996</v>
      </c>
      <c r="V75" s="96">
        <v>4.2</v>
      </c>
      <c r="W75" s="96">
        <v>4.0999999999999996</v>
      </c>
      <c r="X75" s="96">
        <v>3.9</v>
      </c>
    </row>
    <row r="76" spans="1:24" x14ac:dyDescent="0.25">
      <c r="A76" s="96" t="s">
        <v>138</v>
      </c>
      <c r="B76" s="96" t="s">
        <v>284</v>
      </c>
      <c r="C76" s="96" t="s">
        <v>3992</v>
      </c>
      <c r="D76" s="96">
        <f t="shared" si="1"/>
        <v>7.684615384615384</v>
      </c>
      <c r="E76" s="96">
        <v>17.7</v>
      </c>
      <c r="F76" s="96">
        <v>16</v>
      </c>
      <c r="G76" s="96">
        <v>16.7</v>
      </c>
      <c r="H76" s="96">
        <v>13.6</v>
      </c>
      <c r="I76" s="96">
        <v>13.9</v>
      </c>
      <c r="J76" s="96">
        <v>14.7</v>
      </c>
      <c r="K76" s="96">
        <v>19.3</v>
      </c>
      <c r="L76" s="96">
        <v>17</v>
      </c>
      <c r="M76" s="96">
        <v>12.4</v>
      </c>
      <c r="N76" s="96">
        <v>8.8000000000000007</v>
      </c>
      <c r="O76" s="96">
        <v>6.8</v>
      </c>
      <c r="P76" s="96">
        <v>8.1</v>
      </c>
      <c r="Q76" s="96">
        <v>6.8</v>
      </c>
      <c r="R76" s="96">
        <v>7.1</v>
      </c>
      <c r="S76" s="96">
        <v>6.1</v>
      </c>
      <c r="T76" s="96">
        <v>6.4</v>
      </c>
      <c r="U76" s="96">
        <v>6.1</v>
      </c>
      <c r="V76" s="96">
        <v>4.0999999999999996</v>
      </c>
      <c r="W76" s="96">
        <v>5.7</v>
      </c>
      <c r="X76" s="96">
        <v>4.5</v>
      </c>
    </row>
    <row r="77" spans="1:24" x14ac:dyDescent="0.25">
      <c r="A77" s="96" t="s">
        <v>182</v>
      </c>
      <c r="B77" s="96" t="s">
        <v>285</v>
      </c>
      <c r="C77" s="96" t="s">
        <v>3992</v>
      </c>
      <c r="D77" s="96">
        <f t="shared" si="1"/>
        <v>25.592307692307696</v>
      </c>
      <c r="E77" s="96">
        <v>24.6</v>
      </c>
      <c r="F77" s="96">
        <v>24.5</v>
      </c>
      <c r="G77" s="96">
        <v>24.7</v>
      </c>
      <c r="H77" s="96">
        <v>25.1</v>
      </c>
      <c r="I77" s="96">
        <v>24.8</v>
      </c>
      <c r="J77" s="96">
        <v>24.5</v>
      </c>
      <c r="K77" s="96">
        <v>23.9</v>
      </c>
      <c r="L77" s="96">
        <v>23.5</v>
      </c>
      <c r="M77" s="96">
        <v>23.4</v>
      </c>
      <c r="N77" s="96">
        <v>23.5</v>
      </c>
      <c r="O77" s="96">
        <v>23.3</v>
      </c>
      <c r="P77" s="96">
        <v>26</v>
      </c>
      <c r="Q77" s="96">
        <v>26.2</v>
      </c>
      <c r="R77" s="96">
        <v>25.8</v>
      </c>
      <c r="S77" s="96">
        <v>25.8</v>
      </c>
      <c r="T77" s="96">
        <v>26</v>
      </c>
      <c r="U77" s="96">
        <v>26.4</v>
      </c>
      <c r="V77" s="96">
        <v>27</v>
      </c>
      <c r="W77" s="96">
        <v>27.6</v>
      </c>
      <c r="X77" s="96">
        <v>28.2</v>
      </c>
    </row>
    <row r="78" spans="1:24" x14ac:dyDescent="0.25">
      <c r="A78" s="96" t="s">
        <v>4108</v>
      </c>
      <c r="B78" s="96" t="s">
        <v>4107</v>
      </c>
      <c r="C78" s="96" t="s">
        <v>3992</v>
      </c>
      <c r="D78" s="96">
        <f t="shared" si="1"/>
        <v>6.8839427331421676</v>
      </c>
      <c r="E78" s="96">
        <v>13.459386695639033</v>
      </c>
      <c r="F78" s="96">
        <v>12.990514797115512</v>
      </c>
      <c r="G78" s="96">
        <v>12.595063274826243</v>
      </c>
      <c r="H78" s="96">
        <v>11.757093725872808</v>
      </c>
      <c r="I78" s="96">
        <v>11.079985530016325</v>
      </c>
      <c r="J78" s="96">
        <v>10.588897995553461</v>
      </c>
      <c r="K78" s="96">
        <v>10.072912188157627</v>
      </c>
      <c r="L78" s="96">
        <v>9.9605387226015356</v>
      </c>
      <c r="M78" s="96">
        <v>9.2398437132598215</v>
      </c>
      <c r="N78" s="96">
        <v>8.1744519616098099</v>
      </c>
      <c r="O78" s="96">
        <v>7.30987912641538</v>
      </c>
      <c r="P78" s="96">
        <v>7.2175577103327182</v>
      </c>
      <c r="Q78" s="96">
        <v>6.5342681139324243</v>
      </c>
      <c r="R78" s="96">
        <v>6.0488315262838146</v>
      </c>
      <c r="S78" s="96">
        <v>6.0559625821987719</v>
      </c>
      <c r="T78" s="96">
        <v>6.0451880668057765</v>
      </c>
      <c r="U78" s="96">
        <v>5.841669724061763</v>
      </c>
      <c r="V78" s="96">
        <v>5.7553399606201658</v>
      </c>
      <c r="W78" s="96">
        <v>5.7338810853038176</v>
      </c>
      <c r="X78" s="96">
        <v>5.5738432374223876</v>
      </c>
    </row>
    <row r="79" spans="1:24" x14ac:dyDescent="0.25">
      <c r="A79" s="96" t="s">
        <v>4106</v>
      </c>
      <c r="B79" s="96" t="s">
        <v>4105</v>
      </c>
      <c r="C79" s="96" t="s">
        <v>3992</v>
      </c>
      <c r="D79" s="96">
        <f t="shared" si="1"/>
        <v>24.992881692079376</v>
      </c>
      <c r="E79" s="96">
        <v>25.466315373537224</v>
      </c>
      <c r="F79" s="96">
        <v>25.973968069641593</v>
      </c>
      <c r="G79" s="96">
        <v>26.242859837640058</v>
      </c>
      <c r="H79" s="96">
        <v>26.064492544736673</v>
      </c>
      <c r="I79" s="96">
        <v>25.757353818179585</v>
      </c>
      <c r="J79" s="96">
        <v>25.772577737879519</v>
      </c>
      <c r="K79" s="96">
        <v>25.733699248389598</v>
      </c>
      <c r="L79" s="96">
        <v>26.037245329698465</v>
      </c>
      <c r="M79" s="96">
        <v>25.692647607113539</v>
      </c>
      <c r="N79" s="96">
        <v>25.262957880985358</v>
      </c>
      <c r="O79" s="96">
        <v>24.896799549885163</v>
      </c>
      <c r="P79" s="96">
        <v>24.44870476096396</v>
      </c>
      <c r="Q79" s="96">
        <v>24.415762751291801</v>
      </c>
      <c r="R79" s="96">
        <v>24.388736144914162</v>
      </c>
      <c r="S79" s="96">
        <v>24.601271098526613</v>
      </c>
      <c r="T79" s="96">
        <v>24.691650281234939</v>
      </c>
      <c r="U79" s="96">
        <v>24.96046828338946</v>
      </c>
      <c r="V79" s="96">
        <v>24.80923187233893</v>
      </c>
      <c r="W79" s="96">
        <v>25.131408691811224</v>
      </c>
      <c r="X79" s="96">
        <v>25.570577744878264</v>
      </c>
    </row>
    <row r="80" spans="1:24" x14ac:dyDescent="0.25">
      <c r="A80" s="96" t="s">
        <v>81</v>
      </c>
      <c r="B80" s="96" t="s">
        <v>286</v>
      </c>
      <c r="C80" s="96" t="s">
        <v>3992</v>
      </c>
      <c r="D80" s="96">
        <f t="shared" si="1"/>
        <v>5.1923076923076925</v>
      </c>
      <c r="E80" s="96">
        <v>8.1</v>
      </c>
      <c r="F80" s="96">
        <v>8.9</v>
      </c>
      <c r="G80" s="96">
        <v>8.5</v>
      </c>
      <c r="H80" s="96">
        <v>7.9</v>
      </c>
      <c r="I80" s="96">
        <v>7.6</v>
      </c>
      <c r="J80" s="96">
        <v>7.4</v>
      </c>
      <c r="K80" s="96">
        <v>6.6</v>
      </c>
      <c r="L80" s="96">
        <v>7.5</v>
      </c>
      <c r="M80" s="96">
        <v>6.7</v>
      </c>
      <c r="N80" s="96">
        <v>5.7</v>
      </c>
      <c r="O80" s="96">
        <v>5.2</v>
      </c>
      <c r="P80" s="96">
        <v>5.6</v>
      </c>
      <c r="Q80" s="96">
        <v>4.9000000000000004</v>
      </c>
      <c r="R80" s="96">
        <v>4.9000000000000004</v>
      </c>
      <c r="S80" s="96">
        <v>4.4000000000000004</v>
      </c>
      <c r="T80" s="96">
        <v>5.0999999999999996</v>
      </c>
      <c r="U80" s="96">
        <v>4.7</v>
      </c>
      <c r="V80" s="96">
        <v>4.4000000000000004</v>
      </c>
      <c r="W80" s="96">
        <v>4.5</v>
      </c>
      <c r="X80" s="96">
        <v>3.9</v>
      </c>
    </row>
    <row r="81" spans="1:24" x14ac:dyDescent="0.25">
      <c r="A81" s="96" t="s">
        <v>287</v>
      </c>
      <c r="B81" s="96" t="s">
        <v>288</v>
      </c>
      <c r="C81" s="96" t="s">
        <v>3992</v>
      </c>
      <c r="D81" s="96">
        <f t="shared" si="1"/>
        <v>9.9461538461538463</v>
      </c>
      <c r="E81" s="96">
        <v>9.6999999999999993</v>
      </c>
      <c r="F81" s="96">
        <v>8</v>
      </c>
      <c r="G81" s="96">
        <v>7.5</v>
      </c>
      <c r="H81" s="96">
        <v>15.6</v>
      </c>
      <c r="I81" s="96">
        <v>13.1</v>
      </c>
      <c r="J81" s="96">
        <v>13</v>
      </c>
      <c r="K81" s="96">
        <v>15</v>
      </c>
      <c r="L81" s="96">
        <v>11</v>
      </c>
      <c r="M81" s="96">
        <v>12.5</v>
      </c>
      <c r="N81" s="96">
        <v>7.3</v>
      </c>
      <c r="O81" s="96">
        <v>9.8000000000000007</v>
      </c>
      <c r="P81" s="96">
        <v>8.8000000000000007</v>
      </c>
      <c r="Q81" s="96">
        <v>7.6</v>
      </c>
      <c r="R81" s="96">
        <v>6.8</v>
      </c>
      <c r="S81" s="96">
        <v>8.1</v>
      </c>
      <c r="T81" s="96">
        <v>10.7</v>
      </c>
      <c r="U81" s="96">
        <v>9.9</v>
      </c>
      <c r="V81" s="96">
        <v>11.1</v>
      </c>
      <c r="W81" s="96">
        <v>12.2</v>
      </c>
      <c r="X81" s="96">
        <v>13.5</v>
      </c>
    </row>
    <row r="82" spans="1:24" x14ac:dyDescent="0.25">
      <c r="A82" s="96" t="s">
        <v>60</v>
      </c>
      <c r="B82" s="96" t="s">
        <v>289</v>
      </c>
      <c r="C82" s="96" t="s">
        <v>3992</v>
      </c>
      <c r="D82" s="96">
        <f t="shared" si="1"/>
        <v>6.0153846153846144</v>
      </c>
      <c r="E82" s="96">
        <v>13.4</v>
      </c>
      <c r="F82" s="96">
        <v>13.4</v>
      </c>
      <c r="G82" s="96">
        <v>12.5</v>
      </c>
      <c r="H82" s="96">
        <v>10.1</v>
      </c>
      <c r="I82" s="96">
        <v>8.9</v>
      </c>
      <c r="J82" s="96">
        <v>9</v>
      </c>
      <c r="K82" s="96">
        <v>7.9</v>
      </c>
      <c r="L82" s="96">
        <v>7.7</v>
      </c>
      <c r="M82" s="96">
        <v>7.1</v>
      </c>
      <c r="N82" s="96">
        <v>7</v>
      </c>
      <c r="O82" s="96">
        <v>6.5</v>
      </c>
      <c r="P82" s="96">
        <v>6.5</v>
      </c>
      <c r="Q82" s="96">
        <v>5.9</v>
      </c>
      <c r="R82" s="96">
        <v>5.3</v>
      </c>
      <c r="S82" s="96">
        <v>5.4</v>
      </c>
      <c r="T82" s="96">
        <v>5.5</v>
      </c>
      <c r="U82" s="96">
        <v>5.5</v>
      </c>
      <c r="V82" s="96">
        <v>5.5</v>
      </c>
      <c r="W82" s="96">
        <v>5.2</v>
      </c>
      <c r="X82" s="96">
        <v>5.0999999999999996</v>
      </c>
    </row>
    <row r="83" spans="1:24" hidden="1" x14ac:dyDescent="0.25">
      <c r="A83" s="96" t="s">
        <v>290</v>
      </c>
      <c r="B83" s="96" t="s">
        <v>4104</v>
      </c>
      <c r="C83" s="96" t="s">
        <v>3992</v>
      </c>
      <c r="D83" s="96" t="e">
        <f t="shared" si="1"/>
        <v>#DIV/0!</v>
      </c>
    </row>
    <row r="84" spans="1:24" x14ac:dyDescent="0.25">
      <c r="A84" s="96" t="s">
        <v>4103</v>
      </c>
      <c r="B84" s="96" t="s">
        <v>4102</v>
      </c>
      <c r="C84" s="96" t="s">
        <v>3992</v>
      </c>
      <c r="D84" s="96">
        <f t="shared" si="1"/>
        <v>1.3692307692307693</v>
      </c>
      <c r="E84" s="96">
        <v>14.9</v>
      </c>
      <c r="F84" s="96">
        <v>14.9</v>
      </c>
      <c r="G84" s="96">
        <v>14.9</v>
      </c>
      <c r="H84" s="96">
        <v>15</v>
      </c>
      <c r="I84" s="96">
        <v>4.7</v>
      </c>
      <c r="J84" s="96">
        <v>0</v>
      </c>
      <c r="K84" s="96">
        <v>1.9</v>
      </c>
      <c r="L84" s="96">
        <v>2.9</v>
      </c>
      <c r="M84" s="96">
        <v>1.9</v>
      </c>
      <c r="N84" s="96">
        <v>3.9</v>
      </c>
      <c r="O84" s="96">
        <v>2.9</v>
      </c>
      <c r="P84" s="96">
        <v>0</v>
      </c>
      <c r="Q84" s="96">
        <v>0</v>
      </c>
      <c r="R84" s="96">
        <v>1.9</v>
      </c>
      <c r="S84" s="96">
        <v>0.9</v>
      </c>
      <c r="T84" s="96">
        <v>0.9</v>
      </c>
      <c r="U84" s="96">
        <v>1.8</v>
      </c>
      <c r="V84" s="96">
        <v>0.3</v>
      </c>
      <c r="W84" s="96">
        <v>0.2</v>
      </c>
      <c r="X84" s="96">
        <v>0.2</v>
      </c>
    </row>
    <row r="85" spans="1:24" x14ac:dyDescent="0.25">
      <c r="A85" s="96" t="s">
        <v>291</v>
      </c>
      <c r="B85" s="96" t="s">
        <v>292</v>
      </c>
      <c r="C85" s="96" t="s">
        <v>3992</v>
      </c>
      <c r="D85" s="96">
        <f t="shared" si="1"/>
        <v>23.923076923076923</v>
      </c>
      <c r="E85" s="96">
        <v>21.2</v>
      </c>
      <c r="F85" s="96">
        <v>23.5</v>
      </c>
      <c r="G85" s="96">
        <v>23.5</v>
      </c>
      <c r="H85" s="96">
        <v>23.1</v>
      </c>
      <c r="I85" s="96">
        <v>25.1</v>
      </c>
      <c r="J85" s="96">
        <v>22.4</v>
      </c>
      <c r="K85" s="96">
        <v>24</v>
      </c>
      <c r="L85" s="96">
        <v>24.9</v>
      </c>
      <c r="M85" s="96">
        <v>24.2</v>
      </c>
      <c r="N85" s="96">
        <v>25.2</v>
      </c>
      <c r="O85" s="96">
        <v>24.3</v>
      </c>
      <c r="P85" s="96">
        <v>24.3</v>
      </c>
      <c r="Q85" s="96">
        <v>24.1</v>
      </c>
      <c r="R85" s="96">
        <v>23.6</v>
      </c>
      <c r="S85" s="96">
        <v>22.8</v>
      </c>
      <c r="T85" s="96">
        <v>22.9</v>
      </c>
      <c r="U85" s="96">
        <v>23.1</v>
      </c>
      <c r="V85" s="96">
        <v>23.9</v>
      </c>
      <c r="W85" s="96">
        <v>23.8</v>
      </c>
      <c r="X85" s="96">
        <v>23.9</v>
      </c>
    </row>
    <row r="86" spans="1:24" x14ac:dyDescent="0.25">
      <c r="A86" s="96" t="s">
        <v>98</v>
      </c>
      <c r="B86" s="96" t="s">
        <v>293</v>
      </c>
      <c r="C86" s="96" t="s">
        <v>3992</v>
      </c>
      <c r="D86" s="96">
        <f t="shared" si="1"/>
        <v>3.5846153846153848</v>
      </c>
      <c r="E86" s="96">
        <v>6.9</v>
      </c>
      <c r="F86" s="96">
        <v>7</v>
      </c>
      <c r="G86" s="96">
        <v>7.1</v>
      </c>
      <c r="H86" s="96">
        <v>7.2</v>
      </c>
      <c r="I86" s="96">
        <v>6.9</v>
      </c>
      <c r="J86" s="96">
        <v>6.6</v>
      </c>
      <c r="K86" s="96">
        <v>6.6</v>
      </c>
      <c r="L86" s="96">
        <v>5.8</v>
      </c>
      <c r="M86" s="96">
        <v>5.2</v>
      </c>
      <c r="N86" s="96">
        <v>4.3</v>
      </c>
      <c r="O86" s="96">
        <v>3.7</v>
      </c>
      <c r="P86" s="96">
        <v>3.4</v>
      </c>
      <c r="Q86" s="96">
        <v>3</v>
      </c>
      <c r="R86" s="96">
        <v>2.9</v>
      </c>
      <c r="S86" s="96">
        <v>3.2</v>
      </c>
      <c r="T86" s="96">
        <v>2.9</v>
      </c>
      <c r="U86" s="96">
        <v>3</v>
      </c>
      <c r="V86" s="96">
        <v>3</v>
      </c>
      <c r="W86" s="96">
        <v>3</v>
      </c>
      <c r="X86" s="96">
        <v>3.2</v>
      </c>
    </row>
    <row r="87" spans="1:24" x14ac:dyDescent="0.25">
      <c r="A87" s="96" t="s">
        <v>165</v>
      </c>
      <c r="B87" s="96" t="s">
        <v>294</v>
      </c>
      <c r="C87" s="96" t="s">
        <v>3992</v>
      </c>
      <c r="D87" s="96">
        <f t="shared" si="1"/>
        <v>15.384615384615389</v>
      </c>
      <c r="E87" s="96">
        <v>11.8</v>
      </c>
      <c r="F87" s="96">
        <v>13.4</v>
      </c>
      <c r="G87" s="96">
        <v>12.5</v>
      </c>
      <c r="H87" s="96">
        <v>13.9</v>
      </c>
      <c r="I87" s="96">
        <v>15.5</v>
      </c>
      <c r="J87" s="96">
        <v>14.2</v>
      </c>
      <c r="K87" s="96">
        <v>16.600000000000001</v>
      </c>
      <c r="L87" s="96">
        <v>18.2</v>
      </c>
      <c r="M87" s="96">
        <v>21.6</v>
      </c>
      <c r="N87" s="96">
        <v>18.5</v>
      </c>
      <c r="O87" s="96">
        <v>17.2</v>
      </c>
      <c r="P87" s="96">
        <v>13.3</v>
      </c>
      <c r="Q87" s="96">
        <v>15.4</v>
      </c>
      <c r="R87" s="96">
        <v>13.1</v>
      </c>
      <c r="S87" s="96">
        <v>14.5</v>
      </c>
      <c r="T87" s="96">
        <v>15.8</v>
      </c>
      <c r="U87" s="96">
        <v>14.9</v>
      </c>
      <c r="V87" s="96">
        <v>13.3</v>
      </c>
      <c r="W87" s="96">
        <v>11.8</v>
      </c>
      <c r="X87" s="96">
        <v>12.4</v>
      </c>
    </row>
    <row r="88" spans="1:24" x14ac:dyDescent="0.25">
      <c r="A88" s="96" t="s">
        <v>295</v>
      </c>
      <c r="B88" s="96" t="s">
        <v>296</v>
      </c>
      <c r="C88" s="96" t="s">
        <v>3992</v>
      </c>
      <c r="D88" s="96">
        <f t="shared" si="1"/>
        <v>24.192307692307693</v>
      </c>
      <c r="E88" s="96">
        <v>25.8</v>
      </c>
      <c r="F88" s="96">
        <v>25.8</v>
      </c>
      <c r="G88" s="96">
        <v>25.9</v>
      </c>
      <c r="H88" s="96">
        <v>25.6</v>
      </c>
      <c r="I88" s="96">
        <v>25.4</v>
      </c>
      <c r="J88" s="96">
        <v>25.5</v>
      </c>
      <c r="K88" s="96">
        <v>24.6</v>
      </c>
      <c r="L88" s="96">
        <v>24</v>
      </c>
      <c r="M88" s="96">
        <v>23.9</v>
      </c>
      <c r="N88" s="96">
        <v>23.9</v>
      </c>
      <c r="O88" s="96">
        <v>23.7</v>
      </c>
      <c r="P88" s="96">
        <v>23.4</v>
      </c>
      <c r="Q88" s="96">
        <v>23.3</v>
      </c>
      <c r="R88" s="96">
        <v>23.4</v>
      </c>
      <c r="S88" s="96">
        <v>24</v>
      </c>
      <c r="T88" s="96">
        <v>24.4</v>
      </c>
      <c r="U88" s="96">
        <v>24.6</v>
      </c>
      <c r="V88" s="96">
        <v>24.9</v>
      </c>
      <c r="W88" s="96">
        <v>25.3</v>
      </c>
      <c r="X88" s="96">
        <v>25.7</v>
      </c>
    </row>
    <row r="89" spans="1:24" hidden="1" x14ac:dyDescent="0.25">
      <c r="A89" s="96" t="s">
        <v>297</v>
      </c>
      <c r="B89" s="96" t="s">
        <v>4101</v>
      </c>
      <c r="C89" s="96" t="s">
        <v>3992</v>
      </c>
      <c r="D89" s="96" t="e">
        <f t="shared" si="1"/>
        <v>#DIV/0!</v>
      </c>
    </row>
    <row r="90" spans="1:24" x14ac:dyDescent="0.25">
      <c r="A90" s="96" t="s">
        <v>298</v>
      </c>
      <c r="B90" s="96" t="s">
        <v>299</v>
      </c>
      <c r="C90" s="96" t="s">
        <v>3992</v>
      </c>
      <c r="D90" s="96">
        <f t="shared" si="1"/>
        <v>30.115384615384617</v>
      </c>
      <c r="E90" s="96">
        <v>31.1</v>
      </c>
      <c r="F90" s="96">
        <v>30.7</v>
      </c>
      <c r="G90" s="96">
        <v>30.2</v>
      </c>
      <c r="H90" s="96">
        <v>30.3</v>
      </c>
      <c r="I90" s="96">
        <v>30.6</v>
      </c>
      <c r="J90" s="96">
        <v>30.7</v>
      </c>
      <c r="K90" s="96">
        <v>30.7</v>
      </c>
      <c r="L90" s="96">
        <v>31.1</v>
      </c>
      <c r="M90" s="96">
        <v>30.7</v>
      </c>
      <c r="N90" s="96">
        <v>30.6</v>
      </c>
      <c r="O90" s="96">
        <v>31</v>
      </c>
      <c r="P90" s="96">
        <v>30.6</v>
      </c>
      <c r="Q90" s="96">
        <v>29.4</v>
      </c>
      <c r="R90" s="96">
        <v>29.5</v>
      </c>
      <c r="S90" s="96">
        <v>29.8</v>
      </c>
      <c r="T90" s="96">
        <v>29.9</v>
      </c>
      <c r="U90" s="96">
        <v>29.7</v>
      </c>
      <c r="V90" s="96">
        <v>29.8</v>
      </c>
      <c r="W90" s="96">
        <v>29.7</v>
      </c>
      <c r="X90" s="96">
        <v>29.7</v>
      </c>
    </row>
    <row r="91" spans="1:24" x14ac:dyDescent="0.25">
      <c r="A91" s="96" t="s">
        <v>300</v>
      </c>
      <c r="B91" s="96" t="s">
        <v>301</v>
      </c>
      <c r="C91" s="96" t="s">
        <v>3992</v>
      </c>
      <c r="D91" s="96">
        <f t="shared" si="1"/>
        <v>27.415384615384621</v>
      </c>
      <c r="E91" s="96">
        <v>25.7</v>
      </c>
      <c r="F91" s="96">
        <v>25.5</v>
      </c>
      <c r="G91" s="96">
        <v>25.8</v>
      </c>
      <c r="H91" s="96">
        <v>25.5</v>
      </c>
      <c r="I91" s="96">
        <v>25.9</v>
      </c>
      <c r="J91" s="96">
        <v>26.2</v>
      </c>
      <c r="K91" s="96">
        <v>26.7</v>
      </c>
      <c r="L91" s="96">
        <v>26.5</v>
      </c>
      <c r="M91" s="96">
        <v>26.6</v>
      </c>
      <c r="N91" s="96">
        <v>26.3</v>
      </c>
      <c r="O91" s="96">
        <v>26.5</v>
      </c>
      <c r="P91" s="96">
        <v>26.8</v>
      </c>
      <c r="Q91" s="96">
        <v>26.4</v>
      </c>
      <c r="R91" s="96">
        <v>26.7</v>
      </c>
      <c r="S91" s="96">
        <v>27.3</v>
      </c>
      <c r="T91" s="96">
        <v>27.8</v>
      </c>
      <c r="U91" s="96">
        <v>28.2</v>
      </c>
      <c r="V91" s="96">
        <v>28.6</v>
      </c>
      <c r="W91" s="96">
        <v>29.1</v>
      </c>
      <c r="X91" s="96">
        <v>29.6</v>
      </c>
    </row>
    <row r="92" spans="1:24" x14ac:dyDescent="0.25">
      <c r="A92" s="96" t="s">
        <v>302</v>
      </c>
      <c r="B92" s="96" t="s">
        <v>303</v>
      </c>
      <c r="C92" s="96" t="s">
        <v>3992</v>
      </c>
      <c r="D92" s="96">
        <f t="shared" si="1"/>
        <v>31.653846153846153</v>
      </c>
      <c r="E92" s="96">
        <v>30.7</v>
      </c>
      <c r="F92" s="96">
        <v>30.4</v>
      </c>
      <c r="G92" s="96">
        <v>30.6</v>
      </c>
      <c r="H92" s="96">
        <v>31.6</v>
      </c>
      <c r="I92" s="96">
        <v>31.5</v>
      </c>
      <c r="J92" s="96">
        <v>31.5</v>
      </c>
      <c r="K92" s="96">
        <v>31.4</v>
      </c>
      <c r="L92" s="96">
        <v>31.5</v>
      </c>
      <c r="M92" s="96">
        <v>31.1</v>
      </c>
      <c r="N92" s="96">
        <v>31.3</v>
      </c>
      <c r="O92" s="96">
        <v>31.5</v>
      </c>
      <c r="P92" s="96">
        <v>31.2</v>
      </c>
      <c r="Q92" s="96">
        <v>31.1</v>
      </c>
      <c r="R92" s="96">
        <v>31.5</v>
      </c>
      <c r="S92" s="96">
        <v>32.200000000000003</v>
      </c>
      <c r="T92" s="96">
        <v>32.1</v>
      </c>
      <c r="U92" s="96">
        <v>31.7</v>
      </c>
      <c r="V92" s="96">
        <v>32</v>
      </c>
      <c r="W92" s="96">
        <v>32.1</v>
      </c>
      <c r="X92" s="96">
        <v>32.200000000000003</v>
      </c>
    </row>
    <row r="93" spans="1:24" x14ac:dyDescent="0.25">
      <c r="A93" s="96" t="s">
        <v>304</v>
      </c>
      <c r="B93" s="96" t="s">
        <v>305</v>
      </c>
      <c r="C93" s="96" t="s">
        <v>3992</v>
      </c>
      <c r="D93" s="96">
        <f t="shared" si="1"/>
        <v>22.653846153846153</v>
      </c>
      <c r="E93" s="96">
        <v>22.1</v>
      </c>
      <c r="F93" s="96">
        <v>20.399999999999999</v>
      </c>
      <c r="G93" s="96">
        <v>20.3</v>
      </c>
      <c r="H93" s="96">
        <v>20.8</v>
      </c>
      <c r="I93" s="96">
        <v>19.8</v>
      </c>
      <c r="J93" s="96">
        <v>20.100000000000001</v>
      </c>
      <c r="K93" s="96">
        <v>19.5</v>
      </c>
      <c r="L93" s="96">
        <v>19</v>
      </c>
      <c r="M93" s="96">
        <v>19.2</v>
      </c>
      <c r="N93" s="96">
        <v>19.399999999999999</v>
      </c>
      <c r="O93" s="96">
        <v>20.8</v>
      </c>
      <c r="P93" s="96">
        <v>21.3</v>
      </c>
      <c r="Q93" s="96">
        <v>22.2</v>
      </c>
      <c r="R93" s="96">
        <v>22.2</v>
      </c>
      <c r="S93" s="96">
        <v>23</v>
      </c>
      <c r="T93" s="96">
        <v>23.8</v>
      </c>
      <c r="U93" s="96">
        <v>24.7</v>
      </c>
      <c r="V93" s="96">
        <v>25.4</v>
      </c>
      <c r="W93" s="96">
        <v>26.3</v>
      </c>
      <c r="X93" s="96">
        <v>27.2</v>
      </c>
    </row>
    <row r="94" spans="1:24" x14ac:dyDescent="0.25">
      <c r="A94" s="96" t="s">
        <v>128</v>
      </c>
      <c r="B94" s="96" t="s">
        <v>306</v>
      </c>
      <c r="C94" s="96" t="s">
        <v>3992</v>
      </c>
      <c r="D94" s="96">
        <f t="shared" si="1"/>
        <v>11.30769230769231</v>
      </c>
      <c r="E94" s="96">
        <v>19.899999999999999</v>
      </c>
      <c r="F94" s="96">
        <v>18.2</v>
      </c>
      <c r="G94" s="96">
        <v>16.399999999999999</v>
      </c>
      <c r="H94" s="96">
        <v>15.8</v>
      </c>
      <c r="I94" s="96">
        <v>17.5</v>
      </c>
      <c r="J94" s="96">
        <v>16.600000000000001</v>
      </c>
      <c r="K94" s="96">
        <v>16</v>
      </c>
      <c r="L94" s="96">
        <v>16.100000000000001</v>
      </c>
      <c r="M94" s="96">
        <v>15.5</v>
      </c>
      <c r="N94" s="96">
        <v>14.9</v>
      </c>
      <c r="O94" s="96">
        <v>13.1</v>
      </c>
      <c r="P94" s="96">
        <v>12.3</v>
      </c>
      <c r="Q94" s="96">
        <v>11.3</v>
      </c>
      <c r="R94" s="96">
        <v>10.3</v>
      </c>
      <c r="S94" s="96">
        <v>9.3000000000000007</v>
      </c>
      <c r="T94" s="96">
        <v>9.3000000000000007</v>
      </c>
      <c r="U94" s="96">
        <v>9.6999999999999993</v>
      </c>
      <c r="V94" s="96">
        <v>8.6</v>
      </c>
      <c r="W94" s="96">
        <v>8.3000000000000007</v>
      </c>
      <c r="X94" s="96">
        <v>8.3000000000000007</v>
      </c>
    </row>
    <row r="95" spans="1:24" x14ac:dyDescent="0.25">
      <c r="A95" s="96" t="s">
        <v>307</v>
      </c>
      <c r="B95" s="96" t="s">
        <v>4100</v>
      </c>
      <c r="C95" s="96" t="s">
        <v>3992</v>
      </c>
      <c r="D95" s="96">
        <f t="shared" si="1"/>
        <v>7.2384615384615367</v>
      </c>
      <c r="E95" s="96">
        <v>4.9000000000000004</v>
      </c>
      <c r="F95" s="96">
        <v>6.8</v>
      </c>
      <c r="G95" s="96">
        <v>7.7</v>
      </c>
      <c r="H95" s="96">
        <v>1.9</v>
      </c>
      <c r="I95" s="96">
        <v>1.9</v>
      </c>
      <c r="J95" s="96">
        <v>12.4</v>
      </c>
      <c r="K95" s="96">
        <v>15.2</v>
      </c>
      <c r="L95" s="96">
        <v>7.6</v>
      </c>
      <c r="M95" s="96">
        <v>11.4</v>
      </c>
      <c r="N95" s="96">
        <v>3.8</v>
      </c>
      <c r="O95" s="96">
        <v>5.6</v>
      </c>
      <c r="P95" s="96">
        <v>8.4</v>
      </c>
      <c r="Q95" s="96">
        <v>3.7</v>
      </c>
      <c r="R95" s="96">
        <v>8.3000000000000007</v>
      </c>
      <c r="S95" s="96">
        <v>4.5999999999999996</v>
      </c>
      <c r="T95" s="96">
        <v>8.1999999999999993</v>
      </c>
      <c r="U95" s="96">
        <v>9.1</v>
      </c>
      <c r="V95" s="96">
        <v>7.6</v>
      </c>
      <c r="W95" s="96">
        <v>7.8</v>
      </c>
      <c r="X95" s="96">
        <v>8</v>
      </c>
    </row>
    <row r="96" spans="1:24" hidden="1" x14ac:dyDescent="0.25">
      <c r="A96" s="96" t="s">
        <v>308</v>
      </c>
      <c r="B96" s="96" t="s">
        <v>4099</v>
      </c>
      <c r="C96" s="96" t="s">
        <v>3992</v>
      </c>
      <c r="D96" s="96" t="e">
        <f t="shared" si="1"/>
        <v>#DIV/0!</v>
      </c>
    </row>
    <row r="97" spans="1:24" x14ac:dyDescent="0.25">
      <c r="A97" s="96" t="s">
        <v>309</v>
      </c>
      <c r="B97" s="96" t="s">
        <v>310</v>
      </c>
      <c r="C97" s="96" t="s">
        <v>3992</v>
      </c>
      <c r="D97" s="96">
        <f t="shared" si="1"/>
        <v>15.86153846153846</v>
      </c>
      <c r="E97" s="96">
        <v>6.8</v>
      </c>
      <c r="F97" s="96">
        <v>5.6</v>
      </c>
      <c r="G97" s="96">
        <v>4.8</v>
      </c>
      <c r="H97" s="96">
        <v>4.9000000000000004</v>
      </c>
      <c r="I97" s="96">
        <v>5</v>
      </c>
      <c r="J97" s="96">
        <v>4.4000000000000004</v>
      </c>
      <c r="K97" s="96">
        <v>4.5999999999999996</v>
      </c>
      <c r="L97" s="96">
        <v>20.100000000000001</v>
      </c>
      <c r="M97" s="96">
        <v>16.600000000000001</v>
      </c>
      <c r="N97" s="96">
        <v>15.7</v>
      </c>
      <c r="O97" s="96">
        <v>13.4</v>
      </c>
      <c r="P97" s="96">
        <v>11</v>
      </c>
      <c r="Q97" s="96">
        <v>11.5</v>
      </c>
      <c r="R97" s="96">
        <v>13.1</v>
      </c>
      <c r="S97" s="96">
        <v>12.8</v>
      </c>
      <c r="T97" s="96">
        <v>14</v>
      </c>
      <c r="U97" s="96">
        <v>16.600000000000001</v>
      </c>
      <c r="V97" s="96">
        <v>18.100000000000001</v>
      </c>
      <c r="W97" s="96">
        <v>20.399999999999999</v>
      </c>
      <c r="X97" s="96">
        <v>22.9</v>
      </c>
    </row>
    <row r="98" spans="1:24" hidden="1" x14ac:dyDescent="0.25">
      <c r="A98" s="96" t="s">
        <v>311</v>
      </c>
      <c r="B98" s="96" t="s">
        <v>4098</v>
      </c>
      <c r="C98" s="96" t="s">
        <v>3992</v>
      </c>
      <c r="D98" s="96" t="e">
        <f t="shared" si="1"/>
        <v>#DIV/0!</v>
      </c>
    </row>
    <row r="99" spans="1:24" x14ac:dyDescent="0.25">
      <c r="A99" s="96" t="s">
        <v>312</v>
      </c>
      <c r="B99" s="96" t="s">
        <v>313</v>
      </c>
      <c r="C99" s="96" t="s">
        <v>3992</v>
      </c>
      <c r="D99" s="96">
        <f t="shared" si="1"/>
        <v>23.34615384615385</v>
      </c>
      <c r="E99" s="96">
        <v>26.2</v>
      </c>
      <c r="F99" s="96">
        <v>24.3</v>
      </c>
      <c r="G99" s="96">
        <v>24</v>
      </c>
      <c r="H99" s="96">
        <v>28</v>
      </c>
      <c r="I99" s="96">
        <v>29.1</v>
      </c>
      <c r="J99" s="96">
        <v>28.5</v>
      </c>
      <c r="K99" s="96">
        <v>33.200000000000003</v>
      </c>
      <c r="L99" s="96">
        <v>35.6</v>
      </c>
      <c r="M99" s="96">
        <v>23</v>
      </c>
      <c r="N99" s="96">
        <v>15.6</v>
      </c>
      <c r="O99" s="96">
        <v>18</v>
      </c>
      <c r="P99" s="96">
        <v>26.1</v>
      </c>
      <c r="Q99" s="96">
        <v>20.5</v>
      </c>
      <c r="R99" s="96">
        <v>19.8</v>
      </c>
      <c r="S99" s="96">
        <v>28.4</v>
      </c>
      <c r="T99" s="96">
        <v>24.4</v>
      </c>
      <c r="U99" s="96">
        <v>24.6</v>
      </c>
      <c r="V99" s="96">
        <v>22.7</v>
      </c>
      <c r="W99" s="96">
        <v>22.5</v>
      </c>
      <c r="X99" s="96">
        <v>22.3</v>
      </c>
    </row>
    <row r="100" spans="1:24" x14ac:dyDescent="0.25">
      <c r="A100" s="96" t="s">
        <v>4097</v>
      </c>
      <c r="B100" s="96" t="s">
        <v>4096</v>
      </c>
      <c r="C100" s="96" t="s">
        <v>3992</v>
      </c>
      <c r="D100" s="96">
        <f t="shared" si="1"/>
        <v>10.104771033439285</v>
      </c>
      <c r="E100" s="96">
        <v>15.707091663497271</v>
      </c>
      <c r="F100" s="96">
        <v>15.366692562434345</v>
      </c>
      <c r="G100" s="96">
        <v>15.280296110433234</v>
      </c>
      <c r="H100" s="96">
        <v>15.05279349761139</v>
      </c>
      <c r="I100" s="96">
        <v>14.550243277892083</v>
      </c>
      <c r="J100" s="96">
        <v>14.169277010434774</v>
      </c>
      <c r="K100" s="96">
        <v>13.713415478555106</v>
      </c>
      <c r="L100" s="96">
        <v>13.23843177747516</v>
      </c>
      <c r="M100" s="96">
        <v>12.195481065495681</v>
      </c>
      <c r="N100" s="96">
        <v>10.92799325232563</v>
      </c>
      <c r="O100" s="96">
        <v>10.323789077427444</v>
      </c>
      <c r="P100" s="96">
        <v>10.266444646479949</v>
      </c>
      <c r="Q100" s="96">
        <v>10.117561996819004</v>
      </c>
      <c r="R100" s="96">
        <v>9.6322603925097923</v>
      </c>
      <c r="S100" s="96">
        <v>9.4640084457269502</v>
      </c>
      <c r="T100" s="96">
        <v>9.3406020470890692</v>
      </c>
      <c r="U100" s="96">
        <v>9.1557630588068175</v>
      </c>
      <c r="V100" s="96">
        <v>9.0032542519138996</v>
      </c>
      <c r="W100" s="96">
        <v>8.8790323198037786</v>
      </c>
      <c r="X100" s="96">
        <v>8.8174011028375503</v>
      </c>
    </row>
    <row r="101" spans="1:24" hidden="1" x14ac:dyDescent="0.25">
      <c r="A101" s="96" t="s">
        <v>314</v>
      </c>
      <c r="B101" s="96" t="s">
        <v>315</v>
      </c>
      <c r="C101" s="96" t="s">
        <v>3992</v>
      </c>
      <c r="D101" s="96" t="e">
        <f t="shared" si="1"/>
        <v>#DIV/0!</v>
      </c>
    </row>
    <row r="102" spans="1:24" x14ac:dyDescent="0.25">
      <c r="A102" s="96" t="s">
        <v>316</v>
      </c>
      <c r="B102" s="96" t="s">
        <v>317</v>
      </c>
      <c r="C102" s="96" t="s">
        <v>3992</v>
      </c>
      <c r="D102" s="96">
        <f t="shared" si="1"/>
        <v>16.184615384615384</v>
      </c>
      <c r="E102" s="96">
        <v>15.4</v>
      </c>
      <c r="F102" s="96">
        <v>15.5</v>
      </c>
      <c r="G102" s="96">
        <v>15.9</v>
      </c>
      <c r="H102" s="96">
        <v>15.9</v>
      </c>
      <c r="I102" s="96">
        <v>15.9</v>
      </c>
      <c r="J102" s="96">
        <v>15.8</v>
      </c>
      <c r="K102" s="96">
        <v>15.8</v>
      </c>
      <c r="L102" s="96">
        <v>15.7</v>
      </c>
      <c r="M102" s="96">
        <v>16.100000000000001</v>
      </c>
      <c r="N102" s="96">
        <v>16.3</v>
      </c>
      <c r="O102" s="96">
        <v>16.399999999999999</v>
      </c>
      <c r="P102" s="96">
        <v>16.3</v>
      </c>
      <c r="Q102" s="96">
        <v>16.3</v>
      </c>
      <c r="R102" s="96">
        <v>16.399999999999999</v>
      </c>
      <c r="S102" s="96">
        <v>16.100000000000001</v>
      </c>
      <c r="T102" s="96">
        <v>16</v>
      </c>
      <c r="U102" s="96">
        <v>16.399999999999999</v>
      </c>
      <c r="V102" s="96">
        <v>16.2</v>
      </c>
      <c r="W102" s="96">
        <v>16.100000000000001</v>
      </c>
      <c r="X102" s="96">
        <v>16.100000000000001</v>
      </c>
    </row>
    <row r="103" spans="1:24" x14ac:dyDescent="0.25">
      <c r="A103" s="96" t="s">
        <v>4095</v>
      </c>
      <c r="B103" s="96" t="s">
        <v>4094</v>
      </c>
      <c r="C103" s="96" t="s">
        <v>3992</v>
      </c>
      <c r="D103" s="96">
        <f t="shared" si="1"/>
        <v>27.176717640577404</v>
      </c>
      <c r="E103" s="96">
        <v>28.010345767238832</v>
      </c>
      <c r="F103" s="96">
        <v>27.942726989932254</v>
      </c>
      <c r="G103" s="96">
        <v>27.978957733605288</v>
      </c>
      <c r="H103" s="96">
        <v>27.87084239850838</v>
      </c>
      <c r="I103" s="96">
        <v>27.682760471295609</v>
      </c>
      <c r="J103" s="96">
        <v>27.590045983214491</v>
      </c>
      <c r="K103" s="96">
        <v>27.3405644480825</v>
      </c>
      <c r="L103" s="96">
        <v>26.975676634232119</v>
      </c>
      <c r="M103" s="96">
        <v>26.927047951192232</v>
      </c>
      <c r="N103" s="96">
        <v>26.973290239707449</v>
      </c>
      <c r="O103" s="96">
        <v>26.988622615126737</v>
      </c>
      <c r="P103" s="96">
        <v>26.869349744711009</v>
      </c>
      <c r="Q103" s="96">
        <v>26.858271657345934</v>
      </c>
      <c r="R103" s="96">
        <v>26.831810189873323</v>
      </c>
      <c r="S103" s="96">
        <v>26.977802546822478</v>
      </c>
      <c r="T103" s="96">
        <v>27.156660696256345</v>
      </c>
      <c r="U103" s="96">
        <v>27.349786729424807</v>
      </c>
      <c r="V103" s="96">
        <v>27.574430695648559</v>
      </c>
      <c r="W103" s="96">
        <v>27.650991355593487</v>
      </c>
      <c r="X103" s="96">
        <v>28.163588271571765</v>
      </c>
    </row>
    <row r="104" spans="1:24" x14ac:dyDescent="0.25">
      <c r="A104" s="96" t="s">
        <v>119</v>
      </c>
      <c r="B104" s="96" t="s">
        <v>318</v>
      </c>
      <c r="C104" s="96" t="s">
        <v>3992</v>
      </c>
      <c r="D104" s="96">
        <f t="shared" si="1"/>
        <v>10.33076923076923</v>
      </c>
      <c r="E104" s="96">
        <v>15.2</v>
      </c>
      <c r="F104" s="96">
        <v>15.1</v>
      </c>
      <c r="G104" s="96">
        <v>14.7</v>
      </c>
      <c r="H104" s="96">
        <v>16.5</v>
      </c>
      <c r="I104" s="96">
        <v>14.3</v>
      </c>
      <c r="J104" s="96">
        <v>14.1</v>
      </c>
      <c r="K104" s="96">
        <v>14.5</v>
      </c>
      <c r="L104" s="96">
        <v>14.6</v>
      </c>
      <c r="M104" s="96">
        <v>15.7</v>
      </c>
      <c r="N104" s="96">
        <v>13</v>
      </c>
      <c r="O104" s="96">
        <v>10.5</v>
      </c>
      <c r="P104" s="96">
        <v>11.1</v>
      </c>
      <c r="Q104" s="96">
        <v>9.6</v>
      </c>
      <c r="R104" s="96">
        <v>9.1999999999999993</v>
      </c>
      <c r="S104" s="96">
        <v>8.1999999999999993</v>
      </c>
      <c r="T104" s="96">
        <v>9.3000000000000007</v>
      </c>
      <c r="U104" s="96">
        <v>8.1</v>
      </c>
      <c r="V104" s="96">
        <v>8.6999999999999993</v>
      </c>
      <c r="W104" s="96">
        <v>8.4</v>
      </c>
      <c r="X104" s="96">
        <v>7.9</v>
      </c>
    </row>
    <row r="105" spans="1:24" x14ac:dyDescent="0.25">
      <c r="A105" s="96" t="s">
        <v>319</v>
      </c>
      <c r="B105" s="96" t="s">
        <v>320</v>
      </c>
      <c r="C105" s="96" t="s">
        <v>3992</v>
      </c>
      <c r="D105" s="96">
        <f t="shared" si="1"/>
        <v>18.315384615384616</v>
      </c>
      <c r="E105" s="96">
        <v>17.5</v>
      </c>
      <c r="F105" s="96">
        <v>18.7</v>
      </c>
      <c r="G105" s="96">
        <v>18.899999999999999</v>
      </c>
      <c r="H105" s="96">
        <v>19.3</v>
      </c>
      <c r="I105" s="96">
        <v>18.899999999999999</v>
      </c>
      <c r="J105" s="96">
        <v>18.5</v>
      </c>
      <c r="K105" s="96">
        <v>18.600000000000001</v>
      </c>
      <c r="L105" s="96">
        <v>18.5</v>
      </c>
      <c r="M105" s="96">
        <v>18.399999999999999</v>
      </c>
      <c r="N105" s="96">
        <v>18.2</v>
      </c>
      <c r="O105" s="96">
        <v>18.7</v>
      </c>
      <c r="P105" s="96">
        <v>18.7</v>
      </c>
      <c r="Q105" s="96">
        <v>17.899999999999999</v>
      </c>
      <c r="R105" s="96">
        <v>17.7</v>
      </c>
      <c r="S105" s="96">
        <v>17.899999999999999</v>
      </c>
      <c r="T105" s="96">
        <v>18</v>
      </c>
      <c r="U105" s="96">
        <v>18.3</v>
      </c>
      <c r="V105" s="96">
        <v>18.399999999999999</v>
      </c>
      <c r="W105" s="96">
        <v>18.600000000000001</v>
      </c>
      <c r="X105" s="96">
        <v>18.8</v>
      </c>
    </row>
    <row r="106" spans="1:24" x14ac:dyDescent="0.25">
      <c r="A106" s="96" t="s">
        <v>131</v>
      </c>
      <c r="B106" s="96" t="s">
        <v>321</v>
      </c>
      <c r="C106" s="96" t="s">
        <v>3992</v>
      </c>
      <c r="D106" s="96">
        <f t="shared" si="1"/>
        <v>9.115384615384615</v>
      </c>
      <c r="E106" s="96">
        <v>12.7</v>
      </c>
      <c r="F106" s="96">
        <v>13.5</v>
      </c>
      <c r="G106" s="96">
        <v>16.100000000000001</v>
      </c>
      <c r="H106" s="96">
        <v>15.1</v>
      </c>
      <c r="I106" s="96">
        <v>15.2</v>
      </c>
      <c r="J106" s="96">
        <v>14.8</v>
      </c>
      <c r="K106" s="96">
        <v>15.3</v>
      </c>
      <c r="L106" s="96">
        <v>14.7</v>
      </c>
      <c r="M106" s="96">
        <v>12.3</v>
      </c>
      <c r="N106" s="96">
        <v>10.4</v>
      </c>
      <c r="O106" s="96">
        <v>9.1999999999999993</v>
      </c>
      <c r="P106" s="96">
        <v>8.5</v>
      </c>
      <c r="Q106" s="96">
        <v>8.1999999999999993</v>
      </c>
      <c r="R106" s="96">
        <v>7.8</v>
      </c>
      <c r="S106" s="96">
        <v>8</v>
      </c>
      <c r="T106" s="96">
        <v>7.8</v>
      </c>
      <c r="U106" s="96">
        <v>7.8</v>
      </c>
      <c r="V106" s="96">
        <v>8</v>
      </c>
      <c r="W106" s="96">
        <v>8.1</v>
      </c>
      <c r="X106" s="96">
        <v>7.7</v>
      </c>
    </row>
    <row r="107" spans="1:24" x14ac:dyDescent="0.25">
      <c r="A107" s="96" t="s">
        <v>4093</v>
      </c>
      <c r="B107" s="96" t="s">
        <v>4092</v>
      </c>
      <c r="C107" s="96" t="s">
        <v>3992</v>
      </c>
      <c r="D107" s="96">
        <f t="shared" si="1"/>
        <v>18.065113395316402</v>
      </c>
      <c r="E107" s="96">
        <v>19.448611781163802</v>
      </c>
      <c r="F107" s="96">
        <v>19.588648131851372</v>
      </c>
      <c r="G107" s="96">
        <v>19.740654053199432</v>
      </c>
      <c r="H107" s="96">
        <v>19.451895161855006</v>
      </c>
      <c r="I107" s="96">
        <v>19.200748149968351</v>
      </c>
      <c r="J107" s="96">
        <v>19.37390896839791</v>
      </c>
      <c r="K107" s="96">
        <v>19.480633625366629</v>
      </c>
      <c r="L107" s="96">
        <v>19.603838203290419</v>
      </c>
      <c r="M107" s="96">
        <v>19.424082835019522</v>
      </c>
      <c r="N107" s="96">
        <v>19.071425285509275</v>
      </c>
      <c r="O107" s="96">
        <v>19.011869815182155</v>
      </c>
      <c r="P107" s="96">
        <v>19.103408389568838</v>
      </c>
      <c r="Q107" s="96">
        <v>18.870809710896541</v>
      </c>
      <c r="R107" s="96">
        <v>18.262504990121467</v>
      </c>
      <c r="S107" s="96">
        <v>17.677471207651706</v>
      </c>
      <c r="T107" s="96">
        <v>17.1952461929945</v>
      </c>
      <c r="U107" s="96">
        <v>16.862538877017226</v>
      </c>
      <c r="V107" s="96">
        <v>16.67519122548547</v>
      </c>
      <c r="W107" s="96">
        <v>16.605187828506367</v>
      </c>
      <c r="X107" s="96">
        <v>16.482899577869794</v>
      </c>
    </row>
    <row r="108" spans="1:24" x14ac:dyDescent="0.25">
      <c r="A108" s="96" t="s">
        <v>4091</v>
      </c>
      <c r="B108" s="96" t="s">
        <v>4090</v>
      </c>
      <c r="C108" s="96" t="s">
        <v>3992</v>
      </c>
      <c r="D108" s="96">
        <f t="shared" si="1"/>
        <v>19.177278404150123</v>
      </c>
      <c r="E108" s="96">
        <v>20.101542835033644</v>
      </c>
      <c r="F108" s="96">
        <v>20.251395640554549</v>
      </c>
      <c r="G108" s="96">
        <v>20.428618400190963</v>
      </c>
      <c r="H108" s="96">
        <v>20.226236852831967</v>
      </c>
      <c r="I108" s="96">
        <v>20.067802967625727</v>
      </c>
      <c r="J108" s="96">
        <v>20.224068740655643</v>
      </c>
      <c r="K108" s="96">
        <v>20.245885247063615</v>
      </c>
      <c r="L108" s="96">
        <v>20.298802440041499</v>
      </c>
      <c r="M108" s="96">
        <v>20.156694276043847</v>
      </c>
      <c r="N108" s="96">
        <v>19.938441173085415</v>
      </c>
      <c r="O108" s="96">
        <v>19.89787234157923</v>
      </c>
      <c r="P108" s="96">
        <v>19.905665626850116</v>
      </c>
      <c r="Q108" s="96">
        <v>19.663501420827803</v>
      </c>
      <c r="R108" s="96">
        <v>19.221296113704341</v>
      </c>
      <c r="S108" s="96">
        <v>18.819392641888122</v>
      </c>
      <c r="T108" s="96">
        <v>18.517117148907417</v>
      </c>
      <c r="U108" s="96">
        <v>18.340690284853249</v>
      </c>
      <c r="V108" s="96">
        <v>18.202240911632572</v>
      </c>
      <c r="W108" s="96">
        <v>18.170150699740518</v>
      </c>
      <c r="X108" s="96">
        <v>18.172754174797429</v>
      </c>
    </row>
    <row r="109" spans="1:24" x14ac:dyDescent="0.25">
      <c r="A109" s="96" t="s">
        <v>4089</v>
      </c>
      <c r="B109" s="96" t="s">
        <v>4088</v>
      </c>
      <c r="C109" s="96" t="s">
        <v>3992</v>
      </c>
      <c r="D109" s="96">
        <f t="shared" si="1"/>
        <v>22.501159852835421</v>
      </c>
      <c r="E109" s="96">
        <v>22.435988720761596</v>
      </c>
      <c r="F109" s="96">
        <v>22.590623827460632</v>
      </c>
      <c r="G109" s="96">
        <v>22.824308410446235</v>
      </c>
      <c r="H109" s="96">
        <v>22.886837223728349</v>
      </c>
      <c r="I109" s="96">
        <v>23.008788279161244</v>
      </c>
      <c r="J109" s="96">
        <v>23.070913495953754</v>
      </c>
      <c r="K109" s="96">
        <v>22.774467501728353</v>
      </c>
      <c r="L109" s="96">
        <v>22.563987478923959</v>
      </c>
      <c r="M109" s="96">
        <v>22.513682468793409</v>
      </c>
      <c r="N109" s="96">
        <v>22.691833332697332</v>
      </c>
      <c r="O109" s="96">
        <v>22.673247500038773</v>
      </c>
      <c r="P109" s="96">
        <v>22.38553394188477</v>
      </c>
      <c r="Q109" s="96">
        <v>22.084919399382358</v>
      </c>
      <c r="R109" s="96">
        <v>22.118870889608743</v>
      </c>
      <c r="S109" s="96">
        <v>22.23469048141239</v>
      </c>
      <c r="T109" s="96">
        <v>22.42762956690693</v>
      </c>
      <c r="U109" s="96">
        <v>22.662079516300707</v>
      </c>
      <c r="V109" s="96">
        <v>22.611365747580592</v>
      </c>
      <c r="W109" s="96">
        <v>22.628582284444882</v>
      </c>
      <c r="X109" s="96">
        <v>22.918655478885697</v>
      </c>
    </row>
    <row r="110" spans="1:24" x14ac:dyDescent="0.25">
      <c r="A110" s="96" t="s">
        <v>4087</v>
      </c>
      <c r="B110" s="96" t="s">
        <v>4086</v>
      </c>
      <c r="C110" s="96" t="s">
        <v>3992</v>
      </c>
      <c r="D110" s="96">
        <f t="shared" si="1"/>
        <v>19.390421115637359</v>
      </c>
      <c r="E110" s="96">
        <v>20.998983421387074</v>
      </c>
      <c r="F110" s="96">
        <v>21.143691914848723</v>
      </c>
      <c r="G110" s="96">
        <v>21.271398403483051</v>
      </c>
      <c r="H110" s="96">
        <v>20.973750153165167</v>
      </c>
      <c r="I110" s="96">
        <v>21.022435528202919</v>
      </c>
      <c r="J110" s="96">
        <v>20.92382638608289</v>
      </c>
      <c r="K110" s="96">
        <v>20.414437542313181</v>
      </c>
      <c r="L110" s="96">
        <v>20.27492944383151</v>
      </c>
      <c r="M110" s="96">
        <v>20.120572936450653</v>
      </c>
      <c r="N110" s="96">
        <v>20.484978281910724</v>
      </c>
      <c r="O110" s="96">
        <v>20.383189813929107</v>
      </c>
      <c r="P110" s="96">
        <v>19.552276231892435</v>
      </c>
      <c r="Q110" s="96">
        <v>19.007620591447282</v>
      </c>
      <c r="R110" s="96">
        <v>19.041546836295304</v>
      </c>
      <c r="S110" s="96">
        <v>18.913552355214854</v>
      </c>
      <c r="T110" s="96">
        <v>18.92502139856553</v>
      </c>
      <c r="U110" s="96">
        <v>19.003288429599049</v>
      </c>
      <c r="V110" s="96">
        <v>18.864677110952915</v>
      </c>
      <c r="W110" s="96">
        <v>18.729613939578787</v>
      </c>
      <c r="X110" s="96">
        <v>18.774207133617484</v>
      </c>
    </row>
    <row r="111" spans="1:24" x14ac:dyDescent="0.25">
      <c r="A111" s="96" t="s">
        <v>175</v>
      </c>
      <c r="B111" s="96" t="s">
        <v>322</v>
      </c>
      <c r="C111" s="96" t="s">
        <v>3992</v>
      </c>
      <c r="D111" s="96">
        <f t="shared" si="1"/>
        <v>12.792307692307693</v>
      </c>
      <c r="E111" s="96">
        <v>14.5</v>
      </c>
      <c r="F111" s="96">
        <v>14.6</v>
      </c>
      <c r="G111" s="96">
        <v>14.8</v>
      </c>
      <c r="H111" s="96">
        <v>14.5</v>
      </c>
      <c r="I111" s="96">
        <v>14.4</v>
      </c>
      <c r="J111" s="96">
        <v>14.3</v>
      </c>
      <c r="K111" s="96">
        <v>14.2</v>
      </c>
      <c r="L111" s="96">
        <v>13.7</v>
      </c>
      <c r="M111" s="96">
        <v>13.5</v>
      </c>
      <c r="N111" s="96">
        <v>13.9</v>
      </c>
      <c r="O111" s="96">
        <v>13.7</v>
      </c>
      <c r="P111" s="96">
        <v>13.8</v>
      </c>
      <c r="Q111" s="96">
        <v>13</v>
      </c>
      <c r="R111" s="96">
        <v>12.9</v>
      </c>
      <c r="S111" s="96">
        <v>12.7</v>
      </c>
      <c r="T111" s="96">
        <v>12.3</v>
      </c>
      <c r="U111" s="96">
        <v>12.1</v>
      </c>
      <c r="V111" s="96">
        <v>11.8</v>
      </c>
      <c r="W111" s="96">
        <v>11.6</v>
      </c>
      <c r="X111" s="96">
        <v>11.3</v>
      </c>
    </row>
    <row r="112" spans="1:24" x14ac:dyDescent="0.25">
      <c r="A112" s="96" t="s">
        <v>4085</v>
      </c>
      <c r="B112" s="96" t="s">
        <v>4084</v>
      </c>
      <c r="C112" s="96" t="s">
        <v>3992</v>
      </c>
      <c r="D112" s="96">
        <f t="shared" si="1"/>
        <v>24.067203224860556</v>
      </c>
      <c r="E112" s="96">
        <v>23.157747948841756</v>
      </c>
      <c r="F112" s="96">
        <v>23.320154461330404</v>
      </c>
      <c r="G112" s="96">
        <v>23.607172582833698</v>
      </c>
      <c r="H112" s="96">
        <v>23.849831803979285</v>
      </c>
      <c r="I112" s="96">
        <v>24.008524811536525</v>
      </c>
      <c r="J112" s="96">
        <v>24.15125702533976</v>
      </c>
      <c r="K112" s="96">
        <v>23.961381068860078</v>
      </c>
      <c r="L112" s="96">
        <v>23.715552223308421</v>
      </c>
      <c r="M112" s="96">
        <v>23.719320300866919</v>
      </c>
      <c r="N112" s="96">
        <v>23.805851429057117</v>
      </c>
      <c r="O112" s="96">
        <v>23.831979505796113</v>
      </c>
      <c r="P112" s="96">
        <v>23.821077594760556</v>
      </c>
      <c r="Q112" s="96">
        <v>23.643593453108373</v>
      </c>
      <c r="R112" s="96">
        <v>23.676797225373065</v>
      </c>
      <c r="S112" s="96">
        <v>23.914194043485661</v>
      </c>
      <c r="T112" s="96">
        <v>24.19505943366827</v>
      </c>
      <c r="U112" s="96">
        <v>24.501940686426252</v>
      </c>
      <c r="V112" s="96">
        <v>24.488663473852903</v>
      </c>
      <c r="W112" s="96">
        <v>24.576545510722383</v>
      </c>
      <c r="X112" s="96">
        <v>24.983067042761203</v>
      </c>
    </row>
    <row r="113" spans="1:24" hidden="1" x14ac:dyDescent="0.25">
      <c r="A113" s="96" t="s">
        <v>4083</v>
      </c>
      <c r="B113" s="96" t="s">
        <v>4082</v>
      </c>
      <c r="C113" s="96" t="s">
        <v>3992</v>
      </c>
      <c r="D113" s="96" t="e">
        <f t="shared" si="1"/>
        <v>#DIV/0!</v>
      </c>
    </row>
    <row r="114" spans="1:24" x14ac:dyDescent="0.25">
      <c r="A114" s="96" t="s">
        <v>179</v>
      </c>
      <c r="B114" s="96" t="s">
        <v>323</v>
      </c>
      <c r="C114" s="96" t="s">
        <v>3992</v>
      </c>
      <c r="D114" s="96">
        <f t="shared" si="1"/>
        <v>16.407692307692308</v>
      </c>
      <c r="E114" s="96">
        <v>16.899999999999999</v>
      </c>
      <c r="F114" s="96">
        <v>16.600000000000001</v>
      </c>
      <c r="G114" s="96">
        <v>16.3</v>
      </c>
      <c r="H114" s="96">
        <v>15.8</v>
      </c>
      <c r="I114" s="96">
        <v>15.6</v>
      </c>
      <c r="J114" s="96">
        <v>15.9</v>
      </c>
      <c r="K114" s="96">
        <v>16.3</v>
      </c>
      <c r="L114" s="96">
        <v>16.7</v>
      </c>
      <c r="M114" s="96">
        <v>17.100000000000001</v>
      </c>
      <c r="N114" s="96">
        <v>17</v>
      </c>
      <c r="O114" s="96">
        <v>17.2</v>
      </c>
      <c r="P114" s="96">
        <v>17.399999999999999</v>
      </c>
      <c r="Q114" s="96">
        <v>17.600000000000001</v>
      </c>
      <c r="R114" s="96">
        <v>17</v>
      </c>
      <c r="S114" s="96">
        <v>16.100000000000001</v>
      </c>
      <c r="T114" s="96">
        <v>15.6</v>
      </c>
      <c r="U114" s="96">
        <v>15.3</v>
      </c>
      <c r="V114" s="96">
        <v>15.2</v>
      </c>
      <c r="W114" s="96">
        <v>15.5</v>
      </c>
      <c r="X114" s="96">
        <v>15.6</v>
      </c>
    </row>
    <row r="115" spans="1:24" hidden="1" x14ac:dyDescent="0.25">
      <c r="A115" s="96" t="s">
        <v>4081</v>
      </c>
      <c r="B115" s="96" t="s">
        <v>4080</v>
      </c>
      <c r="C115" s="96" t="s">
        <v>3992</v>
      </c>
      <c r="D115" s="96" t="e">
        <f t="shared" si="1"/>
        <v>#DIV/0!</v>
      </c>
    </row>
    <row r="116" spans="1:24" x14ac:dyDescent="0.25">
      <c r="A116" s="96" t="s">
        <v>42</v>
      </c>
      <c r="B116" s="96" t="s">
        <v>324</v>
      </c>
      <c r="C116" s="96" t="s">
        <v>3992</v>
      </c>
      <c r="D116" s="96">
        <f t="shared" si="1"/>
        <v>4.523076923076923</v>
      </c>
      <c r="E116" s="96">
        <v>11.4</v>
      </c>
      <c r="F116" s="96">
        <v>11.1</v>
      </c>
      <c r="G116" s="96">
        <v>10</v>
      </c>
      <c r="H116" s="96">
        <v>8.6999999999999993</v>
      </c>
      <c r="I116" s="96">
        <v>9.6</v>
      </c>
      <c r="J116" s="96">
        <v>9.9</v>
      </c>
      <c r="K116" s="96">
        <v>8.9</v>
      </c>
      <c r="L116" s="96">
        <v>8</v>
      </c>
      <c r="M116" s="96">
        <v>6.5</v>
      </c>
      <c r="N116" s="96">
        <v>6</v>
      </c>
      <c r="O116" s="96">
        <v>4.8</v>
      </c>
      <c r="P116" s="96">
        <v>4.2</v>
      </c>
      <c r="Q116" s="96">
        <v>3.6</v>
      </c>
      <c r="R116" s="96">
        <v>4.2</v>
      </c>
      <c r="S116" s="96">
        <v>4.3</v>
      </c>
      <c r="T116" s="96">
        <v>3.6</v>
      </c>
      <c r="U116" s="96">
        <v>4.0999999999999996</v>
      </c>
      <c r="V116" s="96">
        <v>3.4</v>
      </c>
      <c r="W116" s="96">
        <v>3</v>
      </c>
      <c r="X116" s="96">
        <v>3.1</v>
      </c>
    </row>
    <row r="117" spans="1:24" x14ac:dyDescent="0.25">
      <c r="A117" s="96" t="s">
        <v>325</v>
      </c>
      <c r="B117" s="96" t="s">
        <v>326</v>
      </c>
      <c r="C117" s="96" t="s">
        <v>3992</v>
      </c>
      <c r="D117" s="96">
        <f t="shared" si="1"/>
        <v>26.030769230769231</v>
      </c>
      <c r="E117" s="96">
        <v>26.8</v>
      </c>
      <c r="F117" s="96">
        <v>30.6</v>
      </c>
      <c r="G117" s="96">
        <v>33.5</v>
      </c>
      <c r="H117" s="96">
        <v>38.9</v>
      </c>
      <c r="I117" s="96">
        <v>39</v>
      </c>
      <c r="J117" s="96">
        <v>41</v>
      </c>
      <c r="K117" s="96">
        <v>40.299999999999997</v>
      </c>
      <c r="L117" s="96">
        <v>33.1</v>
      </c>
      <c r="M117" s="96">
        <v>33.4</v>
      </c>
      <c r="N117" s="96">
        <v>32.5</v>
      </c>
      <c r="O117" s="96">
        <v>32.5</v>
      </c>
      <c r="P117" s="96">
        <v>27.7</v>
      </c>
      <c r="Q117" s="96">
        <v>26.1</v>
      </c>
      <c r="R117" s="96">
        <v>24.3</v>
      </c>
      <c r="S117" s="96">
        <v>22.5</v>
      </c>
      <c r="T117" s="96">
        <v>21.8</v>
      </c>
      <c r="U117" s="96">
        <v>20.6</v>
      </c>
      <c r="V117" s="96">
        <v>20.7</v>
      </c>
      <c r="W117" s="96">
        <v>21.7</v>
      </c>
      <c r="X117" s="96">
        <v>21.5</v>
      </c>
    </row>
    <row r="118" spans="1:24" x14ac:dyDescent="0.25">
      <c r="A118" s="96" t="s">
        <v>163</v>
      </c>
      <c r="B118" s="96" t="s">
        <v>327</v>
      </c>
      <c r="C118" s="96" t="s">
        <v>3992</v>
      </c>
      <c r="D118" s="96">
        <f t="shared" si="1"/>
        <v>21.130769230769229</v>
      </c>
      <c r="E118" s="96">
        <v>20.7</v>
      </c>
      <c r="F118" s="96">
        <v>20.6</v>
      </c>
      <c r="G118" s="96">
        <v>20.9</v>
      </c>
      <c r="H118" s="96">
        <v>22</v>
      </c>
      <c r="I118" s="96">
        <v>21.1</v>
      </c>
      <c r="J118" s="96">
        <v>19.3</v>
      </c>
      <c r="K118" s="96">
        <v>19.600000000000001</v>
      </c>
      <c r="L118" s="96">
        <v>20.2</v>
      </c>
      <c r="M118" s="96">
        <v>21.1</v>
      </c>
      <c r="N118" s="96">
        <v>21</v>
      </c>
      <c r="O118" s="96">
        <v>20.9</v>
      </c>
      <c r="P118" s="96">
        <v>18.5</v>
      </c>
      <c r="Q118" s="96">
        <v>18.8</v>
      </c>
      <c r="R118" s="96">
        <v>18</v>
      </c>
      <c r="S118" s="96">
        <v>20.5</v>
      </c>
      <c r="T118" s="96">
        <v>20.5</v>
      </c>
      <c r="U118" s="96">
        <v>20.399999999999999</v>
      </c>
      <c r="V118" s="96">
        <v>20.399999999999999</v>
      </c>
      <c r="W118" s="96">
        <v>27.1</v>
      </c>
      <c r="X118" s="96">
        <v>27.3</v>
      </c>
    </row>
    <row r="119" spans="1:24" x14ac:dyDescent="0.25">
      <c r="A119" s="96" t="s">
        <v>101</v>
      </c>
      <c r="B119" s="96" t="s">
        <v>328</v>
      </c>
      <c r="C119" s="96" t="s">
        <v>3992</v>
      </c>
      <c r="D119" s="96">
        <f t="shared" si="1"/>
        <v>4.4615384615384617</v>
      </c>
      <c r="E119" s="96">
        <v>11.8</v>
      </c>
      <c r="F119" s="96">
        <v>9.6</v>
      </c>
      <c r="G119" s="96">
        <v>10.5</v>
      </c>
      <c r="H119" s="96">
        <v>8.4</v>
      </c>
      <c r="I119" s="96">
        <v>8.3000000000000007</v>
      </c>
      <c r="J119" s="96">
        <v>6.8</v>
      </c>
      <c r="K119" s="96">
        <v>10.8</v>
      </c>
      <c r="L119" s="96">
        <v>4.9000000000000004</v>
      </c>
      <c r="M119" s="96">
        <v>4.5</v>
      </c>
      <c r="N119" s="96">
        <v>5.7</v>
      </c>
      <c r="O119" s="96">
        <v>2.6</v>
      </c>
      <c r="P119" s="96">
        <v>4.3</v>
      </c>
      <c r="Q119" s="96">
        <v>3.4</v>
      </c>
      <c r="R119" s="96">
        <v>4.9000000000000004</v>
      </c>
      <c r="S119" s="96">
        <v>1.8</v>
      </c>
      <c r="T119" s="96">
        <v>4.8</v>
      </c>
      <c r="U119" s="96">
        <v>6.6</v>
      </c>
      <c r="V119" s="96">
        <v>5.5</v>
      </c>
      <c r="W119" s="96">
        <v>7</v>
      </c>
      <c r="X119" s="96">
        <v>2</v>
      </c>
    </row>
    <row r="120" spans="1:24" x14ac:dyDescent="0.25">
      <c r="A120" s="96" t="s">
        <v>93</v>
      </c>
      <c r="B120" s="96" t="s">
        <v>329</v>
      </c>
      <c r="C120" s="96" t="s">
        <v>3992</v>
      </c>
      <c r="D120" s="96">
        <f t="shared" si="1"/>
        <v>4.3461538461538458</v>
      </c>
      <c r="E120" s="96">
        <v>8</v>
      </c>
      <c r="F120" s="96">
        <v>9.1999999999999993</v>
      </c>
      <c r="G120" s="96">
        <v>8.6999999999999993</v>
      </c>
      <c r="H120" s="96">
        <v>7.4</v>
      </c>
      <c r="I120" s="96">
        <v>7.7</v>
      </c>
      <c r="J120" s="96">
        <v>7.1</v>
      </c>
      <c r="K120" s="96">
        <v>6.4</v>
      </c>
      <c r="L120" s="96">
        <v>5.8</v>
      </c>
      <c r="M120" s="96">
        <v>5.9</v>
      </c>
      <c r="N120" s="96">
        <v>4.5</v>
      </c>
      <c r="O120" s="96">
        <v>4.9000000000000004</v>
      </c>
      <c r="P120" s="96">
        <v>4.7</v>
      </c>
      <c r="Q120" s="96">
        <v>3.6</v>
      </c>
      <c r="R120" s="96">
        <v>3.7</v>
      </c>
      <c r="S120" s="96">
        <v>3.6</v>
      </c>
      <c r="T120" s="96">
        <v>4.2</v>
      </c>
      <c r="U120" s="96">
        <v>4.3</v>
      </c>
      <c r="V120" s="96">
        <v>4</v>
      </c>
      <c r="W120" s="96">
        <v>3.4</v>
      </c>
      <c r="X120" s="96">
        <v>3.9</v>
      </c>
    </row>
    <row r="121" spans="1:24" x14ac:dyDescent="0.25">
      <c r="A121" s="96" t="s">
        <v>75</v>
      </c>
      <c r="B121" s="96" t="s">
        <v>330</v>
      </c>
      <c r="C121" s="96" t="s">
        <v>3992</v>
      </c>
      <c r="D121" s="96">
        <f t="shared" si="1"/>
        <v>6.707692307692307</v>
      </c>
      <c r="E121" s="96">
        <v>13.9</v>
      </c>
      <c r="F121" s="96">
        <v>13.9</v>
      </c>
      <c r="G121" s="96">
        <v>13.3</v>
      </c>
      <c r="H121" s="96">
        <v>11.8</v>
      </c>
      <c r="I121" s="96">
        <v>10.9</v>
      </c>
      <c r="J121" s="96">
        <v>10.3</v>
      </c>
      <c r="K121" s="96">
        <v>10.3</v>
      </c>
      <c r="L121" s="96">
        <v>9.6999999999999993</v>
      </c>
      <c r="M121" s="96">
        <v>8.9</v>
      </c>
      <c r="N121" s="96">
        <v>8</v>
      </c>
      <c r="O121" s="96">
        <v>7.3</v>
      </c>
      <c r="P121" s="96">
        <v>7.2</v>
      </c>
      <c r="Q121" s="96">
        <v>6.5</v>
      </c>
      <c r="R121" s="96">
        <v>5.8</v>
      </c>
      <c r="S121" s="96">
        <v>5.8</v>
      </c>
      <c r="T121" s="96">
        <v>5.9</v>
      </c>
      <c r="U121" s="96">
        <v>5.5</v>
      </c>
      <c r="V121" s="96">
        <v>5.7</v>
      </c>
      <c r="W121" s="96">
        <v>5.6</v>
      </c>
      <c r="X121" s="96">
        <v>5.3</v>
      </c>
    </row>
    <row r="122" spans="1:24" x14ac:dyDescent="0.25">
      <c r="A122" s="96" t="s">
        <v>331</v>
      </c>
      <c r="B122" s="96" t="s">
        <v>332</v>
      </c>
      <c r="C122" s="96" t="s">
        <v>3992</v>
      </c>
      <c r="D122" s="96">
        <f t="shared" si="1"/>
        <v>12.515384615384615</v>
      </c>
      <c r="E122" s="96">
        <v>12.5</v>
      </c>
      <c r="F122" s="96">
        <v>13.4</v>
      </c>
      <c r="G122" s="96">
        <v>14.5</v>
      </c>
      <c r="H122" s="96">
        <v>13.6</v>
      </c>
      <c r="I122" s="96">
        <v>12.4</v>
      </c>
      <c r="J122" s="96">
        <v>12.4</v>
      </c>
      <c r="K122" s="96">
        <v>14.1</v>
      </c>
      <c r="L122" s="96">
        <v>12.7</v>
      </c>
      <c r="M122" s="96">
        <v>12.4</v>
      </c>
      <c r="N122" s="96">
        <v>12.7</v>
      </c>
      <c r="O122" s="96">
        <v>11.4</v>
      </c>
      <c r="P122" s="96">
        <v>12.9</v>
      </c>
      <c r="Q122" s="96">
        <v>9.1</v>
      </c>
      <c r="R122" s="96">
        <v>10.7</v>
      </c>
      <c r="S122" s="96">
        <v>11.5</v>
      </c>
      <c r="T122" s="96">
        <v>13.3</v>
      </c>
      <c r="U122" s="96">
        <v>13.1</v>
      </c>
      <c r="V122" s="96">
        <v>13.5</v>
      </c>
      <c r="W122" s="96">
        <v>14.3</v>
      </c>
      <c r="X122" s="96">
        <v>15.1</v>
      </c>
    </row>
    <row r="123" spans="1:24" x14ac:dyDescent="0.25">
      <c r="A123" s="96" t="s">
        <v>333</v>
      </c>
      <c r="B123" s="96" t="s">
        <v>334</v>
      </c>
      <c r="C123" s="96" t="s">
        <v>3992</v>
      </c>
      <c r="D123" s="96">
        <f t="shared" si="1"/>
        <v>22.292307692307695</v>
      </c>
      <c r="E123" s="96">
        <v>23.2</v>
      </c>
      <c r="F123" s="96">
        <v>23.3</v>
      </c>
      <c r="G123" s="96">
        <v>23.4</v>
      </c>
      <c r="H123" s="96">
        <v>22.9</v>
      </c>
      <c r="I123" s="96">
        <v>22.8</v>
      </c>
      <c r="J123" s="96">
        <v>22.6</v>
      </c>
      <c r="K123" s="96">
        <v>22.3</v>
      </c>
      <c r="L123" s="96">
        <v>22.2</v>
      </c>
      <c r="M123" s="96">
        <v>21.9</v>
      </c>
      <c r="N123" s="96">
        <v>22.3</v>
      </c>
      <c r="O123" s="96">
        <v>22.4</v>
      </c>
      <c r="P123" s="96">
        <v>25.3</v>
      </c>
      <c r="Q123" s="96">
        <v>23.7</v>
      </c>
      <c r="R123" s="96">
        <v>23.9</v>
      </c>
      <c r="S123" s="96">
        <v>23.9</v>
      </c>
      <c r="T123" s="96">
        <v>24</v>
      </c>
      <c r="U123" s="96">
        <v>24.1</v>
      </c>
      <c r="V123" s="96">
        <v>21.5</v>
      </c>
      <c r="W123" s="96">
        <v>17.600000000000001</v>
      </c>
      <c r="X123" s="96">
        <v>17</v>
      </c>
    </row>
    <row r="124" spans="1:24" x14ac:dyDescent="0.25">
      <c r="A124" s="96" t="s">
        <v>122</v>
      </c>
      <c r="B124" s="96" t="s">
        <v>335</v>
      </c>
      <c r="C124" s="96" t="s">
        <v>3992</v>
      </c>
      <c r="D124" s="96">
        <f t="shared" si="1"/>
        <v>4.6461538461538474</v>
      </c>
      <c r="E124" s="96">
        <v>12.5</v>
      </c>
      <c r="F124" s="96">
        <v>12.1</v>
      </c>
      <c r="G124" s="96">
        <v>11.3</v>
      </c>
      <c r="H124" s="96">
        <v>10.6</v>
      </c>
      <c r="I124" s="96">
        <v>10.1</v>
      </c>
      <c r="J124" s="96">
        <v>9.4</v>
      </c>
      <c r="K124" s="96">
        <v>8.6</v>
      </c>
      <c r="L124" s="96">
        <v>6.2</v>
      </c>
      <c r="M124" s="96">
        <v>5.5</v>
      </c>
      <c r="N124" s="96">
        <v>5.4</v>
      </c>
      <c r="O124" s="96">
        <v>5.3</v>
      </c>
      <c r="P124" s="96">
        <v>5</v>
      </c>
      <c r="Q124" s="96">
        <v>4.8</v>
      </c>
      <c r="R124" s="96">
        <v>4.5</v>
      </c>
      <c r="S124" s="96">
        <v>4.2</v>
      </c>
      <c r="T124" s="96">
        <v>4.2</v>
      </c>
      <c r="U124" s="96">
        <v>4.0999999999999996</v>
      </c>
      <c r="V124" s="96">
        <v>3.9</v>
      </c>
      <c r="W124" s="96">
        <v>3.7</v>
      </c>
      <c r="X124" s="96">
        <v>3.6</v>
      </c>
    </row>
    <row r="125" spans="1:24" x14ac:dyDescent="0.25">
      <c r="A125" s="96" t="s">
        <v>147</v>
      </c>
      <c r="B125" s="96" t="s">
        <v>336</v>
      </c>
      <c r="C125" s="96" t="s">
        <v>3992</v>
      </c>
      <c r="D125" s="96">
        <f t="shared" si="1"/>
        <v>22.030769230769234</v>
      </c>
      <c r="E125" s="96">
        <v>14.2</v>
      </c>
      <c r="F125" s="96">
        <v>16.2</v>
      </c>
      <c r="G125" s="96">
        <v>16.600000000000001</v>
      </c>
      <c r="H125" s="96">
        <v>18.8</v>
      </c>
      <c r="I125" s="96">
        <v>25.4</v>
      </c>
      <c r="J125" s="96">
        <v>31.1</v>
      </c>
      <c r="K125" s="96">
        <v>39.799999999999997</v>
      </c>
      <c r="L125" s="96">
        <v>39.5</v>
      </c>
      <c r="M125" s="96">
        <v>29.2</v>
      </c>
      <c r="N125" s="96">
        <v>25.6</v>
      </c>
      <c r="O125" s="96">
        <v>25.9</v>
      </c>
      <c r="P125" s="96">
        <v>24</v>
      </c>
      <c r="Q125" s="96">
        <v>23.6</v>
      </c>
      <c r="R125" s="96">
        <v>22.8</v>
      </c>
      <c r="S125" s="96">
        <v>19.3</v>
      </c>
      <c r="T125" s="96">
        <v>18.399999999999999</v>
      </c>
      <c r="U125" s="96">
        <v>17.7</v>
      </c>
      <c r="V125" s="96">
        <v>13.9</v>
      </c>
      <c r="W125" s="96">
        <v>13.8</v>
      </c>
      <c r="X125" s="96">
        <v>12.7</v>
      </c>
    </row>
    <row r="126" spans="1:24" x14ac:dyDescent="0.25">
      <c r="A126" s="96" t="s">
        <v>337</v>
      </c>
      <c r="B126" s="96" t="s">
        <v>338</v>
      </c>
      <c r="C126" s="96" t="s">
        <v>3992</v>
      </c>
      <c r="D126" s="96">
        <f t="shared" si="1"/>
        <v>26.73076923076923</v>
      </c>
      <c r="E126" s="96">
        <v>26.4</v>
      </c>
      <c r="F126" s="96">
        <v>26.5</v>
      </c>
      <c r="G126" s="96">
        <v>26.5</v>
      </c>
      <c r="H126" s="96">
        <v>26.2</v>
      </c>
      <c r="I126" s="96">
        <v>25.9</v>
      </c>
      <c r="J126" s="96">
        <v>26.3</v>
      </c>
      <c r="K126" s="96">
        <v>25.8</v>
      </c>
      <c r="L126" s="96">
        <v>25.8</v>
      </c>
      <c r="M126" s="96">
        <v>25.9</v>
      </c>
      <c r="N126" s="96">
        <v>26.1</v>
      </c>
      <c r="O126" s="96">
        <v>25.7</v>
      </c>
      <c r="P126" s="96">
        <v>25.7</v>
      </c>
      <c r="Q126" s="96">
        <v>26.6</v>
      </c>
      <c r="R126" s="96">
        <v>26.4</v>
      </c>
      <c r="S126" s="96">
        <v>26.6</v>
      </c>
      <c r="T126" s="96">
        <v>27.3</v>
      </c>
      <c r="U126" s="96">
        <v>27.4</v>
      </c>
      <c r="V126" s="96">
        <v>27.7</v>
      </c>
      <c r="W126" s="96">
        <v>28</v>
      </c>
      <c r="X126" s="96">
        <v>28.3</v>
      </c>
    </row>
    <row r="127" spans="1:24" x14ac:dyDescent="0.25">
      <c r="A127" s="96" t="s">
        <v>339</v>
      </c>
      <c r="B127" s="96" t="s">
        <v>340</v>
      </c>
      <c r="C127" s="96" t="s">
        <v>3992</v>
      </c>
      <c r="D127" s="96">
        <f t="shared" si="1"/>
        <v>17.846153846153847</v>
      </c>
      <c r="E127" s="96">
        <v>12.4</v>
      </c>
      <c r="F127" s="96">
        <v>14.2</v>
      </c>
      <c r="G127" s="96">
        <v>14.6</v>
      </c>
      <c r="H127" s="96">
        <v>17.899999999999999</v>
      </c>
      <c r="I127" s="96">
        <v>18.7</v>
      </c>
      <c r="J127" s="96">
        <v>17.600000000000001</v>
      </c>
      <c r="K127" s="96">
        <v>20.5</v>
      </c>
      <c r="L127" s="96">
        <v>21.8</v>
      </c>
      <c r="M127" s="96">
        <v>21.8</v>
      </c>
      <c r="N127" s="96">
        <v>19.899999999999999</v>
      </c>
      <c r="O127" s="96">
        <v>18</v>
      </c>
      <c r="P127" s="96">
        <v>19.3</v>
      </c>
      <c r="Q127" s="96">
        <v>19.100000000000001</v>
      </c>
      <c r="R127" s="96">
        <v>20.2</v>
      </c>
      <c r="S127" s="96">
        <v>17.3</v>
      </c>
      <c r="T127" s="96">
        <v>17.5</v>
      </c>
      <c r="U127" s="96">
        <v>15.1</v>
      </c>
      <c r="V127" s="96">
        <v>16.5</v>
      </c>
      <c r="W127" s="96">
        <v>12.8</v>
      </c>
      <c r="X127" s="96">
        <v>12.7</v>
      </c>
    </row>
    <row r="128" spans="1:24" x14ac:dyDescent="0.25">
      <c r="A128" s="96" t="s">
        <v>341</v>
      </c>
      <c r="B128" s="96" t="s">
        <v>342</v>
      </c>
      <c r="C128" s="96" t="s">
        <v>3992</v>
      </c>
      <c r="D128" s="96">
        <f t="shared" si="1"/>
        <v>17.900000000000002</v>
      </c>
      <c r="E128" s="96">
        <v>17.899999999999999</v>
      </c>
      <c r="F128" s="96">
        <v>17.600000000000001</v>
      </c>
      <c r="G128" s="96">
        <v>17.7</v>
      </c>
      <c r="H128" s="96">
        <v>17.600000000000001</v>
      </c>
      <c r="I128" s="96">
        <v>17.600000000000001</v>
      </c>
      <c r="J128" s="96">
        <v>17.899999999999999</v>
      </c>
      <c r="K128" s="96">
        <v>17.899999999999999</v>
      </c>
      <c r="L128" s="96">
        <v>17.399999999999999</v>
      </c>
      <c r="M128" s="96">
        <v>17.7</v>
      </c>
      <c r="N128" s="96">
        <v>17.899999999999999</v>
      </c>
      <c r="O128" s="96">
        <v>18.100000000000001</v>
      </c>
      <c r="P128" s="96">
        <v>18</v>
      </c>
      <c r="Q128" s="96">
        <v>17</v>
      </c>
      <c r="R128" s="96">
        <v>17.100000000000001</v>
      </c>
      <c r="S128" s="96">
        <v>17.3</v>
      </c>
      <c r="T128" s="96">
        <v>17.399999999999999</v>
      </c>
      <c r="U128" s="96">
        <v>17.8</v>
      </c>
      <c r="V128" s="96">
        <v>18.399999999999999</v>
      </c>
      <c r="W128" s="96">
        <v>19</v>
      </c>
      <c r="X128" s="96">
        <v>19.600000000000001</v>
      </c>
    </row>
    <row r="129" spans="1:24" x14ac:dyDescent="0.25">
      <c r="A129" s="96" t="s">
        <v>343</v>
      </c>
      <c r="B129" s="96" t="s">
        <v>4079</v>
      </c>
      <c r="C129" s="96" t="s">
        <v>3992</v>
      </c>
      <c r="D129" s="96">
        <f t="shared" si="1"/>
        <v>3.569230769230769</v>
      </c>
      <c r="E129" s="96">
        <v>8.3000000000000007</v>
      </c>
      <c r="F129" s="96">
        <v>7</v>
      </c>
      <c r="G129" s="96">
        <v>8</v>
      </c>
      <c r="H129" s="96">
        <v>19.100000000000001</v>
      </c>
      <c r="I129" s="96">
        <v>18.8</v>
      </c>
      <c r="J129" s="96">
        <v>10.8</v>
      </c>
      <c r="K129" s="96">
        <v>18</v>
      </c>
      <c r="L129" s="96">
        <v>6.2</v>
      </c>
      <c r="M129" s="96">
        <v>2</v>
      </c>
      <c r="N129" s="96">
        <v>5</v>
      </c>
      <c r="O129" s="96">
        <v>5.8</v>
      </c>
      <c r="P129" s="96">
        <v>1.9</v>
      </c>
      <c r="Q129" s="96">
        <v>5.6</v>
      </c>
      <c r="R129" s="96">
        <v>0.9</v>
      </c>
      <c r="S129" s="96">
        <v>4.5999999999999996</v>
      </c>
      <c r="T129" s="96">
        <v>3.6</v>
      </c>
      <c r="U129" s="96">
        <v>4.4000000000000004</v>
      </c>
      <c r="V129" s="96">
        <v>2.4</v>
      </c>
      <c r="W129" s="96">
        <v>2.1</v>
      </c>
      <c r="X129" s="96">
        <v>1.9</v>
      </c>
    </row>
    <row r="130" spans="1:24" hidden="1" x14ac:dyDescent="0.25">
      <c r="A130" s="96" t="s">
        <v>4078</v>
      </c>
      <c r="B130" s="96" t="s">
        <v>4077</v>
      </c>
      <c r="C130" s="96" t="s">
        <v>3992</v>
      </c>
      <c r="D130" s="96" t="e">
        <f t="shared" si="1"/>
        <v>#DIV/0!</v>
      </c>
    </row>
    <row r="131" spans="1:24" x14ac:dyDescent="0.25">
      <c r="A131" s="96" t="s">
        <v>344</v>
      </c>
      <c r="B131" s="96" t="s">
        <v>345</v>
      </c>
      <c r="C131" s="96" t="s">
        <v>3992</v>
      </c>
      <c r="D131" s="96">
        <f t="shared" si="1"/>
        <v>11.853846153846151</v>
      </c>
      <c r="E131" s="96">
        <v>25.6</v>
      </c>
      <c r="F131" s="96">
        <v>21</v>
      </c>
      <c r="G131" s="96">
        <v>18.600000000000001</v>
      </c>
      <c r="H131" s="96">
        <v>18.8</v>
      </c>
      <c r="I131" s="96">
        <v>16.600000000000001</v>
      </c>
      <c r="J131" s="96">
        <v>16.100000000000001</v>
      </c>
      <c r="K131" s="96">
        <v>15.9</v>
      </c>
      <c r="L131" s="96">
        <v>15.4</v>
      </c>
      <c r="M131" s="96">
        <v>15</v>
      </c>
      <c r="N131" s="96">
        <v>14.7</v>
      </c>
      <c r="O131" s="96">
        <v>13.7</v>
      </c>
      <c r="P131" s="96">
        <v>12.8</v>
      </c>
      <c r="Q131" s="96">
        <v>12.7</v>
      </c>
      <c r="R131" s="96">
        <v>11.8</v>
      </c>
      <c r="S131" s="96">
        <v>10.9</v>
      </c>
      <c r="T131" s="96">
        <v>10.6</v>
      </c>
      <c r="U131" s="96">
        <v>9.8000000000000007</v>
      </c>
      <c r="V131" s="96">
        <v>9.5</v>
      </c>
      <c r="W131" s="96">
        <v>8.6</v>
      </c>
      <c r="X131" s="96">
        <v>8.6</v>
      </c>
    </row>
    <row r="132" spans="1:24" x14ac:dyDescent="0.25">
      <c r="A132" s="96" t="s">
        <v>346</v>
      </c>
      <c r="B132" s="96" t="s">
        <v>347</v>
      </c>
      <c r="C132" s="96" t="s">
        <v>3992</v>
      </c>
      <c r="D132" s="96">
        <f t="shared" si="1"/>
        <v>21.284615384615378</v>
      </c>
      <c r="E132" s="96">
        <v>26.1</v>
      </c>
      <c r="F132" s="96">
        <v>23.6</v>
      </c>
      <c r="G132" s="96">
        <v>23.5</v>
      </c>
      <c r="H132" s="96">
        <v>26</v>
      </c>
      <c r="I132" s="96">
        <v>25.4</v>
      </c>
      <c r="J132" s="96">
        <v>29.5</v>
      </c>
      <c r="K132" s="96">
        <v>29</v>
      </c>
      <c r="L132" s="96">
        <v>29.5</v>
      </c>
      <c r="M132" s="96">
        <v>28.5</v>
      </c>
      <c r="N132" s="96">
        <v>25.6</v>
      </c>
      <c r="O132" s="96">
        <v>20.100000000000001</v>
      </c>
      <c r="P132" s="96">
        <v>22.1</v>
      </c>
      <c r="Q132" s="96">
        <v>24.7</v>
      </c>
      <c r="R132" s="96">
        <v>21.6</v>
      </c>
      <c r="S132" s="96">
        <v>19</v>
      </c>
      <c r="T132" s="96">
        <v>18.8</v>
      </c>
      <c r="U132" s="96">
        <v>18.100000000000001</v>
      </c>
      <c r="V132" s="96">
        <v>17.100000000000001</v>
      </c>
      <c r="W132" s="96">
        <v>16.2</v>
      </c>
      <c r="X132" s="96">
        <v>15.4</v>
      </c>
    </row>
    <row r="133" spans="1:24" x14ac:dyDescent="0.25">
      <c r="A133" s="96" t="s">
        <v>4076</v>
      </c>
      <c r="B133" s="96" t="s">
        <v>4075</v>
      </c>
      <c r="C133" s="96" t="s">
        <v>3992</v>
      </c>
      <c r="D133" s="96">
        <f t="shared" si="1"/>
        <v>18.047211490364461</v>
      </c>
      <c r="E133" s="96">
        <v>17.109445366183962</v>
      </c>
      <c r="F133" s="96">
        <v>17.287222260221245</v>
      </c>
      <c r="G133" s="96">
        <v>17.479448962197601</v>
      </c>
      <c r="H133" s="96">
        <v>17.373207485748694</v>
      </c>
      <c r="I133" s="96">
        <v>17.917072371504844</v>
      </c>
      <c r="J133" s="96">
        <v>18.06725518086381</v>
      </c>
      <c r="K133" s="96">
        <v>18.167886819745927</v>
      </c>
      <c r="L133" s="96">
        <v>18.441869384678512</v>
      </c>
      <c r="M133" s="96">
        <v>18.854007605357229</v>
      </c>
      <c r="N133" s="96">
        <v>18.535826083555381</v>
      </c>
      <c r="O133" s="96">
        <v>18.791494053945517</v>
      </c>
      <c r="P133" s="96">
        <v>18.941678165100736</v>
      </c>
      <c r="Q133" s="96">
        <v>19.10081488535765</v>
      </c>
      <c r="R133" s="96">
        <v>18.457841469195454</v>
      </c>
      <c r="S133" s="96">
        <v>18.433616811554977</v>
      </c>
      <c r="T133" s="96">
        <v>17.676945587578182</v>
      </c>
      <c r="U133" s="96">
        <v>17.429530393275421</v>
      </c>
      <c r="V133" s="96">
        <v>17.058676363888935</v>
      </c>
      <c r="W133" s="96">
        <v>16.544755540438729</v>
      </c>
      <c r="X133" s="96">
        <v>16.346693030811242</v>
      </c>
    </row>
    <row r="134" spans="1:24" x14ac:dyDescent="0.25">
      <c r="A134" s="96" t="s">
        <v>348</v>
      </c>
      <c r="B134" s="96" t="s">
        <v>349</v>
      </c>
      <c r="C134" s="96" t="s">
        <v>3992</v>
      </c>
      <c r="D134" s="96">
        <f t="shared" ref="D134:D197" si="2">AVERAGE(L134:AB134)</f>
        <v>15.330769230769231</v>
      </c>
      <c r="E134" s="96">
        <v>13.8</v>
      </c>
      <c r="F134" s="96">
        <v>13.4</v>
      </c>
      <c r="G134" s="96">
        <v>13.6</v>
      </c>
      <c r="H134" s="96">
        <v>13.7</v>
      </c>
      <c r="I134" s="96">
        <v>13.8</v>
      </c>
      <c r="J134" s="96">
        <v>14</v>
      </c>
      <c r="K134" s="96">
        <v>13.9</v>
      </c>
      <c r="L134" s="96">
        <v>14.2</v>
      </c>
      <c r="M134" s="96">
        <v>14.1</v>
      </c>
      <c r="N134" s="96">
        <v>14.2</v>
      </c>
      <c r="O134" s="96">
        <v>14.3</v>
      </c>
      <c r="P134" s="96">
        <v>14</v>
      </c>
      <c r="Q134" s="96">
        <v>14.2</v>
      </c>
      <c r="R134" s="96">
        <v>14.3</v>
      </c>
      <c r="S134" s="96">
        <v>16.399999999999999</v>
      </c>
      <c r="T134" s="96">
        <v>15.2</v>
      </c>
      <c r="U134" s="96">
        <v>16.399999999999999</v>
      </c>
      <c r="V134" s="96">
        <v>16.8</v>
      </c>
      <c r="W134" s="96">
        <v>17.3</v>
      </c>
      <c r="X134" s="96">
        <v>17.899999999999999</v>
      </c>
    </row>
    <row r="135" spans="1:24" x14ac:dyDescent="0.25">
      <c r="A135" s="96" t="s">
        <v>350</v>
      </c>
      <c r="B135" s="96" t="s">
        <v>351</v>
      </c>
      <c r="C135" s="96" t="s">
        <v>3992</v>
      </c>
      <c r="D135" s="96">
        <f t="shared" si="2"/>
        <v>15.63846153846154</v>
      </c>
      <c r="E135" s="96">
        <v>19.2</v>
      </c>
      <c r="F135" s="96">
        <v>18.8</v>
      </c>
      <c r="G135" s="96">
        <v>18.3</v>
      </c>
      <c r="H135" s="96">
        <v>18.100000000000001</v>
      </c>
      <c r="I135" s="96">
        <v>17.5</v>
      </c>
      <c r="J135" s="96">
        <v>17</v>
      </c>
      <c r="K135" s="96">
        <v>16.399999999999999</v>
      </c>
      <c r="L135" s="96">
        <v>14.9</v>
      </c>
      <c r="M135" s="96">
        <v>14.8</v>
      </c>
      <c r="N135" s="96">
        <v>14.8</v>
      </c>
      <c r="O135" s="96">
        <v>14.6</v>
      </c>
      <c r="P135" s="96">
        <v>14.8</v>
      </c>
      <c r="Q135" s="96">
        <v>15.9</v>
      </c>
      <c r="R135" s="96">
        <v>16</v>
      </c>
      <c r="S135" s="96">
        <v>16.100000000000001</v>
      </c>
      <c r="T135" s="96">
        <v>16.2</v>
      </c>
      <c r="U135" s="96">
        <v>16.2</v>
      </c>
      <c r="V135" s="96">
        <v>16.3</v>
      </c>
      <c r="W135" s="96">
        <v>16.3</v>
      </c>
      <c r="X135" s="96">
        <v>16.399999999999999</v>
      </c>
    </row>
    <row r="136" spans="1:24" x14ac:dyDescent="0.25">
      <c r="A136" s="96" t="s">
        <v>352</v>
      </c>
      <c r="B136" s="96" t="s">
        <v>353</v>
      </c>
      <c r="C136" s="96" t="s">
        <v>3992</v>
      </c>
      <c r="D136" s="96">
        <f t="shared" si="2"/>
        <v>34.992307692307691</v>
      </c>
      <c r="E136" s="96">
        <v>35.5</v>
      </c>
      <c r="F136" s="96">
        <v>35.4</v>
      </c>
      <c r="G136" s="96">
        <v>34.799999999999997</v>
      </c>
      <c r="H136" s="96">
        <v>37.5</v>
      </c>
      <c r="I136" s="96">
        <v>37.299999999999997</v>
      </c>
      <c r="J136" s="96">
        <v>36.5</v>
      </c>
      <c r="K136" s="96">
        <v>34.700000000000003</v>
      </c>
      <c r="L136" s="96">
        <v>33.6</v>
      </c>
      <c r="M136" s="96">
        <v>33.9</v>
      </c>
      <c r="N136" s="96">
        <v>33.4</v>
      </c>
      <c r="O136" s="96">
        <v>33.1</v>
      </c>
      <c r="P136" s="96">
        <v>32.9</v>
      </c>
      <c r="Q136" s="96">
        <v>34</v>
      </c>
      <c r="R136" s="96">
        <v>34.1</v>
      </c>
      <c r="S136" s="96">
        <v>34.799999999999997</v>
      </c>
      <c r="T136" s="96">
        <v>35.200000000000003</v>
      </c>
      <c r="U136" s="96">
        <v>36.1</v>
      </c>
      <c r="V136" s="96">
        <v>37</v>
      </c>
      <c r="W136" s="96">
        <v>37.9</v>
      </c>
      <c r="X136" s="96">
        <v>38.9</v>
      </c>
    </row>
    <row r="137" spans="1:24" x14ac:dyDescent="0.25">
      <c r="A137" s="96" t="s">
        <v>354</v>
      </c>
      <c r="B137" s="96" t="s">
        <v>355</v>
      </c>
      <c r="C137" s="96" t="s">
        <v>3992</v>
      </c>
      <c r="D137" s="96">
        <f t="shared" si="2"/>
        <v>22.469230769230769</v>
      </c>
      <c r="E137" s="96">
        <v>20.6</v>
      </c>
      <c r="F137" s="96">
        <v>21.1</v>
      </c>
      <c r="G137" s="96">
        <v>21.5</v>
      </c>
      <c r="H137" s="96">
        <v>21.1</v>
      </c>
      <c r="I137" s="96">
        <v>21.2</v>
      </c>
      <c r="J137" s="96">
        <v>21.1</v>
      </c>
      <c r="K137" s="96">
        <v>21.3</v>
      </c>
      <c r="L137" s="96">
        <v>21.2</v>
      </c>
      <c r="M137" s="96">
        <v>21.1</v>
      </c>
      <c r="N137" s="96">
        <v>21.9</v>
      </c>
      <c r="O137" s="96">
        <v>22</v>
      </c>
      <c r="P137" s="96">
        <v>26.2</v>
      </c>
      <c r="Q137" s="96">
        <v>22.3</v>
      </c>
      <c r="R137" s="96">
        <v>23</v>
      </c>
      <c r="S137" s="96">
        <v>23.6</v>
      </c>
      <c r="T137" s="96">
        <v>24.3</v>
      </c>
      <c r="U137" s="96">
        <v>25.2</v>
      </c>
      <c r="V137" s="96">
        <v>21.3</v>
      </c>
      <c r="W137" s="96">
        <v>18.7</v>
      </c>
      <c r="X137" s="96">
        <v>21.3</v>
      </c>
    </row>
    <row r="138" spans="1:24" x14ac:dyDescent="0.25">
      <c r="A138" s="96" t="s">
        <v>4074</v>
      </c>
      <c r="B138" s="96" t="s">
        <v>3682</v>
      </c>
      <c r="C138" s="96" t="s">
        <v>3992</v>
      </c>
      <c r="D138" s="96">
        <f t="shared" si="2"/>
        <v>19.007692307692309</v>
      </c>
      <c r="E138" s="96">
        <v>19.8</v>
      </c>
      <c r="F138" s="96">
        <v>15.8</v>
      </c>
      <c r="G138" s="96">
        <v>23.8</v>
      </c>
      <c r="H138" s="96">
        <v>17.399999999999999</v>
      </c>
      <c r="I138" s="96">
        <v>20.399999999999999</v>
      </c>
      <c r="J138" s="96">
        <v>13.5</v>
      </c>
      <c r="K138" s="96">
        <v>6</v>
      </c>
      <c r="L138" s="96">
        <v>16.7</v>
      </c>
      <c r="M138" s="96">
        <v>3.5</v>
      </c>
      <c r="N138" s="96">
        <v>18.399999999999999</v>
      </c>
      <c r="O138" s="96">
        <v>9.6999999999999993</v>
      </c>
      <c r="P138" s="96">
        <v>24.5</v>
      </c>
      <c r="Q138" s="96">
        <v>9.1</v>
      </c>
      <c r="R138" s="96">
        <v>18</v>
      </c>
      <c r="S138" s="96">
        <v>12.9</v>
      </c>
      <c r="T138" s="96">
        <v>19</v>
      </c>
      <c r="U138" s="96">
        <v>35</v>
      </c>
      <c r="V138" s="96">
        <v>23.8</v>
      </c>
      <c r="W138" s="96">
        <v>26.7</v>
      </c>
      <c r="X138" s="96">
        <v>29.8</v>
      </c>
    </row>
    <row r="139" spans="1:24" x14ac:dyDescent="0.25">
      <c r="A139" s="96" t="s">
        <v>4073</v>
      </c>
      <c r="B139" s="96" t="s">
        <v>4072</v>
      </c>
      <c r="C139" s="96" t="s">
        <v>3992</v>
      </c>
      <c r="D139" s="96">
        <f t="shared" si="2"/>
        <v>18.701702495077715</v>
      </c>
      <c r="E139" s="96">
        <v>17.61456190907397</v>
      </c>
      <c r="F139" s="96">
        <v>17.841062741315167</v>
      </c>
      <c r="G139" s="96">
        <v>17.982957670511738</v>
      </c>
      <c r="H139" s="96">
        <v>17.844028030024877</v>
      </c>
      <c r="I139" s="96">
        <v>18.371278705867521</v>
      </c>
      <c r="J139" s="96">
        <v>18.452065654828619</v>
      </c>
      <c r="K139" s="96">
        <v>18.776803780537989</v>
      </c>
      <c r="L139" s="96">
        <v>19.160726608299331</v>
      </c>
      <c r="M139" s="96">
        <v>19.613385185800766</v>
      </c>
      <c r="N139" s="96">
        <v>19.206869921434055</v>
      </c>
      <c r="O139" s="96">
        <v>19.165580328955308</v>
      </c>
      <c r="P139" s="96">
        <v>19.248770454270762</v>
      </c>
      <c r="Q139" s="96">
        <v>19.579204522867663</v>
      </c>
      <c r="R139" s="96">
        <v>19.060881870922074</v>
      </c>
      <c r="S139" s="96">
        <v>19.00125070413312</v>
      </c>
      <c r="T139" s="96">
        <v>18.324655458740168</v>
      </c>
      <c r="U139" s="96">
        <v>18.115829982526883</v>
      </c>
      <c r="V139" s="96">
        <v>17.917474523560553</v>
      </c>
      <c r="W139" s="96">
        <v>17.445571507921059</v>
      </c>
      <c r="X139" s="96">
        <v>17.281931366578529</v>
      </c>
    </row>
    <row r="140" spans="1:24" x14ac:dyDescent="0.25">
      <c r="A140" s="96" t="s">
        <v>4071</v>
      </c>
      <c r="B140" s="96" t="s">
        <v>4070</v>
      </c>
      <c r="C140" s="96" t="s">
        <v>3992</v>
      </c>
      <c r="D140" s="96">
        <f t="shared" si="2"/>
        <v>24.585098941768138</v>
      </c>
      <c r="E140" s="96">
        <v>23.585377578829384</v>
      </c>
      <c r="F140" s="96">
        <v>23.766679397311652</v>
      </c>
      <c r="G140" s="96">
        <v>24.099945197861711</v>
      </c>
      <c r="H140" s="96">
        <v>24.308486525610128</v>
      </c>
      <c r="I140" s="96">
        <v>24.491412276059361</v>
      </c>
      <c r="J140" s="96">
        <v>24.655137414367793</v>
      </c>
      <c r="K140" s="96">
        <v>24.414340475711963</v>
      </c>
      <c r="L140" s="96">
        <v>24.186925928507495</v>
      </c>
      <c r="M140" s="96">
        <v>24.186122371593619</v>
      </c>
      <c r="N140" s="96">
        <v>24.355143778009229</v>
      </c>
      <c r="O140" s="96">
        <v>24.358372691819252</v>
      </c>
      <c r="P140" s="96">
        <v>24.323360177861147</v>
      </c>
      <c r="Q140" s="96">
        <v>24.149960882023048</v>
      </c>
      <c r="R140" s="96">
        <v>24.154118648465783</v>
      </c>
      <c r="S140" s="96">
        <v>24.395608058743413</v>
      </c>
      <c r="T140" s="96">
        <v>24.632631537564716</v>
      </c>
      <c r="U140" s="96">
        <v>24.948007429069644</v>
      </c>
      <c r="V140" s="96">
        <v>25.098861326844293</v>
      </c>
      <c r="W140" s="96">
        <v>25.1903977025394</v>
      </c>
      <c r="X140" s="96">
        <v>25.626775709944699</v>
      </c>
    </row>
    <row r="141" spans="1:24" x14ac:dyDescent="0.25">
      <c r="A141" s="96" t="s">
        <v>4069</v>
      </c>
      <c r="B141" s="96" t="s">
        <v>4068</v>
      </c>
      <c r="C141" s="96" t="s">
        <v>3992</v>
      </c>
      <c r="D141" s="96">
        <f t="shared" si="2"/>
        <v>27.513507677645389</v>
      </c>
      <c r="E141" s="96">
        <v>27.837002883582855</v>
      </c>
      <c r="F141" s="96">
        <v>27.72220598938074</v>
      </c>
      <c r="G141" s="96">
        <v>27.79854532144423</v>
      </c>
      <c r="H141" s="96">
        <v>27.860248487180392</v>
      </c>
      <c r="I141" s="96">
        <v>27.599742751893473</v>
      </c>
      <c r="J141" s="96">
        <v>27.485740692682501</v>
      </c>
      <c r="K141" s="96">
        <v>27.284060150995852</v>
      </c>
      <c r="L141" s="96">
        <v>27.075055486572069</v>
      </c>
      <c r="M141" s="96">
        <v>27.060056686631174</v>
      </c>
      <c r="N141" s="96">
        <v>27.130690921854409</v>
      </c>
      <c r="O141" s="96">
        <v>27.079585547484204</v>
      </c>
      <c r="P141" s="96">
        <v>27.146833705403385</v>
      </c>
      <c r="Q141" s="96">
        <v>27.068473379423899</v>
      </c>
      <c r="R141" s="96">
        <v>27.104269709685305</v>
      </c>
      <c r="S141" s="96">
        <v>27.414365342816932</v>
      </c>
      <c r="T141" s="96">
        <v>27.734810944556504</v>
      </c>
      <c r="U141" s="96">
        <v>28.143329268656952</v>
      </c>
      <c r="V141" s="96">
        <v>27.979542112910369</v>
      </c>
      <c r="W141" s="96">
        <v>28.083086298289995</v>
      </c>
      <c r="X141" s="96">
        <v>28.655500405104878</v>
      </c>
    </row>
    <row r="142" spans="1:24" hidden="1" x14ac:dyDescent="0.25">
      <c r="A142" s="96" t="s">
        <v>4067</v>
      </c>
      <c r="B142" s="96" t="s">
        <v>4066</v>
      </c>
      <c r="C142" s="96" t="s">
        <v>3992</v>
      </c>
      <c r="D142" s="96" t="e">
        <f t="shared" si="2"/>
        <v>#DIV/0!</v>
      </c>
    </row>
    <row r="143" spans="1:24" x14ac:dyDescent="0.25">
      <c r="A143" s="96" t="s">
        <v>356</v>
      </c>
      <c r="B143" s="96" t="s">
        <v>357</v>
      </c>
      <c r="C143" s="96" t="s">
        <v>3992</v>
      </c>
      <c r="D143" s="96">
        <f t="shared" si="2"/>
        <v>14.715384615384616</v>
      </c>
      <c r="E143" s="96">
        <v>15.1</v>
      </c>
      <c r="F143" s="96">
        <v>15.3</v>
      </c>
      <c r="G143" s="96">
        <v>15.1</v>
      </c>
      <c r="H143" s="96">
        <v>15</v>
      </c>
      <c r="I143" s="96">
        <v>14.7</v>
      </c>
      <c r="J143" s="96">
        <v>14.9</v>
      </c>
      <c r="K143" s="96">
        <v>14.4</v>
      </c>
      <c r="L143" s="96">
        <v>14.4</v>
      </c>
      <c r="M143" s="96">
        <v>14.2</v>
      </c>
      <c r="N143" s="96">
        <v>14.3</v>
      </c>
      <c r="O143" s="96">
        <v>14.2</v>
      </c>
      <c r="P143" s="96">
        <v>14.1</v>
      </c>
      <c r="Q143" s="96">
        <v>12.9</v>
      </c>
      <c r="R143" s="96">
        <v>12.6</v>
      </c>
      <c r="S143" s="96">
        <v>12.1</v>
      </c>
      <c r="T143" s="96">
        <v>13.9</v>
      </c>
      <c r="U143" s="96">
        <v>14.7</v>
      </c>
      <c r="V143" s="96">
        <v>16.3</v>
      </c>
      <c r="W143" s="96">
        <v>17.899999999999999</v>
      </c>
      <c r="X143" s="96">
        <v>19.7</v>
      </c>
    </row>
    <row r="144" spans="1:24" x14ac:dyDescent="0.25">
      <c r="A144" s="96" t="s">
        <v>4065</v>
      </c>
      <c r="B144" s="96" t="s">
        <v>4064</v>
      </c>
      <c r="C144" s="96" t="s">
        <v>3992</v>
      </c>
      <c r="D144" s="96">
        <f t="shared" si="2"/>
        <v>17.787217463960857</v>
      </c>
      <c r="E144" s="96">
        <v>17.916400187411792</v>
      </c>
      <c r="F144" s="96">
        <v>17.842692676463507</v>
      </c>
      <c r="G144" s="96">
        <v>17.850410001837929</v>
      </c>
      <c r="H144" s="96">
        <v>17.636616903340027</v>
      </c>
      <c r="I144" s="96">
        <v>17.614899328171397</v>
      </c>
      <c r="J144" s="96">
        <v>17.810868002602323</v>
      </c>
      <c r="K144" s="96">
        <v>17.888365172711385</v>
      </c>
      <c r="L144" s="96">
        <v>18.070579323750813</v>
      </c>
      <c r="M144" s="96">
        <v>18.253909610068323</v>
      </c>
      <c r="N144" s="96">
        <v>18.30972592776067</v>
      </c>
      <c r="O144" s="96">
        <v>18.484643918549963</v>
      </c>
      <c r="P144" s="96">
        <v>18.301060097474366</v>
      </c>
      <c r="Q144" s="96">
        <v>18.143492831347729</v>
      </c>
      <c r="R144" s="96">
        <v>17.83608796009495</v>
      </c>
      <c r="S144" s="96">
        <v>17.450168784920585</v>
      </c>
      <c r="T144" s="96">
        <v>17.309255943165361</v>
      </c>
      <c r="U144" s="96">
        <v>17.15564905995592</v>
      </c>
      <c r="V144" s="96">
        <v>17.182064478326883</v>
      </c>
      <c r="W144" s="96">
        <v>17.312987281414113</v>
      </c>
      <c r="X144" s="96">
        <v>17.424201814661476</v>
      </c>
    </row>
    <row r="145" spans="1:24" x14ac:dyDescent="0.25">
      <c r="A145" s="96" t="s">
        <v>4063</v>
      </c>
      <c r="B145" s="96" t="s">
        <v>4062</v>
      </c>
      <c r="C145" s="96" t="s">
        <v>3992</v>
      </c>
      <c r="D145" s="96">
        <f t="shared" si="2"/>
        <v>19.20630971356066</v>
      </c>
      <c r="E145" s="96">
        <v>19.909550609189985</v>
      </c>
      <c r="F145" s="96">
        <v>20.042422169064761</v>
      </c>
      <c r="G145" s="96">
        <v>20.212548532765794</v>
      </c>
      <c r="H145" s="96">
        <v>19.970143675953413</v>
      </c>
      <c r="I145" s="96">
        <v>19.83183288744873</v>
      </c>
      <c r="J145" s="96">
        <v>20.037333587626332</v>
      </c>
      <c r="K145" s="96">
        <v>20.07640809004274</v>
      </c>
      <c r="L145" s="96">
        <v>20.086124799752628</v>
      </c>
      <c r="M145" s="96">
        <v>19.996930864076099</v>
      </c>
      <c r="N145" s="96">
        <v>19.912502534088123</v>
      </c>
      <c r="O145" s="96">
        <v>19.947065931736084</v>
      </c>
      <c r="P145" s="96">
        <v>19.946441617996431</v>
      </c>
      <c r="Q145" s="96">
        <v>19.67972703668854</v>
      </c>
      <c r="R145" s="96">
        <v>19.233200627414202</v>
      </c>
      <c r="S145" s="96">
        <v>18.830848483328349</v>
      </c>
      <c r="T145" s="96">
        <v>18.588597136581516</v>
      </c>
      <c r="U145" s="96">
        <v>18.465511129666279</v>
      </c>
      <c r="V145" s="96">
        <v>18.337717653261393</v>
      </c>
      <c r="W145" s="96">
        <v>18.31968517515714</v>
      </c>
      <c r="X145" s="96">
        <v>18.337673286541836</v>
      </c>
    </row>
    <row r="146" spans="1:24" x14ac:dyDescent="0.25">
      <c r="A146" s="96" t="s">
        <v>358</v>
      </c>
      <c r="B146" s="96" t="s">
        <v>359</v>
      </c>
      <c r="C146" s="96" t="s">
        <v>3992</v>
      </c>
      <c r="D146" s="96">
        <f t="shared" si="2"/>
        <v>30.153846153846157</v>
      </c>
      <c r="E146" s="96">
        <v>27</v>
      </c>
      <c r="F146" s="96">
        <v>27.1</v>
      </c>
      <c r="G146" s="96">
        <v>28</v>
      </c>
      <c r="H146" s="96">
        <v>28.1</v>
      </c>
      <c r="I146" s="96">
        <v>27.2</v>
      </c>
      <c r="J146" s="96">
        <v>27.6</v>
      </c>
      <c r="K146" s="96">
        <v>27.8</v>
      </c>
      <c r="L146" s="96">
        <v>27.8</v>
      </c>
      <c r="M146" s="96">
        <v>27.6</v>
      </c>
      <c r="N146" s="96">
        <v>27.7</v>
      </c>
      <c r="O146" s="96">
        <v>27.7</v>
      </c>
      <c r="P146" s="96">
        <v>27.4</v>
      </c>
      <c r="Q146" s="96">
        <v>28.5</v>
      </c>
      <c r="R146" s="96">
        <v>28.8</v>
      </c>
      <c r="S146" s="96">
        <v>29.5</v>
      </c>
      <c r="T146" s="96">
        <v>30.1</v>
      </c>
      <c r="U146" s="96">
        <v>30.8</v>
      </c>
      <c r="V146" s="96">
        <v>42.6</v>
      </c>
      <c r="W146" s="96">
        <v>31.6</v>
      </c>
      <c r="X146" s="96">
        <v>31.9</v>
      </c>
    </row>
    <row r="147" spans="1:24" x14ac:dyDescent="0.25">
      <c r="A147" s="96" t="s">
        <v>4061</v>
      </c>
      <c r="B147" s="96" t="s">
        <v>4060</v>
      </c>
      <c r="C147" s="96" t="s">
        <v>3992</v>
      </c>
      <c r="D147" s="96">
        <f t="shared" si="2"/>
        <v>19.859252592001191</v>
      </c>
      <c r="E147" s="96">
        <v>21.91962095318036</v>
      </c>
      <c r="F147" s="96">
        <v>22.301357525328687</v>
      </c>
      <c r="G147" s="96">
        <v>22.554562804796131</v>
      </c>
      <c r="H147" s="96">
        <v>22.017716544058022</v>
      </c>
      <c r="I147" s="96">
        <v>21.746420825681753</v>
      </c>
      <c r="J147" s="96">
        <v>21.885102885798034</v>
      </c>
      <c r="K147" s="96">
        <v>21.749007026678843</v>
      </c>
      <c r="L147" s="96">
        <v>21.987087734411986</v>
      </c>
      <c r="M147" s="96">
        <v>21.541101681859388</v>
      </c>
      <c r="N147" s="96">
        <v>21.065476158244458</v>
      </c>
      <c r="O147" s="96">
        <v>20.96749044838468</v>
      </c>
      <c r="P147" s="96">
        <v>21.204987322277479</v>
      </c>
      <c r="Q147" s="96">
        <v>20.904274586524689</v>
      </c>
      <c r="R147" s="96">
        <v>20.200542919627033</v>
      </c>
      <c r="S147" s="96">
        <v>19.552199310683992</v>
      </c>
      <c r="T147" s="96">
        <v>18.835919446611527</v>
      </c>
      <c r="U147" s="96">
        <v>18.439151460460621</v>
      </c>
      <c r="V147" s="96">
        <v>18.179589860973572</v>
      </c>
      <c r="W147" s="96">
        <v>17.781501554129594</v>
      </c>
      <c r="X147" s="96">
        <v>17.510961211826519</v>
      </c>
    </row>
    <row r="148" spans="1:24" x14ac:dyDescent="0.25">
      <c r="A148" s="96" t="s">
        <v>134</v>
      </c>
      <c r="B148" s="96" t="s">
        <v>360</v>
      </c>
      <c r="C148" s="96" t="s">
        <v>3992</v>
      </c>
      <c r="D148" s="96">
        <f t="shared" si="2"/>
        <v>12.2</v>
      </c>
      <c r="E148" s="96">
        <v>22.8</v>
      </c>
      <c r="F148" s="96">
        <v>22</v>
      </c>
      <c r="G148" s="96">
        <v>22.7</v>
      </c>
      <c r="H148" s="96">
        <v>23.5</v>
      </c>
      <c r="I148" s="96">
        <v>23.6</v>
      </c>
      <c r="J148" s="96">
        <v>25.6</v>
      </c>
      <c r="K148" s="96">
        <v>26.7</v>
      </c>
      <c r="L148" s="96">
        <v>26.6</v>
      </c>
      <c r="M148" s="96">
        <v>18.3</v>
      </c>
      <c r="N148" s="96">
        <v>13.6</v>
      </c>
      <c r="O148" s="96">
        <v>12.1</v>
      </c>
      <c r="P148" s="96">
        <v>11.8</v>
      </c>
      <c r="Q148" s="96">
        <v>12.9</v>
      </c>
      <c r="R148" s="96">
        <v>9.6999999999999993</v>
      </c>
      <c r="S148" s="96">
        <v>11.2</v>
      </c>
      <c r="T148" s="96">
        <v>10.5</v>
      </c>
      <c r="U148" s="96">
        <v>8.1</v>
      </c>
      <c r="V148" s="96">
        <v>8.1999999999999993</v>
      </c>
      <c r="W148" s="96">
        <v>7.5</v>
      </c>
      <c r="X148" s="96">
        <v>8.1</v>
      </c>
    </row>
    <row r="149" spans="1:24" x14ac:dyDescent="0.25">
      <c r="A149" s="96" t="s">
        <v>39</v>
      </c>
      <c r="B149" s="96" t="s">
        <v>361</v>
      </c>
      <c r="C149" s="96" t="s">
        <v>3992</v>
      </c>
      <c r="D149" s="96">
        <f t="shared" si="2"/>
        <v>6.884615384615385</v>
      </c>
      <c r="E149" s="96">
        <v>17.899999999999999</v>
      </c>
      <c r="F149" s="96">
        <v>16.399999999999999</v>
      </c>
      <c r="G149" s="96">
        <v>14.4</v>
      </c>
      <c r="H149" s="96">
        <v>12.3</v>
      </c>
      <c r="I149" s="96">
        <v>11.5</v>
      </c>
      <c r="J149" s="96">
        <v>10.5</v>
      </c>
      <c r="K149" s="96">
        <v>9.4</v>
      </c>
      <c r="L149" s="96">
        <v>9.6999999999999993</v>
      </c>
      <c r="M149" s="96">
        <v>7.4</v>
      </c>
      <c r="N149" s="96">
        <v>9.9</v>
      </c>
      <c r="O149" s="96">
        <v>6.5</v>
      </c>
      <c r="P149" s="96">
        <v>6.5</v>
      </c>
      <c r="Q149" s="96">
        <v>6.4</v>
      </c>
      <c r="R149" s="96">
        <v>8.3000000000000007</v>
      </c>
      <c r="S149" s="96">
        <v>6.5</v>
      </c>
      <c r="T149" s="96">
        <v>6.5</v>
      </c>
      <c r="U149" s="96">
        <v>6.2</v>
      </c>
      <c r="V149" s="96">
        <v>4.8</v>
      </c>
      <c r="W149" s="96">
        <v>6.7</v>
      </c>
      <c r="X149" s="96">
        <v>4.0999999999999996</v>
      </c>
    </row>
    <row r="150" spans="1:24" x14ac:dyDescent="0.25">
      <c r="A150" s="96" t="s">
        <v>144</v>
      </c>
      <c r="B150" s="96" t="s">
        <v>362</v>
      </c>
      <c r="C150" s="96" t="s">
        <v>3992</v>
      </c>
      <c r="D150" s="96">
        <f t="shared" si="2"/>
        <v>11.530769230769231</v>
      </c>
      <c r="E150" s="96">
        <v>29.2</v>
      </c>
      <c r="F150" s="96">
        <v>25.9</v>
      </c>
      <c r="G150" s="96">
        <v>25.8</v>
      </c>
      <c r="H150" s="96">
        <v>24.6</v>
      </c>
      <c r="I150" s="96">
        <v>23.5</v>
      </c>
      <c r="J150" s="96">
        <v>21.4</v>
      </c>
      <c r="K150" s="96">
        <v>20</v>
      </c>
      <c r="L150" s="96">
        <v>20.100000000000001</v>
      </c>
      <c r="M150" s="96">
        <v>18.5</v>
      </c>
      <c r="N150" s="96">
        <v>12.3</v>
      </c>
      <c r="O150" s="96">
        <v>11.8</v>
      </c>
      <c r="P150" s="96">
        <v>9</v>
      </c>
      <c r="Q150" s="96">
        <v>10.1</v>
      </c>
      <c r="R150" s="96">
        <v>9.9</v>
      </c>
      <c r="S150" s="96">
        <v>12.4</v>
      </c>
      <c r="T150" s="96">
        <v>11.2</v>
      </c>
      <c r="U150" s="96">
        <v>9.3000000000000007</v>
      </c>
      <c r="V150" s="96">
        <v>8.1</v>
      </c>
      <c r="W150" s="96">
        <v>9.1</v>
      </c>
      <c r="X150" s="96">
        <v>8.1</v>
      </c>
    </row>
    <row r="151" spans="1:24" hidden="1" x14ac:dyDescent="0.25">
      <c r="A151" s="96" t="s">
        <v>4059</v>
      </c>
      <c r="B151" s="96" t="s">
        <v>363</v>
      </c>
      <c r="C151" s="96" t="s">
        <v>3992</v>
      </c>
      <c r="D151" s="96" t="e">
        <f t="shared" si="2"/>
        <v>#DIV/0!</v>
      </c>
    </row>
    <row r="152" spans="1:24" hidden="1" x14ac:dyDescent="0.25">
      <c r="A152" s="96" t="s">
        <v>4058</v>
      </c>
      <c r="B152" s="96" t="s">
        <v>4057</v>
      </c>
      <c r="C152" s="96" t="s">
        <v>3992</v>
      </c>
      <c r="D152" s="96" t="e">
        <f t="shared" si="2"/>
        <v>#DIV/0!</v>
      </c>
    </row>
    <row r="153" spans="1:24" x14ac:dyDescent="0.25">
      <c r="A153" s="96" t="s">
        <v>364</v>
      </c>
      <c r="B153" s="96" t="s">
        <v>365</v>
      </c>
      <c r="C153" s="96" t="s">
        <v>3992</v>
      </c>
      <c r="D153" s="96">
        <f t="shared" si="2"/>
        <v>20.684615384615384</v>
      </c>
      <c r="E153" s="96">
        <v>23.9</v>
      </c>
      <c r="F153" s="96">
        <v>23.8</v>
      </c>
      <c r="G153" s="96">
        <v>24</v>
      </c>
      <c r="H153" s="96">
        <v>24.1</v>
      </c>
      <c r="I153" s="96">
        <v>23.8</v>
      </c>
      <c r="J153" s="96">
        <v>24</v>
      </c>
      <c r="K153" s="96">
        <v>23.9</v>
      </c>
      <c r="L153" s="96">
        <v>23.8</v>
      </c>
      <c r="M153" s="96">
        <v>23.7</v>
      </c>
      <c r="N153" s="96">
        <v>23.7</v>
      </c>
      <c r="O153" s="96">
        <v>23.4</v>
      </c>
      <c r="P153" s="96">
        <v>20.9</v>
      </c>
      <c r="Q153" s="96">
        <v>20.3</v>
      </c>
      <c r="R153" s="96">
        <v>20.100000000000001</v>
      </c>
      <c r="S153" s="96">
        <v>19.8</v>
      </c>
      <c r="T153" s="96">
        <v>19.7</v>
      </c>
      <c r="U153" s="96">
        <v>19.7</v>
      </c>
      <c r="V153" s="96">
        <v>19.100000000000001</v>
      </c>
      <c r="W153" s="96">
        <v>17.7</v>
      </c>
      <c r="X153" s="96">
        <v>17</v>
      </c>
    </row>
    <row r="154" spans="1:24" x14ac:dyDescent="0.25">
      <c r="A154" s="96" t="s">
        <v>3684</v>
      </c>
      <c r="B154" s="96" t="s">
        <v>3683</v>
      </c>
      <c r="C154" s="96" t="s">
        <v>3992</v>
      </c>
      <c r="D154" s="96">
        <f t="shared" si="2"/>
        <v>0</v>
      </c>
      <c r="R154" s="96">
        <v>0</v>
      </c>
    </row>
    <row r="155" spans="1:24" x14ac:dyDescent="0.25">
      <c r="A155" s="96" t="s">
        <v>161</v>
      </c>
      <c r="B155" s="96" t="s">
        <v>366</v>
      </c>
      <c r="C155" s="96" t="s">
        <v>3992</v>
      </c>
      <c r="D155" s="96">
        <f t="shared" si="2"/>
        <v>11.799999999999999</v>
      </c>
      <c r="E155" s="96">
        <v>13.6</v>
      </c>
      <c r="F155" s="96">
        <v>15.8</v>
      </c>
      <c r="G155" s="96">
        <v>15.6</v>
      </c>
      <c r="H155" s="96">
        <v>15.9</v>
      </c>
      <c r="I155" s="96">
        <v>16.7</v>
      </c>
      <c r="J155" s="96">
        <v>15.5</v>
      </c>
      <c r="K155" s="96">
        <v>14.8</v>
      </c>
      <c r="L155" s="96">
        <v>17</v>
      </c>
      <c r="M155" s="96">
        <v>16.3</v>
      </c>
      <c r="N155" s="96">
        <v>13.8</v>
      </c>
      <c r="O155" s="96">
        <v>13.2</v>
      </c>
      <c r="P155" s="96">
        <v>13.6</v>
      </c>
      <c r="Q155" s="96">
        <v>13.8</v>
      </c>
      <c r="R155" s="96">
        <v>10.8</v>
      </c>
      <c r="S155" s="96">
        <v>11.3</v>
      </c>
      <c r="T155" s="96">
        <v>10.4</v>
      </c>
      <c r="U155" s="96">
        <v>9.6999999999999993</v>
      </c>
      <c r="V155" s="96">
        <v>8.5</v>
      </c>
      <c r="W155" s="96">
        <v>7.7</v>
      </c>
      <c r="X155" s="96">
        <v>7.3</v>
      </c>
    </row>
    <row r="156" spans="1:24" x14ac:dyDescent="0.25">
      <c r="A156" s="96" t="s">
        <v>367</v>
      </c>
      <c r="B156" s="96" t="s">
        <v>368</v>
      </c>
      <c r="C156" s="96" t="s">
        <v>3992</v>
      </c>
      <c r="D156" s="96">
        <f t="shared" si="2"/>
        <v>27.553846153846159</v>
      </c>
      <c r="E156" s="96">
        <v>26.6</v>
      </c>
      <c r="F156" s="96">
        <v>26.1</v>
      </c>
      <c r="G156" s="96">
        <v>26.8</v>
      </c>
      <c r="H156" s="96">
        <v>26.4</v>
      </c>
      <c r="I156" s="96">
        <v>26.4</v>
      </c>
      <c r="J156" s="96">
        <v>25.9</v>
      </c>
      <c r="K156" s="96">
        <v>25.7</v>
      </c>
      <c r="L156" s="96">
        <v>25.6</v>
      </c>
      <c r="M156" s="96">
        <v>25.5</v>
      </c>
      <c r="N156" s="96">
        <v>26.3</v>
      </c>
      <c r="O156" s="96">
        <v>26.7</v>
      </c>
      <c r="P156" s="96">
        <v>27</v>
      </c>
      <c r="Q156" s="96">
        <v>27.4</v>
      </c>
      <c r="R156" s="96">
        <v>27.7</v>
      </c>
      <c r="S156" s="96">
        <v>28.1</v>
      </c>
      <c r="T156" s="96">
        <v>28.3</v>
      </c>
      <c r="U156" s="96">
        <v>28.6</v>
      </c>
      <c r="V156" s="96">
        <v>28.8</v>
      </c>
      <c r="W156" s="96">
        <v>29</v>
      </c>
      <c r="X156" s="96">
        <v>29.2</v>
      </c>
    </row>
    <row r="157" spans="1:24" x14ac:dyDescent="0.25">
      <c r="A157" s="96" t="s">
        <v>369</v>
      </c>
      <c r="B157" s="96" t="s">
        <v>370</v>
      </c>
      <c r="C157" s="96" t="s">
        <v>3992</v>
      </c>
      <c r="D157" s="96">
        <f t="shared" si="2"/>
        <v>2.2307692307692308</v>
      </c>
      <c r="E157" s="96">
        <v>1.8</v>
      </c>
      <c r="F157" s="96">
        <v>0.7</v>
      </c>
      <c r="G157" s="96">
        <v>2</v>
      </c>
      <c r="H157" s="96">
        <v>0.7</v>
      </c>
      <c r="I157" s="96">
        <v>1.6</v>
      </c>
      <c r="J157" s="96">
        <v>5</v>
      </c>
      <c r="K157" s="96">
        <v>2.5</v>
      </c>
      <c r="L157" s="96">
        <v>3.6</v>
      </c>
      <c r="M157" s="96">
        <v>2.1</v>
      </c>
      <c r="N157" s="96">
        <v>2.6</v>
      </c>
      <c r="O157" s="96">
        <v>3</v>
      </c>
      <c r="P157" s="96">
        <v>2.4</v>
      </c>
      <c r="Q157" s="96">
        <v>1.3</v>
      </c>
      <c r="R157" s="96">
        <v>2.9</v>
      </c>
      <c r="S157" s="96">
        <v>2.5</v>
      </c>
      <c r="T157" s="96">
        <v>2.6</v>
      </c>
      <c r="U157" s="96">
        <v>0.9</v>
      </c>
      <c r="V157" s="96">
        <v>1.8</v>
      </c>
      <c r="W157" s="96">
        <v>1.7</v>
      </c>
      <c r="X157" s="96">
        <v>1.6</v>
      </c>
    </row>
    <row r="158" spans="1:24" x14ac:dyDescent="0.25">
      <c r="A158" s="96" t="s">
        <v>4056</v>
      </c>
      <c r="B158" s="96" t="s">
        <v>4055</v>
      </c>
      <c r="C158" s="96" t="s">
        <v>3992</v>
      </c>
      <c r="D158" s="96">
        <f t="shared" si="2"/>
        <v>20.257711735052542</v>
      </c>
      <c r="E158" s="96">
        <v>20.034821154468208</v>
      </c>
      <c r="F158" s="96">
        <v>20.670924579293949</v>
      </c>
      <c r="G158" s="96">
        <v>21.527931841840356</v>
      </c>
      <c r="H158" s="96">
        <v>22.943525141941556</v>
      </c>
      <c r="I158" s="96">
        <v>22.816514895121834</v>
      </c>
      <c r="J158" s="96">
        <v>23.253609934994557</v>
      </c>
      <c r="K158" s="96">
        <v>23.113648603392775</v>
      </c>
      <c r="L158" s="96">
        <v>22.156576416789324</v>
      </c>
      <c r="M158" s="96">
        <v>22.375935911505163</v>
      </c>
      <c r="N158" s="96">
        <v>21.983091734752694</v>
      </c>
      <c r="O158" s="96">
        <v>22.073943393305658</v>
      </c>
      <c r="P158" s="96">
        <v>20.910697308286231</v>
      </c>
      <c r="Q158" s="96">
        <v>19.734157609858769</v>
      </c>
      <c r="R158" s="96">
        <v>19.237861784943121</v>
      </c>
      <c r="S158" s="96">
        <v>19.466450491992724</v>
      </c>
      <c r="T158" s="96">
        <v>19.407458563846831</v>
      </c>
      <c r="U158" s="96">
        <v>18.931824744626912</v>
      </c>
      <c r="V158" s="96">
        <v>18.642508944038656</v>
      </c>
      <c r="W158" s="96">
        <v>19.239598528007992</v>
      </c>
      <c r="X158" s="96">
        <v>19.190147123728963</v>
      </c>
    </row>
    <row r="159" spans="1:24" x14ac:dyDescent="0.25">
      <c r="A159" s="96" t="s">
        <v>160</v>
      </c>
      <c r="B159" s="96" t="s">
        <v>371</v>
      </c>
      <c r="C159" s="96" t="s">
        <v>3992</v>
      </c>
      <c r="D159" s="96">
        <f t="shared" si="2"/>
        <v>13.961538461538462</v>
      </c>
      <c r="E159" s="96">
        <v>14.2</v>
      </c>
      <c r="F159" s="96">
        <v>14</v>
      </c>
      <c r="G159" s="96">
        <v>14.4</v>
      </c>
      <c r="H159" s="96">
        <v>15</v>
      </c>
      <c r="I159" s="96">
        <v>15</v>
      </c>
      <c r="J159" s="96">
        <v>15.6</v>
      </c>
      <c r="K159" s="96">
        <v>15.6</v>
      </c>
      <c r="L159" s="96">
        <v>14.1</v>
      </c>
      <c r="M159" s="96">
        <v>15.4</v>
      </c>
      <c r="N159" s="96">
        <v>15.8</v>
      </c>
      <c r="O159" s="96">
        <v>14.5</v>
      </c>
      <c r="P159" s="96">
        <v>14.4</v>
      </c>
      <c r="Q159" s="96">
        <v>14.6</v>
      </c>
      <c r="R159" s="96">
        <v>13.3</v>
      </c>
      <c r="S159" s="96">
        <v>13.3</v>
      </c>
      <c r="T159" s="96">
        <v>13.6</v>
      </c>
      <c r="U159" s="96">
        <v>13.6</v>
      </c>
      <c r="V159" s="96">
        <v>13.1</v>
      </c>
      <c r="W159" s="96">
        <v>13</v>
      </c>
      <c r="X159" s="96">
        <v>12.8</v>
      </c>
    </row>
    <row r="160" spans="1:24" x14ac:dyDescent="0.25">
      <c r="A160" s="96" t="s">
        <v>3987</v>
      </c>
      <c r="B160" s="96" t="s">
        <v>4054</v>
      </c>
      <c r="C160" s="96" t="s">
        <v>3992</v>
      </c>
      <c r="D160" s="96">
        <f t="shared" si="2"/>
        <v>5.7</v>
      </c>
      <c r="R160" s="96">
        <v>5.7</v>
      </c>
    </row>
    <row r="161" spans="1:24" x14ac:dyDescent="0.25">
      <c r="A161" s="96" t="s">
        <v>4053</v>
      </c>
      <c r="B161" s="96" t="s">
        <v>4052</v>
      </c>
      <c r="C161" s="96" t="s">
        <v>3992</v>
      </c>
      <c r="D161" s="96">
        <f t="shared" si="2"/>
        <v>18.32984821524062</v>
      </c>
      <c r="E161" s="96">
        <v>19.231880945206878</v>
      </c>
      <c r="F161" s="96">
        <v>19.377880877482102</v>
      </c>
      <c r="G161" s="96">
        <v>19.545648062101371</v>
      </c>
      <c r="H161" s="96">
        <v>19.26472347223876</v>
      </c>
      <c r="I161" s="96">
        <v>19.126552061719739</v>
      </c>
      <c r="J161" s="96">
        <v>19.350315082509965</v>
      </c>
      <c r="K161" s="96">
        <v>19.399929867351801</v>
      </c>
      <c r="L161" s="96">
        <v>19.418592359064757</v>
      </c>
      <c r="M161" s="96">
        <v>19.311115361916475</v>
      </c>
      <c r="N161" s="96">
        <v>19.200100551429937</v>
      </c>
      <c r="O161" s="96">
        <v>19.231695990897656</v>
      </c>
      <c r="P161" s="96">
        <v>19.21281185129882</v>
      </c>
      <c r="Q161" s="96">
        <v>18.915852467501949</v>
      </c>
      <c r="R161" s="96">
        <v>18.409136164187785</v>
      </c>
      <c r="S161" s="96">
        <v>17.921071841584897</v>
      </c>
      <c r="T161" s="96">
        <v>17.606379309086297</v>
      </c>
      <c r="U161" s="96">
        <v>17.411751889897623</v>
      </c>
      <c r="V161" s="96">
        <v>17.270801365927888</v>
      </c>
      <c r="W161" s="96">
        <v>17.221760875364783</v>
      </c>
      <c r="X161" s="96">
        <v>17.15695676996917</v>
      </c>
    </row>
    <row r="162" spans="1:24" x14ac:dyDescent="0.25">
      <c r="A162" s="96" t="s">
        <v>153</v>
      </c>
      <c r="B162" s="96" t="s">
        <v>372</v>
      </c>
      <c r="C162" s="96" t="s">
        <v>3992</v>
      </c>
      <c r="D162" s="96">
        <f t="shared" si="2"/>
        <v>7.2538461538461547</v>
      </c>
      <c r="E162" s="96">
        <v>8.1999999999999993</v>
      </c>
      <c r="F162" s="96">
        <v>5.4</v>
      </c>
      <c r="G162" s="96">
        <v>8.8000000000000007</v>
      </c>
      <c r="H162" s="96">
        <v>6.4</v>
      </c>
      <c r="I162" s="96">
        <v>7.8</v>
      </c>
      <c r="J162" s="96">
        <v>7.1</v>
      </c>
      <c r="K162" s="96">
        <v>7</v>
      </c>
      <c r="L162" s="96">
        <v>8.6</v>
      </c>
      <c r="M162" s="96">
        <v>8.1</v>
      </c>
      <c r="N162" s="96">
        <v>8</v>
      </c>
      <c r="O162" s="96">
        <v>8.1</v>
      </c>
      <c r="P162" s="96">
        <v>8.5</v>
      </c>
      <c r="Q162" s="96">
        <v>6.6</v>
      </c>
      <c r="R162" s="96">
        <v>9.8000000000000007</v>
      </c>
      <c r="S162" s="96">
        <v>6.4</v>
      </c>
      <c r="T162" s="96">
        <v>7.4</v>
      </c>
      <c r="U162" s="96">
        <v>6.4</v>
      </c>
      <c r="V162" s="96">
        <v>6.1</v>
      </c>
      <c r="W162" s="96">
        <v>5.2</v>
      </c>
      <c r="X162" s="96">
        <v>5.0999999999999996</v>
      </c>
    </row>
    <row r="163" spans="1:24" x14ac:dyDescent="0.25">
      <c r="A163" s="96" t="s">
        <v>373</v>
      </c>
      <c r="B163" s="96" t="s">
        <v>374</v>
      </c>
      <c r="C163" s="96" t="s">
        <v>3992</v>
      </c>
      <c r="D163" s="96">
        <f t="shared" si="2"/>
        <v>23.530769230769224</v>
      </c>
      <c r="E163" s="96">
        <v>25.6</v>
      </c>
      <c r="F163" s="96">
        <v>24.8</v>
      </c>
      <c r="G163" s="96">
        <v>24.8</v>
      </c>
      <c r="H163" s="96">
        <v>24.5</v>
      </c>
      <c r="I163" s="96">
        <v>24.5</v>
      </c>
      <c r="J163" s="96">
        <v>24.1</v>
      </c>
      <c r="K163" s="96">
        <v>23.9</v>
      </c>
      <c r="L163" s="96">
        <v>23.8</v>
      </c>
      <c r="M163" s="96">
        <v>24</v>
      </c>
      <c r="N163" s="96">
        <v>24.2</v>
      </c>
      <c r="O163" s="96">
        <v>24.2</v>
      </c>
      <c r="P163" s="96">
        <v>24</v>
      </c>
      <c r="Q163" s="96">
        <v>23.7</v>
      </c>
      <c r="R163" s="96">
        <v>23.7</v>
      </c>
      <c r="S163" s="96">
        <v>23.4</v>
      </c>
      <c r="T163" s="96">
        <v>23.2</v>
      </c>
      <c r="U163" s="96">
        <v>23.1</v>
      </c>
      <c r="V163" s="96">
        <v>23</v>
      </c>
      <c r="W163" s="96">
        <v>22.9</v>
      </c>
      <c r="X163" s="96">
        <v>22.7</v>
      </c>
    </row>
    <row r="164" spans="1:24" x14ac:dyDescent="0.25">
      <c r="A164" s="96" t="s">
        <v>375</v>
      </c>
      <c r="B164" s="96" t="s">
        <v>376</v>
      </c>
      <c r="C164" s="96" t="s">
        <v>3992</v>
      </c>
      <c r="D164" s="96">
        <f t="shared" si="2"/>
        <v>4.1846153846153848</v>
      </c>
      <c r="E164" s="96">
        <v>4.5999999999999996</v>
      </c>
      <c r="F164" s="96">
        <v>4.8</v>
      </c>
      <c r="G164" s="96">
        <v>4</v>
      </c>
      <c r="H164" s="96">
        <v>4.5</v>
      </c>
      <c r="I164" s="96">
        <v>3.5</v>
      </c>
      <c r="J164" s="96">
        <v>4.2</v>
      </c>
      <c r="K164" s="96">
        <v>2.5</v>
      </c>
      <c r="L164" s="96">
        <v>3.9</v>
      </c>
      <c r="M164" s="96">
        <v>4.3</v>
      </c>
      <c r="N164" s="96">
        <v>5.3</v>
      </c>
      <c r="O164" s="96">
        <v>3.9</v>
      </c>
      <c r="P164" s="96">
        <v>4.8</v>
      </c>
      <c r="Q164" s="96">
        <v>2.8</v>
      </c>
      <c r="R164" s="96">
        <v>4.7</v>
      </c>
      <c r="S164" s="96">
        <v>2.2999999999999998</v>
      </c>
      <c r="T164" s="96">
        <v>2.8</v>
      </c>
      <c r="U164" s="96">
        <v>6</v>
      </c>
      <c r="V164" s="96">
        <v>4.9000000000000004</v>
      </c>
      <c r="W164" s="96">
        <v>4.5999999999999996</v>
      </c>
      <c r="X164" s="96">
        <v>4.0999999999999996</v>
      </c>
    </row>
    <row r="165" spans="1:24" x14ac:dyDescent="0.25">
      <c r="A165" s="96" t="s">
        <v>377</v>
      </c>
      <c r="B165" s="96" t="s">
        <v>378</v>
      </c>
      <c r="C165" s="96" t="s">
        <v>3992</v>
      </c>
      <c r="D165" s="96">
        <f t="shared" si="2"/>
        <v>19.553846153846152</v>
      </c>
      <c r="E165" s="96">
        <v>20.9</v>
      </c>
      <c r="F165" s="96">
        <v>20.6</v>
      </c>
      <c r="G165" s="96">
        <v>20.399999999999999</v>
      </c>
      <c r="H165" s="96">
        <v>20.100000000000001</v>
      </c>
      <c r="I165" s="96">
        <v>19.7</v>
      </c>
      <c r="J165" s="96">
        <v>19.3</v>
      </c>
      <c r="K165" s="96">
        <v>19</v>
      </c>
      <c r="L165" s="96">
        <v>19</v>
      </c>
      <c r="M165" s="96">
        <v>19.2</v>
      </c>
      <c r="N165" s="96">
        <v>19.100000000000001</v>
      </c>
      <c r="O165" s="96">
        <v>19.100000000000001</v>
      </c>
      <c r="P165" s="96">
        <v>19</v>
      </c>
      <c r="Q165" s="96">
        <v>19.5</v>
      </c>
      <c r="R165" s="96">
        <v>19.5</v>
      </c>
      <c r="S165" s="96">
        <v>19.600000000000001</v>
      </c>
      <c r="T165" s="96">
        <v>19.7</v>
      </c>
      <c r="U165" s="96">
        <v>19.899999999999999</v>
      </c>
      <c r="V165" s="96">
        <v>20</v>
      </c>
      <c r="W165" s="96">
        <v>20.2</v>
      </c>
      <c r="X165" s="96">
        <v>20.399999999999999</v>
      </c>
    </row>
    <row r="166" spans="1:24" x14ac:dyDescent="0.25">
      <c r="A166" s="96" t="s">
        <v>4051</v>
      </c>
      <c r="B166" s="96" t="s">
        <v>4050</v>
      </c>
      <c r="C166" s="96" t="s">
        <v>3992</v>
      </c>
      <c r="D166" s="96">
        <f t="shared" si="2"/>
        <v>20.114695701448298</v>
      </c>
      <c r="E166" s="96">
        <v>20.530894720665653</v>
      </c>
      <c r="F166" s="96">
        <v>21.241421603973176</v>
      </c>
      <c r="G166" s="96">
        <v>22.099849253417322</v>
      </c>
      <c r="H166" s="96">
        <v>23.666236057496491</v>
      </c>
      <c r="I166" s="96">
        <v>23.143819271484599</v>
      </c>
      <c r="J166" s="96">
        <v>23.407719723529976</v>
      </c>
      <c r="K166" s="96">
        <v>23.357276789308116</v>
      </c>
      <c r="L166" s="96">
        <v>22.19622419820989</v>
      </c>
      <c r="M166" s="96">
        <v>22.452913819661344</v>
      </c>
      <c r="N166" s="96">
        <v>22.22192406875752</v>
      </c>
      <c r="O166" s="96">
        <v>22.35236402569009</v>
      </c>
      <c r="P166" s="96">
        <v>20.838038160454957</v>
      </c>
      <c r="Q166" s="96">
        <v>19.412662746820299</v>
      </c>
      <c r="R166" s="96">
        <v>19.001533692358667</v>
      </c>
      <c r="S166" s="96">
        <v>19.466895114093109</v>
      </c>
      <c r="T166" s="96">
        <v>19.342499098082268</v>
      </c>
      <c r="U166" s="96">
        <v>18.602608217800046</v>
      </c>
      <c r="V166" s="96">
        <v>18.243911580998041</v>
      </c>
      <c r="W166" s="96">
        <v>18.786396762101216</v>
      </c>
      <c r="X166" s="96">
        <v>18.573072633800383</v>
      </c>
    </row>
    <row r="167" spans="1:24" x14ac:dyDescent="0.25">
      <c r="A167" s="96" t="s">
        <v>149</v>
      </c>
      <c r="B167" s="96" t="s">
        <v>379</v>
      </c>
      <c r="C167" s="96" t="s">
        <v>3992</v>
      </c>
      <c r="D167" s="96">
        <f t="shared" si="2"/>
        <v>11.992307692307692</v>
      </c>
      <c r="E167" s="96">
        <v>14.2</v>
      </c>
      <c r="F167" s="96">
        <v>17.600000000000001</v>
      </c>
      <c r="G167" s="96">
        <v>13.7</v>
      </c>
      <c r="H167" s="96">
        <v>14.2</v>
      </c>
      <c r="I167" s="96">
        <v>15.3</v>
      </c>
      <c r="J167" s="96">
        <v>15.9</v>
      </c>
      <c r="K167" s="96">
        <v>14.2</v>
      </c>
      <c r="L167" s="96">
        <v>20.3</v>
      </c>
      <c r="M167" s="96">
        <v>18.5</v>
      </c>
      <c r="N167" s="96">
        <v>16.5</v>
      </c>
      <c r="O167" s="96">
        <v>15.7</v>
      </c>
      <c r="P167" s="96">
        <v>9.6</v>
      </c>
      <c r="Q167" s="96">
        <v>7.5</v>
      </c>
      <c r="R167" s="96">
        <v>12.1</v>
      </c>
      <c r="S167" s="96">
        <v>10.7</v>
      </c>
      <c r="T167" s="96">
        <v>8.5</v>
      </c>
      <c r="U167" s="96">
        <v>10.7</v>
      </c>
      <c r="V167" s="96">
        <v>10.4</v>
      </c>
      <c r="W167" s="96">
        <v>7.8</v>
      </c>
      <c r="X167" s="96">
        <v>7.6</v>
      </c>
    </row>
    <row r="168" spans="1:24" x14ac:dyDescent="0.25">
      <c r="A168" s="96" t="s">
        <v>380</v>
      </c>
      <c r="B168" s="96" t="s">
        <v>381</v>
      </c>
      <c r="C168" s="96" t="s">
        <v>3992</v>
      </c>
      <c r="D168" s="96">
        <f t="shared" si="2"/>
        <v>20.215384615384622</v>
      </c>
      <c r="E168" s="96">
        <v>15.9</v>
      </c>
      <c r="F168" s="96">
        <v>15.9</v>
      </c>
      <c r="G168" s="96">
        <v>22</v>
      </c>
      <c r="H168" s="96">
        <v>15.8</v>
      </c>
      <c r="I168" s="96">
        <v>21.1</v>
      </c>
      <c r="J168" s="96">
        <v>21.7</v>
      </c>
      <c r="K168" s="96">
        <v>21.7</v>
      </c>
      <c r="L168" s="96">
        <v>22.3</v>
      </c>
      <c r="M168" s="96">
        <v>19.600000000000001</v>
      </c>
      <c r="N168" s="96">
        <v>17.5</v>
      </c>
      <c r="O168" s="96">
        <v>18.600000000000001</v>
      </c>
      <c r="P168" s="96">
        <v>20.3</v>
      </c>
      <c r="Q168" s="96">
        <v>21.6</v>
      </c>
      <c r="R168" s="96">
        <v>20.7</v>
      </c>
      <c r="S168" s="96">
        <v>23.8</v>
      </c>
      <c r="T168" s="96">
        <v>19.399999999999999</v>
      </c>
      <c r="U168" s="96">
        <v>16.3</v>
      </c>
      <c r="V168" s="96">
        <v>20.8</v>
      </c>
      <c r="W168" s="96">
        <v>20.9</v>
      </c>
      <c r="X168" s="96">
        <v>21</v>
      </c>
    </row>
    <row r="169" spans="1:24" hidden="1" x14ac:dyDescent="0.25">
      <c r="A169" s="96" t="s">
        <v>4049</v>
      </c>
      <c r="B169" s="96" t="s">
        <v>4048</v>
      </c>
      <c r="C169" s="96" t="s">
        <v>3992</v>
      </c>
      <c r="D169" s="96" t="e">
        <f t="shared" si="2"/>
        <v>#DIV/0!</v>
      </c>
    </row>
    <row r="170" spans="1:24" x14ac:dyDescent="0.25">
      <c r="A170" s="96" t="s">
        <v>382</v>
      </c>
      <c r="B170" s="96" t="s">
        <v>383</v>
      </c>
      <c r="C170" s="96" t="s">
        <v>3992</v>
      </c>
      <c r="D170" s="96">
        <f t="shared" si="2"/>
        <v>30.607692307692311</v>
      </c>
      <c r="E170" s="96">
        <v>34</v>
      </c>
      <c r="F170" s="96">
        <v>33.9</v>
      </c>
      <c r="G170" s="96">
        <v>33.9</v>
      </c>
      <c r="H170" s="96">
        <v>33.5</v>
      </c>
      <c r="I170" s="96">
        <v>33.1</v>
      </c>
      <c r="J170" s="96">
        <v>32.299999999999997</v>
      </c>
      <c r="K170" s="96">
        <v>32</v>
      </c>
      <c r="L170" s="96">
        <v>31.2</v>
      </c>
      <c r="M170" s="96">
        <v>31.4</v>
      </c>
      <c r="N170" s="96">
        <v>31</v>
      </c>
      <c r="O170" s="96">
        <v>30.7</v>
      </c>
      <c r="P170" s="96">
        <v>30.4</v>
      </c>
      <c r="Q170" s="96">
        <v>30.4</v>
      </c>
      <c r="R170" s="96">
        <v>30.3</v>
      </c>
      <c r="S170" s="96">
        <v>30.4</v>
      </c>
      <c r="T170" s="96">
        <v>30.7</v>
      </c>
      <c r="U170" s="96">
        <v>31.1</v>
      </c>
      <c r="V170" s="96">
        <v>30.2</v>
      </c>
      <c r="W170" s="96">
        <v>30.1</v>
      </c>
      <c r="X170" s="96">
        <v>30</v>
      </c>
    </row>
    <row r="171" spans="1:24" x14ac:dyDescent="0.25">
      <c r="A171" s="96" t="s">
        <v>384</v>
      </c>
      <c r="B171" s="96" t="s">
        <v>385</v>
      </c>
      <c r="C171" s="96" t="s">
        <v>3992</v>
      </c>
      <c r="D171" s="96">
        <f t="shared" si="2"/>
        <v>25.807692307692314</v>
      </c>
      <c r="E171" s="96">
        <v>26.1</v>
      </c>
      <c r="F171" s="96">
        <v>25.9</v>
      </c>
      <c r="G171" s="96">
        <v>25.9</v>
      </c>
      <c r="H171" s="96">
        <v>25.8</v>
      </c>
      <c r="I171" s="96">
        <v>26.7</v>
      </c>
      <c r="J171" s="96">
        <v>26.5</v>
      </c>
      <c r="K171" s="96">
        <v>26</v>
      </c>
      <c r="L171" s="96">
        <v>25.7</v>
      </c>
      <c r="M171" s="96">
        <v>26.3</v>
      </c>
      <c r="N171" s="96">
        <v>26.2</v>
      </c>
      <c r="O171" s="96">
        <v>26.4</v>
      </c>
      <c r="P171" s="96">
        <v>26.1</v>
      </c>
      <c r="Q171" s="96">
        <v>25.4</v>
      </c>
      <c r="R171" s="96">
        <v>25.5</v>
      </c>
      <c r="S171" s="96">
        <v>25.6</v>
      </c>
      <c r="T171" s="96">
        <v>25.8</v>
      </c>
      <c r="U171" s="96">
        <v>25.6</v>
      </c>
      <c r="V171" s="96">
        <v>25.7</v>
      </c>
      <c r="W171" s="96">
        <v>25.6</v>
      </c>
      <c r="X171" s="96">
        <v>25.6</v>
      </c>
    </row>
    <row r="172" spans="1:24" x14ac:dyDescent="0.25">
      <c r="A172" s="96" t="s">
        <v>386</v>
      </c>
      <c r="B172" s="96" t="s">
        <v>387</v>
      </c>
      <c r="C172" s="96" t="s">
        <v>3992</v>
      </c>
      <c r="D172" s="96">
        <f t="shared" si="2"/>
        <v>13.253846153846153</v>
      </c>
      <c r="E172" s="96">
        <v>16.100000000000001</v>
      </c>
      <c r="F172" s="96">
        <v>14</v>
      </c>
      <c r="G172" s="96">
        <v>18.899999999999999</v>
      </c>
      <c r="H172" s="96">
        <v>15.4</v>
      </c>
      <c r="I172" s="96">
        <v>15.4</v>
      </c>
      <c r="J172" s="96">
        <v>11.6</v>
      </c>
      <c r="K172" s="96">
        <v>12.5</v>
      </c>
      <c r="L172" s="96">
        <v>12.7</v>
      </c>
      <c r="M172" s="96">
        <v>15.3</v>
      </c>
      <c r="N172" s="96">
        <v>12.1</v>
      </c>
      <c r="O172" s="96">
        <v>13.3</v>
      </c>
      <c r="P172" s="96">
        <v>15</v>
      </c>
      <c r="Q172" s="96">
        <v>14</v>
      </c>
      <c r="R172" s="96">
        <v>12.2</v>
      </c>
      <c r="S172" s="96">
        <v>13.1</v>
      </c>
      <c r="T172" s="96">
        <v>13.8</v>
      </c>
      <c r="U172" s="96">
        <v>13.7</v>
      </c>
      <c r="V172" s="96">
        <v>12.5</v>
      </c>
      <c r="W172" s="96">
        <v>12.4</v>
      </c>
      <c r="X172" s="96">
        <v>12.2</v>
      </c>
    </row>
    <row r="173" spans="1:24" x14ac:dyDescent="0.25">
      <c r="A173" s="96" t="s">
        <v>388</v>
      </c>
      <c r="B173" s="96" t="s">
        <v>389</v>
      </c>
      <c r="C173" s="96" t="s">
        <v>3992</v>
      </c>
      <c r="D173" s="96">
        <f t="shared" si="2"/>
        <v>31.884615384615383</v>
      </c>
      <c r="E173" s="96">
        <v>31.2</v>
      </c>
      <c r="F173" s="96">
        <v>32.4</v>
      </c>
      <c r="G173" s="96">
        <v>33.200000000000003</v>
      </c>
      <c r="H173" s="96">
        <v>32.6</v>
      </c>
      <c r="I173" s="96">
        <v>32.9</v>
      </c>
      <c r="J173" s="96">
        <v>32.9</v>
      </c>
      <c r="K173" s="96">
        <v>32.4</v>
      </c>
      <c r="L173" s="96">
        <v>31.8</v>
      </c>
      <c r="M173" s="96">
        <v>31.3</v>
      </c>
      <c r="N173" s="96">
        <v>30.9</v>
      </c>
      <c r="O173" s="96">
        <v>30.6</v>
      </c>
      <c r="P173" s="96">
        <v>30.2</v>
      </c>
      <c r="Q173" s="96">
        <v>31.5</v>
      </c>
      <c r="R173" s="96">
        <v>31.8</v>
      </c>
      <c r="S173" s="96">
        <v>32.1</v>
      </c>
      <c r="T173" s="96">
        <v>32.4</v>
      </c>
      <c r="U173" s="96">
        <v>32.6</v>
      </c>
      <c r="V173" s="96">
        <v>32.799999999999997</v>
      </c>
      <c r="W173" s="96">
        <v>33.1</v>
      </c>
      <c r="X173" s="96">
        <v>33.4</v>
      </c>
    </row>
    <row r="174" spans="1:24" x14ac:dyDescent="0.25">
      <c r="A174" s="96" t="s">
        <v>390</v>
      </c>
      <c r="B174" s="96" t="s">
        <v>391</v>
      </c>
      <c r="C174" s="96" t="s">
        <v>3992</v>
      </c>
      <c r="D174" s="96">
        <f t="shared" si="2"/>
        <v>23.876923076923074</v>
      </c>
      <c r="E174" s="96">
        <v>26.8</v>
      </c>
      <c r="F174" s="96">
        <v>25.4</v>
      </c>
      <c r="G174" s="96">
        <v>25.1</v>
      </c>
      <c r="H174" s="96">
        <v>26.2</v>
      </c>
      <c r="I174" s="96">
        <v>25.5</v>
      </c>
      <c r="J174" s="96">
        <v>24.9</v>
      </c>
      <c r="K174" s="96">
        <v>24.7</v>
      </c>
      <c r="L174" s="96">
        <v>24.2</v>
      </c>
      <c r="M174" s="96">
        <v>24.7</v>
      </c>
      <c r="N174" s="96">
        <v>25.1</v>
      </c>
      <c r="O174" s="96">
        <v>25.1</v>
      </c>
      <c r="P174" s="96">
        <v>24.7</v>
      </c>
      <c r="Q174" s="96">
        <v>24.5</v>
      </c>
      <c r="R174" s="96">
        <v>24.2</v>
      </c>
      <c r="S174" s="96">
        <v>23</v>
      </c>
      <c r="T174" s="96">
        <v>22.8</v>
      </c>
      <c r="U174" s="96">
        <v>24</v>
      </c>
      <c r="V174" s="96">
        <v>22.9</v>
      </c>
      <c r="W174" s="96">
        <v>22.7</v>
      </c>
      <c r="X174" s="96">
        <v>22.5</v>
      </c>
    </row>
    <row r="175" spans="1:24" x14ac:dyDescent="0.25">
      <c r="A175" s="96" t="s">
        <v>392</v>
      </c>
      <c r="B175" s="96" t="s">
        <v>4047</v>
      </c>
      <c r="C175" s="96" t="s">
        <v>3992</v>
      </c>
      <c r="D175" s="96">
        <f t="shared" si="2"/>
        <v>11.822032561064166</v>
      </c>
      <c r="E175" s="96">
        <v>15.121298121122605</v>
      </c>
      <c r="F175" s="96">
        <v>15.061892215764805</v>
      </c>
      <c r="G175" s="96">
        <v>15.560988190607143</v>
      </c>
      <c r="H175" s="96">
        <v>15.321421247739018</v>
      </c>
      <c r="I175" s="96">
        <v>15.12138023475438</v>
      </c>
      <c r="J175" s="96">
        <v>15.090086202000455</v>
      </c>
      <c r="K175" s="96">
        <v>14.960289930139378</v>
      </c>
      <c r="L175" s="96">
        <v>14.309394046828546</v>
      </c>
      <c r="M175" s="96">
        <v>12.867792919635232</v>
      </c>
      <c r="N175" s="96">
        <v>11.615903159479293</v>
      </c>
      <c r="O175" s="96">
        <v>11.264195841387769</v>
      </c>
      <c r="P175" s="96">
        <v>11.07387705331927</v>
      </c>
      <c r="Q175" s="96">
        <v>11.382173594602571</v>
      </c>
      <c r="R175" s="96">
        <v>10.890480774729603</v>
      </c>
      <c r="S175" s="96">
        <v>10.749191268355236</v>
      </c>
      <c r="T175" s="96">
        <v>11.468936893368781</v>
      </c>
      <c r="U175" s="96">
        <v>12.186193898925348</v>
      </c>
      <c r="V175" s="96">
        <v>12.072467788570808</v>
      </c>
      <c r="W175" s="96">
        <v>11.866515722908474</v>
      </c>
      <c r="X175" s="96">
        <v>11.939300331723228</v>
      </c>
    </row>
    <row r="176" spans="1:24" x14ac:dyDescent="0.25">
      <c r="A176" s="96" t="s">
        <v>393</v>
      </c>
      <c r="B176" s="96" t="s">
        <v>394</v>
      </c>
      <c r="C176" s="96" t="s">
        <v>3992</v>
      </c>
      <c r="D176" s="96">
        <f t="shared" si="2"/>
        <v>28.869230769230771</v>
      </c>
      <c r="E176" s="96">
        <v>22.5</v>
      </c>
      <c r="F176" s="96">
        <v>22.8</v>
      </c>
      <c r="G176" s="96">
        <v>23.2</v>
      </c>
      <c r="H176" s="96">
        <v>22.8</v>
      </c>
      <c r="I176" s="96">
        <v>22</v>
      </c>
      <c r="J176" s="96">
        <v>21.9</v>
      </c>
      <c r="K176" s="96">
        <v>23.6</v>
      </c>
      <c r="L176" s="96">
        <v>21.5</v>
      </c>
      <c r="M176" s="96">
        <v>21.3</v>
      </c>
      <c r="N176" s="96">
        <v>26.8</v>
      </c>
      <c r="O176" s="96">
        <v>26.2</v>
      </c>
      <c r="P176" s="96">
        <v>23.9</v>
      </c>
      <c r="Q176" s="96">
        <v>28.1</v>
      </c>
      <c r="R176" s="96">
        <v>30.3</v>
      </c>
      <c r="S176" s="96">
        <v>31.1</v>
      </c>
      <c r="T176" s="96">
        <v>32</v>
      </c>
      <c r="U176" s="96">
        <v>32</v>
      </c>
      <c r="V176" s="96">
        <v>33.299999999999997</v>
      </c>
      <c r="W176" s="96">
        <v>34</v>
      </c>
      <c r="X176" s="96">
        <v>34.799999999999997</v>
      </c>
    </row>
    <row r="177" spans="1:24" hidden="1" x14ac:dyDescent="0.25">
      <c r="A177" s="96" t="s">
        <v>395</v>
      </c>
      <c r="B177" s="96" t="s">
        <v>4046</v>
      </c>
      <c r="C177" s="96" t="s">
        <v>3992</v>
      </c>
      <c r="D177" s="96" t="e">
        <f t="shared" si="2"/>
        <v>#DIV/0!</v>
      </c>
    </row>
    <row r="178" spans="1:24" x14ac:dyDescent="0.25">
      <c r="A178" s="96" t="s">
        <v>396</v>
      </c>
      <c r="B178" s="96" t="s">
        <v>397</v>
      </c>
      <c r="C178" s="96" t="s">
        <v>3992</v>
      </c>
      <c r="D178" s="96">
        <f t="shared" si="2"/>
        <v>26.45384615384615</v>
      </c>
      <c r="E178" s="96">
        <v>28.4</v>
      </c>
      <c r="F178" s="96">
        <v>28.1</v>
      </c>
      <c r="G178" s="96">
        <v>28.3</v>
      </c>
      <c r="H178" s="96">
        <v>28</v>
      </c>
      <c r="I178" s="96">
        <v>27.9</v>
      </c>
      <c r="J178" s="96">
        <v>27.5</v>
      </c>
      <c r="K178" s="96">
        <v>27.6</v>
      </c>
      <c r="L178" s="96">
        <v>27.3</v>
      </c>
      <c r="M178" s="96">
        <v>27.2</v>
      </c>
      <c r="N178" s="96">
        <v>27.3</v>
      </c>
      <c r="O178" s="96">
        <v>27.3</v>
      </c>
      <c r="P178" s="96">
        <v>27.3</v>
      </c>
      <c r="Q178" s="96">
        <v>26.2</v>
      </c>
      <c r="R178" s="96">
        <v>26.1</v>
      </c>
      <c r="S178" s="96">
        <v>26.1</v>
      </c>
      <c r="T178" s="96">
        <v>26.1</v>
      </c>
      <c r="U178" s="96">
        <v>26</v>
      </c>
      <c r="V178" s="96">
        <v>25.8</v>
      </c>
      <c r="W178" s="96">
        <v>25.7</v>
      </c>
      <c r="X178" s="96">
        <v>25.5</v>
      </c>
    </row>
    <row r="179" spans="1:24" x14ac:dyDescent="0.25">
      <c r="A179" s="96" t="s">
        <v>178</v>
      </c>
      <c r="B179" s="96" t="s">
        <v>398</v>
      </c>
      <c r="C179" s="96" t="s">
        <v>3992</v>
      </c>
      <c r="D179" s="96">
        <f t="shared" si="2"/>
        <v>22.723076923076921</v>
      </c>
      <c r="E179" s="96">
        <v>29.2</v>
      </c>
      <c r="F179" s="96">
        <v>29.6</v>
      </c>
      <c r="G179" s="96">
        <v>29.8</v>
      </c>
      <c r="H179" s="96">
        <v>28.6</v>
      </c>
      <c r="I179" s="96">
        <v>27.6</v>
      </c>
      <c r="J179" s="96">
        <v>27</v>
      </c>
      <c r="K179" s="96">
        <v>26.4</v>
      </c>
      <c r="L179" s="96">
        <v>25.9</v>
      </c>
      <c r="M179" s="96">
        <v>25.1</v>
      </c>
      <c r="N179" s="96">
        <v>25.3</v>
      </c>
      <c r="O179" s="96">
        <v>25.1</v>
      </c>
      <c r="P179" s="96">
        <v>22.5</v>
      </c>
      <c r="Q179" s="96">
        <v>22.1</v>
      </c>
      <c r="R179" s="96">
        <v>22</v>
      </c>
      <c r="S179" s="96">
        <v>21.9</v>
      </c>
      <c r="T179" s="96">
        <v>21.4</v>
      </c>
      <c r="U179" s="96">
        <v>21.4</v>
      </c>
      <c r="V179" s="96">
        <v>21.1</v>
      </c>
      <c r="W179" s="96">
        <v>20.9</v>
      </c>
      <c r="X179" s="96">
        <v>20.7</v>
      </c>
    </row>
    <row r="180" spans="1:24" x14ac:dyDescent="0.25">
      <c r="A180" s="96" t="s">
        <v>399</v>
      </c>
      <c r="B180" s="96" t="s">
        <v>400</v>
      </c>
      <c r="C180" s="96" t="s">
        <v>3992</v>
      </c>
      <c r="D180" s="96">
        <f t="shared" si="2"/>
        <v>15.30769230769231</v>
      </c>
      <c r="E180" s="96">
        <v>16.3</v>
      </c>
      <c r="F180" s="96">
        <v>16</v>
      </c>
      <c r="G180" s="96">
        <v>15.8</v>
      </c>
      <c r="H180" s="96">
        <v>16</v>
      </c>
      <c r="I180" s="96">
        <v>15.9</v>
      </c>
      <c r="J180" s="96">
        <v>16.100000000000001</v>
      </c>
      <c r="K180" s="96">
        <v>16.2</v>
      </c>
      <c r="L180" s="96">
        <v>14.4</v>
      </c>
      <c r="M180" s="96">
        <v>14.3</v>
      </c>
      <c r="N180" s="96">
        <v>14.4</v>
      </c>
      <c r="O180" s="96">
        <v>14.5</v>
      </c>
      <c r="P180" s="96">
        <v>14.3</v>
      </c>
      <c r="Q180" s="96">
        <v>15.2</v>
      </c>
      <c r="R180" s="96">
        <v>13.7</v>
      </c>
      <c r="S180" s="96">
        <v>16.2</v>
      </c>
      <c r="T180" s="96">
        <v>16.100000000000001</v>
      </c>
      <c r="U180" s="96">
        <v>16.100000000000001</v>
      </c>
      <c r="V180" s="96">
        <v>16.3</v>
      </c>
      <c r="W180" s="96">
        <v>16.600000000000001</v>
      </c>
      <c r="X180" s="96">
        <v>16.899999999999999</v>
      </c>
    </row>
    <row r="181" spans="1:24" x14ac:dyDescent="0.25">
      <c r="A181" s="96" t="s">
        <v>66</v>
      </c>
      <c r="B181" s="96" t="s">
        <v>401</v>
      </c>
      <c r="C181" s="96" t="s">
        <v>3992</v>
      </c>
      <c r="D181" s="96">
        <f t="shared" si="2"/>
        <v>4.046153846153846</v>
      </c>
      <c r="E181" s="96">
        <v>7.5</v>
      </c>
      <c r="F181" s="96">
        <v>7</v>
      </c>
      <c r="G181" s="96">
        <v>6.8</v>
      </c>
      <c r="H181" s="96">
        <v>6.9</v>
      </c>
      <c r="I181" s="96">
        <v>5.6</v>
      </c>
      <c r="J181" s="96">
        <v>5.0999999999999996</v>
      </c>
      <c r="K181" s="96">
        <v>5.0999999999999996</v>
      </c>
      <c r="L181" s="96">
        <v>4.9000000000000004</v>
      </c>
      <c r="M181" s="96">
        <v>4.7</v>
      </c>
      <c r="N181" s="96">
        <v>4.5</v>
      </c>
      <c r="O181" s="96">
        <v>4</v>
      </c>
      <c r="P181" s="96">
        <v>4.0999999999999996</v>
      </c>
      <c r="Q181" s="96">
        <v>4</v>
      </c>
      <c r="R181" s="96">
        <v>3.5</v>
      </c>
      <c r="S181" s="96">
        <v>3.5</v>
      </c>
      <c r="T181" s="96">
        <v>3.8</v>
      </c>
      <c r="U181" s="96">
        <v>3.8</v>
      </c>
      <c r="V181" s="96">
        <v>3.7</v>
      </c>
      <c r="W181" s="96">
        <v>4.0999999999999996</v>
      </c>
      <c r="X181" s="96">
        <v>4</v>
      </c>
    </row>
    <row r="182" spans="1:24" x14ac:dyDescent="0.25">
      <c r="A182" s="96" t="s">
        <v>48</v>
      </c>
      <c r="B182" s="96" t="s">
        <v>402</v>
      </c>
      <c r="C182" s="96" t="s">
        <v>3992</v>
      </c>
      <c r="D182" s="96">
        <f t="shared" si="2"/>
        <v>3.4230769230769242</v>
      </c>
      <c r="E182" s="96">
        <v>8</v>
      </c>
      <c r="F182" s="96">
        <v>6.6</v>
      </c>
      <c r="G182" s="96">
        <v>7.4</v>
      </c>
      <c r="H182" s="96">
        <v>6.7</v>
      </c>
      <c r="I182" s="96">
        <v>6.3</v>
      </c>
      <c r="J182" s="96">
        <v>5.3</v>
      </c>
      <c r="K182" s="96">
        <v>5.3</v>
      </c>
      <c r="L182" s="96">
        <v>5.0999999999999996</v>
      </c>
      <c r="M182" s="96">
        <v>5.5</v>
      </c>
      <c r="N182" s="96">
        <v>4.5999999999999996</v>
      </c>
      <c r="O182" s="96">
        <v>4.4000000000000004</v>
      </c>
      <c r="P182" s="96">
        <v>3.5</v>
      </c>
      <c r="Q182" s="96">
        <v>3</v>
      </c>
      <c r="R182" s="96">
        <v>3.8</v>
      </c>
      <c r="S182" s="96">
        <v>3</v>
      </c>
      <c r="T182" s="96">
        <v>2.6</v>
      </c>
      <c r="U182" s="96">
        <v>2.7</v>
      </c>
      <c r="V182" s="96">
        <v>2.1</v>
      </c>
      <c r="W182" s="96">
        <v>2.1</v>
      </c>
      <c r="X182" s="96">
        <v>2.1</v>
      </c>
    </row>
    <row r="183" spans="1:24" x14ac:dyDescent="0.25">
      <c r="A183" s="96" t="s">
        <v>403</v>
      </c>
      <c r="B183" s="96" t="s">
        <v>404</v>
      </c>
      <c r="C183" s="96" t="s">
        <v>3992</v>
      </c>
      <c r="D183" s="96">
        <f t="shared" si="2"/>
        <v>16.061538461538461</v>
      </c>
      <c r="E183" s="96">
        <v>15.5</v>
      </c>
      <c r="F183" s="96">
        <v>15.3</v>
      </c>
      <c r="G183" s="96">
        <v>15.3</v>
      </c>
      <c r="H183" s="96">
        <v>15.4</v>
      </c>
      <c r="I183" s="96">
        <v>15.9</v>
      </c>
      <c r="J183" s="96">
        <v>16</v>
      </c>
      <c r="K183" s="96">
        <v>15.9</v>
      </c>
      <c r="L183" s="96">
        <v>16</v>
      </c>
      <c r="M183" s="96">
        <v>15.9</v>
      </c>
      <c r="N183" s="96">
        <v>15.7</v>
      </c>
      <c r="O183" s="96">
        <v>15.8</v>
      </c>
      <c r="P183" s="96">
        <v>16.100000000000001</v>
      </c>
      <c r="Q183" s="96">
        <v>15.7</v>
      </c>
      <c r="R183" s="96">
        <v>15.7</v>
      </c>
      <c r="S183" s="96">
        <v>15.9</v>
      </c>
      <c r="T183" s="96">
        <v>16.3</v>
      </c>
      <c r="U183" s="96">
        <v>17</v>
      </c>
      <c r="V183" s="96">
        <v>16.2</v>
      </c>
      <c r="W183" s="96">
        <v>16.2</v>
      </c>
      <c r="X183" s="96">
        <v>16.3</v>
      </c>
    </row>
    <row r="184" spans="1:24" hidden="1" x14ac:dyDescent="0.25">
      <c r="A184" s="96" t="s">
        <v>405</v>
      </c>
      <c r="B184" s="96" t="s">
        <v>4045</v>
      </c>
      <c r="C184" s="96" t="s">
        <v>3992</v>
      </c>
      <c r="D184" s="96" t="e">
        <f t="shared" si="2"/>
        <v>#DIV/0!</v>
      </c>
    </row>
    <row r="185" spans="1:24" x14ac:dyDescent="0.25">
      <c r="A185" s="96" t="s">
        <v>110</v>
      </c>
      <c r="B185" s="96" t="s">
        <v>406</v>
      </c>
      <c r="C185" s="96" t="s">
        <v>3992</v>
      </c>
      <c r="D185" s="96">
        <f t="shared" si="2"/>
        <v>8.453846153846154</v>
      </c>
      <c r="E185" s="96">
        <v>12.3</v>
      </c>
      <c r="F185" s="96">
        <v>12</v>
      </c>
      <c r="G185" s="96">
        <v>11.3</v>
      </c>
      <c r="H185" s="96">
        <v>12.2</v>
      </c>
      <c r="I185" s="96">
        <v>11.2</v>
      </c>
      <c r="J185" s="96">
        <v>10.3</v>
      </c>
      <c r="K185" s="96">
        <v>10.1</v>
      </c>
      <c r="L185" s="96">
        <v>10.5</v>
      </c>
      <c r="M185" s="96">
        <v>9.1999999999999993</v>
      </c>
      <c r="N185" s="96">
        <v>9.6</v>
      </c>
      <c r="O185" s="96">
        <v>9.3000000000000007</v>
      </c>
      <c r="P185" s="96">
        <v>7.3</v>
      </c>
      <c r="Q185" s="96">
        <v>7.6</v>
      </c>
      <c r="R185" s="96">
        <v>6.2</v>
      </c>
      <c r="S185" s="96">
        <v>7.2</v>
      </c>
      <c r="T185" s="96">
        <v>7.7</v>
      </c>
      <c r="U185" s="96">
        <v>7.8</v>
      </c>
      <c r="V185" s="96">
        <v>9</v>
      </c>
      <c r="W185" s="96">
        <v>8.9</v>
      </c>
      <c r="X185" s="96">
        <v>9.6</v>
      </c>
    </row>
    <row r="186" spans="1:24" x14ac:dyDescent="0.25">
      <c r="A186" s="96" t="s">
        <v>4044</v>
      </c>
      <c r="B186" s="96" t="s">
        <v>4043</v>
      </c>
      <c r="C186" s="96" t="s">
        <v>3992</v>
      </c>
      <c r="D186" s="96">
        <f t="shared" si="2"/>
        <v>9.060433051563022</v>
      </c>
      <c r="E186" s="96">
        <v>13.932909217049012</v>
      </c>
      <c r="F186" s="96">
        <v>13.362898972368965</v>
      </c>
      <c r="G186" s="96">
        <v>13.191061616673961</v>
      </c>
      <c r="H186" s="96">
        <v>12.749695914424265</v>
      </c>
      <c r="I186" s="96">
        <v>12.317136652334908</v>
      </c>
      <c r="J186" s="96">
        <v>12.027403333764044</v>
      </c>
      <c r="K186" s="96">
        <v>11.756769302361256</v>
      </c>
      <c r="L186" s="96">
        <v>11.069677532087434</v>
      </c>
      <c r="M186" s="96">
        <v>10.356301125865347</v>
      </c>
      <c r="N186" s="96">
        <v>9.6375240632684491</v>
      </c>
      <c r="O186" s="96">
        <v>9.0751267494770964</v>
      </c>
      <c r="P186" s="96">
        <v>9.1476642718042758</v>
      </c>
      <c r="Q186" s="96">
        <v>9.0011062466406635</v>
      </c>
      <c r="R186" s="96">
        <v>8.5104696323620157</v>
      </c>
      <c r="S186" s="96">
        <v>8.396668347671767</v>
      </c>
      <c r="T186" s="96">
        <v>8.6540227953541269</v>
      </c>
      <c r="U186" s="96">
        <v>8.752047919047298</v>
      </c>
      <c r="V186" s="96">
        <v>8.5840429444809203</v>
      </c>
      <c r="W186" s="96">
        <v>8.3802399417330911</v>
      </c>
      <c r="X186" s="96">
        <v>8.2207381005268143</v>
      </c>
    </row>
    <row r="187" spans="1:24" x14ac:dyDescent="0.25">
      <c r="A187" s="96" t="s">
        <v>407</v>
      </c>
      <c r="B187" s="96" t="s">
        <v>408</v>
      </c>
      <c r="C187" s="96" t="s">
        <v>3992</v>
      </c>
      <c r="D187" s="96">
        <f t="shared" si="2"/>
        <v>24.107692307692311</v>
      </c>
      <c r="E187" s="96">
        <v>22.4</v>
      </c>
      <c r="F187" s="96">
        <v>22.4</v>
      </c>
      <c r="G187" s="96">
        <v>25.6</v>
      </c>
      <c r="H187" s="96">
        <v>25</v>
      </c>
      <c r="I187" s="96">
        <v>26.9</v>
      </c>
      <c r="J187" s="96">
        <v>28.3</v>
      </c>
      <c r="K187" s="96">
        <v>27.2</v>
      </c>
      <c r="L187" s="96">
        <v>31</v>
      </c>
      <c r="M187" s="96">
        <v>35.6</v>
      </c>
      <c r="N187" s="96">
        <v>35.5</v>
      </c>
      <c r="O187" s="96">
        <v>27.8</v>
      </c>
      <c r="P187" s="96">
        <v>33.5</v>
      </c>
      <c r="Q187" s="96">
        <v>33.6</v>
      </c>
      <c r="R187" s="96">
        <v>25</v>
      </c>
      <c r="S187" s="96">
        <v>20.9</v>
      </c>
      <c r="T187" s="96">
        <v>16.3</v>
      </c>
      <c r="U187" s="96">
        <v>15.9</v>
      </c>
      <c r="V187" s="96">
        <v>14.1</v>
      </c>
      <c r="W187" s="96">
        <v>13.6</v>
      </c>
      <c r="X187" s="96">
        <v>10.6</v>
      </c>
    </row>
    <row r="188" spans="1:24" x14ac:dyDescent="0.25">
      <c r="A188" s="96" t="s">
        <v>4042</v>
      </c>
      <c r="B188" s="96" t="s">
        <v>4041</v>
      </c>
      <c r="C188" s="96" t="s">
        <v>3992</v>
      </c>
      <c r="D188" s="96">
        <f t="shared" si="2"/>
        <v>14.677864864632678</v>
      </c>
      <c r="E188" s="96">
        <v>17.196719834943053</v>
      </c>
      <c r="F188" s="96">
        <v>17.246344521387552</v>
      </c>
      <c r="G188" s="96">
        <v>17.798140842010717</v>
      </c>
      <c r="H188" s="96">
        <v>16.707956433167343</v>
      </c>
      <c r="I188" s="96">
        <v>17.37681341159054</v>
      </c>
      <c r="J188" s="96">
        <v>17.060918607029691</v>
      </c>
      <c r="K188" s="96">
        <v>17.585722393977235</v>
      </c>
      <c r="L188" s="96">
        <v>17.364580978488444</v>
      </c>
      <c r="M188" s="96">
        <v>16.418768186202623</v>
      </c>
      <c r="N188" s="96">
        <v>15.709599676475635</v>
      </c>
      <c r="O188" s="96">
        <v>15.107833447561029</v>
      </c>
      <c r="P188" s="96">
        <v>15.20392490932576</v>
      </c>
      <c r="Q188" s="96">
        <v>14.142318703892229</v>
      </c>
      <c r="R188" s="96">
        <v>14.133345149249479</v>
      </c>
      <c r="S188" s="96">
        <v>13.555037638595032</v>
      </c>
      <c r="T188" s="96">
        <v>14.083055999630931</v>
      </c>
      <c r="U188" s="96">
        <v>14.321726397803639</v>
      </c>
      <c r="V188" s="96">
        <v>13.717865884943256</v>
      </c>
      <c r="W188" s="96">
        <v>13.668695791373295</v>
      </c>
      <c r="X188" s="96">
        <v>13.38549047668344</v>
      </c>
    </row>
    <row r="189" spans="1:24" x14ac:dyDescent="0.25">
      <c r="A189" s="96" t="s">
        <v>180</v>
      </c>
      <c r="B189" s="96" t="s">
        <v>409</v>
      </c>
      <c r="C189" s="96" t="s">
        <v>3992</v>
      </c>
      <c r="D189" s="96">
        <f t="shared" si="2"/>
        <v>13.823076923076924</v>
      </c>
      <c r="E189" s="96">
        <v>14</v>
      </c>
      <c r="F189" s="96">
        <v>14</v>
      </c>
      <c r="G189" s="96">
        <v>14.1</v>
      </c>
      <c r="H189" s="96">
        <v>14</v>
      </c>
      <c r="I189" s="96">
        <v>14.4</v>
      </c>
      <c r="J189" s="96">
        <v>14.4</v>
      </c>
      <c r="K189" s="96">
        <v>14.1</v>
      </c>
      <c r="L189" s="96">
        <v>14.1</v>
      </c>
      <c r="M189" s="96">
        <v>14.2</v>
      </c>
      <c r="N189" s="96">
        <v>14.5</v>
      </c>
      <c r="O189" s="96">
        <v>14.7</v>
      </c>
      <c r="P189" s="96">
        <v>14.8</v>
      </c>
      <c r="Q189" s="96">
        <v>13.8</v>
      </c>
      <c r="R189" s="96">
        <v>13.7</v>
      </c>
      <c r="S189" s="96">
        <v>13.5</v>
      </c>
      <c r="T189" s="96">
        <v>13.5</v>
      </c>
      <c r="U189" s="96">
        <v>13.5</v>
      </c>
      <c r="V189" s="96">
        <v>13.3</v>
      </c>
      <c r="W189" s="96">
        <v>13.1</v>
      </c>
      <c r="X189" s="96">
        <v>13</v>
      </c>
    </row>
    <row r="190" spans="1:24" x14ac:dyDescent="0.25">
      <c r="A190" s="96" t="s">
        <v>142</v>
      </c>
      <c r="B190" s="96" t="s">
        <v>410</v>
      </c>
      <c r="C190" s="96" t="s">
        <v>3992</v>
      </c>
      <c r="D190" s="96">
        <f t="shared" si="2"/>
        <v>13.976923076923079</v>
      </c>
      <c r="E190" s="96">
        <v>15.4</v>
      </c>
      <c r="F190" s="96">
        <v>15.4</v>
      </c>
      <c r="G190" s="96">
        <v>15.7</v>
      </c>
      <c r="H190" s="96">
        <v>15.4</v>
      </c>
      <c r="I190" s="96">
        <v>13.9</v>
      </c>
      <c r="J190" s="96">
        <v>13.8</v>
      </c>
      <c r="K190" s="96">
        <v>16</v>
      </c>
      <c r="L190" s="96">
        <v>14.7</v>
      </c>
      <c r="M190" s="96">
        <v>15.4</v>
      </c>
      <c r="N190" s="96">
        <v>13.6</v>
      </c>
      <c r="O190" s="96">
        <v>13.2</v>
      </c>
      <c r="P190" s="96">
        <v>14</v>
      </c>
      <c r="Q190" s="96">
        <v>14.1</v>
      </c>
      <c r="R190" s="96">
        <v>12.9</v>
      </c>
      <c r="S190" s="96">
        <v>14.2</v>
      </c>
      <c r="T190" s="96">
        <v>14.2</v>
      </c>
      <c r="U190" s="96">
        <v>14.2</v>
      </c>
      <c r="V190" s="96">
        <v>13.4</v>
      </c>
      <c r="W190" s="96">
        <v>13.9</v>
      </c>
      <c r="X190" s="96">
        <v>13.9</v>
      </c>
    </row>
    <row r="191" spans="1:24" x14ac:dyDescent="0.25">
      <c r="A191" s="96" t="s">
        <v>174</v>
      </c>
      <c r="B191" s="96" t="s">
        <v>411</v>
      </c>
      <c r="C191" s="96" t="s">
        <v>3992</v>
      </c>
      <c r="D191" s="96">
        <f t="shared" si="2"/>
        <v>14.507692307692308</v>
      </c>
      <c r="E191" s="96">
        <v>15.8</v>
      </c>
      <c r="F191" s="96">
        <v>16</v>
      </c>
      <c r="G191" s="96">
        <v>14.5</v>
      </c>
      <c r="H191" s="96">
        <v>14</v>
      </c>
      <c r="I191" s="96">
        <v>15.4</v>
      </c>
      <c r="J191" s="96">
        <v>15.9</v>
      </c>
      <c r="K191" s="96">
        <v>16.600000000000001</v>
      </c>
      <c r="L191" s="96">
        <v>16.600000000000001</v>
      </c>
      <c r="M191" s="96">
        <v>16.399999999999999</v>
      </c>
      <c r="N191" s="96">
        <v>15.1</v>
      </c>
      <c r="O191" s="96">
        <v>13.2</v>
      </c>
      <c r="P191" s="96">
        <v>16.2</v>
      </c>
      <c r="Q191" s="96">
        <v>14.6</v>
      </c>
      <c r="R191" s="96">
        <v>14</v>
      </c>
      <c r="S191" s="96">
        <v>13.6</v>
      </c>
      <c r="T191" s="96">
        <v>13.9</v>
      </c>
      <c r="U191" s="96">
        <v>13.9</v>
      </c>
      <c r="V191" s="96">
        <v>13.8</v>
      </c>
      <c r="W191" s="96">
        <v>13.7</v>
      </c>
      <c r="X191" s="96">
        <v>13.6</v>
      </c>
    </row>
    <row r="192" spans="1:24" x14ac:dyDescent="0.25">
      <c r="A192" s="96" t="s">
        <v>412</v>
      </c>
      <c r="B192" s="96" t="s">
        <v>413</v>
      </c>
      <c r="C192" s="96" t="s">
        <v>3992</v>
      </c>
      <c r="D192" s="96">
        <f t="shared" si="2"/>
        <v>11.223076923076924</v>
      </c>
      <c r="E192" s="96">
        <v>9.8000000000000007</v>
      </c>
      <c r="F192" s="96">
        <v>9.6999999999999993</v>
      </c>
      <c r="G192" s="96">
        <v>10.199999999999999</v>
      </c>
      <c r="H192" s="96">
        <v>10.1</v>
      </c>
      <c r="I192" s="96">
        <v>10.1</v>
      </c>
      <c r="J192" s="96">
        <v>10.1</v>
      </c>
      <c r="K192" s="96">
        <v>9.8000000000000007</v>
      </c>
      <c r="L192" s="96">
        <v>10.6</v>
      </c>
      <c r="M192" s="96">
        <v>10</v>
      </c>
      <c r="N192" s="96">
        <v>10.6</v>
      </c>
      <c r="O192" s="96">
        <v>11.5</v>
      </c>
      <c r="P192" s="96">
        <v>10.5</v>
      </c>
      <c r="Q192" s="96">
        <v>10.8</v>
      </c>
      <c r="R192" s="96">
        <v>10.6</v>
      </c>
      <c r="S192" s="96">
        <v>10.9</v>
      </c>
      <c r="T192" s="96">
        <v>12.5</v>
      </c>
      <c r="U192" s="96">
        <v>12.2</v>
      </c>
      <c r="V192" s="96">
        <v>11.8</v>
      </c>
      <c r="W192" s="96">
        <v>11.9</v>
      </c>
      <c r="X192" s="96">
        <v>12</v>
      </c>
    </row>
    <row r="193" spans="1:24" x14ac:dyDescent="0.25">
      <c r="A193" s="96" t="s">
        <v>4040</v>
      </c>
      <c r="B193" s="96" t="s">
        <v>4039</v>
      </c>
      <c r="C193" s="96" t="s">
        <v>3992</v>
      </c>
      <c r="D193" s="96">
        <f t="shared" si="2"/>
        <v>4.78</v>
      </c>
      <c r="R193" s="96">
        <v>4.78</v>
      </c>
    </row>
    <row r="194" spans="1:24" x14ac:dyDescent="0.25">
      <c r="A194" s="96" t="s">
        <v>414</v>
      </c>
      <c r="B194" s="96" t="s">
        <v>415</v>
      </c>
      <c r="C194" s="96" t="s">
        <v>3992</v>
      </c>
      <c r="D194" s="96">
        <f t="shared" si="2"/>
        <v>15.476923076923075</v>
      </c>
      <c r="E194" s="96">
        <v>17.399999999999999</v>
      </c>
      <c r="F194" s="96">
        <v>17.5</v>
      </c>
      <c r="G194" s="96">
        <v>18</v>
      </c>
      <c r="H194" s="96">
        <v>17.600000000000001</v>
      </c>
      <c r="I194" s="96">
        <v>17.7</v>
      </c>
      <c r="J194" s="96">
        <v>18.100000000000001</v>
      </c>
      <c r="K194" s="96">
        <v>18</v>
      </c>
      <c r="L194" s="96">
        <v>17.5</v>
      </c>
      <c r="M194" s="96">
        <v>17.399999999999999</v>
      </c>
      <c r="N194" s="96">
        <v>17.600000000000001</v>
      </c>
      <c r="O194" s="96">
        <v>17.100000000000001</v>
      </c>
      <c r="P194" s="96">
        <v>16.8</v>
      </c>
      <c r="Q194" s="96">
        <v>16.2</v>
      </c>
      <c r="R194" s="96">
        <v>16.3</v>
      </c>
      <c r="S194" s="96">
        <v>14.3</v>
      </c>
      <c r="T194" s="96">
        <v>14.1</v>
      </c>
      <c r="U194" s="96">
        <v>13.9</v>
      </c>
      <c r="V194" s="96">
        <v>13.9</v>
      </c>
      <c r="W194" s="96">
        <v>13.5</v>
      </c>
      <c r="X194" s="96">
        <v>12.6</v>
      </c>
    </row>
    <row r="195" spans="1:24" x14ac:dyDescent="0.25">
      <c r="A195" s="96" t="s">
        <v>141</v>
      </c>
      <c r="B195" s="96" t="s">
        <v>416</v>
      </c>
      <c r="C195" s="96" t="s">
        <v>3992</v>
      </c>
      <c r="D195" s="96">
        <f t="shared" si="2"/>
        <v>11.546153846153846</v>
      </c>
      <c r="E195" s="96">
        <v>18.600000000000001</v>
      </c>
      <c r="F195" s="96">
        <v>16.600000000000001</v>
      </c>
      <c r="G195" s="96">
        <v>17.2</v>
      </c>
      <c r="H195" s="96">
        <v>16.5</v>
      </c>
      <c r="I195" s="96">
        <v>16.899999999999999</v>
      </c>
      <c r="J195" s="96">
        <v>16</v>
      </c>
      <c r="K195" s="96">
        <v>15.1</v>
      </c>
      <c r="L195" s="96">
        <v>16.399999999999999</v>
      </c>
      <c r="M195" s="96">
        <v>16.600000000000001</v>
      </c>
      <c r="N195" s="96">
        <v>13.3</v>
      </c>
      <c r="O195" s="96">
        <v>12</v>
      </c>
      <c r="P195" s="96">
        <v>12.8</v>
      </c>
      <c r="Q195" s="96">
        <v>11.1</v>
      </c>
      <c r="R195" s="96">
        <v>10.8</v>
      </c>
      <c r="S195" s="96">
        <v>10.4</v>
      </c>
      <c r="T195" s="96">
        <v>9.3000000000000007</v>
      </c>
      <c r="U195" s="96">
        <v>9.6999999999999993</v>
      </c>
      <c r="V195" s="96">
        <v>9.1</v>
      </c>
      <c r="W195" s="96">
        <v>9.1999999999999993</v>
      </c>
      <c r="X195" s="96">
        <v>9.4</v>
      </c>
    </row>
    <row r="196" spans="1:24" x14ac:dyDescent="0.25">
      <c r="A196" s="96" t="s">
        <v>4038</v>
      </c>
      <c r="B196" s="96" t="s">
        <v>4037</v>
      </c>
      <c r="C196" s="96" t="s">
        <v>3992</v>
      </c>
      <c r="D196" s="96">
        <f t="shared" si="2"/>
        <v>26.530899678913421</v>
      </c>
      <c r="E196" s="96">
        <v>28.627801863001384</v>
      </c>
      <c r="F196" s="96">
        <v>28.672498409451549</v>
      </c>
      <c r="G196" s="96">
        <v>28.709956100690103</v>
      </c>
      <c r="H196" s="96">
        <v>28.332686299330543</v>
      </c>
      <c r="I196" s="96">
        <v>27.957212868762785</v>
      </c>
      <c r="J196" s="96">
        <v>27.724466302336317</v>
      </c>
      <c r="K196" s="96">
        <v>27.357779661038578</v>
      </c>
      <c r="L196" s="96">
        <v>27.178443417864678</v>
      </c>
      <c r="M196" s="96">
        <v>27.014376041512293</v>
      </c>
      <c r="N196" s="96">
        <v>27.177860505344341</v>
      </c>
      <c r="O196" s="96">
        <v>27.096149054893527</v>
      </c>
      <c r="P196" s="96">
        <v>26.012668095001846</v>
      </c>
      <c r="Q196" s="96">
        <v>25.860418249582406</v>
      </c>
      <c r="R196" s="96">
        <v>25.814420530647215</v>
      </c>
      <c r="S196" s="96">
        <v>26.100921048331436</v>
      </c>
      <c r="T196" s="96">
        <v>26.186000472013593</v>
      </c>
      <c r="U196" s="96">
        <v>26.373940455772804</v>
      </c>
      <c r="V196" s="96">
        <v>26.402469023560222</v>
      </c>
      <c r="W196" s="96">
        <v>26.67026464641939</v>
      </c>
      <c r="X196" s="96">
        <v>27.013764284930684</v>
      </c>
    </row>
    <row r="197" spans="1:24" hidden="1" x14ac:dyDescent="0.25">
      <c r="A197" s="96" t="s">
        <v>417</v>
      </c>
      <c r="B197" s="96" t="s">
        <v>418</v>
      </c>
      <c r="C197" s="96" t="s">
        <v>3992</v>
      </c>
      <c r="D197" s="96" t="e">
        <f t="shared" si="2"/>
        <v>#DIV/0!</v>
      </c>
    </row>
    <row r="198" spans="1:24" x14ac:dyDescent="0.25">
      <c r="A198" s="96" t="s">
        <v>4036</v>
      </c>
      <c r="B198" s="96" t="s">
        <v>419</v>
      </c>
      <c r="C198" s="96" t="s">
        <v>3992</v>
      </c>
      <c r="D198" s="96">
        <f t="shared" ref="D198:D261" si="3">AVERAGE(L198:AB198)</f>
        <v>23.638461538461538</v>
      </c>
      <c r="E198" s="96">
        <v>22.7</v>
      </c>
      <c r="F198" s="96">
        <v>22.3</v>
      </c>
      <c r="G198" s="96">
        <v>22.5</v>
      </c>
      <c r="H198" s="96">
        <v>23</v>
      </c>
      <c r="I198" s="96">
        <v>22.7</v>
      </c>
      <c r="J198" s="96">
        <v>22.6</v>
      </c>
      <c r="K198" s="96">
        <v>23.2</v>
      </c>
      <c r="L198" s="96">
        <v>23.7</v>
      </c>
      <c r="M198" s="96">
        <v>23.7</v>
      </c>
      <c r="N198" s="96">
        <v>23.4</v>
      </c>
      <c r="O198" s="96">
        <v>23.3</v>
      </c>
      <c r="P198" s="96">
        <v>23.5</v>
      </c>
      <c r="Q198" s="96">
        <v>23.3</v>
      </c>
      <c r="R198" s="96">
        <v>23.2</v>
      </c>
      <c r="S198" s="96">
        <v>23.5</v>
      </c>
      <c r="T198" s="96">
        <v>23.5</v>
      </c>
      <c r="U198" s="96">
        <v>24.1</v>
      </c>
      <c r="V198" s="96">
        <v>23.8</v>
      </c>
      <c r="W198" s="96">
        <v>24.1</v>
      </c>
      <c r="X198" s="96">
        <v>24.2</v>
      </c>
    </row>
    <row r="199" spans="1:24" x14ac:dyDescent="0.25">
      <c r="A199" s="96" t="s">
        <v>140</v>
      </c>
      <c r="B199" s="96" t="s">
        <v>420</v>
      </c>
      <c r="C199" s="96" t="s">
        <v>3992</v>
      </c>
      <c r="D199" s="96">
        <f t="shared" si="3"/>
        <v>9.5769230769230784</v>
      </c>
      <c r="E199" s="96">
        <v>19.399999999999999</v>
      </c>
      <c r="F199" s="96">
        <v>21.5</v>
      </c>
      <c r="G199" s="96">
        <v>21.2</v>
      </c>
      <c r="H199" s="96">
        <v>19.399999999999999</v>
      </c>
      <c r="I199" s="96">
        <v>19.100000000000001</v>
      </c>
      <c r="J199" s="96">
        <v>17.7</v>
      </c>
      <c r="K199" s="96">
        <v>16.100000000000001</v>
      </c>
      <c r="L199" s="96">
        <v>13.1</v>
      </c>
      <c r="M199" s="96">
        <v>12.1</v>
      </c>
      <c r="N199" s="96">
        <v>12</v>
      </c>
      <c r="O199" s="96">
        <v>11.2</v>
      </c>
      <c r="P199" s="96">
        <v>10.8</v>
      </c>
      <c r="Q199" s="96">
        <v>8</v>
      </c>
      <c r="R199" s="96">
        <v>7.9</v>
      </c>
      <c r="S199" s="96">
        <v>8.5</v>
      </c>
      <c r="T199" s="96">
        <v>8.3000000000000007</v>
      </c>
      <c r="U199" s="96">
        <v>7.4</v>
      </c>
      <c r="V199" s="96">
        <v>8</v>
      </c>
      <c r="W199" s="96">
        <v>9</v>
      </c>
      <c r="X199" s="96">
        <v>8.1999999999999993</v>
      </c>
    </row>
    <row r="200" spans="1:24" x14ac:dyDescent="0.25">
      <c r="A200" s="96" t="s">
        <v>173</v>
      </c>
      <c r="B200" s="96" t="s">
        <v>421</v>
      </c>
      <c r="C200" s="96" t="s">
        <v>3992</v>
      </c>
      <c r="D200" s="96">
        <f t="shared" si="3"/>
        <v>22.415384615384614</v>
      </c>
      <c r="E200" s="96">
        <v>9.4</v>
      </c>
      <c r="F200" s="96">
        <v>11.9</v>
      </c>
      <c r="G200" s="96">
        <v>8.9</v>
      </c>
      <c r="H200" s="96">
        <v>11.7</v>
      </c>
      <c r="I200" s="96">
        <v>12.1</v>
      </c>
      <c r="J200" s="96">
        <v>14.5</v>
      </c>
      <c r="K200" s="96">
        <v>16.8</v>
      </c>
      <c r="L200" s="96">
        <v>17.2</v>
      </c>
      <c r="M200" s="96">
        <v>22.6</v>
      </c>
      <c r="N200" s="96">
        <v>23.6</v>
      </c>
      <c r="O200" s="96">
        <v>24.9</v>
      </c>
      <c r="P200" s="96">
        <v>24.3</v>
      </c>
      <c r="Q200" s="96">
        <v>22.9</v>
      </c>
      <c r="R200" s="96">
        <v>23.2</v>
      </c>
      <c r="S200" s="96">
        <v>21.8</v>
      </c>
      <c r="T200" s="96">
        <v>22</v>
      </c>
      <c r="U200" s="96">
        <v>22.6</v>
      </c>
      <c r="V200" s="96">
        <v>22.2</v>
      </c>
      <c r="W200" s="96">
        <v>22.1</v>
      </c>
      <c r="X200" s="96">
        <v>22</v>
      </c>
    </row>
    <row r="201" spans="1:24" x14ac:dyDescent="0.25">
      <c r="A201" s="96" t="s">
        <v>4035</v>
      </c>
      <c r="B201" s="96" t="s">
        <v>422</v>
      </c>
      <c r="C201" s="96" t="s">
        <v>3992</v>
      </c>
      <c r="D201" s="96">
        <f t="shared" si="3"/>
        <v>5.3</v>
      </c>
      <c r="U201" s="96">
        <v>5.3</v>
      </c>
    </row>
    <row r="202" spans="1:24" x14ac:dyDescent="0.25">
      <c r="A202" s="96" t="s">
        <v>4034</v>
      </c>
      <c r="B202" s="96" t="s">
        <v>4033</v>
      </c>
      <c r="C202" s="96" t="s">
        <v>3992</v>
      </c>
      <c r="D202" s="96">
        <f t="shared" si="3"/>
        <v>12.06916929025828</v>
      </c>
      <c r="E202" s="96">
        <v>12.824926881347187</v>
      </c>
      <c r="F202" s="96">
        <v>12.110495906532492</v>
      </c>
      <c r="G202" s="96">
        <v>12.114615273713182</v>
      </c>
      <c r="H202" s="96">
        <v>16.033122030169842</v>
      </c>
      <c r="I202" s="96">
        <v>14.398933845176032</v>
      </c>
      <c r="J202" s="96">
        <v>13.368657633453362</v>
      </c>
      <c r="K202" s="96">
        <v>14.70825044682954</v>
      </c>
      <c r="L202" s="96">
        <v>12.502024051498458</v>
      </c>
      <c r="M202" s="96">
        <v>13.04942321228244</v>
      </c>
      <c r="N202" s="96">
        <v>12.416875583175948</v>
      </c>
      <c r="O202" s="96">
        <v>11.715620146931117</v>
      </c>
      <c r="P202" s="96">
        <v>11.052857468826758</v>
      </c>
      <c r="Q202" s="96">
        <v>10.615918696893498</v>
      </c>
      <c r="R202" s="96">
        <v>10.56979584357212</v>
      </c>
      <c r="S202" s="96">
        <v>10.825062347370958</v>
      </c>
      <c r="T202" s="96">
        <v>11.965192471906274</v>
      </c>
      <c r="U202" s="96">
        <v>12.209564400813715</v>
      </c>
      <c r="V202" s="96">
        <v>12.615244652190547</v>
      </c>
      <c r="W202" s="96">
        <v>13.262031025126422</v>
      </c>
      <c r="X202" s="96">
        <v>14.099590872769388</v>
      </c>
    </row>
    <row r="203" spans="1:24" x14ac:dyDescent="0.25">
      <c r="A203" s="96" t="s">
        <v>4032</v>
      </c>
      <c r="B203" s="96" t="s">
        <v>4031</v>
      </c>
      <c r="C203" s="96" t="s">
        <v>3992</v>
      </c>
      <c r="D203" s="96">
        <f t="shared" si="3"/>
        <v>8.4285918486305018</v>
      </c>
      <c r="E203" s="96">
        <v>13.760889937608193</v>
      </c>
      <c r="F203" s="96">
        <v>13.518580993558684</v>
      </c>
      <c r="G203" s="96">
        <v>13.462735863544067</v>
      </c>
      <c r="H203" s="96">
        <v>13.000168348924962</v>
      </c>
      <c r="I203" s="96">
        <v>12.413633376139014</v>
      </c>
      <c r="J203" s="96">
        <v>12.268129153782096</v>
      </c>
      <c r="K203" s="96">
        <v>11.913894974646727</v>
      </c>
      <c r="L203" s="96">
        <v>11.427206998785211</v>
      </c>
      <c r="M203" s="96">
        <v>10.283599582161511</v>
      </c>
      <c r="N203" s="96">
        <v>9.162123006319014</v>
      </c>
      <c r="O203" s="96">
        <v>8.6296506274580036</v>
      </c>
      <c r="P203" s="96">
        <v>8.3730249680462396</v>
      </c>
      <c r="Q203" s="96">
        <v>8.1989300255253941</v>
      </c>
      <c r="R203" s="96">
        <v>7.7121863270741482</v>
      </c>
      <c r="S203" s="96">
        <v>7.5575225401274109</v>
      </c>
      <c r="T203" s="96">
        <v>7.7603128554484861</v>
      </c>
      <c r="U203" s="96">
        <v>7.8775203212545488</v>
      </c>
      <c r="V203" s="96">
        <v>7.6532920397035795</v>
      </c>
      <c r="W203" s="96">
        <v>7.4884217289337345</v>
      </c>
      <c r="X203" s="96">
        <v>7.4479030113592541</v>
      </c>
    </row>
    <row r="204" spans="1:24" hidden="1" x14ac:dyDescent="0.25">
      <c r="A204" s="96" t="s">
        <v>423</v>
      </c>
      <c r="B204" s="96" t="s">
        <v>4030</v>
      </c>
      <c r="C204" s="96" t="s">
        <v>3992</v>
      </c>
      <c r="D204" s="96" t="e">
        <f t="shared" si="3"/>
        <v>#DIV/0!</v>
      </c>
    </row>
    <row r="205" spans="1:24" x14ac:dyDescent="0.25">
      <c r="A205" s="96" t="s">
        <v>424</v>
      </c>
      <c r="B205" s="96" t="s">
        <v>425</v>
      </c>
      <c r="C205" s="96" t="s">
        <v>3992</v>
      </c>
      <c r="D205" s="96">
        <f t="shared" si="3"/>
        <v>13.723076923076924</v>
      </c>
      <c r="E205" s="96">
        <v>31.2</v>
      </c>
      <c r="F205" s="96">
        <v>27.8</v>
      </c>
      <c r="G205" s="96">
        <v>31.7</v>
      </c>
      <c r="H205" s="96">
        <v>32.6</v>
      </c>
      <c r="I205" s="96">
        <v>29.5</v>
      </c>
      <c r="J205" s="96">
        <v>31.8</v>
      </c>
      <c r="K205" s="96">
        <v>35.6</v>
      </c>
      <c r="L205" s="96">
        <v>23.8</v>
      </c>
      <c r="M205" s="96">
        <v>22.8</v>
      </c>
      <c r="N205" s="96">
        <v>18.100000000000001</v>
      </c>
      <c r="O205" s="96">
        <v>15.9</v>
      </c>
      <c r="P205" s="96">
        <v>13.3</v>
      </c>
      <c r="Q205" s="96">
        <v>12.7</v>
      </c>
      <c r="R205" s="96">
        <v>14.2</v>
      </c>
      <c r="S205" s="96">
        <v>13.4</v>
      </c>
      <c r="T205" s="96">
        <v>11.1</v>
      </c>
      <c r="U205" s="96">
        <v>9</v>
      </c>
      <c r="V205" s="96">
        <v>8.6999999999999993</v>
      </c>
      <c r="W205" s="96">
        <v>8.1</v>
      </c>
      <c r="X205" s="96">
        <v>7.3</v>
      </c>
    </row>
    <row r="206" spans="1:24" x14ac:dyDescent="0.25">
      <c r="A206" s="96" t="s">
        <v>139</v>
      </c>
      <c r="B206" s="96" t="s">
        <v>426</v>
      </c>
      <c r="C206" s="96" t="s">
        <v>3992</v>
      </c>
      <c r="D206" s="96">
        <f t="shared" si="3"/>
        <v>11.36923076923077</v>
      </c>
      <c r="E206" s="96">
        <v>12.4</v>
      </c>
      <c r="F206" s="96">
        <v>13</v>
      </c>
      <c r="G206" s="96">
        <v>11.6</v>
      </c>
      <c r="H206" s="96">
        <v>11.8</v>
      </c>
      <c r="I206" s="96">
        <v>12.3</v>
      </c>
      <c r="J206" s="96">
        <v>13.3</v>
      </c>
      <c r="K206" s="96">
        <v>13.2</v>
      </c>
      <c r="L206" s="96">
        <v>14.4</v>
      </c>
      <c r="M206" s="96">
        <v>15.5</v>
      </c>
      <c r="N206" s="96">
        <v>14</v>
      </c>
      <c r="O206" s="96">
        <v>12</v>
      </c>
      <c r="P206" s="96">
        <v>10.4</v>
      </c>
      <c r="Q206" s="96">
        <v>10.4</v>
      </c>
      <c r="R206" s="96">
        <v>9.6999999999999993</v>
      </c>
      <c r="S206" s="96">
        <v>10</v>
      </c>
      <c r="T206" s="96">
        <v>10</v>
      </c>
      <c r="U206" s="96">
        <v>10.3</v>
      </c>
      <c r="V206" s="96">
        <v>10.6</v>
      </c>
      <c r="W206" s="96">
        <v>10.199999999999999</v>
      </c>
      <c r="X206" s="96">
        <v>10.3</v>
      </c>
    </row>
    <row r="207" spans="1:24" x14ac:dyDescent="0.25">
      <c r="A207" s="96" t="s">
        <v>427</v>
      </c>
      <c r="B207" s="96" t="s">
        <v>428</v>
      </c>
      <c r="C207" s="96" t="s">
        <v>3992</v>
      </c>
      <c r="D207" s="96">
        <f t="shared" si="3"/>
        <v>19.207692307692309</v>
      </c>
      <c r="E207" s="96">
        <v>27.9</v>
      </c>
      <c r="F207" s="96">
        <v>28.8</v>
      </c>
      <c r="G207" s="96">
        <v>29.6</v>
      </c>
      <c r="H207" s="96">
        <v>31</v>
      </c>
      <c r="I207" s="96">
        <v>29.9</v>
      </c>
      <c r="J207" s="96">
        <v>28.8</v>
      </c>
      <c r="K207" s="96">
        <v>27.5</v>
      </c>
      <c r="L207" s="96">
        <v>28.2</v>
      </c>
      <c r="M207" s="96">
        <v>25.5</v>
      </c>
      <c r="N207" s="96">
        <v>21.7</v>
      </c>
      <c r="O207" s="96">
        <v>20.5</v>
      </c>
      <c r="P207" s="96">
        <v>21.1</v>
      </c>
      <c r="Q207" s="96">
        <v>21.4</v>
      </c>
      <c r="R207" s="96">
        <v>20.7</v>
      </c>
      <c r="S207" s="96">
        <v>20.3</v>
      </c>
      <c r="T207" s="96">
        <v>17.5</v>
      </c>
      <c r="U207" s="96">
        <v>14.4</v>
      </c>
      <c r="V207" s="96">
        <v>13.5</v>
      </c>
      <c r="W207" s="96">
        <v>12.9</v>
      </c>
      <c r="X207" s="96">
        <v>12</v>
      </c>
    </row>
    <row r="208" spans="1:24" x14ac:dyDescent="0.25">
      <c r="A208" s="96" t="s">
        <v>429</v>
      </c>
      <c r="B208" s="96" t="s">
        <v>430</v>
      </c>
      <c r="C208" s="96" t="s">
        <v>3992</v>
      </c>
      <c r="D208" s="96">
        <f t="shared" si="3"/>
        <v>32.084615384615383</v>
      </c>
      <c r="E208" s="96">
        <v>38</v>
      </c>
      <c r="F208" s="96">
        <v>36.4</v>
      </c>
      <c r="G208" s="96">
        <v>37.200000000000003</v>
      </c>
      <c r="H208" s="96">
        <v>36.9</v>
      </c>
      <c r="I208" s="96">
        <v>36.700000000000003</v>
      </c>
      <c r="J208" s="96">
        <v>37</v>
      </c>
      <c r="K208" s="96">
        <v>35.5</v>
      </c>
      <c r="L208" s="96">
        <v>34.700000000000003</v>
      </c>
      <c r="M208" s="96">
        <v>33.6</v>
      </c>
      <c r="N208" s="96">
        <v>34.1</v>
      </c>
      <c r="O208" s="96">
        <v>34</v>
      </c>
      <c r="P208" s="96">
        <v>34</v>
      </c>
      <c r="Q208" s="96">
        <v>34.200000000000003</v>
      </c>
      <c r="R208" s="96">
        <v>32.4</v>
      </c>
      <c r="S208" s="96">
        <v>29.9</v>
      </c>
      <c r="T208" s="96">
        <v>30.2</v>
      </c>
      <c r="U208" s="96">
        <v>30.3</v>
      </c>
      <c r="V208" s="96">
        <v>30.4</v>
      </c>
      <c r="W208" s="96">
        <v>29.9</v>
      </c>
      <c r="X208" s="96">
        <v>29.4</v>
      </c>
    </row>
    <row r="209" spans="1:24" x14ac:dyDescent="0.25">
      <c r="A209" s="96" t="s">
        <v>4029</v>
      </c>
      <c r="B209" s="96" t="s">
        <v>4028</v>
      </c>
      <c r="C209" s="96" t="s">
        <v>3992</v>
      </c>
      <c r="D209" s="96">
        <f t="shared" si="3"/>
        <v>16.017598137647628</v>
      </c>
      <c r="E209" s="96">
        <v>15.93745614784808</v>
      </c>
      <c r="F209" s="96">
        <v>15.823583080118208</v>
      </c>
      <c r="G209" s="96">
        <v>15.739646145978861</v>
      </c>
      <c r="H209" s="96">
        <v>15.481937761401209</v>
      </c>
      <c r="I209" s="96">
        <v>15.521644906540631</v>
      </c>
      <c r="J209" s="96">
        <v>15.860328185171305</v>
      </c>
      <c r="K209" s="96">
        <v>16.11383073025458</v>
      </c>
      <c r="L209" s="96">
        <v>16.347843078488904</v>
      </c>
      <c r="M209" s="96">
        <v>16.652781080910202</v>
      </c>
      <c r="N209" s="96">
        <v>16.597279516649145</v>
      </c>
      <c r="O209" s="96">
        <v>16.768039251247689</v>
      </c>
      <c r="P209" s="96">
        <v>16.91896766179563</v>
      </c>
      <c r="Q209" s="96">
        <v>16.83837519808819</v>
      </c>
      <c r="R209" s="96">
        <v>16.376510361171281</v>
      </c>
      <c r="S209" s="96">
        <v>15.67961779108464</v>
      </c>
      <c r="T209" s="96">
        <v>15.33250295720439</v>
      </c>
      <c r="U209" s="96">
        <v>15.138012168721184</v>
      </c>
      <c r="V209" s="96">
        <v>15.032825018686149</v>
      </c>
      <c r="W209" s="96">
        <v>15.223156721552781</v>
      </c>
      <c r="X209" s="96">
        <v>15.322864983818954</v>
      </c>
    </row>
    <row r="210" spans="1:24" x14ac:dyDescent="0.25">
      <c r="A210" s="96" t="s">
        <v>431</v>
      </c>
      <c r="B210" s="96" t="s">
        <v>432</v>
      </c>
      <c r="C210" s="96" t="s">
        <v>3992</v>
      </c>
      <c r="D210" s="96">
        <f t="shared" si="3"/>
        <v>27.638461538461538</v>
      </c>
      <c r="E210" s="96">
        <v>17.100000000000001</v>
      </c>
      <c r="F210" s="96">
        <v>17.100000000000001</v>
      </c>
      <c r="G210" s="96">
        <v>17.2</v>
      </c>
      <c r="H210" s="96">
        <v>17.7</v>
      </c>
      <c r="I210" s="96">
        <v>23</v>
      </c>
      <c r="J210" s="96">
        <v>25.9</v>
      </c>
      <c r="K210" s="96">
        <v>24.8</v>
      </c>
      <c r="L210" s="96">
        <v>26</v>
      </c>
      <c r="M210" s="96">
        <v>25.7</v>
      </c>
      <c r="N210" s="96">
        <v>23.8</v>
      </c>
      <c r="O210" s="96">
        <v>24.8</v>
      </c>
      <c r="P210" s="96">
        <v>26.1</v>
      </c>
      <c r="Q210" s="96">
        <v>27</v>
      </c>
      <c r="R210" s="96">
        <v>26.3</v>
      </c>
      <c r="S210" s="96">
        <v>25</v>
      </c>
      <c r="T210" s="96">
        <v>26.2</v>
      </c>
      <c r="U210" s="96">
        <v>28.7</v>
      </c>
      <c r="V210" s="96">
        <v>30.6</v>
      </c>
      <c r="W210" s="96">
        <v>33.200000000000003</v>
      </c>
      <c r="X210" s="96">
        <v>35.9</v>
      </c>
    </row>
    <row r="211" spans="1:24" x14ac:dyDescent="0.25">
      <c r="A211" s="96" t="s">
        <v>433</v>
      </c>
      <c r="B211" s="96" t="s">
        <v>434</v>
      </c>
      <c r="C211" s="96" t="s">
        <v>3992</v>
      </c>
      <c r="D211" s="96">
        <f t="shared" si="3"/>
        <v>24.476923076923075</v>
      </c>
      <c r="E211" s="96">
        <v>25.5</v>
      </c>
      <c r="F211" s="96">
        <v>25.5</v>
      </c>
      <c r="G211" s="96">
        <v>25.4</v>
      </c>
      <c r="H211" s="96">
        <v>25.7</v>
      </c>
      <c r="I211" s="96">
        <v>25.7</v>
      </c>
      <c r="J211" s="96">
        <v>25.6</v>
      </c>
      <c r="K211" s="96">
        <v>24.9</v>
      </c>
      <c r="L211" s="96">
        <v>24.7</v>
      </c>
      <c r="M211" s="96">
        <v>24.7</v>
      </c>
      <c r="N211" s="96">
        <v>24.2</v>
      </c>
      <c r="O211" s="96">
        <v>23.8</v>
      </c>
      <c r="P211" s="96">
        <v>21.1</v>
      </c>
      <c r="Q211" s="96">
        <v>22.2</v>
      </c>
      <c r="R211" s="96">
        <v>22.2</v>
      </c>
      <c r="S211" s="96">
        <v>24.9</v>
      </c>
      <c r="T211" s="96">
        <v>25.1</v>
      </c>
      <c r="U211" s="96">
        <v>25.5</v>
      </c>
      <c r="V211" s="96">
        <v>26.9</v>
      </c>
      <c r="W211" s="96">
        <v>26.1</v>
      </c>
      <c r="X211" s="96">
        <v>26.8</v>
      </c>
    </row>
    <row r="212" spans="1:24" x14ac:dyDescent="0.25">
      <c r="A212" s="96" t="s">
        <v>435</v>
      </c>
      <c r="B212" s="96" t="s">
        <v>436</v>
      </c>
      <c r="C212" s="96" t="s">
        <v>3992</v>
      </c>
      <c r="D212" s="96">
        <f t="shared" si="3"/>
        <v>24.65384615384615</v>
      </c>
      <c r="E212" s="96">
        <v>24.8</v>
      </c>
      <c r="F212" s="96">
        <v>24.6</v>
      </c>
      <c r="G212" s="96">
        <v>24.7</v>
      </c>
      <c r="H212" s="96">
        <v>25.2</v>
      </c>
      <c r="I212" s="96">
        <v>24.9</v>
      </c>
      <c r="J212" s="96">
        <v>24.8</v>
      </c>
      <c r="K212" s="96">
        <v>25.3</v>
      </c>
      <c r="L212" s="96">
        <v>25.5</v>
      </c>
      <c r="M212" s="96">
        <v>25.4</v>
      </c>
      <c r="N212" s="96">
        <v>25.5</v>
      </c>
      <c r="O212" s="96">
        <v>25.8</v>
      </c>
      <c r="P212" s="96">
        <v>25.7</v>
      </c>
      <c r="Q212" s="96">
        <v>24.7</v>
      </c>
      <c r="R212" s="96">
        <v>24.6</v>
      </c>
      <c r="S212" s="96">
        <v>24.1</v>
      </c>
      <c r="T212" s="96">
        <v>24.1</v>
      </c>
      <c r="U212" s="96">
        <v>24.1</v>
      </c>
      <c r="V212" s="96">
        <v>23.8</v>
      </c>
      <c r="W212" s="96">
        <v>23.7</v>
      </c>
      <c r="X212" s="96">
        <v>23.5</v>
      </c>
    </row>
    <row r="213" spans="1:24" x14ac:dyDescent="0.25">
      <c r="A213" s="96" t="s">
        <v>45</v>
      </c>
      <c r="B213" s="96" t="s">
        <v>437</v>
      </c>
      <c r="C213" s="96" t="s">
        <v>3992</v>
      </c>
      <c r="D213" s="96">
        <f t="shared" si="3"/>
        <v>3.7153846153846164</v>
      </c>
      <c r="E213" s="96">
        <v>6.5</v>
      </c>
      <c r="F213" s="96">
        <v>5.8</v>
      </c>
      <c r="G213" s="96">
        <v>6.4</v>
      </c>
      <c r="H213" s="96">
        <v>7</v>
      </c>
      <c r="I213" s="96">
        <v>6.2</v>
      </c>
      <c r="J213" s="96">
        <v>5</v>
      </c>
      <c r="K213" s="96">
        <v>5.3</v>
      </c>
      <c r="L213" s="96">
        <v>6</v>
      </c>
      <c r="M213" s="96">
        <v>5.8</v>
      </c>
      <c r="N213" s="96">
        <v>4.4000000000000004</v>
      </c>
      <c r="O213" s="96">
        <v>5.0999999999999996</v>
      </c>
      <c r="P213" s="96">
        <v>4.5999999999999996</v>
      </c>
      <c r="Q213" s="96">
        <v>3.5</v>
      </c>
      <c r="R213" s="96">
        <v>3.2</v>
      </c>
      <c r="S213" s="96">
        <v>3.1</v>
      </c>
      <c r="T213" s="96">
        <v>3</v>
      </c>
      <c r="U213" s="96">
        <v>2.7</v>
      </c>
      <c r="V213" s="96">
        <v>2.5</v>
      </c>
      <c r="W213" s="96">
        <v>2.2999999999999998</v>
      </c>
      <c r="X213" s="96">
        <v>2.1</v>
      </c>
    </row>
    <row r="214" spans="1:24" x14ac:dyDescent="0.25">
      <c r="A214" s="96" t="s">
        <v>438</v>
      </c>
      <c r="B214" s="96" t="s">
        <v>439</v>
      </c>
      <c r="C214" s="96" t="s">
        <v>3992</v>
      </c>
      <c r="D214" s="96">
        <f t="shared" si="3"/>
        <v>17.153846153846153</v>
      </c>
      <c r="E214" s="96">
        <v>17.7</v>
      </c>
      <c r="F214" s="96">
        <v>18.399999999999999</v>
      </c>
      <c r="G214" s="96">
        <v>19.100000000000001</v>
      </c>
      <c r="H214" s="96">
        <v>18.8</v>
      </c>
      <c r="I214" s="96">
        <v>18.3</v>
      </c>
      <c r="J214" s="96">
        <v>17.5</v>
      </c>
      <c r="K214" s="96">
        <v>17.7</v>
      </c>
      <c r="L214" s="96">
        <v>17.7</v>
      </c>
      <c r="M214" s="96">
        <v>17.5</v>
      </c>
      <c r="N214" s="96">
        <v>17.899999999999999</v>
      </c>
      <c r="O214" s="96">
        <v>17.8</v>
      </c>
      <c r="P214" s="96">
        <v>17.399999999999999</v>
      </c>
      <c r="Q214" s="96">
        <v>17.100000000000001</v>
      </c>
      <c r="R214" s="96">
        <v>17.2</v>
      </c>
      <c r="S214" s="96">
        <v>16.899999999999999</v>
      </c>
      <c r="T214" s="96">
        <v>16.899999999999999</v>
      </c>
      <c r="U214" s="96">
        <v>16.8</v>
      </c>
      <c r="V214" s="96">
        <v>16.7</v>
      </c>
      <c r="W214" s="96">
        <v>16.600000000000001</v>
      </c>
      <c r="X214" s="96">
        <v>16.5</v>
      </c>
    </row>
    <row r="215" spans="1:24" x14ac:dyDescent="0.25">
      <c r="A215" s="96" t="s">
        <v>440</v>
      </c>
      <c r="B215" s="96" t="s">
        <v>441</v>
      </c>
      <c r="C215" s="96" t="s">
        <v>3992</v>
      </c>
      <c r="D215" s="96">
        <f t="shared" si="3"/>
        <v>30.423076923076923</v>
      </c>
      <c r="E215" s="96">
        <v>31.2</v>
      </c>
      <c r="F215" s="96">
        <v>32.299999999999997</v>
      </c>
      <c r="G215" s="96">
        <v>31.3</v>
      </c>
      <c r="H215" s="96">
        <v>31.3</v>
      </c>
      <c r="I215" s="96">
        <v>31.2</v>
      </c>
      <c r="J215" s="96">
        <v>31.5</v>
      </c>
      <c r="K215" s="96">
        <v>31.2</v>
      </c>
      <c r="L215" s="96">
        <v>30.7</v>
      </c>
      <c r="M215" s="96">
        <v>30.5</v>
      </c>
      <c r="N215" s="96">
        <v>30.5</v>
      </c>
      <c r="O215" s="96">
        <v>30</v>
      </c>
      <c r="P215" s="96">
        <v>30</v>
      </c>
      <c r="Q215" s="96">
        <v>29.3</v>
      </c>
      <c r="R215" s="96">
        <v>28.4</v>
      </c>
      <c r="S215" s="96">
        <v>28.7</v>
      </c>
      <c r="T215" s="96">
        <v>30.4</v>
      </c>
      <c r="U215" s="96">
        <v>30.5</v>
      </c>
      <c r="V215" s="96">
        <v>31.3</v>
      </c>
      <c r="W215" s="96">
        <v>32.200000000000003</v>
      </c>
      <c r="X215" s="96">
        <v>33</v>
      </c>
    </row>
    <row r="216" spans="1:24" x14ac:dyDescent="0.25">
      <c r="A216" s="96" t="s">
        <v>442</v>
      </c>
      <c r="B216" s="96" t="s">
        <v>443</v>
      </c>
      <c r="C216" s="96" t="s">
        <v>3992</v>
      </c>
      <c r="D216" s="96">
        <f t="shared" si="3"/>
        <v>22.384615384615383</v>
      </c>
      <c r="E216" s="96">
        <v>35.9</v>
      </c>
      <c r="F216" s="96">
        <v>35.299999999999997</v>
      </c>
      <c r="G216" s="96">
        <v>33.1</v>
      </c>
      <c r="H216" s="96">
        <v>35.6</v>
      </c>
      <c r="I216" s="96">
        <v>35.6</v>
      </c>
      <c r="J216" s="96">
        <v>29.7</v>
      </c>
      <c r="K216" s="96">
        <v>32.9</v>
      </c>
      <c r="L216" s="96">
        <v>30.9</v>
      </c>
      <c r="M216" s="96">
        <v>28.4</v>
      </c>
      <c r="N216" s="96">
        <v>24.6</v>
      </c>
      <c r="O216" s="96">
        <v>22.3</v>
      </c>
      <c r="P216" s="96">
        <v>21.1</v>
      </c>
      <c r="Q216" s="96">
        <v>19</v>
      </c>
      <c r="R216" s="96">
        <v>19</v>
      </c>
      <c r="S216" s="96">
        <v>20.399999999999999</v>
      </c>
      <c r="T216" s="96">
        <v>20.8</v>
      </c>
      <c r="U216" s="96">
        <v>22.2</v>
      </c>
      <c r="V216" s="96">
        <v>20.6</v>
      </c>
      <c r="W216" s="96">
        <v>20.8</v>
      </c>
      <c r="X216" s="96">
        <v>20.9</v>
      </c>
    </row>
    <row r="217" spans="1:24" x14ac:dyDescent="0.25">
      <c r="A217" s="96" t="s">
        <v>3680</v>
      </c>
      <c r="B217" s="96" t="s">
        <v>3679</v>
      </c>
      <c r="C217" s="96" t="s">
        <v>3992</v>
      </c>
      <c r="D217" s="96">
        <f t="shared" si="3"/>
        <v>1.6</v>
      </c>
      <c r="R217" s="96">
        <v>3.2</v>
      </c>
      <c r="U217" s="96">
        <v>0</v>
      </c>
    </row>
    <row r="218" spans="1:24" x14ac:dyDescent="0.25">
      <c r="A218" s="96" t="s">
        <v>444</v>
      </c>
      <c r="B218" s="96" t="s">
        <v>445</v>
      </c>
      <c r="C218" s="96" t="s">
        <v>3992</v>
      </c>
      <c r="D218" s="96">
        <f t="shared" si="3"/>
        <v>27.369230769230761</v>
      </c>
      <c r="E218" s="96">
        <v>27.6</v>
      </c>
      <c r="F218" s="96">
        <v>27</v>
      </c>
      <c r="G218" s="96">
        <v>26.1</v>
      </c>
      <c r="H218" s="96">
        <v>27.2</v>
      </c>
      <c r="I218" s="96">
        <v>27.7</v>
      </c>
      <c r="J218" s="96">
        <v>27.3</v>
      </c>
      <c r="K218" s="96">
        <v>27.4</v>
      </c>
      <c r="L218" s="96">
        <v>27.2</v>
      </c>
      <c r="M218" s="96">
        <v>27.6</v>
      </c>
      <c r="N218" s="96">
        <v>27.5</v>
      </c>
      <c r="O218" s="96">
        <v>27.7</v>
      </c>
      <c r="P218" s="96">
        <v>27.7</v>
      </c>
      <c r="Q218" s="96">
        <v>27.1</v>
      </c>
      <c r="R218" s="96">
        <v>27</v>
      </c>
      <c r="S218" s="96">
        <v>27.2</v>
      </c>
      <c r="T218" s="96">
        <v>27.2</v>
      </c>
      <c r="U218" s="96">
        <v>27.4</v>
      </c>
      <c r="V218" s="96">
        <v>27.4</v>
      </c>
      <c r="W218" s="96">
        <v>27.4</v>
      </c>
      <c r="X218" s="96">
        <v>27.4</v>
      </c>
    </row>
    <row r="219" spans="1:24" x14ac:dyDescent="0.25">
      <c r="A219" s="96" t="s">
        <v>152</v>
      </c>
      <c r="B219" s="96" t="s">
        <v>446</v>
      </c>
      <c r="C219" s="96" t="s">
        <v>3992</v>
      </c>
      <c r="D219" s="96">
        <f t="shared" si="3"/>
        <v>8.9384615384615387</v>
      </c>
      <c r="E219" s="96">
        <v>10.9</v>
      </c>
      <c r="F219" s="96">
        <v>13.8</v>
      </c>
      <c r="G219" s="96">
        <v>9.4</v>
      </c>
      <c r="H219" s="96">
        <v>8</v>
      </c>
      <c r="I219" s="96">
        <v>9.1</v>
      </c>
      <c r="J219" s="96">
        <v>10</v>
      </c>
      <c r="K219" s="96">
        <v>11.5</v>
      </c>
      <c r="L219" s="96">
        <v>12.6</v>
      </c>
      <c r="M219" s="96">
        <v>11.7</v>
      </c>
      <c r="N219" s="96">
        <v>10.7</v>
      </c>
      <c r="O219" s="96">
        <v>9</v>
      </c>
      <c r="P219" s="96">
        <v>9.6999999999999993</v>
      </c>
      <c r="Q219" s="96">
        <v>8.9</v>
      </c>
      <c r="R219" s="96">
        <v>8.4</v>
      </c>
      <c r="S219" s="96">
        <v>7.5</v>
      </c>
      <c r="T219" s="96">
        <v>6.7</v>
      </c>
      <c r="U219" s="96">
        <v>7.4</v>
      </c>
      <c r="V219" s="96">
        <v>8.6</v>
      </c>
      <c r="W219" s="96">
        <v>7.5</v>
      </c>
      <c r="X219" s="96">
        <v>7.5</v>
      </c>
    </row>
    <row r="220" spans="1:24" x14ac:dyDescent="0.25">
      <c r="A220" s="96" t="s">
        <v>4027</v>
      </c>
      <c r="B220" s="96" t="s">
        <v>4026</v>
      </c>
      <c r="C220" s="96" t="s">
        <v>3992</v>
      </c>
      <c r="D220" s="96">
        <f t="shared" si="3"/>
        <v>27.175360145759523</v>
      </c>
      <c r="E220" s="96">
        <v>30.000009147091628</v>
      </c>
      <c r="F220" s="96">
        <v>29.589678825173443</v>
      </c>
      <c r="G220" s="96">
        <v>29.814554842100904</v>
      </c>
      <c r="H220" s="96">
        <v>29.741250096194772</v>
      </c>
      <c r="I220" s="96">
        <v>29.282698834046226</v>
      </c>
      <c r="J220" s="96">
        <v>28.898139217889689</v>
      </c>
      <c r="K220" s="96">
        <v>28.678590860903721</v>
      </c>
      <c r="L220" s="96">
        <v>27.878060475752374</v>
      </c>
      <c r="M220" s="96">
        <v>27.50421535167796</v>
      </c>
      <c r="N220" s="96">
        <v>27.644455186291534</v>
      </c>
      <c r="O220" s="96">
        <v>27.545558423466655</v>
      </c>
      <c r="P220" s="96">
        <v>26.939944463709779</v>
      </c>
      <c r="Q220" s="96">
        <v>26.769406215195026</v>
      </c>
      <c r="R220" s="96">
        <v>26.500425612592498</v>
      </c>
      <c r="S220" s="96">
        <v>26.724918526204799</v>
      </c>
      <c r="T220" s="96">
        <v>26.846905588982683</v>
      </c>
      <c r="U220" s="96">
        <v>27.156666624474823</v>
      </c>
      <c r="V220" s="96">
        <v>27.134623303472175</v>
      </c>
      <c r="W220" s="96">
        <v>27.174602876717614</v>
      </c>
      <c r="X220" s="96">
        <v>27.459899246335972</v>
      </c>
    </row>
    <row r="221" spans="1:24" x14ac:dyDescent="0.25">
      <c r="A221" s="96" t="s">
        <v>447</v>
      </c>
      <c r="B221" s="96" t="s">
        <v>448</v>
      </c>
      <c r="C221" s="96" t="s">
        <v>3992</v>
      </c>
      <c r="D221" s="96">
        <f t="shared" si="3"/>
        <v>29.953846153846147</v>
      </c>
      <c r="E221" s="96">
        <v>19.2</v>
      </c>
      <c r="F221" s="96">
        <v>19.399999999999999</v>
      </c>
      <c r="G221" s="96">
        <v>19.7</v>
      </c>
      <c r="H221" s="96">
        <v>20</v>
      </c>
      <c r="I221" s="96">
        <v>20.5</v>
      </c>
      <c r="J221" s="96">
        <v>20.9</v>
      </c>
      <c r="K221" s="96">
        <v>21.2</v>
      </c>
      <c r="L221" s="96">
        <v>21.6</v>
      </c>
      <c r="M221" s="96">
        <v>23</v>
      </c>
      <c r="N221" s="96">
        <v>24</v>
      </c>
      <c r="O221" s="96">
        <v>25.3</v>
      </c>
      <c r="P221" s="96">
        <v>27.4</v>
      </c>
      <c r="Q221" s="96">
        <v>31</v>
      </c>
      <c r="R221" s="96">
        <v>31.2</v>
      </c>
      <c r="S221" s="96">
        <v>31.9</v>
      </c>
      <c r="T221" s="96">
        <v>33.1</v>
      </c>
      <c r="U221" s="96">
        <v>33.799999999999997</v>
      </c>
      <c r="V221" s="96">
        <v>34.700000000000003</v>
      </c>
      <c r="W221" s="96">
        <v>35.700000000000003</v>
      </c>
      <c r="X221" s="96">
        <v>36.700000000000003</v>
      </c>
    </row>
    <row r="222" spans="1:24" x14ac:dyDescent="0.25">
      <c r="A222" s="96" t="s">
        <v>4025</v>
      </c>
      <c r="B222" s="96" t="s">
        <v>4024</v>
      </c>
      <c r="C222" s="96" t="s">
        <v>3992</v>
      </c>
      <c r="D222" s="96">
        <f t="shared" si="3"/>
        <v>27.173910009686178</v>
      </c>
      <c r="E222" s="96">
        <v>29.998026840192004</v>
      </c>
      <c r="F222" s="96">
        <v>29.587618065965803</v>
      </c>
      <c r="G222" s="96">
        <v>29.813275436465823</v>
      </c>
      <c r="H222" s="96">
        <v>29.739855815464598</v>
      </c>
      <c r="I222" s="96">
        <v>29.280480191381226</v>
      </c>
      <c r="J222" s="96">
        <v>28.896119226346251</v>
      </c>
      <c r="K222" s="96">
        <v>28.676832694167061</v>
      </c>
      <c r="L222" s="96">
        <v>27.877002516078431</v>
      </c>
      <c r="M222" s="96">
        <v>27.502032246158969</v>
      </c>
      <c r="N222" s="96">
        <v>27.642645300400854</v>
      </c>
      <c r="O222" s="96">
        <v>27.544196711379534</v>
      </c>
      <c r="P222" s="96">
        <v>26.938499822036743</v>
      </c>
      <c r="Q222" s="96">
        <v>26.767888833295231</v>
      </c>
      <c r="R222" s="96">
        <v>26.498739788130894</v>
      </c>
      <c r="S222" s="96">
        <v>26.723613081573873</v>
      </c>
      <c r="T222" s="96">
        <v>26.845688009687024</v>
      </c>
      <c r="U222" s="96">
        <v>27.155619790950219</v>
      </c>
      <c r="V222" s="96">
        <v>27.133205807114123</v>
      </c>
      <c r="W222" s="96">
        <v>27.173205607793964</v>
      </c>
      <c r="X222" s="96">
        <v>27.458492611320469</v>
      </c>
    </row>
    <row r="223" spans="1:24" x14ac:dyDescent="0.25">
      <c r="A223" s="96" t="s">
        <v>4023</v>
      </c>
      <c r="B223" s="96" t="s">
        <v>4022</v>
      </c>
      <c r="C223" s="96" t="s">
        <v>3992</v>
      </c>
      <c r="D223" s="96">
        <f t="shared" si="3"/>
        <v>14.723831160179166</v>
      </c>
      <c r="E223" s="96">
        <v>17.494219615871263</v>
      </c>
      <c r="F223" s="96">
        <v>16.853226374397394</v>
      </c>
      <c r="G223" s="96">
        <v>17.376941929948572</v>
      </c>
      <c r="H223" s="96">
        <v>17.195271261266434</v>
      </c>
      <c r="I223" s="96">
        <v>17.783979210699179</v>
      </c>
      <c r="J223" s="96">
        <v>17.48056972027296</v>
      </c>
      <c r="K223" s="96">
        <v>17.903445363080849</v>
      </c>
      <c r="L223" s="96">
        <v>17.757880555925098</v>
      </c>
      <c r="M223" s="96">
        <v>16.381646481689323</v>
      </c>
      <c r="N223" s="96">
        <v>15.406468705797296</v>
      </c>
      <c r="O223" s="96">
        <v>14.529327526428121</v>
      </c>
      <c r="P223" s="96">
        <v>15.246471384296321</v>
      </c>
      <c r="Q223" s="96">
        <v>13.891230603969889</v>
      </c>
      <c r="R223" s="96">
        <v>13.961527878424429</v>
      </c>
      <c r="S223" s="96">
        <v>13.751260268440104</v>
      </c>
      <c r="T223" s="96">
        <v>14.136988146445402</v>
      </c>
      <c r="U223" s="96">
        <v>14.519513981993029</v>
      </c>
      <c r="V223" s="96">
        <v>13.894367996083162</v>
      </c>
      <c r="W223" s="96">
        <v>14.011470379950943</v>
      </c>
      <c r="X223" s="96">
        <v>13.921651172886055</v>
      </c>
    </row>
    <row r="224" spans="1:24" x14ac:dyDescent="0.25">
      <c r="A224" s="96" t="s">
        <v>449</v>
      </c>
      <c r="B224" s="96" t="s">
        <v>450</v>
      </c>
      <c r="C224" s="96" t="s">
        <v>3992</v>
      </c>
      <c r="D224" s="96">
        <f t="shared" si="3"/>
        <v>26.807692307692307</v>
      </c>
      <c r="E224" s="96">
        <v>12.3</v>
      </c>
      <c r="F224" s="96">
        <v>10.1</v>
      </c>
      <c r="G224" s="96">
        <v>14.1</v>
      </c>
      <c r="H224" s="96">
        <v>14.3</v>
      </c>
      <c r="I224" s="96">
        <v>28.8</v>
      </c>
      <c r="J224" s="96">
        <v>28.6</v>
      </c>
      <c r="K224" s="96">
        <v>27.8</v>
      </c>
      <c r="L224" s="96">
        <v>27.1</v>
      </c>
      <c r="M224" s="96">
        <v>26.3</v>
      </c>
      <c r="N224" s="96">
        <v>26.2</v>
      </c>
      <c r="O224" s="96">
        <v>26.6</v>
      </c>
      <c r="P224" s="96">
        <v>26</v>
      </c>
      <c r="Q224" s="96">
        <v>26</v>
      </c>
      <c r="R224" s="96">
        <v>26.6</v>
      </c>
      <c r="S224" s="96">
        <v>26.6</v>
      </c>
      <c r="T224" s="96">
        <v>27.1</v>
      </c>
      <c r="U224" s="96">
        <v>27.1</v>
      </c>
      <c r="V224" s="96">
        <v>27.4</v>
      </c>
      <c r="W224" s="96">
        <v>27.6</v>
      </c>
      <c r="X224" s="96">
        <v>27.9</v>
      </c>
    </row>
    <row r="225" spans="1:24" x14ac:dyDescent="0.25">
      <c r="A225" s="96" t="s">
        <v>451</v>
      </c>
      <c r="B225" s="96" t="s">
        <v>452</v>
      </c>
      <c r="C225" s="96" t="s">
        <v>3992</v>
      </c>
      <c r="D225" s="96">
        <f t="shared" si="3"/>
        <v>18.246153846153849</v>
      </c>
      <c r="E225" s="96">
        <v>25.7</v>
      </c>
      <c r="F225" s="96">
        <v>12.8</v>
      </c>
      <c r="G225" s="96">
        <v>17.8</v>
      </c>
      <c r="H225" s="96">
        <v>20.3</v>
      </c>
      <c r="I225" s="96">
        <v>29.4</v>
      </c>
      <c r="J225" s="96">
        <v>26.4</v>
      </c>
      <c r="K225" s="96">
        <v>24.7</v>
      </c>
      <c r="L225" s="96">
        <v>25.4</v>
      </c>
      <c r="M225" s="96">
        <v>24.4</v>
      </c>
      <c r="N225" s="96">
        <v>26.6</v>
      </c>
      <c r="O225" s="96">
        <v>19.5</v>
      </c>
      <c r="P225" s="96">
        <v>22.2</v>
      </c>
      <c r="Q225" s="96">
        <v>15.7</v>
      </c>
      <c r="R225" s="96">
        <v>14.4</v>
      </c>
      <c r="S225" s="96">
        <v>16.3</v>
      </c>
      <c r="T225" s="96">
        <v>11.4</v>
      </c>
      <c r="U225" s="96">
        <v>14.3</v>
      </c>
      <c r="V225" s="96">
        <v>16</v>
      </c>
      <c r="W225" s="96">
        <v>15.7</v>
      </c>
      <c r="X225" s="96">
        <v>15.3</v>
      </c>
    </row>
    <row r="226" spans="1:24" x14ac:dyDescent="0.25">
      <c r="A226" s="96" t="s">
        <v>453</v>
      </c>
      <c r="B226" s="96" t="s">
        <v>454</v>
      </c>
      <c r="C226" s="96" t="s">
        <v>3992</v>
      </c>
      <c r="D226" s="96">
        <f t="shared" si="3"/>
        <v>8.0769230769230766</v>
      </c>
      <c r="E226" s="96">
        <v>15.1</v>
      </c>
      <c r="F226" s="96">
        <v>15.1</v>
      </c>
      <c r="G226" s="96">
        <v>14.3</v>
      </c>
      <c r="H226" s="96">
        <v>15.3</v>
      </c>
      <c r="I226" s="96">
        <v>14.5</v>
      </c>
      <c r="J226" s="96">
        <v>13.7</v>
      </c>
      <c r="K226" s="96">
        <v>13.9</v>
      </c>
      <c r="L226" s="96">
        <v>12.5</v>
      </c>
      <c r="M226" s="96">
        <v>14.4</v>
      </c>
      <c r="N226" s="96">
        <v>9.6</v>
      </c>
      <c r="O226" s="96">
        <v>9</v>
      </c>
      <c r="P226" s="96">
        <v>8.6999999999999993</v>
      </c>
      <c r="Q226" s="96">
        <v>7.9</v>
      </c>
      <c r="R226" s="96">
        <v>5.2</v>
      </c>
      <c r="S226" s="96">
        <v>6.6</v>
      </c>
      <c r="T226" s="96">
        <v>6.4</v>
      </c>
      <c r="U226" s="96">
        <v>6.3</v>
      </c>
      <c r="V226" s="96">
        <v>6.2</v>
      </c>
      <c r="W226" s="96">
        <v>6.1</v>
      </c>
      <c r="X226" s="96">
        <v>6.1</v>
      </c>
    </row>
    <row r="227" spans="1:24" x14ac:dyDescent="0.25">
      <c r="A227" s="96" t="s">
        <v>113</v>
      </c>
      <c r="B227" s="96" t="s">
        <v>455</v>
      </c>
      <c r="C227" s="96" t="s">
        <v>3992</v>
      </c>
      <c r="D227" s="96">
        <f t="shared" si="3"/>
        <v>7.3538461538461544</v>
      </c>
      <c r="E227" s="96">
        <v>16.399999999999999</v>
      </c>
      <c r="F227" s="96">
        <v>15</v>
      </c>
      <c r="G227" s="96">
        <v>14.1</v>
      </c>
      <c r="H227" s="96">
        <v>13</v>
      </c>
      <c r="I227" s="96">
        <v>14.4</v>
      </c>
      <c r="J227" s="96">
        <v>13.5</v>
      </c>
      <c r="K227" s="96">
        <v>13.7</v>
      </c>
      <c r="L227" s="96">
        <v>15.6</v>
      </c>
      <c r="M227" s="96">
        <v>11.1</v>
      </c>
      <c r="N227" s="96">
        <v>8.9</v>
      </c>
      <c r="O227" s="96">
        <v>7.2</v>
      </c>
      <c r="P227" s="96">
        <v>7.1</v>
      </c>
      <c r="Q227" s="96">
        <v>6.6</v>
      </c>
      <c r="R227" s="96">
        <v>6.3</v>
      </c>
      <c r="S227" s="96">
        <v>5.5</v>
      </c>
      <c r="T227" s="96">
        <v>6</v>
      </c>
      <c r="U227" s="96">
        <v>6.5</v>
      </c>
      <c r="V227" s="96">
        <v>5.2</v>
      </c>
      <c r="W227" s="96">
        <v>4.5</v>
      </c>
      <c r="X227" s="96">
        <v>5.0999999999999996</v>
      </c>
    </row>
    <row r="228" spans="1:24" x14ac:dyDescent="0.25">
      <c r="A228" s="96" t="s">
        <v>72</v>
      </c>
      <c r="B228" s="96" t="s">
        <v>456</v>
      </c>
      <c r="C228" s="96" t="s">
        <v>3992</v>
      </c>
      <c r="D228" s="96">
        <f t="shared" si="3"/>
        <v>3.5461538461538469</v>
      </c>
      <c r="E228" s="96">
        <v>6.7</v>
      </c>
      <c r="F228" s="96">
        <v>7</v>
      </c>
      <c r="G228" s="96">
        <v>6.3</v>
      </c>
      <c r="H228" s="96">
        <v>6</v>
      </c>
      <c r="I228" s="96">
        <v>5.6</v>
      </c>
      <c r="J228" s="96">
        <v>5.3</v>
      </c>
      <c r="K228" s="96">
        <v>5.3</v>
      </c>
      <c r="L228" s="96">
        <v>5.3</v>
      </c>
      <c r="M228" s="96">
        <v>4.8</v>
      </c>
      <c r="N228" s="96">
        <v>4.0999999999999996</v>
      </c>
      <c r="O228" s="96">
        <v>3</v>
      </c>
      <c r="P228" s="96">
        <v>3.4</v>
      </c>
      <c r="Q228" s="96">
        <v>3.5</v>
      </c>
      <c r="R228" s="96">
        <v>3.1</v>
      </c>
      <c r="S228" s="96">
        <v>3.2</v>
      </c>
      <c r="T228" s="96">
        <v>3.2</v>
      </c>
      <c r="U228" s="96">
        <v>3.1</v>
      </c>
      <c r="V228" s="96">
        <v>2.7</v>
      </c>
      <c r="W228" s="96">
        <v>3.6</v>
      </c>
      <c r="X228" s="96">
        <v>3.1</v>
      </c>
    </row>
    <row r="229" spans="1:24" x14ac:dyDescent="0.25">
      <c r="A229" s="96" t="s">
        <v>457</v>
      </c>
      <c r="B229" s="96" t="s">
        <v>458</v>
      </c>
      <c r="C229" s="96" t="s">
        <v>3992</v>
      </c>
      <c r="D229" s="96">
        <f t="shared" si="3"/>
        <v>31.069230769230767</v>
      </c>
      <c r="E229" s="96">
        <v>29.9</v>
      </c>
      <c r="F229" s="96">
        <v>29.9</v>
      </c>
      <c r="G229" s="96">
        <v>29.6</v>
      </c>
      <c r="H229" s="96">
        <v>30</v>
      </c>
      <c r="I229" s="96">
        <v>30.4</v>
      </c>
      <c r="J229" s="96">
        <v>29.9</v>
      </c>
      <c r="K229" s="96">
        <v>28.6</v>
      </c>
      <c r="L229" s="96">
        <v>28.8</v>
      </c>
      <c r="M229" s="96">
        <v>29</v>
      </c>
      <c r="N229" s="96">
        <v>29.7</v>
      </c>
      <c r="O229" s="96">
        <v>30.1</v>
      </c>
      <c r="P229" s="96">
        <v>31</v>
      </c>
      <c r="Q229" s="96">
        <v>30.5</v>
      </c>
      <c r="R229" s="96">
        <v>30.7</v>
      </c>
      <c r="S229" s="96">
        <v>31.1</v>
      </c>
      <c r="T229" s="96">
        <v>31.5</v>
      </c>
      <c r="U229" s="96">
        <v>32.4</v>
      </c>
      <c r="V229" s="96">
        <v>32.6</v>
      </c>
      <c r="W229" s="96">
        <v>33</v>
      </c>
      <c r="X229" s="96">
        <v>33.5</v>
      </c>
    </row>
    <row r="230" spans="1:24" hidden="1" x14ac:dyDescent="0.25">
      <c r="A230" s="96" t="s">
        <v>4021</v>
      </c>
      <c r="B230" s="96" t="s">
        <v>4020</v>
      </c>
      <c r="C230" s="96" t="s">
        <v>3992</v>
      </c>
      <c r="D230" s="96" t="e">
        <f t="shared" si="3"/>
        <v>#DIV/0!</v>
      </c>
    </row>
    <row r="231" spans="1:24" x14ac:dyDescent="0.25">
      <c r="A231" s="96" t="s">
        <v>459</v>
      </c>
      <c r="B231" s="96" t="s">
        <v>460</v>
      </c>
      <c r="C231" s="96" t="s">
        <v>3992</v>
      </c>
      <c r="D231" s="96">
        <f t="shared" si="3"/>
        <v>12.007692307692309</v>
      </c>
      <c r="E231" s="96">
        <v>13.6</v>
      </c>
      <c r="F231" s="96">
        <v>12.1</v>
      </c>
      <c r="G231" s="96">
        <v>19</v>
      </c>
      <c r="H231" s="96">
        <v>17.5</v>
      </c>
      <c r="I231" s="96">
        <v>9.1999999999999993</v>
      </c>
      <c r="J231" s="96">
        <v>10.199999999999999</v>
      </c>
      <c r="K231" s="96">
        <v>12.3</v>
      </c>
      <c r="L231" s="96">
        <v>17.8</v>
      </c>
      <c r="M231" s="96">
        <v>6.6</v>
      </c>
      <c r="N231" s="96">
        <v>9.9</v>
      </c>
      <c r="O231" s="96">
        <v>14.2</v>
      </c>
      <c r="P231" s="96">
        <v>12</v>
      </c>
      <c r="Q231" s="96">
        <v>10.8</v>
      </c>
      <c r="R231" s="96">
        <v>8.6</v>
      </c>
      <c r="S231" s="96">
        <v>12.7</v>
      </c>
      <c r="T231" s="96">
        <v>13.7</v>
      </c>
      <c r="U231" s="96">
        <v>15.7</v>
      </c>
      <c r="V231" s="96">
        <v>11.4</v>
      </c>
      <c r="W231" s="96">
        <v>11.4</v>
      </c>
      <c r="X231" s="96">
        <v>11.3</v>
      </c>
    </row>
    <row r="232" spans="1:24" x14ac:dyDescent="0.25">
      <c r="A232" s="96" t="s">
        <v>4019</v>
      </c>
      <c r="B232" s="96" t="s">
        <v>461</v>
      </c>
      <c r="C232" s="96" t="s">
        <v>3992</v>
      </c>
      <c r="D232" s="96">
        <f t="shared" si="3"/>
        <v>22</v>
      </c>
      <c r="E232" s="96">
        <v>22</v>
      </c>
      <c r="F232" s="96">
        <v>21.4</v>
      </c>
      <c r="G232" s="96">
        <v>20.8</v>
      </c>
      <c r="H232" s="96">
        <v>21.9</v>
      </c>
      <c r="I232" s="96">
        <v>21.8</v>
      </c>
      <c r="J232" s="96">
        <v>21.9</v>
      </c>
      <c r="K232" s="96">
        <v>22.6</v>
      </c>
      <c r="L232" s="96">
        <v>22.8</v>
      </c>
      <c r="M232" s="96">
        <v>22.9</v>
      </c>
      <c r="N232" s="96">
        <v>22.7</v>
      </c>
      <c r="O232" s="96">
        <v>22.5</v>
      </c>
      <c r="P232" s="96">
        <v>22.7</v>
      </c>
      <c r="Q232" s="96">
        <v>22.1</v>
      </c>
      <c r="R232" s="96">
        <v>23</v>
      </c>
      <c r="S232" s="96">
        <v>24.8</v>
      </c>
      <c r="T232" s="96">
        <v>25.9</v>
      </c>
      <c r="U232" s="96">
        <v>27.5</v>
      </c>
      <c r="V232" s="96">
        <v>17.100000000000001</v>
      </c>
      <c r="W232" s="96">
        <v>17.100000000000001</v>
      </c>
      <c r="X232" s="96">
        <v>14.9</v>
      </c>
    </row>
    <row r="233" spans="1:24" hidden="1" x14ac:dyDescent="0.25">
      <c r="A233" s="96" t="s">
        <v>462</v>
      </c>
      <c r="B233" s="96" t="s">
        <v>4018</v>
      </c>
      <c r="C233" s="96" t="s">
        <v>3992</v>
      </c>
      <c r="D233" s="96" t="e">
        <f t="shared" si="3"/>
        <v>#DIV/0!</v>
      </c>
    </row>
    <row r="234" spans="1:24" x14ac:dyDescent="0.25">
      <c r="A234" s="96" t="s">
        <v>463</v>
      </c>
      <c r="B234" s="96" t="s">
        <v>464</v>
      </c>
      <c r="C234" s="96" t="s">
        <v>3992</v>
      </c>
      <c r="D234" s="96">
        <f t="shared" si="3"/>
        <v>26.253846153846151</v>
      </c>
      <c r="E234" s="96">
        <v>27</v>
      </c>
      <c r="F234" s="96">
        <v>26.6</v>
      </c>
      <c r="G234" s="96">
        <v>26.4</v>
      </c>
      <c r="H234" s="96">
        <v>26.4</v>
      </c>
      <c r="I234" s="96">
        <v>25.1</v>
      </c>
      <c r="J234" s="96">
        <v>24.8</v>
      </c>
      <c r="K234" s="96">
        <v>24.5</v>
      </c>
      <c r="L234" s="96">
        <v>24.6</v>
      </c>
      <c r="M234" s="96">
        <v>25</v>
      </c>
      <c r="N234" s="96">
        <v>24.9</v>
      </c>
      <c r="O234" s="96">
        <v>24.7</v>
      </c>
      <c r="P234" s="96">
        <v>24.8</v>
      </c>
      <c r="Q234" s="96">
        <v>23.7</v>
      </c>
      <c r="R234" s="96">
        <v>24</v>
      </c>
      <c r="S234" s="96">
        <v>24.6</v>
      </c>
      <c r="T234" s="96">
        <v>25.7</v>
      </c>
      <c r="U234" s="96">
        <v>27.4</v>
      </c>
      <c r="V234" s="96">
        <v>28.9</v>
      </c>
      <c r="W234" s="96">
        <v>30.6</v>
      </c>
      <c r="X234" s="96">
        <v>32.4</v>
      </c>
    </row>
    <row r="235" spans="1:24" x14ac:dyDescent="0.25">
      <c r="A235" s="96" t="s">
        <v>4017</v>
      </c>
      <c r="B235" s="96" t="s">
        <v>4016</v>
      </c>
      <c r="C235" s="96" t="s">
        <v>3992</v>
      </c>
      <c r="D235" s="96">
        <f t="shared" si="3"/>
        <v>18.968081511167643</v>
      </c>
      <c r="E235" s="96">
        <v>20.787295311566062</v>
      </c>
      <c r="F235" s="96">
        <v>21.121862838059887</v>
      </c>
      <c r="G235" s="96">
        <v>21.301149164940643</v>
      </c>
      <c r="H235" s="96">
        <v>20.533475890042826</v>
      </c>
      <c r="I235" s="96">
        <v>20.114874318407228</v>
      </c>
      <c r="J235" s="96">
        <v>20.275507161087571</v>
      </c>
      <c r="K235" s="96">
        <v>20.14958636412592</v>
      </c>
      <c r="L235" s="96">
        <v>20.239012852210806</v>
      </c>
      <c r="M235" s="96">
        <v>19.93196487758615</v>
      </c>
      <c r="N235" s="96">
        <v>19.987471367476154</v>
      </c>
      <c r="O235" s="96">
        <v>19.890936721140324</v>
      </c>
      <c r="P235" s="96">
        <v>20.093686783269266</v>
      </c>
      <c r="Q235" s="96">
        <v>19.663639552591945</v>
      </c>
      <c r="R235" s="96">
        <v>19.120541607144748</v>
      </c>
      <c r="S235" s="96">
        <v>18.412703693934898</v>
      </c>
      <c r="T235" s="96">
        <v>18.124321777564383</v>
      </c>
      <c r="U235" s="96">
        <v>17.947629040672606</v>
      </c>
      <c r="V235" s="96">
        <v>17.885098775754702</v>
      </c>
      <c r="W235" s="96">
        <v>17.697967910942893</v>
      </c>
      <c r="X235" s="96">
        <v>17.590084684890492</v>
      </c>
    </row>
    <row r="236" spans="1:24" x14ac:dyDescent="0.25">
      <c r="A236" s="96" t="s">
        <v>4015</v>
      </c>
      <c r="B236" s="96" t="s">
        <v>4014</v>
      </c>
      <c r="C236" s="96" t="s">
        <v>3992</v>
      </c>
      <c r="D236" s="96">
        <f t="shared" si="3"/>
        <v>14.678620942366262</v>
      </c>
      <c r="E236" s="96">
        <v>18.039716238490772</v>
      </c>
      <c r="F236" s="96">
        <v>18.530323245636922</v>
      </c>
      <c r="G236" s="96">
        <v>18.933517377667268</v>
      </c>
      <c r="H236" s="96">
        <v>19.642205058029656</v>
      </c>
      <c r="I236" s="96">
        <v>19.655247083321306</v>
      </c>
      <c r="J236" s="96">
        <v>19.94175512436388</v>
      </c>
      <c r="K236" s="96">
        <v>19.6232302982242</v>
      </c>
      <c r="L236" s="96">
        <v>20.659631759858321</v>
      </c>
      <c r="M236" s="96">
        <v>18.78188495478588</v>
      </c>
      <c r="N236" s="96">
        <v>16.089237448878986</v>
      </c>
      <c r="O236" s="96">
        <v>15.224000485361135</v>
      </c>
      <c r="P236" s="96">
        <v>15.904958462920169</v>
      </c>
      <c r="Q236" s="96">
        <v>15.682492722977132</v>
      </c>
      <c r="R236" s="96">
        <v>15.23983798651417</v>
      </c>
      <c r="S236" s="96">
        <v>14.575981758575525</v>
      </c>
      <c r="T236" s="96">
        <v>13.519972288781084</v>
      </c>
      <c r="U236" s="96">
        <v>12.364085571586774</v>
      </c>
      <c r="V236" s="96">
        <v>11.540193512447347</v>
      </c>
      <c r="W236" s="96">
        <v>10.895087764517836</v>
      </c>
      <c r="X236" s="96">
        <v>10.34470753355706</v>
      </c>
    </row>
    <row r="237" spans="1:24" x14ac:dyDescent="0.25">
      <c r="A237" s="96" t="s">
        <v>465</v>
      </c>
      <c r="B237" s="96" t="s">
        <v>466</v>
      </c>
      <c r="C237" s="96" t="s">
        <v>3992</v>
      </c>
      <c r="D237" s="96">
        <f t="shared" si="3"/>
        <v>30.284615384615385</v>
      </c>
      <c r="E237" s="96">
        <v>30.1</v>
      </c>
      <c r="F237" s="96">
        <v>30.4</v>
      </c>
      <c r="G237" s="96">
        <v>30.8</v>
      </c>
      <c r="H237" s="96">
        <v>30.9</v>
      </c>
      <c r="I237" s="96">
        <v>31</v>
      </c>
      <c r="J237" s="96">
        <v>30.9</v>
      </c>
      <c r="K237" s="96">
        <v>31.2</v>
      </c>
      <c r="L237" s="96">
        <v>31.1</v>
      </c>
      <c r="M237" s="96">
        <v>31.3</v>
      </c>
      <c r="N237" s="96">
        <v>31.3</v>
      </c>
      <c r="O237" s="96">
        <v>31.1</v>
      </c>
      <c r="P237" s="96">
        <v>31.1</v>
      </c>
      <c r="Q237" s="96">
        <v>30.6</v>
      </c>
      <c r="R237" s="96">
        <v>30.7</v>
      </c>
      <c r="S237" s="96">
        <v>30.3</v>
      </c>
      <c r="T237" s="96">
        <v>29.9</v>
      </c>
      <c r="U237" s="96">
        <v>29.6</v>
      </c>
      <c r="V237" s="96">
        <v>29.2</v>
      </c>
      <c r="W237" s="96">
        <v>28.8</v>
      </c>
      <c r="X237" s="96">
        <v>28.7</v>
      </c>
    </row>
    <row r="238" spans="1:24" x14ac:dyDescent="0.25">
      <c r="A238" s="96" t="s">
        <v>171</v>
      </c>
      <c r="B238" s="96" t="s">
        <v>467</v>
      </c>
      <c r="C238" s="96" t="s">
        <v>3992</v>
      </c>
      <c r="D238" s="96">
        <f t="shared" si="3"/>
        <v>35.600000000000009</v>
      </c>
      <c r="E238" s="96">
        <v>39</v>
      </c>
      <c r="F238" s="96">
        <v>39.299999999999997</v>
      </c>
      <c r="G238" s="96">
        <v>39.200000000000003</v>
      </c>
      <c r="H238" s="96">
        <v>38.799999999999997</v>
      </c>
      <c r="I238" s="96">
        <v>38.9</v>
      </c>
      <c r="J238" s="96">
        <v>38.9</v>
      </c>
      <c r="K238" s="96">
        <v>38.700000000000003</v>
      </c>
      <c r="L238" s="96">
        <v>38.9</v>
      </c>
      <c r="M238" s="96">
        <v>38.9</v>
      </c>
      <c r="N238" s="96">
        <v>38.700000000000003</v>
      </c>
      <c r="O238" s="96">
        <v>38.299999999999997</v>
      </c>
      <c r="P238" s="96">
        <v>38.200000000000003</v>
      </c>
      <c r="Q238" s="96">
        <v>36.299999999999997</v>
      </c>
      <c r="R238" s="96">
        <v>36</v>
      </c>
      <c r="S238" s="96">
        <v>32.6</v>
      </c>
      <c r="T238" s="96">
        <v>32.799999999999997</v>
      </c>
      <c r="U238" s="96">
        <v>32.5</v>
      </c>
      <c r="V238" s="96">
        <v>35.1</v>
      </c>
      <c r="W238" s="96">
        <v>32.299999999999997</v>
      </c>
      <c r="X238" s="96">
        <v>32.200000000000003</v>
      </c>
    </row>
    <row r="239" spans="1:24" x14ac:dyDescent="0.25">
      <c r="A239" s="96" t="s">
        <v>468</v>
      </c>
      <c r="B239" s="96" t="s">
        <v>469</v>
      </c>
      <c r="C239" s="96" t="s">
        <v>3992</v>
      </c>
      <c r="D239" s="96">
        <f t="shared" si="3"/>
        <v>18.076923076923073</v>
      </c>
      <c r="E239" s="96">
        <v>19.5</v>
      </c>
      <c r="F239" s="96">
        <v>19.5</v>
      </c>
      <c r="G239" s="96">
        <v>19.2</v>
      </c>
      <c r="H239" s="96">
        <v>19</v>
      </c>
      <c r="I239" s="96">
        <v>19.100000000000001</v>
      </c>
      <c r="J239" s="96">
        <v>18.899999999999999</v>
      </c>
      <c r="K239" s="96">
        <v>18.600000000000001</v>
      </c>
      <c r="L239" s="96">
        <v>18.5</v>
      </c>
      <c r="M239" s="96">
        <v>18.600000000000001</v>
      </c>
      <c r="N239" s="96">
        <v>18.7</v>
      </c>
      <c r="O239" s="96">
        <v>18.7</v>
      </c>
      <c r="P239" s="96">
        <v>18.5</v>
      </c>
      <c r="Q239" s="96">
        <v>18.600000000000001</v>
      </c>
      <c r="R239" s="96">
        <v>18.600000000000001</v>
      </c>
      <c r="S239" s="96">
        <v>18.399999999999999</v>
      </c>
      <c r="T239" s="96">
        <v>18.399999999999999</v>
      </c>
      <c r="U239" s="96">
        <v>18.2</v>
      </c>
      <c r="V239" s="96">
        <v>18</v>
      </c>
      <c r="W239" s="96">
        <v>16.100000000000001</v>
      </c>
      <c r="X239" s="96">
        <v>15.7</v>
      </c>
    </row>
    <row r="240" spans="1:24" x14ac:dyDescent="0.25">
      <c r="A240" s="96" t="s">
        <v>470</v>
      </c>
      <c r="B240" s="96" t="s">
        <v>471</v>
      </c>
      <c r="C240" s="96" t="s">
        <v>3992</v>
      </c>
      <c r="D240" s="96">
        <f t="shared" si="3"/>
        <v>15.83076923076923</v>
      </c>
      <c r="E240" s="96">
        <v>16.100000000000001</v>
      </c>
      <c r="F240" s="96">
        <v>16.3</v>
      </c>
      <c r="G240" s="96">
        <v>16.7</v>
      </c>
      <c r="H240" s="96">
        <v>16.8</v>
      </c>
      <c r="I240" s="96">
        <v>17.3</v>
      </c>
      <c r="J240" s="96">
        <v>17.2</v>
      </c>
      <c r="K240" s="96">
        <v>17.100000000000001</v>
      </c>
      <c r="L240" s="96">
        <v>16.899999999999999</v>
      </c>
      <c r="M240" s="96">
        <v>16.7</v>
      </c>
      <c r="N240" s="96">
        <v>16.7</v>
      </c>
      <c r="O240" s="96">
        <v>16.899999999999999</v>
      </c>
      <c r="P240" s="96">
        <v>16.600000000000001</v>
      </c>
      <c r="Q240" s="96">
        <v>15.9</v>
      </c>
      <c r="R240" s="96">
        <v>17</v>
      </c>
      <c r="S240" s="96">
        <v>16.3</v>
      </c>
      <c r="T240" s="96">
        <v>16.399999999999999</v>
      </c>
      <c r="U240" s="96">
        <v>14.2</v>
      </c>
      <c r="V240" s="96">
        <v>14.6</v>
      </c>
      <c r="W240" s="96">
        <v>14.1</v>
      </c>
      <c r="X240" s="96">
        <v>13.5</v>
      </c>
    </row>
    <row r="241" spans="1:24" x14ac:dyDescent="0.25">
      <c r="A241" s="96" t="s">
        <v>4013</v>
      </c>
      <c r="B241" s="96" t="s">
        <v>4012</v>
      </c>
      <c r="C241" s="96" t="s">
        <v>3992</v>
      </c>
      <c r="D241" s="96">
        <f t="shared" si="3"/>
        <v>18.900433575699157</v>
      </c>
      <c r="E241" s="96">
        <v>17.649296439422447</v>
      </c>
      <c r="F241" s="96">
        <v>17.918185824952605</v>
      </c>
      <c r="G241" s="96">
        <v>18.083730019989403</v>
      </c>
      <c r="H241" s="96">
        <v>17.981887709030456</v>
      </c>
      <c r="I241" s="96">
        <v>18.519375648360199</v>
      </c>
      <c r="J241" s="96">
        <v>18.593006365435119</v>
      </c>
      <c r="K241" s="96">
        <v>18.96609292818475</v>
      </c>
      <c r="L241" s="96">
        <v>19.377823809282734</v>
      </c>
      <c r="M241" s="96">
        <v>19.82625956811701</v>
      </c>
      <c r="N241" s="96">
        <v>19.415963084123209</v>
      </c>
      <c r="O241" s="96">
        <v>19.383951660806183</v>
      </c>
      <c r="P241" s="96">
        <v>19.474053947345833</v>
      </c>
      <c r="Q241" s="96">
        <v>19.801117383573811</v>
      </c>
      <c r="R241" s="96">
        <v>19.275378136056997</v>
      </c>
      <c r="S241" s="96">
        <v>19.206960037326585</v>
      </c>
      <c r="T241" s="96">
        <v>18.505791714553038</v>
      </c>
      <c r="U241" s="96">
        <v>18.29862991854662</v>
      </c>
      <c r="V241" s="96">
        <v>18.092498039611204</v>
      </c>
      <c r="W241" s="96">
        <v>17.6084795295959</v>
      </c>
      <c r="X241" s="96">
        <v>17.438729655149917</v>
      </c>
    </row>
    <row r="242" spans="1:24" x14ac:dyDescent="0.25">
      <c r="A242" s="96" t="s">
        <v>472</v>
      </c>
      <c r="B242" s="96" t="s">
        <v>473</v>
      </c>
      <c r="C242" s="96" t="s">
        <v>3992</v>
      </c>
      <c r="D242" s="96">
        <f t="shared" si="3"/>
        <v>13.976923076923075</v>
      </c>
      <c r="E242" s="96">
        <v>14.5</v>
      </c>
      <c r="F242" s="96">
        <v>14.1</v>
      </c>
      <c r="G242" s="96">
        <v>14.5</v>
      </c>
      <c r="H242" s="96">
        <v>15</v>
      </c>
      <c r="I242" s="96">
        <v>15.3</v>
      </c>
      <c r="J242" s="96">
        <v>15.6</v>
      </c>
      <c r="K242" s="96">
        <v>15.9</v>
      </c>
      <c r="L242" s="96">
        <v>15.2</v>
      </c>
      <c r="M242" s="96">
        <v>15.1</v>
      </c>
      <c r="N242" s="96">
        <v>15.2</v>
      </c>
      <c r="O242" s="96">
        <v>15.3</v>
      </c>
      <c r="P242" s="96">
        <v>15.4</v>
      </c>
      <c r="Q242" s="96">
        <v>14.7</v>
      </c>
      <c r="R242" s="96">
        <v>14.8</v>
      </c>
      <c r="S242" s="96">
        <v>13</v>
      </c>
      <c r="T242" s="96">
        <v>13.1</v>
      </c>
      <c r="U242" s="96">
        <v>13.2</v>
      </c>
      <c r="V242" s="96">
        <v>12.6</v>
      </c>
      <c r="W242" s="96">
        <v>12.2</v>
      </c>
      <c r="X242" s="96">
        <v>11.9</v>
      </c>
    </row>
    <row r="243" spans="1:24" x14ac:dyDescent="0.25">
      <c r="A243" s="96" t="s">
        <v>4011</v>
      </c>
      <c r="B243" s="96" t="s">
        <v>4010</v>
      </c>
      <c r="C243" s="96" t="s">
        <v>3992</v>
      </c>
      <c r="D243" s="96">
        <f t="shared" si="3"/>
        <v>20.126434315715851</v>
      </c>
      <c r="E243" s="96">
        <v>20.53089472066565</v>
      </c>
      <c r="F243" s="96">
        <v>21.241421603973176</v>
      </c>
      <c r="G243" s="96">
        <v>22.099849253417325</v>
      </c>
      <c r="H243" s="96">
        <v>23.666236057496491</v>
      </c>
      <c r="I243" s="96">
        <v>23.143819271484606</v>
      </c>
      <c r="J243" s="96">
        <v>23.407719723529976</v>
      </c>
      <c r="K243" s="96">
        <v>23.357276789308116</v>
      </c>
      <c r="L243" s="96">
        <v>22.196224198209897</v>
      </c>
      <c r="M243" s="96">
        <v>22.452913819661337</v>
      </c>
      <c r="N243" s="96">
        <v>22.22192406875752</v>
      </c>
      <c r="O243" s="96">
        <v>22.35236402569009</v>
      </c>
      <c r="P243" s="96">
        <v>20.83803816045496</v>
      </c>
      <c r="Q243" s="96">
        <v>19.412662746820299</v>
      </c>
      <c r="R243" s="96">
        <v>19.001533692358667</v>
      </c>
      <c r="S243" s="96">
        <v>19.466895114093109</v>
      </c>
      <c r="T243" s="96">
        <v>19.342499098082264</v>
      </c>
      <c r="U243" s="96">
        <v>18.755210203278306</v>
      </c>
      <c r="V243" s="96">
        <v>18.243911580998041</v>
      </c>
      <c r="W243" s="96">
        <v>18.786396762101216</v>
      </c>
      <c r="X243" s="96">
        <v>18.573072633800379</v>
      </c>
    </row>
    <row r="244" spans="1:24" x14ac:dyDescent="0.25">
      <c r="A244" s="96" t="s">
        <v>474</v>
      </c>
      <c r="B244" s="96" t="s">
        <v>4009</v>
      </c>
      <c r="C244" s="96" t="s">
        <v>3992</v>
      </c>
      <c r="D244" s="96">
        <f t="shared" si="3"/>
        <v>13.584615384615384</v>
      </c>
      <c r="E244" s="96">
        <v>13.3</v>
      </c>
      <c r="F244" s="96">
        <v>13.2</v>
      </c>
      <c r="G244" s="96">
        <v>13.1</v>
      </c>
      <c r="H244" s="96">
        <v>13.1</v>
      </c>
      <c r="I244" s="96">
        <v>13</v>
      </c>
      <c r="J244" s="96">
        <v>13.9</v>
      </c>
      <c r="K244" s="96">
        <v>14.7</v>
      </c>
      <c r="L244" s="96">
        <v>13.6</v>
      </c>
      <c r="M244" s="96">
        <v>17.399999999999999</v>
      </c>
      <c r="N244" s="96">
        <v>10.6</v>
      </c>
      <c r="O244" s="96">
        <v>5.8</v>
      </c>
      <c r="P244" s="96">
        <v>8.6999999999999993</v>
      </c>
      <c r="Q244" s="96">
        <v>7.8</v>
      </c>
      <c r="R244" s="96">
        <v>7.9</v>
      </c>
      <c r="S244" s="96">
        <v>5.9</v>
      </c>
      <c r="T244" s="96">
        <v>6.9</v>
      </c>
      <c r="U244" s="96">
        <v>17.8</v>
      </c>
      <c r="V244" s="96">
        <v>17.3</v>
      </c>
      <c r="W244" s="96">
        <v>23.9</v>
      </c>
      <c r="X244" s="96">
        <v>33</v>
      </c>
    </row>
    <row r="245" spans="1:24" x14ac:dyDescent="0.25">
      <c r="A245" s="96" t="s">
        <v>4008</v>
      </c>
      <c r="B245" s="96" t="s">
        <v>4007</v>
      </c>
      <c r="C245" s="96" t="s">
        <v>3992</v>
      </c>
      <c r="D245" s="96">
        <f t="shared" si="3"/>
        <v>16.017598137647628</v>
      </c>
      <c r="E245" s="96">
        <v>15.93745614784808</v>
      </c>
      <c r="F245" s="96">
        <v>15.823583080118206</v>
      </c>
      <c r="G245" s="96">
        <v>15.73964614597886</v>
      </c>
      <c r="H245" s="96">
        <v>15.481937761401209</v>
      </c>
      <c r="I245" s="96">
        <v>15.521644906540631</v>
      </c>
      <c r="J245" s="96">
        <v>15.860328185171305</v>
      </c>
      <c r="K245" s="96">
        <v>16.113830730254584</v>
      </c>
      <c r="L245" s="96">
        <v>16.347843078488904</v>
      </c>
      <c r="M245" s="96">
        <v>16.652781080910202</v>
      </c>
      <c r="N245" s="96">
        <v>16.597279516649145</v>
      </c>
      <c r="O245" s="96">
        <v>16.768039251247689</v>
      </c>
      <c r="P245" s="96">
        <v>16.91896766179563</v>
      </c>
      <c r="Q245" s="96">
        <v>16.83837519808819</v>
      </c>
      <c r="R245" s="96">
        <v>16.376510361171281</v>
      </c>
      <c r="S245" s="96">
        <v>15.67961779108464</v>
      </c>
      <c r="T245" s="96">
        <v>15.33250295720439</v>
      </c>
      <c r="U245" s="96">
        <v>15.138012168721186</v>
      </c>
      <c r="V245" s="96">
        <v>15.03282501868615</v>
      </c>
      <c r="W245" s="96">
        <v>15.22315672155278</v>
      </c>
      <c r="X245" s="96">
        <v>15.322864983818953</v>
      </c>
    </row>
    <row r="246" spans="1:24" x14ac:dyDescent="0.25">
      <c r="A246" s="96" t="s">
        <v>4006</v>
      </c>
      <c r="B246" s="96" t="s">
        <v>4005</v>
      </c>
      <c r="C246" s="96" t="s">
        <v>3992</v>
      </c>
      <c r="D246" s="96">
        <f t="shared" si="3"/>
        <v>27.173910009686175</v>
      </c>
      <c r="E246" s="96">
        <v>29.998026840192004</v>
      </c>
      <c r="F246" s="96">
        <v>29.58761806596581</v>
      </c>
      <c r="G246" s="96">
        <v>29.813275436465815</v>
      </c>
      <c r="H246" s="96">
        <v>29.73985581546459</v>
      </c>
      <c r="I246" s="96">
        <v>29.280480191381219</v>
      </c>
      <c r="J246" s="96">
        <v>28.896119226346251</v>
      </c>
      <c r="K246" s="96">
        <v>28.676832694167057</v>
      </c>
      <c r="L246" s="96">
        <v>27.877002516078434</v>
      </c>
      <c r="M246" s="96">
        <v>27.502032246158972</v>
      </c>
      <c r="N246" s="96">
        <v>27.642645300400854</v>
      </c>
      <c r="O246" s="96">
        <v>27.544196711379531</v>
      </c>
      <c r="P246" s="96">
        <v>26.938499822036739</v>
      </c>
      <c r="Q246" s="96">
        <v>26.767888833295231</v>
      </c>
      <c r="R246" s="96">
        <v>26.498739788130894</v>
      </c>
      <c r="S246" s="96">
        <v>26.72361308157387</v>
      </c>
      <c r="T246" s="96">
        <v>26.845688009687024</v>
      </c>
      <c r="U246" s="96">
        <v>27.155619790950222</v>
      </c>
      <c r="V246" s="96">
        <v>27.13320580711413</v>
      </c>
      <c r="W246" s="96">
        <v>27.173205607793957</v>
      </c>
      <c r="X246" s="96">
        <v>27.458492611320469</v>
      </c>
    </row>
    <row r="247" spans="1:24" x14ac:dyDescent="0.25">
      <c r="A247" s="96" t="s">
        <v>475</v>
      </c>
      <c r="B247" s="96" t="s">
        <v>476</v>
      </c>
      <c r="C247" s="96" t="s">
        <v>3992</v>
      </c>
      <c r="D247" s="96">
        <f t="shared" si="3"/>
        <v>15.86923076923077</v>
      </c>
      <c r="E247" s="96">
        <v>13.6</v>
      </c>
      <c r="F247" s="96">
        <v>16.100000000000001</v>
      </c>
      <c r="G247" s="96">
        <v>15</v>
      </c>
      <c r="H247" s="96">
        <v>20.3</v>
      </c>
      <c r="I247" s="96">
        <v>17.899999999999999</v>
      </c>
      <c r="J247" s="96">
        <v>19.2</v>
      </c>
      <c r="K247" s="96">
        <v>20.100000000000001</v>
      </c>
      <c r="L247" s="96">
        <v>21</v>
      </c>
      <c r="M247" s="96">
        <v>24.8</v>
      </c>
      <c r="N247" s="96">
        <v>22.1</v>
      </c>
      <c r="O247" s="96">
        <v>20.2</v>
      </c>
      <c r="P247" s="96">
        <v>15.9</v>
      </c>
      <c r="Q247" s="96">
        <v>17.8</v>
      </c>
      <c r="R247" s="96">
        <v>14</v>
      </c>
      <c r="S247" s="96">
        <v>14.8</v>
      </c>
      <c r="T247" s="96">
        <v>13.1</v>
      </c>
      <c r="U247" s="96">
        <v>12</v>
      </c>
      <c r="V247" s="96">
        <v>11.1</v>
      </c>
      <c r="W247" s="96">
        <v>10.199999999999999</v>
      </c>
      <c r="X247" s="96">
        <v>9.3000000000000007</v>
      </c>
    </row>
    <row r="248" spans="1:24" x14ac:dyDescent="0.25">
      <c r="A248" s="96" t="s">
        <v>477</v>
      </c>
      <c r="B248" s="96" t="s">
        <v>478</v>
      </c>
      <c r="C248" s="96" t="s">
        <v>3992</v>
      </c>
      <c r="D248" s="96">
        <f t="shared" si="3"/>
        <v>22.323076923076925</v>
      </c>
      <c r="E248" s="96">
        <v>23.7</v>
      </c>
      <c r="F248" s="96">
        <v>23.2</v>
      </c>
      <c r="G248" s="96">
        <v>22.9</v>
      </c>
      <c r="H248" s="96">
        <v>23.3</v>
      </c>
      <c r="I248" s="96">
        <v>23.4</v>
      </c>
      <c r="J248" s="96">
        <v>24.1</v>
      </c>
      <c r="K248" s="96">
        <v>23.9</v>
      </c>
      <c r="L248" s="96">
        <v>23.7</v>
      </c>
      <c r="M248" s="96">
        <v>24</v>
      </c>
      <c r="N248" s="96">
        <v>23.8</v>
      </c>
      <c r="O248" s="96">
        <v>23.9</v>
      </c>
      <c r="P248" s="96">
        <v>23.7</v>
      </c>
      <c r="Q248" s="96">
        <v>22.9</v>
      </c>
      <c r="R248" s="96">
        <v>22.8</v>
      </c>
      <c r="S248" s="96">
        <v>22.8</v>
      </c>
      <c r="T248" s="96">
        <v>22.9</v>
      </c>
      <c r="U248" s="96">
        <v>23</v>
      </c>
      <c r="V248" s="96">
        <v>21.5</v>
      </c>
      <c r="W248" s="96">
        <v>18.7</v>
      </c>
      <c r="X248" s="96">
        <v>16.5</v>
      </c>
    </row>
    <row r="249" spans="1:24" x14ac:dyDescent="0.25">
      <c r="A249" s="96" t="s">
        <v>479</v>
      </c>
      <c r="B249" s="96" t="s">
        <v>480</v>
      </c>
      <c r="C249" s="96" t="s">
        <v>3992</v>
      </c>
      <c r="D249" s="96">
        <f t="shared" si="3"/>
        <v>8.6230769230769244</v>
      </c>
      <c r="E249" s="96">
        <v>9</v>
      </c>
      <c r="F249" s="96">
        <v>7</v>
      </c>
      <c r="G249" s="96">
        <v>6.8</v>
      </c>
      <c r="H249" s="96">
        <v>6.6</v>
      </c>
      <c r="I249" s="96">
        <v>6.8</v>
      </c>
      <c r="J249" s="96">
        <v>6.8</v>
      </c>
      <c r="K249" s="96">
        <v>6.9</v>
      </c>
      <c r="L249" s="96">
        <v>7.4</v>
      </c>
      <c r="M249" s="96">
        <v>6.2</v>
      </c>
      <c r="N249" s="96">
        <v>6.3</v>
      </c>
      <c r="O249" s="96">
        <v>6.8</v>
      </c>
      <c r="P249" s="96">
        <v>11</v>
      </c>
      <c r="Q249" s="96">
        <v>10.7</v>
      </c>
      <c r="R249" s="96">
        <v>10.3</v>
      </c>
      <c r="S249" s="96">
        <v>9.6</v>
      </c>
      <c r="T249" s="96">
        <v>9.9</v>
      </c>
      <c r="U249" s="96">
        <v>9.4</v>
      </c>
      <c r="V249" s="96">
        <v>9.4</v>
      </c>
      <c r="W249" s="96">
        <v>8.4</v>
      </c>
      <c r="X249" s="96">
        <v>6.7</v>
      </c>
    </row>
    <row r="250" spans="1:24" hidden="1" x14ac:dyDescent="0.25">
      <c r="A250" s="96" t="s">
        <v>3989</v>
      </c>
      <c r="B250" s="96" t="s">
        <v>4004</v>
      </c>
      <c r="C250" s="96" t="s">
        <v>3992</v>
      </c>
      <c r="D250" s="96" t="e">
        <f t="shared" si="3"/>
        <v>#DIV/0!</v>
      </c>
    </row>
    <row r="251" spans="1:24" x14ac:dyDescent="0.25">
      <c r="A251" s="96" t="s">
        <v>481</v>
      </c>
      <c r="B251" s="96" t="s">
        <v>482</v>
      </c>
      <c r="C251" s="96" t="s">
        <v>3992</v>
      </c>
      <c r="D251" s="96">
        <f t="shared" si="3"/>
        <v>29.915384615384617</v>
      </c>
      <c r="E251" s="96">
        <v>32.200000000000003</v>
      </c>
      <c r="F251" s="96">
        <v>32</v>
      </c>
      <c r="G251" s="96">
        <v>31.3</v>
      </c>
      <c r="H251" s="96">
        <v>30</v>
      </c>
      <c r="I251" s="96">
        <v>30.1</v>
      </c>
      <c r="J251" s="96">
        <v>29.8</v>
      </c>
      <c r="K251" s="96">
        <v>28.8</v>
      </c>
      <c r="L251" s="96">
        <v>28.8</v>
      </c>
      <c r="M251" s="96">
        <v>28.4</v>
      </c>
      <c r="N251" s="96">
        <v>28.7</v>
      </c>
      <c r="O251" s="96">
        <v>28.8</v>
      </c>
      <c r="P251" s="96">
        <v>28.6</v>
      </c>
      <c r="Q251" s="96">
        <v>30.3</v>
      </c>
      <c r="R251" s="96">
        <v>30.3</v>
      </c>
      <c r="S251" s="96">
        <v>30.6</v>
      </c>
      <c r="T251" s="96">
        <v>30.8</v>
      </c>
      <c r="U251" s="96">
        <v>30.6</v>
      </c>
      <c r="V251" s="96">
        <v>30.9</v>
      </c>
      <c r="W251" s="96">
        <v>31</v>
      </c>
      <c r="X251" s="96">
        <v>31.1</v>
      </c>
    </row>
    <row r="252" spans="1:24" x14ac:dyDescent="0.25">
      <c r="A252" s="96" t="s">
        <v>483</v>
      </c>
      <c r="B252" s="96" t="s">
        <v>484</v>
      </c>
      <c r="C252" s="96" t="s">
        <v>3992</v>
      </c>
      <c r="D252" s="96">
        <f t="shared" si="3"/>
        <v>30.41538461538461</v>
      </c>
      <c r="E252" s="96">
        <v>33.9</v>
      </c>
      <c r="F252" s="96">
        <v>33.6</v>
      </c>
      <c r="G252" s="96">
        <v>33.299999999999997</v>
      </c>
      <c r="H252" s="96">
        <v>32.700000000000003</v>
      </c>
      <c r="I252" s="96">
        <v>32.4</v>
      </c>
      <c r="J252" s="96">
        <v>32.5</v>
      </c>
      <c r="K252" s="96">
        <v>31.8</v>
      </c>
      <c r="L252" s="96">
        <v>31.8</v>
      </c>
      <c r="M252" s="96">
        <v>31.7</v>
      </c>
      <c r="N252" s="96">
        <v>31.9</v>
      </c>
      <c r="O252" s="96">
        <v>32.299999999999997</v>
      </c>
      <c r="P252" s="96">
        <v>28.4</v>
      </c>
      <c r="Q252" s="96">
        <v>29.5</v>
      </c>
      <c r="R252" s="96">
        <v>29.9</v>
      </c>
      <c r="S252" s="96">
        <v>30.2</v>
      </c>
      <c r="T252" s="96">
        <v>30.3</v>
      </c>
      <c r="U252" s="96">
        <v>30.4</v>
      </c>
      <c r="V252" s="96">
        <v>29.9</v>
      </c>
      <c r="W252" s="96">
        <v>29.7</v>
      </c>
      <c r="X252" s="96">
        <v>29.4</v>
      </c>
    </row>
    <row r="253" spans="1:24" x14ac:dyDescent="0.25">
      <c r="A253" s="96" t="s">
        <v>485</v>
      </c>
      <c r="B253" s="96" t="s">
        <v>486</v>
      </c>
      <c r="C253" s="96" t="s">
        <v>3992</v>
      </c>
      <c r="D253" s="96">
        <f t="shared" si="3"/>
        <v>15.592307692307692</v>
      </c>
      <c r="E253" s="96">
        <v>13.6</v>
      </c>
      <c r="F253" s="96">
        <v>17.8</v>
      </c>
      <c r="G253" s="96">
        <v>19.5</v>
      </c>
      <c r="H253" s="96">
        <v>20.100000000000001</v>
      </c>
      <c r="I253" s="96">
        <v>20.6</v>
      </c>
      <c r="J253" s="96">
        <v>25.2</v>
      </c>
      <c r="K253" s="96">
        <v>25.3</v>
      </c>
      <c r="L253" s="96">
        <v>29.5</v>
      </c>
      <c r="M253" s="96">
        <v>24.8</v>
      </c>
      <c r="N253" s="96">
        <v>17</v>
      </c>
      <c r="O253" s="96">
        <v>15.4</v>
      </c>
      <c r="P253" s="96">
        <v>15.2</v>
      </c>
      <c r="Q253" s="96">
        <v>15.5</v>
      </c>
      <c r="R253" s="96">
        <v>14.6</v>
      </c>
      <c r="S253" s="96">
        <v>13.7</v>
      </c>
      <c r="T253" s="96">
        <v>12.9</v>
      </c>
      <c r="U253" s="96">
        <v>13.6</v>
      </c>
      <c r="V253" s="96">
        <v>10.3</v>
      </c>
      <c r="W253" s="96">
        <v>10</v>
      </c>
      <c r="X253" s="96">
        <v>10.199999999999999</v>
      </c>
    </row>
    <row r="254" spans="1:24" x14ac:dyDescent="0.25">
      <c r="A254" s="96" t="s">
        <v>4003</v>
      </c>
      <c r="B254" s="96" t="s">
        <v>4002</v>
      </c>
      <c r="C254" s="96" t="s">
        <v>3992</v>
      </c>
      <c r="D254" s="96">
        <f t="shared" si="3"/>
        <v>18.86137668854154</v>
      </c>
      <c r="E254" s="96">
        <v>20.407251718491569</v>
      </c>
      <c r="F254" s="96">
        <v>20.763476457778623</v>
      </c>
      <c r="G254" s="96">
        <v>21.091189793007342</v>
      </c>
      <c r="H254" s="96">
        <v>20.763829809739278</v>
      </c>
      <c r="I254" s="96">
        <v>20.531946734862441</v>
      </c>
      <c r="J254" s="96">
        <v>20.794800149562015</v>
      </c>
      <c r="K254" s="96">
        <v>20.831288426860205</v>
      </c>
      <c r="L254" s="96">
        <v>20.70710004582298</v>
      </c>
      <c r="M254" s="96">
        <v>20.330332281599819</v>
      </c>
      <c r="N254" s="96">
        <v>20.065650020966658</v>
      </c>
      <c r="O254" s="96">
        <v>19.964376944585492</v>
      </c>
      <c r="P254" s="96">
        <v>20.114619462180389</v>
      </c>
      <c r="Q254" s="96">
        <v>19.685294047471544</v>
      </c>
      <c r="R254" s="96">
        <v>18.98398587013471</v>
      </c>
      <c r="S254" s="96">
        <v>18.396821677266438</v>
      </c>
      <c r="T254" s="96">
        <v>17.908563037768342</v>
      </c>
      <c r="U254" s="96">
        <v>17.674420647472136</v>
      </c>
      <c r="V254" s="96">
        <v>17.362296523427396</v>
      </c>
      <c r="W254" s="96">
        <v>17.127033965545191</v>
      </c>
      <c r="X254" s="96">
        <v>16.877402426798895</v>
      </c>
    </row>
    <row r="255" spans="1:24" x14ac:dyDescent="0.25">
      <c r="A255" s="96" t="s">
        <v>151</v>
      </c>
      <c r="B255" s="96" t="s">
        <v>487</v>
      </c>
      <c r="C255" s="96" t="s">
        <v>3992</v>
      </c>
      <c r="D255" s="96">
        <f t="shared" si="3"/>
        <v>15.692307692307695</v>
      </c>
      <c r="E255" s="96">
        <v>16.8</v>
      </c>
      <c r="F255" s="96">
        <v>15.6</v>
      </c>
      <c r="G255" s="96">
        <v>12.3</v>
      </c>
      <c r="H255" s="96">
        <v>12.2</v>
      </c>
      <c r="I255" s="96">
        <v>13.9</v>
      </c>
      <c r="J255" s="96">
        <v>12.8</v>
      </c>
      <c r="K255" s="96">
        <v>14.5</v>
      </c>
      <c r="L255" s="96">
        <v>14.4</v>
      </c>
      <c r="M255" s="96">
        <v>15.9</v>
      </c>
      <c r="N255" s="96">
        <v>16.5</v>
      </c>
      <c r="O255" s="96">
        <v>17.100000000000001</v>
      </c>
      <c r="P255" s="96">
        <v>17.5</v>
      </c>
      <c r="Q255" s="96">
        <v>15.6</v>
      </c>
      <c r="R255" s="96">
        <v>17.3</v>
      </c>
      <c r="S255" s="96">
        <v>16.3</v>
      </c>
      <c r="T255" s="96">
        <v>15.3</v>
      </c>
      <c r="U255" s="96">
        <v>13.4</v>
      </c>
      <c r="V255" s="96">
        <v>14.1</v>
      </c>
      <c r="W255" s="96">
        <v>15.8</v>
      </c>
      <c r="X255" s="96">
        <v>14.8</v>
      </c>
    </row>
    <row r="256" spans="1:24" x14ac:dyDescent="0.25">
      <c r="A256" s="96" t="s">
        <v>488</v>
      </c>
      <c r="B256" s="96" t="s">
        <v>57</v>
      </c>
      <c r="C256" s="96" t="s">
        <v>3992</v>
      </c>
      <c r="D256" s="96">
        <f t="shared" si="3"/>
        <v>12.415384615384614</v>
      </c>
      <c r="E256" s="96">
        <v>15.7</v>
      </c>
      <c r="F256" s="96">
        <v>15.7</v>
      </c>
      <c r="G256" s="96">
        <v>16.2</v>
      </c>
      <c r="H256" s="96">
        <v>16</v>
      </c>
      <c r="I256" s="96">
        <v>15.8</v>
      </c>
      <c r="J256" s="96">
        <v>15.7</v>
      </c>
      <c r="K256" s="96">
        <v>15.6</v>
      </c>
      <c r="L256" s="96">
        <v>14.9</v>
      </c>
      <c r="M256" s="96">
        <v>13.4</v>
      </c>
      <c r="N256" s="96">
        <v>12.1</v>
      </c>
      <c r="O256" s="96">
        <v>11.7</v>
      </c>
      <c r="P256" s="96">
        <v>11.6</v>
      </c>
      <c r="Q256" s="96">
        <v>11.9</v>
      </c>
      <c r="R256" s="96">
        <v>11.4</v>
      </c>
      <c r="S256" s="96">
        <v>11.3</v>
      </c>
      <c r="T256" s="96">
        <v>12.1</v>
      </c>
      <c r="U256" s="96">
        <v>12.9</v>
      </c>
      <c r="V256" s="96">
        <v>12.8</v>
      </c>
      <c r="W256" s="96">
        <v>12.6</v>
      </c>
      <c r="X256" s="96">
        <v>12.7</v>
      </c>
    </row>
    <row r="257" spans="1:24" x14ac:dyDescent="0.25">
      <c r="A257" s="96" t="s">
        <v>176</v>
      </c>
      <c r="B257" s="96" t="s">
        <v>489</v>
      </c>
      <c r="C257" s="96" t="s">
        <v>3992</v>
      </c>
      <c r="D257" s="96">
        <f t="shared" si="3"/>
        <v>11.207692307692307</v>
      </c>
      <c r="E257" s="96">
        <v>9.6999999999999993</v>
      </c>
      <c r="F257" s="96">
        <v>9.6</v>
      </c>
      <c r="G257" s="96">
        <v>8.1999999999999993</v>
      </c>
      <c r="H257" s="96">
        <v>9.9</v>
      </c>
      <c r="I257" s="96">
        <v>12.8</v>
      </c>
      <c r="J257" s="96">
        <v>12.9</v>
      </c>
      <c r="K257" s="96">
        <v>10</v>
      </c>
      <c r="L257" s="96">
        <v>10.3</v>
      </c>
      <c r="M257" s="96">
        <v>10.6</v>
      </c>
      <c r="N257" s="96">
        <v>12.9</v>
      </c>
      <c r="O257" s="96">
        <v>11.3</v>
      </c>
      <c r="P257" s="96">
        <v>11.3</v>
      </c>
      <c r="Q257" s="96">
        <v>10.3</v>
      </c>
      <c r="R257" s="96">
        <v>11.6</v>
      </c>
      <c r="S257" s="96">
        <v>10.9</v>
      </c>
      <c r="T257" s="96">
        <v>11.9</v>
      </c>
      <c r="U257" s="96">
        <v>11.5</v>
      </c>
      <c r="V257" s="96">
        <v>11.2</v>
      </c>
      <c r="W257" s="96">
        <v>10.199999999999999</v>
      </c>
      <c r="X257" s="96">
        <v>11.7</v>
      </c>
    </row>
    <row r="258" spans="1:24" x14ac:dyDescent="0.25">
      <c r="A258" s="96" t="s">
        <v>4001</v>
      </c>
      <c r="B258" s="96" t="s">
        <v>4000</v>
      </c>
      <c r="C258" s="96" t="s">
        <v>3992</v>
      </c>
      <c r="D258" s="96">
        <f t="shared" si="3"/>
        <v>6.4076923076923071</v>
      </c>
      <c r="E258" s="96">
        <v>4.5999999999999996</v>
      </c>
      <c r="F258" s="96">
        <v>5.6</v>
      </c>
      <c r="G258" s="96">
        <v>4.5999999999999996</v>
      </c>
      <c r="H258" s="96">
        <v>10.199999999999999</v>
      </c>
      <c r="I258" s="96">
        <v>7.4</v>
      </c>
      <c r="J258" s="96">
        <v>8.3000000000000007</v>
      </c>
      <c r="K258" s="96">
        <v>12.9</v>
      </c>
      <c r="L258" s="96">
        <v>8.1999999999999993</v>
      </c>
      <c r="M258" s="96">
        <v>5.5</v>
      </c>
      <c r="N258" s="96">
        <v>7.8</v>
      </c>
      <c r="O258" s="96">
        <v>3.7</v>
      </c>
      <c r="P258" s="96">
        <v>3.7</v>
      </c>
      <c r="Q258" s="96">
        <v>5.5</v>
      </c>
      <c r="R258" s="96">
        <v>8.3000000000000007</v>
      </c>
      <c r="S258" s="96">
        <v>6.4</v>
      </c>
      <c r="T258" s="96">
        <v>6.4</v>
      </c>
      <c r="U258" s="96">
        <v>6.4</v>
      </c>
      <c r="V258" s="96">
        <v>6.9</v>
      </c>
      <c r="W258" s="96">
        <v>7.1</v>
      </c>
      <c r="X258" s="96">
        <v>7.4</v>
      </c>
    </row>
    <row r="259" spans="1:24" x14ac:dyDescent="0.25">
      <c r="A259" s="96" t="s">
        <v>3999</v>
      </c>
      <c r="B259" s="96" t="s">
        <v>490</v>
      </c>
      <c r="C259" s="96" t="s">
        <v>3992</v>
      </c>
      <c r="D259" s="96">
        <f t="shared" si="3"/>
        <v>35.569230769230771</v>
      </c>
      <c r="E259" s="96">
        <v>27.4</v>
      </c>
      <c r="F259" s="96">
        <v>30</v>
      </c>
      <c r="G259" s="96">
        <v>29.9</v>
      </c>
      <c r="H259" s="96">
        <v>27.4</v>
      </c>
      <c r="I259" s="96">
        <v>28.2</v>
      </c>
      <c r="J259" s="96">
        <v>27.2</v>
      </c>
      <c r="K259" s="96">
        <v>30.8</v>
      </c>
      <c r="L259" s="96">
        <v>36.799999999999997</v>
      </c>
      <c r="M259" s="96">
        <v>37.700000000000003</v>
      </c>
      <c r="N259" s="96">
        <v>36.799999999999997</v>
      </c>
      <c r="O259" s="96">
        <v>31.2</v>
      </c>
      <c r="P259" s="96">
        <v>30.1</v>
      </c>
      <c r="Q259" s="96">
        <v>34.4</v>
      </c>
      <c r="R259" s="96">
        <v>35.4</v>
      </c>
      <c r="S259" s="96">
        <v>34.5</v>
      </c>
      <c r="T259" s="96">
        <v>34.9</v>
      </c>
      <c r="U259" s="96">
        <v>35.6</v>
      </c>
      <c r="V259" s="96">
        <v>37.799999999999997</v>
      </c>
      <c r="W259" s="96">
        <v>38.200000000000003</v>
      </c>
      <c r="X259" s="96">
        <v>39</v>
      </c>
    </row>
    <row r="260" spans="1:24" hidden="1" x14ac:dyDescent="0.25">
      <c r="A260" s="96" t="s">
        <v>491</v>
      </c>
      <c r="B260" s="96" t="s">
        <v>3998</v>
      </c>
      <c r="C260" s="96" t="s">
        <v>3992</v>
      </c>
      <c r="D260" s="96" t="e">
        <f t="shared" si="3"/>
        <v>#DIV/0!</v>
      </c>
    </row>
    <row r="261" spans="1:24" hidden="1" x14ac:dyDescent="0.25">
      <c r="A261" s="96" t="s">
        <v>3997</v>
      </c>
      <c r="B261" s="96" t="s">
        <v>3996</v>
      </c>
      <c r="C261" s="96" t="s">
        <v>3992</v>
      </c>
      <c r="D261" s="96" t="e">
        <f t="shared" si="3"/>
        <v>#DIV/0!</v>
      </c>
    </row>
    <row r="262" spans="1:24" x14ac:dyDescent="0.25">
      <c r="A262" s="96" t="s">
        <v>177</v>
      </c>
      <c r="B262" s="96" t="s">
        <v>492</v>
      </c>
      <c r="C262" s="96" t="s">
        <v>3992</v>
      </c>
      <c r="D262" s="96">
        <f t="shared" ref="D262:D270" si="4">AVERAGE(L262:AB262)</f>
        <v>26.107692307692307</v>
      </c>
      <c r="E262" s="96">
        <v>24.1</v>
      </c>
      <c r="F262" s="96">
        <v>24.2</v>
      </c>
      <c r="G262" s="96">
        <v>24.3</v>
      </c>
      <c r="H262" s="96">
        <v>24.2</v>
      </c>
      <c r="I262" s="96">
        <v>24.9</v>
      </c>
      <c r="J262" s="96">
        <v>24.6</v>
      </c>
      <c r="K262" s="96">
        <v>24.5</v>
      </c>
      <c r="L262" s="96">
        <v>24.3</v>
      </c>
      <c r="M262" s="96">
        <v>24.8</v>
      </c>
      <c r="N262" s="96">
        <v>24.6</v>
      </c>
      <c r="O262" s="96">
        <v>25.6</v>
      </c>
      <c r="P262" s="96">
        <v>25.3</v>
      </c>
      <c r="Q262" s="96">
        <v>25.4</v>
      </c>
      <c r="R262" s="96">
        <v>25</v>
      </c>
      <c r="S262" s="96">
        <v>24.7</v>
      </c>
      <c r="T262" s="96">
        <v>25.4</v>
      </c>
      <c r="U262" s="96">
        <v>26.7</v>
      </c>
      <c r="V262" s="96">
        <v>27.8</v>
      </c>
      <c r="W262" s="96">
        <v>29.2</v>
      </c>
      <c r="X262" s="96">
        <v>30.6</v>
      </c>
    </row>
    <row r="263" spans="1:24" x14ac:dyDescent="0.25">
      <c r="A263" s="96" t="s">
        <v>493</v>
      </c>
      <c r="B263" s="96" t="s">
        <v>494</v>
      </c>
      <c r="C263" s="96" t="s">
        <v>3992</v>
      </c>
      <c r="D263" s="96">
        <f t="shared" si="4"/>
        <v>14.238461538461539</v>
      </c>
      <c r="E263" s="96">
        <v>14.1</v>
      </c>
      <c r="F263" s="96">
        <v>14.3</v>
      </c>
      <c r="G263" s="96">
        <v>14.4</v>
      </c>
      <c r="H263" s="96">
        <v>14.6</v>
      </c>
      <c r="I263" s="96">
        <v>14.2</v>
      </c>
      <c r="J263" s="96">
        <v>13.9</v>
      </c>
      <c r="K263" s="96">
        <v>13.5</v>
      </c>
      <c r="L263" s="96">
        <v>13.7</v>
      </c>
      <c r="M263" s="96">
        <v>13.4</v>
      </c>
      <c r="N263" s="96">
        <v>13.5</v>
      </c>
      <c r="O263" s="96">
        <v>13.5</v>
      </c>
      <c r="P263" s="96">
        <v>13.6</v>
      </c>
      <c r="Q263" s="96">
        <v>13.2</v>
      </c>
      <c r="R263" s="96">
        <v>13.2</v>
      </c>
      <c r="S263" s="96">
        <v>14.8</v>
      </c>
      <c r="T263" s="96">
        <v>15.5</v>
      </c>
      <c r="U263" s="96">
        <v>15.4</v>
      </c>
      <c r="V263" s="96">
        <v>15.3</v>
      </c>
      <c r="W263" s="96">
        <v>15.1</v>
      </c>
      <c r="X263" s="96">
        <v>14.9</v>
      </c>
    </row>
    <row r="264" spans="1:24" x14ac:dyDescent="0.25">
      <c r="A264" s="96" t="s">
        <v>495</v>
      </c>
      <c r="B264" s="96" t="s">
        <v>3995</v>
      </c>
      <c r="C264" s="96" t="s">
        <v>3992</v>
      </c>
      <c r="D264" s="96">
        <f t="shared" si="4"/>
        <v>17.61073089871007</v>
      </c>
      <c r="E264" s="96">
        <v>19.098312352160452</v>
      </c>
      <c r="F264" s="96">
        <v>19.154574378109071</v>
      </c>
      <c r="G264" s="96">
        <v>19.281076142669843</v>
      </c>
      <c r="H264" s="96">
        <v>19.040346504080382</v>
      </c>
      <c r="I264" s="96">
        <v>18.842779830349006</v>
      </c>
      <c r="J264" s="96">
        <v>18.938098790724215</v>
      </c>
      <c r="K264" s="96">
        <v>18.904394591644738</v>
      </c>
      <c r="L264" s="96">
        <v>18.853365072887641</v>
      </c>
      <c r="M264" s="96">
        <v>18.594652590049975</v>
      </c>
      <c r="N264" s="96">
        <v>18.292844541474558</v>
      </c>
      <c r="O264" s="96">
        <v>18.195872861037827</v>
      </c>
      <c r="P264" s="96">
        <v>18.194798299521494</v>
      </c>
      <c r="Q264" s="96">
        <v>17.981578431984971</v>
      </c>
      <c r="R264" s="96">
        <v>17.545931801959217</v>
      </c>
      <c r="S264" s="96">
        <v>17.195785270285104</v>
      </c>
      <c r="T264" s="96">
        <v>16.988677348853443</v>
      </c>
      <c r="U264" s="96">
        <v>16.868977095733293</v>
      </c>
      <c r="V264" s="96">
        <v>16.755270114526798</v>
      </c>
      <c r="W264" s="96">
        <v>16.728236916705125</v>
      </c>
      <c r="X264" s="96">
        <v>16.743511338211444</v>
      </c>
    </row>
    <row r="265" spans="1:24" x14ac:dyDescent="0.25">
      <c r="A265" s="96" t="s">
        <v>496</v>
      </c>
      <c r="B265" s="96" t="s">
        <v>3681</v>
      </c>
      <c r="C265" s="96" t="s">
        <v>3992</v>
      </c>
      <c r="D265" s="96">
        <f t="shared" si="4"/>
        <v>14.253846153846156</v>
      </c>
      <c r="E265" s="96">
        <v>14.9</v>
      </c>
      <c r="F265" s="96">
        <v>13.7</v>
      </c>
      <c r="G265" s="96">
        <v>13.6</v>
      </c>
      <c r="H265" s="96">
        <v>13.5</v>
      </c>
      <c r="I265" s="96">
        <v>15.1</v>
      </c>
      <c r="J265" s="96">
        <v>12.8</v>
      </c>
      <c r="K265" s="96">
        <v>12.7</v>
      </c>
      <c r="L265" s="96">
        <v>12.6</v>
      </c>
      <c r="M265" s="96">
        <v>13.1</v>
      </c>
      <c r="N265" s="96">
        <v>29.8</v>
      </c>
      <c r="O265" s="96">
        <v>12.9</v>
      </c>
      <c r="P265" s="96">
        <v>12.8</v>
      </c>
      <c r="Q265" s="96">
        <v>12.7</v>
      </c>
      <c r="R265" s="96">
        <v>18.399999999999999</v>
      </c>
      <c r="S265" s="96">
        <v>11.4</v>
      </c>
      <c r="T265" s="96">
        <v>11.4</v>
      </c>
      <c r="U265" s="96">
        <v>11.3</v>
      </c>
      <c r="V265" s="96">
        <v>13</v>
      </c>
      <c r="W265" s="96">
        <v>12.9</v>
      </c>
      <c r="X265" s="96">
        <v>13</v>
      </c>
    </row>
    <row r="266" spans="1:24" hidden="1" x14ac:dyDescent="0.25">
      <c r="A266" s="96" t="s">
        <v>497</v>
      </c>
      <c r="B266" s="96" t="s">
        <v>3994</v>
      </c>
      <c r="C266" s="96" t="s">
        <v>3992</v>
      </c>
      <c r="D266" s="96" t="e">
        <f t="shared" si="4"/>
        <v>#DIV/0!</v>
      </c>
    </row>
    <row r="267" spans="1:24" x14ac:dyDescent="0.25">
      <c r="A267" s="96" t="s">
        <v>3993</v>
      </c>
      <c r="B267" s="96" t="s">
        <v>498</v>
      </c>
      <c r="C267" s="96" t="s">
        <v>3992</v>
      </c>
      <c r="D267" s="96">
        <f t="shared" si="4"/>
        <v>24.938461538461539</v>
      </c>
      <c r="E267" s="96">
        <v>21.9</v>
      </c>
      <c r="F267" s="96">
        <v>22</v>
      </c>
      <c r="G267" s="96">
        <v>22</v>
      </c>
      <c r="H267" s="96">
        <v>22</v>
      </c>
      <c r="I267" s="96">
        <v>22.4</v>
      </c>
      <c r="J267" s="96">
        <v>22</v>
      </c>
      <c r="K267" s="96">
        <v>21.9</v>
      </c>
      <c r="L267" s="96">
        <v>22</v>
      </c>
      <c r="M267" s="96">
        <v>22.2</v>
      </c>
      <c r="N267" s="96">
        <v>23</v>
      </c>
      <c r="O267" s="96">
        <v>23.1</v>
      </c>
      <c r="P267" s="96">
        <v>24.1</v>
      </c>
      <c r="Q267" s="96">
        <v>23.5</v>
      </c>
      <c r="R267" s="96">
        <v>23.4</v>
      </c>
      <c r="S267" s="96">
        <v>24.3</v>
      </c>
      <c r="T267" s="96">
        <v>26</v>
      </c>
      <c r="U267" s="96">
        <v>27.3</v>
      </c>
      <c r="V267" s="96">
        <v>27.5</v>
      </c>
      <c r="W267" s="96">
        <v>28.4</v>
      </c>
      <c r="X267" s="96">
        <v>29.4</v>
      </c>
    </row>
    <row r="268" spans="1:24" x14ac:dyDescent="0.25">
      <c r="A268" s="96" t="s">
        <v>155</v>
      </c>
      <c r="B268" s="96" t="s">
        <v>499</v>
      </c>
      <c r="C268" s="96" t="s">
        <v>3992</v>
      </c>
      <c r="D268" s="96">
        <f t="shared" si="4"/>
        <v>26.015384615384615</v>
      </c>
      <c r="E268" s="96">
        <v>44</v>
      </c>
      <c r="F268" s="96">
        <v>38.299999999999997</v>
      </c>
      <c r="G268" s="96">
        <v>39.9</v>
      </c>
      <c r="H268" s="96">
        <v>43.4</v>
      </c>
      <c r="I268" s="96">
        <v>41.3</v>
      </c>
      <c r="J268" s="96">
        <v>38.1</v>
      </c>
      <c r="K268" s="96">
        <v>41.1</v>
      </c>
      <c r="L268" s="96">
        <v>32.4</v>
      </c>
      <c r="M268" s="96">
        <v>29.5</v>
      </c>
      <c r="N268" s="96">
        <v>28.6</v>
      </c>
      <c r="O268" s="96">
        <v>28.6</v>
      </c>
      <c r="P268" s="96">
        <v>27.8</v>
      </c>
      <c r="Q268" s="96">
        <v>26.5</v>
      </c>
      <c r="R268" s="96">
        <v>22.8</v>
      </c>
      <c r="S268" s="96">
        <v>24</v>
      </c>
      <c r="T268" s="96">
        <v>24.1</v>
      </c>
      <c r="U268" s="96">
        <v>25.8</v>
      </c>
      <c r="V268" s="96">
        <v>23.2</v>
      </c>
      <c r="W268" s="96">
        <v>22.7</v>
      </c>
      <c r="X268" s="96">
        <v>22.2</v>
      </c>
    </row>
    <row r="269" spans="1:24" x14ac:dyDescent="0.25">
      <c r="A269" s="96" t="s">
        <v>500</v>
      </c>
      <c r="B269" s="96" t="s">
        <v>501</v>
      </c>
      <c r="C269" s="96" t="s">
        <v>3992</v>
      </c>
      <c r="D269" s="96">
        <f t="shared" si="4"/>
        <v>21.630769230769229</v>
      </c>
      <c r="E269" s="96">
        <v>27.4</v>
      </c>
      <c r="F269" s="96">
        <v>27.2</v>
      </c>
      <c r="G269" s="96">
        <v>26.9</v>
      </c>
      <c r="H269" s="96">
        <v>26.2</v>
      </c>
      <c r="I269" s="96">
        <v>25.9</v>
      </c>
      <c r="J269" s="96">
        <v>25.4</v>
      </c>
      <c r="K269" s="96">
        <v>24.9</v>
      </c>
      <c r="L269" s="96">
        <v>24.1</v>
      </c>
      <c r="M269" s="96">
        <v>23.9</v>
      </c>
      <c r="N269" s="96">
        <v>23.8</v>
      </c>
      <c r="O269" s="96">
        <v>23.6</v>
      </c>
      <c r="P269" s="96">
        <v>20.7</v>
      </c>
      <c r="Q269" s="96">
        <v>20.399999999999999</v>
      </c>
      <c r="R269" s="96">
        <v>20.399999999999999</v>
      </c>
      <c r="S269" s="96">
        <v>20.6</v>
      </c>
      <c r="T269" s="96">
        <v>20.9</v>
      </c>
      <c r="U269" s="96">
        <v>21.2</v>
      </c>
      <c r="V269" s="96">
        <v>20.6</v>
      </c>
      <c r="W269" s="96">
        <v>20.5</v>
      </c>
      <c r="X269" s="96">
        <v>20.5</v>
      </c>
    </row>
    <row r="270" spans="1:24" x14ac:dyDescent="0.25">
      <c r="A270" s="96" t="s">
        <v>502</v>
      </c>
      <c r="B270" s="96" t="s">
        <v>503</v>
      </c>
      <c r="C270" s="96" t="s">
        <v>3992</v>
      </c>
      <c r="D270" s="96">
        <f t="shared" si="4"/>
        <v>38.492307692307691</v>
      </c>
      <c r="E270" s="96">
        <v>29.3</v>
      </c>
      <c r="F270" s="96">
        <v>29.7</v>
      </c>
      <c r="G270" s="96">
        <v>32.4</v>
      </c>
      <c r="H270" s="96">
        <v>33.700000000000003</v>
      </c>
      <c r="I270" s="96">
        <v>34.799999999999997</v>
      </c>
      <c r="J270" s="96">
        <v>35.299999999999997</v>
      </c>
      <c r="K270" s="96">
        <v>36.5</v>
      </c>
      <c r="L270" s="96">
        <v>36.6</v>
      </c>
      <c r="M270" s="96">
        <v>37.5</v>
      </c>
      <c r="N270" s="96">
        <v>37.9</v>
      </c>
      <c r="O270" s="96">
        <v>37.6</v>
      </c>
      <c r="P270" s="96">
        <v>37.4</v>
      </c>
      <c r="Q270" s="96">
        <v>37.299999999999997</v>
      </c>
      <c r="R270" s="96">
        <v>37.700000000000003</v>
      </c>
      <c r="S270" s="96">
        <v>37.9</v>
      </c>
      <c r="T270" s="96">
        <v>38.700000000000003</v>
      </c>
      <c r="U270" s="96">
        <v>39.9</v>
      </c>
      <c r="V270" s="96">
        <v>40.1</v>
      </c>
      <c r="W270" s="96">
        <v>40.6</v>
      </c>
      <c r="X270" s="96">
        <v>41.2</v>
      </c>
    </row>
  </sheetData>
  <autoFilter ref="A4:BQ270" xr:uid="{E39E7AA2-F4AD-41CD-9F23-D4386A085A28}">
    <filterColumn colId="3">
      <filters>
        <filter val="0"/>
        <filter val="1,369230769"/>
        <filter val="1,6"/>
        <filter val="10,10477103"/>
        <filter val="10,13409968"/>
        <filter val="10,33076923"/>
        <filter val="10,45384615"/>
        <filter val="10,45535322"/>
        <filter val="11,20769231"/>
        <filter val="11,22307692"/>
        <filter val="11,30769231"/>
        <filter val="11,36923077"/>
        <filter val="11,43076923"/>
        <filter val="11,53076923"/>
        <filter val="11,54615385"/>
        <filter val="11,62307692"/>
        <filter val="11,8"/>
        <filter val="11,82203256"/>
        <filter val="11,85384615"/>
        <filter val="11,99230769"/>
        <filter val="12,00769231"/>
        <filter val="12,06916929"/>
        <filter val="12,2"/>
        <filter val="12,41538462"/>
        <filter val="12,51538462"/>
        <filter val="12,79230769"/>
        <filter val="12,8700707"/>
        <filter val="12,96923077"/>
        <filter val="13,1"/>
        <filter val="13,25384615"/>
        <filter val="13,46923077"/>
        <filter val="13,58461538"/>
        <filter val="13,72307692"/>
        <filter val="13,8"/>
        <filter val="13,82307692"/>
        <filter val="13,96153846"/>
        <filter val="13,97692308"/>
        <filter val="14,23846154"/>
        <filter val="14,25384615"/>
        <filter val="14,50769231"/>
        <filter val="14,56153846"/>
        <filter val="14,67786486"/>
        <filter val="14,67862094"/>
        <filter val="14,71538462"/>
        <filter val="14,72383116"/>
        <filter val="14,77692308"/>
        <filter val="14,84615385"/>
        <filter val="15,06153846"/>
        <filter val="15,30769231"/>
        <filter val="15,33076923"/>
        <filter val="15,38461538"/>
        <filter val="15,47692308"/>
        <filter val="15,59230769"/>
        <filter val="15,63846154"/>
        <filter val="15,69230769"/>
        <filter val="15,8"/>
        <filter val="15,83076923"/>
        <filter val="15,86153846"/>
        <filter val="15,86923077"/>
        <filter val="16,01759814"/>
        <filter val="16,06153846"/>
        <filter val="16,16153846"/>
        <filter val="16,18461538"/>
        <filter val="16,40769231"/>
        <filter val="16,61538462"/>
        <filter val="16,83705892"/>
        <filter val="17,03076923"/>
        <filter val="17,08690494"/>
        <filter val="17,15384615"/>
        <filter val="17,55384615"/>
        <filter val="17,6107309"/>
        <filter val="17,78721746"/>
        <filter val="17,84496971"/>
        <filter val="17,84615385"/>
        <filter val="17,9"/>
        <filter val="18,04721149"/>
        <filter val="18,0651134"/>
        <filter val="18,07692308"/>
        <filter val="18,24615385"/>
        <filter val="18,31538462"/>
        <filter val="18,32984822"/>
        <filter val="18,7017025"/>
        <filter val="18,86137669"/>
        <filter val="18,90043358"/>
        <filter val="18,93846154"/>
        <filter val="18,96808151"/>
        <filter val="19,00769231"/>
        <filter val="19,02591262"/>
        <filter val="19,1772784"/>
        <filter val="19,20630971"/>
        <filter val="19,20769231"/>
        <filter val="19,28461538"/>
        <filter val="19,39042112"/>
        <filter val="19,55384615"/>
        <filter val="19,85925259"/>
        <filter val="2,230769231"/>
        <filter val="20,1146957"/>
        <filter val="20,11753779"/>
        <filter val="20,12643432"/>
        <filter val="20,21538462"/>
        <filter val="20,25771174"/>
        <filter val="20,68461538"/>
        <filter val="21,13076923"/>
        <filter val="21,28461538"/>
        <filter val="21,54615385"/>
        <filter val="21,59230769"/>
        <filter val="21,63076923"/>
        <filter val="22"/>
        <filter val="22,03076923"/>
        <filter val="22,29230769"/>
        <filter val="22,32307692"/>
        <filter val="22,38461538"/>
        <filter val="22,41538462"/>
        <filter val="22,46923077"/>
        <filter val="22,50115985"/>
        <filter val="22,65384615"/>
        <filter val="22,72307692"/>
        <filter val="23,13076923"/>
        <filter val="23,34615385"/>
        <filter val="23,53076923"/>
        <filter val="23,63846154"/>
        <filter val="23,87692308"/>
        <filter val="23,92307692"/>
        <filter val="24,06720322"/>
        <filter val="24,10769231"/>
        <filter val="24,19230769"/>
        <filter val="24,23076923"/>
        <filter val="24,35384615"/>
        <filter val="24,41538462"/>
        <filter val="24,47692308"/>
        <filter val="24,58509894"/>
        <filter val="24,65384615"/>
        <filter val="24,9"/>
        <filter val="24,93846154"/>
        <filter val="24,99288169"/>
        <filter val="25,06319128"/>
        <filter val="25,08461538"/>
        <filter val="25,59230769"/>
        <filter val="25,80769231"/>
        <filter val="26,01538462"/>
        <filter val="26,03076923"/>
        <filter val="26,10769231"/>
        <filter val="26,25384615"/>
        <filter val="26,45384615"/>
        <filter val="26,53089968"/>
        <filter val="26,68461538"/>
        <filter val="26,73076923"/>
        <filter val="26,80769231"/>
        <filter val="27,17391001"/>
        <filter val="27,17536015"/>
        <filter val="27,17671764"/>
        <filter val="27,36923077"/>
        <filter val="27,40769231"/>
        <filter val="27,41538462"/>
        <filter val="27,42307692"/>
        <filter val="27,51350768"/>
        <filter val="27,55384615"/>
        <filter val="27,63846154"/>
        <filter val="28,6114658"/>
        <filter val="28,86923077"/>
        <filter val="29,03076923"/>
        <filter val="29,91538462"/>
        <filter val="29,95384615"/>
        <filter val="3,223076923"/>
        <filter val="3,423076923"/>
        <filter val="3,546153846"/>
        <filter val="3,569230769"/>
        <filter val="3,584615385"/>
        <filter val="3,676923077"/>
        <filter val="3,715384615"/>
        <filter val="30,11538462"/>
        <filter val="30,14615385"/>
        <filter val="30,15384615"/>
        <filter val="30,28461538"/>
        <filter val="30,41538462"/>
        <filter val="30,42307692"/>
        <filter val="30,60769231"/>
        <filter val="31,06923077"/>
        <filter val="31,65384615"/>
        <filter val="31,88461538"/>
        <filter val="32,08461538"/>
        <filter val="33,19230769"/>
        <filter val="33,96923077"/>
        <filter val="34,58461538"/>
        <filter val="34,99230769"/>
        <filter val="35,29230769"/>
        <filter val="35,53846154"/>
        <filter val="35,56923077"/>
        <filter val="35,6"/>
        <filter val="38,49230769"/>
        <filter val="4,046153846"/>
        <filter val="4,184615385"/>
        <filter val="4,346153846"/>
        <filter val="4,446153846"/>
        <filter val="4,461538462"/>
        <filter val="4,523076923"/>
        <filter val="4,646153846"/>
        <filter val="4,715384615"/>
        <filter val="4,78"/>
        <filter val="4,976923077"/>
        <filter val="5,192307692"/>
        <filter val="5,3"/>
        <filter val="5,7"/>
        <filter val="5,9"/>
        <filter val="6,015384615"/>
        <filter val="6,074069635"/>
        <filter val="6,192307692"/>
        <filter val="6,407692308"/>
        <filter val="6,492307692"/>
        <filter val="6,707692308"/>
        <filter val="6,883942733"/>
        <filter val="6,884615385"/>
        <filter val="7,061538462"/>
        <filter val="7,238461538"/>
        <filter val="7,253846154"/>
        <filter val="7,353846154"/>
        <filter val="7,384615385"/>
        <filter val="7,553846154"/>
        <filter val="7,6"/>
        <filter val="7,684615385"/>
        <filter val="8,076923077"/>
        <filter val="8,428591849"/>
        <filter val="8,453846154"/>
        <filter val="8,584615385"/>
        <filter val="8,623076923"/>
        <filter val="8,938461538"/>
        <filter val="9,060433052"/>
        <filter val="9,115384615"/>
        <filter val="9,330769231"/>
        <filter val="9,576923077"/>
        <filter val="9,730769231"/>
        <filter val="9,846153846"/>
        <filter val="9,946153846"/>
      </filters>
    </filterColumn>
  </autoFilter>
  <pageMargins left="0.7" right="0.7" top="0.75" bottom="0.75" header="0.3" footer="0.3"/>
  <pageSetup paperSize="9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E1FF-D4FF-423E-9AD0-65C52D5298C5}">
  <sheetPr filterMode="1"/>
  <dimension ref="A1:BQ270"/>
  <sheetViews>
    <sheetView topLeftCell="AZ1" workbookViewId="0">
      <selection activeCell="BE276" sqref="BE276"/>
    </sheetView>
  </sheetViews>
  <sheetFormatPr defaultRowHeight="15" x14ac:dyDescent="0.25"/>
  <cols>
    <col min="1" max="1" width="44" style="96" bestFit="1" customWidth="1"/>
    <col min="2" max="2" width="25.7109375" style="96" bestFit="1" customWidth="1"/>
    <col min="3" max="3" width="21.140625" style="96" bestFit="1" customWidth="1"/>
    <col min="4" max="4" width="15.140625" style="96" bestFit="1" customWidth="1"/>
    <col min="5" max="5" width="15.140625" style="96" customWidth="1"/>
    <col min="6" max="69" width="12" style="96" bestFit="1" customWidth="1"/>
    <col min="70" max="16384" width="9.140625" style="96"/>
  </cols>
  <sheetData>
    <row r="1" spans="1:69" x14ac:dyDescent="0.25">
      <c r="A1" s="96" t="s">
        <v>4190</v>
      </c>
      <c r="B1" s="96" t="s">
        <v>4189</v>
      </c>
    </row>
    <row r="2" spans="1:69" x14ac:dyDescent="0.25">
      <c r="A2" s="96" t="s">
        <v>4188</v>
      </c>
      <c r="B2" s="97">
        <v>45589</v>
      </c>
    </row>
    <row r="4" spans="1:69" ht="18" customHeight="1" x14ac:dyDescent="0.25">
      <c r="A4" s="96" t="s">
        <v>184</v>
      </c>
      <c r="B4" s="96" t="s">
        <v>4187</v>
      </c>
      <c r="C4" s="96" t="s">
        <v>185</v>
      </c>
      <c r="D4" s="96" t="s">
        <v>4186</v>
      </c>
      <c r="E4" s="96" t="s">
        <v>4194</v>
      </c>
      <c r="F4" s="96" t="s">
        <v>4185</v>
      </c>
      <c r="G4" s="96" t="s">
        <v>4184</v>
      </c>
      <c r="H4" s="96" t="s">
        <v>4183</v>
      </c>
      <c r="I4" s="96" t="s">
        <v>4182</v>
      </c>
      <c r="J4" s="96" t="s">
        <v>4181</v>
      </c>
      <c r="K4" s="96" t="s">
        <v>4180</v>
      </c>
      <c r="L4" s="96" t="s">
        <v>4179</v>
      </c>
      <c r="M4" s="96" t="s">
        <v>4178</v>
      </c>
      <c r="N4" s="96" t="s">
        <v>4177</v>
      </c>
      <c r="O4" s="96" t="s">
        <v>4176</v>
      </c>
      <c r="P4" s="96" t="s">
        <v>4175</v>
      </c>
      <c r="Q4" s="96" t="s">
        <v>4174</v>
      </c>
      <c r="R4" s="96" t="s">
        <v>4173</v>
      </c>
      <c r="S4" s="96" t="s">
        <v>4172</v>
      </c>
      <c r="T4" s="96" t="s">
        <v>4171</v>
      </c>
      <c r="U4" s="96" t="s">
        <v>4170</v>
      </c>
      <c r="V4" s="96" t="s">
        <v>4169</v>
      </c>
      <c r="W4" s="96" t="s">
        <v>4168</v>
      </c>
      <c r="X4" s="96" t="s">
        <v>4167</v>
      </c>
      <c r="Y4" s="96" t="s">
        <v>4166</v>
      </c>
      <c r="Z4" s="96" t="s">
        <v>4165</v>
      </c>
      <c r="AA4" s="96" t="s">
        <v>4164</v>
      </c>
      <c r="AB4" s="96" t="s">
        <v>4163</v>
      </c>
      <c r="AC4" s="96" t="s">
        <v>4162</v>
      </c>
      <c r="AD4" s="96" t="s">
        <v>4161</v>
      </c>
      <c r="AE4" s="96" t="s">
        <v>4160</v>
      </c>
      <c r="AF4" s="96" t="s">
        <v>4159</v>
      </c>
      <c r="AG4" s="96" t="s">
        <v>4158</v>
      </c>
      <c r="AH4" s="96" t="s">
        <v>4157</v>
      </c>
      <c r="AI4" s="96" t="s">
        <v>4156</v>
      </c>
      <c r="AJ4" s="96" t="s">
        <v>4155</v>
      </c>
      <c r="AK4" s="96" t="s">
        <v>4154</v>
      </c>
      <c r="AL4" s="96" t="s">
        <v>4153</v>
      </c>
      <c r="AM4" s="96" t="s">
        <v>4152</v>
      </c>
      <c r="AN4" s="96" t="s">
        <v>4151</v>
      </c>
      <c r="AO4" s="96" t="s">
        <v>4150</v>
      </c>
      <c r="AP4" s="96" t="s">
        <v>4149</v>
      </c>
      <c r="AQ4" s="96" t="s">
        <v>4148</v>
      </c>
      <c r="AR4" s="96" t="s">
        <v>4147</v>
      </c>
      <c r="AS4" s="96" t="s">
        <v>4146</v>
      </c>
      <c r="AT4" s="96" t="s">
        <v>4145</v>
      </c>
      <c r="AU4" s="96" t="s">
        <v>4144</v>
      </c>
      <c r="AV4" s="96" t="s">
        <v>4143</v>
      </c>
      <c r="AW4" s="96" t="s">
        <v>4142</v>
      </c>
      <c r="AX4" s="96" t="s">
        <v>4141</v>
      </c>
      <c r="AY4" s="96" t="s">
        <v>4140</v>
      </c>
      <c r="AZ4" s="96" t="s">
        <v>4139</v>
      </c>
      <c r="BA4" s="96" t="s">
        <v>186</v>
      </c>
      <c r="BB4" s="96" t="s">
        <v>187</v>
      </c>
      <c r="BC4" s="96" t="s">
        <v>188</v>
      </c>
      <c r="BD4" s="96" t="s">
        <v>189</v>
      </c>
      <c r="BE4" s="96" t="s">
        <v>190</v>
      </c>
      <c r="BF4" s="96" t="s">
        <v>191</v>
      </c>
      <c r="BG4" s="96" t="s">
        <v>192</v>
      </c>
      <c r="BH4" s="96" t="s">
        <v>193</v>
      </c>
      <c r="BI4" s="96" t="s">
        <v>194</v>
      </c>
      <c r="BJ4" s="96" t="s">
        <v>195</v>
      </c>
      <c r="BK4" s="96" t="s">
        <v>196</v>
      </c>
      <c r="BL4" s="96" t="s">
        <v>197</v>
      </c>
      <c r="BM4" s="96" t="s">
        <v>198</v>
      </c>
      <c r="BN4" s="96" t="s">
        <v>199</v>
      </c>
      <c r="BO4" s="96" t="s">
        <v>200</v>
      </c>
      <c r="BP4" s="96" t="s">
        <v>201</v>
      </c>
      <c r="BQ4" s="96" t="s">
        <v>202</v>
      </c>
    </row>
    <row r="5" spans="1:69" hidden="1" x14ac:dyDescent="0.25">
      <c r="A5" s="96" t="s">
        <v>203</v>
      </c>
      <c r="B5" s="96" t="s">
        <v>3691</v>
      </c>
      <c r="C5" s="96" t="s">
        <v>4194</v>
      </c>
      <c r="D5" s="96" t="s">
        <v>4195</v>
      </c>
      <c r="E5" s="101">
        <f t="shared" ref="E5:E68" si="0">AVERAGE(BA5:BQ5)</f>
        <v>3035851114.6641388</v>
      </c>
      <c r="AF5" s="96">
        <v>1040067814.0179185</v>
      </c>
      <c r="AG5" s="96">
        <v>1207294403.7227569</v>
      </c>
      <c r="AH5" s="96">
        <v>1432438495.2278144</v>
      </c>
      <c r="AI5" s="96">
        <v>1606191000.6284528</v>
      </c>
      <c r="AJ5" s="96">
        <v>1669818678.6624887</v>
      </c>
      <c r="AK5" s="96">
        <v>1802784198.4091408</v>
      </c>
      <c r="AL5" s="96">
        <v>1908830345.9758677</v>
      </c>
      <c r="AM5" s="96">
        <v>2048321812.2332513</v>
      </c>
      <c r="AN5" s="96">
        <v>2216364111.8743324</v>
      </c>
      <c r="AO5" s="96">
        <v>2272818090.4319134</v>
      </c>
      <c r="AP5" s="96">
        <v>2299768906.2320614</v>
      </c>
      <c r="AQ5" s="96">
        <v>2461830746.1686006</v>
      </c>
      <c r="AR5" s="96">
        <v>2510870031.7945056</v>
      </c>
      <c r="AS5" s="96">
        <v>2541955653.3881578</v>
      </c>
      <c r="AT5" s="96">
        <v>2735726915.7863889</v>
      </c>
      <c r="AU5" s="96">
        <v>2850135060.0099988</v>
      </c>
      <c r="AV5" s="96">
        <v>2823202609.542747</v>
      </c>
      <c r="AW5" s="96">
        <v>2854554404.3733091</v>
      </c>
      <c r="AX5" s="96">
        <v>3062757840.265965</v>
      </c>
      <c r="AY5" s="96">
        <v>3051023261.1758194</v>
      </c>
      <c r="AZ5" s="96">
        <v>3085420847.1951685</v>
      </c>
      <c r="BA5" s="96">
        <v>3180746293.7287059</v>
      </c>
      <c r="BB5" s="96">
        <v>3239137008.3212833</v>
      </c>
      <c r="BC5" s="96">
        <v>2860878965.889483</v>
      </c>
      <c r="BD5" s="96">
        <v>2782678075.4709902</v>
      </c>
      <c r="BE5" s="96">
        <v>2876433099.9067602</v>
      </c>
      <c r="BF5" s="96">
        <v>2846495187.5290413</v>
      </c>
      <c r="BG5" s="96">
        <v>3029567030.3440266</v>
      </c>
      <c r="BH5" s="96">
        <v>2981500673.0463219</v>
      </c>
      <c r="BI5" s="96">
        <v>2962907262.5698323</v>
      </c>
      <c r="BJ5" s="96">
        <v>3013858155.9880891</v>
      </c>
      <c r="BK5" s="96">
        <v>3226290954.3206482</v>
      </c>
      <c r="BL5" s="96">
        <v>3303132499.8795943</v>
      </c>
      <c r="BM5" s="96">
        <v>3227066765.5454311</v>
      </c>
      <c r="BN5" s="96">
        <v>2453132865.8745017</v>
      </c>
      <c r="BO5" s="96">
        <v>3131163015.5937395</v>
      </c>
      <c r="BP5" s="96">
        <v>3458629980.6177616</v>
      </c>
    </row>
    <row r="6" spans="1:69" hidden="1" x14ac:dyDescent="0.25">
      <c r="A6" s="96" t="s">
        <v>4138</v>
      </c>
      <c r="B6" s="96" t="s">
        <v>4137</v>
      </c>
      <c r="C6" s="96" t="s">
        <v>4194</v>
      </c>
      <c r="D6" s="96" t="s">
        <v>4195</v>
      </c>
      <c r="E6" s="101">
        <f t="shared" si="0"/>
        <v>881933328211.57288</v>
      </c>
      <c r="F6" s="96">
        <v>152801140038.93155</v>
      </c>
      <c r="G6" s="96">
        <v>153504187313.19949</v>
      </c>
      <c r="H6" s="96">
        <v>165581915974.47549</v>
      </c>
      <c r="I6" s="96">
        <v>174881658801.56955</v>
      </c>
      <c r="J6" s="96">
        <v>183045371237.94861</v>
      </c>
      <c r="K6" s="96">
        <v>192452053673.2012</v>
      </c>
      <c r="L6" s="96">
        <v>201747190710.54102</v>
      </c>
      <c r="M6" s="96">
        <v>212590055028.18881</v>
      </c>
      <c r="N6" s="96">
        <v>221412594349.14569</v>
      </c>
      <c r="O6" s="96">
        <v>232658555606.83444</v>
      </c>
      <c r="P6" s="96">
        <v>235304524459.99036</v>
      </c>
      <c r="Q6" s="96">
        <v>248184884283.10275</v>
      </c>
      <c r="R6" s="96">
        <v>255108125507.76816</v>
      </c>
      <c r="S6" s="96">
        <v>266785769928.14053</v>
      </c>
      <c r="T6" s="96">
        <v>281375115992.13904</v>
      </c>
      <c r="U6" s="96">
        <v>285385197910.64209</v>
      </c>
      <c r="V6" s="96">
        <v>292163864305.81995</v>
      </c>
      <c r="W6" s="96">
        <v>295499007536.22577</v>
      </c>
      <c r="X6" s="96">
        <v>299981109337.04315</v>
      </c>
      <c r="Y6" s="96">
        <v>308729030057.11133</v>
      </c>
      <c r="Z6" s="96">
        <v>325577473210.76404</v>
      </c>
      <c r="AA6" s="96">
        <v>338655869394.14905</v>
      </c>
      <c r="AB6" s="96">
        <v>339738164722.8031</v>
      </c>
      <c r="AC6" s="96">
        <v>339815076373.50629</v>
      </c>
      <c r="AD6" s="96">
        <v>351255275156.23517</v>
      </c>
      <c r="AE6" s="96">
        <v>350849435200.73303</v>
      </c>
      <c r="AF6" s="96">
        <v>358781204559.38239</v>
      </c>
      <c r="AG6" s="96">
        <v>373005144081.56573</v>
      </c>
      <c r="AH6" s="96">
        <v>388940870426.43134</v>
      </c>
      <c r="AI6" s="96">
        <v>399433875504.91602</v>
      </c>
      <c r="AJ6" s="96">
        <v>400160968578.46985</v>
      </c>
      <c r="AK6" s="96">
        <v>399789983815.41553</v>
      </c>
      <c r="AL6" s="96">
        <v>390374495346.73517</v>
      </c>
      <c r="AM6" s="96">
        <v>388065113583.22443</v>
      </c>
      <c r="AN6" s="96">
        <v>395434537181.72925</v>
      </c>
      <c r="AO6" s="96">
        <v>412371762037.55658</v>
      </c>
      <c r="AP6" s="96">
        <v>434865700351.8006</v>
      </c>
      <c r="AQ6" s="96">
        <v>451559227208.53583</v>
      </c>
      <c r="AR6" s="96">
        <v>459499329803.33691</v>
      </c>
      <c r="AS6" s="96">
        <v>471703443866.97705</v>
      </c>
      <c r="AT6" s="96">
        <v>486891365477.53003</v>
      </c>
      <c r="AU6" s="96">
        <v>503981966864.1734</v>
      </c>
      <c r="AV6" s="96">
        <v>523343171759.26257</v>
      </c>
      <c r="AW6" s="96">
        <v>538851950295.12701</v>
      </c>
      <c r="AX6" s="96">
        <v>568797912050.61865</v>
      </c>
      <c r="AY6" s="96">
        <v>603863369699.99805</v>
      </c>
      <c r="AZ6" s="96">
        <v>643583051679.50012</v>
      </c>
      <c r="BA6" s="96">
        <v>686359400901.09583</v>
      </c>
      <c r="BB6" s="96">
        <v>716360840011.3197</v>
      </c>
      <c r="BC6" s="96">
        <v>722667189121.8031</v>
      </c>
      <c r="BD6" s="96">
        <v>760489985276.37024</v>
      </c>
      <c r="BE6" s="96">
        <v>791434473135.70947</v>
      </c>
      <c r="BF6" s="96">
        <v>805333726107.16394</v>
      </c>
      <c r="BG6" s="96">
        <v>839563188665.82178</v>
      </c>
      <c r="BH6" s="96">
        <v>873004516663.32739</v>
      </c>
      <c r="BI6" s="96">
        <v>899295676086.83557</v>
      </c>
      <c r="BJ6" s="96">
        <v>918932523633.94165</v>
      </c>
      <c r="BK6" s="96">
        <v>943297098194.97131</v>
      </c>
      <c r="BL6" s="96">
        <v>968593667253.30066</v>
      </c>
      <c r="BM6" s="96">
        <v>989798694036.44983</v>
      </c>
      <c r="BN6" s="96">
        <v>962278543441.16333</v>
      </c>
      <c r="BO6" s="96">
        <v>1005555866031.1605</v>
      </c>
      <c r="BP6" s="96">
        <v>1041297568267.8573</v>
      </c>
      <c r="BQ6" s="96">
        <v>1068603622768.4464</v>
      </c>
    </row>
    <row r="7" spans="1:69" hidden="1" x14ac:dyDescent="0.25">
      <c r="A7" s="96" t="s">
        <v>205</v>
      </c>
      <c r="B7" s="96" t="s">
        <v>206</v>
      </c>
      <c r="C7" s="96" t="s">
        <v>4194</v>
      </c>
      <c r="D7" s="96" t="s">
        <v>4195</v>
      </c>
      <c r="E7" s="101">
        <f t="shared" si="0"/>
        <v>17064451815.388836</v>
      </c>
      <c r="AT7" s="96">
        <v>6206547590.3395853</v>
      </c>
      <c r="AU7" s="96">
        <v>5621147631.1246815</v>
      </c>
      <c r="AV7" s="96">
        <v>7228795918.9252453</v>
      </c>
      <c r="AW7" s="96">
        <v>7867263256.2881699</v>
      </c>
      <c r="AX7" s="96">
        <v>7978515641.5830374</v>
      </c>
      <c r="AY7" s="96">
        <v>8874480195.5832119</v>
      </c>
      <c r="AZ7" s="96">
        <v>9349921885.778883</v>
      </c>
      <c r="BA7" s="96">
        <v>10642671963.113541</v>
      </c>
      <c r="BB7" s="96">
        <v>11060395115.680857</v>
      </c>
      <c r="BC7" s="96">
        <v>13426272073.239759</v>
      </c>
      <c r="BD7" s="96">
        <v>15354612541.505938</v>
      </c>
      <c r="BE7" s="96">
        <v>15420077665.532303</v>
      </c>
      <c r="BF7" s="96">
        <v>17386490239.353626</v>
      </c>
      <c r="BG7" s="96">
        <v>18360263162.757835</v>
      </c>
      <c r="BH7" s="96">
        <v>18860496494.040409</v>
      </c>
      <c r="BI7" s="96">
        <v>19134221644.732494</v>
      </c>
      <c r="BJ7" s="96">
        <v>19566715174.163273</v>
      </c>
      <c r="BK7" s="96">
        <v>20084646751.495384</v>
      </c>
      <c r="BL7" s="96">
        <v>20323499020.363865</v>
      </c>
      <c r="BM7" s="96">
        <v>21118473702.347073</v>
      </c>
      <c r="BN7" s="96">
        <v>20621957125.207726</v>
      </c>
      <c r="BO7" s="96">
        <v>16345202562.548473</v>
      </c>
      <c r="BP7" s="96">
        <v>15325233810.138836</v>
      </c>
    </row>
    <row r="8" spans="1:69" hidden="1" x14ac:dyDescent="0.25">
      <c r="A8" s="96" t="s">
        <v>4136</v>
      </c>
      <c r="B8" s="96" t="s">
        <v>4135</v>
      </c>
      <c r="C8" s="96" t="s">
        <v>4194</v>
      </c>
      <c r="D8" s="96" t="s">
        <v>4195</v>
      </c>
      <c r="E8" s="101">
        <f t="shared" si="0"/>
        <v>731497778738.20544</v>
      </c>
      <c r="F8" s="96">
        <v>107775767046.39021</v>
      </c>
      <c r="G8" s="96">
        <v>109794897646.74176</v>
      </c>
      <c r="H8" s="96">
        <v>113865700843.86235</v>
      </c>
      <c r="I8" s="96">
        <v>122002298396.08546</v>
      </c>
      <c r="J8" s="96">
        <v>128598234846.50995</v>
      </c>
      <c r="K8" s="96">
        <v>133873966223.35449</v>
      </c>
      <c r="L8" s="96">
        <v>131815532877.22444</v>
      </c>
      <c r="M8" s="96">
        <v>119818390673.89037</v>
      </c>
      <c r="N8" s="96">
        <v>121692329015.0065</v>
      </c>
      <c r="O8" s="96">
        <v>140270491058.23273</v>
      </c>
      <c r="P8" s="96">
        <v>164910983590.09894</v>
      </c>
      <c r="Q8" s="96">
        <v>182362880595.93188</v>
      </c>
      <c r="R8" s="96">
        <v>188153726685.46155</v>
      </c>
      <c r="S8" s="96">
        <v>195726322620.58484</v>
      </c>
      <c r="T8" s="96">
        <v>215406613351.30557</v>
      </c>
      <c r="U8" s="96">
        <v>210758715900.53583</v>
      </c>
      <c r="V8" s="96">
        <v>228614000719.33566</v>
      </c>
      <c r="W8" s="96">
        <v>239099946941.35068</v>
      </c>
      <c r="X8" s="96">
        <v>234435993902.98386</v>
      </c>
      <c r="Y8" s="96">
        <v>246387630536.1312</v>
      </c>
      <c r="Z8" s="96">
        <v>251114765337.68881</v>
      </c>
      <c r="AA8" s="96">
        <v>234051528795.48849</v>
      </c>
      <c r="AB8" s="96">
        <v>226331046417.68546</v>
      </c>
      <c r="AC8" s="96">
        <v>211928161774.58722</v>
      </c>
      <c r="AD8" s="96">
        <v>213005214822.1373</v>
      </c>
      <c r="AE8" s="96">
        <v>224506056584.44534</v>
      </c>
      <c r="AF8" s="96">
        <v>227559592729.45993</v>
      </c>
      <c r="AG8" s="96">
        <v>230755854911.48062</v>
      </c>
      <c r="AH8" s="96">
        <v>241659930590.62338</v>
      </c>
      <c r="AI8" s="96">
        <v>245805005749.98212</v>
      </c>
      <c r="AJ8" s="96">
        <v>259997363696.63699</v>
      </c>
      <c r="AK8" s="96">
        <v>262621685108.11511</v>
      </c>
      <c r="AL8" s="96">
        <v>269144321721.00873</v>
      </c>
      <c r="AM8" s="96">
        <v>265598051622.19916</v>
      </c>
      <c r="AN8" s="96">
        <v>264738892774.50241</v>
      </c>
      <c r="AO8" s="96">
        <v>269819530486.91296</v>
      </c>
      <c r="AP8" s="96">
        <v>282365622652.94391</v>
      </c>
      <c r="AQ8" s="96">
        <v>294922498563.6236</v>
      </c>
      <c r="AR8" s="96">
        <v>305567171214.07037</v>
      </c>
      <c r="AS8" s="96">
        <v>310288257790.31244</v>
      </c>
      <c r="AT8" s="96">
        <v>322264640666.10309</v>
      </c>
      <c r="AU8" s="96">
        <v>339051709225.4635</v>
      </c>
      <c r="AV8" s="96">
        <v>372710820654.8631</v>
      </c>
      <c r="AW8" s="96">
        <v>393332785744.04901</v>
      </c>
      <c r="AX8" s="96">
        <v>424770689819.1156</v>
      </c>
      <c r="AY8" s="96">
        <v>449530318603.84039</v>
      </c>
      <c r="AZ8" s="96">
        <v>473691501361.89087</v>
      </c>
      <c r="BA8" s="96">
        <v>499852150618.07532</v>
      </c>
      <c r="BB8" s="96">
        <v>531250190048.01575</v>
      </c>
      <c r="BC8" s="96">
        <v>564623870976.00854</v>
      </c>
      <c r="BD8" s="96">
        <v>603981546019.44421</v>
      </c>
      <c r="BE8" s="96">
        <v>633270356760.29297</v>
      </c>
      <c r="BF8" s="96">
        <v>665791526686.49402</v>
      </c>
      <c r="BG8" s="96">
        <v>706448820513.05505</v>
      </c>
      <c r="BH8" s="96">
        <v>748310030450.22119</v>
      </c>
      <c r="BI8" s="96">
        <v>769367317617.82104</v>
      </c>
      <c r="BJ8" s="96">
        <v>770455884800.53088</v>
      </c>
      <c r="BK8" s="96">
        <v>788060504144.21777</v>
      </c>
      <c r="BL8" s="96">
        <v>810462266683.78333</v>
      </c>
      <c r="BM8" s="96">
        <v>836575592045.29773</v>
      </c>
      <c r="BN8" s="96">
        <v>828172881287.31445</v>
      </c>
      <c r="BO8" s="96">
        <v>861257182052.71936</v>
      </c>
      <c r="BP8" s="96">
        <v>893851336757.18359</v>
      </c>
      <c r="BQ8" s="96">
        <v>923730781089.01709</v>
      </c>
    </row>
    <row r="9" spans="1:69" hidden="1" x14ac:dyDescent="0.25">
      <c r="A9" s="96" t="s">
        <v>207</v>
      </c>
      <c r="B9" s="96" t="s">
        <v>208</v>
      </c>
      <c r="C9" s="96" t="s">
        <v>4194</v>
      </c>
      <c r="D9" s="96" t="s">
        <v>4195</v>
      </c>
      <c r="E9" s="101">
        <f t="shared" si="0"/>
        <v>81104771813.914108</v>
      </c>
      <c r="Z9" s="96">
        <v>23063262074.128651</v>
      </c>
      <c r="AA9" s="96">
        <v>22048478261.806442</v>
      </c>
      <c r="AB9" s="96">
        <v>22048478261.806442</v>
      </c>
      <c r="AC9" s="96">
        <v>22974514663.773083</v>
      </c>
      <c r="AD9" s="96">
        <v>24352986041.018524</v>
      </c>
      <c r="AE9" s="96">
        <v>25205340428.274944</v>
      </c>
      <c r="AF9" s="96">
        <v>25936295739.890057</v>
      </c>
      <c r="AG9" s="96">
        <v>26995209500.207779</v>
      </c>
      <c r="AH9" s="96">
        <v>28649716324.68792</v>
      </c>
      <c r="AI9" s="96">
        <v>28661640755.43454</v>
      </c>
      <c r="AJ9" s="96">
        <v>27672785864.631145</v>
      </c>
      <c r="AK9" s="96">
        <v>27947122601.435089</v>
      </c>
      <c r="AL9" s="96">
        <v>26315491127.13089</v>
      </c>
      <c r="AM9" s="96">
        <v>20004137038.183407</v>
      </c>
      <c r="AN9" s="96">
        <v>20272065135.456169</v>
      </c>
      <c r="AO9" s="96">
        <v>23312874911.625793</v>
      </c>
      <c r="AP9" s="96">
        <v>26470456890.200928</v>
      </c>
      <c r="AQ9" s="96">
        <v>28395991341.424957</v>
      </c>
      <c r="AR9" s="96">
        <v>29728088881.446171</v>
      </c>
      <c r="AS9" s="96">
        <v>30376604083.873093</v>
      </c>
      <c r="AT9" s="96">
        <v>31304495193.778828</v>
      </c>
      <c r="AU9" s="96">
        <v>32621161809.653332</v>
      </c>
      <c r="AV9" s="96">
        <v>37079068252.735832</v>
      </c>
      <c r="AW9" s="96">
        <v>38187732393.492638</v>
      </c>
      <c r="AX9" s="96">
        <v>42369289092.850906</v>
      </c>
      <c r="AY9" s="96">
        <v>48737393239.503059</v>
      </c>
      <c r="AZ9" s="96">
        <v>54366562157.63195</v>
      </c>
      <c r="BA9" s="96">
        <v>61983317520.594925</v>
      </c>
      <c r="BB9" s="96">
        <v>68906854084.059418</v>
      </c>
      <c r="BC9" s="96">
        <v>69499453030.665741</v>
      </c>
      <c r="BD9" s="96">
        <v>72556300249.882965</v>
      </c>
      <c r="BE9" s="96">
        <v>75075493556.767593</v>
      </c>
      <c r="BF9" s="96">
        <v>81488522604.103104</v>
      </c>
      <c r="BG9" s="96">
        <v>85525963563.919189</v>
      </c>
      <c r="BH9" s="96">
        <v>89650503847.704132</v>
      </c>
      <c r="BI9" s="96">
        <v>90496420506.595657</v>
      </c>
      <c r="BJ9" s="96">
        <v>88161512205.702744</v>
      </c>
      <c r="BK9" s="96">
        <v>88031782694.378662</v>
      </c>
      <c r="BL9" s="96">
        <v>86872966032.873459</v>
      </c>
      <c r="BM9" s="96">
        <v>86262880684.945633</v>
      </c>
      <c r="BN9" s="96">
        <v>81399194250.730057</v>
      </c>
      <c r="BO9" s="96">
        <v>82375341952.561584</v>
      </c>
      <c r="BP9" s="96">
        <v>84884003095.511398</v>
      </c>
      <c r="BQ9" s="96">
        <v>85610610955.543457</v>
      </c>
    </row>
    <row r="10" spans="1:69" hidden="1" x14ac:dyDescent="0.25">
      <c r="A10" s="96" t="s">
        <v>167</v>
      </c>
      <c r="B10" s="96" t="s">
        <v>209</v>
      </c>
      <c r="C10" s="96" t="s">
        <v>4194</v>
      </c>
      <c r="D10" s="96" t="s">
        <v>4195</v>
      </c>
      <c r="E10" s="101">
        <f t="shared" si="0"/>
        <v>11717746479.382996</v>
      </c>
      <c r="Z10" s="96">
        <v>4650626378.894803</v>
      </c>
      <c r="AA10" s="96">
        <v>4917834409.432723</v>
      </c>
      <c r="AB10" s="96">
        <v>5062841517.5170517</v>
      </c>
      <c r="AC10" s="96">
        <v>5118782790.58601</v>
      </c>
      <c r="AD10" s="96">
        <v>5054716276.9624119</v>
      </c>
      <c r="AE10" s="96">
        <v>5144722777.0053205</v>
      </c>
      <c r="AF10" s="96">
        <v>5434743310.8058758</v>
      </c>
      <c r="AG10" s="96">
        <v>5391926084.8175411</v>
      </c>
      <c r="AH10" s="96">
        <v>5315358596.2090454</v>
      </c>
      <c r="AI10" s="96">
        <v>5838206447.5557709</v>
      </c>
      <c r="AJ10" s="96">
        <v>5279160805.7599344</v>
      </c>
      <c r="AK10" s="96">
        <v>3800882718.6877646</v>
      </c>
      <c r="AL10" s="96">
        <v>3527709061.9465933</v>
      </c>
      <c r="AM10" s="96">
        <v>3864937294.2247038</v>
      </c>
      <c r="AN10" s="96">
        <v>4185837881.8217549</v>
      </c>
      <c r="AO10" s="96">
        <v>4743489156.7433653</v>
      </c>
      <c r="AP10" s="96">
        <v>5175146643.2757235</v>
      </c>
      <c r="AQ10" s="96">
        <v>4610021453.8096638</v>
      </c>
      <c r="AR10" s="96">
        <v>5017059783.319582</v>
      </c>
      <c r="AS10" s="96">
        <v>5663799108.527668</v>
      </c>
      <c r="AT10" s="96">
        <v>6057218861.9668303</v>
      </c>
      <c r="AU10" s="96">
        <v>6559562958.9463739</v>
      </c>
      <c r="AV10" s="96">
        <v>6857139117.3927879</v>
      </c>
      <c r="AW10" s="96">
        <v>7236245479.6585045</v>
      </c>
      <c r="AX10" s="96">
        <v>7635300387.0849104</v>
      </c>
      <c r="AY10" s="96">
        <v>8057259479.0045929</v>
      </c>
      <c r="AZ10" s="96">
        <v>8532852033.689517</v>
      </c>
      <c r="BA10" s="96">
        <v>9043394715.1995163</v>
      </c>
      <c r="BB10" s="96">
        <v>9721653065.5361347</v>
      </c>
      <c r="BC10" s="96">
        <v>10047745438.945171</v>
      </c>
      <c r="BD10" s="96">
        <v>10420209148.092852</v>
      </c>
      <c r="BE10" s="96">
        <v>10685445792.018269</v>
      </c>
      <c r="BF10" s="96">
        <v>10836884503.1437</v>
      </c>
      <c r="BG10" s="96">
        <v>10945471986.7318</v>
      </c>
      <c r="BH10" s="96">
        <v>11139693788.812449</v>
      </c>
      <c r="BI10" s="96">
        <v>11386853113.0189</v>
      </c>
      <c r="BJ10" s="96">
        <v>11764325094.212866</v>
      </c>
      <c r="BK10" s="96">
        <v>12211675169.684458</v>
      </c>
      <c r="BL10" s="96">
        <v>12702504600.374044</v>
      </c>
      <c r="BM10" s="96">
        <v>12967696312.771515</v>
      </c>
      <c r="BN10" s="96">
        <v>12539492342.003998</v>
      </c>
      <c r="BO10" s="96">
        <v>13656576505.566504</v>
      </c>
      <c r="BP10" s="96">
        <v>14319794712.62677</v>
      </c>
      <c r="BQ10" s="96">
        <v>14812273860.771984</v>
      </c>
    </row>
    <row r="11" spans="1:69" hidden="1" x14ac:dyDescent="0.25">
      <c r="A11" s="96" t="s">
        <v>3694</v>
      </c>
      <c r="B11" s="96" t="s">
        <v>3693</v>
      </c>
      <c r="C11" s="96" t="s">
        <v>4194</v>
      </c>
      <c r="D11" s="96" t="s">
        <v>4195</v>
      </c>
      <c r="E11" s="101">
        <f t="shared" si="0"/>
        <v>2944124354.6449246</v>
      </c>
      <c r="P11" s="96">
        <v>859121720.82567072</v>
      </c>
      <c r="Q11" s="96">
        <v>899066287.64547563</v>
      </c>
      <c r="R11" s="96">
        <v>972337883.87395537</v>
      </c>
      <c r="S11" s="96">
        <v>1048068101.0649557</v>
      </c>
      <c r="T11" s="96">
        <v>1106956843.8797557</v>
      </c>
      <c r="U11" s="96">
        <v>1112958826.533417</v>
      </c>
      <c r="V11" s="96">
        <v>1149728616.0719297</v>
      </c>
      <c r="W11" s="96">
        <v>1182364531.6687546</v>
      </c>
      <c r="X11" s="96">
        <v>1199662526.8824801</v>
      </c>
      <c r="Y11" s="96">
        <v>1200161072.980623</v>
      </c>
      <c r="Z11" s="96">
        <v>1226669361.9793196</v>
      </c>
      <c r="AA11" s="96">
        <v>1225044337.7422774</v>
      </c>
      <c r="AB11" s="96">
        <v>1240314039.0014861</v>
      </c>
      <c r="AC11" s="96">
        <v>1262269064.9920809</v>
      </c>
      <c r="AD11" s="96">
        <v>1284796612.9864652</v>
      </c>
      <c r="AE11" s="96">
        <v>1314622305.975868</v>
      </c>
      <c r="AF11" s="96">
        <v>1357391199.732161</v>
      </c>
      <c r="AG11" s="96">
        <v>1432687347.9170098</v>
      </c>
      <c r="AH11" s="96">
        <v>1505673114.890976</v>
      </c>
      <c r="AI11" s="96">
        <v>1578352471.8456328</v>
      </c>
      <c r="AJ11" s="96">
        <v>1638036096.2748032</v>
      </c>
      <c r="AK11" s="96">
        <v>1679740553.0063977</v>
      </c>
      <c r="AL11" s="96">
        <v>1695348938.0626225</v>
      </c>
      <c r="AM11" s="96">
        <v>1677861678.4104936</v>
      </c>
      <c r="AN11" s="96">
        <v>1717848180.079921</v>
      </c>
      <c r="AO11" s="96">
        <v>1765217871.3590252</v>
      </c>
      <c r="AP11" s="96">
        <v>1847295889.2900572</v>
      </c>
      <c r="AQ11" s="96">
        <v>2014802622.3506365</v>
      </c>
      <c r="AR11" s="96">
        <v>2079171403.4093168</v>
      </c>
      <c r="AS11" s="96">
        <v>2164398280.1541309</v>
      </c>
      <c r="AT11" s="96">
        <v>2240766094.4180665</v>
      </c>
      <c r="AU11" s="96">
        <v>2422701909.3304238</v>
      </c>
      <c r="AV11" s="96">
        <v>2532846713.4855151</v>
      </c>
      <c r="AW11" s="96">
        <v>2753057566.5731144</v>
      </c>
      <c r="AX11" s="96">
        <v>2977037419.5986047</v>
      </c>
      <c r="AY11" s="96">
        <v>3137731825.9057717</v>
      </c>
      <c r="AZ11" s="96">
        <v>3288615581.6283383</v>
      </c>
      <c r="BA11" s="96">
        <v>3339693968.8463278</v>
      </c>
      <c r="BB11" s="96">
        <v>3154034156.980412</v>
      </c>
      <c r="BC11" s="96">
        <v>2986780565.706706</v>
      </c>
      <c r="BD11" s="96">
        <v>2927792903.992187</v>
      </c>
      <c r="BE11" s="96">
        <v>2927556638.3244386</v>
      </c>
      <c r="BF11" s="96">
        <v>2781926981.0227532</v>
      </c>
      <c r="BG11" s="96">
        <v>2683235436.3804183</v>
      </c>
      <c r="BH11" s="96">
        <v>2750436142.7357154</v>
      </c>
      <c r="BI11" s="96">
        <v>2789881258.5036159</v>
      </c>
      <c r="BJ11" s="96">
        <v>2893376871.7235017</v>
      </c>
      <c r="BK11" s="96">
        <v>2903390035.7376013</v>
      </c>
      <c r="BL11" s="96">
        <v>2949518094.6789575</v>
      </c>
      <c r="BM11" s="96">
        <v>3008967036.9828906</v>
      </c>
      <c r="BN11" s="96">
        <v>2672445970.8865747</v>
      </c>
      <c r="BO11" s="96">
        <v>2893916907.5354991</v>
      </c>
      <c r="BP11" s="96">
        <v>3170685261.1836338</v>
      </c>
      <c r="BQ11" s="96">
        <v>3216475797.7424917</v>
      </c>
    </row>
    <row r="12" spans="1:69" hidden="1" x14ac:dyDescent="0.25">
      <c r="A12" s="96" t="s">
        <v>4134</v>
      </c>
      <c r="B12" s="96" t="s">
        <v>4133</v>
      </c>
      <c r="C12" s="96" t="s">
        <v>4194</v>
      </c>
      <c r="D12" s="96" t="s">
        <v>4195</v>
      </c>
      <c r="E12" s="101">
        <f t="shared" si="0"/>
        <v>2491472250057.3999</v>
      </c>
      <c r="L12" s="96">
        <v>253611093191.75775</v>
      </c>
      <c r="M12" s="96">
        <v>270707973264.60071</v>
      </c>
      <c r="N12" s="96">
        <v>300031659754.60944</v>
      </c>
      <c r="O12" s="96">
        <v>322444802417.05072</v>
      </c>
      <c r="P12" s="96">
        <v>394415895538.57874</v>
      </c>
      <c r="Q12" s="96">
        <v>430381237352.42065</v>
      </c>
      <c r="R12" s="96">
        <v>496993124582.54083</v>
      </c>
      <c r="S12" s="96">
        <v>566804164719.43652</v>
      </c>
      <c r="T12" s="96">
        <v>627210925805.13379</v>
      </c>
      <c r="U12" s="96">
        <v>616672962653.83081</v>
      </c>
      <c r="V12" s="96">
        <v>711599635222.84277</v>
      </c>
      <c r="W12" s="96">
        <v>762265025261.34949</v>
      </c>
      <c r="X12" s="96">
        <v>766873033496.203</v>
      </c>
      <c r="Y12" s="96">
        <v>851430679126.84717</v>
      </c>
      <c r="Z12" s="96">
        <v>904562698151.62366</v>
      </c>
      <c r="AA12" s="96">
        <v>908437368115.48254</v>
      </c>
      <c r="AB12" s="96">
        <v>837908903516.22852</v>
      </c>
      <c r="AC12" s="96">
        <v>793240490991.71692</v>
      </c>
      <c r="AD12" s="96">
        <v>803403929982.57922</v>
      </c>
      <c r="AE12" s="96">
        <v>792962458319.02649</v>
      </c>
      <c r="AF12" s="96">
        <v>819777055072.07837</v>
      </c>
      <c r="AG12" s="96">
        <v>813428401989.8822</v>
      </c>
      <c r="AH12" s="96">
        <v>854586197847.78564</v>
      </c>
      <c r="AI12" s="96">
        <v>884906006876.72107</v>
      </c>
      <c r="AJ12" s="96">
        <v>969119364043.7605</v>
      </c>
      <c r="AK12" s="96">
        <v>982837289393.0155</v>
      </c>
      <c r="AL12" s="96">
        <v>1044646894788.2305</v>
      </c>
      <c r="AM12" s="96">
        <v>1071749337330.9418</v>
      </c>
      <c r="AN12" s="96">
        <v>1105713273812.2642</v>
      </c>
      <c r="AO12" s="96">
        <v>1135754341770.4956</v>
      </c>
      <c r="AP12" s="96">
        <v>1187893836007</v>
      </c>
      <c r="AQ12" s="96">
        <v>1246619788348.6279</v>
      </c>
      <c r="AR12" s="96">
        <v>1307052452138.2847</v>
      </c>
      <c r="AS12" s="96">
        <v>1331348413330.1025</v>
      </c>
      <c r="AT12" s="96">
        <v>1419192122718.1587</v>
      </c>
      <c r="AU12" s="96">
        <v>1443014243731.9343</v>
      </c>
      <c r="AV12" s="96">
        <v>1452633272201.9978</v>
      </c>
      <c r="AW12" s="96">
        <v>1523391104256.2629</v>
      </c>
      <c r="AX12" s="96">
        <v>1658559781083.1614</v>
      </c>
      <c r="AY12" s="96">
        <v>1749225933124.9053</v>
      </c>
      <c r="AZ12" s="96">
        <v>1857079402359.1211</v>
      </c>
      <c r="BA12" s="96">
        <v>1940555004994.2571</v>
      </c>
      <c r="BB12" s="96">
        <v>2048270460398.7585</v>
      </c>
      <c r="BC12" s="96">
        <v>2056652027545.9502</v>
      </c>
      <c r="BD12" s="96">
        <v>2155670984617.9766</v>
      </c>
      <c r="BE12" s="96">
        <v>2232690455534.2974</v>
      </c>
      <c r="BF12" s="96">
        <v>2344404910568.3428</v>
      </c>
      <c r="BG12" s="96">
        <v>2403484093830.062</v>
      </c>
      <c r="BH12" s="96">
        <v>2460776074977.272</v>
      </c>
      <c r="BI12" s="96">
        <v>2544136348540.1826</v>
      </c>
      <c r="BJ12" s="96">
        <v>2635965590221.7817</v>
      </c>
      <c r="BK12" s="96">
        <v>2675802513982.0493</v>
      </c>
      <c r="BL12" s="96">
        <v>2745993015911.7183</v>
      </c>
      <c r="BM12" s="96">
        <v>2791881604204.5088</v>
      </c>
      <c r="BN12" s="96">
        <v>2641092659011.1426</v>
      </c>
      <c r="BO12" s="96">
        <v>2776228048075.3701</v>
      </c>
      <c r="BP12" s="96">
        <v>2937057964572.9849</v>
      </c>
      <c r="BQ12" s="96">
        <v>2964366493989.1392</v>
      </c>
    </row>
    <row r="13" spans="1:69" hidden="1" x14ac:dyDescent="0.25">
      <c r="A13" s="96" t="s">
        <v>210</v>
      </c>
      <c r="B13" s="96" t="s">
        <v>211</v>
      </c>
      <c r="C13" s="96" t="s">
        <v>4194</v>
      </c>
      <c r="D13" s="96" t="s">
        <v>4195</v>
      </c>
      <c r="E13" s="101">
        <f t="shared" si="0"/>
        <v>359190830964.27478</v>
      </c>
      <c r="P13" s="96">
        <v>14070592924.331505</v>
      </c>
      <c r="Q13" s="96">
        <v>19222171572.096134</v>
      </c>
      <c r="R13" s="96">
        <v>26734126558.99855</v>
      </c>
      <c r="S13" s="96">
        <v>47217855776.346748</v>
      </c>
      <c r="T13" s="96">
        <v>54063519992.562363</v>
      </c>
      <c r="U13" s="96">
        <v>57430272387.414581</v>
      </c>
      <c r="V13" s="96">
        <v>66921691095.895813</v>
      </c>
      <c r="W13" s="96">
        <v>81269253405.425842</v>
      </c>
      <c r="X13" s="96">
        <v>79977394655.222031</v>
      </c>
      <c r="Y13" s="96">
        <v>96711523271.000534</v>
      </c>
      <c r="Z13" s="96">
        <v>119801181764.46567</v>
      </c>
      <c r="AA13" s="96">
        <v>125382930480.48996</v>
      </c>
      <c r="AB13" s="96">
        <v>116958054938.59969</v>
      </c>
      <c r="AC13" s="96">
        <v>111407435357.04619</v>
      </c>
      <c r="AD13" s="96">
        <v>115882617757.18398</v>
      </c>
      <c r="AE13" s="96">
        <v>111717244274.19031</v>
      </c>
      <c r="AF13" s="96">
        <v>95006426309.524338</v>
      </c>
      <c r="AG13" s="96">
        <v>98219526269.695221</v>
      </c>
      <c r="AH13" s="96">
        <v>95647247529.550308</v>
      </c>
      <c r="AI13" s="96">
        <v>107448100944.22025</v>
      </c>
      <c r="AJ13" s="96">
        <v>127141173341.44849</v>
      </c>
      <c r="AK13" s="96">
        <v>128234691621.35905</v>
      </c>
      <c r="AL13" s="96">
        <v>132524071345.55385</v>
      </c>
      <c r="AM13" s="96">
        <v>134195452934.19241</v>
      </c>
      <c r="AN13" s="96">
        <v>143449770720.49298</v>
      </c>
      <c r="AO13" s="96">
        <v>153043528513.01736</v>
      </c>
      <c r="AP13" s="96">
        <v>161917610697.96289</v>
      </c>
      <c r="AQ13" s="96">
        <v>175179308497.33524</v>
      </c>
      <c r="AR13" s="96">
        <v>175690822166.66711</v>
      </c>
      <c r="AS13" s="96">
        <v>180789745171.17123</v>
      </c>
      <c r="AT13" s="96">
        <v>200410321466.33405</v>
      </c>
      <c r="AU13" s="96">
        <v>203214232286.70691</v>
      </c>
      <c r="AV13" s="96">
        <v>208159362862.99814</v>
      </c>
      <c r="AW13" s="96">
        <v>226478512548.98877</v>
      </c>
      <c r="AX13" s="96">
        <v>248144435949.92654</v>
      </c>
      <c r="AY13" s="96">
        <v>260192198684.1557</v>
      </c>
      <c r="AZ13" s="96">
        <v>285788137283.3313</v>
      </c>
      <c r="BA13" s="96">
        <v>294888746643.28473</v>
      </c>
      <c r="BB13" s="96">
        <v>304301112624.57837</v>
      </c>
      <c r="BC13" s="96">
        <v>288346842937.12427</v>
      </c>
      <c r="BD13" s="96">
        <v>292968610443.83899</v>
      </c>
      <c r="BE13" s="96">
        <v>311179896153.5564</v>
      </c>
      <c r="BF13" s="96">
        <v>316857313565.96783</v>
      </c>
      <c r="BG13" s="96">
        <v>332876224084.28394</v>
      </c>
      <c r="BH13" s="96">
        <v>346742821790.42413</v>
      </c>
      <c r="BI13" s="96">
        <v>370275469571.13684</v>
      </c>
      <c r="BJ13" s="96">
        <v>390868305597.13916</v>
      </c>
      <c r="BK13" s="96">
        <v>393741456224.29584</v>
      </c>
      <c r="BL13" s="96">
        <v>398914879874.98804</v>
      </c>
      <c r="BM13" s="96">
        <v>403336245504.45685</v>
      </c>
      <c r="BN13" s="96">
        <v>383342656333.3736</v>
      </c>
      <c r="BO13" s="96">
        <v>400036290964.17523</v>
      </c>
      <c r="BP13" s="96">
        <v>431440812447.75525</v>
      </c>
      <c r="BQ13" s="96">
        <v>446126441632.29236</v>
      </c>
    </row>
    <row r="14" spans="1:69" hidden="1" x14ac:dyDescent="0.25">
      <c r="A14" s="96" t="s">
        <v>145</v>
      </c>
      <c r="B14" s="96" t="s">
        <v>212</v>
      </c>
      <c r="C14" s="96" t="s">
        <v>4194</v>
      </c>
      <c r="D14" s="96" t="s">
        <v>4195</v>
      </c>
      <c r="E14" s="101">
        <f t="shared" si="0"/>
        <v>567190377538.87927</v>
      </c>
      <c r="F14" s="96">
        <v>150797810295.88416</v>
      </c>
      <c r="G14" s="96">
        <v>158982878499.52405</v>
      </c>
      <c r="H14" s="96">
        <v>157628310158.56668</v>
      </c>
      <c r="I14" s="96">
        <v>149261089202.81174</v>
      </c>
      <c r="J14" s="96">
        <v>164381681831.91791</v>
      </c>
      <c r="K14" s="96">
        <v>181755894112.43298</v>
      </c>
      <c r="L14" s="96">
        <v>180556802912.31104</v>
      </c>
      <c r="M14" s="96">
        <v>186320169964.57614</v>
      </c>
      <c r="N14" s="96">
        <v>195305461613.1561</v>
      </c>
      <c r="O14" s="96">
        <v>214210104570.48184</v>
      </c>
      <c r="P14" s="96">
        <v>220734180309.32224</v>
      </c>
      <c r="Q14" s="96">
        <v>233223609573.66916</v>
      </c>
      <c r="R14" s="96">
        <v>237021461356.44754</v>
      </c>
      <c r="S14" s="96">
        <v>243685921868.22629</v>
      </c>
      <c r="T14" s="96">
        <v>257171024124.45163</v>
      </c>
      <c r="U14" s="96">
        <v>257097956426.36252</v>
      </c>
      <c r="V14" s="96">
        <v>251909073021.03839</v>
      </c>
      <c r="W14" s="96">
        <v>269376820356.43082</v>
      </c>
      <c r="X14" s="96">
        <v>257238364643.47409</v>
      </c>
      <c r="Y14" s="96">
        <v>283535234199.29901</v>
      </c>
      <c r="Z14" s="96">
        <v>287841521828.6344</v>
      </c>
      <c r="AA14" s="96">
        <v>272903153784.45828</v>
      </c>
      <c r="AB14" s="96">
        <v>270895516738.16028</v>
      </c>
      <c r="AC14" s="96">
        <v>282677015450.45673</v>
      </c>
      <c r="AD14" s="96">
        <v>287117132733.28741</v>
      </c>
      <c r="AE14" s="96">
        <v>272218554792.86124</v>
      </c>
      <c r="AF14" s="96">
        <v>288969188904.05359</v>
      </c>
      <c r="AG14" s="96">
        <v>296785426416.39294</v>
      </c>
      <c r="AH14" s="96">
        <v>293550663101.6488</v>
      </c>
      <c r="AI14" s="96">
        <v>272541389928.66974</v>
      </c>
      <c r="AJ14" s="96">
        <v>265817211205.31146</v>
      </c>
      <c r="AK14" s="96">
        <v>290094591011.84412</v>
      </c>
      <c r="AL14" s="96">
        <v>313120244489.88959</v>
      </c>
      <c r="AM14" s="96">
        <v>338817957426.03479</v>
      </c>
      <c r="AN14" s="96">
        <v>358592053441.5451</v>
      </c>
      <c r="AO14" s="96">
        <v>348389357874.28314</v>
      </c>
      <c r="AP14" s="96">
        <v>367643757074.80249</v>
      </c>
      <c r="AQ14" s="96">
        <v>397463514160.86639</v>
      </c>
      <c r="AR14" s="96">
        <v>412766570325.76428</v>
      </c>
      <c r="AS14" s="96">
        <v>398792535409.2926</v>
      </c>
      <c r="AT14" s="96">
        <v>395646066535.87512</v>
      </c>
      <c r="AU14" s="96">
        <v>378202665751.8526</v>
      </c>
      <c r="AV14" s="96">
        <v>336999433710.19299</v>
      </c>
      <c r="AW14" s="96">
        <v>366780211148.67407</v>
      </c>
      <c r="AX14" s="96">
        <v>399898899166.7381</v>
      </c>
      <c r="AY14" s="96">
        <v>435296589745.33881</v>
      </c>
      <c r="AZ14" s="96">
        <v>470325565798.35266</v>
      </c>
      <c r="BA14" s="96">
        <v>512690850741.56049</v>
      </c>
      <c r="BB14" s="96">
        <v>533491913656.27863</v>
      </c>
      <c r="BC14" s="96">
        <v>501917060966.23511</v>
      </c>
      <c r="BD14" s="96">
        <v>552738161802.46277</v>
      </c>
      <c r="BE14" s="96">
        <v>585924294024.78528</v>
      </c>
      <c r="BF14" s="96">
        <v>579910247223.42798</v>
      </c>
      <c r="BG14" s="96">
        <v>593858966307.15649</v>
      </c>
      <c r="BH14" s="96">
        <v>578937574935.69556</v>
      </c>
      <c r="BI14" s="96">
        <v>594749285413.2124</v>
      </c>
      <c r="BJ14" s="96">
        <v>582376550428.08997</v>
      </c>
      <c r="BK14" s="96">
        <v>598790850843.67688</v>
      </c>
      <c r="BL14" s="96">
        <v>583118120294.00244</v>
      </c>
      <c r="BM14" s="96">
        <v>571450737224.44202</v>
      </c>
      <c r="BN14" s="96">
        <v>514874343768.06573</v>
      </c>
      <c r="BO14" s="96">
        <v>570058627079.24866</v>
      </c>
      <c r="BP14" s="96">
        <v>598312841626.66248</v>
      </c>
      <c r="BQ14" s="96">
        <v>589035991825.94385</v>
      </c>
    </row>
    <row r="15" spans="1:69" hidden="1" x14ac:dyDescent="0.25">
      <c r="A15" s="96" t="s">
        <v>164</v>
      </c>
      <c r="B15" s="96" t="s">
        <v>213</v>
      </c>
      <c r="C15" s="96" t="s">
        <v>4194</v>
      </c>
      <c r="D15" s="96" t="s">
        <v>4195</v>
      </c>
      <c r="E15" s="101">
        <f t="shared" si="0"/>
        <v>10927268164.812923</v>
      </c>
      <c r="AJ15" s="96">
        <v>5839777093.951232</v>
      </c>
      <c r="AK15" s="96">
        <v>5156523262.605176</v>
      </c>
      <c r="AL15" s="96">
        <v>3001096397.2506552</v>
      </c>
      <c r="AM15" s="96">
        <v>2736999950.5070229</v>
      </c>
      <c r="AN15" s="96">
        <v>2884798023.9004631</v>
      </c>
      <c r="AO15" s="96">
        <v>3083849041.9621873</v>
      </c>
      <c r="AP15" s="96">
        <v>3264729146.7809014</v>
      </c>
      <c r="AQ15" s="96">
        <v>3373153403.7499542</v>
      </c>
      <c r="AR15" s="96">
        <v>3619393601.8091397</v>
      </c>
      <c r="AS15" s="96">
        <v>3738833590.6898937</v>
      </c>
      <c r="AT15" s="96">
        <v>3959424772.6572833</v>
      </c>
      <c r="AU15" s="96">
        <v>4339529550.8037148</v>
      </c>
      <c r="AV15" s="96">
        <v>4912347451.4202185</v>
      </c>
      <c r="AW15" s="96">
        <v>5600076094.6951981</v>
      </c>
      <c r="AX15" s="96">
        <v>6188084084.5721235</v>
      </c>
      <c r="AY15" s="96">
        <v>7048227772.2727766</v>
      </c>
      <c r="AZ15" s="96">
        <v>7978593838.1751566</v>
      </c>
      <c r="BA15" s="96">
        <v>9071661194.1285572</v>
      </c>
      <c r="BB15" s="96">
        <v>9697605816.5623989</v>
      </c>
      <c r="BC15" s="96">
        <v>8330243396.3592377</v>
      </c>
      <c r="BD15" s="96">
        <v>8513508751.0970592</v>
      </c>
      <c r="BE15" s="96">
        <v>8913643662.2857418</v>
      </c>
      <c r="BF15" s="96">
        <v>9555426006.0563183</v>
      </c>
      <c r="BG15" s="96">
        <v>9870755064.256176</v>
      </c>
      <c r="BH15" s="96">
        <v>10226102246.627628</v>
      </c>
      <c r="BI15" s="96">
        <v>10553337518.414</v>
      </c>
      <c r="BJ15" s="96">
        <v>10574444193.432463</v>
      </c>
      <c r="BK15" s="96">
        <v>11367527508.11347</v>
      </c>
      <c r="BL15" s="96">
        <v>11958638938.495953</v>
      </c>
      <c r="BM15" s="96">
        <v>12867495497.64695</v>
      </c>
      <c r="BN15" s="96">
        <v>11941035821.918497</v>
      </c>
      <c r="BO15" s="96">
        <v>12633615899.668158</v>
      </c>
      <c r="BP15" s="96">
        <v>14225451502.998127</v>
      </c>
      <c r="BQ15" s="96">
        <v>15463065783.758963</v>
      </c>
    </row>
    <row r="16" spans="1:69" hidden="1" x14ac:dyDescent="0.25">
      <c r="A16" s="96" t="s">
        <v>214</v>
      </c>
      <c r="B16" s="96" t="s">
        <v>4132</v>
      </c>
      <c r="C16" s="96" t="s">
        <v>4194</v>
      </c>
      <c r="D16" s="96" t="s">
        <v>4195</v>
      </c>
      <c r="E16" s="101">
        <f t="shared" si="0"/>
        <v>665165458.01526725</v>
      </c>
      <c r="AV16" s="96">
        <v>744923664.12213755</v>
      </c>
      <c r="AW16" s="96">
        <v>752116030.53435135</v>
      </c>
      <c r="AX16" s="96">
        <v>755198473.28244293</v>
      </c>
      <c r="AY16" s="96">
        <v>752116030.53435123</v>
      </c>
      <c r="AZ16" s="96">
        <v>721291603.05343521</v>
      </c>
      <c r="BA16" s="96">
        <v>734648854.96183217</v>
      </c>
      <c r="BB16" s="96">
        <v>715126717.55725205</v>
      </c>
      <c r="BC16" s="96">
        <v>685329770.99236655</v>
      </c>
      <c r="BD16" s="96">
        <v>687384732.8244276</v>
      </c>
      <c r="BE16" s="96">
        <v>687384732.8244276</v>
      </c>
      <c r="BF16" s="96">
        <v>657587786.25954211</v>
      </c>
      <c r="BG16" s="96">
        <v>641148091.60305357</v>
      </c>
      <c r="BH16" s="96">
        <v>652450381.67938936</v>
      </c>
      <c r="BI16" s="96">
        <v>673000000</v>
      </c>
      <c r="BJ16" s="96">
        <v>661697709.92366409</v>
      </c>
      <c r="BK16" s="96">
        <v>615461068.70229006</v>
      </c>
      <c r="BL16" s="96">
        <v>631900763.3587786</v>
      </c>
      <c r="BM16" s="96">
        <v>628818320.61068702</v>
      </c>
      <c r="BN16" s="96">
        <v>656560305.34351146</v>
      </c>
      <c r="BO16" s="96">
        <v>651422900.76335883</v>
      </c>
      <c r="BP16" s="96">
        <v>662725190.83969462</v>
      </c>
    </row>
    <row r="17" spans="1:69" hidden="1" x14ac:dyDescent="0.25">
      <c r="A17" s="96" t="s">
        <v>215</v>
      </c>
      <c r="B17" s="96" t="s">
        <v>3692</v>
      </c>
      <c r="C17" s="96" t="s">
        <v>4194</v>
      </c>
      <c r="D17" s="96" t="s">
        <v>4195</v>
      </c>
      <c r="E17" s="101">
        <f t="shared" si="0"/>
        <v>1516486438.4162583</v>
      </c>
      <c r="W17" s="96">
        <v>387095908.99355727</v>
      </c>
      <c r="X17" s="96">
        <v>404064146.19439888</v>
      </c>
      <c r="Y17" s="96">
        <v>436713652.37916839</v>
      </c>
      <c r="Z17" s="96">
        <v>472353897.2043792</v>
      </c>
      <c r="AA17" s="96">
        <v>490375108.40087736</v>
      </c>
      <c r="AB17" s="96">
        <v>489961962.35397041</v>
      </c>
      <c r="AC17" s="96">
        <v>516242438.32890022</v>
      </c>
      <c r="AD17" s="96">
        <v>568719298.60549557</v>
      </c>
      <c r="AE17" s="96">
        <v>612191037.52340245</v>
      </c>
      <c r="AF17" s="96">
        <v>682557487.24703884</v>
      </c>
      <c r="AG17" s="96">
        <v>727784182.82437336</v>
      </c>
      <c r="AH17" s="96">
        <v>765727808.26508307</v>
      </c>
      <c r="AI17" s="96">
        <v>805945565.04363453</v>
      </c>
      <c r="AJ17" s="96">
        <v>830215153.17963684</v>
      </c>
      <c r="AK17" s="96">
        <v>848287550.61203504</v>
      </c>
      <c r="AL17" s="96">
        <v>858115307.9048301</v>
      </c>
      <c r="AM17" s="96">
        <v>903426095.15542901</v>
      </c>
      <c r="AN17" s="96">
        <v>963738105.68442762</v>
      </c>
      <c r="AO17" s="96">
        <v>921725174.48966992</v>
      </c>
      <c r="AP17" s="96">
        <v>982603889.77327538</v>
      </c>
      <c r="AQ17" s="96">
        <v>1036364062.1070772</v>
      </c>
      <c r="AR17" s="96">
        <v>1085396819.9395456</v>
      </c>
      <c r="AS17" s="96">
        <v>1125640169.8360469</v>
      </c>
      <c r="AT17" s="96">
        <v>1195469164.0827336</v>
      </c>
      <c r="AU17" s="96">
        <v>1141098413.0778394</v>
      </c>
      <c r="AV17" s="96">
        <v>1152820061.0989335</v>
      </c>
      <c r="AW17" s="96">
        <v>1222875737.2474627</v>
      </c>
      <c r="AX17" s="96">
        <v>1293395745.6787989</v>
      </c>
      <c r="AY17" s="96">
        <v>1377129115.291743</v>
      </c>
      <c r="AZ17" s="96">
        <v>1552134855.833756</v>
      </c>
      <c r="BA17" s="96">
        <v>1696721347.6123555</v>
      </c>
      <c r="BB17" s="96">
        <v>1696483697.2313912</v>
      </c>
      <c r="BC17" s="96">
        <v>1493533928.0476995</v>
      </c>
      <c r="BD17" s="96">
        <v>1376434444.9473863</v>
      </c>
      <c r="BE17" s="96">
        <v>1349473923.2669282</v>
      </c>
      <c r="BF17" s="96">
        <v>1394989455.4611268</v>
      </c>
      <c r="BG17" s="96">
        <v>1386609537.4123595</v>
      </c>
      <c r="BH17" s="96">
        <v>1417273748.8761513</v>
      </c>
      <c r="BI17" s="96">
        <v>1437755555.5555553</v>
      </c>
      <c r="BJ17" s="96">
        <v>1496700162.3540831</v>
      </c>
      <c r="BK17" s="96">
        <v>1533568876.840893</v>
      </c>
      <c r="BL17" s="96">
        <v>1640200774.6996615</v>
      </c>
      <c r="BM17" s="96">
        <v>1691054300.0662863</v>
      </c>
      <c r="BN17" s="96">
        <v>1371776497.4804881</v>
      </c>
      <c r="BO17" s="96">
        <v>1484148566.079468</v>
      </c>
      <c r="BP17" s="96">
        <v>1625386015.5663264</v>
      </c>
      <c r="BQ17" s="96">
        <v>1688158621.5782309</v>
      </c>
    </row>
    <row r="18" spans="1:69" hidden="1" x14ac:dyDescent="0.25">
      <c r="A18" s="96" t="s">
        <v>84</v>
      </c>
      <c r="B18" s="96" t="s">
        <v>216</v>
      </c>
      <c r="C18" s="96" t="s">
        <v>4194</v>
      </c>
      <c r="D18" s="96" t="s">
        <v>4195</v>
      </c>
      <c r="E18" s="101">
        <f t="shared" si="0"/>
        <v>1352416414634.4839</v>
      </c>
      <c r="F18" s="96">
        <v>204552693089.73541</v>
      </c>
      <c r="G18" s="96">
        <v>209630955779.93762</v>
      </c>
      <c r="H18" s="96">
        <v>212344121294.87698</v>
      </c>
      <c r="I18" s="96">
        <v>225544205184.52307</v>
      </c>
      <c r="J18" s="96">
        <v>241288179166.10181</v>
      </c>
      <c r="K18" s="96">
        <v>255718059201.20654</v>
      </c>
      <c r="L18" s="96">
        <v>261801097293.83432</v>
      </c>
      <c r="M18" s="96">
        <v>278307830410.40729</v>
      </c>
      <c r="N18" s="96">
        <v>292484137221.48981</v>
      </c>
      <c r="O18" s="96">
        <v>313090190822.92474</v>
      </c>
      <c r="P18" s="96">
        <v>335556914435.48193</v>
      </c>
      <c r="Q18" s="96">
        <v>348981339247.18518</v>
      </c>
      <c r="R18" s="96">
        <v>362627385697.04181</v>
      </c>
      <c r="S18" s="96">
        <v>372125844372.7453</v>
      </c>
      <c r="T18" s="96">
        <v>387410259374.59485</v>
      </c>
      <c r="U18" s="96">
        <v>392587775927.28296</v>
      </c>
      <c r="V18" s="96">
        <v>402751099517.44666</v>
      </c>
      <c r="W18" s="96">
        <v>417230606483.79431</v>
      </c>
      <c r="X18" s="96">
        <v>420958064894.8222</v>
      </c>
      <c r="Y18" s="96">
        <v>438008654792.13971</v>
      </c>
      <c r="Z18" s="96">
        <v>451305273260.36798</v>
      </c>
      <c r="AA18" s="96">
        <v>466378263938.70313</v>
      </c>
      <c r="AB18" s="96">
        <v>481886340041.63385</v>
      </c>
      <c r="AC18" s="96">
        <v>471166922893.15881</v>
      </c>
      <c r="AD18" s="96">
        <v>492801545631.17688</v>
      </c>
      <c r="AE18" s="96">
        <v>518814215454.1886</v>
      </c>
      <c r="AF18" s="96">
        <v>539388997290.73077</v>
      </c>
      <c r="AG18" s="96">
        <v>553211117373.35339</v>
      </c>
      <c r="AH18" s="96">
        <v>585042374929.35571</v>
      </c>
      <c r="AI18" s="96">
        <v>607734119284.94604</v>
      </c>
      <c r="AJ18" s="96">
        <v>629485671230.8241</v>
      </c>
      <c r="AK18" s="96">
        <v>627081824259.93323</v>
      </c>
      <c r="AL18" s="96">
        <v>629763718009.97974</v>
      </c>
      <c r="AM18" s="96">
        <v>655238649441.03015</v>
      </c>
      <c r="AN18" s="96">
        <v>681315222435.77942</v>
      </c>
      <c r="AO18" s="96">
        <v>707771815356.07385</v>
      </c>
      <c r="AP18" s="96">
        <v>735119653575.81335</v>
      </c>
      <c r="AQ18" s="96">
        <v>763886278172.32031</v>
      </c>
      <c r="AR18" s="96">
        <v>799508217490.11218</v>
      </c>
      <c r="AS18" s="96">
        <v>839704672154.94165</v>
      </c>
      <c r="AT18" s="96">
        <v>872633840587.07214</v>
      </c>
      <c r="AU18" s="96">
        <v>890305786856.39026</v>
      </c>
      <c r="AV18" s="96">
        <v>925736696479.94556</v>
      </c>
      <c r="AW18" s="96">
        <v>954348321893.94019</v>
      </c>
      <c r="AX18" s="96">
        <v>994663065408.58167</v>
      </c>
      <c r="AY18" s="96">
        <v>1026036123626.8068</v>
      </c>
      <c r="AZ18" s="96">
        <v>1054306478910.8842</v>
      </c>
      <c r="BA18" s="96">
        <v>1094089602422.3479</v>
      </c>
      <c r="BB18" s="96">
        <v>1133326149869.1631</v>
      </c>
      <c r="BC18" s="96">
        <v>1154775181480.752</v>
      </c>
      <c r="BD18" s="96">
        <v>1180486690611.4263</v>
      </c>
      <c r="BE18" s="96">
        <v>1208924281855.5825</v>
      </c>
      <c r="BF18" s="96">
        <v>1256294887279.4084</v>
      </c>
      <c r="BG18" s="96">
        <v>1289036425122.1819</v>
      </c>
      <c r="BH18" s="96">
        <v>1322646774172.1948</v>
      </c>
      <c r="BI18" s="96">
        <v>1351768945139.1135</v>
      </c>
      <c r="BJ18" s="96">
        <v>1389336532090.019</v>
      </c>
      <c r="BK18" s="96">
        <v>1421551208676.4463</v>
      </c>
      <c r="BL18" s="96">
        <v>1462866648667.6577</v>
      </c>
      <c r="BM18" s="96">
        <v>1494773366351.9883</v>
      </c>
      <c r="BN18" s="96">
        <v>1489770563790.1143</v>
      </c>
      <c r="BO18" s="96">
        <v>1521231998735.2102</v>
      </c>
      <c r="BP18" s="96">
        <v>1586172577281.9646</v>
      </c>
      <c r="BQ18" s="96">
        <v>1634027215240.6533</v>
      </c>
    </row>
    <row r="19" spans="1:69" hidden="1" x14ac:dyDescent="0.25">
      <c r="A19" s="96" t="s">
        <v>51</v>
      </c>
      <c r="B19" s="96" t="s">
        <v>217</v>
      </c>
      <c r="C19" s="96" t="s">
        <v>4194</v>
      </c>
      <c r="D19" s="96" t="s">
        <v>4195</v>
      </c>
      <c r="E19" s="101">
        <f t="shared" si="0"/>
        <v>386893259029.61938</v>
      </c>
      <c r="F19" s="96">
        <v>84295314542.464447</v>
      </c>
      <c r="G19" s="96">
        <v>88963571626.895706</v>
      </c>
      <c r="H19" s="96">
        <v>91319927608.171127</v>
      </c>
      <c r="I19" s="96">
        <v>95098990567.893555</v>
      </c>
      <c r="J19" s="96">
        <v>100923189151.18526</v>
      </c>
      <c r="K19" s="96">
        <v>104435492666.46597</v>
      </c>
      <c r="L19" s="96">
        <v>110328642781.45955</v>
      </c>
      <c r="M19" s="96">
        <v>113647381090.94046</v>
      </c>
      <c r="N19" s="96">
        <v>118730047442.40247</v>
      </c>
      <c r="O19" s="96">
        <v>126181387506.09941</v>
      </c>
      <c r="P19" s="96">
        <v>135169130645.02414</v>
      </c>
      <c r="Q19" s="96">
        <v>142082989214.12881</v>
      </c>
      <c r="R19" s="96">
        <v>150903303811.96237</v>
      </c>
      <c r="S19" s="96">
        <v>158283132276.33307</v>
      </c>
      <c r="T19" s="96">
        <v>164522871893.8389</v>
      </c>
      <c r="U19" s="96">
        <v>163924443911.63849</v>
      </c>
      <c r="V19" s="96">
        <v>171429635128.008</v>
      </c>
      <c r="W19" s="96">
        <v>180138227325.3201</v>
      </c>
      <c r="X19" s="96">
        <v>179758759493.05878</v>
      </c>
      <c r="Y19" s="96">
        <v>189387896783.51617</v>
      </c>
      <c r="Z19" s="96">
        <v>192667120935.94159</v>
      </c>
      <c r="AA19" s="96">
        <v>192389112509.96347</v>
      </c>
      <c r="AB19" s="96">
        <v>196258547592.12128</v>
      </c>
      <c r="AC19" s="96">
        <v>202093486979.04709</v>
      </c>
      <c r="AD19" s="96">
        <v>202197109935.46704</v>
      </c>
      <c r="AE19" s="96">
        <v>207249365643.95923</v>
      </c>
      <c r="AF19" s="96">
        <v>212018988476.74518</v>
      </c>
      <c r="AG19" s="96">
        <v>214896442478.29477</v>
      </c>
      <c r="AH19" s="96">
        <v>221979171128.37833</v>
      </c>
      <c r="AI19" s="96">
        <v>230607667590.11621</v>
      </c>
      <c r="AJ19" s="96">
        <v>240629049863.28342</v>
      </c>
      <c r="AK19" s="96">
        <v>248910606082.17444</v>
      </c>
      <c r="AL19" s="96">
        <v>254121610895.05728</v>
      </c>
      <c r="AM19" s="96">
        <v>255460346929.85965</v>
      </c>
      <c r="AN19" s="96">
        <v>261596808649.45456</v>
      </c>
      <c r="AO19" s="96">
        <v>268576168421.57016</v>
      </c>
      <c r="AP19" s="96">
        <v>274886456416.22644</v>
      </c>
      <c r="AQ19" s="96">
        <v>280641477589.6405</v>
      </c>
      <c r="AR19" s="96">
        <v>290692443914.52332</v>
      </c>
      <c r="AS19" s="96">
        <v>301030430129.08197</v>
      </c>
      <c r="AT19" s="96">
        <v>311192381028.41394</v>
      </c>
      <c r="AU19" s="96">
        <v>315135711888.11316</v>
      </c>
      <c r="AV19" s="96">
        <v>320340348097.00378</v>
      </c>
      <c r="AW19" s="96">
        <v>323356259321.68738</v>
      </c>
      <c r="AX19" s="96">
        <v>332200441760.8241</v>
      </c>
      <c r="AY19" s="96">
        <v>339655236682.6756</v>
      </c>
      <c r="AZ19" s="96">
        <v>351387070656.3396</v>
      </c>
      <c r="BA19" s="96">
        <v>364484726093.49194</v>
      </c>
      <c r="BB19" s="96">
        <v>369807747327.81226</v>
      </c>
      <c r="BC19" s="96">
        <v>355886045571.66382</v>
      </c>
      <c r="BD19" s="96">
        <v>362424005611.47632</v>
      </c>
      <c r="BE19" s="96">
        <v>373016924602.91382</v>
      </c>
      <c r="BF19" s="96">
        <v>375555101767.1521</v>
      </c>
      <c r="BG19" s="96">
        <v>375650886014.99982</v>
      </c>
      <c r="BH19" s="96">
        <v>378134963330.69122</v>
      </c>
      <c r="BI19" s="96">
        <v>381971148530.54279</v>
      </c>
      <c r="BJ19" s="96">
        <v>389570224508.69116</v>
      </c>
      <c r="BK19" s="96">
        <v>398368950204.69897</v>
      </c>
      <c r="BL19" s="96">
        <v>408030932405.25751</v>
      </c>
      <c r="BM19" s="96">
        <v>413949540159.26526</v>
      </c>
      <c r="BN19" s="96">
        <v>386492302608.55048</v>
      </c>
      <c r="BO19" s="96">
        <v>402871331324.59735</v>
      </c>
      <c r="BP19" s="96">
        <v>422235060667.71448</v>
      </c>
      <c r="BQ19" s="96">
        <v>418735512774.00745</v>
      </c>
    </row>
    <row r="20" spans="1:69" hidden="1" x14ac:dyDescent="0.25">
      <c r="A20" s="96" t="s">
        <v>168</v>
      </c>
      <c r="B20" s="96" t="s">
        <v>218</v>
      </c>
      <c r="C20" s="96" t="s">
        <v>4194</v>
      </c>
      <c r="D20" s="96" t="s">
        <v>4195</v>
      </c>
      <c r="E20" s="101">
        <f t="shared" si="0"/>
        <v>50069293539.437157</v>
      </c>
      <c r="AJ20" s="96">
        <v>20240091907.576733</v>
      </c>
      <c r="AK20" s="96">
        <v>20098411228.661938</v>
      </c>
      <c r="AL20" s="96">
        <v>15556170225.374197</v>
      </c>
      <c r="AM20" s="96">
        <v>11962695102.612385</v>
      </c>
      <c r="AN20" s="96">
        <v>9606044019.069437</v>
      </c>
      <c r="AO20" s="96">
        <v>8472530910.5357208</v>
      </c>
      <c r="AP20" s="96">
        <v>8582673761.930479</v>
      </c>
      <c r="AQ20" s="96">
        <v>9080468852.8211842</v>
      </c>
      <c r="AR20" s="96">
        <v>9988515702.829031</v>
      </c>
      <c r="AS20" s="96">
        <v>10727665994.647696</v>
      </c>
      <c r="AT20" s="96">
        <v>11918436828.164114</v>
      </c>
      <c r="AU20" s="96">
        <v>13098362058.102568</v>
      </c>
      <c r="AV20" s="96">
        <v>14334705485.385927</v>
      </c>
      <c r="AW20" s="96">
        <v>15798035139.510815</v>
      </c>
      <c r="AX20" s="96">
        <v>17259953999.187225</v>
      </c>
      <c r="AY20" s="96">
        <v>22086102614.13002</v>
      </c>
      <c r="AZ20" s="96">
        <v>29705808016.004879</v>
      </c>
      <c r="BA20" s="96">
        <v>37132259975.913261</v>
      </c>
      <c r="BB20" s="96">
        <v>41127311680.07785</v>
      </c>
      <c r="BC20" s="96">
        <v>44950656172.180161</v>
      </c>
      <c r="BD20" s="96">
        <v>47220189860.765785</v>
      </c>
      <c r="BE20" s="96">
        <v>47267410115.707581</v>
      </c>
      <c r="BF20" s="96">
        <v>48290862738.26815</v>
      </c>
      <c r="BG20" s="96">
        <v>51096465688.574501</v>
      </c>
      <c r="BH20" s="96">
        <v>52501877459.744362</v>
      </c>
      <c r="BI20" s="96">
        <v>53076235354.746017</v>
      </c>
      <c r="BJ20" s="96">
        <v>51430872122.242577</v>
      </c>
      <c r="BK20" s="96">
        <v>51533733835.092964</v>
      </c>
      <c r="BL20" s="96">
        <v>52306739842.619354</v>
      </c>
      <c r="BM20" s="96">
        <v>53614408373.959106</v>
      </c>
      <c r="BN20" s="96">
        <v>51308988759.027374</v>
      </c>
      <c r="BO20" s="96">
        <v>54190732985.912254</v>
      </c>
      <c r="BP20" s="96">
        <v>56745718946.457932</v>
      </c>
      <c r="BQ20" s="96">
        <v>57383526259.142403</v>
      </c>
    </row>
    <row r="21" spans="1:69" hidden="1" x14ac:dyDescent="0.25">
      <c r="A21" s="96" t="s">
        <v>219</v>
      </c>
      <c r="B21" s="96" t="s">
        <v>220</v>
      </c>
      <c r="C21" s="96" t="s">
        <v>4194</v>
      </c>
      <c r="D21" s="96" t="s">
        <v>4195</v>
      </c>
      <c r="E21" s="101">
        <f t="shared" si="0"/>
        <v>3018409792.0332303</v>
      </c>
      <c r="F21" s="96">
        <v>798536036.45681655</v>
      </c>
      <c r="G21" s="96">
        <v>688768194.43073249</v>
      </c>
      <c r="H21" s="96">
        <v>751192343.69022441</v>
      </c>
      <c r="I21" s="96">
        <v>782257207.62360203</v>
      </c>
      <c r="J21" s="96">
        <v>831328498.74012268</v>
      </c>
      <c r="K21" s="96">
        <v>864309175.83938503</v>
      </c>
      <c r="L21" s="96">
        <v>904179696.71667457</v>
      </c>
      <c r="M21" s="96">
        <v>1029151061.6946675</v>
      </c>
      <c r="N21" s="96">
        <v>1026085388.7065136</v>
      </c>
      <c r="O21" s="96">
        <v>1011109250.3016102</v>
      </c>
      <c r="P21" s="96">
        <v>1226735079.7704759</v>
      </c>
      <c r="Q21" s="96">
        <v>1260431391.1634841</v>
      </c>
      <c r="R21" s="96">
        <v>1179713806.9812968</v>
      </c>
      <c r="S21" s="96">
        <v>1260984889.4828515</v>
      </c>
      <c r="T21" s="96">
        <v>1251819552.425837</v>
      </c>
      <c r="U21" s="96">
        <v>1260556254.4031155</v>
      </c>
      <c r="V21" s="96">
        <v>1360677964.1039014</v>
      </c>
      <c r="W21" s="96">
        <v>1516740284.2756634</v>
      </c>
      <c r="X21" s="96">
        <v>1502474189.3552303</v>
      </c>
      <c r="Y21" s="96">
        <v>1527489707.7469099</v>
      </c>
      <c r="Z21" s="96">
        <v>1542627981.9459476</v>
      </c>
      <c r="AA21" s="96">
        <v>1730262074.4073141</v>
      </c>
      <c r="AB21" s="96">
        <v>1712032036.3021946</v>
      </c>
      <c r="AC21" s="96">
        <v>1775639624.6481931</v>
      </c>
      <c r="AD21" s="96">
        <v>1778401525.634023</v>
      </c>
      <c r="AE21" s="96">
        <v>1987953781.699614</v>
      </c>
      <c r="AF21" s="96">
        <v>2052565867.0603299</v>
      </c>
      <c r="AG21" s="96">
        <v>2165520539.6411691</v>
      </c>
      <c r="AH21" s="96">
        <v>2274468405.6735435</v>
      </c>
      <c r="AI21" s="96">
        <v>2305162407.6769996</v>
      </c>
      <c r="AJ21" s="96">
        <v>2385838991.8942237</v>
      </c>
      <c r="AK21" s="96">
        <v>2505055464.2299113</v>
      </c>
      <c r="AL21" s="96">
        <v>2530356483.611187</v>
      </c>
      <c r="AM21" s="96">
        <v>2372462238.9986653</v>
      </c>
      <c r="AN21" s="96">
        <v>2281596935.3352108</v>
      </c>
      <c r="AO21" s="96">
        <v>2100894457.9711545</v>
      </c>
      <c r="AP21" s="96">
        <v>1932822901.3767209</v>
      </c>
      <c r="AQ21" s="96">
        <v>1902091017.3055549</v>
      </c>
      <c r="AR21" s="96">
        <v>1992440340.5342927</v>
      </c>
      <c r="AS21" s="96">
        <v>1972316693.1646686</v>
      </c>
      <c r="AT21" s="96">
        <v>1955416620.3026407</v>
      </c>
      <c r="AU21" s="96">
        <v>1995616214.180727</v>
      </c>
      <c r="AV21" s="96">
        <v>2084351676.5382409</v>
      </c>
      <c r="AW21" s="96">
        <v>2058844882.2828271</v>
      </c>
      <c r="AX21" s="96">
        <v>2158362397.8683076</v>
      </c>
      <c r="AY21" s="96">
        <v>2177787659.4685888</v>
      </c>
      <c r="AZ21" s="96">
        <v>2295688883.377964</v>
      </c>
      <c r="BA21" s="96">
        <v>2374934882.817492</v>
      </c>
      <c r="BB21" s="96">
        <v>2490397480.7240243</v>
      </c>
      <c r="BC21" s="96">
        <v>2585349995.2736325</v>
      </c>
      <c r="BD21" s="96">
        <v>2717827465.4466162</v>
      </c>
      <c r="BE21" s="96">
        <v>2827426575.5041485</v>
      </c>
      <c r="BF21" s="96">
        <v>2953153932.0447178</v>
      </c>
      <c r="BG21" s="96">
        <v>3098572839.6490965</v>
      </c>
      <c r="BH21" s="96">
        <v>3229972475.4054451</v>
      </c>
      <c r="BI21" s="96">
        <v>3104003546.2649732</v>
      </c>
      <c r="BJ21" s="96">
        <v>3085379496.7683783</v>
      </c>
      <c r="BK21" s="96">
        <v>3100806433.2029543</v>
      </c>
      <c r="BL21" s="96">
        <v>3150727414.316329</v>
      </c>
      <c r="BM21" s="96">
        <v>3207836406.8824778</v>
      </c>
      <c r="BN21" s="96">
        <v>3218331064.7921572</v>
      </c>
      <c r="BO21" s="96">
        <v>3318099327.7590775</v>
      </c>
      <c r="BP21" s="96">
        <v>3379450965.7308035</v>
      </c>
      <c r="BQ21" s="96">
        <v>3470696161.9825921</v>
      </c>
    </row>
    <row r="22" spans="1:69" hidden="1" x14ac:dyDescent="0.25">
      <c r="A22" s="96" t="s">
        <v>63</v>
      </c>
      <c r="B22" s="96" t="s">
        <v>221</v>
      </c>
      <c r="C22" s="96" t="s">
        <v>4194</v>
      </c>
      <c r="D22" s="96" t="s">
        <v>4195</v>
      </c>
      <c r="E22" s="101">
        <f t="shared" si="0"/>
        <v>464284062220.72137</v>
      </c>
      <c r="F22" s="96">
        <v>106632376498.82762</v>
      </c>
      <c r="G22" s="96">
        <v>111940987323.2747</v>
      </c>
      <c r="H22" s="96">
        <v>117775355510.85956</v>
      </c>
      <c r="I22" s="96">
        <v>122900449368.95158</v>
      </c>
      <c r="J22" s="96">
        <v>131450246167.5309</v>
      </c>
      <c r="K22" s="96">
        <v>136130742292.21573</v>
      </c>
      <c r="L22" s="96">
        <v>140426885556.81393</v>
      </c>
      <c r="M22" s="96">
        <v>145858803843.10782</v>
      </c>
      <c r="N22" s="96">
        <v>151976311145.68512</v>
      </c>
      <c r="O22" s="96">
        <v>162052036310.91882</v>
      </c>
      <c r="P22" s="96">
        <v>172346670831.88028</v>
      </c>
      <c r="Q22" s="96">
        <v>179216111161.92169</v>
      </c>
      <c r="R22" s="96">
        <v>188706688044.54626</v>
      </c>
      <c r="S22" s="96">
        <v>200749386449.41852</v>
      </c>
      <c r="T22" s="96">
        <v>209914113819.73413</v>
      </c>
      <c r="U22" s="96">
        <v>205787325003.57007</v>
      </c>
      <c r="V22" s="96">
        <v>217419959648.70914</v>
      </c>
      <c r="W22" s="96">
        <v>218781345279.66071</v>
      </c>
      <c r="X22" s="96">
        <v>224998884653.73807</v>
      </c>
      <c r="Y22" s="96">
        <v>230266272692.69669</v>
      </c>
      <c r="Z22" s="96">
        <v>240499429910.32327</v>
      </c>
      <c r="AA22" s="96">
        <v>239827755215.6225</v>
      </c>
      <c r="AB22" s="96">
        <v>241254698634.7424</v>
      </c>
      <c r="AC22" s="96">
        <v>242007033807.07877</v>
      </c>
      <c r="AD22" s="96">
        <v>247975853676.46472</v>
      </c>
      <c r="AE22" s="96">
        <v>252071901218.96823</v>
      </c>
      <c r="AF22" s="96">
        <v>256666571621.10886</v>
      </c>
      <c r="AG22" s="96">
        <v>262586995647.71863</v>
      </c>
      <c r="AH22" s="96">
        <v>274989527944.73969</v>
      </c>
      <c r="AI22" s="96">
        <v>284529373856.7854</v>
      </c>
      <c r="AJ22" s="96">
        <v>293456205020.65765</v>
      </c>
      <c r="AK22" s="96">
        <v>298835475229.99396</v>
      </c>
      <c r="AL22" s="96">
        <v>303409615205.60645</v>
      </c>
      <c r="AM22" s="96">
        <v>300491199097.64783</v>
      </c>
      <c r="AN22" s="96">
        <v>310187964527.32758</v>
      </c>
      <c r="AO22" s="96">
        <v>317585194591.87482</v>
      </c>
      <c r="AP22" s="96">
        <v>321781927100.66388</v>
      </c>
      <c r="AQ22" s="96">
        <v>333989231728.47638</v>
      </c>
      <c r="AR22" s="96">
        <v>340541460104.06232</v>
      </c>
      <c r="AS22" s="96">
        <v>352605970422.85138</v>
      </c>
      <c r="AT22" s="96">
        <v>365711203833.04669</v>
      </c>
      <c r="AU22" s="96">
        <v>369732633305.117</v>
      </c>
      <c r="AV22" s="96">
        <v>376043542626.99194</v>
      </c>
      <c r="AW22" s="96">
        <v>379946808976.21075</v>
      </c>
      <c r="AX22" s="96">
        <v>393515485920.82007</v>
      </c>
      <c r="AY22" s="96">
        <v>402651880769.96069</v>
      </c>
      <c r="AZ22" s="96">
        <v>412928965821.95288</v>
      </c>
      <c r="BA22" s="96">
        <v>428111873071.13257</v>
      </c>
      <c r="BB22" s="96">
        <v>430025228051.01532</v>
      </c>
      <c r="BC22" s="96">
        <v>421335523091.64032</v>
      </c>
      <c r="BD22" s="96">
        <v>433403805754.25757</v>
      </c>
      <c r="BE22" s="96">
        <v>440747893479.88257</v>
      </c>
      <c r="BF22" s="96">
        <v>444005978083.20294</v>
      </c>
      <c r="BG22" s="96">
        <v>446045040873.59357</v>
      </c>
      <c r="BH22" s="96">
        <v>453086009677.49982</v>
      </c>
      <c r="BI22" s="96">
        <v>462335574841.48413</v>
      </c>
      <c r="BJ22" s="96">
        <v>468191916732.07007</v>
      </c>
      <c r="BK22" s="96">
        <v>475774660680.46851</v>
      </c>
      <c r="BL22" s="96">
        <v>484305039588.74976</v>
      </c>
      <c r="BM22" s="96">
        <v>495157518025.82001</v>
      </c>
      <c r="BN22" s="96">
        <v>468892019366.05438</v>
      </c>
      <c r="BO22" s="96">
        <v>501376781582.92932</v>
      </c>
      <c r="BP22" s="96">
        <v>516491897594.49176</v>
      </c>
      <c r="BQ22" s="96">
        <v>523542297257.96826</v>
      </c>
    </row>
    <row r="23" spans="1:69" hidden="1" x14ac:dyDescent="0.25">
      <c r="A23" s="96" t="s">
        <v>222</v>
      </c>
      <c r="B23" s="96" t="s">
        <v>223</v>
      </c>
      <c r="C23" s="96" t="s">
        <v>4194</v>
      </c>
      <c r="D23" s="96" t="s">
        <v>4195</v>
      </c>
      <c r="E23" s="101">
        <f t="shared" si="0"/>
        <v>12002008642.785288</v>
      </c>
      <c r="F23" s="96">
        <v>1651120631.1584187</v>
      </c>
      <c r="G23" s="96">
        <v>1702986960.8567867</v>
      </c>
      <c r="H23" s="96">
        <v>1644635648.3798811</v>
      </c>
      <c r="I23" s="96">
        <v>1722427374.5679512</v>
      </c>
      <c r="J23" s="96">
        <v>1836981870.4094729</v>
      </c>
      <c r="K23" s="96">
        <v>1934229170.8172536</v>
      </c>
      <c r="L23" s="96">
        <v>2003394550.8974023</v>
      </c>
      <c r="M23" s="96">
        <v>2024999131.0219314</v>
      </c>
      <c r="N23" s="96">
        <v>2102806394.2334247</v>
      </c>
      <c r="O23" s="96">
        <v>2163314605.6254125</v>
      </c>
      <c r="P23" s="96">
        <v>2208695701.7552123</v>
      </c>
      <c r="Q23" s="96">
        <v>2175635020.67241</v>
      </c>
      <c r="R23" s="96">
        <v>2315449323.5348682</v>
      </c>
      <c r="S23" s="96">
        <v>2401263703.3443828</v>
      </c>
      <c r="T23" s="96">
        <v>2481449394.1221046</v>
      </c>
      <c r="U23" s="96">
        <v>2359973874.1975985</v>
      </c>
      <c r="V23" s="96">
        <v>2380844452.6075678</v>
      </c>
      <c r="W23" s="96">
        <v>2499497734.0587072</v>
      </c>
      <c r="X23" s="96">
        <v>2530868380.9230056</v>
      </c>
      <c r="Y23" s="96">
        <v>2696279545.7068257</v>
      </c>
      <c r="Z23" s="96">
        <v>2879134857.7138629</v>
      </c>
      <c r="AA23" s="96">
        <v>3165730597.0627146</v>
      </c>
      <c r="AB23" s="96">
        <v>3236486776.180131</v>
      </c>
      <c r="AC23" s="96">
        <v>3095770068.3047056</v>
      </c>
      <c r="AD23" s="96">
        <v>3341259668.0385733</v>
      </c>
      <c r="AE23" s="96">
        <v>3592867374.7250533</v>
      </c>
      <c r="AF23" s="96">
        <v>3670873612.856019</v>
      </c>
      <c r="AG23" s="96">
        <v>3615810400.2874475</v>
      </c>
      <c r="AH23" s="96">
        <v>3738937613.8494492</v>
      </c>
      <c r="AI23" s="96">
        <v>3632222333.4965219</v>
      </c>
      <c r="AJ23" s="96">
        <v>3958255490.404727</v>
      </c>
      <c r="AK23" s="96">
        <v>4125523427.9887362</v>
      </c>
      <c r="AL23" s="96">
        <v>4247544481.0971947</v>
      </c>
      <c r="AM23" s="96">
        <v>4495438486.401535</v>
      </c>
      <c r="AN23" s="96">
        <v>4586264345.7031212</v>
      </c>
      <c r="AO23" s="96">
        <v>4863513136.0340595</v>
      </c>
      <c r="AP23" s="96">
        <v>5073825257.9366264</v>
      </c>
      <c r="AQ23" s="96">
        <v>5364793325.1821423</v>
      </c>
      <c r="AR23" s="96">
        <v>5577293439.9887342</v>
      </c>
      <c r="AS23" s="96">
        <v>5875201745.4160728</v>
      </c>
      <c r="AT23" s="96">
        <v>6219354272.655139</v>
      </c>
      <c r="AU23" s="96">
        <v>6551040876.0551958</v>
      </c>
      <c r="AV23" s="96">
        <v>6855207726.2855511</v>
      </c>
      <c r="AW23" s="96">
        <v>7091272067.488759</v>
      </c>
      <c r="AX23" s="96">
        <v>7405393050.9338465</v>
      </c>
      <c r="AY23" s="96">
        <v>7532259620.4786186</v>
      </c>
      <c r="AZ23" s="96">
        <v>7829312267.7690983</v>
      </c>
      <c r="BA23" s="96">
        <v>8298002249.6104259</v>
      </c>
      <c r="BB23" s="96">
        <v>8704320326.2192554</v>
      </c>
      <c r="BC23" s="96">
        <v>8906198943.3098125</v>
      </c>
      <c r="BD23" s="96">
        <v>9094481753.6408081</v>
      </c>
      <c r="BE23" s="96">
        <v>9364019722.0860806</v>
      </c>
      <c r="BF23" s="96">
        <v>9814543622.2407093</v>
      </c>
      <c r="BG23" s="96">
        <v>10520350021.896894</v>
      </c>
      <c r="BH23" s="96">
        <v>11189200116.266983</v>
      </c>
      <c r="BI23" s="96">
        <v>11388160996.773783</v>
      </c>
      <c r="BJ23" s="96">
        <v>11768488383.326948</v>
      </c>
      <c r="BK23" s="96">
        <v>12435945492.742939</v>
      </c>
      <c r="BL23" s="96">
        <v>13268812302.661844</v>
      </c>
      <c r="BM23" s="96">
        <v>14179807374.684252</v>
      </c>
      <c r="BN23" s="96">
        <v>14725558723.298468</v>
      </c>
      <c r="BO23" s="96">
        <v>15779238957.311699</v>
      </c>
      <c r="BP23" s="96">
        <v>16765953414.879824</v>
      </c>
      <c r="BQ23" s="96">
        <v>17831064526.399136</v>
      </c>
    </row>
    <row r="24" spans="1:69" hidden="1" x14ac:dyDescent="0.25">
      <c r="A24" s="96" t="s">
        <v>224</v>
      </c>
      <c r="B24" s="96" t="s">
        <v>225</v>
      </c>
      <c r="C24" s="96" t="s">
        <v>4194</v>
      </c>
      <c r="D24" s="96" t="s">
        <v>4195</v>
      </c>
      <c r="E24" s="101">
        <f t="shared" si="0"/>
        <v>12242091940.824003</v>
      </c>
      <c r="F24" s="96">
        <v>1166782785.9860783</v>
      </c>
      <c r="G24" s="96">
        <v>1213966641.5057979</v>
      </c>
      <c r="H24" s="96">
        <v>1288368214.2229872</v>
      </c>
      <c r="I24" s="96">
        <v>1272031494.3260815</v>
      </c>
      <c r="J24" s="96">
        <v>1301069673.8108182</v>
      </c>
      <c r="K24" s="96">
        <v>1350049032.1150579</v>
      </c>
      <c r="L24" s="96">
        <v>1357307072.3475432</v>
      </c>
      <c r="M24" s="96">
        <v>1477066550.516732</v>
      </c>
      <c r="N24" s="96">
        <v>1522423925.1943893</v>
      </c>
      <c r="O24" s="96">
        <v>1553269467.6991994</v>
      </c>
      <c r="P24" s="96">
        <v>1555087097.5831063</v>
      </c>
      <c r="Q24" s="96">
        <v>1577065763.725805</v>
      </c>
      <c r="R24" s="96">
        <v>1613519619.0079443</v>
      </c>
      <c r="S24" s="96">
        <v>1620769604.8328187</v>
      </c>
      <c r="T24" s="96">
        <v>1755073486.5533731</v>
      </c>
      <c r="U24" s="96">
        <v>1807697309.8052602</v>
      </c>
      <c r="V24" s="96">
        <v>1961982376.4041958</v>
      </c>
      <c r="W24" s="96">
        <v>1969248648.0536447</v>
      </c>
      <c r="X24" s="96">
        <v>2059988179.5640647</v>
      </c>
      <c r="Y24" s="96">
        <v>2135478949.5386467</v>
      </c>
      <c r="Z24" s="96">
        <v>2152496130.2440257</v>
      </c>
      <c r="AA24" s="96">
        <v>2244091371.1419826</v>
      </c>
      <c r="AB24" s="96">
        <v>2458675800.4236913</v>
      </c>
      <c r="AC24" s="96">
        <v>2467182443.5043564</v>
      </c>
      <c r="AD24" s="96">
        <v>2423298751.1015038</v>
      </c>
      <c r="AE24" s="96">
        <v>2629699950.5581493</v>
      </c>
      <c r="AF24" s="96">
        <v>2838902120.3027673</v>
      </c>
      <c r="AG24" s="96">
        <v>2832192750.1847219</v>
      </c>
      <c r="AH24" s="96">
        <v>2996335113.9577742</v>
      </c>
      <c r="AI24" s="96">
        <v>3060764327.2647138</v>
      </c>
      <c r="AJ24" s="96">
        <v>3042310107.5039945</v>
      </c>
      <c r="AK24" s="96">
        <v>3318247161.4423285</v>
      </c>
      <c r="AL24" s="96">
        <v>3325969079.6916523</v>
      </c>
      <c r="AM24" s="96">
        <v>3441093672.5071349</v>
      </c>
      <c r="AN24" s="96">
        <v>3486344304.5404682</v>
      </c>
      <c r="AO24" s="96">
        <v>3685636779.1288176</v>
      </c>
      <c r="AP24" s="96">
        <v>4091600230.3120852</v>
      </c>
      <c r="AQ24" s="96">
        <v>4350059854.8711376</v>
      </c>
      <c r="AR24" s="96">
        <v>4667950033.0184584</v>
      </c>
      <c r="AS24" s="96">
        <v>5013156038.3976002</v>
      </c>
      <c r="AT24" s="96">
        <v>5107828181.2008371</v>
      </c>
      <c r="AU24" s="96">
        <v>5445629583.6013689</v>
      </c>
      <c r="AV24" s="96">
        <v>5682675869.6848354</v>
      </c>
      <c r="AW24" s="96">
        <v>6126066307.1318293</v>
      </c>
      <c r="AX24" s="96">
        <v>6400419254.5594702</v>
      </c>
      <c r="AY24" s="96">
        <v>6954815456.4763002</v>
      </c>
      <c r="AZ24" s="96">
        <v>7389711520.7283983</v>
      </c>
      <c r="BA24" s="96">
        <v>7693530569.6539154</v>
      </c>
      <c r="BB24" s="96">
        <v>8139754707.2892981</v>
      </c>
      <c r="BC24" s="96">
        <v>8380850241.7352352</v>
      </c>
      <c r="BD24" s="96">
        <v>9088720451.7052689</v>
      </c>
      <c r="BE24" s="96">
        <v>9690626654.3460693</v>
      </c>
      <c r="BF24" s="96">
        <v>10315931043.874573</v>
      </c>
      <c r="BG24" s="96">
        <v>10913490102.152882</v>
      </c>
      <c r="BH24" s="96">
        <v>11385699970.030024</v>
      </c>
      <c r="BI24" s="96">
        <v>11832159315.62978</v>
      </c>
      <c r="BJ24" s="96">
        <v>12537116611.654055</v>
      </c>
      <c r="BK24" s="96">
        <v>13314855313.130154</v>
      </c>
      <c r="BL24" s="96">
        <v>14194244128.606535</v>
      </c>
      <c r="BM24" s="96">
        <v>15030172259.34753</v>
      </c>
      <c r="BN24" s="96">
        <v>15332394848.496334</v>
      </c>
      <c r="BO24" s="96">
        <v>16396333530.079388</v>
      </c>
      <c r="BP24" s="96">
        <v>16687846475.141464</v>
      </c>
      <c r="BQ24" s="96">
        <v>17181836771.135571</v>
      </c>
    </row>
    <row r="25" spans="1:69" hidden="1" x14ac:dyDescent="0.25">
      <c r="A25" s="96" t="s">
        <v>181</v>
      </c>
      <c r="B25" s="96" t="s">
        <v>226</v>
      </c>
      <c r="C25" s="96" t="s">
        <v>4194</v>
      </c>
      <c r="D25" s="96" t="s">
        <v>4195</v>
      </c>
      <c r="E25" s="101">
        <f t="shared" si="0"/>
        <v>206362121289.51685</v>
      </c>
      <c r="F25" s="96">
        <v>22255159155.780346</v>
      </c>
      <c r="G25" s="96">
        <v>23603412489.404339</v>
      </c>
      <c r="H25" s="96">
        <v>24890513882.398087</v>
      </c>
      <c r="I25" s="96">
        <v>24777039450.871822</v>
      </c>
      <c r="J25" s="96">
        <v>27490816189.89521</v>
      </c>
      <c r="K25" s="96">
        <v>27932389687.141441</v>
      </c>
      <c r="L25" s="96">
        <v>28649361617.875446</v>
      </c>
      <c r="M25" s="96">
        <v>28111938580.076385</v>
      </c>
      <c r="N25" s="96">
        <v>30779608064.492527</v>
      </c>
      <c r="O25" s="96">
        <v>31155383343.936924</v>
      </c>
      <c r="P25" s="96">
        <v>32906269869.122108</v>
      </c>
      <c r="Q25" s="96">
        <v>31103176396.752525</v>
      </c>
      <c r="R25" s="96">
        <v>26756902909.352165</v>
      </c>
      <c r="S25" s="96">
        <v>27646751931.216354</v>
      </c>
      <c r="T25" s="96">
        <v>30298616294.943653</v>
      </c>
      <c r="U25" s="96">
        <v>29059943993.948383</v>
      </c>
      <c r="V25" s="96">
        <v>30705132388.311199</v>
      </c>
      <c r="W25" s="96">
        <v>31525897787.283546</v>
      </c>
      <c r="X25" s="96">
        <v>33755988640.503487</v>
      </c>
      <c r="Y25" s="96">
        <v>35376827870.825897</v>
      </c>
      <c r="Z25" s="96">
        <v>35666614279.804138</v>
      </c>
      <c r="AA25" s="96">
        <v>38246717074.684959</v>
      </c>
      <c r="AB25" s="96">
        <v>39063027403.478439</v>
      </c>
      <c r="AC25" s="96">
        <v>40579081622.180695</v>
      </c>
      <c r="AD25" s="96">
        <v>42528220713.837135</v>
      </c>
      <c r="AE25" s="96">
        <v>43949520082.244606</v>
      </c>
      <c r="AF25" s="96">
        <v>45783701688.12291</v>
      </c>
      <c r="AG25" s="96">
        <v>47510846898.761162</v>
      </c>
      <c r="AH25" s="96">
        <v>48658830994.135696</v>
      </c>
      <c r="AI25" s="96">
        <v>50039078698.334221</v>
      </c>
      <c r="AJ25" s="96">
        <v>52852404884.44429</v>
      </c>
      <c r="AK25" s="96">
        <v>54694431600.889481</v>
      </c>
      <c r="AL25" s="96">
        <v>57671277526.103729</v>
      </c>
      <c r="AM25" s="96">
        <v>60388495364.076866</v>
      </c>
      <c r="AN25" s="96">
        <v>62737684189.65844</v>
      </c>
      <c r="AO25" s="96">
        <v>65950655343.305763</v>
      </c>
      <c r="AP25" s="96">
        <v>68933550207.462845</v>
      </c>
      <c r="AQ25" s="96">
        <v>72028595263.917328</v>
      </c>
      <c r="AR25" s="96">
        <v>75757534997.082642</v>
      </c>
      <c r="AS25" s="96">
        <v>79295530342.610779</v>
      </c>
      <c r="AT25" s="96">
        <v>83492876462.580017</v>
      </c>
      <c r="AU25" s="96">
        <v>87732050072.433609</v>
      </c>
      <c r="AV25" s="96">
        <v>91094928286.753403</v>
      </c>
      <c r="AW25" s="96">
        <v>95412433810.549088</v>
      </c>
      <c r="AX25" s="96">
        <v>100411599680.56961</v>
      </c>
      <c r="AY25" s="96">
        <v>106974446547.81476</v>
      </c>
      <c r="AZ25" s="96">
        <v>114111679980.53601</v>
      </c>
      <c r="BA25" s="96">
        <v>122166366287.0495</v>
      </c>
      <c r="BB25" s="96">
        <v>129513194709.78996</v>
      </c>
      <c r="BC25" s="96">
        <v>136047297014.32117</v>
      </c>
      <c r="BD25" s="96">
        <v>143627564235.82758</v>
      </c>
      <c r="BE25" s="96">
        <v>152912194516.00174</v>
      </c>
      <c r="BF25" s="96">
        <v>162884300249.5256</v>
      </c>
      <c r="BG25" s="96">
        <v>172679519745.88419</v>
      </c>
      <c r="BH25" s="96">
        <v>183145727938.25848</v>
      </c>
      <c r="BI25" s="96">
        <v>195146607942.29083</v>
      </c>
      <c r="BJ25" s="96">
        <v>209028319381.09058</v>
      </c>
      <c r="BK25" s="96">
        <v>222803808194.79813</v>
      </c>
      <c r="BL25" s="96">
        <v>239111738272.24411</v>
      </c>
      <c r="BM25" s="96">
        <v>257958322599.36734</v>
      </c>
      <c r="BN25" s="96">
        <v>266852770837.43774</v>
      </c>
      <c r="BO25" s="96">
        <v>285368828340.48328</v>
      </c>
      <c r="BP25" s="96">
        <v>305629526532.026</v>
      </c>
      <c r="BQ25" s="96">
        <v>323279975125.39056</v>
      </c>
    </row>
    <row r="26" spans="1:69" hidden="1" x14ac:dyDescent="0.25">
      <c r="A26" s="96" t="s">
        <v>148</v>
      </c>
      <c r="B26" s="96" t="s">
        <v>227</v>
      </c>
      <c r="C26" s="96" t="s">
        <v>4194</v>
      </c>
      <c r="D26" s="96" t="s">
        <v>4195</v>
      </c>
      <c r="E26" s="101">
        <f t="shared" si="0"/>
        <v>52520466103.391663</v>
      </c>
      <c r="Z26" s="96">
        <v>30408546077.830711</v>
      </c>
      <c r="AA26" s="96">
        <v>31898614054.912628</v>
      </c>
      <c r="AB26" s="96">
        <v>32643308122.872692</v>
      </c>
      <c r="AC26" s="96">
        <v>33763073451.894703</v>
      </c>
      <c r="AD26" s="96">
        <v>34909817206.716576</v>
      </c>
      <c r="AE26" s="96">
        <v>35846601464.147934</v>
      </c>
      <c r="AF26" s="96">
        <v>37354883785.454941</v>
      </c>
      <c r="AG26" s="96">
        <v>39616540393.691841</v>
      </c>
      <c r="AH26" s="96">
        <v>43952448746.312668</v>
      </c>
      <c r="AI26" s="96">
        <v>42506465016.451088</v>
      </c>
      <c r="AJ26" s="96">
        <v>38630990310.869064</v>
      </c>
      <c r="AK26" s="96">
        <v>35368465963.240295</v>
      </c>
      <c r="AL26" s="96">
        <v>32796333900.612656</v>
      </c>
      <c r="AM26" s="96">
        <v>32310877694.576801</v>
      </c>
      <c r="AN26" s="96">
        <v>32898293113.228947</v>
      </c>
      <c r="AO26" s="96">
        <v>33839848536.419327</v>
      </c>
      <c r="AP26" s="96">
        <v>35601345586.566818</v>
      </c>
      <c r="AQ26" s="96">
        <v>30576080099.841156</v>
      </c>
      <c r="AR26" s="96">
        <v>31734644883.140453</v>
      </c>
      <c r="AS26" s="96">
        <v>29070174722.033123</v>
      </c>
      <c r="AT26" s="96">
        <v>30403689584.751526</v>
      </c>
      <c r="AU26" s="96">
        <v>31566236668.93578</v>
      </c>
      <c r="AV26" s="96">
        <v>33419783866.575901</v>
      </c>
      <c r="AW26" s="96">
        <v>35170029498.52507</v>
      </c>
      <c r="AX26" s="96">
        <v>37459748127.97821</v>
      </c>
      <c r="AY26" s="96">
        <v>40103038915.361923</v>
      </c>
      <c r="AZ26" s="96">
        <v>42831084070.796455</v>
      </c>
      <c r="BA26" s="96">
        <v>45681230428.863167</v>
      </c>
      <c r="BB26" s="96">
        <v>48481288291.35466</v>
      </c>
      <c r="BC26" s="96">
        <v>46858550601.316086</v>
      </c>
      <c r="BD26" s="96">
        <v>47587369525.754478</v>
      </c>
      <c r="BE26" s="96">
        <v>48582029158.157471</v>
      </c>
      <c r="BF26" s="96">
        <v>48945818584.070793</v>
      </c>
      <c r="BG26" s="96">
        <v>48680164511.005219</v>
      </c>
      <c r="BH26" s="96">
        <v>49142357612.888588</v>
      </c>
      <c r="BI26" s="96">
        <v>50811995688.677109</v>
      </c>
      <c r="BJ26" s="96">
        <v>52349885976.855003</v>
      </c>
      <c r="BK26" s="96">
        <v>53787375765.827087</v>
      </c>
      <c r="BL26" s="96">
        <v>55236895280.235985</v>
      </c>
      <c r="BM26" s="96">
        <v>57465808373.042885</v>
      </c>
      <c r="BN26" s="96">
        <v>55186624687.996368</v>
      </c>
      <c r="BO26" s="96">
        <v>59414884842.296349</v>
      </c>
      <c r="BP26" s="96">
        <v>61747770024.960297</v>
      </c>
      <c r="BQ26" s="96">
        <v>62887874404.356712</v>
      </c>
    </row>
    <row r="27" spans="1:69" hidden="1" x14ac:dyDescent="0.25">
      <c r="A27" s="96" t="s">
        <v>228</v>
      </c>
      <c r="B27" s="96" t="s">
        <v>229</v>
      </c>
      <c r="C27" s="96" t="s">
        <v>4194</v>
      </c>
      <c r="D27" s="96" t="s">
        <v>4195</v>
      </c>
      <c r="E27" s="101">
        <f t="shared" si="0"/>
        <v>30435267088.171978</v>
      </c>
      <c r="P27" s="96">
        <v>3730499800.8246703</v>
      </c>
      <c r="Q27" s="96">
        <v>3790454261.8789024</v>
      </c>
      <c r="R27" s="96">
        <v>4210135489.2586865</v>
      </c>
      <c r="S27" s="96">
        <v>4796356886.4702682</v>
      </c>
      <c r="T27" s="96">
        <v>5202714900.5191002</v>
      </c>
      <c r="U27" s="96">
        <v>4743064033.1465101</v>
      </c>
      <c r="V27" s="96">
        <v>6188574334.6257181</v>
      </c>
      <c r="W27" s="96">
        <v>6994181257.5008411</v>
      </c>
      <c r="X27" s="96">
        <v>7264315323.4861355</v>
      </c>
      <c r="Y27" s="96">
        <v>7516333891.6326513</v>
      </c>
      <c r="Z27" s="96">
        <v>7710276297.9264603</v>
      </c>
      <c r="AA27" s="96">
        <v>7300344242.098752</v>
      </c>
      <c r="AB27" s="96">
        <v>6748714337.4286737</v>
      </c>
      <c r="AC27" s="96">
        <v>7179037792.7147207</v>
      </c>
      <c r="AD27" s="96">
        <v>7538251433.2995033</v>
      </c>
      <c r="AE27" s="96">
        <v>7179561187.029192</v>
      </c>
      <c r="AF27" s="96">
        <v>7264494959.0661106</v>
      </c>
      <c r="AG27" s="96">
        <v>8019930467.8217878</v>
      </c>
      <c r="AH27" s="96">
        <v>8581324930.8612747</v>
      </c>
      <c r="AI27" s="96">
        <v>8612561566.1584702</v>
      </c>
      <c r="AJ27" s="96">
        <v>8994786805.282568</v>
      </c>
      <c r="AK27" s="96">
        <v>10004901253.780508</v>
      </c>
      <c r="AL27" s="96">
        <v>10674228984.238903</v>
      </c>
      <c r="AM27" s="96">
        <v>12048002966.445063</v>
      </c>
      <c r="AN27" s="96">
        <v>12017882780.171181</v>
      </c>
      <c r="AO27" s="96">
        <v>12490184557.358402</v>
      </c>
      <c r="AP27" s="96">
        <v>13003531906.455748</v>
      </c>
      <c r="AQ27" s="96">
        <v>13405731120.590055</v>
      </c>
      <c r="AR27" s="96">
        <v>14047866015.092506</v>
      </c>
      <c r="AS27" s="96">
        <v>14651924107.69672</v>
      </c>
      <c r="AT27" s="96">
        <v>15428486349.957893</v>
      </c>
      <c r="AU27" s="96">
        <v>15812801938.831257</v>
      </c>
      <c r="AV27" s="96">
        <v>16342301623.77421</v>
      </c>
      <c r="AW27" s="96">
        <v>17371285163.498268</v>
      </c>
      <c r="AX27" s="96">
        <v>18583967735.48526</v>
      </c>
      <c r="AY27" s="96">
        <v>19841916115.861492</v>
      </c>
      <c r="AZ27" s="96">
        <v>21125092855.280571</v>
      </c>
      <c r="BA27" s="96">
        <v>22877199701.215645</v>
      </c>
      <c r="BB27" s="96">
        <v>24305883287.566269</v>
      </c>
      <c r="BC27" s="96">
        <v>24923224998.771408</v>
      </c>
      <c r="BD27" s="96">
        <v>26003472133.736046</v>
      </c>
      <c r="BE27" s="96">
        <v>26519254907.045898</v>
      </c>
      <c r="BF27" s="96">
        <v>27507921484.930698</v>
      </c>
      <c r="BG27" s="96">
        <v>28997981526.863174</v>
      </c>
      <c r="BH27" s="96">
        <v>30259507062.626076</v>
      </c>
      <c r="BI27" s="96">
        <v>31125851063.829788</v>
      </c>
      <c r="BJ27" s="96">
        <v>32207012659.569965</v>
      </c>
      <c r="BK27" s="96">
        <v>33434649354.827557</v>
      </c>
      <c r="BL27" s="96">
        <v>34200122146.430996</v>
      </c>
      <c r="BM27" s="96">
        <v>34941226710.038704</v>
      </c>
      <c r="BN27" s="96">
        <v>33318333440.646515</v>
      </c>
      <c r="BO27" s="96">
        <v>34181414161.676807</v>
      </c>
      <c r="BP27" s="96">
        <v>35853398106.131462</v>
      </c>
      <c r="BQ27" s="96">
        <v>36743087753.016609</v>
      </c>
    </row>
    <row r="28" spans="1:69" hidden="1" x14ac:dyDescent="0.25">
      <c r="A28" s="96" t="s">
        <v>230</v>
      </c>
      <c r="B28" s="96" t="s">
        <v>3690</v>
      </c>
      <c r="C28" s="96" t="s">
        <v>4194</v>
      </c>
      <c r="D28" s="96" t="s">
        <v>4195</v>
      </c>
      <c r="E28" s="101">
        <f t="shared" si="0"/>
        <v>11525845774.103979</v>
      </c>
      <c r="F28" s="96">
        <v>2185539617.9053078</v>
      </c>
      <c r="G28" s="96">
        <v>2418673258.2122407</v>
      </c>
      <c r="H28" s="96">
        <v>2671472307.3813739</v>
      </c>
      <c r="I28" s="96">
        <v>2952619527.7110314</v>
      </c>
      <c r="J28" s="96">
        <v>3262690851.5826082</v>
      </c>
      <c r="K28" s="96">
        <v>3602845834.4985867</v>
      </c>
      <c r="L28" s="96">
        <v>3929693440.1462159</v>
      </c>
      <c r="M28" s="96">
        <v>4306869891.1220226</v>
      </c>
      <c r="N28" s="96">
        <v>4669584290.4367704</v>
      </c>
      <c r="O28" s="96">
        <v>5088990595.1496067</v>
      </c>
      <c r="P28" s="96">
        <v>4801480462.4459925</v>
      </c>
      <c r="Q28" s="96">
        <v>4879576961.824502</v>
      </c>
      <c r="R28" s="96">
        <v>4708921763.3807859</v>
      </c>
      <c r="S28" s="96">
        <v>5065272658.658577</v>
      </c>
      <c r="T28" s="96">
        <v>4216625274.1461697</v>
      </c>
      <c r="U28" s="96">
        <v>3592432908.73383</v>
      </c>
      <c r="V28" s="96">
        <v>3778707199.9931827</v>
      </c>
      <c r="W28" s="96">
        <v>4124645169.6161222</v>
      </c>
      <c r="X28" s="96">
        <v>4709500062.0844469</v>
      </c>
      <c r="Y28" s="96">
        <v>5940530212.5392952</v>
      </c>
      <c r="Z28" s="96">
        <v>6326384397.4472609</v>
      </c>
      <c r="AA28" s="96">
        <v>5742686546.0236177</v>
      </c>
      <c r="AB28" s="96">
        <v>6127383246.2495518</v>
      </c>
      <c r="AC28" s="96">
        <v>6347788399.7646799</v>
      </c>
      <c r="AD28" s="96">
        <v>7247342928.1990433</v>
      </c>
      <c r="AE28" s="96">
        <v>7597330171.7439356</v>
      </c>
      <c r="AF28" s="96">
        <v>7733854212.2102604</v>
      </c>
      <c r="AG28" s="96">
        <v>7964672587.211751</v>
      </c>
      <c r="AH28" s="96">
        <v>8148633240.1289825</v>
      </c>
      <c r="AI28" s="96">
        <v>8696818672.3676071</v>
      </c>
      <c r="AJ28" s="96">
        <v>8557995783.7053242</v>
      </c>
      <c r="AK28" s="96">
        <v>8200118797.8393059</v>
      </c>
      <c r="AL28" s="96">
        <v>7886416504.7710304</v>
      </c>
      <c r="AM28" s="96">
        <v>7910691414.9616823</v>
      </c>
      <c r="AN28" s="96">
        <v>8159792440.423193</v>
      </c>
      <c r="AO28" s="96">
        <v>8517089517.9457207</v>
      </c>
      <c r="AP28" s="96">
        <v>8876811379.7154369</v>
      </c>
      <c r="AQ28" s="96">
        <v>8991122802.8037319</v>
      </c>
      <c r="AR28" s="96">
        <v>9415215953.2413273</v>
      </c>
      <c r="AS28" s="96">
        <v>10087848763.987806</v>
      </c>
      <c r="AT28" s="96">
        <v>10506335029.828781</v>
      </c>
      <c r="AU28" s="96">
        <v>10782232420.152214</v>
      </c>
      <c r="AV28" s="96">
        <v>11073887089.600636</v>
      </c>
      <c r="AW28" s="96">
        <v>10933811645.109165</v>
      </c>
      <c r="AX28" s="96">
        <v>11030288728.340694</v>
      </c>
      <c r="AY28" s="96">
        <v>11404886621.649488</v>
      </c>
      <c r="AZ28" s="96">
        <v>11691901110.742086</v>
      </c>
      <c r="BA28" s="96">
        <v>11860977682.457462</v>
      </c>
      <c r="BB28" s="96">
        <v>11585370303.406269</v>
      </c>
      <c r="BC28" s="96">
        <v>11101631501.311504</v>
      </c>
      <c r="BD28" s="96">
        <v>11272448140.660315</v>
      </c>
      <c r="BE28" s="96">
        <v>11341567493.877293</v>
      </c>
      <c r="BF28" s="96">
        <v>11681576709.450377</v>
      </c>
      <c r="BG28" s="96">
        <v>11347097042.134651</v>
      </c>
      <c r="BH28" s="96">
        <v>11556707522.666641</v>
      </c>
      <c r="BI28" s="96">
        <v>11671900000</v>
      </c>
      <c r="BJ28" s="96">
        <v>11559626969.473848</v>
      </c>
      <c r="BK28" s="96">
        <v>11883240881.123014</v>
      </c>
      <c r="BL28" s="96">
        <v>12195757028.087833</v>
      </c>
      <c r="BM28" s="96">
        <v>12030228260.936182</v>
      </c>
      <c r="BN28" s="96">
        <v>9452936752.7172203</v>
      </c>
      <c r="BO28" s="96">
        <v>10908986680.2055</v>
      </c>
      <c r="BP28" s="96">
        <v>12085195064.067894</v>
      </c>
      <c r="BQ28" s="96">
        <v>12404130127.191605</v>
      </c>
    </row>
    <row r="29" spans="1:69" hidden="1" x14ac:dyDescent="0.25">
      <c r="A29" s="96" t="s">
        <v>156</v>
      </c>
      <c r="B29" s="96" t="s">
        <v>231</v>
      </c>
      <c r="C29" s="96" t="s">
        <v>4194</v>
      </c>
      <c r="D29" s="96" t="s">
        <v>4195</v>
      </c>
      <c r="E29" s="101">
        <f t="shared" si="0"/>
        <v>16960099120.181465</v>
      </c>
      <c r="AJ29" s="96">
        <v>3519825382.2529392</v>
      </c>
      <c r="AK29" s="96">
        <v>3190791225.5910435</v>
      </c>
      <c r="AL29" s="96">
        <v>2985402939.1684227</v>
      </c>
      <c r="AM29" s="96">
        <v>2920280897.2198343</v>
      </c>
      <c r="AN29" s="96">
        <v>3245365558.7890391</v>
      </c>
      <c r="AO29" s="96">
        <v>3763595298.4192724</v>
      </c>
      <c r="AP29" s="96">
        <v>5803437611.2848825</v>
      </c>
      <c r="AQ29" s="96">
        <v>7929882641.9399691</v>
      </c>
      <c r="AR29" s="96">
        <v>9247541638.9753952</v>
      </c>
      <c r="AS29" s="96">
        <v>10128052806.590559</v>
      </c>
      <c r="AT29" s="96">
        <v>10676417585.109543</v>
      </c>
      <c r="AU29" s="96">
        <v>10935140618.726934</v>
      </c>
      <c r="AV29" s="96">
        <v>11484898712.327587</v>
      </c>
      <c r="AW29" s="96">
        <v>11929035686.013885</v>
      </c>
      <c r="AX29" s="96">
        <v>12683578944.503292</v>
      </c>
      <c r="AY29" s="96">
        <v>13177880591.462847</v>
      </c>
      <c r="AZ29" s="96">
        <v>13891331517.239658</v>
      </c>
      <c r="BA29" s="96">
        <v>14704964354.814198</v>
      </c>
      <c r="BB29" s="96">
        <v>15505477767.973995</v>
      </c>
      <c r="BC29" s="96">
        <v>15039622521.678576</v>
      </c>
      <c r="BD29" s="96">
        <v>15169815910.704439</v>
      </c>
      <c r="BE29" s="96">
        <v>15315372000.553444</v>
      </c>
      <c r="BF29" s="96">
        <v>15189504687.290894</v>
      </c>
      <c r="BG29" s="96">
        <v>15546436275.299232</v>
      </c>
      <c r="BH29" s="96">
        <v>15725819000.029484</v>
      </c>
      <c r="BI29" s="96">
        <v>16404348871.443703</v>
      </c>
      <c r="BJ29" s="96">
        <v>16936219727.676678</v>
      </c>
      <c r="BK29" s="96">
        <v>17485647794.262745</v>
      </c>
      <c r="BL29" s="96">
        <v>18154910824.659252</v>
      </c>
      <c r="BM29" s="96">
        <v>18679105433.991192</v>
      </c>
      <c r="BN29" s="96">
        <v>18115912632.436096</v>
      </c>
      <c r="BO29" s="96">
        <v>19454671753.543537</v>
      </c>
      <c r="BP29" s="96">
        <v>20276983961.367558</v>
      </c>
      <c r="BQ29" s="96">
        <v>20616871525.359909</v>
      </c>
    </row>
    <row r="30" spans="1:69" hidden="1" x14ac:dyDescent="0.25">
      <c r="A30" s="96" t="s">
        <v>159</v>
      </c>
      <c r="B30" s="96" t="s">
        <v>232</v>
      </c>
      <c r="C30" s="96" t="s">
        <v>4194</v>
      </c>
      <c r="D30" s="96" t="s">
        <v>4195</v>
      </c>
      <c r="E30" s="101">
        <f t="shared" si="0"/>
        <v>55723683044.418289</v>
      </c>
      <c r="AJ30" s="96">
        <v>29452716336.867931</v>
      </c>
      <c r="AK30" s="96">
        <v>29099285028.635754</v>
      </c>
      <c r="AL30" s="96">
        <v>26305753290.580231</v>
      </c>
      <c r="AM30" s="96">
        <v>24306515540.912186</v>
      </c>
      <c r="AN30" s="96">
        <v>21462652290.354237</v>
      </c>
      <c r="AO30" s="96">
        <v>19230536338.72805</v>
      </c>
      <c r="AP30" s="96">
        <v>19768992246.13797</v>
      </c>
      <c r="AQ30" s="96">
        <v>22022658441.203865</v>
      </c>
      <c r="AR30" s="96">
        <v>23872559843.852646</v>
      </c>
      <c r="AS30" s="96">
        <v>24684226697.456352</v>
      </c>
      <c r="AT30" s="96">
        <v>26115912675.503651</v>
      </c>
      <c r="AU30" s="96">
        <v>27349969477.166916</v>
      </c>
      <c r="AV30" s="96">
        <v>28729848599.948242</v>
      </c>
      <c r="AW30" s="96">
        <v>30753347145.232735</v>
      </c>
      <c r="AX30" s="96">
        <v>34274526374.858948</v>
      </c>
      <c r="AY30" s="96">
        <v>37496332398.594612</v>
      </c>
      <c r="AZ30" s="96">
        <v>41245963659.150055</v>
      </c>
      <c r="BA30" s="96">
        <v>44793119255.665466</v>
      </c>
      <c r="BB30" s="96">
        <v>49362017183.559082</v>
      </c>
      <c r="BC30" s="96">
        <v>49460738872.926735</v>
      </c>
      <c r="BD30" s="96">
        <v>53317819268.920998</v>
      </c>
      <c r="BE30" s="96">
        <v>56185628815.10614</v>
      </c>
      <c r="BF30" s="96">
        <v>57133556524.042404</v>
      </c>
      <c r="BG30" s="96">
        <v>57706875064.528282</v>
      </c>
      <c r="BH30" s="96">
        <v>58703016906.462868</v>
      </c>
      <c r="BI30" s="96">
        <v>56454889146.60878</v>
      </c>
      <c r="BJ30" s="96">
        <v>55028933824.644188</v>
      </c>
      <c r="BK30" s="96">
        <v>56422059344.401382</v>
      </c>
      <c r="BL30" s="96">
        <v>58199150811.714615</v>
      </c>
      <c r="BM30" s="96">
        <v>59040830813.234589</v>
      </c>
      <c r="BN30" s="96">
        <v>58643542627.101646</v>
      </c>
      <c r="BO30" s="96">
        <v>60073780097.180237</v>
      </c>
      <c r="BP30" s="96">
        <v>57275396304.676155</v>
      </c>
      <c r="BQ30" s="96">
        <v>59501256894.337402</v>
      </c>
    </row>
    <row r="31" spans="1:69" hidden="1" x14ac:dyDescent="0.25">
      <c r="A31" s="96" t="s">
        <v>233</v>
      </c>
      <c r="B31" s="96" t="s">
        <v>3689</v>
      </c>
      <c r="C31" s="96" t="s">
        <v>4194</v>
      </c>
      <c r="D31" s="96" t="s">
        <v>4195</v>
      </c>
      <c r="E31" s="101">
        <f t="shared" si="0"/>
        <v>2115151334.801064</v>
      </c>
      <c r="F31" s="96">
        <v>142478215.9458769</v>
      </c>
      <c r="G31" s="96">
        <v>149448645.2466729</v>
      </c>
      <c r="H31" s="96">
        <v>156760647.64673892</v>
      </c>
      <c r="I31" s="96">
        <v>164530385.99087417</v>
      </c>
      <c r="J31" s="96">
        <v>172756707.70655704</v>
      </c>
      <c r="K31" s="96">
        <v>181274547.94345385</v>
      </c>
      <c r="L31" s="96">
        <v>189922875.85505351</v>
      </c>
      <c r="M31" s="96">
        <v>199254020.65875873</v>
      </c>
      <c r="N31" s="96">
        <v>213933513.59311825</v>
      </c>
      <c r="O31" s="96">
        <v>224857760.60072228</v>
      </c>
      <c r="P31" s="96">
        <v>235668232.23517862</v>
      </c>
      <c r="Q31" s="96">
        <v>244999377.03888386</v>
      </c>
      <c r="R31" s="96">
        <v>270034157.7884984</v>
      </c>
      <c r="S31" s="96">
        <v>284486099.97656184</v>
      </c>
      <c r="T31" s="96">
        <v>323062372.9492296</v>
      </c>
      <c r="U31" s="96">
        <v>334669436.84893918</v>
      </c>
      <c r="V31" s="96">
        <v>334555579.14918268</v>
      </c>
      <c r="W31" s="96">
        <v>356290297.79124302</v>
      </c>
      <c r="X31" s="96">
        <v>384511365.27526402</v>
      </c>
      <c r="Y31" s="96">
        <v>413415167.32478178</v>
      </c>
      <c r="Z31" s="96">
        <v>468964447.72220153</v>
      </c>
      <c r="AA31" s="96">
        <v>474281429.80189639</v>
      </c>
      <c r="AB31" s="96">
        <v>473770579.24089104</v>
      </c>
      <c r="AC31" s="96">
        <v>463616823.07778406</v>
      </c>
      <c r="AD31" s="96">
        <v>472759648.29987228</v>
      </c>
      <c r="AE31" s="96">
        <v>477546405.5190469</v>
      </c>
      <c r="AF31" s="96">
        <v>499224419.05025321</v>
      </c>
      <c r="AG31" s="96">
        <v>552817678.74015927</v>
      </c>
      <c r="AH31" s="96">
        <v>606925877.93967664</v>
      </c>
      <c r="AI31" s="96">
        <v>685882207.49564624</v>
      </c>
      <c r="AJ31" s="96">
        <v>750867159.90026128</v>
      </c>
      <c r="AK31" s="96">
        <v>839309583.81967175</v>
      </c>
      <c r="AL31" s="96">
        <v>946205904.36317956</v>
      </c>
      <c r="AM31" s="96">
        <v>1004282944.169964</v>
      </c>
      <c r="AN31" s="96">
        <v>1004082219.4568968</v>
      </c>
      <c r="AO31" s="96">
        <v>1011427666.3339379</v>
      </c>
      <c r="AP31" s="96">
        <v>1022607040.5981467</v>
      </c>
      <c r="AQ31" s="96">
        <v>1065910527.2070924</v>
      </c>
      <c r="AR31" s="96">
        <v>1107406654.9344258</v>
      </c>
      <c r="AS31" s="96">
        <v>1211759703.3517113</v>
      </c>
      <c r="AT31" s="96">
        <v>1360086531.598736</v>
      </c>
      <c r="AU31" s="96">
        <v>1428003313.5202382</v>
      </c>
      <c r="AV31" s="96">
        <v>1505102242.0796807</v>
      </c>
      <c r="AW31" s="96">
        <v>1650573765.1319394</v>
      </c>
      <c r="AX31" s="96">
        <v>1729482180.3448431</v>
      </c>
      <c r="AY31" s="96">
        <v>1767862663.3378778</v>
      </c>
      <c r="AZ31" s="96">
        <v>1847618999.6697688</v>
      </c>
      <c r="BA31" s="96">
        <v>1908535443.7844138</v>
      </c>
      <c r="BB31" s="96">
        <v>1879170833.4642401</v>
      </c>
      <c r="BC31" s="96">
        <v>1870701556.0809081</v>
      </c>
      <c r="BD31" s="96">
        <v>1893897374.5634942</v>
      </c>
      <c r="BE31" s="96">
        <v>1888250122.4983153</v>
      </c>
      <c r="BF31" s="96">
        <v>1957390277.3085971</v>
      </c>
      <c r="BG31" s="96">
        <v>2044252286.3110735</v>
      </c>
      <c r="BH31" s="96">
        <v>2126131097.5749006</v>
      </c>
      <c r="BI31" s="96">
        <v>2194709309.2420449</v>
      </c>
      <c r="BJ31" s="96">
        <v>2194467135.9180799</v>
      </c>
      <c r="BK31" s="96">
        <v>2154673433.6832294</v>
      </c>
      <c r="BL31" s="96">
        <v>2177418128.3264904</v>
      </c>
      <c r="BM31" s="96">
        <v>2269658667.0621414</v>
      </c>
      <c r="BN31" s="96">
        <v>1957996150.259443</v>
      </c>
      <c r="BO31" s="96">
        <v>2307742191.2964907</v>
      </c>
      <c r="BP31" s="96">
        <v>2509307581.4663134</v>
      </c>
      <c r="BQ31" s="96">
        <v>2623271102.7779083</v>
      </c>
    </row>
    <row r="32" spans="1:69" hidden="1" x14ac:dyDescent="0.25">
      <c r="A32" s="96" t="s">
        <v>234</v>
      </c>
      <c r="B32" s="96" t="s">
        <v>4131</v>
      </c>
      <c r="C32" s="96" t="s">
        <v>4194</v>
      </c>
      <c r="D32" s="96" t="s">
        <v>4195</v>
      </c>
      <c r="E32" s="101">
        <f t="shared" si="0"/>
        <v>7090633387.9934816</v>
      </c>
      <c r="F32" s="96">
        <v>1684353374.0343132</v>
      </c>
      <c r="G32" s="96">
        <v>1763181111.9207506</v>
      </c>
      <c r="H32" s="96">
        <v>1841995307.604116</v>
      </c>
      <c r="I32" s="96">
        <v>1861704657.402246</v>
      </c>
      <c r="J32" s="96">
        <v>2068540044.8556812</v>
      </c>
      <c r="K32" s="96">
        <v>2167002550.9988294</v>
      </c>
      <c r="L32" s="96">
        <v>2478262917.4335356</v>
      </c>
      <c r="M32" s="96">
        <v>2807253304.7223115</v>
      </c>
      <c r="N32" s="96">
        <v>2866353374.3065763</v>
      </c>
      <c r="O32" s="96">
        <v>2964853490.1742983</v>
      </c>
      <c r="P32" s="96">
        <v>3152003710.5244699</v>
      </c>
      <c r="Q32" s="96">
        <v>3260353838.0956216</v>
      </c>
      <c r="R32" s="96">
        <v>3319453907.6798868</v>
      </c>
      <c r="S32" s="96">
        <v>3368703965.6667733</v>
      </c>
      <c r="T32" s="96">
        <v>3398254000.4589057</v>
      </c>
      <c r="U32" s="96">
        <v>3526304151.1187596</v>
      </c>
      <c r="V32" s="96">
        <v>3841504522.234838</v>
      </c>
      <c r="W32" s="96">
        <v>4068054788.8684673</v>
      </c>
      <c r="X32" s="96">
        <v>4127154858.4527316</v>
      </c>
      <c r="Y32" s="96">
        <v>4215804962.8291283</v>
      </c>
      <c r="Z32" s="96">
        <v>4550705357.0339088</v>
      </c>
      <c r="AA32" s="96">
        <v>4659055484.6050615</v>
      </c>
      <c r="AB32" s="96">
        <v>4412805194.7766781</v>
      </c>
      <c r="AC32" s="96">
        <v>4501455299.1530752</v>
      </c>
      <c r="AD32" s="96">
        <v>4523125324.5824633</v>
      </c>
      <c r="AE32" s="96">
        <v>4432505217.9714327</v>
      </c>
      <c r="AF32" s="96">
        <v>4728005565.7867022</v>
      </c>
      <c r="AG32" s="96">
        <v>4905305774.5394955</v>
      </c>
      <c r="AH32" s="96">
        <v>5104276008.7216787</v>
      </c>
      <c r="AI32" s="96">
        <v>5126931035.3744364</v>
      </c>
      <c r="AJ32" s="96">
        <v>5127916036.597806</v>
      </c>
      <c r="AK32" s="96">
        <v>4946675890.0829706</v>
      </c>
      <c r="AL32" s="96">
        <v>4943720834.2348738</v>
      </c>
      <c r="AM32" s="96">
        <v>5092455993.9351931</v>
      </c>
      <c r="AN32" s="96">
        <v>5122991040.7680826</v>
      </c>
      <c r="AO32" s="96">
        <v>5348359015.5822506</v>
      </c>
      <c r="AP32" s="96">
        <v>5487441777.6363392</v>
      </c>
      <c r="AQ32" s="96">
        <v>5739864145.6466408</v>
      </c>
      <c r="AR32" s="96">
        <v>5963718852.7355537</v>
      </c>
      <c r="AS32" s="96">
        <v>6165450410.7722025</v>
      </c>
      <c r="AT32" s="96">
        <v>6739895068.977911</v>
      </c>
      <c r="AU32" s="96">
        <v>7226679645.6317396</v>
      </c>
      <c r="AV32" s="96">
        <v>7119884453.3035135</v>
      </c>
      <c r="AW32" s="96">
        <v>7362722827.7381439</v>
      </c>
      <c r="AX32" s="96">
        <v>7533631299.4758024</v>
      </c>
      <c r="AY32" s="96">
        <v>7659759815.3057594</v>
      </c>
      <c r="AZ32" s="96">
        <v>8084406664.5289946</v>
      </c>
      <c r="BA32" s="96">
        <v>8354841362.0830936</v>
      </c>
      <c r="BB32" s="96">
        <v>8198943712.9048491</v>
      </c>
      <c r="BC32" s="96">
        <v>7737613934.724328</v>
      </c>
      <c r="BD32" s="96">
        <v>7543950875.4288225</v>
      </c>
      <c r="BE32" s="96">
        <v>7261600082.730732</v>
      </c>
      <c r="BF32" s="96">
        <v>6876350478.4056454</v>
      </c>
      <c r="BG32" s="96">
        <v>6857116738.5043077</v>
      </c>
      <c r="BH32" s="96">
        <v>6603330213.0372849</v>
      </c>
      <c r="BI32" s="96">
        <v>6654541000</v>
      </c>
      <c r="BJ32" s="96">
        <v>6610806937.0284863</v>
      </c>
      <c r="BK32" s="96">
        <v>6849550930.1421471</v>
      </c>
      <c r="BL32" s="96">
        <v>6819905984.6490889</v>
      </c>
      <c r="BM32" s="96">
        <v>6840793088.0542965</v>
      </c>
      <c r="BN32" s="96">
        <v>6372686534.5115366</v>
      </c>
      <c r="BO32" s="96">
        <v>6718028461.7034426</v>
      </c>
      <c r="BP32" s="96">
        <v>7150073873.9876442</v>
      </c>
    </row>
    <row r="33" spans="1:69" hidden="1" x14ac:dyDescent="0.25">
      <c r="A33" s="96" t="s">
        <v>235</v>
      </c>
      <c r="B33" s="96" t="s">
        <v>236</v>
      </c>
      <c r="C33" s="96" t="s">
        <v>4194</v>
      </c>
      <c r="D33" s="96" t="s">
        <v>4195</v>
      </c>
      <c r="E33" s="101">
        <f t="shared" si="0"/>
        <v>31717548153.73959</v>
      </c>
      <c r="F33" s="96">
        <v>4727739746.5715361</v>
      </c>
      <c r="G33" s="96">
        <v>4826516220.9473495</v>
      </c>
      <c r="H33" s="96">
        <v>5095783596.3643274</v>
      </c>
      <c r="I33" s="96">
        <v>5442175895.6495371</v>
      </c>
      <c r="J33" s="96">
        <v>5657500838.4107285</v>
      </c>
      <c r="K33" s="96">
        <v>5935478858.2904844</v>
      </c>
      <c r="L33" s="96">
        <v>6361087691.7343016</v>
      </c>
      <c r="M33" s="96">
        <v>6762931564.8917656</v>
      </c>
      <c r="N33" s="96">
        <v>7339771963.5615673</v>
      </c>
      <c r="O33" s="96">
        <v>7668160505.0799341</v>
      </c>
      <c r="P33" s="96">
        <v>8069284227.9515381</v>
      </c>
      <c r="Q33" s="96">
        <v>8477859236.601202</v>
      </c>
      <c r="R33" s="96">
        <v>9153331417.3773518</v>
      </c>
      <c r="S33" s="96">
        <v>9678655892.405611</v>
      </c>
      <c r="T33" s="96">
        <v>9963166545.2928066</v>
      </c>
      <c r="U33" s="96">
        <v>10691575418.028084</v>
      </c>
      <c r="V33" s="96">
        <v>11184945381.008108</v>
      </c>
      <c r="W33" s="96">
        <v>11740973137.01598</v>
      </c>
      <c r="X33" s="96">
        <v>11981979454.6341</v>
      </c>
      <c r="Y33" s="96">
        <v>11997956711.045912</v>
      </c>
      <c r="Z33" s="96">
        <v>11833371991.065466</v>
      </c>
      <c r="AA33" s="96">
        <v>11865986702.000885</v>
      </c>
      <c r="AB33" s="96">
        <v>11398616583.279902</v>
      </c>
      <c r="AC33" s="96">
        <v>10937870663.072479</v>
      </c>
      <c r="AD33" s="96">
        <v>10915922108.520479</v>
      </c>
      <c r="AE33" s="96">
        <v>10732928705.764578</v>
      </c>
      <c r="AF33" s="96">
        <v>10456675549.576675</v>
      </c>
      <c r="AG33" s="96">
        <v>10714274143.045914</v>
      </c>
      <c r="AH33" s="96">
        <v>11026005730.724852</v>
      </c>
      <c r="AI33" s="96">
        <v>11443905787.966902</v>
      </c>
      <c r="AJ33" s="96">
        <v>11974420933.740677</v>
      </c>
      <c r="AK33" s="96">
        <v>12605057005.510117</v>
      </c>
      <c r="AL33" s="96">
        <v>12812599040.093473</v>
      </c>
      <c r="AM33" s="96">
        <v>13359606833.349638</v>
      </c>
      <c r="AN33" s="96">
        <v>13983135100.936197</v>
      </c>
      <c r="AO33" s="96">
        <v>14637304837.904131</v>
      </c>
      <c r="AP33" s="96">
        <v>15275687754.507015</v>
      </c>
      <c r="AQ33" s="96">
        <v>16032477212.793756</v>
      </c>
      <c r="AR33" s="96">
        <v>16838807367.908745</v>
      </c>
      <c r="AS33" s="96">
        <v>16910689781.90016</v>
      </c>
      <c r="AT33" s="96">
        <v>17334777888.126236</v>
      </c>
      <c r="AU33" s="96">
        <v>17626660726.911728</v>
      </c>
      <c r="AV33" s="96">
        <v>18064782966.664845</v>
      </c>
      <c r="AW33" s="96">
        <v>18554580623.708836</v>
      </c>
      <c r="AX33" s="96">
        <v>19328918118.465675</v>
      </c>
      <c r="AY33" s="96">
        <v>20183533307.222988</v>
      </c>
      <c r="AZ33" s="96">
        <v>21151739180.876781</v>
      </c>
      <c r="BA33" s="96">
        <v>22117185836.643009</v>
      </c>
      <c r="BB33" s="96">
        <v>23477060537.735123</v>
      </c>
      <c r="BC33" s="96">
        <v>24265185360.046368</v>
      </c>
      <c r="BD33" s="96">
        <v>25266542246.061188</v>
      </c>
      <c r="BE33" s="96">
        <v>26581436461.71759</v>
      </c>
      <c r="BF33" s="96">
        <v>27943010890.653271</v>
      </c>
      <c r="BG33" s="96">
        <v>29842021104.139645</v>
      </c>
      <c r="BH33" s="96">
        <v>31471565408.631233</v>
      </c>
      <c r="BI33" s="96">
        <v>33000198248.914616</v>
      </c>
      <c r="BJ33" s="96">
        <v>34407300587.15242</v>
      </c>
      <c r="BK33" s="96">
        <v>35850757840.606789</v>
      </c>
      <c r="BL33" s="96">
        <v>37364958928.441467</v>
      </c>
      <c r="BM33" s="96">
        <v>38193230080.246307</v>
      </c>
      <c r="BN33" s="96">
        <v>34855949803.364365</v>
      </c>
      <c r="BO33" s="96">
        <v>36986126802.976509</v>
      </c>
      <c r="BP33" s="96">
        <v>38319728337.571381</v>
      </c>
      <c r="BQ33" s="96">
        <v>39256060138.671761</v>
      </c>
    </row>
    <row r="34" spans="1:69" hidden="1" x14ac:dyDescent="0.25">
      <c r="A34" s="96" t="s">
        <v>166</v>
      </c>
      <c r="B34" s="96" t="s">
        <v>237</v>
      </c>
      <c r="C34" s="96" t="s">
        <v>4194</v>
      </c>
      <c r="D34" s="96" t="s">
        <v>4195</v>
      </c>
      <c r="E34" s="101">
        <f t="shared" si="0"/>
        <v>1768970090223.105</v>
      </c>
      <c r="F34" s="96">
        <v>188463862179.82748</v>
      </c>
      <c r="G34" s="96">
        <v>204671754327.29291</v>
      </c>
      <c r="H34" s="96">
        <v>218180090112.89407</v>
      </c>
      <c r="I34" s="96">
        <v>219489170653.57159</v>
      </c>
      <c r="J34" s="96">
        <v>226951802455.79269</v>
      </c>
      <c r="K34" s="96">
        <v>232398645714.73172</v>
      </c>
      <c r="L34" s="96">
        <v>247969354977.61899</v>
      </c>
      <c r="M34" s="96">
        <v>258384067886.67899</v>
      </c>
      <c r="N34" s="96">
        <v>283705706539.57349</v>
      </c>
      <c r="O34" s="96">
        <v>310657748660.83276</v>
      </c>
      <c r="P34" s="96">
        <v>342966154521.55939</v>
      </c>
      <c r="Q34" s="96">
        <v>381868537891.98615</v>
      </c>
      <c r="R34" s="96">
        <v>427464970662.72644</v>
      </c>
      <c r="S34" s="96">
        <v>487176363120.18585</v>
      </c>
      <c r="T34" s="96">
        <v>526900425054.7337</v>
      </c>
      <c r="U34" s="96">
        <v>554123521039.74927</v>
      </c>
      <c r="V34" s="96">
        <v>610960688375.51758</v>
      </c>
      <c r="W34" s="96">
        <v>641107493117.41064</v>
      </c>
      <c r="X34" s="96">
        <v>672969879603.4447</v>
      </c>
      <c r="Y34" s="96">
        <v>718459683218.46509</v>
      </c>
      <c r="Z34" s="96">
        <v>784557974074.56213</v>
      </c>
      <c r="AA34" s="96">
        <v>751214260176.39673</v>
      </c>
      <c r="AB34" s="96">
        <v>757449338535.8573</v>
      </c>
      <c r="AC34" s="96">
        <v>735256072916.75696</v>
      </c>
      <c r="AD34" s="96">
        <v>774959900854.26086</v>
      </c>
      <c r="AE34" s="96">
        <v>835794253071.32385</v>
      </c>
      <c r="AF34" s="96">
        <v>898395242626.3645</v>
      </c>
      <c r="AG34" s="96">
        <v>930108594691.07361</v>
      </c>
      <c r="AH34" s="96">
        <v>929550529534.25977</v>
      </c>
      <c r="AI34" s="96">
        <v>958924326267.54529</v>
      </c>
      <c r="AJ34" s="96">
        <v>917211118074.90491</v>
      </c>
      <c r="AK34" s="96">
        <v>926678475712.6582</v>
      </c>
      <c r="AL34" s="96">
        <v>921636677135.00366</v>
      </c>
      <c r="AM34" s="96">
        <v>967024426444.36951</v>
      </c>
      <c r="AN34" s="96">
        <v>1023623112494.8711</v>
      </c>
      <c r="AO34" s="96">
        <v>1066858840351.5063</v>
      </c>
      <c r="AP34" s="96">
        <v>1090424301744.4408</v>
      </c>
      <c r="AQ34" s="96">
        <v>1127442527385.9248</v>
      </c>
      <c r="AR34" s="96">
        <v>1131254386908.3352</v>
      </c>
      <c r="AS34" s="96">
        <v>1136547951157.0999</v>
      </c>
      <c r="AT34" s="96">
        <v>1186419100699.9722</v>
      </c>
      <c r="AU34" s="96">
        <v>1202909097080.8601</v>
      </c>
      <c r="AV34" s="96">
        <v>1239639467559.7856</v>
      </c>
      <c r="AW34" s="96">
        <v>1253781634079.4456</v>
      </c>
      <c r="AX34" s="96">
        <v>1325999012823.9805</v>
      </c>
      <c r="AY34" s="96">
        <v>1368459252346.1958</v>
      </c>
      <c r="AZ34" s="96">
        <v>1422677453441.8821</v>
      </c>
      <c r="BA34" s="96">
        <v>1509032134017.6853</v>
      </c>
      <c r="BB34" s="96">
        <v>1585905180276.3542</v>
      </c>
      <c r="BC34" s="96">
        <v>1583909921216.6709</v>
      </c>
      <c r="BD34" s="96">
        <v>1703150236842.0015</v>
      </c>
      <c r="BE34" s="96">
        <v>1770840632932.7065</v>
      </c>
      <c r="BF34" s="96">
        <v>1804861597918.7854</v>
      </c>
      <c r="BG34" s="96">
        <v>1859094488365.1443</v>
      </c>
      <c r="BH34" s="96">
        <v>1868463501755.7876</v>
      </c>
      <c r="BI34" s="96">
        <v>1802212206904.6777</v>
      </c>
      <c r="BJ34" s="96">
        <v>1743173232503.8567</v>
      </c>
      <c r="BK34" s="96">
        <v>1766233131755.0286</v>
      </c>
      <c r="BL34" s="96">
        <v>1797736845059.1101</v>
      </c>
      <c r="BM34" s="96">
        <v>1819683217790.4292</v>
      </c>
      <c r="BN34" s="96">
        <v>1760056587883.5273</v>
      </c>
      <c r="BO34" s="96">
        <v>1843881120012.4614</v>
      </c>
      <c r="BP34" s="96">
        <v>1899505377653.0613</v>
      </c>
      <c r="BQ34" s="96">
        <v>1954752120905.4956</v>
      </c>
    </row>
    <row r="35" spans="1:69" hidden="1" x14ac:dyDescent="0.25">
      <c r="A35" s="96" t="s">
        <v>238</v>
      </c>
      <c r="B35" s="96" t="s">
        <v>239</v>
      </c>
      <c r="C35" s="96" t="s">
        <v>4194</v>
      </c>
      <c r="D35" s="96" t="s">
        <v>4195</v>
      </c>
      <c r="E35" s="101">
        <f t="shared" si="0"/>
        <v>4754675239.8649759</v>
      </c>
      <c r="F35" s="96">
        <v>1484849466.2036407</v>
      </c>
      <c r="G35" s="96">
        <v>1599131347.8299747</v>
      </c>
      <c r="H35" s="96">
        <v>1744024778.9340603</v>
      </c>
      <c r="I35" s="96">
        <v>1655455857.0146737</v>
      </c>
      <c r="J35" s="96">
        <v>1738309365.7102933</v>
      </c>
      <c r="K35" s="96">
        <v>1937082321.1830566</v>
      </c>
      <c r="L35" s="96">
        <v>2014630918.112004</v>
      </c>
      <c r="M35" s="96">
        <v>2228909805.3338261</v>
      </c>
      <c r="N35" s="96">
        <v>2383190959.387742</v>
      </c>
      <c r="O35" s="96">
        <v>2562368902.7364588</v>
      </c>
      <c r="P35" s="96">
        <v>2806034887.9055748</v>
      </c>
      <c r="Q35" s="96">
        <v>2915827244.5283942</v>
      </c>
      <c r="R35" s="96">
        <v>2952969071.5604258</v>
      </c>
      <c r="S35" s="96">
        <v>2992559540.4370394</v>
      </c>
      <c r="T35" s="96">
        <v>2853380347.0832496</v>
      </c>
      <c r="U35" s="96">
        <v>2799166120.4595618</v>
      </c>
      <c r="V35" s="96">
        <v>2921215669.6840582</v>
      </c>
      <c r="W35" s="96">
        <v>3027612355.3311577</v>
      </c>
      <c r="X35" s="96">
        <v>3175267172.5803008</v>
      </c>
      <c r="Y35" s="96">
        <v>3425891268.8678417</v>
      </c>
      <c r="Z35" s="96">
        <v>3575707714.5070014</v>
      </c>
      <c r="AA35" s="96">
        <v>3507778151.028131</v>
      </c>
      <c r="AB35" s="96">
        <v>3335864101.9162202</v>
      </c>
      <c r="AC35" s="96">
        <v>3352585225.2340956</v>
      </c>
      <c r="AD35" s="96">
        <v>3473290834.1850114</v>
      </c>
      <c r="AE35" s="96">
        <v>3511435896.7539158</v>
      </c>
      <c r="AF35" s="96">
        <v>3690665437.3173966</v>
      </c>
      <c r="AG35" s="96">
        <v>3786289361.2914987</v>
      </c>
      <c r="AH35" s="96">
        <v>3919013277.6271377</v>
      </c>
      <c r="AI35" s="96">
        <v>4060097755.6217146</v>
      </c>
      <c r="AJ35" s="96">
        <v>3925806233.9750247</v>
      </c>
      <c r="AK35" s="96">
        <v>3772703448.5957246</v>
      </c>
      <c r="AL35" s="96">
        <v>3557941520.9817576</v>
      </c>
      <c r="AM35" s="96">
        <v>3586158416.5806727</v>
      </c>
      <c r="AN35" s="96">
        <v>3658268260.8890119</v>
      </c>
      <c r="AO35" s="96">
        <v>3731945710.5084023</v>
      </c>
      <c r="AP35" s="96">
        <v>3880345679.9545498</v>
      </c>
      <c r="AQ35" s="96">
        <v>4064278036.4511833</v>
      </c>
      <c r="AR35" s="96">
        <v>4215813216.5194325</v>
      </c>
      <c r="AS35" s="96">
        <v>4229921664.3188901</v>
      </c>
      <c r="AT35" s="96">
        <v>4418034301.6449928</v>
      </c>
      <c r="AU35" s="96">
        <v>4313527280.9082689</v>
      </c>
      <c r="AV35" s="96">
        <v>4347492062.6477041</v>
      </c>
      <c r="AW35" s="96">
        <v>4442070916.4144392</v>
      </c>
      <c r="AX35" s="96">
        <v>4504775128.8564739</v>
      </c>
      <c r="AY35" s="96">
        <v>4682959599.2125874</v>
      </c>
      <c r="AZ35" s="96">
        <v>4967240798.8513613</v>
      </c>
      <c r="BA35" s="96">
        <v>5070518869.2777309</v>
      </c>
      <c r="BB35" s="96">
        <v>5102638631.8195696</v>
      </c>
      <c r="BC35" s="96">
        <v>4846625170.4452991</v>
      </c>
      <c r="BD35" s="96">
        <v>4739141058.208849</v>
      </c>
      <c r="BE35" s="96">
        <v>4702536115.6045418</v>
      </c>
      <c r="BF35" s="96">
        <v>4690821610.1290998</v>
      </c>
      <c r="BG35" s="96">
        <v>4629205629.2939968</v>
      </c>
      <c r="BH35" s="96">
        <v>4626507362.5255957</v>
      </c>
      <c r="BI35" s="96">
        <v>4738650450</v>
      </c>
      <c r="BJ35" s="96">
        <v>4859612937.2078867</v>
      </c>
      <c r="BK35" s="96">
        <v>4884627946.7054701</v>
      </c>
      <c r="BL35" s="96">
        <v>4848171404.0706091</v>
      </c>
      <c r="BM35" s="96">
        <v>4866589303.3771658</v>
      </c>
      <c r="BN35" s="96">
        <v>4256335239.0214815</v>
      </c>
      <c r="BO35" s="96">
        <v>4205974403.0521717</v>
      </c>
      <c r="BP35" s="96">
        <v>4772975989.9750166</v>
      </c>
      <c r="BQ35" s="96">
        <v>4988546956.9900951</v>
      </c>
    </row>
    <row r="36" spans="1:69" hidden="1" x14ac:dyDescent="0.25">
      <c r="A36" s="96" t="s">
        <v>240</v>
      </c>
      <c r="B36" s="96" t="s">
        <v>3688</v>
      </c>
      <c r="C36" s="96" t="s">
        <v>4194</v>
      </c>
      <c r="D36" s="96" t="s">
        <v>4195</v>
      </c>
      <c r="E36" s="101">
        <f t="shared" si="0"/>
        <v>13076042128.216124</v>
      </c>
      <c r="T36" s="96">
        <v>6708374272.0090561</v>
      </c>
      <c r="U36" s="96">
        <v>6732220065.029623</v>
      </c>
      <c r="V36" s="96">
        <v>8089125568.0977888</v>
      </c>
      <c r="W36" s="96">
        <v>8972190900.8194695</v>
      </c>
      <c r="X36" s="96">
        <v>9580131700.3081818</v>
      </c>
      <c r="Y36" s="96">
        <v>11741642090.670454</v>
      </c>
      <c r="Z36" s="96">
        <v>10920114268.139013</v>
      </c>
      <c r="AA36" s="96">
        <v>8755014240.0897808</v>
      </c>
      <c r="AB36" s="96">
        <v>9101419943.3764</v>
      </c>
      <c r="AC36" s="96">
        <v>9147060466.8022327</v>
      </c>
      <c r="AD36" s="96">
        <v>9201931536.7999229</v>
      </c>
      <c r="AE36" s="96">
        <v>9064753827.0419216</v>
      </c>
      <c r="AF36" s="96">
        <v>8818603160.5330486</v>
      </c>
      <c r="AG36" s="96">
        <v>8995780345.7768917</v>
      </c>
      <c r="AH36" s="96">
        <v>9094497085.5931644</v>
      </c>
      <c r="AI36" s="96">
        <v>8996805946.6120892</v>
      </c>
      <c r="AJ36" s="96">
        <v>9094818998.1324482</v>
      </c>
      <c r="AK36" s="96">
        <v>9380936670.7630501</v>
      </c>
      <c r="AL36" s="96">
        <v>9827336126.3084908</v>
      </c>
      <c r="AM36" s="96">
        <v>9857267526.399971</v>
      </c>
      <c r="AN36" s="96">
        <v>10167317762.4289</v>
      </c>
      <c r="AO36" s="96">
        <v>10622682169.319403</v>
      </c>
      <c r="AP36" s="96">
        <v>10928436715.428885</v>
      </c>
      <c r="AQ36" s="96">
        <v>10767660661.187532</v>
      </c>
      <c r="AR36" s="96">
        <v>10707522323.338659</v>
      </c>
      <c r="AS36" s="96">
        <v>11034332730.619076</v>
      </c>
      <c r="AT36" s="96">
        <v>11348747419.310724</v>
      </c>
      <c r="AU36" s="96">
        <v>11660161646.742599</v>
      </c>
      <c r="AV36" s="96">
        <v>12111654412.21843</v>
      </c>
      <c r="AW36" s="96">
        <v>12463371463.820574</v>
      </c>
      <c r="AX36" s="96">
        <v>12526226521.012846</v>
      </c>
      <c r="AY36" s="96">
        <v>12574766551.70125</v>
      </c>
      <c r="AZ36" s="96">
        <v>13127769534.747841</v>
      </c>
      <c r="BA36" s="96">
        <v>13148062678.736069</v>
      </c>
      <c r="BB36" s="96">
        <v>12893027782.363365</v>
      </c>
      <c r="BC36" s="96">
        <v>12665525724.790527</v>
      </c>
      <c r="BD36" s="96">
        <v>12994698399.983398</v>
      </c>
      <c r="BE36" s="96">
        <v>13481391223.952816</v>
      </c>
      <c r="BF36" s="96">
        <v>13604454980.870796</v>
      </c>
      <c r="BG36" s="96">
        <v>13315220388.340401</v>
      </c>
      <c r="BH36" s="96">
        <v>12981227716.001574</v>
      </c>
      <c r="BI36" s="96">
        <v>12930291487.95813</v>
      </c>
      <c r="BJ36" s="96">
        <v>12609889504.146011</v>
      </c>
      <c r="BK36" s="96">
        <v>12777424817.854198</v>
      </c>
      <c r="BL36" s="96">
        <v>12784099462.297207</v>
      </c>
      <c r="BM36" s="96">
        <v>13278730315.753111</v>
      </c>
      <c r="BN36" s="96">
        <v>13429254463.767731</v>
      </c>
      <c r="BO36" s="96">
        <v>13215626906.16552</v>
      </c>
      <c r="BP36" s="96">
        <v>13000432684.362951</v>
      </c>
      <c r="BQ36" s="96">
        <v>13183357642.33033</v>
      </c>
    </row>
    <row r="37" spans="1:69" hidden="1" x14ac:dyDescent="0.25">
      <c r="A37" s="96" t="s">
        <v>241</v>
      </c>
      <c r="B37" s="96" t="s">
        <v>242</v>
      </c>
      <c r="C37" s="96" t="s">
        <v>4194</v>
      </c>
      <c r="D37" s="96" t="s">
        <v>4195</v>
      </c>
      <c r="E37" s="101">
        <f t="shared" si="0"/>
        <v>2059123512.437629</v>
      </c>
      <c r="P37" s="96">
        <v>125099418.3542693</v>
      </c>
      <c r="Q37" s="96">
        <v>128448455.49515349</v>
      </c>
      <c r="R37" s="96">
        <v>129942641.26786749</v>
      </c>
      <c r="S37" s="96">
        <v>131849016.28756671</v>
      </c>
      <c r="T37" s="96">
        <v>138650137.8550176</v>
      </c>
      <c r="U37" s="96">
        <v>134064533.14693728</v>
      </c>
      <c r="V37" s="96">
        <v>146069543.25819358</v>
      </c>
      <c r="W37" s="96">
        <v>157610840.47093728</v>
      </c>
      <c r="X37" s="96">
        <v>168842995.86138302</v>
      </c>
      <c r="Y37" s="96">
        <v>176932208.66493663</v>
      </c>
      <c r="Z37" s="96">
        <v>185794276.1892969</v>
      </c>
      <c r="AA37" s="96">
        <v>213890634.43499044</v>
      </c>
      <c r="AB37" s="96">
        <v>221247988.54312024</v>
      </c>
      <c r="AC37" s="96">
        <v>244326401.50052086</v>
      </c>
      <c r="AD37" s="96">
        <v>255459522.43610561</v>
      </c>
      <c r="AE37" s="96">
        <v>265750793.59961352</v>
      </c>
      <c r="AF37" s="96">
        <v>296025649.12408698</v>
      </c>
      <c r="AG37" s="96">
        <v>382033899.89329171</v>
      </c>
      <c r="AH37" s="96">
        <v>400246880.96962273</v>
      </c>
      <c r="AI37" s="96">
        <v>429687309.73683256</v>
      </c>
      <c r="AJ37" s="96">
        <v>474302249.77270037</v>
      </c>
      <c r="AK37" s="96">
        <v>472367686.54774863</v>
      </c>
      <c r="AL37" s="96">
        <v>494100809.91454405</v>
      </c>
      <c r="AM37" s="96">
        <v>503915463.48996079</v>
      </c>
      <c r="AN37" s="96">
        <v>528866856.08592159</v>
      </c>
      <c r="AO37" s="96">
        <v>566279518.00086939</v>
      </c>
      <c r="AP37" s="96">
        <v>597793952.93097961</v>
      </c>
      <c r="AQ37" s="96">
        <v>629918434.90115428</v>
      </c>
      <c r="AR37" s="96">
        <v>667172005.29998744</v>
      </c>
      <c r="AS37" s="96">
        <v>720438830.6192733</v>
      </c>
      <c r="AT37" s="96">
        <v>744610045.48137438</v>
      </c>
      <c r="AU37" s="96">
        <v>799177857.82130408</v>
      </c>
      <c r="AV37" s="96">
        <v>882642231.44192505</v>
      </c>
      <c r="AW37" s="96">
        <v>951369703.10894477</v>
      </c>
      <c r="AX37" s="96">
        <v>1000434286.1565465</v>
      </c>
      <c r="AY37" s="96">
        <v>1069815118.8768451</v>
      </c>
      <c r="AZ37" s="96">
        <v>1130161306.4279425</v>
      </c>
      <c r="BA37" s="96">
        <v>1312171339.7085328</v>
      </c>
      <c r="BB37" s="96">
        <v>1371605467.2893724</v>
      </c>
      <c r="BC37" s="96">
        <v>1476773212.2939544</v>
      </c>
      <c r="BD37" s="96">
        <v>1652979929.7795811</v>
      </c>
      <c r="BE37" s="96">
        <v>1790303681.08658</v>
      </c>
      <c r="BF37" s="96">
        <v>1881528473.4578135</v>
      </c>
      <c r="BG37" s="96">
        <v>1912732787.372648</v>
      </c>
      <c r="BH37" s="96">
        <v>2022100277.6694727</v>
      </c>
      <c r="BI37" s="96">
        <v>2154921010.6555772</v>
      </c>
      <c r="BJ37" s="96">
        <v>2335946308.5346532</v>
      </c>
      <c r="BK37" s="96">
        <v>2417881199.8152184</v>
      </c>
      <c r="BL37" s="96">
        <v>2502552301.0951571</v>
      </c>
      <c r="BM37" s="96">
        <v>2646577902.6252952</v>
      </c>
      <c r="BN37" s="96">
        <v>2376140054.4824643</v>
      </c>
      <c r="BO37" s="96">
        <v>2481197935.9790154</v>
      </c>
      <c r="BP37" s="96">
        <v>2610564317.1567268</v>
      </c>
    </row>
    <row r="38" spans="1:69" hidden="1" x14ac:dyDescent="0.25">
      <c r="A38" s="96" t="s">
        <v>157</v>
      </c>
      <c r="B38" s="96" t="s">
        <v>243</v>
      </c>
      <c r="C38" s="96" t="s">
        <v>4194</v>
      </c>
      <c r="D38" s="96" t="s">
        <v>4195</v>
      </c>
      <c r="E38" s="101">
        <f t="shared" si="0"/>
        <v>14063479130.410299</v>
      </c>
      <c r="F38" s="96">
        <v>203297646.30314818</v>
      </c>
      <c r="G38" s="96">
        <v>216193392.80357236</v>
      </c>
      <c r="H38" s="96">
        <v>230606288.1358242</v>
      </c>
      <c r="I38" s="96">
        <v>244260590.45206147</v>
      </c>
      <c r="J38" s="96">
        <v>260949209.04705074</v>
      </c>
      <c r="K38" s="96">
        <v>276120678.79021817</v>
      </c>
      <c r="L38" s="96">
        <v>293637827.38068897</v>
      </c>
      <c r="M38" s="96">
        <v>311034576.47289431</v>
      </c>
      <c r="N38" s="96">
        <v>343901775.91048694</v>
      </c>
      <c r="O38" s="96">
        <v>395911433.27224398</v>
      </c>
      <c r="P38" s="96">
        <v>463692530.3925128</v>
      </c>
      <c r="Q38" s="96">
        <v>583423075.83285296</v>
      </c>
      <c r="R38" s="96">
        <v>737224722.55798113</v>
      </c>
      <c r="S38" s="96">
        <v>894277062.38089168</v>
      </c>
      <c r="T38" s="96">
        <v>972953726.99391139</v>
      </c>
      <c r="U38" s="96">
        <v>1055131834.8702329</v>
      </c>
      <c r="V38" s="96">
        <v>1167475696.091516</v>
      </c>
      <c r="W38" s="96">
        <v>1307713344.7353923</v>
      </c>
      <c r="X38" s="96">
        <v>1495145303.783649</v>
      </c>
      <c r="Y38" s="96">
        <v>1676784360.5104783</v>
      </c>
      <c r="Z38" s="96">
        <v>1877778848.2570097</v>
      </c>
      <c r="AA38" s="96">
        <v>2047996824.3547297</v>
      </c>
      <c r="AB38" s="96">
        <v>2297146530.4144187</v>
      </c>
      <c r="AC38" s="96">
        <v>2599146160.6600103</v>
      </c>
      <c r="AD38" s="96">
        <v>2821253171.4300056</v>
      </c>
      <c r="AE38" s="96">
        <v>3022275113.0455275</v>
      </c>
      <c r="AF38" s="96">
        <v>3269283371.1360359</v>
      </c>
      <c r="AG38" s="96">
        <v>3657737271.8997808</v>
      </c>
      <c r="AH38" s="96">
        <v>4369166055.9877958</v>
      </c>
      <c r="AI38" s="96">
        <v>4939753185.1196995</v>
      </c>
      <c r="AJ38" s="96">
        <v>5274313873.0868149</v>
      </c>
      <c r="AK38" s="96">
        <v>5667709608.200798</v>
      </c>
      <c r="AL38" s="96">
        <v>5833040675.4962778</v>
      </c>
      <c r="AM38" s="96">
        <v>5944807979.2182217</v>
      </c>
      <c r="AN38" s="96">
        <v>6160480628.085598</v>
      </c>
      <c r="AO38" s="96">
        <v>6593587689.5095797</v>
      </c>
      <c r="AP38" s="96">
        <v>6977980665.5423355</v>
      </c>
      <c r="AQ38" s="96">
        <v>7558959721.659627</v>
      </c>
      <c r="AR38" s="96">
        <v>7592496073.4307346</v>
      </c>
      <c r="AS38" s="96">
        <v>8326480944.1969662</v>
      </c>
      <c r="AT38" s="96">
        <v>8491986059.0257149</v>
      </c>
      <c r="AU38" s="96">
        <v>8513264763.9008617</v>
      </c>
      <c r="AV38" s="96">
        <v>9029979997.3425865</v>
      </c>
      <c r="AW38" s="96">
        <v>9447697367.9289532</v>
      </c>
      <c r="AX38" s="96">
        <v>9703335214.0381222</v>
      </c>
      <c r="AY38" s="96">
        <v>10145481816.287102</v>
      </c>
      <c r="AZ38" s="96">
        <v>10994036837.147158</v>
      </c>
      <c r="BA38" s="96">
        <v>11630872553.112648</v>
      </c>
      <c r="BB38" s="96">
        <v>12009117014.188185</v>
      </c>
      <c r="BC38" s="96">
        <v>10310519328.350323</v>
      </c>
      <c r="BD38" s="96">
        <v>11354171655.914991</v>
      </c>
      <c r="BE38" s="96">
        <v>12130630062.247677</v>
      </c>
      <c r="BF38" s="96">
        <v>12109898723.101776</v>
      </c>
      <c r="BG38" s="96">
        <v>13454439438.019258</v>
      </c>
      <c r="BH38" s="96">
        <v>14220639811.991568</v>
      </c>
      <c r="BI38" s="96">
        <v>13530748844.504961</v>
      </c>
      <c r="BJ38" s="96">
        <v>14505561464.355886</v>
      </c>
      <c r="BK38" s="96">
        <v>15102373014.420195</v>
      </c>
      <c r="BL38" s="96">
        <v>15734874525.098438</v>
      </c>
      <c r="BM38" s="96">
        <v>16211987795.535988</v>
      </c>
      <c r="BN38" s="96">
        <v>14796883501.255041</v>
      </c>
      <c r="BO38" s="96">
        <v>16560766198.02759</v>
      </c>
      <c r="BP38" s="96">
        <v>17469294498.13942</v>
      </c>
      <c r="BQ38" s="96">
        <v>17946366788.711197</v>
      </c>
    </row>
    <row r="39" spans="1:69" hidden="1" x14ac:dyDescent="0.25">
      <c r="A39" s="96" t="s">
        <v>244</v>
      </c>
      <c r="B39" s="96" t="s">
        <v>245</v>
      </c>
      <c r="C39" s="96" t="s">
        <v>4194</v>
      </c>
      <c r="D39" s="96" t="s">
        <v>4195</v>
      </c>
      <c r="E39" s="101">
        <f t="shared" si="0"/>
        <v>2012861821.8868008</v>
      </c>
      <c r="F39" s="96">
        <v>980371513.73935664</v>
      </c>
      <c r="G39" s="96">
        <v>1028934744.0924309</v>
      </c>
      <c r="H39" s="96">
        <v>990722163.6720897</v>
      </c>
      <c r="I39" s="96">
        <v>983717651.45013964</v>
      </c>
      <c r="J39" s="96">
        <v>1004182171.7419811</v>
      </c>
      <c r="K39" s="96">
        <v>1013697588.2336868</v>
      </c>
      <c r="L39" s="96">
        <v>1020233745.2550608</v>
      </c>
      <c r="M39" s="96">
        <v>1067946130.3270885</v>
      </c>
      <c r="N39" s="96">
        <v>1082941302.665535</v>
      </c>
      <c r="O39" s="96">
        <v>1159738545.693342</v>
      </c>
      <c r="P39" s="96">
        <v>1186793864.4466245</v>
      </c>
      <c r="Q39" s="96">
        <v>1200207036.9964583</v>
      </c>
      <c r="R39" s="96">
        <v>1200196629.1031122</v>
      </c>
      <c r="S39" s="96">
        <v>1222867622.7843347</v>
      </c>
      <c r="T39" s="96">
        <v>1300385612.4263618</v>
      </c>
      <c r="U39" s="96">
        <v>1305652006.459507</v>
      </c>
      <c r="V39" s="96">
        <v>1376581799.6134293</v>
      </c>
      <c r="W39" s="96">
        <v>1428977736.6912186</v>
      </c>
      <c r="X39" s="96">
        <v>1446257441.6191423</v>
      </c>
      <c r="Y39" s="96">
        <v>1410605202.9619505</v>
      </c>
      <c r="Z39" s="96">
        <v>1347429290.3508999</v>
      </c>
      <c r="AA39" s="96">
        <v>1326618707.6052995</v>
      </c>
      <c r="AB39" s="96">
        <v>1428977736.6912184</v>
      </c>
      <c r="AC39" s="96">
        <v>1312851666.6816969</v>
      </c>
      <c r="AD39" s="96">
        <v>1437332673.0748298</v>
      </c>
      <c r="AE39" s="96">
        <v>1493779882.6376028</v>
      </c>
      <c r="AF39" s="96">
        <v>1547227016.943352</v>
      </c>
      <c r="AG39" s="96">
        <v>1470809662.0226791</v>
      </c>
      <c r="AH39" s="96">
        <v>1495962938.2669551</v>
      </c>
      <c r="AI39" s="96">
        <v>1525542171.1566761</v>
      </c>
      <c r="AJ39" s="96">
        <v>1492780724.8763738</v>
      </c>
      <c r="AK39" s="96">
        <v>1484532469.3995605</v>
      </c>
      <c r="AL39" s="96">
        <v>1389164942.6689088</v>
      </c>
      <c r="AM39" s="96">
        <v>1393822474.9413052</v>
      </c>
      <c r="AN39" s="96">
        <v>1462119071.078655</v>
      </c>
      <c r="AO39" s="96">
        <v>1567392310.3014922</v>
      </c>
      <c r="AP39" s="96">
        <v>1504695160.784364</v>
      </c>
      <c r="AQ39" s="96">
        <v>1584443041.5758007</v>
      </c>
      <c r="AR39" s="96">
        <v>1658914120.4407461</v>
      </c>
      <c r="AS39" s="96">
        <v>1718634612.4608791</v>
      </c>
      <c r="AT39" s="96">
        <v>1675850364.8882473</v>
      </c>
      <c r="AU39" s="96">
        <v>1750672710.153625</v>
      </c>
      <c r="AV39" s="96">
        <v>1813986527.3515117</v>
      </c>
      <c r="AW39" s="96">
        <v>1716076872.6710663</v>
      </c>
      <c r="AX39" s="96">
        <v>1818953694.4509559</v>
      </c>
      <c r="AY39" s="96">
        <v>1835473623.1646113</v>
      </c>
      <c r="AZ39" s="96">
        <v>1923045637.7790065</v>
      </c>
      <c r="BA39" s="96">
        <v>2011650635.8080056</v>
      </c>
      <c r="BB39" s="96">
        <v>2052972574.365505</v>
      </c>
      <c r="BC39" s="96">
        <v>2229266675.8090434</v>
      </c>
      <c r="BD39" s="96">
        <v>2332499967.936038</v>
      </c>
      <c r="BE39" s="96">
        <v>2430339369.3363972</v>
      </c>
      <c r="BF39" s="96">
        <v>2553162918.7141576</v>
      </c>
      <c r="BG39" s="96">
        <v>1624016454.0511496</v>
      </c>
      <c r="BH39" s="96">
        <v>1625333052.5594358</v>
      </c>
      <c r="BI39" s="96">
        <v>1695825714.1928205</v>
      </c>
      <c r="BJ39" s="96">
        <v>1776382808.6919196</v>
      </c>
      <c r="BK39" s="96">
        <v>1856804600.5775187</v>
      </c>
      <c r="BL39" s="96">
        <v>1927167163.5440764</v>
      </c>
      <c r="BM39" s="96">
        <v>1986909345.6139426</v>
      </c>
      <c r="BN39" s="96">
        <v>2004791529.6620207</v>
      </c>
      <c r="BO39" s="96">
        <v>2024497026.4904802</v>
      </c>
      <c r="BP39" s="96">
        <v>2034662228.5795717</v>
      </c>
      <c r="BQ39" s="96">
        <v>2052368906.1435351</v>
      </c>
    </row>
    <row r="40" spans="1:69" hidden="1" x14ac:dyDescent="0.25">
      <c r="A40" s="96" t="s">
        <v>87</v>
      </c>
      <c r="B40" s="96" t="s">
        <v>246</v>
      </c>
      <c r="C40" s="96" t="s">
        <v>4194</v>
      </c>
      <c r="D40" s="96" t="s">
        <v>4195</v>
      </c>
      <c r="E40" s="101">
        <f t="shared" si="0"/>
        <v>1556655767286.4177</v>
      </c>
      <c r="F40" s="96">
        <v>276385631126.18011</v>
      </c>
      <c r="G40" s="96">
        <v>285128514810.57184</v>
      </c>
      <c r="H40" s="96">
        <v>306307395942.70721</v>
      </c>
      <c r="I40" s="96">
        <v>322533847198.72668</v>
      </c>
      <c r="J40" s="96">
        <v>344001699230.72974</v>
      </c>
      <c r="K40" s="96">
        <v>365732975280.79376</v>
      </c>
      <c r="L40" s="96">
        <v>390455390106.95306</v>
      </c>
      <c r="M40" s="96">
        <v>402424490928.18927</v>
      </c>
      <c r="N40" s="96">
        <v>422579012400.91785</v>
      </c>
      <c r="O40" s="96">
        <v>443991228080.41852</v>
      </c>
      <c r="P40" s="96">
        <v>456950058847.45154</v>
      </c>
      <c r="Q40" s="96">
        <v>475314173140.69324</v>
      </c>
      <c r="R40" s="96">
        <v>501549947271.56915</v>
      </c>
      <c r="S40" s="96">
        <v>535297444607.43896</v>
      </c>
      <c r="T40" s="96">
        <v>553271533579.33606</v>
      </c>
      <c r="U40" s="96">
        <v>561821810372.28284</v>
      </c>
      <c r="V40" s="96">
        <v>594909046440.39246</v>
      </c>
      <c r="W40" s="96">
        <v>615938050290.88635</v>
      </c>
      <c r="X40" s="96">
        <v>638949350316.31018</v>
      </c>
      <c r="Y40" s="96">
        <v>662751487775.80457</v>
      </c>
      <c r="Z40" s="96">
        <v>677180907601.95337</v>
      </c>
      <c r="AA40" s="96">
        <v>700307077493.49207</v>
      </c>
      <c r="AB40" s="96">
        <v>678134303092.57056</v>
      </c>
      <c r="AC40" s="96">
        <v>695509823673.7312</v>
      </c>
      <c r="AD40" s="96">
        <v>736534953481.40479</v>
      </c>
      <c r="AE40" s="96">
        <v>771429628504.86682</v>
      </c>
      <c r="AF40" s="96">
        <v>787795360275.09192</v>
      </c>
      <c r="AG40" s="96">
        <v>819874511491.84399</v>
      </c>
      <c r="AH40" s="96">
        <v>856037856755.4137</v>
      </c>
      <c r="AI40" s="96">
        <v>876046284221.59888</v>
      </c>
      <c r="AJ40" s="96">
        <v>877824201432.1178</v>
      </c>
      <c r="AK40" s="96">
        <v>859468413002.86328</v>
      </c>
      <c r="AL40" s="96">
        <v>867121689189.49463</v>
      </c>
      <c r="AM40" s="96">
        <v>890167242008.60352</v>
      </c>
      <c r="AN40" s="96">
        <v>930171796213.96008</v>
      </c>
      <c r="AO40" s="96">
        <v>955122057570.81689</v>
      </c>
      <c r="AP40" s="96">
        <v>971253698607.85181</v>
      </c>
      <c r="AQ40" s="96">
        <v>1012824977566.9785</v>
      </c>
      <c r="AR40" s="96">
        <v>1052253104690.2238</v>
      </c>
      <c r="AS40" s="96">
        <v>1106349473421.6594</v>
      </c>
      <c r="AT40" s="96">
        <v>1163199674646.7644</v>
      </c>
      <c r="AU40" s="96">
        <v>1185010810019.4507</v>
      </c>
      <c r="AV40" s="96">
        <v>1220552310131.9348</v>
      </c>
      <c r="AW40" s="96">
        <v>1242600185625.168</v>
      </c>
      <c r="AX40" s="96">
        <v>1281025904373.6858</v>
      </c>
      <c r="AY40" s="96">
        <v>1322152656328.6985</v>
      </c>
      <c r="AZ40" s="96">
        <v>1357030300358.2866</v>
      </c>
      <c r="BA40" s="96">
        <v>1384848127059.2202</v>
      </c>
      <c r="BB40" s="96">
        <v>1398632992699.7959</v>
      </c>
      <c r="BC40" s="96">
        <v>1357861634788.5347</v>
      </c>
      <c r="BD40" s="96">
        <v>1399830508747.1685</v>
      </c>
      <c r="BE40" s="96">
        <v>1443745912933.406</v>
      </c>
      <c r="BF40" s="96">
        <v>1469093201563.9077</v>
      </c>
      <c r="BG40" s="96">
        <v>1503261570659.634</v>
      </c>
      <c r="BH40" s="96">
        <v>1546457292386.5281</v>
      </c>
      <c r="BI40" s="96">
        <v>1556508816217.1401</v>
      </c>
      <c r="BJ40" s="96">
        <v>1572673953080.0439</v>
      </c>
      <c r="BK40" s="96">
        <v>1620386284372.8096</v>
      </c>
      <c r="BL40" s="96">
        <v>1664832887596.1296</v>
      </c>
      <c r="BM40" s="96">
        <v>1696605089927.3782</v>
      </c>
      <c r="BN40" s="96">
        <v>1611126164920.1387</v>
      </c>
      <c r="BO40" s="96">
        <v>1696305710720.0371</v>
      </c>
      <c r="BP40" s="96">
        <v>1761102321572.6389</v>
      </c>
      <c r="BQ40" s="96">
        <v>1779875574624.5852</v>
      </c>
    </row>
    <row r="41" spans="1:69" hidden="1" x14ac:dyDescent="0.25">
      <c r="A41" s="96" t="s">
        <v>4130</v>
      </c>
      <c r="B41" s="96" t="s">
        <v>4129</v>
      </c>
      <c r="C41" s="96" t="s">
        <v>4194</v>
      </c>
      <c r="D41" s="96" t="s">
        <v>4195</v>
      </c>
      <c r="E41" s="101">
        <f t="shared" si="0"/>
        <v>1336976982893.7166</v>
      </c>
      <c r="AJ41" s="96">
        <v>744573918756.67029</v>
      </c>
      <c r="AK41" s="96">
        <v>663673146868.28052</v>
      </c>
      <c r="AL41" s="96">
        <v>630501542547.83899</v>
      </c>
      <c r="AM41" s="96">
        <v>631758457831.1322</v>
      </c>
      <c r="AN41" s="96">
        <v>655040724299.125</v>
      </c>
      <c r="AO41" s="96">
        <v>691016277407.46436</v>
      </c>
      <c r="AP41" s="96">
        <v>722436217545.38623</v>
      </c>
      <c r="AQ41" s="96">
        <v>739150875928.42432</v>
      </c>
      <c r="AR41" s="96">
        <v>758960864070.71912</v>
      </c>
      <c r="AS41" s="96">
        <v>773433612609.93567</v>
      </c>
      <c r="AT41" s="96">
        <v>804037285349.28625</v>
      </c>
      <c r="AU41" s="96">
        <v>828806841964.224</v>
      </c>
      <c r="AV41" s="96">
        <v>858766088107.02917</v>
      </c>
      <c r="AW41" s="96">
        <v>893864758338.10815</v>
      </c>
      <c r="AX41" s="96">
        <v>946066080243.15918</v>
      </c>
      <c r="AY41" s="96">
        <v>993549343404.65454</v>
      </c>
      <c r="AZ41" s="96">
        <v>1059071549323.5896</v>
      </c>
      <c r="BA41" s="96">
        <v>1127201246122.002</v>
      </c>
      <c r="BB41" s="96">
        <v>1171563551948.3274</v>
      </c>
      <c r="BC41" s="96">
        <v>1130482105149.6831</v>
      </c>
      <c r="BD41" s="96">
        <v>1146718858142.1775</v>
      </c>
      <c r="BE41" s="96">
        <v>1187016954038.0317</v>
      </c>
      <c r="BF41" s="96">
        <v>1196818776460.2964</v>
      </c>
      <c r="BG41" s="96">
        <v>1204810130809.8633</v>
      </c>
      <c r="BH41" s="96">
        <v>1243553846125.7761</v>
      </c>
      <c r="BI41" s="96">
        <v>1293623329358.5161</v>
      </c>
      <c r="BJ41" s="96">
        <v>1329239273076.6138</v>
      </c>
      <c r="BK41" s="96">
        <v>1397047410066.9202</v>
      </c>
      <c r="BL41" s="96">
        <v>1466150965711.063</v>
      </c>
      <c r="BM41" s="96">
        <v>1523455796078.678</v>
      </c>
      <c r="BN41" s="96">
        <v>1471392059270.9146</v>
      </c>
      <c r="BO41" s="96">
        <v>1566052576985.1399</v>
      </c>
      <c r="BP41" s="96">
        <v>1632563975135.5964</v>
      </c>
      <c r="BQ41" s="96">
        <v>1640917854713.5828</v>
      </c>
    </row>
    <row r="42" spans="1:69" hidden="1" x14ac:dyDescent="0.25">
      <c r="A42" s="96" t="s">
        <v>54</v>
      </c>
      <c r="B42" s="96" t="s">
        <v>247</v>
      </c>
      <c r="C42" s="96" t="s">
        <v>4194</v>
      </c>
      <c r="D42" s="96" t="s">
        <v>4195</v>
      </c>
      <c r="E42" s="101">
        <f t="shared" si="0"/>
        <v>696750454578.30432</v>
      </c>
      <c r="F42" s="96">
        <v>212618998359.32208</v>
      </c>
      <c r="G42" s="96">
        <v>229859575994.39124</v>
      </c>
      <c r="H42" s="96">
        <v>240869714794.54059</v>
      </c>
      <c r="I42" s="96">
        <v>252622227723.54126</v>
      </c>
      <c r="J42" s="96">
        <v>265900938176.60004</v>
      </c>
      <c r="K42" s="96">
        <v>271496969441.22116</v>
      </c>
      <c r="L42" s="96">
        <v>278179751840.31079</v>
      </c>
      <c r="M42" s="96">
        <v>286680708542.12555</v>
      </c>
      <c r="N42" s="96">
        <v>296966886912.32269</v>
      </c>
      <c r="O42" s="96">
        <v>313694770685.15411</v>
      </c>
      <c r="P42" s="96">
        <v>333700361441.91168</v>
      </c>
      <c r="Q42" s="96">
        <v>347300127583.61389</v>
      </c>
      <c r="R42" s="96">
        <v>358415498059.66248</v>
      </c>
      <c r="S42" s="96">
        <v>369346839611.99188</v>
      </c>
      <c r="T42" s="96">
        <v>374720496445.84161</v>
      </c>
      <c r="U42" s="96">
        <v>347428948661.48853</v>
      </c>
      <c r="V42" s="96">
        <v>342552171792.04083</v>
      </c>
      <c r="W42" s="96">
        <v>350888699908.84955</v>
      </c>
      <c r="X42" s="96">
        <v>352324127799.85468</v>
      </c>
      <c r="Y42" s="96">
        <v>361102326996.13184</v>
      </c>
      <c r="Z42" s="96">
        <v>377720174344.81567</v>
      </c>
      <c r="AA42" s="96">
        <v>383768742444.18933</v>
      </c>
      <c r="AB42" s="96">
        <v>378743607542.59229</v>
      </c>
      <c r="AC42" s="96">
        <v>381164080521.66638</v>
      </c>
      <c r="AD42" s="96">
        <v>392631235669.91138</v>
      </c>
      <c r="AE42" s="96">
        <v>407054920540.00812</v>
      </c>
      <c r="AF42" s="96">
        <v>414620576468.82623</v>
      </c>
      <c r="AG42" s="96">
        <v>421194296070.30566</v>
      </c>
      <c r="AH42" s="96">
        <v>434999343626.19495</v>
      </c>
      <c r="AI42" s="96">
        <v>453838270018.91272</v>
      </c>
      <c r="AJ42" s="96">
        <v>470515127240.6557</v>
      </c>
      <c r="AK42" s="96">
        <v>466206071277.77728</v>
      </c>
      <c r="AL42" s="96">
        <v>466002185360.3241</v>
      </c>
      <c r="AM42" s="96">
        <v>465415099988.27972</v>
      </c>
      <c r="AN42" s="96">
        <v>471324743945.93372</v>
      </c>
      <c r="AO42" s="96">
        <v>473591186505.1665</v>
      </c>
      <c r="AP42" s="96">
        <v>475823127148.12787</v>
      </c>
      <c r="AQ42" s="96">
        <v>486583035615.46375</v>
      </c>
      <c r="AR42" s="96">
        <v>501326351582.97369</v>
      </c>
      <c r="AS42" s="96">
        <v>509661911268.6908</v>
      </c>
      <c r="AT42" s="96">
        <v>529837997852.02496</v>
      </c>
      <c r="AU42" s="96">
        <v>538186453673.23315</v>
      </c>
      <c r="AV42" s="96">
        <v>537792409245.14105</v>
      </c>
      <c r="AW42" s="96">
        <v>537618172697.6098</v>
      </c>
      <c r="AX42" s="96">
        <v>552143052382.24219</v>
      </c>
      <c r="AY42" s="96">
        <v>567325324289.26111</v>
      </c>
      <c r="AZ42" s="96">
        <v>590436050103.2384</v>
      </c>
      <c r="BA42" s="96">
        <v>613559744788.94751</v>
      </c>
      <c r="BB42" s="96">
        <v>630788401993.24121</v>
      </c>
      <c r="BC42" s="96">
        <v>616296829272.35303</v>
      </c>
      <c r="BD42" s="96">
        <v>636285784211.75415</v>
      </c>
      <c r="BE42" s="96">
        <v>647822333890.06396</v>
      </c>
      <c r="BF42" s="96">
        <v>655461803595.11914</v>
      </c>
      <c r="BG42" s="96">
        <v>667208623354.64478</v>
      </c>
      <c r="BH42" s="96">
        <v>682887233860.61646</v>
      </c>
      <c r="BI42" s="96">
        <v>694118186379.62781</v>
      </c>
      <c r="BJ42" s="96">
        <v>708477337578.72241</v>
      </c>
      <c r="BK42" s="96">
        <v>718132463597.49939</v>
      </c>
      <c r="BL42" s="96">
        <v>738674253452.24866</v>
      </c>
      <c r="BM42" s="96">
        <v>747109782866.38879</v>
      </c>
      <c r="BN42" s="96">
        <v>731108654673.33398</v>
      </c>
      <c r="BO42" s="96">
        <v>770529214794.41357</v>
      </c>
      <c r="BP42" s="96">
        <v>790318933740.32581</v>
      </c>
      <c r="BQ42" s="96">
        <v>795978145781.87048</v>
      </c>
    </row>
    <row r="43" spans="1:69" hidden="1" x14ac:dyDescent="0.25">
      <c r="A43" s="96" t="s">
        <v>4128</v>
      </c>
      <c r="B43" s="96" t="s">
        <v>4127</v>
      </c>
      <c r="C43" s="96" t="s">
        <v>4194</v>
      </c>
      <c r="D43" s="96" t="s">
        <v>4195</v>
      </c>
      <c r="E43" s="101" t="e">
        <f t="shared" si="0"/>
        <v>#DIV/0!</v>
      </c>
    </row>
    <row r="44" spans="1:69" hidden="1" x14ac:dyDescent="0.25">
      <c r="A44" s="96" t="s">
        <v>146</v>
      </c>
      <c r="B44" s="96" t="s">
        <v>248</v>
      </c>
      <c r="C44" s="96" t="s">
        <v>4194</v>
      </c>
      <c r="D44" s="96" t="s">
        <v>4195</v>
      </c>
      <c r="E44" s="101">
        <f t="shared" si="0"/>
        <v>236011981589.65295</v>
      </c>
      <c r="F44" s="96">
        <v>26775250058.201328</v>
      </c>
      <c r="G44" s="96">
        <v>28179684721.497082</v>
      </c>
      <c r="H44" s="96">
        <v>29314392034.921658</v>
      </c>
      <c r="I44" s="96">
        <v>31026393610.922905</v>
      </c>
      <c r="J44" s="96">
        <v>31819806920.6936</v>
      </c>
      <c r="K44" s="96">
        <v>32122181797.095989</v>
      </c>
      <c r="L44" s="96">
        <v>35731508026.09742</v>
      </c>
      <c r="M44" s="96">
        <v>37023559304.171806</v>
      </c>
      <c r="N44" s="96">
        <v>38353450489.44828</v>
      </c>
      <c r="O44" s="96">
        <v>39863802957.397232</v>
      </c>
      <c r="P44" s="96">
        <v>40592898746.550613</v>
      </c>
      <c r="Q44" s="96">
        <v>44417840219.410446</v>
      </c>
      <c r="R44" s="96">
        <v>43964801437.895897</v>
      </c>
      <c r="S44" s="96">
        <v>41753702384.350319</v>
      </c>
      <c r="T44" s="96">
        <v>42748337927.239037</v>
      </c>
      <c r="U44" s="96">
        <v>37228629336.503029</v>
      </c>
      <c r="V44" s="96">
        <v>38655447829.579559</v>
      </c>
      <c r="W44" s="96">
        <v>42692888123.764267</v>
      </c>
      <c r="X44" s="96">
        <v>45980711669.092697</v>
      </c>
      <c r="Y44" s="96">
        <v>49851508074.729691</v>
      </c>
      <c r="Z44" s="96">
        <v>53832958966.333992</v>
      </c>
      <c r="AA44" s="96">
        <v>57345758918.08799</v>
      </c>
      <c r="AB44" s="96">
        <v>51029522091.787994</v>
      </c>
      <c r="AC44" s="96">
        <v>48469156376.32872</v>
      </c>
      <c r="AD44" s="96">
        <v>50458177022.741463</v>
      </c>
      <c r="AE44" s="96">
        <v>52481507638.678413</v>
      </c>
      <c r="AF44" s="96">
        <v>55303801645.744041</v>
      </c>
      <c r="AG44" s="96">
        <v>58876686345.966972</v>
      </c>
      <c r="AH44" s="96">
        <v>63201243989.833</v>
      </c>
      <c r="AI44" s="96">
        <v>69472945426.756454</v>
      </c>
      <c r="AJ44" s="96">
        <v>71788871549.583252</v>
      </c>
      <c r="AK44" s="96">
        <v>77391556631.47673</v>
      </c>
      <c r="AL44" s="96">
        <v>86033645570.067825</v>
      </c>
      <c r="AM44" s="96">
        <v>91702216494.850006</v>
      </c>
      <c r="AN44" s="96">
        <v>96315019535.275406</v>
      </c>
      <c r="AO44" s="96">
        <v>104919125196.92184</v>
      </c>
      <c r="AP44" s="96">
        <v>112056685776.98587</v>
      </c>
      <c r="AQ44" s="96">
        <v>120339623821.76141</v>
      </c>
      <c r="AR44" s="96">
        <v>125370887061.40733</v>
      </c>
      <c r="AS44" s="96">
        <v>125027832950.76204</v>
      </c>
      <c r="AT44" s="96">
        <v>131243743560.34839</v>
      </c>
      <c r="AU44" s="96">
        <v>135383217068.29764</v>
      </c>
      <c r="AV44" s="96">
        <v>139719269580.06955</v>
      </c>
      <c r="AW44" s="96">
        <v>146318553367.33331</v>
      </c>
      <c r="AX44" s="96">
        <v>156084225513.21933</v>
      </c>
      <c r="AY44" s="96">
        <v>165194933110.73148</v>
      </c>
      <c r="AZ44" s="96">
        <v>175189211413.9758</v>
      </c>
      <c r="BA44" s="96">
        <v>184243394524.54678</v>
      </c>
      <c r="BB44" s="96">
        <v>191225100455.4415</v>
      </c>
      <c r="BC44" s="96">
        <v>189087132634.08609</v>
      </c>
      <c r="BD44" s="96">
        <v>200151851754.46994</v>
      </c>
      <c r="BE44" s="96">
        <v>212609096424.81433</v>
      </c>
      <c r="BF44" s="96">
        <v>225695909225.26212</v>
      </c>
      <c r="BG44" s="96">
        <v>233163076989.91052</v>
      </c>
      <c r="BH44" s="96">
        <v>237342873662.24182</v>
      </c>
      <c r="BI44" s="96">
        <v>242450355827.82703</v>
      </c>
      <c r="BJ44" s="96">
        <v>246700604504.1716</v>
      </c>
      <c r="BK44" s="96">
        <v>250050047208.95398</v>
      </c>
      <c r="BL44" s="96">
        <v>260027117795.38467</v>
      </c>
      <c r="BM44" s="96">
        <v>261676645409.82843</v>
      </c>
      <c r="BN44" s="96">
        <v>245600606661.89395</v>
      </c>
      <c r="BO44" s="96">
        <v>273436873982.62595</v>
      </c>
      <c r="BP44" s="96">
        <v>279066228503.41211</v>
      </c>
      <c r="BQ44" s="96">
        <v>279676771459.22888</v>
      </c>
    </row>
    <row r="45" spans="1:69" hidden="1" x14ac:dyDescent="0.25">
      <c r="A45" s="96" t="s">
        <v>172</v>
      </c>
      <c r="B45" s="96" t="s">
        <v>249</v>
      </c>
      <c r="C45" s="96" t="s">
        <v>4194</v>
      </c>
      <c r="D45" s="96" t="s">
        <v>4195</v>
      </c>
      <c r="E45" s="101">
        <f t="shared" si="0"/>
        <v>11220490791374.262</v>
      </c>
      <c r="F45" s="96">
        <v>158907448897.88574</v>
      </c>
      <c r="G45" s="96">
        <v>115573387577.19878</v>
      </c>
      <c r="H45" s="96">
        <v>109124392561.71411</v>
      </c>
      <c r="I45" s="96">
        <v>120364204991.72792</v>
      </c>
      <c r="J45" s="96">
        <v>142246417451.66986</v>
      </c>
      <c r="K45" s="96">
        <v>166357185215.36221</v>
      </c>
      <c r="L45" s="96">
        <v>184074225438.14856</v>
      </c>
      <c r="M45" s="96">
        <v>173453142622.91165</v>
      </c>
      <c r="N45" s="96">
        <v>166341563798.76901</v>
      </c>
      <c r="O45" s="96">
        <v>194519824699.74039</v>
      </c>
      <c r="P45" s="96">
        <v>232062150860.40027</v>
      </c>
      <c r="Q45" s="96">
        <v>248445738707.75958</v>
      </c>
      <c r="R45" s="96">
        <v>257911521353.0567</v>
      </c>
      <c r="S45" s="96">
        <v>277925455412.18591</v>
      </c>
      <c r="T45" s="96">
        <v>284345533440.42261</v>
      </c>
      <c r="U45" s="96">
        <v>309140463949.32355</v>
      </c>
      <c r="V45" s="96">
        <v>304286958660.11542</v>
      </c>
      <c r="W45" s="96">
        <v>327321481434.85614</v>
      </c>
      <c r="X45" s="96">
        <v>364393840371.87964</v>
      </c>
      <c r="Y45" s="96">
        <v>392056159908.42975</v>
      </c>
      <c r="Z45" s="96">
        <v>422770408019.57434</v>
      </c>
      <c r="AA45" s="96">
        <v>444385648943.32538</v>
      </c>
      <c r="AB45" s="96">
        <v>484456409125.22168</v>
      </c>
      <c r="AC45" s="96">
        <v>536633345444.07324</v>
      </c>
      <c r="AD45" s="96">
        <v>618156214897.26367</v>
      </c>
      <c r="AE45" s="96">
        <v>701178782692.4657</v>
      </c>
      <c r="AF45" s="96">
        <v>763934015643.38684</v>
      </c>
      <c r="AG45" s="96">
        <v>852989071904.2168</v>
      </c>
      <c r="AH45" s="96">
        <v>948716580689.19287</v>
      </c>
      <c r="AI45" s="96">
        <v>988622772158.83887</v>
      </c>
      <c r="AJ45" s="96">
        <v>1027379269906.4396</v>
      </c>
      <c r="AK45" s="96">
        <v>1122543213961.2842</v>
      </c>
      <c r="AL45" s="96">
        <v>1282219705619.7678</v>
      </c>
      <c r="AM45" s="96">
        <v>1460239618602.0059</v>
      </c>
      <c r="AN45" s="96">
        <v>1650608234052.8538</v>
      </c>
      <c r="AO45" s="96">
        <v>1831415106374.645</v>
      </c>
      <c r="AP45" s="96">
        <v>2013138309684.4414</v>
      </c>
      <c r="AQ45" s="96">
        <v>2199087464269.0137</v>
      </c>
      <c r="AR45" s="96">
        <v>2371626806476.0879</v>
      </c>
      <c r="AS45" s="96">
        <v>2553332587278.4253</v>
      </c>
      <c r="AT45" s="96">
        <v>2770112908903.5991</v>
      </c>
      <c r="AU45" s="96">
        <v>3001022138034.2393</v>
      </c>
      <c r="AV45" s="96">
        <v>3275124420038.4321</v>
      </c>
      <c r="AW45" s="96">
        <v>3603882407613.8516</v>
      </c>
      <c r="AX45" s="96">
        <v>3968365429214.8003</v>
      </c>
      <c r="AY45" s="96">
        <v>4420544471398.7217</v>
      </c>
      <c r="AZ45" s="96">
        <v>4982879973774.7852</v>
      </c>
      <c r="BA45" s="96">
        <v>5691986693310.7256</v>
      </c>
      <c r="BB45" s="96">
        <v>6241302053216.7539</v>
      </c>
      <c r="BC45" s="96">
        <v>6827904909100.2236</v>
      </c>
      <c r="BD45" s="96">
        <v>7554112071638.1963</v>
      </c>
      <c r="BE45" s="96">
        <v>8275592638196.9951</v>
      </c>
      <c r="BF45" s="96">
        <v>8926363432826.2969</v>
      </c>
      <c r="BG45" s="96">
        <v>9619598215288.4805</v>
      </c>
      <c r="BH45" s="96">
        <v>10333926843443.777</v>
      </c>
      <c r="BI45" s="96">
        <v>11061572618578.693</v>
      </c>
      <c r="BJ45" s="96">
        <v>11819153423353.85</v>
      </c>
      <c r="BK45" s="96">
        <v>12640253743744.424</v>
      </c>
      <c r="BL45" s="96">
        <v>13493442283300.77</v>
      </c>
      <c r="BM45" s="96">
        <v>14296369668065.166</v>
      </c>
      <c r="BN45" s="96">
        <v>14616413683019.543</v>
      </c>
      <c r="BO45" s="96">
        <v>15851276922873.055</v>
      </c>
      <c r="BP45" s="96">
        <v>16325084918823.803</v>
      </c>
      <c r="BQ45" s="96">
        <v>17173989334581.701</v>
      </c>
    </row>
    <row r="46" spans="1:69" hidden="1" x14ac:dyDescent="0.25">
      <c r="A46" s="96" t="s">
        <v>250</v>
      </c>
      <c r="B46" s="96" t="s">
        <v>251</v>
      </c>
      <c r="C46" s="96" t="s">
        <v>4194</v>
      </c>
      <c r="D46" s="96" t="s">
        <v>4195</v>
      </c>
      <c r="E46" s="101">
        <f t="shared" si="0"/>
        <v>47216899321.59761</v>
      </c>
      <c r="F46" s="96">
        <v>5492745889.8149185</v>
      </c>
      <c r="G46" s="96">
        <v>6038315904.9061956</v>
      </c>
      <c r="H46" s="96">
        <v>6112405708.352541</v>
      </c>
      <c r="I46" s="96">
        <v>6998115047.4461651</v>
      </c>
      <c r="J46" s="96">
        <v>8230699197.1934862</v>
      </c>
      <c r="K46" s="96">
        <v>7974752907.8830881</v>
      </c>
      <c r="L46" s="96">
        <v>8898018736.2598476</v>
      </c>
      <c r="M46" s="96">
        <v>9307163143.6156044</v>
      </c>
      <c r="N46" s="96">
        <v>10475049116.162785</v>
      </c>
      <c r="O46" s="96">
        <v>11474286967.677691</v>
      </c>
      <c r="P46" s="96">
        <v>12664747894.41666</v>
      </c>
      <c r="Q46" s="96">
        <v>13862407213.56633</v>
      </c>
      <c r="R46" s="96">
        <v>14449705424.807068</v>
      </c>
      <c r="S46" s="96">
        <v>15307901973.380775</v>
      </c>
      <c r="T46" s="96">
        <v>15970333193.068853</v>
      </c>
      <c r="U46" s="96">
        <v>17288346643.979969</v>
      </c>
      <c r="V46" s="96">
        <v>19521378206.897388</v>
      </c>
      <c r="W46" s="96">
        <v>20949261442.04948</v>
      </c>
      <c r="X46" s="96">
        <v>23234711409.583782</v>
      </c>
      <c r="Y46" s="96">
        <v>23791045073.333443</v>
      </c>
      <c r="Z46" s="96">
        <v>21184094378.321995</v>
      </c>
      <c r="AA46" s="96">
        <v>21925643370.811653</v>
      </c>
      <c r="AB46" s="96">
        <v>21969674962.351643</v>
      </c>
      <c r="AC46" s="96">
        <v>21112804814.630039</v>
      </c>
      <c r="AD46" s="96">
        <v>20542492760.351303</v>
      </c>
      <c r="AE46" s="96">
        <v>21467156206.371277</v>
      </c>
      <c r="AF46" s="96">
        <v>22166845697.292007</v>
      </c>
      <c r="AG46" s="96">
        <v>22089489409.933838</v>
      </c>
      <c r="AH46" s="96">
        <v>22340532915.165699</v>
      </c>
      <c r="AI46" s="96">
        <v>22999132929.876503</v>
      </c>
      <c r="AJ46" s="96">
        <v>22747083497.322819</v>
      </c>
      <c r="AK46" s="96">
        <v>22756392780.306595</v>
      </c>
      <c r="AL46" s="96">
        <v>22700739607.151691</v>
      </c>
      <c r="AM46" s="96">
        <v>22657044066.134167</v>
      </c>
      <c r="AN46" s="96">
        <v>22840839521.074574</v>
      </c>
      <c r="AO46" s="96">
        <v>24468419439.156643</v>
      </c>
      <c r="AP46" s="96">
        <v>26359663691.904835</v>
      </c>
      <c r="AQ46" s="96">
        <v>28903065478.585991</v>
      </c>
      <c r="AR46" s="96">
        <v>30135465005.63324</v>
      </c>
      <c r="AS46" s="96">
        <v>30487103687.180439</v>
      </c>
      <c r="AT46" s="96">
        <v>30406072178.226772</v>
      </c>
      <c r="AU46" s="96">
        <v>29751121585.554298</v>
      </c>
      <c r="AV46" s="96">
        <v>28938759334.224148</v>
      </c>
      <c r="AW46" s="96">
        <v>27571152176.356308</v>
      </c>
      <c r="AX46" s="96">
        <v>28449303912.454056</v>
      </c>
      <c r="AY46" s="96">
        <v>28732677632.166897</v>
      </c>
      <c r="AZ46" s="96">
        <v>29541668752.636906</v>
      </c>
      <c r="BA46" s="96">
        <v>29867049486.223133</v>
      </c>
      <c r="BB46" s="96">
        <v>31295490700.862289</v>
      </c>
      <c r="BC46" s="96">
        <v>32423167866.681831</v>
      </c>
      <c r="BD46" s="96">
        <v>34643522418.935638</v>
      </c>
      <c r="BE46" s="96">
        <v>32783010325.347122</v>
      </c>
      <c r="BF46" s="96">
        <v>35281210700.942528</v>
      </c>
      <c r="BG46" s="96">
        <v>39077544167.605431</v>
      </c>
      <c r="BH46" s="96">
        <v>42739891584.486206</v>
      </c>
      <c r="BI46" s="96">
        <v>45815005169.265106</v>
      </c>
      <c r="BJ46" s="96">
        <v>49101205368.910004</v>
      </c>
      <c r="BK46" s="96">
        <v>52739979047.028267</v>
      </c>
      <c r="BL46" s="96">
        <v>55294253263.753761</v>
      </c>
      <c r="BM46" s="96">
        <v>59010785541.056732</v>
      </c>
      <c r="BN46" s="96">
        <v>59423700880.592537</v>
      </c>
      <c r="BO46" s="96">
        <v>63620992438.481842</v>
      </c>
      <c r="BP46" s="96">
        <v>67576850897.493591</v>
      </c>
      <c r="BQ46" s="96">
        <v>71993628609.493469</v>
      </c>
    </row>
    <row r="47" spans="1:69" hidden="1" x14ac:dyDescent="0.25">
      <c r="A47" s="96" t="s">
        <v>252</v>
      </c>
      <c r="B47" s="96" t="s">
        <v>253</v>
      </c>
      <c r="C47" s="96" t="s">
        <v>4194</v>
      </c>
      <c r="D47" s="96" t="s">
        <v>4195</v>
      </c>
      <c r="E47" s="101">
        <f t="shared" si="0"/>
        <v>31975083668.451008</v>
      </c>
      <c r="F47" s="96">
        <v>4827329401.9146624</v>
      </c>
      <c r="G47" s="96">
        <v>4884469573.7294664</v>
      </c>
      <c r="H47" s="96">
        <v>5033033600.1324663</v>
      </c>
      <c r="I47" s="96">
        <v>5221397415.2772131</v>
      </c>
      <c r="J47" s="96">
        <v>5406608719.9026604</v>
      </c>
      <c r="K47" s="96">
        <v>5516149516.7298765</v>
      </c>
      <c r="L47" s="96">
        <v>5770717368.8073244</v>
      </c>
      <c r="M47" s="96">
        <v>5141012904.5801067</v>
      </c>
      <c r="N47" s="96">
        <v>5467278232.8687143</v>
      </c>
      <c r="O47" s="96">
        <v>5735255755.9882278</v>
      </c>
      <c r="P47" s="96">
        <v>5912593777.3502913</v>
      </c>
      <c r="Q47" s="96">
        <v>6118334765.1878214</v>
      </c>
      <c r="R47" s="96">
        <v>6281929448.9612751</v>
      </c>
      <c r="S47" s="96">
        <v>6618369537.0160685</v>
      </c>
      <c r="T47" s="96">
        <v>7328802680.3250484</v>
      </c>
      <c r="U47" s="96">
        <v>8152930849.2934589</v>
      </c>
      <c r="V47" s="96">
        <v>7704916015.6770506</v>
      </c>
      <c r="W47" s="96">
        <v>8763561577.1903763</v>
      </c>
      <c r="X47" s="96">
        <v>10691808462.446768</v>
      </c>
      <c r="Y47" s="96">
        <v>11337071802.187138</v>
      </c>
      <c r="Z47" s="96">
        <v>11114265274.658419</v>
      </c>
      <c r="AA47" s="96">
        <v>13012879895.813164</v>
      </c>
      <c r="AB47" s="96">
        <v>13990954313.545856</v>
      </c>
      <c r="AC47" s="96">
        <v>14951689440.750196</v>
      </c>
      <c r="AD47" s="96">
        <v>16069264314.496294</v>
      </c>
      <c r="AE47" s="96">
        <v>17364955075.556046</v>
      </c>
      <c r="AF47" s="96">
        <v>18540851327.9566</v>
      </c>
      <c r="AG47" s="96">
        <v>18142844102.99543</v>
      </c>
      <c r="AH47" s="96">
        <v>16723414750.595366</v>
      </c>
      <c r="AI47" s="96">
        <v>16419195682.582483</v>
      </c>
      <c r="AJ47" s="96">
        <v>15416689238.297834</v>
      </c>
      <c r="AK47" s="96">
        <v>14829529308.66255</v>
      </c>
      <c r="AL47" s="96">
        <v>14369813423.944647</v>
      </c>
      <c r="AM47" s="96">
        <v>13229990256.529461</v>
      </c>
      <c r="AN47" s="96">
        <v>13478291934.236982</v>
      </c>
      <c r="AO47" s="96">
        <v>13868353888.463385</v>
      </c>
      <c r="AP47" s="96">
        <v>14452915010.814346</v>
      </c>
      <c r="AQ47" s="96">
        <v>15107243821.723412</v>
      </c>
      <c r="AR47" s="96">
        <v>15821141893.09515</v>
      </c>
      <c r="AS47" s="96">
        <v>16534881735.193192</v>
      </c>
      <c r="AT47" s="96">
        <v>17168567485.080212</v>
      </c>
      <c r="AU47" s="96">
        <v>17910981186.096863</v>
      </c>
      <c r="AV47" s="96">
        <v>18712860619.975864</v>
      </c>
      <c r="AW47" s="96">
        <v>19733301669.156601</v>
      </c>
      <c r="AX47" s="96">
        <v>21124275033.392746</v>
      </c>
      <c r="AY47" s="96">
        <v>21594980960.880005</v>
      </c>
      <c r="AZ47" s="96">
        <v>22417659743.947945</v>
      </c>
      <c r="BA47" s="96">
        <v>23387803923.265415</v>
      </c>
      <c r="BB47" s="96">
        <v>24053813244.360149</v>
      </c>
      <c r="BC47" s="96">
        <v>24674221649.994785</v>
      </c>
      <c r="BD47" s="96">
        <v>25389533435.396786</v>
      </c>
      <c r="BE47" s="96">
        <v>26247499414.46991</v>
      </c>
      <c r="BF47" s="96">
        <v>27461703152.465485</v>
      </c>
      <c r="BG47" s="96">
        <v>28833560541.638691</v>
      </c>
      <c r="BH47" s="96">
        <v>30482787769.37542</v>
      </c>
      <c r="BI47" s="96">
        <v>32210233021.404896</v>
      </c>
      <c r="BJ47" s="96">
        <v>33671222914.445766</v>
      </c>
      <c r="BK47" s="96">
        <v>34863580364.141205</v>
      </c>
      <c r="BL47" s="96">
        <v>36242614249.642296</v>
      </c>
      <c r="BM47" s="96">
        <v>37502066833.844055</v>
      </c>
      <c r="BN47" s="96">
        <v>37599547049.690697</v>
      </c>
      <c r="BO47" s="96">
        <v>38854942335.72039</v>
      </c>
      <c r="BP47" s="96">
        <v>40247035779.575378</v>
      </c>
      <c r="BQ47" s="96">
        <v>41854256684.235855</v>
      </c>
    </row>
    <row r="48" spans="1:69" hidden="1" x14ac:dyDescent="0.25">
      <c r="A48" s="96" t="s">
        <v>254</v>
      </c>
      <c r="B48" s="96" t="s">
        <v>255</v>
      </c>
      <c r="C48" s="96" t="s">
        <v>4194</v>
      </c>
      <c r="D48" s="96" t="s">
        <v>4195</v>
      </c>
      <c r="E48" s="101">
        <f t="shared" si="0"/>
        <v>36982164246.066261</v>
      </c>
      <c r="F48" s="96">
        <v>19168015351.980629</v>
      </c>
      <c r="G48" s="96">
        <v>17088021918.368578</v>
      </c>
      <c r="H48" s="96">
        <v>20710801756.546898</v>
      </c>
      <c r="I48" s="96">
        <v>21790660916.877834</v>
      </c>
      <c r="J48" s="96">
        <v>21258920074.325745</v>
      </c>
      <c r="K48" s="96">
        <v>21470945657.203995</v>
      </c>
      <c r="L48" s="96">
        <v>22925706424.348537</v>
      </c>
      <c r="M48" s="96">
        <v>22699718872.704506</v>
      </c>
      <c r="N48" s="96">
        <v>23683229243.638847</v>
      </c>
      <c r="O48" s="96">
        <v>25892599199.978184</v>
      </c>
      <c r="P48" s="96">
        <v>25829147683.177898</v>
      </c>
      <c r="Q48" s="96">
        <v>27380192668.201851</v>
      </c>
      <c r="R48" s="96">
        <v>27421573863.067368</v>
      </c>
      <c r="S48" s="96">
        <v>29652942980.972843</v>
      </c>
      <c r="T48" s="96">
        <v>30581253826.713142</v>
      </c>
      <c r="U48" s="96">
        <v>29057808604.286209</v>
      </c>
      <c r="V48" s="96">
        <v>27515128940.799965</v>
      </c>
      <c r="W48" s="96">
        <v>27724462281.240028</v>
      </c>
      <c r="X48" s="96">
        <v>26242508947.858669</v>
      </c>
      <c r="Y48" s="96">
        <v>26355374898.522022</v>
      </c>
      <c r="Z48" s="96">
        <v>26933852428.253281</v>
      </c>
      <c r="AA48" s="96">
        <v>27566939113.866909</v>
      </c>
      <c r="AB48" s="96">
        <v>27440771406.066669</v>
      </c>
      <c r="AC48" s="96">
        <v>27828153788.093937</v>
      </c>
      <c r="AD48" s="96">
        <v>29370132388.439857</v>
      </c>
      <c r="AE48" s="96">
        <v>29507540832.113289</v>
      </c>
      <c r="AF48" s="96">
        <v>30899473396.729198</v>
      </c>
      <c r="AG48" s="96">
        <v>31726232824.150764</v>
      </c>
      <c r="AH48" s="96">
        <v>31875467102.209011</v>
      </c>
      <c r="AI48" s="96">
        <v>31471907548.357983</v>
      </c>
      <c r="AJ48" s="96">
        <v>29404734879.051197</v>
      </c>
      <c r="AK48" s="96">
        <v>26928547011.702545</v>
      </c>
      <c r="AL48" s="96">
        <v>24101047269.138588</v>
      </c>
      <c r="AM48" s="96">
        <v>20854865032.240208</v>
      </c>
      <c r="AN48" s="96">
        <v>20041525962.687042</v>
      </c>
      <c r="AO48" s="96">
        <v>20181816409.898792</v>
      </c>
      <c r="AP48" s="96">
        <v>19975321585.734196</v>
      </c>
      <c r="AQ48" s="96">
        <v>18853298464.023151</v>
      </c>
      <c r="AR48" s="96">
        <v>18547091854.443409</v>
      </c>
      <c r="AS48" s="96">
        <v>17755104912.178986</v>
      </c>
      <c r="AT48" s="96">
        <v>16528062516.726246</v>
      </c>
      <c r="AU48" s="96">
        <v>16180944606.213261</v>
      </c>
      <c r="AV48" s="96">
        <v>16657920857.69244</v>
      </c>
      <c r="AW48" s="96">
        <v>17587070083.915531</v>
      </c>
      <c r="AX48" s="96">
        <v>18772152630.071262</v>
      </c>
      <c r="AY48" s="96">
        <v>19923852569.065376</v>
      </c>
      <c r="AZ48" s="96">
        <v>20983996692.923695</v>
      </c>
      <c r="BA48" s="96">
        <v>22297485299.994221</v>
      </c>
      <c r="BB48" s="96">
        <v>23685703159.348988</v>
      </c>
      <c r="BC48" s="96">
        <v>24361945145.794193</v>
      </c>
      <c r="BD48" s="96">
        <v>26093586500.169884</v>
      </c>
      <c r="BE48" s="96">
        <v>27887434695.458286</v>
      </c>
      <c r="BF48" s="96">
        <v>29863789011.157784</v>
      </c>
      <c r="BG48" s="96">
        <v>32396822644.976864</v>
      </c>
      <c r="BH48" s="96">
        <v>35464895084.478706</v>
      </c>
      <c r="BI48" s="96">
        <v>37917706497.179283</v>
      </c>
      <c r="BJ48" s="96">
        <v>38827503534.075623</v>
      </c>
      <c r="BK48" s="96">
        <v>40274584268.021027</v>
      </c>
      <c r="BL48" s="96">
        <v>42619016590.659325</v>
      </c>
      <c r="BM48" s="96">
        <v>44487659679.018784</v>
      </c>
      <c r="BN48" s="96">
        <v>45259708653.51162</v>
      </c>
      <c r="BO48" s="96">
        <v>48065880294.850365</v>
      </c>
      <c r="BP48" s="96">
        <v>52355494607.56282</v>
      </c>
      <c r="BQ48" s="96">
        <v>56837576516.868828</v>
      </c>
    </row>
    <row r="49" spans="1:69" hidden="1" x14ac:dyDescent="0.25">
      <c r="A49" s="96" t="s">
        <v>256</v>
      </c>
      <c r="B49" s="96" t="s">
        <v>257</v>
      </c>
      <c r="C49" s="96" t="s">
        <v>4194</v>
      </c>
      <c r="D49" s="96" t="s">
        <v>4195</v>
      </c>
      <c r="E49" s="101">
        <f t="shared" si="0"/>
        <v>10513466277.851782</v>
      </c>
      <c r="F49" s="96">
        <v>1260529281.302418</v>
      </c>
      <c r="G49" s="96">
        <v>1365792636.8634882</v>
      </c>
      <c r="H49" s="96">
        <v>1436845387.2365429</v>
      </c>
      <c r="I49" s="96">
        <v>1378950570.3301482</v>
      </c>
      <c r="J49" s="96">
        <v>1431582304.2419107</v>
      </c>
      <c r="K49" s="96">
        <v>1484213965.7786825</v>
      </c>
      <c r="L49" s="96">
        <v>1504384173.2769196</v>
      </c>
      <c r="M49" s="96">
        <v>1536221035.161608</v>
      </c>
      <c r="N49" s="96">
        <v>1653455074.103107</v>
      </c>
      <c r="O49" s="96">
        <v>1778266546.954241</v>
      </c>
      <c r="P49" s="96">
        <v>1891337095.1871266</v>
      </c>
      <c r="Q49" s="96">
        <v>2037973138.2796855</v>
      </c>
      <c r="R49" s="96">
        <v>2213596509.6751428</v>
      </c>
      <c r="S49" s="96">
        <v>2395801820.897707</v>
      </c>
      <c r="T49" s="96">
        <v>2584723272.0781455</v>
      </c>
      <c r="U49" s="96">
        <v>2784563654.7407389</v>
      </c>
      <c r="V49" s="96">
        <v>2810078242.5851769</v>
      </c>
      <c r="W49" s="96">
        <v>2558479910.942934</v>
      </c>
      <c r="X49" s="96">
        <v>2721192760.6115737</v>
      </c>
      <c r="Y49" s="96">
        <v>2988229521.7671323</v>
      </c>
      <c r="Z49" s="96">
        <v>3515251773.440599</v>
      </c>
      <c r="AA49" s="96">
        <v>4134629380.0480957</v>
      </c>
      <c r="AB49" s="96">
        <v>5110306815.6160212</v>
      </c>
      <c r="AC49" s="96">
        <v>5409462277.6089535</v>
      </c>
      <c r="AD49" s="96">
        <v>5786833455.4376888</v>
      </c>
      <c r="AE49" s="96">
        <v>5718221236.4515619</v>
      </c>
      <c r="AF49" s="96">
        <v>5325863974.6061935</v>
      </c>
      <c r="AG49" s="96">
        <v>5335949916.8719206</v>
      </c>
      <c r="AH49" s="96">
        <v>5430196848.8152304</v>
      </c>
      <c r="AI49" s="96">
        <v>5571375261.576622</v>
      </c>
      <c r="AJ49" s="96">
        <v>5627089212.8829441</v>
      </c>
      <c r="AK49" s="96">
        <v>5761878676.4146404</v>
      </c>
      <c r="AL49" s="96">
        <v>5912375954.4542284</v>
      </c>
      <c r="AM49" s="96">
        <v>5854453399.9905767</v>
      </c>
      <c r="AN49" s="96">
        <v>5532863840.2491274</v>
      </c>
      <c r="AO49" s="96">
        <v>5753366411.6822481</v>
      </c>
      <c r="AP49" s="96">
        <v>6000213536.5801458</v>
      </c>
      <c r="AQ49" s="96">
        <v>5962723473.2420006</v>
      </c>
      <c r="AR49" s="96">
        <v>6185583409.5721998</v>
      </c>
      <c r="AS49" s="96">
        <v>6025859314.4731712</v>
      </c>
      <c r="AT49" s="96">
        <v>6482377234.7838602</v>
      </c>
      <c r="AU49" s="96">
        <v>6728876234.6228857</v>
      </c>
      <c r="AV49" s="96">
        <v>7037184600.2647982</v>
      </c>
      <c r="AW49" s="96">
        <v>7094415494.6019335</v>
      </c>
      <c r="AX49" s="96">
        <v>7341062187.0252199</v>
      </c>
      <c r="AY49" s="96">
        <v>7910417276.680872</v>
      </c>
      <c r="AZ49" s="96">
        <v>8542162055.9316654</v>
      </c>
      <c r="BA49" s="96">
        <v>7977183901.3680611</v>
      </c>
      <c r="BB49" s="96">
        <v>8480255108.8780804</v>
      </c>
      <c r="BC49" s="96">
        <v>9467126892.0967579</v>
      </c>
      <c r="BD49" s="96">
        <v>10407332392.436281</v>
      </c>
      <c r="BE49" s="96">
        <v>10636909752.838982</v>
      </c>
      <c r="BF49" s="96">
        <v>11694979455.591438</v>
      </c>
      <c r="BG49" s="96">
        <v>11611660392.809931</v>
      </c>
      <c r="BH49" s="96">
        <v>12383378937.620058</v>
      </c>
      <c r="BI49" s="96">
        <v>12434793867.722769</v>
      </c>
      <c r="BJ49" s="96">
        <v>11354801749.156061</v>
      </c>
      <c r="BK49" s="96">
        <v>10719526285.032072</v>
      </c>
      <c r="BL49" s="96">
        <v>10472514332.635504</v>
      </c>
      <c r="BM49" s="96">
        <v>10590275355.339531</v>
      </c>
      <c r="BN49" s="96">
        <v>9926500406.9209309</v>
      </c>
      <c r="BO49" s="96">
        <v>10027261670.094643</v>
      </c>
      <c r="BP49" s="96">
        <v>10175199490.063332</v>
      </c>
      <c r="BQ49" s="96">
        <v>10369226732.875879</v>
      </c>
    </row>
    <row r="50" spans="1:69" hidden="1" x14ac:dyDescent="0.25">
      <c r="A50" s="96" t="s">
        <v>169</v>
      </c>
      <c r="B50" s="96" t="s">
        <v>258</v>
      </c>
      <c r="C50" s="96" t="s">
        <v>4194</v>
      </c>
      <c r="D50" s="96" t="s">
        <v>4195</v>
      </c>
      <c r="E50" s="101">
        <f t="shared" si="0"/>
        <v>284041757700.80591</v>
      </c>
      <c r="F50" s="96">
        <v>30607351920.84861</v>
      </c>
      <c r="G50" s="96">
        <v>32165026473.276783</v>
      </c>
      <c r="H50" s="96">
        <v>33905762200.137997</v>
      </c>
      <c r="I50" s="96">
        <v>35020145447.635284</v>
      </c>
      <c r="J50" s="96">
        <v>37179817268.797844</v>
      </c>
      <c r="K50" s="96">
        <v>38518294925.195419</v>
      </c>
      <c r="L50" s="96">
        <v>40535396289.087494</v>
      </c>
      <c r="M50" s="96">
        <v>42211479864.709419</v>
      </c>
      <c r="N50" s="96">
        <v>44715936774.115112</v>
      </c>
      <c r="O50" s="96">
        <v>47444734555.517738</v>
      </c>
      <c r="P50" s="96">
        <v>50390007345.5411</v>
      </c>
      <c r="Q50" s="96">
        <v>53393618595.524704</v>
      </c>
      <c r="R50" s="96">
        <v>57488453984.91021</v>
      </c>
      <c r="S50" s="96">
        <v>61353376858.800003</v>
      </c>
      <c r="T50" s="96">
        <v>64878592920.43325</v>
      </c>
      <c r="U50" s="96">
        <v>66385888256.798187</v>
      </c>
      <c r="V50" s="96">
        <v>69524857841.278961</v>
      </c>
      <c r="W50" s="96">
        <v>72416052846.121765</v>
      </c>
      <c r="X50" s="96">
        <v>78549620712.742126</v>
      </c>
      <c r="Y50" s="96">
        <v>82774898275.661942</v>
      </c>
      <c r="Z50" s="96">
        <v>86158201122.72995</v>
      </c>
      <c r="AA50" s="96">
        <v>88119913721.780594</v>
      </c>
      <c r="AB50" s="96">
        <v>88955661300.655914</v>
      </c>
      <c r="AC50" s="96">
        <v>90355784303.22905</v>
      </c>
      <c r="AD50" s="96">
        <v>93383320875.491058</v>
      </c>
      <c r="AE50" s="96">
        <v>96284839824.191498</v>
      </c>
      <c r="AF50" s="96">
        <v>101892542204.38252</v>
      </c>
      <c r="AG50" s="96">
        <v>107363083659.42535</v>
      </c>
      <c r="AH50" s="96">
        <v>111726505380.41536</v>
      </c>
      <c r="AI50" s="96">
        <v>115540955654.07385</v>
      </c>
      <c r="AJ50" s="96">
        <v>120488417446.26038</v>
      </c>
      <c r="AK50" s="96">
        <v>122900122761.67126</v>
      </c>
      <c r="AL50" s="96">
        <v>127871346008.23766</v>
      </c>
      <c r="AM50" s="96">
        <v>134757742185.31152</v>
      </c>
      <c r="AN50" s="96">
        <v>142593449287.22205</v>
      </c>
      <c r="AO50" s="96">
        <v>150011784497.79153</v>
      </c>
      <c r="AP50" s="96">
        <v>153095808839.25269</v>
      </c>
      <c r="AQ50" s="96">
        <v>158347444690.97055</v>
      </c>
      <c r="AR50" s="96">
        <v>159249683235.26233</v>
      </c>
      <c r="AS50" s="96">
        <v>152554802278.49942</v>
      </c>
      <c r="AT50" s="96">
        <v>157016818928.93024</v>
      </c>
      <c r="AU50" s="96">
        <v>159651401476.81915</v>
      </c>
      <c r="AV50" s="96">
        <v>163649041384.44641</v>
      </c>
      <c r="AW50" s="96">
        <v>170061255792.91046</v>
      </c>
      <c r="AX50" s="96">
        <v>179130660092.78244</v>
      </c>
      <c r="AY50" s="96">
        <v>187780451739.37601</v>
      </c>
      <c r="AZ50" s="96">
        <v>200393418124.05493</v>
      </c>
      <c r="BA50" s="96">
        <v>213896316785.02258</v>
      </c>
      <c r="BB50" s="96">
        <v>220919487240.84869</v>
      </c>
      <c r="BC50" s="96">
        <v>223437193184.79175</v>
      </c>
      <c r="BD50" s="96">
        <v>233479933032.17288</v>
      </c>
      <c r="BE50" s="96">
        <v>249701866578.27676</v>
      </c>
      <c r="BF50" s="96">
        <v>259471791121.28741</v>
      </c>
      <c r="BG50" s="96">
        <v>272793056063.56992</v>
      </c>
      <c r="BH50" s="96">
        <v>285066097496.81396</v>
      </c>
      <c r="BI50" s="96">
        <v>293492370193.16571</v>
      </c>
      <c r="BJ50" s="96">
        <v>299618678572.19098</v>
      </c>
      <c r="BK50" s="96">
        <v>303691577641.58282</v>
      </c>
      <c r="BL50" s="96">
        <v>311479214511.79462</v>
      </c>
      <c r="BM50" s="96">
        <v>321405606655.84125</v>
      </c>
      <c r="BN50" s="96">
        <v>298309675728.09247</v>
      </c>
      <c r="BO50" s="96">
        <v>330530695024.88531</v>
      </c>
      <c r="BP50" s="96">
        <v>354622693594.66052</v>
      </c>
      <c r="BQ50" s="96">
        <v>356793627488.70349</v>
      </c>
    </row>
    <row r="51" spans="1:69" hidden="1" x14ac:dyDescent="0.25">
      <c r="A51" s="96" t="s">
        <v>259</v>
      </c>
      <c r="B51" s="96" t="s">
        <v>260</v>
      </c>
      <c r="C51" s="96" t="s">
        <v>4194</v>
      </c>
      <c r="D51" s="96" t="s">
        <v>4195</v>
      </c>
      <c r="E51" s="101">
        <f t="shared" si="0"/>
        <v>970531782.16560316</v>
      </c>
      <c r="Z51" s="96">
        <v>396529307.99416304</v>
      </c>
      <c r="AA51" s="96">
        <v>411854884.04147124</v>
      </c>
      <c r="AB51" s="96">
        <v>438144886.91052485</v>
      </c>
      <c r="AC51" s="96">
        <v>459269612.73885173</v>
      </c>
      <c r="AD51" s="96">
        <v>478146971.57887053</v>
      </c>
      <c r="AE51" s="96">
        <v>489048534.98835558</v>
      </c>
      <c r="AF51" s="96">
        <v>498182064.9280178</v>
      </c>
      <c r="AG51" s="96">
        <v>506341211.97764432</v>
      </c>
      <c r="AH51" s="96">
        <v>519948521.42316914</v>
      </c>
      <c r="AI51" s="96">
        <v>503412824.6898489</v>
      </c>
      <c r="AJ51" s="96">
        <v>529042761.73016864</v>
      </c>
      <c r="AK51" s="96">
        <v>500497533.94627446</v>
      </c>
      <c r="AL51" s="96">
        <v>543194887.41528332</v>
      </c>
      <c r="AM51" s="96">
        <v>559523658.74991322</v>
      </c>
      <c r="AN51" s="96">
        <v>529998809.45829505</v>
      </c>
      <c r="AO51" s="96">
        <v>549132860.56504369</v>
      </c>
      <c r="AP51" s="96">
        <v>542039772.2149992</v>
      </c>
      <c r="AQ51" s="96">
        <v>563884807.97547615</v>
      </c>
      <c r="AR51" s="96">
        <v>571116719.69426239</v>
      </c>
      <c r="AS51" s="96">
        <v>582107339.60444963</v>
      </c>
      <c r="AT51" s="96">
        <v>645253637.21998656</v>
      </c>
      <c r="AU51" s="96">
        <v>660306805.14749992</v>
      </c>
      <c r="AV51" s="96">
        <v>675658574.28324997</v>
      </c>
      <c r="AW51" s="96">
        <v>689873563.38062501</v>
      </c>
      <c r="AX51" s="96">
        <v>703116788.89680862</v>
      </c>
      <c r="AY51" s="96">
        <v>723068064.3629421</v>
      </c>
      <c r="AZ51" s="96">
        <v>742207354.0873791</v>
      </c>
      <c r="BA51" s="96">
        <v>748145327.23713934</v>
      </c>
      <c r="BB51" s="96">
        <v>777806380.58865511</v>
      </c>
      <c r="BC51" s="96">
        <v>803013068.75146115</v>
      </c>
      <c r="BD51" s="96">
        <v>833349029.45948362</v>
      </c>
      <c r="BE51" s="96">
        <v>867878902.28584719</v>
      </c>
      <c r="BF51" s="96">
        <v>895376863.07760012</v>
      </c>
      <c r="BG51" s="96">
        <v>935366608.18198097</v>
      </c>
      <c r="BH51" s="96">
        <v>955071579.82219148</v>
      </c>
      <c r="BI51" s="96">
        <v>966029600.86222744</v>
      </c>
      <c r="BJ51" s="96">
        <v>998106097.53582633</v>
      </c>
      <c r="BK51" s="96">
        <v>1036191459.4769152</v>
      </c>
      <c r="BL51" s="96">
        <v>1073934227.0842133</v>
      </c>
      <c r="BM51" s="96">
        <v>1092843848.7370584</v>
      </c>
      <c r="BN51" s="96">
        <v>1090706717.9807665</v>
      </c>
      <c r="BO51" s="96">
        <v>1113744577.0355103</v>
      </c>
      <c r="BP51" s="96">
        <v>1140337216.681937</v>
      </c>
      <c r="BQ51" s="96">
        <v>1171138792.0164423</v>
      </c>
    </row>
    <row r="52" spans="1:69" hidden="1" x14ac:dyDescent="0.25">
      <c r="A52" s="96" t="s">
        <v>261</v>
      </c>
      <c r="B52" s="96" t="s">
        <v>262</v>
      </c>
      <c r="C52" s="96" t="s">
        <v>4194</v>
      </c>
      <c r="D52" s="96" t="s">
        <v>4195</v>
      </c>
      <c r="E52" s="101">
        <f t="shared" si="0"/>
        <v>1799673138.301383</v>
      </c>
      <c r="Z52" s="96">
        <v>188081994.53451514</v>
      </c>
      <c r="AA52" s="96">
        <v>203977861.68800303</v>
      </c>
      <c r="AB52" s="96">
        <v>209740297.64287195</v>
      </c>
      <c r="AC52" s="96">
        <v>229709146.51175442</v>
      </c>
      <c r="AD52" s="96">
        <v>238399665.30423474</v>
      </c>
      <c r="AE52" s="96">
        <v>259002370.8737717</v>
      </c>
      <c r="AF52" s="96">
        <v>266439508.5018402</v>
      </c>
      <c r="AG52" s="96">
        <v>277920556.72149146</v>
      </c>
      <c r="AH52" s="96">
        <v>294587049.28833413</v>
      </c>
      <c r="AI52" s="96">
        <v>311372470.19733238</v>
      </c>
      <c r="AJ52" s="96">
        <v>313527702.86048007</v>
      </c>
      <c r="AK52" s="96">
        <v>317930092.63486147</v>
      </c>
      <c r="AL52" s="96">
        <v>352704163.84072334</v>
      </c>
      <c r="AM52" s="96">
        <v>383418741.33313388</v>
      </c>
      <c r="AN52" s="96">
        <v>456968584.43228257</v>
      </c>
      <c r="AO52" s="96">
        <v>521911297.41469628</v>
      </c>
      <c r="AP52" s="96">
        <v>581130092.02310336</v>
      </c>
      <c r="AQ52" s="96">
        <v>645742611.60766244</v>
      </c>
      <c r="AR52" s="96">
        <v>726572059.75741327</v>
      </c>
      <c r="AS52" s="96">
        <v>808112687.72747099</v>
      </c>
      <c r="AT52" s="96">
        <v>923550525.28988707</v>
      </c>
      <c r="AU52" s="96">
        <v>944160982.56555903</v>
      </c>
      <c r="AV52" s="96">
        <v>993737848.22592247</v>
      </c>
      <c r="AW52" s="96">
        <v>1035238917.786296</v>
      </c>
      <c r="AX52" s="96">
        <v>1140802982.1676345</v>
      </c>
      <c r="AY52" s="96">
        <v>1219660508.684479</v>
      </c>
      <c r="AZ52" s="96">
        <v>1317035160.0100513</v>
      </c>
      <c r="BA52" s="96">
        <v>1516838454.6371431</v>
      </c>
      <c r="BB52" s="96">
        <v>1623608884.7958338</v>
      </c>
      <c r="BC52" s="96">
        <v>1599196517.1566844</v>
      </c>
      <c r="BD52" s="96">
        <v>1628564468.2422805</v>
      </c>
      <c r="BE52" s="96">
        <v>1692481034.5440664</v>
      </c>
      <c r="BF52" s="96">
        <v>1710821579.6128569</v>
      </c>
      <c r="BG52" s="96">
        <v>1721636311.1576202</v>
      </c>
      <c r="BH52" s="96">
        <v>1733630380.444896</v>
      </c>
      <c r="BI52" s="96">
        <v>1749857620.3532875</v>
      </c>
      <c r="BJ52" s="96">
        <v>1824764034.9525554</v>
      </c>
      <c r="BK52" s="96">
        <v>1907814790.7283316</v>
      </c>
      <c r="BL52" s="96">
        <v>1978536809.778538</v>
      </c>
      <c r="BM52" s="96">
        <v>2116002111.0965829</v>
      </c>
      <c r="BN52" s="96">
        <v>1675762033.5138175</v>
      </c>
      <c r="BO52" s="96">
        <v>1793627260.6000016</v>
      </c>
      <c r="BP52" s="96">
        <v>2106419343.418339</v>
      </c>
      <c r="BQ52" s="96">
        <v>2214881716.0906777</v>
      </c>
    </row>
    <row r="53" spans="1:69" hidden="1" x14ac:dyDescent="0.25">
      <c r="A53" s="96" t="s">
        <v>150</v>
      </c>
      <c r="B53" s="96" t="s">
        <v>263</v>
      </c>
      <c r="C53" s="96" t="s">
        <v>4194</v>
      </c>
      <c r="D53" s="96" t="s">
        <v>4195</v>
      </c>
      <c r="E53" s="101">
        <f t="shared" si="0"/>
        <v>56522498421.614182</v>
      </c>
      <c r="F53" s="96">
        <v>4791476273.0069323</v>
      </c>
      <c r="G53" s="96">
        <v>4881521363.3093004</v>
      </c>
      <c r="H53" s="96">
        <v>5147192860.9686127</v>
      </c>
      <c r="I53" s="96">
        <v>5502293755.8593988</v>
      </c>
      <c r="J53" s="96">
        <v>5703625342.7722111</v>
      </c>
      <c r="K53" s="96">
        <v>6170782350.3444967</v>
      </c>
      <c r="L53" s="96">
        <v>6600843859.0466347</v>
      </c>
      <c r="M53" s="96">
        <v>6973799848.8907089</v>
      </c>
      <c r="N53" s="96">
        <v>7564711134.6374702</v>
      </c>
      <c r="O53" s="96">
        <v>7980149936.3841991</v>
      </c>
      <c r="P53" s="96">
        <v>8578911306.9119158</v>
      </c>
      <c r="Q53" s="96">
        <v>9160433275.3788643</v>
      </c>
      <c r="R53" s="96">
        <v>9909577643.0648918</v>
      </c>
      <c r="S53" s="96">
        <v>10673498640.884863</v>
      </c>
      <c r="T53" s="96">
        <v>11265333466.059589</v>
      </c>
      <c r="U53" s="96">
        <v>11501913472.808245</v>
      </c>
      <c r="V53" s="96">
        <v>12136538956.242699</v>
      </c>
      <c r="W53" s="96">
        <v>13217233964.476645</v>
      </c>
      <c r="X53" s="96">
        <v>14045648796.221653</v>
      </c>
      <c r="Y53" s="96">
        <v>14739380800.548635</v>
      </c>
      <c r="Z53" s="96">
        <v>14850205527.266724</v>
      </c>
      <c r="AA53" s="96">
        <v>14514345036.114424</v>
      </c>
      <c r="AB53" s="96">
        <v>13456892435.86627</v>
      </c>
      <c r="AC53" s="96">
        <v>13842162284.274216</v>
      </c>
      <c r="AD53" s="96">
        <v>14952872322.668413</v>
      </c>
      <c r="AE53" s="96">
        <v>15060772507.924068</v>
      </c>
      <c r="AF53" s="96">
        <v>15894574652.879957</v>
      </c>
      <c r="AG53" s="96">
        <v>16651876951.882383</v>
      </c>
      <c r="AH53" s="96">
        <v>17223393910.355373</v>
      </c>
      <c r="AI53" s="96">
        <v>18199267197.974632</v>
      </c>
      <c r="AJ53" s="96">
        <v>18845898693.615887</v>
      </c>
      <c r="AK53" s="96">
        <v>19272881737.49868</v>
      </c>
      <c r="AL53" s="96">
        <v>21046199579.266205</v>
      </c>
      <c r="AM53" s="96">
        <v>22539888610.479099</v>
      </c>
      <c r="AN53" s="96">
        <v>23558472573.28516</v>
      </c>
      <c r="AO53" s="96">
        <v>24537080462.903332</v>
      </c>
      <c r="AP53" s="96">
        <v>24868443805.533958</v>
      </c>
      <c r="AQ53" s="96">
        <v>26230281013.940914</v>
      </c>
      <c r="AR53" s="96">
        <v>28107138561.466976</v>
      </c>
      <c r="AS53" s="96">
        <v>29291801376.473701</v>
      </c>
      <c r="AT53" s="96">
        <v>30425018595.579762</v>
      </c>
      <c r="AU53" s="96">
        <v>31487207677.998375</v>
      </c>
      <c r="AV53" s="96">
        <v>32563086642.844349</v>
      </c>
      <c r="AW53" s="96">
        <v>33968893662.639259</v>
      </c>
      <c r="AX53" s="96">
        <v>35471881195.204445</v>
      </c>
      <c r="AY53" s="96">
        <v>36882479564.95137</v>
      </c>
      <c r="AZ53" s="96">
        <v>39584746510.512856</v>
      </c>
      <c r="BA53" s="96">
        <v>42836685682.042648</v>
      </c>
      <c r="BB53" s="96">
        <v>44866362761.209229</v>
      </c>
      <c r="BC53" s="96">
        <v>44474474850.245163</v>
      </c>
      <c r="BD53" s="96">
        <v>46858459461.785118</v>
      </c>
      <c r="BE53" s="96">
        <v>48921712048.997139</v>
      </c>
      <c r="BF53" s="96">
        <v>51310359848.495575</v>
      </c>
      <c r="BG53" s="96">
        <v>52590433318.897392</v>
      </c>
      <c r="BH53" s="96">
        <v>54453244251.285622</v>
      </c>
      <c r="BI53" s="96">
        <v>56441920821.080627</v>
      </c>
      <c r="BJ53" s="96">
        <v>58814921623.350204</v>
      </c>
      <c r="BK53" s="96">
        <v>61260269009.417427</v>
      </c>
      <c r="BL53" s="96">
        <v>62862779083.633484</v>
      </c>
      <c r="BM53" s="96">
        <v>64382494196.515465</v>
      </c>
      <c r="BN53" s="96">
        <v>61631202099.096008</v>
      </c>
      <c r="BO53" s="96">
        <v>66522107767.721741</v>
      </c>
      <c r="BP53" s="96">
        <v>69549856034.375595</v>
      </c>
      <c r="BQ53" s="96">
        <v>73105190309.292496</v>
      </c>
    </row>
    <row r="54" spans="1:69" hidden="1" x14ac:dyDescent="0.25">
      <c r="A54" s="96" t="s">
        <v>4126</v>
      </c>
      <c r="B54" s="96" t="s">
        <v>4125</v>
      </c>
      <c r="C54" s="96" t="s">
        <v>4194</v>
      </c>
      <c r="D54" s="96" t="s">
        <v>4195</v>
      </c>
      <c r="E54" s="101">
        <f t="shared" si="0"/>
        <v>35808203094.179588</v>
      </c>
      <c r="F54" s="96">
        <v>7357579349.9914503</v>
      </c>
      <c r="G54" s="96">
        <v>7900307907.8099108</v>
      </c>
      <c r="H54" s="96">
        <v>8428676837.8155365</v>
      </c>
      <c r="I54" s="96">
        <v>8485517936.6560144</v>
      </c>
      <c r="J54" s="96">
        <v>9212471047.7895966</v>
      </c>
      <c r="K54" s="96">
        <v>10188564841.853241</v>
      </c>
      <c r="L54" s="96">
        <v>11062297166.830006</v>
      </c>
      <c r="M54" s="96">
        <v>12038158962.893803</v>
      </c>
      <c r="N54" s="96">
        <v>12829597414.496298</v>
      </c>
      <c r="O54" s="96">
        <v>13775523162.737246</v>
      </c>
      <c r="P54" s="96">
        <v>13924103942.513411</v>
      </c>
      <c r="Q54" s="96">
        <v>14324075561.259047</v>
      </c>
      <c r="R54" s="96">
        <v>14158204899.976971</v>
      </c>
      <c r="S54" s="96">
        <v>14572781096.626427</v>
      </c>
      <c r="T54" s="96">
        <v>13689839991.032778</v>
      </c>
      <c r="U54" s="96">
        <v>13223774317.800913</v>
      </c>
      <c r="V54" s="96">
        <v>13861751515.791641</v>
      </c>
      <c r="W54" s="96">
        <v>14630825152.898396</v>
      </c>
      <c r="X54" s="96">
        <v>15661941572.973557</v>
      </c>
      <c r="Y54" s="96">
        <v>17159631077.336706</v>
      </c>
      <c r="Z54" s="96">
        <v>17607870519.466591</v>
      </c>
      <c r="AA54" s="96">
        <v>17284993122.758083</v>
      </c>
      <c r="AB54" s="96">
        <v>17089242134.225916</v>
      </c>
      <c r="AC54" s="96">
        <v>17142301808.375572</v>
      </c>
      <c r="AD54" s="96">
        <v>18179387190.486362</v>
      </c>
      <c r="AE54" s="96">
        <v>18837057507.769981</v>
      </c>
      <c r="AF54" s="96">
        <v>19447977328.901447</v>
      </c>
      <c r="AG54" s="96">
        <v>19837626454.124588</v>
      </c>
      <c r="AH54" s="96">
        <v>20603022873.071812</v>
      </c>
      <c r="AI54" s="96">
        <v>21559227850.924572</v>
      </c>
      <c r="AJ54" s="96">
        <v>21371096447.792572</v>
      </c>
      <c r="AK54" s="96">
        <v>21160031395.833672</v>
      </c>
      <c r="AL54" s="96">
        <v>21045809370.459503</v>
      </c>
      <c r="AM54" s="96">
        <v>21236688956.5</v>
      </c>
      <c r="AN54" s="96">
        <v>21940108140.188789</v>
      </c>
      <c r="AO54" s="96">
        <v>22563065940.505482</v>
      </c>
      <c r="AP54" s="96">
        <v>23478416120.972031</v>
      </c>
      <c r="AQ54" s="96">
        <v>24274699187.896442</v>
      </c>
      <c r="AR54" s="96">
        <v>25143084645.93449</v>
      </c>
      <c r="AS54" s="96">
        <v>26134096061.536407</v>
      </c>
      <c r="AT54" s="96">
        <v>27090332442.021702</v>
      </c>
      <c r="AU54" s="96">
        <v>27442399884.873772</v>
      </c>
      <c r="AV54" s="96">
        <v>28033722049.913521</v>
      </c>
      <c r="AW54" s="96">
        <v>28552168397.37252</v>
      </c>
      <c r="AX54" s="96">
        <v>29358312950.821632</v>
      </c>
      <c r="AY54" s="96">
        <v>30321447575.314159</v>
      </c>
      <c r="AZ54" s="96">
        <v>31672647931.655388</v>
      </c>
      <c r="BA54" s="96">
        <v>32717896388.558006</v>
      </c>
      <c r="BB54" s="96">
        <v>32895286081.071602</v>
      </c>
      <c r="BC54" s="96">
        <v>32040067806.735016</v>
      </c>
      <c r="BD54" s="96">
        <v>32357745230.038563</v>
      </c>
      <c r="BE54" s="96">
        <v>32913277781.788918</v>
      </c>
      <c r="BF54" s="96">
        <v>33679509557.439442</v>
      </c>
      <c r="BG54" s="96">
        <v>33704374341.124298</v>
      </c>
      <c r="BH54" s="96">
        <v>34298860339.658298</v>
      </c>
      <c r="BI54" s="96">
        <v>34538256117.685883</v>
      </c>
      <c r="BJ54" s="96">
        <v>34701264113.771614</v>
      </c>
      <c r="BK54" s="96">
        <v>35375599998.109947</v>
      </c>
      <c r="BL54" s="96">
        <v>36398366424.968224</v>
      </c>
      <c r="BM54" s="96">
        <v>36771323459.819702</v>
      </c>
      <c r="BN54" s="96">
        <v>33390765519.043797</v>
      </c>
      <c r="BO54" s="96">
        <v>36878107871.934685</v>
      </c>
      <c r="BP54" s="96">
        <v>45167649111.170105</v>
      </c>
      <c r="BQ54" s="96">
        <v>50911102458.134933</v>
      </c>
    </row>
    <row r="55" spans="1:69" hidden="1" x14ac:dyDescent="0.25">
      <c r="A55" s="96" t="s">
        <v>264</v>
      </c>
      <c r="B55" s="96" t="s">
        <v>265</v>
      </c>
      <c r="C55" s="96" t="s">
        <v>4194</v>
      </c>
      <c r="D55" s="96" t="s">
        <v>4195</v>
      </c>
      <c r="E55" s="101">
        <f t="shared" si="0"/>
        <v>81891811335.282272</v>
      </c>
      <c r="P55" s="96">
        <v>23120654813.226868</v>
      </c>
      <c r="Q55" s="96">
        <v>25105299224.961365</v>
      </c>
      <c r="R55" s="96">
        <v>26317053148.530323</v>
      </c>
      <c r="S55" s="96">
        <v>27220909321.8834</v>
      </c>
      <c r="T55" s="96">
        <v>27488896946.333027</v>
      </c>
      <c r="U55" s="96">
        <v>30093861942.67968</v>
      </c>
      <c r="V55" s="96">
        <v>31727344869.416035</v>
      </c>
      <c r="W55" s="96">
        <v>34490638878.705093</v>
      </c>
      <c r="X55" s="96">
        <v>36765640923.643318</v>
      </c>
      <c r="Y55" s="96">
        <v>37165718488.948982</v>
      </c>
      <c r="Z55" s="96">
        <v>35363388173.54068</v>
      </c>
      <c r="AA55" s="96">
        <v>42325850268.887383</v>
      </c>
      <c r="AB55" s="96">
        <v>46100569046.771523</v>
      </c>
      <c r="AC55" s="96">
        <v>48595287844.258766</v>
      </c>
      <c r="AD55" s="96">
        <v>52448756410.021774</v>
      </c>
      <c r="AE55" s="96">
        <v>53286192380.628746</v>
      </c>
      <c r="AF55" s="96">
        <v>53336975926.049728</v>
      </c>
      <c r="AG55" s="96">
        <v>52055729737.862213</v>
      </c>
      <c r="AH55" s="96">
        <v>53984675578.248703</v>
      </c>
      <c r="AI55" s="96">
        <v>54351816305.328995</v>
      </c>
      <c r="AJ55" s="96">
        <v>52749217702.760857</v>
      </c>
      <c r="AK55" s="96">
        <v>47108903626.707474</v>
      </c>
      <c r="AL55" s="96">
        <v>41653408481.760582</v>
      </c>
      <c r="AM55" s="96">
        <v>35456139102.317978</v>
      </c>
      <c r="AN55" s="96">
        <v>35710334910.446037</v>
      </c>
      <c r="AO55" s="96">
        <v>36587809678.546646</v>
      </c>
      <c r="AP55" s="96">
        <v>39455836535.564896</v>
      </c>
      <c r="AQ55" s="96">
        <v>40554060177.159309</v>
      </c>
      <c r="AR55" s="96">
        <v>40618600362.110168</v>
      </c>
      <c r="AS55" s="96">
        <v>43132386147.588715</v>
      </c>
      <c r="AT55" s="96">
        <v>45683563278.599503</v>
      </c>
      <c r="AU55" s="96">
        <v>47138598430.461617</v>
      </c>
      <c r="AV55" s="96">
        <v>47810239203.230843</v>
      </c>
      <c r="AW55" s="96">
        <v>49623557376.225014</v>
      </c>
      <c r="AX55" s="96">
        <v>52487103646.415344</v>
      </c>
      <c r="AY55" s="96">
        <v>58366528733.145714</v>
      </c>
      <c r="AZ55" s="96">
        <v>65408954114.946609</v>
      </c>
      <c r="BA55" s="96">
        <v>70159041951.115723</v>
      </c>
      <c r="BB55" s="96">
        <v>73047369063.910004</v>
      </c>
      <c r="BC55" s="96">
        <v>74107509498.147736</v>
      </c>
      <c r="BD55" s="96">
        <v>75878940053.32103</v>
      </c>
      <c r="BE55" s="96">
        <v>78005296225.144562</v>
      </c>
      <c r="BF55" s="96">
        <v>80357078126.462173</v>
      </c>
      <c r="BG55" s="96">
        <v>82564971264.272919</v>
      </c>
      <c r="BH55" s="96">
        <v>83429902609.353012</v>
      </c>
      <c r="BI55" s="96">
        <v>87132800000</v>
      </c>
      <c r="BJ55" s="96">
        <v>87579654548.890732</v>
      </c>
      <c r="BK55" s="96">
        <v>89164663930.970154</v>
      </c>
      <c r="BL55" s="96">
        <v>91169039692.771194</v>
      </c>
      <c r="BM55" s="96">
        <v>91020354637.147446</v>
      </c>
      <c r="BN55" s="96">
        <v>81054459000.258713</v>
      </c>
      <c r="BO55" s="96">
        <v>82070633423.424911</v>
      </c>
      <c r="BP55" s="96">
        <v>83527267339.325989</v>
      </c>
    </row>
    <row r="56" spans="1:69" hidden="1" x14ac:dyDescent="0.25">
      <c r="A56" s="96" t="s">
        <v>4124</v>
      </c>
      <c r="B56" s="96" t="s">
        <v>4123</v>
      </c>
      <c r="C56" s="96" t="s">
        <v>4194</v>
      </c>
      <c r="D56" s="96" t="s">
        <v>4195</v>
      </c>
      <c r="E56" s="101">
        <f t="shared" si="0"/>
        <v>2921118244.358809</v>
      </c>
      <c r="AT56" s="96">
        <v>2881155239.821979</v>
      </c>
      <c r="AU56" s="96">
        <v>2861109495.5201025</v>
      </c>
      <c r="AV56" s="96">
        <v>2872469966.1403346</v>
      </c>
      <c r="AW56" s="96">
        <v>2880748042.0171976</v>
      </c>
      <c r="AX56" s="96">
        <v>2886753280.2991638</v>
      </c>
      <c r="AY56" s="96">
        <v>2906280011.1405478</v>
      </c>
      <c r="AZ56" s="96">
        <v>2953824854.027564</v>
      </c>
      <c r="BA56" s="96">
        <v>3026783241.7524362</v>
      </c>
      <c r="BB56" s="96">
        <v>3093010563.0260015</v>
      </c>
      <c r="BC56" s="96">
        <v>3076577142.9682536</v>
      </c>
      <c r="BD56" s="96">
        <v>3079109369.2821512</v>
      </c>
      <c r="BE56" s="96">
        <v>3094765331.2503757</v>
      </c>
      <c r="BF56" s="96">
        <v>3083966122.1167521</v>
      </c>
      <c r="BG56" s="96">
        <v>3064361444.8472977</v>
      </c>
      <c r="BH56" s="96">
        <v>3044829285.4885917</v>
      </c>
      <c r="BI56" s="96">
        <v>3058779217.8770947</v>
      </c>
      <c r="BJ56" s="96">
        <v>3026120372.5829082</v>
      </c>
      <c r="BK56" s="96">
        <v>2987500779.2465477</v>
      </c>
      <c r="BL56" s="96">
        <v>2924640436.8364005</v>
      </c>
      <c r="BM56" s="96">
        <v>2830872595.0303025</v>
      </c>
      <c r="BN56" s="96">
        <v>2320226839.9560108</v>
      </c>
      <c r="BO56" s="96">
        <v>2417676367.2341633</v>
      </c>
      <c r="BP56" s="96">
        <v>2608672800.2456622</v>
      </c>
    </row>
    <row r="57" spans="1:69" hidden="1" x14ac:dyDescent="0.25">
      <c r="A57" s="96" t="s">
        <v>266</v>
      </c>
      <c r="B57" s="96" t="s">
        <v>4122</v>
      </c>
      <c r="C57" s="96" t="s">
        <v>4194</v>
      </c>
      <c r="D57" s="96" t="s">
        <v>4195</v>
      </c>
      <c r="E57" s="101">
        <f t="shared" si="0"/>
        <v>4849037827.5002832</v>
      </c>
      <c r="AZ57" s="96">
        <v>4633485696.5069923</v>
      </c>
      <c r="BA57" s="96">
        <v>4780025489.1962118</v>
      </c>
      <c r="BB57" s="96">
        <v>4762941612.4716148</v>
      </c>
      <c r="BC57" s="96">
        <v>4419986821.7307205</v>
      </c>
      <c r="BD57" s="96">
        <v>4299956032.0084887</v>
      </c>
      <c r="BE57" s="96">
        <v>4350225213.8914289</v>
      </c>
      <c r="BF57" s="96">
        <v>4403722268.6814137</v>
      </c>
      <c r="BG57" s="96">
        <v>4460060434.887372</v>
      </c>
      <c r="BH57" s="96">
        <v>4578454046.888689</v>
      </c>
      <c r="BI57" s="96">
        <v>4708167255.2872686</v>
      </c>
      <c r="BJ57" s="96">
        <v>4860710632.0844316</v>
      </c>
      <c r="BK57" s="96">
        <v>5015477958.0794001</v>
      </c>
      <c r="BL57" s="96">
        <v>5229501727.2524433</v>
      </c>
      <c r="BM57" s="96">
        <v>5434269999.2338142</v>
      </c>
      <c r="BN57" s="96">
        <v>5165012391.414216</v>
      </c>
      <c r="BO57" s="96">
        <v>5418352610.0538807</v>
      </c>
      <c r="BP57" s="96">
        <v>5697740746.843133</v>
      </c>
    </row>
    <row r="58" spans="1:69" hidden="1" x14ac:dyDescent="0.25">
      <c r="A58" s="96" t="s">
        <v>143</v>
      </c>
      <c r="B58" s="96" t="s">
        <v>267</v>
      </c>
      <c r="C58" s="96" t="s">
        <v>4194</v>
      </c>
      <c r="D58" s="96" t="s">
        <v>4195</v>
      </c>
      <c r="E58" s="101">
        <f t="shared" si="0"/>
        <v>22719249180.761383</v>
      </c>
      <c r="U58" s="96">
        <v>3097694991.0735211</v>
      </c>
      <c r="V58" s="96">
        <v>3725482909.040833</v>
      </c>
      <c r="W58" s="96">
        <v>4335046458.0057993</v>
      </c>
      <c r="X58" s="96">
        <v>4672200506.9402056</v>
      </c>
      <c r="Y58" s="96">
        <v>5135008569.8328028</v>
      </c>
      <c r="Z58" s="96">
        <v>5430438178.3076305</v>
      </c>
      <c r="AA58" s="96">
        <v>5567122222.5943871</v>
      </c>
      <c r="AB58" s="96">
        <v>5902358121.6875629</v>
      </c>
      <c r="AC58" s="96">
        <v>6231838476.7405109</v>
      </c>
      <c r="AD58" s="96">
        <v>6777616308.6446104</v>
      </c>
      <c r="AE58" s="96">
        <v>7108536188.3423872</v>
      </c>
      <c r="AF58" s="96">
        <v>7371832835.0190897</v>
      </c>
      <c r="AG58" s="96">
        <v>7892671314.3435488</v>
      </c>
      <c r="AH58" s="96">
        <v>8575133068.8843918</v>
      </c>
      <c r="AI58" s="96">
        <v>9256635383.7769718</v>
      </c>
      <c r="AJ58" s="96">
        <v>9941996621.9186649</v>
      </c>
      <c r="AK58" s="96">
        <v>10015517806.444796</v>
      </c>
      <c r="AL58" s="96">
        <v>10956976381.729664</v>
      </c>
      <c r="AM58" s="96">
        <v>11033675269.887745</v>
      </c>
      <c r="AN58" s="96">
        <v>11684661967.477604</v>
      </c>
      <c r="AO58" s="96">
        <v>12661788237.861864</v>
      </c>
      <c r="AP58" s="96">
        <v>12819880993.048483</v>
      </c>
      <c r="AQ58" s="96">
        <v>13158440542.986969</v>
      </c>
      <c r="AR58" s="96">
        <v>13962532678.788443</v>
      </c>
      <c r="AS58" s="96">
        <v>14660374536.050131</v>
      </c>
      <c r="AT58" s="96">
        <v>15534911370.449982</v>
      </c>
      <c r="AU58" s="96">
        <v>16148938147.336416</v>
      </c>
      <c r="AV58" s="96">
        <v>16750156089.584806</v>
      </c>
      <c r="AW58" s="96">
        <v>17189560609.861362</v>
      </c>
      <c r="AX58" s="96">
        <v>18053567045.439941</v>
      </c>
      <c r="AY58" s="96">
        <v>18929707347.115433</v>
      </c>
      <c r="AZ58" s="96">
        <v>19822021318.363827</v>
      </c>
      <c r="BA58" s="96">
        <v>20832561533.86533</v>
      </c>
      <c r="BB58" s="96">
        <v>21592285885.82637</v>
      </c>
      <c r="BC58" s="96">
        <v>21157144675.906815</v>
      </c>
      <c r="BD58" s="96">
        <v>21640277594.667706</v>
      </c>
      <c r="BE58" s="96">
        <v>21730455393.31702</v>
      </c>
      <c r="BF58" s="96">
        <v>20981323710.751068</v>
      </c>
      <c r="BG58" s="96">
        <v>19599182734.057079</v>
      </c>
      <c r="BH58" s="96">
        <v>19251089114.478294</v>
      </c>
      <c r="BI58" s="96">
        <v>19909269064.120419</v>
      </c>
      <c r="BJ58" s="96">
        <v>21218020833.654385</v>
      </c>
      <c r="BK58" s="96">
        <v>22434550995.348595</v>
      </c>
      <c r="BL58" s="96">
        <v>23701579256.480038</v>
      </c>
      <c r="BM58" s="96">
        <v>25013996094.072605</v>
      </c>
      <c r="BN58" s="96">
        <v>24152615030.364887</v>
      </c>
      <c r="BO58" s="96">
        <v>26546456011.997612</v>
      </c>
      <c r="BP58" s="96">
        <v>27889209738.781525</v>
      </c>
      <c r="BQ58" s="96">
        <v>28577218405.253716</v>
      </c>
    </row>
    <row r="59" spans="1:69" hidden="1" x14ac:dyDescent="0.25">
      <c r="A59" s="96" t="s">
        <v>268</v>
      </c>
      <c r="B59" s="96" t="s">
        <v>269</v>
      </c>
      <c r="C59" s="96" t="s">
        <v>4194</v>
      </c>
      <c r="D59" s="96" t="s">
        <v>4195</v>
      </c>
      <c r="E59" s="101">
        <f t="shared" si="0"/>
        <v>191122207907.50369</v>
      </c>
      <c r="AJ59" s="96">
        <v>120142052583.97281</v>
      </c>
      <c r="AK59" s="96">
        <v>106187622460.49092</v>
      </c>
      <c r="AL59" s="96">
        <v>105649737161.44118</v>
      </c>
      <c r="AM59" s="96">
        <v>105715138858.6819</v>
      </c>
      <c r="AN59" s="96">
        <v>108790719365.82149</v>
      </c>
      <c r="AO59" s="96">
        <v>115863001168.75864</v>
      </c>
      <c r="AP59" s="96">
        <v>120805040906.55019</v>
      </c>
      <c r="AQ59" s="96">
        <v>120178870877.5853</v>
      </c>
      <c r="AR59" s="96">
        <v>119750353168.3521</v>
      </c>
      <c r="AS59" s="96">
        <v>121407876416.48463</v>
      </c>
      <c r="AT59" s="96">
        <v>126265440317.08934</v>
      </c>
      <c r="AU59" s="96">
        <v>130107668072.56471</v>
      </c>
      <c r="AV59" s="96">
        <v>132150170232.22729</v>
      </c>
      <c r="AW59" s="96">
        <v>136886020631.12968</v>
      </c>
      <c r="AX59" s="96">
        <v>143476070938.564</v>
      </c>
      <c r="AY59" s="96">
        <v>152947812388.84094</v>
      </c>
      <c r="AZ59" s="96">
        <v>163297687890.6449</v>
      </c>
      <c r="BA59" s="96">
        <v>172393922455.40936</v>
      </c>
      <c r="BB59" s="96">
        <v>177025133390.92438</v>
      </c>
      <c r="BC59" s="96">
        <v>168780486813.35437</v>
      </c>
      <c r="BD59" s="96">
        <v>172890126530.8197</v>
      </c>
      <c r="BE59" s="96">
        <v>175933614512.93262</v>
      </c>
      <c r="BF59" s="96">
        <v>174552528075.61365</v>
      </c>
      <c r="BG59" s="96">
        <v>174472402052.94989</v>
      </c>
      <c r="BH59" s="96">
        <v>178419147314.39609</v>
      </c>
      <c r="BI59" s="96">
        <v>188033050459.8811</v>
      </c>
      <c r="BJ59" s="96">
        <v>192803983942.27353</v>
      </c>
      <c r="BK59" s="96">
        <v>202769490319.6301</v>
      </c>
      <c r="BL59" s="96">
        <v>209298846486.10199</v>
      </c>
      <c r="BM59" s="96">
        <v>215640347578.63721</v>
      </c>
      <c r="BN59" s="96">
        <v>203773728339.85474</v>
      </c>
      <c r="BO59" s="96">
        <v>211013852329.8949</v>
      </c>
      <c r="BP59" s="96">
        <v>215974795467.24942</v>
      </c>
      <c r="BQ59" s="96">
        <v>215302078357.6402</v>
      </c>
    </row>
    <row r="60" spans="1:69" hidden="1" x14ac:dyDescent="0.25">
      <c r="A60" s="96" t="s">
        <v>78</v>
      </c>
      <c r="B60" s="96" t="s">
        <v>270</v>
      </c>
      <c r="C60" s="96" t="s">
        <v>4194</v>
      </c>
      <c r="D60" s="96" t="s">
        <v>4195</v>
      </c>
      <c r="E60" s="101">
        <f t="shared" si="0"/>
        <v>3355334161347.0483</v>
      </c>
      <c r="F60" s="96">
        <v>909411445730.98608</v>
      </c>
      <c r="G60" s="96">
        <v>948501947115.31921</v>
      </c>
      <c r="H60" s="96">
        <v>992355659168.26221</v>
      </c>
      <c r="I60" s="96">
        <v>1019499527829.7275</v>
      </c>
      <c r="J60" s="96">
        <v>1087188892209.1948</v>
      </c>
      <c r="K60" s="96">
        <v>1144202861287.2764</v>
      </c>
      <c r="L60" s="96">
        <v>1176379919903.1497</v>
      </c>
      <c r="M60" s="96">
        <v>1172494848923.6948</v>
      </c>
      <c r="N60" s="96">
        <v>1238960921045.9521</v>
      </c>
      <c r="O60" s="96">
        <v>1330868315234.9238</v>
      </c>
      <c r="P60" s="96">
        <v>1398784449060.7854</v>
      </c>
      <c r="Q60" s="96">
        <v>1442604165833.2708</v>
      </c>
      <c r="R60" s="96">
        <v>1504641069065.5234</v>
      </c>
      <c r="S60" s="96">
        <v>1576525098914.3933</v>
      </c>
      <c r="T60" s="96">
        <v>1590557256007.342</v>
      </c>
      <c r="U60" s="96">
        <v>1576771277634.5652</v>
      </c>
      <c r="V60" s="96">
        <v>1654809762173.5771</v>
      </c>
      <c r="W60" s="96">
        <v>1710199854384.8569</v>
      </c>
      <c r="X60" s="96">
        <v>1761651094839.9768</v>
      </c>
      <c r="Y60" s="96">
        <v>1834766016070.6804</v>
      </c>
      <c r="Z60" s="96">
        <v>1860614725103.5698</v>
      </c>
      <c r="AA60" s="96">
        <v>1870461852829.7</v>
      </c>
      <c r="AB60" s="96">
        <v>1863076506757.7241</v>
      </c>
      <c r="AC60" s="96">
        <v>1892371711215.9426</v>
      </c>
      <c r="AD60" s="96">
        <v>1945792376994.3857</v>
      </c>
      <c r="AE60" s="96">
        <v>1991089163868.8765</v>
      </c>
      <c r="AF60" s="96">
        <v>2036632127244.5132</v>
      </c>
      <c r="AG60" s="96">
        <v>2065188797761.2417</v>
      </c>
      <c r="AH60" s="96">
        <v>2141750213307.7612</v>
      </c>
      <c r="AI60" s="96">
        <v>2225204617485.9126</v>
      </c>
      <c r="AJ60" s="96">
        <v>2342139255489.1016</v>
      </c>
      <c r="AK60" s="96">
        <v>2461781853866.6157</v>
      </c>
      <c r="AL60" s="96">
        <v>2509123803633.3696</v>
      </c>
      <c r="AM60" s="96">
        <v>2484613432320.1548</v>
      </c>
      <c r="AN60" s="96">
        <v>2544042703990.729</v>
      </c>
      <c r="AO60" s="96">
        <v>2583326450250.0649</v>
      </c>
      <c r="AP60" s="96">
        <v>2604143486148.0962</v>
      </c>
      <c r="AQ60" s="96">
        <v>2650813925428.0571</v>
      </c>
      <c r="AR60" s="96">
        <v>2704199536146.7212</v>
      </c>
      <c r="AS60" s="96">
        <v>2755234843518.9165</v>
      </c>
      <c r="AT60" s="96">
        <v>2835481139992.3931</v>
      </c>
      <c r="AU60" s="96">
        <v>2883158861645.2363</v>
      </c>
      <c r="AV60" s="96">
        <v>2877450961484.2871</v>
      </c>
      <c r="AW60" s="96">
        <v>2857305447168.1777</v>
      </c>
      <c r="AX60" s="96">
        <v>2890881304361.6934</v>
      </c>
      <c r="AY60" s="96">
        <v>2912034089955.5566</v>
      </c>
      <c r="AZ60" s="96">
        <v>3023170179485.1191</v>
      </c>
      <c r="BA60" s="96">
        <v>3113153483420.8184</v>
      </c>
      <c r="BB60" s="96">
        <v>3143035994104.0215</v>
      </c>
      <c r="BC60" s="96">
        <v>2964076668605.5059</v>
      </c>
      <c r="BD60" s="96">
        <v>3087971590525.6816</v>
      </c>
      <c r="BE60" s="96">
        <v>3209180426118.1699</v>
      </c>
      <c r="BF60" s="96">
        <v>3222610768995.5762</v>
      </c>
      <c r="BG60" s="96">
        <v>3236712633454.9043</v>
      </c>
      <c r="BH60" s="96">
        <v>3308229204839.041</v>
      </c>
      <c r="BI60" s="96">
        <v>3357585719351.5605</v>
      </c>
      <c r="BJ60" s="96">
        <v>3432459876455.0488</v>
      </c>
      <c r="BK60" s="96">
        <v>3524457734041.3848</v>
      </c>
      <c r="BL60" s="96">
        <v>3559040862512.6543</v>
      </c>
      <c r="BM60" s="96">
        <v>3597317337494.2363</v>
      </c>
      <c r="BN60" s="96">
        <v>3459656323000.8223</v>
      </c>
      <c r="BO60" s="96">
        <v>3569113619670.709</v>
      </c>
      <c r="BP60" s="96">
        <v>3633579269920.3105</v>
      </c>
      <c r="BQ60" s="96">
        <v>3622499230389.373</v>
      </c>
    </row>
    <row r="61" spans="1:69" hidden="1" x14ac:dyDescent="0.25">
      <c r="A61" s="96" t="s">
        <v>271</v>
      </c>
      <c r="B61" s="96" t="s">
        <v>272</v>
      </c>
      <c r="C61" s="96" t="s">
        <v>4194</v>
      </c>
      <c r="D61" s="96" t="s">
        <v>4195</v>
      </c>
      <c r="E61" s="101">
        <f t="shared" si="0"/>
        <v>2833761442.9056373</v>
      </c>
      <c r="BG61" s="96">
        <v>2105985489.123518</v>
      </c>
      <c r="BH61" s="96">
        <v>2254700565.1153641</v>
      </c>
      <c r="BI61" s="96">
        <v>2424391785.4389744</v>
      </c>
      <c r="BJ61" s="96">
        <v>2597091693.865469</v>
      </c>
      <c r="BK61" s="96">
        <v>2738843335.3025575</v>
      </c>
      <c r="BL61" s="96">
        <v>2869607134.048346</v>
      </c>
      <c r="BM61" s="96">
        <v>3028730597.3367143</v>
      </c>
      <c r="BN61" s="96">
        <v>3068599693.6066756</v>
      </c>
      <c r="BO61" s="96">
        <v>3207372442.6976705</v>
      </c>
      <c r="BP61" s="96">
        <v>3326961776.9029737</v>
      </c>
      <c r="BQ61" s="96">
        <v>3549091358.5237513</v>
      </c>
    </row>
    <row r="62" spans="1:69" hidden="1" x14ac:dyDescent="0.25">
      <c r="A62" s="96" t="s">
        <v>273</v>
      </c>
      <c r="B62" s="96" t="s">
        <v>4121</v>
      </c>
      <c r="C62" s="96" t="s">
        <v>4194</v>
      </c>
      <c r="D62" s="96" t="s">
        <v>4195</v>
      </c>
      <c r="E62" s="101">
        <f t="shared" si="0"/>
        <v>534816801.56443191</v>
      </c>
      <c r="W62" s="96">
        <v>211483620.87843299</v>
      </c>
      <c r="X62" s="96">
        <v>233764997.59082779</v>
      </c>
      <c r="Y62" s="96">
        <v>190847414.30787429</v>
      </c>
      <c r="Z62" s="96">
        <v>216388871.6253415</v>
      </c>
      <c r="AA62" s="96">
        <v>239822338.77165991</v>
      </c>
      <c r="AB62" s="96">
        <v>249721445.86909363</v>
      </c>
      <c r="AC62" s="96">
        <v>256105120.2309804</v>
      </c>
      <c r="AD62" s="96">
        <v>266852947.64013225</v>
      </c>
      <c r="AE62" s="96">
        <v>270644749.81276923</v>
      </c>
      <c r="AF62" s="96">
        <v>289788417.80722749</v>
      </c>
      <c r="AG62" s="96">
        <v>308066999.36659467</v>
      </c>
      <c r="AH62" s="96">
        <v>332147435.33422023</v>
      </c>
      <c r="AI62" s="96">
        <v>331512580.3328197</v>
      </c>
      <c r="AJ62" s="96">
        <v>349473877.4558208</v>
      </c>
      <c r="AK62" s="96">
        <v>354183964.05940396</v>
      </c>
      <c r="AL62" s="96">
        <v>361371847.18707287</v>
      </c>
      <c r="AM62" s="96">
        <v>369182589.25749362</v>
      </c>
      <c r="AN62" s="96">
        <v>369309888.8954283</v>
      </c>
      <c r="AO62" s="96">
        <v>380503164.20239913</v>
      </c>
      <c r="AP62" s="96">
        <v>392314752.0364812</v>
      </c>
      <c r="AQ62" s="96">
        <v>400889291.93450999</v>
      </c>
      <c r="AR62" s="96">
        <v>416019763.18617481</v>
      </c>
      <c r="AS62" s="96">
        <v>417492801.85370469</v>
      </c>
      <c r="AT62" s="96">
        <v>427263049.06519139</v>
      </c>
      <c r="AU62" s="96">
        <v>426990264.12675995</v>
      </c>
      <c r="AV62" s="96">
        <v>414914984.18552744</v>
      </c>
      <c r="AW62" s="96">
        <v>441275102.06928724</v>
      </c>
      <c r="AX62" s="96">
        <v>454737038.78087968</v>
      </c>
      <c r="AY62" s="96">
        <v>457719487.44106364</v>
      </c>
      <c r="AZ62" s="96">
        <v>479046723.21076316</v>
      </c>
      <c r="BA62" s="96">
        <v>509480429.50843269</v>
      </c>
      <c r="BB62" s="96">
        <v>545760826.31981647</v>
      </c>
      <c r="BC62" s="96">
        <v>539377658.76052034</v>
      </c>
      <c r="BD62" s="96">
        <v>543005698.44165874</v>
      </c>
      <c r="BE62" s="96">
        <v>541791805.46563876</v>
      </c>
      <c r="BF62" s="96">
        <v>536054228.92729706</v>
      </c>
      <c r="BG62" s="96">
        <v>530694004.88711888</v>
      </c>
      <c r="BH62" s="96">
        <v>555922065.27638817</v>
      </c>
      <c r="BI62" s="96">
        <v>540737037.03703701</v>
      </c>
      <c r="BJ62" s="96">
        <v>555681105.24744034</v>
      </c>
      <c r="BK62" s="96">
        <v>518900602.71559888</v>
      </c>
      <c r="BL62" s="96">
        <v>537309039.64408171</v>
      </c>
      <c r="BM62" s="96">
        <v>566874380.55441117</v>
      </c>
      <c r="BN62" s="96">
        <v>472749937.54863685</v>
      </c>
      <c r="BO62" s="96">
        <v>505325005.61299342</v>
      </c>
      <c r="BP62" s="96">
        <v>533540061.07808709</v>
      </c>
      <c r="BQ62" s="96">
        <v>558681739.57018638</v>
      </c>
    </row>
    <row r="63" spans="1:69" hidden="1" x14ac:dyDescent="0.25">
      <c r="A63" s="96" t="s">
        <v>69</v>
      </c>
      <c r="B63" s="96" t="s">
        <v>274</v>
      </c>
      <c r="C63" s="96" t="s">
        <v>4194</v>
      </c>
      <c r="D63" s="96" t="s">
        <v>4195</v>
      </c>
      <c r="E63" s="101">
        <f t="shared" si="0"/>
        <v>311780621086.04242</v>
      </c>
      <c r="F63" s="96">
        <v>82924593115.516342</v>
      </c>
      <c r="G63" s="96">
        <v>88214213991.406372</v>
      </c>
      <c r="H63" s="96">
        <v>93213156629.360336</v>
      </c>
      <c r="I63" s="96">
        <v>93806944230.159698</v>
      </c>
      <c r="J63" s="96">
        <v>102502790001.22272</v>
      </c>
      <c r="K63" s="96">
        <v>107172053277.31065</v>
      </c>
      <c r="L63" s="96">
        <v>110109542919.646</v>
      </c>
      <c r="M63" s="96">
        <v>116199008042.65012</v>
      </c>
      <c r="N63" s="96">
        <v>122651628016.22896</v>
      </c>
      <c r="O63" s="96">
        <v>130635327158.75272</v>
      </c>
      <c r="P63" s="96">
        <v>132721366598.94156</v>
      </c>
      <c r="Q63" s="96">
        <v>136709637791.28058</v>
      </c>
      <c r="R63" s="96">
        <v>142081486258.60492</v>
      </c>
      <c r="S63" s="96">
        <v>147896804897.97757</v>
      </c>
      <c r="T63" s="96">
        <v>146236819663.33539</v>
      </c>
      <c r="U63" s="96">
        <v>144106668435.12067</v>
      </c>
      <c r="V63" s="96">
        <v>152644421028.95859</v>
      </c>
      <c r="W63" s="96">
        <v>155499315943.77109</v>
      </c>
      <c r="X63" s="96">
        <v>158961210494.93451</v>
      </c>
      <c r="Y63" s="96">
        <v>165111596943.1409</v>
      </c>
      <c r="Z63" s="96">
        <v>164314130489.67542</v>
      </c>
      <c r="AA63" s="96">
        <v>163219594375.44965</v>
      </c>
      <c r="AB63" s="96">
        <v>169233539427.68875</v>
      </c>
      <c r="AC63" s="96">
        <v>173626963822.70297</v>
      </c>
      <c r="AD63" s="96">
        <v>180860502606.80399</v>
      </c>
      <c r="AE63" s="96">
        <v>188101708262.8302</v>
      </c>
      <c r="AF63" s="96">
        <v>197326551524.82315</v>
      </c>
      <c r="AG63" s="96">
        <v>197828286475.17914</v>
      </c>
      <c r="AH63" s="96">
        <v>197801379443.83356</v>
      </c>
      <c r="AI63" s="96">
        <v>199077569084.28159</v>
      </c>
      <c r="AJ63" s="96">
        <v>202014449528.00095</v>
      </c>
      <c r="AK63" s="96">
        <v>204829791576.42084</v>
      </c>
      <c r="AL63" s="96">
        <v>208838324345.41638</v>
      </c>
      <c r="AM63" s="96">
        <v>208860644214.54736</v>
      </c>
      <c r="AN63" s="96">
        <v>219998060186.39764</v>
      </c>
      <c r="AO63" s="96">
        <v>226658693444.80527</v>
      </c>
      <c r="AP63" s="96">
        <v>233232021689.22729</v>
      </c>
      <c r="AQ63" s="96">
        <v>240837461729.20795</v>
      </c>
      <c r="AR63" s="96">
        <v>246179618941.13751</v>
      </c>
      <c r="AS63" s="96">
        <v>253437048662.4989</v>
      </c>
      <c r="AT63" s="96">
        <v>262932986641.72479</v>
      </c>
      <c r="AU63" s="96">
        <v>265097327404.03503</v>
      </c>
      <c r="AV63" s="96">
        <v>266333597050.53333</v>
      </c>
      <c r="AW63" s="96">
        <v>267372454034.6235</v>
      </c>
      <c r="AX63" s="96">
        <v>274506537368.94226</v>
      </c>
      <c r="AY63" s="96">
        <v>280920770514.86786</v>
      </c>
      <c r="AZ63" s="96">
        <v>291913222677.84625</v>
      </c>
      <c r="BA63" s="96">
        <v>294567411335.29523</v>
      </c>
      <c r="BB63" s="96">
        <v>293059176864.38995</v>
      </c>
      <c r="BC63" s="96">
        <v>278680088475.41467</v>
      </c>
      <c r="BD63" s="96">
        <v>283894168259.7569</v>
      </c>
      <c r="BE63" s="96">
        <v>287689202382.58832</v>
      </c>
      <c r="BF63" s="96">
        <v>288340817827.02448</v>
      </c>
      <c r="BG63" s="96">
        <v>291032020819.87439</v>
      </c>
      <c r="BH63" s="96">
        <v>295744975353.14795</v>
      </c>
      <c r="BI63" s="96">
        <v>302673070846.85724</v>
      </c>
      <c r="BJ63" s="96">
        <v>312497708532.46326</v>
      </c>
      <c r="BK63" s="96">
        <v>321315569939.82306</v>
      </c>
      <c r="BL63" s="96">
        <v>327708263102.5661</v>
      </c>
      <c r="BM63" s="96">
        <v>332602543274.04938</v>
      </c>
      <c r="BN63" s="96">
        <v>324538552442.95953</v>
      </c>
      <c r="BO63" s="96">
        <v>346751664744.81421</v>
      </c>
      <c r="BP63" s="96">
        <v>356222057631.88745</v>
      </c>
      <c r="BQ63" s="96">
        <v>362953266629.80908</v>
      </c>
    </row>
    <row r="64" spans="1:69" hidden="1" x14ac:dyDescent="0.25">
      <c r="A64" s="96" t="s">
        <v>154</v>
      </c>
      <c r="B64" s="96" t="s">
        <v>275</v>
      </c>
      <c r="C64" s="96" t="s">
        <v>4194</v>
      </c>
      <c r="D64" s="96" t="s">
        <v>4195</v>
      </c>
      <c r="E64" s="101">
        <f t="shared" si="0"/>
        <v>72357793980.961227</v>
      </c>
      <c r="F64" s="96">
        <v>4530917998.0384655</v>
      </c>
      <c r="G64" s="96">
        <v>4426106594.0874786</v>
      </c>
      <c r="H64" s="96">
        <v>5180635649.1462536</v>
      </c>
      <c r="I64" s="96">
        <v>5517527341.231163</v>
      </c>
      <c r="J64" s="96">
        <v>5890780623.6263351</v>
      </c>
      <c r="K64" s="96">
        <v>5155503169.8200979</v>
      </c>
      <c r="L64" s="96">
        <v>5849606339.4279356</v>
      </c>
      <c r="M64" s="96">
        <v>6044254464.0090666</v>
      </c>
      <c r="N64" s="96">
        <v>6058691799.5180645</v>
      </c>
      <c r="O64" s="96">
        <v>6718570934.9164448</v>
      </c>
      <c r="P64" s="96">
        <v>7943143553.2680082</v>
      </c>
      <c r="Q64" s="96">
        <v>8806679709.4085674</v>
      </c>
      <c r="R64" s="96">
        <v>9722060448.1192741</v>
      </c>
      <c r="S64" s="96">
        <v>10975794392.720304</v>
      </c>
      <c r="T64" s="96">
        <v>11634550915.040524</v>
      </c>
      <c r="U64" s="96">
        <v>12238762621.026405</v>
      </c>
      <c r="V64" s="96">
        <v>13062201580.028835</v>
      </c>
      <c r="W64" s="96">
        <v>13712932241.973692</v>
      </c>
      <c r="X64" s="96">
        <v>14006482881.18026</v>
      </c>
      <c r="Y64" s="96">
        <v>14641172536.758137</v>
      </c>
      <c r="Z64" s="96">
        <v>15807889290.635805</v>
      </c>
      <c r="AA64" s="96">
        <v>16484446003.585337</v>
      </c>
      <c r="AB64" s="96">
        <v>16764468710.617205</v>
      </c>
      <c r="AC64" s="96">
        <v>17540319328.147972</v>
      </c>
      <c r="AD64" s="96">
        <v>17760081282.929119</v>
      </c>
      <c r="AE64" s="96">
        <v>17383117345.890804</v>
      </c>
      <c r="AF64" s="96">
        <v>17995349556.589882</v>
      </c>
      <c r="AG64" s="96">
        <v>19816005179.260719</v>
      </c>
      <c r="AH64" s="96">
        <v>20243230984.610199</v>
      </c>
      <c r="AI64" s="96">
        <v>21134042221.480034</v>
      </c>
      <c r="AJ64" s="96">
        <v>19981325537.005524</v>
      </c>
      <c r="AK64" s="96">
        <v>20169977001.949383</v>
      </c>
      <c r="AL64" s="96">
        <v>22433236554.930946</v>
      </c>
      <c r="AM64" s="96">
        <v>24085335186.697166</v>
      </c>
      <c r="AN64" s="96">
        <v>24711639228.253345</v>
      </c>
      <c r="AO64" s="96">
        <v>26116602360.549656</v>
      </c>
      <c r="AP64" s="96">
        <v>27677807175.471603</v>
      </c>
      <c r="AQ64" s="96">
        <v>30137054814.554317</v>
      </c>
      <c r="AR64" s="96">
        <v>32160600643.062004</v>
      </c>
      <c r="AS64" s="96">
        <v>34070956123.784451</v>
      </c>
      <c r="AT64" s="96">
        <v>35659263104.80336</v>
      </c>
      <c r="AU64" s="96">
        <v>36536308517.477615</v>
      </c>
      <c r="AV64" s="96">
        <v>38178653364.948463</v>
      </c>
      <c r="AW64" s="96">
        <v>37664880865.24205</v>
      </c>
      <c r="AX64" s="96">
        <v>38632918879.617882</v>
      </c>
      <c r="AY64" s="96">
        <v>42275322011.052048</v>
      </c>
      <c r="AZ64" s="96">
        <v>46153810301.309608</v>
      </c>
      <c r="BA64" s="96">
        <v>49576554587.801834</v>
      </c>
      <c r="BB64" s="96">
        <v>51167716220.041656</v>
      </c>
      <c r="BC64" s="96">
        <v>51651842211.298019</v>
      </c>
      <c r="BD64" s="96">
        <v>55959425617.586906</v>
      </c>
      <c r="BE64" s="96">
        <v>57712871132.384773</v>
      </c>
      <c r="BF64" s="96">
        <v>59281142164.803284</v>
      </c>
      <c r="BG64" s="96">
        <v>62171219427.001648</v>
      </c>
      <c r="BH64" s="96">
        <v>66554578678.120689</v>
      </c>
      <c r="BI64" s="96">
        <v>71164826836.528107</v>
      </c>
      <c r="BJ64" s="96">
        <v>75903835172.173218</v>
      </c>
      <c r="BK64" s="96">
        <v>79446042998.421066</v>
      </c>
      <c r="BL64" s="96">
        <v>84993384865.64357</v>
      </c>
      <c r="BM64" s="96">
        <v>89287393475.079269</v>
      </c>
      <c r="BN64" s="96">
        <v>83287066903.789734</v>
      </c>
      <c r="BO64" s="96">
        <v>93508047621.065491</v>
      </c>
      <c r="BP64" s="96">
        <v>98050971574.069946</v>
      </c>
      <c r="BQ64" s="96">
        <v>100365578190.53175</v>
      </c>
    </row>
    <row r="65" spans="1:69" hidden="1" x14ac:dyDescent="0.25">
      <c r="A65" s="96" t="s">
        <v>162</v>
      </c>
      <c r="B65" s="96" t="s">
        <v>276</v>
      </c>
      <c r="C65" s="96" t="s">
        <v>4194</v>
      </c>
      <c r="D65" s="96" t="s">
        <v>4195</v>
      </c>
      <c r="E65" s="101">
        <f t="shared" si="0"/>
        <v>182607365493.66522</v>
      </c>
      <c r="F65" s="96">
        <v>27287513102.004704</v>
      </c>
      <c r="G65" s="96">
        <v>23574926517.969185</v>
      </c>
      <c r="H65" s="96">
        <v>18934192372.543297</v>
      </c>
      <c r="I65" s="96">
        <v>25431219789.995865</v>
      </c>
      <c r="J65" s="96">
        <v>26916253746.438366</v>
      </c>
      <c r="K65" s="96">
        <v>28586918218.71138</v>
      </c>
      <c r="L65" s="96">
        <v>27213325104.728485</v>
      </c>
      <c r="M65" s="96">
        <v>29785790538.970852</v>
      </c>
      <c r="N65" s="96">
        <v>33001535545.845303</v>
      </c>
      <c r="O65" s="96">
        <v>35784647535.950859</v>
      </c>
      <c r="P65" s="96">
        <v>38956118145.113602</v>
      </c>
      <c r="Q65" s="96">
        <v>34541720238.043823</v>
      </c>
      <c r="R65" s="96">
        <v>44014431054.134514</v>
      </c>
      <c r="S65" s="96">
        <v>45692778905.959084</v>
      </c>
      <c r="T65" s="96">
        <v>49117415081.879868</v>
      </c>
      <c r="U65" s="96">
        <v>51595556464.07579</v>
      </c>
      <c r="V65" s="96">
        <v>55922750141.497162</v>
      </c>
      <c r="W65" s="96">
        <v>58863496043.683372</v>
      </c>
      <c r="X65" s="96">
        <v>64287670491.783226</v>
      </c>
      <c r="Y65" s="96">
        <v>69094990985.125076</v>
      </c>
      <c r="Z65" s="96">
        <v>69641260801.053726</v>
      </c>
      <c r="AA65" s="96">
        <v>71730495901.005096</v>
      </c>
      <c r="AB65" s="96">
        <v>76321250590.271362</v>
      </c>
      <c r="AC65" s="96">
        <v>80442600430.489426</v>
      </c>
      <c r="AD65" s="96">
        <v>84947383262.746872</v>
      </c>
      <c r="AE65" s="96">
        <v>88090434111.565323</v>
      </c>
      <c r="AF65" s="96">
        <v>88442796731.377808</v>
      </c>
      <c r="AG65" s="96">
        <v>87823699342.140457</v>
      </c>
      <c r="AH65" s="96">
        <v>86945457526.61615</v>
      </c>
      <c r="AI65" s="96">
        <v>90771059536.331039</v>
      </c>
      <c r="AJ65" s="96">
        <v>91497228539.249985</v>
      </c>
      <c r="AK65" s="96">
        <v>90399261261.389343</v>
      </c>
      <c r="AL65" s="96">
        <v>92026450045.483643</v>
      </c>
      <c r="AM65" s="96">
        <v>90093893897.252335</v>
      </c>
      <c r="AN65" s="96">
        <v>89283051957.953476</v>
      </c>
      <c r="AO65" s="96">
        <v>92675803280.950348</v>
      </c>
      <c r="AP65" s="96">
        <v>96475509797.893875</v>
      </c>
      <c r="AQ65" s="96">
        <v>97536740346.710205</v>
      </c>
      <c r="AR65" s="96">
        <v>102511117624.46153</v>
      </c>
      <c r="AS65" s="96">
        <v>105791474981.3172</v>
      </c>
      <c r="AT65" s="96">
        <v>109811551032.01433</v>
      </c>
      <c r="AU65" s="96">
        <v>113105897561.98474</v>
      </c>
      <c r="AV65" s="96">
        <v>119213616030.6228</v>
      </c>
      <c r="AW65" s="96">
        <v>126962501072.82356</v>
      </c>
      <c r="AX65" s="96">
        <v>132675813621.22768</v>
      </c>
      <c r="AY65" s="96">
        <v>139840307556.30261</v>
      </c>
      <c r="AZ65" s="96">
        <v>143895676475.62024</v>
      </c>
      <c r="BA65" s="96">
        <v>148356442446.05081</v>
      </c>
      <c r="BB65" s="96">
        <v>152065353507.15826</v>
      </c>
      <c r="BC65" s="96">
        <v>153890137749.29675</v>
      </c>
      <c r="BD65" s="96">
        <v>161276864361.72562</v>
      </c>
      <c r="BE65" s="96">
        <v>166115170292.62997</v>
      </c>
      <c r="BF65" s="96">
        <v>170101934378.98721</v>
      </c>
      <c r="BG65" s="96">
        <v>174524584672.94427</v>
      </c>
      <c r="BH65" s="96">
        <v>181680092645.15527</v>
      </c>
      <c r="BI65" s="96">
        <v>187493855609.34464</v>
      </c>
      <c r="BJ65" s="96">
        <v>194806115977.96802</v>
      </c>
      <c r="BK65" s="96">
        <v>197728207717.83469</v>
      </c>
      <c r="BL65" s="96">
        <v>200496402626.14722</v>
      </c>
      <c r="BM65" s="96">
        <v>202300870249.60294</v>
      </c>
      <c r="BN65" s="96">
        <v>192185826737.12277</v>
      </c>
      <c r="BO65" s="96">
        <v>199488888153.13345</v>
      </c>
      <c r="BP65" s="96">
        <v>206670488126.99319</v>
      </c>
      <c r="BQ65" s="96">
        <v>215143978140.21393</v>
      </c>
    </row>
    <row r="66" spans="1:69" hidden="1" x14ac:dyDescent="0.25">
      <c r="A66" s="96" t="s">
        <v>4120</v>
      </c>
      <c r="B66" s="96" t="s">
        <v>4119</v>
      </c>
      <c r="C66" s="96" t="s">
        <v>4194</v>
      </c>
      <c r="D66" s="96" t="s">
        <v>4195</v>
      </c>
      <c r="E66" s="101">
        <f t="shared" si="0"/>
        <v>13481340854841.27</v>
      </c>
      <c r="F66" s="96">
        <v>288837284903.47565</v>
      </c>
      <c r="G66" s="96">
        <v>250340227711.34277</v>
      </c>
      <c r="H66" s="96">
        <v>248737317499.08554</v>
      </c>
      <c r="I66" s="96">
        <v>264754561619.04349</v>
      </c>
      <c r="J66" s="96">
        <v>293307936719.0155</v>
      </c>
      <c r="K66" s="96">
        <v>324931807360.2373</v>
      </c>
      <c r="L66" s="96">
        <v>350933740305.3645</v>
      </c>
      <c r="M66" s="96">
        <v>345948479515.36945</v>
      </c>
      <c r="N66" s="96">
        <v>352084271845.87885</v>
      </c>
      <c r="O66" s="96">
        <v>392167362415.95575</v>
      </c>
      <c r="P66" s="96">
        <v>444881285491.7973</v>
      </c>
      <c r="Q66" s="96">
        <v>475015646845.82898</v>
      </c>
      <c r="R66" s="96">
        <v>498309720211.53809</v>
      </c>
      <c r="S66" s="96">
        <v>539505134657.79285</v>
      </c>
      <c r="T66" s="96">
        <v>560327090445.34424</v>
      </c>
      <c r="U66" s="96">
        <v>598597317092.85779</v>
      </c>
      <c r="V66" s="96">
        <v>615529058124.96997</v>
      </c>
      <c r="W66" s="96">
        <v>661159951676.73022</v>
      </c>
      <c r="X66" s="96">
        <v>722030495702.80396</v>
      </c>
      <c r="Y66" s="96">
        <v>772594560270.37</v>
      </c>
      <c r="Z66" s="96">
        <v>830528188217.354</v>
      </c>
      <c r="AA66" s="96">
        <v>876809517237.94934</v>
      </c>
      <c r="AB66" s="96">
        <v>933016636967.32629</v>
      </c>
      <c r="AC66" s="96">
        <v>1005087003892.34</v>
      </c>
      <c r="AD66" s="96">
        <v>1104978494053.0425</v>
      </c>
      <c r="AE66" s="96">
        <v>1192161661158.605</v>
      </c>
      <c r="AF66" s="96">
        <v>1277091703724.0205</v>
      </c>
      <c r="AG66" s="96">
        <v>1394310381431.1069</v>
      </c>
      <c r="AH66" s="96">
        <v>1530105096392.3635</v>
      </c>
      <c r="AI66" s="96">
        <v>1618092371517.3672</v>
      </c>
      <c r="AJ66" s="96">
        <v>1701452842983.78</v>
      </c>
      <c r="AK66" s="96">
        <v>1837628531111.6506</v>
      </c>
      <c r="AL66" s="96">
        <v>2043105964826.7383</v>
      </c>
      <c r="AM66" s="96">
        <v>2273292642066.8589</v>
      </c>
      <c r="AN66" s="96">
        <v>2521882969438.6182</v>
      </c>
      <c r="AO66" s="96">
        <v>2770894461502.437</v>
      </c>
      <c r="AP66" s="96">
        <v>3022019742641.2373</v>
      </c>
      <c r="AQ66" s="96">
        <v>3243915434537.2803</v>
      </c>
      <c r="AR66" s="96">
        <v>3337786126760.7451</v>
      </c>
      <c r="AS66" s="96">
        <v>3550700421832.5181</v>
      </c>
      <c r="AT66" s="96">
        <v>3822207502176.9307</v>
      </c>
      <c r="AU66" s="96">
        <v>4088976459238.0786</v>
      </c>
      <c r="AV66" s="96">
        <v>4418553311456.9092</v>
      </c>
      <c r="AW66" s="96">
        <v>4813781779915.0771</v>
      </c>
      <c r="AX66" s="96">
        <v>5252860524732.0254</v>
      </c>
      <c r="AY66" s="96">
        <v>5776936189996.9189</v>
      </c>
      <c r="AZ66" s="96">
        <v>6416934589465.5488</v>
      </c>
      <c r="BA66" s="96">
        <v>7218197445879.585</v>
      </c>
      <c r="BB66" s="96">
        <v>7840094823908.5674</v>
      </c>
      <c r="BC66" s="96">
        <v>8466123762433.2441</v>
      </c>
      <c r="BD66" s="96">
        <v>9306085900640.4023</v>
      </c>
      <c r="BE66" s="96">
        <v>10110406991550.219</v>
      </c>
      <c r="BF66" s="96">
        <v>10876806724051.344</v>
      </c>
      <c r="BG66" s="96">
        <v>11670675250244.246</v>
      </c>
      <c r="BH66" s="96">
        <v>12485793949796.521</v>
      </c>
      <c r="BI66" s="96">
        <v>13323235973753.023</v>
      </c>
      <c r="BJ66" s="96">
        <v>14197868027071.922</v>
      </c>
      <c r="BK66" s="96">
        <v>15150217910078.484</v>
      </c>
      <c r="BL66" s="96">
        <v>16138768378948.488</v>
      </c>
      <c r="BM66" s="96">
        <v>17071894504491.416</v>
      </c>
      <c r="BN66" s="96">
        <v>17284768538758.889</v>
      </c>
      <c r="BO66" s="96">
        <v>18599059076024.578</v>
      </c>
      <c r="BP66" s="96">
        <v>19233959880188.598</v>
      </c>
      <c r="BQ66" s="96">
        <v>20208837394482.074</v>
      </c>
    </row>
    <row r="67" spans="1:69" hidden="1" x14ac:dyDescent="0.25">
      <c r="A67" s="96" t="s">
        <v>4118</v>
      </c>
      <c r="B67" s="96" t="s">
        <v>4117</v>
      </c>
      <c r="C67" s="96" t="s">
        <v>4194</v>
      </c>
      <c r="D67" s="96" t="s">
        <v>4195</v>
      </c>
      <c r="E67" s="101">
        <f t="shared" si="0"/>
        <v>10223460845314.018</v>
      </c>
      <c r="F67" s="96">
        <v>1026248703119.8942</v>
      </c>
      <c r="G67" s="96">
        <v>1075269708538.5763</v>
      </c>
      <c r="H67" s="96">
        <v>1118402030787.8621</v>
      </c>
      <c r="I67" s="96">
        <v>1177788680187.0066</v>
      </c>
      <c r="J67" s="96">
        <v>1276162568373.3755</v>
      </c>
      <c r="K67" s="96">
        <v>1354586209107.7307</v>
      </c>
      <c r="L67" s="96">
        <v>1413234013311.0393</v>
      </c>
      <c r="M67" s="96">
        <v>1493170346547.2256</v>
      </c>
      <c r="N67" s="96">
        <v>1601040055518.1172</v>
      </c>
      <c r="O67" s="96">
        <v>1708918781382.7722</v>
      </c>
      <c r="P67" s="96">
        <v>1850586815403.3281</v>
      </c>
      <c r="Q67" s="96">
        <v>1957569687219.2217</v>
      </c>
      <c r="R67" s="96">
        <v>2097160719573.3872</v>
      </c>
      <c r="S67" s="96">
        <v>2249018490714.0327</v>
      </c>
      <c r="T67" s="96">
        <v>2404983069559.2026</v>
      </c>
      <c r="U67" s="96">
        <v>2464582317621.1206</v>
      </c>
      <c r="V67" s="96">
        <v>2643838990724.6616</v>
      </c>
      <c r="W67" s="96">
        <v>2752389671042.7568</v>
      </c>
      <c r="X67" s="96">
        <v>2794590888369.2153</v>
      </c>
      <c r="Y67" s="96">
        <v>2912883858186.6299</v>
      </c>
      <c r="Z67" s="96">
        <v>3011917723708.9619</v>
      </c>
      <c r="AA67" s="96">
        <v>3120720721613.5156</v>
      </c>
      <c r="AB67" s="96">
        <v>3119593457949.0161</v>
      </c>
      <c r="AC67" s="96">
        <v>3125103101778.0454</v>
      </c>
      <c r="AD67" s="96">
        <v>3190177588047.249</v>
      </c>
      <c r="AE67" s="96">
        <v>3220673040849.4497</v>
      </c>
      <c r="AF67" s="96">
        <v>3300825899845.2461</v>
      </c>
      <c r="AG67" s="96">
        <v>3387774074172.231</v>
      </c>
      <c r="AH67" s="96">
        <v>3508480771498.3887</v>
      </c>
      <c r="AI67" s="96">
        <v>3589727678696.7871</v>
      </c>
      <c r="AJ67" s="96">
        <v>3785392004246.0005</v>
      </c>
      <c r="AK67" s="96">
        <v>3967124554302.1377</v>
      </c>
      <c r="AL67" s="96">
        <v>4127592772211.4287</v>
      </c>
      <c r="AM67" s="96">
        <v>4268609182539.3677</v>
      </c>
      <c r="AN67" s="96">
        <v>4414370279436.6875</v>
      </c>
      <c r="AO67" s="96">
        <v>4522959510535.9502</v>
      </c>
      <c r="AP67" s="96">
        <v>4783032050160.7012</v>
      </c>
      <c r="AQ67" s="96">
        <v>5013086789663.5996</v>
      </c>
      <c r="AR67" s="96">
        <v>5136503323088.166</v>
      </c>
      <c r="AS67" s="96">
        <v>5243973504125.5635</v>
      </c>
      <c r="AT67" s="96">
        <v>5476185999113.415</v>
      </c>
      <c r="AU67" s="96">
        <v>5532640212953.9229</v>
      </c>
      <c r="AV67" s="96">
        <v>5630749228263.3574</v>
      </c>
      <c r="AW67" s="96">
        <v>5930409137463.9834</v>
      </c>
      <c r="AX67" s="96">
        <v>6295064360246.1758</v>
      </c>
      <c r="AY67" s="96">
        <v>6663636390227.5186</v>
      </c>
      <c r="AZ67" s="96">
        <v>7065320969181.3164</v>
      </c>
      <c r="BA67" s="96">
        <v>7466090230545.666</v>
      </c>
      <c r="BB67" s="96">
        <v>7723283995603.1943</v>
      </c>
      <c r="BC67" s="96">
        <v>7772344204821.9922</v>
      </c>
      <c r="BD67" s="96">
        <v>8278589122425.4482</v>
      </c>
      <c r="BE67" s="96">
        <v>8685763427139.7607</v>
      </c>
      <c r="BF67" s="96">
        <v>9049061420755.0391</v>
      </c>
      <c r="BG67" s="96">
        <v>9416272292113.1465</v>
      </c>
      <c r="BH67" s="96">
        <v>9804296400341.373</v>
      </c>
      <c r="BI67" s="96">
        <v>10237020101449.318</v>
      </c>
      <c r="BJ67" s="96">
        <v>10689462003488.594</v>
      </c>
      <c r="BK67" s="96">
        <v>11184690654966.447</v>
      </c>
      <c r="BL67" s="96">
        <v>11614206226726.436</v>
      </c>
      <c r="BM67" s="96">
        <v>11893210924417.957</v>
      </c>
      <c r="BN67" s="96">
        <v>11373681249783.186</v>
      </c>
      <c r="BO67" s="96">
        <v>12240510945429.598</v>
      </c>
      <c r="BP67" s="96">
        <v>12923869261029.264</v>
      </c>
      <c r="BQ67" s="96">
        <v>13446481909301.893</v>
      </c>
    </row>
    <row r="68" spans="1:69" hidden="1" x14ac:dyDescent="0.25">
      <c r="A68" s="96" t="s">
        <v>4116</v>
      </c>
      <c r="B68" s="96" t="s">
        <v>4115</v>
      </c>
      <c r="C68" s="96" t="s">
        <v>4194</v>
      </c>
      <c r="D68" s="96" t="s">
        <v>4195</v>
      </c>
      <c r="E68" s="101">
        <f t="shared" si="0"/>
        <v>22092453511152.484</v>
      </c>
      <c r="F68" s="96">
        <v>1191606192529.8132</v>
      </c>
      <c r="G68" s="96">
        <v>1237331428290.3103</v>
      </c>
      <c r="H68" s="96">
        <v>1304764506005.5767</v>
      </c>
      <c r="I68" s="96">
        <v>1406065219162.8647</v>
      </c>
      <c r="J68" s="96">
        <v>1552253823172.8096</v>
      </c>
      <c r="K68" s="96">
        <v>1660445725547.7119</v>
      </c>
      <c r="L68" s="96">
        <v>1803368641986.7715</v>
      </c>
      <c r="M68" s="96">
        <v>1935858583035.6323</v>
      </c>
      <c r="N68" s="96">
        <v>2116402743058.866</v>
      </c>
      <c r="O68" s="96">
        <v>2359276291833.9199</v>
      </c>
      <c r="P68" s="96">
        <v>2451078644585.9287</v>
      </c>
      <c r="Q68" s="96">
        <v>2580477535972.8496</v>
      </c>
      <c r="R68" s="96">
        <v>2765308378839.7651</v>
      </c>
      <c r="S68" s="96">
        <v>2977278791401.5283</v>
      </c>
      <c r="T68" s="96">
        <v>3007089169048.4443</v>
      </c>
      <c r="U68" s="96">
        <v>3114427259837.252</v>
      </c>
      <c r="V68" s="96">
        <v>3244439837136.9731</v>
      </c>
      <c r="W68" s="96">
        <v>3412613889461.938</v>
      </c>
      <c r="X68" s="96">
        <v>3610290293162.3403</v>
      </c>
      <c r="Y68" s="96">
        <v>3823162824820.2007</v>
      </c>
      <c r="Z68" s="96">
        <v>3967627112587.8525</v>
      </c>
      <c r="AA68" s="96">
        <v>4152832436362.377</v>
      </c>
      <c r="AB68" s="96">
        <v>4325105063987.7954</v>
      </c>
      <c r="AC68" s="96">
        <v>4516601037901.6885</v>
      </c>
      <c r="AD68" s="96">
        <v>4794835201195.5889</v>
      </c>
      <c r="AE68" s="96">
        <v>5068099507642.9961</v>
      </c>
      <c r="AF68" s="96">
        <v>5317504929142.333</v>
      </c>
      <c r="AG68" s="96">
        <v>5650700211238.3643</v>
      </c>
      <c r="AH68" s="96">
        <v>6080304319161.3242</v>
      </c>
      <c r="AI68" s="96">
        <v>6394113134238.7959</v>
      </c>
      <c r="AJ68" s="96">
        <v>6718131802496.0693</v>
      </c>
      <c r="AK68" s="96">
        <v>7044260776591.6406</v>
      </c>
      <c r="AL68" s="96">
        <v>7343233450491.9102</v>
      </c>
      <c r="AM68" s="96">
        <v>7651556806559.4775</v>
      </c>
      <c r="AN68" s="96">
        <v>8052377510203.2607</v>
      </c>
      <c r="AO68" s="96">
        <v>8508861422186.8008</v>
      </c>
      <c r="AP68" s="96">
        <v>8987120178121.6133</v>
      </c>
      <c r="AQ68" s="96">
        <v>9351495995274.3887</v>
      </c>
      <c r="AR68" s="96">
        <v>9393668339867.2598</v>
      </c>
      <c r="AS68" s="96">
        <v>9744746532574.8887</v>
      </c>
      <c r="AT68" s="96">
        <v>10270596582064.084</v>
      </c>
      <c r="AU68" s="96">
        <v>10609427931613.412</v>
      </c>
      <c r="AV68" s="96">
        <v>11073829202586.035</v>
      </c>
      <c r="AW68" s="96">
        <v>11621712803327.297</v>
      </c>
      <c r="AX68" s="96">
        <v>12303633535831.418</v>
      </c>
      <c r="AY68" s="96">
        <v>13029461931502.736</v>
      </c>
      <c r="AZ68" s="96">
        <v>13870354650881.797</v>
      </c>
      <c r="BA68" s="96">
        <v>14905994789504.207</v>
      </c>
      <c r="BB68" s="96">
        <v>15559615209859.416</v>
      </c>
      <c r="BC68" s="96">
        <v>15958088729709.527</v>
      </c>
      <c r="BD68" s="96">
        <v>17172434417660.037</v>
      </c>
      <c r="BE68" s="96">
        <v>18110370913165.492</v>
      </c>
      <c r="BF68" s="96">
        <v>19049041517692.766</v>
      </c>
      <c r="BG68" s="96">
        <v>20048175336118.672</v>
      </c>
      <c r="BH68" s="96">
        <v>21002208714674.137</v>
      </c>
      <c r="BI68" s="96">
        <v>21995274219766.668</v>
      </c>
      <c r="BJ68" s="96">
        <v>23020051618059.047</v>
      </c>
      <c r="BK68" s="96">
        <v>24183294992276.93</v>
      </c>
      <c r="BL68" s="96">
        <v>25334215440032.582</v>
      </c>
      <c r="BM68" s="96">
        <v>26337506591709.676</v>
      </c>
      <c r="BN68" s="96">
        <v>26299398110105.855</v>
      </c>
      <c r="BO68" s="96">
        <v>27935519503121.688</v>
      </c>
      <c r="BP68" s="96">
        <v>28741746859180.543</v>
      </c>
      <c r="BQ68" s="96">
        <v>29918772726955</v>
      </c>
    </row>
    <row r="69" spans="1:69" hidden="1" x14ac:dyDescent="0.25">
      <c r="A69" s="96" t="s">
        <v>4114</v>
      </c>
      <c r="B69" s="96" t="s">
        <v>4113</v>
      </c>
      <c r="C69" s="96" t="s">
        <v>4194</v>
      </c>
      <c r="D69" s="96" t="s">
        <v>4195</v>
      </c>
      <c r="E69" s="101">
        <f t="shared" ref="E69:E132" si="1">AVERAGE(BA69:BQ69)</f>
        <v>1512668925621.7644</v>
      </c>
      <c r="AG69" s="96">
        <v>684179756907.89233</v>
      </c>
      <c r="AH69" s="96">
        <v>706724159555.93103</v>
      </c>
      <c r="AI69" s="96">
        <v>715502547804.69507</v>
      </c>
      <c r="AJ69" s="96">
        <v>735231414761.78308</v>
      </c>
      <c r="AK69" s="96">
        <v>700776400368.2594</v>
      </c>
      <c r="AL69" s="96">
        <v>667681662537.48035</v>
      </c>
      <c r="AM69" s="96">
        <v>653985289401.37292</v>
      </c>
      <c r="AN69" s="96">
        <v>588528236819.47974</v>
      </c>
      <c r="AO69" s="96">
        <v>594002571737.58142</v>
      </c>
      <c r="AP69" s="96">
        <v>617441093001.4397</v>
      </c>
      <c r="AQ69" s="96">
        <v>651605546287.79614</v>
      </c>
      <c r="AR69" s="96">
        <v>666357341856.37744</v>
      </c>
      <c r="AS69" s="96">
        <v>658446477500.00635</v>
      </c>
      <c r="AT69" s="96">
        <v>703081344363.70313</v>
      </c>
      <c r="AU69" s="96">
        <v>702145499922.26514</v>
      </c>
      <c r="AV69" s="96">
        <v>747055214183.27979</v>
      </c>
      <c r="AW69" s="96">
        <v>796371472095.4071</v>
      </c>
      <c r="AX69" s="96">
        <v>873090830970.20349</v>
      </c>
      <c r="AY69" s="96">
        <v>946955593520.42773</v>
      </c>
      <c r="AZ69" s="96">
        <v>1024876180534.0833</v>
      </c>
      <c r="BA69" s="96">
        <v>1097388237593.9598</v>
      </c>
      <c r="BB69" s="96">
        <v>1130997574688.4543</v>
      </c>
      <c r="BC69" s="96">
        <v>1091960326582.7931</v>
      </c>
      <c r="BD69" s="96">
        <v>1169134436759.0774</v>
      </c>
      <c r="BE69" s="96">
        <v>1269523863781.9102</v>
      </c>
      <c r="BF69" s="96">
        <v>1320946537042.5425</v>
      </c>
      <c r="BG69" s="96">
        <v>1407943819423.4126</v>
      </c>
      <c r="BH69" s="96">
        <v>1455432542973.6658</v>
      </c>
      <c r="BI69" s="96">
        <v>1507646946545.9277</v>
      </c>
      <c r="BJ69" s="96">
        <v>1549639951602.8794</v>
      </c>
      <c r="BK69" s="96">
        <v>1639851782369.4277</v>
      </c>
      <c r="BL69" s="96">
        <v>1697467845289.8423</v>
      </c>
      <c r="BM69" s="96">
        <v>1735613765851.6572</v>
      </c>
      <c r="BN69" s="96">
        <v>1741186364875.1924</v>
      </c>
      <c r="BO69" s="96">
        <v>1897899494837.4355</v>
      </c>
      <c r="BP69" s="96">
        <v>1956309547293.3787</v>
      </c>
      <c r="BQ69" s="96">
        <v>2046428698058.4453</v>
      </c>
    </row>
    <row r="70" spans="1:69" hidden="1" x14ac:dyDescent="0.25">
      <c r="A70" s="96" t="s">
        <v>4112</v>
      </c>
      <c r="B70" s="96" t="s">
        <v>4111</v>
      </c>
      <c r="C70" s="96" t="s">
        <v>4194</v>
      </c>
      <c r="D70" s="96" t="s">
        <v>4195</v>
      </c>
      <c r="E70" s="101">
        <f t="shared" si="1"/>
        <v>20714235535805.945</v>
      </c>
      <c r="F70" s="96">
        <v>4841007886663.4824</v>
      </c>
      <c r="G70" s="96">
        <v>5092746597527.1475</v>
      </c>
      <c r="H70" s="96">
        <v>5332303768204.1543</v>
      </c>
      <c r="I70" s="96">
        <v>5592430943755.2432</v>
      </c>
      <c r="J70" s="96">
        <v>5920590862531.5254</v>
      </c>
      <c r="K70" s="96">
        <v>6184407332417.5039</v>
      </c>
      <c r="L70" s="96">
        <v>6420421153017.9463</v>
      </c>
      <c r="M70" s="96">
        <v>6643210642574.1914</v>
      </c>
      <c r="N70" s="96">
        <v>7002014336879.6572</v>
      </c>
      <c r="O70" s="96">
        <v>7418555060576.7793</v>
      </c>
      <c r="P70" s="96">
        <v>7788367004796.9561</v>
      </c>
      <c r="Q70" s="96">
        <v>8078761677066.5576</v>
      </c>
      <c r="R70" s="96">
        <v>8456289176105.0479</v>
      </c>
      <c r="S70" s="96">
        <v>8953141000300.1191</v>
      </c>
      <c r="T70" s="96">
        <v>9147887337773.5801</v>
      </c>
      <c r="U70" s="96">
        <v>9073829599323.8574</v>
      </c>
      <c r="V70" s="96">
        <v>9473720283725.3301</v>
      </c>
      <c r="W70" s="96">
        <v>9746222717134.125</v>
      </c>
      <c r="X70" s="96">
        <v>10049941279132.193</v>
      </c>
      <c r="Y70" s="96">
        <v>10421883396994.398</v>
      </c>
      <c r="Z70" s="96">
        <v>10576007289113.318</v>
      </c>
      <c r="AA70" s="96">
        <v>10629391336357.643</v>
      </c>
      <c r="AB70" s="96">
        <v>10731962618734.863</v>
      </c>
      <c r="AC70" s="96">
        <v>10941268438557.889</v>
      </c>
      <c r="AD70" s="96">
        <v>11231056115760.713</v>
      </c>
      <c r="AE70" s="96">
        <v>11542257825765.07</v>
      </c>
      <c r="AF70" s="96">
        <v>11859341567438.584</v>
      </c>
      <c r="AG70" s="96">
        <v>12226054446482.99</v>
      </c>
      <c r="AH70" s="96">
        <v>12739748032645.432</v>
      </c>
      <c r="AI70" s="96">
        <v>13187041759526.926</v>
      </c>
      <c r="AJ70" s="96">
        <v>13489516017708.793</v>
      </c>
      <c r="AK70" s="96">
        <v>13510069455827.783</v>
      </c>
      <c r="AL70" s="96">
        <v>13414136917577.373</v>
      </c>
      <c r="AM70" s="96">
        <v>13308553200730.553</v>
      </c>
      <c r="AN70" s="96">
        <v>13470117884492.012</v>
      </c>
      <c r="AO70" s="96">
        <v>13759669955710.434</v>
      </c>
      <c r="AP70" s="96">
        <v>14005066914389.725</v>
      </c>
      <c r="AQ70" s="96">
        <v>14435867093119.029</v>
      </c>
      <c r="AR70" s="96">
        <v>14815270022141.32</v>
      </c>
      <c r="AS70" s="96">
        <v>15241634298511.822</v>
      </c>
      <c r="AT70" s="96">
        <v>15905445847669.346</v>
      </c>
      <c r="AU70" s="96">
        <v>16264647025891.439</v>
      </c>
      <c r="AV70" s="96">
        <v>16522326443743.799</v>
      </c>
      <c r="AW70" s="96">
        <v>16818891610715.178</v>
      </c>
      <c r="AX70" s="96">
        <v>17355561739589.939</v>
      </c>
      <c r="AY70" s="96">
        <v>17819272878179.727</v>
      </c>
      <c r="AZ70" s="96">
        <v>18507994058725.816</v>
      </c>
      <c r="BA70" s="96">
        <v>19183830099905.891</v>
      </c>
      <c r="BB70" s="96">
        <v>19378847786143.074</v>
      </c>
      <c r="BC70" s="96">
        <v>18514961546429.195</v>
      </c>
      <c r="BD70" s="96">
        <v>19007325057036.242</v>
      </c>
      <c r="BE70" s="96">
        <v>19453537274096.473</v>
      </c>
      <c r="BF70" s="96">
        <v>19523567806632.652</v>
      </c>
      <c r="BG70" s="96">
        <v>19689092523458.395</v>
      </c>
      <c r="BH70" s="96">
        <v>20068422653416.836</v>
      </c>
      <c r="BI70" s="96">
        <v>20481460301210.539</v>
      </c>
      <c r="BJ70" s="96">
        <v>20870571514436.164</v>
      </c>
      <c r="BK70" s="96">
        <v>21477638524381.43</v>
      </c>
      <c r="BL70" s="96">
        <v>21936065952377.617</v>
      </c>
      <c r="BM70" s="96">
        <v>22332068149674.977</v>
      </c>
      <c r="BN70" s="96">
        <v>21112191497351.715</v>
      </c>
      <c r="BO70" s="96">
        <v>22489519607940.605</v>
      </c>
      <c r="BP70" s="96">
        <v>23199625889137.414</v>
      </c>
      <c r="BQ70" s="96">
        <v>23423277925071.836</v>
      </c>
    </row>
    <row r="71" spans="1:69" hidden="1" x14ac:dyDescent="0.25">
      <c r="A71" s="96" t="s">
        <v>277</v>
      </c>
      <c r="B71" s="96" t="s">
        <v>278</v>
      </c>
      <c r="C71" s="96" t="s">
        <v>4194</v>
      </c>
      <c r="D71" s="96" t="s">
        <v>4195</v>
      </c>
      <c r="E71" s="101">
        <f t="shared" si="1"/>
        <v>92307916156.213303</v>
      </c>
      <c r="F71" s="96">
        <v>10979942382.283611</v>
      </c>
      <c r="G71" s="96">
        <v>11542600183.47224</v>
      </c>
      <c r="H71" s="96">
        <v>12110397647.384439</v>
      </c>
      <c r="I71" s="96">
        <v>12365487217.99156</v>
      </c>
      <c r="J71" s="96">
        <v>13281429196.375057</v>
      </c>
      <c r="K71" s="96">
        <v>13716406958.184416</v>
      </c>
      <c r="L71" s="96">
        <v>13669836239.762743</v>
      </c>
      <c r="M71" s="96">
        <v>14301529479.975399</v>
      </c>
      <c r="N71" s="96">
        <v>14574608375.540836</v>
      </c>
      <c r="O71" s="96">
        <v>15255131525.2952</v>
      </c>
      <c r="P71" s="96">
        <v>16303453382.890724</v>
      </c>
      <c r="Q71" s="96">
        <v>17329365500.670628</v>
      </c>
      <c r="R71" s="96">
        <v>18198890797.708309</v>
      </c>
      <c r="S71" s="96">
        <v>20737760204.479568</v>
      </c>
      <c r="T71" s="96">
        <v>23062154053.557182</v>
      </c>
      <c r="U71" s="96">
        <v>25592569112.393593</v>
      </c>
      <c r="V71" s="96">
        <v>27485699466.238041</v>
      </c>
      <c r="W71" s="96">
        <v>27926801545.989937</v>
      </c>
      <c r="X71" s="96">
        <v>29520535222.839642</v>
      </c>
      <c r="Y71" s="96">
        <v>30622846296.360584</v>
      </c>
      <c r="Z71" s="96">
        <v>31758550581.534531</v>
      </c>
      <c r="AA71" s="96">
        <v>33541114872.027431</v>
      </c>
      <c r="AB71" s="96">
        <v>33747340858.379791</v>
      </c>
      <c r="AC71" s="96">
        <v>33633656605.989574</v>
      </c>
      <c r="AD71" s="96">
        <v>34516632002.014702</v>
      </c>
      <c r="AE71" s="96">
        <v>35874861958.502647</v>
      </c>
      <c r="AF71" s="96">
        <v>37117847903.222176</v>
      </c>
      <c r="AG71" s="96">
        <v>37021676038.737465</v>
      </c>
      <c r="AH71" s="96">
        <v>39202425756.009575</v>
      </c>
      <c r="AI71" s="96">
        <v>39596715108.638298</v>
      </c>
      <c r="AJ71" s="96">
        <v>41053840192.362</v>
      </c>
      <c r="AK71" s="96">
        <v>42815601042.55265</v>
      </c>
      <c r="AL71" s="96">
        <v>43720855866.015503</v>
      </c>
      <c r="AM71" s="96">
        <v>44583563698.148781</v>
      </c>
      <c r="AN71" s="96">
        <v>46482043508.071045</v>
      </c>
      <c r="AO71" s="96">
        <v>47529074209.352425</v>
      </c>
      <c r="AP71" s="96">
        <v>48352157770.627998</v>
      </c>
      <c r="AQ71" s="96">
        <v>50444773769.572548</v>
      </c>
      <c r="AR71" s="96">
        <v>52092567137.409157</v>
      </c>
      <c r="AS71" s="96">
        <v>49623699412.406715</v>
      </c>
      <c r="AT71" s="96">
        <v>50165491738.883484</v>
      </c>
      <c r="AU71" s="96">
        <v>52275588700.066559</v>
      </c>
      <c r="AV71" s="96">
        <v>54851779632.361488</v>
      </c>
      <c r="AW71" s="96">
        <v>56433979416.132126</v>
      </c>
      <c r="AX71" s="96">
        <v>60289773139.551422</v>
      </c>
      <c r="AY71" s="96">
        <v>63544590361.254227</v>
      </c>
      <c r="AZ71" s="96">
        <v>66303144898.657219</v>
      </c>
      <c r="BA71" s="96">
        <v>67564514887.922836</v>
      </c>
      <c r="BB71" s="96">
        <v>72000071699.660065</v>
      </c>
      <c r="BC71" s="96">
        <v>72785601820.19104</v>
      </c>
      <c r="BD71" s="96">
        <v>75718234074.216949</v>
      </c>
      <c r="BE71" s="96">
        <v>82140258351.387665</v>
      </c>
      <c r="BF71" s="96">
        <v>86890603905.328674</v>
      </c>
      <c r="BG71" s="96">
        <v>93156490881.188599</v>
      </c>
      <c r="BH71" s="96">
        <v>97093344927.478394</v>
      </c>
      <c r="BI71" s="96">
        <v>97209558000</v>
      </c>
      <c r="BJ71" s="96">
        <v>96540800718.339813</v>
      </c>
      <c r="BK71" s="96">
        <v>102304671535.15608</v>
      </c>
      <c r="BL71" s="96">
        <v>103373034664.29601</v>
      </c>
      <c r="BM71" s="96">
        <v>103544017315.43484</v>
      </c>
      <c r="BN71" s="96">
        <v>93971273121.555649</v>
      </c>
      <c r="BO71" s="96">
        <v>103197765280.13589</v>
      </c>
      <c r="BP71" s="96">
        <v>109581722560.16742</v>
      </c>
      <c r="BQ71" s="96">
        <v>112162610913.16594</v>
      </c>
    </row>
    <row r="72" spans="1:69" hidden="1" x14ac:dyDescent="0.25">
      <c r="A72" s="96" t="s">
        <v>279</v>
      </c>
      <c r="B72" s="96" t="s">
        <v>280</v>
      </c>
      <c r="C72" s="96" t="s">
        <v>4194</v>
      </c>
      <c r="D72" s="96" t="s">
        <v>4195</v>
      </c>
      <c r="E72" s="101">
        <f t="shared" si="1"/>
        <v>344368199654.6687</v>
      </c>
      <c r="F72" s="96">
        <v>20297834751.400555</v>
      </c>
      <c r="G72" s="96">
        <v>21345429171.51598</v>
      </c>
      <c r="H72" s="96">
        <v>22172696194.224934</v>
      </c>
      <c r="I72" s="96">
        <v>24504840915.736748</v>
      </c>
      <c r="J72" s="96">
        <v>27324754469.017803</v>
      </c>
      <c r="K72" s="96">
        <v>28667504459.847355</v>
      </c>
      <c r="L72" s="96">
        <v>30114182469.216995</v>
      </c>
      <c r="M72" s="96">
        <v>30356681177.768116</v>
      </c>
      <c r="N72" s="96">
        <v>29868912347.030716</v>
      </c>
      <c r="O72" s="96">
        <v>31445846805.505966</v>
      </c>
      <c r="P72" s="96">
        <v>33206347267.894402</v>
      </c>
      <c r="Q72" s="96">
        <v>34553643778.961494</v>
      </c>
      <c r="R72" s="96">
        <v>35609492777.189857</v>
      </c>
      <c r="S72" s="96">
        <v>36858257210.599243</v>
      </c>
      <c r="T72" s="96">
        <v>37432854799.103065</v>
      </c>
      <c r="U72" s="96">
        <v>40779032775.391243</v>
      </c>
      <c r="V72" s="96">
        <v>46194361685.846237</v>
      </c>
      <c r="W72" s="96">
        <v>50353260517.141525</v>
      </c>
      <c r="X72" s="96">
        <v>54698126368.811462</v>
      </c>
      <c r="Y72" s="96">
        <v>57185627388.645622</v>
      </c>
      <c r="Z72" s="96">
        <v>62910668708.94381</v>
      </c>
      <c r="AA72" s="96">
        <v>67533693105.551903</v>
      </c>
      <c r="AB72" s="96">
        <v>74224371654.624023</v>
      </c>
      <c r="AC72" s="96">
        <v>78005663121.470673</v>
      </c>
      <c r="AD72" s="96">
        <v>85607909951.004959</v>
      </c>
      <c r="AE72" s="96">
        <v>90565897013.744736</v>
      </c>
      <c r="AF72" s="96">
        <v>94862819134.785461</v>
      </c>
      <c r="AG72" s="96">
        <v>98498676314.128281</v>
      </c>
      <c r="AH72" s="96">
        <v>103878004711.49384</v>
      </c>
      <c r="AI72" s="96">
        <v>108989704831.65262</v>
      </c>
      <c r="AJ72" s="96">
        <v>115166183182.76317</v>
      </c>
      <c r="AK72" s="96">
        <v>116462268700.45161</v>
      </c>
      <c r="AL72" s="96">
        <v>121671461982.00984</v>
      </c>
      <c r="AM72" s="96">
        <v>125200896556.91602</v>
      </c>
      <c r="AN72" s="96">
        <v>130175343748.45844</v>
      </c>
      <c r="AO72" s="96">
        <v>136218680413.81891</v>
      </c>
      <c r="AP72" s="96">
        <v>143014263359.02905</v>
      </c>
      <c r="AQ72" s="96">
        <v>150869114035.83728</v>
      </c>
      <c r="AR72" s="96">
        <v>159280817658.31747</v>
      </c>
      <c r="AS72" s="96">
        <v>168922784450.99442</v>
      </c>
      <c r="AT72" s="96">
        <v>179683172290.12631</v>
      </c>
      <c r="AU72" s="96">
        <v>186035425185.30621</v>
      </c>
      <c r="AV72" s="96">
        <v>190482051409.27856</v>
      </c>
      <c r="AW72" s="96">
        <v>196565009504.22433</v>
      </c>
      <c r="AX72" s="96">
        <v>204608590453.73184</v>
      </c>
      <c r="AY72" s="96">
        <v>213758163784.66467</v>
      </c>
      <c r="AZ72" s="96">
        <v>228387426639.90891</v>
      </c>
      <c r="BA72" s="96">
        <v>244575133304.5542</v>
      </c>
      <c r="BB72" s="96">
        <v>262077623378.47815</v>
      </c>
      <c r="BC72" s="96">
        <v>274326082660.55685</v>
      </c>
      <c r="BD72" s="96">
        <v>288446290410.38593</v>
      </c>
      <c r="BE72" s="96">
        <v>293536132736.18848</v>
      </c>
      <c r="BF72" s="96">
        <v>300070833530.76117</v>
      </c>
      <c r="BG72" s="96">
        <v>306628779734.43213</v>
      </c>
      <c r="BH72" s="96">
        <v>315569804751.82758</v>
      </c>
      <c r="BI72" s="96">
        <v>329366576819.40698</v>
      </c>
      <c r="BJ72" s="96">
        <v>343682967577.04199</v>
      </c>
      <c r="BK72" s="96">
        <v>358053111989.4754</v>
      </c>
      <c r="BL72" s="96">
        <v>377141312302.88416</v>
      </c>
      <c r="BM72" s="96">
        <v>398080548970.53595</v>
      </c>
      <c r="BN72" s="96">
        <v>412213064649.31812</v>
      </c>
      <c r="BO72" s="96">
        <v>425777537422.23505</v>
      </c>
      <c r="BP72" s="96">
        <v>453827104224.85919</v>
      </c>
      <c r="BQ72" s="96">
        <v>470886489666.42615</v>
      </c>
    </row>
    <row r="73" spans="1:69" hidden="1" x14ac:dyDescent="0.25">
      <c r="A73" s="96" t="s">
        <v>4110</v>
      </c>
      <c r="B73" s="96" t="s">
        <v>4109</v>
      </c>
      <c r="C73" s="96" t="s">
        <v>4194</v>
      </c>
      <c r="D73" s="96" t="s">
        <v>4195</v>
      </c>
      <c r="E73" s="101">
        <f t="shared" si="1"/>
        <v>11924702220771.855</v>
      </c>
      <c r="F73" s="96">
        <v>2684236042777.2388</v>
      </c>
      <c r="G73" s="96">
        <v>2838503627176.8252</v>
      </c>
      <c r="H73" s="96">
        <v>3002027904912.6426</v>
      </c>
      <c r="I73" s="96">
        <v>3149397562607.1353</v>
      </c>
      <c r="J73" s="96">
        <v>3334715917982.5127</v>
      </c>
      <c r="K73" s="96">
        <v>3503056330716.1797</v>
      </c>
      <c r="L73" s="96">
        <v>3657637491622.8135</v>
      </c>
      <c r="M73" s="96">
        <v>3784860790544.6143</v>
      </c>
      <c r="N73" s="96">
        <v>3999092017720.7393</v>
      </c>
      <c r="O73" s="96">
        <v>4284355795257.5977</v>
      </c>
      <c r="P73" s="96">
        <v>4524152530993.8291</v>
      </c>
      <c r="Q73" s="96">
        <v>4694845411219.0547</v>
      </c>
      <c r="R73" s="96">
        <v>4924480675172.5479</v>
      </c>
      <c r="S73" s="96">
        <v>5227416538749.9209</v>
      </c>
      <c r="T73" s="96">
        <v>5395409696952.5186</v>
      </c>
      <c r="U73" s="96">
        <v>5353723656250.748</v>
      </c>
      <c r="V73" s="96">
        <v>5622863787482.5693</v>
      </c>
      <c r="W73" s="96">
        <v>5796363107932.668</v>
      </c>
      <c r="X73" s="96">
        <v>5977414576371.8555</v>
      </c>
      <c r="Y73" s="96">
        <v>6208948808427.252</v>
      </c>
      <c r="Z73" s="96">
        <v>6343019481276.7939</v>
      </c>
      <c r="AA73" s="96">
        <v>6376247528691.416</v>
      </c>
      <c r="AB73" s="96">
        <v>6421690501637.458</v>
      </c>
      <c r="AC73" s="96">
        <v>6510965687333.5332</v>
      </c>
      <c r="AD73" s="96">
        <v>6665839655360.8809</v>
      </c>
      <c r="AE73" s="96">
        <v>6820010884448.0977</v>
      </c>
      <c r="AF73" s="96">
        <v>6991031693493.9727</v>
      </c>
      <c r="AG73" s="96">
        <v>7168148612270.7246</v>
      </c>
      <c r="AH73" s="96">
        <v>7476800650642.4541</v>
      </c>
      <c r="AI73" s="96">
        <v>7783313921196.6484</v>
      </c>
      <c r="AJ73" s="96">
        <v>8063797734202.1494</v>
      </c>
      <c r="AK73" s="96">
        <v>8250385894964.3965</v>
      </c>
      <c r="AL73" s="96">
        <v>8341745660496.4092</v>
      </c>
      <c r="AM73" s="96">
        <v>8280324721003.0146</v>
      </c>
      <c r="AN73" s="96">
        <v>8482943755882.4971</v>
      </c>
      <c r="AO73" s="96">
        <v>8689969585751.5615</v>
      </c>
      <c r="AP73" s="96">
        <v>8838314883872.2266</v>
      </c>
      <c r="AQ73" s="96">
        <v>9078842210333.1836</v>
      </c>
      <c r="AR73" s="96">
        <v>9354179396979.6582</v>
      </c>
      <c r="AS73" s="96">
        <v>9629997828240.9844</v>
      </c>
      <c r="AT73" s="96">
        <v>10001829204485.779</v>
      </c>
      <c r="AU73" s="96">
        <v>10221791939291.32</v>
      </c>
      <c r="AV73" s="96">
        <v>10319874305653.848</v>
      </c>
      <c r="AW73" s="96">
        <v>10392388688751.641</v>
      </c>
      <c r="AX73" s="96">
        <v>10631610967064.523</v>
      </c>
      <c r="AY73" s="96">
        <v>10811598156883.895</v>
      </c>
      <c r="AZ73" s="96">
        <v>11161807014416.539</v>
      </c>
      <c r="BA73" s="96">
        <v>11497906302597.475</v>
      </c>
      <c r="BB73" s="96">
        <v>11546740434740.209</v>
      </c>
      <c r="BC73" s="96">
        <v>11023194133278.139</v>
      </c>
      <c r="BD73" s="96">
        <v>11261812158442.826</v>
      </c>
      <c r="BE73" s="96">
        <v>11454906875037.572</v>
      </c>
      <c r="BF73" s="96">
        <v>11357464648713.85</v>
      </c>
      <c r="BG73" s="96">
        <v>11332572294999.068</v>
      </c>
      <c r="BH73" s="96">
        <v>11491033218395.834</v>
      </c>
      <c r="BI73" s="96">
        <v>11727106023830.516</v>
      </c>
      <c r="BJ73" s="96">
        <v>11945908763905.35</v>
      </c>
      <c r="BK73" s="96">
        <v>12259920064925.736</v>
      </c>
      <c r="BL73" s="96">
        <v>12479242097863.023</v>
      </c>
      <c r="BM73" s="96">
        <v>12677715217553.719</v>
      </c>
      <c r="BN73" s="96">
        <v>11903098048524.963</v>
      </c>
      <c r="BO73" s="96">
        <v>12612919829083.111</v>
      </c>
      <c r="BP73" s="96">
        <v>13045053754199.309</v>
      </c>
      <c r="BQ73" s="96">
        <v>13103343887030.816</v>
      </c>
    </row>
    <row r="74" spans="1:69" hidden="1" x14ac:dyDescent="0.25">
      <c r="A74" s="96" t="s">
        <v>281</v>
      </c>
      <c r="B74" s="96" t="s">
        <v>282</v>
      </c>
      <c r="C74" s="96" t="s">
        <v>4194</v>
      </c>
      <c r="D74" s="96" t="s">
        <v>4195</v>
      </c>
      <c r="E74" s="101">
        <f t="shared" si="1"/>
        <v>2094403097.2781951</v>
      </c>
      <c r="AL74" s="96">
        <v>1154926145.9126005</v>
      </c>
      <c r="AM74" s="96">
        <v>1310318715.9037468</v>
      </c>
      <c r="AN74" s="96">
        <v>1588386838.4748273</v>
      </c>
      <c r="AO74" s="96">
        <v>1633788955.2408891</v>
      </c>
      <c r="AP74" s="96">
        <v>1785058837.0734384</v>
      </c>
      <c r="AQ74" s="96">
        <v>1926233510.0282345</v>
      </c>
      <c r="AR74" s="96">
        <v>1960377599.5202322</v>
      </c>
      <c r="AS74" s="96">
        <v>1960641860.3008614</v>
      </c>
      <c r="AT74" s="96">
        <v>1899038769.4513733</v>
      </c>
      <c r="AU74" s="96">
        <v>2065307884.5655131</v>
      </c>
      <c r="AV74" s="96">
        <v>2127379250.6275077</v>
      </c>
      <c r="AW74" s="96">
        <v>2070886355.8445961</v>
      </c>
      <c r="AX74" s="96">
        <v>2100950149.6029029</v>
      </c>
      <c r="AY74" s="96">
        <v>2155038051.3013086</v>
      </c>
      <c r="AZ74" s="96">
        <v>2134151053.7657559</v>
      </c>
      <c r="BA74" s="96">
        <v>2164601595.0215135</v>
      </c>
      <c r="BB74" s="96">
        <v>1952837971.2142496</v>
      </c>
      <c r="BC74" s="96">
        <v>2028539764.9987924</v>
      </c>
      <c r="BD74" s="96">
        <v>2073049788.7456055</v>
      </c>
      <c r="BE74" s="96">
        <v>2252986366.4108148</v>
      </c>
    </row>
    <row r="75" spans="1:69" hidden="1" x14ac:dyDescent="0.25">
      <c r="A75" s="96" t="s">
        <v>104</v>
      </c>
      <c r="B75" s="96" t="s">
        <v>283</v>
      </c>
      <c r="C75" s="96" t="s">
        <v>4194</v>
      </c>
      <c r="D75" s="96" t="s">
        <v>4195</v>
      </c>
      <c r="E75" s="101">
        <f t="shared" si="1"/>
        <v>1230622357590.3489</v>
      </c>
      <c r="F75" s="96">
        <v>189359206639.35648</v>
      </c>
      <c r="G75" s="96">
        <v>211776826171.30988</v>
      </c>
      <c r="H75" s="96">
        <v>232855901480.80762</v>
      </c>
      <c r="I75" s="96">
        <v>255201915444.91702</v>
      </c>
      <c r="J75" s="96">
        <v>268749335273.20343</v>
      </c>
      <c r="K75" s="96">
        <v>285554593747.96368</v>
      </c>
      <c r="L75" s="96">
        <v>306246051827.5097</v>
      </c>
      <c r="M75" s="96">
        <v>319538166865.75555</v>
      </c>
      <c r="N75" s="96">
        <v>340618164081.15405</v>
      </c>
      <c r="O75" s="96">
        <v>370957076939.94135</v>
      </c>
      <c r="P75" s="96">
        <v>386704096414.72882</v>
      </c>
      <c r="Q75" s="96">
        <v>404683801625.87415</v>
      </c>
      <c r="R75" s="96">
        <v>437664502790.7038</v>
      </c>
      <c r="S75" s="96">
        <v>471751850974.362</v>
      </c>
      <c r="T75" s="96">
        <v>498258576598.26862</v>
      </c>
      <c r="U75" s="96">
        <v>500960150616.3963</v>
      </c>
      <c r="V75" s="96">
        <v>517510829852.72601</v>
      </c>
      <c r="W75" s="96">
        <v>532200759443.85608</v>
      </c>
      <c r="X75" s="96">
        <v>539986873776.56744</v>
      </c>
      <c r="Y75" s="96">
        <v>540211219502.07764</v>
      </c>
      <c r="Z75" s="96">
        <v>552143016545.96741</v>
      </c>
      <c r="AA75" s="96">
        <v>551411601239.18384</v>
      </c>
      <c r="AB75" s="96">
        <v>558284735137.63806</v>
      </c>
      <c r="AC75" s="96">
        <v>568167021108.24634</v>
      </c>
      <c r="AD75" s="96">
        <v>578307026952.11475</v>
      </c>
      <c r="AE75" s="96">
        <v>591732054153.26208</v>
      </c>
      <c r="AF75" s="96">
        <v>610983001511.04712</v>
      </c>
      <c r="AG75" s="96">
        <v>644874977788.82092</v>
      </c>
      <c r="AH75" s="96">
        <v>677726999867.62158</v>
      </c>
      <c r="AI75" s="96">
        <v>710441087303.85986</v>
      </c>
      <c r="AJ75" s="96">
        <v>737305660791.84119</v>
      </c>
      <c r="AK75" s="96">
        <v>756077467226.83582</v>
      </c>
      <c r="AL75" s="96">
        <v>763103054853.53931</v>
      </c>
      <c r="AM75" s="96">
        <v>755231709959.59595</v>
      </c>
      <c r="AN75" s="96">
        <v>773230356774.81006</v>
      </c>
      <c r="AO75" s="96">
        <v>794552137824.60889</v>
      </c>
      <c r="AP75" s="96">
        <v>815691686929.68701</v>
      </c>
      <c r="AQ75" s="96">
        <v>845892627812.49951</v>
      </c>
      <c r="AR75" s="96">
        <v>883053543058.20264</v>
      </c>
      <c r="AS75" s="96">
        <v>922707533769.14026</v>
      </c>
      <c r="AT75" s="96">
        <v>971112252648.43713</v>
      </c>
      <c r="AU75" s="96">
        <v>1009306124395.3121</v>
      </c>
      <c r="AV75" s="96">
        <v>1036869753137.109</v>
      </c>
      <c r="AW75" s="96">
        <v>1067788548860.1559</v>
      </c>
      <c r="AX75" s="96">
        <v>1101132739762.1089</v>
      </c>
      <c r="AY75" s="96">
        <v>1141347034482.812</v>
      </c>
      <c r="AZ75" s="96">
        <v>1188172916518.7495</v>
      </c>
      <c r="BA75" s="96">
        <v>1231003442635.5464</v>
      </c>
      <c r="BB75" s="96">
        <v>1241923268505.0774</v>
      </c>
      <c r="BC75" s="96">
        <v>1195188366526.1711</v>
      </c>
      <c r="BD75" s="96">
        <v>1197135561649.218</v>
      </c>
      <c r="BE75" s="96">
        <v>1187386271879.2961</v>
      </c>
      <c r="BF75" s="96">
        <v>1152252436684.7649</v>
      </c>
      <c r="BG75" s="96">
        <v>1136082395816.7961</v>
      </c>
      <c r="BH75" s="96">
        <v>1151939554049.6086</v>
      </c>
      <c r="BI75" s="96">
        <v>1196156971279.6868</v>
      </c>
      <c r="BJ75" s="96">
        <v>1232493518447.6555</v>
      </c>
      <c r="BK75" s="96">
        <v>1269169576560.1555</v>
      </c>
      <c r="BL75" s="96">
        <v>1298163367417.968</v>
      </c>
      <c r="BM75" s="96">
        <v>1323918490148.0461</v>
      </c>
      <c r="BN75" s="96">
        <v>1176072568933.593</v>
      </c>
      <c r="BO75" s="96">
        <v>1251378537358.9834</v>
      </c>
      <c r="BP75" s="96">
        <v>1323591183845.3113</v>
      </c>
      <c r="BQ75" s="96">
        <v>1356724567298.0457</v>
      </c>
    </row>
    <row r="76" spans="1:69" hidden="1" x14ac:dyDescent="0.25">
      <c r="A76" s="96" t="s">
        <v>138</v>
      </c>
      <c r="B76" s="96" t="s">
        <v>284</v>
      </c>
      <c r="C76" s="96" t="s">
        <v>4194</v>
      </c>
      <c r="D76" s="96" t="s">
        <v>4195</v>
      </c>
      <c r="E76" s="101">
        <f t="shared" si="1"/>
        <v>23913762540.562283</v>
      </c>
      <c r="AJ76" s="96">
        <v>14589704716.079939</v>
      </c>
      <c r="AK76" s="96">
        <v>13422551157.902948</v>
      </c>
      <c r="AL76" s="96">
        <v>10581177448.928944</v>
      </c>
      <c r="AM76" s="96">
        <v>9973765569.029314</v>
      </c>
      <c r="AN76" s="96">
        <v>9809953987.5332966</v>
      </c>
      <c r="AO76" s="96">
        <v>10254019388.508982</v>
      </c>
      <c r="AP76" s="96">
        <v>10760877052.820311</v>
      </c>
      <c r="AQ76" s="96">
        <v>12165173094.816793</v>
      </c>
      <c r="AR76" s="96">
        <v>12693120380.153122</v>
      </c>
      <c r="AS76" s="96">
        <v>12639171425.359371</v>
      </c>
      <c r="AT76" s="96">
        <v>13914164835.082418</v>
      </c>
      <c r="AU76" s="96">
        <v>14749525966.537106</v>
      </c>
      <c r="AV76" s="96">
        <v>15748270637.726559</v>
      </c>
      <c r="AW76" s="96">
        <v>16945180968.25898</v>
      </c>
      <c r="AX76" s="96">
        <v>18098132398.064838</v>
      </c>
      <c r="AY76" s="96">
        <v>19822237764.193741</v>
      </c>
      <c r="AZ76" s="96">
        <v>21757994918.851162</v>
      </c>
      <c r="BA76" s="96">
        <v>23407063928.187096</v>
      </c>
      <c r="BB76" s="96">
        <v>22205813183.226551</v>
      </c>
      <c r="BC76" s="96">
        <v>18957312552.255459</v>
      </c>
      <c r="BD76" s="96">
        <v>19420679530.280067</v>
      </c>
      <c r="BE76" s="96">
        <v>20831219910.824989</v>
      </c>
      <c r="BF76" s="96">
        <v>21503693454.807018</v>
      </c>
      <c r="BG76" s="96">
        <v>21817309477.983971</v>
      </c>
      <c r="BH76" s="96">
        <v>22474308645.680454</v>
      </c>
      <c r="BI76" s="96">
        <v>22890762090.150768</v>
      </c>
      <c r="BJ76" s="96">
        <v>23613094924.411709</v>
      </c>
      <c r="BK76" s="96">
        <v>24980775931.504677</v>
      </c>
      <c r="BL76" s="96">
        <v>25926098666.52343</v>
      </c>
      <c r="BM76" s="96">
        <v>26971876698.659367</v>
      </c>
      <c r="BN76" s="96">
        <v>26711487337.384365</v>
      </c>
      <c r="BO76" s="96">
        <v>28647890228.544132</v>
      </c>
      <c r="BP76" s="96">
        <v>28515822690.147259</v>
      </c>
      <c r="BQ76" s="96">
        <v>27658753938.987492</v>
      </c>
    </row>
    <row r="77" spans="1:69" hidden="1" x14ac:dyDescent="0.25">
      <c r="A77" s="96" t="s">
        <v>182</v>
      </c>
      <c r="B77" s="96" t="s">
        <v>285</v>
      </c>
      <c r="C77" s="96" t="s">
        <v>4194</v>
      </c>
      <c r="D77" s="96" t="s">
        <v>4195</v>
      </c>
      <c r="E77" s="101">
        <f t="shared" si="1"/>
        <v>67029006650.008728</v>
      </c>
      <c r="G77" s="96">
        <v>5263329225.8233252</v>
      </c>
      <c r="H77" s="96">
        <v>5491025655.4362764</v>
      </c>
      <c r="I77" s="96">
        <v>5739145003.6115274</v>
      </c>
      <c r="J77" s="96">
        <v>5973903904.1711931</v>
      </c>
      <c r="K77" s="96">
        <v>6318713576.2351103</v>
      </c>
      <c r="L77" s="96">
        <v>6777237221.5508099</v>
      </c>
      <c r="M77" s="96">
        <v>7052500667.1468115</v>
      </c>
      <c r="N77" s="96">
        <v>7344628492.4647408</v>
      </c>
      <c r="O77" s="96">
        <v>7446620220.1245508</v>
      </c>
      <c r="P77" s="96">
        <v>7705965802.7234516</v>
      </c>
      <c r="Q77" s="96">
        <v>8208893824.0042133</v>
      </c>
      <c r="R77" s="96">
        <v>8555896866.5554533</v>
      </c>
      <c r="S77" s="96">
        <v>8993092031.6345711</v>
      </c>
      <c r="T77" s="96">
        <v>9287495137.5410061</v>
      </c>
      <c r="U77" s="96">
        <v>9403229559.9553452</v>
      </c>
      <c r="V77" s="96">
        <v>9417222535.5745564</v>
      </c>
      <c r="W77" s="96">
        <v>9673906039.8849201</v>
      </c>
      <c r="X77" s="96">
        <v>9938971677.8833256</v>
      </c>
      <c r="Y77" s="96">
        <v>9829567086.0661831</v>
      </c>
      <c r="Z77" s="96">
        <v>10461034808.913298</v>
      </c>
      <c r="AA77" s="96">
        <v>10919390083.465408</v>
      </c>
      <c r="AB77" s="96">
        <v>11019413209.701246</v>
      </c>
      <c r="AC77" s="96">
        <v>11926862517.735468</v>
      </c>
      <c r="AD77" s="96">
        <v>11587182914.654205</v>
      </c>
      <c r="AE77" s="96">
        <v>10295866350.447155</v>
      </c>
      <c r="AF77" s="96">
        <v>11290613046.456863</v>
      </c>
      <c r="AG77" s="96">
        <v>12855416412.183428</v>
      </c>
      <c r="AH77" s="96">
        <v>12920165915.280718</v>
      </c>
      <c r="AI77" s="96">
        <v>12873518408.229261</v>
      </c>
      <c r="AJ77" s="96">
        <v>13224508680.370064</v>
      </c>
      <c r="AK77" s="96">
        <v>12280612057.847639</v>
      </c>
      <c r="AL77" s="96">
        <v>11215578415.091612</v>
      </c>
      <c r="AM77" s="96">
        <v>12689623265.692997</v>
      </c>
      <c r="AN77" s="96">
        <v>13094417753.480627</v>
      </c>
      <c r="AO77" s="96">
        <v>13896779695.891281</v>
      </c>
      <c r="AP77" s="96">
        <v>15623617690.374142</v>
      </c>
      <c r="AQ77" s="96">
        <v>16113247315.527441</v>
      </c>
      <c r="AR77" s="96">
        <v>15556028804.396515</v>
      </c>
      <c r="AS77" s="96">
        <v>16359053695.244835</v>
      </c>
      <c r="AT77" s="96">
        <v>17352574603.758251</v>
      </c>
      <c r="AU77" s="96">
        <v>18793064976.113552</v>
      </c>
      <c r="AV77" s="96">
        <v>19077728362.310474</v>
      </c>
      <c r="AW77" s="96">
        <v>18665390025.603867</v>
      </c>
      <c r="AX77" s="96">
        <v>21198769337.727898</v>
      </c>
      <c r="AY77" s="96">
        <v>23704202269.324039</v>
      </c>
      <c r="AZ77" s="96">
        <v>26272487888.348717</v>
      </c>
      <c r="BA77" s="96">
        <v>29282307975.898922</v>
      </c>
      <c r="BB77" s="96">
        <v>32441436121.856342</v>
      </c>
      <c r="BC77" s="96">
        <v>35297110794.621376</v>
      </c>
      <c r="BD77" s="96">
        <v>39727088219.905998</v>
      </c>
      <c r="BE77" s="96">
        <v>44167899823.553917</v>
      </c>
      <c r="BF77" s="96">
        <v>47987456602.712257</v>
      </c>
      <c r="BG77" s="96">
        <v>53065618849.706306</v>
      </c>
      <c r="BH77" s="96">
        <v>58508820967.928741</v>
      </c>
      <c r="BI77" s="96">
        <v>64589328550.595299</v>
      </c>
      <c r="BJ77" s="96">
        <v>70682351658.233612</v>
      </c>
      <c r="BK77" s="96">
        <v>77442545814.928177</v>
      </c>
      <c r="BL77" s="96">
        <v>82721144195.291428</v>
      </c>
      <c r="BM77" s="96">
        <v>89640011587.044235</v>
      </c>
      <c r="BN77" s="96">
        <v>95071775775.763931</v>
      </c>
      <c r="BO77" s="96">
        <v>100435279209.68051</v>
      </c>
      <c r="BP77" s="96">
        <v>105779617467.59123</v>
      </c>
      <c r="BQ77" s="96">
        <v>112653319434.8363</v>
      </c>
    </row>
    <row r="78" spans="1:69" hidden="1" x14ac:dyDescent="0.25">
      <c r="A78" s="96" t="s">
        <v>4108</v>
      </c>
      <c r="B78" s="96" t="s">
        <v>4107</v>
      </c>
      <c r="C78" s="96" t="s">
        <v>4194</v>
      </c>
      <c r="D78" s="96" t="s">
        <v>4195</v>
      </c>
      <c r="E78" s="101">
        <f t="shared" si="1"/>
        <v>13794473271906.531</v>
      </c>
      <c r="F78" s="96">
        <v>3071476147846.356</v>
      </c>
      <c r="G78" s="96">
        <v>3248241322107.6992</v>
      </c>
      <c r="H78" s="96">
        <v>3433227252343.2227</v>
      </c>
      <c r="I78" s="96">
        <v>3598287726297.0415</v>
      </c>
      <c r="J78" s="96">
        <v>3814594637346.627</v>
      </c>
      <c r="K78" s="96">
        <v>4014835317433.7065</v>
      </c>
      <c r="L78" s="96">
        <v>4187220968991.7446</v>
      </c>
      <c r="M78" s="96">
        <v>4336791307437.3799</v>
      </c>
      <c r="N78" s="96">
        <v>4578095525063.6533</v>
      </c>
      <c r="O78" s="96">
        <v>4899707348013.1514</v>
      </c>
      <c r="P78" s="96">
        <v>5169598186905.6484</v>
      </c>
      <c r="Q78" s="96">
        <v>5358851132330.0645</v>
      </c>
      <c r="R78" s="96">
        <v>5614672755252.4482</v>
      </c>
      <c r="S78" s="96">
        <v>5952593183482.7607</v>
      </c>
      <c r="T78" s="96">
        <v>6138658696683.3867</v>
      </c>
      <c r="U78" s="96">
        <v>6102657449758.4893</v>
      </c>
      <c r="V78" s="96">
        <v>6400286901557.293</v>
      </c>
      <c r="W78" s="96">
        <v>6587773025581.459</v>
      </c>
      <c r="X78" s="96">
        <v>6789786914847.542</v>
      </c>
      <c r="Y78" s="96">
        <v>7051719083394.6885</v>
      </c>
      <c r="Z78" s="96">
        <v>7196447603768.5146</v>
      </c>
      <c r="AA78" s="96">
        <v>7235305296104.666</v>
      </c>
      <c r="AB78" s="96">
        <v>7295876744403.7119</v>
      </c>
      <c r="AC78" s="96">
        <v>7400929731614.5557</v>
      </c>
      <c r="AD78" s="96">
        <v>7585824177520.2266</v>
      </c>
      <c r="AE78" s="96">
        <v>7761869237371.4121</v>
      </c>
      <c r="AF78" s="96">
        <v>7961606238688.7256</v>
      </c>
      <c r="AG78" s="96">
        <v>8163713045079.123</v>
      </c>
      <c r="AH78" s="96">
        <v>8499351078665.417</v>
      </c>
      <c r="AI78" s="96">
        <v>8829224581528.7148</v>
      </c>
      <c r="AJ78" s="96">
        <v>9121031279683.1855</v>
      </c>
      <c r="AK78" s="96">
        <v>9250496487234.291</v>
      </c>
      <c r="AL78" s="96">
        <v>9332621573241.2676</v>
      </c>
      <c r="AM78" s="96">
        <v>9272746913994.4043</v>
      </c>
      <c r="AN78" s="96">
        <v>9517417003212.2598</v>
      </c>
      <c r="AO78" s="96">
        <v>9772349924120.4199</v>
      </c>
      <c r="AP78" s="96">
        <v>9956203936477.5449</v>
      </c>
      <c r="AQ78" s="96">
        <v>10220360704441.918</v>
      </c>
      <c r="AR78" s="96">
        <v>10528075026889.844</v>
      </c>
      <c r="AS78" s="96">
        <v>10838515462647.396</v>
      </c>
      <c r="AT78" s="96">
        <v>11261274484833.582</v>
      </c>
      <c r="AU78" s="96">
        <v>11506309637572.059</v>
      </c>
      <c r="AV78" s="96">
        <v>11634116210287.072</v>
      </c>
      <c r="AW78" s="96">
        <v>11739783345432.975</v>
      </c>
      <c r="AX78" s="96">
        <v>12044138028093.557</v>
      </c>
      <c r="AY78" s="96">
        <v>12275956732793.189</v>
      </c>
      <c r="AZ78" s="96">
        <v>12704933352357.432</v>
      </c>
      <c r="BA78" s="96">
        <v>13105916488625.682</v>
      </c>
      <c r="BB78" s="96">
        <v>13189959482365.877</v>
      </c>
      <c r="BC78" s="96">
        <v>12616367732752.734</v>
      </c>
      <c r="BD78" s="96">
        <v>12897096850706.117</v>
      </c>
      <c r="BE78" s="96">
        <v>13142265095534.729</v>
      </c>
      <c r="BF78" s="96">
        <v>13050023950209.057</v>
      </c>
      <c r="BG78" s="96">
        <v>13039239098073.457</v>
      </c>
      <c r="BH78" s="96">
        <v>13247952004886.105</v>
      </c>
      <c r="BI78" s="96">
        <v>13553897260141.035</v>
      </c>
      <c r="BJ78" s="96">
        <v>13821221829716.121</v>
      </c>
      <c r="BK78" s="96">
        <v>14214403161940.047</v>
      </c>
      <c r="BL78" s="96">
        <v>14508200940852.867</v>
      </c>
      <c r="BM78" s="96">
        <v>14770119229270.111</v>
      </c>
      <c r="BN78" s="96">
        <v>13935185525351.717</v>
      </c>
      <c r="BO78" s="96">
        <v>14772513099967.381</v>
      </c>
      <c r="BP78" s="96">
        <v>15286397678719.916</v>
      </c>
      <c r="BQ78" s="96">
        <v>15355286193298.066</v>
      </c>
    </row>
    <row r="79" spans="1:69" hidden="1" x14ac:dyDescent="0.25">
      <c r="A79" s="96" t="s">
        <v>4106</v>
      </c>
      <c r="B79" s="96" t="s">
        <v>4105</v>
      </c>
      <c r="C79" s="96" t="s">
        <v>4194</v>
      </c>
      <c r="D79" s="96" t="s">
        <v>4195</v>
      </c>
      <c r="E79" s="101">
        <f t="shared" si="1"/>
        <v>1582999129612.49</v>
      </c>
      <c r="F79" s="96">
        <v>281769709146.05664</v>
      </c>
      <c r="G79" s="96">
        <v>281247962233.85077</v>
      </c>
      <c r="H79" s="96">
        <v>303441817792.8952</v>
      </c>
      <c r="I79" s="96">
        <v>323073584489.91229</v>
      </c>
      <c r="J79" s="96">
        <v>339849120942.67902</v>
      </c>
      <c r="K79" s="96">
        <v>361277566611.3421</v>
      </c>
      <c r="L79" s="96">
        <v>364481905878.05432</v>
      </c>
      <c r="M79" s="96">
        <v>343480327231.88812</v>
      </c>
      <c r="N79" s="96">
        <v>364809865568.64929</v>
      </c>
      <c r="O79" s="96">
        <v>412407681470.26709</v>
      </c>
      <c r="P79" s="96">
        <v>462794556619.91986</v>
      </c>
      <c r="Q79" s="96">
        <v>498153237041.37537</v>
      </c>
      <c r="R79" s="96">
        <v>517073574199.37976</v>
      </c>
      <c r="S79" s="96">
        <v>537345437315.53448</v>
      </c>
      <c r="T79" s="96">
        <v>596454276852.09167</v>
      </c>
      <c r="U79" s="96">
        <v>595923266770.8042</v>
      </c>
      <c r="V79" s="96">
        <v>649760299387.0083</v>
      </c>
      <c r="W79" s="96">
        <v>682224535663.83447</v>
      </c>
      <c r="X79" s="96">
        <v>681058716849.48352</v>
      </c>
      <c r="Y79" s="96">
        <v>724164336261.21045</v>
      </c>
      <c r="Z79" s="96">
        <v>762515271718.62415</v>
      </c>
      <c r="AA79" s="96">
        <v>712363098227.10754</v>
      </c>
      <c r="AB79" s="96">
        <v>706625658361.95972</v>
      </c>
      <c r="AC79" s="96">
        <v>673392330694.15771</v>
      </c>
      <c r="AD79" s="96">
        <v>665639686442.99548</v>
      </c>
      <c r="AE79" s="96">
        <v>693972461520.57898</v>
      </c>
      <c r="AF79" s="96">
        <v>693253341658.2782</v>
      </c>
      <c r="AG79" s="96">
        <v>703646288512.38171</v>
      </c>
      <c r="AH79" s="96">
        <v>729201129368.03369</v>
      </c>
      <c r="AI79" s="96">
        <v>736786882232.65979</v>
      </c>
      <c r="AJ79" s="96">
        <v>774849064559.69958</v>
      </c>
      <c r="AK79" s="96">
        <v>728408996249.86646</v>
      </c>
      <c r="AL79" s="96">
        <v>729766193299.1781</v>
      </c>
      <c r="AM79" s="96">
        <v>715779072269.9502</v>
      </c>
      <c r="AN79" s="96">
        <v>691060503804.94849</v>
      </c>
      <c r="AO79" s="96">
        <v>688885443073.06921</v>
      </c>
      <c r="AP79" s="96">
        <v>712393931816.33606</v>
      </c>
      <c r="AQ79" s="96">
        <v>744744032206.84668</v>
      </c>
      <c r="AR79" s="96">
        <v>781483487437.27039</v>
      </c>
      <c r="AS79" s="96">
        <v>805821578040.02795</v>
      </c>
      <c r="AT79" s="96">
        <v>849850493687.06445</v>
      </c>
      <c r="AU79" s="96">
        <v>884795177531.22021</v>
      </c>
      <c r="AV79" s="96">
        <v>927212920642.99634</v>
      </c>
      <c r="AW79" s="96">
        <v>937185621659.17932</v>
      </c>
      <c r="AX79" s="96">
        <v>1042728751145.3879</v>
      </c>
      <c r="AY79" s="96">
        <v>1103566344065.2205</v>
      </c>
      <c r="AZ79" s="96">
        <v>1167806847813.1936</v>
      </c>
      <c r="BA79" s="96">
        <v>1237736467722.5381</v>
      </c>
      <c r="BB79" s="96">
        <v>1300144533108.3137</v>
      </c>
      <c r="BC79" s="96">
        <v>1339999362372.2981</v>
      </c>
      <c r="BD79" s="96">
        <v>1434032713010.8193</v>
      </c>
      <c r="BE79" s="96">
        <v>1434662008994.5217</v>
      </c>
      <c r="BF79" s="96">
        <v>1514578018177.1511</v>
      </c>
      <c r="BG79" s="96">
        <v>1567336716220.0088</v>
      </c>
      <c r="BH79" s="96">
        <v>1600192613351.7212</v>
      </c>
      <c r="BI79" s="96">
        <v>1617323277101.4702</v>
      </c>
      <c r="BJ79" s="96">
        <v>1652373188802.3799</v>
      </c>
      <c r="BK79" s="96">
        <v>1694398569916.929</v>
      </c>
      <c r="BL79" s="96">
        <v>1740488896143.051</v>
      </c>
      <c r="BM79" s="96">
        <v>1784410113547.7742</v>
      </c>
      <c r="BN79" s="96">
        <v>1671039644771.8157</v>
      </c>
      <c r="BO79" s="96">
        <v>1747389349759.0269</v>
      </c>
      <c r="BP79" s="96">
        <v>1772960592513.0244</v>
      </c>
      <c r="BQ79" s="96">
        <v>1801919137899.4836</v>
      </c>
    </row>
    <row r="80" spans="1:69" hidden="1" x14ac:dyDescent="0.25">
      <c r="A80" s="96" t="s">
        <v>81</v>
      </c>
      <c r="B80" s="96" t="s">
        <v>286</v>
      </c>
      <c r="C80" s="96" t="s">
        <v>4194</v>
      </c>
      <c r="D80" s="96" t="s">
        <v>4195</v>
      </c>
      <c r="E80" s="101">
        <f t="shared" si="1"/>
        <v>243838039565.44116</v>
      </c>
      <c r="F80" s="96">
        <v>49358779714.80143</v>
      </c>
      <c r="G80" s="96">
        <v>53112352264.688034</v>
      </c>
      <c r="H80" s="96">
        <v>54696133682.164375</v>
      </c>
      <c r="I80" s="96">
        <v>56492956170.500931</v>
      </c>
      <c r="J80" s="96">
        <v>59452445094.158714</v>
      </c>
      <c r="K80" s="96">
        <v>62605123717.482254</v>
      </c>
      <c r="L80" s="96">
        <v>64090632501.796349</v>
      </c>
      <c r="M80" s="96">
        <v>65480648650.711906</v>
      </c>
      <c r="N80" s="96">
        <v>66988857872.251717</v>
      </c>
      <c r="O80" s="96">
        <v>73415291791.687653</v>
      </c>
      <c r="P80" s="96">
        <v>78899731715.717941</v>
      </c>
      <c r="Q80" s="96">
        <v>80759336343.614426</v>
      </c>
      <c r="R80" s="96">
        <v>87006463097.94606</v>
      </c>
      <c r="S80" s="96">
        <v>93082844694.513641</v>
      </c>
      <c r="T80" s="96">
        <v>96095501717.889038</v>
      </c>
      <c r="U80" s="96">
        <v>97829927772.926529</v>
      </c>
      <c r="V80" s="96">
        <v>98166836909.729263</v>
      </c>
      <c r="W80" s="96">
        <v>98401957114.920288</v>
      </c>
      <c r="X80" s="96">
        <v>101275006350.29413</v>
      </c>
      <c r="Y80" s="96">
        <v>108487737735.28514</v>
      </c>
      <c r="Z80" s="96">
        <v>114334193866.01559</v>
      </c>
      <c r="AA80" s="96">
        <v>115838693345.70311</v>
      </c>
      <c r="AB80" s="96">
        <v>119439062675.78125</v>
      </c>
      <c r="AC80" s="96">
        <v>123161478423.82811</v>
      </c>
      <c r="AD80" s="96">
        <v>127149067752.73436</v>
      </c>
      <c r="AE80" s="96">
        <v>131661456678.90623</v>
      </c>
      <c r="AF80" s="96">
        <v>135289563831.24998</v>
      </c>
      <c r="AG80" s="96">
        <v>140125930521.48438</v>
      </c>
      <c r="AH80" s="96">
        <v>147436510957.81247</v>
      </c>
      <c r="AI80" s="96">
        <v>154936818098.43747</v>
      </c>
      <c r="AJ80" s="96">
        <v>155975322164.06247</v>
      </c>
      <c r="AK80" s="96">
        <v>146794102994.14059</v>
      </c>
      <c r="AL80" s="96">
        <v>141957736303.90622</v>
      </c>
      <c r="AM80" s="96">
        <v>141017978885.54684</v>
      </c>
      <c r="AN80" s="96">
        <v>146606595315.62497</v>
      </c>
      <c r="AO80" s="96">
        <v>152788801142.18747</v>
      </c>
      <c r="AP80" s="96">
        <v>158391841239.84375</v>
      </c>
      <c r="AQ80" s="96">
        <v>168424056796.87497</v>
      </c>
      <c r="AR80" s="96">
        <v>177615261582.81244</v>
      </c>
      <c r="AS80" s="96">
        <v>185394056458.98431</v>
      </c>
      <c r="AT80" s="96">
        <v>196097527314.84369</v>
      </c>
      <c r="AU80" s="96">
        <v>201215710279.29681</v>
      </c>
      <c r="AV80" s="96">
        <v>204650762188.67181</v>
      </c>
      <c r="AW80" s="96">
        <v>208751521832.42178</v>
      </c>
      <c r="AX80" s="96">
        <v>217085073153.90619</v>
      </c>
      <c r="AY80" s="96">
        <v>223119713766.01553</v>
      </c>
      <c r="AZ80" s="96">
        <v>232105658667.18741</v>
      </c>
      <c r="BA80" s="96">
        <v>244405718572.65616</v>
      </c>
      <c r="BB80" s="96">
        <v>246321847334.76553</v>
      </c>
      <c r="BC80" s="96">
        <v>226432719257.42178</v>
      </c>
      <c r="BD80" s="96">
        <v>233646772072.26553</v>
      </c>
      <c r="BE80" s="96">
        <v>239599308730.46863</v>
      </c>
      <c r="BF80" s="96">
        <v>236250798826.56238</v>
      </c>
      <c r="BG80" s="96">
        <v>234120534076.56238</v>
      </c>
      <c r="BH80" s="96">
        <v>233266209150.78113</v>
      </c>
      <c r="BI80" s="96">
        <v>234534382384.7655</v>
      </c>
      <c r="BJ80" s="96">
        <v>241128217493.74988</v>
      </c>
      <c r="BK80" s="96">
        <v>248826017928.90613</v>
      </c>
      <c r="BL80" s="96">
        <v>251661932877.34366</v>
      </c>
      <c r="BM80" s="96">
        <v>254744159687.49991</v>
      </c>
      <c r="BN80" s="96">
        <v>248745023487.89053</v>
      </c>
      <c r="BO80" s="96">
        <v>255804854010.93744</v>
      </c>
      <c r="BP80" s="96">
        <v>259221044201.17178</v>
      </c>
      <c r="BQ80" s="96">
        <v>256537132518.74991</v>
      </c>
    </row>
    <row r="81" spans="1:69" hidden="1" x14ac:dyDescent="0.25">
      <c r="A81" s="96" t="s">
        <v>287</v>
      </c>
      <c r="B81" s="96" t="s">
        <v>288</v>
      </c>
      <c r="C81" s="96" t="s">
        <v>4194</v>
      </c>
      <c r="D81" s="96" t="s">
        <v>4195</v>
      </c>
      <c r="E81" s="101">
        <f t="shared" si="1"/>
        <v>4457400974.3033543</v>
      </c>
      <c r="F81" s="96">
        <v>864434173.73641479</v>
      </c>
      <c r="G81" s="96">
        <v>894841354.6577301</v>
      </c>
      <c r="H81" s="96">
        <v>927110247.95008099</v>
      </c>
      <c r="I81" s="96">
        <v>986063074.51174581</v>
      </c>
      <c r="J81" s="96">
        <v>1034156138.863566</v>
      </c>
      <c r="K81" s="96">
        <v>1006231162.3426235</v>
      </c>
      <c r="L81" s="96">
        <v>1006231162.3426235</v>
      </c>
      <c r="M81" s="96">
        <v>1140581419.655081</v>
      </c>
      <c r="N81" s="96">
        <v>1230872371.8930538</v>
      </c>
      <c r="O81" s="96">
        <v>1262830871.5549452</v>
      </c>
      <c r="P81" s="96">
        <v>1423244629.2025757</v>
      </c>
      <c r="Q81" s="96">
        <v>1521291761.9169714</v>
      </c>
      <c r="R81" s="96">
        <v>1635164659.3059494</v>
      </c>
      <c r="S81" s="96">
        <v>1825054181.0426474</v>
      </c>
      <c r="T81" s="96">
        <v>1872526576.226181</v>
      </c>
      <c r="U81" s="96">
        <v>1882454921.6526568</v>
      </c>
      <c r="V81" s="96">
        <v>1933961961.3683581</v>
      </c>
      <c r="W81" s="96">
        <v>2048143304.5925429</v>
      </c>
      <c r="X81" s="96">
        <v>2086308436.6465847</v>
      </c>
      <c r="Y81" s="96">
        <v>2341355882.8660607</v>
      </c>
      <c r="Z81" s="96">
        <v>2303813249.585166</v>
      </c>
      <c r="AA81" s="96">
        <v>2449644410.5485282</v>
      </c>
      <c r="AB81" s="96">
        <v>2303192757.5069499</v>
      </c>
      <c r="AC81" s="96">
        <v>2211983491.1467366</v>
      </c>
      <c r="AD81" s="96">
        <v>2397635806.8831758</v>
      </c>
      <c r="AE81" s="96">
        <v>2287021481.5029402</v>
      </c>
      <c r="AF81" s="96">
        <v>2464263541.5056877</v>
      </c>
      <c r="AG81" s="96">
        <v>2301252015.5027771</v>
      </c>
      <c r="AH81" s="96">
        <v>2323246343.7767019</v>
      </c>
      <c r="AI81" s="96">
        <v>2496064099.8472986</v>
      </c>
      <c r="AJ81" s="96">
        <v>2640835885.5271397</v>
      </c>
      <c r="AK81" s="96">
        <v>2569533218.1368136</v>
      </c>
      <c r="AL81" s="96">
        <v>2726274793.5180779</v>
      </c>
      <c r="AM81" s="96">
        <v>2784345330.5159984</v>
      </c>
      <c r="AN81" s="96">
        <v>2926346931.4722075</v>
      </c>
      <c r="AO81" s="96">
        <v>2999505561.9895368</v>
      </c>
      <c r="AP81" s="96">
        <v>3143481841.8691964</v>
      </c>
      <c r="AQ81" s="96">
        <v>3074325261.1931109</v>
      </c>
      <c r="AR81" s="96">
        <v>3114291503.4703717</v>
      </c>
      <c r="AS81" s="96">
        <v>3388349115.8901734</v>
      </c>
      <c r="AT81" s="96">
        <v>3330747234.589623</v>
      </c>
      <c r="AU81" s="96">
        <v>3397362184.1693554</v>
      </c>
      <c r="AV81" s="96">
        <v>3506077743.953064</v>
      </c>
      <c r="AW81" s="96">
        <v>3541138498.4192762</v>
      </c>
      <c r="AX81" s="96">
        <v>3728818828.3753057</v>
      </c>
      <c r="AY81" s="96">
        <v>3754920575.1799092</v>
      </c>
      <c r="AZ81" s="96">
        <v>3824479873.2413335</v>
      </c>
      <c r="BA81" s="96">
        <v>3791946770.362771</v>
      </c>
      <c r="BB81" s="96">
        <v>3831109777.4424014</v>
      </c>
      <c r="BC81" s="96">
        <v>3778009151.3061271</v>
      </c>
      <c r="BD81" s="96">
        <v>3889636945.8050303</v>
      </c>
      <c r="BE81" s="96">
        <v>3994857188.4982915</v>
      </c>
      <c r="BF81" s="96">
        <v>4051237182.5311275</v>
      </c>
      <c r="BG81" s="96">
        <v>4243031642.795033</v>
      </c>
      <c r="BH81" s="96">
        <v>4480790532.157959</v>
      </c>
      <c r="BI81" s="96">
        <v>4682479893.9755821</v>
      </c>
      <c r="BJ81" s="96">
        <v>4796997047.6299839</v>
      </c>
      <c r="BK81" s="96">
        <v>5053797787.5053148</v>
      </c>
      <c r="BL81" s="96">
        <v>5246466309.2189875</v>
      </c>
      <c r="BM81" s="96">
        <v>5216010336.4884987</v>
      </c>
      <c r="BN81" s="96">
        <v>4327208912.2964659</v>
      </c>
      <c r="BO81" s="96">
        <v>4115996279.0113893</v>
      </c>
      <c r="BP81" s="96">
        <v>4939873198.8299713</v>
      </c>
      <c r="BQ81" s="96">
        <v>5336367607.3020782</v>
      </c>
    </row>
    <row r="82" spans="1:69" hidden="1" x14ac:dyDescent="0.25">
      <c r="A82" s="96" t="s">
        <v>60</v>
      </c>
      <c r="B82" s="96" t="s">
        <v>289</v>
      </c>
      <c r="C82" s="96" t="s">
        <v>4194</v>
      </c>
      <c r="D82" s="96" t="s">
        <v>4195</v>
      </c>
      <c r="E82" s="101">
        <f t="shared" si="1"/>
        <v>2453867051506.5068</v>
      </c>
      <c r="F82" s="96">
        <v>521063228283.46515</v>
      </c>
      <c r="G82" s="96">
        <v>547012759862.23853</v>
      </c>
      <c r="H82" s="96">
        <v>584447414128.31653</v>
      </c>
      <c r="I82" s="96">
        <v>620879995184.53333</v>
      </c>
      <c r="J82" s="96">
        <v>662181550405.32715</v>
      </c>
      <c r="K82" s="96">
        <v>694373557660.39465</v>
      </c>
      <c r="L82" s="96">
        <v>730840925274.27124</v>
      </c>
      <c r="M82" s="96">
        <v>766806695424.45081</v>
      </c>
      <c r="N82" s="96">
        <v>801246352783.83362</v>
      </c>
      <c r="O82" s="96">
        <v>858210765011.495</v>
      </c>
      <c r="P82" s="96">
        <v>910636112294.55518</v>
      </c>
      <c r="Q82" s="96">
        <v>959053168957.19592</v>
      </c>
      <c r="R82" s="96">
        <v>1002319594950.897</v>
      </c>
      <c r="S82" s="96">
        <v>1065911376205.149</v>
      </c>
      <c r="T82" s="96">
        <v>1111755362632.6541</v>
      </c>
      <c r="U82" s="96">
        <v>1101083792491.426</v>
      </c>
      <c r="V82" s="96">
        <v>1149055358647.7358</v>
      </c>
      <c r="W82" s="96">
        <v>1188862221373.2822</v>
      </c>
      <c r="X82" s="96">
        <v>1236161624649.2195</v>
      </c>
      <c r="Y82" s="96">
        <v>1280045228283.4597</v>
      </c>
      <c r="Z82" s="96">
        <v>1300253881649.6357</v>
      </c>
      <c r="AA82" s="96">
        <v>1314153853595.8213</v>
      </c>
      <c r="AB82" s="96">
        <v>1347078619777.783</v>
      </c>
      <c r="AC82" s="96">
        <v>1363794045035.677</v>
      </c>
      <c r="AD82" s="96">
        <v>1384438090121.8535</v>
      </c>
      <c r="AE82" s="96">
        <v>1406904493488.1882</v>
      </c>
      <c r="AF82" s="96">
        <v>1439787739478.7568</v>
      </c>
      <c r="AG82" s="96">
        <v>1476673666392.5703</v>
      </c>
      <c r="AH82" s="96">
        <v>1546714398124.4973</v>
      </c>
      <c r="AI82" s="96">
        <v>1613901522615.4326</v>
      </c>
      <c r="AJ82" s="96">
        <v>1661090955411.7024</v>
      </c>
      <c r="AK82" s="96">
        <v>1678502109603.7661</v>
      </c>
      <c r="AL82" s="96">
        <v>1705347110174.8438</v>
      </c>
      <c r="AM82" s="96">
        <v>1694626166709.9827</v>
      </c>
      <c r="AN82" s="96">
        <v>1734592373238.8289</v>
      </c>
      <c r="AO82" s="96">
        <v>1771133801947.6677</v>
      </c>
      <c r="AP82" s="96">
        <v>1796159810500.6975</v>
      </c>
      <c r="AQ82" s="96">
        <v>1838123429815.5334</v>
      </c>
      <c r="AR82" s="96">
        <v>1904087419529.2537</v>
      </c>
      <c r="AS82" s="96">
        <v>1969233367607.7419</v>
      </c>
      <c r="AT82" s="96">
        <v>2046499571261.1829</v>
      </c>
      <c r="AU82" s="96">
        <v>2087096421588.522</v>
      </c>
      <c r="AV82" s="96">
        <v>2110796058518.4023</v>
      </c>
      <c r="AW82" s="96">
        <v>2128171303325.761</v>
      </c>
      <c r="AX82" s="96">
        <v>2188393293109.3516</v>
      </c>
      <c r="AY82" s="96">
        <v>2224791087607.9087</v>
      </c>
      <c r="AZ82" s="96">
        <v>2279283420792.2778</v>
      </c>
      <c r="BA82" s="96">
        <v>2334550031985.4214</v>
      </c>
      <c r="BB82" s="96">
        <v>2340501872979.0425</v>
      </c>
      <c r="BC82" s="96">
        <v>2273251909006.5205</v>
      </c>
      <c r="BD82" s="96">
        <v>2317567536989.1377</v>
      </c>
      <c r="BE82" s="96">
        <v>2368384855035.1729</v>
      </c>
      <c r="BF82" s="96">
        <v>2375801091055.5366</v>
      </c>
      <c r="BG82" s="96">
        <v>2389493466482.8091</v>
      </c>
      <c r="BH82" s="96">
        <v>2412341398046.8433</v>
      </c>
      <c r="BI82" s="96">
        <v>2439188643162.4985</v>
      </c>
      <c r="BJ82" s="96">
        <v>2465909086487.9365</v>
      </c>
      <c r="BK82" s="96">
        <v>2522413420333.7813</v>
      </c>
      <c r="BL82" s="96">
        <v>2569458097202.2368</v>
      </c>
      <c r="BM82" s="96">
        <v>2616812485718.0073</v>
      </c>
      <c r="BN82" s="96">
        <v>2419492808873.395</v>
      </c>
      <c r="BO82" s="96">
        <v>2575192242890.6133</v>
      </c>
      <c r="BP82" s="96">
        <v>2638406985036.3213</v>
      </c>
      <c r="BQ82" s="96">
        <v>2656973944325.3457</v>
      </c>
    </row>
    <row r="83" spans="1:69" hidden="1" x14ac:dyDescent="0.25">
      <c r="A83" s="96" t="s">
        <v>290</v>
      </c>
      <c r="B83" s="96" t="s">
        <v>4104</v>
      </c>
      <c r="C83" s="96" t="s">
        <v>4194</v>
      </c>
      <c r="D83" s="96" t="s">
        <v>4195</v>
      </c>
      <c r="E83" s="101">
        <f t="shared" si="1"/>
        <v>2550763942.6050477</v>
      </c>
      <c r="BB83" s="96">
        <v>2162939073.2661819</v>
      </c>
      <c r="BC83" s="96">
        <v>2069867758.1803412</v>
      </c>
      <c r="BD83" s="96">
        <v>2057925881.4680963</v>
      </c>
      <c r="BE83" s="96">
        <v>2134237769.0523894</v>
      </c>
      <c r="BF83" s="96">
        <v>2283989844.5648112</v>
      </c>
      <c r="BG83" s="96">
        <v>2417672955.8809929</v>
      </c>
      <c r="BH83" s="96">
        <v>2549017907.3678389</v>
      </c>
      <c r="BI83" s="96">
        <v>2573905971.054594</v>
      </c>
      <c r="BJ83" s="96">
        <v>2611740221.7158585</v>
      </c>
      <c r="BK83" s="96">
        <v>2703524764.278172</v>
      </c>
      <c r="BL83" s="96">
        <v>2777372953.2503462</v>
      </c>
      <c r="BM83" s="96">
        <v>2899302496.0284576</v>
      </c>
      <c r="BN83" s="96">
        <v>2843437737.6899662</v>
      </c>
      <c r="BO83" s="96">
        <v>3007093233.3956194</v>
      </c>
      <c r="BP83" s="96">
        <v>3169430571.8820496</v>
      </c>
    </row>
    <row r="84" spans="1:69" hidden="1" x14ac:dyDescent="0.25">
      <c r="A84" s="96" t="s">
        <v>4103</v>
      </c>
      <c r="B84" s="96" t="s">
        <v>4102</v>
      </c>
      <c r="C84" s="96" t="s">
        <v>4194</v>
      </c>
      <c r="D84" s="96" t="s">
        <v>4195</v>
      </c>
      <c r="E84" s="101">
        <f t="shared" si="1"/>
        <v>320826347.13491505</v>
      </c>
      <c r="P84" s="96">
        <v>100761871.70256217</v>
      </c>
      <c r="Q84" s="96">
        <v>103080982.17250475</v>
      </c>
      <c r="R84" s="96">
        <v>104180768.798418</v>
      </c>
      <c r="S84" s="96">
        <v>139529311.0599868</v>
      </c>
      <c r="T84" s="96">
        <v>160915356.59009576</v>
      </c>
      <c r="U84" s="96">
        <v>161034897.66454139</v>
      </c>
      <c r="V84" s="96">
        <v>161608701.50618511</v>
      </c>
      <c r="W84" s="96">
        <v>165529674.71395269</v>
      </c>
      <c r="X84" s="96">
        <v>174865894.84360516</v>
      </c>
      <c r="Y84" s="96">
        <v>178571695.14572585</v>
      </c>
      <c r="Z84" s="96">
        <v>165720940.94724274</v>
      </c>
      <c r="AA84" s="96">
        <v>181835189.87315682</v>
      </c>
      <c r="AB84" s="96">
        <v>177069172.74269193</v>
      </c>
      <c r="AC84" s="96">
        <v>180486601.86243048</v>
      </c>
      <c r="AD84" s="96">
        <v>173352871.65519151</v>
      </c>
      <c r="AE84" s="96">
        <v>202043944.26594704</v>
      </c>
      <c r="AF84" s="96">
        <v>218165732.31614196</v>
      </c>
      <c r="AG84" s="96">
        <v>220783197.61087674</v>
      </c>
      <c r="AH84" s="96">
        <v>226410747.99455646</v>
      </c>
      <c r="AI84" s="96">
        <v>234394017.14349744</v>
      </c>
      <c r="AJ84" s="96">
        <v>243162525.8808589</v>
      </c>
      <c r="AK84" s="96">
        <v>261223036.41452873</v>
      </c>
      <c r="AL84" s="96">
        <v>271692897.59346777</v>
      </c>
      <c r="AM84" s="96">
        <v>293810479.33397645</v>
      </c>
      <c r="AN84" s="96">
        <v>292240000.15713561</v>
      </c>
      <c r="AO84" s="96">
        <v>312739072.23264503</v>
      </c>
      <c r="AP84" s="96">
        <v>302786553.06921035</v>
      </c>
      <c r="AQ84" s="96">
        <v>284434849.5215013</v>
      </c>
      <c r="AR84" s="96">
        <v>292542710.01847172</v>
      </c>
      <c r="AS84" s="96">
        <v>296563529.33097851</v>
      </c>
      <c r="AT84" s="96">
        <v>310899125.00371134</v>
      </c>
      <c r="AU84" s="96">
        <v>317638182.02480018</v>
      </c>
      <c r="AV84" s="96">
        <v>319375655.48744506</v>
      </c>
      <c r="AW84" s="96">
        <v>324396608.28907001</v>
      </c>
      <c r="AX84" s="96">
        <v>314404696.27294958</v>
      </c>
      <c r="AY84" s="96">
        <v>320824422.52808076</v>
      </c>
      <c r="AZ84" s="96">
        <v>320564377.35104889</v>
      </c>
      <c r="BA84" s="96">
        <v>314678221.39624935</v>
      </c>
      <c r="BB84" s="96">
        <v>307099219.76208013</v>
      </c>
      <c r="BC84" s="96">
        <v>310456119.00257742</v>
      </c>
      <c r="BD84" s="96">
        <v>317470533.37267232</v>
      </c>
      <c r="BE84" s="96">
        <v>327593318.65352947</v>
      </c>
      <c r="BF84" s="96">
        <v>321477741.86564648</v>
      </c>
      <c r="BG84" s="96">
        <v>309648107.46609277</v>
      </c>
      <c r="BH84" s="96">
        <v>302508316.50838006</v>
      </c>
      <c r="BI84" s="96">
        <v>316489900</v>
      </c>
      <c r="BJ84" s="96">
        <v>318022033.31027299</v>
      </c>
      <c r="BK84" s="96">
        <v>320639498.60500771</v>
      </c>
      <c r="BL84" s="96">
        <v>320639498.60500771</v>
      </c>
      <c r="BM84" s="96">
        <v>333726825.07868153</v>
      </c>
      <c r="BN84" s="96">
        <v>327183161.84184462</v>
      </c>
      <c r="BO84" s="96">
        <v>336344290.3734163</v>
      </c>
      <c r="BP84" s="96">
        <v>333726825.07868153</v>
      </c>
      <c r="BQ84" s="96">
        <v>336344290.3734163</v>
      </c>
    </row>
    <row r="85" spans="1:69" hidden="1" x14ac:dyDescent="0.25">
      <c r="A85" s="96" t="s">
        <v>291</v>
      </c>
      <c r="B85" s="96" t="s">
        <v>292</v>
      </c>
      <c r="C85" s="96" t="s">
        <v>4194</v>
      </c>
      <c r="D85" s="96" t="s">
        <v>4195</v>
      </c>
      <c r="E85" s="101">
        <f t="shared" si="1"/>
        <v>13595847383.337605</v>
      </c>
      <c r="F85" s="96">
        <v>1696430402.1603155</v>
      </c>
      <c r="G85" s="96">
        <v>1946939619.4210932</v>
      </c>
      <c r="H85" s="96">
        <v>2091971271.3353915</v>
      </c>
      <c r="I85" s="96">
        <v>2219423267.2021251</v>
      </c>
      <c r="J85" s="96">
        <v>2320505870.858017</v>
      </c>
      <c r="K85" s="96">
        <v>2513881414.0961752</v>
      </c>
      <c r="L85" s="96">
        <v>2627207303.0450544</v>
      </c>
      <c r="M85" s="96">
        <v>2735320899.3637176</v>
      </c>
      <c r="N85" s="96">
        <v>2803944654.1738501</v>
      </c>
      <c r="O85" s="96">
        <v>3030584989.1845264</v>
      </c>
      <c r="P85" s="96">
        <v>3293619830.3170309</v>
      </c>
      <c r="Q85" s="96">
        <v>3631503425.9633107</v>
      </c>
      <c r="R85" s="96">
        <v>4043205904.7193151</v>
      </c>
      <c r="S85" s="96">
        <v>4454902662.0317783</v>
      </c>
      <c r="T85" s="96">
        <v>6214014316.313159</v>
      </c>
      <c r="U85" s="96">
        <v>7406490804.1376104</v>
      </c>
      <c r="V85" s="96">
        <v>10045078184.81212</v>
      </c>
      <c r="W85" s="96">
        <v>8781197289.6824894</v>
      </c>
      <c r="X85" s="96">
        <v>6669389058.0728502</v>
      </c>
      <c r="Y85" s="96">
        <v>6701028991.8896055</v>
      </c>
      <c r="Z85" s="96">
        <v>6872102050.9685993</v>
      </c>
      <c r="AA85" s="96">
        <v>7222258278.8514662</v>
      </c>
      <c r="AB85" s="96">
        <v>6998547355.4818573</v>
      </c>
      <c r="AC85" s="96">
        <v>7391042735.2287779</v>
      </c>
      <c r="AD85" s="96">
        <v>7946028913.7888899</v>
      </c>
      <c r="AE85" s="96">
        <v>7760652085.2689676</v>
      </c>
      <c r="AF85" s="96">
        <v>7698287660.9756556</v>
      </c>
      <c r="AG85" s="96">
        <v>6378336008.800519</v>
      </c>
      <c r="AH85" s="96">
        <v>7197655800.4808626</v>
      </c>
      <c r="AI85" s="96">
        <v>7812717800.6326056</v>
      </c>
      <c r="AJ85" s="96">
        <v>8218372646.5866766</v>
      </c>
      <c r="AK85" s="96">
        <v>8720720960.8561745</v>
      </c>
      <c r="AL85" s="96">
        <v>8451237981.3009958</v>
      </c>
      <c r="AM85" s="96">
        <v>8784770737.0817814</v>
      </c>
      <c r="AN85" s="96">
        <v>9110927737.901413</v>
      </c>
      <c r="AO85" s="96">
        <v>9564091413.4135513</v>
      </c>
      <c r="AP85" s="96">
        <v>9910794415.4941711</v>
      </c>
      <c r="AQ85" s="96">
        <v>10479512210.802357</v>
      </c>
      <c r="AR85" s="96">
        <v>10843972206.243214</v>
      </c>
      <c r="AS85" s="96">
        <v>9875321072.2731438</v>
      </c>
      <c r="AT85" s="96">
        <v>9689372094.8262424</v>
      </c>
      <c r="AU85" s="96">
        <v>9896262806.1744175</v>
      </c>
      <c r="AV85" s="96">
        <v>9871617829.3408165</v>
      </c>
      <c r="AW85" s="96">
        <v>10093465659.440622</v>
      </c>
      <c r="AX85" s="96">
        <v>10163064451.253828</v>
      </c>
      <c r="AY85" s="96">
        <v>10435048720.844324</v>
      </c>
      <c r="AZ85" s="96">
        <v>10142180902.039347</v>
      </c>
      <c r="BA85" s="96">
        <v>10751534086.712282</v>
      </c>
      <c r="BB85" s="96">
        <v>10395827037.772657</v>
      </c>
      <c r="BC85" s="96">
        <v>10409376035.565186</v>
      </c>
      <c r="BD85" s="96">
        <v>11147389066.634661</v>
      </c>
      <c r="BE85" s="96">
        <v>11937934403.378851</v>
      </c>
      <c r="BF85" s="96">
        <v>12564804521.261454</v>
      </c>
      <c r="BG85" s="96">
        <v>13273296028.579344</v>
      </c>
      <c r="BH85" s="96">
        <v>13846034032.37112</v>
      </c>
      <c r="BI85" s="96">
        <v>14383107762.695183</v>
      </c>
      <c r="BJ85" s="96">
        <v>14683922149.308834</v>
      </c>
      <c r="BK85" s="96">
        <v>14753324537.172739</v>
      </c>
      <c r="BL85" s="96">
        <v>14876945089.692127</v>
      </c>
      <c r="BM85" s="96">
        <v>15460241661.125925</v>
      </c>
      <c r="BN85" s="96">
        <v>15176119359.553293</v>
      </c>
      <c r="BO85" s="96">
        <v>15398898313.837267</v>
      </c>
      <c r="BP85" s="96">
        <v>15855897831.779387</v>
      </c>
      <c r="BQ85" s="96">
        <v>16214753599.298986</v>
      </c>
    </row>
    <row r="86" spans="1:69" hidden="1" x14ac:dyDescent="0.25">
      <c r="A86" s="96" t="s">
        <v>98</v>
      </c>
      <c r="B86" s="96" t="s">
        <v>293</v>
      </c>
      <c r="C86" s="96" t="s">
        <v>4194</v>
      </c>
      <c r="D86" s="96" t="s">
        <v>4195</v>
      </c>
      <c r="E86" s="101">
        <f t="shared" si="1"/>
        <v>2901541053900.8179</v>
      </c>
      <c r="F86" s="96">
        <v>793079866424.96472</v>
      </c>
      <c r="G86" s="96">
        <v>814503445765.68933</v>
      </c>
      <c r="H86" s="96">
        <v>823452364043.39648</v>
      </c>
      <c r="I86" s="96">
        <v>863468403941.43396</v>
      </c>
      <c r="J86" s="96">
        <v>911777829363.82349</v>
      </c>
      <c r="K86" s="96">
        <v>931201734056.82642</v>
      </c>
      <c r="L86" s="96">
        <v>945797853513.02844</v>
      </c>
      <c r="M86" s="96">
        <v>972050719896.05383</v>
      </c>
      <c r="N86" s="96">
        <v>1025248071525.226</v>
      </c>
      <c r="O86" s="96">
        <v>1045129044534.5334</v>
      </c>
      <c r="P86" s="96">
        <v>1073437216535.4299</v>
      </c>
      <c r="Q86" s="96">
        <v>1111058157772.7002</v>
      </c>
      <c r="R86" s="96">
        <v>1159074398067.1238</v>
      </c>
      <c r="S86" s="96">
        <v>1234690654833.2717</v>
      </c>
      <c r="T86" s="96">
        <v>1204015952087.2102</v>
      </c>
      <c r="U86" s="96">
        <v>1186272977192.6931</v>
      </c>
      <c r="V86" s="96">
        <v>1220796677573.1328</v>
      </c>
      <c r="W86" s="96">
        <v>1250800814233.0662</v>
      </c>
      <c r="X86" s="96">
        <v>1303387739218.314</v>
      </c>
      <c r="Y86" s="96">
        <v>1352251961842.2559</v>
      </c>
      <c r="Z86" s="96">
        <v>1324782750643.436</v>
      </c>
      <c r="AA86" s="96">
        <v>1314346855476.6838</v>
      </c>
      <c r="AB86" s="96">
        <v>1340566646999.8301</v>
      </c>
      <c r="AC86" s="96">
        <v>1397163444613.4624</v>
      </c>
      <c r="AD86" s="96">
        <v>1428866552598.9873</v>
      </c>
      <c r="AE86" s="96">
        <v>1488127577613.3601</v>
      </c>
      <c r="AF86" s="96">
        <v>1535008665311.1865</v>
      </c>
      <c r="AG86" s="96">
        <v>1617787665004.9211</v>
      </c>
      <c r="AH86" s="96">
        <v>1710525945160.9431</v>
      </c>
      <c r="AI86" s="96">
        <v>1754616510184.9563</v>
      </c>
      <c r="AJ86" s="96">
        <v>1767491105260.8513</v>
      </c>
      <c r="AK86" s="96">
        <v>1747993528070.5933</v>
      </c>
      <c r="AL86" s="96">
        <v>1755004416003.8374</v>
      </c>
      <c r="AM86" s="96">
        <v>1798701060348.0825</v>
      </c>
      <c r="AN86" s="96">
        <v>1867879267909.6443</v>
      </c>
      <c r="AO86" s="96">
        <v>1915167807814.5129</v>
      </c>
      <c r="AP86" s="96">
        <v>1964617872083.2954</v>
      </c>
      <c r="AQ86" s="96">
        <v>2061373900561.8528</v>
      </c>
      <c r="AR86" s="96">
        <v>2131754768634.1633</v>
      </c>
      <c r="AS86" s="96">
        <v>2197118124393.4077</v>
      </c>
      <c r="AT86" s="96">
        <v>2292005659330.4673</v>
      </c>
      <c r="AU86" s="96">
        <v>2351110550045.1016</v>
      </c>
      <c r="AV86" s="96">
        <v>2393242112919.8779</v>
      </c>
      <c r="AW86" s="96">
        <v>2468547211780.9517</v>
      </c>
      <c r="AX86" s="96">
        <v>2528446424688.2148</v>
      </c>
      <c r="AY86" s="96">
        <v>2597696587524.8735</v>
      </c>
      <c r="AZ86" s="96">
        <v>2659684781326.5313</v>
      </c>
      <c r="BA86" s="96">
        <v>2729377332063.375</v>
      </c>
      <c r="BB86" s="96">
        <v>2723216391181.7979</v>
      </c>
      <c r="BC86" s="96">
        <v>2597541114752.8882</v>
      </c>
      <c r="BD86" s="96">
        <v>2655691972447.5107</v>
      </c>
      <c r="BE86" s="96">
        <v>2686102342147.8652</v>
      </c>
      <c r="BF86" s="96">
        <v>2726741371606.0259</v>
      </c>
      <c r="BG86" s="96">
        <v>2775613362979.6787</v>
      </c>
      <c r="BH86" s="96">
        <v>2864315928147.1675</v>
      </c>
      <c r="BI86" s="96">
        <v>2927911140916.7314</v>
      </c>
      <c r="BJ86" s="96">
        <v>2984158170626.7285</v>
      </c>
      <c r="BK86" s="96">
        <v>3063389649063.7422</v>
      </c>
      <c r="BL86" s="96">
        <v>3106393270517.1401</v>
      </c>
      <c r="BM86" s="96">
        <v>3157388164033.9238</v>
      </c>
      <c r="BN86" s="96">
        <v>2830285881776.1147</v>
      </c>
      <c r="BO86" s="96">
        <v>3075810468184.3213</v>
      </c>
      <c r="BP86" s="96">
        <v>3209461471538.3066</v>
      </c>
      <c r="BQ86" s="96">
        <v>3212799884330.5967</v>
      </c>
    </row>
    <row r="87" spans="1:69" hidden="1" x14ac:dyDescent="0.25">
      <c r="A87" s="96" t="s">
        <v>165</v>
      </c>
      <c r="B87" s="96" t="s">
        <v>294</v>
      </c>
      <c r="C87" s="96" t="s">
        <v>4194</v>
      </c>
      <c r="D87" s="96" t="s">
        <v>4195</v>
      </c>
      <c r="E87" s="101">
        <f t="shared" si="1"/>
        <v>15565330411.551134</v>
      </c>
      <c r="K87" s="96">
        <v>7019638203.7037525</v>
      </c>
      <c r="L87" s="96">
        <v>7548614493.0108023</v>
      </c>
      <c r="M87" s="96">
        <v>8020635559.0497465</v>
      </c>
      <c r="N87" s="96">
        <v>8378001665.830019</v>
      </c>
      <c r="O87" s="96">
        <v>8778177254.1516781</v>
      </c>
      <c r="P87" s="96">
        <v>9836129832.7657776</v>
      </c>
      <c r="Q87" s="96">
        <v>10079213236.648609</v>
      </c>
      <c r="R87" s="96">
        <v>10365106122.072826</v>
      </c>
      <c r="S87" s="96">
        <v>11037028854.091986</v>
      </c>
      <c r="T87" s="96">
        <v>12009362469.623312</v>
      </c>
      <c r="U87" s="96">
        <v>12895704865.710636</v>
      </c>
      <c r="V87" s="96">
        <v>13682282556.988464</v>
      </c>
      <c r="W87" s="96">
        <v>14625580176.343893</v>
      </c>
      <c r="X87" s="96">
        <v>15712196494.772659</v>
      </c>
      <c r="Y87" s="96">
        <v>16870286034.55748</v>
      </c>
      <c r="Z87" s="96">
        <v>17642345727.74736</v>
      </c>
      <c r="AA87" s="96">
        <v>18571497605.376072</v>
      </c>
      <c r="AB87" s="96">
        <v>18943381710.244297</v>
      </c>
      <c r="AC87" s="96">
        <v>19758250884.975567</v>
      </c>
      <c r="AD87" s="96">
        <v>20830721461.677616</v>
      </c>
      <c r="AE87" s="96">
        <v>21860010300.477047</v>
      </c>
      <c r="AF87" s="96">
        <v>20072807510.214451</v>
      </c>
      <c r="AG87" s="96">
        <v>20330036655.824001</v>
      </c>
      <c r="AH87" s="96">
        <v>21459462455.794159</v>
      </c>
      <c r="AI87" s="96">
        <v>19915715325.775627</v>
      </c>
      <c r="AJ87" s="96">
        <v>16970422995.72821</v>
      </c>
      <c r="AK87" s="96">
        <v>13389689057.06212</v>
      </c>
      <c r="AL87" s="96">
        <v>7377748823.2064877</v>
      </c>
      <c r="AM87" s="96">
        <v>5216056133.5470657</v>
      </c>
      <c r="AN87" s="96">
        <v>4673678615.2357559</v>
      </c>
      <c r="AO87" s="96">
        <v>4795034188.9965572</v>
      </c>
      <c r="AP87" s="96">
        <v>5332200118.2506552</v>
      </c>
      <c r="AQ87" s="96">
        <v>5893190454.6234379</v>
      </c>
      <c r="AR87" s="96">
        <v>6075968327.9870987</v>
      </c>
      <c r="AS87" s="96">
        <v>6250184305.0424814</v>
      </c>
      <c r="AT87" s="96">
        <v>6365211520.6623821</v>
      </c>
      <c r="AU87" s="96">
        <v>6671206249.5929909</v>
      </c>
      <c r="AV87" s="96">
        <v>7036389739.9590826</v>
      </c>
      <c r="AW87" s="96">
        <v>7814405534.9286346</v>
      </c>
      <c r="AX87" s="96">
        <v>8267069270.1836462</v>
      </c>
      <c r="AY87" s="96">
        <v>9059975319.6023769</v>
      </c>
      <c r="AZ87" s="96">
        <v>9913559155.9015083</v>
      </c>
      <c r="BA87" s="96">
        <v>11160245709.658939</v>
      </c>
      <c r="BB87" s="96">
        <v>11430503827.91152</v>
      </c>
      <c r="BC87" s="96">
        <v>11013204446.973305</v>
      </c>
      <c r="BD87" s="96">
        <v>11701134202.52533</v>
      </c>
      <c r="BE87" s="96">
        <v>12629541567.43158</v>
      </c>
      <c r="BF87" s="96">
        <v>13460417765.695713</v>
      </c>
      <c r="BG87" s="96">
        <v>14151325572.137575</v>
      </c>
      <c r="BH87" s="96">
        <v>14730184213.849369</v>
      </c>
      <c r="BI87" s="96">
        <v>15223796148.839621</v>
      </c>
      <c r="BJ87" s="96">
        <v>15749049874.534376</v>
      </c>
      <c r="BK87" s="96">
        <v>16561685511.098269</v>
      </c>
      <c r="BL87" s="96">
        <v>17565660917.334095</v>
      </c>
      <c r="BM87" s="96">
        <v>18510819818.49567</v>
      </c>
      <c r="BN87" s="96">
        <v>17346401920.56995</v>
      </c>
      <c r="BO87" s="96">
        <v>19192793472.268028</v>
      </c>
      <c r="BP87" s="96">
        <v>21296041913.214424</v>
      </c>
      <c r="BQ87" s="96">
        <v>22887810113.831554</v>
      </c>
    </row>
    <row r="88" spans="1:69" hidden="1" x14ac:dyDescent="0.25">
      <c r="A88" s="96" t="s">
        <v>295</v>
      </c>
      <c r="B88" s="96" t="s">
        <v>296</v>
      </c>
      <c r="C88" s="96" t="s">
        <v>4194</v>
      </c>
      <c r="D88" s="96" t="s">
        <v>4195</v>
      </c>
      <c r="E88" s="101">
        <f t="shared" si="1"/>
        <v>50073359045.653709</v>
      </c>
      <c r="F88" s="96">
        <v>7657874898.3021803</v>
      </c>
      <c r="G88" s="96">
        <v>7920515043.7620277</v>
      </c>
      <c r="H88" s="96">
        <v>8245981569.3427134</v>
      </c>
      <c r="I88" s="96">
        <v>8609297389.7782402</v>
      </c>
      <c r="J88" s="96">
        <v>8799504964.7263546</v>
      </c>
      <c r="K88" s="96">
        <v>8919970088.2334938</v>
      </c>
      <c r="L88" s="96">
        <v>8540131860.9843359</v>
      </c>
      <c r="M88" s="96">
        <v>8802772006.0663128</v>
      </c>
      <c r="N88" s="96">
        <v>8835241939.8190479</v>
      </c>
      <c r="O88" s="96">
        <v>9365902029.4158764</v>
      </c>
      <c r="P88" s="96">
        <v>10276592945.779488</v>
      </c>
      <c r="Q88" s="96">
        <v>10812632834.053448</v>
      </c>
      <c r="R88" s="96">
        <v>10543651789.24255</v>
      </c>
      <c r="S88" s="96">
        <v>10847792302.309956</v>
      </c>
      <c r="T88" s="96">
        <v>11591139095.748476</v>
      </c>
      <c r="U88" s="96">
        <v>10150171684.003643</v>
      </c>
      <c r="V88" s="96">
        <v>9791852068.4075165</v>
      </c>
      <c r="W88" s="96">
        <v>10014529285.39168</v>
      </c>
      <c r="X88" s="96">
        <v>10863354338.497128</v>
      </c>
      <c r="Y88" s="96">
        <v>10590147340.681108</v>
      </c>
      <c r="Z88" s="96">
        <v>10640100636.063051</v>
      </c>
      <c r="AA88" s="96">
        <v>10267370787.557096</v>
      </c>
      <c r="AB88" s="96">
        <v>9556493927.8713093</v>
      </c>
      <c r="AC88" s="96">
        <v>9120360630.3612328</v>
      </c>
      <c r="AD88" s="96">
        <v>9909050150.5746975</v>
      </c>
      <c r="AE88" s="96">
        <v>10413581059.533628</v>
      </c>
      <c r="AF88" s="96">
        <v>10954999871.334667</v>
      </c>
      <c r="AG88" s="96">
        <v>11480281037.404419</v>
      </c>
      <c r="AH88" s="96">
        <v>12126410628.724485</v>
      </c>
      <c r="AI88" s="96">
        <v>12743144436.397469</v>
      </c>
      <c r="AJ88" s="96">
        <v>13167340507.28038</v>
      </c>
      <c r="AK88" s="96">
        <v>13862816574.153797</v>
      </c>
      <c r="AL88" s="96">
        <v>14400613325.408932</v>
      </c>
      <c r="AM88" s="96">
        <v>15099043151.441015</v>
      </c>
      <c r="AN88" s="96">
        <v>15597311536.102161</v>
      </c>
      <c r="AO88" s="96">
        <v>16238738334.776846</v>
      </c>
      <c r="AP88" s="96">
        <v>16986119958.801989</v>
      </c>
      <c r="AQ88" s="96">
        <v>17698918267.493744</v>
      </c>
      <c r="AR88" s="96">
        <v>18530836590.656113</v>
      </c>
      <c r="AS88" s="96">
        <v>19346192812.374855</v>
      </c>
      <c r="AT88" s="96">
        <v>20062001962.227745</v>
      </c>
      <c r="AU88" s="96">
        <v>20864482066.412106</v>
      </c>
      <c r="AV88" s="96">
        <v>21803383667.388973</v>
      </c>
      <c r="AW88" s="96">
        <v>22937159647.11372</v>
      </c>
      <c r="AX88" s="96">
        <v>24221640585.236008</v>
      </c>
      <c r="AY88" s="96">
        <v>25650718304.680641</v>
      </c>
      <c r="AZ88" s="96">
        <v>27292341859.037704</v>
      </c>
      <c r="BA88" s="96">
        <v>28478690589.004734</v>
      </c>
      <c r="BB88" s="96">
        <v>31084433518.164406</v>
      </c>
      <c r="BC88" s="96">
        <v>32590314875.061951</v>
      </c>
      <c r="BD88" s="96">
        <v>35164855870.699051</v>
      </c>
      <c r="BE88" s="96">
        <v>40104506631.695763</v>
      </c>
      <c r="BF88" s="96">
        <v>43831333975.41507</v>
      </c>
      <c r="BG88" s="96">
        <v>47036511237.556328</v>
      </c>
      <c r="BH88" s="96">
        <v>48379986962.94268</v>
      </c>
      <c r="BI88" s="96">
        <v>49406010054.266335</v>
      </c>
      <c r="BJ88" s="96">
        <v>51072704881.725212</v>
      </c>
      <c r="BK88" s="96">
        <v>55224351374.448891</v>
      </c>
      <c r="BL88" s="96">
        <v>58648304058.643791</v>
      </c>
      <c r="BM88" s="96">
        <v>62465003607.230957</v>
      </c>
      <c r="BN88" s="96">
        <v>62786037290.327904</v>
      </c>
      <c r="BO88" s="96">
        <v>65973349399.448578</v>
      </c>
      <c r="BP88" s="96">
        <v>68491885061.464119</v>
      </c>
      <c r="BQ88" s="96">
        <v>70508824388.017151</v>
      </c>
    </row>
    <row r="89" spans="1:69" hidden="1" x14ac:dyDescent="0.25">
      <c r="A89" s="96" t="s">
        <v>297</v>
      </c>
      <c r="B89" s="96" t="s">
        <v>4101</v>
      </c>
      <c r="C89" s="96" t="s">
        <v>4194</v>
      </c>
      <c r="D89" s="96" t="s">
        <v>4195</v>
      </c>
      <c r="E89" s="101" t="e">
        <f t="shared" si="1"/>
        <v>#DIV/0!</v>
      </c>
    </row>
    <row r="90" spans="1:69" hidden="1" x14ac:dyDescent="0.25">
      <c r="A90" s="96" t="s">
        <v>298</v>
      </c>
      <c r="B90" s="96" t="s">
        <v>299</v>
      </c>
      <c r="C90" s="96" t="s">
        <v>4194</v>
      </c>
      <c r="D90" s="96" t="s">
        <v>4195</v>
      </c>
      <c r="E90" s="101">
        <f t="shared" si="1"/>
        <v>9770586506.5526733</v>
      </c>
      <c r="P90" s="96">
        <v>1942094681.2797637</v>
      </c>
      <c r="Q90" s="96">
        <v>2046303955.1821818</v>
      </c>
      <c r="R90" s="96">
        <v>2093679565.5355892</v>
      </c>
      <c r="S90" s="96">
        <v>2126493529.1197855</v>
      </c>
      <c r="T90" s="96">
        <v>2238139142.8218136</v>
      </c>
      <c r="U90" s="96">
        <v>2302528628.2943525</v>
      </c>
      <c r="V90" s="96">
        <v>2484966452.0707431</v>
      </c>
      <c r="W90" s="96">
        <v>2401643791.331646</v>
      </c>
      <c r="X90" s="96">
        <v>2564865855.1362348</v>
      </c>
      <c r="Y90" s="96">
        <v>2533885847.325099</v>
      </c>
      <c r="Z90" s="96">
        <v>2599802048.8238287</v>
      </c>
      <c r="AA90" s="96">
        <v>2615654007.8781199</v>
      </c>
      <c r="AB90" s="96">
        <v>2662735904.5874014</v>
      </c>
      <c r="AC90" s="96">
        <v>2697351786.4705863</v>
      </c>
      <c r="AD90" s="96">
        <v>2735114966.6362219</v>
      </c>
      <c r="AE90" s="96">
        <v>2871868816.3550162</v>
      </c>
      <c r="AF90" s="96">
        <v>2961299961.0333242</v>
      </c>
      <c r="AG90" s="96">
        <v>3059021048.6992855</v>
      </c>
      <c r="AH90" s="96">
        <v>3251987666.3892236</v>
      </c>
      <c r="AI90" s="96">
        <v>3382180212.4661012</v>
      </c>
      <c r="AJ90" s="96">
        <v>3528427807.3346219</v>
      </c>
      <c r="AK90" s="96">
        <v>3620640551.3344398</v>
      </c>
      <c r="AL90" s="96">
        <v>3739069795.7839103</v>
      </c>
      <c r="AM90" s="96">
        <v>3927673880.7614312</v>
      </c>
      <c r="AN90" s="96">
        <v>4083606426.384234</v>
      </c>
      <c r="AO90" s="96">
        <v>4271765665.3864112</v>
      </c>
      <c r="AP90" s="96">
        <v>4462353698.0103941</v>
      </c>
      <c r="AQ90" s="96">
        <v>4693575171.5229826</v>
      </c>
      <c r="AR90" s="96">
        <v>4864614741.3605013</v>
      </c>
      <c r="AS90" s="96">
        <v>5050054051.5140381</v>
      </c>
      <c r="AT90" s="96">
        <v>5176459962.8874712</v>
      </c>
      <c r="AU90" s="96">
        <v>5365832803.1742792</v>
      </c>
      <c r="AV90" s="96">
        <v>5642957112.1086016</v>
      </c>
      <c r="AW90" s="96">
        <v>5713415145.6685925</v>
      </c>
      <c r="AX90" s="96">
        <v>5847115762.6495123</v>
      </c>
      <c r="AY90" s="96">
        <v>6022369759.1161156</v>
      </c>
      <c r="AZ90" s="96">
        <v>6094011997.2600584</v>
      </c>
      <c r="BA90" s="96">
        <v>6509469504.6560259</v>
      </c>
      <c r="BB90" s="96">
        <v>6778506931.1914902</v>
      </c>
      <c r="BC90" s="96">
        <v>6702408562.1223383</v>
      </c>
      <c r="BD90" s="96">
        <v>7025020330.4193554</v>
      </c>
      <c r="BE90" s="96">
        <v>7419271579.907095</v>
      </c>
      <c r="BF90" s="96">
        <v>7858142732.271656</v>
      </c>
      <c r="BG90" s="96">
        <v>8168200455.3144617</v>
      </c>
      <c r="BH90" s="96">
        <v>8470142323.8725643</v>
      </c>
      <c r="BI90" s="96">
        <v>8794202394.2907639</v>
      </c>
      <c r="BJ90" s="96">
        <v>9745790250.2847481</v>
      </c>
      <c r="BK90" s="96">
        <v>10749607166.750343</v>
      </c>
      <c r="BL90" s="96">
        <v>11433120070.578922</v>
      </c>
      <c r="BM90" s="96">
        <v>12075308646.161352</v>
      </c>
      <c r="BN90" s="96">
        <v>12669445996.735937</v>
      </c>
      <c r="BO90" s="96">
        <v>13163554390.670399</v>
      </c>
      <c r="BP90" s="96">
        <v>13782241447.011858</v>
      </c>
      <c r="BQ90" s="96">
        <v>14755537829.156134</v>
      </c>
    </row>
    <row r="91" spans="1:69" hidden="1" x14ac:dyDescent="0.25">
      <c r="A91" s="96" t="s">
        <v>300</v>
      </c>
      <c r="B91" s="96" t="s">
        <v>301</v>
      </c>
      <c r="C91" s="96" t="s">
        <v>4194</v>
      </c>
      <c r="D91" s="96" t="s">
        <v>4195</v>
      </c>
      <c r="E91" s="101">
        <f t="shared" si="1"/>
        <v>1468402820.9939432</v>
      </c>
      <c r="L91" s="96">
        <v>253504725.7313827</v>
      </c>
      <c r="M91" s="96">
        <v>253504725.7313827</v>
      </c>
      <c r="N91" s="96">
        <v>277780701.96751899</v>
      </c>
      <c r="O91" s="96">
        <v>284546114.52325493</v>
      </c>
      <c r="P91" s="96">
        <v>302056645.83937579</v>
      </c>
      <c r="Q91" s="96">
        <v>301857659.86377048</v>
      </c>
      <c r="R91" s="96">
        <v>302587264.27158415</v>
      </c>
      <c r="S91" s="96">
        <v>330577582.49572909</v>
      </c>
      <c r="T91" s="96">
        <v>350011556.29256505</v>
      </c>
      <c r="U91" s="96">
        <v>393389990.33091271</v>
      </c>
      <c r="V91" s="96">
        <v>422308976.52910054</v>
      </c>
      <c r="W91" s="96">
        <v>436834614.98329371</v>
      </c>
      <c r="X91" s="96">
        <v>464427038.90116805</v>
      </c>
      <c r="Y91" s="96">
        <v>458258597.17233425</v>
      </c>
      <c r="Z91" s="96">
        <v>486991776.01437837</v>
      </c>
      <c r="AA91" s="96">
        <v>503169126.65415525</v>
      </c>
      <c r="AB91" s="96">
        <v>499321982.87625808</v>
      </c>
      <c r="AC91" s="96">
        <v>553664331.56617415</v>
      </c>
      <c r="AD91" s="96">
        <v>573237790.27477229</v>
      </c>
      <c r="AE91" s="96">
        <v>568581582.28338206</v>
      </c>
      <c r="AF91" s="96">
        <v>591842657.0348748</v>
      </c>
      <c r="AG91" s="96">
        <v>606368444.28816795</v>
      </c>
      <c r="AH91" s="96">
        <v>633514510.04107583</v>
      </c>
      <c r="AI91" s="96">
        <v>670864763.57596219</v>
      </c>
      <c r="AJ91" s="96">
        <v>694740031.23116314</v>
      </c>
      <c r="AK91" s="96">
        <v>716325876.50534344</v>
      </c>
      <c r="AL91" s="96">
        <v>740528298.60342443</v>
      </c>
      <c r="AM91" s="96">
        <v>762833761.66329396</v>
      </c>
      <c r="AN91" s="96">
        <v>764011164.75475597</v>
      </c>
      <c r="AO91" s="96">
        <v>770748583.77031517</v>
      </c>
      <c r="AP91" s="96">
        <v>787886530.28766394</v>
      </c>
      <c r="AQ91" s="96">
        <v>826492963.25954425</v>
      </c>
      <c r="AR91" s="96">
        <v>855420206.24618816</v>
      </c>
      <c r="AS91" s="96">
        <v>910167091.32024789</v>
      </c>
      <c r="AT91" s="96">
        <v>960226283.31182194</v>
      </c>
      <c r="AU91" s="96">
        <v>1015919410.0795022</v>
      </c>
      <c r="AV91" s="96">
        <v>982902027.73106611</v>
      </c>
      <c r="AW91" s="96">
        <v>1050427393.3182496</v>
      </c>
      <c r="AX91" s="96">
        <v>1124482524.5539756</v>
      </c>
      <c r="AY91" s="96">
        <v>1098037738.8561776</v>
      </c>
      <c r="AZ91" s="96">
        <v>1091937250.0561049</v>
      </c>
      <c r="BA91" s="96">
        <v>1125167625.0493534</v>
      </c>
      <c r="BB91" s="96">
        <v>1195557048.7709494</v>
      </c>
      <c r="BC91" s="96">
        <v>1275249585.5849295</v>
      </c>
      <c r="BD91" s="96">
        <v>1350595613.5128765</v>
      </c>
      <c r="BE91" s="96">
        <v>1240786190.4758127</v>
      </c>
      <c r="BF91" s="96">
        <v>1305822857.8482223</v>
      </c>
      <c r="BG91" s="96">
        <v>1343336129.3654423</v>
      </c>
      <c r="BH91" s="96">
        <v>1324430251.830271</v>
      </c>
      <c r="BI91" s="96">
        <v>1378176608.9320412</v>
      </c>
      <c r="BJ91" s="96">
        <v>1404959537.1217484</v>
      </c>
      <c r="BK91" s="96">
        <v>1472715273.8067536</v>
      </c>
      <c r="BL91" s="96">
        <v>1579264608.7779129</v>
      </c>
      <c r="BM91" s="96">
        <v>1677527292.2723289</v>
      </c>
      <c r="BN91" s="96">
        <v>1687449652.9567361</v>
      </c>
      <c r="BO91" s="96">
        <v>1776141480.122716</v>
      </c>
      <c r="BP91" s="96">
        <v>1863488944.3106415</v>
      </c>
      <c r="BQ91" s="96">
        <v>1962179256.1582973</v>
      </c>
    </row>
    <row r="92" spans="1:69" hidden="1" x14ac:dyDescent="0.25">
      <c r="A92" s="96" t="s">
        <v>302</v>
      </c>
      <c r="B92" s="96" t="s">
        <v>303</v>
      </c>
      <c r="C92" s="96" t="s">
        <v>4194</v>
      </c>
      <c r="D92" s="96" t="s">
        <v>4195</v>
      </c>
      <c r="E92" s="101">
        <f t="shared" si="1"/>
        <v>1196352183.660141</v>
      </c>
      <c r="P92" s="96">
        <v>309755918.77766961</v>
      </c>
      <c r="Q92" s="96">
        <v>297641465.59438872</v>
      </c>
      <c r="R92" s="96">
        <v>316615694.98762208</v>
      </c>
      <c r="S92" s="96">
        <v>320129789.75861555</v>
      </c>
      <c r="T92" s="96">
        <v>334725278.54171306</v>
      </c>
      <c r="U92" s="96">
        <v>360986432.50920272</v>
      </c>
      <c r="V92" s="96">
        <v>378831635.45747894</v>
      </c>
      <c r="W92" s="96">
        <v>351669142.12264478</v>
      </c>
      <c r="X92" s="96">
        <v>397829386.2739234</v>
      </c>
      <c r="Y92" s="96">
        <v>405762678.55281705</v>
      </c>
      <c r="Z92" s="96">
        <v>341032772.53218716</v>
      </c>
      <c r="AA92" s="96">
        <v>402989997.4916957</v>
      </c>
      <c r="AB92" s="96">
        <v>419915908.38135648</v>
      </c>
      <c r="AC92" s="96">
        <v>405645958.85347521</v>
      </c>
      <c r="AD92" s="96">
        <v>442597153.78090036</v>
      </c>
      <c r="AE92" s="96">
        <v>461037932.75543445</v>
      </c>
      <c r="AF92" s="96">
        <v>457377994.07042563</v>
      </c>
      <c r="AG92" s="96">
        <v>470641955.93252826</v>
      </c>
      <c r="AH92" s="96">
        <v>492291485.85059661</v>
      </c>
      <c r="AI92" s="96">
        <v>522321266.59319282</v>
      </c>
      <c r="AJ92" s="96">
        <v>554182863.78434992</v>
      </c>
      <c r="AK92" s="96">
        <v>582446189.9636215</v>
      </c>
      <c r="AL92" s="96">
        <v>588853097.88541651</v>
      </c>
      <c r="AM92" s="96">
        <v>601219012.93914056</v>
      </c>
      <c r="AN92" s="96">
        <v>620458021.47614002</v>
      </c>
      <c r="AO92" s="96">
        <v>647758174.47093415</v>
      </c>
      <c r="AP92" s="96">
        <v>722898122.68547022</v>
      </c>
      <c r="AQ92" s="96">
        <v>769886500.66002619</v>
      </c>
      <c r="AR92" s="96">
        <v>597079878.01955187</v>
      </c>
      <c r="AS92" s="96">
        <v>697478986.48138928</v>
      </c>
      <c r="AT92" s="96">
        <v>705153195.36735582</v>
      </c>
      <c r="AU92" s="96">
        <v>738901627.37245965</v>
      </c>
      <c r="AV92" s="96">
        <v>765900620.23397434</v>
      </c>
      <c r="AW92" s="96">
        <v>763710672.57260716</v>
      </c>
      <c r="AX92" s="96">
        <v>772660533.24165118</v>
      </c>
      <c r="AY92" s="96">
        <v>823345295.62686372</v>
      </c>
      <c r="AZ92" s="96">
        <v>845299838.5443722</v>
      </c>
      <c r="BA92" s="96">
        <v>866938047.63691437</v>
      </c>
      <c r="BB92" s="96">
        <v>906163311.05770326</v>
      </c>
      <c r="BC92" s="96">
        <v>928345745.51426411</v>
      </c>
      <c r="BD92" s="96">
        <v>980382895.3970139</v>
      </c>
      <c r="BE92" s="96">
        <v>1059647261.0859097</v>
      </c>
      <c r="BF92" s="96">
        <v>1041496885.466182</v>
      </c>
      <c r="BG92" s="96">
        <v>1075408773.0144205</v>
      </c>
      <c r="BH92" s="96">
        <v>1085781367.5159707</v>
      </c>
      <c r="BI92" s="96">
        <v>1152384166.796375</v>
      </c>
      <c r="BJ92" s="96">
        <v>1213536542.7089369</v>
      </c>
      <c r="BK92" s="96">
        <v>1271652706.0627091</v>
      </c>
      <c r="BL92" s="96">
        <v>1319485332.4852619</v>
      </c>
      <c r="BM92" s="96">
        <v>1378863398.7424419</v>
      </c>
      <c r="BN92" s="96">
        <v>1399546349.7235794</v>
      </c>
      <c r="BO92" s="96">
        <v>1489116653.0606813</v>
      </c>
      <c r="BP92" s="96">
        <v>1551659407.0252316</v>
      </c>
      <c r="BQ92" s="96">
        <v>1617578278.9288015</v>
      </c>
    </row>
    <row r="93" spans="1:69" hidden="1" x14ac:dyDescent="0.25">
      <c r="A93" s="96" t="s">
        <v>304</v>
      </c>
      <c r="B93" s="96" t="s">
        <v>305</v>
      </c>
      <c r="C93" s="96" t="s">
        <v>4194</v>
      </c>
      <c r="D93" s="96" t="s">
        <v>4195</v>
      </c>
      <c r="E93" s="101">
        <f t="shared" si="1"/>
        <v>12200778622.956417</v>
      </c>
      <c r="Z93" s="96">
        <v>132086051.07654664</v>
      </c>
      <c r="AA93" s="96">
        <v>139706650.78898579</v>
      </c>
      <c r="AB93" s="96">
        <v>142782538.51488215</v>
      </c>
      <c r="AC93" s="96">
        <v>149927929.59019721</v>
      </c>
      <c r="AD93" s="96">
        <v>151444273.18888271</v>
      </c>
      <c r="AE93" s="96">
        <v>170988427.52998072</v>
      </c>
      <c r="AF93" s="96">
        <v>167003445.86168998</v>
      </c>
      <c r="AG93" s="96">
        <v>174412950.14080387</v>
      </c>
      <c r="AH93" s="96">
        <v>179044071.24742904</v>
      </c>
      <c r="AI93" s="96">
        <v>176843300.77101424</v>
      </c>
      <c r="AJ93" s="96">
        <v>173733397.99698955</v>
      </c>
      <c r="AK93" s="96">
        <v>171957427.66015247</v>
      </c>
      <c r="AL93" s="96">
        <v>231704586.21442077</v>
      </c>
      <c r="AM93" s="96">
        <v>257269046.82917976</v>
      </c>
      <c r="AN93" s="96">
        <v>300152801.1451993</v>
      </c>
      <c r="AO93" s="96">
        <v>352638311.5536164</v>
      </c>
      <c r="AP93" s="96">
        <v>587424889.58827484</v>
      </c>
      <c r="AQ93" s="96">
        <v>1468403404.7697177</v>
      </c>
      <c r="AR93" s="96">
        <v>1817508712.7692349</v>
      </c>
      <c r="AS93" s="96">
        <v>2283954429.4566116</v>
      </c>
      <c r="AT93" s="96">
        <v>2699948863.5552497</v>
      </c>
      <c r="AU93" s="96">
        <v>4411173089.8168955</v>
      </c>
      <c r="AV93" s="96">
        <v>5269712387.3253469</v>
      </c>
      <c r="AW93" s="96">
        <v>6005113941.9300146</v>
      </c>
      <c r="AX93" s="96">
        <v>8286980786.0940933</v>
      </c>
      <c r="AY93" s="96">
        <v>9674942387.180212</v>
      </c>
      <c r="AZ93" s="96">
        <v>10420388726.597273</v>
      </c>
      <c r="BA93" s="96">
        <v>12012844402.649117</v>
      </c>
      <c r="BB93" s="96">
        <v>14151023687.8999</v>
      </c>
      <c r="BC93" s="96">
        <v>14341122354.436298</v>
      </c>
      <c r="BD93" s="96">
        <v>13061295371.138821</v>
      </c>
      <c r="BE93" s="96">
        <v>13913404306.227415</v>
      </c>
      <c r="BF93" s="96">
        <v>15070007775.40518</v>
      </c>
      <c r="BG93" s="96">
        <v>14447134439.883953</v>
      </c>
      <c r="BH93" s="96">
        <v>14507099626.490307</v>
      </c>
      <c r="BI93" s="96">
        <v>13185496881.017399</v>
      </c>
      <c r="BJ93" s="96">
        <v>12023008461.848507</v>
      </c>
      <c r="BK93" s="96">
        <v>11341603434.73238</v>
      </c>
      <c r="BL93" s="96">
        <v>10634279338.581696</v>
      </c>
      <c r="BM93" s="96">
        <v>10051326714.932543</v>
      </c>
      <c r="BN93" s="96">
        <v>9569759527.14748</v>
      </c>
      <c r="BO93" s="96">
        <v>9652085293.2575397</v>
      </c>
      <c r="BP93" s="96">
        <v>10010757805.253231</v>
      </c>
      <c r="BQ93" s="96">
        <v>9440987169.3572826</v>
      </c>
    </row>
    <row r="94" spans="1:69" hidden="1" x14ac:dyDescent="0.25">
      <c r="A94" s="96" t="s">
        <v>128</v>
      </c>
      <c r="B94" s="96" t="s">
        <v>306</v>
      </c>
      <c r="C94" s="96" t="s">
        <v>4194</v>
      </c>
      <c r="D94" s="96" t="s">
        <v>4195</v>
      </c>
      <c r="E94" s="101">
        <f t="shared" si="1"/>
        <v>213840164864.6131</v>
      </c>
      <c r="F94" s="96">
        <v>41774016875.982819</v>
      </c>
      <c r="G94" s="96">
        <v>47289791565.765633</v>
      </c>
      <c r="H94" s="96">
        <v>47462309725.128914</v>
      </c>
      <c r="I94" s="96">
        <v>53084157175.794151</v>
      </c>
      <c r="J94" s="96">
        <v>58079205290.132828</v>
      </c>
      <c r="K94" s="96">
        <v>64333179958.025406</v>
      </c>
      <c r="L94" s="96">
        <v>68511299278.56134</v>
      </c>
      <c r="M94" s="96">
        <v>72395537481.705872</v>
      </c>
      <c r="N94" s="96">
        <v>77610708515.492981</v>
      </c>
      <c r="O94" s="96">
        <v>86585353027.87384</v>
      </c>
      <c r="P94" s="96">
        <v>94317927816.048065</v>
      </c>
      <c r="Q94" s="96">
        <v>101713563510.5715</v>
      </c>
      <c r="R94" s="96">
        <v>112047815104.74025</v>
      </c>
      <c r="S94" s="96">
        <v>121115148324.00392</v>
      </c>
      <c r="T94" s="96">
        <v>113317463990.86916</v>
      </c>
      <c r="U94" s="96">
        <v>120532170308.80548</v>
      </c>
      <c r="V94" s="96">
        <v>128790911614.12659</v>
      </c>
      <c r="W94" s="96">
        <v>132578654371.66057</v>
      </c>
      <c r="X94" s="96">
        <v>142186447962.64102</v>
      </c>
      <c r="Y94" s="96">
        <v>146853121313.33167</v>
      </c>
      <c r="Z94" s="96">
        <v>147847510036.91251</v>
      </c>
      <c r="AA94" s="96">
        <v>145550371219.62384</v>
      </c>
      <c r="AB94" s="96">
        <v>143901799272.06287</v>
      </c>
      <c r="AC94" s="96">
        <v>142349641775.67148</v>
      </c>
      <c r="AD94" s="96">
        <v>145211695738.29919</v>
      </c>
      <c r="AE94" s="96">
        <v>148855865308.7605</v>
      </c>
      <c r="AF94" s="96">
        <v>149626433106.4285</v>
      </c>
      <c r="AG94" s="96">
        <v>146246576134.82343</v>
      </c>
      <c r="AH94" s="96">
        <v>152517426493.78241</v>
      </c>
      <c r="AI94" s="96">
        <v>158313089124.38007</v>
      </c>
      <c r="AJ94" s="96">
        <v>158313089124.38007</v>
      </c>
      <c r="AK94" s="96">
        <v>163220795274.45584</v>
      </c>
      <c r="AL94" s="96">
        <v>164363340582.86053</v>
      </c>
      <c r="AM94" s="96">
        <v>161733527639.47263</v>
      </c>
      <c r="AN94" s="96">
        <v>164968198192.26208</v>
      </c>
      <c r="AO94" s="96">
        <v>168432067479.94528</v>
      </c>
      <c r="AP94" s="96">
        <v>173252810009.65387</v>
      </c>
      <c r="AQ94" s="96">
        <v>181021811215.54019</v>
      </c>
      <c r="AR94" s="96">
        <v>188072438329.15933</v>
      </c>
      <c r="AS94" s="96">
        <v>193851146493.27536</v>
      </c>
      <c r="AT94" s="96">
        <v>201449666605.46561</v>
      </c>
      <c r="AU94" s="96">
        <v>209772785177.23944</v>
      </c>
      <c r="AV94" s="96">
        <v>218001902488.38086</v>
      </c>
      <c r="AW94" s="96">
        <v>230634091749.11951</v>
      </c>
      <c r="AX94" s="96">
        <v>242306465817.46207</v>
      </c>
      <c r="AY94" s="96">
        <v>243758225711.40662</v>
      </c>
      <c r="AZ94" s="96">
        <v>257536497407.64526</v>
      </c>
      <c r="BA94" s="96">
        <v>265967590445.39603</v>
      </c>
      <c r="BB94" s="96">
        <v>265076140108.78156</v>
      </c>
      <c r="BC94" s="96">
        <v>253675921785.91907</v>
      </c>
      <c r="BD94" s="96">
        <v>239780041723.27414</v>
      </c>
      <c r="BE94" s="96">
        <v>215444010389.58899</v>
      </c>
      <c r="BF94" s="96">
        <v>200176146628.86124</v>
      </c>
      <c r="BG94" s="96">
        <v>195139720340.7796</v>
      </c>
      <c r="BH94" s="96">
        <v>196067992081.69522</v>
      </c>
      <c r="BI94" s="96">
        <v>195683527003.37451</v>
      </c>
      <c r="BJ94" s="96">
        <v>194730209118.46591</v>
      </c>
      <c r="BK94" s="96">
        <v>196856953384.06396</v>
      </c>
      <c r="BL94" s="96">
        <v>200141371166.33035</v>
      </c>
      <c r="BM94" s="96">
        <v>203903008195.06082</v>
      </c>
      <c r="BN94" s="96">
        <v>184906515414.09872</v>
      </c>
      <c r="BO94" s="96">
        <v>200401577457.97839</v>
      </c>
      <c r="BP94" s="96">
        <v>211538468429.43149</v>
      </c>
      <c r="BQ94" s="96">
        <v>215793609025.32169</v>
      </c>
    </row>
    <row r="95" spans="1:69" hidden="1" x14ac:dyDescent="0.25">
      <c r="A95" s="96" t="s">
        <v>307</v>
      </c>
      <c r="B95" s="96" t="s">
        <v>4100</v>
      </c>
      <c r="C95" s="96" t="s">
        <v>4194</v>
      </c>
      <c r="D95" s="96" t="s">
        <v>4195</v>
      </c>
      <c r="E95" s="101">
        <f t="shared" si="1"/>
        <v>982585794.51846647</v>
      </c>
      <c r="W95" s="96">
        <v>294935712.54433382</v>
      </c>
      <c r="X95" s="96">
        <v>310689414.96455431</v>
      </c>
      <c r="Y95" s="96">
        <v>328094495.50826985</v>
      </c>
      <c r="Z95" s="96">
        <v>326339898.48376989</v>
      </c>
      <c r="AA95" s="96">
        <v>331346564.40885687</v>
      </c>
      <c r="AB95" s="96">
        <v>345012163.68587929</v>
      </c>
      <c r="AC95" s="96">
        <v>357544988.86394733</v>
      </c>
      <c r="AD95" s="96">
        <v>370303857.5108279</v>
      </c>
      <c r="AE95" s="96">
        <v>392446947.51446468</v>
      </c>
      <c r="AF95" s="96">
        <v>420680655.48708969</v>
      </c>
      <c r="AG95" s="96">
        <v>458951762.78689575</v>
      </c>
      <c r="AH95" s="96">
        <v>472567905.61798352</v>
      </c>
      <c r="AI95" s="96">
        <v>490372992.07684946</v>
      </c>
      <c r="AJ95" s="96">
        <v>510049757.10041505</v>
      </c>
      <c r="AK95" s="96">
        <v>517116730.1603266</v>
      </c>
      <c r="AL95" s="96">
        <v>512715297.5424751</v>
      </c>
      <c r="AM95" s="96">
        <v>502672150.40579963</v>
      </c>
      <c r="AN95" s="96">
        <v>511185184.99145907</v>
      </c>
      <c r="AO95" s="96">
        <v>522070746.47428173</v>
      </c>
      <c r="AP95" s="96">
        <v>545241471.58655894</v>
      </c>
      <c r="AQ95" s="96">
        <v>572588028.20201862</v>
      </c>
      <c r="AR95" s="96">
        <v>639887179.22811389</v>
      </c>
      <c r="AS95" s="96">
        <v>684028916.01796412</v>
      </c>
      <c r="AT95" s="96">
        <v>717463922.03278041</v>
      </c>
      <c r="AU95" s="96">
        <v>702943169.42260349</v>
      </c>
      <c r="AV95" s="96">
        <v>727105600.38447118</v>
      </c>
      <c r="AW95" s="96">
        <v>795918681.21846116</v>
      </c>
      <c r="AX95" s="96">
        <v>790765503.20113385</v>
      </c>
      <c r="AY95" s="96">
        <v>895749020.65974832</v>
      </c>
      <c r="AZ95" s="96">
        <v>859960907.03951442</v>
      </c>
      <c r="BA95" s="96">
        <v>912620191.34902132</v>
      </c>
      <c r="BB95" s="96">
        <v>921267656.66556752</v>
      </c>
      <c r="BC95" s="96">
        <v>860341634.56218874</v>
      </c>
      <c r="BD95" s="96">
        <v>855944031.10045612</v>
      </c>
      <c r="BE95" s="96">
        <v>862490064.65601552</v>
      </c>
      <c r="BF95" s="96">
        <v>852529700.2278142</v>
      </c>
      <c r="BG95" s="96">
        <v>872573509.10232258</v>
      </c>
      <c r="BH95" s="96">
        <v>936638937.78604817</v>
      </c>
      <c r="BI95" s="96">
        <v>997007407.40740728</v>
      </c>
      <c r="BJ95" s="96">
        <v>1034291535.8551226</v>
      </c>
      <c r="BK95" s="96">
        <v>1080200382.6086304</v>
      </c>
      <c r="BL95" s="96">
        <v>1127312678.4280632</v>
      </c>
      <c r="BM95" s="96">
        <v>1134939081.0314412</v>
      </c>
      <c r="BN95" s="96">
        <v>978809798.80448759</v>
      </c>
      <c r="BO95" s="96">
        <v>1024691294.442861</v>
      </c>
      <c r="BP95" s="96">
        <v>1099706286.2188244</v>
      </c>
      <c r="BQ95" s="96">
        <v>1152594316.5676591</v>
      </c>
    </row>
    <row r="96" spans="1:69" hidden="1" x14ac:dyDescent="0.25">
      <c r="A96" s="96" t="s">
        <v>308</v>
      </c>
      <c r="B96" s="96" t="s">
        <v>4099</v>
      </c>
      <c r="C96" s="96" t="s">
        <v>4194</v>
      </c>
      <c r="D96" s="96" t="s">
        <v>4195</v>
      </c>
      <c r="E96" s="101">
        <f t="shared" si="1"/>
        <v>2533407932.0167971</v>
      </c>
      <c r="P96" s="96">
        <v>713408661.20170951</v>
      </c>
      <c r="Q96" s="96">
        <v>806585905.96937096</v>
      </c>
      <c r="R96" s="96">
        <v>856410923.89451873</v>
      </c>
      <c r="S96" s="96">
        <v>914698328.3705492</v>
      </c>
      <c r="T96" s="96">
        <v>966893338.26946735</v>
      </c>
      <c r="U96" s="96">
        <v>973141791.14350593</v>
      </c>
      <c r="V96" s="96">
        <v>1031133339.5516062</v>
      </c>
      <c r="W96" s="96">
        <v>1122103173.7353063</v>
      </c>
      <c r="X96" s="96">
        <v>1189616948.4360702</v>
      </c>
      <c r="Y96" s="96">
        <v>1247439439.6114149</v>
      </c>
      <c r="Z96" s="96">
        <v>1355667363.5731585</v>
      </c>
      <c r="AA96" s="96">
        <v>1364686341.4837482</v>
      </c>
      <c r="AB96" s="96">
        <v>1304371833.6637237</v>
      </c>
      <c r="AC96" s="96">
        <v>1349466794.1090379</v>
      </c>
      <c r="AD96" s="96">
        <v>1279569603.0571775</v>
      </c>
      <c r="AE96" s="96">
        <v>1326355632.1988332</v>
      </c>
      <c r="AF96" s="96">
        <v>1420491372.1784229</v>
      </c>
      <c r="AG96" s="96">
        <v>1498843859.4445949</v>
      </c>
      <c r="AH96" s="96">
        <v>1582833234.4960699</v>
      </c>
      <c r="AI96" s="96">
        <v>1688242726.4038377</v>
      </c>
      <c r="AJ96" s="96">
        <v>1490388563.2302833</v>
      </c>
      <c r="AK96" s="96">
        <v>1488697499.8421383</v>
      </c>
      <c r="AL96" s="96">
        <v>1412599749.261565</v>
      </c>
      <c r="AM96" s="96">
        <v>1341575185.5452647</v>
      </c>
      <c r="AN96" s="96">
        <v>1421055060.7020199</v>
      </c>
      <c r="AO96" s="96">
        <v>1474041620.8582919</v>
      </c>
      <c r="AP96" s="96">
        <v>1496589112.2124472</v>
      </c>
      <c r="AQ96" s="96">
        <v>1518572904.4964561</v>
      </c>
      <c r="AR96" s="96">
        <v>1636383513.2091579</v>
      </c>
      <c r="AS96" s="96">
        <v>1658930987.1021397</v>
      </c>
      <c r="AT96" s="96">
        <v>1776741578.353668</v>
      </c>
      <c r="AU96" s="96">
        <v>1799289052.2466495</v>
      </c>
      <c r="AV96" s="96">
        <v>1781814765.2179408</v>
      </c>
      <c r="AW96" s="96">
        <v>1860749973.9838693</v>
      </c>
      <c r="AX96" s="96">
        <v>1989264212.3221724</v>
      </c>
      <c r="AY96" s="96">
        <v>2088478601.2132378</v>
      </c>
      <c r="AZ96" s="96">
        <v>2204508100.3651433</v>
      </c>
      <c r="BA96" s="96">
        <v>2256367786.2163339</v>
      </c>
      <c r="BB96" s="96">
        <v>2395498418.1564965</v>
      </c>
      <c r="BC96" s="96">
        <v>2416242292.496973</v>
      </c>
      <c r="BD96" s="96">
        <v>2458184031.6937943</v>
      </c>
      <c r="BE96" s="96">
        <v>2445978671.2863932</v>
      </c>
      <c r="BF96" s="96">
        <v>2480080343.4976306</v>
      </c>
      <c r="BG96" s="96">
        <v>2447881939.2183056</v>
      </c>
      <c r="BH96" s="96">
        <v>2563963821.891273</v>
      </c>
      <c r="BI96" s="96">
        <v>2499113022.8167543</v>
      </c>
      <c r="BJ96" s="96">
        <v>2616120347.695147</v>
      </c>
      <c r="BK96" s="96">
        <v>2617499780.4164414</v>
      </c>
      <c r="BL96" s="96">
        <v>2633808516.6403513</v>
      </c>
      <c r="BM96" s="96">
        <v>2708402650.6323662</v>
      </c>
      <c r="BN96" s="96">
        <v>2713483852.1753616</v>
      </c>
      <c r="BO96" s="96">
        <v>2748493505.4183369</v>
      </c>
    </row>
    <row r="97" spans="1:69" hidden="1" x14ac:dyDescent="0.25">
      <c r="A97" s="96" t="s">
        <v>309</v>
      </c>
      <c r="B97" s="96" t="s">
        <v>310</v>
      </c>
      <c r="C97" s="96" t="s">
        <v>4194</v>
      </c>
      <c r="D97" s="96" t="s">
        <v>4195</v>
      </c>
      <c r="E97" s="101">
        <f t="shared" si="1"/>
        <v>62317932759.84922</v>
      </c>
      <c r="F97" s="96">
        <v>7658203953.9458971</v>
      </c>
      <c r="G97" s="96">
        <v>7987393256.0907211</v>
      </c>
      <c r="H97" s="96">
        <v>8269867519.4610577</v>
      </c>
      <c r="I97" s="96">
        <v>9058899212.4910202</v>
      </c>
      <c r="J97" s="96">
        <v>9478597327.4196224</v>
      </c>
      <c r="K97" s="96">
        <v>9892031877.094614</v>
      </c>
      <c r="L97" s="96">
        <v>10437290960.903166</v>
      </c>
      <c r="M97" s="96">
        <v>10866490694.868954</v>
      </c>
      <c r="N97" s="96">
        <v>11819051078.348541</v>
      </c>
      <c r="O97" s="96">
        <v>12378908774.465559</v>
      </c>
      <c r="P97" s="96">
        <v>13085482478.029484</v>
      </c>
      <c r="Q97" s="96">
        <v>13816143700.941488</v>
      </c>
      <c r="R97" s="96">
        <v>14829288650.509747</v>
      </c>
      <c r="S97" s="96">
        <v>15835134733.102221</v>
      </c>
      <c r="T97" s="96">
        <v>16844629307.497169</v>
      </c>
      <c r="U97" s="96">
        <v>17173098032.92312</v>
      </c>
      <c r="V97" s="96">
        <v>18441720400.616104</v>
      </c>
      <c r="W97" s="96">
        <v>19881875044.635811</v>
      </c>
      <c r="X97" s="96">
        <v>20875310670.925957</v>
      </c>
      <c r="Y97" s="96">
        <v>21859259273.40995</v>
      </c>
      <c r="Z97" s="96">
        <v>22681162648.100346</v>
      </c>
      <c r="AA97" s="96">
        <v>22827877701.635723</v>
      </c>
      <c r="AB97" s="96">
        <v>22022033299.7771</v>
      </c>
      <c r="AC97" s="96">
        <v>21455606465.404018</v>
      </c>
      <c r="AD97" s="96">
        <v>21562175980.533703</v>
      </c>
      <c r="AE97" s="96">
        <v>21430789242.612679</v>
      </c>
      <c r="AF97" s="96">
        <v>21461445899.942074</v>
      </c>
      <c r="AG97" s="96">
        <v>22222035959.973675</v>
      </c>
      <c r="AH97" s="96">
        <v>23087003612.936646</v>
      </c>
      <c r="AI97" s="96">
        <v>23997229397.821556</v>
      </c>
      <c r="AJ97" s="96">
        <v>24741758600.276833</v>
      </c>
      <c r="AK97" s="96">
        <v>25646873675.016327</v>
      </c>
      <c r="AL97" s="96">
        <v>26887756327.046631</v>
      </c>
      <c r="AM97" s="96">
        <v>27943673995.070656</v>
      </c>
      <c r="AN97" s="96">
        <v>29070849568.632629</v>
      </c>
      <c r="AO97" s="96">
        <v>30509434368.801559</v>
      </c>
      <c r="AP97" s="96">
        <v>31411836282.323658</v>
      </c>
      <c r="AQ97" s="96">
        <v>32782677071.620609</v>
      </c>
      <c r="AR97" s="96">
        <v>34419689165.778862</v>
      </c>
      <c r="AS97" s="96">
        <v>35743836013.214203</v>
      </c>
      <c r="AT97" s="96">
        <v>37033784129.525154</v>
      </c>
      <c r="AU97" s="96">
        <v>37897624870.091942</v>
      </c>
      <c r="AV97" s="96">
        <v>39352623487.466354</v>
      </c>
      <c r="AW97" s="96">
        <v>40360199271.019028</v>
      </c>
      <c r="AX97" s="96">
        <v>41626668759.024582</v>
      </c>
      <c r="AY97" s="96">
        <v>42990369635.920792</v>
      </c>
      <c r="AZ97" s="96">
        <v>45290955325.290169</v>
      </c>
      <c r="BA97" s="96">
        <v>48161368665.894028</v>
      </c>
      <c r="BB97" s="96">
        <v>49747574901.770912</v>
      </c>
      <c r="BC97" s="96">
        <v>49984820144.555077</v>
      </c>
      <c r="BD97" s="96">
        <v>51426470044.89621</v>
      </c>
      <c r="BE97" s="96">
        <v>53567820370.745369</v>
      </c>
      <c r="BF97" s="96">
        <v>55161306913.260094</v>
      </c>
      <c r="BG97" s="96">
        <v>57199417471.409882</v>
      </c>
      <c r="BH97" s="96">
        <v>59741346761.361664</v>
      </c>
      <c r="BI97" s="96">
        <v>62186064718.742386</v>
      </c>
      <c r="BJ97" s="96">
        <v>63851284748.838951</v>
      </c>
      <c r="BK97" s="96">
        <v>65817809494.362755</v>
      </c>
      <c r="BL97" s="96">
        <v>68060138938.47538</v>
      </c>
      <c r="BM97" s="96">
        <v>70794725855.022446</v>
      </c>
      <c r="BN97" s="96">
        <v>69526185112.429016</v>
      </c>
      <c r="BO97" s="96">
        <v>75089954137.262268</v>
      </c>
      <c r="BP97" s="96">
        <v>78182161579.310547</v>
      </c>
      <c r="BQ97" s="96">
        <v>80906407059.099869</v>
      </c>
    </row>
    <row r="98" spans="1:69" hidden="1" x14ac:dyDescent="0.25">
      <c r="A98" s="96" t="s">
        <v>311</v>
      </c>
      <c r="B98" s="96" t="s">
        <v>4098</v>
      </c>
      <c r="C98" s="96" t="s">
        <v>4194</v>
      </c>
      <c r="D98" s="96" t="s">
        <v>4195</v>
      </c>
      <c r="E98" s="101">
        <f t="shared" si="1"/>
        <v>5585363045.9508648</v>
      </c>
      <c r="AV98" s="96">
        <v>4800664422.2020025</v>
      </c>
      <c r="AW98" s="96">
        <v>4842877343.0391273</v>
      </c>
      <c r="AX98" s="96">
        <v>5157363603.2757063</v>
      </c>
      <c r="AY98" s="96">
        <v>5345211101.0009117</v>
      </c>
      <c r="AZ98" s="96">
        <v>5149976342.1292105</v>
      </c>
      <c r="BA98" s="96">
        <v>5186912647.8616943</v>
      </c>
      <c r="BB98" s="96">
        <v>5292444949.9545059</v>
      </c>
      <c r="BC98" s="96">
        <v>5315662056.4149246</v>
      </c>
      <c r="BD98" s="96">
        <v>5435968880.8007298</v>
      </c>
      <c r="BE98" s="96">
        <v>5440190172.8844414</v>
      </c>
      <c r="BF98" s="96">
        <v>5556275705.1865339</v>
      </c>
      <c r="BG98" s="96">
        <v>5650199454.0491362</v>
      </c>
      <c r="BH98" s="96">
        <v>5751510464.0582352</v>
      </c>
      <c r="BI98" s="96">
        <v>5799000000</v>
      </c>
      <c r="BJ98" s="96">
        <v>5809553230.209281</v>
      </c>
      <c r="BK98" s="96">
        <v>5861264058.2347584</v>
      </c>
      <c r="BL98" s="96">
        <v>5812719199.2720652</v>
      </c>
      <c r="BM98" s="96">
        <v>5959409099.1810732</v>
      </c>
      <c r="BN98" s="96">
        <v>5332547224.7497721</v>
      </c>
      <c r="BO98" s="96">
        <v>5442300818.9262962</v>
      </c>
      <c r="BP98" s="96">
        <v>5719850773.4303913</v>
      </c>
    </row>
    <row r="99" spans="1:69" hidden="1" x14ac:dyDescent="0.25">
      <c r="A99" s="96" t="s">
        <v>312</v>
      </c>
      <c r="B99" s="96" t="s">
        <v>313</v>
      </c>
      <c r="C99" s="96" t="s">
        <v>4194</v>
      </c>
      <c r="D99" s="96" t="s">
        <v>4195</v>
      </c>
      <c r="E99" s="101">
        <f t="shared" si="1"/>
        <v>6035347345.6971664</v>
      </c>
      <c r="F99" s="96">
        <v>1555849243.7100849</v>
      </c>
      <c r="G99" s="96">
        <v>1628811172.246479</v>
      </c>
      <c r="H99" s="96">
        <v>1646808327.2775366</v>
      </c>
      <c r="I99" s="96">
        <v>1444602377.0295858</v>
      </c>
      <c r="J99" s="96">
        <v>1608713286.3274515</v>
      </c>
      <c r="K99" s="96">
        <v>1778288055.6640399</v>
      </c>
      <c r="L99" s="96">
        <v>1871350740.2417097</v>
      </c>
      <c r="M99" s="96">
        <v>1952073734.2744441</v>
      </c>
      <c r="N99" s="96">
        <v>1972079123.7602537</v>
      </c>
      <c r="O99" s="96">
        <v>2110013962.8686173</v>
      </c>
      <c r="P99" s="96">
        <v>2199804697.4954376</v>
      </c>
      <c r="Q99" s="96">
        <v>2268281336.5874734</v>
      </c>
      <c r="R99" s="96">
        <v>2193027225.9630742</v>
      </c>
      <c r="S99" s="96">
        <v>2220324260.2462144</v>
      </c>
      <c r="T99" s="96">
        <v>2391352284.3697348</v>
      </c>
      <c r="U99" s="96">
        <v>2594211213.1220064</v>
      </c>
      <c r="V99" s="96">
        <v>2634081989.7314992</v>
      </c>
      <c r="W99" s="96">
        <v>2564577004.0123901</v>
      </c>
      <c r="X99" s="96">
        <v>2518255902.1122999</v>
      </c>
      <c r="Y99" s="96">
        <v>2472028372.6862845</v>
      </c>
      <c r="Z99" s="96">
        <v>2514890618.6942387</v>
      </c>
      <c r="AA99" s="96">
        <v>2552517555.0615473</v>
      </c>
      <c r="AB99" s="96">
        <v>2215837056.7070618</v>
      </c>
      <c r="AC99" s="96">
        <v>2065328835.4096951</v>
      </c>
      <c r="AD99" s="96">
        <v>1961468862.2541833</v>
      </c>
      <c r="AE99" s="96">
        <v>2008537592.2420399</v>
      </c>
      <c r="AF99" s="96">
        <v>1990448657.7497857</v>
      </c>
      <c r="AG99" s="96">
        <v>2008350685.183672</v>
      </c>
      <c r="AH99" s="96">
        <v>1934171587.8470984</v>
      </c>
      <c r="AI99" s="96">
        <v>1839074818.1412334</v>
      </c>
      <c r="AJ99" s="96">
        <v>1782661480.134028</v>
      </c>
      <c r="AK99" s="96">
        <v>1890652727.1375377</v>
      </c>
      <c r="AL99" s="96">
        <v>2037327406.1311197</v>
      </c>
      <c r="AM99" s="96">
        <v>2203881070.8209591</v>
      </c>
      <c r="AN99" s="96">
        <v>2391925529.8736024</v>
      </c>
      <c r="AO99" s="96">
        <v>2512273984.6192417</v>
      </c>
      <c r="AP99" s="96">
        <v>2712138382.1499119</v>
      </c>
      <c r="AQ99" s="96">
        <v>2879766586.4364696</v>
      </c>
      <c r="AR99" s="96">
        <v>2831412296.3274574</v>
      </c>
      <c r="AS99" s="96">
        <v>2915226398.4707365</v>
      </c>
      <c r="AT99" s="96">
        <v>2875468427.0782213</v>
      </c>
      <c r="AU99" s="96">
        <v>2941015352.6774759</v>
      </c>
      <c r="AV99" s="96">
        <v>2974326085.5183063</v>
      </c>
      <c r="AW99" s="96">
        <v>2955521640.8758297</v>
      </c>
      <c r="AX99" s="96">
        <v>3001726850.8200297</v>
      </c>
      <c r="AY99" s="96">
        <v>2943164432.8422875</v>
      </c>
      <c r="AZ99" s="96">
        <v>3094137270.7084298</v>
      </c>
      <c r="BA99" s="96">
        <v>3316643991.4527392</v>
      </c>
      <c r="BB99" s="96">
        <v>3374858506.0667429</v>
      </c>
      <c r="BC99" s="96">
        <v>3496741806.9376283</v>
      </c>
      <c r="BD99" s="96">
        <v>3641452424.5685515</v>
      </c>
      <c r="BE99" s="96">
        <v>3830671453.0056434</v>
      </c>
      <c r="BF99" s="96">
        <v>4032790343.8501096</v>
      </c>
      <c r="BG99" s="96">
        <v>4180123674.4704843</v>
      </c>
      <c r="BH99" s="96">
        <v>4250621228.2517514</v>
      </c>
      <c r="BI99" s="96">
        <v>4279840193.7046003</v>
      </c>
      <c r="BJ99" s="96">
        <v>4442793237.2399282</v>
      </c>
      <c r="BK99" s="96">
        <v>4608708975.0781546</v>
      </c>
      <c r="BL99" s="96">
        <v>4813377725.7734756</v>
      </c>
      <c r="BM99" s="96">
        <v>5071030135.7316179</v>
      </c>
      <c r="BN99" s="96">
        <v>7275896377.2041798</v>
      </c>
      <c r="BO99" s="96">
        <v>8731623508.2472572</v>
      </c>
      <c r="BP99" s="96">
        <v>14270953618.873106</v>
      </c>
      <c r="BQ99" s="96">
        <v>18982777676.395844</v>
      </c>
    </row>
    <row r="100" spans="1:69" hidden="1" x14ac:dyDescent="0.25">
      <c r="A100" s="96" t="s">
        <v>4097</v>
      </c>
      <c r="B100" s="96" t="s">
        <v>4096</v>
      </c>
      <c r="C100" s="96" t="s">
        <v>4194</v>
      </c>
      <c r="D100" s="96" t="s">
        <v>4195</v>
      </c>
      <c r="E100" s="101">
        <f t="shared" si="1"/>
        <v>49976330226513.109</v>
      </c>
      <c r="F100" s="96">
        <v>9334117926093.041</v>
      </c>
      <c r="G100" s="96">
        <v>9751359206031.7324</v>
      </c>
      <c r="H100" s="96">
        <v>10298025756893.217</v>
      </c>
      <c r="I100" s="96">
        <v>10818416029554.309</v>
      </c>
      <c r="J100" s="96">
        <v>11508591379141.049</v>
      </c>
      <c r="K100" s="96">
        <v>12143820463585.074</v>
      </c>
      <c r="L100" s="96">
        <v>12814356125812.018</v>
      </c>
      <c r="M100" s="96">
        <v>13303963419398.996</v>
      </c>
      <c r="N100" s="96">
        <v>14088184289637.781</v>
      </c>
      <c r="O100" s="96">
        <v>14879491622820.109</v>
      </c>
      <c r="P100" s="96">
        <v>15328710008977.563</v>
      </c>
      <c r="Q100" s="96">
        <v>15937436114589.246</v>
      </c>
      <c r="R100" s="96">
        <v>16820686454993.4</v>
      </c>
      <c r="S100" s="96">
        <v>17884225148602.008</v>
      </c>
      <c r="T100" s="96">
        <v>18090578875671.637</v>
      </c>
      <c r="U100" s="96">
        <v>18054412515309.848</v>
      </c>
      <c r="V100" s="96">
        <v>18957957141125.727</v>
      </c>
      <c r="W100" s="96">
        <v>19698123480743.941</v>
      </c>
      <c r="X100" s="96">
        <v>20520244106888.98</v>
      </c>
      <c r="Y100" s="96">
        <v>21361815090104.871</v>
      </c>
      <c r="Z100" s="96">
        <v>21638094056785.113</v>
      </c>
      <c r="AA100" s="96">
        <v>22055821434817.895</v>
      </c>
      <c r="AB100" s="96">
        <v>22000619326807.734</v>
      </c>
      <c r="AC100" s="96">
        <v>22617118880050.75</v>
      </c>
      <c r="AD100" s="96">
        <v>23675823750453.156</v>
      </c>
      <c r="AE100" s="96">
        <v>24514035720522.824</v>
      </c>
      <c r="AF100" s="96">
        <v>25317183801851.242</v>
      </c>
      <c r="AG100" s="96">
        <v>26206975476299.457</v>
      </c>
      <c r="AH100" s="96">
        <v>27441495622233.746</v>
      </c>
      <c r="AI100" s="96">
        <v>28503484135626.762</v>
      </c>
      <c r="AJ100" s="96">
        <v>29268157099069.375</v>
      </c>
      <c r="AK100" s="96">
        <v>29532409198554.789</v>
      </c>
      <c r="AL100" s="96">
        <v>29977786674259.453</v>
      </c>
      <c r="AM100" s="96">
        <v>30294213280364.949</v>
      </c>
      <c r="AN100" s="96">
        <v>31167501738224.602</v>
      </c>
      <c r="AO100" s="96">
        <v>32012183362413.449</v>
      </c>
      <c r="AP100" s="96">
        <v>32939386943368.961</v>
      </c>
      <c r="AQ100" s="96">
        <v>34084890991972.832</v>
      </c>
      <c r="AR100" s="96">
        <v>35016579851251.773</v>
      </c>
      <c r="AS100" s="96">
        <v>36250819196319.211</v>
      </c>
      <c r="AT100" s="96">
        <v>37794769217440.305</v>
      </c>
      <c r="AU100" s="96">
        <v>38393074013085.641</v>
      </c>
      <c r="AV100" s="96">
        <v>39015249202803.734</v>
      </c>
      <c r="AW100" s="96">
        <v>39914637225183.93</v>
      </c>
      <c r="AX100" s="96">
        <v>41316993639617.695</v>
      </c>
      <c r="AY100" s="96">
        <v>42545983620263.289</v>
      </c>
      <c r="AZ100" s="96">
        <v>43916086523064.813</v>
      </c>
      <c r="BA100" s="96">
        <v>45170625278205.711</v>
      </c>
      <c r="BB100" s="96">
        <v>45475926787373.359</v>
      </c>
      <c r="BC100" s="96">
        <v>43939509714130.148</v>
      </c>
      <c r="BD100" s="96">
        <v>45278935441459.078</v>
      </c>
      <c r="BE100" s="96">
        <v>46192597212675.117</v>
      </c>
      <c r="BF100" s="96">
        <v>46872962482685.547</v>
      </c>
      <c r="BG100" s="96">
        <v>47621972302268.008</v>
      </c>
      <c r="BH100" s="96">
        <v>48641924544463.602</v>
      </c>
      <c r="BI100" s="96">
        <v>49773105280474.141</v>
      </c>
      <c r="BJ100" s="96">
        <v>50685466661730.305</v>
      </c>
      <c r="BK100" s="96">
        <v>51940600203999.695</v>
      </c>
      <c r="BL100" s="96">
        <v>53171589543059.008</v>
      </c>
      <c r="BM100" s="96">
        <v>54153045133853.852</v>
      </c>
      <c r="BN100" s="96">
        <v>52033132522339.063</v>
      </c>
      <c r="BO100" s="96">
        <v>54938854205393.617</v>
      </c>
      <c r="BP100" s="96">
        <v>56390111344530.859</v>
      </c>
      <c r="BQ100" s="96">
        <v>57317255192081.609</v>
      </c>
    </row>
    <row r="101" spans="1:69" hidden="1" x14ac:dyDescent="0.25">
      <c r="A101" s="96" t="s">
        <v>314</v>
      </c>
      <c r="B101" s="96" t="s">
        <v>315</v>
      </c>
      <c r="C101" s="96" t="s">
        <v>4194</v>
      </c>
      <c r="D101" s="96" t="s">
        <v>4195</v>
      </c>
      <c r="E101" s="101">
        <f t="shared" si="1"/>
        <v>299865185305.13318</v>
      </c>
      <c r="G101" s="96">
        <v>12533092837.198633</v>
      </c>
      <c r="H101" s="96">
        <v>14324208845.130306</v>
      </c>
      <c r="I101" s="96">
        <v>16582182158.387527</v>
      </c>
      <c r="J101" s="96">
        <v>18012911030.477413</v>
      </c>
      <c r="K101" s="96">
        <v>20650378558.640533</v>
      </c>
      <c r="L101" s="96">
        <v>21021009851.329948</v>
      </c>
      <c r="M101" s="96">
        <v>21358031101.328274</v>
      </c>
      <c r="N101" s="96">
        <v>22083639694.22084</v>
      </c>
      <c r="O101" s="96">
        <v>24588738903.566311</v>
      </c>
      <c r="P101" s="96">
        <v>26852582464.005878</v>
      </c>
      <c r="Q101" s="96">
        <v>28810942965.191498</v>
      </c>
      <c r="R101" s="96">
        <v>31868305821.221382</v>
      </c>
      <c r="S101" s="96">
        <v>35781688839.900703</v>
      </c>
      <c r="T101" s="96">
        <v>36645881307.45105</v>
      </c>
      <c r="U101" s="96">
        <v>36826132426.814903</v>
      </c>
      <c r="V101" s="96">
        <v>42778793275.487495</v>
      </c>
      <c r="W101" s="96">
        <v>47794861941.360786</v>
      </c>
      <c r="X101" s="96">
        <v>51743121134.47641</v>
      </c>
      <c r="Y101" s="96">
        <v>57722946264.228111</v>
      </c>
      <c r="Z101" s="96">
        <v>63557741757.71003</v>
      </c>
      <c r="AA101" s="96">
        <v>69443758035.430084</v>
      </c>
      <c r="AB101" s="96">
        <v>71492244096.297623</v>
      </c>
      <c r="AC101" s="96">
        <v>75765323633.503159</v>
      </c>
      <c r="AD101" s="96">
        <v>83321943197.58786</v>
      </c>
      <c r="AE101" s="96">
        <v>83952822115.361359</v>
      </c>
      <c r="AF101" s="96">
        <v>93234718836.626694</v>
      </c>
      <c r="AG101" s="96">
        <v>105726719943.54889</v>
      </c>
      <c r="AH101" s="96">
        <v>114725693771.20224</v>
      </c>
      <c r="AI101" s="96">
        <v>117337953767.34706</v>
      </c>
      <c r="AJ101" s="96">
        <v>121832606359.96475</v>
      </c>
      <c r="AK101" s="96">
        <v>128779410834.40085</v>
      </c>
      <c r="AL101" s="96">
        <v>136808642848.10753</v>
      </c>
      <c r="AM101" s="96">
        <v>145292416158.3454</v>
      </c>
      <c r="AN101" s="96">
        <v>154062450345.88718</v>
      </c>
      <c r="AO101" s="96">
        <v>157719499237.60397</v>
      </c>
      <c r="AP101" s="96">
        <v>164436097940.18332</v>
      </c>
      <c r="AQ101" s="96">
        <v>172821918694.49615</v>
      </c>
      <c r="AR101" s="96">
        <v>162655341191.9852</v>
      </c>
      <c r="AS101" s="96">
        <v>166732630720.22653</v>
      </c>
      <c r="AT101" s="96">
        <v>179510086984.25113</v>
      </c>
      <c r="AU101" s="96">
        <v>180516776824.58084</v>
      </c>
      <c r="AV101" s="96">
        <v>183507380006.77228</v>
      </c>
      <c r="AW101" s="96">
        <v>189115883226.51901</v>
      </c>
      <c r="AX101" s="96">
        <v>205569150152.66672</v>
      </c>
      <c r="AY101" s="96">
        <v>220756860848.0318</v>
      </c>
      <c r="AZ101" s="96">
        <v>236281938102.05298</v>
      </c>
      <c r="BA101" s="96">
        <v>251557126990.72363</v>
      </c>
      <c r="BB101" s="96">
        <v>256910216906.59521</v>
      </c>
      <c r="BC101" s="96">
        <v>250592564806.64371</v>
      </c>
      <c r="BD101" s="96">
        <v>267551824019.33261</v>
      </c>
      <c r="BE101" s="96">
        <v>280433678600.89429</v>
      </c>
      <c r="BF101" s="96">
        <v>285201930753.36377</v>
      </c>
      <c r="BG101" s="96">
        <v>294047587536.96051</v>
      </c>
      <c r="BH101" s="96">
        <v>302170283094.04108</v>
      </c>
      <c r="BI101" s="96">
        <v>309385622601.34808</v>
      </c>
      <c r="BJ101" s="96">
        <v>316116033650.23877</v>
      </c>
      <c r="BK101" s="96">
        <v>328116085022.70306</v>
      </c>
      <c r="BL101" s="96">
        <v>337457259730.2215</v>
      </c>
      <c r="BM101" s="96">
        <v>331813535027.38074</v>
      </c>
      <c r="BN101" s="96">
        <v>310097073539.27148</v>
      </c>
      <c r="BO101" s="96">
        <v>330111969064.70142</v>
      </c>
      <c r="BP101" s="96">
        <v>317961363117.44281</v>
      </c>
      <c r="BQ101" s="96">
        <v>328183995725.40088</v>
      </c>
    </row>
    <row r="102" spans="1:69" hidden="1" x14ac:dyDescent="0.25">
      <c r="A102" s="96" t="s">
        <v>316</v>
      </c>
      <c r="B102" s="96" t="s">
        <v>317</v>
      </c>
      <c r="C102" s="96" t="s">
        <v>4194</v>
      </c>
      <c r="D102" s="96" t="s">
        <v>4195</v>
      </c>
      <c r="E102" s="101">
        <f t="shared" si="1"/>
        <v>21156561641.830425</v>
      </c>
      <c r="F102" s="96">
        <v>2488221554.71134</v>
      </c>
      <c r="G102" s="96">
        <v>2534394469.9140038</v>
      </c>
      <c r="H102" s="96">
        <v>2680498409.1646304</v>
      </c>
      <c r="I102" s="96">
        <v>2776471958.1516647</v>
      </c>
      <c r="J102" s="96">
        <v>2926863603.5074749</v>
      </c>
      <c r="K102" s="96">
        <v>3191368847.5631361</v>
      </c>
      <c r="L102" s="96">
        <v>3362867975.7072978</v>
      </c>
      <c r="M102" s="96">
        <v>3563884850.2188621</v>
      </c>
      <c r="N102" s="96">
        <v>3799036503.2627869</v>
      </c>
      <c r="O102" s="96">
        <v>3823936864.3005567</v>
      </c>
      <c r="P102" s="96">
        <v>3962620383.3023963</v>
      </c>
      <c r="Q102" s="96">
        <v>4120927210.5443821</v>
      </c>
      <c r="R102" s="96">
        <v>4358387600.3987083</v>
      </c>
      <c r="S102" s="96">
        <v>4701386276.0700827</v>
      </c>
      <c r="T102" s="96">
        <v>4643670096.1984653</v>
      </c>
      <c r="U102" s="96">
        <v>4742611928.0635338</v>
      </c>
      <c r="V102" s="96">
        <v>5240619049.4913588</v>
      </c>
      <c r="W102" s="96">
        <v>5784799119.2310352</v>
      </c>
      <c r="X102" s="96">
        <v>6129932487.3047791</v>
      </c>
      <c r="Y102" s="96">
        <v>6473817206.131588</v>
      </c>
      <c r="Z102" s="96">
        <v>6512618291.9095078</v>
      </c>
      <c r="AA102" s="96">
        <v>6433031815.4028234</v>
      </c>
      <c r="AB102" s="96">
        <v>6299568219.9563532</v>
      </c>
      <c r="AC102" s="96">
        <v>6356623024.0362272</v>
      </c>
      <c r="AD102" s="96">
        <v>6758825363.1700687</v>
      </c>
      <c r="AE102" s="96">
        <v>7139092751.1495409</v>
      </c>
      <c r="AF102" s="96">
        <v>7519661681.171957</v>
      </c>
      <c r="AG102" s="96">
        <v>8018843592.0901508</v>
      </c>
      <c r="AH102" s="96">
        <v>8158855312.1167831</v>
      </c>
      <c r="AI102" s="96">
        <v>8381416559.3934679</v>
      </c>
      <c r="AJ102" s="96">
        <v>8615404668.1517429</v>
      </c>
      <c r="AK102" s="96">
        <v>8329432815.3230124</v>
      </c>
      <c r="AL102" s="96">
        <v>8835336566.4551601</v>
      </c>
      <c r="AM102" s="96">
        <v>9409255132.5571327</v>
      </c>
      <c r="AN102" s="96">
        <v>9429193673.3792267</v>
      </c>
      <c r="AO102" s="96">
        <v>10012795187.149897</v>
      </c>
      <c r="AP102" s="96">
        <v>10200112185.866018</v>
      </c>
      <c r="AQ102" s="96">
        <v>10669121816.638832</v>
      </c>
      <c r="AR102" s="96">
        <v>11052168152.492594</v>
      </c>
      <c r="AS102" s="96">
        <v>10970862757.513277</v>
      </c>
      <c r="AT102" s="96">
        <v>11770779974.658651</v>
      </c>
      <c r="AU102" s="96">
        <v>12091321063.133352</v>
      </c>
      <c r="AV102" s="96">
        <v>12545270107.725744</v>
      </c>
      <c r="AW102" s="96">
        <v>13115708313.206804</v>
      </c>
      <c r="AX102" s="96">
        <v>13933118990.726389</v>
      </c>
      <c r="AY102" s="96">
        <v>14776156180.001871</v>
      </c>
      <c r="AZ102" s="96">
        <v>15746542343.933376</v>
      </c>
      <c r="BA102" s="96">
        <v>16720989901.631535</v>
      </c>
      <c r="BB102" s="96">
        <v>17428555328.717682</v>
      </c>
      <c r="BC102" s="96">
        <v>17004757718.284252</v>
      </c>
      <c r="BD102" s="96">
        <v>17639229093.96674</v>
      </c>
      <c r="BE102" s="96">
        <v>18315815357.186047</v>
      </c>
      <c r="BF102" s="96">
        <v>19072018181.907093</v>
      </c>
      <c r="BG102" s="96">
        <v>19604424966.410194</v>
      </c>
      <c r="BH102" s="96">
        <v>20203944075.628029</v>
      </c>
      <c r="BI102" s="96">
        <v>20979791685.416042</v>
      </c>
      <c r="BJ102" s="96">
        <v>21796529142.77322</v>
      </c>
      <c r="BK102" s="96">
        <v>22852116284.635612</v>
      </c>
      <c r="BL102" s="96">
        <v>23730778960.538155</v>
      </c>
      <c r="BM102" s="96">
        <v>24338200129.367191</v>
      </c>
      <c r="BN102" s="96">
        <v>22156260473.816906</v>
      </c>
      <c r="BO102" s="96">
        <v>24940257609.689186</v>
      </c>
      <c r="BP102" s="96">
        <v>25973672631.776558</v>
      </c>
      <c r="BQ102" s="96">
        <v>26904206369.372776</v>
      </c>
    </row>
    <row r="103" spans="1:69" hidden="1" x14ac:dyDescent="0.25">
      <c r="A103" s="96" t="s">
        <v>4095</v>
      </c>
      <c r="B103" s="96" t="s">
        <v>4094</v>
      </c>
      <c r="C103" s="96" t="s">
        <v>4194</v>
      </c>
      <c r="D103" s="96" t="s">
        <v>4195</v>
      </c>
      <c r="E103" s="101">
        <f t="shared" si="1"/>
        <v>668603593920.90735</v>
      </c>
      <c r="F103" s="96">
        <v>120066162798.87973</v>
      </c>
      <c r="G103" s="96">
        <v>119867669303.28636</v>
      </c>
      <c r="H103" s="96">
        <v>128551873257.5842</v>
      </c>
      <c r="I103" s="96">
        <v>132923533376.2547</v>
      </c>
      <c r="J103" s="96">
        <v>137424524837.46092</v>
      </c>
      <c r="K103" s="96">
        <v>142797877199.10309</v>
      </c>
      <c r="L103" s="96">
        <v>148399163417.35516</v>
      </c>
      <c r="M103" s="96">
        <v>152016809060.1622</v>
      </c>
      <c r="N103" s="96">
        <v>158957911510.93619</v>
      </c>
      <c r="O103" s="96">
        <v>166121017926.95663</v>
      </c>
      <c r="P103" s="96">
        <v>166147945104.88922</v>
      </c>
      <c r="Q103" s="96">
        <v>173732695289.2717</v>
      </c>
      <c r="R103" s="96">
        <v>177491249233.67017</v>
      </c>
      <c r="S103" s="96">
        <v>183213030448.87527</v>
      </c>
      <c r="T103" s="96">
        <v>192756491176.90982</v>
      </c>
      <c r="U103" s="96">
        <v>196706393478.43021</v>
      </c>
      <c r="V103" s="96">
        <v>204321692723.90796</v>
      </c>
      <c r="W103" s="96">
        <v>211722235578.08264</v>
      </c>
      <c r="X103" s="96">
        <v>217108182755.00354</v>
      </c>
      <c r="Y103" s="96">
        <v>218412181337.32471</v>
      </c>
      <c r="Z103" s="96">
        <v>219770653169.79819</v>
      </c>
      <c r="AA103" s="96">
        <v>226061186764.51855</v>
      </c>
      <c r="AB103" s="96">
        <v>227339444785.24551</v>
      </c>
      <c r="AC103" s="96">
        <v>228065961337.94785</v>
      </c>
      <c r="AD103" s="96">
        <v>230893836366.21341</v>
      </c>
      <c r="AE103" s="96">
        <v>234426159682.46222</v>
      </c>
      <c r="AF103" s="96">
        <v>241740523740.71664</v>
      </c>
      <c r="AG103" s="96">
        <v>249711113344.42447</v>
      </c>
      <c r="AH103" s="96">
        <v>252958727216.40555</v>
      </c>
      <c r="AI103" s="96">
        <v>256756115930.59549</v>
      </c>
      <c r="AJ103" s="96">
        <v>254026385147.05374</v>
      </c>
      <c r="AK103" s="96">
        <v>255159071812.58478</v>
      </c>
      <c r="AL103" s="96">
        <v>252283192366.18231</v>
      </c>
      <c r="AM103" s="96">
        <v>253487934380.94684</v>
      </c>
      <c r="AN103" s="96">
        <v>253020581224.5325</v>
      </c>
      <c r="AO103" s="96">
        <v>265679845820.37198</v>
      </c>
      <c r="AP103" s="96">
        <v>279307507636.73865</v>
      </c>
      <c r="AQ103" s="96">
        <v>294894824424.48169</v>
      </c>
      <c r="AR103" s="96">
        <v>305257234847.15179</v>
      </c>
      <c r="AS103" s="96">
        <v>314828611477.09229</v>
      </c>
      <c r="AT103" s="96">
        <v>323924004418.90631</v>
      </c>
      <c r="AU103" s="96">
        <v>335678324590.22931</v>
      </c>
      <c r="AV103" s="96">
        <v>348470210795.69055</v>
      </c>
      <c r="AW103" s="96">
        <v>362021558247.03009</v>
      </c>
      <c r="AX103" s="96">
        <v>382502553057.80328</v>
      </c>
      <c r="AY103" s="96">
        <v>403804364291.18909</v>
      </c>
      <c r="AZ103" s="96">
        <v>427477665472.63733</v>
      </c>
      <c r="BA103" s="96">
        <v>450819976255.60114</v>
      </c>
      <c r="BB103" s="96">
        <v>476252880936.84802</v>
      </c>
      <c r="BC103" s="96">
        <v>494055780287.83307</v>
      </c>
      <c r="BD103" s="96">
        <v>524195712449.45514</v>
      </c>
      <c r="BE103" s="96">
        <v>547585576311.77582</v>
      </c>
      <c r="BF103" s="96">
        <v>569363673017.79932</v>
      </c>
      <c r="BG103" s="96">
        <v>601478542375.33911</v>
      </c>
      <c r="BH103" s="96">
        <v>636640330805.37231</v>
      </c>
      <c r="BI103" s="96">
        <v>667302120360.80334</v>
      </c>
      <c r="BJ103" s="96">
        <v>696950142583.67529</v>
      </c>
      <c r="BK103" s="96">
        <v>731821858119.64746</v>
      </c>
      <c r="BL103" s="96">
        <v>762509175239.50903</v>
      </c>
      <c r="BM103" s="96">
        <v>796219596964.02905</v>
      </c>
      <c r="BN103" s="96">
        <v>798100674870.17822</v>
      </c>
      <c r="BO103" s="96">
        <v>831582055492.63831</v>
      </c>
      <c r="BP103" s="96">
        <v>871467732876.90125</v>
      </c>
      <c r="BQ103" s="96">
        <v>909915267708.02222</v>
      </c>
    </row>
    <row r="104" spans="1:69" hidden="1" x14ac:dyDescent="0.25">
      <c r="A104" s="96" t="s">
        <v>119</v>
      </c>
      <c r="B104" s="96" t="s">
        <v>318</v>
      </c>
      <c r="C104" s="96" t="s">
        <v>4194</v>
      </c>
      <c r="D104" s="96" t="s">
        <v>4195</v>
      </c>
      <c r="E104" s="101">
        <f t="shared" si="1"/>
        <v>54840447020.108513</v>
      </c>
      <c r="AJ104" s="96">
        <v>46608351947.767624</v>
      </c>
      <c r="AK104" s="96">
        <v>36779270104.415031</v>
      </c>
      <c r="AL104" s="96">
        <v>32471207368.854336</v>
      </c>
      <c r="AM104" s="96">
        <v>29865203976.003731</v>
      </c>
      <c r="AN104" s="96">
        <v>31618433230.852524</v>
      </c>
      <c r="AO104" s="96">
        <v>33755357830.350807</v>
      </c>
      <c r="AP104" s="96">
        <v>35796634886.892029</v>
      </c>
      <c r="AQ104" s="96">
        <v>38005065643.559845</v>
      </c>
      <c r="AR104" s="96">
        <v>38859030274.922966</v>
      </c>
      <c r="AS104" s="96">
        <v>38526446260.819008</v>
      </c>
      <c r="AT104" s="96">
        <v>39665393811.431618</v>
      </c>
      <c r="AU104" s="96">
        <v>40903296989.815895</v>
      </c>
      <c r="AV104" s="96">
        <v>43284105193.901741</v>
      </c>
      <c r="AW104" s="96">
        <v>45707856479.534714</v>
      </c>
      <c r="AX104" s="96">
        <v>47618421359.203903</v>
      </c>
      <c r="AY104" s="96">
        <v>49669581507.743744</v>
      </c>
      <c r="AZ104" s="96">
        <v>52191224410.772354</v>
      </c>
      <c r="BA104" s="96">
        <v>54839940442.046944</v>
      </c>
      <c r="BB104" s="96">
        <v>55947444988.222664</v>
      </c>
      <c r="BC104" s="96">
        <v>51910769582.395348</v>
      </c>
      <c r="BD104" s="96">
        <v>51274933180.370285</v>
      </c>
      <c r="BE104" s="96">
        <v>51245067108.099686</v>
      </c>
      <c r="BF104" s="96">
        <v>50067324785.006668</v>
      </c>
      <c r="BG104" s="96">
        <v>49913699105.854057</v>
      </c>
      <c r="BH104" s="96">
        <v>49743152666.072716</v>
      </c>
      <c r="BI104" s="96">
        <v>51011170111.848686</v>
      </c>
      <c r="BJ104" s="96">
        <v>52872668469.234131</v>
      </c>
      <c r="BK104" s="96">
        <v>54651729765.773491</v>
      </c>
      <c r="BL104" s="96">
        <v>56282196854.124077</v>
      </c>
      <c r="BM104" s="96">
        <v>58219847954.137726</v>
      </c>
      <c r="BN104" s="96">
        <v>53259261827.546013</v>
      </c>
      <c r="BO104" s="96">
        <v>60204878581.88166</v>
      </c>
      <c r="BP104" s="96">
        <v>64435611395.451294</v>
      </c>
      <c r="BQ104" s="96">
        <v>66407902523.779381</v>
      </c>
    </row>
    <row r="105" spans="1:69" hidden="1" x14ac:dyDescent="0.25">
      <c r="A105" s="96" t="s">
        <v>319</v>
      </c>
      <c r="B105" s="96" t="s">
        <v>320</v>
      </c>
      <c r="C105" s="96" t="s">
        <v>4194</v>
      </c>
      <c r="D105" s="96" t="s">
        <v>4195</v>
      </c>
      <c r="E105" s="101">
        <f t="shared" si="1"/>
        <v>14309237338.86422</v>
      </c>
      <c r="F105" s="96">
        <v>6694501128.5574493</v>
      </c>
      <c r="G105" s="96">
        <v>6498219674.8694429</v>
      </c>
      <c r="H105" s="96">
        <v>7010771683.4742317</v>
      </c>
      <c r="I105" s="96">
        <v>6878072319.3119326</v>
      </c>
      <c r="J105" s="96">
        <v>6764765888.1231728</v>
      </c>
      <c r="K105" s="96">
        <v>6911006452.4246454</v>
      </c>
      <c r="L105" s="96">
        <v>6871213789.4521351</v>
      </c>
      <c r="M105" s="96">
        <v>6725703043.1873312</v>
      </c>
      <c r="N105" s="96">
        <v>6939689176.2013092</v>
      </c>
      <c r="O105" s="96">
        <v>7204226191.7440815</v>
      </c>
      <c r="P105" s="96">
        <v>7251136777.7267923</v>
      </c>
      <c r="Q105" s="96">
        <v>7721038031.5948524</v>
      </c>
      <c r="R105" s="96">
        <v>7796480893.274333</v>
      </c>
      <c r="S105" s="96">
        <v>8167228671.566534</v>
      </c>
      <c r="T105" s="96">
        <v>8639285435.549448</v>
      </c>
      <c r="U105" s="96">
        <v>8736283400.7710896</v>
      </c>
      <c r="V105" s="96">
        <v>9473523979.6285572</v>
      </c>
      <c r="W105" s="96">
        <v>9824816121.5119553</v>
      </c>
      <c r="X105" s="96">
        <v>10434825547.207256</v>
      </c>
      <c r="Y105" s="96">
        <v>11223742331.105692</v>
      </c>
      <c r="Z105" s="96">
        <v>12051458300.901295</v>
      </c>
      <c r="AA105" s="96">
        <v>11707665179.616093</v>
      </c>
      <c r="AB105" s="96">
        <v>11290433820.895458</v>
      </c>
      <c r="AC105" s="96">
        <v>11392971447.753765</v>
      </c>
      <c r="AD105" s="96">
        <v>11427254839.773611</v>
      </c>
      <c r="AE105" s="96">
        <v>11496233326.073856</v>
      </c>
      <c r="AF105" s="96">
        <v>11439039014.79418</v>
      </c>
      <c r="AG105" s="96">
        <v>11348253230.338228</v>
      </c>
      <c r="AH105" s="96">
        <v>11370998175.379536</v>
      </c>
      <c r="AI105" s="96">
        <v>11039712740.233715</v>
      </c>
      <c r="AJ105" s="96">
        <v>11154318515.463446</v>
      </c>
      <c r="AK105" s="96">
        <v>11364080463.800001</v>
      </c>
      <c r="AL105" s="96">
        <v>10760655413.911957</v>
      </c>
      <c r="AM105" s="96">
        <v>10176750400.457369</v>
      </c>
      <c r="AN105" s="96">
        <v>8960564685.9275169</v>
      </c>
      <c r="AO105" s="96">
        <v>9847455167.8277225</v>
      </c>
      <c r="AP105" s="96">
        <v>10255215964.959808</v>
      </c>
      <c r="AQ105" s="96">
        <v>10532590219.795433</v>
      </c>
      <c r="AR105" s="96">
        <v>10762394520.959404</v>
      </c>
      <c r="AS105" s="96">
        <v>11054082104.344252</v>
      </c>
      <c r="AT105" s="96">
        <v>11150259169.23753</v>
      </c>
      <c r="AU105" s="96">
        <v>11112041891.95784</v>
      </c>
      <c r="AV105" s="96">
        <v>11228920585.931648</v>
      </c>
      <c r="AW105" s="96">
        <v>11619774577.796024</v>
      </c>
      <c r="AX105" s="96">
        <v>11466642593.066505</v>
      </c>
      <c r="AY105" s="96">
        <v>11818917734.005995</v>
      </c>
      <c r="AZ105" s="96">
        <v>12027964912.680347</v>
      </c>
      <c r="BA105" s="96">
        <v>12594064682.478329</v>
      </c>
      <c r="BB105" s="96">
        <v>12928818990.663616</v>
      </c>
      <c r="BC105" s="96">
        <v>13690375422.771986</v>
      </c>
      <c r="BD105" s="96">
        <v>12916662276.640003</v>
      </c>
      <c r="BE105" s="96">
        <v>13575181302.273365</v>
      </c>
      <c r="BF105" s="96">
        <v>13643386325.966433</v>
      </c>
      <c r="BG105" s="96">
        <v>14233433330.502903</v>
      </c>
      <c r="BH105" s="96">
        <v>14644604839.589191</v>
      </c>
      <c r="BI105" s="96">
        <v>14849629308.602478</v>
      </c>
      <c r="BJ105" s="96">
        <v>15118774099.592813</v>
      </c>
      <c r="BK105" s="96">
        <v>15498296353.597733</v>
      </c>
      <c r="BL105" s="96">
        <v>15756778637.99762</v>
      </c>
      <c r="BM105" s="96">
        <v>15485274058.24296</v>
      </c>
      <c r="BN105" s="96">
        <v>14973407477.256065</v>
      </c>
      <c r="BO105" s="96">
        <v>14704149691.210394</v>
      </c>
      <c r="BP105" s="96">
        <v>14456828250.629444</v>
      </c>
      <c r="BQ105" s="96">
        <v>14187369712.676411</v>
      </c>
    </row>
    <row r="106" spans="1:69" hidden="1" x14ac:dyDescent="0.25">
      <c r="A106" s="96" t="s">
        <v>131</v>
      </c>
      <c r="B106" s="96" t="s">
        <v>321</v>
      </c>
      <c r="C106" s="96" t="s">
        <v>4194</v>
      </c>
      <c r="D106" s="96" t="s">
        <v>4195</v>
      </c>
      <c r="E106" s="101">
        <f t="shared" si="1"/>
        <v>129909679851.28412</v>
      </c>
      <c r="F106" s="96">
        <v>20724517597.712296</v>
      </c>
      <c r="G106" s="96">
        <v>21698569924.804813</v>
      </c>
      <c r="H106" s="96">
        <v>23022182690.217861</v>
      </c>
      <c r="I106" s="96">
        <v>24334447103.560272</v>
      </c>
      <c r="J106" s="96">
        <v>25478166117.42765</v>
      </c>
      <c r="K106" s="96">
        <v>36283561915.508934</v>
      </c>
      <c r="L106" s="96">
        <v>38968545497.256851</v>
      </c>
      <c r="M106" s="96">
        <v>41891186409.55098</v>
      </c>
      <c r="N106" s="96">
        <v>43943854543.618797</v>
      </c>
      <c r="O106" s="96">
        <v>46975980507.128586</v>
      </c>
      <c r="P106" s="96">
        <v>49183851590.963806</v>
      </c>
      <c r="Q106" s="96">
        <v>52233250389.603424</v>
      </c>
      <c r="R106" s="96">
        <v>55419478663.368919</v>
      </c>
      <c r="S106" s="96">
        <v>59243422691.141556</v>
      </c>
      <c r="T106" s="96">
        <v>62738784629.918823</v>
      </c>
      <c r="U106" s="96">
        <v>66628589276.973846</v>
      </c>
      <c r="V106" s="96">
        <v>69027218490.944992</v>
      </c>
      <c r="W106" s="96">
        <v>74273287096.256943</v>
      </c>
      <c r="X106" s="96">
        <v>77541311728.492004</v>
      </c>
      <c r="Y106" s="96">
        <v>79634927145.161392</v>
      </c>
      <c r="Z106" s="96">
        <v>79794196999.45224</v>
      </c>
      <c r="AA106" s="96">
        <v>82081693119.957016</v>
      </c>
      <c r="AB106" s="96">
        <v>84413706698.636185</v>
      </c>
      <c r="AC106" s="96">
        <v>85023988989.214966</v>
      </c>
      <c r="AD106" s="96">
        <v>87283967158.247223</v>
      </c>
      <c r="AE106" s="96">
        <v>87063079818.046204</v>
      </c>
      <c r="AF106" s="96">
        <v>88399453538.608627</v>
      </c>
      <c r="AG106" s="96">
        <v>91980718366.005371</v>
      </c>
      <c r="AH106" s="96">
        <v>91920688857.966385</v>
      </c>
      <c r="AI106" s="96">
        <v>92597615626.798157</v>
      </c>
      <c r="AJ106" s="96">
        <v>89359792060.773804</v>
      </c>
      <c r="AK106" s="96">
        <v>78733089074.848068</v>
      </c>
      <c r="AL106" s="96">
        <v>76320565233.189835</v>
      </c>
      <c r="AM106" s="96">
        <v>75880875956.073853</v>
      </c>
      <c r="AN106" s="96">
        <v>78117202649.172577</v>
      </c>
      <c r="AO106" s="96">
        <v>79280778283.944763</v>
      </c>
      <c r="AP106" s="96">
        <v>79346116187.697449</v>
      </c>
      <c r="AQ106" s="96">
        <v>81840061575.362686</v>
      </c>
      <c r="AR106" s="96">
        <v>85031827660.58371</v>
      </c>
      <c r="AS106" s="96">
        <v>87643177933.108383</v>
      </c>
      <c r="AT106" s="96">
        <v>91568886542.024277</v>
      </c>
      <c r="AU106" s="96">
        <v>95299483590.344818</v>
      </c>
      <c r="AV106" s="96">
        <v>99817905184.68132</v>
      </c>
      <c r="AW106" s="96">
        <v>103884735932.98308</v>
      </c>
      <c r="AX106" s="96">
        <v>109083772922.95023</v>
      </c>
      <c r="AY106" s="96">
        <v>113768132959.82384</v>
      </c>
      <c r="AZ106" s="96">
        <v>118257499574.87938</v>
      </c>
      <c r="BA106" s="96">
        <v>118585513679.9334</v>
      </c>
      <c r="BB106" s="96">
        <v>119776044677.93756</v>
      </c>
      <c r="BC106" s="96">
        <v>111873380290.51398</v>
      </c>
      <c r="BD106" s="96">
        <v>113077422068.68158</v>
      </c>
      <c r="BE106" s="96">
        <v>115188393760.12456</v>
      </c>
      <c r="BF106" s="96">
        <v>113748278485.31766</v>
      </c>
      <c r="BG106" s="96">
        <v>115798616344.32082</v>
      </c>
      <c r="BH106" s="96">
        <v>120699456740.62273</v>
      </c>
      <c r="BI106" s="96">
        <v>125174166987.37169</v>
      </c>
      <c r="BJ106" s="96">
        <v>127929252772.23383</v>
      </c>
      <c r="BK106" s="96">
        <v>133394359768.37642</v>
      </c>
      <c r="BL106" s="96">
        <v>140547430034.09918</v>
      </c>
      <c r="BM106" s="96">
        <v>147383974295.86609</v>
      </c>
      <c r="BN106" s="96">
        <v>140770787502.3494</v>
      </c>
      <c r="BO106" s="96">
        <v>150710923361.94327</v>
      </c>
      <c r="BP106" s="96">
        <v>157618619387.2894</v>
      </c>
      <c r="BQ106" s="96">
        <v>156187937314.84885</v>
      </c>
    </row>
    <row r="107" spans="1:69" hidden="1" x14ac:dyDescent="0.25">
      <c r="A107" s="96" t="s">
        <v>4093</v>
      </c>
      <c r="B107" s="96" t="s">
        <v>4092</v>
      </c>
      <c r="C107" s="96" t="s">
        <v>4194</v>
      </c>
      <c r="D107" s="96" t="s">
        <v>4195</v>
      </c>
      <c r="E107" s="101">
        <f t="shared" si="1"/>
        <v>25950170374990.336</v>
      </c>
      <c r="F107" s="96">
        <v>1860556270114.0769</v>
      </c>
      <c r="G107" s="96">
        <v>1882256429789.2766</v>
      </c>
      <c r="H107" s="96">
        <v>1940700968486.6174</v>
      </c>
      <c r="I107" s="96">
        <v>2032626879136.6389</v>
      </c>
      <c r="J107" s="96">
        <v>2199521787785.7549</v>
      </c>
      <c r="K107" s="96">
        <v>2335728023111.1104</v>
      </c>
      <c r="L107" s="96">
        <v>2467240526813.8325</v>
      </c>
      <c r="M107" s="96">
        <v>2569160754445.1343</v>
      </c>
      <c r="N107" s="96">
        <v>2732432170291.812</v>
      </c>
      <c r="O107" s="96">
        <v>2948297110454.8911</v>
      </c>
      <c r="P107" s="96">
        <v>3175358995050.0293</v>
      </c>
      <c r="Q107" s="96">
        <v>3369547570310.6758</v>
      </c>
      <c r="R107" s="96">
        <v>3593948055056.0571</v>
      </c>
      <c r="S107" s="96">
        <v>3846933852477.4629</v>
      </c>
      <c r="T107" s="96">
        <v>4068309120102.9307</v>
      </c>
      <c r="U107" s="96">
        <v>4258847651786.771</v>
      </c>
      <c r="V107" s="96">
        <v>4527276446407.5264</v>
      </c>
      <c r="W107" s="96">
        <v>4737798775783.1602</v>
      </c>
      <c r="X107" s="96">
        <v>4932173795512.5791</v>
      </c>
      <c r="Y107" s="96">
        <v>5169815916759.7119</v>
      </c>
      <c r="Z107" s="96">
        <v>5431517125943.1641</v>
      </c>
      <c r="AA107" s="96">
        <v>5550280538997.6572</v>
      </c>
      <c r="AB107" s="96">
        <v>5709421158991.1826</v>
      </c>
      <c r="AC107" s="96">
        <v>5807002086168.6201</v>
      </c>
      <c r="AD107" s="96">
        <v>6091992957295.417</v>
      </c>
      <c r="AE107" s="96">
        <v>6363250879058.2988</v>
      </c>
      <c r="AF107" s="96">
        <v>6607852963320.0049</v>
      </c>
      <c r="AG107" s="96">
        <v>6929458573553.3604</v>
      </c>
      <c r="AH107" s="96">
        <v>7208728390995.4521</v>
      </c>
      <c r="AI107" s="96">
        <v>7439406170283.5625</v>
      </c>
      <c r="AJ107" s="96">
        <v>7584172036234.1709</v>
      </c>
      <c r="AK107" s="96">
        <v>7670374900706.2617</v>
      </c>
      <c r="AL107" s="96">
        <v>7790107881556.2793</v>
      </c>
      <c r="AM107" s="96">
        <v>8078584875365.9229</v>
      </c>
      <c r="AN107" s="96">
        <v>8370625074001.9258</v>
      </c>
      <c r="AO107" s="96">
        <v>8704292543708.2578</v>
      </c>
      <c r="AP107" s="96">
        <v>9181162286403.252</v>
      </c>
      <c r="AQ107" s="96">
        <v>9672905884434.1934</v>
      </c>
      <c r="AR107" s="96">
        <v>9930390252498.1367</v>
      </c>
      <c r="AS107" s="96">
        <v>10302344781093.158</v>
      </c>
      <c r="AT107" s="96">
        <v>10909314585916.682</v>
      </c>
      <c r="AU107" s="96">
        <v>11304500632342.242</v>
      </c>
      <c r="AV107" s="96">
        <v>11821363500639.65</v>
      </c>
      <c r="AW107" s="96">
        <v>12523926187933.4</v>
      </c>
      <c r="AX107" s="96">
        <v>13480427821673.441</v>
      </c>
      <c r="AY107" s="96">
        <v>14448926263686.9</v>
      </c>
      <c r="AZ107" s="96">
        <v>15647743894579.301</v>
      </c>
      <c r="BA107" s="96">
        <v>17048051774749.021</v>
      </c>
      <c r="BB107" s="96">
        <v>18054811527377.012</v>
      </c>
      <c r="BC107" s="96">
        <v>18557879518282.086</v>
      </c>
      <c r="BD107" s="96">
        <v>20008330828123.988</v>
      </c>
      <c r="BE107" s="96">
        <v>21285109072867.871</v>
      </c>
      <c r="BF107" s="96">
        <v>22444438412665.875</v>
      </c>
      <c r="BG107" s="96">
        <v>23616436521595.527</v>
      </c>
      <c r="BH107" s="96">
        <v>24748306277999.07</v>
      </c>
      <c r="BI107" s="96">
        <v>25838353087075.68</v>
      </c>
      <c r="BJ107" s="96">
        <v>27015709147664.43</v>
      </c>
      <c r="BK107" s="96">
        <v>28431778162087.285</v>
      </c>
      <c r="BL107" s="96">
        <v>29835075605856.141</v>
      </c>
      <c r="BM107" s="96">
        <v>31023699367173.793</v>
      </c>
      <c r="BN107" s="96">
        <v>30588993917249.559</v>
      </c>
      <c r="BO107" s="96">
        <v>32922470107672.473</v>
      </c>
      <c r="BP107" s="96">
        <v>34108234968472.414</v>
      </c>
      <c r="BQ107" s="96">
        <v>35625218077923.383</v>
      </c>
    </row>
    <row r="108" spans="1:69" hidden="1" x14ac:dyDescent="0.25">
      <c r="A108" s="96" t="s">
        <v>4091</v>
      </c>
      <c r="B108" s="96" t="s">
        <v>4090</v>
      </c>
      <c r="C108" s="96" t="s">
        <v>4194</v>
      </c>
      <c r="D108" s="96" t="s">
        <v>4195</v>
      </c>
      <c r="E108" s="101">
        <f t="shared" si="1"/>
        <v>28084683499836.332</v>
      </c>
      <c r="F108" s="96">
        <v>2164725718875.9929</v>
      </c>
      <c r="G108" s="96">
        <v>2190011249717.0317</v>
      </c>
      <c r="H108" s="96">
        <v>2267727432615.4106</v>
      </c>
      <c r="I108" s="96">
        <v>2375653631201.7065</v>
      </c>
      <c r="J108" s="96">
        <v>2558075246783.8511</v>
      </c>
      <c r="K108" s="96">
        <v>2709590983612.9634</v>
      </c>
      <c r="L108" s="96">
        <v>2845878514529.5508</v>
      </c>
      <c r="M108" s="96">
        <v>2936652130855.0137</v>
      </c>
      <c r="N108" s="96">
        <v>3113728923294.0083</v>
      </c>
      <c r="O108" s="96">
        <v>3364273365018.3364</v>
      </c>
      <c r="P108" s="96">
        <v>3625889323850.5107</v>
      </c>
      <c r="Q108" s="96">
        <v>3848952825692.6987</v>
      </c>
      <c r="R108" s="96">
        <v>4079333065243.1821</v>
      </c>
      <c r="S108" s="96">
        <v>4350894931751.0884</v>
      </c>
      <c r="T108" s="96">
        <v>4610535960218.3682</v>
      </c>
      <c r="U108" s="96">
        <v>4794933007973.2988</v>
      </c>
      <c r="V108" s="96">
        <v>5092119809088.4561</v>
      </c>
      <c r="W108" s="96">
        <v>5325026111270.9795</v>
      </c>
      <c r="X108" s="96">
        <v>5523890650002.4365</v>
      </c>
      <c r="Y108" s="96">
        <v>5781230255286.3779</v>
      </c>
      <c r="Z108" s="96">
        <v>6063213511362.8252</v>
      </c>
      <c r="AA108" s="96">
        <v>6176028057141.9121</v>
      </c>
      <c r="AB108" s="96">
        <v>6331421957389.8682</v>
      </c>
      <c r="AC108" s="96">
        <v>6420719821553.4531</v>
      </c>
      <c r="AD108" s="96">
        <v>6712214108547.5869</v>
      </c>
      <c r="AE108" s="96">
        <v>7008910610736.9082</v>
      </c>
      <c r="AF108" s="96">
        <v>7271984787188.5801</v>
      </c>
      <c r="AG108" s="96">
        <v>7616500877939.3604</v>
      </c>
      <c r="AH108" s="96">
        <v>7929143718667.7471</v>
      </c>
      <c r="AI108" s="96">
        <v>8174547492398.8369</v>
      </c>
      <c r="AJ108" s="96">
        <v>8348125114487.8311</v>
      </c>
      <c r="AK108" s="96">
        <v>8448745362930.4727</v>
      </c>
      <c r="AL108" s="96">
        <v>8585119172955.834</v>
      </c>
      <c r="AM108" s="96">
        <v>8881507745339.3027</v>
      </c>
      <c r="AN108" s="96">
        <v>9181792334021.3223</v>
      </c>
      <c r="AO108" s="96">
        <v>9544588389206.6094</v>
      </c>
      <c r="AP108" s="96">
        <v>10062263349555.047</v>
      </c>
      <c r="AQ108" s="96">
        <v>10587318882827.047</v>
      </c>
      <c r="AR108" s="96">
        <v>10876206056599.063</v>
      </c>
      <c r="AS108" s="96">
        <v>11275853142457.492</v>
      </c>
      <c r="AT108" s="96">
        <v>11921363640663.223</v>
      </c>
      <c r="AU108" s="96">
        <v>12357349960384.145</v>
      </c>
      <c r="AV108" s="96">
        <v>12931568213697.717</v>
      </c>
      <c r="AW108" s="96">
        <v>13688675403143.531</v>
      </c>
      <c r="AX108" s="96">
        <v>14723122551640.363</v>
      </c>
      <c r="AY108" s="96">
        <v>15768606449217.373</v>
      </c>
      <c r="AZ108" s="96">
        <v>17047820219477.902</v>
      </c>
      <c r="BA108" s="96">
        <v>18531331006244.461</v>
      </c>
      <c r="BB108" s="96">
        <v>19612792631019.289</v>
      </c>
      <c r="BC108" s="96">
        <v>20195241434918.551</v>
      </c>
      <c r="BD108" s="96">
        <v>21746862244629.816</v>
      </c>
      <c r="BE108" s="96">
        <v>23095920572871.055</v>
      </c>
      <c r="BF108" s="96">
        <v>24316455040468.785</v>
      </c>
      <c r="BG108" s="96">
        <v>25586565149927</v>
      </c>
      <c r="BH108" s="96">
        <v>26826569078779.801</v>
      </c>
      <c r="BI108" s="96">
        <v>27987288576613.141</v>
      </c>
      <c r="BJ108" s="96">
        <v>29234112352656.195</v>
      </c>
      <c r="BK108" s="96">
        <v>30737452731230.41</v>
      </c>
      <c r="BL108" s="96">
        <v>32240518632986.43</v>
      </c>
      <c r="BM108" s="96">
        <v>33523407253634.969</v>
      </c>
      <c r="BN108" s="96">
        <v>33069019254697.277</v>
      </c>
      <c r="BO108" s="96">
        <v>35511715029236.844</v>
      </c>
      <c r="BP108" s="96">
        <v>36809151895056.609</v>
      </c>
      <c r="BQ108" s="96">
        <v>38415216612247</v>
      </c>
    </row>
    <row r="109" spans="1:69" hidden="1" x14ac:dyDescent="0.25">
      <c r="A109" s="96" t="s">
        <v>4089</v>
      </c>
      <c r="B109" s="96" t="s">
        <v>4088</v>
      </c>
      <c r="C109" s="96" t="s">
        <v>4194</v>
      </c>
      <c r="D109" s="96" t="s">
        <v>4195</v>
      </c>
      <c r="E109" s="101">
        <f t="shared" si="1"/>
        <v>2133512351902.3469</v>
      </c>
      <c r="F109" s="96">
        <v>285571678941.90479</v>
      </c>
      <c r="G109" s="96">
        <v>288935547766.33612</v>
      </c>
      <c r="H109" s="96">
        <v>306090810080.47784</v>
      </c>
      <c r="I109" s="96">
        <v>321019026703.65375</v>
      </c>
      <c r="J109" s="96">
        <v>336731638117.78259</v>
      </c>
      <c r="K109" s="96">
        <v>351776909082.43243</v>
      </c>
      <c r="L109" s="96">
        <v>357764593917.06445</v>
      </c>
      <c r="M109" s="96">
        <v>349607811769.81274</v>
      </c>
      <c r="N109" s="96">
        <v>363697311009.8454</v>
      </c>
      <c r="O109" s="96">
        <v>396308521664.42871</v>
      </c>
      <c r="P109" s="96">
        <v>428973303398.0954</v>
      </c>
      <c r="Q109" s="96">
        <v>456323604714.05981</v>
      </c>
      <c r="R109" s="96">
        <v>464812943980.25348</v>
      </c>
      <c r="S109" s="96">
        <v>484372538388.82916</v>
      </c>
      <c r="T109" s="96">
        <v>520066093224.35583</v>
      </c>
      <c r="U109" s="96">
        <v>517805218051.39258</v>
      </c>
      <c r="V109" s="96">
        <v>546229079655.3363</v>
      </c>
      <c r="W109" s="96">
        <v>568373627497.17822</v>
      </c>
      <c r="X109" s="96">
        <v>575277992052.06543</v>
      </c>
      <c r="Y109" s="96">
        <v>595616805350.84924</v>
      </c>
      <c r="Z109" s="96">
        <v>616839434747.37048</v>
      </c>
      <c r="AA109" s="96">
        <v>613665888346.44617</v>
      </c>
      <c r="AB109" s="96">
        <v>612971979368.19189</v>
      </c>
      <c r="AC109" s="96">
        <v>607628976316.1051</v>
      </c>
      <c r="AD109" s="96">
        <v>617697255953.73157</v>
      </c>
      <c r="AE109" s="96">
        <v>643373446640.97815</v>
      </c>
      <c r="AF109" s="96">
        <v>662831449376.75171</v>
      </c>
      <c r="AG109" s="96">
        <v>687319558167.94214</v>
      </c>
      <c r="AH109" s="96">
        <v>719667068685.71265</v>
      </c>
      <c r="AI109" s="96">
        <v>735872761877.19568</v>
      </c>
      <c r="AJ109" s="96">
        <v>764331434339.37549</v>
      </c>
      <c r="AK109" s="96">
        <v>778815853351.30151</v>
      </c>
      <c r="AL109" s="96">
        <v>795512764553.34717</v>
      </c>
      <c r="AM109" s="96">
        <v>803236759997.09253</v>
      </c>
      <c r="AN109" s="96">
        <v>811293501088.88562</v>
      </c>
      <c r="AO109" s="96">
        <v>840396419482.57898</v>
      </c>
      <c r="AP109" s="96">
        <v>881145159450.19189</v>
      </c>
      <c r="AQ109" s="96">
        <v>914294975125.57788</v>
      </c>
      <c r="AR109" s="96">
        <v>945780193484.18872</v>
      </c>
      <c r="AS109" s="96">
        <v>973377719334.23718</v>
      </c>
      <c r="AT109" s="96">
        <v>1011682783837.3507</v>
      </c>
      <c r="AU109" s="96">
        <v>1052495981852.0077</v>
      </c>
      <c r="AV109" s="96">
        <v>1109893537728.2695</v>
      </c>
      <c r="AW109" s="96">
        <v>1164347173968.1602</v>
      </c>
      <c r="AX109" s="96">
        <v>1242192305325.197</v>
      </c>
      <c r="AY109" s="96">
        <v>1319063856711.0127</v>
      </c>
      <c r="AZ109" s="96">
        <v>1399224733705.8464</v>
      </c>
      <c r="BA109" s="96">
        <v>1482085089997.2607</v>
      </c>
      <c r="BB109" s="96">
        <v>1556634861543.9365</v>
      </c>
      <c r="BC109" s="96">
        <v>1635674734565.8174</v>
      </c>
      <c r="BD109" s="96">
        <v>1736938472856.874</v>
      </c>
      <c r="BE109" s="96">
        <v>1809443023149.9329</v>
      </c>
      <c r="BF109" s="96">
        <v>1870889305380.8438</v>
      </c>
      <c r="BG109" s="96">
        <v>1968939407068.7256</v>
      </c>
      <c r="BH109" s="96">
        <v>2076887506349.8105</v>
      </c>
      <c r="BI109" s="96">
        <v>2147696040031.4497</v>
      </c>
      <c r="BJ109" s="96">
        <v>2217375113101.667</v>
      </c>
      <c r="BK109" s="96">
        <v>2304865679841.4917</v>
      </c>
      <c r="BL109" s="96">
        <v>2404726308084.9526</v>
      </c>
      <c r="BM109" s="96">
        <v>2498977369994.8999</v>
      </c>
      <c r="BN109" s="96">
        <v>2479160616014.6543</v>
      </c>
      <c r="BO109" s="96">
        <v>2589067047991.9321</v>
      </c>
      <c r="BP109" s="96">
        <v>2700663566925.3003</v>
      </c>
      <c r="BQ109" s="96">
        <v>2789685839440.3501</v>
      </c>
    </row>
    <row r="110" spans="1:69" hidden="1" x14ac:dyDescent="0.25">
      <c r="A110" s="96" t="s">
        <v>4087</v>
      </c>
      <c r="B110" s="96" t="s">
        <v>4086</v>
      </c>
      <c r="C110" s="96" t="s">
        <v>4194</v>
      </c>
      <c r="D110" s="96" t="s">
        <v>4195</v>
      </c>
      <c r="E110" s="101">
        <f t="shared" si="1"/>
        <v>1021307113582.6881</v>
      </c>
      <c r="F110" s="96">
        <v>115675553009.38513</v>
      </c>
      <c r="G110" s="96">
        <v>117250446711.20641</v>
      </c>
      <c r="H110" s="96">
        <v>122367092599.2607</v>
      </c>
      <c r="I110" s="96">
        <v>132110141257.51613</v>
      </c>
      <c r="J110" s="96">
        <v>139000035975.4498</v>
      </c>
      <c r="K110" s="96">
        <v>146980059045.97342</v>
      </c>
      <c r="L110" s="96">
        <v>146676982322.36069</v>
      </c>
      <c r="M110" s="96">
        <v>135227359361.70337</v>
      </c>
      <c r="N110" s="96">
        <v>138412183035.97501</v>
      </c>
      <c r="O110" s="96">
        <v>160243310206.44046</v>
      </c>
      <c r="P110" s="96">
        <v>189029734327.52277</v>
      </c>
      <c r="Q110" s="96">
        <v>209093555275.5029</v>
      </c>
      <c r="R110" s="96">
        <v>217627472038.42142</v>
      </c>
      <c r="S110" s="96">
        <v>230085286100.18652</v>
      </c>
      <c r="T110" s="96">
        <v>249771268360.79193</v>
      </c>
      <c r="U110" s="96">
        <v>244789484796.82782</v>
      </c>
      <c r="V110" s="96">
        <v>260285223091.69153</v>
      </c>
      <c r="W110" s="96">
        <v>273869467893.53824</v>
      </c>
      <c r="X110" s="96">
        <v>272529930933.30234</v>
      </c>
      <c r="Y110" s="96">
        <v>288702917651.0249</v>
      </c>
      <c r="Z110" s="96">
        <v>304900878662.26166</v>
      </c>
      <c r="AA110" s="96">
        <v>292462765695.08624</v>
      </c>
      <c r="AB110" s="96">
        <v>289479267798.16101</v>
      </c>
      <c r="AC110" s="96">
        <v>281157192045.43964</v>
      </c>
      <c r="AD110" s="96">
        <v>285980382846.50885</v>
      </c>
      <c r="AE110" s="96">
        <v>303541293257.57574</v>
      </c>
      <c r="AF110" s="96">
        <v>312537937922.30273</v>
      </c>
      <c r="AG110" s="96">
        <v>324767005125.68304</v>
      </c>
      <c r="AH110" s="96">
        <v>345629841181.94836</v>
      </c>
      <c r="AI110" s="96">
        <v>356528799038.2829</v>
      </c>
      <c r="AJ110" s="96">
        <v>379748403550.74854</v>
      </c>
      <c r="AK110" s="96">
        <v>387468244239.67572</v>
      </c>
      <c r="AL110" s="96">
        <v>399465161910.43933</v>
      </c>
      <c r="AM110" s="96">
        <v>398780625189.29297</v>
      </c>
      <c r="AN110" s="96">
        <v>402441098817.70825</v>
      </c>
      <c r="AO110" s="96">
        <v>410658461804.24323</v>
      </c>
      <c r="AP110" s="96">
        <v>429627796484.24146</v>
      </c>
      <c r="AQ110" s="96">
        <v>438229018188.91583</v>
      </c>
      <c r="AR110" s="96">
        <v>450056293692.51276</v>
      </c>
      <c r="AS110" s="96">
        <v>459555247299.07806</v>
      </c>
      <c r="AT110" s="96">
        <v>476950325698.60211</v>
      </c>
      <c r="AU110" s="96">
        <v>497737609399.14539</v>
      </c>
      <c r="AV110" s="96">
        <v>532424972948.43738</v>
      </c>
      <c r="AW110" s="96">
        <v>559150808893.38867</v>
      </c>
      <c r="AX110" s="96">
        <v>601544792732.87585</v>
      </c>
      <c r="AY110" s="96">
        <v>638919590371.82068</v>
      </c>
      <c r="AZ110" s="96">
        <v>676322554359.42798</v>
      </c>
      <c r="BA110" s="96">
        <v>714293434384.22681</v>
      </c>
      <c r="BB110" s="96">
        <v>743939631931.19788</v>
      </c>
      <c r="BC110" s="96">
        <v>788404901665.92737</v>
      </c>
      <c r="BD110" s="96">
        <v>835185650427.30664</v>
      </c>
      <c r="BE110" s="96">
        <v>873536727907.57117</v>
      </c>
      <c r="BF110" s="96">
        <v>911814128248.86755</v>
      </c>
      <c r="BG110" s="96">
        <v>962102693473.4906</v>
      </c>
      <c r="BH110" s="96">
        <v>1016050917857.3391</v>
      </c>
      <c r="BI110" s="96">
        <v>1054056007822.3799</v>
      </c>
      <c r="BJ110" s="96">
        <v>1076057632693.7179</v>
      </c>
      <c r="BK110" s="96">
        <v>1103559425403.1858</v>
      </c>
      <c r="BL110" s="96">
        <v>1146027614931.2295</v>
      </c>
      <c r="BM110" s="96">
        <v>1177780961422.7964</v>
      </c>
      <c r="BN110" s="96">
        <v>1161106610876.8081</v>
      </c>
      <c r="BO110" s="96">
        <v>1221069571181.4443</v>
      </c>
      <c r="BP110" s="96">
        <v>1272543649454.6729</v>
      </c>
      <c r="BQ110" s="96">
        <v>1304691371223.5327</v>
      </c>
    </row>
    <row r="111" spans="1:69" hidden="1" x14ac:dyDescent="0.25">
      <c r="A111" s="96" t="s">
        <v>175</v>
      </c>
      <c r="B111" s="96" t="s">
        <v>322</v>
      </c>
      <c r="C111" s="96" t="s">
        <v>4194</v>
      </c>
      <c r="D111" s="96" t="s">
        <v>4195</v>
      </c>
      <c r="E111" s="101">
        <f t="shared" si="1"/>
        <v>860408522415.92493</v>
      </c>
      <c r="F111" s="96">
        <v>52777607844.624741</v>
      </c>
      <c r="G111" s="96">
        <v>55807383384.701118</v>
      </c>
      <c r="H111" s="96">
        <v>56835342942.753067</v>
      </c>
      <c r="I111" s="96">
        <v>55563919279.426773</v>
      </c>
      <c r="J111" s="96">
        <v>57525157909.454048</v>
      </c>
      <c r="K111" s="96">
        <v>58147343958.076508</v>
      </c>
      <c r="L111" s="96">
        <v>59770437997.711182</v>
      </c>
      <c r="M111" s="96">
        <v>60595510800.569206</v>
      </c>
      <c r="N111" s="96">
        <v>67209619011.265907</v>
      </c>
      <c r="O111" s="96">
        <v>71794859671.940079</v>
      </c>
      <c r="P111" s="96">
        <v>77218698920.429688</v>
      </c>
      <c r="Q111" s="96">
        <v>82642538167.960922</v>
      </c>
      <c r="R111" s="96">
        <v>88458625141.880951</v>
      </c>
      <c r="S111" s="96">
        <v>95627290482.163239</v>
      </c>
      <c r="T111" s="96">
        <v>102545201831.48312</v>
      </c>
      <c r="U111" s="96">
        <v>108295400065.02423</v>
      </c>
      <c r="V111" s="96">
        <v>115962331043.07906</v>
      </c>
      <c r="W111" s="96">
        <v>125545994765.64757</v>
      </c>
      <c r="X111" s="96">
        <v>134171292115.95923</v>
      </c>
      <c r="Y111" s="96">
        <v>143754955838.52774</v>
      </c>
      <c r="Z111" s="96">
        <v>158130451422.38052</v>
      </c>
      <c r="AA111" s="96">
        <v>170589214261.7196</v>
      </c>
      <c r="AB111" s="96">
        <v>174422679750.74701</v>
      </c>
      <c r="AC111" s="96">
        <v>182089610728.80182</v>
      </c>
      <c r="AD111" s="96">
        <v>194548373568.1409</v>
      </c>
      <c r="AE111" s="96">
        <v>199340205429.42517</v>
      </c>
      <c r="AF111" s="96">
        <v>210840601896.50739</v>
      </c>
      <c r="AG111" s="96">
        <v>221382631991.33276</v>
      </c>
      <c r="AH111" s="96">
        <v>233841394830.67184</v>
      </c>
      <c r="AI111" s="96">
        <v>252050355903.552</v>
      </c>
      <c r="AJ111" s="96">
        <v>270259316976.43219</v>
      </c>
      <c r="AK111" s="96">
        <v>288571594908.57947</v>
      </c>
      <c r="AL111" s="96">
        <v>307321553098.99121</v>
      </c>
      <c r="AM111" s="96">
        <v>327286415424.3465</v>
      </c>
      <c r="AN111" s="96">
        <v>351963716547.30621</v>
      </c>
      <c r="AO111" s="96">
        <v>380895160090.96484</v>
      </c>
      <c r="AP111" s="96">
        <v>410674256274.69519</v>
      </c>
      <c r="AQ111" s="96">
        <v>429975448804.30853</v>
      </c>
      <c r="AR111" s="96">
        <v>373533751951.81848</v>
      </c>
      <c r="AS111" s="96">
        <v>376488874890.68042</v>
      </c>
      <c r="AT111" s="96">
        <v>395012382598.14069</v>
      </c>
      <c r="AU111" s="96">
        <v>409404526223.00482</v>
      </c>
      <c r="AV111" s="96">
        <v>427825582121.43652</v>
      </c>
      <c r="AW111" s="96">
        <v>448277224152.72095</v>
      </c>
      <c r="AX111" s="96">
        <v>470829486223.72156</v>
      </c>
      <c r="AY111" s="96">
        <v>497631790440.73413</v>
      </c>
      <c r="AZ111" s="96">
        <v>525006275301.5556</v>
      </c>
      <c r="BA111" s="96">
        <v>558318040165.83105</v>
      </c>
      <c r="BB111" s="96">
        <v>591893632242.42456</v>
      </c>
      <c r="BC111" s="96">
        <v>619291626022.03076</v>
      </c>
      <c r="BD111" s="96">
        <v>657835433773.51782</v>
      </c>
      <c r="BE111" s="96">
        <v>698422460479.19739</v>
      </c>
      <c r="BF111" s="96">
        <v>740537688618.41406</v>
      </c>
      <c r="BG111" s="96">
        <v>781691320690.69934</v>
      </c>
      <c r="BH111" s="96">
        <v>820828013230.58777</v>
      </c>
      <c r="BI111" s="96">
        <v>860854232686.21387</v>
      </c>
      <c r="BJ111" s="96">
        <v>904181621780.38843</v>
      </c>
      <c r="BK111" s="96">
        <v>950021694164.00085</v>
      </c>
      <c r="BL111" s="96">
        <v>999178586309.02063</v>
      </c>
      <c r="BM111" s="96">
        <v>1049330233997.4519</v>
      </c>
      <c r="BN111" s="96">
        <v>1027656193885.3761</v>
      </c>
      <c r="BO111" s="96">
        <v>1065709127396.8615</v>
      </c>
      <c r="BP111" s="96">
        <v>1122270779815.1416</v>
      </c>
      <c r="BQ111" s="96">
        <v>1178924195813.5652</v>
      </c>
    </row>
    <row r="112" spans="1:69" hidden="1" x14ac:dyDescent="0.25">
      <c r="A112" s="96" t="s">
        <v>4085</v>
      </c>
      <c r="B112" s="96" t="s">
        <v>4084</v>
      </c>
      <c r="C112" s="96" t="s">
        <v>4194</v>
      </c>
      <c r="D112" s="96" t="s">
        <v>4195</v>
      </c>
      <c r="E112" s="101">
        <f t="shared" si="1"/>
        <v>1112216820294.8767</v>
      </c>
      <c r="G112" s="96">
        <v>174776476217.90747</v>
      </c>
      <c r="H112" s="96">
        <v>187280987976.57529</v>
      </c>
      <c r="I112" s="96">
        <v>192061915701.08459</v>
      </c>
      <c r="J112" s="96">
        <v>200974130941.39883</v>
      </c>
      <c r="K112" s="96">
        <v>207913465828.24149</v>
      </c>
      <c r="L112" s="96">
        <v>214686519603.49048</v>
      </c>
      <c r="M112" s="96">
        <v>219123708804.39096</v>
      </c>
      <c r="N112" s="96">
        <v>230532281737.76309</v>
      </c>
      <c r="O112" s="96">
        <v>240482123781.37378</v>
      </c>
      <c r="P112" s="96">
        <v>242573456499.18832</v>
      </c>
      <c r="Q112" s="96">
        <v>249050077427.45355</v>
      </c>
      <c r="R112" s="96">
        <v>248472733484.11145</v>
      </c>
      <c r="S112" s="96">
        <v>255226049509.82611</v>
      </c>
      <c r="T112" s="96">
        <v>270969594048.88162</v>
      </c>
      <c r="U112" s="96">
        <v>274162925461.48276</v>
      </c>
      <c r="V112" s="96">
        <v>286944230847.56226</v>
      </c>
      <c r="W112" s="96">
        <v>295236080027.46075</v>
      </c>
      <c r="X112" s="96">
        <v>303984900225.97485</v>
      </c>
      <c r="Y112" s="96">
        <v>307499504611.36578</v>
      </c>
      <c r="Z112" s="96">
        <v>311925285437.0954</v>
      </c>
      <c r="AA112" s="96">
        <v>322163951038.0285</v>
      </c>
      <c r="AB112" s="96">
        <v>324687795617.14264</v>
      </c>
      <c r="AC112" s="96">
        <v>328057327799.72662</v>
      </c>
      <c r="AD112" s="96">
        <v>333317318294.77228</v>
      </c>
      <c r="AE112" s="96">
        <v>341151577329.07654</v>
      </c>
      <c r="AF112" s="96">
        <v>351659829907.58557</v>
      </c>
      <c r="AG112" s="96">
        <v>363952771514.72144</v>
      </c>
      <c r="AH112" s="96">
        <v>374826107783.13733</v>
      </c>
      <c r="AI112" s="96">
        <v>379772308632.69342</v>
      </c>
      <c r="AJ112" s="96">
        <v>383882899438.31689</v>
      </c>
      <c r="AK112" s="96">
        <v>390608343815.34564</v>
      </c>
      <c r="AL112" s="96">
        <v>395110142287.14636</v>
      </c>
      <c r="AM112" s="96">
        <v>403720417942.24701</v>
      </c>
      <c r="AN112" s="96">
        <v>408124989909.13104</v>
      </c>
      <c r="AO112" s="96">
        <v>429271813873.98425</v>
      </c>
      <c r="AP112" s="96">
        <v>451072165474.4527</v>
      </c>
      <c r="AQ112" s="96">
        <v>475953420246.17468</v>
      </c>
      <c r="AR112" s="96">
        <v>495758298356.59125</v>
      </c>
      <c r="AS112" s="96">
        <v>514025766630.90021</v>
      </c>
      <c r="AT112" s="96">
        <v>534975620220.61591</v>
      </c>
      <c r="AU112" s="96">
        <v>554959298508.16492</v>
      </c>
      <c r="AV112" s="96">
        <v>577426535862.5481</v>
      </c>
      <c r="AW112" s="96">
        <v>605131943915.6239</v>
      </c>
      <c r="AX112" s="96">
        <v>640410124362.38965</v>
      </c>
      <c r="AY112" s="96">
        <v>679887174475.44995</v>
      </c>
      <c r="AZ112" s="96">
        <v>722677424259.86609</v>
      </c>
      <c r="BA112" s="96">
        <v>767623607636.6355</v>
      </c>
      <c r="BB112" s="96">
        <v>812730222527.16003</v>
      </c>
      <c r="BC112" s="96">
        <v>847292578017.7301</v>
      </c>
      <c r="BD112" s="96">
        <v>901781228552.53137</v>
      </c>
      <c r="BE112" s="96">
        <v>935928575709.34937</v>
      </c>
      <c r="BF112" s="96">
        <v>959080160236.52039</v>
      </c>
      <c r="BG112" s="96">
        <v>1006836713595.2341</v>
      </c>
      <c r="BH112" s="96">
        <v>1060836588492.4705</v>
      </c>
      <c r="BI112" s="96">
        <v>1093640032209.0707</v>
      </c>
      <c r="BJ112" s="96">
        <v>1141317480407.9495</v>
      </c>
      <c r="BK112" s="96">
        <v>1201306254438.3064</v>
      </c>
      <c r="BL112" s="96">
        <v>1258698693153.7234</v>
      </c>
      <c r="BM112" s="96">
        <v>1321196408572.1018</v>
      </c>
      <c r="BN112" s="96">
        <v>1318054005137.8462</v>
      </c>
      <c r="BO112" s="96">
        <v>1367997476810.4858</v>
      </c>
      <c r="BP112" s="96">
        <v>1428133512186.3396</v>
      </c>
      <c r="BQ112" s="96">
        <v>1485232407329.4485</v>
      </c>
    </row>
    <row r="113" spans="1:69" hidden="1" x14ac:dyDescent="0.25">
      <c r="A113" s="96" t="s">
        <v>4083</v>
      </c>
      <c r="B113" s="96" t="s">
        <v>4082</v>
      </c>
      <c r="C113" s="96" t="s">
        <v>4194</v>
      </c>
      <c r="D113" s="96" t="s">
        <v>4195</v>
      </c>
      <c r="E113" s="101">
        <f t="shared" si="1"/>
        <v>6821151795.2125568</v>
      </c>
      <c r="AD113" s="96">
        <v>1181084096.8306217</v>
      </c>
      <c r="AE113" s="96">
        <v>1186031930.4860618</v>
      </c>
      <c r="AF113" s="96">
        <v>1412629715.6498015</v>
      </c>
      <c r="AG113" s="96">
        <v>1552428450.2975338</v>
      </c>
      <c r="AH113" s="96">
        <v>1736070746.5491283</v>
      </c>
      <c r="AI113" s="96">
        <v>1854908489.7142282</v>
      </c>
      <c r="AJ113" s="96">
        <v>1932573078.2451923</v>
      </c>
      <c r="AK113" s="96">
        <v>1963590738.6046784</v>
      </c>
      <c r="AL113" s="96">
        <v>1979299513.4024389</v>
      </c>
      <c r="AM113" s="96">
        <v>2030761215.8063986</v>
      </c>
      <c r="AN113" s="96">
        <v>2111991688.883116</v>
      </c>
      <c r="AO113" s="96">
        <v>2202807293.6161747</v>
      </c>
      <c r="AP113" s="96">
        <v>2372423591.9608264</v>
      </c>
      <c r="AQ113" s="96">
        <v>2576451886.4249196</v>
      </c>
      <c r="AR113" s="96">
        <v>2924273044.634057</v>
      </c>
      <c r="AS113" s="96">
        <v>3324898364.5127511</v>
      </c>
      <c r="AT113" s="96">
        <v>3501118028.5541844</v>
      </c>
      <c r="AU113" s="96">
        <v>3690178368.1794205</v>
      </c>
      <c r="AV113" s="96">
        <v>3918969360.3953872</v>
      </c>
      <c r="AW113" s="96">
        <v>4154107509.7968802</v>
      </c>
      <c r="AX113" s="96">
        <v>4370121229.2508516</v>
      </c>
      <c r="AY113" s="96">
        <v>4627958352.7488537</v>
      </c>
      <c r="AZ113" s="96">
        <v>4984311086.3271408</v>
      </c>
      <c r="BA113" s="96">
        <v>5358134429.2600183</v>
      </c>
      <c r="BB113" s="96">
        <v>5620683069.9187965</v>
      </c>
      <c r="BC113" s="96">
        <v>5738717429.6648798</v>
      </c>
      <c r="BD113" s="96">
        <v>5933833731.8289785</v>
      </c>
      <c r="BE113" s="96">
        <v>6052510369.7988663</v>
      </c>
      <c r="BF113" s="96">
        <v>6494579087.9227228</v>
      </c>
      <c r="BG113" s="96">
        <v>6763575639.3956718</v>
      </c>
      <c r="BH113" s="96">
        <v>7112244717.0294476</v>
      </c>
      <c r="BI113" s="96">
        <v>7084800892.2228413</v>
      </c>
      <c r="BJ113" s="96">
        <v>7577357763.7727737</v>
      </c>
      <c r="BK113" s="96">
        <v>7792384795.5787144</v>
      </c>
      <c r="BL113" s="96">
        <v>7964861187.4261208</v>
      </c>
      <c r="BM113" s="96">
        <v>7985161928.9365902</v>
      </c>
      <c r="BN113" s="96">
        <v>7279527750.1769638</v>
      </c>
      <c r="BO113" s="96">
        <v>7558904135.254981</v>
      </c>
    </row>
    <row r="114" spans="1:69" hidden="1" x14ac:dyDescent="0.25">
      <c r="A114" s="96" t="s">
        <v>179</v>
      </c>
      <c r="B114" s="96" t="s">
        <v>323</v>
      </c>
      <c r="C114" s="96" t="s">
        <v>4194</v>
      </c>
      <c r="D114" s="96" t="s">
        <v>4195</v>
      </c>
      <c r="E114" s="101">
        <f t="shared" si="1"/>
        <v>2129186220100.8323</v>
      </c>
      <c r="F114" s="96">
        <v>136368119594.44817</v>
      </c>
      <c r="G114" s="96">
        <v>141444753584.19373</v>
      </c>
      <c r="H114" s="96">
        <v>145590679986.88651</v>
      </c>
      <c r="I114" s="96">
        <v>154317899661.68185</v>
      </c>
      <c r="J114" s="96">
        <v>165819135753.55981</v>
      </c>
      <c r="K114" s="96">
        <v>161448524536.36346</v>
      </c>
      <c r="L114" s="96">
        <v>161359197052.82169</v>
      </c>
      <c r="M114" s="96">
        <v>173987108161.00729</v>
      </c>
      <c r="N114" s="96">
        <v>179881668161.46683</v>
      </c>
      <c r="O114" s="96">
        <v>191645390152.57855</v>
      </c>
      <c r="P114" s="96">
        <v>201528983203.48026</v>
      </c>
      <c r="Q114" s="96">
        <v>204839964083.51477</v>
      </c>
      <c r="R114" s="96">
        <v>203706581888.37338</v>
      </c>
      <c r="S114" s="96">
        <v>210419775347.31332</v>
      </c>
      <c r="T114" s="96">
        <v>212913957231.49939</v>
      </c>
      <c r="U114" s="96">
        <v>232395396987.34073</v>
      </c>
      <c r="V114" s="96">
        <v>236260373289.48462</v>
      </c>
      <c r="W114" s="96">
        <v>253400507185.43042</v>
      </c>
      <c r="X114" s="96">
        <v>267876092471.30972</v>
      </c>
      <c r="Y114" s="96">
        <v>253844253326.08847</v>
      </c>
      <c r="Z114" s="96">
        <v>270942749191.29901</v>
      </c>
      <c r="AA114" s="96">
        <v>287216122417.65143</v>
      </c>
      <c r="AB114" s="96">
        <v>297198988654.29803</v>
      </c>
      <c r="AC114" s="96">
        <v>318861504646.27844</v>
      </c>
      <c r="AD114" s="96">
        <v>331044366862.84814</v>
      </c>
      <c r="AE114" s="96">
        <v>348438428459.08484</v>
      </c>
      <c r="AF114" s="96">
        <v>365081813582.05945</v>
      </c>
      <c r="AG114" s="96">
        <v>379558605848.62842</v>
      </c>
      <c r="AH114" s="96">
        <v>416101684459.0282</v>
      </c>
      <c r="AI114" s="96">
        <v>440848680243.26477</v>
      </c>
      <c r="AJ114" s="96">
        <v>465242841648.40936</v>
      </c>
      <c r="AK114" s="96">
        <v>470159674247.85382</v>
      </c>
      <c r="AL114" s="96">
        <v>495935689518.36053</v>
      </c>
      <c r="AM114" s="96">
        <v>519496484311.42877</v>
      </c>
      <c r="AN114" s="96">
        <v>554089360749.52344</v>
      </c>
      <c r="AO114" s="96">
        <v>596058814154.0863</v>
      </c>
      <c r="AP114" s="96">
        <v>641058406946.96985</v>
      </c>
      <c r="AQ114" s="96">
        <v>667020123972.06958</v>
      </c>
      <c r="AR114" s="96">
        <v>708271422053.0625</v>
      </c>
      <c r="AS114" s="96">
        <v>770923380744.92944</v>
      </c>
      <c r="AT114" s="96">
        <v>800534479623.43677</v>
      </c>
      <c r="AU114" s="96">
        <v>839151992864.62939</v>
      </c>
      <c r="AV114" s="96">
        <v>871073127579.90125</v>
      </c>
      <c r="AW114" s="96">
        <v>939542798341.79822</v>
      </c>
      <c r="AX114" s="96">
        <v>1013982178697.0234</v>
      </c>
      <c r="AY114" s="96">
        <v>1094324353140.2856</v>
      </c>
      <c r="AZ114" s="96">
        <v>1182534912713.5435</v>
      </c>
      <c r="BA114" s="96">
        <v>1273126725479.3645</v>
      </c>
      <c r="BB114" s="96">
        <v>1312424303406.1448</v>
      </c>
      <c r="BC114" s="96">
        <v>1415605643155.3828</v>
      </c>
      <c r="BD114" s="96">
        <v>1535897931731.8096</v>
      </c>
      <c r="BE114" s="96">
        <v>1616399198833.7534</v>
      </c>
      <c r="BF114" s="96">
        <v>1704596203503.8403</v>
      </c>
      <c r="BG114" s="96">
        <v>1813453530765.6975</v>
      </c>
      <c r="BH114" s="96">
        <v>1947834564909.3198</v>
      </c>
      <c r="BI114" s="96">
        <v>2103588360044.3894</v>
      </c>
      <c r="BJ114" s="96">
        <v>2277267041549.5708</v>
      </c>
      <c r="BK114" s="96">
        <v>2432016068497.0562</v>
      </c>
      <c r="BL114" s="96">
        <v>2588974770243.8003</v>
      </c>
      <c r="BM114" s="96">
        <v>2689205295884.6694</v>
      </c>
      <c r="BN114" s="96">
        <v>2533830417085.7681</v>
      </c>
      <c r="BO114" s="96">
        <v>2779348258937.4956</v>
      </c>
      <c r="BP114" s="96">
        <v>2973542414789.2983</v>
      </c>
      <c r="BQ114" s="96">
        <v>3199055012896.7896</v>
      </c>
    </row>
    <row r="115" spans="1:69" hidden="1" x14ac:dyDescent="0.25">
      <c r="A115" s="96" t="s">
        <v>4081</v>
      </c>
      <c r="B115" s="96" t="s">
        <v>4080</v>
      </c>
      <c r="C115" s="96" t="s">
        <v>4194</v>
      </c>
      <c r="D115" s="96" t="s">
        <v>4195</v>
      </c>
      <c r="E115" s="101" t="e">
        <f t="shared" si="1"/>
        <v>#DIV/0!</v>
      </c>
    </row>
    <row r="116" spans="1:69" hidden="1" x14ac:dyDescent="0.25">
      <c r="A116" s="96" t="s">
        <v>42</v>
      </c>
      <c r="B116" s="96" t="s">
        <v>324</v>
      </c>
      <c r="C116" s="96" t="s">
        <v>4194</v>
      </c>
      <c r="D116" s="96" t="s">
        <v>4195</v>
      </c>
      <c r="E116" s="101">
        <f t="shared" si="1"/>
        <v>306856645546.67957</v>
      </c>
      <c r="F116" s="96">
        <v>23728173770.684513</v>
      </c>
      <c r="G116" s="96">
        <v>24918419094.984406</v>
      </c>
      <c r="H116" s="96">
        <v>25719906197.365013</v>
      </c>
      <c r="I116" s="96">
        <v>26940221668.051537</v>
      </c>
      <c r="J116" s="96">
        <v>27960168102.199627</v>
      </c>
      <c r="K116" s="96">
        <v>28500763972.514038</v>
      </c>
      <c r="L116" s="96">
        <v>28755302158.349556</v>
      </c>
      <c r="M116" s="96">
        <v>30418998901.067089</v>
      </c>
      <c r="N116" s="96">
        <v>32926719513.204178</v>
      </c>
      <c r="O116" s="96">
        <v>34857494625.644981</v>
      </c>
      <c r="P116" s="96">
        <v>35784888482.646851</v>
      </c>
      <c r="Q116" s="96">
        <v>37026583191.49646</v>
      </c>
      <c r="R116" s="96">
        <v>39429537362.676926</v>
      </c>
      <c r="S116" s="96">
        <v>41291174618.189034</v>
      </c>
      <c r="T116" s="96">
        <v>43050274020.888252</v>
      </c>
      <c r="U116" s="96">
        <v>45485475074.72184</v>
      </c>
      <c r="V116" s="96">
        <v>46119910078.761688</v>
      </c>
      <c r="W116" s="96">
        <v>49906954952.687469</v>
      </c>
      <c r="X116" s="96">
        <v>53493631784.182388</v>
      </c>
      <c r="Y116" s="96">
        <v>55137510492.215981</v>
      </c>
      <c r="Z116" s="96">
        <v>56835375878.481606</v>
      </c>
      <c r="AA116" s="96">
        <v>58725274646.343712</v>
      </c>
      <c r="AB116" s="96">
        <v>60066248568.646454</v>
      </c>
      <c r="AC116" s="96">
        <v>59919505503.245285</v>
      </c>
      <c r="AD116" s="96">
        <v>62528623812.197227</v>
      </c>
      <c r="AE116" s="96">
        <v>64458016800.914024</v>
      </c>
      <c r="AF116" s="96">
        <v>64181923394.18512</v>
      </c>
      <c r="AG116" s="96">
        <v>67174785598.078873</v>
      </c>
      <c r="AH116" s="96">
        <v>70679571502.142548</v>
      </c>
      <c r="AI116" s="96">
        <v>74788825576.583176</v>
      </c>
      <c r="AJ116" s="96">
        <v>81120842271.689423</v>
      </c>
      <c r="AK116" s="96">
        <v>82686181890.734344</v>
      </c>
      <c r="AL116" s="96">
        <v>85450607595.09021</v>
      </c>
      <c r="AM116" s="96">
        <v>87751458842.51091</v>
      </c>
      <c r="AN116" s="96">
        <v>92802281060.348404</v>
      </c>
      <c r="AO116" s="96">
        <v>101743244089.90855</v>
      </c>
      <c r="AP116" s="96">
        <v>109251514204.54956</v>
      </c>
      <c r="AQ116" s="96">
        <v>121292958859.85542</v>
      </c>
      <c r="AR116" s="96">
        <v>131925647231.34448</v>
      </c>
      <c r="AS116" s="96">
        <v>145817267874.00229</v>
      </c>
      <c r="AT116" s="96">
        <v>159529230641.84564</v>
      </c>
      <c r="AU116" s="96">
        <v>167993566904.82532</v>
      </c>
      <c r="AV116" s="96">
        <v>177904121044.86087</v>
      </c>
      <c r="AW116" s="96">
        <v>183265864279.064</v>
      </c>
      <c r="AX116" s="96">
        <v>195706207665.88467</v>
      </c>
      <c r="AY116" s="96">
        <v>206939316704.72568</v>
      </c>
      <c r="AZ116" s="96">
        <v>217261147302.08386</v>
      </c>
      <c r="BA116" s="96">
        <v>228797971071.06589</v>
      </c>
      <c r="BB116" s="96">
        <v>218538508412.31552</v>
      </c>
      <c r="BC116" s="96">
        <v>207402259848.82605</v>
      </c>
      <c r="BD116" s="96">
        <v>210892781855.16785</v>
      </c>
      <c r="BE116" s="96">
        <v>213593795569.28583</v>
      </c>
      <c r="BF116" s="96">
        <v>213316781266.8577</v>
      </c>
      <c r="BG116" s="96">
        <v>215822430841.68152</v>
      </c>
      <c r="BH116" s="96">
        <v>234877390513.92798</v>
      </c>
      <c r="BI116" s="96">
        <v>292364226871.7561</v>
      </c>
      <c r="BJ116" s="96">
        <v>297526083592.12292</v>
      </c>
      <c r="BK116" s="96">
        <v>325229508739.11273</v>
      </c>
      <c r="BL116" s="96">
        <v>352777409026.17206</v>
      </c>
      <c r="BM116" s="96">
        <v>371466596693.27905</v>
      </c>
      <c r="BN116" s="96">
        <v>396047264524.21814</v>
      </c>
      <c r="BO116" s="96">
        <v>455950283775.42163</v>
      </c>
      <c r="BP116" s="96">
        <v>498960174855.62982</v>
      </c>
      <c r="BQ116" s="96">
        <v>482999506836.71228</v>
      </c>
    </row>
    <row r="117" spans="1:69" hidden="1" x14ac:dyDescent="0.25">
      <c r="A117" s="96" t="s">
        <v>325</v>
      </c>
      <c r="B117" s="96" t="s">
        <v>326</v>
      </c>
      <c r="C117" s="96" t="s">
        <v>4194</v>
      </c>
      <c r="D117" s="96" t="s">
        <v>4195</v>
      </c>
      <c r="E117" s="101">
        <f t="shared" si="1"/>
        <v>428302675909.11462</v>
      </c>
      <c r="F117" s="96">
        <v>50230111893.077843</v>
      </c>
      <c r="G117" s="96">
        <v>55449481809.509491</v>
      </c>
      <c r="H117" s="96">
        <v>59835129891.428062</v>
      </c>
      <c r="I117" s="96">
        <v>64048764751.829468</v>
      </c>
      <c r="J117" s="96">
        <v>69477043755.074493</v>
      </c>
      <c r="K117" s="96">
        <v>81312952502.022141</v>
      </c>
      <c r="L117" s="96">
        <v>90665899474.123703</v>
      </c>
      <c r="M117" s="96">
        <v>100868354617.31602</v>
      </c>
      <c r="N117" s="96">
        <v>115397616678.13818</v>
      </c>
      <c r="O117" s="96">
        <v>133303471246.14886</v>
      </c>
      <c r="P117" s="96">
        <v>147870343542.42987</v>
      </c>
      <c r="Q117" s="96">
        <v>168130921386.29361</v>
      </c>
      <c r="R117" s="96">
        <v>192508250324.5513</v>
      </c>
      <c r="S117" s="96">
        <v>206834101390.74551</v>
      </c>
      <c r="T117" s="96">
        <v>218832652783.05579</v>
      </c>
      <c r="U117" s="96">
        <v>218118785129.56213</v>
      </c>
      <c r="V117" s="96">
        <v>257948225481.07214</v>
      </c>
      <c r="W117" s="96">
        <v>250793831043.1608</v>
      </c>
      <c r="X117" s="96">
        <v>218589754651.10107</v>
      </c>
      <c r="Y117" s="96">
        <v>192313604302.95428</v>
      </c>
      <c r="Z117" s="96">
        <v>150774540117.91513</v>
      </c>
      <c r="AA117" s="96">
        <v>142185235365.35251</v>
      </c>
      <c r="AB117" s="96">
        <v>175131325367.19958</v>
      </c>
      <c r="AC117" s="96">
        <v>194547639520.83783</v>
      </c>
      <c r="AD117" s="96">
        <v>180657228909.91071</v>
      </c>
      <c r="AE117" s="96">
        <v>184031273523.71613</v>
      </c>
      <c r="AF117" s="96">
        <v>166023987175.39664</v>
      </c>
      <c r="AG117" s="96">
        <v>165738247130.19827</v>
      </c>
      <c r="AH117" s="96">
        <v>155658052541.91513</v>
      </c>
      <c r="AI117" s="96">
        <v>165203184384.63123</v>
      </c>
      <c r="AJ117" s="96">
        <v>187662435784.18008</v>
      </c>
      <c r="AK117" s="96">
        <v>211525869690.37787</v>
      </c>
      <c r="AL117" s="96">
        <v>218501954626.90295</v>
      </c>
      <c r="AM117" s="96">
        <v>215287765784.54483</v>
      </c>
      <c r="AN117" s="96">
        <v>211631563542.23166</v>
      </c>
      <c r="AO117" s="96">
        <v>216712931669.50223</v>
      </c>
      <c r="AP117" s="96">
        <v>230475342782.99698</v>
      </c>
      <c r="AQ117" s="96">
        <v>233587680138.03201</v>
      </c>
      <c r="AR117" s="96">
        <v>238446331402.23941</v>
      </c>
      <c r="AS117" s="96">
        <v>243221687099.15112</v>
      </c>
      <c r="AT117" s="96">
        <v>257439277645.81622</v>
      </c>
      <c r="AU117" s="96">
        <v>263597669795.12204</v>
      </c>
      <c r="AV117" s="96">
        <v>284893275521.91876</v>
      </c>
      <c r="AW117" s="96">
        <v>309506055703.40631</v>
      </c>
      <c r="AX117" s="96">
        <v>322928299537.11481</v>
      </c>
      <c r="AY117" s="96">
        <v>333229079615.45538</v>
      </c>
      <c r="AZ117" s="96">
        <v>349889851374.19977</v>
      </c>
      <c r="BA117" s="96">
        <v>378426075216.26709</v>
      </c>
      <c r="BB117" s="96">
        <v>379375381822.35748</v>
      </c>
      <c r="BC117" s="96">
        <v>383197154268.49115</v>
      </c>
      <c r="BD117" s="96">
        <v>405414688824.633</v>
      </c>
      <c r="BE117" s="96">
        <v>416140817897.54175</v>
      </c>
      <c r="BF117" s="96">
        <v>400547308191.21265</v>
      </c>
      <c r="BG117" s="96">
        <v>394451061454.58893</v>
      </c>
      <c r="BH117" s="96">
        <v>414113559617.86859</v>
      </c>
      <c r="BI117" s="96">
        <v>408212917874.96429</v>
      </c>
      <c r="BJ117" s="96">
        <v>444197240271.59406</v>
      </c>
      <c r="BK117" s="96">
        <v>456450444446.13489</v>
      </c>
      <c r="BL117" s="96">
        <v>448060850719.66968</v>
      </c>
      <c r="BM117" s="96">
        <v>434302748072.11578</v>
      </c>
      <c r="BN117" s="96">
        <v>448766282369.43634</v>
      </c>
      <c r="BO117" s="96">
        <v>469947053431.51093</v>
      </c>
      <c r="BP117" s="96">
        <v>487695221421.96594</v>
      </c>
      <c r="BQ117" s="96">
        <v>511846684554.59442</v>
      </c>
    </row>
    <row r="118" spans="1:69" hidden="1" x14ac:dyDescent="0.25">
      <c r="A118" s="96" t="s">
        <v>163</v>
      </c>
      <c r="B118" s="96" t="s">
        <v>327</v>
      </c>
      <c r="C118" s="96" t="s">
        <v>4194</v>
      </c>
      <c r="D118" s="96" t="s">
        <v>4195</v>
      </c>
      <c r="E118" s="101">
        <f t="shared" si="1"/>
        <v>159743866684.01227</v>
      </c>
      <c r="F118" s="96">
        <v>7007485325.4684877</v>
      </c>
      <c r="G118" s="96">
        <v>7520837447.6406431</v>
      </c>
      <c r="H118" s="96">
        <v>7867047598.8810396</v>
      </c>
      <c r="I118" s="96">
        <v>8059609507.8712683</v>
      </c>
      <c r="J118" s="96">
        <v>9254568661.8537273</v>
      </c>
      <c r="K118" s="96">
        <v>10250719342.41655</v>
      </c>
      <c r="L118" s="96">
        <v>10759449895.171942</v>
      </c>
      <c r="M118" s="96">
        <v>9806505271.7119408</v>
      </c>
      <c r="N118" s="96">
        <v>11719960411.809454</v>
      </c>
      <c r="O118" s="96">
        <v>12100177780.63022</v>
      </c>
      <c r="P118" s="96">
        <v>12650053064.701803</v>
      </c>
      <c r="Q118" s="96">
        <v>13329936812.259649</v>
      </c>
      <c r="R118" s="96">
        <v>13827850446.186386</v>
      </c>
      <c r="S118" s="96">
        <v>14438869357.855274</v>
      </c>
      <c r="T118" s="96">
        <v>16765457417.489702</v>
      </c>
      <c r="U118" s="96">
        <v>18859574485.233807</v>
      </c>
      <c r="V118" s="96">
        <v>22098725966.92263</v>
      </c>
      <c r="W118" s="96">
        <v>22518592786.599674</v>
      </c>
      <c r="X118" s="96">
        <v>26359581201.596653</v>
      </c>
      <c r="Y118" s="96">
        <v>31860629533.723694</v>
      </c>
      <c r="Z118" s="96">
        <v>39747322739.736099</v>
      </c>
      <c r="AA118" s="96">
        <v>39457673065.243271</v>
      </c>
      <c r="AB118" s="96">
        <v>40812640889.480652</v>
      </c>
      <c r="AC118" s="96">
        <v>35477076845.911674</v>
      </c>
      <c r="AD118" s="96">
        <v>34950156507.741928</v>
      </c>
      <c r="AE118" s="96">
        <v>35458295526.702583</v>
      </c>
      <c r="AF118" s="96">
        <v>37106251927.150299</v>
      </c>
      <c r="AG118" s="96">
        <v>40559093083.336914</v>
      </c>
      <c r="AH118" s="96">
        <v>40551371874.136986</v>
      </c>
      <c r="AI118" s="96">
        <v>39286763062.529594</v>
      </c>
      <c r="AJ118" s="96">
        <v>62001516291.880829</v>
      </c>
      <c r="AK118" s="96">
        <v>22291338827.167011</v>
      </c>
      <c r="AL118" s="96">
        <v>29556579056.595211</v>
      </c>
      <c r="AM118" s="96">
        <v>38509216455.629456</v>
      </c>
      <c r="AN118" s="96">
        <v>39993566700.075813</v>
      </c>
      <c r="AO118" s="96">
        <v>40841438912.025719</v>
      </c>
      <c r="AP118" s="96">
        <v>45342486348.698265</v>
      </c>
      <c r="AQ118" s="96">
        <v>54972294637.758415</v>
      </c>
      <c r="AR118" s="96">
        <v>74134039677.563293</v>
      </c>
      <c r="AS118" s="96">
        <v>87168483737.77861</v>
      </c>
      <c r="AT118" s="96">
        <v>101918843143.26141</v>
      </c>
      <c r="AU118" s="96">
        <v>103714123263.81528</v>
      </c>
      <c r="AV118" s="96">
        <v>95211152164.981979</v>
      </c>
      <c r="AW118" s="96">
        <v>60308502640.334801</v>
      </c>
      <c r="AX118" s="96">
        <v>92502263396.42511</v>
      </c>
      <c r="AY118" s="96">
        <v>94048799140.156708</v>
      </c>
      <c r="AZ118" s="96">
        <v>99359074412.653931</v>
      </c>
      <c r="BA118" s="96">
        <v>101232561440.96869</v>
      </c>
      <c r="BB118" s="96">
        <v>109562085020.28491</v>
      </c>
      <c r="BC118" s="96">
        <v>113264515567.21152</v>
      </c>
      <c r="BD118" s="96">
        <v>120516349622.45108</v>
      </c>
      <c r="BE118" s="96">
        <v>129611081238.51405</v>
      </c>
      <c r="BF118" s="96">
        <v>147674239072.76675</v>
      </c>
      <c r="BG118" s="96">
        <v>158939673521.91394</v>
      </c>
      <c r="BH118" s="96">
        <v>159252811238.14221</v>
      </c>
      <c r="BI118" s="96">
        <v>166774104959.10168</v>
      </c>
      <c r="BJ118" s="96">
        <v>189767872908.42621</v>
      </c>
      <c r="BK118" s="96">
        <v>186314571374.74243</v>
      </c>
      <c r="BL118" s="96">
        <v>191221819559.37827</v>
      </c>
      <c r="BM118" s="96">
        <v>201765390222.03455</v>
      </c>
      <c r="BN118" s="96">
        <v>177479307669.56909</v>
      </c>
      <c r="BO118" s="96">
        <v>180145367592.77167</v>
      </c>
      <c r="BP118" s="96">
        <v>193908133926.67371</v>
      </c>
      <c r="BQ118" s="96">
        <v>188215848693.25772</v>
      </c>
    </row>
    <row r="119" spans="1:69" hidden="1" x14ac:dyDescent="0.25">
      <c r="A119" s="96" t="s">
        <v>101</v>
      </c>
      <c r="B119" s="96" t="s">
        <v>328</v>
      </c>
      <c r="C119" s="96" t="s">
        <v>4194</v>
      </c>
      <c r="D119" s="96" t="s">
        <v>4195</v>
      </c>
      <c r="E119" s="101">
        <f t="shared" si="1"/>
        <v>18283686625.938267</v>
      </c>
      <c r="F119" s="96">
        <v>2370646836.5400085</v>
      </c>
      <c r="G119" s="96">
        <v>2368888196.4535599</v>
      </c>
      <c r="H119" s="96">
        <v>2565855886.136405</v>
      </c>
      <c r="I119" s="96">
        <v>2829651899.1045122</v>
      </c>
      <c r="J119" s="96">
        <v>3109275672.8506994</v>
      </c>
      <c r="K119" s="96">
        <v>3336140244.003264</v>
      </c>
      <c r="L119" s="96">
        <v>3628074498.3546352</v>
      </c>
      <c r="M119" s="96">
        <v>3582349856.1068273</v>
      </c>
      <c r="N119" s="96">
        <v>3385382166.423975</v>
      </c>
      <c r="O119" s="96">
        <v>3466279610.4008617</v>
      </c>
      <c r="P119" s="96">
        <v>3724799703.109601</v>
      </c>
      <c r="Q119" s="96">
        <v>4211289745.0687194</v>
      </c>
      <c r="R119" s="96">
        <v>4471435196.8250008</v>
      </c>
      <c r="S119" s="96">
        <v>4775761508.6677752</v>
      </c>
      <c r="T119" s="96">
        <v>5048280413.8895168</v>
      </c>
      <c r="U119" s="96">
        <v>5080900131.3743696</v>
      </c>
      <c r="V119" s="96">
        <v>5383689640.7240734</v>
      </c>
      <c r="W119" s="96">
        <v>5858653667.7753792</v>
      </c>
      <c r="X119" s="96">
        <v>6211152138.6360922</v>
      </c>
      <c r="Y119" s="96">
        <v>6513050303.6010752</v>
      </c>
      <c r="Z119" s="96">
        <v>6887415271.1421986</v>
      </c>
      <c r="AA119" s="96">
        <v>7181164023.3909502</v>
      </c>
      <c r="AB119" s="96">
        <v>7335886960.2866602</v>
      </c>
      <c r="AC119" s="96">
        <v>7178080169.6689329</v>
      </c>
      <c r="AD119" s="96">
        <v>7474471587.2692871</v>
      </c>
      <c r="AE119" s="96">
        <v>7720594077.2940903</v>
      </c>
      <c r="AF119" s="96">
        <v>8204717169.1540689</v>
      </c>
      <c r="AG119" s="96">
        <v>8905887360.2500324</v>
      </c>
      <c r="AH119" s="96">
        <v>8897896461.8207321</v>
      </c>
      <c r="AI119" s="96">
        <v>8920892169.0715847</v>
      </c>
      <c r="AJ119" s="96">
        <v>9025210435.7043495</v>
      </c>
      <c r="AK119" s="96">
        <v>9005036784.585083</v>
      </c>
      <c r="AL119" s="96">
        <v>8701216382.7894402</v>
      </c>
      <c r="AM119" s="96">
        <v>8815502462.2945042</v>
      </c>
      <c r="AN119" s="96">
        <v>9133641416.9509182</v>
      </c>
      <c r="AO119" s="96">
        <v>9144289754.9819889</v>
      </c>
      <c r="AP119" s="96">
        <v>9561920769.22616</v>
      </c>
      <c r="AQ119" s="96">
        <v>10113797776.404722</v>
      </c>
      <c r="AR119" s="96">
        <v>10858456575.509472</v>
      </c>
      <c r="AS119" s="96">
        <v>11296586994.517035</v>
      </c>
      <c r="AT119" s="96">
        <v>11859726687.766937</v>
      </c>
      <c r="AU119" s="96">
        <v>12335716528.378798</v>
      </c>
      <c r="AV119" s="96">
        <v>12404737216.257444</v>
      </c>
      <c r="AW119" s="96">
        <v>12670532078.994635</v>
      </c>
      <c r="AX119" s="96">
        <v>13659137611.528231</v>
      </c>
      <c r="AY119" s="96">
        <v>14495683157.737547</v>
      </c>
      <c r="AZ119" s="96">
        <v>15411374460.634037</v>
      </c>
      <c r="BA119" s="96">
        <v>16714384610.171278</v>
      </c>
      <c r="BB119" s="96">
        <v>17083688339.560976</v>
      </c>
      <c r="BC119" s="96">
        <v>15774426999.34877</v>
      </c>
      <c r="BD119" s="96">
        <v>15327572988.261784</v>
      </c>
      <c r="BE119" s="96">
        <v>15610486135.636927</v>
      </c>
      <c r="BF119" s="96">
        <v>15776524980.774536</v>
      </c>
      <c r="BG119" s="96">
        <v>16494745020.423021</v>
      </c>
      <c r="BH119" s="96">
        <v>16773046835.50699</v>
      </c>
      <c r="BI119" s="96">
        <v>17517210519.091156</v>
      </c>
      <c r="BJ119" s="96">
        <v>18621440660.001873</v>
      </c>
      <c r="BK119" s="96">
        <v>19402600566.927147</v>
      </c>
      <c r="BL119" s="96">
        <v>20351227274.146957</v>
      </c>
      <c r="BM119" s="96">
        <v>20729999827.290714</v>
      </c>
      <c r="BN119" s="96">
        <v>19291243912.706753</v>
      </c>
      <c r="BO119" s="96">
        <v>20284495162.343613</v>
      </c>
      <c r="BP119" s="96">
        <v>22086023602.288334</v>
      </c>
      <c r="BQ119" s="96">
        <v>22983555206.469723</v>
      </c>
    </row>
    <row r="120" spans="1:69" hidden="1" x14ac:dyDescent="0.25">
      <c r="A120" s="96" t="s">
        <v>93</v>
      </c>
      <c r="B120" s="96" t="s">
        <v>329</v>
      </c>
      <c r="C120" s="96" t="s">
        <v>4194</v>
      </c>
      <c r="D120" s="96" t="s">
        <v>4195</v>
      </c>
      <c r="E120" s="101">
        <f t="shared" si="1"/>
        <v>311041861624.33783</v>
      </c>
      <c r="F120" s="96">
        <v>18456573713.716763</v>
      </c>
      <c r="G120" s="96">
        <v>20524428044.572922</v>
      </c>
      <c r="H120" s="96">
        <v>22608913015.154335</v>
      </c>
      <c r="I120" s="96">
        <v>25027099758.416439</v>
      </c>
      <c r="J120" s="96">
        <v>27013547322.45002</v>
      </c>
      <c r="K120" s="96">
        <v>29444212128.910294</v>
      </c>
      <c r="L120" s="96">
        <v>29420760690.199947</v>
      </c>
      <c r="M120" s="96">
        <v>30301920258.613396</v>
      </c>
      <c r="N120" s="96">
        <v>35223543565.644836</v>
      </c>
      <c r="O120" s="96">
        <v>40001864574.551666</v>
      </c>
      <c r="P120" s="96">
        <v>42924935037.336456</v>
      </c>
      <c r="Q120" s="96">
        <v>47625675138.431267</v>
      </c>
      <c r="R120" s="96">
        <v>53410553946.114304</v>
      </c>
      <c r="S120" s="96">
        <v>56394849263.401123</v>
      </c>
      <c r="T120" s="96">
        <v>60047070775.137512</v>
      </c>
      <c r="U120" s="96">
        <v>61994288800.875008</v>
      </c>
      <c r="V120" s="96">
        <v>62194222279.931488</v>
      </c>
      <c r="W120" s="96">
        <v>62838118696.32753</v>
      </c>
      <c r="X120" s="96">
        <v>66328830927.454323</v>
      </c>
      <c r="Y120" s="96">
        <v>70446402684.488419</v>
      </c>
      <c r="Z120" s="96">
        <v>71623168676.968842</v>
      </c>
      <c r="AA120" s="96">
        <v>75447793598.04213</v>
      </c>
      <c r="AB120" s="96">
        <v>77018993849.705261</v>
      </c>
      <c r="AC120" s="96">
        <v>79606140097.497726</v>
      </c>
      <c r="AD120" s="96">
        <v>80349035382.373672</v>
      </c>
      <c r="AE120" s="96">
        <v>83592678070.458237</v>
      </c>
      <c r="AF120" s="96">
        <v>87095332080.818771</v>
      </c>
      <c r="AG120" s="96">
        <v>93313687316.275757</v>
      </c>
      <c r="AH120" s="96">
        <v>96029130733.15506</v>
      </c>
      <c r="AI120" s="96">
        <v>96581055286.539566</v>
      </c>
      <c r="AJ120" s="96">
        <v>103646151726.36214</v>
      </c>
      <c r="AK120" s="96">
        <v>111653972780.72809</v>
      </c>
      <c r="AL120" s="96">
        <v>120317501715.72453</v>
      </c>
      <c r="AM120" s="96">
        <v>125270680183.91998</v>
      </c>
      <c r="AN120" s="96">
        <v>134575592354.114</v>
      </c>
      <c r="AO120" s="96">
        <v>143461517687.92096</v>
      </c>
      <c r="AP120" s="96">
        <v>151966334119.46335</v>
      </c>
      <c r="AQ120" s="96">
        <v>157726545602.6759</v>
      </c>
      <c r="AR120" s="96">
        <v>164217868444.74957</v>
      </c>
      <c r="AS120" s="96">
        <v>169687132284.20755</v>
      </c>
      <c r="AT120" s="96">
        <v>184401815445.30698</v>
      </c>
      <c r="AU120" s="96">
        <v>185017847776.68213</v>
      </c>
      <c r="AV120" s="96">
        <v>184806518674.15652</v>
      </c>
      <c r="AW120" s="96">
        <v>187382560696.36829</v>
      </c>
      <c r="AX120" s="96">
        <v>196347818275.37436</v>
      </c>
      <c r="AY120" s="96">
        <v>204464987521.97614</v>
      </c>
      <c r="AZ120" s="96">
        <v>215879588868.4021</v>
      </c>
      <c r="BA120" s="96">
        <v>228904065520.34671</v>
      </c>
      <c r="BB120" s="96">
        <v>236346110629.9046</v>
      </c>
      <c r="BC120" s="96">
        <v>238433331332.27588</v>
      </c>
      <c r="BD120" s="96">
        <v>251948960764.97601</v>
      </c>
      <c r="BE120" s="96">
        <v>265960192873.37619</v>
      </c>
      <c r="BF120" s="96">
        <v>272842322027.35757</v>
      </c>
      <c r="BG120" s="96">
        <v>284889679087.51794</v>
      </c>
      <c r="BH120" s="96">
        <v>296054867115.47559</v>
      </c>
      <c r="BI120" s="96">
        <v>303414276832.04004</v>
      </c>
      <c r="BJ120" s="96">
        <v>317133700441.66229</v>
      </c>
      <c r="BK120" s="96">
        <v>330696227434.5014</v>
      </c>
      <c r="BL120" s="96">
        <v>344156628360.70526</v>
      </c>
      <c r="BM120" s="96">
        <v>358460252733.58807</v>
      </c>
      <c r="BN120" s="96">
        <v>351802608893.27246</v>
      </c>
      <c r="BO120" s="96">
        <v>382099815616.82635</v>
      </c>
      <c r="BP120" s="96">
        <v>408208262853.22278</v>
      </c>
      <c r="BQ120" s="96">
        <v>416360345096.69434</v>
      </c>
    </row>
    <row r="121" spans="1:69" hidden="1" x14ac:dyDescent="0.25">
      <c r="A121" s="96" t="s">
        <v>75</v>
      </c>
      <c r="B121" s="96" t="s">
        <v>330</v>
      </c>
      <c r="C121" s="96" t="s">
        <v>4194</v>
      </c>
      <c r="D121" s="96" t="s">
        <v>4195</v>
      </c>
      <c r="E121" s="101">
        <f t="shared" si="1"/>
        <v>1891295135520.7854</v>
      </c>
      <c r="F121" s="96">
        <v>486123900132.13757</v>
      </c>
      <c r="G121" s="96">
        <v>526021284061.97021</v>
      </c>
      <c r="H121" s="96">
        <v>558653805859.17993</v>
      </c>
      <c r="I121" s="96">
        <v>589992764707.73242</v>
      </c>
      <c r="J121" s="96">
        <v>606499005732.57397</v>
      </c>
      <c r="K121" s="96">
        <v>626319537099.30615</v>
      </c>
      <c r="L121" s="96">
        <v>663803472586.90735</v>
      </c>
      <c r="M121" s="96">
        <v>711455351416.86267</v>
      </c>
      <c r="N121" s="96">
        <v>758016935734.16479</v>
      </c>
      <c r="O121" s="96">
        <v>804241263251.93762</v>
      </c>
      <c r="P121" s="96">
        <v>846950515068.32312</v>
      </c>
      <c r="Q121" s="96">
        <v>862348989577.02234</v>
      </c>
      <c r="R121" s="96">
        <v>894173856797.55615</v>
      </c>
      <c r="S121" s="96">
        <v>957891454594.5791</v>
      </c>
      <c r="T121" s="96">
        <v>1010576836194.7892</v>
      </c>
      <c r="U121" s="96">
        <v>989454133933.44226</v>
      </c>
      <c r="V121" s="96">
        <v>1059956551731.3644</v>
      </c>
      <c r="W121" s="96">
        <v>1087096748192.6089</v>
      </c>
      <c r="X121" s="96">
        <v>1122320202071.8545</v>
      </c>
      <c r="Y121" s="96">
        <v>1189201052186.4102</v>
      </c>
      <c r="Z121" s="96">
        <v>1229990843476.8904</v>
      </c>
      <c r="AA121" s="96">
        <v>1240374765744.1465</v>
      </c>
      <c r="AB121" s="96">
        <v>1245504778335.0396</v>
      </c>
      <c r="AC121" s="96">
        <v>1260067263727.988</v>
      </c>
      <c r="AD121" s="96">
        <v>1300715172729.0408</v>
      </c>
      <c r="AE121" s="96">
        <v>1337110298849.0959</v>
      </c>
      <c r="AF121" s="96">
        <v>1375351277184.7683</v>
      </c>
      <c r="AG121" s="96">
        <v>1419251948455.8049</v>
      </c>
      <c r="AH121" s="96">
        <v>1478780730118.5132</v>
      </c>
      <c r="AI121" s="96">
        <v>1528887491700.1089</v>
      </c>
      <c r="AJ121" s="96">
        <v>1559247756414.9895</v>
      </c>
      <c r="AK121" s="96">
        <v>1583235965443.0798</v>
      </c>
      <c r="AL121" s="96">
        <v>1596444514474.6245</v>
      </c>
      <c r="AM121" s="96">
        <v>1582829943638.8074</v>
      </c>
      <c r="AN121" s="96">
        <v>1616876989876.2263</v>
      </c>
      <c r="AO121" s="96">
        <v>1663553589171.7559</v>
      </c>
      <c r="AP121" s="96">
        <v>1684627233211.1311</v>
      </c>
      <c r="AQ121" s="96">
        <v>1715459486928.7092</v>
      </c>
      <c r="AR121" s="96">
        <v>1746519856496.6001</v>
      </c>
      <c r="AS121" s="96">
        <v>1774913511831.8735</v>
      </c>
      <c r="AT121" s="96">
        <v>1842128690356.2485</v>
      </c>
      <c r="AU121" s="96">
        <v>1878075465645.7407</v>
      </c>
      <c r="AV121" s="96">
        <v>1882844706806.0923</v>
      </c>
      <c r="AW121" s="96">
        <v>1885454835881.2876</v>
      </c>
      <c r="AX121" s="96">
        <v>1912296060779.9985</v>
      </c>
      <c r="AY121" s="96">
        <v>1927935754486.2488</v>
      </c>
      <c r="AZ121" s="96">
        <v>1962458137126.7568</v>
      </c>
      <c r="BA121" s="96">
        <v>1991641321834.9993</v>
      </c>
      <c r="BB121" s="96">
        <v>1972481476580.6633</v>
      </c>
      <c r="BC121" s="96">
        <v>1868315968357.2258</v>
      </c>
      <c r="BD121" s="96">
        <v>1900325748105.6243</v>
      </c>
      <c r="BE121" s="96">
        <v>1913767385824.2568</v>
      </c>
      <c r="BF121" s="96">
        <v>1856719783429.5693</v>
      </c>
      <c r="BG121" s="96">
        <v>1822536356977.1475</v>
      </c>
      <c r="BH121" s="96">
        <v>1822453476364.2178</v>
      </c>
      <c r="BI121" s="96">
        <v>1836637711060.5459</v>
      </c>
      <c r="BJ121" s="96">
        <v>1860393935366.8738</v>
      </c>
      <c r="BK121" s="96">
        <v>1891422683817.3813</v>
      </c>
      <c r="BL121" s="96">
        <v>1908933681964.9595</v>
      </c>
      <c r="BM121" s="96">
        <v>1918157617381.1702</v>
      </c>
      <c r="BN121" s="96">
        <v>1746018467621.3267</v>
      </c>
      <c r="BO121" s="96">
        <v>1891116791113.4358</v>
      </c>
      <c r="BP121" s="96">
        <v>1966494766925.428</v>
      </c>
      <c r="BQ121" s="96">
        <v>1984600131128.5137</v>
      </c>
    </row>
    <row r="122" spans="1:69" hidden="1" x14ac:dyDescent="0.25">
      <c r="A122" s="96" t="s">
        <v>331</v>
      </c>
      <c r="B122" s="96" t="s">
        <v>332</v>
      </c>
      <c r="C122" s="96" t="s">
        <v>4194</v>
      </c>
      <c r="D122" s="96" t="s">
        <v>4195</v>
      </c>
      <c r="E122" s="101">
        <f t="shared" si="1"/>
        <v>14302478020.291542</v>
      </c>
      <c r="L122" s="96">
        <v>7024390230.8426924</v>
      </c>
      <c r="M122" s="96">
        <v>7151436058.2769194</v>
      </c>
      <c r="N122" s="96">
        <v>7562224000.7799377</v>
      </c>
      <c r="O122" s="96">
        <v>7983793326.1955681</v>
      </c>
      <c r="P122" s="96">
        <v>8946990809.8976116</v>
      </c>
      <c r="Q122" s="96">
        <v>9166914415.7252522</v>
      </c>
      <c r="R122" s="96">
        <v>10817743266.845715</v>
      </c>
      <c r="S122" s="96">
        <v>10224334976.484356</v>
      </c>
      <c r="T122" s="96">
        <v>9791921133.132864</v>
      </c>
      <c r="U122" s="96">
        <v>9766844781.3077469</v>
      </c>
      <c r="V122" s="96">
        <v>9113028253.5862656</v>
      </c>
      <c r="W122" s="96">
        <v>8876312906.8698425</v>
      </c>
      <c r="X122" s="96">
        <v>8871546298.8961353</v>
      </c>
      <c r="Y122" s="96">
        <v>8777504242.6441116</v>
      </c>
      <c r="Z122" s="96">
        <v>8275943672.4014149</v>
      </c>
      <c r="AA122" s="96">
        <v>8494382901.654398</v>
      </c>
      <c r="AB122" s="96">
        <v>8670151358.9212608</v>
      </c>
      <c r="AC122" s="96">
        <v>8835671345.9682255</v>
      </c>
      <c r="AD122" s="96">
        <v>8699394740.0887623</v>
      </c>
      <c r="AE122" s="96">
        <v>8443316261.7127819</v>
      </c>
      <c r="AF122" s="96">
        <v>8602269136.1158524</v>
      </c>
      <c r="AG122" s="96">
        <v>9277577786.4663696</v>
      </c>
      <c r="AH122" s="96">
        <v>9646296747.4144859</v>
      </c>
      <c r="AI122" s="96">
        <v>10338254971.191837</v>
      </c>
      <c r="AJ122" s="96">
        <v>10772517001.504269</v>
      </c>
      <c r="AK122" s="96">
        <v>11293717093.770863</v>
      </c>
      <c r="AL122" s="96">
        <v>11514570531.646065</v>
      </c>
      <c r="AM122" s="96">
        <v>12598909448.770813</v>
      </c>
      <c r="AN122" s="96">
        <v>12773201477.341112</v>
      </c>
      <c r="AO122" s="96">
        <v>13073366224.880098</v>
      </c>
      <c r="AP122" s="96">
        <v>13058497727.792643</v>
      </c>
      <c r="AQ122" s="96">
        <v>12909570801.274826</v>
      </c>
      <c r="AR122" s="96">
        <v>12608189958.698751</v>
      </c>
      <c r="AS122" s="96">
        <v>12740282670.46904</v>
      </c>
      <c r="AT122" s="96">
        <v>12852231986.314884</v>
      </c>
      <c r="AU122" s="96">
        <v>13025085453.928452</v>
      </c>
      <c r="AV122" s="96">
        <v>13285234306.157345</v>
      </c>
      <c r="AW122" s="96">
        <v>13772313188.767393</v>
      </c>
      <c r="AX122" s="96">
        <v>13954620755.267179</v>
      </c>
      <c r="AY122" s="96">
        <v>14079346867.546709</v>
      </c>
      <c r="AZ122" s="96">
        <v>14487524781.64028</v>
      </c>
      <c r="BA122" s="96">
        <v>14694979477.561817</v>
      </c>
      <c r="BB122" s="96">
        <v>14575694935.602863</v>
      </c>
      <c r="BC122" s="96">
        <v>13942336992.757513</v>
      </c>
      <c r="BD122" s="96">
        <v>13739176618.331942</v>
      </c>
      <c r="BE122" s="96">
        <v>13976916069.881237</v>
      </c>
      <c r="BF122" s="96">
        <v>13891148675.614187</v>
      </c>
      <c r="BG122" s="96">
        <v>13963061209.325428</v>
      </c>
      <c r="BH122" s="96">
        <v>14059381527.321218</v>
      </c>
      <c r="BI122" s="96">
        <v>14188936918.003582</v>
      </c>
      <c r="BJ122" s="96">
        <v>14384066451.100992</v>
      </c>
      <c r="BK122" s="96">
        <v>14527493294.98654</v>
      </c>
      <c r="BL122" s="96">
        <v>14802051831.05481</v>
      </c>
      <c r="BM122" s="96">
        <v>14934129304.137753</v>
      </c>
      <c r="BN122" s="96">
        <v>13452615521.986084</v>
      </c>
      <c r="BO122" s="96">
        <v>14071627468.550463</v>
      </c>
      <c r="BP122" s="96">
        <v>14806380290.263479</v>
      </c>
      <c r="BQ122" s="96">
        <v>15132129758.476301</v>
      </c>
    </row>
    <row r="123" spans="1:69" hidden="1" x14ac:dyDescent="0.25">
      <c r="A123" s="96" t="s">
        <v>333</v>
      </c>
      <c r="B123" s="96" t="s">
        <v>334</v>
      </c>
      <c r="C123" s="96" t="s">
        <v>4194</v>
      </c>
      <c r="D123" s="96" t="s">
        <v>4195</v>
      </c>
      <c r="E123" s="101">
        <f t="shared" si="1"/>
        <v>37997399766.34726</v>
      </c>
      <c r="V123" s="96">
        <v>5730509540.9698334</v>
      </c>
      <c r="W123" s="96">
        <v>6206050652.7213669</v>
      </c>
      <c r="X123" s="96">
        <v>7117071955.1188784</v>
      </c>
      <c r="Y123" s="96">
        <v>8597629976.7052231</v>
      </c>
      <c r="Z123" s="96">
        <v>9559261689.1700306</v>
      </c>
      <c r="AA123" s="96">
        <v>11201420242.633415</v>
      </c>
      <c r="AB123" s="96">
        <v>11988425687.654263</v>
      </c>
      <c r="AC123" s="96">
        <v>11722313980.564539</v>
      </c>
      <c r="AD123" s="96">
        <v>12225399095.65027</v>
      </c>
      <c r="AE123" s="96">
        <v>11894464001.403332</v>
      </c>
      <c r="AF123" s="96">
        <v>12549210740.759058</v>
      </c>
      <c r="AG123" s="96">
        <v>12840763337.627913</v>
      </c>
      <c r="AH123" s="96">
        <v>13028517104.197895</v>
      </c>
      <c r="AI123" s="96">
        <v>11630658934.986917</v>
      </c>
      <c r="AJ123" s="96">
        <v>11598569492.67885</v>
      </c>
      <c r="AK123" s="96">
        <v>11785136086.300434</v>
      </c>
      <c r="AL123" s="96">
        <v>13476276723.01409</v>
      </c>
      <c r="AM123" s="96">
        <v>14080955882.281057</v>
      </c>
      <c r="AN123" s="96">
        <v>14780987323.056314</v>
      </c>
      <c r="AO123" s="96">
        <v>15697537788.503893</v>
      </c>
      <c r="AP123" s="96">
        <v>16025148664.362085</v>
      </c>
      <c r="AQ123" s="96">
        <v>16555336763.019249</v>
      </c>
      <c r="AR123" s="96">
        <v>17054012095.809536</v>
      </c>
      <c r="AS123" s="96">
        <v>17632063087.418163</v>
      </c>
      <c r="AT123" s="96">
        <v>18380669691.802208</v>
      </c>
      <c r="AU123" s="96">
        <v>19349323186.58601</v>
      </c>
      <c r="AV123" s="96">
        <v>20468450874.832561</v>
      </c>
      <c r="AW123" s="96">
        <v>21320279753.992477</v>
      </c>
      <c r="AX123" s="96">
        <v>23146833797.589436</v>
      </c>
      <c r="AY123" s="96">
        <v>25032512558.608196</v>
      </c>
      <c r="AZ123" s="96">
        <v>27058387611.468472</v>
      </c>
      <c r="BA123" s="96">
        <v>29270727368.86562</v>
      </c>
      <c r="BB123" s="96">
        <v>31384186979.027035</v>
      </c>
      <c r="BC123" s="96">
        <v>32960837541.535793</v>
      </c>
      <c r="BD123" s="96">
        <v>33723826288.353676</v>
      </c>
      <c r="BE123" s="96">
        <v>34646908078.416344</v>
      </c>
      <c r="BF123" s="96">
        <v>35488605511.919296</v>
      </c>
      <c r="BG123" s="96">
        <v>36414839440.074326</v>
      </c>
      <c r="BH123" s="96">
        <v>37647146046.473785</v>
      </c>
      <c r="BI123" s="96">
        <v>38587017887.323944</v>
      </c>
      <c r="BJ123" s="96">
        <v>39356512808.349388</v>
      </c>
      <c r="BK123" s="96">
        <v>40330034782.848511</v>
      </c>
      <c r="BL123" s="96">
        <v>41103997444.499199</v>
      </c>
      <c r="BM123" s="96">
        <v>41823826702.477959</v>
      </c>
      <c r="BN123" s="96">
        <v>41362613665.93589</v>
      </c>
      <c r="BO123" s="96">
        <v>42874682706.30497</v>
      </c>
      <c r="BP123" s="96">
        <v>43915711431.558289</v>
      </c>
      <c r="BQ123" s="96">
        <v>45064321343.939339</v>
      </c>
    </row>
    <row r="124" spans="1:69" x14ac:dyDescent="0.25">
      <c r="A124" s="96" t="s">
        <v>122</v>
      </c>
      <c r="B124" s="96" t="s">
        <v>335</v>
      </c>
      <c r="C124" s="96" t="s">
        <v>4194</v>
      </c>
      <c r="D124" s="96" t="s">
        <v>4195</v>
      </c>
      <c r="E124" s="101">
        <f t="shared" si="1"/>
        <v>4399468536227.9678</v>
      </c>
      <c r="F124" s="96">
        <v>595545661030.1676</v>
      </c>
      <c r="G124" s="96">
        <v>667270419542.66968</v>
      </c>
      <c r="H124" s="96">
        <v>726717361027.224</v>
      </c>
      <c r="I124" s="96">
        <v>788296791334.34814</v>
      </c>
      <c r="J124" s="96">
        <v>880343907380.02942</v>
      </c>
      <c r="K124" s="96">
        <v>931577351067.14868</v>
      </c>
      <c r="L124" s="96">
        <v>1030683781031.6438</v>
      </c>
      <c r="M124" s="96">
        <v>1144905624563.0942</v>
      </c>
      <c r="N124" s="96">
        <v>1292397726861.3098</v>
      </c>
      <c r="O124" s="96">
        <v>1453661751926.823</v>
      </c>
      <c r="P124" s="96">
        <v>1459462598519.1035</v>
      </c>
      <c r="Q124" s="96">
        <v>1528042629884.4724</v>
      </c>
      <c r="R124" s="96">
        <v>1656605218629.0366</v>
      </c>
      <c r="S124" s="96">
        <v>1789673689005.6594</v>
      </c>
      <c r="T124" s="96">
        <v>1767745894180.5852</v>
      </c>
      <c r="U124" s="96">
        <v>1822397100505.0439</v>
      </c>
      <c r="V124" s="96">
        <v>1894837095328.8301</v>
      </c>
      <c r="W124" s="96">
        <v>1978026847421.8994</v>
      </c>
      <c r="X124" s="96">
        <v>2082307265729.7922</v>
      </c>
      <c r="Y124" s="96">
        <v>2196501867263.322</v>
      </c>
      <c r="Z124" s="96">
        <v>2258390310750.4546</v>
      </c>
      <c r="AA124" s="96">
        <v>2354611841488.4106</v>
      </c>
      <c r="AB124" s="96">
        <v>2431837052482.3208</v>
      </c>
      <c r="AC124" s="96">
        <v>2520117566440.9004</v>
      </c>
      <c r="AD124" s="96">
        <v>2631276932026.8159</v>
      </c>
      <c r="AE124" s="96">
        <v>2767045767160.4185</v>
      </c>
      <c r="AF124" s="96">
        <v>2858193572214.4385</v>
      </c>
      <c r="AG124" s="96">
        <v>2991067029860.2251</v>
      </c>
      <c r="AH124" s="96">
        <v>3190321043519.3716</v>
      </c>
      <c r="AI124" s="96">
        <v>3347469412110.9546</v>
      </c>
      <c r="AJ124" s="96">
        <v>3509518031571.1631</v>
      </c>
      <c r="AK124" s="96">
        <v>3633170889061.8169</v>
      </c>
      <c r="AL124" s="96">
        <v>3665890719855.772</v>
      </c>
      <c r="AM124" s="96">
        <v>3649056226897.6519</v>
      </c>
      <c r="AN124" s="96">
        <v>3688589488080.5874</v>
      </c>
      <c r="AO124" s="96">
        <v>3785636263364.3647</v>
      </c>
      <c r="AP124" s="96">
        <v>3904273220115.0269</v>
      </c>
      <c r="AQ124" s="96">
        <v>3942583070731.7393</v>
      </c>
      <c r="AR124" s="96">
        <v>3892499235707.73</v>
      </c>
      <c r="AS124" s="96">
        <v>3879501014654.6128</v>
      </c>
      <c r="AT124" s="96">
        <v>3986755544464.2148</v>
      </c>
      <c r="AU124" s="96">
        <v>4002148544213.4473</v>
      </c>
      <c r="AV124" s="96">
        <v>4003827945768.8008</v>
      </c>
      <c r="AW124" s="96">
        <v>4065291729511.6011</v>
      </c>
      <c r="AX124" s="96">
        <v>4154163710034.4775</v>
      </c>
      <c r="AY124" s="96">
        <v>4229100705435.4673</v>
      </c>
      <c r="AZ124" s="96">
        <v>4287138774363.7056</v>
      </c>
      <c r="BA124" s="96">
        <v>4350758602409.603</v>
      </c>
      <c r="BB124" s="96">
        <v>4297492743392.063</v>
      </c>
      <c r="BC124" s="96">
        <v>4052826324007.5005</v>
      </c>
      <c r="BD124" s="96">
        <v>4218907820177.1665</v>
      </c>
      <c r="BE124" s="96">
        <v>4219912322037.6499</v>
      </c>
      <c r="BF124" s="96">
        <v>4277925608850.5952</v>
      </c>
      <c r="BG124" s="96">
        <v>4363702302795.8589</v>
      </c>
      <c r="BH124" s="96">
        <v>4376627829637.5088</v>
      </c>
      <c r="BI124" s="96">
        <v>4444930651964.1797</v>
      </c>
      <c r="BJ124" s="96">
        <v>4478437728055.5508</v>
      </c>
      <c r="BK124" s="96">
        <v>4553466417292.2119</v>
      </c>
      <c r="BL124" s="96">
        <v>4582763011477.3506</v>
      </c>
      <c r="BM124" s="96">
        <v>4564332550094.4502</v>
      </c>
      <c r="BN124" s="96">
        <v>4375044252274.5063</v>
      </c>
      <c r="BO124" s="96">
        <v>4487015645273.1309</v>
      </c>
      <c r="BP124" s="96">
        <v>4529854841042.583</v>
      </c>
      <c r="BQ124" s="96">
        <v>4616966465093.54</v>
      </c>
    </row>
    <row r="125" spans="1:69" hidden="1" x14ac:dyDescent="0.25">
      <c r="A125" s="96" t="s">
        <v>147</v>
      </c>
      <c r="B125" s="96" t="s">
        <v>336</v>
      </c>
      <c r="C125" s="96" t="s">
        <v>4194</v>
      </c>
      <c r="D125" s="96" t="s">
        <v>4195</v>
      </c>
      <c r="E125" s="101">
        <f t="shared" si="1"/>
        <v>181240874581.83398</v>
      </c>
      <c r="AJ125" s="96">
        <v>95326487409.957611</v>
      </c>
      <c r="AK125" s="96">
        <v>84840573793.24881</v>
      </c>
      <c r="AL125" s="96">
        <v>80344023383.110443</v>
      </c>
      <c r="AM125" s="96">
        <v>72952373230.23082</v>
      </c>
      <c r="AN125" s="96">
        <v>63760374204.449692</v>
      </c>
      <c r="AO125" s="96">
        <v>58532023518.930908</v>
      </c>
      <c r="AP125" s="96">
        <v>58824683637.739227</v>
      </c>
      <c r="AQ125" s="96">
        <v>59824703259.283806</v>
      </c>
      <c r="AR125" s="96">
        <v>58688033897.70153</v>
      </c>
      <c r="AS125" s="96">
        <v>60272610811.672974</v>
      </c>
      <c r="AT125" s="96">
        <v>66179326672.507698</v>
      </c>
      <c r="AU125" s="96">
        <v>75113535772.261047</v>
      </c>
      <c r="AV125" s="96">
        <v>82474662277.648499</v>
      </c>
      <c r="AW125" s="96">
        <v>90144805869.748245</v>
      </c>
      <c r="AX125" s="96">
        <v>98798707234.477737</v>
      </c>
      <c r="AY125" s="96">
        <v>108382181835.45818</v>
      </c>
      <c r="AZ125" s="96">
        <v>119979075291.8522</v>
      </c>
      <c r="BA125" s="96">
        <v>130657212992.8199</v>
      </c>
      <c r="BB125" s="96">
        <v>134968901021.85854</v>
      </c>
      <c r="BC125" s="96">
        <v>136588527833.34979</v>
      </c>
      <c r="BD125" s="96">
        <v>146559490369.68921</v>
      </c>
      <c r="BE125" s="96">
        <v>157404892659.15942</v>
      </c>
      <c r="BF125" s="96">
        <v>164960327499.37427</v>
      </c>
      <c r="BG125" s="96">
        <v>174857947143.91092</v>
      </c>
      <c r="BH125" s="96">
        <v>182201980933.86447</v>
      </c>
      <c r="BI125" s="96">
        <v>184388404706.04178</v>
      </c>
      <c r="BJ125" s="96">
        <v>186416677156.15195</v>
      </c>
      <c r="BK125" s="96">
        <v>194059760924.35175</v>
      </c>
      <c r="BL125" s="96">
        <v>202016211108.85693</v>
      </c>
      <c r="BM125" s="96">
        <v>211106940610.61169</v>
      </c>
      <c r="BN125" s="96">
        <v>205829267103.19958</v>
      </c>
      <c r="BO125" s="96">
        <v>214679925583.06857</v>
      </c>
      <c r="BP125" s="96">
        <v>221549683201.09851</v>
      </c>
      <c r="BQ125" s="96">
        <v>232848717043.77054</v>
      </c>
    </row>
    <row r="126" spans="1:69" hidden="1" x14ac:dyDescent="0.25">
      <c r="A126" s="96" t="s">
        <v>337</v>
      </c>
      <c r="B126" s="96" t="s">
        <v>338</v>
      </c>
      <c r="C126" s="96" t="s">
        <v>4194</v>
      </c>
      <c r="D126" s="96" t="s">
        <v>4195</v>
      </c>
      <c r="E126" s="101">
        <f t="shared" si="1"/>
        <v>71181745000.98024</v>
      </c>
      <c r="F126" s="96">
        <v>6102055403.607748</v>
      </c>
      <c r="G126" s="96">
        <v>5627642874.3547382</v>
      </c>
      <c r="H126" s="96">
        <v>6159869249.6291037</v>
      </c>
      <c r="I126" s="96">
        <v>6700603529.2353621</v>
      </c>
      <c r="J126" s="96">
        <v>7033252799.5723686</v>
      </c>
      <c r="K126" s="96">
        <v>7174557471.6024513</v>
      </c>
      <c r="L126" s="96">
        <v>8231266932.826128</v>
      </c>
      <c r="M126" s="96">
        <v>8507938913.6599026</v>
      </c>
      <c r="N126" s="96">
        <v>9187101299.9188786</v>
      </c>
      <c r="O126" s="96">
        <v>9918323313.7006588</v>
      </c>
      <c r="P126" s="96">
        <v>9456581036.8268394</v>
      </c>
      <c r="Q126" s="96">
        <v>11553473095.787378</v>
      </c>
      <c r="R126" s="96">
        <v>13527086974.844553</v>
      </c>
      <c r="S126" s="96">
        <v>14324722508.415277</v>
      </c>
      <c r="T126" s="96">
        <v>14907110911.904543</v>
      </c>
      <c r="U126" s="96">
        <v>15038621917.717712</v>
      </c>
      <c r="V126" s="96">
        <v>15362548495.599657</v>
      </c>
      <c r="W126" s="96">
        <v>16814892774.072535</v>
      </c>
      <c r="X126" s="96">
        <v>17977221151.891171</v>
      </c>
      <c r="Y126" s="96">
        <v>19346227179.382595</v>
      </c>
      <c r="Z126" s="96">
        <v>20428063600.006126</v>
      </c>
      <c r="AA126" s="96">
        <v>21198925607.93655</v>
      </c>
      <c r="AB126" s="96">
        <v>21518282813.060051</v>
      </c>
      <c r="AC126" s="96">
        <v>21799967946.115452</v>
      </c>
      <c r="AD126" s="96">
        <v>22182604684.493801</v>
      </c>
      <c r="AE126" s="96">
        <v>23136581311.969624</v>
      </c>
      <c r="AF126" s="96">
        <v>24797222251.141247</v>
      </c>
      <c r="AG126" s="96">
        <v>26269459979.370792</v>
      </c>
      <c r="AH126" s="96">
        <v>27899002871.238911</v>
      </c>
      <c r="AI126" s="96">
        <v>29207563408.672161</v>
      </c>
      <c r="AJ126" s="96">
        <v>30431959354.31197</v>
      </c>
      <c r="AK126" s="96">
        <v>30869676465.340908</v>
      </c>
      <c r="AL126" s="96">
        <v>30622875266.948376</v>
      </c>
      <c r="AM126" s="96">
        <v>30731034422.169128</v>
      </c>
      <c r="AN126" s="96">
        <v>31540116338.607155</v>
      </c>
      <c r="AO126" s="96">
        <v>32929842156.667221</v>
      </c>
      <c r="AP126" s="96">
        <v>34295389782.360626</v>
      </c>
      <c r="AQ126" s="96">
        <v>34458259247.35218</v>
      </c>
      <c r="AR126" s="96">
        <v>35592009621.639969</v>
      </c>
      <c r="AS126" s="96">
        <v>36412543752.268326</v>
      </c>
      <c r="AT126" s="96">
        <v>36630908098.826416</v>
      </c>
      <c r="AU126" s="96">
        <v>38015522174.313309</v>
      </c>
      <c r="AV126" s="96">
        <v>38223413680.269554</v>
      </c>
      <c r="AW126" s="96">
        <v>39344305939.178658</v>
      </c>
      <c r="AX126" s="96">
        <v>41352557259.217911</v>
      </c>
      <c r="AY126" s="96">
        <v>43795114731.978241</v>
      </c>
      <c r="AZ126" s="96">
        <v>46629751036.751808</v>
      </c>
      <c r="BA126" s="96">
        <v>49824229272.697777</v>
      </c>
      <c r="BB126" s="96">
        <v>49939962360.034309</v>
      </c>
      <c r="BC126" s="96">
        <v>51591446859.568954</v>
      </c>
      <c r="BD126" s="96">
        <v>55748929986.106171</v>
      </c>
      <c r="BE126" s="96">
        <v>58603891851.295044</v>
      </c>
      <c r="BF126" s="96">
        <v>61281315911.579384</v>
      </c>
      <c r="BG126" s="96">
        <v>63608687382.87635</v>
      </c>
      <c r="BH126" s="96">
        <v>66801914096.618546</v>
      </c>
      <c r="BI126" s="96">
        <v>70120446896.835907</v>
      </c>
      <c r="BJ126" s="96">
        <v>73074983895.095337</v>
      </c>
      <c r="BK126" s="96">
        <v>75879571212.388519</v>
      </c>
      <c r="BL126" s="96">
        <v>80165208728.395569</v>
      </c>
      <c r="BM126" s="96">
        <v>84264984851.354874</v>
      </c>
      <c r="BN126" s="96">
        <v>84035138346.858963</v>
      </c>
      <c r="BO126" s="96">
        <v>90413816676.979523</v>
      </c>
      <c r="BP126" s="96">
        <v>94795844230.478638</v>
      </c>
      <c r="BQ126" s="96">
        <v>99939292457.500015</v>
      </c>
    </row>
    <row r="127" spans="1:69" hidden="1" x14ac:dyDescent="0.25">
      <c r="A127" s="96" t="s">
        <v>339</v>
      </c>
      <c r="B127" s="96" t="s">
        <v>340</v>
      </c>
      <c r="C127" s="96" t="s">
        <v>4194</v>
      </c>
      <c r="D127" s="96" t="s">
        <v>4195</v>
      </c>
      <c r="E127" s="101">
        <f t="shared" si="1"/>
        <v>6657244650.7259493</v>
      </c>
      <c r="AF127" s="96">
        <v>4159487047.1618352</v>
      </c>
      <c r="AG127" s="96">
        <v>4296748804.1510477</v>
      </c>
      <c r="AH127" s="96">
        <v>4863920937.71947</v>
      </c>
      <c r="AI127" s="96">
        <v>4999612217.7436485</v>
      </c>
      <c r="AJ127" s="96">
        <v>5284729934.9660521</v>
      </c>
      <c r="AK127" s="96">
        <v>4864914939.9128218</v>
      </c>
      <c r="AL127" s="96">
        <v>4191715901.4957132</v>
      </c>
      <c r="AM127" s="96">
        <v>3543704782.0553603</v>
      </c>
      <c r="AN127" s="96">
        <v>2831946047.7828093</v>
      </c>
      <c r="AO127" s="96">
        <v>2678346337.2165842</v>
      </c>
      <c r="AP127" s="96">
        <v>2868093847.6328793</v>
      </c>
      <c r="AQ127" s="96">
        <v>3152472634.5871649</v>
      </c>
      <c r="AR127" s="96">
        <v>3219362911.2895079</v>
      </c>
      <c r="AS127" s="96">
        <v>3337056039.339848</v>
      </c>
      <c r="AT127" s="96">
        <v>3518703233.1890755</v>
      </c>
      <c r="AU127" s="96">
        <v>3705955297.867847</v>
      </c>
      <c r="AV127" s="96">
        <v>3705313255.4532018</v>
      </c>
      <c r="AW127" s="96">
        <v>3965807641.1904159</v>
      </c>
      <c r="AX127" s="96">
        <v>4244477505.2722344</v>
      </c>
      <c r="AY127" s="96">
        <v>4237027793.4292903</v>
      </c>
      <c r="AZ127" s="96">
        <v>4368498475.5297899</v>
      </c>
      <c r="BA127" s="96">
        <v>4741693829.8454065</v>
      </c>
      <c r="BB127" s="96">
        <v>5140072739.6298523</v>
      </c>
      <c r="BC127" s="96">
        <v>5288430380.284236</v>
      </c>
      <c r="BD127" s="96">
        <v>5263491909.1162357</v>
      </c>
      <c r="BE127" s="96">
        <v>5576999924.8201818</v>
      </c>
      <c r="BF127" s="96">
        <v>5572083788.2411566</v>
      </c>
      <c r="BG127" s="96">
        <v>6180302892.0312948</v>
      </c>
      <c r="BH127" s="96">
        <v>6429000667.9090929</v>
      </c>
      <c r="BI127" s="96">
        <v>6678177511.6631308</v>
      </c>
      <c r="BJ127" s="96">
        <v>6967733666.777648</v>
      </c>
      <c r="BK127" s="96">
        <v>7297999868.5030117</v>
      </c>
      <c r="BL127" s="96">
        <v>7572252145.2554922</v>
      </c>
      <c r="BM127" s="96">
        <v>7920623120.2686024</v>
      </c>
      <c r="BN127" s="96">
        <v>7354379549.4197807</v>
      </c>
      <c r="BO127" s="96">
        <v>7759385792.104207</v>
      </c>
      <c r="BP127" s="96">
        <v>8455209116.531332</v>
      </c>
      <c r="BQ127" s="96">
        <v>8975322159.9404755</v>
      </c>
    </row>
    <row r="128" spans="1:69" hidden="1" x14ac:dyDescent="0.25">
      <c r="A128" s="96" t="s">
        <v>341</v>
      </c>
      <c r="B128" s="96" t="s">
        <v>342</v>
      </c>
      <c r="C128" s="96" t="s">
        <v>4194</v>
      </c>
      <c r="D128" s="96" t="s">
        <v>4195</v>
      </c>
      <c r="E128" s="101">
        <f t="shared" si="1"/>
        <v>18299127954.265068</v>
      </c>
      <c r="U128" s="96">
        <v>4047028268.4994593</v>
      </c>
      <c r="V128" s="96">
        <v>4047028268.4994593</v>
      </c>
      <c r="W128" s="96">
        <v>3453069915.6838808</v>
      </c>
      <c r="X128" s="96">
        <v>3453069915.6838808</v>
      </c>
      <c r="Y128" s="96">
        <v>3010090639.3730145</v>
      </c>
      <c r="Z128" s="96">
        <v>2839466476.0255785</v>
      </c>
      <c r="AA128" s="96">
        <v>2840633272.8988786</v>
      </c>
      <c r="AB128" s="96">
        <v>2840633272.8988786</v>
      </c>
      <c r="AC128" s="96">
        <v>2966570087.6853871</v>
      </c>
      <c r="AD128" s="96">
        <v>3112883675.7319708</v>
      </c>
      <c r="AE128" s="96">
        <v>3258261072.3419852</v>
      </c>
      <c r="AF128" s="96">
        <v>3382101645.92205</v>
      </c>
      <c r="AG128" s="96">
        <v>4110319513.4309645</v>
      </c>
      <c r="AH128" s="96">
        <v>4602608736.3860331</v>
      </c>
      <c r="AI128" s="96">
        <v>4762751130.813261</v>
      </c>
      <c r="AJ128" s="96">
        <v>4818109151.5162163</v>
      </c>
      <c r="AK128" s="96">
        <v>5183866172.1934338</v>
      </c>
      <c r="AL128" s="96">
        <v>5547645970.3101339</v>
      </c>
      <c r="AM128" s="96">
        <v>5775009073.0845299</v>
      </c>
      <c r="AN128" s="96">
        <v>3764807025.6782403</v>
      </c>
      <c r="AO128" s="96">
        <v>4137653518.6524868</v>
      </c>
      <c r="AP128" s="96">
        <v>4381671866.9020586</v>
      </c>
      <c r="AQ128" s="96">
        <v>4557228855.5331411</v>
      </c>
      <c r="AR128" s="96">
        <v>4770581544.6975937</v>
      </c>
      <c r="AS128" s="96">
        <v>5376702112.4498968</v>
      </c>
      <c r="AT128" s="96">
        <v>5914027156.7831182</v>
      </c>
      <c r="AU128" s="96">
        <v>6395924923.3859901</v>
      </c>
      <c r="AV128" s="96">
        <v>6816708954.479599</v>
      </c>
      <c r="AW128" s="96">
        <v>7396531098.7981958</v>
      </c>
      <c r="AX128" s="96">
        <v>8161371525.2972012</v>
      </c>
      <c r="AY128" s="96">
        <v>9242760345.850687</v>
      </c>
      <c r="AZ128" s="96">
        <v>10238305796.061274</v>
      </c>
      <c r="BA128" s="96">
        <v>11283900343.070341</v>
      </c>
      <c r="BB128" s="96">
        <v>12038971276.864029</v>
      </c>
      <c r="BC128" s="96">
        <v>12049408698.888386</v>
      </c>
      <c r="BD128" s="96">
        <v>12767924407.168629</v>
      </c>
      <c r="BE128" s="96">
        <v>13670561753.822906</v>
      </c>
      <c r="BF128" s="96">
        <v>14670337167.443521</v>
      </c>
      <c r="BG128" s="96">
        <v>15749584749.025084</v>
      </c>
      <c r="BH128" s="96">
        <v>16874510037.717978</v>
      </c>
      <c r="BI128" s="96">
        <v>18049954289.472065</v>
      </c>
      <c r="BJ128" s="96">
        <v>19301414292.096066</v>
      </c>
      <c r="BK128" s="96">
        <v>20651915662.772926</v>
      </c>
      <c r="BL128" s="96">
        <v>22194442188.325279</v>
      </c>
      <c r="BM128" s="96">
        <v>23760061873.144226</v>
      </c>
      <c r="BN128" s="96">
        <v>23024448758.18615</v>
      </c>
      <c r="BO128" s="96">
        <v>23721258226.499096</v>
      </c>
      <c r="BP128" s="96">
        <v>24964207155.803711</v>
      </c>
      <c r="BQ128" s="96">
        <v>26312274342.205734</v>
      </c>
    </row>
    <row r="129" spans="1:69" hidden="1" x14ac:dyDescent="0.25">
      <c r="A129" s="96" t="s">
        <v>343</v>
      </c>
      <c r="B129" s="96" t="s">
        <v>4079</v>
      </c>
      <c r="C129" s="96" t="s">
        <v>4194</v>
      </c>
      <c r="D129" s="96" t="s">
        <v>4195</v>
      </c>
      <c r="E129" s="101">
        <f t="shared" si="1"/>
        <v>192557818.83437133</v>
      </c>
      <c r="P129" s="96">
        <v>100688214.34208657</v>
      </c>
      <c r="Q129" s="96">
        <v>98382393.474592075</v>
      </c>
      <c r="R129" s="96">
        <v>110266225.96229297</v>
      </c>
      <c r="S129" s="96">
        <v>133322764.70789149</v>
      </c>
      <c r="T129" s="96">
        <v>193721648.32840535</v>
      </c>
      <c r="U129" s="96">
        <v>204074946.62184063</v>
      </c>
      <c r="V129" s="96">
        <v>149447690.3970449</v>
      </c>
      <c r="W129" s="96">
        <v>142554222.04258174</v>
      </c>
      <c r="X129" s="96">
        <v>144064717.08465394</v>
      </c>
      <c r="Y129" s="96">
        <v>127374827.92928177</v>
      </c>
      <c r="Z129" s="96">
        <v>106348132.25342903</v>
      </c>
      <c r="AA129" s="96">
        <v>112175427.17142513</v>
      </c>
      <c r="AB129" s="96">
        <v>111447015.30667563</v>
      </c>
      <c r="AC129" s="96">
        <v>100520837.33543292</v>
      </c>
      <c r="AD129" s="96">
        <v>114360662.76567367</v>
      </c>
      <c r="AE129" s="96">
        <v>99064013.605933875</v>
      </c>
      <c r="AF129" s="96">
        <v>96878778.011685327</v>
      </c>
      <c r="AG129" s="96">
        <v>98335601.741184369</v>
      </c>
      <c r="AH129" s="96">
        <v>119459545.81892027</v>
      </c>
      <c r="AI129" s="96">
        <v>110718603.44192611</v>
      </c>
      <c r="AJ129" s="96">
        <v>104162896.65918048</v>
      </c>
      <c r="AK129" s="96">
        <v>98335601.741184369</v>
      </c>
      <c r="AL129" s="96">
        <v>121644781.4131688</v>
      </c>
      <c r="AM129" s="96">
        <v>121644781.4131688</v>
      </c>
      <c r="AN129" s="96">
        <v>123830017.00741735</v>
      </c>
      <c r="AO129" s="96">
        <v>127472076.33116491</v>
      </c>
      <c r="AP129" s="96">
        <v>127472076.33116491</v>
      </c>
      <c r="AQ129" s="96">
        <v>128928900.06066392</v>
      </c>
      <c r="AR129" s="96">
        <v>134027783.11391051</v>
      </c>
      <c r="AS129" s="96">
        <v>128928900.06066391</v>
      </c>
      <c r="AT129" s="96">
        <v>137669842.43765807</v>
      </c>
      <c r="AU129" s="96">
        <v>133299371.24916099</v>
      </c>
      <c r="AV129" s="96">
        <v>135484606.84340954</v>
      </c>
      <c r="AW129" s="96">
        <v>133299371.24916099</v>
      </c>
      <c r="AX129" s="96">
        <v>132570959.38441147</v>
      </c>
      <c r="AY129" s="96">
        <v>134027783.1139105</v>
      </c>
      <c r="AZ129" s="96">
        <v>142040313.62615514</v>
      </c>
      <c r="BA129" s="96">
        <v>146410784.8146522</v>
      </c>
      <c r="BB129" s="96">
        <v>142040313.62615514</v>
      </c>
      <c r="BC129" s="96">
        <v>142768725.49090466</v>
      </c>
      <c r="BD129" s="96">
        <v>144225549.22040367</v>
      </c>
      <c r="BE129" s="96">
        <v>149324432.27365026</v>
      </c>
      <c r="BF129" s="96">
        <v>158065374.65064442</v>
      </c>
      <c r="BG129" s="96">
        <v>169719964.48663661</v>
      </c>
      <c r="BH129" s="96">
        <v>171905200.08088514</v>
      </c>
      <c r="BI129" s="96">
        <v>191572320.42912197</v>
      </c>
      <c r="BJ129" s="96">
        <v>205412145.85936272</v>
      </c>
      <c r="BK129" s="96">
        <v>212696264.50685784</v>
      </c>
      <c r="BL129" s="96">
        <v>219980383.15435296</v>
      </c>
      <c r="BM129" s="96">
        <v>227264501.80184808</v>
      </c>
      <c r="BN129" s="96">
        <v>225807678.07234907</v>
      </c>
      <c r="BO129" s="96">
        <v>245474798.42058593</v>
      </c>
      <c r="BP129" s="96">
        <v>254944152.66232961</v>
      </c>
      <c r="BQ129" s="96">
        <v>265870330.63357234</v>
      </c>
    </row>
    <row r="130" spans="1:69" hidden="1" x14ac:dyDescent="0.25">
      <c r="A130" s="96" t="s">
        <v>4078</v>
      </c>
      <c r="B130" s="96" t="s">
        <v>4077</v>
      </c>
      <c r="C130" s="96" t="s">
        <v>4194</v>
      </c>
      <c r="D130" s="96" t="s">
        <v>4195</v>
      </c>
      <c r="E130" s="101">
        <f t="shared" si="1"/>
        <v>916909551.27491379</v>
      </c>
      <c r="W130" s="96">
        <v>194002839.82545877</v>
      </c>
      <c r="X130" s="96">
        <v>201588164.97371364</v>
      </c>
      <c r="Y130" s="96">
        <v>216904178.64414459</v>
      </c>
      <c r="Z130" s="96">
        <v>235211153.85677359</v>
      </c>
      <c r="AA130" s="96">
        <v>238849643.15552998</v>
      </c>
      <c r="AB130" s="96">
        <v>240157913.5208213</v>
      </c>
      <c r="AC130" s="96">
        <v>243007916.63982299</v>
      </c>
      <c r="AD130" s="96">
        <v>264552530.63524368</v>
      </c>
      <c r="AE130" s="96">
        <v>287171952.60753673</v>
      </c>
      <c r="AF130" s="96">
        <v>318350193.83828455</v>
      </c>
      <c r="AG130" s="96">
        <v>339203230.56989801</v>
      </c>
      <c r="AH130" s="96">
        <v>370496000.51949286</v>
      </c>
      <c r="AI130" s="96">
        <v>390798418.41049552</v>
      </c>
      <c r="AJ130" s="96">
        <v>409858640.19708019</v>
      </c>
      <c r="AK130" s="96">
        <v>402216050.68940181</v>
      </c>
      <c r="AL130" s="96">
        <v>419386548.61501002</v>
      </c>
      <c r="AM130" s="96">
        <v>447913009.50937611</v>
      </c>
      <c r="AN130" s="96">
        <v>471660098.86724013</v>
      </c>
      <c r="AO130" s="96">
        <v>497050234.84548694</v>
      </c>
      <c r="AP130" s="96">
        <v>526092074.97466475</v>
      </c>
      <c r="AQ130" s="96">
        <v>561992423.38249111</v>
      </c>
      <c r="AR130" s="96">
        <v>559256948.98233652</v>
      </c>
      <c r="AS130" s="96">
        <v>577264387.54567313</v>
      </c>
      <c r="AT130" s="96">
        <v>635237944.03590655</v>
      </c>
      <c r="AU130" s="96">
        <v>668609850.7276479</v>
      </c>
      <c r="AV130" s="96">
        <v>677754528.43251252</v>
      </c>
      <c r="AW130" s="96">
        <v>651095766.64549839</v>
      </c>
      <c r="AX130" s="96">
        <v>677115810.5774039</v>
      </c>
      <c r="AY130" s="96">
        <v>743018278.37243342</v>
      </c>
      <c r="AZ130" s="96">
        <v>766426186.52448118</v>
      </c>
      <c r="BA130" s="96">
        <v>771029360.03198779</v>
      </c>
      <c r="BB130" s="96">
        <v>857219092.68752623</v>
      </c>
      <c r="BC130" s="96">
        <v>828251035.48299026</v>
      </c>
      <c r="BD130" s="96">
        <v>828615280.8584311</v>
      </c>
      <c r="BE130" s="96">
        <v>842010736.01281142</v>
      </c>
      <c r="BF130" s="96">
        <v>837583760.53430033</v>
      </c>
      <c r="BG130" s="96">
        <v>885408310.55439484</v>
      </c>
      <c r="BH130" s="96">
        <v>950623606.03634202</v>
      </c>
      <c r="BI130" s="96">
        <v>957222222.22222221</v>
      </c>
      <c r="BJ130" s="96">
        <v>994866931.11710358</v>
      </c>
      <c r="BK130" s="96">
        <v>997065001.52882206</v>
      </c>
      <c r="BL130" s="96">
        <v>1017041453.0661831</v>
      </c>
      <c r="BM130" s="96">
        <v>1045836615.9547673</v>
      </c>
      <c r="BN130" s="96">
        <v>885254137.27902389</v>
      </c>
      <c r="BO130" s="96">
        <v>889500509.77781463</v>
      </c>
      <c r="BP130" s="96">
        <v>983101307.7309314</v>
      </c>
      <c r="BQ130" s="96">
        <v>1016833010.7978816</v>
      </c>
    </row>
    <row r="131" spans="1:69" hidden="1" x14ac:dyDescent="0.25">
      <c r="A131" s="96" t="s">
        <v>344</v>
      </c>
      <c r="B131" s="96" t="s">
        <v>345</v>
      </c>
      <c r="C131" s="96" t="s">
        <v>4194</v>
      </c>
      <c r="D131" s="96" t="s">
        <v>4195</v>
      </c>
      <c r="E131" s="101">
        <f t="shared" si="1"/>
        <v>1459277717103.8936</v>
      </c>
      <c r="F131" s="96">
        <v>25704085715.359402</v>
      </c>
      <c r="G131" s="96">
        <v>27486919211.903244</v>
      </c>
      <c r="H131" s="96">
        <v>28557609625.514778</v>
      </c>
      <c r="I131" s="96">
        <v>31133668301.719124</v>
      </c>
      <c r="J131" s="96">
        <v>34083217464.924473</v>
      </c>
      <c r="K131" s="96">
        <v>36577575097.097351</v>
      </c>
      <c r="L131" s="96">
        <v>40964673582.665932</v>
      </c>
      <c r="M131" s="96">
        <v>44684104770.094223</v>
      </c>
      <c r="N131" s="96">
        <v>50567110466.619934</v>
      </c>
      <c r="O131" s="96">
        <v>57930372849.434425</v>
      </c>
      <c r="P131" s="96">
        <v>63753959604.846352</v>
      </c>
      <c r="Q131" s="96">
        <v>70477142055.037674</v>
      </c>
      <c r="R131" s="96">
        <v>75561617309.303436</v>
      </c>
      <c r="S131" s="96">
        <v>86819030861.154633</v>
      </c>
      <c r="T131" s="96">
        <v>95077114202.409012</v>
      </c>
      <c r="U131" s="96">
        <v>102531096575.67403</v>
      </c>
      <c r="V131" s="96">
        <v>116087191990.82187</v>
      </c>
      <c r="W131" s="96">
        <v>130407687325.50658</v>
      </c>
      <c r="X131" s="96">
        <v>144691222664.08179</v>
      </c>
      <c r="Y131" s="96">
        <v>157237726606.55505</v>
      </c>
      <c r="Z131" s="96">
        <v>154650084773.67526</v>
      </c>
      <c r="AA131" s="96">
        <v>165856302541.4418</v>
      </c>
      <c r="AB131" s="96">
        <v>179685530559.41779</v>
      </c>
      <c r="AC131" s="96">
        <v>203720580660.99149</v>
      </c>
      <c r="AD131" s="96">
        <v>225216443661.42697</v>
      </c>
      <c r="AE131" s="96">
        <v>242870854434.64688</v>
      </c>
      <c r="AF131" s="96">
        <v>270381470486.16098</v>
      </c>
      <c r="AG131" s="96">
        <v>304783976338.52881</v>
      </c>
      <c r="AH131" s="96">
        <v>341320612492.56708</v>
      </c>
      <c r="AI131" s="96">
        <v>365461856267.17297</v>
      </c>
      <c r="AJ131" s="96">
        <v>401560542993.62695</v>
      </c>
      <c r="AK131" s="96">
        <v>444840963700.95105</v>
      </c>
      <c r="AL131" s="96">
        <v>472415066061.57184</v>
      </c>
      <c r="AM131" s="96">
        <v>504905290009.96936</v>
      </c>
      <c r="AN131" s="96">
        <v>551703276662.81287</v>
      </c>
      <c r="AO131" s="96">
        <v>604747148973.98413</v>
      </c>
      <c r="AP131" s="96">
        <v>652465952372.00488</v>
      </c>
      <c r="AQ131" s="96">
        <v>692726706028.7677</v>
      </c>
      <c r="AR131" s="96">
        <v>657193648716.45789</v>
      </c>
      <c r="AS131" s="96">
        <v>732553666046.98242</v>
      </c>
      <c r="AT131" s="96">
        <v>798929132744.30176</v>
      </c>
      <c r="AU131" s="96">
        <v>837696366558.27722</v>
      </c>
      <c r="AV131" s="96">
        <v>902409606062.14685</v>
      </c>
      <c r="AW131" s="96">
        <v>930811064125.15137</v>
      </c>
      <c r="AX131" s="96">
        <v>979188957980.10986</v>
      </c>
      <c r="AY131" s="96">
        <v>1021377732486.5547</v>
      </c>
      <c r="AZ131" s="96">
        <v>1075146392089.8536</v>
      </c>
      <c r="BA131" s="96">
        <v>1137500027631.5762</v>
      </c>
      <c r="BB131" s="96">
        <v>1171772731392.3442</v>
      </c>
      <c r="BC131" s="96">
        <v>1181061361993.541</v>
      </c>
      <c r="BD131" s="96">
        <v>1261430519849.4192</v>
      </c>
      <c r="BE131" s="96">
        <v>1307922658113.4045</v>
      </c>
      <c r="BF131" s="96">
        <v>1339345905332.01</v>
      </c>
      <c r="BG131" s="96">
        <v>1381732300870.2842</v>
      </c>
      <c r="BH131" s="96">
        <v>1425981639370.3538</v>
      </c>
      <c r="BI131" s="96">
        <v>1466038936206.4277</v>
      </c>
      <c r="BJ131" s="96">
        <v>1509241369553.54</v>
      </c>
      <c r="BK131" s="96">
        <v>1556927899270.7476</v>
      </c>
      <c r="BL131" s="96">
        <v>1602194079769.0442</v>
      </c>
      <c r="BM131" s="96">
        <v>1638146960195.0566</v>
      </c>
      <c r="BN131" s="96">
        <v>1626525694049.9268</v>
      </c>
      <c r="BO131" s="96">
        <v>1696543311942.8091</v>
      </c>
      <c r="BP131" s="96">
        <v>1740868427277.0076</v>
      </c>
      <c r="BQ131" s="96">
        <v>1764487367948.6982</v>
      </c>
    </row>
    <row r="132" spans="1:69" hidden="1" x14ac:dyDescent="0.25">
      <c r="A132" s="96" t="s">
        <v>346</v>
      </c>
      <c r="B132" s="96" t="s">
        <v>347</v>
      </c>
      <c r="C132" s="96" t="s">
        <v>4194</v>
      </c>
      <c r="D132" s="96" t="s">
        <v>4195</v>
      </c>
      <c r="E132" s="101">
        <f t="shared" si="1"/>
        <v>110760480696.45709</v>
      </c>
      <c r="P132" s="96">
        <v>55498510611.315758</v>
      </c>
      <c r="Q132" s="96">
        <v>59407648635.579094</v>
      </c>
      <c r="R132" s="96">
        <v>61725008152.934715</v>
      </c>
      <c r="S132" s="96">
        <v>57669628994.693634</v>
      </c>
      <c r="T132" s="96">
        <v>50177583173.633675</v>
      </c>
      <c r="U132" s="96">
        <v>44018581539.563057</v>
      </c>
      <c r="V132" s="96">
        <v>46926530255.138557</v>
      </c>
      <c r="W132" s="96">
        <v>45121014706.704742</v>
      </c>
      <c r="X132" s="96">
        <v>48439563532.748489</v>
      </c>
      <c r="Y132" s="96">
        <v>55172280386.717415</v>
      </c>
      <c r="Z132" s="96">
        <v>44462929600.936516</v>
      </c>
      <c r="AA132" s="96">
        <v>36048439697.618111</v>
      </c>
      <c r="AB132" s="96">
        <v>31813071451.625404</v>
      </c>
      <c r="AC132" s="96">
        <v>34338543353.935268</v>
      </c>
      <c r="AD132" s="96">
        <v>36138434242.928551</v>
      </c>
      <c r="AE132" s="96">
        <v>34597277670.984962</v>
      </c>
      <c r="AF132" s="96">
        <v>37561472978.096725</v>
      </c>
      <c r="AG132" s="96">
        <v>40621287487.090202</v>
      </c>
      <c r="AH132" s="96">
        <v>36537785034.515465</v>
      </c>
      <c r="AI132" s="96">
        <v>45998461516.30825</v>
      </c>
      <c r="AJ132" s="96">
        <v>33933574483.543728</v>
      </c>
      <c r="AK132" s="96">
        <v>20018165293.107613</v>
      </c>
      <c r="AL132" s="96">
        <v>36595073655.696243</v>
      </c>
      <c r="AM132" s="96">
        <v>49033910293.693672</v>
      </c>
      <c r="AN132" s="96">
        <v>53170492188.15406</v>
      </c>
      <c r="AO132" s="96">
        <v>55753669558.791069</v>
      </c>
      <c r="AP132" s="96">
        <v>56091050155.322868</v>
      </c>
      <c r="AQ132" s="96">
        <v>57478364266.314827</v>
      </c>
      <c r="AR132" s="96">
        <v>59583253422.480278</v>
      </c>
      <c r="AS132" s="96">
        <v>58517303582.077675</v>
      </c>
      <c r="AT132" s="96">
        <v>61264446307.318268</v>
      </c>
      <c r="AU132" s="96">
        <v>61395143329.103737</v>
      </c>
      <c r="AV132" s="96">
        <v>63245766790.571587</v>
      </c>
      <c r="AW132" s="96">
        <v>74203741257.919525</v>
      </c>
      <c r="AX132" s="96">
        <v>81802425533.389069</v>
      </c>
      <c r="AY132" s="96">
        <v>90480881656.248108</v>
      </c>
      <c r="AZ132" s="96">
        <v>97280314521.331146</v>
      </c>
      <c r="BA132" s="96">
        <v>103108938022.81921</v>
      </c>
      <c r="BB132" s="96">
        <v>105665789072.0724</v>
      </c>
      <c r="BC132" s="96">
        <v>98188818209.352081</v>
      </c>
      <c r="BD132" s="96">
        <v>95861205096.898132</v>
      </c>
      <c r="BE132" s="96">
        <v>105091217146.59518</v>
      </c>
      <c r="BF132" s="96">
        <v>112054826471.56313</v>
      </c>
      <c r="BG132" s="96">
        <v>113342574948.63937</v>
      </c>
      <c r="BH132" s="96">
        <v>113910327577.99406</v>
      </c>
      <c r="BI132" s="96">
        <v>114585555830.91621</v>
      </c>
      <c r="BJ132" s="96">
        <v>117938416579.04091</v>
      </c>
      <c r="BK132" s="96">
        <v>112380894485.05533</v>
      </c>
      <c r="BL132" s="96">
        <v>115116221788.46265</v>
      </c>
      <c r="BM132" s="96">
        <v>116706510582.07808</v>
      </c>
      <c r="BN132" s="96">
        <v>110551385167.15752</v>
      </c>
      <c r="BO132" s="96">
        <v>112428132931.43834</v>
      </c>
      <c r="BP132" s="96">
        <v>119329255932.76614</v>
      </c>
      <c r="BQ132" s="96">
        <v>116668101996.92186</v>
      </c>
    </row>
    <row r="133" spans="1:69" hidden="1" x14ac:dyDescent="0.25">
      <c r="A133" s="96" t="s">
        <v>4076</v>
      </c>
      <c r="B133" s="96" t="s">
        <v>4075</v>
      </c>
      <c r="C133" s="96" t="s">
        <v>4194</v>
      </c>
      <c r="D133" s="96" t="s">
        <v>4195</v>
      </c>
      <c r="E133" s="101">
        <f t="shared" ref="E133:E196" si="2">AVERAGE(BA133:BQ133)</f>
        <v>4515389465435.0439</v>
      </c>
      <c r="F133" s="96">
        <v>624266953948.97363</v>
      </c>
      <c r="G133" s="96">
        <v>662738530827.599</v>
      </c>
      <c r="H133" s="96">
        <v>691538253178.80359</v>
      </c>
      <c r="I133" s="96">
        <v>703704611491.37036</v>
      </c>
      <c r="J133" s="96">
        <v>757252434134.02979</v>
      </c>
      <c r="K133" s="96">
        <v>801699420001.19421</v>
      </c>
      <c r="L133" s="96">
        <v>838879524524.66614</v>
      </c>
      <c r="M133" s="96">
        <v>876206405778.29321</v>
      </c>
      <c r="N133" s="96">
        <v>941469748212.25635</v>
      </c>
      <c r="O133" s="96">
        <v>1006450731190.3489</v>
      </c>
      <c r="P133" s="96">
        <v>1074998291101.2637</v>
      </c>
      <c r="Q133" s="96">
        <v>1149988505049.5645</v>
      </c>
      <c r="R133" s="96">
        <v>1238843677753.606</v>
      </c>
      <c r="S133" s="96">
        <v>1346575560732.5083</v>
      </c>
      <c r="T133" s="96">
        <v>1436053784738.9517</v>
      </c>
      <c r="U133" s="96">
        <v>1496877260798.873</v>
      </c>
      <c r="V133" s="96">
        <v>1579242071755.9807</v>
      </c>
      <c r="W133" s="96">
        <v>1654375903089.9722</v>
      </c>
      <c r="X133" s="96">
        <v>1725613004761.562</v>
      </c>
      <c r="Y133" s="96">
        <v>1852629736300.3335</v>
      </c>
      <c r="Z133" s="96">
        <v>1975547390049.4854</v>
      </c>
      <c r="AA133" s="96">
        <v>1996312425784.0898</v>
      </c>
      <c r="AB133" s="96">
        <v>2001436342827.2478</v>
      </c>
      <c r="AC133" s="96">
        <v>1959817600271.6843</v>
      </c>
      <c r="AD133" s="96">
        <v>2036579715332.7112</v>
      </c>
      <c r="AE133" s="96">
        <v>2100624560427.814</v>
      </c>
      <c r="AF133" s="96">
        <v>2171376321730.2554</v>
      </c>
      <c r="AG133" s="96">
        <v>2240071721245.23</v>
      </c>
      <c r="AH133" s="96">
        <v>2248084010828.7905</v>
      </c>
      <c r="AI133" s="96">
        <v>2279466745489.2476</v>
      </c>
      <c r="AJ133" s="96">
        <v>2268788826095.688</v>
      </c>
      <c r="AK133" s="96">
        <v>2332383198711.8828</v>
      </c>
      <c r="AL133" s="96">
        <v>2382216853096.834</v>
      </c>
      <c r="AM133" s="96">
        <v>2485933945133.7578</v>
      </c>
      <c r="AN133" s="96">
        <v>2616846969666.4604</v>
      </c>
      <c r="AO133" s="96">
        <v>2627714974909.25</v>
      </c>
      <c r="AP133" s="96">
        <v>2729442559618.7524</v>
      </c>
      <c r="AQ133" s="96">
        <v>2873634427529.2261</v>
      </c>
      <c r="AR133" s="96">
        <v>2953679889772.5229</v>
      </c>
      <c r="AS133" s="96">
        <v>2969259902471.4585</v>
      </c>
      <c r="AT133" s="96">
        <v>3076783123518.6987</v>
      </c>
      <c r="AU133" s="96">
        <v>3082193717729.6064</v>
      </c>
      <c r="AV133" s="96">
        <v>3093522841968.4775</v>
      </c>
      <c r="AW133" s="96">
        <v>3167984861673.4717</v>
      </c>
      <c r="AX133" s="96">
        <v>3335071314644.9692</v>
      </c>
      <c r="AY133" s="96">
        <v>3468105802726.0962</v>
      </c>
      <c r="AZ133" s="96">
        <v>3650283400737.2539</v>
      </c>
      <c r="BA133" s="96">
        <v>3845036662735.1919</v>
      </c>
      <c r="BB133" s="96">
        <v>3988833660212.8633</v>
      </c>
      <c r="BC133" s="96">
        <v>3892846773994.5645</v>
      </c>
      <c r="BD133" s="96">
        <v>4152580144024.2441</v>
      </c>
      <c r="BE133" s="96">
        <v>4336344416680.8677</v>
      </c>
      <c r="BF133" s="96">
        <v>4439165924566.2441</v>
      </c>
      <c r="BG133" s="96">
        <v>4561926982930.7666</v>
      </c>
      <c r="BH133" s="96">
        <v>4621044355458.1211</v>
      </c>
      <c r="BI133" s="96">
        <v>4634564315170.4541</v>
      </c>
      <c r="BJ133" s="96">
        <v>4612148914661.7783</v>
      </c>
      <c r="BK133" s="96">
        <v>4705197710036.0332</v>
      </c>
      <c r="BL133" s="96">
        <v>4778850088437.0205</v>
      </c>
      <c r="BM133" s="96">
        <v>4810651995951.2676</v>
      </c>
      <c r="BN133" s="96">
        <v>4495906134167.9434</v>
      </c>
      <c r="BO133" s="96">
        <v>4802278149822.9531</v>
      </c>
      <c r="BP133" s="96">
        <v>4988465001867.8896</v>
      </c>
      <c r="BQ133" s="96">
        <v>5095779681677.543</v>
      </c>
    </row>
    <row r="134" spans="1:69" hidden="1" x14ac:dyDescent="0.25">
      <c r="A134" s="96" t="s">
        <v>348</v>
      </c>
      <c r="B134" s="96" t="s">
        <v>349</v>
      </c>
      <c r="C134" s="96" t="s">
        <v>4194</v>
      </c>
      <c r="D134" s="96" t="s">
        <v>4195</v>
      </c>
      <c r="E134" s="101">
        <f t="shared" si="2"/>
        <v>14326845574.284986</v>
      </c>
      <c r="AD134" s="96">
        <v>2109467955.2532616</v>
      </c>
      <c r="AE134" s="96">
        <v>2216417220.0633593</v>
      </c>
      <c r="AF134" s="96">
        <v>2324692154.9220848</v>
      </c>
      <c r="AG134" s="96">
        <v>2291546871.2505426</v>
      </c>
      <c r="AH134" s="96">
        <v>2245482171.9135294</v>
      </c>
      <c r="AI134" s="96">
        <v>2564130387.5009966</v>
      </c>
      <c r="AJ134" s="96">
        <v>2736044527.0661039</v>
      </c>
      <c r="AK134" s="96">
        <v>2853600421.4203749</v>
      </c>
      <c r="AL134" s="96">
        <v>3012256546.1234021</v>
      </c>
      <c r="AM134" s="96">
        <v>3190357917.9741902</v>
      </c>
      <c r="AN134" s="96">
        <v>3450659811.7617435</v>
      </c>
      <c r="AO134" s="96">
        <v>3693284478.9893293</v>
      </c>
      <c r="AP134" s="96">
        <v>3949167183.9019575</v>
      </c>
      <c r="AQ134" s="96">
        <v>4220557557.2322536</v>
      </c>
      <c r="AR134" s="96">
        <v>4388012740.3995466</v>
      </c>
      <c r="AS134" s="96">
        <v>4708617453.2732792</v>
      </c>
      <c r="AT134" s="96">
        <v>4981659930.0759878</v>
      </c>
      <c r="AU134" s="96">
        <v>5268175760.9238052</v>
      </c>
      <c r="AV134" s="96">
        <v>5579985581.0199947</v>
      </c>
      <c r="AW134" s="96">
        <v>5918523434.7522497</v>
      </c>
      <c r="AX134" s="96">
        <v>6294805131.6511078</v>
      </c>
      <c r="AY134" s="96">
        <v>6742212710.0226746</v>
      </c>
      <c r="AZ134" s="96">
        <v>7323341971.8312588</v>
      </c>
      <c r="BA134" s="96">
        <v>7879683723.9100122</v>
      </c>
      <c r="BB134" s="96">
        <v>8496261313.3670721</v>
      </c>
      <c r="BC134" s="96">
        <v>9133631713.0531693</v>
      </c>
      <c r="BD134" s="96">
        <v>9912447859.532238</v>
      </c>
      <c r="BE134" s="96">
        <v>10709275115.069645</v>
      </c>
      <c r="BF134" s="96">
        <v>11568812077.438631</v>
      </c>
      <c r="BG134" s="96">
        <v>12497359667.470156</v>
      </c>
      <c r="BH134" s="96">
        <v>13448654116.297441</v>
      </c>
      <c r="BI134" s="96">
        <v>14426380125.648829</v>
      </c>
      <c r="BJ134" s="96">
        <v>15439521179.398651</v>
      </c>
      <c r="BK134" s="96">
        <v>16503694943.285589</v>
      </c>
      <c r="BL134" s="96">
        <v>17534839203.111565</v>
      </c>
      <c r="BM134" s="96">
        <v>18491844275.710567</v>
      </c>
      <c r="BN134" s="96">
        <v>18584864138.18996</v>
      </c>
      <c r="BO134" s="96">
        <v>19054754737.37994</v>
      </c>
      <c r="BP134" s="96">
        <v>19570648221.686237</v>
      </c>
      <c r="BQ134" s="96">
        <v>20303702352.29504</v>
      </c>
    </row>
    <row r="135" spans="1:69" hidden="1" x14ac:dyDescent="0.25">
      <c r="A135" s="96" t="s">
        <v>350</v>
      </c>
      <c r="B135" s="96" t="s">
        <v>351</v>
      </c>
      <c r="C135" s="96" t="s">
        <v>4194</v>
      </c>
      <c r="D135" s="96" t="s">
        <v>4195</v>
      </c>
      <c r="E135" s="101">
        <f t="shared" si="2"/>
        <v>43979042221.565231</v>
      </c>
      <c r="AH135" s="96">
        <v>13590690651.830927</v>
      </c>
      <c r="AI135" s="96">
        <v>7821290496.8826036</v>
      </c>
      <c r="AJ135" s="96">
        <v>9896526025.7785435</v>
      </c>
      <c r="AK135" s="96">
        <v>14790098775.878973</v>
      </c>
      <c r="AL135" s="96">
        <v>17221346342.705746</v>
      </c>
      <c r="AM135" s="96">
        <v>19075339624.591713</v>
      </c>
      <c r="AN135" s="96">
        <v>20621442059.165245</v>
      </c>
      <c r="AO135" s="96">
        <v>21951290517.48259</v>
      </c>
      <c r="AP135" s="96">
        <v>24428699054.154694</v>
      </c>
      <c r="AQ135" s="96">
        <v>24686413686.457115</v>
      </c>
      <c r="AR135" s="96">
        <v>25591349424.639099</v>
      </c>
      <c r="AS135" s="96">
        <v>25456845224.229546</v>
      </c>
      <c r="AT135" s="96">
        <v>25798443405.565468</v>
      </c>
      <c r="AU135" s="96">
        <v>26789018310.960865</v>
      </c>
      <c r="AV135" s="96">
        <v>27706046545.312695</v>
      </c>
      <c r="AW135" s="96">
        <v>28600147893.726749</v>
      </c>
      <c r="AX135" s="96">
        <v>30510478932.499874</v>
      </c>
      <c r="AY135" s="96">
        <v>31329923063.100735</v>
      </c>
      <c r="AZ135" s="96">
        <v>31815384920.712646</v>
      </c>
      <c r="BA135" s="96">
        <v>34777595316.005028</v>
      </c>
      <c r="BB135" s="96">
        <v>37931620043.701508</v>
      </c>
      <c r="BC135" s="96">
        <v>41812842419.743919</v>
      </c>
      <c r="BD135" s="96">
        <v>45147473283.559303</v>
      </c>
      <c r="BE135" s="96">
        <v>45539055323.506569</v>
      </c>
      <c r="BF135" s="96">
        <v>46707037069.304604</v>
      </c>
      <c r="BG135" s="96">
        <v>48494923363.262543</v>
      </c>
      <c r="BH135" s="96">
        <v>49699566407.483276</v>
      </c>
      <c r="BI135" s="96">
        <v>49929337836.815918</v>
      </c>
      <c r="BJ135" s="96">
        <v>50705514062.860771</v>
      </c>
      <c r="BK135" s="96">
        <v>51163399287.703354</v>
      </c>
      <c r="BL135" s="96">
        <v>50199119756.200813</v>
      </c>
      <c r="BM135" s="96">
        <v>46727888410.684799</v>
      </c>
      <c r="BN135" s="96">
        <v>36728167162.873917</v>
      </c>
      <c r="BO135" s="96">
        <v>34156740537.160381</v>
      </c>
      <c r="BP135" s="96">
        <v>33944395264.176895</v>
      </c>
    </row>
    <row r="136" spans="1:69" hidden="1" x14ac:dyDescent="0.25">
      <c r="A136" s="96" t="s">
        <v>352</v>
      </c>
      <c r="B136" s="96" t="s">
        <v>353</v>
      </c>
      <c r="C136" s="96" t="s">
        <v>4194</v>
      </c>
      <c r="D136" s="96" t="s">
        <v>4195</v>
      </c>
      <c r="E136" s="101">
        <f t="shared" si="2"/>
        <v>2997018715.7016177</v>
      </c>
      <c r="F136" s="96">
        <v>2785350369.7790952</v>
      </c>
      <c r="G136" s="96">
        <v>2853312512.7258425</v>
      </c>
      <c r="H136" s="96">
        <v>2891678326.1805539</v>
      </c>
      <c r="I136" s="96">
        <v>2957448411.4667716</v>
      </c>
      <c r="J136" s="96">
        <v>3109815009.7950711</v>
      </c>
      <c r="K136" s="96">
        <v>3258892894.9722834</v>
      </c>
      <c r="L136" s="96">
        <v>3509914203.4563913</v>
      </c>
      <c r="M136" s="96">
        <v>3746685674.9397464</v>
      </c>
      <c r="N136" s="96">
        <v>3925360307.382525</v>
      </c>
      <c r="O136" s="96">
        <v>4211459133.9437895</v>
      </c>
      <c r="P136" s="96">
        <v>4492076771.9199333</v>
      </c>
      <c r="Q136" s="96">
        <v>4712405513.1949711</v>
      </c>
      <c r="R136" s="96">
        <v>4907522458.0725451</v>
      </c>
      <c r="S136" s="96">
        <v>4796809968.5765133</v>
      </c>
      <c r="T136" s="96">
        <v>5024811956.0972013</v>
      </c>
      <c r="U136" s="96">
        <v>4850521856.7489948</v>
      </c>
      <c r="V136" s="96">
        <v>5108120173.7617188</v>
      </c>
      <c r="W136" s="96">
        <v>5189236333.7657146</v>
      </c>
      <c r="X136" s="96">
        <v>5439161404.5327969</v>
      </c>
      <c r="Y136" s="96">
        <v>5616740217.0320721</v>
      </c>
      <c r="Z136" s="96">
        <v>5386545754.0773315</v>
      </c>
      <c r="AA136" s="96">
        <v>5271448731.4867277</v>
      </c>
      <c r="AB136" s="96">
        <v>5143197691.8388748</v>
      </c>
      <c r="AC136" s="96">
        <v>5045638801.6265697</v>
      </c>
      <c r="AD136" s="96">
        <v>4939311262.9986324</v>
      </c>
      <c r="AE136" s="96">
        <v>4897657154.1663733</v>
      </c>
      <c r="AF136" s="96">
        <v>4815445174.218873</v>
      </c>
      <c r="AG136" s="96">
        <v>4767213639.0844765</v>
      </c>
      <c r="AH136" s="96">
        <v>4669871991.1026754</v>
      </c>
      <c r="AI136" s="96">
        <v>3424489545.1385007</v>
      </c>
      <c r="AJ136" s="96">
        <v>1676942910.1117396</v>
      </c>
      <c r="AK136" s="96">
        <v>1438394230.0734262</v>
      </c>
      <c r="AL136" s="96">
        <v>933723817.66311431</v>
      </c>
      <c r="AM136" s="96">
        <v>625824733.27040064</v>
      </c>
      <c r="AN136" s="96">
        <v>489630565.68285066</v>
      </c>
      <c r="AO136" s="96">
        <v>468741889.6724903</v>
      </c>
      <c r="AP136" s="96">
        <v>525559088.42067069</v>
      </c>
      <c r="AQ136" s="96">
        <v>1084122284.9377151</v>
      </c>
      <c r="AR136" s="96">
        <v>1411615365.2016616</v>
      </c>
      <c r="AS136" s="96">
        <v>1718520984.1633282</v>
      </c>
      <c r="AT136" s="96">
        <v>2210291803.5901966</v>
      </c>
      <c r="AU136" s="96">
        <v>2274838397.3787279</v>
      </c>
      <c r="AV136" s="96">
        <v>2360440967.030386</v>
      </c>
      <c r="AW136" s="96">
        <v>1648882904.554358</v>
      </c>
      <c r="AX136" s="96">
        <v>1692081112.1277866</v>
      </c>
      <c r="AY136" s="96">
        <v>1781443510.5379128</v>
      </c>
      <c r="AZ136" s="96">
        <v>1924741222.725848</v>
      </c>
      <c r="BA136" s="96">
        <v>2108270598.3345208</v>
      </c>
      <c r="BB136" s="96">
        <v>2258921103.4363627</v>
      </c>
      <c r="BC136" s="96">
        <v>2378656131.4529085</v>
      </c>
      <c r="BD136" s="96">
        <v>2523749998.5330667</v>
      </c>
      <c r="BE136" s="96">
        <v>2730716886.4904637</v>
      </c>
      <c r="BF136" s="96">
        <v>2949005327.4299116</v>
      </c>
      <c r="BG136" s="96">
        <v>3205193907.9446235</v>
      </c>
      <c r="BH136" s="96">
        <v>3227674916.8657827</v>
      </c>
      <c r="BI136" s="96">
        <v>3227075700</v>
      </c>
      <c r="BJ136" s="96">
        <v>3176896008.3099952</v>
      </c>
      <c r="BK136" s="96">
        <v>3254893758.7341504</v>
      </c>
      <c r="BL136" s="96">
        <v>3292571599.1351814</v>
      </c>
      <c r="BM136" s="96">
        <v>3211334057.9282751</v>
      </c>
      <c r="BN136" s="96">
        <v>3115556299.79146</v>
      </c>
      <c r="BO136" s="96">
        <v>3270920145.6690845</v>
      </c>
      <c r="BP136" s="96">
        <v>3428189426.3946424</v>
      </c>
      <c r="BQ136" s="96">
        <v>3589692300.4770751</v>
      </c>
    </row>
    <row r="137" spans="1:69" hidden="1" x14ac:dyDescent="0.25">
      <c r="A137" s="96" t="s">
        <v>354</v>
      </c>
      <c r="B137" s="96" t="s">
        <v>355</v>
      </c>
      <c r="C137" s="96" t="s">
        <v>4194</v>
      </c>
      <c r="D137" s="96" t="s">
        <v>4195</v>
      </c>
      <c r="E137" s="101">
        <f t="shared" si="2"/>
        <v>64065404060.850723</v>
      </c>
      <c r="F137" s="96">
        <v>4206979769.9027495</v>
      </c>
      <c r="G137" s="96">
        <v>4623294238.9523849</v>
      </c>
      <c r="H137" s="96">
        <v>6127004091.9866571</v>
      </c>
      <c r="I137" s="96">
        <v>8272704007.2960329</v>
      </c>
      <c r="J137" s="96">
        <v>12001351827.156837</v>
      </c>
      <c r="K137" s="96">
        <v>15379597827.288467</v>
      </c>
      <c r="L137" s="96">
        <v>18238997837.295948</v>
      </c>
      <c r="M137" s="96">
        <v>20265366358.983059</v>
      </c>
      <c r="N137" s="96">
        <v>27128012832.310883</v>
      </c>
      <c r="O137" s="96">
        <v>30678497533.610264</v>
      </c>
      <c r="P137" s="96">
        <v>32197312918.712448</v>
      </c>
      <c r="Q137" s="96">
        <v>30498091672.060272</v>
      </c>
      <c r="R137" s="96">
        <v>33281298886.146992</v>
      </c>
      <c r="S137" s="96">
        <v>33925831081.290264</v>
      </c>
      <c r="T137" s="96">
        <v>41455139017.216125</v>
      </c>
      <c r="U137" s="96">
        <v>43125063344.388802</v>
      </c>
      <c r="V137" s="96">
        <v>52992488552.391975</v>
      </c>
      <c r="W137" s="96">
        <v>57683765284.354912</v>
      </c>
      <c r="X137" s="96">
        <v>59590166894.593178</v>
      </c>
      <c r="Y137" s="96">
        <v>64928319576.963623</v>
      </c>
      <c r="Z137" s="96">
        <v>65373260706.914864</v>
      </c>
      <c r="AA137" s="96">
        <v>52828013781.5867</v>
      </c>
      <c r="AB137" s="96">
        <v>54310397842.821838</v>
      </c>
      <c r="AC137" s="96">
        <v>52967721371.314041</v>
      </c>
      <c r="AD137" s="96">
        <v>50297204631.900902</v>
      </c>
      <c r="AE137" s="96">
        <v>54485341416.282616</v>
      </c>
      <c r="AF137" s="96">
        <v>48299889590.482727</v>
      </c>
      <c r="AG137" s="96">
        <v>41198814142.603363</v>
      </c>
      <c r="AH137" s="96">
        <v>44321281890.447227</v>
      </c>
      <c r="AI137" s="96">
        <v>47512155857.845009</v>
      </c>
      <c r="AJ137" s="96">
        <v>49279670598.197319</v>
      </c>
      <c r="AK137" s="96">
        <v>56994467924.468719</v>
      </c>
      <c r="AL137" s="96">
        <v>55448621723.070251</v>
      </c>
      <c r="AM137" s="96">
        <v>53361983283.839325</v>
      </c>
      <c r="AN137" s="96">
        <v>54394423851.928085</v>
      </c>
      <c r="AO137" s="96">
        <v>53186646284.035431</v>
      </c>
      <c r="AP137" s="96">
        <v>54321714834.760132</v>
      </c>
      <c r="AQ137" s="96">
        <v>57153327125.327003</v>
      </c>
      <c r="AR137" s="96">
        <v>55123101084.500687</v>
      </c>
      <c r="AS137" s="96">
        <v>55536336508.487007</v>
      </c>
      <c r="AT137" s="96">
        <v>57579668503.442139</v>
      </c>
      <c r="AU137" s="96">
        <v>56564631725.485847</v>
      </c>
      <c r="AV137" s="96">
        <v>56022234980.533951</v>
      </c>
      <c r="AW137" s="96">
        <v>63314109952.651039</v>
      </c>
      <c r="AX137" s="96">
        <v>66138956972.576775</v>
      </c>
      <c r="AY137" s="96">
        <v>73990151521.388519</v>
      </c>
      <c r="AZ137" s="96">
        <v>78799900129.031601</v>
      </c>
      <c r="BA137" s="96">
        <v>83709120342.154755</v>
      </c>
      <c r="BB137" s="96">
        <v>83573471186.925415</v>
      </c>
      <c r="BC137" s="96">
        <v>79896086548.966949</v>
      </c>
      <c r="BD137" s="96">
        <v>83912660700.320602</v>
      </c>
      <c r="BE137" s="96">
        <v>41672273290.572739</v>
      </c>
      <c r="BF137" s="96">
        <v>77854953189.631958</v>
      </c>
      <c r="BG137" s="96">
        <v>63842648630.663994</v>
      </c>
      <c r="BH137" s="96">
        <v>49131511071.106377</v>
      </c>
      <c r="BI137" s="96">
        <v>48717501321.305237</v>
      </c>
      <c r="BJ137" s="96">
        <v>47991152062.803139</v>
      </c>
      <c r="BK137" s="96">
        <v>63584342257.960579</v>
      </c>
      <c r="BL137" s="96">
        <v>68633808773.518784</v>
      </c>
      <c r="BM137" s="96">
        <v>64519360225.525108</v>
      </c>
      <c r="BN137" s="96">
        <v>26892811063.734848</v>
      </c>
      <c r="BO137" s="96">
        <v>68171296922.061783</v>
      </c>
      <c r="BP137" s="96">
        <v>69082166408.481323</v>
      </c>
      <c r="BQ137" s="96">
        <v>67926705038.72879</v>
      </c>
    </row>
    <row r="138" spans="1:69" hidden="1" x14ac:dyDescent="0.25">
      <c r="A138" s="96" t="s">
        <v>4074</v>
      </c>
      <c r="B138" s="96" t="s">
        <v>3682</v>
      </c>
      <c r="C138" s="96" t="s">
        <v>4194</v>
      </c>
      <c r="D138" s="96" t="s">
        <v>4195</v>
      </c>
      <c r="E138" s="101">
        <f t="shared" si="2"/>
        <v>1819938440.7499037</v>
      </c>
      <c r="W138" s="96">
        <v>483070711.46055406</v>
      </c>
      <c r="X138" s="96">
        <v>532884676.80239493</v>
      </c>
      <c r="Y138" s="96">
        <v>553095577.27279174</v>
      </c>
      <c r="Z138" s="96">
        <v>540813934.60719776</v>
      </c>
      <c r="AA138" s="96">
        <v>574940663.12851048</v>
      </c>
      <c r="AB138" s="96">
        <v>586935892.27049816</v>
      </c>
      <c r="AC138" s="96">
        <v>616079512.9910382</v>
      </c>
      <c r="AD138" s="96">
        <v>660841223.68610168</v>
      </c>
      <c r="AE138" s="96">
        <v>715610191.79879713</v>
      </c>
      <c r="AF138" s="96">
        <v>818672509.70187223</v>
      </c>
      <c r="AG138" s="96">
        <v>850795019.90665114</v>
      </c>
      <c r="AH138" s="96">
        <v>969052667.63527012</v>
      </c>
      <c r="AI138" s="96">
        <v>1056083328.446866</v>
      </c>
      <c r="AJ138" s="96">
        <v>1160537378.3762987</v>
      </c>
      <c r="AK138" s="96">
        <v>1164897262.3239992</v>
      </c>
      <c r="AL138" s="96">
        <v>1257542419.4683783</v>
      </c>
      <c r="AM138" s="96">
        <v>1264876403.8182576</v>
      </c>
      <c r="AN138" s="96">
        <v>1285096214.1090364</v>
      </c>
      <c r="AO138" s="96">
        <v>1307562598.5147104</v>
      </c>
      <c r="AP138" s="96">
        <v>1345777265.5546582</v>
      </c>
      <c r="AQ138" s="96">
        <v>1336435819.9094617</v>
      </c>
      <c r="AR138" s="96">
        <v>1420450473.0366046</v>
      </c>
      <c r="AS138" s="96">
        <v>1458385073.2454312</v>
      </c>
      <c r="AT138" s="96">
        <v>1459096014.8733914</v>
      </c>
      <c r="AU138" s="96">
        <v>1409369089.4210594</v>
      </c>
      <c r="AV138" s="96">
        <v>1415238413.9427521</v>
      </c>
      <c r="AW138" s="96">
        <v>1475592833.9176006</v>
      </c>
      <c r="AX138" s="96">
        <v>1582830198.4140322</v>
      </c>
      <c r="AY138" s="96">
        <v>1576335771.3007903</v>
      </c>
      <c r="AZ138" s="96">
        <v>1673993828.1094141</v>
      </c>
      <c r="BA138" s="96">
        <v>1702311418.6390035</v>
      </c>
      <c r="BB138" s="96">
        <v>1786564291.1736052</v>
      </c>
      <c r="BC138" s="96">
        <v>1736024182.0103936</v>
      </c>
      <c r="BD138" s="96">
        <v>1741753383.7753139</v>
      </c>
      <c r="BE138" s="96">
        <v>1817118056.5010221</v>
      </c>
      <c r="BF138" s="96">
        <v>1815141828.8933918</v>
      </c>
      <c r="BG138" s="96">
        <v>1778747792.8063979</v>
      </c>
      <c r="BH138" s="96">
        <v>1805796738.1267493</v>
      </c>
      <c r="BI138" s="96">
        <v>1807640740.7407405</v>
      </c>
      <c r="BJ138" s="96">
        <v>1869604231.6787205</v>
      </c>
      <c r="BK138" s="96">
        <v>1932789910.3957412</v>
      </c>
      <c r="BL138" s="96">
        <v>1988585284.0628891</v>
      </c>
      <c r="BM138" s="96">
        <v>1975580731.7392316</v>
      </c>
      <c r="BN138" s="96">
        <v>1491476526.9109218</v>
      </c>
      <c r="BO138" s="96">
        <v>1673882763.8232536</v>
      </c>
      <c r="BP138" s="96">
        <v>1976443434.1388092</v>
      </c>
      <c r="BQ138" s="96">
        <v>2039492177.33218</v>
      </c>
    </row>
    <row r="139" spans="1:69" hidden="1" x14ac:dyDescent="0.25">
      <c r="A139" s="96" t="s">
        <v>4073</v>
      </c>
      <c r="B139" s="96" t="s">
        <v>4072</v>
      </c>
      <c r="C139" s="96" t="s">
        <v>4194</v>
      </c>
      <c r="D139" s="96" t="s">
        <v>4195</v>
      </c>
      <c r="E139" s="101">
        <f t="shared" si="2"/>
        <v>5277942740916.6709</v>
      </c>
      <c r="F139" s="96">
        <v>732992046477.5293</v>
      </c>
      <c r="G139" s="96">
        <v>777943996869.60706</v>
      </c>
      <c r="H139" s="96">
        <v>811489017278.35144</v>
      </c>
      <c r="I139" s="96">
        <v>828409002439.41284</v>
      </c>
      <c r="J139" s="96">
        <v>888623105578.14941</v>
      </c>
      <c r="K139" s="96">
        <v>939108686658.89111</v>
      </c>
      <c r="L139" s="96">
        <v>985627612135.12427</v>
      </c>
      <c r="M139" s="96">
        <v>1028468895368.0214</v>
      </c>
      <c r="N139" s="96">
        <v>1101628377193.22</v>
      </c>
      <c r="O139" s="96">
        <v>1176914676538.2629</v>
      </c>
      <c r="P139" s="96">
        <v>1253666094537.9209</v>
      </c>
      <c r="Q139" s="96">
        <v>1339869844539.3188</v>
      </c>
      <c r="R139" s="96">
        <v>1435867030733.3306</v>
      </c>
      <c r="S139" s="96">
        <v>1550612664853.0918</v>
      </c>
      <c r="T139" s="96">
        <v>1647405411179.3806</v>
      </c>
      <c r="U139" s="96">
        <v>1706487253872.0515</v>
      </c>
      <c r="V139" s="96">
        <v>1799260430910.3665</v>
      </c>
      <c r="W139" s="96">
        <v>1886881191726.4705</v>
      </c>
      <c r="X139" s="96">
        <v>1972349562208.7493</v>
      </c>
      <c r="Y139" s="96">
        <v>2118119597271.3325</v>
      </c>
      <c r="Z139" s="96">
        <v>2258698759559.2324</v>
      </c>
      <c r="AA139" s="96">
        <v>2286283861461.3999</v>
      </c>
      <c r="AB139" s="96">
        <v>2282408651840.0088</v>
      </c>
      <c r="AC139" s="96">
        <v>2230330546700.4292</v>
      </c>
      <c r="AD139" s="96">
        <v>2317140359908.5225</v>
      </c>
      <c r="AE139" s="96">
        <v>2389707571479.3813</v>
      </c>
      <c r="AF139" s="96">
        <v>2472832838892.043</v>
      </c>
      <c r="AG139" s="96">
        <v>2554484473341.6328</v>
      </c>
      <c r="AH139" s="96">
        <v>2570071746255.4907</v>
      </c>
      <c r="AI139" s="96">
        <v>2614050940422.5547</v>
      </c>
      <c r="AJ139" s="96">
        <v>2604161608704.5811</v>
      </c>
      <c r="AK139" s="96">
        <v>2680923554032.7617</v>
      </c>
      <c r="AL139" s="96">
        <v>2749842587096.624</v>
      </c>
      <c r="AM139" s="96">
        <v>2870702928381.8198</v>
      </c>
      <c r="AN139" s="96">
        <v>3020731134068.0083</v>
      </c>
      <c r="AO139" s="96">
        <v>3045761235217.8486</v>
      </c>
      <c r="AP139" s="96">
        <v>3166621852371.0991</v>
      </c>
      <c r="AQ139" s="96">
        <v>3337318337533.4204</v>
      </c>
      <c r="AR139" s="96">
        <v>3436764677420.3633</v>
      </c>
      <c r="AS139" s="96">
        <v>3460116822409.1851</v>
      </c>
      <c r="AT139" s="96">
        <v>3585025962443.3257</v>
      </c>
      <c r="AU139" s="96">
        <v>3601275872939.1021</v>
      </c>
      <c r="AV139" s="96">
        <v>3617994478747.4531</v>
      </c>
      <c r="AW139" s="96">
        <v>3706816658900.478</v>
      </c>
      <c r="AX139" s="96">
        <v>3908311194005.647</v>
      </c>
      <c r="AY139" s="96">
        <v>4061978706191.2397</v>
      </c>
      <c r="AZ139" s="96">
        <v>4270337495356.7119</v>
      </c>
      <c r="BA139" s="96">
        <v>4491618504568.1387</v>
      </c>
      <c r="BB139" s="96">
        <v>4655135327949.0225</v>
      </c>
      <c r="BC139" s="96">
        <v>4549040514093.9756</v>
      </c>
      <c r="BD139" s="96">
        <v>4839663904157.5869</v>
      </c>
      <c r="BE139" s="96">
        <v>5052393415398.9902</v>
      </c>
      <c r="BF139" s="96">
        <v>5182069130590.7725</v>
      </c>
      <c r="BG139" s="96">
        <v>5325108152089.751</v>
      </c>
      <c r="BH139" s="96">
        <v>5396280269302.0479</v>
      </c>
      <c r="BI139" s="96">
        <v>5418289197382.2969</v>
      </c>
      <c r="BJ139" s="96">
        <v>5400149112047.373</v>
      </c>
      <c r="BK139" s="96">
        <v>5502202492604.0596</v>
      </c>
      <c r="BL139" s="96">
        <v>5588680955712.8809</v>
      </c>
      <c r="BM139" s="96">
        <v>5628849094809.5127</v>
      </c>
      <c r="BN139" s="96">
        <v>5254573089939.0986</v>
      </c>
      <c r="BO139" s="96">
        <v>5622224635718.4307</v>
      </c>
      <c r="BP139" s="96">
        <v>5846435071888.9414</v>
      </c>
      <c r="BQ139" s="96">
        <v>5972313727330.5107</v>
      </c>
    </row>
    <row r="140" spans="1:69" hidden="1" x14ac:dyDescent="0.25">
      <c r="A140" s="96" t="s">
        <v>4071</v>
      </c>
      <c r="B140" s="96" t="s">
        <v>4070</v>
      </c>
      <c r="C140" s="96" t="s">
        <v>4194</v>
      </c>
      <c r="D140" s="96" t="s">
        <v>4195</v>
      </c>
      <c r="E140" s="101">
        <f t="shared" si="2"/>
        <v>925986955082.46545</v>
      </c>
      <c r="G140" s="96">
        <v>153927138736.5914</v>
      </c>
      <c r="H140" s="96">
        <v>165467490064.71017</v>
      </c>
      <c r="I140" s="96">
        <v>168848236757.8797</v>
      </c>
      <c r="J140" s="96">
        <v>174974341250.23282</v>
      </c>
      <c r="K140" s="96">
        <v>181424545406.81564</v>
      </c>
      <c r="L140" s="96">
        <v>187541141489.93646</v>
      </c>
      <c r="M140" s="96">
        <v>189598852071.76669</v>
      </c>
      <c r="N140" s="96">
        <v>199443816271.36203</v>
      </c>
      <c r="O140" s="96">
        <v>205894375354.66388</v>
      </c>
      <c r="P140" s="96">
        <v>204434068523.42462</v>
      </c>
      <c r="Q140" s="96">
        <v>207959366633.28174</v>
      </c>
      <c r="R140" s="96">
        <v>204884646034.74805</v>
      </c>
      <c r="S140" s="96">
        <v>209548998652.04971</v>
      </c>
      <c r="T140" s="96">
        <v>221508691212.90814</v>
      </c>
      <c r="U140" s="96">
        <v>222541739642.61832</v>
      </c>
      <c r="V140" s="96">
        <v>231226959956.59784</v>
      </c>
      <c r="W140" s="96">
        <v>236052211254.64465</v>
      </c>
      <c r="X140" s="96">
        <v>239903463250.73169</v>
      </c>
      <c r="Y140" s="96">
        <v>244476125801.88422</v>
      </c>
      <c r="Z140" s="96">
        <v>249562794669.93686</v>
      </c>
      <c r="AA140" s="96">
        <v>255710425098.41293</v>
      </c>
      <c r="AB140" s="96">
        <v>258467570727.13922</v>
      </c>
      <c r="AC140" s="96">
        <v>262778512588.78427</v>
      </c>
      <c r="AD140" s="96">
        <v>268919004458.80096</v>
      </c>
      <c r="AE140" s="96">
        <v>273419238349.95844</v>
      </c>
      <c r="AF140" s="96">
        <v>282779533590.40692</v>
      </c>
      <c r="AG140" s="96">
        <v>294661384759.58936</v>
      </c>
      <c r="AH140" s="96">
        <v>302767708412.49347</v>
      </c>
      <c r="AI140" s="96">
        <v>308099579459.89978</v>
      </c>
      <c r="AJ140" s="96">
        <v>308181978662.16101</v>
      </c>
      <c r="AK140" s="96">
        <v>313602583210.63898</v>
      </c>
      <c r="AL140" s="96">
        <v>315010277077.43573</v>
      </c>
      <c r="AM140" s="96">
        <v>314272083053.9248</v>
      </c>
      <c r="AN140" s="96">
        <v>316645011131.59229</v>
      </c>
      <c r="AO140" s="96">
        <v>335078499018.17889</v>
      </c>
      <c r="AP140" s="96">
        <v>353890919262.78802</v>
      </c>
      <c r="AQ140" s="96">
        <v>372982240272.76208</v>
      </c>
      <c r="AR140" s="96">
        <v>388022547875.7561</v>
      </c>
      <c r="AS140" s="96">
        <v>403843520521.36829</v>
      </c>
      <c r="AT140" s="96">
        <v>421399583888.69025</v>
      </c>
      <c r="AU140" s="96">
        <v>441987500291.91064</v>
      </c>
      <c r="AV140" s="96">
        <v>465316767677.13007</v>
      </c>
      <c r="AW140" s="96">
        <v>488541339753.75165</v>
      </c>
      <c r="AX140" s="96">
        <v>519714592039.00726</v>
      </c>
      <c r="AY140" s="96">
        <v>558306189355.82495</v>
      </c>
      <c r="AZ140" s="96">
        <v>596670560375.1106</v>
      </c>
      <c r="BA140" s="96">
        <v>640022418042.8092</v>
      </c>
      <c r="BB140" s="96">
        <v>681271368662.86853</v>
      </c>
      <c r="BC140" s="96">
        <v>710284773347.07947</v>
      </c>
      <c r="BD140" s="96">
        <v>754595426392.85046</v>
      </c>
      <c r="BE140" s="96">
        <v>778806272615.02441</v>
      </c>
      <c r="BF140" s="96">
        <v>803317776895.63696</v>
      </c>
      <c r="BG140" s="96">
        <v>849115700606.5824</v>
      </c>
      <c r="BH140" s="96">
        <v>896796948313.56348</v>
      </c>
      <c r="BI140" s="96">
        <v>920864864683.30872</v>
      </c>
      <c r="BJ140" s="96">
        <v>954700818592.87817</v>
      </c>
      <c r="BK140" s="96">
        <v>997453988691.2467</v>
      </c>
      <c r="BL140" s="96">
        <v>1042916952035.3379</v>
      </c>
      <c r="BM140" s="96">
        <v>1095126062430.9557</v>
      </c>
      <c r="BN140" s="96">
        <v>1094391497534.0631</v>
      </c>
      <c r="BO140" s="96">
        <v>1124729950885.605</v>
      </c>
      <c r="BP140" s="96">
        <v>1176809648484.2952</v>
      </c>
      <c r="BQ140" s="96">
        <v>1220573768187.8088</v>
      </c>
    </row>
    <row r="141" spans="1:69" hidden="1" x14ac:dyDescent="0.25">
      <c r="A141" s="96" t="s">
        <v>4069</v>
      </c>
      <c r="B141" s="96" t="s">
        <v>4068</v>
      </c>
      <c r="C141" s="96" t="s">
        <v>4194</v>
      </c>
      <c r="D141" s="96" t="s">
        <v>4195</v>
      </c>
      <c r="E141" s="101">
        <f t="shared" si="2"/>
        <v>426412327173.58087</v>
      </c>
      <c r="M141" s="96">
        <v>103362542936.62701</v>
      </c>
      <c r="N141" s="96">
        <v>106986303390.52106</v>
      </c>
      <c r="O141" s="96">
        <v>113056524319.44232</v>
      </c>
      <c r="P141" s="96">
        <v>116258565116.12604</v>
      </c>
      <c r="Q141" s="96">
        <v>121767771193.83755</v>
      </c>
      <c r="R141" s="96">
        <v>123956369624.04204</v>
      </c>
      <c r="S141" s="96">
        <v>125809995650.91197</v>
      </c>
      <c r="T141" s="96">
        <v>133171177444.87915</v>
      </c>
      <c r="U141" s="96">
        <v>136606859988.19073</v>
      </c>
      <c r="V141" s="96">
        <v>140932975450.56216</v>
      </c>
      <c r="W141" s="96">
        <v>144972858996.39221</v>
      </c>
      <c r="X141" s="96">
        <v>144920489157.11856</v>
      </c>
      <c r="Y141" s="96">
        <v>145504142806.3479</v>
      </c>
      <c r="Z141" s="96">
        <v>149683105992.35562</v>
      </c>
      <c r="AA141" s="96">
        <v>153956654008.53812</v>
      </c>
      <c r="AB141" s="96">
        <v>155798779649.55444</v>
      </c>
      <c r="AC141" s="96">
        <v>158152074078.17053</v>
      </c>
      <c r="AD141" s="96">
        <v>156839465689.78458</v>
      </c>
      <c r="AE141" s="96">
        <v>157961305393.6734</v>
      </c>
      <c r="AF141" s="96">
        <v>162169531876.3436</v>
      </c>
      <c r="AG141" s="96">
        <v>170449391052.0361</v>
      </c>
      <c r="AH141" s="96">
        <v>176479509231.50903</v>
      </c>
      <c r="AI141" s="96">
        <v>176283972293.77173</v>
      </c>
      <c r="AJ141" s="96">
        <v>171412999659.07846</v>
      </c>
      <c r="AK141" s="96">
        <v>173529631085.27869</v>
      </c>
      <c r="AL141" s="96">
        <v>173600660861.457</v>
      </c>
      <c r="AM141" s="96">
        <v>175498688498.57501</v>
      </c>
      <c r="AN141" s="96">
        <v>178279088639.31534</v>
      </c>
      <c r="AO141" s="96">
        <v>187331354863.16351</v>
      </c>
      <c r="AP141" s="96">
        <v>198129387786.57993</v>
      </c>
      <c r="AQ141" s="96">
        <v>210403353789.45297</v>
      </c>
      <c r="AR141" s="96">
        <v>218937980721.87439</v>
      </c>
      <c r="AS141" s="96">
        <v>224790693828.50864</v>
      </c>
      <c r="AT141" s="96">
        <v>231990073462.56625</v>
      </c>
      <c r="AU141" s="96">
        <v>242026081779.7251</v>
      </c>
      <c r="AV141" s="96">
        <v>253737269003.07605</v>
      </c>
      <c r="AW141" s="96">
        <v>266095536740.53214</v>
      </c>
      <c r="AX141" s="96">
        <v>282430961009.51135</v>
      </c>
      <c r="AY141" s="96">
        <v>301014599084.02997</v>
      </c>
      <c r="AZ141" s="96">
        <v>318837583190.6825</v>
      </c>
      <c r="BA141" s="96">
        <v>338340569585.92798</v>
      </c>
      <c r="BB141" s="96">
        <v>357091831321.10815</v>
      </c>
      <c r="BC141" s="96">
        <v>371927133160.68372</v>
      </c>
      <c r="BD141" s="96">
        <v>397898225559.26056</v>
      </c>
      <c r="BE141" s="96">
        <v>401025605052.68195</v>
      </c>
      <c r="BF141" s="96">
        <v>388128538100.30463</v>
      </c>
      <c r="BG141" s="96">
        <v>400902168722.16168</v>
      </c>
      <c r="BH141" s="96">
        <v>418504963966.62085</v>
      </c>
      <c r="BI141" s="96">
        <v>416120726145.31738</v>
      </c>
      <c r="BJ141" s="96">
        <v>424539461080.99414</v>
      </c>
      <c r="BK141" s="96">
        <v>437439929873.26514</v>
      </c>
      <c r="BL141" s="96">
        <v>452383472328.62952</v>
      </c>
      <c r="BM141" s="96">
        <v>471535606626.99615</v>
      </c>
      <c r="BN141" s="96">
        <v>473159513311.60144</v>
      </c>
      <c r="BO141" s="96">
        <v>482952716656.77789</v>
      </c>
      <c r="BP141" s="96">
        <v>501000379397.92419</v>
      </c>
      <c r="BQ141" s="96">
        <v>516058721060.62054</v>
      </c>
    </row>
    <row r="142" spans="1:69" hidden="1" x14ac:dyDescent="0.25">
      <c r="A142" s="96" t="s">
        <v>4067</v>
      </c>
      <c r="B142" s="96" t="s">
        <v>4066</v>
      </c>
      <c r="C142" s="96" t="s">
        <v>4194</v>
      </c>
      <c r="D142" s="96" t="s">
        <v>4195</v>
      </c>
      <c r="E142" s="101">
        <f t="shared" si="2"/>
        <v>6268515276.1744051</v>
      </c>
      <c r="BI142" s="96">
        <v>6268515276.1744051</v>
      </c>
    </row>
    <row r="143" spans="1:69" hidden="1" x14ac:dyDescent="0.25">
      <c r="A143" s="96" t="s">
        <v>356</v>
      </c>
      <c r="B143" s="96" t="s">
        <v>357</v>
      </c>
      <c r="C143" s="96" t="s">
        <v>4194</v>
      </c>
      <c r="D143" s="96" t="s">
        <v>4195</v>
      </c>
      <c r="E143" s="101">
        <f t="shared" si="2"/>
        <v>80006161296.420471</v>
      </c>
      <c r="G143" s="96">
        <v>6530549444.9700031</v>
      </c>
      <c r="H143" s="96">
        <v>6779887100.026741</v>
      </c>
      <c r="I143" s="96">
        <v>6950519813.3097153</v>
      </c>
      <c r="J143" s="96">
        <v>7222037271.130003</v>
      </c>
      <c r="K143" s="96">
        <v>7405257001.0309315</v>
      </c>
      <c r="L143" s="96">
        <v>7777281520.133172</v>
      </c>
      <c r="M143" s="96">
        <v>8278062576.4553499</v>
      </c>
      <c r="N143" s="96">
        <v>8758280781.6648998</v>
      </c>
      <c r="O143" s="96">
        <v>9434141515.0675507</v>
      </c>
      <c r="P143" s="96">
        <v>9797038019.2991009</v>
      </c>
      <c r="Q143" s="96">
        <v>9925076037.8756027</v>
      </c>
      <c r="R143" s="96">
        <v>9884335594.5789852</v>
      </c>
      <c r="S143" s="96">
        <v>10581912589.5361</v>
      </c>
      <c r="T143" s="96">
        <v>10988875046.979103</v>
      </c>
      <c r="U143" s="96">
        <v>11662079154.09561</v>
      </c>
      <c r="V143" s="96">
        <v>12051021936.364111</v>
      </c>
      <c r="W143" s="96">
        <v>12665695187.954554</v>
      </c>
      <c r="X143" s="96">
        <v>13381792930.78167</v>
      </c>
      <c r="Y143" s="96">
        <v>14238703658.811169</v>
      </c>
      <c r="Z143" s="96">
        <v>15071102050.263947</v>
      </c>
      <c r="AA143" s="96">
        <v>15930083244.220417</v>
      </c>
      <c r="AB143" s="96">
        <v>16589826957.149916</v>
      </c>
      <c r="AC143" s="96">
        <v>17388459728.737553</v>
      </c>
      <c r="AD143" s="96">
        <v>18275122774.469719</v>
      </c>
      <c r="AE143" s="96">
        <v>19188770426.346592</v>
      </c>
      <c r="AF143" s="96">
        <v>20024546324.977894</v>
      </c>
      <c r="AG143" s="96">
        <v>20370092037.566181</v>
      </c>
      <c r="AH143" s="96">
        <v>20873780255.547253</v>
      </c>
      <c r="AI143" s="96">
        <v>21353731379.696674</v>
      </c>
      <c r="AJ143" s="96">
        <v>22720369186.692257</v>
      </c>
      <c r="AK143" s="96">
        <v>23765503271.077576</v>
      </c>
      <c r="AL143" s="96">
        <v>24811183335.955837</v>
      </c>
      <c r="AM143" s="96">
        <v>26523170679.581116</v>
      </c>
      <c r="AN143" s="96">
        <v>28008446680.957653</v>
      </c>
      <c r="AO143" s="96">
        <v>29548935121.174164</v>
      </c>
      <c r="AP143" s="96">
        <v>30671784965.406971</v>
      </c>
      <c r="AQ143" s="96">
        <v>32636435386.250851</v>
      </c>
      <c r="AR143" s="96">
        <v>34169833188.392876</v>
      </c>
      <c r="AS143" s="96">
        <v>35639320702.804451</v>
      </c>
      <c r="AT143" s="96">
        <v>37777691762.361794</v>
      </c>
      <c r="AU143" s="96">
        <v>37193872241.157158</v>
      </c>
      <c r="AV143" s="96">
        <v>38668488650.261047</v>
      </c>
      <c r="AW143" s="96">
        <v>40965500924.491066</v>
      </c>
      <c r="AX143" s="96">
        <v>43196097553.018906</v>
      </c>
      <c r="AY143" s="96">
        <v>45892289127.017059</v>
      </c>
      <c r="AZ143" s="96">
        <v>49411443817.363953</v>
      </c>
      <c r="BA143" s="96">
        <v>52769853736.482307</v>
      </c>
      <c r="BB143" s="96">
        <v>55909706547.652832</v>
      </c>
      <c r="BC143" s="96">
        <v>57888301891.564407</v>
      </c>
      <c r="BD143" s="96">
        <v>62528609282.473541</v>
      </c>
      <c r="BE143" s="96">
        <v>67949516441.610893</v>
      </c>
      <c r="BF143" s="96">
        <v>73815041947.847</v>
      </c>
      <c r="BG143" s="96">
        <v>76805840200.417343</v>
      </c>
      <c r="BH143" s="96">
        <v>81704500476.909851</v>
      </c>
      <c r="BI143" s="96">
        <v>85140955388.850922</v>
      </c>
      <c r="BJ143" s="96">
        <v>89443659904.152252</v>
      </c>
      <c r="BK143" s="96">
        <v>95222329687.411652</v>
      </c>
      <c r="BL143" s="96">
        <v>97422045729.83342</v>
      </c>
      <c r="BM143" s="96">
        <v>97207245817.516846</v>
      </c>
      <c r="BN143" s="96">
        <v>92711881360.060043</v>
      </c>
      <c r="BO143" s="96">
        <v>96612720767.473938</v>
      </c>
      <c r="BP143" s="96">
        <v>89514811807.920288</v>
      </c>
      <c r="BQ143" s="96">
        <v>87457721050.970734</v>
      </c>
    </row>
    <row r="144" spans="1:69" hidden="1" x14ac:dyDescent="0.25">
      <c r="A144" s="96" t="s">
        <v>4065</v>
      </c>
      <c r="B144" s="96" t="s">
        <v>4064</v>
      </c>
      <c r="C144" s="96" t="s">
        <v>4194</v>
      </c>
      <c r="D144" s="96" t="s">
        <v>4195</v>
      </c>
      <c r="E144" s="101">
        <f t="shared" si="2"/>
        <v>5087775659972.4668</v>
      </c>
      <c r="F144" s="96">
        <v>442692285185.81445</v>
      </c>
      <c r="G144" s="96">
        <v>457158081603.02026</v>
      </c>
      <c r="H144" s="96">
        <v>474476675262.66266</v>
      </c>
      <c r="I144" s="96">
        <v>503455271258.85785</v>
      </c>
      <c r="J144" s="96">
        <v>536326836460.9292</v>
      </c>
      <c r="K144" s="96">
        <v>547437954818.05371</v>
      </c>
      <c r="L144" s="96">
        <v>555116615271.9856</v>
      </c>
      <c r="M144" s="96">
        <v>564189130280.03271</v>
      </c>
      <c r="N144" s="96">
        <v>586197365701.20044</v>
      </c>
      <c r="O144" s="96">
        <v>632399375187.25488</v>
      </c>
      <c r="P144" s="96">
        <v>677956716047.93005</v>
      </c>
      <c r="Q144" s="96">
        <v>710553013507.57544</v>
      </c>
      <c r="R144" s="96">
        <v>722731871906.24011</v>
      </c>
      <c r="S144" s="96">
        <v>755809796171.54773</v>
      </c>
      <c r="T144" s="96">
        <v>792434999291.7478</v>
      </c>
      <c r="U144" s="96">
        <v>820188056214.06836</v>
      </c>
      <c r="V144" s="96">
        <v>865216723838.80774</v>
      </c>
      <c r="W144" s="96">
        <v>914683358172.19324</v>
      </c>
      <c r="X144" s="96">
        <v>949237013174.63416</v>
      </c>
      <c r="Y144" s="96">
        <v>964080019560.79749</v>
      </c>
      <c r="Z144" s="96">
        <v>1014552688482.1542</v>
      </c>
      <c r="AA144" s="96">
        <v>1034953748202.1864</v>
      </c>
      <c r="AB144" s="96">
        <v>1057981156992.14</v>
      </c>
      <c r="AC144" s="96">
        <v>1082030646865.391</v>
      </c>
      <c r="AD144" s="96">
        <v>1111223835237.5352</v>
      </c>
      <c r="AE144" s="96">
        <v>1155437272323.6658</v>
      </c>
      <c r="AF144" s="96">
        <v>1199948456588.9175</v>
      </c>
      <c r="AG144" s="96">
        <v>1243296384650.2988</v>
      </c>
      <c r="AH144" s="96">
        <v>1326660993536.6221</v>
      </c>
      <c r="AI144" s="96">
        <v>1375451310785.2046</v>
      </c>
      <c r="AJ144" s="96">
        <v>1445876170937.0747</v>
      </c>
      <c r="AK144" s="96">
        <v>1476206203009.5508</v>
      </c>
      <c r="AL144" s="96">
        <v>1530759804453.1091</v>
      </c>
      <c r="AM144" s="96">
        <v>1566801539345.0281</v>
      </c>
      <c r="AN144" s="96">
        <v>1629674694484.1235</v>
      </c>
      <c r="AO144" s="96">
        <v>1713061231677.0745</v>
      </c>
      <c r="AP144" s="96">
        <v>1821787657015.9814</v>
      </c>
      <c r="AQ144" s="96">
        <v>1894215452434.9087</v>
      </c>
      <c r="AR144" s="96">
        <v>1979954960895.7756</v>
      </c>
      <c r="AS144" s="96">
        <v>2086076609080.3042</v>
      </c>
      <c r="AT144" s="96">
        <v>2173817731952.801</v>
      </c>
      <c r="AU144" s="96">
        <v>2268267148803.8691</v>
      </c>
      <c r="AV144" s="96">
        <v>2370632069686.2695</v>
      </c>
      <c r="AW144" s="96">
        <v>2511439731686.1763</v>
      </c>
      <c r="AX144" s="96">
        <v>2689345116267.3984</v>
      </c>
      <c r="AY144" s="96">
        <v>2869681525431.2681</v>
      </c>
      <c r="AZ144" s="96">
        <v>3069449407201.937</v>
      </c>
      <c r="BA144" s="96">
        <v>3281033482983.5752</v>
      </c>
      <c r="BB144" s="96">
        <v>3431423528666.9028</v>
      </c>
      <c r="BC144" s="96">
        <v>3635432438764.4185</v>
      </c>
      <c r="BD144" s="96">
        <v>3884925272533.376</v>
      </c>
      <c r="BE144" s="96">
        <v>4069626965544.8442</v>
      </c>
      <c r="BF144" s="96">
        <v>4279661410855.2573</v>
      </c>
      <c r="BG144" s="96">
        <v>4522508393616.1816</v>
      </c>
      <c r="BH144" s="96">
        <v>4798946008322.5117</v>
      </c>
      <c r="BI144" s="96">
        <v>5083698600746.0654</v>
      </c>
      <c r="BJ144" s="96">
        <v>5373089382024.3574</v>
      </c>
      <c r="BK144" s="96">
        <v>5666309107432.5488</v>
      </c>
      <c r="BL144" s="96">
        <v>5974496074247.4424</v>
      </c>
      <c r="BM144" s="96">
        <v>6216840942369.7607</v>
      </c>
      <c r="BN144" s="96">
        <v>5993947957778.084</v>
      </c>
      <c r="BO144" s="96">
        <v>6392626451795.625</v>
      </c>
      <c r="BP144" s="96">
        <v>6764824768803.0186</v>
      </c>
      <c r="BQ144" s="96">
        <v>7122795433047.9678</v>
      </c>
    </row>
    <row r="145" spans="1:69" hidden="1" x14ac:dyDescent="0.25">
      <c r="A145" s="96" t="s">
        <v>4063</v>
      </c>
      <c r="B145" s="96" t="s">
        <v>4062</v>
      </c>
      <c r="C145" s="96" t="s">
        <v>4194</v>
      </c>
      <c r="D145" s="96" t="s">
        <v>4195</v>
      </c>
      <c r="E145" s="101">
        <f t="shared" si="2"/>
        <v>25390903893964.273</v>
      </c>
      <c r="F145" s="96">
        <v>1682095632275.2278</v>
      </c>
      <c r="G145" s="96">
        <v>1699189354868.4197</v>
      </c>
      <c r="H145" s="96">
        <v>1760129370459.7688</v>
      </c>
      <c r="I145" s="96">
        <v>1844725393707.2854</v>
      </c>
      <c r="J145" s="96">
        <v>1989330265056.4397</v>
      </c>
      <c r="K145" s="96">
        <v>2109867171302.5176</v>
      </c>
      <c r="L145" s="96">
        <v>2214060801467.3418</v>
      </c>
      <c r="M145" s="96">
        <v>2285478391711.2915</v>
      </c>
      <c r="N145" s="96">
        <v>2425172340361.9575</v>
      </c>
      <c r="O145" s="96">
        <v>2622848266200.7803</v>
      </c>
      <c r="P145" s="96">
        <v>2830937119803.376</v>
      </c>
      <c r="Q145" s="96">
        <v>3005819601317.188</v>
      </c>
      <c r="R145" s="96">
        <v>3190908523738.4043</v>
      </c>
      <c r="S145" s="96">
        <v>3410147254546.9712</v>
      </c>
      <c r="T145" s="96">
        <v>3615243641432.1816</v>
      </c>
      <c r="U145" s="96">
        <v>3769466587048.29</v>
      </c>
      <c r="V145" s="96">
        <v>4004913979233.4736</v>
      </c>
      <c r="W145" s="96">
        <v>4188053157894.0459</v>
      </c>
      <c r="X145" s="96">
        <v>4342264501918.54</v>
      </c>
      <c r="Y145" s="96">
        <v>4540961929618.4258</v>
      </c>
      <c r="Z145" s="96">
        <v>4755260948439.4434</v>
      </c>
      <c r="AA145" s="96">
        <v>4845962771463.8545</v>
      </c>
      <c r="AB145" s="96">
        <v>4983122328321.3398</v>
      </c>
      <c r="AC145" s="96">
        <v>5063654494205.1104</v>
      </c>
      <c r="AD145" s="96">
        <v>5298811703465.5576</v>
      </c>
      <c r="AE145" s="96">
        <v>5533850093526.4365</v>
      </c>
      <c r="AF145" s="96">
        <v>5737870476367.4102</v>
      </c>
      <c r="AG145" s="96">
        <v>6005175936010.5781</v>
      </c>
      <c r="AH145" s="96">
        <v>6250590607612.5732</v>
      </c>
      <c r="AI145" s="96">
        <v>6442222658603.9883</v>
      </c>
      <c r="AJ145" s="96">
        <v>6643974035779.4033</v>
      </c>
      <c r="AK145" s="96">
        <v>6831263846657.0957</v>
      </c>
      <c r="AL145" s="96">
        <v>7120962860145.4287</v>
      </c>
      <c r="AM145" s="96">
        <v>7478294681056.2559</v>
      </c>
      <c r="AN145" s="96">
        <v>7861229666831.4395</v>
      </c>
      <c r="AO145" s="96">
        <v>8220957939676.2861</v>
      </c>
      <c r="AP145" s="96">
        <v>8732373353423.291</v>
      </c>
      <c r="AQ145" s="96">
        <v>9224731686072.9746</v>
      </c>
      <c r="AR145" s="96">
        <v>9529134011016.7148</v>
      </c>
      <c r="AS145" s="96">
        <v>9876155852025.3359</v>
      </c>
      <c r="AT145" s="96">
        <v>10422423393093.125</v>
      </c>
      <c r="AU145" s="96">
        <v>10800896127373.377</v>
      </c>
      <c r="AV145" s="96">
        <v>11311867934880.654</v>
      </c>
      <c r="AW145" s="96">
        <v>11975212385188.26</v>
      </c>
      <c r="AX145" s="96">
        <v>12892486176037.902</v>
      </c>
      <c r="AY145" s="96">
        <v>13835656697879.668</v>
      </c>
      <c r="AZ145" s="96">
        <v>14971207317298.469</v>
      </c>
      <c r="BA145" s="96">
        <v>16292983342868.275</v>
      </c>
      <c r="BB145" s="96">
        <v>17256316527396.234</v>
      </c>
      <c r="BC145" s="96">
        <v>17942337306642.637</v>
      </c>
      <c r="BD145" s="96">
        <v>19405979163512.91</v>
      </c>
      <c r="BE145" s="96">
        <v>20644562219915.141</v>
      </c>
      <c r="BF145" s="96">
        <v>21774990697877.238</v>
      </c>
      <c r="BG145" s="96">
        <v>22995058989439.586</v>
      </c>
      <c r="BH145" s="96">
        <v>24181128441267.023</v>
      </c>
      <c r="BI145" s="96">
        <v>25326526306958.891</v>
      </c>
      <c r="BJ145" s="96">
        <v>26532432467422.828</v>
      </c>
      <c r="BK145" s="96">
        <v>27949262865055.18</v>
      </c>
      <c r="BL145" s="96">
        <v>29343982317550.164</v>
      </c>
      <c r="BM145" s="96">
        <v>30542800682261.004</v>
      </c>
      <c r="BN145" s="96">
        <v>30179437051569.859</v>
      </c>
      <c r="BO145" s="96">
        <v>32420123215559.598</v>
      </c>
      <c r="BP145" s="96">
        <v>33667981925461.145</v>
      </c>
      <c r="BQ145" s="96">
        <v>35189462676634.906</v>
      </c>
    </row>
    <row r="146" spans="1:69" hidden="1" x14ac:dyDescent="0.25">
      <c r="A146" s="96" t="s">
        <v>358</v>
      </c>
      <c r="B146" s="96" t="s">
        <v>359</v>
      </c>
      <c r="C146" s="96" t="s">
        <v>4194</v>
      </c>
      <c r="D146" s="96" t="s">
        <v>4195</v>
      </c>
      <c r="E146" s="101">
        <f t="shared" si="2"/>
        <v>2172711598.7454901</v>
      </c>
      <c r="F146" s="96">
        <v>193508327.02663818</v>
      </c>
      <c r="G146" s="96">
        <v>197116860.95411786</v>
      </c>
      <c r="H146" s="96">
        <v>227338452.08332273</v>
      </c>
      <c r="I146" s="96">
        <v>251470587.89727715</v>
      </c>
      <c r="J146" s="96">
        <v>272219723.1508249</v>
      </c>
      <c r="K146" s="96">
        <v>278083623.36553341</v>
      </c>
      <c r="L146" s="96">
        <v>276955934.79669839</v>
      </c>
      <c r="M146" s="96">
        <v>307177536.77634448</v>
      </c>
      <c r="N146" s="96">
        <v>306049826.48490262</v>
      </c>
      <c r="O146" s="96">
        <v>310786059.84252185</v>
      </c>
      <c r="P146" s="96">
        <v>317552093.5472455</v>
      </c>
      <c r="Q146" s="96">
        <v>333790811.20413482</v>
      </c>
      <c r="R146" s="96">
        <v>333114189.36944687</v>
      </c>
      <c r="S146" s="96">
        <v>421072594.87092072</v>
      </c>
      <c r="T146" s="96">
        <v>467306740.33434689</v>
      </c>
      <c r="U146" s="96">
        <v>404157255.39020455</v>
      </c>
      <c r="V146" s="96">
        <v>448813112.5541091</v>
      </c>
      <c r="W146" s="96">
        <v>546694921.20191073</v>
      </c>
      <c r="X146" s="96">
        <v>646832345.94691741</v>
      </c>
      <c r="Y146" s="96">
        <v>665551148.67121851</v>
      </c>
      <c r="Z146" s="96">
        <v>647283238.91107178</v>
      </c>
      <c r="AA146" s="96">
        <v>651779515.18854368</v>
      </c>
      <c r="AB146" s="96">
        <v>680830657.09095144</v>
      </c>
      <c r="AC146" s="96">
        <v>694353079.71734679</v>
      </c>
      <c r="AD146" s="96">
        <v>732784813.23264682</v>
      </c>
      <c r="AE146" s="96">
        <v>751912323.91221726</v>
      </c>
      <c r="AF146" s="96">
        <v>787138333.81104207</v>
      </c>
      <c r="AG146" s="96">
        <v>792882304.36154222</v>
      </c>
      <c r="AH146" s="96">
        <v>861085398.57053375</v>
      </c>
      <c r="AI146" s="96">
        <v>910987401.97664917</v>
      </c>
      <c r="AJ146" s="96">
        <v>966060902.39765501</v>
      </c>
      <c r="AK146" s="96">
        <v>1033362571.7129211</v>
      </c>
      <c r="AL146" s="96">
        <v>1105247043.4993382</v>
      </c>
      <c r="AM146" s="96">
        <v>1144038630.1899645</v>
      </c>
      <c r="AN146" s="96">
        <v>1212450693.4710336</v>
      </c>
      <c r="AO146" s="96">
        <v>1252351695.5617545</v>
      </c>
      <c r="AP146" s="96">
        <v>1322446271.5438147</v>
      </c>
      <c r="AQ146" s="96">
        <v>1371424437.0969481</v>
      </c>
      <c r="AR146" s="96">
        <v>1392512225.7903533</v>
      </c>
      <c r="AS146" s="96">
        <v>1399140932.8400798</v>
      </c>
      <c r="AT146" s="96">
        <v>1453365294.1511989</v>
      </c>
      <c r="AU146" s="96">
        <v>1505128088.4481993</v>
      </c>
      <c r="AV146" s="96">
        <v>1516022748.4094505</v>
      </c>
      <c r="AW146" s="96">
        <v>1585150007.4901242</v>
      </c>
      <c r="AX146" s="96">
        <v>1611976676.829483</v>
      </c>
      <c r="AY146" s="96">
        <v>1667849758.7280419</v>
      </c>
      <c r="AZ146" s="96">
        <v>1738401391.7830751</v>
      </c>
      <c r="BA146" s="96">
        <v>1811204148.776706</v>
      </c>
      <c r="BB146" s="96">
        <v>1911244554.9902272</v>
      </c>
      <c r="BC146" s="96">
        <v>1887282177.3200929</v>
      </c>
      <c r="BD146" s="96">
        <v>1986735734.7651005</v>
      </c>
      <c r="BE146" s="96">
        <v>2078451680.2808068</v>
      </c>
      <c r="BF146" s="96">
        <v>2210102550.3464499</v>
      </c>
      <c r="BG146" s="96">
        <v>2249719203.369813</v>
      </c>
      <c r="BH146" s="96">
        <v>2288201773.0760531</v>
      </c>
      <c r="BI146" s="96">
        <v>2359686724.5382862</v>
      </c>
      <c r="BJ146" s="96">
        <v>2444845631.3955274</v>
      </c>
      <c r="BK146" s="96">
        <v>2368122098.5345502</v>
      </c>
      <c r="BL146" s="96">
        <v>2333058897.5102983</v>
      </c>
      <c r="BM146" s="96">
        <v>2299976266.2734575</v>
      </c>
      <c r="BN146" s="96">
        <v>2128427544.1373215</v>
      </c>
      <c r="BO146" s="96">
        <v>2167860464.0842705</v>
      </c>
      <c r="BP146" s="96">
        <v>2195728399.7654071</v>
      </c>
      <c r="BQ146" s="96">
        <v>2215449329.5089641</v>
      </c>
    </row>
    <row r="147" spans="1:69" hidden="1" x14ac:dyDescent="0.25">
      <c r="A147" s="96" t="s">
        <v>4061</v>
      </c>
      <c r="B147" s="96" t="s">
        <v>4060</v>
      </c>
      <c r="C147" s="96" t="s">
        <v>4194</v>
      </c>
      <c r="D147" s="96" t="s">
        <v>4195</v>
      </c>
      <c r="E147" s="101">
        <f t="shared" si="2"/>
        <v>18657276326368.469</v>
      </c>
      <c r="F147" s="96">
        <v>969374410931.45642</v>
      </c>
      <c r="G147" s="96">
        <v>933248938717.75</v>
      </c>
      <c r="H147" s="96">
        <v>960729325841.76501</v>
      </c>
      <c r="I147" s="96">
        <v>1000392671149.8389</v>
      </c>
      <c r="J147" s="96">
        <v>1072435653844.524</v>
      </c>
      <c r="K147" s="96">
        <v>1143416750192.6458</v>
      </c>
      <c r="L147" s="96">
        <v>1231340921353.7336</v>
      </c>
      <c r="M147" s="96">
        <v>1253421591730.2908</v>
      </c>
      <c r="N147" s="96">
        <v>1318727931466.0952</v>
      </c>
      <c r="O147" s="96">
        <v>1449890584995.2568</v>
      </c>
      <c r="P147" s="96">
        <v>1606678284819.2534</v>
      </c>
      <c r="Q147" s="96">
        <v>1743419250049.0405</v>
      </c>
      <c r="R147" s="96">
        <v>1880703347669.6953</v>
      </c>
      <c r="S147" s="96">
        <v>2065698379724.2783</v>
      </c>
      <c r="T147" s="96">
        <v>2169129869977.251</v>
      </c>
      <c r="U147" s="96">
        <v>2262764279578.314</v>
      </c>
      <c r="V147" s="96">
        <v>2412279229567.7485</v>
      </c>
      <c r="W147" s="96">
        <v>2564620298868.8691</v>
      </c>
      <c r="X147" s="96">
        <v>2734879609333.7275</v>
      </c>
      <c r="Y147" s="96">
        <v>2945989716111.2554</v>
      </c>
      <c r="Z147" s="96">
        <v>3163096603630.9331</v>
      </c>
      <c r="AA147" s="96">
        <v>3169151245970.7568</v>
      </c>
      <c r="AB147" s="96">
        <v>3230088187594.2505</v>
      </c>
      <c r="AC147" s="96">
        <v>3286013633723.9116</v>
      </c>
      <c r="AD147" s="96">
        <v>3543197152252.5752</v>
      </c>
      <c r="AE147" s="96">
        <v>3799963671493.27</v>
      </c>
      <c r="AF147" s="96">
        <v>4020426917871.7344</v>
      </c>
      <c r="AG147" s="96">
        <v>4279066959057.2485</v>
      </c>
      <c r="AH147" s="96">
        <v>4498402022970.1494</v>
      </c>
      <c r="AI147" s="96">
        <v>4711445898400.3242</v>
      </c>
      <c r="AJ147" s="96">
        <v>4721842546892.1865</v>
      </c>
      <c r="AK147" s="96">
        <v>4743780140768.9414</v>
      </c>
      <c r="AL147" s="96">
        <v>4780336051181.1357</v>
      </c>
      <c r="AM147" s="96">
        <v>4985629208645.9463</v>
      </c>
      <c r="AN147" s="96">
        <v>5206021937447.8398</v>
      </c>
      <c r="AO147" s="96">
        <v>5497929502265.2285</v>
      </c>
      <c r="AP147" s="96">
        <v>5777107641748.002</v>
      </c>
      <c r="AQ147" s="96">
        <v>6100326346403.0908</v>
      </c>
      <c r="AR147" s="96">
        <v>6273545940261.6572</v>
      </c>
      <c r="AS147" s="96">
        <v>6563504154756.04</v>
      </c>
      <c r="AT147" s="96">
        <v>7021847323179.6465</v>
      </c>
      <c r="AU147" s="96">
        <v>7385911567571.7939</v>
      </c>
      <c r="AV147" s="96">
        <v>7827816450178.8203</v>
      </c>
      <c r="AW147" s="96">
        <v>8361745392994.9922</v>
      </c>
      <c r="AX147" s="96">
        <v>9045507192409.5664</v>
      </c>
      <c r="AY147" s="96">
        <v>9745672395015.9512</v>
      </c>
      <c r="AZ147" s="96">
        <v>10650476774780.123</v>
      </c>
      <c r="BA147" s="96">
        <v>11737888014877.088</v>
      </c>
      <c r="BB147" s="96">
        <v>12550333947713.447</v>
      </c>
      <c r="BC147" s="96">
        <v>13014212290768.277</v>
      </c>
      <c r="BD147" s="96">
        <v>14057211132781.041</v>
      </c>
      <c r="BE147" s="96">
        <v>15067324874342.307</v>
      </c>
      <c r="BF147" s="96">
        <v>15943581310746.984</v>
      </c>
      <c r="BG147" s="96">
        <v>16838245881772.756</v>
      </c>
      <c r="BH147" s="96">
        <v>17718152879938.527</v>
      </c>
      <c r="BI147" s="96">
        <v>18550881244485.988</v>
      </c>
      <c r="BJ147" s="96">
        <v>19380522752676.586</v>
      </c>
      <c r="BK147" s="96">
        <v>20408468386025.672</v>
      </c>
      <c r="BL147" s="96">
        <v>21515458693306.98</v>
      </c>
      <c r="BM147" s="96">
        <v>22516142438577.723</v>
      </c>
      <c r="BN147" s="96">
        <v>22561141956728.508</v>
      </c>
      <c r="BO147" s="96">
        <v>24241853178494.207</v>
      </c>
      <c r="BP147" s="96">
        <v>25012141151926.133</v>
      </c>
      <c r="BQ147" s="96">
        <v>26060137413101.695</v>
      </c>
    </row>
    <row r="148" spans="1:69" hidden="1" x14ac:dyDescent="0.25">
      <c r="A148" s="96" t="s">
        <v>134</v>
      </c>
      <c r="B148" s="96" t="s">
        <v>360</v>
      </c>
      <c r="C148" s="96" t="s">
        <v>4194</v>
      </c>
      <c r="D148" s="96" t="s">
        <v>4195</v>
      </c>
      <c r="E148" s="101">
        <f t="shared" si="2"/>
        <v>42802274916.39019</v>
      </c>
      <c r="AJ148" s="96">
        <v>30889999355.441582</v>
      </c>
      <c r="AK148" s="96">
        <v>29136787092.174671</v>
      </c>
      <c r="AL148" s="96">
        <v>22942606101.208794</v>
      </c>
      <c r="AM148" s="96">
        <v>19219740983.119278</v>
      </c>
      <c r="AN148" s="96">
        <v>17342731077.326656</v>
      </c>
      <c r="AO148" s="96">
        <v>17913320835.873428</v>
      </c>
      <c r="AP148" s="96">
        <v>18837373099.266006</v>
      </c>
      <c r="AQ148" s="96">
        <v>20402932401.86327</v>
      </c>
      <c r="AR148" s="96">
        <v>21928206400.914833</v>
      </c>
      <c r="AS148" s="96">
        <v>21677880321.5578</v>
      </c>
      <c r="AT148" s="96">
        <v>22478991899.591782</v>
      </c>
      <c r="AU148" s="96">
        <v>23945995391.14061</v>
      </c>
      <c r="AV148" s="96">
        <v>25562688814.32811</v>
      </c>
      <c r="AW148" s="96">
        <v>28263631519.621078</v>
      </c>
      <c r="AX148" s="96">
        <v>30120407999.159359</v>
      </c>
      <c r="AY148" s="96">
        <v>32449428669.360142</v>
      </c>
      <c r="AZ148" s="96">
        <v>34855268683.569122</v>
      </c>
      <c r="BA148" s="96">
        <v>38726810730.70623</v>
      </c>
      <c r="BB148" s="96">
        <v>39739293390.507401</v>
      </c>
      <c r="BC148" s="96">
        <v>33842535273.854671</v>
      </c>
      <c r="BD148" s="96">
        <v>34401356974.398422</v>
      </c>
      <c r="BE148" s="96">
        <v>36478857729.371857</v>
      </c>
      <c r="BF148" s="96">
        <v>37881055682.492165</v>
      </c>
      <c r="BG148" s="96">
        <v>39225860752.806229</v>
      </c>
      <c r="BH148" s="96">
        <v>40613283322.762085</v>
      </c>
      <c r="BI148" s="96">
        <v>41435533340.38826</v>
      </c>
      <c r="BJ148" s="96">
        <v>42479223269.264038</v>
      </c>
      <c r="BK148" s="96">
        <v>44298437189.890213</v>
      </c>
      <c r="BL148" s="96">
        <v>46067411257.315994</v>
      </c>
      <c r="BM148" s="96">
        <v>48216768505.137871</v>
      </c>
      <c r="BN148" s="96">
        <v>48204901155.259743</v>
      </c>
      <c r="BO148" s="96">
        <v>51234439417.265991</v>
      </c>
      <c r="BP148" s="96">
        <v>52484649637.551147</v>
      </c>
      <c r="BQ148" s="96">
        <v>52308255949.660912</v>
      </c>
    </row>
    <row r="149" spans="1:69" hidden="1" x14ac:dyDescent="0.25">
      <c r="A149" s="96" t="s">
        <v>39</v>
      </c>
      <c r="B149" s="96" t="s">
        <v>361</v>
      </c>
      <c r="C149" s="96" t="s">
        <v>4194</v>
      </c>
      <c r="D149" s="96" t="s">
        <v>4195</v>
      </c>
      <c r="E149" s="101">
        <f t="shared" si="2"/>
        <v>61015745617.487038</v>
      </c>
      <c r="F149" s="96">
        <v>8747571197.9012814</v>
      </c>
      <c r="G149" s="96">
        <v>9082601698.3431454</v>
      </c>
      <c r="H149" s="96">
        <v>9206004979.5597401</v>
      </c>
      <c r="I149" s="96">
        <v>9522609483.0400524</v>
      </c>
      <c r="J149" s="96">
        <v>10271641644.079346</v>
      </c>
      <c r="K149" s="96">
        <v>10196151897.905153</v>
      </c>
      <c r="L149" s="96">
        <v>10308911561.046459</v>
      </c>
      <c r="M149" s="96">
        <v>10331254148.737089</v>
      </c>
      <c r="N149" s="96">
        <v>10763500642.407722</v>
      </c>
      <c r="O149" s="96">
        <v>11836929271.204498</v>
      </c>
      <c r="P149" s="96">
        <v>12045251394.033588</v>
      </c>
      <c r="Q149" s="96">
        <v>12366526384.694525</v>
      </c>
      <c r="R149" s="96">
        <v>13182494340.333977</v>
      </c>
      <c r="S149" s="96">
        <v>14278311403.837099</v>
      </c>
      <c r="T149" s="96">
        <v>14879781670.383583</v>
      </c>
      <c r="U149" s="96">
        <v>13901975726.466005</v>
      </c>
      <c r="V149" s="96">
        <v>14254298216.345303</v>
      </c>
      <c r="W149" s="96">
        <v>14478058119.04921</v>
      </c>
      <c r="X149" s="96">
        <v>15068034941.561708</v>
      </c>
      <c r="Y149" s="96">
        <v>15421472491.896084</v>
      </c>
      <c r="Z149" s="96">
        <v>15551149030.013662</v>
      </c>
      <c r="AA149" s="96">
        <v>15465469116.060928</v>
      </c>
      <c r="AB149" s="96">
        <v>15640430422.809366</v>
      </c>
      <c r="AC149" s="96">
        <v>16107934774.403116</v>
      </c>
      <c r="AD149" s="96">
        <v>17104522552.533195</v>
      </c>
      <c r="AE149" s="96">
        <v>17582030272.34882</v>
      </c>
      <c r="AF149" s="96">
        <v>19337409478.325771</v>
      </c>
      <c r="AG149" s="96">
        <v>20101425602.374599</v>
      </c>
      <c r="AH149" s="96">
        <v>21802666126.853504</v>
      </c>
      <c r="AI149" s="96">
        <v>23938905603.76952</v>
      </c>
      <c r="AJ149" s="96">
        <v>25212438894.528503</v>
      </c>
      <c r="AK149" s="96">
        <v>27391849518.018738</v>
      </c>
      <c r="AL149" s="96">
        <v>27890285979.490219</v>
      </c>
      <c r="AM149" s="96">
        <v>29061859473.652325</v>
      </c>
      <c r="AN149" s="96">
        <v>30172289931.43787</v>
      </c>
      <c r="AO149" s="96">
        <v>30604417464.514042</v>
      </c>
      <c r="AP149" s="96">
        <v>31032290015.654671</v>
      </c>
      <c r="AQ149" s="96">
        <v>32714188401.911308</v>
      </c>
      <c r="AR149" s="96">
        <v>34897700894.558182</v>
      </c>
      <c r="AS149" s="96">
        <v>37750651303.918335</v>
      </c>
      <c r="AT149" s="96">
        <v>40369840661.378494</v>
      </c>
      <c r="AU149" s="96">
        <v>41610952875.960526</v>
      </c>
      <c r="AV149" s="96">
        <v>42953079582.156616</v>
      </c>
      <c r="AW149" s="96">
        <v>44078183347.920677</v>
      </c>
      <c r="AX149" s="96">
        <v>45943524157.461693</v>
      </c>
      <c r="AY149" s="96">
        <v>47084244317.161301</v>
      </c>
      <c r="AZ149" s="96">
        <v>49917169128.358566</v>
      </c>
      <c r="BA149" s="96">
        <v>53959794734.691376</v>
      </c>
      <c r="BB149" s="96">
        <v>53797820276.327705</v>
      </c>
      <c r="BC149" s="96">
        <v>52055333610.139816</v>
      </c>
      <c r="BD149" s="96">
        <v>54012829450.863258</v>
      </c>
      <c r="BE149" s="96">
        <v>54576884723.71209</v>
      </c>
      <c r="BF149" s="96">
        <v>55477349852.562866</v>
      </c>
      <c r="BG149" s="96">
        <v>57236975164.372238</v>
      </c>
      <c r="BH149" s="96">
        <v>58738350255.759735</v>
      </c>
      <c r="BI149" s="96">
        <v>60071584216.137466</v>
      </c>
      <c r="BJ149" s="96">
        <v>63062062076.829262</v>
      </c>
      <c r="BK149" s="96">
        <v>63892707778.498795</v>
      </c>
      <c r="BL149" s="96">
        <v>64671765568.805817</v>
      </c>
      <c r="BM149" s="96">
        <v>66557495896.737839</v>
      </c>
      <c r="BN149" s="96">
        <v>65951935965.676514</v>
      </c>
      <c r="BO149" s="96">
        <v>70679635853.890182</v>
      </c>
      <c r="BP149" s="96">
        <v>71655146215.637054</v>
      </c>
      <c r="BQ149" s="96">
        <v>70870003856.637833</v>
      </c>
    </row>
    <row r="150" spans="1:69" hidden="1" x14ac:dyDescent="0.25">
      <c r="A150" s="96" t="s">
        <v>144</v>
      </c>
      <c r="B150" s="96" t="s">
        <v>362</v>
      </c>
      <c r="C150" s="96" t="s">
        <v>4194</v>
      </c>
      <c r="D150" s="96" t="s">
        <v>4195</v>
      </c>
      <c r="E150" s="101">
        <f t="shared" si="2"/>
        <v>27831890880.216419</v>
      </c>
      <c r="AJ150" s="96">
        <v>21642332815.611866</v>
      </c>
      <c r="AK150" s="96">
        <v>18916432996.612549</v>
      </c>
      <c r="AL150" s="96">
        <v>12840745135.308519</v>
      </c>
      <c r="AM150" s="96">
        <v>12200893393.501579</v>
      </c>
      <c r="AN150" s="96">
        <v>12468082195.987616</v>
      </c>
      <c r="AO150" s="96">
        <v>12350288663.540234</v>
      </c>
      <c r="AP150" s="96">
        <v>12669916027.558594</v>
      </c>
      <c r="AQ150" s="96">
        <v>13789545456.72031</v>
      </c>
      <c r="AR150" s="96">
        <v>14663242477.571873</v>
      </c>
      <c r="AS150" s="96">
        <v>15067386986.033592</v>
      </c>
      <c r="AT150" s="96">
        <v>15922572893.817968</v>
      </c>
      <c r="AU150" s="96">
        <v>16929438089.853905</v>
      </c>
      <c r="AV150" s="96">
        <v>18129418442.554688</v>
      </c>
      <c r="AW150" s="96">
        <v>19656434376.844532</v>
      </c>
      <c r="AX150" s="96">
        <v>21284802094.667187</v>
      </c>
      <c r="AY150" s="96">
        <v>23566610772.346092</v>
      </c>
      <c r="AZ150" s="96">
        <v>26387966692.632809</v>
      </c>
      <c r="BA150" s="96">
        <v>29011437660.337887</v>
      </c>
      <c r="BB150" s="96">
        <v>28068821027.259369</v>
      </c>
      <c r="BC150" s="96">
        <v>24066167841.837105</v>
      </c>
      <c r="BD150" s="96">
        <v>22993883546.744137</v>
      </c>
      <c r="BE150" s="96">
        <v>23585679970.397259</v>
      </c>
      <c r="BF150" s="96">
        <v>25246641848.407806</v>
      </c>
      <c r="BG150" s="96">
        <v>25753586054.724602</v>
      </c>
      <c r="BH150" s="96">
        <v>26243463733.757801</v>
      </c>
      <c r="BI150" s="96">
        <v>27263090547.061707</v>
      </c>
      <c r="BJ150" s="96">
        <v>27908848130.150379</v>
      </c>
      <c r="BK150" s="96">
        <v>28833322008.441395</v>
      </c>
      <c r="BL150" s="96">
        <v>29983921270.919128</v>
      </c>
      <c r="BM150" s="96">
        <v>30160077523.050774</v>
      </c>
      <c r="BN150" s="96">
        <v>29100311861.902725</v>
      </c>
      <c r="BO150" s="96">
        <v>31059267821.590221</v>
      </c>
      <c r="BP150" s="96">
        <v>31976985875.890221</v>
      </c>
      <c r="BQ150" s="96">
        <v>31886638241.206627</v>
      </c>
    </row>
    <row r="151" spans="1:69" hidden="1" x14ac:dyDescent="0.25">
      <c r="A151" s="96" t="s">
        <v>4059</v>
      </c>
      <c r="B151" s="96" t="s">
        <v>363</v>
      </c>
      <c r="C151" s="96" t="s">
        <v>4194</v>
      </c>
      <c r="D151" s="96" t="s">
        <v>4195</v>
      </c>
      <c r="E151" s="101">
        <f t="shared" si="2"/>
        <v>41671917389.833488</v>
      </c>
      <c r="AB151" s="96">
        <v>5862889255.9118576</v>
      </c>
      <c r="AC151" s="96">
        <v>6450546444.0958948</v>
      </c>
      <c r="AD151" s="96">
        <v>6996228118.8382149</v>
      </c>
      <c r="AE151" s="96">
        <v>7047479988.8416367</v>
      </c>
      <c r="AF151" s="96">
        <v>7519182720.0043564</v>
      </c>
      <c r="AG151" s="96">
        <v>8593964582.1349487</v>
      </c>
      <c r="AH151" s="96">
        <v>9265224933.831356</v>
      </c>
      <c r="AI151" s="96">
        <v>9730782078.771946</v>
      </c>
      <c r="AJ151" s="96">
        <v>10507329077.44371</v>
      </c>
      <c r="AK151" s="96">
        <v>10891834056.926399</v>
      </c>
      <c r="AL151" s="96">
        <v>12340337134.036697</v>
      </c>
      <c r="AM151" s="96">
        <v>12980289782.337349</v>
      </c>
      <c r="AN151" s="96">
        <v>13532348952.215843</v>
      </c>
      <c r="AO151" s="96">
        <v>13978309793.919832</v>
      </c>
      <c r="AP151" s="96">
        <v>13919752793.124067</v>
      </c>
      <c r="AQ151" s="96">
        <v>13880908050.021927</v>
      </c>
      <c r="AR151" s="96">
        <v>13246405261.201277</v>
      </c>
      <c r="AS151" s="96">
        <v>12934023953.985847</v>
      </c>
      <c r="AT151" s="96">
        <v>13677292023.492491</v>
      </c>
      <c r="AU151" s="96">
        <v>14072348858.564119</v>
      </c>
      <c r="AV151" s="96">
        <v>15326280356.792648</v>
      </c>
      <c r="AW151" s="96">
        <v>17110355632.52264</v>
      </c>
      <c r="AX151" s="96">
        <v>21666901975.632336</v>
      </c>
      <c r="AY151" s="96">
        <v>23416654732.084019</v>
      </c>
      <c r="AZ151" s="96">
        <v>26552179204.397469</v>
      </c>
      <c r="BA151" s="96">
        <v>30396069454.654144</v>
      </c>
      <c r="BB151" s="96">
        <v>31426904577.573658</v>
      </c>
      <c r="BC151" s="96">
        <v>31827411272.12529</v>
      </c>
      <c r="BD151" s="96">
        <v>39823282764.944283</v>
      </c>
      <c r="BE151" s="96">
        <v>48431741654.206902</v>
      </c>
      <c r="BF151" s="96">
        <v>52907931558.600822</v>
      </c>
      <c r="BG151" s="96">
        <v>58597005083.437721</v>
      </c>
      <c r="BH151" s="96">
        <v>57396760498.810066</v>
      </c>
      <c r="BI151" s="96">
        <v>45048190598.324852</v>
      </c>
      <c r="BJ151" s="96">
        <v>44742302740.702614</v>
      </c>
      <c r="BK151" s="96">
        <v>49153906012.53566</v>
      </c>
      <c r="BL151" s="96">
        <v>52302301429.578476</v>
      </c>
      <c r="BM151" s="96">
        <v>50961520043.040977</v>
      </c>
      <c r="BN151" s="96">
        <v>23271131888.522259</v>
      </c>
      <c r="BO151" s="96">
        <v>28748124711.467171</v>
      </c>
      <c r="BP151" s="96">
        <v>22595465267.459042</v>
      </c>
      <c r="BQ151" s="96">
        <v>40792546071.185471</v>
      </c>
    </row>
    <row r="152" spans="1:69" hidden="1" x14ac:dyDescent="0.25">
      <c r="A152" s="96" t="s">
        <v>4058</v>
      </c>
      <c r="B152" s="96" t="s">
        <v>4057</v>
      </c>
      <c r="C152" s="96" t="s">
        <v>4194</v>
      </c>
      <c r="D152" s="96" t="s">
        <v>4195</v>
      </c>
      <c r="E152" s="101" t="e">
        <f t="shared" si="2"/>
        <v>#DIV/0!</v>
      </c>
    </row>
    <row r="153" spans="1:69" hidden="1" x14ac:dyDescent="0.25">
      <c r="A153" s="96" t="s">
        <v>364</v>
      </c>
      <c r="B153" s="96" t="s">
        <v>365</v>
      </c>
      <c r="C153" s="96" t="s">
        <v>4194</v>
      </c>
      <c r="D153" s="96" t="s">
        <v>4195</v>
      </c>
      <c r="E153" s="101">
        <f t="shared" si="2"/>
        <v>107246335108.84743</v>
      </c>
      <c r="L153" s="96">
        <v>11518527478.274797</v>
      </c>
      <c r="M153" s="96">
        <v>12673702326.072863</v>
      </c>
      <c r="N153" s="96">
        <v>13927351920.641264</v>
      </c>
      <c r="O153" s="96">
        <v>15091980118.051413</v>
      </c>
      <c r="P153" s="96">
        <v>15803334620.797211</v>
      </c>
      <c r="Q153" s="96">
        <v>16687830454.122883</v>
      </c>
      <c r="R153" s="96">
        <v>17094552490.379927</v>
      </c>
      <c r="S153" s="96">
        <v>17703000748.837944</v>
      </c>
      <c r="T153" s="96">
        <v>18693669512.422295</v>
      </c>
      <c r="U153" s="96">
        <v>20106578472.109207</v>
      </c>
      <c r="V153" s="96">
        <v>22280658838.085884</v>
      </c>
      <c r="W153" s="96">
        <v>23630681317.108181</v>
      </c>
      <c r="X153" s="96">
        <v>24158274887.281342</v>
      </c>
      <c r="Y153" s="96">
        <v>25316371177.799648</v>
      </c>
      <c r="Z153" s="96">
        <v>26238435140.845318</v>
      </c>
      <c r="AA153" s="96">
        <v>25780985097.398109</v>
      </c>
      <c r="AB153" s="96">
        <v>28090283843.674202</v>
      </c>
      <c r="AC153" s="96">
        <v>28479775173.59581</v>
      </c>
      <c r="AD153" s="96">
        <v>30307717167.668106</v>
      </c>
      <c r="AE153" s="96">
        <v>32128499365.934589</v>
      </c>
      <c r="AF153" s="96">
        <v>35107166524.295776</v>
      </c>
      <c r="AG153" s="96">
        <v>34993066802.222397</v>
      </c>
      <c r="AH153" s="96">
        <v>39148576061.208168</v>
      </c>
      <c r="AI153" s="96">
        <v>40262823843.601799</v>
      </c>
      <c r="AJ153" s="96">
        <v>41636515790.157005</v>
      </c>
      <c r="AK153" s="96">
        <v>44641043473.691475</v>
      </c>
      <c r="AL153" s="96">
        <v>43704591004.544037</v>
      </c>
      <c r="AM153" s="96">
        <v>43380918430.900177</v>
      </c>
      <c r="AN153" s="96">
        <v>47974090254.8843</v>
      </c>
      <c r="AO153" s="96">
        <v>45380875814.102768</v>
      </c>
      <c r="AP153" s="96">
        <v>50995795428.846565</v>
      </c>
      <c r="AQ153" s="96">
        <v>50199902853.478188</v>
      </c>
      <c r="AR153" s="96">
        <v>53833649265.289803</v>
      </c>
      <c r="AS153" s="96">
        <v>54747239388.772461</v>
      </c>
      <c r="AT153" s="96">
        <v>56160912155.757317</v>
      </c>
      <c r="AU153" s="96">
        <v>60497559620.778931</v>
      </c>
      <c r="AV153" s="96">
        <v>62754238001.606049</v>
      </c>
      <c r="AW153" s="96">
        <v>66626866131.845871</v>
      </c>
      <c r="AX153" s="96">
        <v>69672633474.866165</v>
      </c>
      <c r="AY153" s="96">
        <v>71896757928.961761</v>
      </c>
      <c r="AZ153" s="96">
        <v>77498104932.52211</v>
      </c>
      <c r="BA153" s="96">
        <v>80164867241.316711</v>
      </c>
      <c r="BB153" s="96">
        <v>84721870674.823654</v>
      </c>
      <c r="BC153" s="96">
        <v>87895356582.823151</v>
      </c>
      <c r="BD153" s="96">
        <v>90971304769.4422</v>
      </c>
      <c r="BE153" s="96">
        <v>95997146621.965637</v>
      </c>
      <c r="BF153" s="96">
        <v>98936909179.352371</v>
      </c>
      <c r="BG153" s="96">
        <v>103015299181.34805</v>
      </c>
      <c r="BH153" s="96">
        <v>105816536606.04016</v>
      </c>
      <c r="BI153" s="96">
        <v>110413823841.59187</v>
      </c>
      <c r="BJ153" s="96">
        <v>110989284688.17365</v>
      </c>
      <c r="BK153" s="96">
        <v>116603009678.13899</v>
      </c>
      <c r="BL153" s="96">
        <v>120177639735.15857</v>
      </c>
      <c r="BM153" s="96">
        <v>123651944968.71309</v>
      </c>
      <c r="BN153" s="96">
        <v>114775951852.21281</v>
      </c>
      <c r="BO153" s="96">
        <v>123982113010.80888</v>
      </c>
      <c r="BP153" s="96">
        <v>125542482435.60249</v>
      </c>
      <c r="BQ153" s="96">
        <v>129532155782.89392</v>
      </c>
    </row>
    <row r="154" spans="1:69" hidden="1" x14ac:dyDescent="0.25">
      <c r="A154" s="96" t="s">
        <v>3684</v>
      </c>
      <c r="B154" s="96" t="s">
        <v>3683</v>
      </c>
      <c r="C154" s="96" t="s">
        <v>4194</v>
      </c>
      <c r="D154" s="96" t="s">
        <v>4195</v>
      </c>
      <c r="E154" s="101">
        <f t="shared" si="2"/>
        <v>5998907971.0330906</v>
      </c>
      <c r="P154" s="96">
        <v>1765494599.9928994</v>
      </c>
      <c r="Q154" s="96">
        <v>1857795717.3844709</v>
      </c>
      <c r="R154" s="96">
        <v>1944151814.4623039</v>
      </c>
      <c r="S154" s="96">
        <v>2071566809.924566</v>
      </c>
      <c r="T154" s="96">
        <v>2164261367.333005</v>
      </c>
      <c r="U154" s="96">
        <v>2143210949.7900279</v>
      </c>
      <c r="V154" s="96">
        <v>2237761460.9667187</v>
      </c>
      <c r="W154" s="96">
        <v>2317274408.5756459</v>
      </c>
      <c r="X154" s="96">
        <v>2408889041.1618724</v>
      </c>
      <c r="Y154" s="96">
        <v>2494024116.3987808</v>
      </c>
      <c r="Z154" s="96">
        <v>2536059831.2684674</v>
      </c>
      <c r="AA154" s="96">
        <v>2559451898.4992566</v>
      </c>
      <c r="AB154" s="96">
        <v>2621707737.1014361</v>
      </c>
      <c r="AC154" s="96">
        <v>2653036445.8493805</v>
      </c>
      <c r="AD154" s="96">
        <v>2692421186.5814576</v>
      </c>
      <c r="AE154" s="96">
        <v>2738426578.8762178</v>
      </c>
      <c r="AF154" s="96">
        <v>2805582785.1766977</v>
      </c>
      <c r="AG154" s="96">
        <v>2875289570.3863964</v>
      </c>
      <c r="AH154" s="96">
        <v>3007512678.9908319</v>
      </c>
      <c r="AI154" s="96">
        <v>3132735260.6608343</v>
      </c>
      <c r="AJ154" s="96">
        <v>3215547681.5607343</v>
      </c>
      <c r="AK154" s="96">
        <v>3248189614.1896067</v>
      </c>
      <c r="AL154" s="96">
        <v>3292580662.1145663</v>
      </c>
      <c r="AM154" s="96">
        <v>3262489148.3778391</v>
      </c>
      <c r="AN154" s="96">
        <v>3334773663.4442778</v>
      </c>
      <c r="AO154" s="96">
        <v>3405375867.1692848</v>
      </c>
      <c r="AP154" s="96">
        <v>3443200492.1509042</v>
      </c>
      <c r="AQ154" s="96">
        <v>3520233452.1695857</v>
      </c>
      <c r="AR154" s="96">
        <v>3643556568.7806759</v>
      </c>
      <c r="AS154" s="96">
        <v>3763813663.9948916</v>
      </c>
      <c r="AT154" s="96">
        <v>3910987404.0302048</v>
      </c>
      <c r="AU154" s="96">
        <v>3996549408.7479396</v>
      </c>
      <c r="AV154" s="96">
        <v>4037573814.1391726</v>
      </c>
      <c r="AW154" s="96">
        <v>4081483913.1307435</v>
      </c>
      <c r="AX154" s="96">
        <v>4182316327.0184383</v>
      </c>
      <c r="AY154" s="96">
        <v>4260763182.6415777</v>
      </c>
      <c r="AZ154" s="96">
        <v>4507633843.7374821</v>
      </c>
      <c r="BA154" s="96">
        <v>5158474677.5357742</v>
      </c>
      <c r="BB154" s="96">
        <v>5196627416.068778</v>
      </c>
      <c r="BC154" s="96">
        <v>4607616461.4813242</v>
      </c>
      <c r="BD154" s="96">
        <v>4702773879.9401073</v>
      </c>
      <c r="BE154" s="96">
        <v>5033019496.1243105</v>
      </c>
      <c r="BF154" s="96">
        <v>5083964623.4595566</v>
      </c>
      <c r="BG154" s="96">
        <v>5570860895.5027962</v>
      </c>
      <c r="BH154" s="96">
        <v>5971240222.2256079</v>
      </c>
      <c r="BI154" s="96">
        <v>6261649890.8238802</v>
      </c>
      <c r="BJ154" s="96">
        <v>6447251742.3932552</v>
      </c>
      <c r="BK154" s="96">
        <v>6250989566.8220119</v>
      </c>
      <c r="BL154" s="96">
        <v>6612318443.5169268</v>
      </c>
      <c r="BM154" s="96">
        <v>7080699415.9779749</v>
      </c>
      <c r="BN154" s="96">
        <v>6159422994.3428059</v>
      </c>
      <c r="BO154" s="96">
        <v>7506326878.4946861</v>
      </c>
      <c r="BP154" s="96">
        <v>8339290931.8196392</v>
      </c>
    </row>
    <row r="155" spans="1:69" hidden="1" x14ac:dyDescent="0.25">
      <c r="A155" s="96" t="s">
        <v>161</v>
      </c>
      <c r="B155" s="96" t="s">
        <v>366</v>
      </c>
      <c r="C155" s="96" t="s">
        <v>4194</v>
      </c>
      <c r="D155" s="96" t="s">
        <v>4195</v>
      </c>
      <c r="E155" s="101">
        <f t="shared" si="2"/>
        <v>7805040192.4429693</v>
      </c>
      <c r="AJ155" s="96">
        <v>11137693132.532694</v>
      </c>
      <c r="AK155" s="96">
        <v>9355662201.1061172</v>
      </c>
      <c r="AL155" s="96">
        <v>6633164508.2894316</v>
      </c>
      <c r="AM155" s="96">
        <v>6553566538.6324015</v>
      </c>
      <c r="AN155" s="96">
        <v>4528514463.3744478</v>
      </c>
      <c r="AO155" s="96">
        <v>4465115303.6855726</v>
      </c>
      <c r="AP155" s="96">
        <v>4202697785.436583</v>
      </c>
      <c r="AQ155" s="96">
        <v>4271918931.2401319</v>
      </c>
      <c r="AR155" s="96">
        <v>3992441789.3799</v>
      </c>
      <c r="AS155" s="96">
        <v>3857966190.0845733</v>
      </c>
      <c r="AT155" s="96">
        <v>3939281163.9113913</v>
      </c>
      <c r="AU155" s="96">
        <v>4179577330.6392097</v>
      </c>
      <c r="AV155" s="96">
        <v>4505584348.1239767</v>
      </c>
      <c r="AW155" s="96">
        <v>4802952913.1977739</v>
      </c>
      <c r="AX155" s="96">
        <v>5158371415.9784737</v>
      </c>
      <c r="AY155" s="96">
        <v>5545249279.8820534</v>
      </c>
      <c r="AZ155" s="96">
        <v>5811421236.2614613</v>
      </c>
      <c r="BA155" s="96">
        <v>5985763886.4747047</v>
      </c>
      <c r="BB155" s="96">
        <v>6452653478.3239431</v>
      </c>
      <c r="BC155" s="96">
        <v>6065494252.6199408</v>
      </c>
      <c r="BD155" s="96">
        <v>6496144351.0495749</v>
      </c>
      <c r="BE155" s="96">
        <v>6874100822.5327358</v>
      </c>
      <c r="BF155" s="96">
        <v>6833561915.897646</v>
      </c>
      <c r="BG155" s="96">
        <v>7451580071.7711344</v>
      </c>
      <c r="BH155" s="96">
        <v>7824131195.5766211</v>
      </c>
      <c r="BI155" s="96">
        <v>7797667196.7308722</v>
      </c>
      <c r="BJ155" s="96">
        <v>8159947934.6382761</v>
      </c>
      <c r="BK155" s="96">
        <v>8500675703.9574804</v>
      </c>
      <c r="BL155" s="96">
        <v>8847128857.5146141</v>
      </c>
      <c r="BM155" s="96">
        <v>9161406662.0689583</v>
      </c>
      <c r="BN155" s="96">
        <v>8403210632.930213</v>
      </c>
      <c r="BO155" s="96">
        <v>9573777856.3648167</v>
      </c>
      <c r="BP155" s="96">
        <v>9093606720.6954403</v>
      </c>
      <c r="BQ155" s="96">
        <v>9164831732.3835201</v>
      </c>
    </row>
    <row r="156" spans="1:69" hidden="1" x14ac:dyDescent="0.25">
      <c r="A156" s="96" t="s">
        <v>367</v>
      </c>
      <c r="B156" s="96" t="s">
        <v>368</v>
      </c>
      <c r="C156" s="96" t="s">
        <v>4194</v>
      </c>
      <c r="D156" s="96" t="s">
        <v>4195</v>
      </c>
      <c r="E156" s="101">
        <f t="shared" si="2"/>
        <v>11501149432.655262</v>
      </c>
      <c r="F156" s="96">
        <v>4151435154.8826118</v>
      </c>
      <c r="G156" s="96">
        <v>4236482815.0859771</v>
      </c>
      <c r="H156" s="96">
        <v>4332696292.6922255</v>
      </c>
      <c r="I156" s="96">
        <v>4292428143.037365</v>
      </c>
      <c r="J156" s="96">
        <v>4462516417.1783161</v>
      </c>
      <c r="K156" s="96">
        <v>4442334514.2768793</v>
      </c>
      <c r="L156" s="96">
        <v>4534048838.4582787</v>
      </c>
      <c r="M156" s="96">
        <v>4784716703.2672472</v>
      </c>
      <c r="N156" s="96">
        <v>5111454772.3453579</v>
      </c>
      <c r="O156" s="96">
        <v>5301663360.4459553</v>
      </c>
      <c r="P156" s="96">
        <v>5581403272.4187765</v>
      </c>
      <c r="Q156" s="96">
        <v>5800716980.8322144</v>
      </c>
      <c r="R156" s="96">
        <v>5726895807.5835743</v>
      </c>
      <c r="S156" s="96">
        <v>5576938281.8996286</v>
      </c>
      <c r="T156" s="96">
        <v>5688860706.2927017</v>
      </c>
      <c r="U156" s="96">
        <v>5760465920.1029596</v>
      </c>
      <c r="V156" s="96">
        <v>5583685378.335928</v>
      </c>
      <c r="W156" s="96">
        <v>5715683720.6883926</v>
      </c>
      <c r="X156" s="96">
        <v>5563543310.5229759</v>
      </c>
      <c r="Y156" s="96">
        <v>6111811047.7542267</v>
      </c>
      <c r="Z156" s="96">
        <v>6170038735.2143278</v>
      </c>
      <c r="AA156" s="96">
        <v>5565374939.1102905</v>
      </c>
      <c r="AB156" s="96">
        <v>5459632815.2664719</v>
      </c>
      <c r="AC156" s="96">
        <v>5508769510.5709047</v>
      </c>
      <c r="AD156" s="96">
        <v>5605733876.7747326</v>
      </c>
      <c r="AE156" s="96">
        <v>5670555451.89363</v>
      </c>
      <c r="AF156" s="96">
        <v>5781711090.7885017</v>
      </c>
      <c r="AG156" s="96">
        <v>5849641181.110714</v>
      </c>
      <c r="AH156" s="96">
        <v>6048934315.2116518</v>
      </c>
      <c r="AI156" s="96">
        <v>6295421169.566597</v>
      </c>
      <c r="AJ156" s="96">
        <v>6492398920.4867067</v>
      </c>
      <c r="AK156" s="96">
        <v>6082965417.7811041</v>
      </c>
      <c r="AL156" s="96">
        <v>6154798240.8070755</v>
      </c>
      <c r="AM156" s="96">
        <v>6284044275.8162508</v>
      </c>
      <c r="AN156" s="96">
        <v>6281398611.3187847</v>
      </c>
      <c r="AO156" s="96">
        <v>6386837686.0725346</v>
      </c>
      <c r="AP156" s="96">
        <v>6524423229.1094179</v>
      </c>
      <c r="AQ156" s="96">
        <v>6765402319.3730507</v>
      </c>
      <c r="AR156" s="96">
        <v>7030408175.5626707</v>
      </c>
      <c r="AS156" s="96">
        <v>7360783017.3464756</v>
      </c>
      <c r="AT156" s="96">
        <v>7688842733.2773933</v>
      </c>
      <c r="AU156" s="96">
        <v>8148653656.6986179</v>
      </c>
      <c r="AV156" s="96">
        <v>7137571065.486969</v>
      </c>
      <c r="AW156" s="96">
        <v>7835974694.5716486</v>
      </c>
      <c r="AX156" s="96">
        <v>8247912168.091135</v>
      </c>
      <c r="AY156" s="96">
        <v>8640170094.3764782</v>
      </c>
      <c r="AZ156" s="96">
        <v>9106610406.8893414</v>
      </c>
      <c r="BA156" s="96">
        <v>9626649240.5139599</v>
      </c>
      <c r="BB156" s="96">
        <v>10272850829.860613</v>
      </c>
      <c r="BC156" s="96">
        <v>9864124029.2305374</v>
      </c>
      <c r="BD156" s="96">
        <v>9925206605.6783543</v>
      </c>
      <c r="BE156" s="96">
        <v>10081868751.874582</v>
      </c>
      <c r="BF156" s="96">
        <v>10385448752.875628</v>
      </c>
      <c r="BG156" s="96">
        <v>10624353147.158657</v>
      </c>
      <c r="BH156" s="96">
        <v>10979121878.073528</v>
      </c>
      <c r="BI156" s="96">
        <v>11323020701.301685</v>
      </c>
      <c r="BJ156" s="96">
        <v>11775165456.534592</v>
      </c>
      <c r="BK156" s="96">
        <v>12238318933.716471</v>
      </c>
      <c r="BL156" s="96">
        <v>12629254472.201223</v>
      </c>
      <c r="BM156" s="96">
        <v>13186360203.144243</v>
      </c>
      <c r="BN156" s="96">
        <v>12245161113.128405</v>
      </c>
      <c r="BO156" s="96">
        <v>12947986307.587513</v>
      </c>
      <c r="BP156" s="96">
        <v>13439517645.878988</v>
      </c>
      <c r="BQ156" s="96">
        <v>13975132286.380466</v>
      </c>
    </row>
    <row r="157" spans="1:69" hidden="1" x14ac:dyDescent="0.25">
      <c r="A157" s="96" t="s">
        <v>369</v>
      </c>
      <c r="B157" s="96" t="s">
        <v>370</v>
      </c>
      <c r="C157" s="96" t="s">
        <v>4194</v>
      </c>
      <c r="D157" s="96" t="s">
        <v>4195</v>
      </c>
      <c r="E157" s="101">
        <f t="shared" si="2"/>
        <v>4172243190.3411093</v>
      </c>
      <c r="P157" s="96">
        <v>188293031.14724231</v>
      </c>
      <c r="Q157" s="96">
        <v>198097875.49911204</v>
      </c>
      <c r="R157" s="96">
        <v>202900248.2428849</v>
      </c>
      <c r="S157" s="96">
        <v>206101830.07206681</v>
      </c>
      <c r="T157" s="96">
        <v>217907663.00666744</v>
      </c>
      <c r="U157" s="96">
        <v>200499061.87099814</v>
      </c>
      <c r="V157" s="96">
        <v>201699655.05694184</v>
      </c>
      <c r="W157" s="96">
        <v>224395614.31222671</v>
      </c>
      <c r="X157" s="96">
        <v>257347488.34526202</v>
      </c>
      <c r="Y157" s="96">
        <v>284791556.26705682</v>
      </c>
      <c r="Z157" s="96">
        <v>337685486.46950305</v>
      </c>
      <c r="AA157" s="96">
        <v>377413190.767151</v>
      </c>
      <c r="AB157" s="96">
        <v>366044706.62639827</v>
      </c>
      <c r="AC157" s="96">
        <v>425550015.65827507</v>
      </c>
      <c r="AD157" s="96">
        <v>540259045.1216892</v>
      </c>
      <c r="AE157" s="96">
        <v>623545614.99459779</v>
      </c>
      <c r="AF157" s="96">
        <v>681913157.86148643</v>
      </c>
      <c r="AG157" s="96">
        <v>742120332.28069973</v>
      </c>
      <c r="AH157" s="96">
        <v>806909973.75230396</v>
      </c>
      <c r="AI157" s="96">
        <v>882168920.36931658</v>
      </c>
      <c r="AJ157" s="96">
        <v>1031716819.830092</v>
      </c>
      <c r="AK157" s="96">
        <v>1046601357.7456853</v>
      </c>
      <c r="AL157" s="96">
        <v>1116418306.0671842</v>
      </c>
      <c r="AM157" s="96">
        <v>1178455091.8577542</v>
      </c>
      <c r="AN157" s="96">
        <v>1269779307.1072388</v>
      </c>
      <c r="AO157" s="96">
        <v>1434670112.3632419</v>
      </c>
      <c r="AP157" s="96">
        <v>1547415774.6838491</v>
      </c>
      <c r="AQ157" s="96">
        <v>1677366833.9213767</v>
      </c>
      <c r="AR157" s="96">
        <v>1803080163.5117912</v>
      </c>
      <c r="AS157" s="96">
        <v>1914432188.6946015</v>
      </c>
      <c r="AT157" s="96">
        <v>1988057617.6931007</v>
      </c>
      <c r="AU157" s="96">
        <v>1909655895.7873149</v>
      </c>
      <c r="AV157" s="96">
        <v>2048457065.3947787</v>
      </c>
      <c r="AW157" s="96">
        <v>2330120929.1262889</v>
      </c>
      <c r="AX157" s="96">
        <v>2465649312.3391533</v>
      </c>
      <c r="AY157" s="96">
        <v>2188925391.7492499</v>
      </c>
      <c r="AZ157" s="96">
        <v>2705638704.3110313</v>
      </c>
      <c r="BA157" s="96">
        <v>2898372920.1436944</v>
      </c>
      <c r="BB157" s="96">
        <v>3158641500.6339908</v>
      </c>
      <c r="BC157" s="96">
        <v>2900967006.1877232</v>
      </c>
      <c r="BD157" s="96">
        <v>3099261774.9495673</v>
      </c>
      <c r="BE157" s="96">
        <v>3364952162.1091771</v>
      </c>
      <c r="BF157" s="96">
        <v>3444491134.3303804</v>
      </c>
      <c r="BG157" s="96">
        <v>3684339547.2292547</v>
      </c>
      <c r="BH157" s="96">
        <v>3971758368.3186111</v>
      </c>
      <c r="BI157" s="96">
        <v>4129505319.1292052</v>
      </c>
      <c r="BJ157" s="96">
        <v>4400906157.0697289</v>
      </c>
      <c r="BK157" s="96">
        <v>4711369798.8816338</v>
      </c>
      <c r="BL157" s="96">
        <v>5119751627.1398716</v>
      </c>
      <c r="BM157" s="96">
        <v>5493408290.2063332</v>
      </c>
      <c r="BN157" s="96">
        <v>3685591962.0546274</v>
      </c>
      <c r="BO157" s="96">
        <v>5074588091.7199116</v>
      </c>
      <c r="BP157" s="96">
        <v>5780294635.2579212</v>
      </c>
      <c r="BQ157" s="96">
        <v>6009933940.4372177</v>
      </c>
    </row>
    <row r="158" spans="1:69" hidden="1" x14ac:dyDescent="0.25">
      <c r="A158" s="96" t="s">
        <v>4056</v>
      </c>
      <c r="B158" s="96" t="s">
        <v>4055</v>
      </c>
      <c r="C158" s="96" t="s">
        <v>4194</v>
      </c>
      <c r="D158" s="96" t="s">
        <v>4195</v>
      </c>
      <c r="E158" s="101">
        <f t="shared" si="2"/>
        <v>3176159174097.6885</v>
      </c>
      <c r="G158" s="96">
        <v>235743383523.05524</v>
      </c>
      <c r="H158" s="96">
        <v>248365107578.94809</v>
      </c>
      <c r="I158" s="96">
        <v>275268166019.67993</v>
      </c>
      <c r="J158" s="96">
        <v>302415028239.49365</v>
      </c>
      <c r="K158" s="96">
        <v>338760561400.01019</v>
      </c>
      <c r="L158" s="96">
        <v>361501085549.73444</v>
      </c>
      <c r="M158" s="96">
        <v>390282622942.93121</v>
      </c>
      <c r="N158" s="96">
        <v>440282854458.26129</v>
      </c>
      <c r="O158" s="96">
        <v>488300243131.07623</v>
      </c>
      <c r="P158" s="96">
        <v>573907846732.9176</v>
      </c>
      <c r="Q158" s="96">
        <v>635131662682.88281</v>
      </c>
      <c r="R158" s="96">
        <v>732798956122.04724</v>
      </c>
      <c r="S158" s="96">
        <v>820017962758.42468</v>
      </c>
      <c r="T158" s="96">
        <v>894486407473.13599</v>
      </c>
      <c r="U158" s="96">
        <v>883496931713.32288</v>
      </c>
      <c r="V158" s="96">
        <v>1016551432286.6912</v>
      </c>
      <c r="W158" s="96">
        <v>1058869352684.4215</v>
      </c>
      <c r="X158" s="96">
        <v>1034840169186.9742</v>
      </c>
      <c r="Y158" s="96">
        <v>1096578799600.5093</v>
      </c>
      <c r="Z158" s="96">
        <v>1107067321626.9653</v>
      </c>
      <c r="AA158" s="96">
        <v>1104584668276.2261</v>
      </c>
      <c r="AB158" s="96">
        <v>1069564923688.6279</v>
      </c>
      <c r="AC158" s="96">
        <v>1047908735387.9316</v>
      </c>
      <c r="AD158" s="96">
        <v>1045321431877.3715</v>
      </c>
      <c r="AE158" s="96">
        <v>1042802101058.7277</v>
      </c>
      <c r="AF158" s="96">
        <v>1053358068022.1334</v>
      </c>
      <c r="AG158" s="96">
        <v>1050502429779.4652</v>
      </c>
      <c r="AH158" s="96">
        <v>1083773889602.4907</v>
      </c>
      <c r="AI158" s="96">
        <v>1122468002704.8101</v>
      </c>
      <c r="AJ158" s="96">
        <v>1237749717726.3992</v>
      </c>
      <c r="AK158" s="96">
        <v>1282045690583.7749</v>
      </c>
      <c r="AL158" s="96">
        <v>1358328233497.657</v>
      </c>
      <c r="AM158" s="96">
        <v>1385967818684.6494</v>
      </c>
      <c r="AN158" s="96">
        <v>1426100674933.2813</v>
      </c>
      <c r="AO158" s="96">
        <v>1468515165324.5593</v>
      </c>
      <c r="AP158" s="96">
        <v>1541202543140.5015</v>
      </c>
      <c r="AQ158" s="96">
        <v>1604050198454.939</v>
      </c>
      <c r="AR158" s="96">
        <v>1674427074161.9617</v>
      </c>
      <c r="AS158" s="96">
        <v>1707847751557.0349</v>
      </c>
      <c r="AT158" s="96">
        <v>1823381054333.2847</v>
      </c>
      <c r="AU158" s="96">
        <v>1851271641791.2666</v>
      </c>
      <c r="AV158" s="96">
        <v>1879466172170.1431</v>
      </c>
      <c r="AW158" s="96">
        <v>1974532808796.8101</v>
      </c>
      <c r="AX158" s="96">
        <v>2129341506963.8208</v>
      </c>
      <c r="AY158" s="96">
        <v>2235376038945.9531</v>
      </c>
      <c r="AZ158" s="96">
        <v>2367177382243.8491</v>
      </c>
      <c r="BA158" s="96">
        <v>2489336653102.5752</v>
      </c>
      <c r="BB158" s="96">
        <v>2603249382557.2769</v>
      </c>
      <c r="BC158" s="96">
        <v>2618730057876.2251</v>
      </c>
      <c r="BD158" s="96">
        <v>2751243787290.5098</v>
      </c>
      <c r="BE158" s="96">
        <v>2854349202002.2915</v>
      </c>
      <c r="BF158" s="96">
        <v>2966791732922.501</v>
      </c>
      <c r="BG158" s="96">
        <v>3031273765759.4268</v>
      </c>
      <c r="BH158" s="96">
        <v>3117146187114.5854</v>
      </c>
      <c r="BI158" s="96">
        <v>3201010427587.3901</v>
      </c>
      <c r="BJ158" s="96">
        <v>3340566600581.687</v>
      </c>
      <c r="BK158" s="96">
        <v>3405949626458.7554</v>
      </c>
      <c r="BL158" s="96">
        <v>3483001040137.4668</v>
      </c>
      <c r="BM158" s="96">
        <v>3531008972396.9448</v>
      </c>
      <c r="BN158" s="96">
        <v>3388945910572.0747</v>
      </c>
      <c r="BO158" s="96">
        <v>3577808167333.8643</v>
      </c>
      <c r="BP158" s="96">
        <v>3783473556301.0562</v>
      </c>
      <c r="BQ158" s="96">
        <v>3850820889666.0703</v>
      </c>
    </row>
    <row r="159" spans="1:69" hidden="1" x14ac:dyDescent="0.25">
      <c r="A159" s="96" t="s">
        <v>160</v>
      </c>
      <c r="B159" s="96" t="s">
        <v>371</v>
      </c>
      <c r="C159" s="96" t="s">
        <v>4194</v>
      </c>
      <c r="D159" s="96" t="s">
        <v>4195</v>
      </c>
      <c r="E159" s="101">
        <f t="shared" si="2"/>
        <v>1182799337431.7607</v>
      </c>
      <c r="F159" s="96">
        <v>152252652596.92477</v>
      </c>
      <c r="G159" s="96">
        <v>159865285227.86557</v>
      </c>
      <c r="H159" s="96">
        <v>167322065048.28873</v>
      </c>
      <c r="I159" s="96">
        <v>180886675666.72717</v>
      </c>
      <c r="J159" s="96">
        <v>202422104046.08292</v>
      </c>
      <c r="K159" s="96">
        <v>216794073428.22269</v>
      </c>
      <c r="L159" s="96">
        <v>230010142144.10904</v>
      </c>
      <c r="M159" s="96">
        <v>243477063180.694</v>
      </c>
      <c r="N159" s="96">
        <v>266420585702.86786</v>
      </c>
      <c r="O159" s="96">
        <v>275528493192.43237</v>
      </c>
      <c r="P159" s="96">
        <v>293444689473.3042</v>
      </c>
      <c r="Q159" s="96">
        <v>304485451087.96899</v>
      </c>
      <c r="R159" s="96">
        <v>329540972152.40845</v>
      </c>
      <c r="S159" s="96">
        <v>355446582963.25983</v>
      </c>
      <c r="T159" s="96">
        <v>375980117956.71948</v>
      </c>
      <c r="U159" s="96">
        <v>397578239618.54364</v>
      </c>
      <c r="V159" s="96">
        <v>415141036251.60883</v>
      </c>
      <c r="W159" s="96">
        <v>429216973065.05286</v>
      </c>
      <c r="X159" s="96">
        <v>467661689803.89215</v>
      </c>
      <c r="Y159" s="96">
        <v>513016316146.83752</v>
      </c>
      <c r="Z159" s="96">
        <v>557939217934.8877</v>
      </c>
      <c r="AA159" s="96">
        <v>611422385105.06421</v>
      </c>
      <c r="AB159" s="96">
        <v>611119202965.58972</v>
      </c>
      <c r="AC159" s="96">
        <v>582860269033.10913</v>
      </c>
      <c r="AD159" s="96">
        <v>603338559533.2168</v>
      </c>
      <c r="AE159" s="96">
        <v>614917928411.61743</v>
      </c>
      <c r="AF159" s="96">
        <v>590751900359.02515</v>
      </c>
      <c r="AG159" s="96">
        <v>602941257829.79529</v>
      </c>
      <c r="AH159" s="96">
        <v>610286657409.9071</v>
      </c>
      <c r="AI159" s="96">
        <v>632412287308.1637</v>
      </c>
      <c r="AJ159" s="96">
        <v>665614206222.85803</v>
      </c>
      <c r="AK159" s="96">
        <v>692078394538.28699</v>
      </c>
      <c r="AL159" s="96">
        <v>716775997861.72534</v>
      </c>
      <c r="AM159" s="96">
        <v>737325961811.20178</v>
      </c>
      <c r="AN159" s="96">
        <v>769725007521.97009</v>
      </c>
      <c r="AO159" s="96">
        <v>724231953299.776</v>
      </c>
      <c r="AP159" s="96">
        <v>769266848274.16296</v>
      </c>
      <c r="AQ159" s="96">
        <v>824645415966.3302</v>
      </c>
      <c r="AR159" s="96">
        <v>875650385843.30957</v>
      </c>
      <c r="AS159" s="96">
        <v>899774820109.76392</v>
      </c>
      <c r="AT159" s="96">
        <v>945027051117.63062</v>
      </c>
      <c r="AU159" s="96">
        <v>940766441516.06018</v>
      </c>
      <c r="AV159" s="96">
        <v>938540700989.3186</v>
      </c>
      <c r="AW159" s="96">
        <v>949667522095.50049</v>
      </c>
      <c r="AX159" s="96">
        <v>983527357381.89636</v>
      </c>
      <c r="AY159" s="96">
        <v>1004311720993.8546</v>
      </c>
      <c r="AZ159" s="96">
        <v>1052569035045.5612</v>
      </c>
      <c r="BA159" s="96">
        <v>1074439987409.3038</v>
      </c>
      <c r="BB159" s="96">
        <v>1084575522159.7455</v>
      </c>
      <c r="BC159" s="96">
        <v>1016298775551.1674</v>
      </c>
      <c r="BD159" s="96">
        <v>1066822388048.9789</v>
      </c>
      <c r="BE159" s="96">
        <v>1103564231781.6218</v>
      </c>
      <c r="BF159" s="96">
        <v>1142776194808.0833</v>
      </c>
      <c r="BG159" s="96">
        <v>1152513808584.6162</v>
      </c>
      <c r="BH159" s="96">
        <v>1181370028689.6865</v>
      </c>
      <c r="BI159" s="96">
        <v>1213294467716.8804</v>
      </c>
      <c r="BJ159" s="96">
        <v>1234800030119.6985</v>
      </c>
      <c r="BK159" s="96">
        <v>1257912134612.2993</v>
      </c>
      <c r="BL159" s="96">
        <v>1282719194577.9504</v>
      </c>
      <c r="BM159" s="96">
        <v>1279495262606.7017</v>
      </c>
      <c r="BN159" s="96">
        <v>1169144480610.2234</v>
      </c>
      <c r="BO159" s="96">
        <v>1236244118120.968</v>
      </c>
      <c r="BP159" s="96">
        <v>1285063398333.6772</v>
      </c>
      <c r="BQ159" s="96">
        <v>1326554712608.3315</v>
      </c>
    </row>
    <row r="160" spans="1:69" hidden="1" x14ac:dyDescent="0.25">
      <c r="A160" s="96" t="s">
        <v>3987</v>
      </c>
      <c r="B160" s="96" t="s">
        <v>4054</v>
      </c>
      <c r="C160" s="96" t="s">
        <v>4194</v>
      </c>
      <c r="D160" s="96" t="s">
        <v>4195</v>
      </c>
      <c r="E160" s="101">
        <f t="shared" si="2"/>
        <v>193328424.7903263</v>
      </c>
      <c r="P160" s="96">
        <v>45931280.416639395</v>
      </c>
      <c r="Q160" s="96">
        <v>46992252.098394491</v>
      </c>
      <c r="R160" s="96">
        <v>47500634.472420886</v>
      </c>
      <c r="S160" s="96">
        <v>63614160.410135381</v>
      </c>
      <c r="T160" s="96">
        <v>73361847.820680276</v>
      </c>
      <c r="U160" s="96">
        <v>73406055.808962584</v>
      </c>
      <c r="V160" s="96">
        <v>73671297.411176383</v>
      </c>
      <c r="W160" s="96">
        <v>75461688.244629279</v>
      </c>
      <c r="X160" s="96">
        <v>79705581.299128875</v>
      </c>
      <c r="Y160" s="96">
        <v>81407557.210597277</v>
      </c>
      <c r="Z160" s="96">
        <v>75550102.112033963</v>
      </c>
      <c r="AA160" s="96">
        <v>80412894.347525761</v>
      </c>
      <c r="AB160" s="96">
        <v>84297824.913640454</v>
      </c>
      <c r="AC160" s="96">
        <v>97370734.656136036</v>
      </c>
      <c r="AD160" s="96">
        <v>101135112.45386994</v>
      </c>
      <c r="AE160" s="96">
        <v>94806792.506862447</v>
      </c>
      <c r="AF160" s="96">
        <v>118074748.91436395</v>
      </c>
      <c r="AG160" s="96">
        <v>129130977.68917294</v>
      </c>
      <c r="AH160" s="96">
        <v>139189049.93229896</v>
      </c>
      <c r="AI160" s="96">
        <v>136834515.69945794</v>
      </c>
      <c r="AJ160" s="96">
        <v>140496544.58802295</v>
      </c>
      <c r="AK160" s="96">
        <v>140619936.02097195</v>
      </c>
      <c r="AL160" s="96">
        <v>150661406.85862795</v>
      </c>
      <c r="AM160" s="96">
        <v>159710493.54753295</v>
      </c>
      <c r="AN160" s="96">
        <v>169097840.28022796</v>
      </c>
      <c r="AO160" s="96">
        <v>182986275.10530895</v>
      </c>
      <c r="AP160" s="96">
        <v>164133296.58355695</v>
      </c>
      <c r="AQ160" s="96">
        <v>153553817.74902296</v>
      </c>
      <c r="AR160" s="96">
        <v>152518676.75781295</v>
      </c>
      <c r="AS160" s="96">
        <v>150483001.70898396</v>
      </c>
      <c r="AT160" s="96">
        <v>154176498.41308594</v>
      </c>
      <c r="AU160" s="96">
        <v>164860992.43164092</v>
      </c>
      <c r="AV160" s="96">
        <v>170854995.72753894</v>
      </c>
      <c r="AW160" s="96">
        <v>168186752.31933594</v>
      </c>
      <c r="AX160" s="96">
        <v>167022430.41992193</v>
      </c>
      <c r="AY160" s="96">
        <v>170003265.38085899</v>
      </c>
      <c r="AZ160" s="96">
        <v>170376617.43164095</v>
      </c>
      <c r="BA160" s="96">
        <v>176197158.81347695</v>
      </c>
      <c r="BB160" s="96">
        <v>162724639.89257798</v>
      </c>
      <c r="BC160" s="96">
        <v>168742553.71093798</v>
      </c>
      <c r="BD160" s="96">
        <v>177933563.23242196</v>
      </c>
      <c r="BE160" s="96">
        <v>177552490.23437497</v>
      </c>
      <c r="BF160" s="96">
        <v>175228561.40136695</v>
      </c>
      <c r="BG160" s="96">
        <v>181555099.48730499</v>
      </c>
      <c r="BH160" s="96">
        <v>179453475.95214802</v>
      </c>
      <c r="BI160" s="96">
        <v>183222930.90820301</v>
      </c>
      <c r="BJ160" s="96">
        <v>187151763.91601598</v>
      </c>
      <c r="BK160" s="96">
        <v>194139633.178711</v>
      </c>
      <c r="BL160" s="96">
        <v>205126403.80859402</v>
      </c>
      <c r="BM160" s="96">
        <v>226373046.875</v>
      </c>
      <c r="BN160" s="96">
        <v>219930511.47460902</v>
      </c>
      <c r="BO160" s="96">
        <v>222376800.53710899</v>
      </c>
      <c r="BP160" s="96">
        <v>220874588.01269498</v>
      </c>
      <c r="BQ160" s="96">
        <v>227999999.99999994</v>
      </c>
    </row>
    <row r="161" spans="1:69" hidden="1" x14ac:dyDescent="0.25">
      <c r="A161" s="96" t="s">
        <v>4053</v>
      </c>
      <c r="B161" s="96" t="s">
        <v>4052</v>
      </c>
      <c r="C161" s="96" t="s">
        <v>4194</v>
      </c>
      <c r="D161" s="96" t="s">
        <v>4195</v>
      </c>
      <c r="E161" s="101">
        <f t="shared" si="2"/>
        <v>24966148998349.672</v>
      </c>
      <c r="F161" s="96">
        <v>1608797101796.7732</v>
      </c>
      <c r="G161" s="96">
        <v>1627360405004.6477</v>
      </c>
      <c r="H161" s="96">
        <v>1681086567250.9172</v>
      </c>
      <c r="I161" s="96">
        <v>1764010565163.4802</v>
      </c>
      <c r="J161" s="96">
        <v>1907376098301.7917</v>
      </c>
      <c r="K161" s="96">
        <v>2024736441101.3364</v>
      </c>
      <c r="L161" s="96">
        <v>2125913284346.8909</v>
      </c>
      <c r="M161" s="96">
        <v>2195118703087.7397</v>
      </c>
      <c r="N161" s="96">
        <v>2331300028514.6323</v>
      </c>
      <c r="O161" s="96">
        <v>2523302133779.3018</v>
      </c>
      <c r="P161" s="96">
        <v>2727797259676.6372</v>
      </c>
      <c r="Q161" s="96">
        <v>2897548097731.5425</v>
      </c>
      <c r="R161" s="96">
        <v>3079905541471.3926</v>
      </c>
      <c r="S161" s="96">
        <v>3296456427381.0596</v>
      </c>
      <c r="T161" s="96">
        <v>3494867362422.5762</v>
      </c>
      <c r="U161" s="96">
        <v>3645619431970.0757</v>
      </c>
      <c r="V161" s="96">
        <v>3876445375690.4268</v>
      </c>
      <c r="W161" s="96">
        <v>4055487323924.5166</v>
      </c>
      <c r="X161" s="96">
        <v>4208800625083.7173</v>
      </c>
      <c r="Y161" s="96">
        <v>4405859801940.1348</v>
      </c>
      <c r="Z161" s="96">
        <v>4615768925454.3369</v>
      </c>
      <c r="AA161" s="96">
        <v>4702740693944.4648</v>
      </c>
      <c r="AB161" s="96">
        <v>4837741691708.1641</v>
      </c>
      <c r="AC161" s="96">
        <v>4916054048560.7949</v>
      </c>
      <c r="AD161" s="96">
        <v>5151178881512.0576</v>
      </c>
      <c r="AE161" s="96">
        <v>5384232027196.707</v>
      </c>
      <c r="AF161" s="96">
        <v>5583998036685.2246</v>
      </c>
      <c r="AG161" s="96">
        <v>5843569376414.0986</v>
      </c>
      <c r="AH161" s="96">
        <v>6083084116475.3271</v>
      </c>
      <c r="AI161" s="96">
        <v>6273791861740.6963</v>
      </c>
      <c r="AJ161" s="96">
        <v>6478074434210.4326</v>
      </c>
      <c r="AK161" s="96">
        <v>6663052985990.8105</v>
      </c>
      <c r="AL161" s="96">
        <v>6951967020695.3838</v>
      </c>
      <c r="AM161" s="96">
        <v>7306799078723.833</v>
      </c>
      <c r="AN161" s="96">
        <v>7686400045709.4209</v>
      </c>
      <c r="AO161" s="96">
        <v>8037343724013.8926</v>
      </c>
      <c r="AP161" s="96">
        <v>8538085281988.0293</v>
      </c>
      <c r="AQ161" s="96">
        <v>9018524227236.4941</v>
      </c>
      <c r="AR161" s="96">
        <v>9314729963943.2695</v>
      </c>
      <c r="AS161" s="96">
        <v>9655798327078.6641</v>
      </c>
      <c r="AT161" s="96">
        <v>10194455360948.475</v>
      </c>
      <c r="AU161" s="96">
        <v>10563197101158.709</v>
      </c>
      <c r="AV161" s="96">
        <v>11062688204025.844</v>
      </c>
      <c r="AW161" s="96">
        <v>11713692974841.377</v>
      </c>
      <c r="AX161" s="96">
        <v>12614582716580.633</v>
      </c>
      <c r="AY161" s="96">
        <v>13539295857914.832</v>
      </c>
      <c r="AZ161" s="96">
        <v>14656726618152.248</v>
      </c>
      <c r="BA161" s="96">
        <v>15958531509283.855</v>
      </c>
      <c r="BB161" s="96">
        <v>16903219738376.693</v>
      </c>
      <c r="BC161" s="96">
        <v>17574591103230.643</v>
      </c>
      <c r="BD161" s="96">
        <v>19012417940303.465</v>
      </c>
      <c r="BE161" s="96">
        <v>20247207521109.23</v>
      </c>
      <c r="BF161" s="96">
        <v>21389258178974.484</v>
      </c>
      <c r="BG161" s="96">
        <v>22596307128747.758</v>
      </c>
      <c r="BH161" s="96">
        <v>23764754198727.781</v>
      </c>
      <c r="BI161" s="96">
        <v>24911694910932.094</v>
      </c>
      <c r="BJ161" s="96">
        <v>26108760232490.633</v>
      </c>
      <c r="BK161" s="96">
        <v>27512321914494.516</v>
      </c>
      <c r="BL161" s="96">
        <v>28891830558719</v>
      </c>
      <c r="BM161" s="96">
        <v>30071534704931.336</v>
      </c>
      <c r="BN161" s="96">
        <v>29706850900038.824</v>
      </c>
      <c r="BO161" s="96">
        <v>31936711342457.117</v>
      </c>
      <c r="BP161" s="96">
        <v>33166463950936.352</v>
      </c>
      <c r="BQ161" s="96">
        <v>34672077138190.699</v>
      </c>
    </row>
    <row r="162" spans="1:69" hidden="1" x14ac:dyDescent="0.25">
      <c r="A162" s="96" t="s">
        <v>153</v>
      </c>
      <c r="B162" s="96" t="s">
        <v>372</v>
      </c>
      <c r="C162" s="96" t="s">
        <v>4194</v>
      </c>
      <c r="D162" s="96" t="s">
        <v>4195</v>
      </c>
      <c r="E162" s="101">
        <f t="shared" si="2"/>
        <v>9953015126.8867245</v>
      </c>
      <c r="AJ162" s="96">
        <v>7293742777.2276201</v>
      </c>
      <c r="AK162" s="96">
        <v>6843662857.5973473</v>
      </c>
      <c r="AL162" s="96">
        <v>6394362794.2217064</v>
      </c>
      <c r="AM162" s="96">
        <v>5916750488.026598</v>
      </c>
      <c r="AN162" s="96">
        <v>5812724181.9160385</v>
      </c>
      <c r="AO162" s="96">
        <v>5747928135.6760082</v>
      </c>
      <c r="AP162" s="96">
        <v>5816047055.5334435</v>
      </c>
      <c r="AQ162" s="96">
        <v>5899797047.66049</v>
      </c>
      <c r="AR162" s="96">
        <v>6099135593.6212435</v>
      </c>
      <c r="AS162" s="96">
        <v>6363778789.4848156</v>
      </c>
      <c r="AT162" s="96">
        <v>6653275727.541153</v>
      </c>
      <c r="AU162" s="96">
        <v>6449202687.0407915</v>
      </c>
      <c r="AV162" s="96">
        <v>6545532200.7983036</v>
      </c>
      <c r="AW162" s="96">
        <v>6691013307.9739285</v>
      </c>
      <c r="AX162" s="96">
        <v>7003757263.7721977</v>
      </c>
      <c r="AY162" s="96">
        <v>7334620965.1846924</v>
      </c>
      <c r="AZ162" s="96">
        <v>7711402289.6694546</v>
      </c>
      <c r="BA162" s="96">
        <v>8210598903.4219704</v>
      </c>
      <c r="BB162" s="96">
        <v>8659882989.5573502</v>
      </c>
      <c r="BC162" s="96">
        <v>8628827362.559742</v>
      </c>
      <c r="BD162" s="96">
        <v>8918648175.6124592</v>
      </c>
      <c r="BE162" s="96">
        <v>9127334379.6943951</v>
      </c>
      <c r="BF162" s="96">
        <v>9085697011.4916286</v>
      </c>
      <c r="BG162" s="96">
        <v>9351477059.6939754</v>
      </c>
      <c r="BH162" s="96">
        <v>9690853712.4580345</v>
      </c>
      <c r="BI162" s="96">
        <v>10064519962.565548</v>
      </c>
      <c r="BJ162" s="96">
        <v>10351178142.853577</v>
      </c>
      <c r="BK162" s="96">
        <v>10463154366.078489</v>
      </c>
      <c r="BL162" s="96">
        <v>10764555646.47258</v>
      </c>
      <c r="BM162" s="96">
        <v>11185494933.69437</v>
      </c>
      <c r="BN162" s="96">
        <v>10661068595.405514</v>
      </c>
      <c r="BO162" s="96">
        <v>11141955229.994049</v>
      </c>
      <c r="BP162" s="96">
        <v>11389496636.613573</v>
      </c>
      <c r="BQ162" s="96">
        <v>11506514048.907011</v>
      </c>
    </row>
    <row r="163" spans="1:69" hidden="1" x14ac:dyDescent="0.25">
      <c r="A163" s="96" t="s">
        <v>373</v>
      </c>
      <c r="B163" s="96" t="s">
        <v>374</v>
      </c>
      <c r="C163" s="96" t="s">
        <v>4194</v>
      </c>
      <c r="D163" s="96" t="s">
        <v>4195</v>
      </c>
      <c r="E163" s="101">
        <f t="shared" si="2"/>
        <v>13362410446.721106</v>
      </c>
      <c r="M163" s="96">
        <v>2003673126.7371514</v>
      </c>
      <c r="N163" s="96">
        <v>2077977545.2733395</v>
      </c>
      <c r="O163" s="96">
        <v>2082777661.3407772</v>
      </c>
      <c r="P163" s="96">
        <v>2210596786.3047199</v>
      </c>
      <c r="Q163" s="96">
        <v>2267386929.8417954</v>
      </c>
      <c r="R163" s="96">
        <v>2399893394.575078</v>
      </c>
      <c r="S163" s="96">
        <v>2364972166.5611467</v>
      </c>
      <c r="T163" s="96">
        <v>2328815854.7646437</v>
      </c>
      <c r="U163" s="96">
        <v>2599541842.2018056</v>
      </c>
      <c r="V163" s="96">
        <v>2953688827.2310729</v>
      </c>
      <c r="W163" s="96">
        <v>3141208110.078681</v>
      </c>
      <c r="X163" s="96">
        <v>3095237272.8490767</v>
      </c>
      <c r="Y163" s="96">
        <v>3417008148.6365123</v>
      </c>
      <c r="Z163" s="96">
        <v>3269193847.815887</v>
      </c>
      <c r="AA163" s="96">
        <v>3318519585.064178</v>
      </c>
      <c r="AB163" s="96">
        <v>3073664839.359889</v>
      </c>
      <c r="AC163" s="96">
        <v>3129632396.2686625</v>
      </c>
      <c r="AD163" s="96">
        <v>3120650002.1434274</v>
      </c>
      <c r="AE163" s="96">
        <v>3753724875.8556194</v>
      </c>
      <c r="AF163" s="96">
        <v>3854798455.6761613</v>
      </c>
      <c r="AG163" s="96">
        <v>3849433952.8099308</v>
      </c>
      <c r="AH163" s="96">
        <v>4133896383.7080889</v>
      </c>
      <c r="AI163" s="96">
        <v>4306585279.6977854</v>
      </c>
      <c r="AJ163" s="96">
        <v>4198817500.5315409</v>
      </c>
      <c r="AK163" s="96">
        <v>4691977172.8808479</v>
      </c>
      <c r="AL163" s="96">
        <v>4540958263.5635405</v>
      </c>
      <c r="AM163" s="96">
        <v>4685005096.5449238</v>
      </c>
      <c r="AN163" s="96">
        <v>4862095199.4808111</v>
      </c>
      <c r="AO163" s="96">
        <v>4906876185.2651176</v>
      </c>
      <c r="AP163" s="96">
        <v>5253094838.9434242</v>
      </c>
      <c r="AQ163" s="96">
        <v>5506768067.285038</v>
      </c>
      <c r="AR163" s="96">
        <v>5923722243.040163</v>
      </c>
      <c r="AS163" s="96">
        <v>6261430310.3466873</v>
      </c>
      <c r="AT163" s="96">
        <v>6257621170.9822893</v>
      </c>
      <c r="AU163" s="96">
        <v>7219807986.601862</v>
      </c>
      <c r="AV163" s="96">
        <v>7444077477.8723364</v>
      </c>
      <c r="AW163" s="96">
        <v>8122906029.2439919</v>
      </c>
      <c r="AX163" s="96">
        <v>8249623254.496706</v>
      </c>
      <c r="AY163" s="96">
        <v>8788717883.9335842</v>
      </c>
      <c r="AZ163" s="96">
        <v>9198464335.8261452</v>
      </c>
      <c r="BA163" s="96">
        <v>9519823432.3578281</v>
      </c>
      <c r="BB163" s="96">
        <v>9974218416.2802124</v>
      </c>
      <c r="BC163" s="96">
        <v>10453611496.978971</v>
      </c>
      <c r="BD163" s="96">
        <v>11009109646.242226</v>
      </c>
      <c r="BE163" s="96">
        <v>11362847067.211653</v>
      </c>
      <c r="BF163" s="96">
        <v>11267770190.672415</v>
      </c>
      <c r="BG163" s="96">
        <v>11526373211.266489</v>
      </c>
      <c r="BH163" s="96">
        <v>12342980316.178879</v>
      </c>
      <c r="BI163" s="96">
        <v>13104764378.325953</v>
      </c>
      <c r="BJ163" s="96">
        <v>13871694399.123833</v>
      </c>
      <c r="BK163" s="96">
        <v>14607651053.628979</v>
      </c>
      <c r="BL163" s="96">
        <v>15301000921.468206</v>
      </c>
      <c r="BM163" s="96">
        <v>16028741130.48213</v>
      </c>
      <c r="BN163" s="96">
        <v>15830713976.524773</v>
      </c>
      <c r="BO163" s="96">
        <v>16313964499.508436</v>
      </c>
      <c r="BP163" s="96">
        <v>16880866888.027025</v>
      </c>
      <c r="BQ163" s="96">
        <v>17764846569.980782</v>
      </c>
    </row>
    <row r="164" spans="1:69" hidden="1" x14ac:dyDescent="0.25">
      <c r="A164" s="96" t="s">
        <v>375</v>
      </c>
      <c r="B164" s="96" t="s">
        <v>376</v>
      </c>
      <c r="C164" s="96" t="s">
        <v>4194</v>
      </c>
      <c r="D164" s="96" t="s">
        <v>4195</v>
      </c>
      <c r="E164" s="101">
        <f t="shared" si="2"/>
        <v>11489497220.754644</v>
      </c>
      <c r="P164" s="96">
        <v>948894147.98246181</v>
      </c>
      <c r="Q164" s="96">
        <v>972179949.76123381</v>
      </c>
      <c r="R164" s="96">
        <v>1028938994.5145668</v>
      </c>
      <c r="S164" s="96">
        <v>1071600229.0035694</v>
      </c>
      <c r="T164" s="96">
        <v>1179150356.8195145</v>
      </c>
      <c r="U164" s="96">
        <v>1409793120.1292377</v>
      </c>
      <c r="V164" s="96">
        <v>1649698878.0600395</v>
      </c>
      <c r="W164" s="96">
        <v>1850700990.5735757</v>
      </c>
      <c r="X164" s="96">
        <v>2057260655.7668087</v>
      </c>
      <c r="Y164" s="96">
        <v>2273083204.6297798</v>
      </c>
      <c r="Z164" s="96">
        <v>2433329006.23103</v>
      </c>
      <c r="AA164" s="96">
        <v>2513915073.4054098</v>
      </c>
      <c r="AB164" s="96">
        <v>2571344264.2594686</v>
      </c>
      <c r="AC164" s="96">
        <v>2555597606.1138649</v>
      </c>
      <c r="AD164" s="96">
        <v>2579680815.1816959</v>
      </c>
      <c r="AE164" s="96">
        <v>2646372778.7541513</v>
      </c>
      <c r="AF164" s="96">
        <v>2749189389.5013423</v>
      </c>
      <c r="AG164" s="96">
        <v>2862195216.665781</v>
      </c>
      <c r="AH164" s="96">
        <v>3103027085.4414105</v>
      </c>
      <c r="AI164" s="96">
        <v>3356826946.9741373</v>
      </c>
      <c r="AJ164" s="96">
        <v>3568018054.0022392</v>
      </c>
      <c r="AK164" s="96">
        <v>3791250821.039927</v>
      </c>
      <c r="AL164" s="96">
        <v>3969095835.3304596</v>
      </c>
      <c r="AM164" s="96">
        <v>4146941071.5236745</v>
      </c>
      <c r="AN164" s="96">
        <v>4381289054.872097</v>
      </c>
      <c r="AO164" s="96">
        <v>4659172014.5213127</v>
      </c>
      <c r="AP164" s="96">
        <v>4835164585.2195072</v>
      </c>
      <c r="AQ164" s="96">
        <v>5089348227.4413748</v>
      </c>
      <c r="AR164" s="96">
        <v>5350207922.8133726</v>
      </c>
      <c r="AS164" s="96">
        <v>5602736392.9275188</v>
      </c>
      <c r="AT164" s="96">
        <v>6705426034.8882952</v>
      </c>
      <c r="AU164" s="96">
        <v>6626657619.8664055</v>
      </c>
      <c r="AV164" s="96">
        <v>6796648861.2341242</v>
      </c>
      <c r="AW164" s="96">
        <v>7073548929.6617432</v>
      </c>
      <c r="AX164" s="96">
        <v>7083470893.27635</v>
      </c>
      <c r="AY164" s="96">
        <v>7323146769.709075</v>
      </c>
      <c r="AZ164" s="96">
        <v>7506968208.5133305</v>
      </c>
      <c r="BA164" s="96">
        <v>7865403855.1288605</v>
      </c>
      <c r="BB164" s="96">
        <v>8166362456.4844522</v>
      </c>
      <c r="BC164" s="96">
        <v>8073766224.0511894</v>
      </c>
      <c r="BD164" s="96">
        <v>8521346758.8198671</v>
      </c>
      <c r="BE164" s="96">
        <v>8561145756.9388657</v>
      </c>
      <c r="BF164" s="96">
        <v>8913668601.6359348</v>
      </c>
      <c r="BG164" s="96">
        <v>9401545409.2183475</v>
      </c>
      <c r="BH164" s="96">
        <v>10119215994.281658</v>
      </c>
      <c r="BI164" s="96">
        <v>11091483659.615578</v>
      </c>
      <c r="BJ164" s="96">
        <v>11466536686.604401</v>
      </c>
      <c r="BK164" s="96">
        <v>12712865430.649755</v>
      </c>
      <c r="BL164" s="96">
        <v>13655685833.278189</v>
      </c>
      <c r="BM164" s="96">
        <v>14628552562.955233</v>
      </c>
      <c r="BN164" s="96">
        <v>13435333893.822453</v>
      </c>
      <c r="BO164" s="96">
        <v>15116624479.493196</v>
      </c>
      <c r="BP164" s="96">
        <v>16337373402.69412</v>
      </c>
      <c r="BQ164" s="96">
        <v>17254541747.156872</v>
      </c>
    </row>
    <row r="165" spans="1:69" hidden="1" x14ac:dyDescent="0.25">
      <c r="A165" s="96" t="s">
        <v>377</v>
      </c>
      <c r="B165" s="96" t="s">
        <v>378</v>
      </c>
      <c r="C165" s="96" t="s">
        <v>4194</v>
      </c>
      <c r="D165" s="96" t="s">
        <v>4195</v>
      </c>
      <c r="E165" s="101">
        <f t="shared" si="2"/>
        <v>55199883407.476082</v>
      </c>
      <c r="F165" s="96">
        <v>2819978877.2336082</v>
      </c>
      <c r="G165" s="96">
        <v>2833276800.0935721</v>
      </c>
      <c r="H165" s="96">
        <v>2949069211.3478956</v>
      </c>
      <c r="I165" s="96">
        <v>3342749157.9172688</v>
      </c>
      <c r="J165" s="96">
        <v>3145726892.7875466</v>
      </c>
      <c r="K165" s="96">
        <v>3482088443.9805284</v>
      </c>
      <c r="L165" s="96">
        <v>3313145218.3946905</v>
      </c>
      <c r="M165" s="96">
        <v>3116832787.0470991</v>
      </c>
      <c r="N165" s="96">
        <v>3492702255.7927713</v>
      </c>
      <c r="O165" s="96">
        <v>3607672972.1672778</v>
      </c>
      <c r="P165" s="96">
        <v>3787310936.3161478</v>
      </c>
      <c r="Q165" s="96">
        <v>3943725455.6431561</v>
      </c>
      <c r="R165" s="96">
        <v>4039788351.9240489</v>
      </c>
      <c r="S165" s="96">
        <v>4000678162.3206334</v>
      </c>
      <c r="T165" s="96">
        <v>4214409419.8795571</v>
      </c>
      <c r="U165" s="96">
        <v>4389421587.101078</v>
      </c>
      <c r="V165" s="96">
        <v>4656315811.7706423</v>
      </c>
      <c r="W165" s="96">
        <v>4933473074.3806171</v>
      </c>
      <c r="X165" s="96">
        <v>5255027822.2547579</v>
      </c>
      <c r="Y165" s="96">
        <v>5528356400.9803753</v>
      </c>
      <c r="Z165" s="96">
        <v>5967227079.1162395</v>
      </c>
      <c r="AA165" s="96">
        <v>6346489388.2097664</v>
      </c>
      <c r="AB165" s="96">
        <v>6702138810.8867216</v>
      </c>
      <c r="AC165" s="96">
        <v>6996435937.6074991</v>
      </c>
      <c r="AD165" s="96">
        <v>7341551093.9356337</v>
      </c>
      <c r="AE165" s="96">
        <v>7550858733.1468878</v>
      </c>
      <c r="AF165" s="96">
        <v>7471019822.1904373</v>
      </c>
      <c r="AG165" s="96">
        <v>7171758277.4496117</v>
      </c>
      <c r="AH165" s="96">
        <v>6357588759.5784922</v>
      </c>
      <c r="AI165" s="96">
        <v>6592520573.1556797</v>
      </c>
      <c r="AJ165" s="96">
        <v>6778227478.729495</v>
      </c>
      <c r="AK165" s="96">
        <v>6734127184.6480989</v>
      </c>
      <c r="AL165" s="96">
        <v>7384707336.700285</v>
      </c>
      <c r="AM165" s="96">
        <v>7830700106.7998047</v>
      </c>
      <c r="AN165" s="96">
        <v>8416276599.9531937</v>
      </c>
      <c r="AO165" s="96">
        <v>9001043827.2006569</v>
      </c>
      <c r="AP165" s="96">
        <v>9580955459.2585068</v>
      </c>
      <c r="AQ165" s="96">
        <v>10122431105.691229</v>
      </c>
      <c r="AR165" s="96">
        <v>10716234490.64591</v>
      </c>
      <c r="AS165" s="96">
        <v>11889140284.791992</v>
      </c>
      <c r="AT165" s="96">
        <v>13523413252.0595</v>
      </c>
      <c r="AU165" s="96">
        <v>15057508855.131784</v>
      </c>
      <c r="AV165" s="96">
        <v>16868251605.336138</v>
      </c>
      <c r="AW165" s="96">
        <v>19203491833.040306</v>
      </c>
      <c r="AX165" s="96">
        <v>21808380518.714008</v>
      </c>
      <c r="AY165" s="96">
        <v>24767548771.828613</v>
      </c>
      <c r="AZ165" s="96">
        <v>28006178558.384953</v>
      </c>
      <c r="BA165" s="96">
        <v>31364521323.472561</v>
      </c>
      <c r="BB165" s="96">
        <v>34581048770.241249</v>
      </c>
      <c r="BC165" s="96">
        <v>38229352561.060699</v>
      </c>
      <c r="BD165" s="96">
        <v>41912536386.464684</v>
      </c>
      <c r="BE165" s="96">
        <v>44256068472.785866</v>
      </c>
      <c r="BF165" s="96">
        <v>47501220126.71228</v>
      </c>
      <c r="BG165" s="96">
        <v>51503673421.484955</v>
      </c>
      <c r="BH165" s="96">
        <v>55711475876.245857</v>
      </c>
      <c r="BI165" s="96">
        <v>59607290407.619133</v>
      </c>
      <c r="BJ165" s="96">
        <v>63101751663.241898</v>
      </c>
      <c r="BK165" s="96">
        <v>66973743448.908005</v>
      </c>
      <c r="BL165" s="96">
        <v>71172235145.753906</v>
      </c>
      <c r="BM165" s="96">
        <v>75854734833.602692</v>
      </c>
      <c r="BN165" s="96">
        <v>68991135073.506409</v>
      </c>
      <c r="BO165" s="96">
        <v>60700903302.88102</v>
      </c>
      <c r="BP165" s="96">
        <v>63151698289.33271</v>
      </c>
      <c r="BQ165" s="96">
        <v>63784628823.779488</v>
      </c>
    </row>
    <row r="166" spans="1:69" hidden="1" x14ac:dyDescent="0.25">
      <c r="A166" s="96" t="s">
        <v>4051</v>
      </c>
      <c r="B166" s="96" t="s">
        <v>4050</v>
      </c>
      <c r="C166" s="96" t="s">
        <v>4194</v>
      </c>
      <c r="D166" s="96" t="s">
        <v>4195</v>
      </c>
      <c r="E166" s="101">
        <f t="shared" si="2"/>
        <v>1496468694345.4153</v>
      </c>
      <c r="F166" s="96">
        <v>135923814402.31499</v>
      </c>
      <c r="G166" s="96">
        <v>140492377628.58182</v>
      </c>
      <c r="H166" s="96">
        <v>143731348927.76532</v>
      </c>
      <c r="I166" s="96">
        <v>160479522216.59232</v>
      </c>
      <c r="J166" s="96">
        <v>177495196516.4744</v>
      </c>
      <c r="K166" s="96">
        <v>199697231765.8367</v>
      </c>
      <c r="L166" s="96">
        <v>214404234811.63046</v>
      </c>
      <c r="M166" s="96">
        <v>231316172555.43057</v>
      </c>
      <c r="N166" s="96">
        <v>261771704016.66983</v>
      </c>
      <c r="O166" s="96">
        <v>292608815225.78674</v>
      </c>
      <c r="P166" s="96">
        <v>317109545997.24292</v>
      </c>
      <c r="Q166" s="96">
        <v>336808927877.36017</v>
      </c>
      <c r="R166" s="96">
        <v>381438837467.33087</v>
      </c>
      <c r="S166" s="96">
        <v>401578300729.90295</v>
      </c>
      <c r="T166" s="96">
        <v>432955185035.79803</v>
      </c>
      <c r="U166" s="96">
        <v>445966107402.19135</v>
      </c>
      <c r="V166" s="96">
        <v>518433822518.09772</v>
      </c>
      <c r="W166" s="96">
        <v>526047484343.68604</v>
      </c>
      <c r="X166" s="96">
        <v>511200749001.5827</v>
      </c>
      <c r="Y166" s="96">
        <v>506124825709.81738</v>
      </c>
      <c r="Z166" s="96">
        <v>481474614642.82452</v>
      </c>
      <c r="AA166" s="96">
        <v>468504884416.19312</v>
      </c>
      <c r="AB166" s="96">
        <v>522800803023.29639</v>
      </c>
      <c r="AC166" s="96">
        <v>546109727888.72485</v>
      </c>
      <c r="AD166" s="96">
        <v>543138291015.96924</v>
      </c>
      <c r="AE166" s="96">
        <v>564130113360.74902</v>
      </c>
      <c r="AF166" s="96">
        <v>547515631801.33484</v>
      </c>
      <c r="AG166" s="96">
        <v>547999765127.8916</v>
      </c>
      <c r="AH166" s="96">
        <v>552187271188.52393</v>
      </c>
      <c r="AI166" s="96">
        <v>565670799089.98486</v>
      </c>
      <c r="AJ166" s="96">
        <v>627559533813.18616</v>
      </c>
      <c r="AK166" s="96">
        <v>630830685056.27087</v>
      </c>
      <c r="AL166" s="96">
        <v>658949986188.48779</v>
      </c>
      <c r="AM166" s="96">
        <v>668831225667.29285</v>
      </c>
      <c r="AN166" s="96">
        <v>682471296034.9884</v>
      </c>
      <c r="AO166" s="96">
        <v>700028201061.51648</v>
      </c>
      <c r="AP166" s="96">
        <v>743294211952.65735</v>
      </c>
      <c r="AQ166" s="96">
        <v>772588383753.1084</v>
      </c>
      <c r="AR166" s="96">
        <v>818614520634.56311</v>
      </c>
      <c r="AS166" s="96">
        <v>853951407650.31055</v>
      </c>
      <c r="AT166" s="96">
        <v>905470809654.51953</v>
      </c>
      <c r="AU166" s="96">
        <v>930584163914.67346</v>
      </c>
      <c r="AV166" s="96">
        <v>959827773253.47961</v>
      </c>
      <c r="AW166" s="96">
        <v>981737387572.60266</v>
      </c>
      <c r="AX166" s="96">
        <v>1057622855406.2957</v>
      </c>
      <c r="AY166" s="96">
        <v>1104916771760.9568</v>
      </c>
      <c r="AZ166" s="96">
        <v>1163226783279.2366</v>
      </c>
      <c r="BA166" s="96">
        <v>1233197527306.584</v>
      </c>
      <c r="BB166" s="96">
        <v>1279026139377.6716</v>
      </c>
      <c r="BC166" s="96">
        <v>1311661093658.5386</v>
      </c>
      <c r="BD166" s="96">
        <v>1381952375042.3555</v>
      </c>
      <c r="BE166" s="96">
        <v>1368948139565.6663</v>
      </c>
      <c r="BF166" s="96">
        <v>1417641672982.8704</v>
      </c>
      <c r="BG166" s="96">
        <v>1424110103872.0576</v>
      </c>
      <c r="BH166" s="96">
        <v>1450108942301.7173</v>
      </c>
      <c r="BI166" s="96">
        <v>1460582775148.2905</v>
      </c>
      <c r="BJ166" s="96">
        <v>1539473127853.9861</v>
      </c>
      <c r="BK166" s="96">
        <v>1587534807247.7783</v>
      </c>
      <c r="BL166" s="96">
        <v>1616392915971.9365</v>
      </c>
      <c r="BM166" s="96">
        <v>1634378096944.0732</v>
      </c>
      <c r="BN166" s="96">
        <v>1562419078513.7271</v>
      </c>
      <c r="BO166" s="96">
        <v>1659621195547.7429</v>
      </c>
      <c r="BP166" s="96">
        <v>1732831925443.6838</v>
      </c>
      <c r="BQ166" s="96">
        <v>1780087887093.3799</v>
      </c>
    </row>
    <row r="167" spans="1:69" hidden="1" x14ac:dyDescent="0.25">
      <c r="A167" s="96" t="s">
        <v>149</v>
      </c>
      <c r="B167" s="96" t="s">
        <v>379</v>
      </c>
      <c r="C167" s="96" t="s">
        <v>4194</v>
      </c>
      <c r="D167" s="96" t="s">
        <v>4195</v>
      </c>
      <c r="E167" s="101">
        <f t="shared" si="2"/>
        <v>4156502701.4608879</v>
      </c>
      <c r="AQ167" s="96">
        <v>2736010099.904346</v>
      </c>
      <c r="AR167" s="96">
        <v>2870074754.755878</v>
      </c>
      <c r="AS167" s="96">
        <v>2600287781.6413851</v>
      </c>
      <c r="AT167" s="96">
        <v>2680896704.4137287</v>
      </c>
      <c r="AU167" s="96">
        <v>2710382244.1271133</v>
      </c>
      <c r="AV167" s="96">
        <v>2761986207.2866817</v>
      </c>
      <c r="AW167" s="96">
        <v>2830556912.7596488</v>
      </c>
      <c r="AX167" s="96">
        <v>2955838797.3047066</v>
      </c>
      <c r="AY167" s="96">
        <v>3079410727.3393054</v>
      </c>
      <c r="AZ167" s="96">
        <v>3343205923.0928316</v>
      </c>
      <c r="BA167" s="96">
        <v>3570883265.4523692</v>
      </c>
      <c r="BB167" s="96">
        <v>3828799329.0695972</v>
      </c>
      <c r="BC167" s="96">
        <v>3606916694.2148175</v>
      </c>
      <c r="BD167" s="96">
        <v>3705541738.4987822</v>
      </c>
      <c r="BE167" s="96">
        <v>3825173338.5744977</v>
      </c>
      <c r="BF167" s="96">
        <v>3720983620.1919394</v>
      </c>
      <c r="BG167" s="96">
        <v>3853040581.4181275</v>
      </c>
      <c r="BH167" s="96">
        <v>3921767211.5968189</v>
      </c>
      <c r="BI167" s="96">
        <v>4054730077.577178</v>
      </c>
      <c r="BJ167" s="96">
        <v>4174315433.8238201</v>
      </c>
      <c r="BK167" s="96">
        <v>4371195571.7591553</v>
      </c>
      <c r="BL167" s="96">
        <v>4593160022.6192198</v>
      </c>
      <c r="BM167" s="96">
        <v>4779777587.7177067</v>
      </c>
      <c r="BN167" s="96">
        <v>4048142110.5429168</v>
      </c>
      <c r="BO167" s="96">
        <v>4576160079.6080246</v>
      </c>
      <c r="BP167" s="96">
        <v>4869340027.2423382</v>
      </c>
      <c r="BQ167" s="96">
        <v>5160619234.9277811</v>
      </c>
    </row>
    <row r="168" spans="1:69" hidden="1" x14ac:dyDescent="0.25">
      <c r="A168" s="96" t="s">
        <v>380</v>
      </c>
      <c r="B168" s="96" t="s">
        <v>381</v>
      </c>
      <c r="C168" s="96" t="s">
        <v>4194</v>
      </c>
      <c r="D168" s="96" t="s">
        <v>4195</v>
      </c>
      <c r="E168" s="101">
        <f t="shared" si="2"/>
        <v>11015755584.568054</v>
      </c>
      <c r="AA168" s="96">
        <v>2484401291.1198092</v>
      </c>
      <c r="AB168" s="96">
        <v>2691653428.4692774</v>
      </c>
      <c r="AC168" s="96">
        <v>2848685511.0896392</v>
      </c>
      <c r="AD168" s="96">
        <v>3017709971.3509049</v>
      </c>
      <c r="AE168" s="96">
        <v>3190107887.2156491</v>
      </c>
      <c r="AF168" s="96">
        <v>3489180326.5918598</v>
      </c>
      <c r="AG168" s="96">
        <v>3609858808.6201577</v>
      </c>
      <c r="AH168" s="96">
        <v>3794249397.0541401</v>
      </c>
      <c r="AI168" s="96">
        <v>3952780563.8535075</v>
      </c>
      <c r="AJ168" s="96">
        <v>3826905840.863905</v>
      </c>
      <c r="AK168" s="96">
        <v>3494212069.764986</v>
      </c>
      <c r="AL168" s="96">
        <v>3170771527.9081354</v>
      </c>
      <c r="AM168" s="96">
        <v>3070296387.6531544</v>
      </c>
      <c r="AN168" s="96">
        <v>3135828262.428216</v>
      </c>
      <c r="AO168" s="96">
        <v>3335782058.8671074</v>
      </c>
      <c r="AP168" s="96">
        <v>3410339918.2936425</v>
      </c>
      <c r="AQ168" s="96">
        <v>3543231097.1428351</v>
      </c>
      <c r="AR168" s="96">
        <v>3661572769.3561482</v>
      </c>
      <c r="AS168" s="96">
        <v>3773996564.976645</v>
      </c>
      <c r="AT168" s="96">
        <v>3817248910.6629601</v>
      </c>
      <c r="AU168" s="96">
        <v>3929961221.7152085</v>
      </c>
      <c r="AV168" s="96">
        <v>4115965440.0572534</v>
      </c>
      <c r="AW168" s="96">
        <v>4404273778.3191738</v>
      </c>
      <c r="AX168" s="96">
        <v>4872245746.852375</v>
      </c>
      <c r="AY168" s="96">
        <v>5225662152.644289</v>
      </c>
      <c r="AZ168" s="96">
        <v>5672782077.1490097</v>
      </c>
      <c r="BA168" s="96">
        <v>6254129712.4259863</v>
      </c>
      <c r="BB168" s="96">
        <v>6810770268.3190098</v>
      </c>
      <c r="BC168" s="96">
        <v>6724368909.1560698</v>
      </c>
      <c r="BD168" s="96">
        <v>7152385862.0914564</v>
      </c>
      <c r="BE168" s="96">
        <v>8389088993.666543</v>
      </c>
      <c r="BF168" s="96">
        <v>9422609644.6923733</v>
      </c>
      <c r="BG168" s="96">
        <v>10520241544.914864</v>
      </c>
      <c r="BH168" s="96">
        <v>11349786311.987452</v>
      </c>
      <c r="BI168" s="96">
        <v>11619892590.694118</v>
      </c>
      <c r="BJ168" s="96">
        <v>11793003947.892611</v>
      </c>
      <c r="BK168" s="96">
        <v>12457761002.743181</v>
      </c>
      <c r="BL168" s="96">
        <v>13422599720.361551</v>
      </c>
      <c r="BM168" s="96">
        <v>14174566537.45549</v>
      </c>
      <c r="BN168" s="96">
        <v>13528524951.028664</v>
      </c>
      <c r="BO168" s="96">
        <v>13749955731.693554</v>
      </c>
      <c r="BP168" s="96">
        <v>14441951078.837976</v>
      </c>
      <c r="BQ168" s="96">
        <v>15456208129.696028</v>
      </c>
    </row>
    <row r="169" spans="1:69" hidden="1" x14ac:dyDescent="0.25">
      <c r="A169" s="96" t="s">
        <v>4049</v>
      </c>
      <c r="B169" s="96" t="s">
        <v>4048</v>
      </c>
      <c r="C169" s="96" t="s">
        <v>4194</v>
      </c>
      <c r="D169" s="96" t="s">
        <v>4195</v>
      </c>
      <c r="E169" s="101">
        <f t="shared" si="2"/>
        <v>987448484.84848487</v>
      </c>
      <c r="AV169" s="96">
        <v>1607115151.5151517</v>
      </c>
      <c r="AW169" s="96">
        <v>1612630303.0303032</v>
      </c>
      <c r="AX169" s="96">
        <v>1562993939.3939395</v>
      </c>
      <c r="AY169" s="96">
        <v>1364448484.848485</v>
      </c>
      <c r="AZ169" s="96">
        <v>1270690909.0909092</v>
      </c>
      <c r="BA169" s="96">
        <v>1185757575.757576</v>
      </c>
      <c r="BB169" s="96">
        <v>1054496969.6969699</v>
      </c>
      <c r="BC169" s="96">
        <v>869187878.78787887</v>
      </c>
      <c r="BD169" s="96">
        <v>881321212.12121212</v>
      </c>
      <c r="BE169" s="96">
        <v>816242424.24242425</v>
      </c>
      <c r="BF169" s="96">
        <v>822860606.060606</v>
      </c>
      <c r="BG169" s="96">
        <v>844921212.12121212</v>
      </c>
      <c r="BH169" s="96">
        <v>880218181.81818187</v>
      </c>
      <c r="BI169" s="96">
        <v>910000000</v>
      </c>
      <c r="BJ169" s="96">
        <v>1175830303.030303</v>
      </c>
      <c r="BK169" s="96">
        <v>1448278787.8787878</v>
      </c>
      <c r="BL169" s="96">
        <v>1169212121.2121212</v>
      </c>
      <c r="BM169" s="96">
        <v>1036848484.8484849</v>
      </c>
      <c r="BN169" s="96">
        <v>729103030.30303037</v>
      </c>
    </row>
    <row r="170" spans="1:69" hidden="1" x14ac:dyDescent="0.25">
      <c r="A170" s="96" t="s">
        <v>382</v>
      </c>
      <c r="B170" s="96" t="s">
        <v>383</v>
      </c>
      <c r="C170" s="96" t="s">
        <v>4194</v>
      </c>
      <c r="D170" s="96" t="s">
        <v>4195</v>
      </c>
      <c r="E170" s="101">
        <f t="shared" si="2"/>
        <v>15279709837.530933</v>
      </c>
      <c r="Z170" s="96">
        <v>2851825334.4103546</v>
      </c>
      <c r="AA170" s="96">
        <v>2994416685.3860588</v>
      </c>
      <c r="AB170" s="96">
        <v>2787801950.7964745</v>
      </c>
      <c r="AC170" s="96">
        <v>2350116987.7306876</v>
      </c>
      <c r="AD170" s="96">
        <v>2197359386.3633471</v>
      </c>
      <c r="AE170" s="96">
        <v>2219332908.1776891</v>
      </c>
      <c r="AF170" s="96">
        <v>2168288339.4676924</v>
      </c>
      <c r="AG170" s="96">
        <v>2487026734.5421662</v>
      </c>
      <c r="AH170" s="96">
        <v>2690962806.8932319</v>
      </c>
      <c r="AI170" s="96">
        <v>2865875511.8832288</v>
      </c>
      <c r="AJ170" s="96">
        <v>2894534061.6546946</v>
      </c>
      <c r="AK170" s="96">
        <v>3037102925.8760104</v>
      </c>
      <c r="AL170" s="96">
        <v>2806992350.5993724</v>
      </c>
      <c r="AM170" s="96">
        <v>3114089525.0061302</v>
      </c>
      <c r="AN170" s="96">
        <v>3314642610.8501272</v>
      </c>
      <c r="AO170" s="96">
        <v>3385008953.5243678</v>
      </c>
      <c r="AP170" s="96">
        <v>3747066497.8506389</v>
      </c>
      <c r="AQ170" s="96">
        <v>4189780379.0858579</v>
      </c>
      <c r="AR170" s="96">
        <v>4624228447.7278128</v>
      </c>
      <c r="AS170" s="96">
        <v>5170672900.3853035</v>
      </c>
      <c r="AT170" s="96">
        <v>5210292403.5967598</v>
      </c>
      <c r="AU170" s="96">
        <v>5879902615.6595364</v>
      </c>
      <c r="AV170" s="96">
        <v>6448401314.4349957</v>
      </c>
      <c r="AW170" s="96">
        <v>6913827631.9305573</v>
      </c>
      <c r="AX170" s="96">
        <v>7481086789.735857</v>
      </c>
      <c r="AY170" s="96">
        <v>7953294766.9237738</v>
      </c>
      <c r="AZ170" s="96">
        <v>8741520167.2926178</v>
      </c>
      <c r="BA170" s="96">
        <v>9410189984.446867</v>
      </c>
      <c r="BB170" s="96">
        <v>10057425620.582924</v>
      </c>
      <c r="BC170" s="96">
        <v>10653727556.93692</v>
      </c>
      <c r="BD170" s="96">
        <v>11365367724.13287</v>
      </c>
      <c r="BE170" s="96">
        <v>12176179697.5618</v>
      </c>
      <c r="BF170" s="96">
        <v>13149604768.381208</v>
      </c>
      <c r="BG170" s="96">
        <v>14013719723.485868</v>
      </c>
      <c r="BH170" s="96">
        <v>15093136077.353334</v>
      </c>
      <c r="BI170" s="96">
        <v>16208985769.614956</v>
      </c>
      <c r="BJ170" s="96">
        <v>16970320249.582752</v>
      </c>
      <c r="BK170" s="96">
        <v>17418032489.647045</v>
      </c>
      <c r="BL170" s="96">
        <v>18025039081.792011</v>
      </c>
      <c r="BM170" s="96">
        <v>18442825951.571983</v>
      </c>
      <c r="BN170" s="96">
        <v>18217911538.892193</v>
      </c>
      <c r="BO170" s="96">
        <v>18651030678.438801</v>
      </c>
      <c r="BP170" s="96">
        <v>19464178351.474323</v>
      </c>
      <c r="BQ170" s="96">
        <v>20437391974.129997</v>
      </c>
    </row>
    <row r="171" spans="1:69" hidden="1" x14ac:dyDescent="0.25">
      <c r="A171" s="96" t="s">
        <v>384</v>
      </c>
      <c r="B171" s="96" t="s">
        <v>385</v>
      </c>
      <c r="C171" s="96" t="s">
        <v>4194</v>
      </c>
      <c r="D171" s="96" t="s">
        <v>4195</v>
      </c>
      <c r="E171" s="101">
        <f t="shared" si="2"/>
        <v>6149161315.7355165</v>
      </c>
      <c r="G171" s="96">
        <v>1064724230.3222309</v>
      </c>
      <c r="H171" s="96">
        <v>1072460605.7891656</v>
      </c>
      <c r="I171" s="96">
        <v>1051185480.0347151</v>
      </c>
      <c r="J171" s="96">
        <v>1342268056.659143</v>
      </c>
      <c r="K171" s="96">
        <v>1558887711.8662443</v>
      </c>
      <c r="L171" s="96">
        <v>1562488149.5844438</v>
      </c>
      <c r="M171" s="96">
        <v>1618224178.3792648</v>
      </c>
      <c r="N171" s="96">
        <v>1783225478.2662129</v>
      </c>
      <c r="O171" s="96">
        <v>1805489620.5842547</v>
      </c>
      <c r="P171" s="96">
        <v>2021894363.433511</v>
      </c>
      <c r="Q171" s="96">
        <v>2059155580.445231</v>
      </c>
      <c r="R171" s="96">
        <v>2044063867.1842799</v>
      </c>
      <c r="S171" s="96">
        <v>1950348507.3145292</v>
      </c>
      <c r="T171" s="96">
        <v>2187561810.5553198</v>
      </c>
      <c r="U171" s="96">
        <v>2075244195.9397757</v>
      </c>
      <c r="V171" s="96">
        <v>2252596742.4830108</v>
      </c>
      <c r="W171" s="96">
        <v>2210279602.3898778</v>
      </c>
      <c r="X171" s="96">
        <v>2199124015.488287</v>
      </c>
      <c r="Y171" s="96">
        <v>2304462931.9103017</v>
      </c>
      <c r="Z171" s="96">
        <v>2382151221.7644882</v>
      </c>
      <c r="AA171" s="96">
        <v>2464342309.5078406</v>
      </c>
      <c r="AB171" s="96">
        <v>2406678569.3486567</v>
      </c>
      <c r="AC171" s="96">
        <v>2496576245.4072428</v>
      </c>
      <c r="AD171" s="96">
        <v>2416015114.0147281</v>
      </c>
      <c r="AE171" s="96">
        <v>2488368980.4302759</v>
      </c>
      <c r="AF171" s="96">
        <v>2630543916.7675066</v>
      </c>
      <c r="AG171" s="96">
        <v>2680534356.4684701</v>
      </c>
      <c r="AH171" s="96">
        <v>2726650215.2890534</v>
      </c>
      <c r="AI171" s="96">
        <v>2856918258.4294028</v>
      </c>
      <c r="AJ171" s="96">
        <v>2806313535.8059015</v>
      </c>
      <c r="AK171" s="96">
        <v>2856492871.2266631</v>
      </c>
      <c r="AL171" s="96">
        <v>2910027139.1258535</v>
      </c>
      <c r="AM171" s="96">
        <v>3080951582.4631853</v>
      </c>
      <c r="AN171" s="96">
        <v>2986651904.5541873</v>
      </c>
      <c r="AO171" s="96">
        <v>3279935160.7882142</v>
      </c>
      <c r="AP171" s="96">
        <v>3470788901.5060105</v>
      </c>
      <c r="AQ171" s="96">
        <v>3330406023.4325318</v>
      </c>
      <c r="AR171" s="96">
        <v>3422918201.2875142</v>
      </c>
      <c r="AS171" s="96">
        <v>3548648090.6788969</v>
      </c>
      <c r="AT171" s="96">
        <v>3409611140.1231928</v>
      </c>
      <c r="AU171" s="96">
        <v>3382351509.9154429</v>
      </c>
      <c r="AV171" s="96">
        <v>3429078153.5630713</v>
      </c>
      <c r="AW171" s="96">
        <v>3666653931.158536</v>
      </c>
      <c r="AX171" s="96">
        <v>3840187785.650177</v>
      </c>
      <c r="AY171" s="96">
        <v>4169149302.2725439</v>
      </c>
      <c r="AZ171" s="96">
        <v>4933487730.44979</v>
      </c>
      <c r="BA171" s="96">
        <v>4836326500.6385422</v>
      </c>
      <c r="BB171" s="96">
        <v>4820314429.7791929</v>
      </c>
      <c r="BC171" s="96">
        <v>4825032354.5591707</v>
      </c>
      <c r="BD171" s="96">
        <v>4951459276.6896019</v>
      </c>
      <c r="BE171" s="96">
        <v>5158072941.6540461</v>
      </c>
      <c r="BF171" s="96">
        <v>5388639482.1005363</v>
      </c>
      <c r="BG171" s="96">
        <v>5612311839.1121664</v>
      </c>
      <c r="BH171" s="96">
        <v>5852228252.8907633</v>
      </c>
      <c r="BI171" s="96">
        <v>6166863896.6867657</v>
      </c>
      <c r="BJ171" s="96">
        <v>6244622451.9681749</v>
      </c>
      <c r="BK171" s="96">
        <v>6636194355.3026094</v>
      </c>
      <c r="BL171" s="96">
        <v>6952885075.2136793</v>
      </c>
      <c r="BM171" s="96">
        <v>7171275533.9990273</v>
      </c>
      <c r="BN171" s="96">
        <v>7145411799.6213894</v>
      </c>
      <c r="BO171" s="96">
        <v>7198481880.5697718</v>
      </c>
      <c r="BP171" s="96">
        <v>7658250580.8268881</v>
      </c>
      <c r="BQ171" s="96">
        <v>7917371715.8914499</v>
      </c>
    </row>
    <row r="172" spans="1:69" hidden="1" x14ac:dyDescent="0.25">
      <c r="A172" s="96" t="s">
        <v>386</v>
      </c>
      <c r="B172" s="96" t="s">
        <v>387</v>
      </c>
      <c r="C172" s="96" t="s">
        <v>4194</v>
      </c>
      <c r="D172" s="96" t="s">
        <v>4195</v>
      </c>
      <c r="E172" s="101">
        <f t="shared" si="2"/>
        <v>11658301718.676662</v>
      </c>
      <c r="F172" s="96">
        <v>956645874.99284625</v>
      </c>
      <c r="G172" s="96">
        <v>1175230799.7545521</v>
      </c>
      <c r="H172" s="96">
        <v>1184708882.2378068</v>
      </c>
      <c r="I172" s="96">
        <v>1349318561.3397148</v>
      </c>
      <c r="J172" s="96">
        <v>1256357353.5987916</v>
      </c>
      <c r="K172" s="96">
        <v>1296522845.6165216</v>
      </c>
      <c r="L172" s="96">
        <v>1250260258.4725058</v>
      </c>
      <c r="M172" s="96">
        <v>1305073285.5921996</v>
      </c>
      <c r="N172" s="96">
        <v>1215158229.1198165</v>
      </c>
      <c r="O172" s="96">
        <v>1275101630.8231308</v>
      </c>
      <c r="P172" s="96">
        <v>1269971348.4046874</v>
      </c>
      <c r="Q172" s="96">
        <v>1324244379.7517183</v>
      </c>
      <c r="R172" s="96">
        <v>1434770611.2759023</v>
      </c>
      <c r="S172" s="96">
        <v>1606680325.3956881</v>
      </c>
      <c r="T172" s="96">
        <v>1748258203.2342741</v>
      </c>
      <c r="U172" s="96">
        <v>1764099000.8842342</v>
      </c>
      <c r="V172" s="96">
        <v>2183115628.4640908</v>
      </c>
      <c r="W172" s="96">
        <v>2326057723.3163276</v>
      </c>
      <c r="X172" s="96">
        <v>2415164484.1435242</v>
      </c>
      <c r="Y172" s="96">
        <v>2500094365.0665517</v>
      </c>
      <c r="Z172" s="96">
        <v>2248553408.3424382</v>
      </c>
      <c r="AA172" s="96">
        <v>2380821254.9787941</v>
      </c>
      <c r="AB172" s="96">
        <v>2511696807.0668211</v>
      </c>
      <c r="AC172" s="96">
        <v>2521336581.621974</v>
      </c>
      <c r="AD172" s="96">
        <v>2639798699.7050214</v>
      </c>
      <c r="AE172" s="96">
        <v>2823382852.5131049</v>
      </c>
      <c r="AF172" s="96">
        <v>3098437750.789268</v>
      </c>
      <c r="AG172" s="96">
        <v>3373921085.2133908</v>
      </c>
      <c r="AH172" s="96">
        <v>3603055765.1184101</v>
      </c>
      <c r="AI172" s="96">
        <v>3763937559.427649</v>
      </c>
      <c r="AJ172" s="96">
        <v>4034441844.0528388</v>
      </c>
      <c r="AK172" s="96">
        <v>4213387344.0058446</v>
      </c>
      <c r="AL172" s="96">
        <v>4487792561.8482618</v>
      </c>
      <c r="AM172" s="96">
        <v>4715865005.1645241</v>
      </c>
      <c r="AN172" s="96">
        <v>4910919918.9315109</v>
      </c>
      <c r="AO172" s="96">
        <v>5121487228.2902775</v>
      </c>
      <c r="AP172" s="96">
        <v>5407667941.331089</v>
      </c>
      <c r="AQ172" s="96">
        <v>5715227834.3815699</v>
      </c>
      <c r="AR172" s="96">
        <v>6062253049.4965992</v>
      </c>
      <c r="AS172" s="96">
        <v>6220534375.1489286</v>
      </c>
      <c r="AT172" s="96">
        <v>6730791855.5957518</v>
      </c>
      <c r="AU172" s="96">
        <v>6956107854.2325583</v>
      </c>
      <c r="AV172" s="96">
        <v>7068443337.8845921</v>
      </c>
      <c r="AW172" s="96">
        <v>7487280094.8255339</v>
      </c>
      <c r="AX172" s="96">
        <v>7811480809.5042553</v>
      </c>
      <c r="AY172" s="96">
        <v>7950333241.4191513</v>
      </c>
      <c r="AZ172" s="96">
        <v>8337160251.7455978</v>
      </c>
      <c r="BA172" s="96">
        <v>8814630766.6328812</v>
      </c>
      <c r="BB172" s="96">
        <v>9289471624.2533932</v>
      </c>
      <c r="BC172" s="96">
        <v>9597424761.2961903</v>
      </c>
      <c r="BD172" s="96">
        <v>10017523547.315157</v>
      </c>
      <c r="BE172" s="96">
        <v>10425991883.237797</v>
      </c>
      <c r="BF172" s="96">
        <v>10790496900.170708</v>
      </c>
      <c r="BG172" s="96">
        <v>11153101416.196444</v>
      </c>
      <c r="BH172" s="96">
        <v>11579927241.398687</v>
      </c>
      <c r="BI172" s="96">
        <v>12007291045.648907</v>
      </c>
      <c r="BJ172" s="96">
        <v>12471068851.581165</v>
      </c>
      <c r="BK172" s="96">
        <v>12962177523.431889</v>
      </c>
      <c r="BL172" s="96">
        <v>13481538349.276018</v>
      </c>
      <c r="BM172" s="96">
        <v>13871328044.456886</v>
      </c>
      <c r="BN172" s="96">
        <v>11853530018.694733</v>
      </c>
      <c r="BO172" s="96">
        <v>12257000314.844355</v>
      </c>
      <c r="BP172" s="96">
        <v>13345407870.505161</v>
      </c>
      <c r="BQ172" s="96">
        <v>14273219058.562893</v>
      </c>
    </row>
    <row r="173" spans="1:69" hidden="1" x14ac:dyDescent="0.25">
      <c r="A173" s="96" t="s">
        <v>388</v>
      </c>
      <c r="B173" s="96" t="s">
        <v>389</v>
      </c>
      <c r="C173" s="96" t="s">
        <v>4194</v>
      </c>
      <c r="D173" s="96" t="s">
        <v>4195</v>
      </c>
      <c r="E173" s="101">
        <f t="shared" si="2"/>
        <v>9119367006.555397</v>
      </c>
      <c r="F173" s="96">
        <v>944667422.05200982</v>
      </c>
      <c r="G173" s="96">
        <v>1016836214.1718402</v>
      </c>
      <c r="H173" s="96">
        <v>1023632388.9280604</v>
      </c>
      <c r="I173" s="96">
        <v>1009392858.6624316</v>
      </c>
      <c r="J173" s="96">
        <v>1036253845.0108467</v>
      </c>
      <c r="K173" s="96">
        <v>1177355281.6354578</v>
      </c>
      <c r="L173" s="96">
        <v>1333343510.541903</v>
      </c>
      <c r="M173" s="96">
        <v>1430431584.1795073</v>
      </c>
      <c r="N173" s="96">
        <v>1402923252.3750455</v>
      </c>
      <c r="O173" s="96">
        <v>1485448247.0978522</v>
      </c>
      <c r="P173" s="96">
        <v>1492567970.5032408</v>
      </c>
      <c r="Q173" s="96">
        <v>1734641056.5858207</v>
      </c>
      <c r="R173" s="96">
        <v>1842732594.9026496</v>
      </c>
      <c r="S173" s="96">
        <v>1885127635.5641282</v>
      </c>
      <c r="T173" s="96">
        <v>2020403708.8485129</v>
      </c>
      <c r="U173" s="96">
        <v>2143382122.7819474</v>
      </c>
      <c r="V173" s="96">
        <v>2250502600.7744398</v>
      </c>
      <c r="W173" s="96">
        <v>2361183024.6300664</v>
      </c>
      <c r="X173" s="96">
        <v>2591281916.706109</v>
      </c>
      <c r="Y173" s="96">
        <v>2705198653.4951639</v>
      </c>
      <c r="Z173" s="96">
        <v>2716201951.9702907</v>
      </c>
      <c r="AA173" s="96">
        <v>2572511628.9138722</v>
      </c>
      <c r="AB173" s="96">
        <v>2636913267.7521386</v>
      </c>
      <c r="AC173" s="96">
        <v>2734972402.7404137</v>
      </c>
      <c r="AD173" s="96">
        <v>2881575238.5549288</v>
      </c>
      <c r="AE173" s="96">
        <v>3013291524.4041986</v>
      </c>
      <c r="AF173" s="96">
        <v>3006818901.8526397</v>
      </c>
      <c r="AG173" s="96">
        <v>3055686904.1175132</v>
      </c>
      <c r="AH173" s="96">
        <v>3152774981.3354592</v>
      </c>
      <c r="AI173" s="96">
        <v>3195170015.7597604</v>
      </c>
      <c r="AJ173" s="96">
        <v>3377048507.1153221</v>
      </c>
      <c r="AK173" s="96">
        <v>3671872668.4480329</v>
      </c>
      <c r="AL173" s="96">
        <v>3402615041.1933966</v>
      </c>
      <c r="AM173" s="96">
        <v>3732391066.975564</v>
      </c>
      <c r="AN173" s="96">
        <v>3350187439.5175271</v>
      </c>
      <c r="AO173" s="96">
        <v>3910634175.5707107</v>
      </c>
      <c r="AP173" s="96">
        <v>4196762833.824162</v>
      </c>
      <c r="AQ173" s="96">
        <v>4355921668.8099461</v>
      </c>
      <c r="AR173" s="96">
        <v>4525595860.3176746</v>
      </c>
      <c r="AS173" s="96">
        <v>4663277073.7166061</v>
      </c>
      <c r="AT173" s="96">
        <v>4736773940.2241507</v>
      </c>
      <c r="AU173" s="96">
        <v>4501121160.0779753</v>
      </c>
      <c r="AV173" s="96">
        <v>4577640221.1266546</v>
      </c>
      <c r="AW173" s="96">
        <v>4838823865.476902</v>
      </c>
      <c r="AX173" s="96">
        <v>5101112194.4993954</v>
      </c>
      <c r="AY173" s="96">
        <v>5267853576.1841116</v>
      </c>
      <c r="AZ173" s="96">
        <v>5515442681.9001074</v>
      </c>
      <c r="BA173" s="96">
        <v>6044925172.5381069</v>
      </c>
      <c r="BB173" s="96">
        <v>6506741521.257122</v>
      </c>
      <c r="BC173" s="96">
        <v>7048630102.94242</v>
      </c>
      <c r="BD173" s="96">
        <v>7533157578.0246649</v>
      </c>
      <c r="BE173" s="96">
        <v>7904743381.81252</v>
      </c>
      <c r="BF173" s="96">
        <v>8054933506.1239891</v>
      </c>
      <c r="BG173" s="96">
        <v>8490733601.0321569</v>
      </c>
      <c r="BH173" s="96">
        <v>8968360291.0532932</v>
      </c>
      <c r="BI173" s="96">
        <v>9219474379.3153419</v>
      </c>
      <c r="BJ173" s="96">
        <v>9449961238.7079391</v>
      </c>
      <c r="BK173" s="96">
        <v>9827959688.2923717</v>
      </c>
      <c r="BL173" s="96">
        <v>10259573043.668423</v>
      </c>
      <c r="BM173" s="96">
        <v>10818533187.404589</v>
      </c>
      <c r="BN173" s="96">
        <v>10905081272.331982</v>
      </c>
      <c r="BO173" s="96">
        <v>11205123962.958893</v>
      </c>
      <c r="BP173" s="96">
        <v>11308597648.749756</v>
      </c>
      <c r="BQ173" s="96">
        <v>11482709535.228191</v>
      </c>
    </row>
    <row r="174" spans="1:69" hidden="1" x14ac:dyDescent="0.25">
      <c r="A174" s="96" t="s">
        <v>390</v>
      </c>
      <c r="B174" s="96" t="s">
        <v>391</v>
      </c>
      <c r="C174" s="96" t="s">
        <v>4194</v>
      </c>
      <c r="D174" s="96" t="s">
        <v>4195</v>
      </c>
      <c r="E174" s="101">
        <f t="shared" si="2"/>
        <v>299485392531.04645</v>
      </c>
      <c r="F174" s="96">
        <v>10075053649.807173</v>
      </c>
      <c r="G174" s="96">
        <v>10840555621.644796</v>
      </c>
      <c r="H174" s="96">
        <v>11536630907.895397</v>
      </c>
      <c r="I174" s="96">
        <v>12383281583.840616</v>
      </c>
      <c r="J174" s="96">
        <v>13046897050.923655</v>
      </c>
      <c r="K174" s="96">
        <v>14049533276.9683</v>
      </c>
      <c r="L174" s="96">
        <v>15147744693.757061</v>
      </c>
      <c r="M174" s="96">
        <v>15732015396.771841</v>
      </c>
      <c r="N174" s="96">
        <v>16987114742.20676</v>
      </c>
      <c r="O174" s="96">
        <v>17817535562.978729</v>
      </c>
      <c r="P174" s="96">
        <v>18884189212.427429</v>
      </c>
      <c r="Q174" s="96">
        <v>20779153503.244419</v>
      </c>
      <c r="R174" s="96">
        <v>22729992899.489811</v>
      </c>
      <c r="S174" s="96">
        <v>25389647919.059681</v>
      </c>
      <c r="T174" s="96">
        <v>27501726905.738445</v>
      </c>
      <c r="U174" s="96">
        <v>27722034464.782192</v>
      </c>
      <c r="V174" s="96">
        <v>30927669086.16428</v>
      </c>
      <c r="W174" s="96">
        <v>33325509326.092953</v>
      </c>
      <c r="X174" s="96">
        <v>35542952796.752495</v>
      </c>
      <c r="Y174" s="96">
        <v>38865898972.063484</v>
      </c>
      <c r="Z174" s="96">
        <v>41758231849.799316</v>
      </c>
      <c r="AA174" s="96">
        <v>44657131817.383446</v>
      </c>
      <c r="AB174" s="96">
        <v>47311173244.665115</v>
      </c>
      <c r="AC174" s="96">
        <v>50269176995.278999</v>
      </c>
      <c r="AD174" s="96">
        <v>54170965009.804184</v>
      </c>
      <c r="AE174" s="96">
        <v>53615577053.760727</v>
      </c>
      <c r="AF174" s="96">
        <v>54280729183.043221</v>
      </c>
      <c r="AG174" s="96">
        <v>57098947792.520027</v>
      </c>
      <c r="AH174" s="96">
        <v>62773281162.383102</v>
      </c>
      <c r="AI174" s="96">
        <v>68460289886.50354</v>
      </c>
      <c r="AJ174" s="96">
        <v>74627553679.508987</v>
      </c>
      <c r="AK174" s="96">
        <v>81751102498.173157</v>
      </c>
      <c r="AL174" s="96">
        <v>89014784403.714432</v>
      </c>
      <c r="AM174" s="96">
        <v>97822746879.140076</v>
      </c>
      <c r="AN174" s="96">
        <v>106834219205.04814</v>
      </c>
      <c r="AO174" s="96">
        <v>117335045630.59123</v>
      </c>
      <c r="AP174" s="96">
        <v>129071719045.01717</v>
      </c>
      <c r="AQ174" s="96">
        <v>138523307832.50473</v>
      </c>
      <c r="AR174" s="96">
        <v>128328802476.71619</v>
      </c>
      <c r="AS174" s="96">
        <v>136205126470.55666</v>
      </c>
      <c r="AT174" s="96">
        <v>148271359064.94806</v>
      </c>
      <c r="AU174" s="96">
        <v>149038923296.25912</v>
      </c>
      <c r="AV174" s="96">
        <v>157073594223.93179</v>
      </c>
      <c r="AW174" s="96">
        <v>166165798103.90192</v>
      </c>
      <c r="AX174" s="96">
        <v>177437551536.37424</v>
      </c>
      <c r="AY174" s="96">
        <v>186898768708.90091</v>
      </c>
      <c r="AZ174" s="96">
        <v>197336779111.68222</v>
      </c>
      <c r="BA174" s="96">
        <v>209766600383.97195</v>
      </c>
      <c r="BB174" s="96">
        <v>219902039818.77838</v>
      </c>
      <c r="BC174" s="96">
        <v>216573759299.07971</v>
      </c>
      <c r="BD174" s="96">
        <v>232654030399.22736</v>
      </c>
      <c r="BE174" s="96">
        <v>244970531973.67609</v>
      </c>
      <c r="BF174" s="96">
        <v>258378881826.47321</v>
      </c>
      <c r="BG174" s="96">
        <v>270506469604.10135</v>
      </c>
      <c r="BH174" s="96">
        <v>286755041078.03009</v>
      </c>
      <c r="BI174" s="96">
        <v>301355266964.94733</v>
      </c>
      <c r="BJ174" s="96">
        <v>314764917575.08777</v>
      </c>
      <c r="BK174" s="96">
        <v>333061328477.26813</v>
      </c>
      <c r="BL174" s="96">
        <v>349191778300.005</v>
      </c>
      <c r="BM174" s="96">
        <v>364602265936.14014</v>
      </c>
      <c r="BN174" s="96">
        <v>344706479641.24377</v>
      </c>
      <c r="BO174" s="96">
        <v>356073661872.22406</v>
      </c>
      <c r="BP174" s="96">
        <v>386875259314.18665</v>
      </c>
      <c r="BQ174" s="96">
        <v>401113360563.34998</v>
      </c>
    </row>
    <row r="175" spans="1:69" hidden="1" x14ac:dyDescent="0.25">
      <c r="A175" s="96" t="s">
        <v>392</v>
      </c>
      <c r="B175" s="96" t="s">
        <v>4047</v>
      </c>
      <c r="C175" s="96" t="s">
        <v>4194</v>
      </c>
      <c r="D175" s="96" t="s">
        <v>4195</v>
      </c>
      <c r="E175" s="101">
        <f t="shared" si="2"/>
        <v>19969739492369.172</v>
      </c>
      <c r="F175" s="96">
        <v>3709291339395.2549</v>
      </c>
      <c r="G175" s="96">
        <v>3797031141980.103</v>
      </c>
      <c r="H175" s="96">
        <v>4032407343517.4424</v>
      </c>
      <c r="I175" s="96">
        <v>4212520854023.0093</v>
      </c>
      <c r="J175" s="96">
        <v>4459706808968.1543</v>
      </c>
      <c r="K175" s="96">
        <v>4744809287984.6826</v>
      </c>
      <c r="L175" s="96">
        <v>5054342068337.2256</v>
      </c>
      <c r="M175" s="96">
        <v>5183175369928.5703</v>
      </c>
      <c r="N175" s="96">
        <v>5432730285504.2539</v>
      </c>
      <c r="O175" s="96">
        <v>5609466833811.2217</v>
      </c>
      <c r="P175" s="96">
        <v>5633795148557.9736</v>
      </c>
      <c r="Q175" s="96">
        <v>5822622966978.7871</v>
      </c>
      <c r="R175" s="96">
        <v>6129774411179.2471</v>
      </c>
      <c r="S175" s="96">
        <v>6481135282573.1045</v>
      </c>
      <c r="T175" s="96">
        <v>6467016893579.7939</v>
      </c>
      <c r="U175" s="96">
        <v>6463542412523.4004</v>
      </c>
      <c r="V175" s="96">
        <v>6814741556962.626</v>
      </c>
      <c r="W175" s="96">
        <v>7123436129079.7549</v>
      </c>
      <c r="X175" s="96">
        <v>7506484809174.7627</v>
      </c>
      <c r="Y175" s="96">
        <v>7747670295738.6348</v>
      </c>
      <c r="Z175" s="96">
        <v>7744253088958.9883</v>
      </c>
      <c r="AA175" s="96">
        <v>7946713305978.0986</v>
      </c>
      <c r="AB175" s="96">
        <v>7793724581287.3486</v>
      </c>
      <c r="AC175" s="96">
        <v>8137150263972.8857</v>
      </c>
      <c r="AD175" s="96">
        <v>8716382142805.9902</v>
      </c>
      <c r="AE175" s="96">
        <v>9083723343722.8418</v>
      </c>
      <c r="AF175" s="96">
        <v>9388057151840.8809</v>
      </c>
      <c r="AG175" s="96">
        <v>9717257463266.3887</v>
      </c>
      <c r="AH175" s="96">
        <v>10125057004764.141</v>
      </c>
      <c r="AI175" s="96">
        <v>10485281074256.977</v>
      </c>
      <c r="AJ175" s="96">
        <v>10668190145468.719</v>
      </c>
      <c r="AK175" s="96">
        <v>10639054442892.951</v>
      </c>
      <c r="AL175" s="96">
        <v>10991016160023.732</v>
      </c>
      <c r="AM175" s="96">
        <v>11292663316002.543</v>
      </c>
      <c r="AN175" s="96">
        <v>11751612160254.734</v>
      </c>
      <c r="AO175" s="96">
        <v>12067144337586.402</v>
      </c>
      <c r="AP175" s="96">
        <v>12502444621385.494</v>
      </c>
      <c r="AQ175" s="96">
        <v>13056831102712.631</v>
      </c>
      <c r="AR175" s="96">
        <v>13636174613542.965</v>
      </c>
      <c r="AS175" s="96">
        <v>14292758795832.438</v>
      </c>
      <c r="AT175" s="96">
        <v>14887619188715.746</v>
      </c>
      <c r="AU175" s="96">
        <v>15040994797665.088</v>
      </c>
      <c r="AV175" s="96">
        <v>15311920325585.246</v>
      </c>
      <c r="AW175" s="96">
        <v>15727951120452.912</v>
      </c>
      <c r="AX175" s="96">
        <v>16323627679673.168</v>
      </c>
      <c r="AY175" s="96">
        <v>16888634667144.01</v>
      </c>
      <c r="AZ175" s="96">
        <v>17357178531022.82</v>
      </c>
      <c r="BA175" s="96">
        <v>17705725090421.309</v>
      </c>
      <c r="BB175" s="96">
        <v>17737883003412.707</v>
      </c>
      <c r="BC175" s="96">
        <v>17275880746723.264</v>
      </c>
      <c r="BD175" s="96">
        <v>17746468684622.598</v>
      </c>
      <c r="BE175" s="96">
        <v>18045711648016.141</v>
      </c>
      <c r="BF175" s="96">
        <v>18450545281042.316</v>
      </c>
      <c r="BG175" s="96">
        <v>18844187090398.137</v>
      </c>
      <c r="BH175" s="96">
        <v>19324609678599.566</v>
      </c>
      <c r="BI175" s="96">
        <v>19858182357217.141</v>
      </c>
      <c r="BJ175" s="96">
        <v>20207172753017.074</v>
      </c>
      <c r="BK175" s="96">
        <v>20712926958302.953</v>
      </c>
      <c r="BL175" s="96">
        <v>21323521911580.777</v>
      </c>
      <c r="BM175" s="96">
        <v>21840133994015.434</v>
      </c>
      <c r="BN175" s="96">
        <v>21308467546454.648</v>
      </c>
      <c r="BO175" s="96">
        <v>22536109207181.742</v>
      </c>
      <c r="BP175" s="96">
        <v>23004561377446.625</v>
      </c>
      <c r="BQ175" s="96">
        <v>23563484041823.488</v>
      </c>
    </row>
    <row r="176" spans="1:69" hidden="1" x14ac:dyDescent="0.25">
      <c r="A176" s="96" t="s">
        <v>393</v>
      </c>
      <c r="B176" s="96" t="s">
        <v>394</v>
      </c>
      <c r="C176" s="96" t="s">
        <v>4194</v>
      </c>
      <c r="D176" s="96" t="s">
        <v>4195</v>
      </c>
      <c r="E176" s="101">
        <f t="shared" si="2"/>
        <v>10235337291.696203</v>
      </c>
      <c r="Z176" s="96">
        <v>3477739161.3094883</v>
      </c>
      <c r="AA176" s="96">
        <v>3511523641.0085754</v>
      </c>
      <c r="AB176" s="96">
        <v>3497544590.4164023</v>
      </c>
      <c r="AC176" s="96">
        <v>3433768600.4699645</v>
      </c>
      <c r="AD176" s="96">
        <v>3425634293.6657858</v>
      </c>
      <c r="AE176" s="96">
        <v>3441535103.5914645</v>
      </c>
      <c r="AF176" s="96">
        <v>3605602362.6410198</v>
      </c>
      <c r="AG176" s="96">
        <v>3733737146.7580709</v>
      </c>
      <c r="AH176" s="96">
        <v>3764097990.8946538</v>
      </c>
      <c r="AI176" s="96">
        <v>3834060337.8081245</v>
      </c>
      <c r="AJ176" s="96">
        <v>3912561187.296123</v>
      </c>
      <c r="AK176" s="96">
        <v>4232045772.7789378</v>
      </c>
      <c r="AL176" s="96">
        <v>4536302039.105916</v>
      </c>
      <c r="AM176" s="96">
        <v>4464649372.0200548</v>
      </c>
      <c r="AN176" s="96">
        <v>4541882425.7387676</v>
      </c>
      <c r="AO176" s="96">
        <v>4718971067.424159</v>
      </c>
      <c r="AP176" s="96">
        <v>4869568737.8614368</v>
      </c>
      <c r="AQ176" s="96">
        <v>5075069422.9638567</v>
      </c>
      <c r="AR176" s="96">
        <v>5242119678.3280468</v>
      </c>
      <c r="AS176" s="96">
        <v>5418741285.6340628</v>
      </c>
      <c r="AT176" s="96">
        <v>5607973667.3303061</v>
      </c>
      <c r="AU176" s="96">
        <v>5674032719.9425755</v>
      </c>
      <c r="AV176" s="96">
        <v>5945742924.345686</v>
      </c>
      <c r="AW176" s="96">
        <v>6197830193.6962976</v>
      </c>
      <c r="AX176" s="96">
        <v>6958275950.6960754</v>
      </c>
      <c r="AY176" s="96">
        <v>7134269025.9708624</v>
      </c>
      <c r="AZ176" s="96">
        <v>7638888381.8682461</v>
      </c>
      <c r="BA176" s="96">
        <v>8049405616.2071209</v>
      </c>
      <c r="BB176" s="96">
        <v>8262699735.1969423</v>
      </c>
      <c r="BC176" s="96">
        <v>8287154923.1243706</v>
      </c>
      <c r="BD176" s="96">
        <v>8787636883.689373</v>
      </c>
      <c r="BE176" s="96">
        <v>9235045191.8341427</v>
      </c>
      <c r="BF176" s="96">
        <v>9702493818.4311066</v>
      </c>
      <c r="BG176" s="96">
        <v>10247261642.730759</v>
      </c>
      <c r="BH176" s="96">
        <v>10871578021.66687</v>
      </c>
      <c r="BI176" s="96">
        <v>11335161083.506102</v>
      </c>
      <c r="BJ176" s="96">
        <v>11338991738.874273</v>
      </c>
      <c r="BK176" s="96">
        <v>11222511852.461214</v>
      </c>
      <c r="BL176" s="96">
        <v>11341464134.093197</v>
      </c>
      <c r="BM176" s="96">
        <v>11246291706.331694</v>
      </c>
      <c r="BN176" s="96">
        <v>10335184546.16431</v>
      </c>
      <c r="BO176" s="96">
        <v>10707646943.936388</v>
      </c>
      <c r="BP176" s="96">
        <v>11280470086.908037</v>
      </c>
      <c r="BQ176" s="96">
        <v>11749736033.67952</v>
      </c>
    </row>
    <row r="177" spans="1:69" hidden="1" x14ac:dyDescent="0.25">
      <c r="A177" s="96" t="s">
        <v>395</v>
      </c>
      <c r="B177" s="96" t="s">
        <v>4046</v>
      </c>
      <c r="C177" s="96" t="s">
        <v>4194</v>
      </c>
      <c r="D177" s="96" t="s">
        <v>4195</v>
      </c>
      <c r="E177" s="101">
        <f t="shared" si="2"/>
        <v>8738203074.3956985</v>
      </c>
      <c r="BI177" s="96">
        <v>8738203074.3956985</v>
      </c>
    </row>
    <row r="178" spans="1:69" hidden="1" x14ac:dyDescent="0.25">
      <c r="A178" s="96" t="s">
        <v>396</v>
      </c>
      <c r="B178" s="96" t="s">
        <v>397</v>
      </c>
      <c r="C178" s="96" t="s">
        <v>4194</v>
      </c>
      <c r="D178" s="96" t="s">
        <v>4195</v>
      </c>
      <c r="E178" s="101">
        <f t="shared" si="2"/>
        <v>9963356268.7552032</v>
      </c>
      <c r="F178" s="96">
        <v>2602180352.6627789</v>
      </c>
      <c r="G178" s="96">
        <v>2720485699.0160575</v>
      </c>
      <c r="H178" s="96">
        <v>3000116629.7964563</v>
      </c>
      <c r="I178" s="96">
        <v>3282974505.5213714</v>
      </c>
      <c r="J178" s="96">
        <v>3287276511.7377639</v>
      </c>
      <c r="K178" s="96">
        <v>3514748216.6362691</v>
      </c>
      <c r="L178" s="96">
        <v>3501304403.1479917</v>
      </c>
      <c r="M178" s="96">
        <v>3505606409.3643847</v>
      </c>
      <c r="N178" s="96">
        <v>3519050222.8526621</v>
      </c>
      <c r="O178" s="96">
        <v>3325997034.4835777</v>
      </c>
      <c r="P178" s="96">
        <v>3427632150.8103862</v>
      </c>
      <c r="Q178" s="96">
        <v>3622298371.0312176</v>
      </c>
      <c r="R178" s="96">
        <v>3435160573.564971</v>
      </c>
      <c r="S178" s="96">
        <v>2849548703.9568024</v>
      </c>
      <c r="T178" s="96">
        <v>3099603386.061553</v>
      </c>
      <c r="U178" s="96">
        <v>3013025467.7403221</v>
      </c>
      <c r="V178" s="96">
        <v>3033459908.9749408</v>
      </c>
      <c r="W178" s="96">
        <v>3268995364.3305621</v>
      </c>
      <c r="X178" s="96">
        <v>3709414436.857101</v>
      </c>
      <c r="Y178" s="96">
        <v>3974526140.8883696</v>
      </c>
      <c r="Z178" s="96">
        <v>3876950088.1898994</v>
      </c>
      <c r="AA178" s="96">
        <v>3870062063.2848172</v>
      </c>
      <c r="AB178" s="96">
        <v>3954215023.3299351</v>
      </c>
      <c r="AC178" s="96">
        <v>3801438868.1801767</v>
      </c>
      <c r="AD178" s="96">
        <v>3162043118.6055465</v>
      </c>
      <c r="AE178" s="96">
        <v>3406093636.5301766</v>
      </c>
      <c r="AF178" s="96">
        <v>3622453380.9884133</v>
      </c>
      <c r="AG178" s="96">
        <v>3625651332.0884938</v>
      </c>
      <c r="AH178" s="96">
        <v>3874775278.5500541</v>
      </c>
      <c r="AI178" s="96">
        <v>3911858659.2987208</v>
      </c>
      <c r="AJ178" s="96">
        <v>3860672838.2089629</v>
      </c>
      <c r="AK178" s="96">
        <v>3843705601.8806992</v>
      </c>
      <c r="AL178" s="96">
        <v>3920608632.4766874</v>
      </c>
      <c r="AM178" s="96">
        <v>3933219484.7741332</v>
      </c>
      <c r="AN178" s="96">
        <v>4006172005.5816627</v>
      </c>
      <c r="AO178" s="96">
        <v>4104613431.718667</v>
      </c>
      <c r="AP178" s="96">
        <v>4108739820.3003759</v>
      </c>
      <c r="AQ178" s="96">
        <v>4171499823.0633793</v>
      </c>
      <c r="AR178" s="96">
        <v>4587507438.3254175</v>
      </c>
      <c r="AS178" s="96">
        <v>4577434991.4842186</v>
      </c>
      <c r="AT178" s="96">
        <v>4522117708.5031233</v>
      </c>
      <c r="AU178" s="96">
        <v>4850791323.990346</v>
      </c>
      <c r="AV178" s="96">
        <v>5089376067.9613628</v>
      </c>
      <c r="AW178" s="96">
        <v>5199846593.3602018</v>
      </c>
      <c r="AX178" s="96">
        <v>5218763717.357975</v>
      </c>
      <c r="AY178" s="96">
        <v>5601396628.3190842</v>
      </c>
      <c r="AZ178" s="96">
        <v>5933618261.5588245</v>
      </c>
      <c r="BA178" s="96">
        <v>6120095511.7095823</v>
      </c>
      <c r="BB178" s="96">
        <v>6593265446.855216</v>
      </c>
      <c r="BC178" s="96">
        <v>6722664934.312583</v>
      </c>
      <c r="BD178" s="96">
        <v>7299346341.9257317</v>
      </c>
      <c r="BE178" s="96">
        <v>7471447186.5879765</v>
      </c>
      <c r="BF178" s="96">
        <v>8259606009.3520002</v>
      </c>
      <c r="BG178" s="96">
        <v>8698614858.5984173</v>
      </c>
      <c r="BH178" s="96">
        <v>9276388744.5948353</v>
      </c>
      <c r="BI178" s="96">
        <v>9683867926.4428234</v>
      </c>
      <c r="BJ178" s="96">
        <v>10239808436.943346</v>
      </c>
      <c r="BK178" s="96">
        <v>10752347793.023544</v>
      </c>
      <c r="BL178" s="96">
        <v>11527744540.16301</v>
      </c>
      <c r="BM178" s="96">
        <v>12212475570.63731</v>
      </c>
      <c r="BN178" s="96">
        <v>12646096746.888123</v>
      </c>
      <c r="BO178" s="96">
        <v>12821067681.411142</v>
      </c>
      <c r="BP178" s="96">
        <v>14346774735.502621</v>
      </c>
      <c r="BQ178" s="96">
        <v>14705444103.890184</v>
      </c>
    </row>
    <row r="179" spans="1:69" hidden="1" x14ac:dyDescent="0.25">
      <c r="A179" s="96" t="s">
        <v>178</v>
      </c>
      <c r="B179" s="96" t="s">
        <v>398</v>
      </c>
      <c r="C179" s="96" t="s">
        <v>4194</v>
      </c>
      <c r="D179" s="96" t="s">
        <v>4195</v>
      </c>
      <c r="E179" s="101">
        <f t="shared" si="2"/>
        <v>454407208460.72589</v>
      </c>
      <c r="F179" s="96">
        <v>65552393151.302971</v>
      </c>
      <c r="G179" s="96">
        <v>65678119684.67395</v>
      </c>
      <c r="H179" s="96">
        <v>68372888067.720406</v>
      </c>
      <c r="I179" s="96">
        <v>74238337576.43277</v>
      </c>
      <c r="J179" s="96">
        <v>77913498064.011734</v>
      </c>
      <c r="K179" s="96">
        <v>81719554395.098267</v>
      </c>
      <c r="L179" s="96">
        <v>78246053144.306396</v>
      </c>
      <c r="M179" s="96">
        <v>65927285449.672226</v>
      </c>
      <c r="N179" s="96">
        <v>65104275426.97551</v>
      </c>
      <c r="O179" s="96">
        <v>80857806917.094162</v>
      </c>
      <c r="P179" s="96">
        <v>101078114311.65059</v>
      </c>
      <c r="Q179" s="96">
        <v>115469142733.23524</v>
      </c>
      <c r="R179" s="96">
        <v>119353827264.3914</v>
      </c>
      <c r="S179" s="96">
        <v>125790293297.19829</v>
      </c>
      <c r="T179" s="96">
        <v>139829338541.91107</v>
      </c>
      <c r="U179" s="96">
        <v>132519413714.66504</v>
      </c>
      <c r="V179" s="96">
        <v>144502285208.37851</v>
      </c>
      <c r="W179" s="96">
        <v>153207273164.61206</v>
      </c>
      <c r="X179" s="96">
        <v>144376163268.42441</v>
      </c>
      <c r="Y179" s="96">
        <v>154135170311.43326</v>
      </c>
      <c r="Z179" s="96">
        <v>160616293802.83139</v>
      </c>
      <c r="AA179" s="96">
        <v>139530778712.87677</v>
      </c>
      <c r="AB179" s="96">
        <v>130037957319.95674</v>
      </c>
      <c r="AC179" s="96">
        <v>115832500285.92778</v>
      </c>
      <c r="AD179" s="96">
        <v>114540246019.7115</v>
      </c>
      <c r="AE179" s="96">
        <v>121313042218.59358</v>
      </c>
      <c r="AF179" s="96">
        <v>121386976784.82231</v>
      </c>
      <c r="AG179" s="96">
        <v>125271512342.57047</v>
      </c>
      <c r="AH179" s="96">
        <v>134458956986.46053</v>
      </c>
      <c r="AI179" s="96">
        <v>137039737057.51471</v>
      </c>
      <c r="AJ179" s="96">
        <v>153178750575.31534</v>
      </c>
      <c r="AK179" s="96">
        <v>153727670613.1925</v>
      </c>
      <c r="AL179" s="96">
        <v>160847095650.79904</v>
      </c>
      <c r="AM179" s="96">
        <v>157573666209.78979</v>
      </c>
      <c r="AN179" s="96">
        <v>154713823159.43161</v>
      </c>
      <c r="AO179" s="96">
        <v>154601400725.05353</v>
      </c>
      <c r="AP179" s="96">
        <v>161088358074.45813</v>
      </c>
      <c r="AQ179" s="96">
        <v>165819683303.9408</v>
      </c>
      <c r="AR179" s="96">
        <v>170099910681.03003</v>
      </c>
      <c r="AS179" s="96">
        <v>171093510004.14899</v>
      </c>
      <c r="AT179" s="96">
        <v>179675448843.37335</v>
      </c>
      <c r="AU179" s="96">
        <v>190308075297.96545</v>
      </c>
      <c r="AV179" s="96">
        <v>219480696548.00629</v>
      </c>
      <c r="AW179" s="96">
        <v>235606371240.50146</v>
      </c>
      <c r="AX179" s="96">
        <v>257401275803.76187</v>
      </c>
      <c r="AY179" s="96">
        <v>273974099482.93423</v>
      </c>
      <c r="AZ179" s="96">
        <v>290575362867.5025</v>
      </c>
      <c r="BA179" s="96">
        <v>309727563830.13989</v>
      </c>
      <c r="BB179" s="96">
        <v>330679000570.77808</v>
      </c>
      <c r="BC179" s="96">
        <v>357255424171.35602</v>
      </c>
      <c r="BD179" s="96">
        <v>385856064172.78448</v>
      </c>
      <c r="BE179" s="96">
        <v>406337011591.35022</v>
      </c>
      <c r="BF179" s="96">
        <v>423525315758.05353</v>
      </c>
      <c r="BG179" s="96">
        <v>451780110046.797</v>
      </c>
      <c r="BH179" s="96">
        <v>480286163931.14984</v>
      </c>
      <c r="BI179" s="96">
        <v>493026682800.62952</v>
      </c>
      <c r="BJ179" s="96">
        <v>485055087455.81952</v>
      </c>
      <c r="BK179" s="96">
        <v>488964081500.90051</v>
      </c>
      <c r="BL179" s="96">
        <v>498365674277.73376</v>
      </c>
      <c r="BM179" s="96">
        <v>509371727735.74335</v>
      </c>
      <c r="BN179" s="96">
        <v>500232309808.21552</v>
      </c>
      <c r="BO179" s="96">
        <v>518476715283.89587</v>
      </c>
      <c r="BP179" s="96">
        <v>535335926240.99609</v>
      </c>
      <c r="BQ179" s="96">
        <v>550647684655.99756</v>
      </c>
    </row>
    <row r="180" spans="1:69" hidden="1" x14ac:dyDescent="0.25">
      <c r="A180" s="96" t="s">
        <v>399</v>
      </c>
      <c r="B180" s="96" t="s">
        <v>400</v>
      </c>
      <c r="C180" s="96" t="s">
        <v>4194</v>
      </c>
      <c r="D180" s="96" t="s">
        <v>4195</v>
      </c>
      <c r="E180" s="101">
        <f t="shared" si="2"/>
        <v>12192503703.912481</v>
      </c>
      <c r="F180" s="96">
        <v>2980610211.8591137</v>
      </c>
      <c r="G180" s="96">
        <v>3204088717.2535353</v>
      </c>
      <c r="H180" s="96">
        <v>3553039557.7349906</v>
      </c>
      <c r="I180" s="96">
        <v>3939094333.4751153</v>
      </c>
      <c r="J180" s="96">
        <v>4399908458.0547018</v>
      </c>
      <c r="K180" s="96">
        <v>4819006594.8966808</v>
      </c>
      <c r="L180" s="96">
        <v>4978088575.6512127</v>
      </c>
      <c r="M180" s="96">
        <v>5325037147.1404247</v>
      </c>
      <c r="N180" s="96">
        <v>5396550268.81565</v>
      </c>
      <c r="O180" s="96">
        <v>5733171095.8486862</v>
      </c>
      <c r="P180" s="96">
        <v>5810788290.6017771</v>
      </c>
      <c r="Q180" s="96">
        <v>6002820694.3485899</v>
      </c>
      <c r="R180" s="96">
        <v>6136126707.6623354</v>
      </c>
      <c r="S180" s="96">
        <v>6529882815.9345703</v>
      </c>
      <c r="T180" s="96">
        <v>7456631543.3972359</v>
      </c>
      <c r="U180" s="96">
        <v>7445204487.134407</v>
      </c>
      <c r="V180" s="96">
        <v>7833059027.210247</v>
      </c>
      <c r="W180" s="96">
        <v>8488567046.8291941</v>
      </c>
      <c r="X180" s="96">
        <v>7823165221.7001028</v>
      </c>
      <c r="Y180" s="96">
        <v>5751685819.8887997</v>
      </c>
      <c r="Z180" s="96">
        <v>6016938171.4619799</v>
      </c>
      <c r="AA180" s="96">
        <v>6339644026.1131363</v>
      </c>
      <c r="AB180" s="96">
        <v>6287889586.5000534</v>
      </c>
      <c r="AC180" s="96">
        <v>6577963239.9977093</v>
      </c>
      <c r="AD180" s="96">
        <v>6474946158.083745</v>
      </c>
      <c r="AE180" s="96">
        <v>6210648472.0268774</v>
      </c>
      <c r="AF180" s="96">
        <v>6147466976.1509638</v>
      </c>
      <c r="AG180" s="96">
        <v>6104044162.3371773</v>
      </c>
      <c r="AH180" s="96">
        <v>5344101527.083868</v>
      </c>
      <c r="AI180" s="96">
        <v>5251209481.6204643</v>
      </c>
      <c r="AJ180" s="96">
        <v>5248452611.2793713</v>
      </c>
      <c r="AK180" s="96">
        <v>5238518261.7687035</v>
      </c>
      <c r="AL180" s="96">
        <v>5258757097.8327532</v>
      </c>
      <c r="AM180" s="96">
        <v>5238093545.5889149</v>
      </c>
      <c r="AN180" s="96">
        <v>5412926761.6742573</v>
      </c>
      <c r="AO180" s="96">
        <v>5732934008.4993267</v>
      </c>
      <c r="AP180" s="96">
        <v>6096646726.9297771</v>
      </c>
      <c r="AQ180" s="96">
        <v>6338479420.8765335</v>
      </c>
      <c r="AR180" s="96">
        <v>6573743586.638567</v>
      </c>
      <c r="AS180" s="96">
        <v>7036270243.7408152</v>
      </c>
      <c r="AT180" s="96">
        <v>7324869218.0734129</v>
      </c>
      <c r="AU180" s="96">
        <v>7541747131.5097046</v>
      </c>
      <c r="AV180" s="96">
        <v>7598607295.0697727</v>
      </c>
      <c r="AW180" s="96">
        <v>7790147888.7575588</v>
      </c>
      <c r="AX180" s="96">
        <v>8203973832.2252388</v>
      </c>
      <c r="AY180" s="96">
        <v>8555300671.2423315</v>
      </c>
      <c r="AZ180" s="96">
        <v>8910619383.4643135</v>
      </c>
      <c r="BA180" s="96">
        <v>9362906161.4398479</v>
      </c>
      <c r="BB180" s="96">
        <v>9684500655.925436</v>
      </c>
      <c r="BC180" s="96">
        <v>9365755448.1711254</v>
      </c>
      <c r="BD180" s="96">
        <v>9778752061.7469311</v>
      </c>
      <c r="BE180" s="96">
        <v>10396522413.825916</v>
      </c>
      <c r="BF180" s="96">
        <v>11071878350.368631</v>
      </c>
      <c r="BG180" s="96">
        <v>11617291815.719105</v>
      </c>
      <c r="BH180" s="96">
        <v>12173277634.467215</v>
      </c>
      <c r="BI180" s="96">
        <v>12756706583.311321</v>
      </c>
      <c r="BJ180" s="96">
        <v>13338785870.019558</v>
      </c>
      <c r="BK180" s="96">
        <v>13956556222.098545</v>
      </c>
      <c r="BL180" s="96">
        <v>13487098742.505569</v>
      </c>
      <c r="BM180" s="96">
        <v>13096446535.401367</v>
      </c>
      <c r="BN180" s="96">
        <v>12866554084.925076</v>
      </c>
      <c r="BO180" s="96">
        <v>14193796833.092342</v>
      </c>
      <c r="BP180" s="96">
        <v>14726388508.152061</v>
      </c>
      <c r="BQ180" s="96">
        <v>15399345045.342119</v>
      </c>
    </row>
    <row r="181" spans="1:69" hidden="1" x14ac:dyDescent="0.25">
      <c r="A181" s="96" t="s">
        <v>66</v>
      </c>
      <c r="B181" s="96" t="s">
        <v>401</v>
      </c>
      <c r="C181" s="96" t="s">
        <v>4194</v>
      </c>
      <c r="D181" s="96" t="s">
        <v>4195</v>
      </c>
      <c r="E181" s="101">
        <f t="shared" si="2"/>
        <v>789112627918.18542</v>
      </c>
      <c r="F181" s="96">
        <v>163993138241.04224</v>
      </c>
      <c r="G181" s="96">
        <v>164477814504.59717</v>
      </c>
      <c r="H181" s="96">
        <v>175733865781.68732</v>
      </c>
      <c r="I181" s="96">
        <v>182103553317.14389</v>
      </c>
      <c r="J181" s="96">
        <v>197172447408.35486</v>
      </c>
      <c r="K181" s="96">
        <v>214214249225.00092</v>
      </c>
      <c r="L181" s="96">
        <v>220086085295.74109</v>
      </c>
      <c r="M181" s="96">
        <v>231706663055.40024</v>
      </c>
      <c r="N181" s="96">
        <v>246573273136.41629</v>
      </c>
      <c r="O181" s="96">
        <v>262426576726.42767</v>
      </c>
      <c r="P181" s="96">
        <v>278540044641.61633</v>
      </c>
      <c r="Q181" s="96">
        <v>290564563677.7757</v>
      </c>
      <c r="R181" s="96">
        <v>300832750436.38507</v>
      </c>
      <c r="S181" s="96">
        <v>317210756181.54669</v>
      </c>
      <c r="T181" s="96">
        <v>328118739110.48346</v>
      </c>
      <c r="U181" s="96">
        <v>328125396187.82721</v>
      </c>
      <c r="V181" s="96">
        <v>342747679887.52881</v>
      </c>
      <c r="W181" s="96">
        <v>351386430467.40186</v>
      </c>
      <c r="X181" s="96">
        <v>360860676429.78937</v>
      </c>
      <c r="Y181" s="96">
        <v>368129009943.78119</v>
      </c>
      <c r="Z181" s="96">
        <v>373068985166.76794</v>
      </c>
      <c r="AA181" s="96">
        <v>370145572922.26282</v>
      </c>
      <c r="AB181" s="96">
        <v>365552967323.61163</v>
      </c>
      <c r="AC181" s="96">
        <v>373119759805.18152</v>
      </c>
      <c r="AD181" s="96">
        <v>384543489815.70923</v>
      </c>
      <c r="AE181" s="96">
        <v>394465403148.71899</v>
      </c>
      <c r="AF181" s="96">
        <v>405459058225.01825</v>
      </c>
      <c r="AG181" s="96">
        <v>413289480955.01666</v>
      </c>
      <c r="AH181" s="96">
        <v>427511676525.38458</v>
      </c>
      <c r="AI181" s="96">
        <v>446408196647.33691</v>
      </c>
      <c r="AJ181" s="96">
        <v>465082446942.39746</v>
      </c>
      <c r="AK181" s="96">
        <v>476426432932.93732</v>
      </c>
      <c r="AL181" s="96">
        <v>484554605651.77679</v>
      </c>
      <c r="AM181" s="96">
        <v>490648132551.04315</v>
      </c>
      <c r="AN181" s="96">
        <v>505176677944.66736</v>
      </c>
      <c r="AO181" s="96">
        <v>520918165020.58063</v>
      </c>
      <c r="AP181" s="96">
        <v>539143748273.90448</v>
      </c>
      <c r="AQ181" s="96">
        <v>562483569063.84229</v>
      </c>
      <c r="AR181" s="96">
        <v>588717336764.44885</v>
      </c>
      <c r="AS181" s="96">
        <v>618353650975.2738</v>
      </c>
      <c r="AT181" s="96">
        <v>644297559542.71753</v>
      </c>
      <c r="AU181" s="96">
        <v>659290074379.86584</v>
      </c>
      <c r="AV181" s="96">
        <v>660722537625.61658</v>
      </c>
      <c r="AW181" s="96">
        <v>661750925152.70483</v>
      </c>
      <c r="AX181" s="96">
        <v>674886321780.34473</v>
      </c>
      <c r="AY181" s="96">
        <v>688727404110.83459</v>
      </c>
      <c r="AZ181" s="96">
        <v>712564183491.07373</v>
      </c>
      <c r="BA181" s="96">
        <v>739448107993.38037</v>
      </c>
      <c r="BB181" s="96">
        <v>755496534043.8949</v>
      </c>
      <c r="BC181" s="96">
        <v>727793352989.74097</v>
      </c>
      <c r="BD181" s="96">
        <v>737565720627.78784</v>
      </c>
      <c r="BE181" s="96">
        <v>749006761258.43518</v>
      </c>
      <c r="BF181" s="96">
        <v>741289340197.32117</v>
      </c>
      <c r="BG181" s="96">
        <v>740324364660.47083</v>
      </c>
      <c r="BH181" s="96">
        <v>750862107575.85742</v>
      </c>
      <c r="BI181" s="96">
        <v>765572770634.37463</v>
      </c>
      <c r="BJ181" s="96">
        <v>782351934079.29651</v>
      </c>
      <c r="BK181" s="96">
        <v>805125436190.08875</v>
      </c>
      <c r="BL181" s="96">
        <v>824133764145.05518</v>
      </c>
      <c r="BM181" s="96">
        <v>840250428566.88171</v>
      </c>
      <c r="BN181" s="96">
        <v>807597591789.77039</v>
      </c>
      <c r="BO181" s="96">
        <v>857602880650.92822</v>
      </c>
      <c r="BP181" s="96">
        <v>894727808846.02393</v>
      </c>
      <c r="BQ181" s="96">
        <v>895765770359.84534</v>
      </c>
    </row>
    <row r="182" spans="1:69" hidden="1" x14ac:dyDescent="0.25">
      <c r="A182" s="96" t="s">
        <v>48</v>
      </c>
      <c r="B182" s="96" t="s">
        <v>402</v>
      </c>
      <c r="C182" s="96" t="s">
        <v>4194</v>
      </c>
      <c r="D182" s="96" t="s">
        <v>4195</v>
      </c>
      <c r="E182" s="101">
        <f t="shared" si="2"/>
        <v>388588672960.14191</v>
      </c>
      <c r="F182" s="96">
        <v>68793506120.577728</v>
      </c>
      <c r="G182" s="96">
        <v>73109153568.894226</v>
      </c>
      <c r="H182" s="96">
        <v>75166405041.504654</v>
      </c>
      <c r="I182" s="96">
        <v>78011485856.764343</v>
      </c>
      <c r="J182" s="96">
        <v>81919589027.667679</v>
      </c>
      <c r="K182" s="96">
        <v>86249538034.690277</v>
      </c>
      <c r="L182" s="96">
        <v>89515388224.661621</v>
      </c>
      <c r="M182" s="96">
        <v>95115541634.842331</v>
      </c>
      <c r="N182" s="96">
        <v>97265034483.755997</v>
      </c>
      <c r="O182" s="96">
        <v>101646446369.39622</v>
      </c>
      <c r="P182" s="96">
        <v>103621742275.49861</v>
      </c>
      <c r="Q182" s="96">
        <v>109500837036.27159</v>
      </c>
      <c r="R182" s="96">
        <v>115337893975.40561</v>
      </c>
      <c r="S182" s="96">
        <v>120566084530.32967</v>
      </c>
      <c r="T182" s="96">
        <v>125294905445.90266</v>
      </c>
      <c r="U182" s="96">
        <v>131499638317.66043</v>
      </c>
      <c r="V182" s="96">
        <v>139160194275.08524</v>
      </c>
      <c r="W182" s="96">
        <v>144950253177.63766</v>
      </c>
      <c r="X182" s="96">
        <v>150558892218.66278</v>
      </c>
      <c r="Y182" s="96">
        <v>157142089490.54456</v>
      </c>
      <c r="Z182" s="96">
        <v>164314436292.23929</v>
      </c>
      <c r="AA182" s="96">
        <v>166940746098.99759</v>
      </c>
      <c r="AB182" s="96">
        <v>167333595122.45529</v>
      </c>
      <c r="AC182" s="96">
        <v>173981771210.08575</v>
      </c>
      <c r="AD182" s="96">
        <v>184511811511.83218</v>
      </c>
      <c r="AE182" s="96">
        <v>194758499534.97983</v>
      </c>
      <c r="AF182" s="96">
        <v>202630856670.45572</v>
      </c>
      <c r="AG182" s="96">
        <v>206183982639.24768</v>
      </c>
      <c r="AH182" s="96">
        <v>205657951844.57993</v>
      </c>
      <c r="AI182" s="96">
        <v>207793200372.01611</v>
      </c>
      <c r="AJ182" s="96">
        <v>211808370362.7157</v>
      </c>
      <c r="AK182" s="96">
        <v>218341469463.67673</v>
      </c>
      <c r="AL182" s="96">
        <v>226145995659.81189</v>
      </c>
      <c r="AM182" s="96">
        <v>232580262478.04068</v>
      </c>
      <c r="AN182" s="96">
        <v>244337831972.71875</v>
      </c>
      <c r="AO182" s="96">
        <v>254491515965.69177</v>
      </c>
      <c r="AP182" s="96">
        <v>267287258447.86597</v>
      </c>
      <c r="AQ182" s="96">
        <v>281412338534.66974</v>
      </c>
      <c r="AR182" s="96">
        <v>288922351968.58521</v>
      </c>
      <c r="AS182" s="96">
        <v>294908959388.24005</v>
      </c>
      <c r="AT182" s="96">
        <v>304696827529.19281</v>
      </c>
      <c r="AU182" s="96">
        <v>310995308463.36664</v>
      </c>
      <c r="AV182" s="96">
        <v>315279446109.3313</v>
      </c>
      <c r="AW182" s="96">
        <v>318258551203.88544</v>
      </c>
      <c r="AX182" s="96">
        <v>331035320863.90405</v>
      </c>
      <c r="AY182" s="96">
        <v>339924026041.12836</v>
      </c>
      <c r="AZ182" s="96">
        <v>348291164617.1333</v>
      </c>
      <c r="BA182" s="96">
        <v>358440508422.03149</v>
      </c>
      <c r="BB182" s="96">
        <v>360167903275.80853</v>
      </c>
      <c r="BC182" s="96">
        <v>353179332437.73889</v>
      </c>
      <c r="BD182" s="96">
        <v>355959036891.59857</v>
      </c>
      <c r="BE182" s="96">
        <v>359894719437.84222</v>
      </c>
      <c r="BF182" s="96">
        <v>369676511315.49023</v>
      </c>
      <c r="BG182" s="96">
        <v>373433130102.30432</v>
      </c>
      <c r="BH182" s="96">
        <v>381081533533.11963</v>
      </c>
      <c r="BI182" s="96">
        <v>388159512245.53046</v>
      </c>
      <c r="BJ182" s="96">
        <v>392680500155.00653</v>
      </c>
      <c r="BK182" s="96">
        <v>402355151389.89337</v>
      </c>
      <c r="BL182" s="96">
        <v>405690275911.95599</v>
      </c>
      <c r="BM182" s="96">
        <v>410249333471.11694</v>
      </c>
      <c r="BN182" s="96">
        <v>405005642244.49713</v>
      </c>
      <c r="BO182" s="96">
        <v>420836044228.58313</v>
      </c>
      <c r="BP182" s="96">
        <v>433484840343.08148</v>
      </c>
      <c r="BQ182" s="96">
        <v>435713464916.81299</v>
      </c>
    </row>
    <row r="183" spans="1:69" hidden="1" x14ac:dyDescent="0.25">
      <c r="A183" s="96" t="s">
        <v>403</v>
      </c>
      <c r="B183" s="96" t="s">
        <v>404</v>
      </c>
      <c r="C183" s="96" t="s">
        <v>4194</v>
      </c>
      <c r="D183" s="96" t="s">
        <v>4195</v>
      </c>
      <c r="E183" s="101">
        <f t="shared" si="2"/>
        <v>24917205908.017796</v>
      </c>
      <c r="F183" s="96">
        <v>3312007761.7517686</v>
      </c>
      <c r="G183" s="96">
        <v>3375209678.8540564</v>
      </c>
      <c r="H183" s="96">
        <v>3439686985.4299655</v>
      </c>
      <c r="I183" s="96">
        <v>3504872894.0361757</v>
      </c>
      <c r="J183" s="96">
        <v>3768875641.6180868</v>
      </c>
      <c r="K183" s="96">
        <v>3723528943.7824655</v>
      </c>
      <c r="L183" s="96">
        <v>3985689329.1135941</v>
      </c>
      <c r="M183" s="96">
        <v>3923054320.965765</v>
      </c>
      <c r="N183" s="96">
        <v>3949553904.1501575</v>
      </c>
      <c r="O183" s="96">
        <v>4125839146.342751</v>
      </c>
      <c r="P183" s="96">
        <v>4232120437.9200349</v>
      </c>
      <c r="Q183" s="96">
        <v>4181530376.8696413</v>
      </c>
      <c r="R183" s="96">
        <v>4311902146.182394</v>
      </c>
      <c r="S183" s="96">
        <v>4291354368.6210351</v>
      </c>
      <c r="T183" s="96">
        <v>4563151175.7478323</v>
      </c>
      <c r="U183" s="96">
        <v>4629612136.0502071</v>
      </c>
      <c r="V183" s="96">
        <v>4833247300.7785292</v>
      </c>
      <c r="W183" s="96">
        <v>4979065088.2402306</v>
      </c>
      <c r="X183" s="96">
        <v>5198429819.6320782</v>
      </c>
      <c r="Y183" s="96">
        <v>5321574269.3351498</v>
      </c>
      <c r="Z183" s="96">
        <v>5198145984.1110687</v>
      </c>
      <c r="AA183" s="96">
        <v>5631773977.6211767</v>
      </c>
      <c r="AB183" s="96">
        <v>5844619815.8885584</v>
      </c>
      <c r="AC183" s="96">
        <v>5670601763.1463633</v>
      </c>
      <c r="AD183" s="96">
        <v>6219580092.5196733</v>
      </c>
      <c r="AE183" s="96">
        <v>6601767395.3587103</v>
      </c>
      <c r="AF183" s="96">
        <v>6903181024.463316</v>
      </c>
      <c r="AG183" s="96">
        <v>7020232622.8308105</v>
      </c>
      <c r="AH183" s="96">
        <v>7560566498.88241</v>
      </c>
      <c r="AI183" s="96">
        <v>7887912410.0139904</v>
      </c>
      <c r="AJ183" s="96">
        <v>8253520017.2312431</v>
      </c>
      <c r="AK183" s="96">
        <v>8779116585.006958</v>
      </c>
      <c r="AL183" s="96">
        <v>9139622809.3956318</v>
      </c>
      <c r="AM183" s="96">
        <v>9491484580.5264797</v>
      </c>
      <c r="AN183" s="96">
        <v>10271305209.264977</v>
      </c>
      <c r="AO183" s="96">
        <v>10627560489.2414</v>
      </c>
      <c r="AP183" s="96">
        <v>11193827112.987457</v>
      </c>
      <c r="AQ183" s="96">
        <v>11758960072.89875</v>
      </c>
      <c r="AR183" s="96">
        <v>12113656106.953451</v>
      </c>
      <c r="AS183" s="96">
        <v>12648180059.610119</v>
      </c>
      <c r="AT183" s="96">
        <v>13432367221.019453</v>
      </c>
      <c r="AU183" s="96">
        <v>14077106359.820175</v>
      </c>
      <c r="AV183" s="96">
        <v>14094019042.682535</v>
      </c>
      <c r="AW183" s="96">
        <v>14650033415.889996</v>
      </c>
      <c r="AX183" s="96">
        <v>15336036356.97261</v>
      </c>
      <c r="AY183" s="96">
        <v>15869604827.464027</v>
      </c>
      <c r="AZ183" s="96">
        <v>16403555897.105787</v>
      </c>
      <c r="BA183" s="96">
        <v>16963173094.566692</v>
      </c>
      <c r="BB183" s="96">
        <v>17998713599.317085</v>
      </c>
      <c r="BC183" s="96">
        <v>18814609456.198162</v>
      </c>
      <c r="BD183" s="96">
        <v>19720799061.812126</v>
      </c>
      <c r="BE183" s="96">
        <v>20395607080.047813</v>
      </c>
      <c r="BF183" s="96">
        <v>21348110877.043201</v>
      </c>
      <c r="BG183" s="96">
        <v>22100664484.636116</v>
      </c>
      <c r="BH183" s="96">
        <v>23429242138.209484</v>
      </c>
      <c r="BI183" s="96">
        <v>24360801286.763809</v>
      </c>
      <c r="BJ183" s="96">
        <v>24466311259.288055</v>
      </c>
      <c r="BK183" s="96">
        <v>26662720369.249172</v>
      </c>
      <c r="BL183" s="96">
        <v>28695053195.34565</v>
      </c>
      <c r="BM183" s="96">
        <v>30605298792.544785</v>
      </c>
      <c r="BN183" s="96">
        <v>29880069318.726139</v>
      </c>
      <c r="BO183" s="96">
        <v>31325711777.167381</v>
      </c>
      <c r="BP183" s="96">
        <v>33089761145.096878</v>
      </c>
      <c r="BQ183" s="96">
        <v>33735853500.290012</v>
      </c>
    </row>
    <row r="184" spans="1:69" hidden="1" x14ac:dyDescent="0.25">
      <c r="A184" s="96" t="s">
        <v>405</v>
      </c>
      <c r="B184" s="96" t="s">
        <v>4045</v>
      </c>
      <c r="C184" s="96" t="s">
        <v>4194</v>
      </c>
      <c r="D184" s="96" t="s">
        <v>4195</v>
      </c>
      <c r="E184" s="101">
        <f t="shared" si="2"/>
        <v>74425691.204025581</v>
      </c>
      <c r="P184" s="96">
        <v>190446130.66166109</v>
      </c>
      <c r="Q184" s="96">
        <v>195965997.22188008</v>
      </c>
      <c r="R184" s="96">
        <v>201645850.93116102</v>
      </c>
      <c r="S184" s="96">
        <v>207490329.54998618</v>
      </c>
      <c r="T184" s="96">
        <v>213504202.87472427</v>
      </c>
      <c r="U184" s="96">
        <v>219692381.90678629</v>
      </c>
      <c r="V184" s="96">
        <v>213504202.87472427</v>
      </c>
      <c r="W184" s="96">
        <v>207490329.5499869</v>
      </c>
      <c r="X184" s="96">
        <v>201645850.93116102</v>
      </c>
      <c r="Y184" s="96">
        <v>195965997.22188005</v>
      </c>
      <c r="Z184" s="96">
        <v>190446130.66166106</v>
      </c>
      <c r="AA184" s="96">
        <v>185081744.60899252</v>
      </c>
      <c r="AB184" s="96">
        <v>179868459.87366819</v>
      </c>
      <c r="AC184" s="96">
        <v>174802020.13220847</v>
      </c>
      <c r="AD184" s="96">
        <v>169878289.17711312</v>
      </c>
      <c r="AE184" s="96">
        <v>165093247.24919924</v>
      </c>
      <c r="AF184" s="96">
        <v>160442988.28684878</v>
      </c>
      <c r="AG184" s="96">
        <v>155923714.42452067</v>
      </c>
      <c r="AH184" s="96">
        <v>151531737.8265757</v>
      </c>
      <c r="AI184" s="96">
        <v>147263471.51812112</v>
      </c>
      <c r="AJ184" s="96">
        <v>143115432.13575846</v>
      </c>
      <c r="AK184" s="96">
        <v>115932437.1221351</v>
      </c>
      <c r="AL184" s="96">
        <v>97081461.566278458</v>
      </c>
      <c r="AM184" s="96">
        <v>81434466.635235921</v>
      </c>
      <c r="AN184" s="96">
        <v>78286103.124785289</v>
      </c>
      <c r="AO184" s="96">
        <v>72083146.69897151</v>
      </c>
      <c r="AP184" s="96">
        <v>63534452.559401274</v>
      </c>
      <c r="AQ184" s="96">
        <v>57845796.637533478</v>
      </c>
      <c r="AR184" s="96">
        <v>51026913.984302193</v>
      </c>
      <c r="AS184" s="96">
        <v>47675369.161983147</v>
      </c>
      <c r="AT184" s="96">
        <v>44406653.863073379</v>
      </c>
      <c r="AU184" s="96">
        <v>41404311.578480676</v>
      </c>
      <c r="AV184" s="96">
        <v>37275740.261791386</v>
      </c>
      <c r="AW184" s="96">
        <v>37381854.630054012</v>
      </c>
      <c r="AX184" s="96">
        <v>35768888.178431392</v>
      </c>
      <c r="AY184" s="96">
        <v>32963485.18404457</v>
      </c>
      <c r="AZ184" s="96">
        <v>30158082.189657833</v>
      </c>
      <c r="BA184" s="96">
        <v>28755380.692464389</v>
      </c>
      <c r="BB184" s="96">
        <v>50497253.898961931</v>
      </c>
      <c r="BC184" s="96">
        <v>47691850.904575109</v>
      </c>
      <c r="BD184" s="96">
        <v>47691850.904575109</v>
      </c>
      <c r="BE184" s="96">
        <v>54705358.39054203</v>
      </c>
      <c r="BF184" s="96">
        <v>68031022.613879263</v>
      </c>
      <c r="BG184" s="96">
        <v>70836425.608265996</v>
      </c>
      <c r="BH184" s="96">
        <v>82058037.585813403</v>
      </c>
      <c r="BI184" s="96">
        <v>84863440.580199689</v>
      </c>
      <c r="BJ184" s="96">
        <v>88370194.323183492</v>
      </c>
      <c r="BK184" s="96">
        <v>82759388.334410176</v>
      </c>
      <c r="BL184" s="96">
        <v>82058037.585813403</v>
      </c>
      <c r="BM184" s="96">
        <v>89071545.071780249</v>
      </c>
      <c r="BN184" s="96">
        <v>90474246.568973005</v>
      </c>
      <c r="BO184" s="96">
        <v>97487754.054940626</v>
      </c>
      <c r="BP184" s="96">
        <v>99591806.300730139</v>
      </c>
      <c r="BQ184" s="96">
        <v>100293157.0493269</v>
      </c>
    </row>
    <row r="185" spans="1:69" hidden="1" x14ac:dyDescent="0.25">
      <c r="A185" s="96" t="s">
        <v>110</v>
      </c>
      <c r="B185" s="96" t="s">
        <v>406</v>
      </c>
      <c r="C185" s="96" t="s">
        <v>4194</v>
      </c>
      <c r="D185" s="96" t="s">
        <v>4195</v>
      </c>
      <c r="E185" s="101">
        <f t="shared" si="2"/>
        <v>180465648746.56821</v>
      </c>
      <c r="F185" s="96">
        <v>42162423824.201965</v>
      </c>
      <c r="G185" s="96">
        <v>43560382084.186073</v>
      </c>
      <c r="H185" s="96">
        <v>44902422331.780418</v>
      </c>
      <c r="I185" s="96">
        <v>47642420839.358803</v>
      </c>
      <c r="J185" s="96">
        <v>50550173384.10659</v>
      </c>
      <c r="K185" s="96">
        <v>53639664438.020988</v>
      </c>
      <c r="L185" s="96">
        <v>56991318628.006874</v>
      </c>
      <c r="M185" s="96">
        <v>54375745350.101608</v>
      </c>
      <c r="N185" s="96">
        <v>54349183598.570442</v>
      </c>
      <c r="O185" s="96">
        <v>59889904546.14122</v>
      </c>
      <c r="P185" s="96">
        <v>59052878688.737434</v>
      </c>
      <c r="Q185" s="96">
        <v>61288300384.434784</v>
      </c>
      <c r="R185" s="96">
        <v>64425714494.428467</v>
      </c>
      <c r="S185" s="96">
        <v>69451099813.503983</v>
      </c>
      <c r="T185" s="96">
        <v>73613610013.564438</v>
      </c>
      <c r="U185" s="96">
        <v>72338855636.481155</v>
      </c>
      <c r="V185" s="96">
        <v>73010748065.200638</v>
      </c>
      <c r="W185" s="96">
        <v>70136798061.333054</v>
      </c>
      <c r="X185" s="96">
        <v>70360213392.841614</v>
      </c>
      <c r="Y185" s="96">
        <v>71902247947.139969</v>
      </c>
      <c r="Z185" s="96">
        <v>72825593891.106903</v>
      </c>
      <c r="AA185" s="96">
        <v>76215882424.728485</v>
      </c>
      <c r="AB185" s="96">
        <v>76924405934.552582</v>
      </c>
      <c r="AC185" s="96">
        <v>79610077581.547821</v>
      </c>
      <c r="AD185" s="96">
        <v>83426105754.981796</v>
      </c>
      <c r="AE185" s="96">
        <v>84773628550.009598</v>
      </c>
      <c r="AF185" s="96">
        <v>87067151100.960617</v>
      </c>
      <c r="AG185" s="96">
        <v>87913160968.636124</v>
      </c>
      <c r="AH185" s="96">
        <v>87601472829.0242</v>
      </c>
      <c r="AI185" s="96">
        <v>87742865112.711166</v>
      </c>
      <c r="AJ185" s="96">
        <v>87877226590.421722</v>
      </c>
      <c r="AK185" s="96">
        <v>86918728011.297256</v>
      </c>
      <c r="AL185" s="96">
        <v>87869415436.112885</v>
      </c>
      <c r="AM185" s="96">
        <v>93486046130.511307</v>
      </c>
      <c r="AN185" s="96">
        <v>98271508917.519455</v>
      </c>
      <c r="AO185" s="96">
        <v>102912455238.062</v>
      </c>
      <c r="AP185" s="96">
        <v>106628492825.88605</v>
      </c>
      <c r="AQ185" s="96">
        <v>108845461043.60254</v>
      </c>
      <c r="AR185" s="96">
        <v>109780524765.07607</v>
      </c>
      <c r="AS185" s="96">
        <v>115682283163.93237</v>
      </c>
      <c r="AT185" s="96">
        <v>119003047472.93356</v>
      </c>
      <c r="AU185" s="96">
        <v>123062801652.74841</v>
      </c>
      <c r="AV185" s="96">
        <v>128863789117.66238</v>
      </c>
      <c r="AW185" s="96">
        <v>134957716138.70529</v>
      </c>
      <c r="AX185" s="96">
        <v>140475137990.55069</v>
      </c>
      <c r="AY185" s="96">
        <v>145185608535.71362</v>
      </c>
      <c r="AZ185" s="96">
        <v>149221146114.82065</v>
      </c>
      <c r="BA185" s="96">
        <v>153772257535.87054</v>
      </c>
      <c r="BB185" s="96">
        <v>151866196412.07132</v>
      </c>
      <c r="BC185" s="96">
        <v>151787298244.39056</v>
      </c>
      <c r="BD185" s="96">
        <v>153980049861.39923</v>
      </c>
      <c r="BE185" s="96">
        <v>157431269722.27548</v>
      </c>
      <c r="BF185" s="96">
        <v>161035600341.70749</v>
      </c>
      <c r="BG185" s="96">
        <v>165480472114.22794</v>
      </c>
      <c r="BH185" s="96">
        <v>171693137607.00153</v>
      </c>
      <c r="BI185" s="96">
        <v>178104220784.8812</v>
      </c>
      <c r="BJ185" s="96">
        <v>184780121689.70868</v>
      </c>
      <c r="BK185" s="96">
        <v>191057624435.57248</v>
      </c>
      <c r="BL185" s="96">
        <v>197743680329.155</v>
      </c>
      <c r="BM185" s="96">
        <v>202414311267.63022</v>
      </c>
      <c r="BN185" s="96">
        <v>201554239788.00192</v>
      </c>
      <c r="BO185" s="96">
        <v>210717394654.7186</v>
      </c>
      <c r="BP185" s="96">
        <v>216564470789.23975</v>
      </c>
      <c r="BQ185" s="96">
        <v>217933683113.80746</v>
      </c>
    </row>
    <row r="186" spans="1:69" hidden="1" x14ac:dyDescent="0.25">
      <c r="A186" s="96" t="s">
        <v>4044</v>
      </c>
      <c r="B186" s="96" t="s">
        <v>4043</v>
      </c>
      <c r="C186" s="96" t="s">
        <v>4194</v>
      </c>
      <c r="D186" s="96" t="s">
        <v>4195</v>
      </c>
      <c r="E186" s="101">
        <f t="shared" si="2"/>
        <v>47756571572475.852</v>
      </c>
      <c r="F186" s="96">
        <v>8948346027169.0977</v>
      </c>
      <c r="G186" s="96">
        <v>9342852921542.502</v>
      </c>
      <c r="H186" s="96">
        <v>9861499709315.4473</v>
      </c>
      <c r="I186" s="96">
        <v>10363652967359.461</v>
      </c>
      <c r="J186" s="96">
        <v>11032602623041.459</v>
      </c>
      <c r="K186" s="96">
        <v>11635240357323.912</v>
      </c>
      <c r="L186" s="96">
        <v>12281623217755.783</v>
      </c>
      <c r="M186" s="96">
        <v>12750886249977.193</v>
      </c>
      <c r="N186" s="96">
        <v>13508620794395.463</v>
      </c>
      <c r="O186" s="96">
        <v>14254468474724.938</v>
      </c>
      <c r="P186" s="96">
        <v>14647877560579.307</v>
      </c>
      <c r="Q186" s="96">
        <v>15199271795499.959</v>
      </c>
      <c r="R186" s="96">
        <v>16016917560333.016</v>
      </c>
      <c r="S186" s="96">
        <v>16983912733219.061</v>
      </c>
      <c r="T186" s="96">
        <v>17167646741588.662</v>
      </c>
      <c r="U186" s="96">
        <v>17188051101792.807</v>
      </c>
      <c r="V186" s="96">
        <v>18001061872412.402</v>
      </c>
      <c r="W186" s="96">
        <v>18675954697843.09</v>
      </c>
      <c r="X186" s="96">
        <v>19496564119654.082</v>
      </c>
      <c r="Y186" s="96">
        <v>20259500107055.516</v>
      </c>
      <c r="Z186" s="96">
        <v>20513188915475.723</v>
      </c>
      <c r="AA186" s="96">
        <v>20952487947905.129</v>
      </c>
      <c r="AB186" s="96">
        <v>20985846333457.676</v>
      </c>
      <c r="AC186" s="96">
        <v>21588184215412.57</v>
      </c>
      <c r="AD186" s="96">
        <v>22607339655383.547</v>
      </c>
      <c r="AE186" s="96">
        <v>23444945461518.523</v>
      </c>
      <c r="AF186" s="96">
        <v>24153189678690.57</v>
      </c>
      <c r="AG186" s="96">
        <v>25007710547364.43</v>
      </c>
      <c r="AH186" s="96">
        <v>26140007753037.969</v>
      </c>
      <c r="AI186" s="96">
        <v>27128056710189.141</v>
      </c>
      <c r="AJ186" s="96">
        <v>27925341151441.66</v>
      </c>
      <c r="AK186" s="96">
        <v>28244954833652.148</v>
      </c>
      <c r="AL186" s="96">
        <v>28835319367937.598</v>
      </c>
      <c r="AM186" s="96">
        <v>29237695196078.297</v>
      </c>
      <c r="AN186" s="96">
        <v>30178543031138.672</v>
      </c>
      <c r="AO186" s="96">
        <v>30984364722834.859</v>
      </c>
      <c r="AP186" s="96">
        <v>31946556307940.289</v>
      </c>
      <c r="AQ186" s="96">
        <v>33107594496415.527</v>
      </c>
      <c r="AR186" s="96">
        <v>34112449119805.621</v>
      </c>
      <c r="AS186" s="96">
        <v>35280966758816.914</v>
      </c>
      <c r="AT186" s="96">
        <v>36725003644369.195</v>
      </c>
      <c r="AU186" s="96">
        <v>37245159622907.836</v>
      </c>
      <c r="AV186" s="96">
        <v>37818678011455.227</v>
      </c>
      <c r="AW186" s="96">
        <v>38587568171425.242</v>
      </c>
      <c r="AX186" s="96">
        <v>39847636952218.211</v>
      </c>
      <c r="AY186" s="96">
        <v>40971305309532.688</v>
      </c>
      <c r="AZ186" s="96">
        <v>42211234036336.938</v>
      </c>
      <c r="BA186" s="96">
        <v>43306711817056.031</v>
      </c>
      <c r="BB186" s="96">
        <v>43473485744242.898</v>
      </c>
      <c r="BC186" s="96">
        <v>41996583032200.398</v>
      </c>
      <c r="BD186" s="96">
        <v>43243456457108.852</v>
      </c>
      <c r="BE186" s="96">
        <v>44055885980384.664</v>
      </c>
      <c r="BF186" s="96">
        <v>44669635537732.383</v>
      </c>
      <c r="BG186" s="96">
        <v>45388405611186.336</v>
      </c>
      <c r="BH186" s="96">
        <v>46376303676516.008</v>
      </c>
      <c r="BI186" s="96">
        <v>47536673280840.766</v>
      </c>
      <c r="BJ186" s="96">
        <v>48416746488822.875</v>
      </c>
      <c r="BK186" s="96">
        <v>49668854619836.227</v>
      </c>
      <c r="BL186" s="96">
        <v>50833007459349.945</v>
      </c>
      <c r="BM186" s="96">
        <v>51747715567234.047</v>
      </c>
      <c r="BN186" s="96">
        <v>49701947999534.383</v>
      </c>
      <c r="BO186" s="96">
        <v>52542241395444.102</v>
      </c>
      <c r="BP186" s="96">
        <v>54002049401173.789</v>
      </c>
      <c r="BQ186" s="96">
        <v>54902012663425.859</v>
      </c>
    </row>
    <row r="187" spans="1:69" hidden="1" x14ac:dyDescent="0.25">
      <c r="A187" s="96" t="s">
        <v>407</v>
      </c>
      <c r="B187" s="96" t="s">
        <v>408</v>
      </c>
      <c r="C187" s="96" t="s">
        <v>4194</v>
      </c>
      <c r="D187" s="96" t="s">
        <v>4195</v>
      </c>
      <c r="E187" s="101">
        <f t="shared" si="2"/>
        <v>74608132217.463501</v>
      </c>
      <c r="K187" s="96">
        <v>1595621860.9119165</v>
      </c>
      <c r="L187" s="96">
        <v>1678665419.8453033</v>
      </c>
      <c r="M187" s="96">
        <v>2790262280.5416217</v>
      </c>
      <c r="N187" s="96">
        <v>5075146584.5264683</v>
      </c>
      <c r="O187" s="96">
        <v>6377742274.9285975</v>
      </c>
      <c r="P187" s="96">
        <v>7263935714.7922525</v>
      </c>
      <c r="Q187" s="96">
        <v>7329182207.6843901</v>
      </c>
      <c r="R187" s="96">
        <v>8049290789.4003172</v>
      </c>
      <c r="S187" s="96">
        <v>6902101208.8981533</v>
      </c>
      <c r="T187" s="96">
        <v>7695760469.7582788</v>
      </c>
      <c r="U187" s="96">
        <v>9576104314.8801727</v>
      </c>
      <c r="V187" s="96">
        <v>11543047911.819635</v>
      </c>
      <c r="W187" s="96">
        <v>11659311606.151583</v>
      </c>
      <c r="X187" s="96">
        <v>11228671307.057098</v>
      </c>
      <c r="Y187" s="96">
        <v>11715068326.439844</v>
      </c>
      <c r="Z187" s="96">
        <v>12422124728.392584</v>
      </c>
      <c r="AA187" s="96">
        <v>14539734068.583046</v>
      </c>
      <c r="AB187" s="96">
        <v>16221957658.853199</v>
      </c>
      <c r="AC187" s="96">
        <v>18925617927.810455</v>
      </c>
      <c r="AD187" s="96">
        <v>22088390355.165371</v>
      </c>
      <c r="AE187" s="96">
        <v>25182354730.26936</v>
      </c>
      <c r="AF187" s="96">
        <v>25686545708.985542</v>
      </c>
      <c r="AG187" s="96">
        <v>24802727111.171097</v>
      </c>
      <c r="AH187" s="96">
        <v>26281968613.595501</v>
      </c>
      <c r="AI187" s="96">
        <v>29371903351.297649</v>
      </c>
      <c r="AJ187" s="96">
        <v>29333594829.549084</v>
      </c>
      <c r="AK187" s="96">
        <v>31115340232.762424</v>
      </c>
      <c r="AL187" s="96">
        <v>33733348946.856544</v>
      </c>
      <c r="AM187" s="96">
        <v>35771841957.945694</v>
      </c>
      <c r="AN187" s="96">
        <v>37158277767.461174</v>
      </c>
      <c r="AO187" s="96">
        <v>39015009844.3554</v>
      </c>
      <c r="AP187" s="96">
        <v>40203383600.011353</v>
      </c>
      <c r="AQ187" s="96">
        <v>42629059777.795204</v>
      </c>
      <c r="AR187" s="96">
        <v>43755463636.997795</v>
      </c>
      <c r="AS187" s="96">
        <v>43900511060.415947</v>
      </c>
      <c r="AT187" s="96">
        <v>46776462902.877869</v>
      </c>
      <c r="AU187" s="96">
        <v>48873359366.00206</v>
      </c>
      <c r="AV187" s="96">
        <v>48335309965.917099</v>
      </c>
      <c r="AW187" s="96">
        <v>47045438181.713058</v>
      </c>
      <c r="AX187" s="96">
        <v>47653362006.42128</v>
      </c>
      <c r="AY187" s="96">
        <v>48840036102.29586</v>
      </c>
      <c r="AZ187" s="96">
        <v>51463668567.78064</v>
      </c>
      <c r="BA187" s="96">
        <v>53755182880.24041</v>
      </c>
      <c r="BB187" s="96">
        <v>58163149890.176315</v>
      </c>
      <c r="BC187" s="96">
        <v>61718311709.49987</v>
      </c>
      <c r="BD187" s="96">
        <v>62776154506.694351</v>
      </c>
      <c r="BE187" s="96">
        <v>64593279186.562347</v>
      </c>
      <c r="BF187" s="96">
        <v>70318260489.74913</v>
      </c>
      <c r="BG187" s="96">
        <v>73994291063.383011</v>
      </c>
      <c r="BH187" s="96">
        <v>74950483987.160599</v>
      </c>
      <c r="BI187" s="96">
        <v>78710793237.97139</v>
      </c>
      <c r="BJ187" s="96">
        <v>82682873555.796097</v>
      </c>
      <c r="BK187" s="96">
        <v>82934277088.564575</v>
      </c>
      <c r="BL187" s="96">
        <v>84001727416.207443</v>
      </c>
      <c r="BM187" s="96">
        <v>83053590626.718735</v>
      </c>
      <c r="BN187" s="96">
        <v>80246616464.654938</v>
      </c>
      <c r="BO187" s="96">
        <v>82728063877.99826</v>
      </c>
      <c r="BP187" s="96">
        <v>86294680434.924057</v>
      </c>
      <c r="BQ187" s="96">
        <v>87416511280.578064</v>
      </c>
    </row>
    <row r="188" spans="1:69" hidden="1" x14ac:dyDescent="0.25">
      <c r="A188" s="96" t="s">
        <v>4042</v>
      </c>
      <c r="B188" s="96" t="s">
        <v>4041</v>
      </c>
      <c r="C188" s="96" t="s">
        <v>4194</v>
      </c>
      <c r="D188" s="96" t="s">
        <v>4195</v>
      </c>
      <c r="E188" s="101">
        <f t="shared" si="2"/>
        <v>156319685813.24789</v>
      </c>
      <c r="U188" s="96">
        <v>34200212230.715511</v>
      </c>
      <c r="V188" s="96">
        <v>40473188161.779686</v>
      </c>
      <c r="W188" s="96">
        <v>44935175549.022614</v>
      </c>
      <c r="X188" s="96">
        <v>47743242506.892921</v>
      </c>
      <c r="Y188" s="96">
        <v>52851800618.982864</v>
      </c>
      <c r="Z188" s="96">
        <v>52954779382.119164</v>
      </c>
      <c r="AA188" s="96">
        <v>50518758387.361717</v>
      </c>
      <c r="AB188" s="96">
        <v>51223468770.620224</v>
      </c>
      <c r="AC188" s="96">
        <v>52292271665.799355</v>
      </c>
      <c r="AD188" s="96">
        <v>54542055820.314812</v>
      </c>
      <c r="AE188" s="96">
        <v>55302437330.726662</v>
      </c>
      <c r="AF188" s="96">
        <v>56953426008.604248</v>
      </c>
      <c r="AG188" s="96">
        <v>60974099331.704628</v>
      </c>
      <c r="AH188" s="96">
        <v>63797530116.76149</v>
      </c>
      <c r="AI188" s="96">
        <v>65730607049.081512</v>
      </c>
      <c r="AJ188" s="96">
        <v>68979478122.29277</v>
      </c>
      <c r="AK188" s="96">
        <v>69700537036.629486</v>
      </c>
      <c r="AL188" s="96">
        <v>69376060185.943939</v>
      </c>
      <c r="AM188" s="96">
        <v>71171540365.202072</v>
      </c>
      <c r="AN188" s="96">
        <v>73043171935.899368</v>
      </c>
      <c r="AO188" s="96">
        <v>76548488473.573318</v>
      </c>
      <c r="AP188" s="96">
        <v>79508607412.806351</v>
      </c>
      <c r="AQ188" s="96">
        <v>83289197621.288116</v>
      </c>
      <c r="AR188" s="96">
        <v>87159331630.77301</v>
      </c>
      <c r="AS188" s="96">
        <v>89527426119.982574</v>
      </c>
      <c r="AT188" s="96">
        <v>95813545785.67926</v>
      </c>
      <c r="AU188" s="96">
        <v>98896279450.249985</v>
      </c>
      <c r="AV188" s="96">
        <v>102283142464.62489</v>
      </c>
      <c r="AW188" s="96">
        <v>106904519128.76814</v>
      </c>
      <c r="AX188" s="96">
        <v>112183493272.21202</v>
      </c>
      <c r="AY188" s="96">
        <v>117727530040.19235</v>
      </c>
      <c r="AZ188" s="96">
        <v>125258877889.40808</v>
      </c>
      <c r="BA188" s="96">
        <v>133213367689.0349</v>
      </c>
      <c r="BB188" s="96">
        <v>135954422626.15808</v>
      </c>
      <c r="BC188" s="96">
        <v>131061582529.25674</v>
      </c>
      <c r="BD188" s="96">
        <v>134617804304.81599</v>
      </c>
      <c r="BE188" s="96">
        <v>138661147032.78635</v>
      </c>
      <c r="BF188" s="96">
        <v>140923432111.10266</v>
      </c>
      <c r="BG188" s="96">
        <v>143321213416.89209</v>
      </c>
      <c r="BH188" s="96">
        <v>146782687585.69043</v>
      </c>
      <c r="BI188" s="96">
        <v>151721848514.72879</v>
      </c>
      <c r="BJ188" s="96">
        <v>157625661866.19821</v>
      </c>
      <c r="BK188" s="96">
        <v>165133857936.02768</v>
      </c>
      <c r="BL188" s="96">
        <v>171691128886.21371</v>
      </c>
      <c r="BM188" s="96">
        <v>178668997722.54291</v>
      </c>
      <c r="BN188" s="96">
        <v>168453969582.30521</v>
      </c>
      <c r="BO188" s="96">
        <v>179548358716.01382</v>
      </c>
      <c r="BP188" s="96">
        <v>187700156522.27496</v>
      </c>
      <c r="BQ188" s="96">
        <v>192355021783.172</v>
      </c>
    </row>
    <row r="189" spans="1:69" hidden="1" x14ac:dyDescent="0.25">
      <c r="A189" s="96" t="s">
        <v>180</v>
      </c>
      <c r="B189" s="96" t="s">
        <v>409</v>
      </c>
      <c r="C189" s="96" t="s">
        <v>4194</v>
      </c>
      <c r="D189" s="96" t="s">
        <v>4195</v>
      </c>
      <c r="E189" s="101">
        <f t="shared" si="2"/>
        <v>309836301953.38934</v>
      </c>
      <c r="F189" s="96">
        <v>18921911099.490364</v>
      </c>
      <c r="G189" s="96">
        <v>20054831466.167088</v>
      </c>
      <c r="H189" s="96">
        <v>20953861208.772011</v>
      </c>
      <c r="I189" s="96">
        <v>22774506905.770836</v>
      </c>
      <c r="J189" s="96">
        <v>24498481838.756485</v>
      </c>
      <c r="K189" s="96">
        <v>27051068282.375973</v>
      </c>
      <c r="L189" s="96">
        <v>28617312097.698586</v>
      </c>
      <c r="M189" s="96">
        <v>30162822259.829311</v>
      </c>
      <c r="N189" s="96">
        <v>32344565831.098515</v>
      </c>
      <c r="O189" s="96">
        <v>34126072054.221462</v>
      </c>
      <c r="P189" s="96">
        <v>38000562580.818947</v>
      </c>
      <c r="Q189" s="96">
        <v>38178546784.224564</v>
      </c>
      <c r="R189" s="96">
        <v>38489093528.94442</v>
      </c>
      <c r="S189" s="96">
        <v>41208064651.973511</v>
      </c>
      <c r="T189" s="96">
        <v>42666909141.786858</v>
      </c>
      <c r="U189" s="96">
        <v>44463790022.850891</v>
      </c>
      <c r="V189" s="96">
        <v>46756427335.262794</v>
      </c>
      <c r="W189" s="96">
        <v>48602230016.433273</v>
      </c>
      <c r="X189" s="96">
        <v>52513996839.07132</v>
      </c>
      <c r="Y189" s="96">
        <v>54487701574.729073</v>
      </c>
      <c r="Z189" s="96">
        <v>60054003904.31469</v>
      </c>
      <c r="AA189" s="96">
        <v>64810739569.093742</v>
      </c>
      <c r="AB189" s="96">
        <v>69047733113.396164</v>
      </c>
      <c r="AC189" s="96">
        <v>73728049698.122421</v>
      </c>
      <c r="AD189" s="96">
        <v>77462527003.711029</v>
      </c>
      <c r="AE189" s="96">
        <v>83343570902.387665</v>
      </c>
      <c r="AF189" s="96">
        <v>87928845524.531326</v>
      </c>
      <c r="AG189" s="96">
        <v>93602316255.411942</v>
      </c>
      <c r="AH189" s="96">
        <v>100739753814.04057</v>
      </c>
      <c r="AI189" s="96">
        <v>105736212788.01393</v>
      </c>
      <c r="AJ189" s="96">
        <v>110450553630.16467</v>
      </c>
      <c r="AK189" s="96">
        <v>116041083242.3235</v>
      </c>
      <c r="AL189" s="96">
        <v>124983090542.90286</v>
      </c>
      <c r="AM189" s="96">
        <v>127179977939.61852</v>
      </c>
      <c r="AN189" s="96">
        <v>131933222221.38458</v>
      </c>
      <c r="AO189" s="96">
        <v>138480552374.26266</v>
      </c>
      <c r="AP189" s="96">
        <v>145192124911.51385</v>
      </c>
      <c r="AQ189" s="96">
        <v>146664948034.58145</v>
      </c>
      <c r="AR189" s="96">
        <v>150405247842.75833</v>
      </c>
      <c r="AS189" s="96">
        <v>155910279560.87549</v>
      </c>
      <c r="AT189" s="96">
        <v>162552194688.5715</v>
      </c>
      <c r="AU189" s="96">
        <v>168487544527.03299</v>
      </c>
      <c r="AV189" s="96">
        <v>172859487443.65378</v>
      </c>
      <c r="AW189" s="96">
        <v>182196165734.20782</v>
      </c>
      <c r="AX189" s="96">
        <v>196464413110.8884</v>
      </c>
      <c r="AY189" s="96">
        <v>210760292372.08044</v>
      </c>
      <c r="AZ189" s="96">
        <v>223514741630.68466</v>
      </c>
      <c r="BA189" s="96">
        <v>233449556918.44089</v>
      </c>
      <c r="BB189" s="96">
        <v>238399717138.76089</v>
      </c>
      <c r="BC189" s="96">
        <v>246678267936.34683</v>
      </c>
      <c r="BD189" s="96">
        <v>250382678707.75079</v>
      </c>
      <c r="BE189" s="96">
        <v>257093227079.83734</v>
      </c>
      <c r="BF189" s="96">
        <v>264876940258.88486</v>
      </c>
      <c r="BG189" s="96">
        <v>276443758787.987</v>
      </c>
      <c r="BH189" s="96">
        <v>287823367553.40497</v>
      </c>
      <c r="BI189" s="96">
        <v>299963590534.7735</v>
      </c>
      <c r="BJ189" s="96">
        <v>319682711890.7403</v>
      </c>
      <c r="BK189" s="96">
        <v>333853050597.69714</v>
      </c>
      <c r="BL189" s="96">
        <v>354390697428.20276</v>
      </c>
      <c r="BM189" s="96">
        <v>363242090361.64703</v>
      </c>
      <c r="BN189" s="96">
        <v>358614068499.2525</v>
      </c>
      <c r="BO189" s="96">
        <v>381973779235.29974</v>
      </c>
      <c r="BP189" s="96">
        <v>400184530157.81293</v>
      </c>
      <c r="BQ189" s="96">
        <v>400165100120.7807</v>
      </c>
    </row>
    <row r="190" spans="1:69" hidden="1" x14ac:dyDescent="0.25">
      <c r="A190" s="96" t="s">
        <v>142</v>
      </c>
      <c r="B190" s="96" t="s">
        <v>410</v>
      </c>
      <c r="C190" s="96" t="s">
        <v>4194</v>
      </c>
      <c r="D190" s="96" t="s">
        <v>4195</v>
      </c>
      <c r="E190" s="101">
        <f t="shared" si="2"/>
        <v>51630066123.549866</v>
      </c>
      <c r="F190" s="96">
        <v>3068858405.6662383</v>
      </c>
      <c r="G190" s="96">
        <v>3404180129.9164801</v>
      </c>
      <c r="H190" s="96">
        <v>3684845822.5059633</v>
      </c>
      <c r="I190" s="96">
        <v>3999487024.8731875</v>
      </c>
      <c r="J190" s="96">
        <v>4176749503.8784451</v>
      </c>
      <c r="K190" s="96">
        <v>4559341273.0088692</v>
      </c>
      <c r="L190" s="96">
        <v>4905003258.1262732</v>
      </c>
      <c r="M190" s="96">
        <v>5324524811.1210165</v>
      </c>
      <c r="N190" s="96">
        <v>5696037599.5601263</v>
      </c>
      <c r="O190" s="96">
        <v>6176862300.5386887</v>
      </c>
      <c r="P190" s="96">
        <v>6606724114.4005957</v>
      </c>
      <c r="Q190" s="96">
        <v>7242035794.666995</v>
      </c>
      <c r="R190" s="96">
        <v>7573924716.6998529</v>
      </c>
      <c r="S190" s="96">
        <v>7980213534.1212234</v>
      </c>
      <c r="T190" s="96">
        <v>8175594663.2036409</v>
      </c>
      <c r="U190" s="96">
        <v>8317925180.0412951</v>
      </c>
      <c r="V190" s="96">
        <v>8456373830.5943136</v>
      </c>
      <c r="W190" s="96">
        <v>8548888749.7068405</v>
      </c>
      <c r="X190" s="96">
        <v>9386050983.9258327</v>
      </c>
      <c r="Y190" s="96">
        <v>9809807822.0780087</v>
      </c>
      <c r="Z190" s="96">
        <v>11093370334.212639</v>
      </c>
      <c r="AA190" s="96">
        <v>12114715802.863495</v>
      </c>
      <c r="AB190" s="96">
        <v>12762666100.21278</v>
      </c>
      <c r="AC190" s="96">
        <v>12189448265.334047</v>
      </c>
      <c r="AD190" s="96">
        <v>12519718169.163824</v>
      </c>
      <c r="AE190" s="96">
        <v>13138471893.598196</v>
      </c>
      <c r="AF190" s="96">
        <v>13607224747.182066</v>
      </c>
      <c r="AG190" s="96">
        <v>13361062502.027433</v>
      </c>
      <c r="AH190" s="96">
        <v>11573373211.552271</v>
      </c>
      <c r="AI190" s="96">
        <v>11754177887.984533</v>
      </c>
      <c r="AJ190" s="96">
        <v>12706147933.013716</v>
      </c>
      <c r="AK190" s="96">
        <v>13902940740.913219</v>
      </c>
      <c r="AL190" s="96">
        <v>15043215473.441975</v>
      </c>
      <c r="AM190" s="96">
        <v>15863934852.709291</v>
      </c>
      <c r="AN190" s="96">
        <v>16316080331.959763</v>
      </c>
      <c r="AO190" s="96">
        <v>16601885651.019836</v>
      </c>
      <c r="AP190" s="96">
        <v>17279193269.480141</v>
      </c>
      <c r="AQ190" s="96">
        <v>18395600277.519047</v>
      </c>
      <c r="AR190" s="96">
        <v>19746113425.358692</v>
      </c>
      <c r="AS190" s="96">
        <v>20519609504.880859</v>
      </c>
      <c r="AT190" s="96">
        <v>21076793605.635807</v>
      </c>
      <c r="AU190" s="96">
        <v>21197831972.424698</v>
      </c>
      <c r="AV190" s="96">
        <v>21670363300.268906</v>
      </c>
      <c r="AW190" s="96">
        <v>22581709541.651604</v>
      </c>
      <c r="AX190" s="96">
        <v>24280323735.580017</v>
      </c>
      <c r="AY190" s="96">
        <v>26026389641.346825</v>
      </c>
      <c r="AZ190" s="96">
        <v>28278314074.317764</v>
      </c>
      <c r="BA190" s="96">
        <v>31667183022.901169</v>
      </c>
      <c r="BB190" s="96">
        <v>34788191364.089638</v>
      </c>
      <c r="BC190" s="96">
        <v>35220605843.812729</v>
      </c>
      <c r="BD190" s="96">
        <v>37273260444.790688</v>
      </c>
      <c r="BE190" s="96">
        <v>41490217718.066093</v>
      </c>
      <c r="BF190" s="96">
        <v>45547334554.493492</v>
      </c>
      <c r="BG190" s="96">
        <v>48691898897.238251</v>
      </c>
      <c r="BH190" s="96">
        <v>51158836140.151688</v>
      </c>
      <c r="BI190" s="96">
        <v>54091800000</v>
      </c>
      <c r="BJ190" s="96">
        <v>56771081242.732887</v>
      </c>
      <c r="BK190" s="96">
        <v>59945236912.477074</v>
      </c>
      <c r="BL190" s="96">
        <v>62154476546.890816</v>
      </c>
      <c r="BM190" s="96">
        <v>64194308759.810257</v>
      </c>
      <c r="BN190" s="96">
        <v>52852244699.633156</v>
      </c>
      <c r="BO190" s="96">
        <v>61221801991.487984</v>
      </c>
      <c r="BP190" s="96">
        <v>67839490712.894249</v>
      </c>
      <c r="BQ190" s="96">
        <v>72803155248.877426</v>
      </c>
    </row>
    <row r="191" spans="1:69" hidden="1" x14ac:dyDescent="0.25">
      <c r="A191" s="96" t="s">
        <v>174</v>
      </c>
      <c r="B191" s="96" t="s">
        <v>411</v>
      </c>
      <c r="C191" s="96" t="s">
        <v>4194</v>
      </c>
      <c r="D191" s="96" t="s">
        <v>4195</v>
      </c>
      <c r="E191" s="101">
        <f t="shared" si="2"/>
        <v>183112414904.09918</v>
      </c>
      <c r="F191" s="96">
        <v>27514598739.236217</v>
      </c>
      <c r="G191" s="96">
        <v>29536122813.821396</v>
      </c>
      <c r="H191" s="96">
        <v>32500159377.744205</v>
      </c>
      <c r="I191" s="96">
        <v>33906847467.00605</v>
      </c>
      <c r="J191" s="96">
        <v>36127022963.59269</v>
      </c>
      <c r="K191" s="96">
        <v>38157987897.837349</v>
      </c>
      <c r="L191" s="96">
        <v>41301794164.442665</v>
      </c>
      <c r="M191" s="96">
        <v>42892972386.216759</v>
      </c>
      <c r="N191" s="96">
        <v>42958271665.52813</v>
      </c>
      <c r="O191" s="96">
        <v>44468022472.739243</v>
      </c>
      <c r="P191" s="96">
        <v>45964792097.918579</v>
      </c>
      <c r="Q191" s="96">
        <v>48074824231.811333</v>
      </c>
      <c r="R191" s="96">
        <v>49746643129.843437</v>
      </c>
      <c r="S191" s="96">
        <v>52869207462.214935</v>
      </c>
      <c r="T191" s="96">
        <v>57831952689.879189</v>
      </c>
      <c r="U191" s="96">
        <v>60319225840.998482</v>
      </c>
      <c r="V191" s="96">
        <v>61192111990.347481</v>
      </c>
      <c r="W191" s="96">
        <v>61405711440.14312</v>
      </c>
      <c r="X191" s="96">
        <v>59783063686.170784</v>
      </c>
      <c r="Y191" s="96">
        <v>62228639707.127396</v>
      </c>
      <c r="Z191" s="96">
        <v>65927096478.726898</v>
      </c>
      <c r="AA191" s="96">
        <v>69587396442.536026</v>
      </c>
      <c r="AB191" s="96">
        <v>69432408996.459641</v>
      </c>
      <c r="AC191" s="96">
        <v>62205824296.283669</v>
      </c>
      <c r="AD191" s="96">
        <v>64450388680.323952</v>
      </c>
      <c r="AE191" s="96">
        <v>65778796308.242638</v>
      </c>
      <c r="AF191" s="96">
        <v>71979080889.603134</v>
      </c>
      <c r="AG191" s="96">
        <v>78979871696.256653</v>
      </c>
      <c r="AH191" s="96">
        <v>71523166041.880966</v>
      </c>
      <c r="AI191" s="96">
        <v>62717204194.505249</v>
      </c>
      <c r="AJ191" s="96">
        <v>59592279647.21888</v>
      </c>
      <c r="AK191" s="96">
        <v>60914786737.850395</v>
      </c>
      <c r="AL191" s="96">
        <v>60585536757.226189</v>
      </c>
      <c r="AM191" s="96">
        <v>63762386032.639664</v>
      </c>
      <c r="AN191" s="96">
        <v>71610493993.731094</v>
      </c>
      <c r="AO191" s="96">
        <v>76917830598.966202</v>
      </c>
      <c r="AP191" s="96">
        <v>79070739970.47908</v>
      </c>
      <c r="AQ191" s="96">
        <v>84192012966.59201</v>
      </c>
      <c r="AR191" s="96">
        <v>83862369616.815323</v>
      </c>
      <c r="AS191" s="96">
        <v>85116037105.763168</v>
      </c>
      <c r="AT191" s="96">
        <v>87409379264.710754</v>
      </c>
      <c r="AU191" s="96">
        <v>87949475111.063248</v>
      </c>
      <c r="AV191" s="96">
        <v>92745825187.229248</v>
      </c>
      <c r="AW191" s="96">
        <v>96608710264.564621</v>
      </c>
      <c r="AX191" s="96">
        <v>101398766434.29097</v>
      </c>
      <c r="AY191" s="96">
        <v>107771740073.58937</v>
      </c>
      <c r="AZ191" s="96">
        <v>115885765581.75603</v>
      </c>
      <c r="BA191" s="96">
        <v>125757364463.19502</v>
      </c>
      <c r="BB191" s="96">
        <v>137234696225.0498</v>
      </c>
      <c r="BC191" s="96">
        <v>138738546494.97375</v>
      </c>
      <c r="BD191" s="96">
        <v>150298879148.00143</v>
      </c>
      <c r="BE191" s="96">
        <v>159808578409.16052</v>
      </c>
      <c r="BF191" s="96">
        <v>169620385179.42285</v>
      </c>
      <c r="BG191" s="96">
        <v>179547449111.36127</v>
      </c>
      <c r="BH191" s="96">
        <v>183824551906.2561</v>
      </c>
      <c r="BI191" s="96">
        <v>189802976285.61893</v>
      </c>
      <c r="BJ191" s="96">
        <v>197306492869.1395</v>
      </c>
      <c r="BK191" s="96">
        <v>202276318741.54837</v>
      </c>
      <c r="BL191" s="96">
        <v>210305376512.77975</v>
      </c>
      <c r="BM191" s="96">
        <v>215017545590.31543</v>
      </c>
      <c r="BN191" s="96">
        <v>191509018299.91663</v>
      </c>
      <c r="BO191" s="96">
        <v>217085487224.89301</v>
      </c>
      <c r="BP191" s="96">
        <v>223002152647.31677</v>
      </c>
      <c r="BQ191" s="96">
        <v>221775234260.73746</v>
      </c>
    </row>
    <row r="192" spans="1:69" hidden="1" x14ac:dyDescent="0.25">
      <c r="A192" s="96" t="s">
        <v>412</v>
      </c>
      <c r="B192" s="96" t="s">
        <v>413</v>
      </c>
      <c r="C192" s="96" t="s">
        <v>4194</v>
      </c>
      <c r="D192" s="96" t="s">
        <v>4195</v>
      </c>
      <c r="E192" s="101">
        <f t="shared" si="2"/>
        <v>307897855312.362</v>
      </c>
      <c r="F192" s="96">
        <v>31344414579.486839</v>
      </c>
      <c r="G192" s="96">
        <v>33129626606.40234</v>
      </c>
      <c r="H192" s="96">
        <v>34735185775.518486</v>
      </c>
      <c r="I192" s="96">
        <v>37172298521.741508</v>
      </c>
      <c r="J192" s="96">
        <v>38437083910.570282</v>
      </c>
      <c r="K192" s="96">
        <v>40491580381.176857</v>
      </c>
      <c r="L192" s="96">
        <v>42289875658.837326</v>
      </c>
      <c r="M192" s="96">
        <v>44498543746.370796</v>
      </c>
      <c r="N192" s="96">
        <v>46740451309.625381</v>
      </c>
      <c r="O192" s="96">
        <v>48932332359.997627</v>
      </c>
      <c r="P192" s="96">
        <v>50739152609.266594</v>
      </c>
      <c r="Q192" s="96">
        <v>53473489813.694923</v>
      </c>
      <c r="R192" s="96">
        <v>56377307517.102234</v>
      </c>
      <c r="S192" s="96">
        <v>61328367806.201233</v>
      </c>
      <c r="T192" s="96">
        <v>63410224491.581749</v>
      </c>
      <c r="U192" s="96">
        <v>66866781058.496902</v>
      </c>
      <c r="V192" s="96">
        <v>72736616793.943054</v>
      </c>
      <c r="W192" s="96">
        <v>76782933148.146866</v>
      </c>
      <c r="X192" s="96">
        <v>80769798290.825012</v>
      </c>
      <c r="Y192" s="96">
        <v>85289329762.058319</v>
      </c>
      <c r="Z192" s="96">
        <v>89724981384.293945</v>
      </c>
      <c r="AA192" s="96">
        <v>92795557536.980377</v>
      </c>
      <c r="AB192" s="96">
        <v>96227514096.075424</v>
      </c>
      <c r="AC192" s="96">
        <v>98052903646.799805</v>
      </c>
      <c r="AD192" s="96">
        <v>91150588921.817947</v>
      </c>
      <c r="AE192" s="96">
        <v>84899137705.656631</v>
      </c>
      <c r="AF192" s="96">
        <v>87879678174.743576</v>
      </c>
      <c r="AG192" s="96">
        <v>91712822477.774811</v>
      </c>
      <c r="AH192" s="96">
        <v>97854767013.270569</v>
      </c>
      <c r="AI192" s="96">
        <v>103906025762.94489</v>
      </c>
      <c r="AJ192" s="96">
        <v>107109108274.65649</v>
      </c>
      <c r="AK192" s="96">
        <v>106641694750.7981</v>
      </c>
      <c r="AL192" s="96">
        <v>107087061464.65688</v>
      </c>
      <c r="AM192" s="96">
        <v>109423583334.64145</v>
      </c>
      <c r="AN192" s="96">
        <v>114209405305.41174</v>
      </c>
      <c r="AO192" s="96">
        <v>119491847406.02693</v>
      </c>
      <c r="AP192" s="96">
        <v>126494485342.26683</v>
      </c>
      <c r="AQ192" s="96">
        <v>133055010097.10236</v>
      </c>
      <c r="AR192" s="96">
        <v>132370986797.97363</v>
      </c>
      <c r="AS192" s="96">
        <v>136800717252.92397</v>
      </c>
      <c r="AT192" s="96">
        <v>142796015298.75845</v>
      </c>
      <c r="AU192" s="96">
        <v>147150196392.07077</v>
      </c>
      <c r="AV192" s="96">
        <v>152618672925.33154</v>
      </c>
      <c r="AW192" s="96">
        <v>160382249192.659</v>
      </c>
      <c r="AX192" s="96">
        <v>170918125634.49927</v>
      </c>
      <c r="AY192" s="96">
        <v>179365762742.90173</v>
      </c>
      <c r="AZ192" s="96">
        <v>188901594325.14285</v>
      </c>
      <c r="BA192" s="96">
        <v>201216640002.15491</v>
      </c>
      <c r="BB192" s="96">
        <v>209958471382.78085</v>
      </c>
      <c r="BC192" s="96">
        <v>212999348346.02905</v>
      </c>
      <c r="BD192" s="96">
        <v>228621785476.22552</v>
      </c>
      <c r="BE192" s="96">
        <v>237442546246.75861</v>
      </c>
      <c r="BF192" s="96">
        <v>253818843995.32895</v>
      </c>
      <c r="BG192" s="96">
        <v>270952964514.55118</v>
      </c>
      <c r="BH192" s="96">
        <v>288153024779.42957</v>
      </c>
      <c r="BI192" s="96">
        <v>306445871246.71777</v>
      </c>
      <c r="BJ192" s="96">
        <v>328355086282.44696</v>
      </c>
      <c r="BK192" s="96">
        <v>351113338977.94171</v>
      </c>
      <c r="BL192" s="96">
        <v>373379140707.04718</v>
      </c>
      <c r="BM192" s="96">
        <v>396224439244.72009</v>
      </c>
      <c r="BN192" s="96">
        <v>358510629282.92236</v>
      </c>
      <c r="BO192" s="96">
        <v>378998555004.40564</v>
      </c>
      <c r="BP192" s="96">
        <v>407730367724.12073</v>
      </c>
      <c r="BQ192" s="96">
        <v>430342487096.57269</v>
      </c>
    </row>
    <row r="193" spans="1:69" hidden="1" x14ac:dyDescent="0.25">
      <c r="A193" s="96" t="s">
        <v>4040</v>
      </c>
      <c r="B193" s="96" t="s">
        <v>4039</v>
      </c>
      <c r="C193" s="96" t="s">
        <v>4194</v>
      </c>
      <c r="D193" s="96" t="s">
        <v>4195</v>
      </c>
      <c r="E193" s="101">
        <f t="shared" si="2"/>
        <v>258922347.9641009</v>
      </c>
      <c r="P193" s="96">
        <v>146879491.37479484</v>
      </c>
      <c r="Q193" s="96">
        <v>147065058.81471303</v>
      </c>
      <c r="R193" s="96">
        <v>147566993.49121073</v>
      </c>
      <c r="S193" s="96">
        <v>147865115.58916304</v>
      </c>
      <c r="T193" s="96">
        <v>148021163.86612773</v>
      </c>
      <c r="U193" s="96">
        <v>148058564.28886539</v>
      </c>
      <c r="V193" s="96">
        <v>147997084.4615854</v>
      </c>
      <c r="W193" s="96">
        <v>150113597.22129655</v>
      </c>
      <c r="X193" s="96">
        <v>149380149.98297706</v>
      </c>
      <c r="Y193" s="96">
        <v>148821248.42279607</v>
      </c>
      <c r="Z193" s="96">
        <v>148264441.6419003</v>
      </c>
      <c r="AA193" s="96">
        <v>147709714.08224782</v>
      </c>
      <c r="AB193" s="96">
        <v>147157059.07610634</v>
      </c>
      <c r="AC193" s="96">
        <v>150000146.8645331</v>
      </c>
      <c r="AD193" s="96">
        <v>156933148.40770683</v>
      </c>
      <c r="AE193" s="96">
        <v>165464828.82600939</v>
      </c>
      <c r="AF193" s="96">
        <v>174460335.60714069</v>
      </c>
      <c r="AG193" s="96">
        <v>183944881.67016333</v>
      </c>
      <c r="AH193" s="96">
        <v>193945056.82089689</v>
      </c>
      <c r="AI193" s="96">
        <v>204488892.20666447</v>
      </c>
      <c r="AJ193" s="96">
        <v>215605944.77423686</v>
      </c>
      <c r="AK193" s="96">
        <v>226181873.34259209</v>
      </c>
      <c r="AL193" s="96">
        <v>211706236.68317443</v>
      </c>
      <c r="AM193" s="96">
        <v>185666222.80533904</v>
      </c>
      <c r="AN193" s="96">
        <v>199219923.57970154</v>
      </c>
      <c r="AO193" s="96">
        <v>220934894.74449772</v>
      </c>
      <c r="AP193" s="96">
        <v>243912233.77120051</v>
      </c>
      <c r="AQ193" s="96">
        <v>249522184.82442451</v>
      </c>
      <c r="AR193" s="96">
        <v>254512525.4209674</v>
      </c>
      <c r="AS193" s="96">
        <v>240768898.37448409</v>
      </c>
      <c r="AT193" s="96">
        <v>234499511.98367599</v>
      </c>
      <c r="AU193" s="96">
        <v>249742896.43007866</v>
      </c>
      <c r="AV193" s="96">
        <v>262270497.08567071</v>
      </c>
      <c r="AW193" s="96">
        <v>253816642.09428987</v>
      </c>
      <c r="AX193" s="96">
        <v>263814615.97695243</v>
      </c>
      <c r="AY193" s="96">
        <v>272821219.37703609</v>
      </c>
      <c r="AZ193" s="96">
        <v>272483676.62955284</v>
      </c>
      <c r="BA193" s="96">
        <v>277263049.2959677</v>
      </c>
      <c r="BB193" s="96">
        <v>262030394.80882788</v>
      </c>
      <c r="BC193" s="96">
        <v>243005383.9514842</v>
      </c>
      <c r="BD193" s="96">
        <v>240828321.86900684</v>
      </c>
      <c r="BE193" s="96">
        <v>253154588.05709365</v>
      </c>
      <c r="BF193" s="96">
        <v>256327763.57515639</v>
      </c>
      <c r="BG193" s="96">
        <v>248544888.70302558</v>
      </c>
      <c r="BH193" s="96">
        <v>261703986.33791247</v>
      </c>
      <c r="BI193" s="96">
        <v>287215972.90039104</v>
      </c>
      <c r="BJ193" s="96">
        <v>289750513.68364894</v>
      </c>
      <c r="BK193" s="96">
        <v>279494476.50537723</v>
      </c>
      <c r="BL193" s="96">
        <v>281265075.29043716</v>
      </c>
      <c r="BM193" s="96">
        <v>283823097.57874966</v>
      </c>
      <c r="BN193" s="96">
        <v>262343305.30200279</v>
      </c>
      <c r="BO193" s="96">
        <v>225184865.44874802</v>
      </c>
      <c r="BP193" s="96">
        <v>224369046.43011245</v>
      </c>
      <c r="BQ193" s="96">
        <v>225375185.65177235</v>
      </c>
    </row>
    <row r="194" spans="1:69" hidden="1" x14ac:dyDescent="0.25">
      <c r="A194" s="96" t="s">
        <v>414</v>
      </c>
      <c r="B194" s="96" t="s">
        <v>415</v>
      </c>
      <c r="C194" s="96" t="s">
        <v>4194</v>
      </c>
      <c r="D194" s="96" t="s">
        <v>4195</v>
      </c>
      <c r="E194" s="101">
        <f t="shared" si="2"/>
        <v>20364777235.987335</v>
      </c>
      <c r="F194" s="96">
        <v>2618701702.1365867</v>
      </c>
      <c r="G194" s="96">
        <v>2780566579.9730525</v>
      </c>
      <c r="H194" s="96">
        <v>2957802655.3346076</v>
      </c>
      <c r="I194" s="96">
        <v>3078259812.4040895</v>
      </c>
      <c r="J194" s="96">
        <v>3342075344.516943</v>
      </c>
      <c r="K194" s="96">
        <v>3685257013.2888246</v>
      </c>
      <c r="L194" s="96">
        <v>3899508937.0279264</v>
      </c>
      <c r="M194" s="96">
        <v>4058236946.0084772</v>
      </c>
      <c r="N194" s="96">
        <v>4235159448.2645583</v>
      </c>
      <c r="O194" s="96">
        <v>4585553584.2386379</v>
      </c>
      <c r="P194" s="96">
        <v>5082756253.2091837</v>
      </c>
      <c r="Q194" s="96">
        <v>5402725547.0787487</v>
      </c>
      <c r="R194" s="96">
        <v>5707631246.8248348</v>
      </c>
      <c r="S194" s="96">
        <v>6080297606.5894804</v>
      </c>
      <c r="T194" s="96">
        <v>6239025757.3860931</v>
      </c>
      <c r="U194" s="96">
        <v>6184129557.7202682</v>
      </c>
      <c r="V194" s="96">
        <v>5974583505.4132853</v>
      </c>
      <c r="W194" s="96">
        <v>6024460260.6167507</v>
      </c>
      <c r="X194" s="96">
        <v>6539543138.5328751</v>
      </c>
      <c r="Y194" s="96">
        <v>6659373433.7006388</v>
      </c>
      <c r="Z194" s="96">
        <v>6505978016.3507137</v>
      </c>
      <c r="AA194" s="96">
        <v>6488097664.8367329</v>
      </c>
      <c r="AB194" s="96">
        <v>6510997034.9887161</v>
      </c>
      <c r="AC194" s="96">
        <v>6720857086.4888477</v>
      </c>
      <c r="AD194" s="96">
        <v>6697016428.5900679</v>
      </c>
      <c r="AE194" s="96">
        <v>6964909833.1092529</v>
      </c>
      <c r="AF194" s="96">
        <v>7291777026.3694086</v>
      </c>
      <c r="AG194" s="96">
        <v>7493795332.0243235</v>
      </c>
      <c r="AH194" s="96">
        <v>7711807859.6461716</v>
      </c>
      <c r="AI194" s="96">
        <v>7602332586.6082582</v>
      </c>
      <c r="AJ194" s="96">
        <v>7373337464.2946177</v>
      </c>
      <c r="AK194" s="96">
        <v>8077262449.8533621</v>
      </c>
      <c r="AL194" s="96">
        <v>9195889413.9302807</v>
      </c>
      <c r="AM194" s="96">
        <v>10869751500.950676</v>
      </c>
      <c r="AN194" s="96">
        <v>11515643989.653118</v>
      </c>
      <c r="AO194" s="96">
        <v>11134194181.00486</v>
      </c>
      <c r="AP194" s="96">
        <v>11995278888.518385</v>
      </c>
      <c r="AQ194" s="96">
        <v>11526936460.339508</v>
      </c>
      <c r="AR194" s="96">
        <v>11092473174.60146</v>
      </c>
      <c r="AS194" s="96">
        <v>11298300003.635935</v>
      </c>
      <c r="AT194" s="96">
        <v>11016425270.695272</v>
      </c>
      <c r="AU194" s="96">
        <v>11003063602.10136</v>
      </c>
      <c r="AV194" s="96">
        <v>10985579675.382196</v>
      </c>
      <c r="AW194" s="96">
        <v>11223318880.020605</v>
      </c>
      <c r="AX194" s="96">
        <v>11528725110.716816</v>
      </c>
      <c r="AY194" s="96">
        <v>12260199191.526583</v>
      </c>
      <c r="AZ194" s="96">
        <v>12923469113.242363</v>
      </c>
      <c r="BA194" s="96">
        <v>13933462679.345013</v>
      </c>
      <c r="BB194" s="96">
        <v>13892155836.029251</v>
      </c>
      <c r="BC194" s="96">
        <v>14836880985.985117</v>
      </c>
      <c r="BD194" s="96">
        <v>16339627662.371357</v>
      </c>
      <c r="BE194" s="96">
        <v>16520596167.090136</v>
      </c>
      <c r="BF194" s="96">
        <v>17289980088.706188</v>
      </c>
      <c r="BG194" s="96">
        <v>17951312547.222252</v>
      </c>
      <c r="BH194" s="96">
        <v>20382597142.194332</v>
      </c>
      <c r="BI194" s="96">
        <v>21723437010.098206</v>
      </c>
      <c r="BJ194" s="96">
        <v>22915960976.066036</v>
      </c>
      <c r="BK194" s="96">
        <v>23725951011.661198</v>
      </c>
      <c r="BL194" s="96">
        <v>23659695751.332653</v>
      </c>
      <c r="BM194" s="96">
        <v>24719752004.78088</v>
      </c>
      <c r="BN194" s="96">
        <v>23936783232.9543</v>
      </c>
      <c r="BO194" s="96">
        <v>23749997636.512306</v>
      </c>
      <c r="BP194" s="96">
        <v>24976697204.439011</v>
      </c>
      <c r="BQ194" s="96">
        <v>25646325074.996456</v>
      </c>
    </row>
    <row r="195" spans="1:69" hidden="1" x14ac:dyDescent="0.25">
      <c r="A195" s="96" t="s">
        <v>141</v>
      </c>
      <c r="B195" s="96" t="s">
        <v>416</v>
      </c>
      <c r="C195" s="96" t="s">
        <v>4194</v>
      </c>
      <c r="D195" s="96" t="s">
        <v>4195</v>
      </c>
      <c r="E195" s="101">
        <f t="shared" si="2"/>
        <v>491531175144.15234</v>
      </c>
      <c r="AJ195" s="96">
        <v>194797367584.79193</v>
      </c>
      <c r="AK195" s="96">
        <v>181131204775.16916</v>
      </c>
      <c r="AL195" s="96">
        <v>185686615837.64429</v>
      </c>
      <c r="AM195" s="96">
        <v>192628157713.22461</v>
      </c>
      <c r="AN195" s="96">
        <v>202823584825.57373</v>
      </c>
      <c r="AO195" s="96">
        <v>217229871335.72095</v>
      </c>
      <c r="AP195" s="96">
        <v>230514657116.32846</v>
      </c>
      <c r="AQ195" s="96">
        <v>245380554450.19238</v>
      </c>
      <c r="AR195" s="96">
        <v>256767475792.5455</v>
      </c>
      <c r="AS195" s="96">
        <v>268719724101.33978</v>
      </c>
      <c r="AT195" s="96">
        <v>280975991510.81055</v>
      </c>
      <c r="AU195" s="96">
        <v>284512269531.76825</v>
      </c>
      <c r="AV195" s="96">
        <v>290304549675.02332</v>
      </c>
      <c r="AW195" s="96">
        <v>300460538532.96204</v>
      </c>
      <c r="AX195" s="96">
        <v>315432020161.82532</v>
      </c>
      <c r="AY195" s="96">
        <v>326493699429.63275</v>
      </c>
      <c r="AZ195" s="96">
        <v>346511473670.24829</v>
      </c>
      <c r="BA195" s="96">
        <v>370980501392.75787</v>
      </c>
      <c r="BB195" s="96">
        <v>386561612946.01422</v>
      </c>
      <c r="BC195" s="96">
        <v>397509749303.62128</v>
      </c>
      <c r="BD195" s="96">
        <v>409175222178.00775</v>
      </c>
      <c r="BE195" s="96">
        <v>429806605650.61682</v>
      </c>
      <c r="BF195" s="96">
        <v>436448070035.81378</v>
      </c>
      <c r="BG195" s="96">
        <v>440186496882.87579</v>
      </c>
      <c r="BH195" s="96">
        <v>457076270062.34253</v>
      </c>
      <c r="BI195" s="96">
        <v>477111287969.22668</v>
      </c>
      <c r="BJ195" s="96">
        <v>491202812044.03766</v>
      </c>
      <c r="BK195" s="96">
        <v>516450722907.54736</v>
      </c>
      <c r="BL195" s="96">
        <v>547154795065.65857</v>
      </c>
      <c r="BM195" s="96">
        <v>571503117124.28699</v>
      </c>
      <c r="BN195" s="96">
        <v>559958349913.78162</v>
      </c>
      <c r="BO195" s="96">
        <v>598791351638.14819</v>
      </c>
      <c r="BP195" s="96">
        <v>632548613874.51904</v>
      </c>
      <c r="BQ195" s="96">
        <v>633564398461.33435</v>
      </c>
    </row>
    <row r="196" spans="1:69" hidden="1" x14ac:dyDescent="0.25">
      <c r="A196" s="96" t="s">
        <v>4038</v>
      </c>
      <c r="B196" s="96" t="s">
        <v>4037</v>
      </c>
      <c r="C196" s="96" t="s">
        <v>4194</v>
      </c>
      <c r="D196" s="96" t="s">
        <v>4195</v>
      </c>
      <c r="E196" s="101">
        <f t="shared" si="2"/>
        <v>1251189297070.5903</v>
      </c>
      <c r="F196" s="96">
        <v>179275520884.86609</v>
      </c>
      <c r="G196" s="96">
        <v>178730545160.88702</v>
      </c>
      <c r="H196" s="96">
        <v>189702313258.06631</v>
      </c>
      <c r="I196" s="96">
        <v>200740230612.27988</v>
      </c>
      <c r="J196" s="96">
        <v>210095889226.47177</v>
      </c>
      <c r="K196" s="96">
        <v>219352011309.94412</v>
      </c>
      <c r="L196" s="96">
        <v>221933442506.70703</v>
      </c>
      <c r="M196" s="96">
        <v>209064638148.27023</v>
      </c>
      <c r="N196" s="96">
        <v>216664926148.51761</v>
      </c>
      <c r="O196" s="96">
        <v>241299044923.43689</v>
      </c>
      <c r="P196" s="96">
        <v>262164113202.73727</v>
      </c>
      <c r="Q196" s="96">
        <v>286887884741.95886</v>
      </c>
      <c r="R196" s="96">
        <v>296757833109.71381</v>
      </c>
      <c r="S196" s="96">
        <v>308898258538.15277</v>
      </c>
      <c r="T196" s="96">
        <v>334882213617.15747</v>
      </c>
      <c r="U196" s="96">
        <v>333598735253.82294</v>
      </c>
      <c r="V196" s="96">
        <v>356837573843.59009</v>
      </c>
      <c r="W196" s="96">
        <v>373695924231.08154</v>
      </c>
      <c r="X196" s="96">
        <v>373107808346.36755</v>
      </c>
      <c r="Y196" s="96">
        <v>394486585222.28363</v>
      </c>
      <c r="Z196" s="96">
        <v>411226413230.12689</v>
      </c>
      <c r="AA196" s="96">
        <v>394654965768.01666</v>
      </c>
      <c r="AB196" s="96">
        <v>389795464711.99689</v>
      </c>
      <c r="AC196" s="96">
        <v>371064594178.80786</v>
      </c>
      <c r="AD196" s="96">
        <v>373306486744.77637</v>
      </c>
      <c r="AE196" s="96">
        <v>386968481509.44336</v>
      </c>
      <c r="AF196" s="96">
        <v>396940762842.46936</v>
      </c>
      <c r="AG196" s="96">
        <v>412422660925.711</v>
      </c>
      <c r="AH196" s="96">
        <v>428147863837.18164</v>
      </c>
      <c r="AI196" s="96">
        <v>434004035149.06891</v>
      </c>
      <c r="AJ196" s="96">
        <v>470187336409.38501</v>
      </c>
      <c r="AK196" s="96">
        <v>431209188802.25177</v>
      </c>
      <c r="AL196" s="96">
        <v>441472043444.91522</v>
      </c>
      <c r="AM196" s="96">
        <v>439523671359.58618</v>
      </c>
      <c r="AN196" s="96">
        <v>439451890480.13385</v>
      </c>
      <c r="AO196" s="96">
        <v>453107113928.28088</v>
      </c>
      <c r="AP196" s="96">
        <v>478599225839.50702</v>
      </c>
      <c r="AQ196" s="96">
        <v>508829361583.8631</v>
      </c>
      <c r="AR196" s="96">
        <v>544285223059.34174</v>
      </c>
      <c r="AS196" s="96">
        <v>567534540966.6228</v>
      </c>
      <c r="AT196" s="96">
        <v>599176646414.20911</v>
      </c>
      <c r="AU196" s="96">
        <v>625131799277.90662</v>
      </c>
      <c r="AV196" s="96">
        <v>662132300897.8844</v>
      </c>
      <c r="AW196" s="96">
        <v>657316393592.32617</v>
      </c>
      <c r="AX196" s="96">
        <v>735981729015.04333</v>
      </c>
      <c r="AY196" s="96">
        <v>779942839952.79602</v>
      </c>
      <c r="AZ196" s="96">
        <v>828495562734.96167</v>
      </c>
      <c r="BA196" s="96">
        <v>878721047407.35547</v>
      </c>
      <c r="BB196" s="96">
        <v>934845153249.38269</v>
      </c>
      <c r="BC196" s="96">
        <v>980860683775.12866</v>
      </c>
      <c r="BD196" s="96">
        <v>1045224221375.0403</v>
      </c>
      <c r="BE196" s="96">
        <v>1090134472264.4956</v>
      </c>
      <c r="BF196" s="96">
        <v>1136470677133.3301</v>
      </c>
      <c r="BG196" s="96">
        <v>1203059790192.4385</v>
      </c>
      <c r="BH196" s="96">
        <v>1264402573646.2791</v>
      </c>
      <c r="BI196" s="96">
        <v>1305833014908.772</v>
      </c>
      <c r="BJ196" s="96">
        <v>1337151141173.1216</v>
      </c>
      <c r="BK196" s="96">
        <v>1358749925098.0659</v>
      </c>
      <c r="BL196" s="96">
        <v>1393905719840.3135</v>
      </c>
      <c r="BM196" s="96">
        <v>1440015627195.5247</v>
      </c>
      <c r="BN196" s="96">
        <v>1403133138901.1301</v>
      </c>
      <c r="BO196" s="96">
        <v>1447391606250.1008</v>
      </c>
      <c r="BP196" s="96">
        <v>1507322263242.5164</v>
      </c>
      <c r="BQ196" s="96">
        <v>1542996994547.0376</v>
      </c>
    </row>
    <row r="197" spans="1:69" hidden="1" x14ac:dyDescent="0.25">
      <c r="A197" s="96" t="s">
        <v>417</v>
      </c>
      <c r="B197" s="96" t="s">
        <v>418</v>
      </c>
      <c r="C197" s="96" t="s">
        <v>4194</v>
      </c>
      <c r="D197" s="96" t="s">
        <v>4195</v>
      </c>
      <c r="E197" s="101">
        <f t="shared" ref="E197:E260" si="3">AVERAGE(BA197:BQ197)</f>
        <v>101703299982.97047</v>
      </c>
      <c r="F197" s="96">
        <v>14872866396.250641</v>
      </c>
      <c r="G197" s="96">
        <v>15920174750.848047</v>
      </c>
      <c r="H197" s="96">
        <v>17245260650.733315</v>
      </c>
      <c r="I197" s="96">
        <v>18737156256.931793</v>
      </c>
      <c r="J197" s="96">
        <v>20060172567.421116</v>
      </c>
      <c r="K197" s="96">
        <v>21906679851.013874</v>
      </c>
      <c r="L197" s="96">
        <v>23549494281.424675</v>
      </c>
      <c r="M197" s="96">
        <v>25015031909.467583</v>
      </c>
      <c r="N197" s="96">
        <v>26310919277.198105</v>
      </c>
      <c r="O197" s="96">
        <v>28777629536.478394</v>
      </c>
      <c r="P197" s="96">
        <v>31194351251.888046</v>
      </c>
      <c r="Q197" s="96">
        <v>33180011638.845833</v>
      </c>
      <c r="R197" s="96">
        <v>35560204650.853806</v>
      </c>
      <c r="S197" s="96">
        <v>37816462599.762085</v>
      </c>
      <c r="T197" s="96">
        <v>38919711945.718643</v>
      </c>
      <c r="U197" s="96">
        <v>38664956204.485222</v>
      </c>
      <c r="V197" s="96">
        <v>41078843373.412117</v>
      </c>
      <c r="W197" s="96">
        <v>43523314808.274025</v>
      </c>
      <c r="X197" s="96">
        <v>46540327586.300781</v>
      </c>
      <c r="Y197" s="96">
        <v>50220189697.605919</v>
      </c>
      <c r="Z197" s="96">
        <v>52351266023.763985</v>
      </c>
      <c r="AA197" s="96">
        <v>52952230929.469276</v>
      </c>
      <c r="AB197" s="96">
        <v>52127953623.309189</v>
      </c>
      <c r="AC197" s="96">
        <v>50907130172.855873</v>
      </c>
      <c r="AD197" s="96">
        <v>53925254341.414558</v>
      </c>
      <c r="AE197" s="96">
        <v>55595558165.567444</v>
      </c>
      <c r="AF197" s="96">
        <v>58362753380.832314</v>
      </c>
      <c r="AG197" s="96">
        <v>61729699983.491882</v>
      </c>
      <c r="AH197" s="96">
        <v>65364574808.320038</v>
      </c>
      <c r="AI197" s="96">
        <v>68198098010.780098</v>
      </c>
      <c r="AJ197" s="96">
        <v>66260903262.288452</v>
      </c>
      <c r="AK197" s="96">
        <v>67787813677.758698</v>
      </c>
      <c r="AL197" s="96">
        <v>70881684617.957443</v>
      </c>
      <c r="AM197" s="96">
        <v>74173803598.984406</v>
      </c>
      <c r="AN197" s="96">
        <v>77278688319.229172</v>
      </c>
      <c r="AO197" s="96">
        <v>80794086659.370819</v>
      </c>
      <c r="AP197" s="96">
        <v>82663425508.998978</v>
      </c>
      <c r="AQ197" s="96">
        <v>86697472764.034744</v>
      </c>
      <c r="AR197" s="96">
        <v>91492472094.977066</v>
      </c>
      <c r="AS197" s="96">
        <v>96423641797.396957</v>
      </c>
      <c r="AT197" s="96">
        <v>99578589154.214447</v>
      </c>
      <c r="AU197" s="96">
        <v>105865455055.02646</v>
      </c>
      <c r="AV197" s="96">
        <v>106835668951.80746</v>
      </c>
      <c r="AW197" s="96">
        <v>106892740357.49985</v>
      </c>
      <c r="AX197" s="96">
        <v>116244440869.29875</v>
      </c>
      <c r="AY197" s="96">
        <v>113934735048.33228</v>
      </c>
      <c r="AZ197" s="96">
        <v>112328922913.8654</v>
      </c>
      <c r="BA197" s="96">
        <v>111022754683.08836</v>
      </c>
      <c r="BB197" s="96">
        <v>108975346038.92819</v>
      </c>
      <c r="BC197" s="96">
        <v>106847683984.58502</v>
      </c>
      <c r="BD197" s="96">
        <v>106406131530.01312</v>
      </c>
      <c r="BE197" s="96">
        <v>106024654239.328</v>
      </c>
      <c r="BF197" s="96">
        <v>106055693074.00299</v>
      </c>
      <c r="BG197" s="96">
        <v>105730285936.28006</v>
      </c>
      <c r="BH197" s="96">
        <v>104471711252.8399</v>
      </c>
      <c r="BI197" s="96">
        <v>103375500000</v>
      </c>
      <c r="BJ197" s="96">
        <v>102069149649.47845</v>
      </c>
      <c r="BK197" s="96">
        <v>99124231779.414749</v>
      </c>
      <c r="BL197" s="96">
        <v>94801000739.696381</v>
      </c>
      <c r="BM197" s="96">
        <v>96389357184.370697</v>
      </c>
      <c r="BN197" s="96">
        <v>92359439312.91658</v>
      </c>
      <c r="BO197" s="96">
        <v>92715228856.779755</v>
      </c>
      <c r="BP197" s="96">
        <v>96023410438.33963</v>
      </c>
      <c r="BQ197" s="96">
        <v>96564521010.436401</v>
      </c>
    </row>
    <row r="198" spans="1:69" hidden="1" x14ac:dyDescent="0.25">
      <c r="A198" s="96" t="s">
        <v>4036</v>
      </c>
      <c r="B198" s="96" t="s">
        <v>419</v>
      </c>
      <c r="C198" s="96" t="s">
        <v>4194</v>
      </c>
      <c r="D198" s="96" t="s">
        <v>4195</v>
      </c>
      <c r="E198" s="101" t="e">
        <f t="shared" si="3"/>
        <v>#DIV/0!</v>
      </c>
    </row>
    <row r="199" spans="1:69" hidden="1" x14ac:dyDescent="0.25">
      <c r="A199" s="96" t="s">
        <v>140</v>
      </c>
      <c r="B199" s="96" t="s">
        <v>420</v>
      </c>
      <c r="C199" s="96" t="s">
        <v>4194</v>
      </c>
      <c r="D199" s="96" t="s">
        <v>4195</v>
      </c>
      <c r="E199" s="101">
        <f t="shared" si="3"/>
        <v>209543274147.09958</v>
      </c>
      <c r="F199" s="96">
        <v>35972245442.051025</v>
      </c>
      <c r="G199" s="96">
        <v>37963274505.301506</v>
      </c>
      <c r="H199" s="96">
        <v>40474335468.770798</v>
      </c>
      <c r="I199" s="96">
        <v>42851677367.702957</v>
      </c>
      <c r="J199" s="96">
        <v>45555938475.574661</v>
      </c>
      <c r="K199" s="96">
        <v>48958506295.023582</v>
      </c>
      <c r="L199" s="96">
        <v>50954989841.964615</v>
      </c>
      <c r="M199" s="96">
        <v>54799280148.220024</v>
      </c>
      <c r="N199" s="96">
        <v>59662995317.812958</v>
      </c>
      <c r="O199" s="96">
        <v>60928293017.818832</v>
      </c>
      <c r="P199" s="96">
        <v>66481201352.326942</v>
      </c>
      <c r="Q199" s="96">
        <v>70890003936.004288</v>
      </c>
      <c r="R199" s="96">
        <v>76572330934.337494</v>
      </c>
      <c r="S199" s="96">
        <v>85148946573.309753</v>
      </c>
      <c r="T199" s="96">
        <v>86122079248.932022</v>
      </c>
      <c r="U199" s="96">
        <v>82377809425.478516</v>
      </c>
      <c r="V199" s="96">
        <v>88062068085.754288</v>
      </c>
      <c r="W199" s="96">
        <v>92995831146.066406</v>
      </c>
      <c r="X199" s="96">
        <v>95614562274.702728</v>
      </c>
      <c r="Y199" s="96">
        <v>101006207990.82109</v>
      </c>
      <c r="Z199" s="96">
        <v>105641726219.54297</v>
      </c>
      <c r="AA199" s="96">
        <v>107351119444.7422</v>
      </c>
      <c r="AB199" s="96">
        <v>109643468494.88203</v>
      </c>
      <c r="AC199" s="96">
        <v>109453660796.14415</v>
      </c>
      <c r="AD199" s="96">
        <v>107395954860.65234</v>
      </c>
      <c r="AE199" s="96">
        <v>110411030622.1293</v>
      </c>
      <c r="AF199" s="96">
        <v>114983102465.71367</v>
      </c>
      <c r="AG199" s="96">
        <v>122320627422.59064</v>
      </c>
      <c r="AH199" s="96">
        <v>131481351670.3969</v>
      </c>
      <c r="AI199" s="96">
        <v>139949591199.7258</v>
      </c>
      <c r="AJ199" s="96">
        <v>145478331657.14844</v>
      </c>
      <c r="AK199" s="96">
        <v>151833125542.38629</v>
      </c>
      <c r="AL199" s="96">
        <v>153487311625.17383</v>
      </c>
      <c r="AM199" s="96">
        <v>150351141407.78827</v>
      </c>
      <c r="AN199" s="96">
        <v>151801786241.27771</v>
      </c>
      <c r="AO199" s="96">
        <v>158303123479.59647</v>
      </c>
      <c r="AP199" s="96">
        <v>163850456044.52731</v>
      </c>
      <c r="AQ199" s="96">
        <v>171061297929.06561</v>
      </c>
      <c r="AR199" s="96">
        <v>179285861799.30389</v>
      </c>
      <c r="AS199" s="96">
        <v>186289802829.51129</v>
      </c>
      <c r="AT199" s="96">
        <v>193398953419.57224</v>
      </c>
      <c r="AU199" s="96">
        <v>197157995297.65152</v>
      </c>
      <c r="AV199" s="96">
        <v>198677933649.21207</v>
      </c>
      <c r="AW199" s="96">
        <v>196829193371.54056</v>
      </c>
      <c r="AX199" s="96">
        <v>200349947385.1261</v>
      </c>
      <c r="AY199" s="96">
        <v>201916379874.36826</v>
      </c>
      <c r="AZ199" s="96">
        <v>205197590054.86789</v>
      </c>
      <c r="BA199" s="96">
        <v>210341031080.27606</v>
      </c>
      <c r="BB199" s="96">
        <v>211012540457.55612</v>
      </c>
      <c r="BC199" s="96">
        <v>204424561357.60846</v>
      </c>
      <c r="BD199" s="96">
        <v>207976694614.76666</v>
      </c>
      <c r="BE199" s="96">
        <v>204449067168.8237</v>
      </c>
      <c r="BF199" s="96">
        <v>196153968235.58972</v>
      </c>
      <c r="BG199" s="96">
        <v>194344164093.78894</v>
      </c>
      <c r="BH199" s="96">
        <v>195883739714.00067</v>
      </c>
      <c r="BI199" s="96">
        <v>199394066525.44012</v>
      </c>
      <c r="BJ199" s="96">
        <v>203420800578.6405</v>
      </c>
      <c r="BK199" s="96">
        <v>210553436228.05728</v>
      </c>
      <c r="BL199" s="96">
        <v>216552789892.19321</v>
      </c>
      <c r="BM199" s="96">
        <v>222362381347.61975</v>
      </c>
      <c r="BN199" s="96">
        <v>203905155102.50415</v>
      </c>
      <c r="BO199" s="96">
        <v>215604085361.88385</v>
      </c>
      <c r="BP199" s="96">
        <v>230324477738.9389</v>
      </c>
      <c r="BQ199" s="96">
        <v>235532701003.00494</v>
      </c>
    </row>
    <row r="200" spans="1:69" hidden="1" x14ac:dyDescent="0.25">
      <c r="A200" s="96" t="s">
        <v>173</v>
      </c>
      <c r="B200" s="96" t="s">
        <v>421</v>
      </c>
      <c r="C200" s="96" t="s">
        <v>4194</v>
      </c>
      <c r="D200" s="96" t="s">
        <v>4195</v>
      </c>
      <c r="E200" s="101">
        <f t="shared" si="3"/>
        <v>35448425347.994545</v>
      </c>
      <c r="F200" s="96">
        <v>2840643135.3198419</v>
      </c>
      <c r="G200" s="96">
        <v>3036655622.0972705</v>
      </c>
      <c r="H200" s="96">
        <v>3136873107.867764</v>
      </c>
      <c r="I200" s="96">
        <v>3284628970.2097654</v>
      </c>
      <c r="J200" s="96">
        <v>3422993221.9220119</v>
      </c>
      <c r="K200" s="96">
        <v>3634122579.7643833</v>
      </c>
      <c r="L200" s="96">
        <v>3706496252.1482916</v>
      </c>
      <c r="M200" s="96">
        <v>4045654269.6275592</v>
      </c>
      <c r="N200" s="96">
        <v>4228804025.8008003</v>
      </c>
      <c r="O200" s="96">
        <v>4427606505.7889366</v>
      </c>
      <c r="P200" s="96">
        <v>4673490344.8426676</v>
      </c>
      <c r="Q200" s="96">
        <v>4932315341.1747599</v>
      </c>
      <c r="R200" s="96">
        <v>5259391843.8893213</v>
      </c>
      <c r="S200" s="96">
        <v>5643475390.3159723</v>
      </c>
      <c r="T200" s="96">
        <v>6116484715.6579418</v>
      </c>
      <c r="U200" s="96">
        <v>6535613449.2465858</v>
      </c>
      <c r="V200" s="96">
        <v>7027480419.0060587</v>
      </c>
      <c r="W200" s="96">
        <v>7835224752.930872</v>
      </c>
      <c r="X200" s="96">
        <v>8777702779.1325989</v>
      </c>
      <c r="Y200" s="96">
        <v>9818926783.4967556</v>
      </c>
      <c r="Z200" s="96">
        <v>10968933818.460199</v>
      </c>
      <c r="AA200" s="96">
        <v>11974835380.503208</v>
      </c>
      <c r="AB200" s="96">
        <v>11807472959.519754</v>
      </c>
      <c r="AC200" s="96">
        <v>11448216675.520094</v>
      </c>
      <c r="AD200" s="96">
        <v>11770667082.981342</v>
      </c>
      <c r="AE200" s="96">
        <v>12303070325.386667</v>
      </c>
      <c r="AF200" s="96">
        <v>12913897548.879293</v>
      </c>
      <c r="AG200" s="96">
        <v>13893068567.845518</v>
      </c>
      <c r="AH200" s="96">
        <v>14714895264.957012</v>
      </c>
      <c r="AI200" s="96">
        <v>15735403256.87705</v>
      </c>
      <c r="AJ200" s="96">
        <v>16384218445.375149</v>
      </c>
      <c r="AK200" s="96">
        <v>16956625718.473564</v>
      </c>
      <c r="AL200" s="96">
        <v>17244282666.924065</v>
      </c>
      <c r="AM200" s="96">
        <v>18095522437.859356</v>
      </c>
      <c r="AN200" s="96">
        <v>19057827421.294865</v>
      </c>
      <c r="AO200" s="96">
        <v>20358106834.234566</v>
      </c>
      <c r="AP200" s="96">
        <v>20678499692.697544</v>
      </c>
      <c r="AQ200" s="96">
        <v>21555788371.956715</v>
      </c>
      <c r="AR200" s="96">
        <v>21570454446.611729</v>
      </c>
      <c r="AS200" s="96">
        <v>21275784844.543911</v>
      </c>
      <c r="AT200" s="96">
        <v>20783433276.255402</v>
      </c>
      <c r="AU200" s="96">
        <v>20610088070.713017</v>
      </c>
      <c r="AV200" s="96">
        <v>20605676606.052807</v>
      </c>
      <c r="AW200" s="96">
        <v>21495995447.768841</v>
      </c>
      <c r="AX200" s="96">
        <v>22368177914.51334</v>
      </c>
      <c r="AY200" s="96">
        <v>22845400902.159706</v>
      </c>
      <c r="AZ200" s="96">
        <v>23943606096.664955</v>
      </c>
      <c r="BA200" s="96">
        <v>25241738121.22699</v>
      </c>
      <c r="BB200" s="96">
        <v>26881515165.673866</v>
      </c>
      <c r="BC200" s="96">
        <v>26811317495.222733</v>
      </c>
      <c r="BD200" s="96">
        <v>29786095177.463451</v>
      </c>
      <c r="BE200" s="96">
        <v>31062837784.846657</v>
      </c>
      <c r="BF200" s="96">
        <v>30842899501.420879</v>
      </c>
      <c r="BG200" s="96">
        <v>33400724748.62394</v>
      </c>
      <c r="BH200" s="96">
        <v>35171376859.129356</v>
      </c>
      <c r="BI200" s="96">
        <v>36211447840.097137</v>
      </c>
      <c r="BJ200" s="96">
        <v>37756961788.468613</v>
      </c>
      <c r="BK200" s="96">
        <v>39573101423.950211</v>
      </c>
      <c r="BL200" s="96">
        <v>40841122661.178963</v>
      </c>
      <c r="BM200" s="96">
        <v>40677000526.590034</v>
      </c>
      <c r="BN200" s="96">
        <v>40343536418.787483</v>
      </c>
      <c r="BO200" s="96">
        <v>41964030301.442413</v>
      </c>
      <c r="BP200" s="96">
        <v>42037903094.748581</v>
      </c>
      <c r="BQ200" s="96">
        <v>44019622007.03595</v>
      </c>
    </row>
    <row r="201" spans="1:69" hidden="1" x14ac:dyDescent="0.25">
      <c r="A201" s="96" t="s">
        <v>4035</v>
      </c>
      <c r="B201" s="96" t="s">
        <v>422</v>
      </c>
      <c r="C201" s="96" t="s">
        <v>4194</v>
      </c>
      <c r="D201" s="96" t="s">
        <v>4195</v>
      </c>
      <c r="E201" s="101">
        <f t="shared" si="3"/>
        <v>13394611764.705883</v>
      </c>
      <c r="AN201" s="96">
        <v>5057675100.000001</v>
      </c>
      <c r="AO201" s="96">
        <v>5417706300</v>
      </c>
      <c r="AP201" s="96">
        <v>5483539600</v>
      </c>
      <c r="AQ201" s="96">
        <v>6287822700</v>
      </c>
      <c r="AR201" s="96">
        <v>7189132000</v>
      </c>
      <c r="AS201" s="96">
        <v>7784423000</v>
      </c>
      <c r="AT201" s="96">
        <v>7118373500</v>
      </c>
      <c r="AU201" s="96">
        <v>6455607500</v>
      </c>
      <c r="AV201" s="96">
        <v>5649354300</v>
      </c>
      <c r="AW201" s="96">
        <v>6441160199.999999</v>
      </c>
      <c r="AX201" s="96">
        <v>7853399999.9999981</v>
      </c>
      <c r="AY201" s="96">
        <v>8740099999.9999981</v>
      </c>
      <c r="AZ201" s="96">
        <v>8652999999.9999981</v>
      </c>
      <c r="BA201" s="96">
        <v>8980799999.9999981</v>
      </c>
      <c r="BB201" s="96">
        <v>9647999999.9999981</v>
      </c>
      <c r="BC201" s="96">
        <v>10477099999.999998</v>
      </c>
      <c r="BD201" s="96">
        <v>11082399999.999998</v>
      </c>
      <c r="BE201" s="96">
        <v>12146400000</v>
      </c>
      <c r="BF201" s="96">
        <v>12886900000</v>
      </c>
      <c r="BG201" s="96">
        <v>13492400000</v>
      </c>
      <c r="BH201" s="96">
        <v>13471100000</v>
      </c>
      <c r="BI201" s="96">
        <v>13972400000</v>
      </c>
      <c r="BJ201" s="96">
        <v>15211000000</v>
      </c>
      <c r="BK201" s="96">
        <v>15426900000</v>
      </c>
      <c r="BL201" s="96">
        <v>15616199999.999998</v>
      </c>
      <c r="BM201" s="96">
        <v>15828999999.999998</v>
      </c>
      <c r="BN201" s="96">
        <v>14037399999.999998</v>
      </c>
      <c r="BO201" s="96">
        <v>15021699999.999998</v>
      </c>
      <c r="BP201" s="96">
        <v>15635000000</v>
      </c>
      <c r="BQ201" s="96">
        <v>14773700000</v>
      </c>
    </row>
    <row r="202" spans="1:69" hidden="1" x14ac:dyDescent="0.25">
      <c r="A202" s="96" t="s">
        <v>4034</v>
      </c>
      <c r="B202" s="96" t="s">
        <v>4033</v>
      </c>
      <c r="C202" s="96" t="s">
        <v>4194</v>
      </c>
      <c r="D202" s="96" t="s">
        <v>4195</v>
      </c>
      <c r="E202" s="101">
        <f t="shared" si="3"/>
        <v>8846288938.3680763</v>
      </c>
      <c r="P202" s="96">
        <v>3098185683.446516</v>
      </c>
      <c r="Q202" s="96">
        <v>3295749998.0438395</v>
      </c>
      <c r="R202" s="96">
        <v>3478592106.8109598</v>
      </c>
      <c r="S202" s="96">
        <v>3870634793.9052224</v>
      </c>
      <c r="T202" s="96">
        <v>4001701908.965538</v>
      </c>
      <c r="U202" s="96">
        <v>4017642185.3065267</v>
      </c>
      <c r="V202" s="96">
        <v>4050590286.6871819</v>
      </c>
      <c r="W202" s="96">
        <v>4189031348.7354212</v>
      </c>
      <c r="X202" s="96">
        <v>4282157447.7839022</v>
      </c>
      <c r="Y202" s="96">
        <v>4653316232.4939518</v>
      </c>
      <c r="Z202" s="96">
        <v>4473403655.583127</v>
      </c>
      <c r="AA202" s="96">
        <v>4611311706.9158087</v>
      </c>
      <c r="AB202" s="96">
        <v>4459763279.5165987</v>
      </c>
      <c r="AC202" s="96">
        <v>4408339347.0227613</v>
      </c>
      <c r="AD202" s="96">
        <v>4648352996.9965305</v>
      </c>
      <c r="AE202" s="96">
        <v>4566745890.962554</v>
      </c>
      <c r="AF202" s="96">
        <v>4814808165.555501</v>
      </c>
      <c r="AG202" s="96">
        <v>4716331324.9396172</v>
      </c>
      <c r="AH202" s="96">
        <v>4773468828.3722372</v>
      </c>
      <c r="AI202" s="96">
        <v>4995314067.1145153</v>
      </c>
      <c r="AJ202" s="96">
        <v>5183946089.1956205</v>
      </c>
      <c r="AK202" s="96">
        <v>5164160769.6403131</v>
      </c>
      <c r="AL202" s="96">
        <v>5422771834.5266333</v>
      </c>
      <c r="AM202" s="96">
        <v>5530414721.4701738</v>
      </c>
      <c r="AN202" s="96">
        <v>5796234082.7998371</v>
      </c>
      <c r="AO202" s="96">
        <v>6057883142.5503588</v>
      </c>
      <c r="AP202" s="96">
        <v>6249145119.4451427</v>
      </c>
      <c r="AQ202" s="96">
        <v>6176567970.1893406</v>
      </c>
      <c r="AR202" s="96">
        <v>6267096186.9000216</v>
      </c>
      <c r="AS202" s="96">
        <v>6541409369.2032242</v>
      </c>
      <c r="AT202" s="96">
        <v>6430945903.9259548</v>
      </c>
      <c r="AU202" s="96">
        <v>6496810890.0950766</v>
      </c>
      <c r="AV202" s="96">
        <v>6631008461.3986616</v>
      </c>
      <c r="AW202" s="96">
        <v>6762715253.3544216</v>
      </c>
      <c r="AX202" s="96">
        <v>7032621467.9127483</v>
      </c>
      <c r="AY202" s="96">
        <v>7204204470.6516504</v>
      </c>
      <c r="AZ202" s="96">
        <v>7375358229.3138828</v>
      </c>
      <c r="BA202" s="96">
        <v>7406398059.8764753</v>
      </c>
      <c r="BB202" s="96">
        <v>7564244457.1998854</v>
      </c>
      <c r="BC202" s="96">
        <v>7519458467.6294346</v>
      </c>
      <c r="BD202" s="96">
        <v>7799958754.7312441</v>
      </c>
      <c r="BE202" s="96">
        <v>8101199669.9515162</v>
      </c>
      <c r="BF202" s="96">
        <v>8182698430.1808643</v>
      </c>
      <c r="BG202" s="96">
        <v>8445745767.9091492</v>
      </c>
      <c r="BH202" s="96">
        <v>8751844703.7526169</v>
      </c>
      <c r="BI202" s="96">
        <v>9082590662.6122475</v>
      </c>
      <c r="BJ202" s="96">
        <v>9425967751.4974747</v>
      </c>
      <c r="BK202" s="96">
        <v>9803525058.6094627</v>
      </c>
      <c r="BL202" s="96">
        <v>10074414114.938847</v>
      </c>
      <c r="BM202" s="96">
        <v>10196767897.370928</v>
      </c>
      <c r="BN202" s="96">
        <v>9151286296.3475952</v>
      </c>
      <c r="BO202" s="96">
        <v>8888830558.5976276</v>
      </c>
      <c r="BP202" s="96">
        <v>9716238209.3488979</v>
      </c>
      <c r="BQ202" s="96">
        <v>10275743091.703037</v>
      </c>
    </row>
    <row r="203" spans="1:69" hidden="1" x14ac:dyDescent="0.25">
      <c r="A203" s="96" t="s">
        <v>4032</v>
      </c>
      <c r="B203" s="96" t="s">
        <v>4031</v>
      </c>
      <c r="C203" s="96" t="s">
        <v>4194</v>
      </c>
      <c r="D203" s="96" t="s">
        <v>4195</v>
      </c>
      <c r="E203" s="101">
        <f t="shared" si="3"/>
        <v>44892223209640.344</v>
      </c>
      <c r="F203" s="96">
        <v>8666987892944.623</v>
      </c>
      <c r="G203" s="96">
        <v>9049100473840.5762</v>
      </c>
      <c r="H203" s="96">
        <v>9554230747485.7988</v>
      </c>
      <c r="I203" s="96">
        <v>10033301631147.053</v>
      </c>
      <c r="J203" s="96">
        <v>10673034615441.26</v>
      </c>
      <c r="K203" s="96">
        <v>11258887474780.307</v>
      </c>
      <c r="L203" s="96">
        <v>11878806408565.367</v>
      </c>
      <c r="M203" s="96">
        <v>12327126313296.248</v>
      </c>
      <c r="N203" s="96">
        <v>13047629339613.129</v>
      </c>
      <c r="O203" s="96">
        <v>13775099710073.559</v>
      </c>
      <c r="P203" s="96">
        <v>14143796656681.725</v>
      </c>
      <c r="Q203" s="96">
        <v>14670337822678.727</v>
      </c>
      <c r="R203" s="96">
        <v>15448381756828.256</v>
      </c>
      <c r="S203" s="96">
        <v>16385811827721.543</v>
      </c>
      <c r="T203" s="96">
        <v>16532632527879.836</v>
      </c>
      <c r="U203" s="96">
        <v>16523811915869.578</v>
      </c>
      <c r="V203" s="96">
        <v>17307472338722.016</v>
      </c>
      <c r="W203" s="96">
        <v>17960236510910.172</v>
      </c>
      <c r="X203" s="96">
        <v>18731371694318.832</v>
      </c>
      <c r="Y203" s="96">
        <v>19445348715065.703</v>
      </c>
      <c r="Z203" s="96">
        <v>19654898932742.52</v>
      </c>
      <c r="AA203" s="96">
        <v>20038404492376.891</v>
      </c>
      <c r="AB203" s="96">
        <v>20078286287443.488</v>
      </c>
      <c r="AC203" s="96">
        <v>20710486278534.355</v>
      </c>
      <c r="AD203" s="96">
        <v>21702901694305.324</v>
      </c>
      <c r="AE203" s="96">
        <v>22511449371841.313</v>
      </c>
      <c r="AF203" s="96">
        <v>23227971355387.859</v>
      </c>
      <c r="AG203" s="96">
        <v>24047728648519.996</v>
      </c>
      <c r="AH203" s="96">
        <v>25170058767524.996</v>
      </c>
      <c r="AI203" s="96">
        <v>26127439439526.473</v>
      </c>
      <c r="AJ203" s="96">
        <v>26834765340709.039</v>
      </c>
      <c r="AK203" s="96">
        <v>27110555679040.949</v>
      </c>
      <c r="AL203" s="96">
        <v>27626516044900.043</v>
      </c>
      <c r="AM203" s="96">
        <v>27945591822006.938</v>
      </c>
      <c r="AN203" s="96">
        <v>28822360810237.055</v>
      </c>
      <c r="AO203" s="96">
        <v>29600276726514.352</v>
      </c>
      <c r="AP203" s="96">
        <v>30465281318046.289</v>
      </c>
      <c r="AQ203" s="96">
        <v>31509215545031.68</v>
      </c>
      <c r="AR203" s="96">
        <v>32404238174754.891</v>
      </c>
      <c r="AS203" s="96">
        <v>33547607771236.051</v>
      </c>
      <c r="AT203" s="96">
        <v>34901244700851.668</v>
      </c>
      <c r="AU203" s="96">
        <v>35436275159472.406</v>
      </c>
      <c r="AV203" s="96">
        <v>35978273239184.398</v>
      </c>
      <c r="AW203" s="96">
        <v>36704235091977.961</v>
      </c>
      <c r="AX203" s="96">
        <v>37881904100493.75</v>
      </c>
      <c r="AY203" s="96">
        <v>38930167213121.867</v>
      </c>
      <c r="AZ203" s="96">
        <v>40067144020573.961</v>
      </c>
      <c r="BA203" s="96">
        <v>41085573991936.023</v>
      </c>
      <c r="BB203" s="96">
        <v>41231730738373.922</v>
      </c>
      <c r="BC203" s="96">
        <v>39833378782171.93</v>
      </c>
      <c r="BD203" s="96">
        <v>40992523059900.195</v>
      </c>
      <c r="BE203" s="96">
        <v>41675686983478.836</v>
      </c>
      <c r="BF203" s="96">
        <v>42199286523206.414</v>
      </c>
      <c r="BG203" s="96">
        <v>42836122033632.563</v>
      </c>
      <c r="BH203" s="96">
        <v>43697758580739.586</v>
      </c>
      <c r="BI203" s="96">
        <v>44669765037594.531</v>
      </c>
      <c r="BJ203" s="96">
        <v>45472894597029.898</v>
      </c>
      <c r="BK203" s="96">
        <v>46593840783783.781</v>
      </c>
      <c r="BL203" s="96">
        <v>47642465808422.336</v>
      </c>
      <c r="BM203" s="96">
        <v>48485073083213.867</v>
      </c>
      <c r="BN203" s="96">
        <v>46485670457136.664</v>
      </c>
      <c r="BO203" s="96">
        <v>49017390801235.93</v>
      </c>
      <c r="BP203" s="96">
        <v>50200294630168.68</v>
      </c>
      <c r="BQ203" s="96">
        <v>51048338671861.047</v>
      </c>
    </row>
    <row r="204" spans="1:69" hidden="1" x14ac:dyDescent="0.25">
      <c r="A204" s="96" t="s">
        <v>423</v>
      </c>
      <c r="B204" s="96" t="s">
        <v>4030</v>
      </c>
      <c r="C204" s="96" t="s">
        <v>4194</v>
      </c>
      <c r="D204" s="96" t="s">
        <v>4195</v>
      </c>
      <c r="E204" s="101">
        <f t="shared" si="3"/>
        <v>5540098843.9774141</v>
      </c>
      <c r="K204" s="96">
        <v>2168263976.9053688</v>
      </c>
      <c r="L204" s="96">
        <v>2375909473.0030608</v>
      </c>
      <c r="M204" s="96">
        <v>2263311164.4094143</v>
      </c>
      <c r="N204" s="96">
        <v>2601241676.2305474</v>
      </c>
      <c r="O204" s="96">
        <v>2531373859.1606178</v>
      </c>
      <c r="P204" s="96">
        <v>2572552004.7517691</v>
      </c>
      <c r="Q204" s="96">
        <v>2881320209.0344729</v>
      </c>
      <c r="R204" s="96">
        <v>2746039956.693049</v>
      </c>
      <c r="S204" s="96">
        <v>2960301402.6683288</v>
      </c>
      <c r="T204" s="96">
        <v>3493186706.0516934</v>
      </c>
      <c r="U204" s="96">
        <v>3321926157.7042093</v>
      </c>
      <c r="V204" s="96">
        <v>3594444234.3005795</v>
      </c>
      <c r="W204" s="96">
        <v>3669172467.6440978</v>
      </c>
      <c r="X204" s="96">
        <v>4032147529.8354845</v>
      </c>
      <c r="Y204" s="96">
        <v>4190446584.5786228</v>
      </c>
      <c r="Z204" s="96">
        <v>4210766112.8824477</v>
      </c>
      <c r="AA204" s="96">
        <v>4322183947.5408974</v>
      </c>
      <c r="AB204" s="96">
        <v>4395600112.7064829</v>
      </c>
      <c r="AC204" s="96">
        <v>4501958486.3462429</v>
      </c>
      <c r="AD204" s="96">
        <v>4608217872.5966969</v>
      </c>
      <c r="AE204" s="96">
        <v>4554265400.7888069</v>
      </c>
      <c r="AF204" s="96">
        <v>5171267919.6661015</v>
      </c>
      <c r="AG204" s="96">
        <v>5236934247.7754116</v>
      </c>
      <c r="AH204" s="96">
        <v>5048476248.6647053</v>
      </c>
      <c r="AI204" s="96">
        <v>5157416354.6570597</v>
      </c>
      <c r="AJ204" s="96">
        <v>5164114972.4333401</v>
      </c>
      <c r="AK204" s="96">
        <v>5352890580.2218323</v>
      </c>
      <c r="AL204" s="96">
        <v>5274878179.6944866</v>
      </c>
      <c r="AM204" s="96">
        <v>5206427003.2615089</v>
      </c>
      <c r="AN204" s="96">
        <v>5119670999.9539356</v>
      </c>
      <c r="AO204" s="96">
        <v>5099757045.5180559</v>
      </c>
      <c r="AP204" s="96">
        <v>5065663305.062026</v>
      </c>
      <c r="AQ204" s="96">
        <v>5059441928.3276844</v>
      </c>
      <c r="AR204" s="96">
        <v>5147140999.4942465</v>
      </c>
      <c r="AS204" s="96">
        <v>5244449387.7062721</v>
      </c>
      <c r="AT204" s="96">
        <v>5414653325.7103996</v>
      </c>
      <c r="AU204" s="96">
        <v>5396157109.3809214</v>
      </c>
      <c r="AV204" s="96">
        <v>5441818391.6237621</v>
      </c>
      <c r="AW204" s="96">
        <v>5557561996.8904905</v>
      </c>
      <c r="AX204" s="96">
        <v>5611540325.1900072</v>
      </c>
      <c r="AY204" s="96">
        <v>5628934611.8032417</v>
      </c>
      <c r="AZ204" s="96">
        <v>5679008720.0997982</v>
      </c>
      <c r="BA204" s="96">
        <v>5775834435.2591009</v>
      </c>
      <c r="BB204" s="96">
        <v>5776225317.7807255</v>
      </c>
      <c r="BC204" s="96">
        <v>5531810591.5616465</v>
      </c>
      <c r="BD204" s="96">
        <v>5395392591.5146189</v>
      </c>
      <c r="BE204" s="96">
        <v>5235583358.4629965</v>
      </c>
      <c r="BF204" s="96">
        <v>5187021348.3421984</v>
      </c>
      <c r="BG204" s="96">
        <v>5207707262.8418646</v>
      </c>
      <c r="BH204" s="96">
        <v>5238617841.1966619</v>
      </c>
      <c r="BI204" s="96">
        <v>5325846361.8118629</v>
      </c>
      <c r="BJ204" s="96">
        <v>5452049984.3859081</v>
      </c>
      <c r="BK204" s="96">
        <v>5690550040.8698769</v>
      </c>
      <c r="BL204" s="96">
        <v>5794802523.9400492</v>
      </c>
      <c r="BM204" s="96">
        <v>5951258396.411418</v>
      </c>
      <c r="BN204" s="96">
        <v>5531635723.0651321</v>
      </c>
      <c r="BO204" s="96">
        <v>5647511817.9625654</v>
      </c>
      <c r="BP204" s="96">
        <v>5899733908.2319908</v>
      </c>
    </row>
    <row r="205" spans="1:69" hidden="1" x14ac:dyDescent="0.25">
      <c r="A205" s="96" t="s">
        <v>424</v>
      </c>
      <c r="B205" s="96" t="s">
        <v>425</v>
      </c>
      <c r="C205" s="96" t="s">
        <v>4194</v>
      </c>
      <c r="D205" s="96" t="s">
        <v>4195</v>
      </c>
      <c r="E205" s="101">
        <f t="shared" si="3"/>
        <v>141963226921.44418</v>
      </c>
      <c r="P205" s="96">
        <v>8816161355.2776546</v>
      </c>
      <c r="Q205" s="96">
        <v>9698469706.0282288</v>
      </c>
      <c r="R205" s="96">
        <v>10773000938.610207</v>
      </c>
      <c r="S205" s="96">
        <v>11934857801.403934</v>
      </c>
      <c r="T205" s="96">
        <v>12643579838.115795</v>
      </c>
      <c r="U205" s="96">
        <v>13386912643.239319</v>
      </c>
      <c r="V205" s="96">
        <v>14504574217.492411</v>
      </c>
      <c r="W205" s="96">
        <v>13444952238.902222</v>
      </c>
      <c r="X205" s="96">
        <v>14636627609.679523</v>
      </c>
      <c r="Y205" s="96">
        <v>15401791822.234772</v>
      </c>
      <c r="Z205" s="96">
        <v>15245244655.684504</v>
      </c>
      <c r="AA205" s="96">
        <v>15382600056.741385</v>
      </c>
      <c r="AB205" s="96">
        <v>14325124117.466848</v>
      </c>
      <c r="AC205" s="96">
        <v>14063666906.44504</v>
      </c>
      <c r="AD205" s="96">
        <v>14718715617.734329</v>
      </c>
      <c r="AE205" s="96">
        <v>14406653785.474627</v>
      </c>
      <c r="AF205" s="96">
        <v>15175362083.106421</v>
      </c>
      <c r="AG205" s="96">
        <v>15182189690.579885</v>
      </c>
      <c r="AH205" s="96">
        <v>16078614414.083216</v>
      </c>
      <c r="AI205" s="96">
        <v>17079059748.016609</v>
      </c>
      <c r="AJ205" s="96">
        <v>17662217766.968197</v>
      </c>
      <c r="AK205" s="96">
        <v>17368630637.611641</v>
      </c>
      <c r="AL205" s="96">
        <v>19336588139.433723</v>
      </c>
      <c r="AM205" s="96">
        <v>19080352040.223129</v>
      </c>
      <c r="AN205" s="96">
        <v>19351046602.817673</v>
      </c>
      <c r="AO205" s="96">
        <v>19815323923.615543</v>
      </c>
      <c r="AP205" s="96">
        <v>20682028472.39864</v>
      </c>
      <c r="AQ205" s="96">
        <v>26889127082.89164</v>
      </c>
      <c r="AR205" s="96">
        <v>29905724796.27055</v>
      </c>
      <c r="AS205" s="96">
        <v>31186905292.323551</v>
      </c>
      <c r="AT205" s="96">
        <v>33690629183.426113</v>
      </c>
      <c r="AU205" s="96">
        <v>35003952796.712547</v>
      </c>
      <c r="AV205" s="96">
        <v>37517989780.643349</v>
      </c>
      <c r="AW205" s="96">
        <v>38913643496.75518</v>
      </c>
      <c r="AX205" s="96">
        <v>46392423696.024002</v>
      </c>
      <c r="AY205" s="96">
        <v>49868495957.880028</v>
      </c>
      <c r="AZ205" s="96">
        <v>62919203862.142448</v>
      </c>
      <c r="BA205" s="96">
        <v>74235635940.163391</v>
      </c>
      <c r="BB205" s="96">
        <v>87348289335.595337</v>
      </c>
      <c r="BC205" s="96">
        <v>97792140945.061737</v>
      </c>
      <c r="BD205" s="96">
        <v>116951901413.00542</v>
      </c>
      <c r="BE205" s="96">
        <v>132594424542.77144</v>
      </c>
      <c r="BF205" s="96">
        <v>138866156527.60818</v>
      </c>
      <c r="BG205" s="96">
        <v>146581616623.74585</v>
      </c>
      <c r="BH205" s="96">
        <v>154400753941.04456</v>
      </c>
      <c r="BI205" s="96">
        <v>161739955576.92307</v>
      </c>
      <c r="BJ205" s="96">
        <v>166695978169.38409</v>
      </c>
      <c r="BK205" s="96">
        <v>164199531361.81046</v>
      </c>
      <c r="BL205" s="96">
        <v>166227185730.26501</v>
      </c>
      <c r="BM205" s="96">
        <v>167371229300.12753</v>
      </c>
      <c r="BN205" s="96">
        <v>161416823768.97241</v>
      </c>
      <c r="BO205" s="96">
        <v>164042828070.67502</v>
      </c>
      <c r="BP205" s="96">
        <v>170947179495.95364</v>
      </c>
    </row>
    <row r="206" spans="1:69" hidden="1" x14ac:dyDescent="0.25">
      <c r="A206" s="96" t="s">
        <v>139</v>
      </c>
      <c r="B206" s="96" t="s">
        <v>426</v>
      </c>
      <c r="C206" s="96" t="s">
        <v>4194</v>
      </c>
      <c r="D206" s="96" t="s">
        <v>4195</v>
      </c>
      <c r="E206" s="101">
        <f t="shared" si="3"/>
        <v>187902504391.58032</v>
      </c>
      <c r="AJ206" s="96">
        <v>116407350735.81816</v>
      </c>
      <c r="AK206" s="96">
        <v>101369603862.76317</v>
      </c>
      <c r="AL206" s="96">
        <v>92482299110.94104</v>
      </c>
      <c r="AM206" s="96">
        <v>93896200403.035599</v>
      </c>
      <c r="AN206" s="96">
        <v>97588145228.176941</v>
      </c>
      <c r="AO206" s="96">
        <v>103671313467.71837</v>
      </c>
      <c r="AP206" s="96">
        <v>107722479548.92094</v>
      </c>
      <c r="AQ206" s="96">
        <v>102498948932.69655</v>
      </c>
      <c r="AR206" s="96">
        <v>100418412039.03618</v>
      </c>
      <c r="AS206" s="96">
        <v>100040175339.53798</v>
      </c>
      <c r="AT206" s="96">
        <v>102502427619.71655</v>
      </c>
      <c r="AU206" s="96">
        <v>107851143959.37666</v>
      </c>
      <c r="AV206" s="96">
        <v>114001885694.28146</v>
      </c>
      <c r="AW206" s="96">
        <v>116670837796.44531</v>
      </c>
      <c r="AX206" s="96">
        <v>128837404621.02002</v>
      </c>
      <c r="AY206" s="96">
        <v>134851725413.60022</v>
      </c>
      <c r="AZ206" s="96">
        <v>145678715679.77316</v>
      </c>
      <c r="BA206" s="96">
        <v>156216833895.43448</v>
      </c>
      <c r="BB206" s="96">
        <v>170756664425.47363</v>
      </c>
      <c r="BC206" s="96">
        <v>161335345771.08237</v>
      </c>
      <c r="BD206" s="96">
        <v>155041272729.09702</v>
      </c>
      <c r="BE206" s="96">
        <v>162044621848.88855</v>
      </c>
      <c r="BF206" s="96">
        <v>165163969901.57343</v>
      </c>
      <c r="BG206" s="96">
        <v>165609852960.82529</v>
      </c>
      <c r="BH206" s="96">
        <v>172434096708.37125</v>
      </c>
      <c r="BI206" s="96">
        <v>177883883008.74738</v>
      </c>
      <c r="BJ206" s="96">
        <v>182966996893.50256</v>
      </c>
      <c r="BK206" s="96">
        <v>197963898692.39838</v>
      </c>
      <c r="BL206" s="96">
        <v>209899179839.42758</v>
      </c>
      <c r="BM206" s="96">
        <v>217986939123.77597</v>
      </c>
      <c r="BN206" s="96">
        <v>209970445914.05338</v>
      </c>
      <c r="BO206" s="96">
        <v>221957437273.54196</v>
      </c>
      <c r="BP206" s="96">
        <v>231073289600.15057</v>
      </c>
      <c r="BQ206" s="96">
        <v>236037846070.52167</v>
      </c>
    </row>
    <row r="207" spans="1:69" hidden="1" x14ac:dyDescent="0.25">
      <c r="A207" s="96" t="s">
        <v>427</v>
      </c>
      <c r="B207" s="96" t="s">
        <v>428</v>
      </c>
      <c r="C207" s="96" t="s">
        <v>4194</v>
      </c>
      <c r="D207" s="96" t="s">
        <v>4195</v>
      </c>
      <c r="E207" s="101">
        <f t="shared" si="3"/>
        <v>1373311330158.916</v>
      </c>
      <c r="AI207" s="96">
        <v>1197410924008.0508</v>
      </c>
      <c r="AJ207" s="96">
        <v>1161488648465.8135</v>
      </c>
      <c r="AK207" s="96">
        <v>1102869019642.5737</v>
      </c>
      <c r="AL207" s="96">
        <v>942610308779.56152</v>
      </c>
      <c r="AM207" s="96">
        <v>860899753889.45898</v>
      </c>
      <c r="AN207" s="96">
        <v>752686755591.28174</v>
      </c>
      <c r="AO207" s="96">
        <v>721498966070.72559</v>
      </c>
      <c r="AP207" s="96">
        <v>694406178897.72473</v>
      </c>
      <c r="AQ207" s="96">
        <v>704127280749.06812</v>
      </c>
      <c r="AR207" s="96">
        <v>666808805066.77722</v>
      </c>
      <c r="AS207" s="96">
        <v>709483999746.06812</v>
      </c>
      <c r="AT207" s="96">
        <v>780432873752.84192</v>
      </c>
      <c r="AU207" s="96">
        <v>820235350096.63989</v>
      </c>
      <c r="AV207" s="96">
        <v>858786345187.10938</v>
      </c>
      <c r="AW207" s="96">
        <v>921477339133.5564</v>
      </c>
      <c r="AX207" s="96">
        <v>987823227180.87573</v>
      </c>
      <c r="AY207" s="96">
        <v>1051043572407.7178</v>
      </c>
      <c r="AZ207" s="96">
        <v>1137229862730.3501</v>
      </c>
      <c r="BA207" s="96">
        <v>1233894148246.7368</v>
      </c>
      <c r="BB207" s="96">
        <v>1298056264706.4734</v>
      </c>
      <c r="BC207" s="96">
        <v>1196807955075.782</v>
      </c>
      <c r="BD207" s="96">
        <v>1250664313044.698</v>
      </c>
      <c r="BE207" s="96">
        <v>1304443243520.4729</v>
      </c>
      <c r="BF207" s="96">
        <v>1356935163515.0227</v>
      </c>
      <c r="BG207" s="96">
        <v>1380755103919.4473</v>
      </c>
      <c r="BH207" s="96">
        <v>1390921151162.4626</v>
      </c>
      <c r="BI207" s="96">
        <v>1363482182197.7053</v>
      </c>
      <c r="BJ207" s="96">
        <v>1366123111808.0288</v>
      </c>
      <c r="BK207" s="96">
        <v>1391065651845.6777</v>
      </c>
      <c r="BL207" s="96">
        <v>1430116278515.4929</v>
      </c>
      <c r="BM207" s="96">
        <v>1461551317106.208</v>
      </c>
      <c r="BN207" s="96">
        <v>1422766794794.989</v>
      </c>
      <c r="BO207" s="96">
        <v>1502645054025.0068</v>
      </c>
      <c r="BP207" s="96">
        <v>1471544636157.8418</v>
      </c>
      <c r="BQ207" s="96">
        <v>1524520243059.5242</v>
      </c>
    </row>
    <row r="208" spans="1:69" hidden="1" x14ac:dyDescent="0.25">
      <c r="A208" s="96" t="s">
        <v>429</v>
      </c>
      <c r="B208" s="96" t="s">
        <v>430</v>
      </c>
      <c r="C208" s="96" t="s">
        <v>4194</v>
      </c>
      <c r="D208" s="96" t="s">
        <v>4195</v>
      </c>
      <c r="E208" s="101">
        <f t="shared" si="3"/>
        <v>8739350204.8789291</v>
      </c>
      <c r="F208" s="96">
        <v>1013799804.6114773</v>
      </c>
      <c r="G208" s="96">
        <v>970231493.94215262</v>
      </c>
      <c r="H208" s="96">
        <v>1080195575.1721942</v>
      </c>
      <c r="I208" s="96">
        <v>974115569.15787649</v>
      </c>
      <c r="J208" s="96">
        <v>852692134.74160111</v>
      </c>
      <c r="K208" s="96">
        <v>912461839.3819201</v>
      </c>
      <c r="L208" s="96">
        <v>976415475.99584663</v>
      </c>
      <c r="M208" s="96">
        <v>1043944541.2864891</v>
      </c>
      <c r="N208" s="96">
        <v>1117164524.4177773</v>
      </c>
      <c r="O208" s="96">
        <v>1240134958.7948749</v>
      </c>
      <c r="P208" s="96">
        <v>1314560731.3031156</v>
      </c>
      <c r="Q208" s="96">
        <v>1330422756.1307387</v>
      </c>
      <c r="R208" s="96">
        <v>1333922676.2156799</v>
      </c>
      <c r="S208" s="96">
        <v>1379784113.5523717</v>
      </c>
      <c r="T208" s="96">
        <v>1399236635.2511973</v>
      </c>
      <c r="U208" s="96">
        <v>1369659215.5074921</v>
      </c>
      <c r="V208" s="96">
        <v>1636805454.1964257</v>
      </c>
      <c r="W208" s="96">
        <v>1669445146.9476647</v>
      </c>
      <c r="X208" s="96">
        <v>1822213414.8509285</v>
      </c>
      <c r="Y208" s="96">
        <v>2038508471.4499426</v>
      </c>
      <c r="Z208" s="96">
        <v>2220987847.119709</v>
      </c>
      <c r="AA208" s="96">
        <v>2341725176.8877206</v>
      </c>
      <c r="AB208" s="96">
        <v>2384130224.0576391</v>
      </c>
      <c r="AC208" s="96">
        <v>2526709554.3495445</v>
      </c>
      <c r="AD208" s="96">
        <v>2419557530.766325</v>
      </c>
      <c r="AE208" s="96">
        <v>2526084559.6098924</v>
      </c>
      <c r="AF208" s="96">
        <v>2664315379.7672153</v>
      </c>
      <c r="AG208" s="96">
        <v>2663674982.0223894</v>
      </c>
      <c r="AH208" s="96">
        <v>2783509057.852706</v>
      </c>
      <c r="AI208" s="96">
        <v>2782492123.0492249</v>
      </c>
      <c r="AJ208" s="96">
        <v>2715732037.2500625</v>
      </c>
      <c r="AK208" s="96">
        <v>2647448223.4838872</v>
      </c>
      <c r="AL208" s="96">
        <v>2802925583.5638566</v>
      </c>
      <c r="AM208" s="96">
        <v>2575644984.3210211</v>
      </c>
      <c r="AN208" s="96">
        <v>1281433164.1687713</v>
      </c>
      <c r="AO208" s="96">
        <v>1732806185.4480464</v>
      </c>
      <c r="AP208" s="96">
        <v>1953664390.0627069</v>
      </c>
      <c r="AQ208" s="96">
        <v>2224242072.4460087</v>
      </c>
      <c r="AR208" s="96">
        <v>2421280326.3526773</v>
      </c>
      <c r="AS208" s="96">
        <v>2526651742.1519899</v>
      </c>
      <c r="AT208" s="96">
        <v>2738154857.1708751</v>
      </c>
      <c r="AU208" s="96">
        <v>2970475188.6630239</v>
      </c>
      <c r="AV208" s="96">
        <v>3362342413.9139261</v>
      </c>
      <c r="AW208" s="96">
        <v>3436394916.9921889</v>
      </c>
      <c r="AX208" s="96">
        <v>3692326599.100071</v>
      </c>
      <c r="AY208" s="96">
        <v>4038588908.4457598</v>
      </c>
      <c r="AZ208" s="96">
        <v>4411232246.2333059</v>
      </c>
      <c r="BA208" s="96">
        <v>4747954146.5726271</v>
      </c>
      <c r="BB208" s="96">
        <v>5277885837.3044224</v>
      </c>
      <c r="BC208" s="96">
        <v>5607662143.80163</v>
      </c>
      <c r="BD208" s="96">
        <v>6018964803.652276</v>
      </c>
      <c r="BE208" s="96">
        <v>6497977220.9369869</v>
      </c>
      <c r="BF208" s="96">
        <v>7059500358.3080425</v>
      </c>
      <c r="BG208" s="96">
        <v>7392698103.4619827</v>
      </c>
      <c r="BH208" s="96">
        <v>7848617644.0374861</v>
      </c>
      <c r="BI208" s="96">
        <v>8543759088.5778284</v>
      </c>
      <c r="BJ208" s="96">
        <v>9053884831.5172443</v>
      </c>
      <c r="BK208" s="96">
        <v>9408631037.0031757</v>
      </c>
      <c r="BL208" s="96">
        <v>10209914117.298672</v>
      </c>
      <c r="BM208" s="96">
        <v>11174484684.93796</v>
      </c>
      <c r="BN208" s="96">
        <v>10797491791.288372</v>
      </c>
      <c r="BO208" s="96">
        <v>11969879907.073282</v>
      </c>
      <c r="BP208" s="96">
        <v>12946350918.246275</v>
      </c>
      <c r="BQ208" s="96">
        <v>14013296848.923515</v>
      </c>
    </row>
    <row r="209" spans="1:69" hidden="1" x14ac:dyDescent="0.25">
      <c r="A209" s="96" t="s">
        <v>4029</v>
      </c>
      <c r="B209" s="96" t="s">
        <v>4028</v>
      </c>
      <c r="C209" s="96" t="s">
        <v>4194</v>
      </c>
      <c r="D209" s="96" t="s">
        <v>4195</v>
      </c>
      <c r="E209" s="101">
        <f t="shared" si="3"/>
        <v>2773597339903.8774</v>
      </c>
      <c r="F209" s="96">
        <v>188384865576.30359</v>
      </c>
      <c r="G209" s="96">
        <v>196323078096.2312</v>
      </c>
      <c r="H209" s="96">
        <v>203013742495.8356</v>
      </c>
      <c r="I209" s="96">
        <v>213755867213.79526</v>
      </c>
      <c r="J209" s="96">
        <v>230341410191.3924</v>
      </c>
      <c r="K209" s="96">
        <v>229094484168.49249</v>
      </c>
      <c r="L209" s="96">
        <v>231941618003.48447</v>
      </c>
      <c r="M209" s="96">
        <v>246110619303.88477</v>
      </c>
      <c r="N209" s="96">
        <v>257437137636.18359</v>
      </c>
      <c r="O209" s="96">
        <v>272309855285.4068</v>
      </c>
      <c r="P209" s="96">
        <v>288395692821.0025</v>
      </c>
      <c r="Q209" s="96">
        <v>290182184938.80737</v>
      </c>
      <c r="R209" s="96">
        <v>285080392979.32593</v>
      </c>
      <c r="S209" s="96">
        <v>296146603187.63678</v>
      </c>
      <c r="T209" s="96">
        <v>303490042232.47577</v>
      </c>
      <c r="U209" s="96">
        <v>324364425202.39917</v>
      </c>
      <c r="V209" s="96">
        <v>332820432142.81549</v>
      </c>
      <c r="W209" s="96">
        <v>353538047029.70477</v>
      </c>
      <c r="X209" s="96">
        <v>375256936268.0921</v>
      </c>
      <c r="Y209" s="96">
        <v>365782094529.19568</v>
      </c>
      <c r="Z209" s="96">
        <v>389641207407.97137</v>
      </c>
      <c r="AA209" s="96">
        <v>414752677749.65466</v>
      </c>
      <c r="AB209" s="96">
        <v>430747123309.5946</v>
      </c>
      <c r="AC209" s="96">
        <v>459474310934.33685</v>
      </c>
      <c r="AD209" s="96">
        <v>479011839753.10901</v>
      </c>
      <c r="AE209" s="96">
        <v>505244771988.64789</v>
      </c>
      <c r="AF209" s="96">
        <v>529670424597.94299</v>
      </c>
      <c r="AG209" s="96">
        <v>552283459695.12817</v>
      </c>
      <c r="AH209" s="96">
        <v>598498157215.08289</v>
      </c>
      <c r="AI209" s="96">
        <v>630714525842.62207</v>
      </c>
      <c r="AJ209" s="96">
        <v>664753654341.88623</v>
      </c>
      <c r="AK209" s="96">
        <v>678765301369.54309</v>
      </c>
      <c r="AL209" s="96">
        <v>718178938342.39172</v>
      </c>
      <c r="AM209" s="96">
        <v>748962171639.82629</v>
      </c>
      <c r="AN209" s="96">
        <v>793287429966.13574</v>
      </c>
      <c r="AO209" s="96">
        <v>847419806837.64221</v>
      </c>
      <c r="AP209" s="96">
        <v>904266037894.74915</v>
      </c>
      <c r="AQ209" s="96">
        <v>937674838950.15015</v>
      </c>
      <c r="AR209" s="96">
        <v>988732770759.53809</v>
      </c>
      <c r="AS209" s="96">
        <v>1063012950911.1112</v>
      </c>
      <c r="AT209" s="96">
        <v>1106728825011.4841</v>
      </c>
      <c r="AU209" s="96">
        <v>1154972547449.8071</v>
      </c>
      <c r="AV209" s="96">
        <v>1197949946219.0144</v>
      </c>
      <c r="AW209" s="96">
        <v>1283915686115.46</v>
      </c>
      <c r="AX209" s="96">
        <v>1380834924638.552</v>
      </c>
      <c r="AY209" s="96">
        <v>1485954206720.8721</v>
      </c>
      <c r="AZ209" s="96">
        <v>1599162055935.752</v>
      </c>
      <c r="BA209" s="96">
        <v>1713328891738.8699</v>
      </c>
      <c r="BB209" s="96">
        <v>1769836277485.2703</v>
      </c>
      <c r="BC209" s="96">
        <v>1892838131745.5356</v>
      </c>
      <c r="BD209" s="96">
        <v>2032264437265.9087</v>
      </c>
      <c r="BE209" s="96">
        <v>2135325077459.9792</v>
      </c>
      <c r="BF209" s="96">
        <v>2250233106684.2827</v>
      </c>
      <c r="BG209" s="96">
        <v>2385440649481.9819</v>
      </c>
      <c r="BH209" s="96">
        <v>2548791758156.1309</v>
      </c>
      <c r="BI209" s="96">
        <v>2733618963171.5859</v>
      </c>
      <c r="BJ209" s="96">
        <v>2946191611624.6099</v>
      </c>
      <c r="BK209" s="96">
        <v>3137771875096.4048</v>
      </c>
      <c r="BL209" s="96">
        <v>3336540107818.0254</v>
      </c>
      <c r="BM209" s="96">
        <v>3467476713350.9253</v>
      </c>
      <c r="BN209" s="96">
        <v>3308572896242.9897</v>
      </c>
      <c r="BO209" s="96">
        <v>3598530287648.1685</v>
      </c>
      <c r="BP209" s="96">
        <v>3825677137194.7095</v>
      </c>
      <c r="BQ209" s="96">
        <v>4068716856200.5288</v>
      </c>
    </row>
    <row r="210" spans="1:69" hidden="1" x14ac:dyDescent="0.25">
      <c r="A210" s="96" t="s">
        <v>431</v>
      </c>
      <c r="B210" s="96" t="s">
        <v>432</v>
      </c>
      <c r="C210" s="96" t="s">
        <v>4194</v>
      </c>
      <c r="D210" s="96" t="s">
        <v>4195</v>
      </c>
      <c r="E210" s="101">
        <f t="shared" si="3"/>
        <v>638331057383.23499</v>
      </c>
      <c r="F210" s="96">
        <v>36920790347.617516</v>
      </c>
      <c r="G210" s="96">
        <v>41305817634.143608</v>
      </c>
      <c r="H210" s="96">
        <v>46230569651.78614</v>
      </c>
      <c r="I210" s="96">
        <v>50250830489.104996</v>
      </c>
      <c r="J210" s="96">
        <v>54661237521.982124</v>
      </c>
      <c r="K210" s="96">
        <v>61295342905.976463</v>
      </c>
      <c r="L210" s="96">
        <v>66310004053.141762</v>
      </c>
      <c r="M210" s="96">
        <v>72217816501.104202</v>
      </c>
      <c r="N210" s="96">
        <v>77749792619.062653</v>
      </c>
      <c r="O210" s="96">
        <v>82444236883.687393</v>
      </c>
      <c r="P210" s="96">
        <v>125803387608.44109</v>
      </c>
      <c r="Q210" s="96">
        <v>151608459711.91287</v>
      </c>
      <c r="R210" s="96">
        <v>186373184700.91705</v>
      </c>
      <c r="S210" s="96">
        <v>231420706263.7352</v>
      </c>
      <c r="T210" s="96">
        <v>268975522543.81308</v>
      </c>
      <c r="U210" s="96">
        <v>244959798946.22723</v>
      </c>
      <c r="V210" s="96">
        <v>288614031298.43756</v>
      </c>
      <c r="W210" s="96">
        <v>309086455082.43982</v>
      </c>
      <c r="X210" s="96">
        <v>292953208697.07532</v>
      </c>
      <c r="Y210" s="96">
        <v>327871358836.50726</v>
      </c>
      <c r="Z210" s="96">
        <v>346404320459.34869</v>
      </c>
      <c r="AA210" s="96">
        <v>353134710607.90863</v>
      </c>
      <c r="AB210" s="96">
        <v>279930306509.02234</v>
      </c>
      <c r="AC210" s="96">
        <v>234997568528.1926</v>
      </c>
      <c r="AD210" s="96">
        <v>224043232062.32834</v>
      </c>
      <c r="AE210" s="96">
        <v>202099340932.14957</v>
      </c>
      <c r="AF210" s="96">
        <v>236482147605.17715</v>
      </c>
      <c r="AG210" s="96">
        <v>220797429813.29013</v>
      </c>
      <c r="AH210" s="96">
        <v>249742448195.74417</v>
      </c>
      <c r="AI210" s="96">
        <v>248486093784.70148</v>
      </c>
      <c r="AJ210" s="96">
        <v>286239823523.62482</v>
      </c>
      <c r="AK210" s="96">
        <v>329198418144.0575</v>
      </c>
      <c r="AL210" s="96">
        <v>342325140180.14673</v>
      </c>
      <c r="AM210" s="96">
        <v>337656827013.27325</v>
      </c>
      <c r="AN210" s="96">
        <v>339543484251.72595</v>
      </c>
      <c r="AO210" s="96">
        <v>340263510697.8053</v>
      </c>
      <c r="AP210" s="96">
        <v>349237662562.11523</v>
      </c>
      <c r="AQ210" s="96">
        <v>353092421919.80774</v>
      </c>
      <c r="AR210" s="96">
        <v>363308608216.12085</v>
      </c>
      <c r="AS210" s="96">
        <v>349636384478.49603</v>
      </c>
      <c r="AT210" s="96">
        <v>369304875689.23444</v>
      </c>
      <c r="AU210" s="96">
        <v>364833462234.15393</v>
      </c>
      <c r="AV210" s="96">
        <v>354548137289.04083</v>
      </c>
      <c r="AW210" s="96">
        <v>394406680197.09662</v>
      </c>
      <c r="AX210" s="96">
        <v>425795403002.63947</v>
      </c>
      <c r="AY210" s="96">
        <v>449528530763.86786</v>
      </c>
      <c r="AZ210" s="96">
        <v>462063211166.54327</v>
      </c>
      <c r="BA210" s="96">
        <v>470598142423.7514</v>
      </c>
      <c r="BB210" s="96">
        <v>500009365623.80981</v>
      </c>
      <c r="BC210" s="96">
        <v>489712853195.07208</v>
      </c>
      <c r="BD210" s="96">
        <v>514391969511.63342</v>
      </c>
      <c r="BE210" s="96">
        <v>570942996722.73315</v>
      </c>
      <c r="BF210" s="96">
        <v>601824824266.48132</v>
      </c>
      <c r="BG210" s="96">
        <v>617079749143.71704</v>
      </c>
      <c r="BH210" s="96">
        <v>640599267343.86121</v>
      </c>
      <c r="BI210" s="96">
        <v>669484266666.66663</v>
      </c>
      <c r="BJ210" s="96">
        <v>682100649038.50281</v>
      </c>
      <c r="BK210" s="96">
        <v>688314917831.27234</v>
      </c>
      <c r="BL210" s="96">
        <v>710335673015.19324</v>
      </c>
      <c r="BM210" s="96">
        <v>718133267432.90967</v>
      </c>
      <c r="BN210" s="96">
        <v>692413074096.44873</v>
      </c>
      <c r="BO210" s="96">
        <v>727553801683.8385</v>
      </c>
      <c r="BP210" s="96">
        <v>782018364988.94763</v>
      </c>
      <c r="BQ210" s="96">
        <v>776114792530.15405</v>
      </c>
    </row>
    <row r="211" spans="1:69" hidden="1" x14ac:dyDescent="0.25">
      <c r="A211" s="96" t="s">
        <v>433</v>
      </c>
      <c r="B211" s="96" t="s">
        <v>434</v>
      </c>
      <c r="C211" s="96" t="s">
        <v>4194</v>
      </c>
      <c r="D211" s="96" t="s">
        <v>4195</v>
      </c>
      <c r="E211" s="101">
        <f t="shared" si="3"/>
        <v>52158312442.196587</v>
      </c>
      <c r="F211" s="96">
        <v>9621210052.5190849</v>
      </c>
      <c r="G211" s="96">
        <v>9623364369.7652111</v>
      </c>
      <c r="H211" s="96">
        <v>10288901059.519304</v>
      </c>
      <c r="I211" s="96">
        <v>9995978960.0979786</v>
      </c>
      <c r="J211" s="96">
        <v>9883979102.0181999</v>
      </c>
      <c r="K211" s="96">
        <v>10553823687.089163</v>
      </c>
      <c r="L211" s="96">
        <v>10176508924.972319</v>
      </c>
      <c r="M211" s="96">
        <v>10321430683.833523</v>
      </c>
      <c r="N211" s="96">
        <v>10524063160.25625</v>
      </c>
      <c r="O211" s="96">
        <v>10670279283.393997</v>
      </c>
      <c r="P211" s="96">
        <v>11302501303.346071</v>
      </c>
      <c r="Q211" s="96">
        <v>11556504008.763218</v>
      </c>
      <c r="R211" s="96">
        <v>10970475253.022522</v>
      </c>
      <c r="S211" s="96">
        <v>11039830076.456827</v>
      </c>
      <c r="T211" s="96">
        <v>12303370549.510099</v>
      </c>
      <c r="U211" s="96">
        <v>14236656553.065477</v>
      </c>
      <c r="V211" s="96">
        <v>16609226650.723455</v>
      </c>
      <c r="W211" s="96">
        <v>17642960631.778214</v>
      </c>
      <c r="X211" s="96">
        <v>16596558979.43722</v>
      </c>
      <c r="Y211" s="96">
        <v>15763644181.768991</v>
      </c>
      <c r="Z211" s="96">
        <v>16003931009.69474</v>
      </c>
      <c r="AA211" s="96">
        <v>17194233566.023602</v>
      </c>
      <c r="AB211" s="96">
        <v>18218780589.860435</v>
      </c>
      <c r="AC211" s="96">
        <v>18594543248.293793</v>
      </c>
      <c r="AD211" s="96">
        <v>17663159912.908901</v>
      </c>
      <c r="AE211" s="96">
        <v>16553729141.041412</v>
      </c>
      <c r="AF211" s="96">
        <v>17449916752.159245</v>
      </c>
      <c r="AG211" s="96">
        <v>19931449275.931129</v>
      </c>
      <c r="AH211" s="96">
        <v>19865457878.082115</v>
      </c>
      <c r="AI211" s="96">
        <v>21639720129.073139</v>
      </c>
      <c r="AJ211" s="96">
        <v>20456015800.948616</v>
      </c>
      <c r="AK211" s="96">
        <v>21992448809.689491</v>
      </c>
      <c r="AL211" s="96">
        <v>23439081607.557076</v>
      </c>
      <c r="AM211" s="96">
        <v>24509954458.539631</v>
      </c>
      <c r="AN211" s="96">
        <v>24756580788.944347</v>
      </c>
      <c r="AO211" s="96">
        <v>26241255779.405643</v>
      </c>
      <c r="AP211" s="96">
        <v>27794508186.037395</v>
      </c>
      <c r="AQ211" s="96">
        <v>32884421186.41077</v>
      </c>
      <c r="AR211" s="96">
        <v>34301247872.541729</v>
      </c>
      <c r="AS211" s="96">
        <v>35365991403.813889</v>
      </c>
      <c r="AT211" s="96">
        <v>37610270337.133034</v>
      </c>
      <c r="AU211" s="96">
        <v>40055073506.847015</v>
      </c>
      <c r="AV211" s="96">
        <v>42460970095.885109</v>
      </c>
      <c r="AW211" s="96">
        <v>45131259048.71241</v>
      </c>
      <c r="AX211" s="96">
        <v>47451406763.008049</v>
      </c>
      <c r="AY211" s="96">
        <v>50129334265.022179</v>
      </c>
      <c r="AZ211" s="96">
        <v>53403487491.790047</v>
      </c>
      <c r="BA211" s="96">
        <v>56466323951.376534</v>
      </c>
      <c r="BB211" s="96">
        <v>58638439292.884407</v>
      </c>
      <c r="BC211" s="96">
        <v>57015500648.426041</v>
      </c>
      <c r="BD211" s="96">
        <v>59215296613.758102</v>
      </c>
      <c r="BE211" s="96">
        <v>57312394053.385956</v>
      </c>
      <c r="BF211" s="96">
        <v>47566600027.222412</v>
      </c>
      <c r="BG211" s="96">
        <v>48496595854.766747</v>
      </c>
      <c r="BH211" s="96">
        <v>50757206252.652138</v>
      </c>
      <c r="BI211" s="96">
        <v>51726758676.767677</v>
      </c>
      <c r="BJ211" s="96">
        <v>53520457581.107193</v>
      </c>
      <c r="BK211" s="96">
        <v>53900054790.136948</v>
      </c>
      <c r="BL211" s="96">
        <v>52455031754.909286</v>
      </c>
      <c r="BM211" s="96">
        <v>51312429477.39505</v>
      </c>
      <c r="BN211" s="96">
        <v>49449890489.354973</v>
      </c>
      <c r="BO211" s="96">
        <v>48525909156.878418</v>
      </c>
      <c r="BP211" s="96">
        <v>48061119947.982414</v>
      </c>
      <c r="BQ211" s="96">
        <v>42271302948.337692</v>
      </c>
    </row>
    <row r="212" spans="1:69" hidden="1" x14ac:dyDescent="0.25">
      <c r="A212" s="96" t="s">
        <v>435</v>
      </c>
      <c r="B212" s="96" t="s">
        <v>436</v>
      </c>
      <c r="C212" s="96" t="s">
        <v>4194</v>
      </c>
      <c r="D212" s="96" t="s">
        <v>4195</v>
      </c>
      <c r="E212" s="101">
        <f t="shared" si="3"/>
        <v>18708595705.729389</v>
      </c>
      <c r="F212" s="96">
        <v>3845391101.7709384</v>
      </c>
      <c r="G212" s="96">
        <v>3960500894.6536517</v>
      </c>
      <c r="H212" s="96">
        <v>3955105291.9797339</v>
      </c>
      <c r="I212" s="96">
        <v>4028847382.5416131</v>
      </c>
      <c r="J212" s="96">
        <v>4185324877.9161148</v>
      </c>
      <c r="K212" s="96">
        <v>4241081336.1232948</v>
      </c>
      <c r="L212" s="96">
        <v>4363087108.930294</v>
      </c>
      <c r="M212" s="96">
        <v>4309866483.6693954</v>
      </c>
      <c r="N212" s="96">
        <v>4580990423.658392</v>
      </c>
      <c r="O212" s="96">
        <v>4280745764.0257397</v>
      </c>
      <c r="P212" s="96">
        <v>4647265164.7041483</v>
      </c>
      <c r="Q212" s="96">
        <v>4640738106.8117199</v>
      </c>
      <c r="R212" s="96">
        <v>4936966115.3941956</v>
      </c>
      <c r="S212" s="96">
        <v>4661323443.1233349</v>
      </c>
      <c r="T212" s="96">
        <v>4857135177.5028486</v>
      </c>
      <c r="U212" s="96">
        <v>5223152496.4367085</v>
      </c>
      <c r="V212" s="96">
        <v>5689084008.3418436</v>
      </c>
      <c r="W212" s="96">
        <v>5536451271.6832647</v>
      </c>
      <c r="X212" s="96">
        <v>5317543794.1498833</v>
      </c>
      <c r="Y212" s="96">
        <v>5689861492.9618368</v>
      </c>
      <c r="Z212" s="96">
        <v>5916759625.8197441</v>
      </c>
      <c r="AA212" s="96">
        <v>6223261363.4603624</v>
      </c>
      <c r="AB212" s="96">
        <v>6721768519.1068726</v>
      </c>
      <c r="AC212" s="96">
        <v>6342159311.7999449</v>
      </c>
      <c r="AD212" s="96">
        <v>6591776709.8004646</v>
      </c>
      <c r="AE212" s="96">
        <v>6820055505.0150681</v>
      </c>
      <c r="AF212" s="96">
        <v>7033317655.0887613</v>
      </c>
      <c r="AG212" s="96">
        <v>7473312400.5453176</v>
      </c>
      <c r="AH212" s="96">
        <v>7412287163.3226004</v>
      </c>
      <c r="AI212" s="96">
        <v>7706835393.8661661</v>
      </c>
      <c r="AJ212" s="96">
        <v>7649320651.2693567</v>
      </c>
      <c r="AK212" s="96">
        <v>7852789724.1374331</v>
      </c>
      <c r="AL212" s="96">
        <v>7956464848.3712912</v>
      </c>
      <c r="AM212" s="96">
        <v>8064689718.0975084</v>
      </c>
      <c r="AN212" s="96">
        <v>8060857301.0368423</v>
      </c>
      <c r="AO212" s="96">
        <v>8501672122.8421526</v>
      </c>
      <c r="AP212" s="96">
        <v>8673403962.0684738</v>
      </c>
      <c r="AQ212" s="96">
        <v>8937561242.8943195</v>
      </c>
      <c r="AR212" s="96">
        <v>9464741444.3125019</v>
      </c>
      <c r="AS212" s="96">
        <v>10059440324.353487</v>
      </c>
      <c r="AT212" s="96">
        <v>10450471990.97212</v>
      </c>
      <c r="AU212" s="96">
        <v>10900976316.018057</v>
      </c>
      <c r="AV212" s="96">
        <v>10908464913.360588</v>
      </c>
      <c r="AW212" s="96">
        <v>11518679089.418674</v>
      </c>
      <c r="AX212" s="96">
        <v>12053525217.180916</v>
      </c>
      <c r="AY212" s="96">
        <v>12573060904.880745</v>
      </c>
      <c r="AZ212" s="96">
        <v>12866110160.164642</v>
      </c>
      <c r="BA212" s="96">
        <v>13229850430.967407</v>
      </c>
      <c r="BB212" s="96">
        <v>13719774159.329067</v>
      </c>
      <c r="BC212" s="96">
        <v>14097356679.238167</v>
      </c>
      <c r="BD212" s="96">
        <v>14575382431.882576</v>
      </c>
      <c r="BE212" s="96">
        <v>14769831308.72574</v>
      </c>
      <c r="BF212" s="96">
        <v>15361066998.890142</v>
      </c>
      <c r="BG212" s="96">
        <v>15731635117.416431</v>
      </c>
      <c r="BH212" s="96">
        <v>16710783797.424799</v>
      </c>
      <c r="BI212" s="96">
        <v>17774766696.175896</v>
      </c>
      <c r="BJ212" s="96">
        <v>18904543055.865643</v>
      </c>
      <c r="BK212" s="96">
        <v>20304894471.312271</v>
      </c>
      <c r="BL212" s="96">
        <v>21565674310.71323</v>
      </c>
      <c r="BM212" s="96">
        <v>22560634320.127007</v>
      </c>
      <c r="BN212" s="96">
        <v>22863414676.284946</v>
      </c>
      <c r="BO212" s="96">
        <v>24359596784.056461</v>
      </c>
      <c r="BP212" s="96">
        <v>25290585507.82299</v>
      </c>
      <c r="BQ212" s="96">
        <v>26226336251.166821</v>
      </c>
    </row>
    <row r="213" spans="1:69" hidden="1" x14ac:dyDescent="0.25">
      <c r="A213" s="96" t="s">
        <v>45</v>
      </c>
      <c r="B213" s="96" t="s">
        <v>437</v>
      </c>
      <c r="C213" s="96" t="s">
        <v>4194</v>
      </c>
      <c r="D213" s="96" t="s">
        <v>4195</v>
      </c>
      <c r="E213" s="101">
        <f t="shared" si="3"/>
        <v>302734384376.19336</v>
      </c>
      <c r="F213" s="96">
        <v>5946720491.6989403</v>
      </c>
      <c r="G213" s="96">
        <v>6430636626.4797306</v>
      </c>
      <c r="H213" s="96">
        <v>6916371174.5131168</v>
      </c>
      <c r="I213" s="96">
        <v>7610786827.4143944</v>
      </c>
      <c r="J213" s="96">
        <v>7374611314.1672535</v>
      </c>
      <c r="K213" s="96">
        <v>7952357572.7819862</v>
      </c>
      <c r="L213" s="96">
        <v>8761915152.8376293</v>
      </c>
      <c r="M213" s="96">
        <v>9857909188.4421597</v>
      </c>
      <c r="N213" s="96">
        <v>11191387994.835699</v>
      </c>
      <c r="O213" s="96">
        <v>12739585038.095751</v>
      </c>
      <c r="P213" s="96">
        <v>14515738366.701208</v>
      </c>
      <c r="Q213" s="96">
        <v>16317640426.963423</v>
      </c>
      <c r="R213" s="96">
        <v>18490426054.225075</v>
      </c>
      <c r="S213" s="96">
        <v>20450966486.643745</v>
      </c>
      <c r="T213" s="96">
        <v>21702034804.429646</v>
      </c>
      <c r="U213" s="96">
        <v>22567672249.195339</v>
      </c>
      <c r="V213" s="96">
        <v>24246067681.341248</v>
      </c>
      <c r="W213" s="96">
        <v>25907515501.972965</v>
      </c>
      <c r="X213" s="96">
        <v>27922390122.3792</v>
      </c>
      <c r="Y213" s="96">
        <v>30590220573.527531</v>
      </c>
      <c r="Z213" s="96">
        <v>33683923408.433792</v>
      </c>
      <c r="AA213" s="96">
        <v>37327150728.274498</v>
      </c>
      <c r="AB213" s="96">
        <v>39978179040.968834</v>
      </c>
      <c r="AC213" s="96">
        <v>43398105213.390778</v>
      </c>
      <c r="AD213" s="96">
        <v>47213790846.107666</v>
      </c>
      <c r="AE213" s="96">
        <v>46919789791.427979</v>
      </c>
      <c r="AF213" s="96">
        <v>47549833615.18737</v>
      </c>
      <c r="AG213" s="96">
        <v>52684232538.686722</v>
      </c>
      <c r="AH213" s="96">
        <v>58618369610.677696</v>
      </c>
      <c r="AI213" s="96">
        <v>64573309330.278374</v>
      </c>
      <c r="AJ213" s="96">
        <v>70914989180.441116</v>
      </c>
      <c r="AK213" s="96">
        <v>75658065571.981857</v>
      </c>
      <c r="AL213" s="96">
        <v>80681614023.602966</v>
      </c>
      <c r="AM213" s="96">
        <v>89927445311.22139</v>
      </c>
      <c r="AN213" s="96">
        <v>99905515247.395081</v>
      </c>
      <c r="AO213" s="96">
        <v>107074136708.30829</v>
      </c>
      <c r="AP213" s="96">
        <v>115074063971.77818</v>
      </c>
      <c r="AQ213" s="96">
        <v>124643863764.47908</v>
      </c>
      <c r="AR213" s="96">
        <v>121912898005.20062</v>
      </c>
      <c r="AS213" s="96">
        <v>128884330733.00235</v>
      </c>
      <c r="AT213" s="96">
        <v>140533304238.72125</v>
      </c>
      <c r="AU213" s="96">
        <v>139028385430.87299</v>
      </c>
      <c r="AV213" s="96">
        <v>144482970559.8894</v>
      </c>
      <c r="AW213" s="96">
        <v>151054425108.65015</v>
      </c>
      <c r="AX213" s="96">
        <v>166069208808.39377</v>
      </c>
      <c r="AY213" s="96">
        <v>178302402123.90665</v>
      </c>
      <c r="AZ213" s="96">
        <v>194361682395.94128</v>
      </c>
      <c r="BA213" s="96">
        <v>211896059498.4816</v>
      </c>
      <c r="BB213" s="96">
        <v>215844707508.2283</v>
      </c>
      <c r="BC213" s="96">
        <v>216120888113.03256</v>
      </c>
      <c r="BD213" s="96">
        <v>247501100140.01782</v>
      </c>
      <c r="BE213" s="96">
        <v>262883130580.25568</v>
      </c>
      <c r="BF213" s="96">
        <v>274543305511.61057</v>
      </c>
      <c r="BG213" s="96">
        <v>287769788882.22137</v>
      </c>
      <c r="BH213" s="96">
        <v>299095084828.97827</v>
      </c>
      <c r="BI213" s="96">
        <v>307998545269.39795</v>
      </c>
      <c r="BJ213" s="96">
        <v>319051515647.44604</v>
      </c>
      <c r="BK213" s="96">
        <v>333450075464.14996</v>
      </c>
      <c r="BL213" s="96">
        <v>345177895368.5014</v>
      </c>
      <c r="BM213" s="96">
        <v>349820740821.55908</v>
      </c>
      <c r="BN213" s="96">
        <v>336283381521.28448</v>
      </c>
      <c r="BO213" s="96">
        <v>368871820049.82452</v>
      </c>
      <c r="BP213" s="96">
        <v>383029403742.29443</v>
      </c>
      <c r="BQ213" s="96">
        <v>387147091448.00244</v>
      </c>
    </row>
    <row r="214" spans="1:69" hidden="1" x14ac:dyDescent="0.25">
      <c r="A214" s="96" t="s">
        <v>438</v>
      </c>
      <c r="B214" s="96" t="s">
        <v>439</v>
      </c>
      <c r="C214" s="96" t="s">
        <v>4194</v>
      </c>
      <c r="D214" s="96" t="s">
        <v>4195</v>
      </c>
      <c r="E214" s="101">
        <f t="shared" si="3"/>
        <v>1292144993.9993839</v>
      </c>
      <c r="Z214" s="96">
        <v>526656505.870377</v>
      </c>
      <c r="AA214" s="96">
        <v>517192386.45348549</v>
      </c>
      <c r="AB214" s="96">
        <v>508557520.48625904</v>
      </c>
      <c r="AC214" s="96">
        <v>528343416.82339072</v>
      </c>
      <c r="AD214" s="96">
        <v>529242658.9202857</v>
      </c>
      <c r="AE214" s="96">
        <v>512665069.90298885</v>
      </c>
      <c r="AF214" s="96">
        <v>511632407.82618576</v>
      </c>
      <c r="AG214" s="96">
        <v>554718559.87650239</v>
      </c>
      <c r="AH214" s="96">
        <v>561653630.9166609</v>
      </c>
      <c r="AI214" s="96">
        <v>585603983.63671255</v>
      </c>
      <c r="AJ214" s="96">
        <v>598487271.2775737</v>
      </c>
      <c r="AK214" s="96">
        <v>634396516.85078645</v>
      </c>
      <c r="AL214" s="96">
        <v>714964863.37773156</v>
      </c>
      <c r="AM214" s="96">
        <v>743563454.58722353</v>
      </c>
      <c r="AN214" s="96">
        <v>803792103.52652287</v>
      </c>
      <c r="AO214" s="96">
        <v>884883597.38040197</v>
      </c>
      <c r="AP214" s="96">
        <v>899129405.97232914</v>
      </c>
      <c r="AQ214" s="96">
        <v>890910669.18031442</v>
      </c>
      <c r="AR214" s="96">
        <v>902416889.60374391</v>
      </c>
      <c r="AS214" s="96">
        <v>898033573.47627795</v>
      </c>
      <c r="AT214" s="96">
        <v>769821323.86241269</v>
      </c>
      <c r="AU214" s="96">
        <v>708569673.44762576</v>
      </c>
      <c r="AV214" s="96">
        <v>688729843.86527252</v>
      </c>
      <c r="AW214" s="96">
        <v>733658906.91967785</v>
      </c>
      <c r="AX214" s="96">
        <v>790028121.46561611</v>
      </c>
      <c r="AY214" s="96">
        <v>848157141.8737309</v>
      </c>
      <c r="AZ214" s="96">
        <v>883256261.94375587</v>
      </c>
      <c r="BA214" s="96">
        <v>915403896.59139037</v>
      </c>
      <c r="BB214" s="96">
        <v>972396664.39558017</v>
      </c>
      <c r="BC214" s="96">
        <v>1000248709.9308151</v>
      </c>
      <c r="BD214" s="96">
        <v>1097356737.3491867</v>
      </c>
      <c r="BE214" s="96">
        <v>1178889790.0503423</v>
      </c>
      <c r="BF214" s="96">
        <v>1207961228.6239357</v>
      </c>
      <c r="BG214" s="96">
        <v>1271231099.2278576</v>
      </c>
      <c r="BH214" s="96">
        <v>1286348801.5556891</v>
      </c>
      <c r="BI214" s="96">
        <v>1307909887.5521197</v>
      </c>
      <c r="BJ214" s="96">
        <v>1380560770.5079591</v>
      </c>
      <c r="BK214" s="96">
        <v>1423017819.025352</v>
      </c>
      <c r="BL214" s="96">
        <v>1462093823.2091143</v>
      </c>
      <c r="BM214" s="96">
        <v>1487659506.7974269</v>
      </c>
      <c r="BN214" s="96">
        <v>1437359543.9651368</v>
      </c>
      <c r="BO214" s="96">
        <v>1474218469.8973384</v>
      </c>
      <c r="BP214" s="96">
        <v>1509636294.9660254</v>
      </c>
      <c r="BQ214" s="96">
        <v>1554171854.3442566</v>
      </c>
    </row>
    <row r="215" spans="1:69" hidden="1" x14ac:dyDescent="0.25">
      <c r="A215" s="96" t="s">
        <v>440</v>
      </c>
      <c r="B215" s="96" t="s">
        <v>441</v>
      </c>
      <c r="C215" s="96" t="s">
        <v>4194</v>
      </c>
      <c r="D215" s="96" t="s">
        <v>4195</v>
      </c>
      <c r="E215" s="101">
        <f t="shared" si="3"/>
        <v>4459302788.5906963</v>
      </c>
      <c r="F215" s="96">
        <v>1144714146.7689281</v>
      </c>
      <c r="G215" s="96">
        <v>1165422524.2076483</v>
      </c>
      <c r="H215" s="96">
        <v>1218343977.1915736</v>
      </c>
      <c r="I215" s="96">
        <v>1239052354.6302886</v>
      </c>
      <c r="J215" s="96">
        <v>1321885963.2769566</v>
      </c>
      <c r="K215" s="96">
        <v>1416799434.8265436</v>
      </c>
      <c r="L215" s="96">
        <v>1440885025.1903749</v>
      </c>
      <c r="M215" s="96">
        <v>1441407800.6590791</v>
      </c>
      <c r="N215" s="96">
        <v>1470523140.3551385</v>
      </c>
      <c r="O215" s="96">
        <v>1595891808.3927698</v>
      </c>
      <c r="P215" s="96">
        <v>1733465553.8484657</v>
      </c>
      <c r="Q215" s="96">
        <v>1793546022.367238</v>
      </c>
      <c r="R215" s="96">
        <v>1809692145.1291547</v>
      </c>
      <c r="S215" s="96">
        <v>1850529988.3426504</v>
      </c>
      <c r="T215" s="96">
        <v>1915295360.945343</v>
      </c>
      <c r="U215" s="96">
        <v>1947265787.5910935</v>
      </c>
      <c r="V215" s="96">
        <v>1938519130.3664794</v>
      </c>
      <c r="W215" s="96">
        <v>1939423949.8694961</v>
      </c>
      <c r="X215" s="96">
        <v>1986092932.2141771</v>
      </c>
      <c r="Y215" s="96">
        <v>2075690859.5977602</v>
      </c>
      <c r="Z215" s="96">
        <v>2176227024.3513794</v>
      </c>
      <c r="AA215" s="96">
        <v>2238933451.4706621</v>
      </c>
      <c r="AB215" s="96">
        <v>2345993775.7035985</v>
      </c>
      <c r="AC215" s="96">
        <v>2296662180.6433406</v>
      </c>
      <c r="AD215" s="96">
        <v>2390665350.6938424</v>
      </c>
      <c r="AE215" s="96">
        <v>2263688973.7393923</v>
      </c>
      <c r="AF215" s="96">
        <v>2291669231.3669543</v>
      </c>
      <c r="AG215" s="96">
        <v>2457385991.9205155</v>
      </c>
      <c r="AH215" s="96">
        <v>2283403063.7042842</v>
      </c>
      <c r="AI215" s="96">
        <v>2300071906.0395474</v>
      </c>
      <c r="AJ215" s="96">
        <v>2377124268.5195975</v>
      </c>
      <c r="AK215" s="96">
        <v>2433033313.9603076</v>
      </c>
      <c r="AL215" s="96">
        <v>1970442881.9674823</v>
      </c>
      <c r="AM215" s="96">
        <v>1997527606.3919873</v>
      </c>
      <c r="AN215" s="96">
        <v>1958628050.8444788</v>
      </c>
      <c r="AO215" s="96">
        <v>1801942657.7783163</v>
      </c>
      <c r="AP215" s="96">
        <v>1833545490.3846381</v>
      </c>
      <c r="AQ215" s="96">
        <v>1725786540.6145084</v>
      </c>
      <c r="AR215" s="96">
        <v>1756592051.1796384</v>
      </c>
      <c r="AS215" s="96">
        <v>1721824055.281359</v>
      </c>
      <c r="AT215" s="96">
        <v>1836372354.889627</v>
      </c>
      <c r="AU215" s="96">
        <v>1719846166.0722079</v>
      </c>
      <c r="AV215" s="96">
        <v>2176020483.0329947</v>
      </c>
      <c r="AW215" s="96">
        <v>2382386246.6962876</v>
      </c>
      <c r="AX215" s="96">
        <v>2536737383.1375251</v>
      </c>
      <c r="AY215" s="96">
        <v>2647174243.8411069</v>
      </c>
      <c r="AZ215" s="96">
        <v>2760555640.3691273</v>
      </c>
      <c r="BA215" s="96">
        <v>2980753164.6151791</v>
      </c>
      <c r="BB215" s="96">
        <v>3142783718.5567336</v>
      </c>
      <c r="BC215" s="96">
        <v>3243649211.1537795</v>
      </c>
      <c r="BD215" s="96">
        <v>3458946182.9169002</v>
      </c>
      <c r="BE215" s="96">
        <v>3666823004.4849997</v>
      </c>
      <c r="BF215" s="96">
        <v>4224244207.2602758</v>
      </c>
      <c r="BG215" s="96">
        <v>5114673242.0155249</v>
      </c>
      <c r="BH215" s="96">
        <v>5347864162.4884062</v>
      </c>
      <c r="BI215" s="96">
        <v>4252029353.8219075</v>
      </c>
      <c r="BJ215" s="96">
        <v>4521894085.0934114</v>
      </c>
      <c r="BK215" s="96">
        <v>4691637090.5934877</v>
      </c>
      <c r="BL215" s="96">
        <v>4854573078.0394468</v>
      </c>
      <c r="BM215" s="96">
        <v>5109620032.1424103</v>
      </c>
      <c r="BN215" s="96">
        <v>5009037831.6202641</v>
      </c>
      <c r="BO215" s="96">
        <v>5214643811.94487</v>
      </c>
      <c r="BP215" s="96">
        <v>5394942200.0731277</v>
      </c>
      <c r="BQ215" s="96">
        <v>5580033029.2211046</v>
      </c>
    </row>
    <row r="216" spans="1:69" hidden="1" x14ac:dyDescent="0.25">
      <c r="A216" s="96" t="s">
        <v>442</v>
      </c>
      <c r="B216" s="96" t="s">
        <v>443</v>
      </c>
      <c r="C216" s="96" t="s">
        <v>4194</v>
      </c>
      <c r="D216" s="96" t="s">
        <v>4195</v>
      </c>
      <c r="E216" s="101">
        <f t="shared" si="3"/>
        <v>23489939571.671299</v>
      </c>
      <c r="K216" s="96">
        <v>8436981023.8370209</v>
      </c>
      <c r="L216" s="96">
        <v>9041164856.0279312</v>
      </c>
      <c r="M216" s="96">
        <v>9532719323.6458454</v>
      </c>
      <c r="N216" s="96">
        <v>9841264123.9887047</v>
      </c>
      <c r="O216" s="96">
        <v>10184273395.489271</v>
      </c>
      <c r="P216" s="96">
        <v>10487489267.531849</v>
      </c>
      <c r="Q216" s="96">
        <v>10892123610.173183</v>
      </c>
      <c r="R216" s="96">
        <v>11558452941.273371</v>
      </c>
      <c r="S216" s="96">
        <v>12120387185.401579</v>
      </c>
      <c r="T216" s="96">
        <v>12767131179.758862</v>
      </c>
      <c r="U216" s="96">
        <v>13140382331.048328</v>
      </c>
      <c r="V216" s="96">
        <v>13803874422.769676</v>
      </c>
      <c r="W216" s="96">
        <v>14739785629.523382</v>
      </c>
      <c r="X216" s="96">
        <v>15524349903.123783</v>
      </c>
      <c r="Y216" s="96">
        <v>14875390870.383762</v>
      </c>
      <c r="Z216" s="96">
        <v>12519595404.910215</v>
      </c>
      <c r="AA216" s="96">
        <v>11803350547.225191</v>
      </c>
      <c r="AB216" s="96">
        <v>11058739556.562542</v>
      </c>
      <c r="AC216" s="96">
        <v>11228936354.428291</v>
      </c>
      <c r="AD216" s="96">
        <v>11378871628.738592</v>
      </c>
      <c r="AE216" s="96">
        <v>11448773885.004883</v>
      </c>
      <c r="AF216" s="96">
        <v>11471061560.915873</v>
      </c>
      <c r="AG216" s="96">
        <v>11758775195.403208</v>
      </c>
      <c r="AH216" s="96">
        <v>11979625802.157572</v>
      </c>
      <c r="AI216" s="96">
        <v>12095116486.423615</v>
      </c>
      <c r="AJ216" s="96">
        <v>12679661440.99824</v>
      </c>
      <c r="AK216" s="96">
        <v>12869106686.241661</v>
      </c>
      <c r="AL216" s="96">
        <v>13772770636.814562</v>
      </c>
      <c r="AM216" s="96">
        <v>14574113893.432459</v>
      </c>
      <c r="AN216" s="96">
        <v>15257940313.428768</v>
      </c>
      <c r="AO216" s="96">
        <v>15980263628.180426</v>
      </c>
      <c r="AP216" s="96">
        <v>16109937378.935282</v>
      </c>
      <c r="AQ216" s="96">
        <v>16615462391.643665</v>
      </c>
      <c r="AR216" s="96">
        <v>17056150528.974619</v>
      </c>
      <c r="AS216" s="96">
        <v>17424910257.683739</v>
      </c>
      <c r="AT216" s="96">
        <v>17621447036.171566</v>
      </c>
      <c r="AU216" s="96">
        <v>17776447691.370728</v>
      </c>
      <c r="AV216" s="96">
        <v>18056056716.435886</v>
      </c>
      <c r="AW216" s="96">
        <v>18338704970.034359</v>
      </c>
      <c r="AX216" s="96">
        <v>18501810234.655701</v>
      </c>
      <c r="AY216" s="96">
        <v>18997812331.293026</v>
      </c>
      <c r="AZ216" s="96">
        <v>19821747186.675247</v>
      </c>
      <c r="BA216" s="96">
        <v>20187974224.939934</v>
      </c>
      <c r="BB216" s="96">
        <v>20622904543.814522</v>
      </c>
      <c r="BC216" s="96">
        <v>20188015254.525135</v>
      </c>
      <c r="BD216" s="96">
        <v>20622904543.814518</v>
      </c>
      <c r="BE216" s="96">
        <v>21401127375.903294</v>
      </c>
      <c r="BF216" s="96">
        <v>22019127752.9422</v>
      </c>
      <c r="BG216" s="96">
        <v>22499794814.168968</v>
      </c>
      <c r="BH216" s="96">
        <v>22888906230.213356</v>
      </c>
      <c r="BI216" s="96">
        <v>23438240000</v>
      </c>
      <c r="BJ216" s="96">
        <v>24033351541.724026</v>
      </c>
      <c r="BK216" s="96">
        <v>24573529736.861671</v>
      </c>
      <c r="BL216" s="96">
        <v>25166352435.577255</v>
      </c>
      <c r="BM216" s="96">
        <v>25779775126.599277</v>
      </c>
      <c r="BN216" s="96">
        <v>23744951345.511013</v>
      </c>
      <c r="BO216" s="96">
        <v>26571731219.353931</v>
      </c>
      <c r="BP216" s="96">
        <v>27315620697.162769</v>
      </c>
      <c r="BQ216" s="96">
        <v>28274665875.30024</v>
      </c>
    </row>
    <row r="217" spans="1:69" hidden="1" x14ac:dyDescent="0.25">
      <c r="A217" s="96" t="s">
        <v>3680</v>
      </c>
      <c r="B217" s="96" t="s">
        <v>3679</v>
      </c>
      <c r="C217" s="96" t="s">
        <v>4194</v>
      </c>
      <c r="D217" s="96" t="s">
        <v>4195</v>
      </c>
      <c r="E217" s="101">
        <f t="shared" si="3"/>
        <v>1551326523.2616222</v>
      </c>
      <c r="AQ217" s="96">
        <v>1248965743.564326</v>
      </c>
      <c r="AR217" s="96">
        <v>1342208765.6771834</v>
      </c>
      <c r="AS217" s="96">
        <v>1463670070.7978792</v>
      </c>
      <c r="AT217" s="96">
        <v>1495568999.4154358</v>
      </c>
      <c r="AU217" s="96">
        <v>1578996966.5690451</v>
      </c>
      <c r="AV217" s="96">
        <v>1583904494.0486691</v>
      </c>
      <c r="AW217" s="96">
        <v>1645248587.5439701</v>
      </c>
      <c r="AX217" s="96">
        <v>1720088381.6082373</v>
      </c>
      <c r="AY217" s="96">
        <v>1761802365.1850417</v>
      </c>
      <c r="AZ217" s="96">
        <v>1829280868.0298729</v>
      </c>
      <c r="BA217" s="96">
        <v>1959330346.2399106</v>
      </c>
      <c r="BB217" s="96">
        <v>1949515291.2806625</v>
      </c>
      <c r="BC217" s="96">
        <v>1748306664.6160758</v>
      </c>
      <c r="BD217" s="96">
        <v>1652609878.7634063</v>
      </c>
      <c r="BE217" s="96">
        <v>1515199109.3339322</v>
      </c>
      <c r="BF217" s="96">
        <v>1408460386.6521087</v>
      </c>
      <c r="BG217" s="96">
        <v>1397418449.8229544</v>
      </c>
      <c r="BH217" s="96">
        <v>1387603394.8637061</v>
      </c>
      <c r="BI217" s="96">
        <v>1419400403.8278778</v>
      </c>
      <c r="BJ217" s="96">
        <v>1452676910.1297214</v>
      </c>
      <c r="BK217" s="96">
        <v>1456428672.9285338</v>
      </c>
      <c r="BL217" s="96">
        <v>1478186338.327744</v>
      </c>
      <c r="BM217" s="96">
        <v>1508721013.9342492</v>
      </c>
      <c r="BN217" s="96">
        <v>1408422586.4216962</v>
      </c>
      <c r="BO217" s="96">
        <v>1527618401.7817545</v>
      </c>
    </row>
    <row r="218" spans="1:69" hidden="1" x14ac:dyDescent="0.25">
      <c r="A218" s="96" t="s">
        <v>444</v>
      </c>
      <c r="B218" s="96" t="s">
        <v>445</v>
      </c>
      <c r="C218" s="96" t="s">
        <v>4194</v>
      </c>
      <c r="D218" s="96" t="s">
        <v>4195</v>
      </c>
      <c r="E218" s="101">
        <f t="shared" si="3"/>
        <v>6969018718.0525093</v>
      </c>
      <c r="F218" s="96">
        <v>1209125245.4935393</v>
      </c>
      <c r="G218" s="96">
        <v>1169683807.2727814</v>
      </c>
      <c r="H218" s="96">
        <v>1252458299.9827428</v>
      </c>
      <c r="I218" s="96">
        <v>1287637380.9020131</v>
      </c>
      <c r="J218" s="96">
        <v>1208954710.6944032</v>
      </c>
      <c r="K218" s="96">
        <v>1137098293.301682</v>
      </c>
      <c r="L218" s="96">
        <v>1240558940.6965959</v>
      </c>
      <c r="M218" s="96">
        <v>1314259847.8942409</v>
      </c>
      <c r="N218" s="96">
        <v>1340939024.7959228</v>
      </c>
      <c r="O218" s="96">
        <v>1318148831.2026055</v>
      </c>
      <c r="P218" s="96">
        <v>1378538606.1718349</v>
      </c>
      <c r="Q218" s="96">
        <v>1408016790.2030826</v>
      </c>
      <c r="R218" s="96">
        <v>1617543098.2690647</v>
      </c>
      <c r="S218" s="96">
        <v>1421021871.3934331</v>
      </c>
      <c r="T218" s="96">
        <v>1431714938.1499596</v>
      </c>
      <c r="U218" s="96">
        <v>1642108251.6285756</v>
      </c>
      <c r="V218" s="96">
        <v>1611763062.184505</v>
      </c>
      <c r="W218" s="96">
        <v>1831693435.202615</v>
      </c>
      <c r="X218" s="96">
        <v>1937921005.064045</v>
      </c>
      <c r="Y218" s="96">
        <v>1841277877.5962107</v>
      </c>
      <c r="Z218" s="96">
        <v>1874290956.9516058</v>
      </c>
      <c r="AA218" s="96">
        <v>1991700376.2719691</v>
      </c>
      <c r="AB218" s="96">
        <v>2046810920.0345988</v>
      </c>
      <c r="AC218" s="96">
        <v>1809862205.3063874</v>
      </c>
      <c r="AD218" s="96">
        <v>1868966266.7329395</v>
      </c>
      <c r="AE218" s="96">
        <v>2047077154.5455096</v>
      </c>
      <c r="AF218" s="96">
        <v>2003148460.242002</v>
      </c>
      <c r="AG218" s="96">
        <v>2205220454.0383368</v>
      </c>
      <c r="AH218" s="96">
        <v>2280534195.3290176</v>
      </c>
      <c r="AI218" s="96">
        <v>2367369290.1793432</v>
      </c>
      <c r="AJ218" s="96">
        <v>2422456327.9030676</v>
      </c>
      <c r="AK218" s="96">
        <v>2493932618.0317812</v>
      </c>
      <c r="AL218" s="96">
        <v>2282239550.0089874</v>
      </c>
      <c r="AM218" s="96">
        <v>2373314519.758235</v>
      </c>
      <c r="AN218" s="96">
        <v>1949749326.8924294</v>
      </c>
      <c r="AO218" s="96">
        <v>2027555953.7054133</v>
      </c>
      <c r="AP218" s="96">
        <v>2190693410.8888741</v>
      </c>
      <c r="AQ218" s="96">
        <v>2216554367.9854488</v>
      </c>
      <c r="AR218" s="96">
        <v>2362547571.8914499</v>
      </c>
      <c r="AS218" s="96">
        <v>2535445784.6277871</v>
      </c>
      <c r="AT218" s="96">
        <v>2715723949.106895</v>
      </c>
      <c r="AU218" s="96">
        <v>2908820457.7150254</v>
      </c>
      <c r="AV218" s="96">
        <v>3130771233.722991</v>
      </c>
      <c r="AW218" s="96">
        <v>3369657447.2001348</v>
      </c>
      <c r="AX218" s="96">
        <v>3609250682.9093175</v>
      </c>
      <c r="AY218" s="96">
        <v>3865879750.7461081</v>
      </c>
      <c r="AZ218" s="96">
        <v>4116635043.462451</v>
      </c>
      <c r="BA218" s="96">
        <v>4392217080.7646732</v>
      </c>
      <c r="BB218" s="96">
        <v>4686247549.4874601</v>
      </c>
      <c r="BC218" s="96">
        <v>4999961452.5551949</v>
      </c>
      <c r="BD218" s="96">
        <v>5334676468.3337879</v>
      </c>
      <c r="BE218" s="96">
        <v>5691798485.2163525</v>
      </c>
      <c r="BF218" s="96">
        <v>6072827506.7128096</v>
      </c>
      <c r="BG218" s="96">
        <v>5908339719.8999224</v>
      </c>
      <c r="BH218" s="96">
        <v>6353024504.9469833</v>
      </c>
      <c r="BI218" s="96">
        <v>6984947145.0950785</v>
      </c>
      <c r="BJ218" s="96">
        <v>7433280909.3446112</v>
      </c>
      <c r="BK218" s="96">
        <v>8139984229.6634111</v>
      </c>
      <c r="BL218" s="96">
        <v>8383289630.6971703</v>
      </c>
      <c r="BM218" s="96">
        <v>8687636316.0908966</v>
      </c>
      <c r="BN218" s="96">
        <v>8464964588.6404934</v>
      </c>
      <c r="BO218" s="96">
        <v>8745238654.8520374</v>
      </c>
      <c r="BP218" s="96">
        <v>8958453281.9056664</v>
      </c>
      <c r="BQ218" s="96">
        <v>9236430682.6861134</v>
      </c>
    </row>
    <row r="219" spans="1:69" hidden="1" x14ac:dyDescent="0.25">
      <c r="A219" s="96" t="s">
        <v>152</v>
      </c>
      <c r="B219" s="96" t="s">
        <v>446</v>
      </c>
      <c r="C219" s="96" t="s">
        <v>4194</v>
      </c>
      <c r="D219" s="96" t="s">
        <v>4195</v>
      </c>
      <c r="E219" s="101">
        <f t="shared" si="3"/>
        <v>41979020612.41433</v>
      </c>
      <c r="AO219" s="96">
        <v>21207996311.049133</v>
      </c>
      <c r="AP219" s="96">
        <v>22536482726.882763</v>
      </c>
      <c r="AQ219" s="96">
        <v>24160772639.453983</v>
      </c>
      <c r="AR219" s="96">
        <v>24967954422.065506</v>
      </c>
      <c r="AS219" s="96">
        <v>22614934047.596558</v>
      </c>
      <c r="AT219" s="96">
        <v>24001639533.716236</v>
      </c>
      <c r="AU219" s="96">
        <v>25652658257.163704</v>
      </c>
      <c r="AV219" s="96">
        <v>27289401825.221931</v>
      </c>
      <c r="AW219" s="96">
        <v>28486794470.34169</v>
      </c>
      <c r="AX219" s="96">
        <v>31058638373.681801</v>
      </c>
      <c r="AY219" s="96">
        <v>32776288886.943623</v>
      </c>
      <c r="AZ219" s="96">
        <v>34450432939.371941</v>
      </c>
      <c r="BA219" s="96">
        <v>36668877372.022278</v>
      </c>
      <c r="BB219" s="96">
        <v>38742713828.074577</v>
      </c>
      <c r="BC219" s="96">
        <v>37684358972.414886</v>
      </c>
      <c r="BD219" s="96">
        <v>37959848425.843147</v>
      </c>
      <c r="BE219" s="96">
        <v>38732815970.381783</v>
      </c>
      <c r="BF219" s="96">
        <v>38468835418.707176</v>
      </c>
      <c r="BG219" s="96">
        <v>39581599083.000702</v>
      </c>
      <c r="BH219" s="96">
        <v>38952445480.793945</v>
      </c>
      <c r="BI219" s="96">
        <v>39655949731.381615</v>
      </c>
      <c r="BJ219" s="96">
        <v>40979898020.819046</v>
      </c>
      <c r="BK219" s="96">
        <v>41840952822.738968</v>
      </c>
      <c r="BL219" s="96">
        <v>43721754402.168709</v>
      </c>
      <c r="BM219" s="96">
        <v>45615664899.159256</v>
      </c>
      <c r="BN219" s="96">
        <v>45203655774.198341</v>
      </c>
      <c r="BO219" s="96">
        <v>48696066612.490364</v>
      </c>
      <c r="BP219" s="96">
        <v>49937794675.513161</v>
      </c>
      <c r="BQ219" s="96">
        <v>51200118921.335686</v>
      </c>
    </row>
    <row r="220" spans="1:69" hidden="1" x14ac:dyDescent="0.25">
      <c r="A220" s="96" t="s">
        <v>4027</v>
      </c>
      <c r="B220" s="96" t="s">
        <v>4026</v>
      </c>
      <c r="C220" s="96" t="s">
        <v>4194</v>
      </c>
      <c r="D220" s="96" t="s">
        <v>4195</v>
      </c>
      <c r="E220" s="101">
        <f t="shared" si="3"/>
        <v>1611941582511.217</v>
      </c>
      <c r="F220" s="96">
        <v>259562209145.1499</v>
      </c>
      <c r="G220" s="96">
        <v>262414563242.48956</v>
      </c>
      <c r="H220" s="96">
        <v>278195056151.99768</v>
      </c>
      <c r="I220" s="96">
        <v>295667751243.72064</v>
      </c>
      <c r="J220" s="96">
        <v>310427256274.57574</v>
      </c>
      <c r="K220" s="96">
        <v>324971158290.11633</v>
      </c>
      <c r="L220" s="96">
        <v>331571158713.08917</v>
      </c>
      <c r="M220" s="96">
        <v>329052579271.01624</v>
      </c>
      <c r="N220" s="96">
        <v>339362690232.43817</v>
      </c>
      <c r="O220" s="96">
        <v>369969302967.73651</v>
      </c>
      <c r="P220" s="96">
        <v>398993620534.75958</v>
      </c>
      <c r="Q220" s="96">
        <v>429945881979.06549</v>
      </c>
      <c r="R220" s="96">
        <v>442693208369.13477</v>
      </c>
      <c r="S220" s="96">
        <v>461817053758.63715</v>
      </c>
      <c r="T220" s="96">
        <v>496818708193.59595</v>
      </c>
      <c r="U220" s="96">
        <v>495524948885.42572</v>
      </c>
      <c r="V220" s="96">
        <v>521183369495.28162</v>
      </c>
      <c r="W220" s="96">
        <v>535700864773.00696</v>
      </c>
      <c r="X220" s="96">
        <v>534767561470.22205</v>
      </c>
      <c r="Y220" s="96">
        <v>555854109107.82104</v>
      </c>
      <c r="Z220" s="96">
        <v>576786385642.78699</v>
      </c>
      <c r="AA220" s="96">
        <v>572093562883.21545</v>
      </c>
      <c r="AB220" s="96">
        <v>565230683348.89063</v>
      </c>
      <c r="AC220" s="96">
        <v>550643003942.66956</v>
      </c>
      <c r="AD220" s="96">
        <v>563008665174.10059</v>
      </c>
      <c r="AE220" s="96">
        <v>574275325488.33423</v>
      </c>
      <c r="AF220" s="96">
        <v>585206321330.51855</v>
      </c>
      <c r="AG220" s="96">
        <v>602470767775.89417</v>
      </c>
      <c r="AH220" s="96">
        <v>629269308066.16614</v>
      </c>
      <c r="AI220" s="96">
        <v>643788284237.98132</v>
      </c>
      <c r="AJ220" s="96">
        <v>658914224681.59741</v>
      </c>
      <c r="AK220" s="96">
        <v>661203349451.10974</v>
      </c>
      <c r="AL220" s="96">
        <v>658510343710.38843</v>
      </c>
      <c r="AM220" s="96">
        <v>652574559950.44751</v>
      </c>
      <c r="AN220" s="96">
        <v>658998773500.8728</v>
      </c>
      <c r="AO220" s="96">
        <v>680890471681.54675</v>
      </c>
      <c r="AP220" s="96">
        <v>715791146080.13013</v>
      </c>
      <c r="AQ220" s="96">
        <v>744948487514.22632</v>
      </c>
      <c r="AR220" s="96">
        <v>763589864771.40674</v>
      </c>
      <c r="AS220" s="96">
        <v>780427095973.23071</v>
      </c>
      <c r="AT220" s="96">
        <v>807564140405.56763</v>
      </c>
      <c r="AU220" s="96">
        <v>841531851441.21008</v>
      </c>
      <c r="AV220" s="96">
        <v>894858897836.22266</v>
      </c>
      <c r="AW220" s="96">
        <v>931196355930.71997</v>
      </c>
      <c r="AX220" s="96">
        <v>992758503703.6084</v>
      </c>
      <c r="AY220" s="96">
        <v>1052485366787.5646</v>
      </c>
      <c r="AZ220" s="96">
        <v>1116190573634.626</v>
      </c>
      <c r="BA220" s="96">
        <v>1184944689558.8723</v>
      </c>
      <c r="BB220" s="96">
        <v>1246526402464.8</v>
      </c>
      <c r="BC220" s="96">
        <v>1286233324498.9722</v>
      </c>
      <c r="BD220" s="96">
        <v>1363366143311.5803</v>
      </c>
      <c r="BE220" s="96">
        <v>1423494321909.2715</v>
      </c>
      <c r="BF220" s="96">
        <v>1469877089795.3159</v>
      </c>
      <c r="BG220" s="96">
        <v>1544748197524.6365</v>
      </c>
      <c r="BH220" s="96">
        <v>1619999378048.5918</v>
      </c>
      <c r="BI220" s="96">
        <v>1667230590352.5269</v>
      </c>
      <c r="BJ220" s="96">
        <v>1687782433215.8853</v>
      </c>
      <c r="BK220" s="96">
        <v>1729639944999.2024</v>
      </c>
      <c r="BL220" s="96">
        <v>1777253433381.3213</v>
      </c>
      <c r="BM220" s="96">
        <v>1824472390380.7092</v>
      </c>
      <c r="BN220" s="96">
        <v>1788772808935.8391</v>
      </c>
      <c r="BO220" s="96">
        <v>1865125161604.5598</v>
      </c>
      <c r="BP220" s="96">
        <v>1933208226297.0547</v>
      </c>
      <c r="BQ220" s="96">
        <v>1990332366411.5515</v>
      </c>
    </row>
    <row r="221" spans="1:69" hidden="1" x14ac:dyDescent="0.25">
      <c r="A221" s="96" t="s">
        <v>447</v>
      </c>
      <c r="B221" s="96" t="s">
        <v>448</v>
      </c>
      <c r="C221" s="96" t="s">
        <v>4194</v>
      </c>
      <c r="D221" s="96" t="s">
        <v>4195</v>
      </c>
      <c r="E221" s="101">
        <f t="shared" si="3"/>
        <v>16880470764.123411</v>
      </c>
      <c r="BB221" s="96">
        <v>20185217785.810913</v>
      </c>
      <c r="BC221" s="96">
        <v>21202884179.235943</v>
      </c>
      <c r="BD221" s="96">
        <v>22367646895.014446</v>
      </c>
      <c r="BE221" s="96">
        <v>21329717232.693787</v>
      </c>
      <c r="BF221" s="96">
        <v>11500530835.431532</v>
      </c>
      <c r="BG221" s="96">
        <v>13010519613.876341</v>
      </c>
      <c r="BH221" s="96">
        <v>13449448810.700138</v>
      </c>
      <c r="BI221" s="96">
        <v>11997800760.224182</v>
      </c>
    </row>
    <row r="222" spans="1:69" hidden="1" x14ac:dyDescent="0.25">
      <c r="A222" s="96" t="s">
        <v>4025</v>
      </c>
      <c r="B222" s="96" t="s">
        <v>4024</v>
      </c>
      <c r="C222" s="96" t="s">
        <v>4194</v>
      </c>
      <c r="D222" s="96" t="s">
        <v>4195</v>
      </c>
      <c r="E222" s="101">
        <f t="shared" si="3"/>
        <v>1613422256454.9001</v>
      </c>
      <c r="F222" s="96">
        <v>259688666546.10873</v>
      </c>
      <c r="G222" s="96">
        <v>262533459180.58328</v>
      </c>
      <c r="H222" s="96">
        <v>278324420664.27844</v>
      </c>
      <c r="I222" s="96">
        <v>295811031504.77875</v>
      </c>
      <c r="J222" s="96">
        <v>310579223172.71985</v>
      </c>
      <c r="K222" s="96">
        <v>325120176468.49274</v>
      </c>
      <c r="L222" s="96">
        <v>331743775646.62976</v>
      </c>
      <c r="M222" s="96">
        <v>329226379613.23694</v>
      </c>
      <c r="N222" s="96">
        <v>339550642706.37323</v>
      </c>
      <c r="O222" s="96">
        <v>370155099296.03784</v>
      </c>
      <c r="P222" s="96">
        <v>399196168091.24359</v>
      </c>
      <c r="Q222" s="96">
        <v>430182672532.45282</v>
      </c>
      <c r="R222" s="96">
        <v>442945886983.4845</v>
      </c>
      <c r="S222" s="96">
        <v>462093996296.30762</v>
      </c>
      <c r="T222" s="96">
        <v>497097342175.29846</v>
      </c>
      <c r="U222" s="96">
        <v>495813565637.61871</v>
      </c>
      <c r="V222" s="96">
        <v>521522603376.90265</v>
      </c>
      <c r="W222" s="96">
        <v>536016005862.15814</v>
      </c>
      <c r="X222" s="96">
        <v>535156914859.22076</v>
      </c>
      <c r="Y222" s="96">
        <v>556309149232.56213</v>
      </c>
      <c r="Z222" s="96">
        <v>577214956566.79492</v>
      </c>
      <c r="AA222" s="96">
        <v>572505116931.91675</v>
      </c>
      <c r="AB222" s="96">
        <v>565633600338.03589</v>
      </c>
      <c r="AC222" s="96">
        <v>551043617464.97925</v>
      </c>
      <c r="AD222" s="96">
        <v>563426710906.44067</v>
      </c>
      <c r="AE222" s="96">
        <v>574737158248.35132</v>
      </c>
      <c r="AF222" s="96">
        <v>585671567075.36975</v>
      </c>
      <c r="AG222" s="96">
        <v>602958874158.5293</v>
      </c>
      <c r="AH222" s="96">
        <v>629783498509.13708</v>
      </c>
      <c r="AI222" s="96">
        <v>644356173856.86389</v>
      </c>
      <c r="AJ222" s="96">
        <v>659524980276.20178</v>
      </c>
      <c r="AK222" s="96">
        <v>661831221443.65369</v>
      </c>
      <c r="AL222" s="96">
        <v>659184063201.12317</v>
      </c>
      <c r="AM222" s="96">
        <v>653298256792.22778</v>
      </c>
      <c r="AN222" s="96">
        <v>659704517521.88733</v>
      </c>
      <c r="AO222" s="96">
        <v>681599371303.87073</v>
      </c>
      <c r="AP222" s="96">
        <v>716571395804.67468</v>
      </c>
      <c r="AQ222" s="96">
        <v>745824709801.95068</v>
      </c>
      <c r="AR222" s="96">
        <v>764487703603.08069</v>
      </c>
      <c r="AS222" s="96">
        <v>781341706008.24646</v>
      </c>
      <c r="AT222" s="96">
        <v>808517737277.38196</v>
      </c>
      <c r="AU222" s="96">
        <v>842463042074.14856</v>
      </c>
      <c r="AV222" s="96">
        <v>895800765230.39099</v>
      </c>
      <c r="AW222" s="96">
        <v>932081500585.36487</v>
      </c>
      <c r="AX222" s="96">
        <v>993617156992.62378</v>
      </c>
      <c r="AY222" s="96">
        <v>1053421773024.954</v>
      </c>
      <c r="AZ222" s="96">
        <v>1117215564462.2979</v>
      </c>
      <c r="BA222" s="96">
        <v>1186061093106.24</v>
      </c>
      <c r="BB222" s="96">
        <v>1247611030059.3354</v>
      </c>
      <c r="BC222" s="96">
        <v>1287291060097.8115</v>
      </c>
      <c r="BD222" s="96">
        <v>1364471531295.8147</v>
      </c>
      <c r="BE222" s="96">
        <v>1424704829896.0022</v>
      </c>
      <c r="BF222" s="96">
        <v>1471125252793.6577</v>
      </c>
      <c r="BG222" s="96">
        <v>1546012009178.8772</v>
      </c>
      <c r="BH222" s="96">
        <v>1621314547113.5488</v>
      </c>
      <c r="BI222" s="96">
        <v>1668662993704.6563</v>
      </c>
      <c r="BJ222" s="96">
        <v>1689388408434.4724</v>
      </c>
      <c r="BK222" s="96">
        <v>1731357602339.189</v>
      </c>
      <c r="BL222" s="96">
        <v>1779055933937.085</v>
      </c>
      <c r="BM222" s="96">
        <v>1826374286081.7476</v>
      </c>
      <c r="BN222" s="96">
        <v>1790451424728.4783</v>
      </c>
      <c r="BO222" s="96">
        <v>1866813048083.8804</v>
      </c>
      <c r="BP222" s="96">
        <v>1935148905025.0413</v>
      </c>
      <c r="BQ222" s="96">
        <v>1992334403857.4634</v>
      </c>
    </row>
    <row r="223" spans="1:69" hidden="1" x14ac:dyDescent="0.25">
      <c r="A223" s="96" t="s">
        <v>4023</v>
      </c>
      <c r="B223" s="96" t="s">
        <v>4022</v>
      </c>
      <c r="C223" s="96" t="s">
        <v>4194</v>
      </c>
      <c r="D223" s="96" t="s">
        <v>4195</v>
      </c>
      <c r="E223" s="101">
        <f t="shared" si="3"/>
        <v>200984355936.38934</v>
      </c>
      <c r="T223" s="96">
        <v>52853952321.484314</v>
      </c>
      <c r="U223" s="96">
        <v>52146526983.584625</v>
      </c>
      <c r="V223" s="96">
        <v>58865748958.462852</v>
      </c>
      <c r="W223" s="96">
        <v>64137708491.417107</v>
      </c>
      <c r="X223" s="96">
        <v>68130540394.536728</v>
      </c>
      <c r="Y223" s="96">
        <v>75104602063.487717</v>
      </c>
      <c r="Z223" s="96">
        <v>75581364426.748154</v>
      </c>
      <c r="AA223" s="96">
        <v>73131225646.502213</v>
      </c>
      <c r="AB223" s="96">
        <v>73331418612.374268</v>
      </c>
      <c r="AC223" s="96">
        <v>74298760272.644714</v>
      </c>
      <c r="AD223" s="96">
        <v>77934892030.783325</v>
      </c>
      <c r="AE223" s="96">
        <v>79345258048.236832</v>
      </c>
      <c r="AF223" s="96">
        <v>81915366085.347443</v>
      </c>
      <c r="AG223" s="96">
        <v>85912387844.497833</v>
      </c>
      <c r="AH223" s="96">
        <v>89495599462.349899</v>
      </c>
      <c r="AI223" s="96">
        <v>92721276374.334061</v>
      </c>
      <c r="AJ223" s="96">
        <v>95656115749.304367</v>
      </c>
      <c r="AK223" s="96">
        <v>96122873095.804993</v>
      </c>
      <c r="AL223" s="96">
        <v>95955307913.736267</v>
      </c>
      <c r="AM223" s="96">
        <v>98033381697.169647</v>
      </c>
      <c r="AN223" s="96">
        <v>100889644668.0014</v>
      </c>
      <c r="AO223" s="96">
        <v>105263144941.83791</v>
      </c>
      <c r="AP223" s="96">
        <v>109333492114.28664</v>
      </c>
      <c r="AQ223" s="96">
        <v>113808873902.87312</v>
      </c>
      <c r="AR223" s="96">
        <v>118635862577.51942</v>
      </c>
      <c r="AS223" s="96">
        <v>122275815343.75679</v>
      </c>
      <c r="AT223" s="96">
        <v>129396188896.46216</v>
      </c>
      <c r="AU223" s="96">
        <v>132891242344.2247</v>
      </c>
      <c r="AV223" s="96">
        <v>137000517876.73972</v>
      </c>
      <c r="AW223" s="96">
        <v>142263904994.21362</v>
      </c>
      <c r="AX223" s="96">
        <v>148613457539.41196</v>
      </c>
      <c r="AY223" s="96">
        <v>155286518055.17175</v>
      </c>
      <c r="AZ223" s="96">
        <v>164332265594.17023</v>
      </c>
      <c r="BA223" s="96">
        <v>173348536841.91568</v>
      </c>
      <c r="BB223" s="96">
        <v>176419419542.56409</v>
      </c>
      <c r="BC223" s="96">
        <v>170632765214.0929</v>
      </c>
      <c r="BD223" s="96">
        <v>174782022884.58444</v>
      </c>
      <c r="BE223" s="96">
        <v>179678321916.12527</v>
      </c>
      <c r="BF223" s="96">
        <v>182790432460.01654</v>
      </c>
      <c r="BG223" s="96">
        <v>185471333525.92551</v>
      </c>
      <c r="BH223" s="96">
        <v>189833392629.10135</v>
      </c>
      <c r="BI223" s="96">
        <v>195342695295.02689</v>
      </c>
      <c r="BJ223" s="96">
        <v>201752893731.46729</v>
      </c>
      <c r="BK223" s="96">
        <v>210312982992.74704</v>
      </c>
      <c r="BL223" s="96">
        <v>218163909426.12064</v>
      </c>
      <c r="BM223" s="96">
        <v>225637089079.73343</v>
      </c>
      <c r="BN223" s="96">
        <v>210996021397.69659</v>
      </c>
      <c r="BO223" s="96">
        <v>225315297146.54608</v>
      </c>
      <c r="BP223" s="96">
        <v>242632093792.12454</v>
      </c>
      <c r="BQ223" s="96">
        <v>253624843042.83075</v>
      </c>
    </row>
    <row r="224" spans="1:69" hidden="1" x14ac:dyDescent="0.25">
      <c r="A224" s="96" t="s">
        <v>449</v>
      </c>
      <c r="B224" s="96" t="s">
        <v>450</v>
      </c>
      <c r="C224" s="96" t="s">
        <v>4194</v>
      </c>
      <c r="D224" s="96" t="s">
        <v>4195</v>
      </c>
      <c r="E224" s="101">
        <f t="shared" si="3"/>
        <v>263896382.9656927</v>
      </c>
      <c r="P224" s="96">
        <v>76468736.232512906</v>
      </c>
      <c r="Q224" s="96">
        <v>80579183.16043061</v>
      </c>
      <c r="R224" s="96">
        <v>82425278.632962406</v>
      </c>
      <c r="S224" s="96">
        <v>83737737.146072343</v>
      </c>
      <c r="T224" s="96">
        <v>88497202.086237416</v>
      </c>
      <c r="U224" s="96">
        <v>93256666.950143084</v>
      </c>
      <c r="V224" s="96">
        <v>94785464.775248259</v>
      </c>
      <c r="W224" s="96">
        <v>116981878.36903144</v>
      </c>
      <c r="X224" s="96">
        <v>120371194.3078039</v>
      </c>
      <c r="Y224" s="96">
        <v>140043649.28705725</v>
      </c>
      <c r="Z224" s="96">
        <v>138529274.1030876</v>
      </c>
      <c r="AA224" s="96">
        <v>124241500.18851508</v>
      </c>
      <c r="AB224" s="96">
        <v>128084020.95677432</v>
      </c>
      <c r="AC224" s="96">
        <v>123122082.49349572</v>
      </c>
      <c r="AD224" s="96">
        <v>115697254.53752713</v>
      </c>
      <c r="AE224" s="96">
        <v>126456967.38279136</v>
      </c>
      <c r="AF224" s="96">
        <v>119081846.68841515</v>
      </c>
      <c r="AG224" s="96">
        <v>115592613.44271295</v>
      </c>
      <c r="AH224" s="96">
        <v>117902997.63641416</v>
      </c>
      <c r="AI224" s="96">
        <v>121599628.7575383</v>
      </c>
      <c r="AJ224" s="96">
        <v>118982019.52108632</v>
      </c>
      <c r="AK224" s="96">
        <v>120410996.81350361</v>
      </c>
      <c r="AL224" s="96">
        <v>121253873.76366837</v>
      </c>
      <c r="AM224" s="96">
        <v>122587666.38322876</v>
      </c>
      <c r="AN224" s="96">
        <v>125284595.03649165</v>
      </c>
      <c r="AO224" s="96">
        <v>127790286.96009925</v>
      </c>
      <c r="AP224" s="96">
        <v>129707141.25649372</v>
      </c>
      <c r="AQ224" s="96">
        <v>130999446.17162746</v>
      </c>
      <c r="AR224" s="96">
        <v>134274411.33338144</v>
      </c>
      <c r="AS224" s="96">
        <v>137631279.45626888</v>
      </c>
      <c r="AT224" s="96">
        <v>138248374.55184427</v>
      </c>
      <c r="AU224" s="96">
        <v>142484974.90120131</v>
      </c>
      <c r="AV224" s="96">
        <v>147272738.16932553</v>
      </c>
      <c r="AW224" s="96">
        <v>159483885.9156746</v>
      </c>
      <c r="AX224" s="96">
        <v>165126275.7945191</v>
      </c>
      <c r="AY224" s="96">
        <v>176048759.30253142</v>
      </c>
      <c r="AZ224" s="96">
        <v>191657434.8282316</v>
      </c>
      <c r="BA224" s="96">
        <v>198636586.36911571</v>
      </c>
      <c r="BB224" s="96">
        <v>211009232.40365857</v>
      </c>
      <c r="BC224" s="96">
        <v>217977631.13848147</v>
      </c>
      <c r="BD224" s="96">
        <v>221134893.27046588</v>
      </c>
      <c r="BE224" s="96">
        <v>225556373.80825719</v>
      </c>
      <c r="BF224" s="96">
        <v>232194322.31703642</v>
      </c>
      <c r="BG224" s="96">
        <v>244081977.0861499</v>
      </c>
      <c r="BH224" s="96">
        <v>256057151.14323339</v>
      </c>
      <c r="BI224" s="96">
        <v>259999643.04738805</v>
      </c>
      <c r="BJ224" s="96">
        <v>273459361.11742795</v>
      </c>
      <c r="BK224" s="96">
        <v>284706658.79262513</v>
      </c>
      <c r="BL224" s="96">
        <v>297171513.19391745</v>
      </c>
      <c r="BM224" s="96">
        <v>303157496.46587336</v>
      </c>
      <c r="BN224" s="96">
        <v>311114954.79799032</v>
      </c>
      <c r="BO224" s="96">
        <v>317023957.75382602</v>
      </c>
      <c r="BP224" s="96">
        <v>317230918.72276026</v>
      </c>
      <c r="BQ224" s="96">
        <v>315725838.98856896</v>
      </c>
    </row>
    <row r="225" spans="1:69" hidden="1" x14ac:dyDescent="0.25">
      <c r="A225" s="96" t="s">
        <v>451</v>
      </c>
      <c r="B225" s="96" t="s">
        <v>452</v>
      </c>
      <c r="C225" s="96" t="s">
        <v>4194</v>
      </c>
      <c r="D225" s="96" t="s">
        <v>4195</v>
      </c>
      <c r="E225" s="101">
        <f t="shared" si="3"/>
        <v>4799587213.8135862</v>
      </c>
      <c r="F225" s="96">
        <v>1039858389.1260114</v>
      </c>
      <c r="G225" s="96">
        <v>1089771591.7881379</v>
      </c>
      <c r="H225" s="96">
        <v>1132272683.8758364</v>
      </c>
      <c r="I225" s="96">
        <v>1195679954.1775661</v>
      </c>
      <c r="J225" s="96">
        <v>1273399151.1903274</v>
      </c>
      <c r="K225" s="96">
        <v>1426207049.3261425</v>
      </c>
      <c r="L225" s="96">
        <v>1700038802.8157275</v>
      </c>
      <c r="M225" s="96">
        <v>1905743497.9469769</v>
      </c>
      <c r="N225" s="96">
        <v>2050580003.7873182</v>
      </c>
      <c r="O225" s="96">
        <v>2142856103.9457474</v>
      </c>
      <c r="P225" s="96">
        <v>2200713218.7596874</v>
      </c>
      <c r="Q225" s="96">
        <v>2286541034.288681</v>
      </c>
      <c r="R225" s="96">
        <v>2272821788.0759244</v>
      </c>
      <c r="S225" s="96">
        <v>2231910995.8916116</v>
      </c>
      <c r="T225" s="96">
        <v>2240838639.8791585</v>
      </c>
      <c r="U225" s="96">
        <v>2303582121.8163795</v>
      </c>
      <c r="V225" s="96">
        <v>2506297348.5270886</v>
      </c>
      <c r="W225" s="96">
        <v>2761939678.0839353</v>
      </c>
      <c r="X225" s="96">
        <v>2944227696.758275</v>
      </c>
      <c r="Y225" s="96">
        <v>2926562330.6573353</v>
      </c>
      <c r="Z225" s="96">
        <v>2669024845.5585532</v>
      </c>
      <c r="AA225" s="96">
        <v>2858525609.5779905</v>
      </c>
      <c r="AB225" s="96">
        <v>2738467533.9739003</v>
      </c>
      <c r="AC225" s="96">
        <v>2631667300.1495333</v>
      </c>
      <c r="AD225" s="96">
        <v>2581665621.4375019</v>
      </c>
      <c r="AE225" s="96">
        <v>2633298933.8732758</v>
      </c>
      <c r="AF225" s="96">
        <v>2654365325.3594813</v>
      </c>
      <c r="AG225" s="96">
        <v>2489794675.190764</v>
      </c>
      <c r="AH225" s="96">
        <v>2683998659.8342781</v>
      </c>
      <c r="AI225" s="96">
        <v>2796726603.5583806</v>
      </c>
      <c r="AJ225" s="96">
        <v>2670873906.3830342</v>
      </c>
      <c r="AK225" s="96">
        <v>2742987478.7329297</v>
      </c>
      <c r="AL225" s="96">
        <v>2753959428.8820076</v>
      </c>
      <c r="AM225" s="96">
        <v>2569444198.1030059</v>
      </c>
      <c r="AN225" s="96">
        <v>2656805272.5068035</v>
      </c>
      <c r="AO225" s="96">
        <v>2656805272.5068035</v>
      </c>
      <c r="AP225" s="96">
        <v>2683373357.7196732</v>
      </c>
      <c r="AQ225" s="96">
        <v>2836325576.9438472</v>
      </c>
      <c r="AR225" s="96">
        <v>2901561112.0428195</v>
      </c>
      <c r="AS225" s="96">
        <v>2860939242.835197</v>
      </c>
      <c r="AT225" s="96">
        <v>2921018934.534739</v>
      </c>
      <c r="AU225" s="96">
        <v>3043701742.0778794</v>
      </c>
      <c r="AV225" s="96">
        <v>3128925411.8121557</v>
      </c>
      <c r="AW225" s="96">
        <v>3326047695.0197377</v>
      </c>
      <c r="AX225" s="96">
        <v>3608761755.2427564</v>
      </c>
      <c r="AY225" s="96">
        <v>3771156041.8384356</v>
      </c>
      <c r="AZ225" s="96">
        <v>3989639610.7668676</v>
      </c>
      <c r="BA225" s="96">
        <v>4193569551.8468738</v>
      </c>
      <c r="BB225" s="96">
        <v>4367326198.3096399</v>
      </c>
      <c r="BC225" s="96">
        <v>4498944263.5176334</v>
      </c>
      <c r="BD225" s="96">
        <v>4731486826.1964073</v>
      </c>
      <c r="BE225" s="96">
        <v>5008248887.0001087</v>
      </c>
      <c r="BF225" s="96">
        <v>5142988298.2450438</v>
      </c>
      <c r="BG225" s="96">
        <v>5293854859.1361113</v>
      </c>
      <c r="BH225" s="96">
        <v>5307380818.7921152</v>
      </c>
      <c r="BI225" s="96">
        <v>5126237646.2207174</v>
      </c>
      <c r="BJ225" s="96">
        <v>4874454256.1508036</v>
      </c>
      <c r="BK225" s="96">
        <v>4950790053.5814581</v>
      </c>
      <c r="BL225" s="96">
        <v>5195768566.2664814</v>
      </c>
      <c r="BM225" s="96">
        <v>5256433828.6406021</v>
      </c>
      <c r="BN225" s="96">
        <v>4416708447.1503954</v>
      </c>
      <c r="BO225" s="96">
        <v>4309144555.205409</v>
      </c>
      <c r="BP225" s="96">
        <v>4414017227.9007578</v>
      </c>
      <c r="BQ225" s="96">
        <v>4505628350.6704035</v>
      </c>
    </row>
    <row r="226" spans="1:69" hidden="1" x14ac:dyDescent="0.25">
      <c r="A226" s="96" t="s">
        <v>453</v>
      </c>
      <c r="B226" s="96" t="s">
        <v>454</v>
      </c>
      <c r="C226" s="96" t="s">
        <v>4194</v>
      </c>
      <c r="D226" s="96" t="s">
        <v>4195</v>
      </c>
      <c r="E226" s="101">
        <f t="shared" si="3"/>
        <v>88627924163.290024</v>
      </c>
      <c r="AJ226" s="96">
        <v>44305313950.786301</v>
      </c>
      <c r="AK226" s="96">
        <v>37848345023.45076</v>
      </c>
      <c r="AL226" s="96">
        <v>35304372873.384743</v>
      </c>
      <c r="AM226" s="96">
        <v>35975624843.674202</v>
      </c>
      <c r="AN226" s="96">
        <v>38208103468.72303</v>
      </c>
      <c r="AO226" s="96">
        <v>40440791791.708191</v>
      </c>
      <c r="AP226" s="96">
        <v>43117931007.445686</v>
      </c>
      <c r="AQ226" s="96">
        <v>45673029352.778885</v>
      </c>
      <c r="AR226" s="96">
        <v>47534706550.755058</v>
      </c>
      <c r="AS226" s="96">
        <v>47484360184.317169</v>
      </c>
      <c r="AT226" s="96">
        <v>48038277837.884354</v>
      </c>
      <c r="AU226" s="96">
        <v>49601339626.964821</v>
      </c>
      <c r="AV226" s="96">
        <v>51838084329.078094</v>
      </c>
      <c r="AW226" s="96">
        <v>54688703651.855042</v>
      </c>
      <c r="AX226" s="96">
        <v>57575655083.74839</v>
      </c>
      <c r="AY226" s="96">
        <v>61389156292.551117</v>
      </c>
      <c r="AZ226" s="96">
        <v>66603045838.949547</v>
      </c>
      <c r="BA226" s="96">
        <v>73817506954.537048</v>
      </c>
      <c r="BB226" s="96">
        <v>77932749070.04837</v>
      </c>
      <c r="BC226" s="96">
        <v>73681102330.250717</v>
      </c>
      <c r="BD226" s="96">
        <v>78629991379.80072</v>
      </c>
      <c r="BE226" s="96">
        <v>80730554469.718689</v>
      </c>
      <c r="BF226" s="96">
        <v>81795230834.920639</v>
      </c>
      <c r="BG226" s="96">
        <v>82312781984.471817</v>
      </c>
      <c r="BH226" s="96">
        <v>84532913950.073776</v>
      </c>
      <c r="BI226" s="96">
        <v>88900883130.837448</v>
      </c>
      <c r="BJ226" s="96">
        <v>90629072613.916748</v>
      </c>
      <c r="BK226" s="96">
        <v>93291817009.411285</v>
      </c>
      <c r="BL226" s="96">
        <v>97051840806.398788</v>
      </c>
      <c r="BM226" s="96">
        <v>99489061173.693314</v>
      </c>
      <c r="BN226" s="96">
        <v>96176350812.715973</v>
      </c>
      <c r="BO226" s="96">
        <v>100765137467.9976</v>
      </c>
      <c r="BP226" s="96">
        <v>102649482014.32925</v>
      </c>
      <c r="BQ226" s="96">
        <v>104288234772.80817</v>
      </c>
    </row>
    <row r="227" spans="1:69" hidden="1" x14ac:dyDescent="0.25">
      <c r="A227" s="96" t="s">
        <v>113</v>
      </c>
      <c r="B227" s="96" t="s">
        <v>455</v>
      </c>
      <c r="C227" s="96" t="s">
        <v>4194</v>
      </c>
      <c r="D227" s="96" t="s">
        <v>4195</v>
      </c>
      <c r="E227" s="101">
        <f t="shared" si="3"/>
        <v>45974649975.237045</v>
      </c>
      <c r="AJ227" s="96">
        <v>27200662694.757793</v>
      </c>
      <c r="AK227" s="96">
        <v>24779774357.213264</v>
      </c>
      <c r="AL227" s="96">
        <v>23425882376.324986</v>
      </c>
      <c r="AM227" s="96">
        <v>24091978440.211704</v>
      </c>
      <c r="AN227" s="96">
        <v>25375475156.7285</v>
      </c>
      <c r="AO227" s="96">
        <v>26417686104.921078</v>
      </c>
      <c r="AP227" s="96">
        <v>27263846125.340218</v>
      </c>
      <c r="AQ227" s="96">
        <v>28640614043.007404</v>
      </c>
      <c r="AR227" s="96">
        <v>29579844442.743732</v>
      </c>
      <c r="AS227" s="96">
        <v>31157238919.345295</v>
      </c>
      <c r="AT227" s="96">
        <v>32301448497.085918</v>
      </c>
      <c r="AU227" s="96">
        <v>33340444076.921467</v>
      </c>
      <c r="AV227" s="96">
        <v>34509226036.650764</v>
      </c>
      <c r="AW227" s="96">
        <v>35530788949.948807</v>
      </c>
      <c r="AX227" s="96">
        <v>37079644535.977707</v>
      </c>
      <c r="AY227" s="96">
        <v>38487919291.199982</v>
      </c>
      <c r="AZ227" s="96">
        <v>40699587892.472244</v>
      </c>
      <c r="BA227" s="96">
        <v>43540484553.788651</v>
      </c>
      <c r="BB227" s="96">
        <v>45068686557.358574</v>
      </c>
      <c r="BC227" s="96">
        <v>41666704789.201546</v>
      </c>
      <c r="BD227" s="96">
        <v>42226600498.223427</v>
      </c>
      <c r="BE227" s="96">
        <v>42590309918.899208</v>
      </c>
      <c r="BF227" s="96">
        <v>41466164772.272644</v>
      </c>
      <c r="BG227" s="96">
        <v>41039360682.045692</v>
      </c>
      <c r="BH227" s="96">
        <v>42175395368.808189</v>
      </c>
      <c r="BI227" s="96">
        <v>43107506024.325371</v>
      </c>
      <c r="BJ227" s="96">
        <v>44483434040.73436</v>
      </c>
      <c r="BK227" s="96">
        <v>46625480708.119904</v>
      </c>
      <c r="BL227" s="96">
        <v>48702350150.258583</v>
      </c>
      <c r="BM227" s="96">
        <v>50417977728.390221</v>
      </c>
      <c r="BN227" s="96">
        <v>48279809918.070297</v>
      </c>
      <c r="BO227" s="96">
        <v>52252514022.035919</v>
      </c>
      <c r="BP227" s="96">
        <v>53538335168.058578</v>
      </c>
      <c r="BQ227" s="96">
        <v>54387934678.43866</v>
      </c>
    </row>
    <row r="228" spans="1:69" hidden="1" x14ac:dyDescent="0.25">
      <c r="A228" s="96" t="s">
        <v>72</v>
      </c>
      <c r="B228" s="96" t="s">
        <v>456</v>
      </c>
      <c r="C228" s="96" t="s">
        <v>4194</v>
      </c>
      <c r="D228" s="96" t="s">
        <v>4195</v>
      </c>
      <c r="E228" s="101">
        <f t="shared" si="3"/>
        <v>505004396650.71973</v>
      </c>
      <c r="F228" s="96">
        <v>124634017377.72375</v>
      </c>
      <c r="G228" s="96">
        <v>131714840855.02907</v>
      </c>
      <c r="H228" s="96">
        <v>137324638115.57805</v>
      </c>
      <c r="I228" s="96">
        <v>144641203919.18094</v>
      </c>
      <c r="J228" s="96">
        <v>154507418426.88406</v>
      </c>
      <c r="K228" s="96">
        <v>160411931147.88089</v>
      </c>
      <c r="L228" s="96">
        <v>163765894851.40463</v>
      </c>
      <c r="M228" s="96">
        <v>169277253502.80774</v>
      </c>
      <c r="N228" s="96">
        <v>175436415960.82291</v>
      </c>
      <c r="O228" s="96">
        <v>184224157954.37366</v>
      </c>
      <c r="P228" s="96">
        <v>196150229232.73901</v>
      </c>
      <c r="Q228" s="96">
        <v>198003155009.14914</v>
      </c>
      <c r="R228" s="96">
        <v>202534930030.78806</v>
      </c>
      <c r="S228" s="96">
        <v>210571477885.0303</v>
      </c>
      <c r="T228" s="96">
        <v>217305965722.13528</v>
      </c>
      <c r="U228" s="96">
        <v>222853488541.42578</v>
      </c>
      <c r="V228" s="96">
        <v>225211512171.39151</v>
      </c>
      <c r="W228" s="96">
        <v>221616554115.96881</v>
      </c>
      <c r="X228" s="96">
        <v>225498274547.5636</v>
      </c>
      <c r="Y228" s="96">
        <v>234157416129.86377</v>
      </c>
      <c r="Z228" s="96">
        <v>238138025327.29083</v>
      </c>
      <c r="AA228" s="96">
        <v>239221149500.05481</v>
      </c>
      <c r="AB228" s="96">
        <v>242208219499.10339</v>
      </c>
      <c r="AC228" s="96">
        <v>246811722726.6391</v>
      </c>
      <c r="AD228" s="96">
        <v>257250711527.94919</v>
      </c>
      <c r="AE228" s="96">
        <v>262808288360.31189</v>
      </c>
      <c r="AF228" s="96">
        <v>269881308726.53302</v>
      </c>
      <c r="AG228" s="96">
        <v>278932704065.05402</v>
      </c>
      <c r="AH228" s="96">
        <v>286070699812.6521</v>
      </c>
      <c r="AI228" s="96">
        <v>293665324567.97003</v>
      </c>
      <c r="AJ228" s="96">
        <v>295881542676.80811</v>
      </c>
      <c r="AK228" s="96">
        <v>292490814556.96313</v>
      </c>
      <c r="AL228" s="96">
        <v>289102037155.61127</v>
      </c>
      <c r="AM228" s="96">
        <v>283130298151.24951</v>
      </c>
      <c r="AN228" s="96">
        <v>294257241961.39252</v>
      </c>
      <c r="AO228" s="96">
        <v>305836832131.48962</v>
      </c>
      <c r="AP228" s="96">
        <v>310667391570.02478</v>
      </c>
      <c r="AQ228" s="96">
        <v>320206516443.84918</v>
      </c>
      <c r="AR228" s="96">
        <v>334013297425.39111</v>
      </c>
      <c r="AS228" s="96">
        <v>348199457231.40997</v>
      </c>
      <c r="AT228" s="96">
        <v>364795858131.68384</v>
      </c>
      <c r="AU228" s="96">
        <v>370083569053.71375</v>
      </c>
      <c r="AV228" s="96">
        <v>378214012929.90222</v>
      </c>
      <c r="AW228" s="96">
        <v>386950040254.66205</v>
      </c>
      <c r="AX228" s="96">
        <v>403731506887.75104</v>
      </c>
      <c r="AY228" s="96">
        <v>415273396287.16571</v>
      </c>
      <c r="AZ228" s="96">
        <v>434636654376.70288</v>
      </c>
      <c r="BA228" s="96">
        <v>449584772840.50708</v>
      </c>
      <c r="BB228" s="96">
        <v>447559127029.56561</v>
      </c>
      <c r="BC228" s="96">
        <v>428135998219.29071</v>
      </c>
      <c r="BD228" s="96">
        <v>453619110971.17133</v>
      </c>
      <c r="BE228" s="96">
        <v>468113753183.84302</v>
      </c>
      <c r="BF228" s="96">
        <v>465359818585.78845</v>
      </c>
      <c r="BG228" s="96">
        <v>470887249502.53467</v>
      </c>
      <c r="BH228" s="96">
        <v>483402482698.49799</v>
      </c>
      <c r="BI228" s="96">
        <v>505103781349.7569</v>
      </c>
      <c r="BJ228" s="96">
        <v>515562425649.40735</v>
      </c>
      <c r="BK228" s="96">
        <v>528801679620.70831</v>
      </c>
      <c r="BL228" s="96">
        <v>539113433181.75653</v>
      </c>
      <c r="BM228" s="96">
        <v>549821281946.73523</v>
      </c>
      <c r="BN228" s="96">
        <v>537888988025.75726</v>
      </c>
      <c r="BO228" s="96">
        <v>570953156693.63074</v>
      </c>
      <c r="BP228" s="96">
        <v>586158778534.54871</v>
      </c>
      <c r="BQ228" s="96">
        <v>585008905028.73572</v>
      </c>
    </row>
    <row r="229" spans="1:69" hidden="1" x14ac:dyDescent="0.25">
      <c r="A229" s="96" t="s">
        <v>457</v>
      </c>
      <c r="B229" s="96" t="s">
        <v>458</v>
      </c>
      <c r="C229" s="96" t="s">
        <v>4194</v>
      </c>
      <c r="D229" s="96" t="s">
        <v>4195</v>
      </c>
      <c r="E229" s="101">
        <f t="shared" si="3"/>
        <v>4054533724.0629773</v>
      </c>
      <c r="P229" s="96">
        <v>419059493.97095221</v>
      </c>
      <c r="Q229" s="96">
        <v>476653495.93585992</v>
      </c>
      <c r="R229" s="96">
        <v>502508584.26393014</v>
      </c>
      <c r="S229" s="96">
        <v>547828193.98709214</v>
      </c>
      <c r="T229" s="96">
        <v>579292634.56933939</v>
      </c>
      <c r="U229" s="96">
        <v>659863226.86210346</v>
      </c>
      <c r="V229" s="96">
        <v>645877836.43037462</v>
      </c>
      <c r="W229" s="96">
        <v>652398573.26049316</v>
      </c>
      <c r="X229" s="96">
        <v>661056742.15003967</v>
      </c>
      <c r="Y229" s="96">
        <v>681595411.88617194</v>
      </c>
      <c r="Z229" s="96">
        <v>766447580.3115977</v>
      </c>
      <c r="AA229" s="96">
        <v>878666551.14533615</v>
      </c>
      <c r="AB229" s="96">
        <v>888969512.89420581</v>
      </c>
      <c r="AC229" s="96">
        <v>899658081.37800992</v>
      </c>
      <c r="AD229" s="96">
        <v>955092808.97210109</v>
      </c>
      <c r="AE229" s="96">
        <v>991313898.52939129</v>
      </c>
      <c r="AF229" s="96">
        <v>1112893373.920845</v>
      </c>
      <c r="AG229" s="96">
        <v>1275449148.8217645</v>
      </c>
      <c r="AH229" s="96">
        <v>1359243882.1288872</v>
      </c>
      <c r="AI229" s="96">
        <v>1534737274.3539171</v>
      </c>
      <c r="AJ229" s="96">
        <v>1857308362.905956</v>
      </c>
      <c r="AK229" s="96">
        <v>1890003980.0603404</v>
      </c>
      <c r="AL229" s="96">
        <v>1950979418.5178075</v>
      </c>
      <c r="AM229" s="96">
        <v>2011579066.4320464</v>
      </c>
      <c r="AN229" s="96">
        <v>2059870864.8228602</v>
      </c>
      <c r="AO229" s="96">
        <v>2159273055.1384559</v>
      </c>
      <c r="AP229" s="96">
        <v>2242233484.101685</v>
      </c>
      <c r="AQ229" s="96">
        <v>2311805624.614768</v>
      </c>
      <c r="AR229" s="96">
        <v>2372005953.9618878</v>
      </c>
      <c r="AS229" s="96">
        <v>2442000889.672307</v>
      </c>
      <c r="AT229" s="96">
        <v>2484984348.5567126</v>
      </c>
      <c r="AU229" s="96">
        <v>2511195091.3865943</v>
      </c>
      <c r="AV229" s="96">
        <v>2621187924.679831</v>
      </c>
      <c r="AW229" s="96">
        <v>2722895614.6470962</v>
      </c>
      <c r="AX229" s="96">
        <v>2821571016.1845031</v>
      </c>
      <c r="AY229" s="96">
        <v>2990830756.6415691</v>
      </c>
      <c r="AZ229" s="96">
        <v>3170046325.4168177</v>
      </c>
      <c r="BA229" s="96">
        <v>3310649785.909812</v>
      </c>
      <c r="BB229" s="96">
        <v>3337852200.5129318</v>
      </c>
      <c r="BC229" s="96">
        <v>3390091218.073041</v>
      </c>
      <c r="BD229" s="96">
        <v>3518702972.0879617</v>
      </c>
      <c r="BE229" s="96">
        <v>3597776312.4803061</v>
      </c>
      <c r="BF229" s="96">
        <v>3791935013.3570423</v>
      </c>
      <c r="BG229" s="96">
        <v>3938349731.2913208</v>
      </c>
      <c r="BH229" s="96">
        <v>3974709779.0639801</v>
      </c>
      <c r="BI229" s="96">
        <v>4063245671.2928457</v>
      </c>
      <c r="BJ229" s="96">
        <v>4106422133.9800467</v>
      </c>
      <c r="BK229" s="96">
        <v>4189641987.9301615</v>
      </c>
      <c r="BL229" s="96">
        <v>4289359468.1561232</v>
      </c>
      <c r="BM229" s="96">
        <v>4404836242.8605957</v>
      </c>
      <c r="BN229" s="96">
        <v>4336136540.7974062</v>
      </c>
      <c r="BO229" s="96">
        <v>4799396094.9789953</v>
      </c>
      <c r="BP229" s="96">
        <v>4822230150.0917816</v>
      </c>
      <c r="BQ229" s="96">
        <v>5055738006.2062626</v>
      </c>
    </row>
    <row r="230" spans="1:69" hidden="1" x14ac:dyDescent="0.25">
      <c r="A230" s="96" t="s">
        <v>4021</v>
      </c>
      <c r="B230" s="96" t="s">
        <v>4020</v>
      </c>
      <c r="C230" s="96" t="s">
        <v>4194</v>
      </c>
      <c r="D230" s="96" t="s">
        <v>4195</v>
      </c>
      <c r="E230" s="101">
        <f t="shared" si="3"/>
        <v>1338029226.08178</v>
      </c>
      <c r="BC230" s="96">
        <v>1257551799.4747612</v>
      </c>
      <c r="BD230" s="96">
        <v>1297793365.1585035</v>
      </c>
      <c r="BE230" s="96">
        <v>1357491904.2644579</v>
      </c>
      <c r="BF230" s="96">
        <v>1376368434.1965997</v>
      </c>
      <c r="BG230" s="96">
        <v>1394353867.6766403</v>
      </c>
      <c r="BH230" s="96">
        <v>1416389988.22102</v>
      </c>
      <c r="BI230" s="96">
        <v>1417888715.0837989</v>
      </c>
      <c r="BJ230" s="96">
        <v>1431610451.7030313</v>
      </c>
      <c r="BK230" s="96">
        <v>1323735540.537673</v>
      </c>
      <c r="BL230" s="96">
        <v>1232967219.6602464</v>
      </c>
      <c r="BM230" s="96">
        <v>1368162086.8271852</v>
      </c>
      <c r="BN230" s="96">
        <v>1185966832.347759</v>
      </c>
      <c r="BO230" s="96">
        <v>1240255611.8692729</v>
      </c>
      <c r="BP230" s="96">
        <v>1361800675.6173792</v>
      </c>
      <c r="BQ230" s="96">
        <v>1408101898.5883701</v>
      </c>
    </row>
    <row r="231" spans="1:69" hidden="1" x14ac:dyDescent="0.25">
      <c r="A231" s="96" t="s">
        <v>459</v>
      </c>
      <c r="B231" s="96" t="s">
        <v>460</v>
      </c>
      <c r="C231" s="96" t="s">
        <v>4194</v>
      </c>
      <c r="D231" s="96" t="s">
        <v>4195</v>
      </c>
      <c r="E231" s="101">
        <f t="shared" si="3"/>
        <v>1480592706.12764</v>
      </c>
      <c r="F231" s="96">
        <v>132183659.73123279</v>
      </c>
      <c r="G231" s="96">
        <v>125730088.15864548</v>
      </c>
      <c r="H231" s="96">
        <v>136302204.80446899</v>
      </c>
      <c r="I231" s="96">
        <v>150117255.10674074</v>
      </c>
      <c r="J231" s="96">
        <v>159003065.40970165</v>
      </c>
      <c r="K231" s="96">
        <v>157316724.85524958</v>
      </c>
      <c r="L231" s="96">
        <v>179178255.43415505</v>
      </c>
      <c r="M231" s="96">
        <v>180082638.79755348</v>
      </c>
      <c r="N231" s="96">
        <v>193684704.85057792</v>
      </c>
      <c r="O231" s="96">
        <v>193684704.85057792</v>
      </c>
      <c r="P231" s="96">
        <v>210868159.81309021</v>
      </c>
      <c r="Q231" s="96">
        <v>244294507.61902031</v>
      </c>
      <c r="R231" s="96">
        <v>259705357.50463635</v>
      </c>
      <c r="S231" s="96">
        <v>283219564.43411362</v>
      </c>
      <c r="T231" s="96">
        <v>286909489.61068523</v>
      </c>
      <c r="U231" s="96">
        <v>296025766.28503013</v>
      </c>
      <c r="V231" s="96">
        <v>344211797.69145244</v>
      </c>
      <c r="W231" s="96">
        <v>322904306.69562042</v>
      </c>
      <c r="X231" s="96">
        <v>391204032.7947132</v>
      </c>
      <c r="Y231" s="96">
        <v>452992130.25415993</v>
      </c>
      <c r="Z231" s="96">
        <v>429886464.84917116</v>
      </c>
      <c r="AA231" s="96">
        <v>413220698.98593307</v>
      </c>
      <c r="AB231" s="96">
        <v>404662590.79812354</v>
      </c>
      <c r="AC231" s="96">
        <v>402168917.28632379</v>
      </c>
      <c r="AD231" s="96">
        <v>419484794.19842547</v>
      </c>
      <c r="AE231" s="96">
        <v>462665475.13667727</v>
      </c>
      <c r="AF231" s="96">
        <v>466190739.13971883</v>
      </c>
      <c r="AG231" s="96">
        <v>488915450.92460108</v>
      </c>
      <c r="AH231" s="96">
        <v>514957094.28143734</v>
      </c>
      <c r="AI231" s="96">
        <v>567923802.38996994</v>
      </c>
      <c r="AJ231" s="96">
        <v>610261194.73005652</v>
      </c>
      <c r="AK231" s="96">
        <v>627107005.02001381</v>
      </c>
      <c r="AL231" s="96">
        <v>672089666.1279583</v>
      </c>
      <c r="AM231" s="96">
        <v>721174866.33782744</v>
      </c>
      <c r="AN231" s="96">
        <v>703602944.47469783</v>
      </c>
      <c r="AO231" s="96">
        <v>707015676.97242808</v>
      </c>
      <c r="AP231" s="96">
        <v>777702722.22969878</v>
      </c>
      <c r="AQ231" s="96">
        <v>872533006.06935942</v>
      </c>
      <c r="AR231" s="96">
        <v>894062242.63469267</v>
      </c>
      <c r="AS231" s="96">
        <v>910799133.49390686</v>
      </c>
      <c r="AT231" s="96">
        <v>949537227.20527482</v>
      </c>
      <c r="AU231" s="96">
        <v>927971690.1166997</v>
      </c>
      <c r="AV231" s="96">
        <v>939226436.10118461</v>
      </c>
      <c r="AW231" s="96">
        <v>883932969.01798105</v>
      </c>
      <c r="AX231" s="96">
        <v>858736866.54988623</v>
      </c>
      <c r="AY231" s="96">
        <v>936072662.702788</v>
      </c>
      <c r="AZ231" s="96">
        <v>1024120860.7466182</v>
      </c>
      <c r="BA231" s="96">
        <v>1115022508.933265</v>
      </c>
      <c r="BB231" s="96">
        <v>1084627594.5355728</v>
      </c>
      <c r="BC231" s="96">
        <v>1057735598.8392981</v>
      </c>
      <c r="BD231" s="96">
        <v>1105387984.2341015</v>
      </c>
      <c r="BE231" s="96">
        <v>1210507986.7315464</v>
      </c>
      <c r="BF231" s="96">
        <v>1248162998.3420405</v>
      </c>
      <c r="BG231" s="96">
        <v>1263811654.2403629</v>
      </c>
      <c r="BH231" s="96">
        <v>1315169064.9572802</v>
      </c>
      <c r="BI231" s="96">
        <v>1432403352.1294434</v>
      </c>
      <c r="BJ231" s="96">
        <v>1605975218.5876276</v>
      </c>
      <c r="BK231" s="96">
        <v>1717657339.9863789</v>
      </c>
      <c r="BL231" s="96">
        <v>1802500555.7617657</v>
      </c>
      <c r="BM231" s="96">
        <v>1901895701.0371516</v>
      </c>
      <c r="BN231" s="96">
        <v>1678615792.638381</v>
      </c>
      <c r="BO231" s="96">
        <v>1687886479.3196673</v>
      </c>
      <c r="BP231" s="96">
        <v>1940678727.9852974</v>
      </c>
      <c r="BQ231" s="96">
        <v>2002037445.9106932</v>
      </c>
    </row>
    <row r="232" spans="1:69" hidden="1" x14ac:dyDescent="0.25">
      <c r="A232" s="96" t="s">
        <v>4019</v>
      </c>
      <c r="B232" s="96" t="s">
        <v>461</v>
      </c>
      <c r="C232" s="96" t="s">
        <v>4194</v>
      </c>
      <c r="D232" s="96" t="s">
        <v>4195</v>
      </c>
      <c r="E232" s="101">
        <f t="shared" si="3"/>
        <v>22320705329.633293</v>
      </c>
      <c r="F232" s="96">
        <v>2416812214.9460444</v>
      </c>
      <c r="G232" s="96">
        <v>2678627026.5341597</v>
      </c>
      <c r="H232" s="96">
        <v>3335461119.8343453</v>
      </c>
      <c r="I232" s="96">
        <v>3046852118.7851005</v>
      </c>
      <c r="J232" s="96">
        <v>3329336863.2339458</v>
      </c>
      <c r="K232" s="96">
        <v>3405890765.2904348</v>
      </c>
      <c r="L232" s="96">
        <v>3145031360.3709159</v>
      </c>
      <c r="M232" s="96">
        <v>3404738069.2605715</v>
      </c>
      <c r="N232" s="96">
        <v>3531703483.1801195</v>
      </c>
      <c r="O232" s="96">
        <v>4194530598.436687</v>
      </c>
      <c r="P232" s="96">
        <v>4119161054.7740932</v>
      </c>
      <c r="Q232" s="96">
        <v>4488065480.3804398</v>
      </c>
      <c r="R232" s="96">
        <v>5639735181.2573137</v>
      </c>
      <c r="S232" s="96">
        <v>5049263088.5630703</v>
      </c>
      <c r="T232" s="96">
        <v>6351759525.7197771</v>
      </c>
      <c r="U232" s="96">
        <v>7390372315.4317999</v>
      </c>
      <c r="V232" s="96">
        <v>8296021544.511076</v>
      </c>
      <c r="W232" s="96">
        <v>8146733153.6918526</v>
      </c>
      <c r="X232" s="96">
        <v>8956729439.653183</v>
      </c>
      <c r="Y232" s="96">
        <v>9036264196.0047359</v>
      </c>
      <c r="Z232" s="96">
        <v>10347255973.764814</v>
      </c>
      <c r="AA232" s="96">
        <v>11149721255.083157</v>
      </c>
      <c r="AB232" s="96">
        <v>11460696641.926523</v>
      </c>
      <c r="AC232" s="96">
        <v>11726623763.192019</v>
      </c>
      <c r="AD232" s="96">
        <v>10834153792.23797</v>
      </c>
      <c r="AE232" s="96">
        <v>11847234639.379866</v>
      </c>
      <c r="AF232" s="96">
        <v>10905032485.326088</v>
      </c>
      <c r="AG232" s="96">
        <v>11088485921.598864</v>
      </c>
      <c r="AH232" s="96">
        <v>13085648655.931149</v>
      </c>
      <c r="AI232" s="96">
        <v>11299813259.202698</v>
      </c>
      <c r="AJ232" s="96">
        <v>11722376092.890329</v>
      </c>
      <c r="AK232" s="96">
        <v>12621068326.826845</v>
      </c>
      <c r="AL232" s="96">
        <v>14258373025.276373</v>
      </c>
      <c r="AM232" s="96">
        <v>15135390660.484289</v>
      </c>
      <c r="AN232" s="96">
        <v>16227110809.157381</v>
      </c>
      <c r="AO232" s="96">
        <v>17367323280.40971</v>
      </c>
      <c r="AP232" s="96">
        <v>19073761683.066662</v>
      </c>
      <c r="AQ232" s="96">
        <v>20031990182.366798</v>
      </c>
      <c r="AR232" s="96">
        <v>21391221718.526012</v>
      </c>
      <c r="AS232" s="96">
        <v>20631095377.944466</v>
      </c>
      <c r="AT232" s="96">
        <v>20770487844.979763</v>
      </c>
      <c r="AU232" s="96">
        <v>20988014485.186058</v>
      </c>
      <c r="AV232" s="96">
        <v>21818055182.89534</v>
      </c>
      <c r="AW232" s="96">
        <v>23389922798.318909</v>
      </c>
      <c r="AX232" s="96">
        <v>25004519680.939426</v>
      </c>
      <c r="AY232" s="96">
        <v>26558570041.475925</v>
      </c>
      <c r="AZ232" s="96">
        <v>27898767422.60759</v>
      </c>
      <c r="BA232" s="96">
        <v>29481908584.615631</v>
      </c>
      <c r="BB232" s="96">
        <v>30801717148.299202</v>
      </c>
      <c r="BC232" s="96">
        <v>32622727847.201607</v>
      </c>
      <c r="BD232" s="96">
        <v>34316469159.713524</v>
      </c>
      <c r="BE232" s="96">
        <v>35294489506.581512</v>
      </c>
      <c r="BF232" s="96">
        <v>25998267888.113651</v>
      </c>
      <c r="BG232" s="96">
        <v>19160700643.066563</v>
      </c>
      <c r="BH232" s="96">
        <v>17185167277.810295</v>
      </c>
      <c r="BI232" s="96">
        <v>16466863097.212492</v>
      </c>
      <c r="BJ232" s="96">
        <v>15412063239.594046</v>
      </c>
      <c r="BK232" s="96">
        <v>15300590594.649824</v>
      </c>
      <c r="BL232" s="96">
        <v>15513754762.654387</v>
      </c>
      <c r="BM232" s="96">
        <v>15703131976.969515</v>
      </c>
      <c r="BN232" s="96">
        <v>15674500383.098156</v>
      </c>
      <c r="BO232" s="96">
        <v>15878227834.918976</v>
      </c>
    </row>
    <row r="233" spans="1:69" hidden="1" x14ac:dyDescent="0.25">
      <c r="A233" s="96" t="s">
        <v>462</v>
      </c>
      <c r="B233" s="96" t="s">
        <v>4018</v>
      </c>
      <c r="C233" s="96" t="s">
        <v>4194</v>
      </c>
      <c r="D233" s="96" t="s">
        <v>4195</v>
      </c>
      <c r="E233" s="101">
        <f t="shared" si="3"/>
        <v>907083161.34761477</v>
      </c>
      <c r="BE233" s="96">
        <v>777808573.00046408</v>
      </c>
      <c r="BF233" s="96">
        <v>770245945.25946248</v>
      </c>
      <c r="BG233" s="96">
        <v>778494332.03451693</v>
      </c>
      <c r="BH233" s="96">
        <v>846311282.16842008</v>
      </c>
      <c r="BI233" s="96">
        <v>942070000</v>
      </c>
      <c r="BJ233" s="96">
        <v>1010381196.6048472</v>
      </c>
      <c r="BK233" s="96">
        <v>985121666.689726</v>
      </c>
      <c r="BL233" s="96">
        <v>1040392839.7112125</v>
      </c>
      <c r="BM233" s="96">
        <v>1095647325.7176867</v>
      </c>
      <c r="BN233" s="96">
        <v>802200837.95577037</v>
      </c>
      <c r="BO233" s="96">
        <v>874603454.30153179</v>
      </c>
      <c r="BP233" s="96">
        <v>928828863.96852875</v>
      </c>
      <c r="BQ233" s="96">
        <v>939974780.10682523</v>
      </c>
    </row>
    <row r="234" spans="1:69" hidden="1" x14ac:dyDescent="0.25">
      <c r="A234" s="96" t="s">
        <v>463</v>
      </c>
      <c r="B234" s="96" t="s">
        <v>464</v>
      </c>
      <c r="C234" s="96" t="s">
        <v>4194</v>
      </c>
      <c r="D234" s="96" t="s">
        <v>4195</v>
      </c>
      <c r="E234" s="101">
        <f t="shared" si="3"/>
        <v>9609900186.8645897</v>
      </c>
      <c r="F234" s="96">
        <v>1696963334.8197432</v>
      </c>
      <c r="G234" s="96">
        <v>1720682532.4275651</v>
      </c>
      <c r="H234" s="96">
        <v>1812913114.0319281</v>
      </c>
      <c r="I234" s="96">
        <v>1783916402.4373109</v>
      </c>
      <c r="J234" s="96">
        <v>1739123338.995749</v>
      </c>
      <c r="K234" s="96">
        <v>1749666387.9152174</v>
      </c>
      <c r="L234" s="96">
        <v>1718048299.7338486</v>
      </c>
      <c r="M234" s="96">
        <v>1731229190.0378182</v>
      </c>
      <c r="N234" s="96">
        <v>1723313683.5579503</v>
      </c>
      <c r="O234" s="96">
        <v>1841900244.2526321</v>
      </c>
      <c r="P234" s="96">
        <v>1876153261.4734035</v>
      </c>
      <c r="Q234" s="96">
        <v>1833984345.9809525</v>
      </c>
      <c r="R234" s="96">
        <v>1855068125.1990623</v>
      </c>
      <c r="S234" s="96">
        <v>1699597035.907274</v>
      </c>
      <c r="T234" s="96">
        <v>1783928535.3261898</v>
      </c>
      <c r="U234" s="96">
        <v>1944665264.8982513</v>
      </c>
      <c r="V234" s="96">
        <v>2002631171.7228909</v>
      </c>
      <c r="W234" s="96">
        <v>2047382465.5227885</v>
      </c>
      <c r="X234" s="96">
        <v>2037767257.5049212</v>
      </c>
      <c r="Y234" s="96">
        <v>1600847792.92735</v>
      </c>
      <c r="Z234" s="96">
        <v>1504033789.2452037</v>
      </c>
      <c r="AA234" s="96">
        <v>1519719629.9024293</v>
      </c>
      <c r="AB234" s="96">
        <v>1600973096.3999717</v>
      </c>
      <c r="AC234" s="96">
        <v>1851985149.8979783</v>
      </c>
      <c r="AD234" s="96">
        <v>1889930453.4627175</v>
      </c>
      <c r="AE234" s="96">
        <v>2301798717.0677576</v>
      </c>
      <c r="AF234" s="96">
        <v>2207846946.5201879</v>
      </c>
      <c r="AG234" s="96">
        <v>2155105711.0538044</v>
      </c>
      <c r="AH234" s="96">
        <v>2488766915.577517</v>
      </c>
      <c r="AI234" s="96">
        <v>2610336586.7223969</v>
      </c>
      <c r="AJ234" s="96">
        <v>2501264393.6097174</v>
      </c>
      <c r="AK234" s="96">
        <v>2714750740.5004244</v>
      </c>
      <c r="AL234" s="96">
        <v>2931969982.9953485</v>
      </c>
      <c r="AM234" s="96">
        <v>2471362276.452374</v>
      </c>
      <c r="AN234" s="96">
        <v>2721881493.4334226</v>
      </c>
      <c r="AO234" s="96">
        <v>2755538900.4463468</v>
      </c>
      <c r="AP234" s="96">
        <v>2816559566.3566947</v>
      </c>
      <c r="AQ234" s="96">
        <v>2975790728.7913742</v>
      </c>
      <c r="AR234" s="96">
        <v>3182655199.3630233</v>
      </c>
      <c r="AS234" s="96">
        <v>3160922431.418335</v>
      </c>
      <c r="AT234" s="96">
        <v>3133116396.5601182</v>
      </c>
      <c r="AU234" s="96">
        <v>3498379324.9468613</v>
      </c>
      <c r="AV234" s="96">
        <v>3795434053.6919355</v>
      </c>
      <c r="AW234" s="96">
        <v>4354185216.7404366</v>
      </c>
      <c r="AX234" s="96">
        <v>5818470354.4231739</v>
      </c>
      <c r="AY234" s="96">
        <v>6826958691.4694147</v>
      </c>
      <c r="AZ234" s="96">
        <v>6871215271.3841352</v>
      </c>
      <c r="BA234" s="96">
        <v>7096007050.0518475</v>
      </c>
      <c r="BB234" s="96">
        <v>7312626256.3766518</v>
      </c>
      <c r="BC234" s="96">
        <v>7621050568.7186527</v>
      </c>
      <c r="BD234" s="96">
        <v>8653710607.3372593</v>
      </c>
      <c r="BE234" s="96">
        <v>8660881919.8749847</v>
      </c>
      <c r="BF234" s="96">
        <v>9430191344.8882637</v>
      </c>
      <c r="BG234" s="96">
        <v>9967712380.0670719</v>
      </c>
      <c r="BH234" s="96">
        <v>10655483043.652374</v>
      </c>
      <c r="BI234" s="96">
        <v>10950392256.954294</v>
      </c>
      <c r="BJ234" s="96">
        <v>10265387503.357191</v>
      </c>
      <c r="BK234" s="96">
        <v>9958586279.1443024</v>
      </c>
      <c r="BL234" s="96">
        <v>10195006881.794432</v>
      </c>
      <c r="BM234" s="96">
        <v>10526057301.741241</v>
      </c>
      <c r="BN234" s="96">
        <v>10357639675.767086</v>
      </c>
      <c r="BO234" s="96">
        <v>10236539498.759405</v>
      </c>
      <c r="BP234" s="96">
        <v>10523606947.148573</v>
      </c>
      <c r="BQ234" s="96">
        <v>10957423661.064392</v>
      </c>
    </row>
    <row r="235" spans="1:69" hidden="1" x14ac:dyDescent="0.25">
      <c r="A235" s="96" t="s">
        <v>4017</v>
      </c>
      <c r="B235" s="96" t="s">
        <v>4016</v>
      </c>
      <c r="C235" s="96" t="s">
        <v>4194</v>
      </c>
      <c r="D235" s="96" t="s">
        <v>4195</v>
      </c>
      <c r="E235" s="101">
        <f t="shared" si="3"/>
        <v>13464755033343.166</v>
      </c>
      <c r="F235" s="96">
        <v>288699190701.73706</v>
      </c>
      <c r="G235" s="96">
        <v>250220539098.70261</v>
      </c>
      <c r="H235" s="96">
        <v>248618395243.8992</v>
      </c>
      <c r="I235" s="96">
        <v>264627981458.6752</v>
      </c>
      <c r="J235" s="96">
        <v>293167705081.68256</v>
      </c>
      <c r="K235" s="96">
        <v>324776456230.37231</v>
      </c>
      <c r="L235" s="96">
        <v>350765957552.70917</v>
      </c>
      <c r="M235" s="96">
        <v>345783080234.81158</v>
      </c>
      <c r="N235" s="96">
        <v>351915939019.72894</v>
      </c>
      <c r="O235" s="96">
        <v>391979865712.1322</v>
      </c>
      <c r="P235" s="96">
        <v>444668586061.35876</v>
      </c>
      <c r="Q235" s="96">
        <v>474770602894.89075</v>
      </c>
      <c r="R235" s="96">
        <v>498041527169.53265</v>
      </c>
      <c r="S235" s="96">
        <v>539190991020.71472</v>
      </c>
      <c r="T235" s="96">
        <v>559992928453.1803</v>
      </c>
      <c r="U235" s="96">
        <v>598221010529.81067</v>
      </c>
      <c r="V235" s="96">
        <v>615124807338.69446</v>
      </c>
      <c r="W235" s="96">
        <v>660693840933.83545</v>
      </c>
      <c r="X235" s="96">
        <v>721480432594.83813</v>
      </c>
      <c r="Y235" s="96">
        <v>771973954693.3136</v>
      </c>
      <c r="Z235" s="96">
        <v>829827886753.24927</v>
      </c>
      <c r="AA235" s="96">
        <v>876044460615.46973</v>
      </c>
      <c r="AB235" s="96">
        <v>932174503648.02783</v>
      </c>
      <c r="AC235" s="96">
        <v>1004151388754.8849</v>
      </c>
      <c r="AD235" s="96">
        <v>1103918576958.7422</v>
      </c>
      <c r="AE235" s="96">
        <v>1190996071120.5757</v>
      </c>
      <c r="AF235" s="96">
        <v>1275823867341.5867</v>
      </c>
      <c r="AG235" s="96">
        <v>1392900394530.6311</v>
      </c>
      <c r="AH235" s="96">
        <v>1528530287926.4004</v>
      </c>
      <c r="AI235" s="96">
        <v>1616413410546.0168</v>
      </c>
      <c r="AJ235" s="96">
        <v>1699676230092.3799</v>
      </c>
      <c r="AK235" s="96">
        <v>1835664409788.7932</v>
      </c>
      <c r="AL235" s="96">
        <v>2040850641389.9229</v>
      </c>
      <c r="AM235" s="96">
        <v>2270706745859.8413</v>
      </c>
      <c r="AN235" s="96">
        <v>2518995496108.1128</v>
      </c>
      <c r="AO235" s="96">
        <v>2767709989161.5186</v>
      </c>
      <c r="AP235" s="96">
        <v>3018534535101.1631</v>
      </c>
      <c r="AQ235" s="96">
        <v>3240151667770.9111</v>
      </c>
      <c r="AR235" s="96">
        <v>3333902723129.4365</v>
      </c>
      <c r="AS235" s="96">
        <v>3546532714218.7334</v>
      </c>
      <c r="AT235" s="96">
        <v>3817689513328.2339</v>
      </c>
      <c r="AU235" s="96">
        <v>4084135914673.5361</v>
      </c>
      <c r="AV235" s="96">
        <v>4413307544851.0508</v>
      </c>
      <c r="AW235" s="96">
        <v>4808031651297.0332</v>
      </c>
      <c r="AX235" s="96">
        <v>5246567734470.8037</v>
      </c>
      <c r="AY235" s="96">
        <v>5769991882603.3018</v>
      </c>
      <c r="AZ235" s="96">
        <v>6409183937015.8955</v>
      </c>
      <c r="BA235" s="96">
        <v>7209444580059.4609</v>
      </c>
      <c r="BB235" s="96">
        <v>7830567982095.2725</v>
      </c>
      <c r="BC235" s="96">
        <v>8455789419859.1943</v>
      </c>
      <c r="BD235" s="96">
        <v>9294695223114.9141</v>
      </c>
      <c r="BE235" s="96">
        <v>10098026225652.791</v>
      </c>
      <c r="BF235" s="96">
        <v>10863480620396.9</v>
      </c>
      <c r="BG235" s="96">
        <v>11656347859008.301</v>
      </c>
      <c r="BH235" s="96">
        <v>12470467960056.234</v>
      </c>
      <c r="BI235" s="96">
        <v>13306887306272.541</v>
      </c>
      <c r="BJ235" s="96">
        <v>14180427732030.016</v>
      </c>
      <c r="BK235" s="96">
        <v>15131566542961.018</v>
      </c>
      <c r="BL235" s="96">
        <v>16118877443878.422</v>
      </c>
      <c r="BM235" s="96">
        <v>17050842061658.068</v>
      </c>
      <c r="BN235" s="96">
        <v>17263428860551.723</v>
      </c>
      <c r="BO235" s="96">
        <v>18576039809802.148</v>
      </c>
      <c r="BP235" s="96">
        <v>19210145097604.012</v>
      </c>
      <c r="BQ235" s="96">
        <v>20183800841832.816</v>
      </c>
    </row>
    <row r="236" spans="1:69" hidden="1" x14ac:dyDescent="0.25">
      <c r="A236" s="96" t="s">
        <v>4015</v>
      </c>
      <c r="B236" s="96" t="s">
        <v>4014</v>
      </c>
      <c r="C236" s="96" t="s">
        <v>4194</v>
      </c>
      <c r="D236" s="96" t="s">
        <v>4195</v>
      </c>
      <c r="E236" s="101">
        <f t="shared" si="3"/>
        <v>3672771360320.5537</v>
      </c>
      <c r="AI236" s="96">
        <v>2330314782638.3403</v>
      </c>
      <c r="AJ236" s="96">
        <v>2296373847569.0107</v>
      </c>
      <c r="AK236" s="96">
        <v>2160922637392.457</v>
      </c>
      <c r="AL236" s="96">
        <v>1954620189896.0234</v>
      </c>
      <c r="AM236" s="96">
        <v>1863672267405.842</v>
      </c>
      <c r="AN236" s="96">
        <v>1706678536184.571</v>
      </c>
      <c r="AO236" s="96">
        <v>1704254911944.7593</v>
      </c>
      <c r="AP236" s="96">
        <v>1721598508001.3616</v>
      </c>
      <c r="AQ236" s="96">
        <v>1772180830058.1538</v>
      </c>
      <c r="AR236" s="96">
        <v>1760856534507.5356</v>
      </c>
      <c r="AS236" s="96">
        <v>1804294238111.7996</v>
      </c>
      <c r="AT236" s="96">
        <v>1937084985037.9875</v>
      </c>
      <c r="AU236" s="96">
        <v>1987315294683.7253</v>
      </c>
      <c r="AV236" s="96">
        <v>2086919108059.2698</v>
      </c>
      <c r="AW236" s="96">
        <v>2215916740102.1826</v>
      </c>
      <c r="AX236" s="96">
        <v>2390267991251.3057</v>
      </c>
      <c r="AY236" s="96">
        <v>2549059724028.8472</v>
      </c>
      <c r="AZ236" s="96">
        <v>2749242143671.6265</v>
      </c>
      <c r="BA236" s="96">
        <v>2958941593970.6909</v>
      </c>
      <c r="BB236" s="96">
        <v>3090800850045.9922</v>
      </c>
      <c r="BC236" s="96">
        <v>2946382696916.9893</v>
      </c>
      <c r="BD236" s="96">
        <v>3082877547417.0054</v>
      </c>
      <c r="BE236" s="96">
        <v>3265645431068.146</v>
      </c>
      <c r="BF236" s="96">
        <v>3378506883864.0293</v>
      </c>
      <c r="BG236" s="96">
        <v>3493089136803.4204</v>
      </c>
      <c r="BH236" s="96">
        <v>3574749571185.8027</v>
      </c>
      <c r="BI236" s="96">
        <v>3627947465522.1328</v>
      </c>
      <c r="BJ236" s="96">
        <v>3695155426794.5366</v>
      </c>
      <c r="BK236" s="96">
        <v>3853771161346.6509</v>
      </c>
      <c r="BL236" s="96">
        <v>3996157190844.7817</v>
      </c>
      <c r="BM236" s="96">
        <v>4102340795533.1089</v>
      </c>
      <c r="BN236" s="96">
        <v>4042327842013.5586</v>
      </c>
      <c r="BO236" s="96">
        <v>4340913101198.3105</v>
      </c>
      <c r="BP236" s="96">
        <v>4417659468346.3008</v>
      </c>
      <c r="BQ236" s="96">
        <v>4569846962577.96</v>
      </c>
    </row>
    <row r="237" spans="1:69" hidden="1" x14ac:dyDescent="0.25">
      <c r="A237" s="96" t="s">
        <v>465</v>
      </c>
      <c r="B237" s="96" t="s">
        <v>466</v>
      </c>
      <c r="C237" s="96" t="s">
        <v>4194</v>
      </c>
      <c r="D237" s="96" t="s">
        <v>4195</v>
      </c>
      <c r="E237" s="101">
        <f t="shared" si="3"/>
        <v>5773413474.5289831</v>
      </c>
      <c r="F237" s="96">
        <v>751799549.18051159</v>
      </c>
      <c r="G237" s="96">
        <v>843288422.31895375</v>
      </c>
      <c r="H237" s="96">
        <v>875111199.74918604</v>
      </c>
      <c r="I237" s="96">
        <v>918864084.26659071</v>
      </c>
      <c r="J237" s="96">
        <v>1050133110.8370651</v>
      </c>
      <c r="K237" s="96">
        <v>1212480672.806138</v>
      </c>
      <c r="L237" s="96">
        <v>1326559573.4603686</v>
      </c>
      <c r="M237" s="96">
        <v>1399525278.9344893</v>
      </c>
      <c r="N237" s="96">
        <v>1469833116.3458188</v>
      </c>
      <c r="O237" s="96">
        <v>1629028806.0552301</v>
      </c>
      <c r="P237" s="96">
        <v>1670150423.2988749</v>
      </c>
      <c r="Q237" s="96">
        <v>1670150423.2988749</v>
      </c>
      <c r="R237" s="96">
        <v>1797502024.3447127</v>
      </c>
      <c r="S237" s="96">
        <v>1866480876.9723094</v>
      </c>
      <c r="T237" s="96">
        <v>1956685081.5824854</v>
      </c>
      <c r="U237" s="96">
        <v>2004438786.8307135</v>
      </c>
      <c r="V237" s="96">
        <v>1963317272.3737526</v>
      </c>
      <c r="W237" s="96">
        <v>2099946197.5003848</v>
      </c>
      <c r="X237" s="96">
        <v>2331894379.4347816</v>
      </c>
      <c r="Y237" s="96">
        <v>2211388079.1402526</v>
      </c>
      <c r="Z237" s="96">
        <v>2533741148.8505578</v>
      </c>
      <c r="AA237" s="96">
        <v>2449742915.0422277</v>
      </c>
      <c r="AB237" s="96">
        <v>2361983262.4763279</v>
      </c>
      <c r="AC237" s="96">
        <v>2234105304.7732778</v>
      </c>
      <c r="AD237" s="96">
        <v>2358222254.6576056</v>
      </c>
      <c r="AE237" s="96">
        <v>2489234522.1471834</v>
      </c>
      <c r="AF237" s="96">
        <v>2528726335.2412934</v>
      </c>
      <c r="AG237" s="96">
        <v>2541626940.6559067</v>
      </c>
      <c r="AH237" s="96">
        <v>2710451200.2361088</v>
      </c>
      <c r="AI237" s="96">
        <v>2820496106.6876974</v>
      </c>
      <c r="AJ237" s="96">
        <v>2813623794.9015002</v>
      </c>
      <c r="AK237" s="96">
        <v>2793929342.9399858</v>
      </c>
      <c r="AL237" s="96">
        <v>2682711766.0002122</v>
      </c>
      <c r="AM237" s="96">
        <v>2277734225.8616309</v>
      </c>
      <c r="AN237" s="96">
        <v>2618993805.3774319</v>
      </c>
      <c r="AO237" s="96">
        <v>2824475667.7950616</v>
      </c>
      <c r="AP237" s="96">
        <v>3074052315.2820492</v>
      </c>
      <c r="AQ237" s="96">
        <v>3516020423.3674173</v>
      </c>
      <c r="AR237" s="96">
        <v>3435156293.5297098</v>
      </c>
      <c r="AS237" s="96">
        <v>3520408334.1680431</v>
      </c>
      <c r="AT237" s="96">
        <v>3492826652.8081784</v>
      </c>
      <c r="AU237" s="96">
        <v>3521587940.895155</v>
      </c>
      <c r="AV237" s="96">
        <v>3656345820.2027292</v>
      </c>
      <c r="AW237" s="96">
        <v>3902058527.1384778</v>
      </c>
      <c r="AX237" s="96">
        <v>3863870432.9666443</v>
      </c>
      <c r="AY237" s="96">
        <v>3683570670.8156481</v>
      </c>
      <c r="AZ237" s="96">
        <v>3781190159.5718546</v>
      </c>
      <c r="BA237" s="96">
        <v>3736756622.9860487</v>
      </c>
      <c r="BB237" s="96">
        <v>3887558864.9966364</v>
      </c>
      <c r="BC237" s="96">
        <v>4099579483.1691146</v>
      </c>
      <c r="BD237" s="96">
        <v>4339583325.0373878</v>
      </c>
      <c r="BE237" s="96">
        <v>4592288208.1733236</v>
      </c>
      <c r="BF237" s="96">
        <v>4881726146.7373047</v>
      </c>
      <c r="BG237" s="96">
        <v>5166050854.8109217</v>
      </c>
      <c r="BH237" s="96">
        <v>5457066909.1696482</v>
      </c>
      <c r="BI237" s="96">
        <v>5755461035.4433317</v>
      </c>
      <c r="BJ237" s="96">
        <v>5998047709.9145794</v>
      </c>
      <c r="BK237" s="96">
        <v>6238457455.2236843</v>
      </c>
      <c r="BL237" s="96">
        <v>6537595250.1401625</v>
      </c>
      <c r="BM237" s="96">
        <v>6859436221.0487022</v>
      </c>
      <c r="BN237" s="96">
        <v>6996086823.9810858</v>
      </c>
      <c r="BO237" s="96">
        <v>7415213717.7286844</v>
      </c>
      <c r="BP237" s="96">
        <v>7842296104.3954954</v>
      </c>
      <c r="BQ237" s="96">
        <v>8344824334.0366011</v>
      </c>
    </row>
    <row r="238" spans="1:69" hidden="1" x14ac:dyDescent="0.25">
      <c r="A238" s="96" t="s">
        <v>171</v>
      </c>
      <c r="B238" s="96" t="s">
        <v>467</v>
      </c>
      <c r="C238" s="96" t="s">
        <v>4194</v>
      </c>
      <c r="D238" s="96" t="s">
        <v>4195</v>
      </c>
      <c r="E238" s="101">
        <f t="shared" si="3"/>
        <v>397249445520.74304</v>
      </c>
      <c r="F238" s="96">
        <v>15908737340.235338</v>
      </c>
      <c r="G238" s="96">
        <v>16761787111.170006</v>
      </c>
      <c r="H238" s="96">
        <v>18028015159.553181</v>
      </c>
      <c r="I238" s="96">
        <v>19470225866.569954</v>
      </c>
      <c r="J238" s="96">
        <v>20800236244.686081</v>
      </c>
      <c r="K238" s="96">
        <v>22502041173.263546</v>
      </c>
      <c r="L238" s="96">
        <v>25004834864.431049</v>
      </c>
      <c r="M238" s="96">
        <v>27159247018.816761</v>
      </c>
      <c r="N238" s="96">
        <v>29365194461.055531</v>
      </c>
      <c r="O238" s="96">
        <v>31288808475.025814</v>
      </c>
      <c r="P238" s="96">
        <v>34858219809.280685</v>
      </c>
      <c r="Q238" s="96">
        <v>36564659955.11203</v>
      </c>
      <c r="R238" s="96">
        <v>38129081870.5821</v>
      </c>
      <c r="S238" s="96">
        <v>42032139795.452919</v>
      </c>
      <c r="T238" s="96">
        <v>43909401662.172409</v>
      </c>
      <c r="U238" s="96">
        <v>46091876857.825432</v>
      </c>
      <c r="V238" s="96">
        <v>50390779136.403496</v>
      </c>
      <c r="W238" s="96">
        <v>55350976954.682205</v>
      </c>
      <c r="X238" s="96">
        <v>61049773246.548485</v>
      </c>
      <c r="Y238" s="96">
        <v>64329224521.789627</v>
      </c>
      <c r="Z238" s="96">
        <v>67657323331.085678</v>
      </c>
      <c r="AA238" s="96">
        <v>71653751952.262878</v>
      </c>
      <c r="AB238" s="96">
        <v>75488910649.686157</v>
      </c>
      <c r="AC238" s="96">
        <v>79704364262.151199</v>
      </c>
      <c r="AD238" s="96">
        <v>84289302223.724915</v>
      </c>
      <c r="AE238" s="96">
        <v>88206428692.956772</v>
      </c>
      <c r="AF238" s="96">
        <v>93087620536.465164</v>
      </c>
      <c r="AG238" s="96">
        <v>101948580888.59592</v>
      </c>
      <c r="AH238" s="96">
        <v>115495624611.61752</v>
      </c>
      <c r="AI238" s="96">
        <v>129575125644.17044</v>
      </c>
      <c r="AJ238" s="96">
        <v>144044991708.43863</v>
      </c>
      <c r="AK238" s="96">
        <v>156372737078.55869</v>
      </c>
      <c r="AL238" s="96">
        <v>169012952179.51303</v>
      </c>
      <c r="AM238" s="96">
        <v>182959758879.24185</v>
      </c>
      <c r="AN238" s="96">
        <v>197591095927.87241</v>
      </c>
      <c r="AO238" s="96">
        <v>213636116013.33444</v>
      </c>
      <c r="AP238" s="96">
        <v>225710710647.57977</v>
      </c>
      <c r="AQ238" s="96">
        <v>219495596601.21045</v>
      </c>
      <c r="AR238" s="96">
        <v>202739225305.4556</v>
      </c>
      <c r="AS238" s="96">
        <v>212009086618.7294</v>
      </c>
      <c r="AT238" s="96">
        <v>221454615181.94397</v>
      </c>
      <c r="AU238" s="96">
        <v>229082063572.24698</v>
      </c>
      <c r="AV238" s="96">
        <v>243168402250.19989</v>
      </c>
      <c r="AW238" s="96">
        <v>260650370324.98077</v>
      </c>
      <c r="AX238" s="96">
        <v>277043563911.34509</v>
      </c>
      <c r="AY238" s="96">
        <v>288645146658.33386</v>
      </c>
      <c r="AZ238" s="96">
        <v>302984491694.58679</v>
      </c>
      <c r="BA238" s="96">
        <v>319452158416.90253</v>
      </c>
      <c r="BB238" s="96">
        <v>324964940636.73322</v>
      </c>
      <c r="BC238" s="96">
        <v>322720673508.11121</v>
      </c>
      <c r="BD238" s="96">
        <v>346967938038.26501</v>
      </c>
      <c r="BE238" s="96">
        <v>349882927003.63312</v>
      </c>
      <c r="BF238" s="96">
        <v>375224234353.83557</v>
      </c>
      <c r="BG238" s="96">
        <v>385308369004.16693</v>
      </c>
      <c r="BH238" s="96">
        <v>389101609925.9328</v>
      </c>
      <c r="BI238" s="96">
        <v>401296238228.08392</v>
      </c>
      <c r="BJ238" s="96">
        <v>415081396923.29291</v>
      </c>
      <c r="BK238" s="96">
        <v>432422173710.33344</v>
      </c>
      <c r="BL238" s="96">
        <v>450682801200.33887</v>
      </c>
      <c r="BM238" s="96">
        <v>460212749509.62622</v>
      </c>
      <c r="BN238" s="96">
        <v>432369701127.27765</v>
      </c>
      <c r="BO238" s="96">
        <v>439150043937.79187</v>
      </c>
      <c r="BP238" s="96">
        <v>449965296578.69971</v>
      </c>
      <c r="BQ238" s="96">
        <v>458437321749.60815</v>
      </c>
    </row>
    <row r="239" spans="1:69" hidden="1" x14ac:dyDescent="0.25">
      <c r="A239" s="96" t="s">
        <v>468</v>
      </c>
      <c r="B239" s="96" t="s">
        <v>469</v>
      </c>
      <c r="C239" s="96" t="s">
        <v>4194</v>
      </c>
      <c r="D239" s="96" t="s">
        <v>4195</v>
      </c>
      <c r="E239" s="101">
        <f t="shared" si="3"/>
        <v>8806858456.4962807</v>
      </c>
      <c r="AE239" s="96">
        <v>6548213772.0010338</v>
      </c>
      <c r="AF239" s="96">
        <v>6777401245.7111101</v>
      </c>
      <c r="AG239" s="96">
        <v>6696072427.7407732</v>
      </c>
      <c r="AH239" s="96">
        <v>7626826568.4754744</v>
      </c>
      <c r="AI239" s="96">
        <v>7131082790.9093609</v>
      </c>
      <c r="AJ239" s="96">
        <v>7088296320.4535942</v>
      </c>
      <c r="AK239" s="96">
        <v>6585027345.7636223</v>
      </c>
      <c r="AL239" s="96">
        <v>4675369345.9906921</v>
      </c>
      <c r="AM239" s="96">
        <v>3908608780.5005469</v>
      </c>
      <c r="AN239" s="96">
        <v>3076075187.914279</v>
      </c>
      <c r="AO239" s="96">
        <v>2694139780.48735</v>
      </c>
      <c r="AP239" s="96">
        <v>2244218479.3001204</v>
      </c>
      <c r="AQ239" s="96">
        <v>2281936478.834372</v>
      </c>
      <c r="AR239" s="96">
        <v>2403172744.0264239</v>
      </c>
      <c r="AS239" s="96">
        <v>2492079338.5005956</v>
      </c>
      <c r="AT239" s="96">
        <v>2699528109.30372</v>
      </c>
      <c r="AU239" s="96">
        <v>2958165475.0467649</v>
      </c>
      <c r="AV239" s="96">
        <v>3277647457.5541825</v>
      </c>
      <c r="AW239" s="96">
        <v>3638188647.6671081</v>
      </c>
      <c r="AX239" s="96">
        <v>4012922039.8488264</v>
      </c>
      <c r="AY239" s="96">
        <v>4281787756.9891701</v>
      </c>
      <c r="AZ239" s="96">
        <v>4581513037.4704685</v>
      </c>
      <c r="BA239" s="96">
        <v>4938871059.8324118</v>
      </c>
      <c r="BB239" s="96">
        <v>5329041788.1932249</v>
      </c>
      <c r="BC239" s="96">
        <v>5536874479.1242809</v>
      </c>
      <c r="BD239" s="96">
        <v>5896771269.6521511</v>
      </c>
      <c r="BE239" s="96">
        <v>6333132378.9615116</v>
      </c>
      <c r="BF239" s="96">
        <v>6808117273.3883362</v>
      </c>
      <c r="BG239" s="96">
        <v>7311917934.3947935</v>
      </c>
      <c r="BH239" s="96">
        <v>7801816486.4633617</v>
      </c>
      <c r="BI239" s="96">
        <v>8271431485.0748415</v>
      </c>
      <c r="BJ239" s="96">
        <v>8842160257.5450058</v>
      </c>
      <c r="BK239" s="96">
        <v>9469953672.8477936</v>
      </c>
      <c r="BL239" s="96">
        <v>10189670046.825466</v>
      </c>
      <c r="BM239" s="96">
        <v>10943705646.910469</v>
      </c>
      <c r="BN239" s="96">
        <v>11425228817.455389</v>
      </c>
      <c r="BO239" s="96">
        <v>12499200274.925537</v>
      </c>
      <c r="BP239" s="96">
        <v>13499136339.224829</v>
      </c>
      <c r="BQ239" s="96">
        <v>14619564549.617371</v>
      </c>
    </row>
    <row r="240" spans="1:69" hidden="1" x14ac:dyDescent="0.25">
      <c r="A240" s="96" t="s">
        <v>470</v>
      </c>
      <c r="B240" s="96" t="s">
        <v>471</v>
      </c>
      <c r="C240" s="96" t="s">
        <v>4194</v>
      </c>
      <c r="D240" s="96" t="s">
        <v>4195</v>
      </c>
      <c r="E240" s="101">
        <f t="shared" si="3"/>
        <v>35808221857.265755</v>
      </c>
      <c r="AG240" s="96">
        <v>9134688479.3085365</v>
      </c>
      <c r="AH240" s="96">
        <v>10141662024.143299</v>
      </c>
      <c r="AI240" s="96">
        <v>9710101901.7063618</v>
      </c>
      <c r="AJ240" s="96">
        <v>13145978551.504999</v>
      </c>
      <c r="AK240" s="96">
        <v>12540571637.206928</v>
      </c>
      <c r="AL240" s="96">
        <v>10663751366.949852</v>
      </c>
      <c r="AM240" s="96">
        <v>10823707656.00029</v>
      </c>
      <c r="AN240" s="96">
        <v>8951221333.6005478</v>
      </c>
      <c r="AO240" s="96">
        <v>8306729733.4476471</v>
      </c>
      <c r="AP240" s="96">
        <v>8863279974.3948174</v>
      </c>
      <c r="AQ240" s="96">
        <v>7852866037.1355534</v>
      </c>
      <c r="AR240" s="96">
        <v>8410419552.7754297</v>
      </c>
      <c r="AS240" s="96">
        <v>9798138736.6980629</v>
      </c>
      <c r="AT240" s="96">
        <v>10334005228.002203</v>
      </c>
      <c r="AU240" s="96">
        <v>10782898471.217133</v>
      </c>
      <c r="AV240" s="96">
        <v>10810629921.418913</v>
      </c>
      <c r="AW240" s="96">
        <v>11164010879.757881</v>
      </c>
      <c r="AX240" s="96">
        <v>11722256910.1313</v>
      </c>
      <c r="AY240" s="96">
        <v>13250139963.351376</v>
      </c>
      <c r="AZ240" s="96">
        <v>14704118675.07719</v>
      </c>
      <c r="BA240" s="96">
        <v>16330291193.844343</v>
      </c>
      <c r="BB240" s="96">
        <v>18730843999.339462</v>
      </c>
      <c r="BC240" s="96">
        <v>19873425504.812748</v>
      </c>
      <c r="BD240" s="96">
        <v>21701780648.881611</v>
      </c>
      <c r="BE240" s="96">
        <v>24891942388.614223</v>
      </c>
      <c r="BF240" s="96">
        <v>27654947984.180569</v>
      </c>
      <c r="BG240" s="96">
        <v>30475752706.608826</v>
      </c>
      <c r="BH240" s="96">
        <v>33614755226.413181</v>
      </c>
      <c r="BI240" s="96">
        <v>35799714285.714287</v>
      </c>
      <c r="BJ240" s="96">
        <v>38019296559.410637</v>
      </c>
      <c r="BK240" s="96">
        <v>40490550853.576675</v>
      </c>
      <c r="BL240" s="96">
        <v>43000964982.7593</v>
      </c>
      <c r="BM240" s="96">
        <v>45710025794.848404</v>
      </c>
      <c r="BN240" s="96">
        <v>48406917316.744453</v>
      </c>
      <c r="BO240" s="96">
        <v>51408146190.382614</v>
      </c>
      <c r="BP240" s="96">
        <v>54595451254.186348</v>
      </c>
      <c r="BQ240" s="96">
        <v>58034964683.20005</v>
      </c>
    </row>
    <row r="241" spans="1:69" hidden="1" x14ac:dyDescent="0.25">
      <c r="A241" s="96" t="s">
        <v>4013</v>
      </c>
      <c r="B241" s="96" t="s">
        <v>4012</v>
      </c>
      <c r="C241" s="96" t="s">
        <v>4194</v>
      </c>
      <c r="D241" s="96" t="s">
        <v>4195</v>
      </c>
      <c r="E241" s="101">
        <f t="shared" si="3"/>
        <v>5060960379524.6152</v>
      </c>
      <c r="F241" s="96">
        <v>698704283521.51392</v>
      </c>
      <c r="G241" s="96">
        <v>741302375618.37927</v>
      </c>
      <c r="H241" s="96">
        <v>772423865660.5957</v>
      </c>
      <c r="I241" s="96">
        <v>787074214700.72046</v>
      </c>
      <c r="J241" s="96">
        <v>844223251183.45142</v>
      </c>
      <c r="K241" s="96">
        <v>891262948172.72937</v>
      </c>
      <c r="L241" s="96">
        <v>934662766077.65112</v>
      </c>
      <c r="M241" s="96">
        <v>974606449283.96033</v>
      </c>
      <c r="N241" s="96">
        <v>1044384095786.9508</v>
      </c>
      <c r="O241" s="96">
        <v>1114948994833.5967</v>
      </c>
      <c r="P241" s="96">
        <v>1187742916199.0288</v>
      </c>
      <c r="Q241" s="96">
        <v>1269431095953.2891</v>
      </c>
      <c r="R241" s="96">
        <v>1361543854714.8147</v>
      </c>
      <c r="S241" s="96">
        <v>1472249539807.9946</v>
      </c>
      <c r="T241" s="96">
        <v>1568206494806.9426</v>
      </c>
      <c r="U241" s="96">
        <v>1625297225728.3174</v>
      </c>
      <c r="V241" s="96">
        <v>1713340463735.6233</v>
      </c>
      <c r="W241" s="96">
        <v>1794857088286.1362</v>
      </c>
      <c r="X241" s="96">
        <v>1873889621358.4707</v>
      </c>
      <c r="Y241" s="96">
        <v>2013638337723.6997</v>
      </c>
      <c r="Z241" s="96">
        <v>2153045111535.5042</v>
      </c>
      <c r="AA241" s="96">
        <v>2173207967337.5295</v>
      </c>
      <c r="AB241" s="96">
        <v>2165837242660.7292</v>
      </c>
      <c r="AC241" s="96">
        <v>2112343720105.646</v>
      </c>
      <c r="AD241" s="96">
        <v>2190721720895.3884</v>
      </c>
      <c r="AE241" s="96">
        <v>2260066553741.7026</v>
      </c>
      <c r="AF241" s="96">
        <v>2339836062104.562</v>
      </c>
      <c r="AG241" s="96">
        <v>2418667496043.6953</v>
      </c>
      <c r="AH241" s="96">
        <v>2427934063051.7813</v>
      </c>
      <c r="AI241" s="96">
        <v>2467676145163.3257</v>
      </c>
      <c r="AJ241" s="96">
        <v>2461613451249.5796</v>
      </c>
      <c r="AK241" s="96">
        <v>2542741523167.7417</v>
      </c>
      <c r="AL241" s="96">
        <v>2614186440969.3965</v>
      </c>
      <c r="AM241" s="96">
        <v>2737621089418.145</v>
      </c>
      <c r="AN241" s="96">
        <v>2883295468544.0161</v>
      </c>
      <c r="AO241" s="96">
        <v>2903207208373.2598</v>
      </c>
      <c r="AP241" s="96">
        <v>3018371119398.2554</v>
      </c>
      <c r="AQ241" s="96">
        <v>3182944433781.4473</v>
      </c>
      <c r="AR241" s="96">
        <v>3276529325489.0562</v>
      </c>
      <c r="AS241" s="96">
        <v>3291253004695.7974</v>
      </c>
      <c r="AT241" s="96">
        <v>3409199175203.3423</v>
      </c>
      <c r="AU241" s="96">
        <v>3416890873870.3833</v>
      </c>
      <c r="AV241" s="96">
        <v>3431564104057.8721</v>
      </c>
      <c r="AW241" s="96">
        <v>3518514015574.5806</v>
      </c>
      <c r="AX241" s="96">
        <v>3706605975687.8096</v>
      </c>
      <c r="AY241" s="96">
        <v>3855887907171.4448</v>
      </c>
      <c r="AZ241" s="96">
        <v>4057886054277.3296</v>
      </c>
      <c r="BA241" s="96">
        <v>4274995116079.0635</v>
      </c>
      <c r="BB241" s="96">
        <v>4437865812568.3096</v>
      </c>
      <c r="BC241" s="96">
        <v>4334470583938.4541</v>
      </c>
      <c r="BD241" s="96">
        <v>4623963528439.748</v>
      </c>
      <c r="BE241" s="96">
        <v>4835227018934.459</v>
      </c>
      <c r="BF241" s="96">
        <v>4962906890544.4932</v>
      </c>
      <c r="BG241" s="96">
        <v>5104502172495.4648</v>
      </c>
      <c r="BH241" s="96">
        <v>5175878709705.6563</v>
      </c>
      <c r="BI241" s="96">
        <v>5194835549016.9131</v>
      </c>
      <c r="BJ241" s="96">
        <v>5177367110171.3623</v>
      </c>
      <c r="BK241" s="96">
        <v>5280460967083.3506</v>
      </c>
      <c r="BL241" s="96">
        <v>5368880833322.3115</v>
      </c>
      <c r="BM241" s="96">
        <v>5407406169586.2715</v>
      </c>
      <c r="BN241" s="96">
        <v>5052302548094.334</v>
      </c>
      <c r="BO241" s="96">
        <v>5416110373204.0469</v>
      </c>
      <c r="BP241" s="96">
        <v>5633165762229.8691</v>
      </c>
      <c r="BQ241" s="96">
        <v>5755987306504.3213</v>
      </c>
    </row>
    <row r="242" spans="1:69" hidden="1" x14ac:dyDescent="0.25">
      <c r="A242" s="96" t="s">
        <v>472</v>
      </c>
      <c r="B242" s="96" t="s">
        <v>473</v>
      </c>
      <c r="C242" s="96" t="s">
        <v>4194</v>
      </c>
      <c r="D242" s="96" t="s">
        <v>4195</v>
      </c>
      <c r="E242" s="101">
        <f t="shared" si="3"/>
        <v>1651633105.0049567</v>
      </c>
      <c r="AJ242" s="96">
        <v>481437140.43088883</v>
      </c>
      <c r="AK242" s="96">
        <v>533019691.71259779</v>
      </c>
      <c r="AL242" s="96">
        <v>588771012.94132149</v>
      </c>
      <c r="AM242" s="96">
        <v>648853693.18982673</v>
      </c>
      <c r="AN242" s="96">
        <v>695070470.70776761</v>
      </c>
      <c r="AO242" s="96">
        <v>741509956.2066344</v>
      </c>
      <c r="AP242" s="96">
        <v>800698636.71212149</v>
      </c>
      <c r="AQ242" s="96">
        <v>832726582.18060517</v>
      </c>
      <c r="AR242" s="96">
        <v>816072050.53699303</v>
      </c>
      <c r="AS242" s="96">
        <v>526754627.51598954</v>
      </c>
      <c r="AT242" s="96">
        <v>832683747.80083442</v>
      </c>
      <c r="AU242" s="96">
        <v>968839039.26555002</v>
      </c>
      <c r="AV242" s="96">
        <v>903891443.33697605</v>
      </c>
      <c r="AW242" s="96">
        <v>884166144.57351291</v>
      </c>
      <c r="AX242" s="96">
        <v>887702844.35180485</v>
      </c>
      <c r="AY242" s="96">
        <v>914197042.69094014</v>
      </c>
      <c r="AZ242" s="96">
        <v>876567845.04983413</v>
      </c>
      <c r="BA242" s="96">
        <v>966550939.40898609</v>
      </c>
      <c r="BB242" s="96">
        <v>1076687532.5047584</v>
      </c>
      <c r="BC242" s="96">
        <v>1185938525.6560471</v>
      </c>
      <c r="BD242" s="96">
        <v>1296604518.7186325</v>
      </c>
      <c r="BE242" s="96">
        <v>1373863213.8754499</v>
      </c>
      <c r="BF242" s="96">
        <v>1440641509.6892612</v>
      </c>
      <c r="BG242" s="96">
        <v>1485364306.8856845</v>
      </c>
      <c r="BH242" s="96">
        <v>1551797202.7211483</v>
      </c>
      <c r="BI242" s="96">
        <v>1595205100</v>
      </c>
      <c r="BJ242" s="96">
        <v>1648934396.6318252</v>
      </c>
      <c r="BK242" s="96">
        <v>1597082499.8823099</v>
      </c>
      <c r="BL242" s="96">
        <v>1586017900.5759261</v>
      </c>
      <c r="BM242" s="96">
        <v>1957336677.2987452</v>
      </c>
      <c r="BN242" s="96">
        <v>2582939038.0810695</v>
      </c>
      <c r="BO242" s="96">
        <v>2720236129.4742084</v>
      </c>
      <c r="BP242" s="96">
        <v>2161456464.502912</v>
      </c>
      <c r="BQ242" s="96">
        <v>1851106829.1772978</v>
      </c>
    </row>
    <row r="243" spans="1:69" hidden="1" x14ac:dyDescent="0.25">
      <c r="A243" s="96" t="s">
        <v>4011</v>
      </c>
      <c r="B243" s="96" t="s">
        <v>4010</v>
      </c>
      <c r="C243" s="96" t="s">
        <v>4194</v>
      </c>
      <c r="D243" s="96" t="s">
        <v>4195</v>
      </c>
      <c r="E243" s="101">
        <f t="shared" si="3"/>
        <v>1483075801959.7715</v>
      </c>
      <c r="F243" s="96">
        <v>134916926204.76817</v>
      </c>
      <c r="G243" s="96">
        <v>139451646705.14844</v>
      </c>
      <c r="H243" s="96">
        <v>142666624548.97107</v>
      </c>
      <c r="I243" s="96">
        <v>159290731734.37726</v>
      </c>
      <c r="J243" s="96">
        <v>176180358353.05505</v>
      </c>
      <c r="K243" s="96">
        <v>198217926710.78107</v>
      </c>
      <c r="L243" s="96">
        <v>212815984110.41849</v>
      </c>
      <c r="M243" s="96">
        <v>229602642626.38971</v>
      </c>
      <c r="N243" s="96">
        <v>259832567446.78256</v>
      </c>
      <c r="O243" s="96">
        <v>290441245371.71429</v>
      </c>
      <c r="P243" s="96">
        <v>314760481114.10931</v>
      </c>
      <c r="Q243" s="96">
        <v>334313935106.59869</v>
      </c>
      <c r="R243" s="96">
        <v>378613237956.15881</v>
      </c>
      <c r="S243" s="96">
        <v>398603513322.89984</v>
      </c>
      <c r="T243" s="96">
        <v>429747965846.16492</v>
      </c>
      <c r="U243" s="96">
        <v>442662506690.10376</v>
      </c>
      <c r="V243" s="96">
        <v>514593399856.34485</v>
      </c>
      <c r="W243" s="96">
        <v>522150661659.12622</v>
      </c>
      <c r="X243" s="96">
        <v>507413907063.61829</v>
      </c>
      <c r="Y243" s="96">
        <v>502375584888.8949</v>
      </c>
      <c r="Z243" s="96">
        <v>477907976162.04041</v>
      </c>
      <c r="AA243" s="96">
        <v>465034322317.2262</v>
      </c>
      <c r="AB243" s="96">
        <v>518928030907.92542</v>
      </c>
      <c r="AC243" s="96">
        <v>542064289331.87927</v>
      </c>
      <c r="AD243" s="96">
        <v>539114864089.1687</v>
      </c>
      <c r="AE243" s="96">
        <v>559951184484.14746</v>
      </c>
      <c r="AF243" s="96">
        <v>543459778674.66046</v>
      </c>
      <c r="AG243" s="96">
        <v>543940325667.69141</v>
      </c>
      <c r="AH243" s="96">
        <v>548096811774.62286</v>
      </c>
      <c r="AI243" s="96">
        <v>561480457214.97888</v>
      </c>
      <c r="AJ243" s="96">
        <v>622910736318.5531</v>
      </c>
      <c r="AK243" s="96">
        <v>626157655725.63818</v>
      </c>
      <c r="AL243" s="96">
        <v>654068656402.50232</v>
      </c>
      <c r="AM243" s="96">
        <v>663876698234.1394</v>
      </c>
      <c r="AN243" s="96">
        <v>677415726514.93262</v>
      </c>
      <c r="AO243" s="96">
        <v>694612310735.52466</v>
      </c>
      <c r="AP243" s="96">
        <v>737813002790.58044</v>
      </c>
      <c r="AQ243" s="96">
        <v>766302103913.91211</v>
      </c>
      <c r="AR243" s="96">
        <v>811426235867.50342</v>
      </c>
      <c r="AS243" s="96">
        <v>846167442387.75452</v>
      </c>
      <c r="AT243" s="96">
        <v>898354619571.74683</v>
      </c>
      <c r="AU243" s="96">
        <v>924132086539.93188</v>
      </c>
      <c r="AV243" s="96">
        <v>954183568834.95996</v>
      </c>
      <c r="AW243" s="96">
        <v>975300503724.65466</v>
      </c>
      <c r="AX243" s="96">
        <v>1049772695175.6715</v>
      </c>
      <c r="AY243" s="96">
        <v>1096179255705.1619</v>
      </c>
      <c r="AZ243" s="96">
        <v>1154577323460.9526</v>
      </c>
      <c r="BA243" s="96">
        <v>1224220768556.9788</v>
      </c>
      <c r="BB243" s="96">
        <v>1269381832238.8062</v>
      </c>
      <c r="BC243" s="96">
        <v>1301186909161.4951</v>
      </c>
      <c r="BD243" s="96">
        <v>1370872981240.8359</v>
      </c>
      <c r="BE243" s="96">
        <v>1356802970672.2227</v>
      </c>
      <c r="BF243" s="96">
        <v>1404755586686.9622</v>
      </c>
      <c r="BG243" s="96">
        <v>1410617703872.0576</v>
      </c>
      <c r="BH243" s="96">
        <v>1436637842301.7173</v>
      </c>
      <c r="BI243" s="96">
        <v>1446610375148.2905</v>
      </c>
      <c r="BJ243" s="96">
        <v>1524262127853.9858</v>
      </c>
      <c r="BK243" s="96">
        <v>1572107907247.7778</v>
      </c>
      <c r="BL243" s="96">
        <v>1600776715971.9358</v>
      </c>
      <c r="BM243" s="96">
        <v>1618549096944.0725</v>
      </c>
      <c r="BN243" s="96">
        <v>1548381678513.7263</v>
      </c>
      <c r="BO243" s="96">
        <v>1644599495547.7422</v>
      </c>
      <c r="BP243" s="96">
        <v>1717197406561.1169</v>
      </c>
      <c r="BQ243" s="96">
        <v>1765327234796.3921</v>
      </c>
    </row>
    <row r="244" spans="1:69" hidden="1" x14ac:dyDescent="0.25">
      <c r="A244" s="96" t="s">
        <v>474</v>
      </c>
      <c r="B244" s="96" t="s">
        <v>4009</v>
      </c>
      <c r="C244" s="96" t="s">
        <v>4194</v>
      </c>
      <c r="D244" s="96" t="s">
        <v>4195</v>
      </c>
      <c r="E244" s="101">
        <f t="shared" si="3"/>
        <v>441198776.37359399</v>
      </c>
      <c r="AA244" s="96">
        <v>222218177.73333263</v>
      </c>
      <c r="AB244" s="96">
        <v>232754131.32876831</v>
      </c>
      <c r="AC244" s="96">
        <v>237368255.54409614</v>
      </c>
      <c r="AD244" s="96">
        <v>241494646.21417159</v>
      </c>
      <c r="AE244" s="96">
        <v>257332984.34429795</v>
      </c>
      <c r="AF244" s="96">
        <v>262784997.57493922</v>
      </c>
      <c r="AG244" s="96">
        <v>270630805.76169819</v>
      </c>
      <c r="AH244" s="96">
        <v>265537880.2721177</v>
      </c>
      <c r="AI244" s="96">
        <v>266573230.55138332</v>
      </c>
      <c r="AJ244" s="96">
        <v>261124229.97711393</v>
      </c>
      <c r="AK244" s="96">
        <v>277875212.43439108</v>
      </c>
      <c r="AL244" s="96">
        <v>278575390.34638411</v>
      </c>
      <c r="AM244" s="96">
        <v>288988692.72065681</v>
      </c>
      <c r="AN244" s="96">
        <v>303300919.34311444</v>
      </c>
      <c r="AO244" s="96">
        <v>325680086.33776271</v>
      </c>
      <c r="AP244" s="96">
        <v>331560341.96400315</v>
      </c>
      <c r="AQ244" s="96">
        <v>335616815.69913846</v>
      </c>
      <c r="AR244" s="96">
        <v>343868824.70636016</v>
      </c>
      <c r="AS244" s="96">
        <v>356629387.47414708</v>
      </c>
      <c r="AT244" s="96">
        <v>359753425.4701885</v>
      </c>
      <c r="AU244" s="96">
        <v>373240314.06902117</v>
      </c>
      <c r="AV244" s="96">
        <v>391335052.32355583</v>
      </c>
      <c r="AW244" s="96">
        <v>400367243.36399508</v>
      </c>
      <c r="AX244" s="96">
        <v>390715587.78918105</v>
      </c>
      <c r="AY244" s="96">
        <v>391032199.84338868</v>
      </c>
      <c r="AZ244" s="96">
        <v>390450987.87052143</v>
      </c>
      <c r="BA244" s="96">
        <v>391509482.11267948</v>
      </c>
      <c r="BB244" s="96">
        <v>410106846.73164457</v>
      </c>
      <c r="BC244" s="96">
        <v>388784944.60140508</v>
      </c>
      <c r="BD244" s="96">
        <v>391908793.46240813</v>
      </c>
      <c r="BE244" s="96">
        <v>418630217.23514724</v>
      </c>
      <c r="BF244" s="96">
        <v>422075973.93143177</v>
      </c>
      <c r="BG244" s="96">
        <v>423394150.58125228</v>
      </c>
      <c r="BH244" s="96">
        <v>431941210.24830902</v>
      </c>
      <c r="BI244" s="96">
        <v>437003078.56358403</v>
      </c>
      <c r="BJ244" s="96">
        <v>465718553.04570806</v>
      </c>
      <c r="BK244" s="96">
        <v>481191737.81735301</v>
      </c>
      <c r="BL244" s="96">
        <v>482352506.8315019</v>
      </c>
      <c r="BM244" s="96">
        <v>485760247.38507688</v>
      </c>
      <c r="BN244" s="96">
        <v>488133892.11644173</v>
      </c>
      <c r="BO244" s="96">
        <v>475112890.40083897</v>
      </c>
      <c r="BP244" s="96">
        <v>465555896.91272199</v>
      </c>
    </row>
    <row r="245" spans="1:69" hidden="1" x14ac:dyDescent="0.25">
      <c r="A245" s="96" t="s">
        <v>4008</v>
      </c>
      <c r="B245" s="96" t="s">
        <v>4007</v>
      </c>
      <c r="C245" s="96" t="s">
        <v>4194</v>
      </c>
      <c r="D245" s="96" t="s">
        <v>4195</v>
      </c>
      <c r="E245" s="101">
        <f t="shared" si="3"/>
        <v>2773597339903.8774</v>
      </c>
      <c r="F245" s="96">
        <v>188384865576.30359</v>
      </c>
      <c r="G245" s="96">
        <v>196323078096.2312</v>
      </c>
      <c r="H245" s="96">
        <v>203013742495.8356</v>
      </c>
      <c r="I245" s="96">
        <v>213755867213.79526</v>
      </c>
      <c r="J245" s="96">
        <v>230341410191.3924</v>
      </c>
      <c r="K245" s="96">
        <v>229094484168.49249</v>
      </c>
      <c r="L245" s="96">
        <v>231941618003.48447</v>
      </c>
      <c r="M245" s="96">
        <v>246110619303.88477</v>
      </c>
      <c r="N245" s="96">
        <v>257437137636.18359</v>
      </c>
      <c r="O245" s="96">
        <v>272309855285.4068</v>
      </c>
      <c r="P245" s="96">
        <v>288395692821.0025</v>
      </c>
      <c r="Q245" s="96">
        <v>290182184938.80737</v>
      </c>
      <c r="R245" s="96">
        <v>285080392979.32593</v>
      </c>
      <c r="S245" s="96">
        <v>296146603187.63678</v>
      </c>
      <c r="T245" s="96">
        <v>303490042232.47577</v>
      </c>
      <c r="U245" s="96">
        <v>324364425202.39917</v>
      </c>
      <c r="V245" s="96">
        <v>332820432142.81549</v>
      </c>
      <c r="W245" s="96">
        <v>353538047029.70477</v>
      </c>
      <c r="X245" s="96">
        <v>375256936268.0921</v>
      </c>
      <c r="Y245" s="96">
        <v>365782094529.19568</v>
      </c>
      <c r="Z245" s="96">
        <v>389641207407.97137</v>
      </c>
      <c r="AA245" s="96">
        <v>414752677749.65466</v>
      </c>
      <c r="AB245" s="96">
        <v>430747123309.5946</v>
      </c>
      <c r="AC245" s="96">
        <v>459474310934.33685</v>
      </c>
      <c r="AD245" s="96">
        <v>479011839753.10901</v>
      </c>
      <c r="AE245" s="96">
        <v>505244771988.64789</v>
      </c>
      <c r="AF245" s="96">
        <v>529670424597.94299</v>
      </c>
      <c r="AG245" s="96">
        <v>552283459695.12817</v>
      </c>
      <c r="AH245" s="96">
        <v>598498157215.08289</v>
      </c>
      <c r="AI245" s="96">
        <v>630714525842.62207</v>
      </c>
      <c r="AJ245" s="96">
        <v>664753654341.88623</v>
      </c>
      <c r="AK245" s="96">
        <v>678765301369.54309</v>
      </c>
      <c r="AL245" s="96">
        <v>718178938342.39172</v>
      </c>
      <c r="AM245" s="96">
        <v>748962171639.82629</v>
      </c>
      <c r="AN245" s="96">
        <v>793287429966.13574</v>
      </c>
      <c r="AO245" s="96">
        <v>847419806837.64221</v>
      </c>
      <c r="AP245" s="96">
        <v>904266037894.74915</v>
      </c>
      <c r="AQ245" s="96">
        <v>937674838950.15015</v>
      </c>
      <c r="AR245" s="96">
        <v>988732770759.53809</v>
      </c>
      <c r="AS245" s="96">
        <v>1063012950911.1112</v>
      </c>
      <c r="AT245" s="96">
        <v>1106728825011.4841</v>
      </c>
      <c r="AU245" s="96">
        <v>1154972547449.8071</v>
      </c>
      <c r="AV245" s="96">
        <v>1197949946219.0144</v>
      </c>
      <c r="AW245" s="96">
        <v>1283915686115.46</v>
      </c>
      <c r="AX245" s="96">
        <v>1380834924638.552</v>
      </c>
      <c r="AY245" s="96">
        <v>1485954206720.8721</v>
      </c>
      <c r="AZ245" s="96">
        <v>1599162055935.752</v>
      </c>
      <c r="BA245" s="96">
        <v>1713328891738.8699</v>
      </c>
      <c r="BB245" s="96">
        <v>1769836277485.2703</v>
      </c>
      <c r="BC245" s="96">
        <v>1892838131745.5356</v>
      </c>
      <c r="BD245" s="96">
        <v>2032264437265.9087</v>
      </c>
      <c r="BE245" s="96">
        <v>2135325077459.9792</v>
      </c>
      <c r="BF245" s="96">
        <v>2250233106684.2827</v>
      </c>
      <c r="BG245" s="96">
        <v>2385440649481.9819</v>
      </c>
      <c r="BH245" s="96">
        <v>2548791758156.1309</v>
      </c>
      <c r="BI245" s="96">
        <v>2733618963171.5859</v>
      </c>
      <c r="BJ245" s="96">
        <v>2946191611624.6099</v>
      </c>
      <c r="BK245" s="96">
        <v>3137771875096.4048</v>
      </c>
      <c r="BL245" s="96">
        <v>3336540107818.0254</v>
      </c>
      <c r="BM245" s="96">
        <v>3467476713350.9253</v>
      </c>
      <c r="BN245" s="96">
        <v>3308572896242.9897</v>
      </c>
      <c r="BO245" s="96">
        <v>3598530287648.1685</v>
      </c>
      <c r="BP245" s="96">
        <v>3825677137194.7095</v>
      </c>
      <c r="BQ245" s="96">
        <v>4068716856200.5288</v>
      </c>
    </row>
    <row r="246" spans="1:69" hidden="1" x14ac:dyDescent="0.25">
      <c r="A246" s="96" t="s">
        <v>4006</v>
      </c>
      <c r="B246" s="96" t="s">
        <v>4005</v>
      </c>
      <c r="C246" s="96" t="s">
        <v>4194</v>
      </c>
      <c r="D246" s="96" t="s">
        <v>4195</v>
      </c>
      <c r="E246" s="101">
        <f t="shared" si="3"/>
        <v>1613422256454.8997</v>
      </c>
      <c r="F246" s="96">
        <v>259688666546.1088</v>
      </c>
      <c r="G246" s="96">
        <v>262533459180.58334</v>
      </c>
      <c r="H246" s="96">
        <v>278324420664.27856</v>
      </c>
      <c r="I246" s="96">
        <v>295811031504.77899</v>
      </c>
      <c r="J246" s="96">
        <v>310579223172.72009</v>
      </c>
      <c r="K246" s="96">
        <v>325120176468.49292</v>
      </c>
      <c r="L246" s="96">
        <v>331743775646.62994</v>
      </c>
      <c r="M246" s="96">
        <v>329226379613.237</v>
      </c>
      <c r="N246" s="96">
        <v>339550642706.37341</v>
      </c>
      <c r="O246" s="96">
        <v>370155099296.03766</v>
      </c>
      <c r="P246" s="96">
        <v>399196168091.24365</v>
      </c>
      <c r="Q246" s="96">
        <v>430182672532.45288</v>
      </c>
      <c r="R246" s="96">
        <v>442945886983.4845</v>
      </c>
      <c r="S246" s="96">
        <v>462093996296.30762</v>
      </c>
      <c r="T246" s="96">
        <v>497097342175.29834</v>
      </c>
      <c r="U246" s="96">
        <v>495813565637.61877</v>
      </c>
      <c r="V246" s="96">
        <v>521522603376.90259</v>
      </c>
      <c r="W246" s="96">
        <v>536016005862.1582</v>
      </c>
      <c r="X246" s="96">
        <v>535156914859.22083</v>
      </c>
      <c r="Y246" s="96">
        <v>556309149232.56238</v>
      </c>
      <c r="Z246" s="96">
        <v>577214956566.79492</v>
      </c>
      <c r="AA246" s="96">
        <v>572505116931.91699</v>
      </c>
      <c r="AB246" s="96">
        <v>565633600338.03589</v>
      </c>
      <c r="AC246" s="96">
        <v>551043617464.979</v>
      </c>
      <c r="AD246" s="96">
        <v>563426710906.44055</v>
      </c>
      <c r="AE246" s="96">
        <v>574737158248.35132</v>
      </c>
      <c r="AF246" s="96">
        <v>585671567075.36963</v>
      </c>
      <c r="AG246" s="96">
        <v>602958874158.52917</v>
      </c>
      <c r="AH246" s="96">
        <v>629783498509.13708</v>
      </c>
      <c r="AI246" s="96">
        <v>644356173856.86365</v>
      </c>
      <c r="AJ246" s="96">
        <v>659524980276.20142</v>
      </c>
      <c r="AK246" s="96">
        <v>661831221443.65332</v>
      </c>
      <c r="AL246" s="96">
        <v>659184063201.12292</v>
      </c>
      <c r="AM246" s="96">
        <v>653298256792.22778</v>
      </c>
      <c r="AN246" s="96">
        <v>659704517521.88708</v>
      </c>
      <c r="AO246" s="96">
        <v>681599371303.87061</v>
      </c>
      <c r="AP246" s="96">
        <v>716571395804.67444</v>
      </c>
      <c r="AQ246" s="96">
        <v>745824709801.95081</v>
      </c>
      <c r="AR246" s="96">
        <v>764487703603.08081</v>
      </c>
      <c r="AS246" s="96">
        <v>781341706008.24646</v>
      </c>
      <c r="AT246" s="96">
        <v>808517737277.38196</v>
      </c>
      <c r="AU246" s="96">
        <v>842463042074.14856</v>
      </c>
      <c r="AV246" s="96">
        <v>895800765230.39136</v>
      </c>
      <c r="AW246" s="96">
        <v>932081500585.36438</v>
      </c>
      <c r="AX246" s="96">
        <v>993617156992.6239</v>
      </c>
      <c r="AY246" s="96">
        <v>1053421773024.9535</v>
      </c>
      <c r="AZ246" s="96">
        <v>1117215564462.2976</v>
      </c>
      <c r="BA246" s="96">
        <v>1186061093106.24</v>
      </c>
      <c r="BB246" s="96">
        <v>1247611030059.3354</v>
      </c>
      <c r="BC246" s="96">
        <v>1287291060097.8115</v>
      </c>
      <c r="BD246" s="96">
        <v>1364471531295.8145</v>
      </c>
      <c r="BE246" s="96">
        <v>1424704829896.0032</v>
      </c>
      <c r="BF246" s="96">
        <v>1471125252793.658</v>
      </c>
      <c r="BG246" s="96">
        <v>1546012009178.8767</v>
      </c>
      <c r="BH246" s="96">
        <v>1621314547113.5488</v>
      </c>
      <c r="BI246" s="96">
        <v>1668662993704.6563</v>
      </c>
      <c r="BJ246" s="96">
        <v>1689388408434.4724</v>
      </c>
      <c r="BK246" s="96">
        <v>1731357602339.189</v>
      </c>
      <c r="BL246" s="96">
        <v>1779055933937.084</v>
      </c>
      <c r="BM246" s="96">
        <v>1826374286081.7466</v>
      </c>
      <c r="BN246" s="96">
        <v>1790451424728.478</v>
      </c>
      <c r="BO246" s="96">
        <v>1866813048083.8801</v>
      </c>
      <c r="BP246" s="96">
        <v>1935148905025.041</v>
      </c>
      <c r="BQ246" s="96">
        <v>1992334403857.4631</v>
      </c>
    </row>
    <row r="247" spans="1:69" hidden="1" x14ac:dyDescent="0.25">
      <c r="A247" s="96" t="s">
        <v>475</v>
      </c>
      <c r="B247" s="96" t="s">
        <v>476</v>
      </c>
      <c r="C247" s="96" t="s">
        <v>4194</v>
      </c>
      <c r="D247" s="96" t="s">
        <v>4195</v>
      </c>
      <c r="E247" s="101">
        <f t="shared" si="3"/>
        <v>23877830972.993011</v>
      </c>
      <c r="F247" s="96">
        <v>3625840698.3041954</v>
      </c>
      <c r="G247" s="96">
        <v>4134802526.5591469</v>
      </c>
      <c r="H247" s="96">
        <v>4248197962.0278378</v>
      </c>
      <c r="I247" s="96">
        <v>4486292348.0307426</v>
      </c>
      <c r="J247" s="96">
        <v>4828618875.4230795</v>
      </c>
      <c r="K247" s="96">
        <v>4862122261.0680161</v>
      </c>
      <c r="L247" s="96">
        <v>5059369885.2614841</v>
      </c>
      <c r="M247" s="96">
        <v>5162708411.4254704</v>
      </c>
      <c r="N247" s="96">
        <v>5431950966.2456808</v>
      </c>
      <c r="O247" s="96">
        <v>5580280415.305603</v>
      </c>
      <c r="P247" s="96">
        <v>5777467194.9917383</v>
      </c>
      <c r="Q247" s="96">
        <v>5837572256.1617622</v>
      </c>
      <c r="R247" s="96">
        <v>6175004178.3857698</v>
      </c>
      <c r="S247" s="96">
        <v>6277288229.9238825</v>
      </c>
      <c r="T247" s="96">
        <v>6516302508.1959171</v>
      </c>
      <c r="U247" s="96">
        <v>6612611202.7520046</v>
      </c>
      <c r="V247" s="96">
        <v>7036158563.6141624</v>
      </c>
      <c r="W247" s="96">
        <v>7677982199.1302919</v>
      </c>
      <c r="X247" s="96">
        <v>8447045788.7385082</v>
      </c>
      <c r="Y247" s="96">
        <v>8751086010.39258</v>
      </c>
      <c r="Z247" s="96">
        <v>9660394742.682806</v>
      </c>
      <c r="AA247" s="96">
        <v>10102571157.623001</v>
      </c>
      <c r="AB247" s="96">
        <v>10486399969.295147</v>
      </c>
      <c r="AC247" s="96">
        <v>9406266326.2808208</v>
      </c>
      <c r="AD247" s="96">
        <v>8865320775.7506008</v>
      </c>
      <c r="AE247" s="96">
        <v>8500121018.1564913</v>
      </c>
      <c r="AF247" s="96">
        <v>8221388190.6944447</v>
      </c>
      <c r="AG247" s="96">
        <v>7846346668.6763105</v>
      </c>
      <c r="AH247" s="96">
        <v>7538791531.2182903</v>
      </c>
      <c r="AI247" s="96">
        <v>7476226028.8701906</v>
      </c>
      <c r="AJ247" s="96">
        <v>7589054827.9642897</v>
      </c>
      <c r="AK247" s="96">
        <v>7825257167.3663769</v>
      </c>
      <c r="AL247" s="96">
        <v>8615058770.1058025</v>
      </c>
      <c r="AM247" s="96">
        <v>8557414139.7358742</v>
      </c>
      <c r="AN247" s="96">
        <v>8862672557.2881889</v>
      </c>
      <c r="AO247" s="96">
        <v>9200332683.9267654</v>
      </c>
      <c r="AP247" s="96">
        <v>9856728345.9489517</v>
      </c>
      <c r="AQ247" s="96">
        <v>10598235690.321548</v>
      </c>
      <c r="AR247" s="96">
        <v>11459296131.486481</v>
      </c>
      <c r="AS247" s="96">
        <v>12378883749.266993</v>
      </c>
      <c r="AT247" s="96">
        <v>13233195030.122105</v>
      </c>
      <c r="AU247" s="96">
        <v>13784823938.518288</v>
      </c>
      <c r="AV247" s="96">
        <v>14878885395.403698</v>
      </c>
      <c r="AW247" s="96">
        <v>17027543678.869793</v>
      </c>
      <c r="AX247" s="96">
        <v>18381242172.346836</v>
      </c>
      <c r="AY247" s="96">
        <v>19522522080.315983</v>
      </c>
      <c r="AZ247" s="96">
        <v>22101068237.892052</v>
      </c>
      <c r="BA247" s="96">
        <v>23151799368.06646</v>
      </c>
      <c r="BB247" s="96">
        <v>23937047531.474442</v>
      </c>
      <c r="BC247" s="96">
        <v>22885797214.055943</v>
      </c>
      <c r="BD247" s="96">
        <v>23646343682.216583</v>
      </c>
      <c r="BE247" s="96">
        <v>23576739627.010338</v>
      </c>
      <c r="BF247" s="96">
        <v>25332457199.505619</v>
      </c>
      <c r="BG247" s="96">
        <v>26227145724.223469</v>
      </c>
      <c r="BH247" s="96">
        <v>27237844318.001621</v>
      </c>
      <c r="BI247" s="96">
        <v>27026080986.578022</v>
      </c>
      <c r="BJ247" s="96">
        <v>24991790730.805378</v>
      </c>
      <c r="BK247" s="96">
        <v>23791977736.537971</v>
      </c>
      <c r="BL247" s="96">
        <v>23648639435.384693</v>
      </c>
      <c r="BM247" s="96">
        <v>23734075444.003269</v>
      </c>
      <c r="BN247" s="96">
        <v>21579525293.38995</v>
      </c>
      <c r="BO247" s="96">
        <v>21355653641.954254</v>
      </c>
      <c r="BP247" s="96">
        <v>21672194580.640583</v>
      </c>
      <c r="BQ247" s="96">
        <v>22128014027.032578</v>
      </c>
    </row>
    <row r="248" spans="1:69" hidden="1" x14ac:dyDescent="0.25">
      <c r="A248" s="96" t="s">
        <v>477</v>
      </c>
      <c r="B248" s="96" t="s">
        <v>478</v>
      </c>
      <c r="C248" s="96" t="s">
        <v>4194</v>
      </c>
      <c r="D248" s="96" t="s">
        <v>4195</v>
      </c>
      <c r="E248" s="101">
        <f t="shared" si="3"/>
        <v>44743996602.96199</v>
      </c>
      <c r="G248" s="96">
        <v>6137829834.3640909</v>
      </c>
      <c r="H248" s="96">
        <v>5856098258.0582952</v>
      </c>
      <c r="I248" s="96">
        <v>5227504980.614439</v>
      </c>
      <c r="J248" s="96">
        <v>4983069469.1186466</v>
      </c>
      <c r="K248" s="96">
        <v>4856664332.9200029</v>
      </c>
      <c r="L248" s="96">
        <v>5024455669.665019</v>
      </c>
      <c r="M248" s="96">
        <v>5032592899.7934179</v>
      </c>
      <c r="N248" s="96">
        <v>5556472161.5089293</v>
      </c>
      <c r="O248" s="96">
        <v>5820283202.6915884</v>
      </c>
      <c r="P248" s="96">
        <v>6092068996.3838787</v>
      </c>
      <c r="Q248" s="96">
        <v>6735403513.0616789</v>
      </c>
      <c r="R248" s="96">
        <v>7930447182.1279449</v>
      </c>
      <c r="S248" s="96">
        <v>7878531024.949482</v>
      </c>
      <c r="T248" s="96">
        <v>8514705256.3554401</v>
      </c>
      <c r="U248" s="96">
        <v>9124026071.4676361</v>
      </c>
      <c r="V248" s="96">
        <v>9842712161.1132908</v>
      </c>
      <c r="W248" s="96">
        <v>10178456507.124126</v>
      </c>
      <c r="X248" s="96">
        <v>10833997304.526375</v>
      </c>
      <c r="Y248" s="96">
        <v>11545522371.756102</v>
      </c>
      <c r="Z248" s="96">
        <v>12402054611.396828</v>
      </c>
      <c r="AA248" s="96">
        <v>13085912934.96649</v>
      </c>
      <c r="AB248" s="96">
        <v>13021302861.976946</v>
      </c>
      <c r="AC248" s="96">
        <v>13630949504.460909</v>
      </c>
      <c r="AD248" s="96">
        <v>14414571426.666935</v>
      </c>
      <c r="AE248" s="96">
        <v>15228789050.443975</v>
      </c>
      <c r="AF248" s="96">
        <v>15008430237.264179</v>
      </c>
      <c r="AG248" s="96">
        <v>16014200843.114038</v>
      </c>
      <c r="AH248" s="96">
        <v>16025756542.694839</v>
      </c>
      <c r="AI248" s="96">
        <v>16305678292.520519</v>
      </c>
      <c r="AJ248" s="96">
        <v>17601950274.697685</v>
      </c>
      <c r="AK248" s="96">
        <v>18289226397.40802</v>
      </c>
      <c r="AL248" s="96">
        <v>19716833823.731369</v>
      </c>
      <c r="AM248" s="96">
        <v>20148598741.369198</v>
      </c>
      <c r="AN248" s="96">
        <v>20789004085.008247</v>
      </c>
      <c r="AO248" s="96">
        <v>21277892826.370564</v>
      </c>
      <c r="AP248" s="96">
        <v>22798428275.989098</v>
      </c>
      <c r="AQ248" s="96">
        <v>24038877877.618694</v>
      </c>
      <c r="AR248" s="96">
        <v>25188840697.722157</v>
      </c>
      <c r="AS248" s="96">
        <v>26713932931.462185</v>
      </c>
      <c r="AT248" s="96">
        <v>27972151936.746063</v>
      </c>
      <c r="AU248" s="96">
        <v>29034050813.979366</v>
      </c>
      <c r="AV248" s="96">
        <v>29418042728.457645</v>
      </c>
      <c r="AW248" s="96">
        <v>30801396632.29496</v>
      </c>
      <c r="AX248" s="96">
        <v>32722107265.807785</v>
      </c>
      <c r="AY248" s="96">
        <v>33862978438.273853</v>
      </c>
      <c r="AZ248" s="96">
        <v>35638786833.82444</v>
      </c>
      <c r="BA248" s="96">
        <v>38029978711.509903</v>
      </c>
      <c r="BB248" s="96">
        <v>39641606104.303429</v>
      </c>
      <c r="BC248" s="96">
        <v>40848078614.327667</v>
      </c>
      <c r="BD248" s="96">
        <v>42061729256.055389</v>
      </c>
      <c r="BE248" s="96">
        <v>41200879648.127899</v>
      </c>
      <c r="BF248" s="96">
        <v>42938187711.576004</v>
      </c>
      <c r="BG248" s="96">
        <v>43981556030.35939</v>
      </c>
      <c r="BH248" s="96">
        <v>45340730384.707016</v>
      </c>
      <c r="BI248" s="96">
        <v>45779494041.929527</v>
      </c>
      <c r="BJ248" s="96">
        <v>46291045987.634094</v>
      </c>
      <c r="BK248" s="96">
        <v>47326964919.964302</v>
      </c>
      <c r="BL248" s="96">
        <v>48569264671.684204</v>
      </c>
      <c r="BM248" s="96">
        <v>49340470115.968956</v>
      </c>
      <c r="BN248" s="96">
        <v>45101222687.340126</v>
      </c>
      <c r="BO248" s="96">
        <v>47178218215.606087</v>
      </c>
      <c r="BP248" s="96">
        <v>48406720424.470901</v>
      </c>
      <c r="BQ248" s="96">
        <v>48611794724.789017</v>
      </c>
    </row>
    <row r="249" spans="1:69" hidden="1" x14ac:dyDescent="0.25">
      <c r="A249" s="96" t="s">
        <v>479</v>
      </c>
      <c r="B249" s="96" t="s">
        <v>480</v>
      </c>
      <c r="C249" s="96" t="s">
        <v>4194</v>
      </c>
      <c r="D249" s="96" t="s">
        <v>4195</v>
      </c>
      <c r="E249" s="101">
        <f t="shared" si="3"/>
        <v>861725699245.21216</v>
      </c>
      <c r="F249" s="96">
        <v>68944998408.551865</v>
      </c>
      <c r="G249" s="96">
        <v>69742050427.915573</v>
      </c>
      <c r="H249" s="96">
        <v>73627678958.99321</v>
      </c>
      <c r="I249" s="96">
        <v>80302989304.562103</v>
      </c>
      <c r="J249" s="96">
        <v>84686775101.495941</v>
      </c>
      <c r="K249" s="96">
        <v>87077931215.871887</v>
      </c>
      <c r="L249" s="96">
        <v>96841818579.718109</v>
      </c>
      <c r="M249" s="96">
        <v>101424867564.41856</v>
      </c>
      <c r="N249" s="96">
        <v>108299441041.46922</v>
      </c>
      <c r="O249" s="96">
        <v>112719298936.9866</v>
      </c>
      <c r="P249" s="96">
        <v>116364087582.34077</v>
      </c>
      <c r="Q249" s="96">
        <v>122841720846.44621</v>
      </c>
      <c r="R249" s="96">
        <v>131963687012.07986</v>
      </c>
      <c r="S249" s="96">
        <v>136268783925.23505</v>
      </c>
      <c r="T249" s="96">
        <v>143892306160.79385</v>
      </c>
      <c r="U249" s="96">
        <v>154215302356.6796</v>
      </c>
      <c r="V249" s="96">
        <v>170348042039.53955</v>
      </c>
      <c r="W249" s="96">
        <v>176151237350.24313</v>
      </c>
      <c r="X249" s="96">
        <v>178798672446.05823</v>
      </c>
      <c r="Y249" s="96">
        <v>177682765667.944</v>
      </c>
      <c r="Z249" s="96">
        <v>173334245745.79361</v>
      </c>
      <c r="AA249" s="96">
        <v>181752481253.7641</v>
      </c>
      <c r="AB249" s="96">
        <v>188228736215.13174</v>
      </c>
      <c r="AC249" s="96">
        <v>197585738738.42224</v>
      </c>
      <c r="AD249" s="96">
        <v>210847724567.33511</v>
      </c>
      <c r="AE249" s="96">
        <v>219790484416.62503</v>
      </c>
      <c r="AF249" s="96">
        <v>235202261561.93411</v>
      </c>
      <c r="AG249" s="96">
        <v>257512463440.7529</v>
      </c>
      <c r="AH249" s="96">
        <v>263488649928.82538</v>
      </c>
      <c r="AI249" s="96">
        <v>264253410107.15125</v>
      </c>
      <c r="AJ249" s="96">
        <v>288739518672.10242</v>
      </c>
      <c r="AK249" s="96">
        <v>290819248892.61896</v>
      </c>
      <c r="AL249" s="96">
        <v>305463844599.1001</v>
      </c>
      <c r="AM249" s="96">
        <v>328835693448.70313</v>
      </c>
      <c r="AN249" s="96">
        <v>313485158693.25616</v>
      </c>
      <c r="AO249" s="96">
        <v>338182356112.35834</v>
      </c>
      <c r="AP249" s="96">
        <v>363139079302.896</v>
      </c>
      <c r="AQ249" s="96">
        <v>390656537292.66418</v>
      </c>
      <c r="AR249" s="96">
        <v>400048507437.46277</v>
      </c>
      <c r="AS249" s="96">
        <v>386994250934.20477</v>
      </c>
      <c r="AT249" s="96">
        <v>413825489994.33588</v>
      </c>
      <c r="AU249" s="96">
        <v>390030497194.87982</v>
      </c>
      <c r="AV249" s="96">
        <v>415178579551.81995</v>
      </c>
      <c r="AW249" s="96">
        <v>439106176635.55469</v>
      </c>
      <c r="AX249" s="96">
        <v>482120738379.83417</v>
      </c>
      <c r="AY249" s="96">
        <v>525474505335.92212</v>
      </c>
      <c r="AZ249" s="96">
        <v>561984411360.15771</v>
      </c>
      <c r="BA249" s="96">
        <v>590328139721.30017</v>
      </c>
      <c r="BB249" s="96">
        <v>595139459121.40808</v>
      </c>
      <c r="BC249" s="96">
        <v>566434966772.82581</v>
      </c>
      <c r="BD249" s="96">
        <v>614169032343.37354</v>
      </c>
      <c r="BE249" s="96">
        <v>682956643134.52417</v>
      </c>
      <c r="BF249" s="96">
        <v>715659972210.85803</v>
      </c>
      <c r="BG249" s="96">
        <v>776389567770.0907</v>
      </c>
      <c r="BH249" s="96">
        <v>814741000960.49231</v>
      </c>
      <c r="BI249" s="96">
        <v>864313810469.0094</v>
      </c>
      <c r="BJ249" s="96">
        <v>893035686216.22205</v>
      </c>
      <c r="BK249" s="96">
        <v>960031200973.59888</v>
      </c>
      <c r="BL249" s="96">
        <v>988958668236.33142</v>
      </c>
      <c r="BM249" s="96">
        <v>997053551434.22559</v>
      </c>
      <c r="BN249" s="96">
        <v>1015597149114.5076</v>
      </c>
      <c r="BO249" s="96">
        <v>1131775214457.3325</v>
      </c>
      <c r="BP249" s="96">
        <v>1194401648109.1248</v>
      </c>
      <c r="BQ249" s="96">
        <v>1248351176123.3855</v>
      </c>
    </row>
    <row r="250" spans="1:69" hidden="1" x14ac:dyDescent="0.25">
      <c r="A250" s="96" t="s">
        <v>3989</v>
      </c>
      <c r="B250" s="96" t="s">
        <v>4004</v>
      </c>
      <c r="C250" s="96" t="s">
        <v>4194</v>
      </c>
      <c r="D250" s="96" t="s">
        <v>4195</v>
      </c>
      <c r="E250" s="101">
        <f t="shared" si="3"/>
        <v>37672308.626669839</v>
      </c>
      <c r="P250" s="96">
        <v>13790394.592345338</v>
      </c>
      <c r="Q250" s="96">
        <v>13571996.113186341</v>
      </c>
      <c r="R250" s="96">
        <v>13307342.188979227</v>
      </c>
      <c r="S250" s="96">
        <v>13050443.948020954</v>
      </c>
      <c r="T250" s="96">
        <v>12831444.448129203</v>
      </c>
      <c r="U250" s="96">
        <v>12638138.737518119</v>
      </c>
      <c r="V250" s="96">
        <v>12531333.82704737</v>
      </c>
      <c r="W250" s="96">
        <v>12062473.971908404</v>
      </c>
      <c r="X250" s="96">
        <v>11841429.136373196</v>
      </c>
      <c r="Y250" s="96">
        <v>11794442.345560053</v>
      </c>
      <c r="Z250" s="96">
        <v>11719016.886760194</v>
      </c>
      <c r="AA250" s="96">
        <v>12023746.48286665</v>
      </c>
      <c r="AB250" s="96">
        <v>10098852.884678049</v>
      </c>
      <c r="AC250" s="96">
        <v>11005083.547137456</v>
      </c>
      <c r="AD250" s="96">
        <v>11826172.830589388</v>
      </c>
      <c r="AE250" s="96">
        <v>11609150.732975252</v>
      </c>
      <c r="AF250" s="96">
        <v>14231135.471771395</v>
      </c>
      <c r="AG250" s="96">
        <v>15975431.515410936</v>
      </c>
      <c r="AH250" s="96">
        <v>19059808.078091327</v>
      </c>
      <c r="AI250" s="96">
        <v>18688561.136346281</v>
      </c>
      <c r="AJ250" s="96">
        <v>21562114.296670891</v>
      </c>
      <c r="AK250" s="96">
        <v>22340330.530646104</v>
      </c>
      <c r="AL250" s="96">
        <v>22963355.18472093</v>
      </c>
      <c r="AM250" s="96">
        <v>23907338.247544881</v>
      </c>
      <c r="AN250" s="96">
        <v>26365819.925987728</v>
      </c>
      <c r="AO250" s="96">
        <v>25046355.115122695</v>
      </c>
      <c r="AP250" s="96">
        <v>23553249.096321534</v>
      </c>
      <c r="AQ250" s="96">
        <v>25909351.918565243</v>
      </c>
      <c r="AR250" s="96">
        <v>29925603.601644665</v>
      </c>
      <c r="AS250" s="96">
        <v>29457605.818015218</v>
      </c>
      <c r="AT250" s="96">
        <v>29171722.93326918</v>
      </c>
      <c r="AU250" s="96">
        <v>29171722.93326918</v>
      </c>
      <c r="AV250" s="96">
        <v>31949982.260247201</v>
      </c>
      <c r="AW250" s="96">
        <v>30560852.596758194</v>
      </c>
      <c r="AX250" s="96">
        <v>29866287.765013691</v>
      </c>
      <c r="AY250" s="96">
        <v>28477158.101524685</v>
      </c>
      <c r="AZ250" s="96">
        <v>29171722.933269192</v>
      </c>
      <c r="BA250" s="96">
        <v>31255417.428502705</v>
      </c>
      <c r="BB250" s="96">
        <v>33339111.923736218</v>
      </c>
      <c r="BC250" s="96">
        <v>31255417.428502705</v>
      </c>
      <c r="BD250" s="96">
        <v>30560852.596758198</v>
      </c>
      <c r="BE250" s="96">
        <v>32644547.091991711</v>
      </c>
      <c r="BF250" s="96">
        <v>31949982.260247204</v>
      </c>
      <c r="BG250" s="96">
        <v>33339111.923736211</v>
      </c>
      <c r="BH250" s="96">
        <v>33339111.923736211</v>
      </c>
      <c r="BI250" s="96">
        <v>36811936.082458735</v>
      </c>
      <c r="BJ250" s="96">
        <v>38895630.577692248</v>
      </c>
      <c r="BK250" s="96">
        <v>39847948.418497145</v>
      </c>
      <c r="BL250" s="96">
        <v>40400752.568082601</v>
      </c>
      <c r="BM250" s="96">
        <v>45984984.358825244</v>
      </c>
      <c r="BN250" s="96">
        <v>44019157.515538767</v>
      </c>
      <c r="BO250" s="96">
        <v>44813322.944155425</v>
      </c>
      <c r="BP250" s="96">
        <v>45116847.77562777</v>
      </c>
      <c r="BQ250" s="96">
        <v>46855113.835298158</v>
      </c>
    </row>
    <row r="251" spans="1:69" hidden="1" x14ac:dyDescent="0.25">
      <c r="A251" s="96" t="s">
        <v>481</v>
      </c>
      <c r="B251" s="96" t="s">
        <v>482</v>
      </c>
      <c r="C251" s="96" t="s">
        <v>4194</v>
      </c>
      <c r="D251" s="96" t="s">
        <v>4195</v>
      </c>
      <c r="E251" s="101">
        <f t="shared" si="3"/>
        <v>48501253963.468872</v>
      </c>
      <c r="F251" s="96">
        <v>8038068840.5468054</v>
      </c>
      <c r="G251" s="96">
        <v>8129565884.8847713</v>
      </c>
      <c r="H251" s="96">
        <v>8869091956.8743782</v>
      </c>
      <c r="I251" s="96">
        <v>9424297384.7316704</v>
      </c>
      <c r="J251" s="96">
        <v>9943685369.9956989</v>
      </c>
      <c r="K251" s="96">
        <v>10377699460.845133</v>
      </c>
      <c r="L251" s="96">
        <v>11586045113.728975</v>
      </c>
      <c r="M251" s="96">
        <v>12225972344.46587</v>
      </c>
      <c r="N251" s="96">
        <v>12994443432.129419</v>
      </c>
      <c r="O251" s="96">
        <v>13418275376.668436</v>
      </c>
      <c r="P251" s="96">
        <v>7187762855.6383591</v>
      </c>
      <c r="Q251" s="96">
        <v>7468190603.7647114</v>
      </c>
      <c r="R251" s="96">
        <v>7999575904.3493328</v>
      </c>
      <c r="S251" s="96">
        <v>8494906638.1462364</v>
      </c>
      <c r="T251" s="96">
        <v>8674437206.5604439</v>
      </c>
      <c r="U251" s="96">
        <v>9020497424.9633636</v>
      </c>
      <c r="V251" s="96">
        <v>9318716167.2334213</v>
      </c>
      <c r="W251" s="96">
        <v>9323337584.1934776</v>
      </c>
      <c r="X251" s="96">
        <v>9517636648.2156506</v>
      </c>
      <c r="Y251" s="96">
        <v>9755594117.1927032</v>
      </c>
      <c r="Z251" s="96">
        <v>10022700328.264303</v>
      </c>
      <c r="AA251" s="96">
        <v>9924596037.3925629</v>
      </c>
      <c r="AB251" s="96">
        <v>9888107299.5444679</v>
      </c>
      <c r="AC251" s="96">
        <v>9849382580.7353497</v>
      </c>
      <c r="AD251" s="96">
        <v>10309641477.240845</v>
      </c>
      <c r="AE251" s="96">
        <v>10437986617.412868</v>
      </c>
      <c r="AF251" s="96">
        <v>11011628451.393925</v>
      </c>
      <c r="AG251" s="96">
        <v>11539803390.964764</v>
      </c>
      <c r="AH251" s="96">
        <v>12377066378.313482</v>
      </c>
      <c r="AI251" s="96">
        <v>12842994037.827099</v>
      </c>
      <c r="AJ251" s="96">
        <v>13747792168.77672</v>
      </c>
      <c r="AK251" s="96">
        <v>14032644802.14658</v>
      </c>
      <c r="AL251" s="96">
        <v>14114640651.419815</v>
      </c>
      <c r="AM251" s="96">
        <v>14284835102.547407</v>
      </c>
      <c r="AN251" s="96">
        <v>14508773000.531698</v>
      </c>
      <c r="AO251" s="96">
        <v>15026723409.850311</v>
      </c>
      <c r="AP251" s="96">
        <v>15709592840.207689</v>
      </c>
      <c r="AQ251" s="96">
        <v>16263399690.248701</v>
      </c>
      <c r="AR251" s="96">
        <v>16866529754.087444</v>
      </c>
      <c r="AS251" s="96">
        <v>17686894781.290512</v>
      </c>
      <c r="AT251" s="96">
        <v>18486481203.154339</v>
      </c>
      <c r="AU251" s="96">
        <v>19608760036.073223</v>
      </c>
      <c r="AV251" s="96">
        <v>20999647619.28931</v>
      </c>
      <c r="AW251" s="96">
        <v>22400909970.077427</v>
      </c>
      <c r="AX251" s="96">
        <v>24081832736.071503</v>
      </c>
      <c r="AY251" s="96">
        <v>25882267435.018677</v>
      </c>
      <c r="AZ251" s="96">
        <v>27572954444.232079</v>
      </c>
      <c r="BA251" s="96">
        <v>29439239572.279755</v>
      </c>
      <c r="BB251" s="96">
        <v>31113277454.494652</v>
      </c>
      <c r="BC251" s="96">
        <v>32752668789.902798</v>
      </c>
      <c r="BD251" s="96">
        <v>34828049320.634254</v>
      </c>
      <c r="BE251" s="96">
        <v>37500111399.443237</v>
      </c>
      <c r="BF251" s="96">
        <v>39187673997.627243</v>
      </c>
      <c r="BG251" s="96">
        <v>41845219654.681236</v>
      </c>
      <c r="BH251" s="96">
        <v>44662433111.649422</v>
      </c>
      <c r="BI251" s="96">
        <v>47413919817.124046</v>
      </c>
      <c r="BJ251" s="96">
        <v>50669888784.255463</v>
      </c>
      <c r="BK251" s="96">
        <v>54096327104.73719</v>
      </c>
      <c r="BL251" s="96">
        <v>57054358529.885757</v>
      </c>
      <c r="BM251" s="96">
        <v>60363511324.600433</v>
      </c>
      <c r="BN251" s="96">
        <v>61565931105.414146</v>
      </c>
      <c r="BO251" s="96">
        <v>64226431583.15387</v>
      </c>
      <c r="BP251" s="96">
        <v>67159014151.451004</v>
      </c>
      <c r="BQ251" s="96">
        <v>70643261677.636261</v>
      </c>
    </row>
    <row r="252" spans="1:69" hidden="1" x14ac:dyDescent="0.25">
      <c r="A252" s="96" t="s">
        <v>483</v>
      </c>
      <c r="B252" s="96" t="s">
        <v>484</v>
      </c>
      <c r="C252" s="96" t="s">
        <v>4194</v>
      </c>
      <c r="D252" s="96" t="s">
        <v>4195</v>
      </c>
      <c r="E252" s="101">
        <f t="shared" si="3"/>
        <v>32831593882.738007</v>
      </c>
      <c r="AB252" s="96">
        <v>4983495458.5672712</v>
      </c>
      <c r="AC252" s="96">
        <v>5269775231.3133583</v>
      </c>
      <c r="AD252" s="96">
        <v>5251611544.9942541</v>
      </c>
      <c r="AE252" s="96">
        <v>5077973310.83708</v>
      </c>
      <c r="AF252" s="96">
        <v>5097781821.6948652</v>
      </c>
      <c r="AG252" s="96">
        <v>5299750981.889246</v>
      </c>
      <c r="AH252" s="96">
        <v>5737885293.3051252</v>
      </c>
      <c r="AI252" s="96">
        <v>6102926184.3106966</v>
      </c>
      <c r="AJ252" s="96">
        <v>6498038178.890007</v>
      </c>
      <c r="AK252" s="96">
        <v>6858945424.6522646</v>
      </c>
      <c r="AL252" s="96">
        <v>7093408658.4784794</v>
      </c>
      <c r="AM252" s="96">
        <v>7684026612.979187</v>
      </c>
      <c r="AN252" s="96">
        <v>8176083687.4447603</v>
      </c>
      <c r="AO252" s="96">
        <v>9118233745.0183296</v>
      </c>
      <c r="AP252" s="96">
        <v>9945450357.9559593</v>
      </c>
      <c r="AQ252" s="96">
        <v>10452668511.670774</v>
      </c>
      <c r="AR252" s="96">
        <v>10965399652.384596</v>
      </c>
      <c r="AS252" s="96">
        <v>11848547279.74592</v>
      </c>
      <c r="AT252" s="96">
        <v>12220817656.196814</v>
      </c>
      <c r="AU252" s="96">
        <v>12854303430.186293</v>
      </c>
      <c r="AV252" s="96">
        <v>13976829355.947115</v>
      </c>
      <c r="AW252" s="96">
        <v>14881585674.254843</v>
      </c>
      <c r="AX252" s="96">
        <v>15894609936.331923</v>
      </c>
      <c r="AY252" s="96">
        <v>16901146460.521154</v>
      </c>
      <c r="AZ252" s="96">
        <v>18723891904.548809</v>
      </c>
      <c r="BA252" s="96">
        <v>20299025448.881229</v>
      </c>
      <c r="BB252" s="96">
        <v>22066817213.655773</v>
      </c>
      <c r="BC252" s="96">
        <v>23567695614.727291</v>
      </c>
      <c r="BD252" s="96">
        <v>24896350765.393162</v>
      </c>
      <c r="BE252" s="96">
        <v>27234530259.537453</v>
      </c>
      <c r="BF252" s="96">
        <v>28279643267.76408</v>
      </c>
      <c r="BG252" s="96">
        <v>29294007439.77264</v>
      </c>
      <c r="BH252" s="96">
        <v>30789849487.572376</v>
      </c>
      <c r="BI252" s="96">
        <v>32387183730.100151</v>
      </c>
      <c r="BJ252" s="96">
        <v>33935615078.983269</v>
      </c>
      <c r="BK252" s="96">
        <v>34998276801.874512</v>
      </c>
      <c r="BL252" s="96">
        <v>37204541496.698547</v>
      </c>
      <c r="BM252" s="96">
        <v>39600047064.279991</v>
      </c>
      <c r="BN252" s="96">
        <v>40768765796.474777</v>
      </c>
      <c r="BO252" s="96">
        <v>42210585952.782593</v>
      </c>
      <c r="BP252" s="96">
        <v>44147216889.623978</v>
      </c>
      <c r="BQ252" s="96">
        <v>46456943698.424309</v>
      </c>
    </row>
    <row r="253" spans="1:69" hidden="1" x14ac:dyDescent="0.25">
      <c r="A253" s="96" t="s">
        <v>485</v>
      </c>
      <c r="B253" s="96" t="s">
        <v>486</v>
      </c>
      <c r="C253" s="96" t="s">
        <v>4194</v>
      </c>
      <c r="D253" s="96" t="s">
        <v>4195</v>
      </c>
      <c r="E253" s="101">
        <f t="shared" si="3"/>
        <v>100691999629.6763</v>
      </c>
      <c r="AG253" s="96">
        <v>161845930095.68365</v>
      </c>
      <c r="AH253" s="96">
        <v>165999646444.93802</v>
      </c>
      <c r="AI253" s="96">
        <v>172428984082.68048</v>
      </c>
      <c r="AJ253" s="96">
        <v>161487959613.27536</v>
      </c>
      <c r="AK253" s="96">
        <v>147438507127.37</v>
      </c>
      <c r="AL253" s="96">
        <v>132842094918.75014</v>
      </c>
      <c r="AM253" s="96">
        <v>113978517441.13203</v>
      </c>
      <c r="AN253" s="96">
        <v>87877436947.992401</v>
      </c>
      <c r="AO253" s="96">
        <v>77156389639.68837</v>
      </c>
      <c r="AP253" s="96">
        <v>69440750675.719528</v>
      </c>
      <c r="AQ253" s="96">
        <v>67357528156.542564</v>
      </c>
      <c r="AR253" s="96">
        <v>66077735120.125694</v>
      </c>
      <c r="AS253" s="96">
        <v>65945579649.815071</v>
      </c>
      <c r="AT253" s="96">
        <v>69836368849.318344</v>
      </c>
      <c r="AU253" s="96">
        <v>75981969310.62291</v>
      </c>
      <c r="AV253" s="96">
        <v>80039138412.886124</v>
      </c>
      <c r="AW253" s="96">
        <v>87656150954.438522</v>
      </c>
      <c r="AX253" s="96">
        <v>97995502972.089966</v>
      </c>
      <c r="AY253" s="96">
        <v>101005170642.60509</v>
      </c>
      <c r="AZ253" s="96">
        <v>108652697104.57486</v>
      </c>
      <c r="BA253" s="96">
        <v>117579433691.21692</v>
      </c>
      <c r="BB253" s="96">
        <v>120217318405.03636</v>
      </c>
      <c r="BC253" s="96">
        <v>102020662582.215</v>
      </c>
      <c r="BD253" s="96">
        <v>106195352549.99599</v>
      </c>
      <c r="BE253" s="96">
        <v>111977987704.02756</v>
      </c>
      <c r="BF253" s="96">
        <v>112148546939.27089</v>
      </c>
      <c r="BG253" s="96">
        <v>112199506223.48682</v>
      </c>
      <c r="BH253" s="96">
        <v>100891035818.54814</v>
      </c>
      <c r="BI253" s="96">
        <v>91030967789.071747</v>
      </c>
      <c r="BJ253" s="96">
        <v>93253017277.089539</v>
      </c>
      <c r="BK253" s="96">
        <v>95453762636.020248</v>
      </c>
      <c r="BL253" s="96">
        <v>98783535744.14447</v>
      </c>
      <c r="BM253" s="96">
        <v>101944118786.82111</v>
      </c>
      <c r="BN253" s="96">
        <v>98118355717.331909</v>
      </c>
      <c r="BO253" s="96">
        <v>101499146883.26378</v>
      </c>
      <c r="BP253" s="96">
        <v>72309422774.942337</v>
      </c>
      <c r="BQ253" s="96">
        <v>76141822182.014282</v>
      </c>
    </row>
    <row r="254" spans="1:69" hidden="1" x14ac:dyDescent="0.25">
      <c r="A254" s="96" t="s">
        <v>4003</v>
      </c>
      <c r="B254" s="96" t="s">
        <v>4002</v>
      </c>
      <c r="C254" s="96" t="s">
        <v>4194</v>
      </c>
      <c r="D254" s="96" t="s">
        <v>4195</v>
      </c>
      <c r="E254" s="101">
        <f t="shared" si="3"/>
        <v>19878372574910.629</v>
      </c>
      <c r="F254" s="96">
        <v>1169522543319.4614</v>
      </c>
      <c r="G254" s="96">
        <v>1174335099475.4141</v>
      </c>
      <c r="H254" s="96">
        <v>1210965085779.3313</v>
      </c>
      <c r="I254" s="96">
        <v>1265340616574.5513</v>
      </c>
      <c r="J254" s="96">
        <v>1375912727991.759</v>
      </c>
      <c r="K254" s="96">
        <v>1481615701647.5146</v>
      </c>
      <c r="L254" s="96">
        <v>1574351552715.4524</v>
      </c>
      <c r="M254" s="96">
        <v>1634316215119.3032</v>
      </c>
      <c r="N254" s="96">
        <v>1748289378821.9124</v>
      </c>
      <c r="O254" s="96">
        <v>1894286406035.675</v>
      </c>
      <c r="P254" s="96">
        <v>2053318723337.4116</v>
      </c>
      <c r="Q254" s="96">
        <v>2190319889284.3848</v>
      </c>
      <c r="R254" s="96">
        <v>2359453264322.1631</v>
      </c>
      <c r="S254" s="96">
        <v>2542402681736.0659</v>
      </c>
      <c r="T254" s="96">
        <v>2703952298552.7612</v>
      </c>
      <c r="U254" s="96">
        <v>2826769032982.5215</v>
      </c>
      <c r="V254" s="96">
        <v>3012421885353.9541</v>
      </c>
      <c r="W254" s="96">
        <v>3142299469844.271</v>
      </c>
      <c r="X254" s="96">
        <v>3261114994613.6035</v>
      </c>
      <c r="Y254" s="96">
        <v>3442624213648.3857</v>
      </c>
      <c r="Z254" s="96">
        <v>3602218787606.1592</v>
      </c>
      <c r="AA254" s="96">
        <v>3668811705489.5161</v>
      </c>
      <c r="AB254" s="96">
        <v>3780792126733.502</v>
      </c>
      <c r="AC254" s="96">
        <v>3835095090169.4927</v>
      </c>
      <c r="AD254" s="96">
        <v>4041001754247.2153</v>
      </c>
      <c r="AE254" s="96">
        <v>4230083543744.5161</v>
      </c>
      <c r="AF254" s="96">
        <v>4385323364643.6538</v>
      </c>
      <c r="AG254" s="96">
        <v>4602128188937.4561</v>
      </c>
      <c r="AH254" s="96">
        <v>4757536409543.2383</v>
      </c>
      <c r="AI254" s="96">
        <v>4899230335415.877</v>
      </c>
      <c r="AJ254" s="96">
        <v>5032196720539.5605</v>
      </c>
      <c r="AK254" s="96">
        <v>5186850788290.8262</v>
      </c>
      <c r="AL254" s="96">
        <v>5421216221351.8145</v>
      </c>
      <c r="AM254" s="96">
        <v>5740028486320.8262</v>
      </c>
      <c r="AN254" s="96">
        <v>6056767361014.2471</v>
      </c>
      <c r="AO254" s="96">
        <v>6324293856047.8477</v>
      </c>
      <c r="AP254" s="96">
        <v>6716309179641.2227</v>
      </c>
      <c r="AQ254" s="96">
        <v>7124328758731.1553</v>
      </c>
      <c r="AR254" s="96">
        <v>7334798600320.9209</v>
      </c>
      <c r="AS254" s="96">
        <v>7569750405533.9092</v>
      </c>
      <c r="AT254" s="96">
        <v>8020664318010.7686</v>
      </c>
      <c r="AU254" s="96">
        <v>8294959595268.5195</v>
      </c>
      <c r="AV254" s="96">
        <v>8692086564021.8906</v>
      </c>
      <c r="AW254" s="96">
        <v>9202285627349.75</v>
      </c>
      <c r="AX254" s="96">
        <v>9925270558689.6504</v>
      </c>
      <c r="AY254" s="96">
        <v>10669647594456.846</v>
      </c>
      <c r="AZ254" s="96">
        <v>11587308558216.203</v>
      </c>
      <c r="BA254" s="96">
        <v>12677524485151.959</v>
      </c>
      <c r="BB254" s="96">
        <v>13471818725053.023</v>
      </c>
      <c r="BC254" s="96">
        <v>13939213608044.293</v>
      </c>
      <c r="BD254" s="96">
        <v>15127529785993.332</v>
      </c>
      <c r="BE254" s="96">
        <v>16177588600458.939</v>
      </c>
      <c r="BF254" s="96">
        <v>17109596179633.531</v>
      </c>
      <c r="BG254" s="96">
        <v>18073798735131.574</v>
      </c>
      <c r="BH254" s="96">
        <v>18965808190405.273</v>
      </c>
      <c r="BI254" s="96">
        <v>19827996310186.031</v>
      </c>
      <c r="BJ254" s="96">
        <v>20735670850466.277</v>
      </c>
      <c r="BK254" s="96">
        <v>21846012807061.973</v>
      </c>
      <c r="BL254" s="96">
        <v>22917334484471.559</v>
      </c>
      <c r="BM254" s="96">
        <v>23854693762561.578</v>
      </c>
      <c r="BN254" s="96">
        <v>23712902942260.742</v>
      </c>
      <c r="BO254" s="96">
        <v>25544084890661.5</v>
      </c>
      <c r="BP254" s="96">
        <v>26401639182133.336</v>
      </c>
      <c r="BQ254" s="96">
        <v>27549120233805.746</v>
      </c>
    </row>
    <row r="255" spans="1:69" hidden="1" x14ac:dyDescent="0.25">
      <c r="A255" s="96" t="s">
        <v>151</v>
      </c>
      <c r="B255" s="96" t="s">
        <v>487</v>
      </c>
      <c r="C255" s="96" t="s">
        <v>4194</v>
      </c>
      <c r="D255" s="96" t="s">
        <v>4195</v>
      </c>
      <c r="E255" s="101">
        <f t="shared" si="3"/>
        <v>54744240138.788803</v>
      </c>
      <c r="F255" s="96">
        <v>16784217051.385168</v>
      </c>
      <c r="G255" s="96">
        <v>17202653946.725163</v>
      </c>
      <c r="H255" s="96">
        <v>16931789756.833357</v>
      </c>
      <c r="I255" s="96">
        <v>16960651491.908276</v>
      </c>
      <c r="J255" s="96">
        <v>17374579715.811188</v>
      </c>
      <c r="K255" s="96">
        <v>17556249025.739483</v>
      </c>
      <c r="L255" s="96">
        <v>18093971640.976563</v>
      </c>
      <c r="M255" s="96">
        <v>17432305113.645985</v>
      </c>
      <c r="N255" s="96">
        <v>17761585972.314369</v>
      </c>
      <c r="O255" s="96">
        <v>18803256921.917599</v>
      </c>
      <c r="P255" s="96">
        <v>19241977028.435684</v>
      </c>
      <c r="Q255" s="96">
        <v>19193542753.456928</v>
      </c>
      <c r="R255" s="96">
        <v>18940270547.901455</v>
      </c>
      <c r="S255" s="96">
        <v>18992394099.986992</v>
      </c>
      <c r="T255" s="96">
        <v>19542289356.658066</v>
      </c>
      <c r="U255" s="96">
        <v>20733765993.529938</v>
      </c>
      <c r="V255" s="96">
        <v>21549737170.434814</v>
      </c>
      <c r="W255" s="96">
        <v>21863385229.013363</v>
      </c>
      <c r="X255" s="96">
        <v>23038320347.726604</v>
      </c>
      <c r="Y255" s="96">
        <v>24466492719.2575</v>
      </c>
      <c r="Z255" s="96">
        <v>25896167975.29063</v>
      </c>
      <c r="AA255" s="96">
        <v>26300034208.380722</v>
      </c>
      <c r="AB255" s="96">
        <v>23733710676.158138</v>
      </c>
      <c r="AC255" s="96">
        <v>21295214497.49572</v>
      </c>
      <c r="AD255" s="96">
        <v>21051891660.685219</v>
      </c>
      <c r="AE255" s="96">
        <v>21360625236.648438</v>
      </c>
      <c r="AF255" s="96">
        <v>23242455370.545158</v>
      </c>
      <c r="AG255" s="96">
        <v>25100256718.147984</v>
      </c>
      <c r="AH255" s="96">
        <v>25471975822.887962</v>
      </c>
      <c r="AI255" s="96">
        <v>25753161224.78281</v>
      </c>
      <c r="AJ255" s="96">
        <v>25829737832.143951</v>
      </c>
      <c r="AK255" s="96">
        <v>26743802791.241299</v>
      </c>
      <c r="AL255" s="96">
        <v>28865011154.882214</v>
      </c>
      <c r="AM255" s="96">
        <v>29632112135.109703</v>
      </c>
      <c r="AN255" s="96">
        <v>31789727752.351353</v>
      </c>
      <c r="AO255" s="96">
        <v>31329539981.178185</v>
      </c>
      <c r="AP255" s="96">
        <v>33077088488.939522</v>
      </c>
      <c r="AQ255" s="96">
        <v>35904413225.126869</v>
      </c>
      <c r="AR255" s="96">
        <v>37526894198.668015</v>
      </c>
      <c r="AS255" s="96">
        <v>36956130432.480545</v>
      </c>
      <c r="AT255" s="96">
        <v>36242902749.571587</v>
      </c>
      <c r="AU255" s="96">
        <v>34849678466.817749</v>
      </c>
      <c r="AV255" s="96">
        <v>32155098813.219547</v>
      </c>
      <c r="AW255" s="96">
        <v>32414038652.102173</v>
      </c>
      <c r="AX255" s="96">
        <v>34036089123.993977</v>
      </c>
      <c r="AY255" s="96">
        <v>36575226344.612656</v>
      </c>
      <c r="AZ255" s="96">
        <v>38074290288.913246</v>
      </c>
      <c r="BA255" s="96">
        <v>40564924117.337631</v>
      </c>
      <c r="BB255" s="96">
        <v>43475921755.063148</v>
      </c>
      <c r="BC255" s="96">
        <v>45320819970.798637</v>
      </c>
      <c r="BD255" s="96">
        <v>48857389210.183975</v>
      </c>
      <c r="BE255" s="96">
        <v>51379472633.577858</v>
      </c>
      <c r="BF255" s="96">
        <v>53197370201.039528</v>
      </c>
      <c r="BG255" s="96">
        <v>55664418793.737724</v>
      </c>
      <c r="BH255" s="96">
        <v>57467273107.594612</v>
      </c>
      <c r="BI255" s="96">
        <v>57680327998.668884</v>
      </c>
      <c r="BJ255" s="96">
        <v>58655009119.488701</v>
      </c>
      <c r="BK255" s="96">
        <v>59675827109.951027</v>
      </c>
      <c r="BL255" s="96">
        <v>59774004746.247078</v>
      </c>
      <c r="BM255" s="96">
        <v>60329045558.143089</v>
      </c>
      <c r="BN255" s="96">
        <v>55876702366.165993</v>
      </c>
      <c r="BO255" s="96">
        <v>58984504648.277649</v>
      </c>
      <c r="BP255" s="96">
        <v>61761057234.798645</v>
      </c>
      <c r="BQ255" s="96">
        <v>61988013788.335449</v>
      </c>
    </row>
    <row r="256" spans="1:69" hidden="1" x14ac:dyDescent="0.25">
      <c r="A256" s="96" t="s">
        <v>488</v>
      </c>
      <c r="B256" s="96" t="s">
        <v>57</v>
      </c>
      <c r="C256" s="96" t="s">
        <v>4194</v>
      </c>
      <c r="D256" s="96" t="s">
        <v>4195</v>
      </c>
      <c r="E256" s="101">
        <f t="shared" si="3"/>
        <v>18405979376408.012</v>
      </c>
      <c r="F256" s="96">
        <v>3431221354895.0405</v>
      </c>
      <c r="G256" s="96">
        <v>3510139446057.6104</v>
      </c>
      <c r="H256" s="96">
        <v>3724257952267.1309</v>
      </c>
      <c r="I256" s="96">
        <v>3888125302166.8809</v>
      </c>
      <c r="J256" s="96">
        <v>4113636569692.5703</v>
      </c>
      <c r="K256" s="96">
        <v>4376909310152.8906</v>
      </c>
      <c r="L256" s="96">
        <v>4661408415312.8398</v>
      </c>
      <c r="M256" s="96">
        <v>4777943625695.6602</v>
      </c>
      <c r="N256" s="96">
        <v>5007284919729.0303</v>
      </c>
      <c r="O256" s="96">
        <v>5162510752240.6299</v>
      </c>
      <c r="P256" s="96">
        <v>5173693085999.999</v>
      </c>
      <c r="Q256" s="96">
        <v>5344048439999.999</v>
      </c>
      <c r="R256" s="96">
        <v>5624905009999.999</v>
      </c>
      <c r="S256" s="96">
        <v>5942469133999.999</v>
      </c>
      <c r="T256" s="96">
        <v>5910347105999.999</v>
      </c>
      <c r="U256" s="96">
        <v>5898194297999.999</v>
      </c>
      <c r="V256" s="96">
        <v>6215991005999.999</v>
      </c>
      <c r="W256" s="96">
        <v>6503430024000</v>
      </c>
      <c r="X256" s="96">
        <v>6863408304000</v>
      </c>
      <c r="Y256" s="96">
        <v>7080703003000</v>
      </c>
      <c r="Z256" s="96">
        <v>7062521476000</v>
      </c>
      <c r="AA256" s="96">
        <v>7241747173000</v>
      </c>
      <c r="AB256" s="96">
        <v>7111177473000</v>
      </c>
      <c r="AC256" s="96">
        <v>7437138985000</v>
      </c>
      <c r="AD256" s="96">
        <v>7975324064000.001</v>
      </c>
      <c r="AE256" s="96">
        <v>8307861210000.001</v>
      </c>
      <c r="AF256" s="96">
        <v>8595533786000.001</v>
      </c>
      <c r="AG256" s="96">
        <v>8892477646000.002</v>
      </c>
      <c r="AH256" s="96">
        <v>9263914872000.002</v>
      </c>
      <c r="AI256" s="96">
        <v>9604107859000.002</v>
      </c>
      <c r="AJ256" s="96">
        <v>9785238028000.002</v>
      </c>
      <c r="AK256" s="96">
        <v>9774639354000.002</v>
      </c>
      <c r="AL256" s="96">
        <v>10118950750000.002</v>
      </c>
      <c r="AM256" s="96">
        <v>10397403618000.002</v>
      </c>
      <c r="AN256" s="96">
        <v>10816317373000.002</v>
      </c>
      <c r="AO256" s="96">
        <v>11106673921000</v>
      </c>
      <c r="AP256" s="96">
        <v>11525703481000.002</v>
      </c>
      <c r="AQ256" s="96">
        <v>12038266261000.002</v>
      </c>
      <c r="AR256" s="96">
        <v>12577957790000.002</v>
      </c>
      <c r="AS256" s="96">
        <v>13180243872000.002</v>
      </c>
      <c r="AT256" s="96">
        <v>13717679619000</v>
      </c>
      <c r="AU256" s="96">
        <v>13848757308000.002</v>
      </c>
      <c r="AV256" s="96">
        <v>14084248131000.002</v>
      </c>
      <c r="AW256" s="96">
        <v>14477988212000.002</v>
      </c>
      <c r="AX256" s="96">
        <v>15035068144000.002</v>
      </c>
      <c r="AY256" s="96">
        <v>15558822251000.002</v>
      </c>
      <c r="AZ256" s="96">
        <v>15992063824000.002</v>
      </c>
      <c r="BA256" s="96">
        <v>16312522122000.002</v>
      </c>
      <c r="BB256" s="96">
        <v>16331051067000.002</v>
      </c>
      <c r="BC256" s="96">
        <v>15910281498000.002</v>
      </c>
      <c r="BD256" s="96">
        <v>16339094225000.002</v>
      </c>
      <c r="BE256" s="96">
        <v>16594704135000.002</v>
      </c>
      <c r="BF256" s="96">
        <v>16974575729000.002</v>
      </c>
      <c r="BG256" s="96">
        <v>17334068403000</v>
      </c>
      <c r="BH256" s="96">
        <v>17771549056000</v>
      </c>
      <c r="BI256" s="96">
        <v>18295019000000</v>
      </c>
      <c r="BJ256" s="96">
        <v>18627887993000</v>
      </c>
      <c r="BK256" s="96">
        <v>19085691123000</v>
      </c>
      <c r="BL256" s="96">
        <v>19651869118000</v>
      </c>
      <c r="BM256" s="96">
        <v>20136688111000</v>
      </c>
      <c r="BN256" s="96">
        <v>19690968695000</v>
      </c>
      <c r="BO256" s="96">
        <v>20833085468000</v>
      </c>
      <c r="BP256" s="96">
        <v>21236308982000</v>
      </c>
      <c r="BQ256" s="96">
        <v>21776284673936.199</v>
      </c>
    </row>
    <row r="257" spans="1:69" hidden="1" x14ac:dyDescent="0.25">
      <c r="A257" s="96" t="s">
        <v>176</v>
      </c>
      <c r="B257" s="96" t="s">
        <v>489</v>
      </c>
      <c r="C257" s="96" t="s">
        <v>4194</v>
      </c>
      <c r="D257" s="96" t="s">
        <v>4195</v>
      </c>
      <c r="E257" s="101">
        <f t="shared" si="3"/>
        <v>86533708297.712036</v>
      </c>
      <c r="AG257" s="96">
        <v>28089418035.292759</v>
      </c>
      <c r="AH257" s="96">
        <v>30656392613.061028</v>
      </c>
      <c r="AI257" s="96">
        <v>31604071830.277775</v>
      </c>
      <c r="AJ257" s="96">
        <v>32109736981.406956</v>
      </c>
      <c r="AK257" s="96">
        <v>31951757073.800579</v>
      </c>
      <c r="AL257" s="96">
        <v>28373160282.392498</v>
      </c>
      <c r="AM257" s="96">
        <v>27720577594.651966</v>
      </c>
      <c r="AN257" s="96">
        <v>26279107561.65192</v>
      </c>
      <c r="AO257" s="96">
        <v>26042595592.161831</v>
      </c>
      <c r="AP257" s="96">
        <v>26485319718.026012</v>
      </c>
      <c r="AQ257" s="96">
        <v>27862556342.453335</v>
      </c>
      <c r="AR257" s="96">
        <v>29060646265.474972</v>
      </c>
      <c r="AS257" s="96">
        <v>30310254055.411732</v>
      </c>
      <c r="AT257" s="96">
        <v>31472652298.479301</v>
      </c>
      <c r="AU257" s="96">
        <v>32783122633.169392</v>
      </c>
      <c r="AV257" s="96">
        <v>34085756140.08437</v>
      </c>
      <c r="AW257" s="96">
        <v>35528479187.675774</v>
      </c>
      <c r="AX257" s="96">
        <v>38174995817.525017</v>
      </c>
      <c r="AY257" s="96">
        <v>40828160773.797737</v>
      </c>
      <c r="AZ257" s="96">
        <v>43870437889.196365</v>
      </c>
      <c r="BA257" s="96">
        <v>48026286797.962059</v>
      </c>
      <c r="BB257" s="96">
        <v>52362657563.843414</v>
      </c>
      <c r="BC257" s="96">
        <v>56578340212.731628</v>
      </c>
      <c r="BD257" s="96">
        <v>60876691748.239761</v>
      </c>
      <c r="BE257" s="96">
        <v>65457747965.273827</v>
      </c>
      <c r="BF257" s="96">
        <v>70106848439.128601</v>
      </c>
      <c r="BG257" s="96">
        <v>75222229947.458664</v>
      </c>
      <c r="BH257" s="96">
        <v>80392884509.657867</v>
      </c>
      <c r="BI257" s="96">
        <v>86196264755.310532</v>
      </c>
      <c r="BJ257" s="96">
        <v>91309557166.655228</v>
      </c>
      <c r="BK257" s="96">
        <v>95322862971.733673</v>
      </c>
      <c r="BL257" s="96">
        <v>100927602207.79263</v>
      </c>
      <c r="BM257" s="96">
        <v>106964649250.40005</v>
      </c>
      <c r="BN257" s="96">
        <v>109099219833.86942</v>
      </c>
      <c r="BO257" s="96">
        <v>117176236711.74693</v>
      </c>
      <c r="BP257" s="96">
        <v>123818743202.77151</v>
      </c>
      <c r="BQ257" s="96">
        <v>131234217776.52875</v>
      </c>
    </row>
    <row r="258" spans="1:69" hidden="1" x14ac:dyDescent="0.25">
      <c r="A258" s="96" t="s">
        <v>4001</v>
      </c>
      <c r="B258" s="96" t="s">
        <v>4000</v>
      </c>
      <c r="C258" s="96" t="s">
        <v>4194</v>
      </c>
      <c r="D258" s="96" t="s">
        <v>4195</v>
      </c>
      <c r="E258" s="101">
        <f t="shared" si="3"/>
        <v>806859159.37484479</v>
      </c>
      <c r="F258" s="96">
        <v>159183504.39669979</v>
      </c>
      <c r="G258" s="96">
        <v>166390192.57311296</v>
      </c>
      <c r="H258" s="96">
        <v>172537081.89786959</v>
      </c>
      <c r="I258" s="96">
        <v>161727049.63325</v>
      </c>
      <c r="J258" s="96">
        <v>167661988.51853323</v>
      </c>
      <c r="K258" s="96">
        <v>169145688.24913621</v>
      </c>
      <c r="L258" s="96">
        <v>169145688.24913621</v>
      </c>
      <c r="M258" s="96">
        <v>153036568.41765326</v>
      </c>
      <c r="N258" s="96">
        <v>162998798.92437997</v>
      </c>
      <c r="O258" s="96">
        <v>167661941.86424294</v>
      </c>
      <c r="P258" s="96">
        <v>185678708.95956597</v>
      </c>
      <c r="Q258" s="96">
        <v>191189746.96590269</v>
      </c>
      <c r="R258" s="96">
        <v>240576905.31200808</v>
      </c>
      <c r="S258" s="96">
        <v>213869657.00108868</v>
      </c>
      <c r="T258" s="96">
        <v>195005088.14787242</v>
      </c>
      <c r="U258" s="96">
        <v>180167717.60751945</v>
      </c>
      <c r="V258" s="96">
        <v>198863397.93093318</v>
      </c>
      <c r="W258" s="96">
        <v>225171854.36120799</v>
      </c>
      <c r="X258" s="96">
        <v>247187973.63707682</v>
      </c>
      <c r="Y258" s="96">
        <v>255548407.14891344</v>
      </c>
      <c r="Z258" s="96">
        <v>261790739.75987193</v>
      </c>
      <c r="AA258" s="96">
        <v>273869513.39946198</v>
      </c>
      <c r="AB258" s="96">
        <v>286130238.43802577</v>
      </c>
      <c r="AC258" s="96">
        <v>292335247.68509221</v>
      </c>
      <c r="AD258" s="96">
        <v>311589438.03294373</v>
      </c>
      <c r="AE258" s="96">
        <v>330843628.38079524</v>
      </c>
      <c r="AF258" s="96">
        <v>349370013.13275039</v>
      </c>
      <c r="AG258" s="96">
        <v>350900271.05232763</v>
      </c>
      <c r="AH258" s="96">
        <v>400288412.32258713</v>
      </c>
      <c r="AI258" s="96">
        <v>405914909.42932338</v>
      </c>
      <c r="AJ258" s="96">
        <v>422757077.38564557</v>
      </c>
      <c r="AK258" s="96">
        <v>427557801.86333328</v>
      </c>
      <c r="AL258" s="96">
        <v>454827184.61263752</v>
      </c>
      <c r="AM258" s="96">
        <v>474160663.71735293</v>
      </c>
      <c r="AN258" s="96">
        <v>468244924.49168223</v>
      </c>
      <c r="AO258" s="96">
        <v>504611870.06481999</v>
      </c>
      <c r="AP258" s="96">
        <v>511110826.9086585</v>
      </c>
      <c r="AQ258" s="96">
        <v>529026032.51854354</v>
      </c>
      <c r="AR258" s="96">
        <v>550664228.49623549</v>
      </c>
      <c r="AS258" s="96">
        <v>565588940.07323062</v>
      </c>
      <c r="AT258" s="96">
        <v>574859123.24621344</v>
      </c>
      <c r="AU258" s="96">
        <v>584908988.761765</v>
      </c>
      <c r="AV258" s="96">
        <v>616155570.2108146</v>
      </c>
      <c r="AW258" s="96">
        <v>657384613.72308505</v>
      </c>
      <c r="AX258" s="96">
        <v>684434010.56456983</v>
      </c>
      <c r="AY258" s="96">
        <v>701466543.36769629</v>
      </c>
      <c r="AZ258" s="96">
        <v>750547640.19893396</v>
      </c>
      <c r="BA258" s="96">
        <v>775488102.59797299</v>
      </c>
      <c r="BB258" s="96">
        <v>778626043.9272238</v>
      </c>
      <c r="BC258" s="96">
        <v>767895069.57823896</v>
      </c>
      <c r="BD258" s="96">
        <v>733566566.71769881</v>
      </c>
      <c r="BE258" s="96">
        <v>729119123.90060198</v>
      </c>
      <c r="BF258" s="96">
        <v>737643344.41228294</v>
      </c>
      <c r="BG258" s="96">
        <v>755807695.01538575</v>
      </c>
      <c r="BH258" s="96">
        <v>765257213.74560821</v>
      </c>
      <c r="BI258" s="96">
        <v>786555555.55555546</v>
      </c>
      <c r="BJ258" s="96">
        <v>819165611.52860069</v>
      </c>
      <c r="BK258" s="96">
        <v>831033933.84893036</v>
      </c>
      <c r="BL258" s="96">
        <v>857424342.54245639</v>
      </c>
      <c r="BM258" s="96">
        <v>863098154.72585154</v>
      </c>
      <c r="BN258" s="96">
        <v>830825654.66751456</v>
      </c>
      <c r="BO258" s="96">
        <v>837088394.19146466</v>
      </c>
      <c r="BP258" s="96">
        <v>897022524.15403759</v>
      </c>
      <c r="BQ258" s="96">
        <v>950988378.2629379</v>
      </c>
    </row>
    <row r="259" spans="1:69" hidden="1" x14ac:dyDescent="0.25">
      <c r="A259" s="96" t="s">
        <v>3999</v>
      </c>
      <c r="B259" s="96" t="s">
        <v>490</v>
      </c>
      <c r="C259" s="96" t="s">
        <v>4194</v>
      </c>
      <c r="D259" s="96" t="s">
        <v>4195</v>
      </c>
      <c r="E259" s="101" t="e">
        <f t="shared" si="3"/>
        <v>#DIV/0!</v>
      </c>
    </row>
    <row r="260" spans="1:69" hidden="1" x14ac:dyDescent="0.25">
      <c r="A260" s="96" t="s">
        <v>491</v>
      </c>
      <c r="B260" s="96" t="s">
        <v>3998</v>
      </c>
      <c r="C260" s="96" t="s">
        <v>4194</v>
      </c>
      <c r="D260" s="96" t="s">
        <v>4195</v>
      </c>
      <c r="E260" s="101" t="e">
        <f t="shared" si="3"/>
        <v>#DIV/0!</v>
      </c>
    </row>
    <row r="261" spans="1:69" hidden="1" x14ac:dyDescent="0.25">
      <c r="A261" s="96" t="s">
        <v>3997</v>
      </c>
      <c r="B261" s="96" t="s">
        <v>3996</v>
      </c>
      <c r="C261" s="96" t="s">
        <v>4194</v>
      </c>
      <c r="D261" s="96" t="s">
        <v>4195</v>
      </c>
      <c r="E261" s="101">
        <f t="shared" ref="E261:E270" si="4">AVERAGE(BA261:BQ261)</f>
        <v>4236166328.7086444</v>
      </c>
      <c r="AV261" s="96">
        <v>4688209978.6552811</v>
      </c>
      <c r="AW261" s="96">
        <v>4669640875.1334028</v>
      </c>
      <c r="AX261" s="96">
        <v>4823080309.4983978</v>
      </c>
      <c r="AY261" s="96">
        <v>4991179562.4332962</v>
      </c>
      <c r="AZ261" s="96">
        <v>5166120064.0341501</v>
      </c>
      <c r="BA261" s="96">
        <v>5373312166.4887934</v>
      </c>
      <c r="BB261" s="96">
        <v>5438792689.4343643</v>
      </c>
      <c r="BC261" s="96">
        <v>5080115795.0907145</v>
      </c>
      <c r="BD261" s="96">
        <v>5110412753.4685163</v>
      </c>
      <c r="BE261" s="96">
        <v>4691141942.3692636</v>
      </c>
      <c r="BF261" s="96">
        <v>3996266542.1558166</v>
      </c>
      <c r="BG261" s="96">
        <v>3745094983.9914622</v>
      </c>
      <c r="BH261" s="96">
        <v>3678637139.8078976</v>
      </c>
      <c r="BI261" s="96">
        <v>3663000000</v>
      </c>
      <c r="BJ261" s="96">
        <v>3721639274.2796159</v>
      </c>
      <c r="BK261" s="96">
        <v>3694274279.6157951</v>
      </c>
      <c r="BL261" s="96">
        <v>3764641408.7513337</v>
      </c>
      <c r="BM261" s="96">
        <v>3875078708.6446104</v>
      </c>
      <c r="BN261" s="96">
        <v>3800802294.557097</v>
      </c>
      <c r="BO261" s="96">
        <v>3909284951.9743862</v>
      </c>
    </row>
    <row r="262" spans="1:69" hidden="1" x14ac:dyDescent="0.25">
      <c r="A262" s="96" t="s">
        <v>177</v>
      </c>
      <c r="B262" s="96" t="s">
        <v>492</v>
      </c>
      <c r="C262" s="96" t="s">
        <v>4194</v>
      </c>
      <c r="D262" s="96" t="s">
        <v>4195</v>
      </c>
      <c r="E262" s="101">
        <f t="shared" si="4"/>
        <v>249518714388.87347</v>
      </c>
      <c r="AD262" s="96">
        <v>34363462779.813576</v>
      </c>
      <c r="AE262" s="96">
        <v>35671286575.777802</v>
      </c>
      <c r="AF262" s="96">
        <v>36666262766.85675</v>
      </c>
      <c r="AG262" s="96">
        <v>37980187158.042358</v>
      </c>
      <c r="AH262" s="96">
        <v>39930474201.495033</v>
      </c>
      <c r="AI262" s="96">
        <v>42871159122.682785</v>
      </c>
      <c r="AJ262" s="96">
        <v>45057981854.807144</v>
      </c>
      <c r="AK262" s="96">
        <v>47743817832.16629</v>
      </c>
      <c r="AL262" s="96">
        <v>51871770980.838951</v>
      </c>
      <c r="AM262" s="96">
        <v>56059239339.343399</v>
      </c>
      <c r="AN262" s="96">
        <v>61014304826.63842</v>
      </c>
      <c r="AO262" s="96">
        <v>66835362482.484627</v>
      </c>
      <c r="AP262" s="96">
        <v>73077797034.13063</v>
      </c>
      <c r="AQ262" s="96">
        <v>79035160538.462555</v>
      </c>
      <c r="AR262" s="96">
        <v>83591107164.247055</v>
      </c>
      <c r="AS262" s="96">
        <v>87581401291.570099</v>
      </c>
      <c r="AT262" s="96">
        <v>93525828108.838959</v>
      </c>
      <c r="AU262" s="96">
        <v>99317782863.096024</v>
      </c>
      <c r="AV262" s="96">
        <v>105595482130.70657</v>
      </c>
      <c r="AW262" s="96">
        <v>112880581486.05913</v>
      </c>
      <c r="AX262" s="96">
        <v>121387725604.56688</v>
      </c>
      <c r="AY262" s="96">
        <v>130549157968.49275</v>
      </c>
      <c r="AZ262" s="96">
        <v>139658819217.11005</v>
      </c>
      <c r="BA262" s="96">
        <v>149615800998.3645</v>
      </c>
      <c r="BB262" s="96">
        <v>158086705343.27539</v>
      </c>
      <c r="BC262" s="96">
        <v>166620063722.29129</v>
      </c>
      <c r="BD262" s="96">
        <v>177322478338.40433</v>
      </c>
      <c r="BE262" s="96">
        <v>188694468366.26761</v>
      </c>
      <c r="BF262" s="96">
        <v>199081239731.68829</v>
      </c>
      <c r="BG262" s="96">
        <v>210137237901.38867</v>
      </c>
      <c r="BH262" s="96">
        <v>223632762207.56018</v>
      </c>
      <c r="BI262" s="96">
        <v>239258328381.74139</v>
      </c>
      <c r="BJ262" s="96">
        <v>255264731908.12396</v>
      </c>
      <c r="BK262" s="96">
        <v>272980590259.18723</v>
      </c>
      <c r="BL262" s="96">
        <v>293358610036.84094</v>
      </c>
      <c r="BM262" s="96">
        <v>314947640805.60107</v>
      </c>
      <c r="BN262" s="96">
        <v>323972192107.06519</v>
      </c>
      <c r="BO262" s="96">
        <v>332245562394.77014</v>
      </c>
      <c r="BP262" s="96">
        <v>359235578724.11224</v>
      </c>
      <c r="BQ262" s="96">
        <v>377364153384.16687</v>
      </c>
    </row>
    <row r="263" spans="1:69" hidden="1" x14ac:dyDescent="0.25">
      <c r="A263" s="96" t="s">
        <v>493</v>
      </c>
      <c r="B263" s="96" t="s">
        <v>494</v>
      </c>
      <c r="C263" s="96" t="s">
        <v>4194</v>
      </c>
      <c r="D263" s="96" t="s">
        <v>4195</v>
      </c>
      <c r="E263" s="101">
        <f t="shared" si="4"/>
        <v>749317002.8074137</v>
      </c>
      <c r="Y263" s="96">
        <v>332998066.53956163</v>
      </c>
      <c r="Z263" s="96">
        <v>295036930.61344135</v>
      </c>
      <c r="AA263" s="96">
        <v>307953519.61656111</v>
      </c>
      <c r="AB263" s="96">
        <v>314050639.35452664</v>
      </c>
      <c r="AC263" s="96">
        <v>323502399.26960576</v>
      </c>
      <c r="AD263" s="96">
        <v>354477726.45244277</v>
      </c>
      <c r="AE263" s="96">
        <v>358028258.02676004</v>
      </c>
      <c r="AF263" s="96">
        <v>357489556.68444985</v>
      </c>
      <c r="AG263" s="96">
        <v>347144042.26962876</v>
      </c>
      <c r="AH263" s="96">
        <v>341267300.35351741</v>
      </c>
      <c r="AI263" s="96">
        <v>346495152.01639146</v>
      </c>
      <c r="AJ263" s="96">
        <v>387020184.81290942</v>
      </c>
      <c r="AK263" s="96">
        <v>399202181.07651532</v>
      </c>
      <c r="AL263" s="96">
        <v>409523209.06668586</v>
      </c>
      <c r="AM263" s="96">
        <v>412535039.29869294</v>
      </c>
      <c r="AN263" s="96">
        <v>449999269.01390296</v>
      </c>
      <c r="AO263" s="96">
        <v>454517014.36191356</v>
      </c>
      <c r="AP263" s="96">
        <v>465095149.81091398</v>
      </c>
      <c r="AQ263" s="96">
        <v>487916497.58514643</v>
      </c>
      <c r="AR263" s="96">
        <v>493658564.16568029</v>
      </c>
      <c r="AS263" s="96">
        <v>495323641.0419119</v>
      </c>
      <c r="AT263" s="96">
        <v>524670620.985493</v>
      </c>
      <c r="AU263" s="96">
        <v>506844503.83995515</v>
      </c>
      <c r="AV263" s="96">
        <v>480497110.91605586</v>
      </c>
      <c r="AW263" s="96">
        <v>501102437.25942135</v>
      </c>
      <c r="AX263" s="96">
        <v>521083359.77420008</v>
      </c>
      <c r="AY263" s="96">
        <v>548728533.20457399</v>
      </c>
      <c r="AZ263" s="96">
        <v>595154794.34185386</v>
      </c>
      <c r="BA263" s="96">
        <v>612270805.17252827</v>
      </c>
      <c r="BB263" s="96">
        <v>646564042.89550316</v>
      </c>
      <c r="BC263" s="96">
        <v>666202155.46517539</v>
      </c>
      <c r="BD263" s="96">
        <v>674588755.90795934</v>
      </c>
      <c r="BE263" s="96">
        <v>695769513.23061073</v>
      </c>
      <c r="BF263" s="96">
        <v>702797117.10529387</v>
      </c>
      <c r="BG263" s="96">
        <v>706053811.58380556</v>
      </c>
      <c r="BH263" s="96">
        <v>728201782.68015027</v>
      </c>
      <c r="BI263" s="96">
        <v>730870802.96705091</v>
      </c>
      <c r="BJ263" s="96">
        <v>765139554.26537538</v>
      </c>
      <c r="BK263" s="96">
        <v>813475756.52539146</v>
      </c>
      <c r="BL263" s="96">
        <v>837068426.67611361</v>
      </c>
      <c r="BM263" s="96">
        <v>864199385.18882775</v>
      </c>
      <c r="BN263" s="96">
        <v>821054304.95471013</v>
      </c>
      <c r="BO263" s="96">
        <v>808309120.92414355</v>
      </c>
      <c r="BP263" s="96">
        <v>823796784.51556206</v>
      </c>
      <c r="BQ263" s="96">
        <v>842026927.66783249</v>
      </c>
    </row>
    <row r="264" spans="1:69" hidden="1" x14ac:dyDescent="0.25">
      <c r="A264" s="96" t="s">
        <v>495</v>
      </c>
      <c r="B264" s="96" t="s">
        <v>3995</v>
      </c>
      <c r="C264" s="96" t="s">
        <v>4194</v>
      </c>
      <c r="D264" s="96" t="s">
        <v>4195</v>
      </c>
      <c r="E264" s="101">
        <f t="shared" si="4"/>
        <v>75628314617198.469</v>
      </c>
      <c r="F264" s="96">
        <v>11065150325078.67</v>
      </c>
      <c r="G264" s="96">
        <v>11504406672190.113</v>
      </c>
      <c r="H264" s="96">
        <v>12116326539171.988</v>
      </c>
      <c r="I264" s="96">
        <v>12724416382131.777</v>
      </c>
      <c r="J264" s="96">
        <v>13562090737377.215</v>
      </c>
      <c r="K264" s="96">
        <v>14320993882685.797</v>
      </c>
      <c r="L264" s="96">
        <v>15099822641855.943</v>
      </c>
      <c r="M264" s="96">
        <v>15663881536261.398</v>
      </c>
      <c r="N264" s="96">
        <v>16592072975061.564</v>
      </c>
      <c r="O264" s="96">
        <v>17584101722075.207</v>
      </c>
      <c r="P264" s="96">
        <v>18240991629750.152</v>
      </c>
      <c r="Q264" s="96">
        <v>19026660149871.141</v>
      </c>
      <c r="R264" s="96">
        <v>20099274901104.348</v>
      </c>
      <c r="S264" s="96">
        <v>21387268547893.09</v>
      </c>
      <c r="T264" s="96">
        <v>21796684795581.941</v>
      </c>
      <c r="U264" s="96">
        <v>21911481867006.414</v>
      </c>
      <c r="V264" s="96">
        <v>23054003896256.512</v>
      </c>
      <c r="W264" s="96">
        <v>23980413102398.238</v>
      </c>
      <c r="X264" s="96">
        <v>24961023533235.016</v>
      </c>
      <c r="Y264" s="96">
        <v>26004986260299.957</v>
      </c>
      <c r="Z264" s="96">
        <v>26494285470627.16</v>
      </c>
      <c r="AA264" s="96">
        <v>27004675633280.391</v>
      </c>
      <c r="AB264" s="96">
        <v>27084754622366.984</v>
      </c>
      <c r="AC264" s="96">
        <v>27785220247129.563</v>
      </c>
      <c r="AD264" s="96">
        <v>29083990581629.781</v>
      </c>
      <c r="AE264" s="96">
        <v>30160913843677.375</v>
      </c>
      <c r="AF264" s="96">
        <v>31171713892672.313</v>
      </c>
      <c r="AG264" s="96">
        <v>32332743811680.52</v>
      </c>
      <c r="AH264" s="96">
        <v>33817374892961.648</v>
      </c>
      <c r="AI264" s="96">
        <v>35074428995817.406</v>
      </c>
      <c r="AJ264" s="96">
        <v>36044076008699.156</v>
      </c>
      <c r="AK264" s="96">
        <v>36496727027868.438</v>
      </c>
      <c r="AL264" s="96">
        <v>37233689598548.82</v>
      </c>
      <c r="AM264" s="96">
        <v>37908727457697.867</v>
      </c>
      <c r="AN264" s="96">
        <v>39168791739111.453</v>
      </c>
      <c r="AO264" s="96">
        <v>40376997999962.938</v>
      </c>
      <c r="AP264" s="96">
        <v>41820349066965.867</v>
      </c>
      <c r="AQ264" s="96">
        <v>43463769120916.117</v>
      </c>
      <c r="AR264" s="96">
        <v>44704192643432.742</v>
      </c>
      <c r="AS264" s="96">
        <v>46291065127200.094</v>
      </c>
      <c r="AT264" s="96">
        <v>48388557167110.922</v>
      </c>
      <c r="AU264" s="96">
        <v>49368620392265.25</v>
      </c>
      <c r="AV264" s="96">
        <v>50505499243552.281</v>
      </c>
      <c r="AW264" s="96">
        <v>52073329170330.5</v>
      </c>
      <c r="AX264" s="96">
        <v>54400621045246.602</v>
      </c>
      <c r="AY264" s="96">
        <v>56579836978678.852</v>
      </c>
      <c r="AZ264" s="96">
        <v>59093561843411.609</v>
      </c>
      <c r="BA264" s="96">
        <v>61677886808801.617</v>
      </c>
      <c r="BB264" s="96">
        <v>62949990715747.688</v>
      </c>
      <c r="BC264" s="96">
        <v>62096526015584.391</v>
      </c>
      <c r="BD264" s="96">
        <v>64909216709023.813</v>
      </c>
      <c r="BE264" s="96">
        <v>67068832481271.461</v>
      </c>
      <c r="BF264" s="96">
        <v>68885804388550.398</v>
      </c>
      <c r="BG264" s="96">
        <v>70861602283288.797</v>
      </c>
      <c r="BH264" s="96">
        <v>73075226555102.313</v>
      </c>
      <c r="BI264" s="96">
        <v>75359657218242.5</v>
      </c>
      <c r="BJ264" s="96">
        <v>77485219519915.828</v>
      </c>
      <c r="BK264" s="96">
        <v>80166393396326.797</v>
      </c>
      <c r="BL264" s="96">
        <v>82801152494085.719</v>
      </c>
      <c r="BM264" s="96">
        <v>84988938153813.891</v>
      </c>
      <c r="BN264" s="96">
        <v>82497025649488.25</v>
      </c>
      <c r="BO264" s="96">
        <v>87661216769258.719</v>
      </c>
      <c r="BP264" s="96">
        <v>90369604265987.188</v>
      </c>
      <c r="BQ264" s="96">
        <v>92827055067884.391</v>
      </c>
    </row>
    <row r="265" spans="1:69" hidden="1" x14ac:dyDescent="0.25">
      <c r="A265" s="96" t="s">
        <v>496</v>
      </c>
      <c r="B265" s="96" t="s">
        <v>3681</v>
      </c>
      <c r="C265" s="96" t="s">
        <v>4194</v>
      </c>
      <c r="D265" s="96" t="s">
        <v>4195</v>
      </c>
      <c r="E265" s="101">
        <f t="shared" si="4"/>
        <v>826338317.15155363</v>
      </c>
      <c r="P265" s="96">
        <v>340680797.94042516</v>
      </c>
      <c r="Q265" s="96">
        <v>386718743.74512488</v>
      </c>
      <c r="R265" s="96">
        <v>392857136.60361415</v>
      </c>
      <c r="S265" s="96">
        <v>421502969.23881924</v>
      </c>
      <c r="T265" s="96">
        <v>376488089.26274049</v>
      </c>
      <c r="U265" s="96">
        <v>362165172.73381448</v>
      </c>
      <c r="V265" s="96">
        <v>395926332.82153529</v>
      </c>
      <c r="W265" s="96">
        <v>392857136.60361415</v>
      </c>
      <c r="X265" s="96">
        <v>417410707.61492461</v>
      </c>
      <c r="Y265" s="96">
        <v>462946425.61615789</v>
      </c>
      <c r="Z265" s="96">
        <v>434275788.35611969</v>
      </c>
      <c r="AA265" s="96">
        <v>395064495.99768674</v>
      </c>
      <c r="AB265" s="96">
        <v>391269846.04263473</v>
      </c>
      <c r="AC265" s="96">
        <v>392956359.84105378</v>
      </c>
      <c r="AD265" s="96">
        <v>398015901.23631054</v>
      </c>
      <c r="AE265" s="96">
        <v>413616119.99863994</v>
      </c>
      <c r="AF265" s="96">
        <v>436383943.35628557</v>
      </c>
      <c r="AG265" s="96">
        <v>438492096.87768167</v>
      </c>
      <c r="AH265" s="96">
        <v>432167726.58189911</v>
      </c>
      <c r="AI265" s="96">
        <v>448189539.91671503</v>
      </c>
      <c r="AJ265" s="96">
        <v>428373059.2661553</v>
      </c>
      <c r="AK265" s="96">
        <v>418520425.96974754</v>
      </c>
      <c r="AL265" s="96">
        <v>417683438.91831446</v>
      </c>
      <c r="AM265" s="96">
        <v>434808422.36480433</v>
      </c>
      <c r="AN265" s="96">
        <v>423755155.36883372</v>
      </c>
      <c r="AO265" s="96">
        <v>452035062.25303233</v>
      </c>
      <c r="AP265" s="96">
        <v>484486518.41784436</v>
      </c>
      <c r="AQ265" s="96">
        <v>487603825.81991935</v>
      </c>
      <c r="AR265" s="96">
        <v>498306192.05675608</v>
      </c>
      <c r="AS265" s="96">
        <v>509196346.8656047</v>
      </c>
      <c r="AT265" s="96">
        <v>535129944.38376307</v>
      </c>
      <c r="AU265" s="96">
        <v>574676737.92168653</v>
      </c>
      <c r="AV265" s="96">
        <v>607157232.67460978</v>
      </c>
      <c r="AW265" s="96">
        <v>638806086.21338105</v>
      </c>
      <c r="AX265" s="96">
        <v>658527692.51076317</v>
      </c>
      <c r="AY265" s="96">
        <v>702248686.8645916</v>
      </c>
      <c r="AZ265" s="96">
        <v>717221521.75509202</v>
      </c>
      <c r="BA265" s="96">
        <v>720707093.19579005</v>
      </c>
      <c r="BB265" s="96">
        <v>746336191.82241476</v>
      </c>
      <c r="BC265" s="96">
        <v>742293455.83692753</v>
      </c>
      <c r="BD265" s="96">
        <v>787756851.01082063</v>
      </c>
      <c r="BE265" s="96">
        <v>818078226.23593998</v>
      </c>
      <c r="BF265" s="96">
        <v>787546481.62213337</v>
      </c>
      <c r="BG265" s="96">
        <v>788391466.046139</v>
      </c>
      <c r="BH265" s="96">
        <v>793594248.72163308</v>
      </c>
      <c r="BI265" s="96">
        <v>824150498.65353644</v>
      </c>
      <c r="BJ265" s="96">
        <v>889949544.37827229</v>
      </c>
      <c r="BK265" s="96">
        <v>902464748.18719006</v>
      </c>
      <c r="BL265" s="96">
        <v>896962897.99083996</v>
      </c>
      <c r="BM265" s="96">
        <v>936894420.74621236</v>
      </c>
      <c r="BN265" s="96">
        <v>907771582.23952401</v>
      </c>
      <c r="BO265" s="96">
        <v>843511966.58496284</v>
      </c>
      <c r="BP265" s="96">
        <v>798752767.86443937</v>
      </c>
      <c r="BQ265" s="96">
        <v>862588950.43963635</v>
      </c>
    </row>
    <row r="266" spans="1:69" hidden="1" x14ac:dyDescent="0.25">
      <c r="A266" s="96" t="s">
        <v>497</v>
      </c>
      <c r="B266" s="96" t="s">
        <v>3994</v>
      </c>
      <c r="C266" s="96" t="s">
        <v>4194</v>
      </c>
      <c r="D266" s="96" t="s">
        <v>4195</v>
      </c>
      <c r="E266" s="101">
        <f t="shared" si="4"/>
        <v>6466243249.5697966</v>
      </c>
      <c r="BB266" s="96">
        <v>4580661082.4986258</v>
      </c>
      <c r="BC266" s="96">
        <v>4811290686.5768366</v>
      </c>
      <c r="BD266" s="96">
        <v>5048966087.0182056</v>
      </c>
      <c r="BE266" s="96">
        <v>5368051162.2426882</v>
      </c>
      <c r="BF266" s="96">
        <v>5459962717.3145866</v>
      </c>
      <c r="BG266" s="96">
        <v>5751568358.0188046</v>
      </c>
      <c r="BH266" s="96">
        <v>5944177154.3653564</v>
      </c>
      <c r="BI266" s="96">
        <v>6295848422.7157335</v>
      </c>
      <c r="BJ266" s="96">
        <v>6646638934.1494665</v>
      </c>
      <c r="BK266" s="96">
        <v>6967382841.6084557</v>
      </c>
      <c r="BL266" s="96">
        <v>7204735953.9043493</v>
      </c>
      <c r="BM266" s="96">
        <v>7547450874.8323107</v>
      </c>
      <c r="BN266" s="96">
        <v>7144396206.5297956</v>
      </c>
      <c r="BO266" s="96">
        <v>7912108452.0159626</v>
      </c>
      <c r="BP266" s="96">
        <v>8250627894.0935287</v>
      </c>
      <c r="BQ266" s="96">
        <v>8526025165.2320433</v>
      </c>
    </row>
    <row r="267" spans="1:69" hidden="1" x14ac:dyDescent="0.25">
      <c r="A267" s="96" t="s">
        <v>3993</v>
      </c>
      <c r="B267" s="96" t="s">
        <v>498</v>
      </c>
      <c r="C267" s="96" t="s">
        <v>4194</v>
      </c>
      <c r="D267" s="96" t="s">
        <v>4195</v>
      </c>
      <c r="E267" s="101">
        <f t="shared" si="4"/>
        <v>51322516610.963875</v>
      </c>
      <c r="AJ267" s="96">
        <v>23917787989.503506</v>
      </c>
      <c r="AK267" s="96">
        <v>25423052508.05381</v>
      </c>
      <c r="AL267" s="96">
        <v>27509674492.131042</v>
      </c>
      <c r="AM267" s="96">
        <v>28610602416.90192</v>
      </c>
      <c r="AN267" s="96">
        <v>30533792554.954456</v>
      </c>
      <c r="AO267" s="96">
        <v>32264866633.670834</v>
      </c>
      <c r="AP267" s="96">
        <v>33760332656.914936</v>
      </c>
      <c r="AQ267" s="96">
        <v>35526373483.411186</v>
      </c>
      <c r="AR267" s="96">
        <v>37660334240.559898</v>
      </c>
      <c r="AS267" s="96">
        <v>39082211644.755348</v>
      </c>
      <c r="AT267" s="96">
        <v>41498240980.469254</v>
      </c>
      <c r="AU267" s="96">
        <v>43076687110.426216</v>
      </c>
      <c r="AV267" s="96">
        <v>44771854473.025642</v>
      </c>
      <c r="AW267" s="96">
        <v>46449634134.8899</v>
      </c>
      <c r="AX267" s="96">
        <v>48294937078.529343</v>
      </c>
      <c r="AY267" s="96">
        <v>50995468293.246017</v>
      </c>
      <c r="AZ267" s="96">
        <v>52612233392.795013</v>
      </c>
      <c r="BA267" s="96">
        <v>54368654900.682869</v>
      </c>
      <c r="BB267" s="96">
        <v>56351789358.158516</v>
      </c>
      <c r="BC267" s="96">
        <v>58530478871.048714</v>
      </c>
      <c r="BD267" s="96">
        <v>63038676065.456001</v>
      </c>
      <c r="BE267" s="96">
        <v>55023373399.500702</v>
      </c>
      <c r="BF267" s="96">
        <v>56340077337.806602</v>
      </c>
      <c r="BG267" s="96">
        <v>59057651710.279556</v>
      </c>
      <c r="BH267" s="96">
        <v>58946215689.987373</v>
      </c>
      <c r="BI267" s="96">
        <v>42444490073.855453</v>
      </c>
      <c r="BJ267" s="96">
        <v>38465266575.675377</v>
      </c>
      <c r="BK267" s="96">
        <v>36514386863.022606</v>
      </c>
      <c r="BL267" s="96">
        <v>36789138486.092728</v>
      </c>
    </row>
    <row r="268" spans="1:69" hidden="1" x14ac:dyDescent="0.25">
      <c r="A268" s="96" t="s">
        <v>155</v>
      </c>
      <c r="B268" s="96" t="s">
        <v>499</v>
      </c>
      <c r="C268" s="96" t="s">
        <v>4194</v>
      </c>
      <c r="D268" s="96" t="s">
        <v>4195</v>
      </c>
      <c r="E268" s="101">
        <f t="shared" si="4"/>
        <v>337160914266.05878</v>
      </c>
      <c r="F268" s="96">
        <v>65652787805.924767</v>
      </c>
      <c r="G268" s="96">
        <v>68176962953.703857</v>
      </c>
      <c r="H268" s="96">
        <v>72388888580.905228</v>
      </c>
      <c r="I268" s="96">
        <v>77726634753.27887</v>
      </c>
      <c r="J268" s="96">
        <v>83897825365.467575</v>
      </c>
      <c r="K268" s="96">
        <v>89034719819.541916</v>
      </c>
      <c r="L268" s="96">
        <v>92986424438.810074</v>
      </c>
      <c r="M268" s="96">
        <v>99678213920.999008</v>
      </c>
      <c r="N268" s="96">
        <v>103818221927.8644</v>
      </c>
      <c r="O268" s="96">
        <v>108714188432.45987</v>
      </c>
      <c r="P268" s="96">
        <v>114420228110.93791</v>
      </c>
      <c r="Q268" s="96">
        <v>119316194615.53339</v>
      </c>
      <c r="R268" s="96">
        <v>121290674451.49692</v>
      </c>
      <c r="S268" s="96">
        <v>126836017069.92215</v>
      </c>
      <c r="T268" s="96">
        <v>134587120944.56262</v>
      </c>
      <c r="U268" s="96">
        <v>136868956455.65886</v>
      </c>
      <c r="V268" s="96">
        <v>139948316809.93564</v>
      </c>
      <c r="W268" s="96">
        <v>139816794618.76505</v>
      </c>
      <c r="X268" s="96">
        <v>144031543620.37436</v>
      </c>
      <c r="Y268" s="96">
        <v>149491087027.62451</v>
      </c>
      <c r="Z268" s="96">
        <v>159388269160.57867</v>
      </c>
      <c r="AA268" s="96">
        <v>167932741243.85461</v>
      </c>
      <c r="AB268" s="96">
        <v>167288855024.707</v>
      </c>
      <c r="AC268" s="96">
        <v>164199769714.13614</v>
      </c>
      <c r="AD268" s="96">
        <v>172572564947.99503</v>
      </c>
      <c r="AE268" s="96">
        <v>170481777771.8371</v>
      </c>
      <c r="AF268" s="96">
        <v>170512207473.78952</v>
      </c>
      <c r="AG268" s="96">
        <v>174094206899.74924</v>
      </c>
      <c r="AH268" s="96">
        <v>181406354481.0195</v>
      </c>
      <c r="AI268" s="96">
        <v>185750664997.12723</v>
      </c>
      <c r="AJ268" s="96">
        <v>185160422891.73077</v>
      </c>
      <c r="AK268" s="96">
        <v>183275036203.75162</v>
      </c>
      <c r="AL268" s="96">
        <v>179358388483.38223</v>
      </c>
      <c r="AM268" s="96">
        <v>181570878123.14905</v>
      </c>
      <c r="AN268" s="96">
        <v>187381146228.4856</v>
      </c>
      <c r="AO268" s="96">
        <v>193189961762.58823</v>
      </c>
      <c r="AP268" s="96">
        <v>201497130113.10135</v>
      </c>
      <c r="AQ268" s="96">
        <v>206736055498.99084</v>
      </c>
      <c r="AR268" s="96">
        <v>207769735777.19165</v>
      </c>
      <c r="AS268" s="96">
        <v>212756209430.57394</v>
      </c>
      <c r="AT268" s="96">
        <v>221691970228.1011</v>
      </c>
      <c r="AU268" s="96">
        <v>227677653424.68335</v>
      </c>
      <c r="AV268" s="96">
        <v>236102579035.78998</v>
      </c>
      <c r="AW268" s="96">
        <v>243065422272.36871</v>
      </c>
      <c r="AX268" s="96">
        <v>254135982543.49551</v>
      </c>
      <c r="AY268" s="96">
        <v>267546870424.2948</v>
      </c>
      <c r="AZ268" s="96">
        <v>282539679229.87378</v>
      </c>
      <c r="BA268" s="96">
        <v>297685145427.08105</v>
      </c>
      <c r="BB268" s="96">
        <v>307184409060.74091</v>
      </c>
      <c r="BC268" s="96">
        <v>302459639039.77777</v>
      </c>
      <c r="BD268" s="96">
        <v>311653604140.26941</v>
      </c>
      <c r="BE268" s="96">
        <v>321528523981.70227</v>
      </c>
      <c r="BF268" s="96">
        <v>329233094599.26294</v>
      </c>
      <c r="BG268" s="96">
        <v>337416077838.15137</v>
      </c>
      <c r="BH268" s="96">
        <v>342186555600.7309</v>
      </c>
      <c r="BI268" s="96">
        <v>346709790458.56305</v>
      </c>
      <c r="BJ268" s="96">
        <v>349013858372.62543</v>
      </c>
      <c r="BK268" s="96">
        <v>353055253707.07135</v>
      </c>
      <c r="BL268" s="96">
        <v>358551560868.5332</v>
      </c>
      <c r="BM268" s="96">
        <v>359483563936.6759</v>
      </c>
      <c r="BN268" s="96">
        <v>338046271405.10669</v>
      </c>
      <c r="BO268" s="96">
        <v>353944797357.22485</v>
      </c>
      <c r="BP268" s="96">
        <v>360706580604.58551</v>
      </c>
      <c r="BQ268" s="96">
        <v>362876816124.89606</v>
      </c>
    </row>
    <row r="269" spans="1:69" hidden="1" x14ac:dyDescent="0.25">
      <c r="A269" s="96" t="s">
        <v>500</v>
      </c>
      <c r="B269" s="96" t="s">
        <v>501</v>
      </c>
      <c r="C269" s="96" t="s">
        <v>4194</v>
      </c>
      <c r="D269" s="96" t="s">
        <v>4195</v>
      </c>
      <c r="E269" s="101">
        <f t="shared" si="4"/>
        <v>20630079430.359112</v>
      </c>
      <c r="F269" s="96">
        <v>3745698444.1159267</v>
      </c>
      <c r="G269" s="96">
        <v>3796691708.1890759</v>
      </c>
      <c r="H269" s="96">
        <v>3702122212.3945851</v>
      </c>
      <c r="I269" s="96">
        <v>3823270196.5529876</v>
      </c>
      <c r="J269" s="96">
        <v>4290246254.2152629</v>
      </c>
      <c r="K269" s="96">
        <v>5004463110.0991259</v>
      </c>
      <c r="L269" s="96">
        <v>4725699010.609272</v>
      </c>
      <c r="M269" s="96">
        <v>5099960030.3200541</v>
      </c>
      <c r="N269" s="96">
        <v>5163624360.4601822</v>
      </c>
      <c r="O269" s="96">
        <v>5141063668.5844936</v>
      </c>
      <c r="P269" s="96">
        <v>5387686297.1913204</v>
      </c>
      <c r="Q269" s="96">
        <v>5383050756.0990705</v>
      </c>
      <c r="R269" s="96">
        <v>5878768640.7704821</v>
      </c>
      <c r="S269" s="96">
        <v>5822212020.1687689</v>
      </c>
      <c r="T269" s="96">
        <v>6196473039.8795509</v>
      </c>
      <c r="U269" s="96">
        <v>6055854684.9059591</v>
      </c>
      <c r="V269" s="96">
        <v>6432587907.0637646</v>
      </c>
      <c r="W269" s="96">
        <v>6138989402.8617058</v>
      </c>
      <c r="X269" s="96">
        <v>6172984906.5769958</v>
      </c>
      <c r="Y269" s="96">
        <v>5986318100.4346085</v>
      </c>
      <c r="Z269" s="96">
        <v>6168040110.67307</v>
      </c>
      <c r="AA269" s="96">
        <v>6548482197.515583</v>
      </c>
      <c r="AB269" s="96">
        <v>6364287627.8210793</v>
      </c>
      <c r="AC269" s="96">
        <v>6239121864.1748829</v>
      </c>
      <c r="AD269" s="96">
        <v>6218106324.3292294</v>
      </c>
      <c r="AE269" s="96">
        <v>6318548040.4540815</v>
      </c>
      <c r="AF269" s="96">
        <v>6364287627.8210773</v>
      </c>
      <c r="AG269" s="96">
        <v>6534574435.2100601</v>
      </c>
      <c r="AH269" s="96">
        <v>6944994654.2903757</v>
      </c>
      <c r="AI269" s="96">
        <v>6873912509.7786865</v>
      </c>
      <c r="AJ269" s="96">
        <v>6840844039.4799566</v>
      </c>
      <c r="AK269" s="96">
        <v>6838372211.0423794</v>
      </c>
      <c r="AL269" s="96">
        <v>6720005310.1332302</v>
      </c>
      <c r="AM269" s="96">
        <v>7176782487.1751213</v>
      </c>
      <c r="AN269" s="96">
        <v>6557753279.7000818</v>
      </c>
      <c r="AO269" s="96">
        <v>6747775256.5929832</v>
      </c>
      <c r="AP269" s="96">
        <v>7167388797.8936062</v>
      </c>
      <c r="AQ269" s="96">
        <v>7440753543.9975624</v>
      </c>
      <c r="AR269" s="96">
        <v>7412051123.9838333</v>
      </c>
      <c r="AS269" s="96">
        <v>7756725565.3473358</v>
      </c>
      <c r="AT269" s="96">
        <v>8059030210.4636612</v>
      </c>
      <c r="AU269" s="96">
        <v>8487518230.9307222</v>
      </c>
      <c r="AV269" s="96">
        <v>8869967014.4617367</v>
      </c>
      <c r="AW269" s="96">
        <v>9485983915.8469124</v>
      </c>
      <c r="AX269" s="96">
        <v>10153075785.369053</v>
      </c>
      <c r="AY269" s="96">
        <v>10887711636.030037</v>
      </c>
      <c r="AZ269" s="96">
        <v>11748243095.772873</v>
      </c>
      <c r="BA269" s="96">
        <v>12729507610.193129</v>
      </c>
      <c r="BB269" s="96">
        <v>13719086269.625965</v>
      </c>
      <c r="BC269" s="96">
        <v>14984033821.786844</v>
      </c>
      <c r="BD269" s="96">
        <v>16527123087.716316</v>
      </c>
      <c r="BE269" s="96">
        <v>17447560246.652241</v>
      </c>
      <c r="BF269" s="96">
        <v>18773117886.68536</v>
      </c>
      <c r="BG269" s="96">
        <v>19722575258.93124</v>
      </c>
      <c r="BH269" s="96">
        <v>20648211567.061584</v>
      </c>
      <c r="BI269" s="96">
        <v>21251216798.776245</v>
      </c>
      <c r="BJ269" s="96">
        <v>22049221308.35751</v>
      </c>
      <c r="BK269" s="96">
        <v>22826646593.61689</v>
      </c>
      <c r="BL269" s="96">
        <v>23747586257.251171</v>
      </c>
      <c r="BM269" s="96">
        <v>24089861649.015469</v>
      </c>
      <c r="BN269" s="96">
        <v>23418945736.899265</v>
      </c>
      <c r="BO269" s="96">
        <v>24879098747.886101</v>
      </c>
      <c r="BP269" s="96">
        <v>26185157469.501656</v>
      </c>
      <c r="BQ269" s="96">
        <v>27712400006.147942</v>
      </c>
    </row>
    <row r="270" spans="1:69" hidden="1" x14ac:dyDescent="0.25">
      <c r="A270" s="96" t="s">
        <v>502</v>
      </c>
      <c r="B270" s="96" t="s">
        <v>503</v>
      </c>
      <c r="C270" s="96" t="s">
        <v>4194</v>
      </c>
      <c r="D270" s="96" t="s">
        <v>4195</v>
      </c>
      <c r="E270" s="101">
        <f t="shared" si="4"/>
        <v>18272230214.908989</v>
      </c>
      <c r="F270" s="96">
        <v>4329261158.0061502</v>
      </c>
      <c r="G270" s="96">
        <v>4602704101.2805853</v>
      </c>
      <c r="H270" s="96">
        <v>4668728551.6653214</v>
      </c>
      <c r="I270" s="96">
        <v>4960260046.5702267</v>
      </c>
      <c r="J270" s="96">
        <v>4905391045.7798433</v>
      </c>
      <c r="K270" s="96">
        <v>5146273735.6627274</v>
      </c>
      <c r="L270" s="96">
        <v>5224658176.1899652</v>
      </c>
      <c r="M270" s="96">
        <v>5661805792.2923622</v>
      </c>
      <c r="N270" s="96">
        <v>5773351008.1019335</v>
      </c>
      <c r="O270" s="96">
        <v>6490876687.0339317</v>
      </c>
      <c r="P270" s="96">
        <v>7955552802.2118216</v>
      </c>
      <c r="Q270" s="96">
        <v>8664996116.2271805</v>
      </c>
      <c r="R270" s="96">
        <v>9386770772.845705</v>
      </c>
      <c r="S270" s="96">
        <v>9631269370.7578087</v>
      </c>
      <c r="T270" s="96">
        <v>10269355761.896816</v>
      </c>
      <c r="U270" s="96">
        <v>10071031576.961948</v>
      </c>
      <c r="V270" s="96">
        <v>10117845649.885166</v>
      </c>
      <c r="W270" s="96">
        <v>9423690290.2852573</v>
      </c>
      <c r="X270" s="96">
        <v>9168598298.9407215</v>
      </c>
      <c r="Y270" s="96">
        <v>9470890230.4466381</v>
      </c>
      <c r="Z270" s="96">
        <v>10836657373.916651</v>
      </c>
      <c r="AA270" s="96">
        <v>12193994749.772444</v>
      </c>
      <c r="AB270" s="96">
        <v>12515220805.53686</v>
      </c>
      <c r="AC270" s="96">
        <v>12713625284.533165</v>
      </c>
      <c r="AD270" s="96">
        <v>12471130667.344692</v>
      </c>
      <c r="AE270" s="96">
        <v>13337174339.890369</v>
      </c>
      <c r="AF270" s="96">
        <v>13617125513.746317</v>
      </c>
      <c r="AG270" s="96">
        <v>13773822843.033905</v>
      </c>
      <c r="AH270" s="96">
        <v>14814073528.505032</v>
      </c>
      <c r="AI270" s="96">
        <v>15584370752.864935</v>
      </c>
      <c r="AJ270" s="96">
        <v>16673492752.131441</v>
      </c>
      <c r="AK270" s="96">
        <v>17595834085.31657</v>
      </c>
      <c r="AL270" s="96">
        <v>16009469333.075943</v>
      </c>
      <c r="AM270" s="96">
        <v>16177802282.753162</v>
      </c>
      <c r="AN270" s="96">
        <v>17671854489.11438</v>
      </c>
      <c r="AO270" s="96">
        <v>17699780558.60833</v>
      </c>
      <c r="AP270" s="96">
        <v>19533601150.579639</v>
      </c>
      <c r="AQ270" s="96">
        <v>20057217725.915737</v>
      </c>
      <c r="AR270" s="96">
        <v>20635910937.7327</v>
      </c>
      <c r="AS270" s="96">
        <v>20467146117.723465</v>
      </c>
      <c r="AT270" s="96">
        <v>19841017281.739079</v>
      </c>
      <c r="AU270" s="96">
        <v>20126651621.203857</v>
      </c>
      <c r="AV270" s="96">
        <v>18336582469.8018</v>
      </c>
      <c r="AW270" s="96">
        <v>15220266576.559568</v>
      </c>
      <c r="AX270" s="96">
        <v>14336343807.96356</v>
      </c>
      <c r="AY270" s="96">
        <v>13517583212.638626</v>
      </c>
      <c r="AZ270" s="96">
        <v>13049672720.224417</v>
      </c>
      <c r="BA270" s="96">
        <v>12572925524.81045</v>
      </c>
      <c r="BB270" s="96">
        <v>10351422061.707565</v>
      </c>
      <c r="BC270" s="96">
        <v>11595617444.663561</v>
      </c>
      <c r="BD270" s="96">
        <v>14083116362.768656</v>
      </c>
      <c r="BE270" s="96">
        <v>16142097162.996229</v>
      </c>
      <c r="BF270" s="96">
        <v>18683650519.498657</v>
      </c>
      <c r="BG270" s="96">
        <v>19280916546.448841</v>
      </c>
      <c r="BH270" s="96">
        <v>19567149970.420227</v>
      </c>
      <c r="BI270" s="96">
        <v>19963120600</v>
      </c>
      <c r="BJ270" s="96">
        <v>20142979412.317272</v>
      </c>
      <c r="BK270" s="96">
        <v>20964866130.333355</v>
      </c>
      <c r="BL270" s="96">
        <v>22015177994.760704</v>
      </c>
      <c r="BM270" s="96">
        <v>20621078646.829449</v>
      </c>
      <c r="BN270" s="96">
        <v>19009139106.166161</v>
      </c>
      <c r="BO270" s="96">
        <v>20618836217.76371</v>
      </c>
      <c r="BP270" s="96">
        <v>21963674104.637321</v>
      </c>
      <c r="BQ270" s="96">
        <v>23052145847.330669</v>
      </c>
    </row>
  </sheetData>
  <autoFilter ref="A4:BQ270" xr:uid="{CBE4E1FF-D4FF-423E-9AD0-65C52D5298C5}">
    <filterColumn colId="0">
      <filters>
        <filter val="Japan"/>
      </filters>
    </filterColumn>
  </autoFilter>
  <pageMargins left="0.7" right="0.7" top="0.75" bottom="0.75" header="0.3" footer="0.3"/>
  <pageSetup paperSize="9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4B6A-9EDF-49E7-892A-341B9A8DC0F4}">
  <sheetPr filterMode="1"/>
  <dimension ref="A1:BQ270"/>
  <sheetViews>
    <sheetView topLeftCell="A7" workbookViewId="0">
      <selection activeCell="C147" sqref="C8:C147"/>
    </sheetView>
  </sheetViews>
  <sheetFormatPr defaultRowHeight="15" x14ac:dyDescent="0.25"/>
  <cols>
    <col min="1" max="1" width="44" style="96" bestFit="1" customWidth="1"/>
    <col min="2" max="2" width="25.7109375" style="96" bestFit="1" customWidth="1"/>
    <col min="3" max="3" width="40.140625" style="96" bestFit="1" customWidth="1"/>
    <col min="4" max="4" width="17.28515625" style="96" hidden="1" customWidth="1"/>
    <col min="5" max="35" width="5" style="96" hidden="1" customWidth="1"/>
    <col min="36" max="51" width="11.42578125" style="96" hidden="1" customWidth="1"/>
    <col min="52" max="52" width="11.42578125" style="98" customWidth="1"/>
    <col min="53" max="69" width="11.42578125" style="96" bestFit="1" customWidth="1"/>
    <col min="70" max="16384" width="9.140625" style="96"/>
  </cols>
  <sheetData>
    <row r="1" spans="1:69" x14ac:dyDescent="0.25">
      <c r="A1" s="96" t="s">
        <v>4190</v>
      </c>
      <c r="B1" s="96" t="s">
        <v>4189</v>
      </c>
    </row>
    <row r="2" spans="1:69" x14ac:dyDescent="0.25">
      <c r="A2" s="96" t="s">
        <v>4188</v>
      </c>
      <c r="B2" s="97">
        <v>45589</v>
      </c>
    </row>
    <row r="4" spans="1:69" x14ac:dyDescent="0.25">
      <c r="A4" s="96" t="s">
        <v>184</v>
      </c>
      <c r="B4" s="96" t="s">
        <v>4187</v>
      </c>
      <c r="C4" s="96" t="s">
        <v>185</v>
      </c>
      <c r="D4" s="96" t="s">
        <v>4186</v>
      </c>
      <c r="E4" s="96" t="s">
        <v>4185</v>
      </c>
      <c r="F4" s="96" t="s">
        <v>4184</v>
      </c>
      <c r="G4" s="96" t="s">
        <v>4183</v>
      </c>
      <c r="H4" s="96" t="s">
        <v>4182</v>
      </c>
      <c r="I4" s="96" t="s">
        <v>4181</v>
      </c>
      <c r="J4" s="96" t="s">
        <v>4180</v>
      </c>
      <c r="K4" s="96" t="s">
        <v>4179</v>
      </c>
      <c r="L4" s="96" t="s">
        <v>4178</v>
      </c>
      <c r="M4" s="96" t="s">
        <v>4177</v>
      </c>
      <c r="N4" s="96" t="s">
        <v>4176</v>
      </c>
      <c r="O4" s="96" t="s">
        <v>4175</v>
      </c>
      <c r="P4" s="96" t="s">
        <v>4174</v>
      </c>
      <c r="Q4" s="96" t="s">
        <v>4173</v>
      </c>
      <c r="R4" s="96" t="s">
        <v>4172</v>
      </c>
      <c r="S4" s="96" t="s">
        <v>4171</v>
      </c>
      <c r="T4" s="96" t="s">
        <v>4170</v>
      </c>
      <c r="U4" s="96" t="s">
        <v>4169</v>
      </c>
      <c r="V4" s="96" t="s">
        <v>4168</v>
      </c>
      <c r="W4" s="96" t="s">
        <v>4167</v>
      </c>
      <c r="X4" s="96" t="s">
        <v>4166</v>
      </c>
      <c r="Y4" s="96" t="s">
        <v>4165</v>
      </c>
      <c r="Z4" s="96" t="s">
        <v>4164</v>
      </c>
      <c r="AA4" s="96" t="s">
        <v>4163</v>
      </c>
      <c r="AB4" s="96" t="s">
        <v>4162</v>
      </c>
      <c r="AC4" s="96" t="s">
        <v>4161</v>
      </c>
      <c r="AD4" s="96" t="s">
        <v>4160</v>
      </c>
      <c r="AE4" s="96" t="s">
        <v>4159</v>
      </c>
      <c r="AF4" s="96" t="s">
        <v>4158</v>
      </c>
      <c r="AG4" s="96" t="s">
        <v>4157</v>
      </c>
      <c r="AH4" s="96" t="s">
        <v>4156</v>
      </c>
      <c r="AI4" s="96" t="s">
        <v>4155</v>
      </c>
      <c r="AJ4" s="96" t="s">
        <v>4154</v>
      </c>
      <c r="AK4" s="96" t="s">
        <v>4153</v>
      </c>
      <c r="AL4" s="96" t="s">
        <v>4152</v>
      </c>
      <c r="AM4" s="96" t="s">
        <v>4151</v>
      </c>
      <c r="AN4" s="96" t="s">
        <v>4150</v>
      </c>
      <c r="AO4" s="96" t="s">
        <v>4149</v>
      </c>
      <c r="AP4" s="96" t="s">
        <v>4148</v>
      </c>
      <c r="AQ4" s="96" t="s">
        <v>4147</v>
      </c>
      <c r="AR4" s="96" t="s">
        <v>4146</v>
      </c>
      <c r="AS4" s="96" t="s">
        <v>4145</v>
      </c>
      <c r="AT4" s="96" t="s">
        <v>4144</v>
      </c>
      <c r="AU4" s="96" t="s">
        <v>4143</v>
      </c>
      <c r="AV4" s="96" t="s">
        <v>4142</v>
      </c>
      <c r="AW4" s="96" t="s">
        <v>4141</v>
      </c>
      <c r="AX4" s="96" t="s">
        <v>4140</v>
      </c>
      <c r="AY4" s="96" t="s">
        <v>4139</v>
      </c>
      <c r="AZ4" s="96" t="s">
        <v>509</v>
      </c>
      <c r="BA4" s="96" t="s">
        <v>186</v>
      </c>
      <c r="BB4" s="96" t="s">
        <v>187</v>
      </c>
      <c r="BC4" s="96" t="s">
        <v>188</v>
      </c>
      <c r="BD4" s="96" t="s">
        <v>189</v>
      </c>
      <c r="BE4" s="96" t="s">
        <v>190</v>
      </c>
      <c r="BF4" s="96" t="s">
        <v>191</v>
      </c>
      <c r="BG4" s="96" t="s">
        <v>192</v>
      </c>
      <c r="BH4" s="96" t="s">
        <v>193</v>
      </c>
      <c r="BI4" s="96" t="s">
        <v>194</v>
      </c>
      <c r="BJ4" s="96" t="s">
        <v>195</v>
      </c>
      <c r="BK4" s="96" t="s">
        <v>196</v>
      </c>
      <c r="BL4" s="96" t="s">
        <v>197</v>
      </c>
      <c r="BM4" s="96" t="s">
        <v>198</v>
      </c>
      <c r="BN4" s="96" t="s">
        <v>199</v>
      </c>
      <c r="BO4" s="96" t="s">
        <v>200</v>
      </c>
      <c r="BP4" s="96" t="s">
        <v>201</v>
      </c>
      <c r="BQ4" s="96" t="s">
        <v>202</v>
      </c>
    </row>
    <row r="5" spans="1:69" hidden="1" x14ac:dyDescent="0.25">
      <c r="A5" s="96" t="s">
        <v>203</v>
      </c>
      <c r="B5" s="96" t="s">
        <v>3691</v>
      </c>
      <c r="C5" s="96" t="s">
        <v>509</v>
      </c>
      <c r="D5" s="96" t="s">
        <v>4191</v>
      </c>
      <c r="AZ5" s="98" t="e">
        <f t="shared" ref="AZ5:AZ68" si="0">AVERAGE(BA5:BQ5)</f>
        <v>#DIV/0!</v>
      </c>
    </row>
    <row r="6" spans="1:69" x14ac:dyDescent="0.25">
      <c r="A6" s="96" t="s">
        <v>4138</v>
      </c>
      <c r="B6" s="96" t="s">
        <v>4137</v>
      </c>
      <c r="C6" s="96" t="s">
        <v>509</v>
      </c>
      <c r="D6" s="96" t="s">
        <v>4191</v>
      </c>
      <c r="AJ6" s="96">
        <v>9302.5528443939293</v>
      </c>
      <c r="AK6" s="96">
        <v>8862.8663887269286</v>
      </c>
      <c r="AL6" s="96">
        <v>8570.7848778499192</v>
      </c>
      <c r="AM6" s="96">
        <v>8464.8326271500482</v>
      </c>
      <c r="AN6" s="96">
        <v>8566.8976479609519</v>
      </c>
      <c r="AO6" s="96">
        <v>8790.4777175187373</v>
      </c>
      <c r="AP6" s="96">
        <v>8904.6583111208383</v>
      </c>
      <c r="AQ6" s="96">
        <v>8837.942899970416</v>
      </c>
      <c r="AR6" s="96">
        <v>8833.2211185161377</v>
      </c>
      <c r="AS6" s="96">
        <v>8858.3571817100128</v>
      </c>
      <c r="AT6" s="96">
        <v>8908.100955141319</v>
      </c>
      <c r="AU6" s="96">
        <v>8981.1112515218883</v>
      </c>
      <c r="AV6" s="96">
        <v>8988.4495425724999</v>
      </c>
      <c r="AW6" s="96">
        <v>9212.3708392592725</v>
      </c>
      <c r="AX6" s="96">
        <v>9496.6225181942227</v>
      </c>
      <c r="AY6" s="96">
        <v>9862.2786108473047</v>
      </c>
      <c r="AZ6" s="98">
        <f t="shared" si="0"/>
        <v>10803.872447385589</v>
      </c>
      <c r="BA6" s="96">
        <v>10259.385408977041</v>
      </c>
      <c r="BB6" s="96">
        <v>10457.644136084293</v>
      </c>
      <c r="BC6" s="96">
        <v>10329.014467813276</v>
      </c>
      <c r="BD6" s="96">
        <v>10728.323273665457</v>
      </c>
      <c r="BE6" s="96">
        <v>10845.655469599629</v>
      </c>
      <c r="BF6" s="96">
        <v>10850.224452849166</v>
      </c>
      <c r="BG6" s="96">
        <v>10973.998500892674</v>
      </c>
      <c r="BH6" s="96">
        <v>11113.162955775699</v>
      </c>
      <c r="BI6" s="96">
        <v>11119.097816325029</v>
      </c>
      <c r="BJ6" s="96">
        <v>11088.286308356626</v>
      </c>
      <c r="BK6" s="96">
        <v>11080.793869771336</v>
      </c>
      <c r="BL6" s="96">
        <v>11070.84231410181</v>
      </c>
      <c r="BM6" s="96">
        <v>11025.506908143532</v>
      </c>
      <c r="BN6" s="96">
        <v>10599.282076344918</v>
      </c>
      <c r="BO6" s="96">
        <v>10750.063458531764</v>
      </c>
      <c r="BP6" s="96">
        <v>10710.949186609369</v>
      </c>
      <c r="BQ6" s="96">
        <v>10663.601001713405</v>
      </c>
    </row>
    <row r="7" spans="1:69" x14ac:dyDescent="0.25">
      <c r="A7" s="96" t="s">
        <v>205</v>
      </c>
      <c r="B7" s="96" t="s">
        <v>206</v>
      </c>
      <c r="C7" s="96" t="s">
        <v>509</v>
      </c>
      <c r="D7" s="96" t="s">
        <v>4191</v>
      </c>
      <c r="AS7" s="96">
        <v>7706.2391898421929</v>
      </c>
      <c r="AT7" s="96">
        <v>6942.6768891974343</v>
      </c>
      <c r="AU7" s="96">
        <v>8372.5450329130163</v>
      </c>
      <c r="AV7" s="96">
        <v>8440.2433564138482</v>
      </c>
      <c r="AW7" s="96">
        <v>8209.4919598642937</v>
      </c>
      <c r="AX7" s="96">
        <v>8741.6069489978036</v>
      </c>
      <c r="AY7" s="96">
        <v>8780.0189829081228</v>
      </c>
      <c r="AZ7" s="98">
        <f t="shared" si="0"/>
        <v>12253.153600457654</v>
      </c>
      <c r="BA7" s="96">
        <v>9916.8980073975072</v>
      </c>
      <c r="BB7" s="96">
        <v>10150.075449544363</v>
      </c>
      <c r="BC7" s="96">
        <v>11763.017026114192</v>
      </c>
      <c r="BD7" s="96">
        <v>12984.873803762839</v>
      </c>
      <c r="BE7" s="96">
        <v>12383.788766950995</v>
      </c>
      <c r="BF7" s="96">
        <v>13172.8286487692</v>
      </c>
      <c r="BG7" s="96">
        <v>13274.123851068318</v>
      </c>
      <c r="BH7" s="96">
        <v>12970.768285035807</v>
      </c>
      <c r="BI7" s="96">
        <v>12783.859294203281</v>
      </c>
      <c r="BJ7" s="96">
        <v>12811.150964741633</v>
      </c>
      <c r="BK7" s="96">
        <v>12821.124427043009</v>
      </c>
      <c r="BL7" s="96">
        <v>12983.230046300963</v>
      </c>
      <c r="BM7" s="96">
        <v>13516.264204638261</v>
      </c>
      <c r="BN7" s="96">
        <v>13459.71763145419</v>
      </c>
      <c r="BO7" s="96">
        <v>10425.398855270656</v>
      </c>
      <c r="BP7" s="96">
        <v>10633.338345027227</v>
      </c>
    </row>
    <row r="8" spans="1:69" x14ac:dyDescent="0.25">
      <c r="A8" s="96" t="s">
        <v>4136</v>
      </c>
      <c r="B8" s="96" t="s">
        <v>4135</v>
      </c>
      <c r="C8" s="96" t="s">
        <v>509</v>
      </c>
      <c r="D8" s="96" t="s">
        <v>4191</v>
      </c>
      <c r="AJ8" s="96">
        <v>9504.6461218586865</v>
      </c>
      <c r="AK8" s="96">
        <v>9458.2168078023624</v>
      </c>
      <c r="AL8" s="96">
        <v>9109.8920150156664</v>
      </c>
      <c r="AM8" s="96">
        <v>8865.4854889624585</v>
      </c>
      <c r="AN8" s="96">
        <v>8819.7096702253457</v>
      </c>
      <c r="AO8" s="96">
        <v>8970.4156971818502</v>
      </c>
      <c r="AP8" s="96">
        <v>9119.2147628853709</v>
      </c>
      <c r="AQ8" s="96">
        <v>9200.6145747285391</v>
      </c>
      <c r="AR8" s="96">
        <v>9128.4199502096726</v>
      </c>
      <c r="AS8" s="96">
        <v>9217.5863350337386</v>
      </c>
      <c r="AT8" s="96">
        <v>9423.5443600826238</v>
      </c>
      <c r="AU8" s="96">
        <v>9978.1998911083047</v>
      </c>
      <c r="AV8" s="96">
        <v>10219.8663641149</v>
      </c>
      <c r="AW8" s="96">
        <v>10705.363925054804</v>
      </c>
      <c r="AX8" s="96">
        <v>11026.122229963798</v>
      </c>
      <c r="AY8" s="96">
        <v>11292.429821650911</v>
      </c>
      <c r="AZ8" s="98">
        <f t="shared" si="0"/>
        <v>13756.991479259848</v>
      </c>
      <c r="BA8" s="96">
        <v>11578.27405047432</v>
      </c>
      <c r="BB8" s="96">
        <v>11998.4227069763</v>
      </c>
      <c r="BC8" s="96">
        <v>12411.662512643734</v>
      </c>
      <c r="BD8" s="96">
        <v>12932.180930315615</v>
      </c>
      <c r="BE8" s="96">
        <v>13218.299238001377</v>
      </c>
      <c r="BF8" s="96">
        <v>13634.808289913028</v>
      </c>
      <c r="BG8" s="96">
        <v>14111.108517874169</v>
      </c>
      <c r="BH8" s="96">
        <v>14634.723328152451</v>
      </c>
      <c r="BI8" s="96">
        <v>14725.444363249395</v>
      </c>
      <c r="BJ8" s="96">
        <v>14375.9591294618</v>
      </c>
      <c r="BK8" s="96">
        <v>14411.245021835441</v>
      </c>
      <c r="BL8" s="96">
        <v>14444.15180908641</v>
      </c>
      <c r="BM8" s="96">
        <v>14528.217630048119</v>
      </c>
      <c r="BN8" s="96">
        <v>14202.51243031012</v>
      </c>
      <c r="BO8" s="96">
        <v>14290.14453706295</v>
      </c>
      <c r="BP8" s="96">
        <v>14182.29977743941</v>
      </c>
      <c r="BQ8" s="96">
        <v>14189.400874572793</v>
      </c>
    </row>
    <row r="9" spans="1:69" x14ac:dyDescent="0.25">
      <c r="A9" s="96" t="s">
        <v>207</v>
      </c>
      <c r="B9" s="96" t="s">
        <v>208</v>
      </c>
      <c r="C9" s="96" t="s">
        <v>509</v>
      </c>
      <c r="D9" s="96" t="s">
        <v>4191</v>
      </c>
      <c r="AJ9" s="96">
        <v>20641.320886696434</v>
      </c>
      <c r="AK9" s="96">
        <v>18889.715226171116</v>
      </c>
      <c r="AL9" s="96">
        <v>14036.133447088474</v>
      </c>
      <c r="AM9" s="96">
        <v>13799.443865830284</v>
      </c>
      <c r="AN9" s="96">
        <v>15256.730778115458</v>
      </c>
      <c r="AO9" s="96">
        <v>16546.074566790991</v>
      </c>
      <c r="AP9" s="96">
        <v>17114.687840951221</v>
      </c>
      <c r="AQ9" s="96">
        <v>17364.125534278606</v>
      </c>
      <c r="AR9" s="96">
        <v>17212.411495632834</v>
      </c>
      <c r="AS9" s="96">
        <v>17166.298340776124</v>
      </c>
      <c r="AT9" s="96">
        <v>17274.658317571782</v>
      </c>
      <c r="AU9" s="96">
        <v>18885.967057019174</v>
      </c>
      <c r="AV9" s="96">
        <v>18764.320959750821</v>
      </c>
      <c r="AW9" s="96">
        <v>20029.295793185371</v>
      </c>
      <c r="AX9" s="96">
        <v>22200.874990956876</v>
      </c>
      <c r="AY9" s="96">
        <v>23800.842237680783</v>
      </c>
      <c r="AZ9" s="98">
        <f t="shared" si="0"/>
        <v>25920.172902255483</v>
      </c>
      <c r="BA9" s="96">
        <v>26121.95828170584</v>
      </c>
      <c r="BB9" s="96">
        <v>28018.702069581683</v>
      </c>
      <c r="BC9" s="96">
        <v>27328.04713802773</v>
      </c>
      <c r="BD9" s="96">
        <v>27570.434660415849</v>
      </c>
      <c r="BE9" s="96">
        <v>27528.097841814135</v>
      </c>
      <c r="BF9" s="96">
        <v>28787.402713181888</v>
      </c>
      <c r="BG9" s="96">
        <v>29191.896853190701</v>
      </c>
      <c r="BH9" s="96">
        <v>29569.381634692938</v>
      </c>
      <c r="BI9" s="96">
        <v>28938.2635565163</v>
      </c>
      <c r="BJ9" s="96">
        <v>27323.514223146405</v>
      </c>
      <c r="BK9" s="96">
        <v>26414.509970708968</v>
      </c>
      <c r="BL9" s="96">
        <v>25229.261021509396</v>
      </c>
      <c r="BM9" s="96">
        <v>24220.610957024659</v>
      </c>
      <c r="BN9" s="96">
        <v>22104.437435362292</v>
      </c>
      <c r="BO9" s="96">
        <v>21032.205583854986</v>
      </c>
      <c r="BP9" s="96">
        <v>20902.710245666109</v>
      </c>
      <c r="BQ9" s="96">
        <v>20361.505151943333</v>
      </c>
    </row>
    <row r="10" spans="1:69" x14ac:dyDescent="0.25">
      <c r="A10" s="96" t="s">
        <v>167</v>
      </c>
      <c r="B10" s="96" t="s">
        <v>209</v>
      </c>
      <c r="C10" s="96" t="s">
        <v>509</v>
      </c>
      <c r="D10" s="96" t="s">
        <v>4191</v>
      </c>
      <c r="AJ10" s="96">
        <v>10008.633411289848</v>
      </c>
      <c r="AK10" s="96">
        <v>11844.715493793556</v>
      </c>
      <c r="AL10" s="96">
        <v>12349.097006539179</v>
      </c>
      <c r="AM10" s="96">
        <v>12810.55699062</v>
      </c>
      <c r="AN10" s="96">
        <v>13718.444886273524</v>
      </c>
      <c r="AO10" s="96">
        <v>15048.116897977126</v>
      </c>
      <c r="AP10" s="96">
        <v>13724.418321561363</v>
      </c>
      <c r="AQ10" s="96">
        <v>15690.918278274994</v>
      </c>
      <c r="AR10" s="96">
        <v>18119.523921995398</v>
      </c>
      <c r="AS10" s="96">
        <v>19045.509049430009</v>
      </c>
      <c r="AT10" s="96">
        <v>20685.643204999506</v>
      </c>
      <c r="AU10" s="96">
        <v>21375.703037305389</v>
      </c>
      <c r="AV10" s="96">
        <v>22540.13219780396</v>
      </c>
      <c r="AW10" s="96">
        <v>23841.482293130659</v>
      </c>
      <c r="AX10" s="96">
        <v>25348.190716830672</v>
      </c>
      <c r="AY10" s="96">
        <v>27089.692345801563</v>
      </c>
      <c r="AZ10" s="98">
        <f t="shared" si="0"/>
        <v>34157.139773518888</v>
      </c>
      <c r="BA10" s="96">
        <v>29258.372370412086</v>
      </c>
      <c r="BB10" s="96">
        <v>30885.835981846256</v>
      </c>
      <c r="BC10" s="96">
        <v>30952.777659608513</v>
      </c>
      <c r="BD10" s="96">
        <v>31959.381151931811</v>
      </c>
      <c r="BE10" s="96">
        <v>29773.348937209303</v>
      </c>
      <c r="BF10" s="96">
        <v>31524.570430655705</v>
      </c>
      <c r="BG10" s="96">
        <v>35472.894668296656</v>
      </c>
      <c r="BH10" s="96">
        <v>36231.301273619581</v>
      </c>
      <c r="BI10" s="96">
        <v>35187.261521810222</v>
      </c>
      <c r="BJ10" s="96">
        <v>34367.625615297206</v>
      </c>
      <c r="BK10" s="96">
        <v>34365.289775375481</v>
      </c>
      <c r="BL10" s="96">
        <v>34407.274377037691</v>
      </c>
      <c r="BM10" s="96">
        <v>34223.085566147274</v>
      </c>
      <c r="BN10" s="96">
        <v>35421.581143300886</v>
      </c>
      <c r="BO10" s="96">
        <v>37837.847447593726</v>
      </c>
      <c r="BP10" s="96">
        <v>38615.66799190954</v>
      </c>
      <c r="BQ10" s="96">
        <v>40187.260237769144</v>
      </c>
    </row>
    <row r="11" spans="1:69" hidden="1" x14ac:dyDescent="0.25">
      <c r="A11" s="96" t="s">
        <v>3694</v>
      </c>
      <c r="B11" s="96" t="s">
        <v>3693</v>
      </c>
      <c r="C11" s="96" t="s">
        <v>509</v>
      </c>
      <c r="D11" s="96" t="s">
        <v>4191</v>
      </c>
      <c r="AZ11" s="98" t="e">
        <f t="shared" si="0"/>
        <v>#DIV/0!</v>
      </c>
    </row>
    <row r="12" spans="1:69" x14ac:dyDescent="0.25">
      <c r="A12" s="96" t="s">
        <v>4134</v>
      </c>
      <c r="B12" s="96" t="s">
        <v>4133</v>
      </c>
      <c r="C12" s="96" t="s">
        <v>509</v>
      </c>
      <c r="D12" s="96" t="s">
        <v>4191</v>
      </c>
      <c r="AJ12" s="96">
        <v>46893.438361423876</v>
      </c>
      <c r="AK12" s="96">
        <v>48127.253522412539</v>
      </c>
      <c r="AL12" s="96">
        <v>47927.755332986388</v>
      </c>
      <c r="AM12" s="96">
        <v>47366.18817135576</v>
      </c>
      <c r="AN12" s="96">
        <v>47635.101349698045</v>
      </c>
      <c r="AO12" s="96">
        <v>47982.223856057659</v>
      </c>
      <c r="AP12" s="96">
        <v>48657.407662737671</v>
      </c>
      <c r="AQ12" s="96">
        <v>49994.163313026897</v>
      </c>
      <c r="AR12" s="96">
        <v>49289.417565017204</v>
      </c>
      <c r="AS12" s="96">
        <v>51426.65002843587</v>
      </c>
      <c r="AT12" s="96">
        <v>51312.322953271243</v>
      </c>
      <c r="AU12" s="96">
        <v>50810.276336557858</v>
      </c>
      <c r="AV12" s="96">
        <v>50960.442311459461</v>
      </c>
      <c r="AW12" s="96">
        <v>53035.528520618675</v>
      </c>
      <c r="AX12" s="96">
        <v>53813.153857175668</v>
      </c>
      <c r="AY12" s="96">
        <v>54407.889609371108</v>
      </c>
      <c r="AZ12" s="98">
        <f t="shared" si="0"/>
        <v>58674.346232076467</v>
      </c>
      <c r="BA12" s="96">
        <v>54352.801493207073</v>
      </c>
      <c r="BB12" s="96">
        <v>55411.174579715385</v>
      </c>
      <c r="BC12" s="96">
        <v>53891.12423779432</v>
      </c>
      <c r="BD12" s="96">
        <v>54413.830380797495</v>
      </c>
      <c r="BE12" s="96">
        <v>56013.269050436567</v>
      </c>
      <c r="BF12" s="96">
        <v>57701.097086338894</v>
      </c>
      <c r="BG12" s="96">
        <v>57499.448230587666</v>
      </c>
      <c r="BH12" s="96">
        <v>58054.88577466087</v>
      </c>
      <c r="BI12" s="96">
        <v>59231.142791257516</v>
      </c>
      <c r="BJ12" s="96">
        <v>60104.662780912156</v>
      </c>
      <c r="BK12" s="96">
        <v>61121.580570589678</v>
      </c>
      <c r="BL12" s="96">
        <v>61733.021848931436</v>
      </c>
      <c r="BM12" s="96">
        <v>61569.583457245775</v>
      </c>
      <c r="BN12" s="96">
        <v>60064.810411627877</v>
      </c>
      <c r="BO12" s="96">
        <v>60788.78808673063</v>
      </c>
      <c r="BP12" s="96">
        <v>63468.961795918171</v>
      </c>
      <c r="BQ12" s="96">
        <v>62043.703368548464</v>
      </c>
    </row>
    <row r="13" spans="1:69" x14ac:dyDescent="0.25">
      <c r="A13" s="96" t="s">
        <v>210</v>
      </c>
      <c r="B13" s="96" t="s">
        <v>211</v>
      </c>
      <c r="C13" s="96" t="s">
        <v>509</v>
      </c>
      <c r="D13" s="96" t="s">
        <v>4191</v>
      </c>
      <c r="AJ13" s="96">
        <v>200100.79038708587</v>
      </c>
      <c r="AK13" s="96">
        <v>193416.63503490001</v>
      </c>
      <c r="AL13" s="96">
        <v>183441.43395263553</v>
      </c>
      <c r="AM13" s="96">
        <v>184195.39552279774</v>
      </c>
      <c r="AN13" s="96">
        <v>185010.67224285862</v>
      </c>
      <c r="AO13" s="96">
        <v>183968.8224128123</v>
      </c>
      <c r="AP13" s="96">
        <v>186600.78184950538</v>
      </c>
      <c r="AQ13" s="96">
        <v>175150.11429979777</v>
      </c>
      <c r="AR13" s="96">
        <v>168481.31611356282</v>
      </c>
      <c r="AS13" s="96">
        <v>174526.14873235446</v>
      </c>
      <c r="AT13" s="96">
        <v>165716.57038696733</v>
      </c>
      <c r="AU13" s="96">
        <v>159243.76270214771</v>
      </c>
      <c r="AV13" s="96">
        <v>162887.3365746045</v>
      </c>
      <c r="AW13" s="96">
        <v>167796.32991463572</v>
      </c>
      <c r="AX13" s="96">
        <v>162191.45401119924</v>
      </c>
      <c r="AY13" s="96">
        <v>153408.08248570462</v>
      </c>
      <c r="AZ13" s="98">
        <f t="shared" si="0"/>
        <v>100782.49079622854</v>
      </c>
      <c r="BA13" s="96">
        <v>130012.35589685454</v>
      </c>
      <c r="BB13" s="96">
        <v>110813.51521491272</v>
      </c>
      <c r="BC13" s="96">
        <v>90398.474984559667</v>
      </c>
      <c r="BD13" s="96">
        <v>85494.083423318763</v>
      </c>
      <c r="BE13" s="96">
        <v>89078.29755130448</v>
      </c>
      <c r="BF13" s="96">
        <v>88958.120118778024</v>
      </c>
      <c r="BG13" s="96">
        <v>91798.762709150906</v>
      </c>
      <c r="BH13" s="96">
        <v>94052.648068080511</v>
      </c>
      <c r="BI13" s="96">
        <v>98808.213723333174</v>
      </c>
      <c r="BJ13" s="96">
        <v>102671.96397257096</v>
      </c>
      <c r="BK13" s="96">
        <v>102905.00643793491</v>
      </c>
      <c r="BL13" s="96">
        <v>102782.45888180254</v>
      </c>
      <c r="BM13" s="96">
        <v>102820.48959060793</v>
      </c>
      <c r="BN13" s="96">
        <v>99540.086195846423</v>
      </c>
      <c r="BO13" s="96">
        <v>103075.67629362806</v>
      </c>
      <c r="BP13" s="96">
        <v>108872.88650355954</v>
      </c>
      <c r="BQ13" s="96">
        <v>111219.30396964205</v>
      </c>
    </row>
    <row r="14" spans="1:69" x14ac:dyDescent="0.25">
      <c r="A14" s="96" t="s">
        <v>145</v>
      </c>
      <c r="B14" s="96" t="s">
        <v>212</v>
      </c>
      <c r="C14" s="96" t="s">
        <v>509</v>
      </c>
      <c r="D14" s="96" t="s">
        <v>4191</v>
      </c>
      <c r="AJ14" s="96">
        <v>46374.109579947894</v>
      </c>
      <c r="AK14" s="96">
        <v>49102.746767237441</v>
      </c>
      <c r="AL14" s="96">
        <v>53753.836255891263</v>
      </c>
      <c r="AM14" s="96">
        <v>56539.45326149818</v>
      </c>
      <c r="AN14" s="96">
        <v>59166.13029261367</v>
      </c>
      <c r="AO14" s="96">
        <v>59740.604978980562</v>
      </c>
      <c r="AP14" s="96">
        <v>61161.532933074486</v>
      </c>
      <c r="AQ14" s="96">
        <v>60746.311338327447</v>
      </c>
      <c r="AR14" s="96">
        <v>59269.925755034521</v>
      </c>
      <c r="AS14" s="96">
        <v>58821.06149790014</v>
      </c>
      <c r="AT14" s="96">
        <v>57587.927144641217</v>
      </c>
      <c r="AU14" s="96">
        <v>53272.377242479437</v>
      </c>
      <c r="AV14" s="96">
        <v>53587.871351402311</v>
      </c>
      <c r="AW14" s="96">
        <v>55629.530923124614</v>
      </c>
      <c r="AX14" s="96">
        <v>58771.477626903994</v>
      </c>
      <c r="AY14" s="96">
        <v>61331.962387104824</v>
      </c>
      <c r="AZ14" s="98">
        <f t="shared" si="0"/>
        <v>66599.201025033821</v>
      </c>
      <c r="BA14" s="96">
        <v>65508.898199292678</v>
      </c>
      <c r="BB14" s="96">
        <v>67541.711495803494</v>
      </c>
      <c r="BC14" s="96">
        <v>62855.128614710084</v>
      </c>
      <c r="BD14" s="96">
        <v>68772.502540562316</v>
      </c>
      <c r="BE14" s="96">
        <v>70900.50616506426</v>
      </c>
      <c r="BF14" s="96">
        <v>69564.134142790077</v>
      </c>
      <c r="BG14" s="96">
        <v>70661.641548345942</v>
      </c>
      <c r="BH14" s="96">
        <v>68702.148203934747</v>
      </c>
      <c r="BI14" s="96">
        <v>70155.398548599071</v>
      </c>
      <c r="BJ14" s="96">
        <v>68448.451768768748</v>
      </c>
      <c r="BK14" s="96">
        <v>69946.652500994343</v>
      </c>
      <c r="BL14" s="96">
        <v>66981.376405958334</v>
      </c>
      <c r="BM14" s="96">
        <v>64475.320237390748</v>
      </c>
      <c r="BN14" s="96">
        <v>62814.972055148501</v>
      </c>
      <c r="BO14" s="96">
        <v>61789.333318939214</v>
      </c>
      <c r="BP14" s="96">
        <v>62562.967753276178</v>
      </c>
      <c r="BQ14" s="96">
        <v>60505.273925996276</v>
      </c>
    </row>
    <row r="15" spans="1:69" x14ac:dyDescent="0.25">
      <c r="A15" s="96" t="s">
        <v>164</v>
      </c>
      <c r="B15" s="96" t="s">
        <v>213</v>
      </c>
      <c r="C15" s="96" t="s">
        <v>509</v>
      </c>
      <c r="D15" s="96" t="s">
        <v>4191</v>
      </c>
      <c r="AJ15" s="96">
        <v>11909.659870340774</v>
      </c>
      <c r="AK15" s="96">
        <v>7077.8434911752111</v>
      </c>
      <c r="AL15" s="96">
        <v>6985.2694520504901</v>
      </c>
      <c r="AM15" s="96">
        <v>7695.7314960726671</v>
      </c>
      <c r="AN15" s="96">
        <v>8379.5626259440996</v>
      </c>
      <c r="AO15" s="96">
        <v>9181.5777826519479</v>
      </c>
      <c r="AP15" s="96">
        <v>9702.3613464838145</v>
      </c>
      <c r="AQ15" s="96">
        <v>10295.379099232876</v>
      </c>
      <c r="AR15" s="96">
        <v>10887.365445256219</v>
      </c>
      <c r="AS15" s="96">
        <v>11546.967756758631</v>
      </c>
      <c r="AT15" s="96">
        <v>12677.12456376555</v>
      </c>
      <c r="AU15" s="96">
        <v>14367.796545465902</v>
      </c>
      <c r="AV15" s="96">
        <v>16377.235148274862</v>
      </c>
      <c r="AW15" s="96">
        <v>18069.610955109831</v>
      </c>
      <c r="AX15" s="96">
        <v>20521.271660778955</v>
      </c>
      <c r="AY15" s="96">
        <v>23131.526738047793</v>
      </c>
      <c r="AZ15" s="98">
        <f t="shared" si="0"/>
        <v>32469.304031736465</v>
      </c>
      <c r="BA15" s="96">
        <v>26153.01446196781</v>
      </c>
      <c r="BB15" s="96">
        <v>28032.537518638914</v>
      </c>
      <c r="BC15" s="96">
        <v>23882.4175760299</v>
      </c>
      <c r="BD15" s="96">
        <v>24478.907643025505</v>
      </c>
      <c r="BE15" s="96">
        <v>25781.955922235426</v>
      </c>
      <c r="BF15" s="96">
        <v>27838.648690548387</v>
      </c>
      <c r="BG15" s="96">
        <v>28966.123120347329</v>
      </c>
      <c r="BH15" s="96">
        <v>30254.15927754316</v>
      </c>
      <c r="BI15" s="96">
        <v>31494.18773065112</v>
      </c>
      <c r="BJ15" s="96">
        <v>31843.543485400816</v>
      </c>
      <c r="BK15" s="96">
        <v>34599.311635441707</v>
      </c>
      <c r="BL15" s="96">
        <v>36811.014468566878</v>
      </c>
      <c r="BM15" s="96">
        <v>38701.532544118381</v>
      </c>
      <c r="BN15" s="96">
        <v>36562.952299365883</v>
      </c>
      <c r="BO15" s="96">
        <v>37622.457840044488</v>
      </c>
      <c r="BP15" s="96">
        <v>42474.967263636958</v>
      </c>
      <c r="BQ15" s="96">
        <v>46480.437061957287</v>
      </c>
    </row>
    <row r="16" spans="1:69" hidden="1" x14ac:dyDescent="0.25">
      <c r="A16" s="96" t="s">
        <v>214</v>
      </c>
      <c r="B16" s="96" t="s">
        <v>4132</v>
      </c>
      <c r="C16" s="96" t="s">
        <v>509</v>
      </c>
      <c r="D16" s="96" t="s">
        <v>4191</v>
      </c>
      <c r="AZ16" s="98" t="e">
        <f t="shared" si="0"/>
        <v>#DIV/0!</v>
      </c>
    </row>
    <row r="17" spans="1:69" hidden="1" x14ac:dyDescent="0.25">
      <c r="A17" s="96" t="s">
        <v>215</v>
      </c>
      <c r="B17" s="96" t="s">
        <v>3692</v>
      </c>
      <c r="C17" s="96" t="s">
        <v>509</v>
      </c>
      <c r="D17" s="96" t="s">
        <v>4191</v>
      </c>
      <c r="AZ17" s="98" t="e">
        <f t="shared" si="0"/>
        <v>#DIV/0!</v>
      </c>
    </row>
    <row r="18" spans="1:69" x14ac:dyDescent="0.25">
      <c r="A18" s="96" t="s">
        <v>84</v>
      </c>
      <c r="B18" s="96" t="s">
        <v>216</v>
      </c>
      <c r="C18" s="96" t="s">
        <v>509</v>
      </c>
      <c r="D18" s="96" t="s">
        <v>4191</v>
      </c>
      <c r="AJ18" s="96">
        <v>78879.008845377131</v>
      </c>
      <c r="AK18" s="96">
        <v>79595.540305211005</v>
      </c>
      <c r="AL18" s="96">
        <v>82664.441461109353</v>
      </c>
      <c r="AM18" s="96">
        <v>83279.067854415785</v>
      </c>
      <c r="AN18" s="96">
        <v>83467.082926364703</v>
      </c>
      <c r="AO18" s="96">
        <v>85554.64120218961</v>
      </c>
      <c r="AP18" s="96">
        <v>88192.648158203912</v>
      </c>
      <c r="AQ18" s="96">
        <v>90694.588719252381</v>
      </c>
      <c r="AR18" s="96">
        <v>93577.947787943282</v>
      </c>
      <c r="AS18" s="96">
        <v>94763.404748085042</v>
      </c>
      <c r="AT18" s="96">
        <v>95458.357055430548</v>
      </c>
      <c r="AU18" s="96">
        <v>97393.231970464025</v>
      </c>
      <c r="AV18" s="96">
        <v>98182.283310662606</v>
      </c>
      <c r="AW18" s="96">
        <v>100628.83497783446</v>
      </c>
      <c r="AX18" s="96">
        <v>100425.81759744899</v>
      </c>
      <c r="AY18" s="96">
        <v>100745.04910580236</v>
      </c>
      <c r="AZ18" s="98">
        <f t="shared" si="0"/>
        <v>109077.87729864326</v>
      </c>
      <c r="BA18" s="96">
        <v>101371.2008249822</v>
      </c>
      <c r="BB18" s="96">
        <v>102146.56760961884</v>
      </c>
      <c r="BC18" s="96">
        <v>103293.74898791801</v>
      </c>
      <c r="BD18" s="96">
        <v>103484.03436594427</v>
      </c>
      <c r="BE18" s="96">
        <v>104213.04301814974</v>
      </c>
      <c r="BF18" s="96">
        <v>106985.55356383674</v>
      </c>
      <c r="BG18" s="96">
        <v>108730.34765171687</v>
      </c>
      <c r="BH18" s="96">
        <v>110794.73001827327</v>
      </c>
      <c r="BI18" s="96">
        <v>111080.47060022765</v>
      </c>
      <c r="BJ18" s="96">
        <v>112189.63086558192</v>
      </c>
      <c r="BK18" s="96">
        <v>112199.97299050173</v>
      </c>
      <c r="BL18" s="96">
        <v>112505.31708418563</v>
      </c>
      <c r="BM18" s="96">
        <v>112433.31525458705</v>
      </c>
      <c r="BN18" s="96">
        <v>113618.37519136909</v>
      </c>
      <c r="BO18" s="96">
        <v>112563.98012493196</v>
      </c>
      <c r="BP18" s="96">
        <v>113395.16490922436</v>
      </c>
      <c r="BQ18" s="96">
        <v>113318.46101588654</v>
      </c>
    </row>
    <row r="19" spans="1:69" x14ac:dyDescent="0.25">
      <c r="A19" s="96" t="s">
        <v>51</v>
      </c>
      <c r="B19" s="96" t="s">
        <v>217</v>
      </c>
      <c r="C19" s="96" t="s">
        <v>509</v>
      </c>
      <c r="D19" s="96" t="s">
        <v>4191</v>
      </c>
      <c r="AJ19" s="96">
        <v>101796.92610769409</v>
      </c>
      <c r="AK19" s="96">
        <v>101755.16019003528</v>
      </c>
      <c r="AL19" s="96">
        <v>102088.25300826623</v>
      </c>
      <c r="AM19" s="96">
        <v>99278.261525006194</v>
      </c>
      <c r="AN19" s="96">
        <v>101973.65365462827</v>
      </c>
      <c r="AO19" s="96">
        <v>106212.88066030943</v>
      </c>
      <c r="AP19" s="96">
        <v>108689.6605705862</v>
      </c>
      <c r="AQ19" s="96">
        <v>111882.07861207318</v>
      </c>
      <c r="AR19" s="96">
        <v>114130.32975262028</v>
      </c>
      <c r="AS19" s="96">
        <v>117976.07289993133</v>
      </c>
      <c r="AT19" s="96">
        <v>118805.12838016813</v>
      </c>
      <c r="AU19" s="96">
        <v>119462.29446749881</v>
      </c>
      <c r="AV19" s="96">
        <v>119265.13936541408</v>
      </c>
      <c r="AW19" s="96">
        <v>125365.99760319917</v>
      </c>
      <c r="AX19" s="96">
        <v>125684.33061777684</v>
      </c>
      <c r="AY19" s="96">
        <v>127401.38004796811</v>
      </c>
      <c r="AZ19" s="98">
        <f t="shared" si="0"/>
        <v>127973.32094729607</v>
      </c>
      <c r="BA19" s="96">
        <v>128865.71284831839</v>
      </c>
      <c r="BB19" s="96">
        <v>128446.49240713958</v>
      </c>
      <c r="BC19" s="96">
        <v>123915.75572784619</v>
      </c>
      <c r="BD19" s="96">
        <v>125076.57767465184</v>
      </c>
      <c r="BE19" s="96">
        <v>127566.16191743602</v>
      </c>
      <c r="BF19" s="96">
        <v>127366.65998982651</v>
      </c>
      <c r="BG19" s="96">
        <v>126779.47371800362</v>
      </c>
      <c r="BH19" s="96">
        <v>127337.66827812541</v>
      </c>
      <c r="BI19" s="96">
        <v>127313.07930994077</v>
      </c>
      <c r="BJ19" s="96">
        <v>127841.60267687963</v>
      </c>
      <c r="BK19" s="96">
        <v>129274.93789662227</v>
      </c>
      <c r="BL19" s="96">
        <v>130446.39293010403</v>
      </c>
      <c r="BM19" s="96">
        <v>131251.47705937846</v>
      </c>
      <c r="BN19" s="96">
        <v>123839.54419335363</v>
      </c>
      <c r="BO19" s="96">
        <v>129506.35662771226</v>
      </c>
      <c r="BP19" s="96">
        <v>131573.00920047131</v>
      </c>
      <c r="BQ19" s="96">
        <v>129145.55364822301</v>
      </c>
    </row>
    <row r="20" spans="1:69" x14ac:dyDescent="0.25">
      <c r="A20" s="96" t="s">
        <v>168</v>
      </c>
      <c r="B20" s="96" t="s">
        <v>218</v>
      </c>
      <c r="C20" s="96" t="s">
        <v>509</v>
      </c>
      <c r="D20" s="96" t="s">
        <v>4191</v>
      </c>
      <c r="AJ20" s="96">
        <v>22281.132877494059</v>
      </c>
      <c r="AK20" s="96">
        <v>16759.345709728961</v>
      </c>
      <c r="AL20" s="96">
        <v>12701.605050887982</v>
      </c>
      <c r="AM20" s="96">
        <v>9975.6077547152454</v>
      </c>
      <c r="AN20" s="96">
        <v>8599.3135736609165</v>
      </c>
      <c r="AO20" s="96">
        <v>8644.6455888632972</v>
      </c>
      <c r="AP20" s="96">
        <v>9120.6998430737895</v>
      </c>
      <c r="AQ20" s="96">
        <v>10022.08615794419</v>
      </c>
      <c r="AR20" s="96">
        <v>10722.494816812527</v>
      </c>
      <c r="AS20" s="96">
        <v>11908.006468441634</v>
      </c>
      <c r="AT20" s="96">
        <v>13058.220954497025</v>
      </c>
      <c r="AU20" s="96">
        <v>14257.499630663297</v>
      </c>
      <c r="AV20" s="96">
        <v>15653.606202484056</v>
      </c>
      <c r="AW20" s="96">
        <v>17154.92054973443</v>
      </c>
      <c r="AX20" s="96">
        <v>21770.576733433263</v>
      </c>
      <c r="AY20" s="96">
        <v>29235.950279917593</v>
      </c>
      <c r="AZ20" s="98">
        <f t="shared" si="0"/>
        <v>42600.997153866054</v>
      </c>
      <c r="BA20" s="96">
        <v>37442.596417412569</v>
      </c>
      <c r="BB20" s="96">
        <v>40810.807458577328</v>
      </c>
      <c r="BC20" s="96">
        <v>43324.061990233473</v>
      </c>
      <c r="BD20" s="96">
        <v>44893.000631554263</v>
      </c>
      <c r="BE20" s="96">
        <v>43993.170060678858</v>
      </c>
      <c r="BF20" s="96">
        <v>43959.776234816251</v>
      </c>
      <c r="BG20" s="96">
        <v>45682.224868122947</v>
      </c>
      <c r="BH20" s="96">
        <v>45842.677472665237</v>
      </c>
      <c r="BI20" s="96">
        <v>45412.850831691692</v>
      </c>
      <c r="BJ20" s="96">
        <v>42819.32158785651</v>
      </c>
      <c r="BK20" s="96">
        <v>42154.48186357801</v>
      </c>
      <c r="BL20" s="96">
        <v>42012.758962310618</v>
      </c>
      <c r="BM20" s="96">
        <v>40898.647279216799</v>
      </c>
      <c r="BN20" s="96">
        <v>40288.501035444853</v>
      </c>
      <c r="BO20" s="96">
        <v>41228.019233314204</v>
      </c>
      <c r="BP20" s="96">
        <v>41650.360280750021</v>
      </c>
      <c r="BQ20" s="96">
        <v>41803.695407499341</v>
      </c>
    </row>
    <row r="21" spans="1:69" x14ac:dyDescent="0.25">
      <c r="A21" s="96" t="s">
        <v>219</v>
      </c>
      <c r="B21" s="96" t="s">
        <v>220</v>
      </c>
      <c r="C21" s="96" t="s">
        <v>509</v>
      </c>
      <c r="D21" s="96" t="s">
        <v>4191</v>
      </c>
      <c r="AJ21" s="96">
        <v>3293.5993950648799</v>
      </c>
      <c r="AK21" s="96">
        <v>3261.0573957970787</v>
      </c>
      <c r="AL21" s="96">
        <v>3330.5405204646468</v>
      </c>
      <c r="AM21" s="96">
        <v>3222.6238849701144</v>
      </c>
      <c r="AN21" s="96">
        <v>2704.7620080654638</v>
      </c>
      <c r="AO21" s="96">
        <v>2540.2418051371542</v>
      </c>
      <c r="AP21" s="96">
        <v>2544.5818636242279</v>
      </c>
      <c r="AQ21" s="96">
        <v>2613.8569411619646</v>
      </c>
      <c r="AR21" s="96">
        <v>2517.7117757117712</v>
      </c>
      <c r="AS21" s="96">
        <v>2446.9457669304065</v>
      </c>
      <c r="AT21" s="96">
        <v>2433.6480065628189</v>
      </c>
      <c r="AU21" s="96">
        <v>2471.233092153017</v>
      </c>
      <c r="AV21" s="96">
        <v>2369.3767177704203</v>
      </c>
      <c r="AW21" s="96">
        <v>2390.9178744734404</v>
      </c>
      <c r="AX21" s="96">
        <v>2335.7706868489145</v>
      </c>
      <c r="AY21" s="96">
        <v>2394.5812383087004</v>
      </c>
      <c r="AZ21" s="98">
        <f t="shared" si="0"/>
        <v>2228.405986056142</v>
      </c>
      <c r="BA21" s="96">
        <v>2356.6896907064947</v>
      </c>
      <c r="BB21" s="96">
        <v>2337.290019866557</v>
      </c>
      <c r="BC21" s="96">
        <v>2288.4730096965359</v>
      </c>
      <c r="BD21" s="96">
        <v>2289.446546578909</v>
      </c>
      <c r="BE21" s="96">
        <v>2306.5558154383289</v>
      </c>
      <c r="BF21" s="96">
        <v>2334.7946874364552</v>
      </c>
      <c r="BG21" s="96">
        <v>2374.2472400893562</v>
      </c>
      <c r="BH21" s="96">
        <v>2405.0034915705314</v>
      </c>
      <c r="BI21" s="96">
        <v>2276.6140429078323</v>
      </c>
      <c r="BJ21" s="96">
        <v>2245.8588160490608</v>
      </c>
      <c r="BK21" s="96">
        <v>2210.3939854608934</v>
      </c>
      <c r="BL21" s="96">
        <v>2168.8487565078426</v>
      </c>
      <c r="BM21" s="96">
        <v>2122.0547139408668</v>
      </c>
      <c r="BN21" s="96">
        <v>2077.7049810876852</v>
      </c>
      <c r="BO21" s="96">
        <v>2065.7295091398764</v>
      </c>
      <c r="BP21" s="96">
        <v>2023.156578949847</v>
      </c>
      <c r="BQ21" s="96">
        <v>2000.0398775273329</v>
      </c>
    </row>
    <row r="22" spans="1:69" x14ac:dyDescent="0.25">
      <c r="A22" s="96" t="s">
        <v>63</v>
      </c>
      <c r="B22" s="96" t="s">
        <v>221</v>
      </c>
      <c r="C22" s="96" t="s">
        <v>509</v>
      </c>
      <c r="D22" s="96" t="s">
        <v>4191</v>
      </c>
      <c r="AJ22" s="96">
        <v>114277.75083302117</v>
      </c>
      <c r="AK22" s="96">
        <v>114389.77304443557</v>
      </c>
      <c r="AL22" s="96">
        <v>114288.64022902427</v>
      </c>
      <c r="AM22" s="96">
        <v>118142.5620247169</v>
      </c>
      <c r="AN22" s="96">
        <v>119679.73236907685</v>
      </c>
      <c r="AO22" s="96">
        <v>121352.88871232796</v>
      </c>
      <c r="AP22" s="96">
        <v>124519.60031028993</v>
      </c>
      <c r="AQ22" s="96">
        <v>126273.8371115418</v>
      </c>
      <c r="AR22" s="96">
        <v>126757.0165410495</v>
      </c>
      <c r="AS22" s="96">
        <v>127260.96321568864</v>
      </c>
      <c r="AT22" s="96">
        <v>131088.59681857299</v>
      </c>
      <c r="AU22" s="96">
        <v>132854.0080406999</v>
      </c>
      <c r="AV22" s="96">
        <v>134205.03520139604</v>
      </c>
      <c r="AW22" s="96">
        <v>135939.64474826993</v>
      </c>
      <c r="AX22" s="96">
        <v>136454.88195253274</v>
      </c>
      <c r="AY22" s="96">
        <v>139042.93342210897</v>
      </c>
      <c r="AZ22" s="98">
        <f t="shared" si="0"/>
        <v>142313.19656205134</v>
      </c>
      <c r="BA22" s="96">
        <v>140444.44455854071</v>
      </c>
      <c r="BB22" s="96">
        <v>138918.97802436189</v>
      </c>
      <c r="BC22" s="96">
        <v>136915.45805748249</v>
      </c>
      <c r="BD22" s="96">
        <v>138625.3485685192</v>
      </c>
      <c r="BE22" s="96">
        <v>139718.63580292295</v>
      </c>
      <c r="BF22" s="96">
        <v>140377.50215938958</v>
      </c>
      <c r="BG22" s="96">
        <v>140926.7998503139</v>
      </c>
      <c r="BH22" s="96">
        <v>142806.66074780273</v>
      </c>
      <c r="BI22" s="96">
        <v>145347.90236541635</v>
      </c>
      <c r="BJ22" s="96">
        <v>145929.55140320881</v>
      </c>
      <c r="BK22" s="96">
        <v>144531.4270599506</v>
      </c>
      <c r="BL22" s="96">
        <v>143708.03244858011</v>
      </c>
      <c r="BM22" s="96">
        <v>144597.38191096869</v>
      </c>
      <c r="BN22" s="96">
        <v>137926.17613918995</v>
      </c>
      <c r="BO22" s="96">
        <v>145983.64768104948</v>
      </c>
      <c r="BP22" s="96">
        <v>146089.56909721307</v>
      </c>
      <c r="BQ22" s="96">
        <v>146476.82567996229</v>
      </c>
    </row>
    <row r="23" spans="1:69" x14ac:dyDescent="0.25">
      <c r="A23" s="96" t="s">
        <v>222</v>
      </c>
      <c r="B23" s="96" t="s">
        <v>223</v>
      </c>
      <c r="C23" s="96" t="s">
        <v>509</v>
      </c>
      <c r="D23" s="96" t="s">
        <v>4191</v>
      </c>
      <c r="AJ23" s="96">
        <v>5950.4394449892734</v>
      </c>
      <c r="AK23" s="96">
        <v>5934.2843644234581</v>
      </c>
      <c r="AL23" s="96">
        <v>5960.9352956560033</v>
      </c>
      <c r="AM23" s="96">
        <v>5845.4065912755377</v>
      </c>
      <c r="AN23" s="96">
        <v>6111.1862677103472</v>
      </c>
      <c r="AO23" s="96">
        <v>6228.4468081792247</v>
      </c>
      <c r="AP23" s="96">
        <v>6384.4295303325398</v>
      </c>
      <c r="AQ23" s="96">
        <v>6427.1703283832248</v>
      </c>
      <c r="AR23" s="96">
        <v>6548.0583189142208</v>
      </c>
      <c r="AS23" s="96">
        <v>6704.2764463917892</v>
      </c>
      <c r="AT23" s="96">
        <v>6829.4114999987078</v>
      </c>
      <c r="AU23" s="96">
        <v>6914.47959795107</v>
      </c>
      <c r="AV23" s="96">
        <v>6925.1461654348714</v>
      </c>
      <c r="AW23" s="96">
        <v>7001.9183364270393</v>
      </c>
      <c r="AX23" s="96">
        <v>6881.9588295999201</v>
      </c>
      <c r="AY23" s="96">
        <v>6921.4652153909656</v>
      </c>
      <c r="AZ23" s="98">
        <f t="shared" si="0"/>
        <v>8518.6437792798224</v>
      </c>
      <c r="BA23" s="96">
        <v>7116.666550417176</v>
      </c>
      <c r="BB23" s="96">
        <v>7227.920441925864</v>
      </c>
      <c r="BC23" s="96">
        <v>7159.0959730910099</v>
      </c>
      <c r="BD23" s="96">
        <v>7079.7813883447825</v>
      </c>
      <c r="BE23" s="96">
        <v>7175.37449822907</v>
      </c>
      <c r="BF23" s="96">
        <v>7394.8719337379398</v>
      </c>
      <c r="BG23" s="96">
        <v>7797.728947418379</v>
      </c>
      <c r="BH23" s="96">
        <v>8174.2389323262496</v>
      </c>
      <c r="BI23" s="96">
        <v>8225.7969460954082</v>
      </c>
      <c r="BJ23" s="96">
        <v>8415.6292775193451</v>
      </c>
      <c r="BK23" s="96">
        <v>8799.888117105178</v>
      </c>
      <c r="BL23" s="96">
        <v>9279.2793826148227</v>
      </c>
      <c r="BM23" s="96">
        <v>9615.9090025824025</v>
      </c>
      <c r="BN23" s="96">
        <v>9803.406718896138</v>
      </c>
      <c r="BO23" s="96">
        <v>10374.706653159654</v>
      </c>
      <c r="BP23" s="96">
        <v>10447.512871943503</v>
      </c>
      <c r="BQ23" s="96">
        <v>10729.13661235007</v>
      </c>
    </row>
    <row r="24" spans="1:69" x14ac:dyDescent="0.25">
      <c r="A24" s="96" t="s">
        <v>224</v>
      </c>
      <c r="B24" s="96" t="s">
        <v>225</v>
      </c>
      <c r="C24" s="96" t="s">
        <v>509</v>
      </c>
      <c r="D24" s="96" t="s">
        <v>4191</v>
      </c>
      <c r="AJ24" s="96">
        <v>2717.8550185612621</v>
      </c>
      <c r="AK24" s="96">
        <v>2686.4314875718214</v>
      </c>
      <c r="AL24" s="96">
        <v>2732.9460957547235</v>
      </c>
      <c r="AM24" s="96">
        <v>2727.3982072279041</v>
      </c>
      <c r="AN24" s="96">
        <v>2830.3751461183901</v>
      </c>
      <c r="AO24" s="96">
        <v>3083.8903511734989</v>
      </c>
      <c r="AP24" s="96">
        <v>3219.7135839044777</v>
      </c>
      <c r="AQ24" s="96">
        <v>3385.180722193224</v>
      </c>
      <c r="AR24" s="96">
        <v>3554.8159170672052</v>
      </c>
      <c r="AS24" s="96">
        <v>3539.9447135229893</v>
      </c>
      <c r="AT24" s="96">
        <v>3682.7991041933228</v>
      </c>
      <c r="AU24" s="96">
        <v>3752.8045526181695</v>
      </c>
      <c r="AV24" s="96">
        <v>3942.534897304969</v>
      </c>
      <c r="AW24" s="96">
        <v>4053.2244542267981</v>
      </c>
      <c r="AX24" s="96">
        <v>4328.2389420943491</v>
      </c>
      <c r="AY24" s="96">
        <v>4490.0137407855218</v>
      </c>
      <c r="AZ24" s="98">
        <f t="shared" si="0"/>
        <v>6081.2756674783859</v>
      </c>
      <c r="BA24" s="96">
        <v>4570.0057219999435</v>
      </c>
      <c r="BB24" s="96">
        <v>4767.7050213693246</v>
      </c>
      <c r="BC24" s="96">
        <v>4845.7970793027844</v>
      </c>
      <c r="BD24" s="96">
        <v>5172.5668523576433</v>
      </c>
      <c r="BE24" s="96">
        <v>5434.0157320535718</v>
      </c>
      <c r="BF24" s="96">
        <v>5687.8354597440311</v>
      </c>
      <c r="BG24" s="96">
        <v>5933.5367652153418</v>
      </c>
      <c r="BH24" s="96">
        <v>6104.6064936152143</v>
      </c>
      <c r="BI24" s="96">
        <v>6168.5661380138026</v>
      </c>
      <c r="BJ24" s="96">
        <v>6342.887165883234</v>
      </c>
      <c r="BK24" s="96">
        <v>6530.6845170078141</v>
      </c>
      <c r="BL24" s="96">
        <v>6750.0468783765773</v>
      </c>
      <c r="BM24" s="96">
        <v>6933.3018778364276</v>
      </c>
      <c r="BN24" s="96">
        <v>6945.5886687312823</v>
      </c>
      <c r="BO24" s="96">
        <v>7159.527440653932</v>
      </c>
      <c r="BP24" s="96">
        <v>7021.1252810487986</v>
      </c>
      <c r="BQ24" s="96">
        <v>7013.8892539228455</v>
      </c>
    </row>
    <row r="25" spans="1:69" x14ac:dyDescent="0.25">
      <c r="A25" s="96" t="s">
        <v>181</v>
      </c>
      <c r="B25" s="96" t="s">
        <v>226</v>
      </c>
      <c r="C25" s="96" t="s">
        <v>509</v>
      </c>
      <c r="D25" s="96" t="s">
        <v>4191</v>
      </c>
      <c r="AJ25" s="96">
        <v>6688.2074370931086</v>
      </c>
      <c r="AK25" s="96">
        <v>6862.7767530808806</v>
      </c>
      <c r="AL25" s="96">
        <v>6985.6554810188336</v>
      </c>
      <c r="AM25" s="96">
        <v>7050.7506430161566</v>
      </c>
      <c r="AN25" s="96">
        <v>7200.9667204110146</v>
      </c>
      <c r="AO25" s="96">
        <v>7331.256514848923</v>
      </c>
      <c r="AP25" s="96">
        <v>7467.4573778116956</v>
      </c>
      <c r="AQ25" s="96">
        <v>7650.6166207212846</v>
      </c>
      <c r="AR25" s="96">
        <v>7799.252959905135</v>
      </c>
      <c r="AS25" s="96">
        <v>8002.4993382837774</v>
      </c>
      <c r="AT25" s="96">
        <v>8222.0272510079485</v>
      </c>
      <c r="AU25" s="96">
        <v>8358.3872370489644</v>
      </c>
      <c r="AV25" s="96">
        <v>8582.9769540191846</v>
      </c>
      <c r="AW25" s="96">
        <v>8827.1608848007727</v>
      </c>
      <c r="AX25" s="96">
        <v>9202.2967975198626</v>
      </c>
      <c r="AY25" s="96">
        <v>9591.1912950715159</v>
      </c>
      <c r="AZ25" s="98">
        <f t="shared" si="0"/>
        <v>14507.522161532092</v>
      </c>
      <c r="BA25" s="96">
        <v>10195.301743229898</v>
      </c>
      <c r="BB25" s="96">
        <v>10752.85921413434</v>
      </c>
      <c r="BC25" s="96">
        <v>11228.572393763741</v>
      </c>
      <c r="BD25" s="96">
        <v>11476.654303837942</v>
      </c>
      <c r="BE25" s="96">
        <v>12055.071302144677</v>
      </c>
      <c r="BF25" s="96">
        <v>12655.116980288883</v>
      </c>
      <c r="BG25" s="96">
        <v>13213.08485288271</v>
      </c>
      <c r="BH25" s="96">
        <v>13752.061107152424</v>
      </c>
      <c r="BI25" s="96">
        <v>14388.087923709938</v>
      </c>
      <c r="BJ25" s="96">
        <v>15124.842381055618</v>
      </c>
      <c r="BK25" s="96">
        <v>15164.994852941822</v>
      </c>
      <c r="BL25" s="96">
        <v>15900.596048554296</v>
      </c>
      <c r="BM25" s="96">
        <v>16787.75735297113</v>
      </c>
      <c r="BN25" s="96">
        <v>17368.097869395635</v>
      </c>
      <c r="BO25" s="96">
        <v>17978.22434978513</v>
      </c>
      <c r="BP25" s="96">
        <v>18896.494243360688</v>
      </c>
      <c r="BQ25" s="96">
        <v>19690.059826836714</v>
      </c>
    </row>
    <row r="26" spans="1:69" x14ac:dyDescent="0.25">
      <c r="A26" s="96" t="s">
        <v>148</v>
      </c>
      <c r="B26" s="96" t="s">
        <v>227</v>
      </c>
      <c r="C26" s="96" t="s">
        <v>509</v>
      </c>
      <c r="D26" s="96" t="s">
        <v>4191</v>
      </c>
      <c r="AJ26" s="96">
        <v>34426.765575247242</v>
      </c>
      <c r="AK26" s="96">
        <v>33526.218011406374</v>
      </c>
      <c r="AL26" s="96">
        <v>34051.444109969634</v>
      </c>
      <c r="AM26" s="96">
        <v>33670.449388201021</v>
      </c>
      <c r="AN26" s="96">
        <v>34453.218811660525</v>
      </c>
      <c r="AO26" s="96">
        <v>37396.818010200106</v>
      </c>
      <c r="AP26" s="96">
        <v>33109.141242658457</v>
      </c>
      <c r="AQ26" s="96">
        <v>34365.785834700619</v>
      </c>
      <c r="AR26" s="96">
        <v>32728.690748966736</v>
      </c>
      <c r="AS26" s="96">
        <v>35709.868701156389</v>
      </c>
      <c r="AT26" s="96">
        <v>38461.396706989581</v>
      </c>
      <c r="AU26" s="96">
        <v>40930.730396481675</v>
      </c>
      <c r="AV26" s="96">
        <v>41759.453040128545</v>
      </c>
      <c r="AW26" s="96">
        <v>43222.848554675445</v>
      </c>
      <c r="AX26" s="96">
        <v>46242.628632524182</v>
      </c>
      <c r="AY26" s="96">
        <v>47518.727677208277</v>
      </c>
      <c r="AZ26" s="98">
        <f t="shared" si="0"/>
        <v>58144.909138926261</v>
      </c>
      <c r="BA26" s="96">
        <v>48644.143895164205</v>
      </c>
      <c r="BB26" s="96">
        <v>50145.02442301203</v>
      </c>
      <c r="BC26" s="96">
        <v>50198.732882237862</v>
      </c>
      <c r="BD26" s="96">
        <v>53009.862184814789</v>
      </c>
      <c r="BE26" s="96">
        <v>56070.37132711149</v>
      </c>
      <c r="BF26" s="96">
        <v>56938.364598493194</v>
      </c>
      <c r="BG26" s="96">
        <v>56593.008314728228</v>
      </c>
      <c r="BH26" s="96">
        <v>56237.839757840884</v>
      </c>
      <c r="BI26" s="96">
        <v>57104.035011567707</v>
      </c>
      <c r="BJ26" s="96">
        <v>59037.222289535312</v>
      </c>
      <c r="BK26" s="96">
        <v>57993.436821697833</v>
      </c>
      <c r="BL26" s="96">
        <v>59414.759900868339</v>
      </c>
      <c r="BM26" s="96">
        <v>60215.620188112822</v>
      </c>
      <c r="BN26" s="96">
        <v>59780.290948356065</v>
      </c>
      <c r="BO26" s="96">
        <v>65312.372456795143</v>
      </c>
      <c r="BP26" s="96">
        <v>69764.643204773252</v>
      </c>
      <c r="BQ26" s="96">
        <v>72003.727156637193</v>
      </c>
    </row>
    <row r="27" spans="1:69" x14ac:dyDescent="0.25">
      <c r="A27" s="96" t="s">
        <v>228</v>
      </c>
      <c r="B27" s="96" t="s">
        <v>229</v>
      </c>
      <c r="C27" s="96" t="s">
        <v>509</v>
      </c>
      <c r="D27" s="96" t="s">
        <v>4191</v>
      </c>
      <c r="AJ27" s="96">
        <v>101716.6359999266</v>
      </c>
      <c r="AK27" s="96">
        <v>104661.25904087572</v>
      </c>
      <c r="AL27" s="96">
        <v>113707.91768675912</v>
      </c>
      <c r="AM27" s="96">
        <v>109279.09818408343</v>
      </c>
      <c r="AN27" s="96">
        <v>109203.58274528588</v>
      </c>
      <c r="AO27" s="96">
        <v>109308.36614348793</v>
      </c>
      <c r="AP27" s="96">
        <v>108025.85743804449</v>
      </c>
      <c r="AQ27" s="96">
        <v>108493.34229582209</v>
      </c>
      <c r="AR27" s="96">
        <v>108466.95727692498</v>
      </c>
      <c r="AS27" s="96">
        <v>109486.90898260051</v>
      </c>
      <c r="AT27" s="96">
        <v>107700.83673087513</v>
      </c>
      <c r="AU27" s="96">
        <v>106846.54392737598</v>
      </c>
      <c r="AV27" s="96">
        <v>107187.86712756072</v>
      </c>
      <c r="AW27" s="96">
        <v>104793.48743442622</v>
      </c>
      <c r="AX27" s="96">
        <v>101062.14922709565</v>
      </c>
      <c r="AY27" s="96">
        <v>97651.5593820949</v>
      </c>
      <c r="AZ27" s="98">
        <f t="shared" si="0"/>
        <v>94454.320586872753</v>
      </c>
      <c r="BA27" s="96">
        <v>96332.17905518366</v>
      </c>
      <c r="BB27" s="96">
        <v>93607.716231259648</v>
      </c>
      <c r="BC27" s="96">
        <v>88196.838338275804</v>
      </c>
      <c r="BD27" s="96">
        <v>88334.901799237501</v>
      </c>
      <c r="BE27" s="96">
        <v>91165.024689520709</v>
      </c>
      <c r="BF27" s="96">
        <v>92669.378017946103</v>
      </c>
      <c r="BG27" s="96">
        <v>94469.596539550053</v>
      </c>
      <c r="BH27" s="96">
        <v>95909.209290498475</v>
      </c>
      <c r="BI27" s="96">
        <v>95341.196586431295</v>
      </c>
      <c r="BJ27" s="96">
        <v>94570.426449352482</v>
      </c>
      <c r="BK27" s="96">
        <v>94056.216600272412</v>
      </c>
      <c r="BL27" s="96">
        <v>93584.556882865087</v>
      </c>
      <c r="BM27" s="96">
        <v>95213.304847785083</v>
      </c>
      <c r="BN27" s="96">
        <v>93940.71506328031</v>
      </c>
      <c r="BO27" s="96">
        <v>96896.433798550483</v>
      </c>
      <c r="BP27" s="96">
        <v>100160.41396750706</v>
      </c>
      <c r="BQ27" s="96">
        <v>101275.34181932051</v>
      </c>
    </row>
    <row r="28" spans="1:69" x14ac:dyDescent="0.25">
      <c r="A28" s="96" t="s">
        <v>230</v>
      </c>
      <c r="B28" s="96" t="s">
        <v>3690</v>
      </c>
      <c r="C28" s="96" t="s">
        <v>509</v>
      </c>
      <c r="D28" s="96" t="s">
        <v>4191</v>
      </c>
      <c r="AJ28" s="96">
        <v>72749.920152455277</v>
      </c>
      <c r="AK28" s="96">
        <v>69951.676574583224</v>
      </c>
      <c r="AL28" s="96">
        <v>66527.596911272092</v>
      </c>
      <c r="AM28" s="96">
        <v>67634.902214840418</v>
      </c>
      <c r="AN28" s="96">
        <v>66634.634370200263</v>
      </c>
      <c r="AO28" s="96">
        <v>68343.045172819417</v>
      </c>
      <c r="AP28" s="96">
        <v>66299.994101098331</v>
      </c>
      <c r="AQ28" s="96">
        <v>66635.042624996568</v>
      </c>
      <c r="AR28" s="96">
        <v>69422.949105943349</v>
      </c>
      <c r="AS28" s="96">
        <v>70562.87166188682</v>
      </c>
      <c r="AT28" s="96">
        <v>70627.16549263669</v>
      </c>
      <c r="AU28" s="96">
        <v>72877.018407382973</v>
      </c>
      <c r="AV28" s="96">
        <v>72221.792863228911</v>
      </c>
      <c r="AW28" s="96">
        <v>71110.75529296571</v>
      </c>
      <c r="AX28" s="96">
        <v>72170.169894254752</v>
      </c>
      <c r="AY28" s="96">
        <v>70547.167311168378</v>
      </c>
      <c r="AZ28" s="98">
        <f t="shared" si="0"/>
        <v>63840.020318407252</v>
      </c>
      <c r="BA28" s="96">
        <v>70576.698762535569</v>
      </c>
      <c r="BB28" s="96">
        <v>68105.393729303119</v>
      </c>
      <c r="BC28" s="96">
        <v>68936.431297946503</v>
      </c>
      <c r="BD28" s="96">
        <v>68858.854717066875</v>
      </c>
      <c r="BE28" s="96">
        <v>68005.678339869279</v>
      </c>
      <c r="BF28" s="96">
        <v>68350.959144726308</v>
      </c>
      <c r="BG28" s="96">
        <v>67121.819026472935</v>
      </c>
      <c r="BH28" s="96">
        <v>65413.408607572354</v>
      </c>
      <c r="BI28" s="96">
        <v>63742.409315711586</v>
      </c>
      <c r="BJ28" s="96">
        <v>62652.970803442302</v>
      </c>
      <c r="BK28" s="96">
        <v>61356.190340884721</v>
      </c>
      <c r="BL28" s="96">
        <v>62168.569281775126</v>
      </c>
      <c r="BM28" s="96">
        <v>60491.169988801019</v>
      </c>
      <c r="BN28" s="96">
        <v>52053.286228472862</v>
      </c>
      <c r="BO28" s="96">
        <v>57034.962413966379</v>
      </c>
      <c r="BP28" s="96">
        <v>60092.13893398425</v>
      </c>
      <c r="BQ28" s="96">
        <v>60319.404480392048</v>
      </c>
    </row>
    <row r="29" spans="1:69" x14ac:dyDescent="0.25">
      <c r="A29" s="96" t="s">
        <v>156</v>
      </c>
      <c r="B29" s="96" t="s">
        <v>231</v>
      </c>
      <c r="C29" s="96" t="s">
        <v>509</v>
      </c>
      <c r="D29" s="96" t="s">
        <v>4191</v>
      </c>
      <c r="AJ29" s="96">
        <v>7673.8494171846405</v>
      </c>
      <c r="AK29" s="96">
        <v>7761.9974695970805</v>
      </c>
      <c r="AL29" s="96">
        <v>8547.5180076314027</v>
      </c>
      <c r="AM29" s="96">
        <v>10236.380480863108</v>
      </c>
      <c r="AN29" s="96">
        <v>12071.174397271396</v>
      </c>
      <c r="AO29" s="96">
        <v>17804.523495483169</v>
      </c>
      <c r="AP29" s="96">
        <v>23481.399673939304</v>
      </c>
      <c r="AQ29" s="96">
        <v>27011.910430116634</v>
      </c>
      <c r="AR29" s="96">
        <v>29438.856427646151</v>
      </c>
      <c r="AS29" s="96">
        <v>30994.467134607945</v>
      </c>
      <c r="AT29" s="96">
        <v>31815.855253172787</v>
      </c>
      <c r="AU29" s="96">
        <v>33355.388145545068</v>
      </c>
      <c r="AV29" s="96">
        <v>34829.772710823498</v>
      </c>
      <c r="AW29" s="96">
        <v>37512.023639985964</v>
      </c>
      <c r="AX29" s="96">
        <v>39610.8112280282</v>
      </c>
      <c r="AY29" s="96">
        <v>42284.618823802251</v>
      </c>
      <c r="AZ29" s="98">
        <f t="shared" si="0"/>
        <v>48237.863872440954</v>
      </c>
      <c r="BA29" s="96">
        <v>43195.051534001381</v>
      </c>
      <c r="BB29" s="96">
        <v>42006.482335886591</v>
      </c>
      <c r="BC29" s="96">
        <v>41848.335879385791</v>
      </c>
      <c r="BD29" s="96">
        <v>44083.754342863511</v>
      </c>
      <c r="BE29" s="96">
        <v>45794.812376690279</v>
      </c>
      <c r="BF29" s="96">
        <v>46079.613717143977</v>
      </c>
      <c r="BG29" s="96">
        <v>47827.308968425037</v>
      </c>
      <c r="BH29" s="96">
        <v>47910.778668932209</v>
      </c>
      <c r="BI29" s="96">
        <v>50634.008841399474</v>
      </c>
      <c r="BJ29" s="96">
        <v>51421.452264870495</v>
      </c>
      <c r="BK29" s="96">
        <v>50371.483759177238</v>
      </c>
      <c r="BL29" s="96">
        <v>51724.872407727635</v>
      </c>
      <c r="BM29" s="96">
        <v>50966.853799170894</v>
      </c>
      <c r="BN29" s="96">
        <v>50409.094648688268</v>
      </c>
      <c r="BO29" s="96">
        <v>50949.324673582196</v>
      </c>
      <c r="BP29" s="96">
        <v>51974.862254543688</v>
      </c>
      <c r="BQ29" s="96">
        <v>52845.595359007602</v>
      </c>
    </row>
    <row r="30" spans="1:69" x14ac:dyDescent="0.25">
      <c r="A30" s="96" t="s">
        <v>159</v>
      </c>
      <c r="B30" s="96" t="s">
        <v>232</v>
      </c>
      <c r="C30" s="96" t="s">
        <v>509</v>
      </c>
      <c r="D30" s="96" t="s">
        <v>4191</v>
      </c>
      <c r="AJ30" s="96">
        <v>26933.394758030387</v>
      </c>
      <c r="AK30" s="96">
        <v>24907.375598214254</v>
      </c>
      <c r="AL30" s="96">
        <v>24290.885720196507</v>
      </c>
      <c r="AM30" s="96">
        <v>22405.008992415242</v>
      </c>
      <c r="AN30" s="96">
        <v>21168.713965495575</v>
      </c>
      <c r="AO30" s="96">
        <v>23706.842490005729</v>
      </c>
      <c r="AP30" s="96">
        <v>24151.9276080292</v>
      </c>
      <c r="AQ30" s="96">
        <v>25197.431305604649</v>
      </c>
      <c r="AR30" s="96">
        <v>25559.460860081592</v>
      </c>
      <c r="AS30" s="96">
        <v>26487.251732245782</v>
      </c>
      <c r="AT30" s="96">
        <v>27227.118487262658</v>
      </c>
      <c r="AU30" s="96">
        <v>28147.69243083636</v>
      </c>
      <c r="AV30" s="96">
        <v>29727.036362755814</v>
      </c>
      <c r="AW30" s="96">
        <v>32720.581376700437</v>
      </c>
      <c r="AX30" s="96">
        <v>35378.213162261265</v>
      </c>
      <c r="AY30" s="96">
        <v>38463.718191782085</v>
      </c>
      <c r="AZ30" s="98">
        <f t="shared" si="0"/>
        <v>49624.304423165057</v>
      </c>
      <c r="BA30" s="96">
        <v>41252.567352348735</v>
      </c>
      <c r="BB30" s="96">
        <v>44874.449775845809</v>
      </c>
      <c r="BC30" s="96">
        <v>44426.123200995418</v>
      </c>
      <c r="BD30" s="96">
        <v>47690.370118241342</v>
      </c>
      <c r="BE30" s="96">
        <v>50110.78820024227</v>
      </c>
      <c r="BF30" s="96">
        <v>50855.055929471368</v>
      </c>
      <c r="BG30" s="96">
        <v>51313.967135335974</v>
      </c>
      <c r="BH30" s="96">
        <v>52135.80327464451</v>
      </c>
      <c r="BI30" s="96">
        <v>50055.644900461069</v>
      </c>
      <c r="BJ30" s="96">
        <v>48741.533777665391</v>
      </c>
      <c r="BK30" s="96">
        <v>49942.016830013468</v>
      </c>
      <c r="BL30" s="96">
        <v>51231.39653984586</v>
      </c>
      <c r="BM30" s="96">
        <v>51851.880268358538</v>
      </c>
      <c r="BN30" s="96">
        <v>51802.601879759997</v>
      </c>
      <c r="BO30" s="96">
        <v>53297.287249750858</v>
      </c>
      <c r="BP30" s="96">
        <v>50857.012414129145</v>
      </c>
      <c r="BQ30" s="96">
        <v>53174.676346696389</v>
      </c>
    </row>
    <row r="31" spans="1:69" x14ac:dyDescent="0.25">
      <c r="A31" s="96" t="s">
        <v>233</v>
      </c>
      <c r="B31" s="96" t="s">
        <v>3689</v>
      </c>
      <c r="C31" s="96" t="s">
        <v>509</v>
      </c>
      <c r="D31" s="96" t="s">
        <v>4191</v>
      </c>
      <c r="AJ31" s="96">
        <v>32047.688676833743</v>
      </c>
      <c r="AK31" s="96">
        <v>35045.512497814678</v>
      </c>
      <c r="AL31" s="96">
        <v>36210.02985912429</v>
      </c>
      <c r="AM31" s="96">
        <v>35777.907425544792</v>
      </c>
      <c r="AN31" s="96">
        <v>34818.076275781597</v>
      </c>
      <c r="AO31" s="96">
        <v>33802.262031093713</v>
      </c>
      <c r="AP31" s="96">
        <v>32744.631893818416</v>
      </c>
      <c r="AQ31" s="96">
        <v>33248.188961649721</v>
      </c>
      <c r="AR31" s="96">
        <v>33894.804643896387</v>
      </c>
      <c r="AS31" s="96">
        <v>35535.729273591773</v>
      </c>
      <c r="AT31" s="96">
        <v>35062.31583562903</v>
      </c>
      <c r="AU31" s="96">
        <v>35836.920099497103</v>
      </c>
      <c r="AV31" s="96">
        <v>37867.524493044912</v>
      </c>
      <c r="AW31" s="96">
        <v>38216.445782469331</v>
      </c>
      <c r="AX31" s="96">
        <v>37665.625838894775</v>
      </c>
      <c r="AY31" s="96">
        <v>37190.059603064081</v>
      </c>
      <c r="AZ31" s="98">
        <f t="shared" si="0"/>
        <v>30442.873843897421</v>
      </c>
      <c r="BA31" s="96">
        <v>36558.743501891317</v>
      </c>
      <c r="BB31" s="96">
        <v>34470.898581766502</v>
      </c>
      <c r="BC31" s="96">
        <v>33039.48683772084</v>
      </c>
      <c r="BD31" s="96">
        <v>32186.462752929354</v>
      </c>
      <c r="BE31" s="96">
        <v>30875.707588256588</v>
      </c>
      <c r="BF31" s="96">
        <v>30803.975507678631</v>
      </c>
      <c r="BG31" s="96">
        <v>30988.172957456714</v>
      </c>
      <c r="BH31" s="96">
        <v>30735.250636276618</v>
      </c>
      <c r="BI31" s="96">
        <v>30343.788711330195</v>
      </c>
      <c r="BJ31" s="96">
        <v>29082.685008783417</v>
      </c>
      <c r="BK31" s="96">
        <v>27722.538972445083</v>
      </c>
      <c r="BL31" s="96">
        <v>27748.459714305369</v>
      </c>
      <c r="BM31" s="96">
        <v>28657.856502188555</v>
      </c>
      <c r="BN31" s="96">
        <v>25428.954615742852</v>
      </c>
      <c r="BO31" s="96">
        <v>29003.296492094771</v>
      </c>
      <c r="BP31" s="96">
        <v>29749.240531741678</v>
      </c>
      <c r="BQ31" s="96">
        <v>30133.336433647692</v>
      </c>
    </row>
    <row r="32" spans="1:69" hidden="1" x14ac:dyDescent="0.25">
      <c r="A32" s="96" t="s">
        <v>234</v>
      </c>
      <c r="B32" s="96" t="s">
        <v>4131</v>
      </c>
      <c r="C32" s="96" t="s">
        <v>509</v>
      </c>
      <c r="D32" s="96" t="s">
        <v>4191</v>
      </c>
      <c r="AZ32" s="98" t="e">
        <f t="shared" si="0"/>
        <v>#DIV/0!</v>
      </c>
    </row>
    <row r="33" spans="1:69" x14ac:dyDescent="0.25">
      <c r="A33" s="96" t="s">
        <v>235</v>
      </c>
      <c r="B33" s="96" t="s">
        <v>236</v>
      </c>
      <c r="C33" s="96" t="s">
        <v>509</v>
      </c>
      <c r="D33" s="96" t="s">
        <v>4191</v>
      </c>
      <c r="AJ33" s="96">
        <v>13231.434073578121</v>
      </c>
      <c r="AK33" s="96">
        <v>13170.210312068713</v>
      </c>
      <c r="AL33" s="96">
        <v>13379.095785149855</v>
      </c>
      <c r="AM33" s="96">
        <v>13633.099156274373</v>
      </c>
      <c r="AN33" s="96">
        <v>13837.753531895618</v>
      </c>
      <c r="AO33" s="96">
        <v>14032.042973540651</v>
      </c>
      <c r="AP33" s="96">
        <v>14301.005617344852</v>
      </c>
      <c r="AQ33" s="96">
        <v>14610.90724941452</v>
      </c>
      <c r="AR33" s="96">
        <v>14293.818330406391</v>
      </c>
      <c r="AS33" s="96">
        <v>14635.666135220188</v>
      </c>
      <c r="AT33" s="96">
        <v>14582.031932167574</v>
      </c>
      <c r="AU33" s="96">
        <v>14611.076382064808</v>
      </c>
      <c r="AV33" s="96">
        <v>14675.364956605581</v>
      </c>
      <c r="AW33" s="96">
        <v>14931.947781663221</v>
      </c>
      <c r="AX33" s="96">
        <v>15229.237009888953</v>
      </c>
      <c r="AY33" s="96">
        <v>14996.045036575322</v>
      </c>
      <c r="AZ33" s="98">
        <f t="shared" si="0"/>
        <v>19141.299589052116</v>
      </c>
      <c r="BA33" s="96">
        <v>15689.285587701826</v>
      </c>
      <c r="BB33" s="96">
        <v>16090.622608278245</v>
      </c>
      <c r="BC33" s="96">
        <v>16246.422517743324</v>
      </c>
      <c r="BD33" s="96">
        <v>16494.179151238644</v>
      </c>
      <c r="BE33" s="96">
        <v>16925.921818802977</v>
      </c>
      <c r="BF33" s="96">
        <v>18226.326082157553</v>
      </c>
      <c r="BG33" s="96">
        <v>18934.784588161074</v>
      </c>
      <c r="BH33" s="96">
        <v>18897.290037433722</v>
      </c>
      <c r="BI33" s="96">
        <v>20874.032628405523</v>
      </c>
      <c r="BJ33" s="96">
        <v>21316.57512529827</v>
      </c>
      <c r="BK33" s="96">
        <v>21396.086885736098</v>
      </c>
      <c r="BL33" s="96">
        <v>20867.360026918959</v>
      </c>
      <c r="BM33" s="96">
        <v>21283.38211272188</v>
      </c>
      <c r="BN33" s="96">
        <v>20240.869541476794</v>
      </c>
      <c r="BO33" s="96">
        <v>20993.157821349665</v>
      </c>
      <c r="BP33" s="96">
        <v>20505.687828593509</v>
      </c>
      <c r="BQ33" s="96">
        <v>20420.108651867868</v>
      </c>
    </row>
    <row r="34" spans="1:69" x14ac:dyDescent="0.25">
      <c r="A34" s="96" t="s">
        <v>166</v>
      </c>
      <c r="B34" s="96" t="s">
        <v>237</v>
      </c>
      <c r="C34" s="96" t="s">
        <v>509</v>
      </c>
      <c r="D34" s="96" t="s">
        <v>4191</v>
      </c>
      <c r="AJ34" s="96">
        <v>31917.43723675099</v>
      </c>
      <c r="AK34" s="96">
        <v>30993.398453223759</v>
      </c>
      <c r="AL34" s="96">
        <v>31562.099591308208</v>
      </c>
      <c r="AM34" s="96">
        <v>32751.943190598307</v>
      </c>
      <c r="AN34" s="96">
        <v>33457.017188940481</v>
      </c>
      <c r="AO34" s="96">
        <v>34684.158927611934</v>
      </c>
      <c r="AP34" s="96">
        <v>34887.711457566635</v>
      </c>
      <c r="AQ34" s="96">
        <v>34579.602706738988</v>
      </c>
      <c r="AR34" s="96">
        <v>34011.656030347571</v>
      </c>
      <c r="AS34" s="96">
        <v>34470.853149844836</v>
      </c>
      <c r="AT34" s="96">
        <v>33953.558712577935</v>
      </c>
      <c r="AU34" s="96">
        <v>33823.366699610466</v>
      </c>
      <c r="AV34" s="96">
        <v>33819.543217497412</v>
      </c>
      <c r="AW34" s="96">
        <v>34393.719168249139</v>
      </c>
      <c r="AX34" s="96">
        <v>34687.58299043827</v>
      </c>
      <c r="AY34" s="96">
        <v>35277.833173466817</v>
      </c>
      <c r="AZ34" s="98">
        <f t="shared" si="0"/>
        <v>39867.66861069767</v>
      </c>
      <c r="BA34" s="96">
        <v>36848.472428812725</v>
      </c>
      <c r="BB34" s="96">
        <v>37808.324392097733</v>
      </c>
      <c r="BC34" s="96">
        <v>37533.823136314626</v>
      </c>
      <c r="BD34" s="96">
        <v>40061.97241474723</v>
      </c>
      <c r="BE34" s="96">
        <v>41454.895336850546</v>
      </c>
      <c r="BF34" s="96">
        <v>41130.954345471451</v>
      </c>
      <c r="BG34" s="96">
        <v>41707.687034448754</v>
      </c>
      <c r="BH34" s="96">
        <v>41318.583180680485</v>
      </c>
      <c r="BI34" s="96">
        <v>39890.281913882623</v>
      </c>
      <c r="BJ34" s="96">
        <v>39348.211718158476</v>
      </c>
      <c r="BK34" s="96">
        <v>39730.360157100011</v>
      </c>
      <c r="BL34" s="96">
        <v>39721.450141211462</v>
      </c>
      <c r="BM34" s="96">
        <v>39305.068679751625</v>
      </c>
      <c r="BN34" s="96">
        <v>41172.693899392245</v>
      </c>
      <c r="BO34" s="96">
        <v>41130.765580145548</v>
      </c>
      <c r="BP34" s="96">
        <v>39528.903334736504</v>
      </c>
      <c r="BQ34" s="96">
        <v>40057.918688058278</v>
      </c>
    </row>
    <row r="35" spans="1:69" x14ac:dyDescent="0.25">
      <c r="A35" s="96" t="s">
        <v>238</v>
      </c>
      <c r="B35" s="96" t="s">
        <v>239</v>
      </c>
      <c r="C35" s="96" t="s">
        <v>509</v>
      </c>
      <c r="D35" s="96" t="s">
        <v>4191</v>
      </c>
      <c r="AJ35" s="96">
        <v>36300.260502217483</v>
      </c>
      <c r="AK35" s="96">
        <v>34568.732901428055</v>
      </c>
      <c r="AL35" s="96">
        <v>35001.492034419054</v>
      </c>
      <c r="AM35" s="96">
        <v>34442.510633506754</v>
      </c>
      <c r="AN35" s="96">
        <v>33213.00520232525</v>
      </c>
      <c r="AO35" s="96">
        <v>32958.713050931612</v>
      </c>
      <c r="AP35" s="96">
        <v>33928.1578866173</v>
      </c>
      <c r="AQ35" s="96">
        <v>34173.308954181528</v>
      </c>
      <c r="AR35" s="96">
        <v>33422.685779726009</v>
      </c>
      <c r="AS35" s="96">
        <v>33845.889692819466</v>
      </c>
      <c r="AT35" s="96">
        <v>32638.39378962139</v>
      </c>
      <c r="AU35" s="96">
        <v>33358.073591445631</v>
      </c>
      <c r="AV35" s="96">
        <v>33760.983207945617</v>
      </c>
      <c r="AW35" s="96">
        <v>33276.72990491239</v>
      </c>
      <c r="AX35" s="96">
        <v>34230.467534161085</v>
      </c>
      <c r="AY35" s="96">
        <v>36810.681574418872</v>
      </c>
      <c r="AZ35" s="98">
        <f t="shared" si="0"/>
        <v>35472.78272315373</v>
      </c>
      <c r="BA35" s="96">
        <v>36833.516918209185</v>
      </c>
      <c r="BB35" s="96">
        <v>37241.840468415496</v>
      </c>
      <c r="BC35" s="96">
        <v>35958.98484727108</v>
      </c>
      <c r="BD35" s="96">
        <v>35267.371739379036</v>
      </c>
      <c r="BE35" s="96">
        <v>35019.540812683299</v>
      </c>
      <c r="BF35" s="96">
        <v>35641.396244186966</v>
      </c>
      <c r="BG35" s="96">
        <v>34687.42692947491</v>
      </c>
      <c r="BH35" s="96">
        <v>36233.230910085062</v>
      </c>
      <c r="BI35" s="96">
        <v>35879.04378496117</v>
      </c>
      <c r="BJ35" s="96">
        <v>35135.051753561798</v>
      </c>
      <c r="BK35" s="96">
        <v>35839.508147893197</v>
      </c>
      <c r="BL35" s="96">
        <v>35714.6918720881</v>
      </c>
      <c r="BM35" s="96">
        <v>36438.223497161831</v>
      </c>
      <c r="BN35" s="96">
        <v>32950.861086031182</v>
      </c>
      <c r="BO35" s="96">
        <v>32139.948894116736</v>
      </c>
      <c r="BP35" s="96">
        <v>35406.427255971983</v>
      </c>
      <c r="BQ35" s="96">
        <v>36650.241132122479</v>
      </c>
    </row>
    <row r="36" spans="1:69" x14ac:dyDescent="0.25">
      <c r="A36" s="96" t="s">
        <v>240</v>
      </c>
      <c r="B36" s="96" t="s">
        <v>3688</v>
      </c>
      <c r="C36" s="96" t="s">
        <v>509</v>
      </c>
      <c r="D36" s="96" t="s">
        <v>4191</v>
      </c>
      <c r="AJ36" s="96">
        <v>232292.06669879376</v>
      </c>
      <c r="AK36" s="96">
        <v>236788.86498051291</v>
      </c>
      <c r="AL36" s="96">
        <v>231521.93783793179</v>
      </c>
      <c r="AM36" s="96">
        <v>232372.22558853857</v>
      </c>
      <c r="AN36" s="96">
        <v>235805.63443198107</v>
      </c>
      <c r="AO36" s="96">
        <v>235151.14328585562</v>
      </c>
      <c r="AP36" s="96">
        <v>224143.28524284018</v>
      </c>
      <c r="AQ36" s="96">
        <v>215308.71621553681</v>
      </c>
      <c r="AR36" s="96">
        <v>214183.20113348807</v>
      </c>
      <c r="AS36" s="96">
        <v>212641.09839850917</v>
      </c>
      <c r="AT36" s="96">
        <v>210972.41720404313</v>
      </c>
      <c r="AU36" s="96">
        <v>212958.24799761706</v>
      </c>
      <c r="AV36" s="96">
        <v>213184.76812193642</v>
      </c>
      <c r="AW36" s="96">
        <v>208707.35974178446</v>
      </c>
      <c r="AX36" s="96">
        <v>204389.9732580217</v>
      </c>
      <c r="AY36" s="96">
        <v>208469.24367951613</v>
      </c>
      <c r="AZ36" s="98">
        <f t="shared" si="0"/>
        <v>182654.46050877727</v>
      </c>
      <c r="BA36" s="96">
        <v>204284.35272335069</v>
      </c>
      <c r="BB36" s="96">
        <v>196245.11208879563</v>
      </c>
      <c r="BC36" s="96">
        <v>189081.75356595893</v>
      </c>
      <c r="BD36" s="96">
        <v>190413.12938139742</v>
      </c>
      <c r="BE36" s="96">
        <v>194325.25829367791</v>
      </c>
      <c r="BF36" s="96">
        <v>194663.96141502072</v>
      </c>
      <c r="BG36" s="96">
        <v>189345.23453423224</v>
      </c>
      <c r="BH36" s="96">
        <v>183563.22400024871</v>
      </c>
      <c r="BI36" s="96">
        <v>183319.80440500891</v>
      </c>
      <c r="BJ36" s="96">
        <v>179405.89727279631</v>
      </c>
      <c r="BK36" s="96">
        <v>182623.96910312172</v>
      </c>
      <c r="BL36" s="96">
        <v>171789.45633926158</v>
      </c>
      <c r="BM36" s="96">
        <v>175499.09959980278</v>
      </c>
      <c r="BN36" s="96">
        <v>178424.86024984915</v>
      </c>
      <c r="BO36" s="96">
        <v>168595.84593247686</v>
      </c>
      <c r="BP36" s="96">
        <v>161527.54127069897</v>
      </c>
      <c r="BQ36" s="96">
        <v>162017.32847351546</v>
      </c>
    </row>
    <row r="37" spans="1:69" x14ac:dyDescent="0.25">
      <c r="A37" s="96" t="s">
        <v>241</v>
      </c>
      <c r="B37" s="96" t="s">
        <v>242</v>
      </c>
      <c r="C37" s="96" t="s">
        <v>509</v>
      </c>
      <c r="D37" s="96" t="s">
        <v>4191</v>
      </c>
      <c r="AJ37" s="96">
        <v>8638.0333882557734</v>
      </c>
      <c r="AK37" s="96">
        <v>9397.0564257102778</v>
      </c>
      <c r="AL37" s="96">
        <v>10034.760209910286</v>
      </c>
      <c r="AM37" s="96">
        <v>10503.387325644622</v>
      </c>
      <c r="AN37" s="96">
        <v>11081.695712895962</v>
      </c>
      <c r="AO37" s="96">
        <v>11414.665672514293</v>
      </c>
      <c r="AP37" s="96">
        <v>11735.904448328112</v>
      </c>
      <c r="AQ37" s="96">
        <v>12094.093828847635</v>
      </c>
      <c r="AR37" s="96">
        <v>12616.019683960589</v>
      </c>
      <c r="AS37" s="96">
        <v>12566.807086543255</v>
      </c>
      <c r="AT37" s="96">
        <v>12992.657817752313</v>
      </c>
      <c r="AU37" s="96">
        <v>13769.021250478549</v>
      </c>
      <c r="AV37" s="96">
        <v>14232.194789951653</v>
      </c>
      <c r="AW37" s="96">
        <v>14457.401087730235</v>
      </c>
      <c r="AX37" s="96">
        <v>14999.783958882736</v>
      </c>
      <c r="AY37" s="96">
        <v>15444.788724957454</v>
      </c>
      <c r="AZ37" s="98">
        <f t="shared" si="0"/>
        <v>24988.429905038211</v>
      </c>
      <c r="BA37" s="96">
        <v>17642.161648057154</v>
      </c>
      <c r="BB37" s="96">
        <v>18070.541578995777</v>
      </c>
      <c r="BC37" s="96">
        <v>19080.777824057288</v>
      </c>
      <c r="BD37" s="96">
        <v>21258.02089500572</v>
      </c>
      <c r="BE37" s="96">
        <v>22804.7092573954</v>
      </c>
      <c r="BF37" s="96">
        <v>24332.428250542285</v>
      </c>
      <c r="BG37" s="96">
        <v>24177.93046304696</v>
      </c>
      <c r="BH37" s="96">
        <v>26151.465982027781</v>
      </c>
      <c r="BI37" s="96">
        <v>27131.93142628971</v>
      </c>
      <c r="BJ37" s="96">
        <v>29103.210483596278</v>
      </c>
      <c r="BK37" s="96">
        <v>29790.219729865323</v>
      </c>
      <c r="BL37" s="96">
        <v>30473.795102642682</v>
      </c>
      <c r="BM37" s="96">
        <v>29683.614207504917</v>
      </c>
      <c r="BN37" s="96">
        <v>26263.08936759469</v>
      </c>
      <c r="BO37" s="96">
        <v>26436.715742175122</v>
      </c>
      <c r="BP37" s="96">
        <v>27414.266521814308</v>
      </c>
    </row>
    <row r="38" spans="1:69" x14ac:dyDescent="0.25">
      <c r="A38" s="96" t="s">
        <v>157</v>
      </c>
      <c r="B38" s="96" t="s">
        <v>243</v>
      </c>
      <c r="C38" s="96" t="s">
        <v>509</v>
      </c>
      <c r="D38" s="96" t="s">
        <v>4191</v>
      </c>
      <c r="AJ38" s="96">
        <v>38033.235397929333</v>
      </c>
      <c r="AK38" s="96">
        <v>38917.386085992177</v>
      </c>
      <c r="AL38" s="96">
        <v>39377.318758135923</v>
      </c>
      <c r="AM38" s="96">
        <v>40597.234282569938</v>
      </c>
      <c r="AN38" s="96">
        <v>42101.509916184026</v>
      </c>
      <c r="AO38" s="96">
        <v>43186.452704569812</v>
      </c>
      <c r="AP38" s="96">
        <v>44956.444444232169</v>
      </c>
      <c r="AQ38" s="96">
        <v>43758.489135296608</v>
      </c>
      <c r="AR38" s="96">
        <v>45081.027237849128</v>
      </c>
      <c r="AS38" s="96">
        <v>43496.478228206324</v>
      </c>
      <c r="AT38" s="96">
        <v>43528.084896552464</v>
      </c>
      <c r="AU38" s="96">
        <v>46283.974066008246</v>
      </c>
      <c r="AV38" s="96">
        <v>48510.559677357189</v>
      </c>
      <c r="AW38" s="96">
        <v>47107.588028538521</v>
      </c>
      <c r="AX38" s="96">
        <v>46742.512695823971</v>
      </c>
      <c r="AY38" s="96">
        <v>47984.368314781546</v>
      </c>
      <c r="AZ38" s="98">
        <f t="shared" si="0"/>
        <v>47750.428970801913</v>
      </c>
      <c r="BA38" s="96">
        <v>48076.874863019933</v>
      </c>
      <c r="BB38" s="96">
        <v>47107.919975904726</v>
      </c>
      <c r="BC38" s="96">
        <v>38733.008040025379</v>
      </c>
      <c r="BD38" s="96">
        <v>44676.650673092045</v>
      </c>
      <c r="BE38" s="96">
        <v>46338.202359492505</v>
      </c>
      <c r="BF38" s="96">
        <v>44776.16421606284</v>
      </c>
      <c r="BG38" s="96">
        <v>48468.990333950635</v>
      </c>
      <c r="BH38" s="96">
        <v>49939.518343192867</v>
      </c>
      <c r="BI38" s="96">
        <v>46364.701615399041</v>
      </c>
      <c r="BJ38" s="96">
        <v>48427.815549072402</v>
      </c>
      <c r="BK38" s="96">
        <v>49033.350060445751</v>
      </c>
      <c r="BL38" s="96">
        <v>49431.618924595234</v>
      </c>
      <c r="BM38" s="96">
        <v>49680.190622153576</v>
      </c>
      <c r="BN38" s="96">
        <v>46068.637942829402</v>
      </c>
      <c r="BO38" s="96">
        <v>50336.083090808213</v>
      </c>
      <c r="BP38" s="96">
        <v>52017.963976375293</v>
      </c>
      <c r="BQ38" s="96">
        <v>52279.601917212749</v>
      </c>
    </row>
    <row r="39" spans="1:69" x14ac:dyDescent="0.25">
      <c r="A39" s="96" t="s">
        <v>244</v>
      </c>
      <c r="B39" s="96" t="s">
        <v>245</v>
      </c>
      <c r="C39" s="96" t="s">
        <v>509</v>
      </c>
      <c r="D39" s="96" t="s">
        <v>4191</v>
      </c>
      <c r="AJ39" s="96">
        <v>4050.7155400628312</v>
      </c>
      <c r="AK39" s="96">
        <v>3688.0134895745623</v>
      </c>
      <c r="AL39" s="96">
        <v>3592.9815878771633</v>
      </c>
      <c r="AM39" s="96">
        <v>3656.9483857437458</v>
      </c>
      <c r="AN39" s="96">
        <v>3815.6185231424543</v>
      </c>
      <c r="AO39" s="96">
        <v>3566.8937204433405</v>
      </c>
      <c r="AP39" s="96">
        <v>3647.2321990155365</v>
      </c>
      <c r="AQ39" s="96">
        <v>3709.6385963690109</v>
      </c>
      <c r="AR39" s="96">
        <v>3732.5500725971033</v>
      </c>
      <c r="AS39" s="96">
        <v>3531.9739848646727</v>
      </c>
      <c r="AT39" s="96">
        <v>3602.1173123234357</v>
      </c>
      <c r="AU39" s="96">
        <v>3644.8372457788919</v>
      </c>
      <c r="AV39" s="96">
        <v>3361.9303655453496</v>
      </c>
      <c r="AW39" s="96">
        <v>3485.43324213098</v>
      </c>
      <c r="AX39" s="96">
        <v>3437.3284117113876</v>
      </c>
      <c r="AY39" s="96">
        <v>3529.5639958143174</v>
      </c>
      <c r="AZ39" s="98">
        <f t="shared" si="0"/>
        <v>3337.9740641784515</v>
      </c>
      <c r="BA39" s="96">
        <v>3628.9573080326331</v>
      </c>
      <c r="BB39" s="96">
        <v>3629.3470143381696</v>
      </c>
      <c r="BC39" s="96">
        <v>3865.6017590787892</v>
      </c>
      <c r="BD39" s="96">
        <v>3975.4750483311409</v>
      </c>
      <c r="BE39" s="96">
        <v>4095.7738148613671</v>
      </c>
      <c r="BF39" s="96">
        <v>4302.0902422084528</v>
      </c>
      <c r="BG39" s="96">
        <v>2749.6273834289186</v>
      </c>
      <c r="BH39" s="96">
        <v>2796.7452571854806</v>
      </c>
      <c r="BI39" s="96">
        <v>2937.2762133244291</v>
      </c>
      <c r="BJ39" s="96">
        <v>3025.1664814499154</v>
      </c>
      <c r="BK39" s="96">
        <v>3105.7594957317629</v>
      </c>
      <c r="BL39" s="96">
        <v>3159.7541547150831</v>
      </c>
      <c r="BM39" s="96">
        <v>3184.2612514392704</v>
      </c>
      <c r="BN39" s="96">
        <v>3168.3970113301589</v>
      </c>
      <c r="BO39" s="96">
        <v>3133.4732557290636</v>
      </c>
      <c r="BP39" s="96">
        <v>3036.6995497382013</v>
      </c>
      <c r="BQ39" s="96">
        <v>2951.1538501108444</v>
      </c>
    </row>
    <row r="40" spans="1:69" x14ac:dyDescent="0.25">
      <c r="A40" s="96" t="s">
        <v>87</v>
      </c>
      <c r="B40" s="96" t="s">
        <v>246</v>
      </c>
      <c r="C40" s="96" t="s">
        <v>509</v>
      </c>
      <c r="D40" s="96" t="s">
        <v>4191</v>
      </c>
      <c r="AJ40" s="96">
        <v>81408.405111689892</v>
      </c>
      <c r="AK40" s="96">
        <v>83067.072591811797</v>
      </c>
      <c r="AL40" s="96">
        <v>84937.265880586754</v>
      </c>
      <c r="AM40" s="96">
        <v>86952.117892805894</v>
      </c>
      <c r="AN40" s="96">
        <v>87764.602584366236</v>
      </c>
      <c r="AO40" s="96">
        <v>88444.86997180563</v>
      </c>
      <c r="AP40" s="96">
        <v>90273.423864233308</v>
      </c>
      <c r="AQ40" s="96">
        <v>91534.313872116807</v>
      </c>
      <c r="AR40" s="96">
        <v>93837.897038666881</v>
      </c>
      <c r="AS40" s="96">
        <v>96264.061269172395</v>
      </c>
      <c r="AT40" s="96">
        <v>96837.112167350846</v>
      </c>
      <c r="AU40" s="96">
        <v>97382.077061210526</v>
      </c>
      <c r="AV40" s="96">
        <v>96807.599201204968</v>
      </c>
      <c r="AW40" s="96">
        <v>98212.544694515018</v>
      </c>
      <c r="AX40" s="96">
        <v>100072.4753406455</v>
      </c>
      <c r="AY40" s="96">
        <v>101172.23481004662</v>
      </c>
      <c r="AZ40" s="98">
        <f t="shared" si="0"/>
        <v>105579.31751696228</v>
      </c>
      <c r="BA40" s="96">
        <v>100951.07761316092</v>
      </c>
      <c r="BB40" s="96">
        <v>100554.87099159259</v>
      </c>
      <c r="BC40" s="96">
        <v>99281.514851080588</v>
      </c>
      <c r="BD40" s="96">
        <v>100973.41696804756</v>
      </c>
      <c r="BE40" s="96">
        <v>102664.03181480497</v>
      </c>
      <c r="BF40" s="96">
        <v>103271.42115299414</v>
      </c>
      <c r="BG40" s="96">
        <v>104280.13308310887</v>
      </c>
      <c r="BH40" s="96">
        <v>106789.259155782</v>
      </c>
      <c r="BI40" s="96">
        <v>106824.79977158137</v>
      </c>
      <c r="BJ40" s="96">
        <v>107020.47746652371</v>
      </c>
      <c r="BK40" s="96">
        <v>108098.14218812234</v>
      </c>
      <c r="BL40" s="96">
        <v>109265.13031366785</v>
      </c>
      <c r="BM40" s="96">
        <v>108926.53557784032</v>
      </c>
      <c r="BN40" s="96">
        <v>109487.65089671158</v>
      </c>
      <c r="BO40" s="96">
        <v>110016.06152715252</v>
      </c>
      <c r="BP40" s="96">
        <v>109417.75442683285</v>
      </c>
      <c r="BQ40" s="96">
        <v>107026.11998935489</v>
      </c>
    </row>
    <row r="41" spans="1:69" x14ac:dyDescent="0.25">
      <c r="A41" s="96" t="s">
        <v>4130</v>
      </c>
      <c r="B41" s="96" t="s">
        <v>4129</v>
      </c>
      <c r="C41" s="96" t="s">
        <v>509</v>
      </c>
      <c r="D41" s="96" t="s">
        <v>4191</v>
      </c>
      <c r="AJ41" s="96">
        <v>36141.599416012119</v>
      </c>
      <c r="AK41" s="96">
        <v>34553.127420223143</v>
      </c>
      <c r="AL41" s="96">
        <v>35317.65622004235</v>
      </c>
      <c r="AM41" s="96">
        <v>36708.253803225474</v>
      </c>
      <c r="AN41" s="96">
        <v>38730.246214066407</v>
      </c>
      <c r="AO41" s="96">
        <v>40675.776328384964</v>
      </c>
      <c r="AP41" s="96">
        <v>40966.03829740316</v>
      </c>
      <c r="AQ41" s="96">
        <v>42017.741772047812</v>
      </c>
      <c r="AR41" s="96">
        <v>43415.786566252435</v>
      </c>
      <c r="AS41" s="96">
        <v>46201.847687138383</v>
      </c>
      <c r="AT41" s="96">
        <v>48320.140478281042</v>
      </c>
      <c r="AU41" s="96">
        <v>51897.627420607932</v>
      </c>
      <c r="AV41" s="96">
        <v>53922.478313184278</v>
      </c>
      <c r="AW41" s="96">
        <v>57211.542091871263</v>
      </c>
      <c r="AX41" s="96">
        <v>59590.077311616238</v>
      </c>
      <c r="AY41" s="96">
        <v>62047.290039516825</v>
      </c>
      <c r="AZ41" s="98">
        <f t="shared" si="0"/>
        <v>75045.395434405204</v>
      </c>
      <c r="BA41" s="96">
        <v>64356.637216752286</v>
      </c>
      <c r="BB41" s="96">
        <v>66055.536177324757</v>
      </c>
      <c r="BC41" s="96">
        <v>65000.666076118825</v>
      </c>
      <c r="BD41" s="96">
        <v>66586.81914948397</v>
      </c>
      <c r="BE41" s="96">
        <v>69249.955946596776</v>
      </c>
      <c r="BF41" s="96">
        <v>69661.368195955249</v>
      </c>
      <c r="BG41" s="96">
        <v>70112.183096537527</v>
      </c>
      <c r="BH41" s="96">
        <v>70996.050062966271</v>
      </c>
      <c r="BI41" s="96">
        <v>73126.545156437016</v>
      </c>
      <c r="BJ41" s="96">
        <v>74319.097245615572</v>
      </c>
      <c r="BK41" s="96">
        <v>76638.484905281657</v>
      </c>
      <c r="BL41" s="96">
        <v>79763.507360608273</v>
      </c>
      <c r="BM41" s="96">
        <v>82519.173306462428</v>
      </c>
      <c r="BN41" s="96">
        <v>80726.989539534887</v>
      </c>
      <c r="BO41" s="96">
        <v>86709.236332817192</v>
      </c>
      <c r="BP41" s="96">
        <v>89927.322414778158</v>
      </c>
      <c r="BQ41" s="96">
        <v>90022.15020161742</v>
      </c>
    </row>
    <row r="42" spans="1:69" x14ac:dyDescent="0.25">
      <c r="A42" s="96" t="s">
        <v>54</v>
      </c>
      <c r="B42" s="96" t="s">
        <v>247</v>
      </c>
      <c r="C42" s="96" t="s">
        <v>509</v>
      </c>
      <c r="D42" s="96" t="s">
        <v>4191</v>
      </c>
      <c r="AJ42" s="96">
        <v>119874.54273842285</v>
      </c>
      <c r="AK42" s="96">
        <v>119563.26321793968</v>
      </c>
      <c r="AL42" s="96">
        <v>119462.7728020959</v>
      </c>
      <c r="AM42" s="96">
        <v>121958.15266463</v>
      </c>
      <c r="AN42" s="96">
        <v>121085.69515743614</v>
      </c>
      <c r="AO42" s="96">
        <v>115871.35879539326</v>
      </c>
      <c r="AP42" s="96">
        <v>118961.0405874211</v>
      </c>
      <c r="AQ42" s="96">
        <v>120295.20840998803</v>
      </c>
      <c r="AR42" s="96">
        <v>121245.12683282419</v>
      </c>
      <c r="AS42" s="96">
        <v>125500.88473383196</v>
      </c>
      <c r="AT42" s="96">
        <v>125220.96714444998</v>
      </c>
      <c r="AU42" s="96">
        <v>124437.03712762757</v>
      </c>
      <c r="AV42" s="96">
        <v>124485.45903091109</v>
      </c>
      <c r="AW42" s="96">
        <v>127991.36932074129</v>
      </c>
      <c r="AX42" s="96">
        <v>131027.23774478748</v>
      </c>
      <c r="AY42" s="96">
        <v>133732.09798868292</v>
      </c>
      <c r="AZ42" s="98">
        <f t="shared" si="0"/>
        <v>141606.16908376047</v>
      </c>
      <c r="BA42" s="96">
        <v>136276.50823441381</v>
      </c>
      <c r="BB42" s="96">
        <v>136416.35283713206</v>
      </c>
      <c r="BC42" s="96">
        <v>132338.43808616544</v>
      </c>
      <c r="BD42" s="96">
        <v>138546.17388215059</v>
      </c>
      <c r="BE42" s="96">
        <v>137829.18658980622</v>
      </c>
      <c r="BF42" s="96">
        <v>137815.35238705404</v>
      </c>
      <c r="BG42" s="96">
        <v>138915.57583787569</v>
      </c>
      <c r="BH42" s="96">
        <v>139755.26843617664</v>
      </c>
      <c r="BI42" s="96">
        <v>139872.82257130867</v>
      </c>
      <c r="BJ42" s="96">
        <v>140558.21286259152</v>
      </c>
      <c r="BK42" s="96">
        <v>141326.20962301595</v>
      </c>
      <c r="BL42" s="96">
        <v>144180.71264814603</v>
      </c>
      <c r="BM42" s="96">
        <v>144910.25719822064</v>
      </c>
      <c r="BN42" s="96">
        <v>142195.26793194105</v>
      </c>
      <c r="BO42" s="96">
        <v>150253.42757272749</v>
      </c>
      <c r="BP42" s="96">
        <v>153234.63456889204</v>
      </c>
      <c r="BQ42" s="96">
        <v>152880.4731563105</v>
      </c>
    </row>
    <row r="43" spans="1:69" hidden="1" x14ac:dyDescent="0.25">
      <c r="A43" s="96" t="s">
        <v>4128</v>
      </c>
      <c r="B43" s="96" t="s">
        <v>4127</v>
      </c>
      <c r="C43" s="96" t="s">
        <v>509</v>
      </c>
      <c r="D43" s="96" t="s">
        <v>4191</v>
      </c>
      <c r="AZ43" s="98" t="e">
        <f t="shared" si="0"/>
        <v>#DIV/0!</v>
      </c>
    </row>
    <row r="44" spans="1:69" x14ac:dyDescent="0.25">
      <c r="A44" s="96" t="s">
        <v>146</v>
      </c>
      <c r="B44" s="96" t="s">
        <v>248</v>
      </c>
      <c r="C44" s="96" t="s">
        <v>509</v>
      </c>
      <c r="D44" s="96" t="s">
        <v>4191</v>
      </c>
      <c r="AJ44" s="96">
        <v>33267.420148472447</v>
      </c>
      <c r="AK44" s="96">
        <v>35271.989485537917</v>
      </c>
      <c r="AL44" s="96">
        <v>36577.844716555541</v>
      </c>
      <c r="AM44" s="96">
        <v>37998.858560862485</v>
      </c>
      <c r="AN44" s="96">
        <v>39572.998948150082</v>
      </c>
      <c r="AO44" s="96">
        <v>42290.78091959835</v>
      </c>
      <c r="AP44" s="96">
        <v>44493.676178741</v>
      </c>
      <c r="AQ44" s="96">
        <v>45517.590507319343</v>
      </c>
      <c r="AR44" s="96">
        <v>46614.498714381261</v>
      </c>
      <c r="AS44" s="96">
        <v>48338.721304587634</v>
      </c>
      <c r="AT44" s="96">
        <v>49724.184309479453</v>
      </c>
      <c r="AU44" s="96">
        <v>50742.220277712746</v>
      </c>
      <c r="AV44" s="96">
        <v>51471.465315889007</v>
      </c>
      <c r="AW44" s="96">
        <v>53808.747594637767</v>
      </c>
      <c r="AX44" s="96">
        <v>55095.173752041468</v>
      </c>
      <c r="AY44" s="96">
        <v>56048.941713205641</v>
      </c>
      <c r="AZ44" s="98">
        <f t="shared" si="0"/>
        <v>61908.657066596381</v>
      </c>
      <c r="BA44" s="96">
        <v>57097.4926093799</v>
      </c>
      <c r="BB44" s="96">
        <v>57635.738805464884</v>
      </c>
      <c r="BC44" s="96">
        <v>57549.905148625687</v>
      </c>
      <c r="BD44" s="96">
        <v>57754.453241493989</v>
      </c>
      <c r="BE44" s="96">
        <v>58422.752635877849</v>
      </c>
      <c r="BF44" s="96">
        <v>60984.65269882646</v>
      </c>
      <c r="BG44" s="96">
        <v>61839.977864444118</v>
      </c>
      <c r="BH44" s="96">
        <v>62173.904764937957</v>
      </c>
      <c r="BI44" s="96">
        <v>62684.162215573568</v>
      </c>
      <c r="BJ44" s="96">
        <v>63245.88307730692</v>
      </c>
      <c r="BK44" s="96">
        <v>62726.815320946829</v>
      </c>
      <c r="BL44" s="96">
        <v>64061.375311139978</v>
      </c>
      <c r="BM44" s="96">
        <v>63423.935341176533</v>
      </c>
      <c r="BN44" s="96">
        <v>64515.271817760498</v>
      </c>
      <c r="BO44" s="96">
        <v>68236.232114866623</v>
      </c>
      <c r="BP44" s="96">
        <v>65411.323103796807</v>
      </c>
      <c r="BQ44" s="96">
        <v>64683.294060519846</v>
      </c>
    </row>
    <row r="45" spans="1:69" x14ac:dyDescent="0.25">
      <c r="A45" s="96" t="s">
        <v>172</v>
      </c>
      <c r="B45" s="96" t="s">
        <v>249</v>
      </c>
      <c r="C45" s="96" t="s">
        <v>509</v>
      </c>
      <c r="D45" s="96" t="s">
        <v>4191</v>
      </c>
      <c r="AJ45" s="96">
        <v>3230.0461595093943</v>
      </c>
      <c r="AK45" s="96">
        <v>3643.3917546444191</v>
      </c>
      <c r="AL45" s="96">
        <v>4113.6696843071186</v>
      </c>
      <c r="AM45" s="96">
        <v>4600.5798173324702</v>
      </c>
      <c r="AN45" s="96">
        <v>5040.0990007082264</v>
      </c>
      <c r="AO45" s="96">
        <v>5467.1426644328749</v>
      </c>
      <c r="AP45" s="96">
        <v>5884.2319758884778</v>
      </c>
      <c r="AQ45" s="96">
        <v>6251.971674065735</v>
      </c>
      <c r="AR45" s="96">
        <v>6642.7826145478193</v>
      </c>
      <c r="AS45" s="96">
        <v>7112.7334294004559</v>
      </c>
      <c r="AT45" s="96">
        <v>7671.6854313030863</v>
      </c>
      <c r="AU45" s="96">
        <v>8318.5024723158058</v>
      </c>
      <c r="AV45" s="96">
        <v>9092.4728654951796</v>
      </c>
      <c r="AW45" s="96">
        <v>9911.0986910334668</v>
      </c>
      <c r="AX45" s="96">
        <v>10941.672533115066</v>
      </c>
      <c r="AY45" s="96">
        <v>12243.684377303669</v>
      </c>
      <c r="AZ45" s="98">
        <f t="shared" si="0"/>
        <v>27523.773206895465</v>
      </c>
      <c r="BA45" s="96">
        <v>13942.666548517002</v>
      </c>
      <c r="BB45" s="96">
        <v>15320.137021833612</v>
      </c>
      <c r="BC45" s="96">
        <v>16799.815208414224</v>
      </c>
      <c r="BD45" s="96">
        <v>18586.360749271862</v>
      </c>
      <c r="BE45" s="96">
        <v>20254.278246460934</v>
      </c>
      <c r="BF45" s="96">
        <v>21836.763238882741</v>
      </c>
      <c r="BG45" s="96">
        <v>23534.471023258015</v>
      </c>
      <c r="BH45" s="96">
        <v>25256.906215083392</v>
      </c>
      <c r="BI45" s="96">
        <v>27018.315958455267</v>
      </c>
      <c r="BJ45" s="96">
        <v>28848.587080854239</v>
      </c>
      <c r="BK45" s="96">
        <v>30896.756045366888</v>
      </c>
      <c r="BL45" s="96">
        <v>33029.028976437767</v>
      </c>
      <c r="BM45" s="96">
        <v>35129.461113032499</v>
      </c>
      <c r="BN45" s="96">
        <v>36631.751911236526</v>
      </c>
      <c r="BO45" s="96">
        <v>38694.150014299965</v>
      </c>
      <c r="BP45" s="96">
        <v>39957.407900435886</v>
      </c>
      <c r="BQ45" s="96">
        <v>42167.287265382038</v>
      </c>
    </row>
    <row r="46" spans="1:69" x14ac:dyDescent="0.25">
      <c r="A46" s="96" t="s">
        <v>250</v>
      </c>
      <c r="B46" s="96" t="s">
        <v>251</v>
      </c>
      <c r="C46" s="96" t="s">
        <v>509</v>
      </c>
      <c r="D46" s="96" t="s">
        <v>4191</v>
      </c>
      <c r="AJ46" s="96">
        <v>15903.359973399332</v>
      </c>
      <c r="AK46" s="96">
        <v>15220.042461494881</v>
      </c>
      <c r="AL46" s="96">
        <v>14429.127038186072</v>
      </c>
      <c r="AM46" s="96">
        <v>13830.460070575045</v>
      </c>
      <c r="AN46" s="96">
        <v>14076.404289830565</v>
      </c>
      <c r="AO46" s="96">
        <v>14540.705354453505</v>
      </c>
      <c r="AP46" s="96">
        <v>15313.12617129842</v>
      </c>
      <c r="AQ46" s="96">
        <v>15443.814201219857</v>
      </c>
      <c r="AR46" s="96">
        <v>15254.470684843192</v>
      </c>
      <c r="AS46" s="96">
        <v>14963.771425187904</v>
      </c>
      <c r="AT46" s="96">
        <v>14427.669762261339</v>
      </c>
      <c r="AU46" s="96">
        <v>13800.376549987221</v>
      </c>
      <c r="AV46" s="96">
        <v>12893.719945199458</v>
      </c>
      <c r="AW46" s="96">
        <v>12976.462248389915</v>
      </c>
      <c r="AX46" s="96">
        <v>12783.345875530789</v>
      </c>
      <c r="AY46" s="96">
        <v>12797.39962180602</v>
      </c>
      <c r="AZ46" s="98">
        <f t="shared" si="0"/>
        <v>15434.02985016536</v>
      </c>
      <c r="BA46" s="96">
        <v>12647.557838902403</v>
      </c>
      <c r="BB46" s="96">
        <v>12922.482176014561</v>
      </c>
      <c r="BC46" s="96">
        <v>13072.844338684748</v>
      </c>
      <c r="BD46" s="96">
        <v>13605.94226857596</v>
      </c>
      <c r="BE46" s="96">
        <v>12686.847948039103</v>
      </c>
      <c r="BF46" s="96">
        <v>13406.446012899354</v>
      </c>
      <c r="BG46" s="96">
        <v>14101.405905746509</v>
      </c>
      <c r="BH46" s="96">
        <v>14873.638142450642</v>
      </c>
      <c r="BI46" s="96">
        <v>15362.328742570677</v>
      </c>
      <c r="BJ46" s="96">
        <v>15867.890352398226</v>
      </c>
      <c r="BK46" s="96">
        <v>16768.05600021295</v>
      </c>
      <c r="BL46" s="96">
        <v>16974.152069948483</v>
      </c>
      <c r="BM46" s="96">
        <v>17491.19275568478</v>
      </c>
      <c r="BN46" s="96">
        <v>17285.962568836683</v>
      </c>
      <c r="BO46" s="96">
        <v>17944.721202008266</v>
      </c>
      <c r="BP46" s="96">
        <v>18396.462250363231</v>
      </c>
      <c r="BQ46" s="96">
        <v>18970.576879474531</v>
      </c>
    </row>
    <row r="47" spans="1:69" x14ac:dyDescent="0.25">
      <c r="A47" s="96" t="s">
        <v>252</v>
      </c>
      <c r="B47" s="96" t="s">
        <v>253</v>
      </c>
      <c r="C47" s="96" t="s">
        <v>509</v>
      </c>
      <c r="D47" s="96" t="s">
        <v>4191</v>
      </c>
      <c r="AJ47" s="96">
        <v>10439.568220567704</v>
      </c>
      <c r="AK47" s="96">
        <v>9837.6679725129525</v>
      </c>
      <c r="AL47" s="96">
        <v>8808.8696807023589</v>
      </c>
      <c r="AM47" s="96">
        <v>8675.6179746687048</v>
      </c>
      <c r="AN47" s="96">
        <v>8631.2997918295023</v>
      </c>
      <c r="AO47" s="96">
        <v>8659.1621875229339</v>
      </c>
      <c r="AP47" s="96">
        <v>8760.5594085553876</v>
      </c>
      <c r="AQ47" s="96">
        <v>8887.7054301378867</v>
      </c>
      <c r="AR47" s="96">
        <v>9012.9355370250069</v>
      </c>
      <c r="AS47" s="96">
        <v>9089.0235727941035</v>
      </c>
      <c r="AT47" s="96">
        <v>9200.908731888303</v>
      </c>
      <c r="AU47" s="96">
        <v>9251.4412698158812</v>
      </c>
      <c r="AV47" s="96">
        <v>9382.542136191174</v>
      </c>
      <c r="AW47" s="96">
        <v>9663.6745705801222</v>
      </c>
      <c r="AX47" s="96">
        <v>9530.1234294812893</v>
      </c>
      <c r="AY47" s="96">
        <v>9543.2681497090416</v>
      </c>
      <c r="AZ47" s="98">
        <f t="shared" si="0"/>
        <v>11290.704421773709</v>
      </c>
      <c r="BA47" s="96">
        <v>9600.3089607589536</v>
      </c>
      <c r="BB47" s="96">
        <v>9815.4312942907964</v>
      </c>
      <c r="BC47" s="96">
        <v>10036.722101022227</v>
      </c>
      <c r="BD47" s="96">
        <v>10321.210600300479</v>
      </c>
      <c r="BE47" s="96">
        <v>10486.259842770018</v>
      </c>
      <c r="BF47" s="96">
        <v>10785.603746860554</v>
      </c>
      <c r="BG47" s="96">
        <v>11136.230986457284</v>
      </c>
      <c r="BH47" s="96">
        <v>11537.367862945908</v>
      </c>
      <c r="BI47" s="96">
        <v>11775.115354752492</v>
      </c>
      <c r="BJ47" s="96">
        <v>11929.436344517357</v>
      </c>
      <c r="BK47" s="96">
        <v>12007.537650470842</v>
      </c>
      <c r="BL47" s="96">
        <v>12137.888874266595</v>
      </c>
      <c r="BM47" s="96">
        <v>12197.786752287147</v>
      </c>
      <c r="BN47" s="96">
        <v>12019.483018093013</v>
      </c>
      <c r="BO47" s="96">
        <v>12122.614305731713</v>
      </c>
      <c r="BP47" s="96">
        <v>11976.51335136568</v>
      </c>
      <c r="BQ47" s="96">
        <v>12056.464123261985</v>
      </c>
    </row>
    <row r="48" spans="1:69" x14ac:dyDescent="0.25">
      <c r="A48" s="96" t="s">
        <v>254</v>
      </c>
      <c r="B48" s="96" t="s">
        <v>255</v>
      </c>
      <c r="C48" s="96" t="s">
        <v>509</v>
      </c>
      <c r="D48" s="96" t="s">
        <v>4191</v>
      </c>
      <c r="AJ48" s="96">
        <v>5068.722030929096</v>
      </c>
      <c r="AK48" s="96">
        <v>4417.1738652129079</v>
      </c>
      <c r="AL48" s="96">
        <v>3709.5595287000642</v>
      </c>
      <c r="AM48" s="96">
        <v>3368.6164688193103</v>
      </c>
      <c r="AN48" s="96">
        <v>3238.9228718847312</v>
      </c>
      <c r="AO48" s="96">
        <v>3174.9860236285404</v>
      </c>
      <c r="AP48" s="96">
        <v>2986.9507532761627</v>
      </c>
      <c r="AQ48" s="96">
        <v>2888.1744132063086</v>
      </c>
      <c r="AR48" s="96">
        <v>2694.0200850634483</v>
      </c>
      <c r="AS48" s="96">
        <v>2440.3434092421917</v>
      </c>
      <c r="AT48" s="96">
        <v>2317.5477054562966</v>
      </c>
      <c r="AU48" s="96">
        <v>2310.250776462784</v>
      </c>
      <c r="AV48" s="96">
        <v>2364.9513749778125</v>
      </c>
      <c r="AW48" s="96">
        <v>2447.8986583024766</v>
      </c>
      <c r="AX48" s="96">
        <v>2516.3319815985424</v>
      </c>
      <c r="AY48" s="96">
        <v>2603.9925796239854</v>
      </c>
      <c r="AZ48" s="98">
        <f t="shared" si="0"/>
        <v>3618.993268113768</v>
      </c>
      <c r="BA48" s="96">
        <v>2719.8380691834882</v>
      </c>
      <c r="BB48" s="96">
        <v>2843.1029200338994</v>
      </c>
      <c r="BC48" s="96">
        <v>2881.6572357681357</v>
      </c>
      <c r="BD48" s="96">
        <v>3036.1757202538965</v>
      </c>
      <c r="BE48" s="96">
        <v>3186.9890688022469</v>
      </c>
      <c r="BF48" s="96">
        <v>3354.972683043829</v>
      </c>
      <c r="BG48" s="96">
        <v>3518.6985291561964</v>
      </c>
      <c r="BH48" s="96">
        <v>3722.3803239358554</v>
      </c>
      <c r="BI48" s="96">
        <v>3851.6305059216947</v>
      </c>
      <c r="BJ48" s="96">
        <v>3815.0227273035789</v>
      </c>
      <c r="BK48" s="96">
        <v>3830.2403319596497</v>
      </c>
      <c r="BL48" s="96">
        <v>3931.1761826542843</v>
      </c>
      <c r="BM48" s="96">
        <v>3983.0994535738719</v>
      </c>
      <c r="BN48" s="96">
        <v>3999.8304053320653</v>
      </c>
      <c r="BO48" s="96">
        <v>4090.7208485860046</v>
      </c>
      <c r="BP48" s="96">
        <v>4275.5241995317401</v>
      </c>
      <c r="BQ48" s="96">
        <v>4481.8263528936104</v>
      </c>
    </row>
    <row r="49" spans="1:69" x14ac:dyDescent="0.25">
      <c r="A49" s="96" t="s">
        <v>256</v>
      </c>
      <c r="B49" s="96" t="s">
        <v>257</v>
      </c>
      <c r="C49" s="96" t="s">
        <v>509</v>
      </c>
      <c r="D49" s="96" t="s">
        <v>4191</v>
      </c>
      <c r="AJ49" s="96">
        <v>28147.873981282788</v>
      </c>
      <c r="AK49" s="96">
        <v>28064.509423137915</v>
      </c>
      <c r="AL49" s="96">
        <v>26984.059865205742</v>
      </c>
      <c r="AM49" s="96">
        <v>24852.489452441263</v>
      </c>
      <c r="AN49" s="96">
        <v>25122.103913282874</v>
      </c>
      <c r="AO49" s="96">
        <v>25418.525555548153</v>
      </c>
      <c r="AP49" s="96">
        <v>24751.835831199343</v>
      </c>
      <c r="AQ49" s="96">
        <v>25182.501993679998</v>
      </c>
      <c r="AR49" s="96">
        <v>23904.952382171414</v>
      </c>
      <c r="AS49" s="96">
        <v>24392.94333799175</v>
      </c>
      <c r="AT49" s="96">
        <v>24155.68732847608</v>
      </c>
      <c r="AU49" s="96">
        <v>24579.889946593335</v>
      </c>
      <c r="AV49" s="96">
        <v>24127.353400757987</v>
      </c>
      <c r="AW49" s="96">
        <v>24012.165971121223</v>
      </c>
      <c r="AX49" s="96">
        <v>24791.815851114341</v>
      </c>
      <c r="AY49" s="96">
        <v>25577.647498074628</v>
      </c>
      <c r="AZ49" s="98">
        <f t="shared" si="0"/>
        <v>24406.90539516056</v>
      </c>
      <c r="BA49" s="96">
        <v>23070.454838711965</v>
      </c>
      <c r="BB49" s="96">
        <v>23750.935449606786</v>
      </c>
      <c r="BC49" s="96">
        <v>25373.853993080113</v>
      </c>
      <c r="BD49" s="96">
        <v>26508.642507581699</v>
      </c>
      <c r="BE49" s="96">
        <v>26350.210226823187</v>
      </c>
      <c r="BF49" s="96">
        <v>28332.351554202793</v>
      </c>
      <c r="BG49" s="96">
        <v>27769.232932052761</v>
      </c>
      <c r="BH49" s="96">
        <v>28988.567464397045</v>
      </c>
      <c r="BI49" s="96">
        <v>28729.456474417504</v>
      </c>
      <c r="BJ49" s="96">
        <v>25814.862259022546</v>
      </c>
      <c r="BK49" s="96">
        <v>23958.738091102296</v>
      </c>
      <c r="BL49" s="96">
        <v>22863.967421461279</v>
      </c>
      <c r="BM49" s="96">
        <v>22418.279920157296</v>
      </c>
      <c r="BN49" s="96">
        <v>21207.09863004768</v>
      </c>
      <c r="BO49" s="96">
        <v>20680.597750982808</v>
      </c>
      <c r="BP49" s="96">
        <v>19751.627799516576</v>
      </c>
      <c r="BQ49" s="96">
        <v>19348.514404565136</v>
      </c>
    </row>
    <row r="50" spans="1:69" x14ac:dyDescent="0.25">
      <c r="A50" s="96" t="s">
        <v>169</v>
      </c>
      <c r="B50" s="96" t="s">
        <v>258</v>
      </c>
      <c r="C50" s="96" t="s">
        <v>509</v>
      </c>
      <c r="D50" s="96" t="s">
        <v>4191</v>
      </c>
      <c r="AJ50" s="96">
        <v>26395.580992673666</v>
      </c>
      <c r="AK50" s="96">
        <v>26521.774742819871</v>
      </c>
      <c r="AL50" s="96">
        <v>26648.567379256387</v>
      </c>
      <c r="AM50" s="96">
        <v>27480.773844510924</v>
      </c>
      <c r="AN50" s="96">
        <v>28211.274659205083</v>
      </c>
      <c r="AO50" s="96">
        <v>29079.172487558008</v>
      </c>
      <c r="AP50" s="96">
        <v>29396.859398911773</v>
      </c>
      <c r="AQ50" s="96">
        <v>29893.370442159005</v>
      </c>
      <c r="AR50" s="96">
        <v>30029.315610115278</v>
      </c>
      <c r="AS50" s="96">
        <v>30323.781637243341</v>
      </c>
      <c r="AT50" s="96">
        <v>28195.669384255478</v>
      </c>
      <c r="AU50" s="96">
        <v>28514.797376615476</v>
      </c>
      <c r="AV50" s="96">
        <v>28207.872222333513</v>
      </c>
      <c r="AW50" s="96">
        <v>29566.853249005646</v>
      </c>
      <c r="AX50" s="96">
        <v>30035.510544825731</v>
      </c>
      <c r="AY50" s="96">
        <v>31739.77057095748</v>
      </c>
      <c r="AZ50" s="98">
        <f t="shared" si="0"/>
        <v>36745.822782939831</v>
      </c>
      <c r="BA50" s="96">
        <v>33595.979331826915</v>
      </c>
      <c r="BB50" s="96">
        <v>33885.315825809463</v>
      </c>
      <c r="BC50" s="96">
        <v>32489.976530740321</v>
      </c>
      <c r="BD50" s="96">
        <v>32881.899639133182</v>
      </c>
      <c r="BE50" s="96">
        <v>33956.02150433138</v>
      </c>
      <c r="BF50" s="96">
        <v>34238.841331994961</v>
      </c>
      <c r="BG50" s="96">
        <v>35518.971585186133</v>
      </c>
      <c r="BH50" s="96">
        <v>36478.334911238024</v>
      </c>
      <c r="BI50" s="96">
        <v>36843.787465243033</v>
      </c>
      <c r="BJ50" s="96">
        <v>37448.757089264152</v>
      </c>
      <c r="BK50" s="96">
        <v>37434.20447726483</v>
      </c>
      <c r="BL50" s="96">
        <v>37964.158780974161</v>
      </c>
      <c r="BM50" s="96">
        <v>39164.361972769992</v>
      </c>
      <c r="BN50" s="96">
        <v>38591.259255139725</v>
      </c>
      <c r="BO50" s="96">
        <v>40498.919044839255</v>
      </c>
      <c r="BP50" s="96">
        <v>42168.293899942561</v>
      </c>
      <c r="BQ50" s="96">
        <v>41519.904664279093</v>
      </c>
    </row>
    <row r="51" spans="1:69" x14ac:dyDescent="0.25">
      <c r="A51" s="96" t="s">
        <v>259</v>
      </c>
      <c r="B51" s="96" t="s">
        <v>260</v>
      </c>
      <c r="C51" s="96" t="s">
        <v>509</v>
      </c>
      <c r="D51" s="96" t="s">
        <v>4191</v>
      </c>
      <c r="AJ51" s="96">
        <v>13223.953030671042</v>
      </c>
      <c r="AK51" s="96">
        <v>13958.616412731202</v>
      </c>
      <c r="AL51" s="96">
        <v>14084.153868751289</v>
      </c>
      <c r="AM51" s="96">
        <v>13061.72629665038</v>
      </c>
      <c r="AN51" s="96">
        <v>13265.453298216698</v>
      </c>
      <c r="AO51" s="96">
        <v>12819.815468798075</v>
      </c>
      <c r="AP51" s="96">
        <v>12984.545251362351</v>
      </c>
      <c r="AQ51" s="96">
        <v>12852.082282431807</v>
      </c>
      <c r="AR51" s="96">
        <v>12840.063300608817</v>
      </c>
      <c r="AS51" s="96">
        <v>14010.806004035871</v>
      </c>
      <c r="AT51" s="96">
        <v>14137.544215294536</v>
      </c>
      <c r="AU51" s="96">
        <v>14267.932644660208</v>
      </c>
      <c r="AV51" s="96">
        <v>14333.317825282222</v>
      </c>
      <c r="AW51" s="96">
        <v>14225.453747038262</v>
      </c>
      <c r="AX51" s="96">
        <v>14069.585364261882</v>
      </c>
      <c r="AY51" s="96">
        <v>13896.281210942359</v>
      </c>
      <c r="AZ51" s="98">
        <f t="shared" si="0"/>
        <v>13437.828680983679</v>
      </c>
      <c r="BA51" s="96">
        <v>13493.28927191159</v>
      </c>
      <c r="BB51" s="96">
        <v>13508.399085462286</v>
      </c>
      <c r="BC51" s="96">
        <v>13436.706501383125</v>
      </c>
      <c r="BD51" s="96">
        <v>13428.088294673151</v>
      </c>
      <c r="BE51" s="96">
        <v>13484.422313492527</v>
      </c>
      <c r="BF51" s="96">
        <v>13420.233322341004</v>
      </c>
      <c r="BG51" s="96">
        <v>13526.704492104334</v>
      </c>
      <c r="BH51" s="96">
        <v>13345.067886159835</v>
      </c>
      <c r="BI51" s="96">
        <v>13164.344396768385</v>
      </c>
      <c r="BJ51" s="96">
        <v>13262.511412247111</v>
      </c>
      <c r="BK51" s="96">
        <v>13437.873307118662</v>
      </c>
      <c r="BL51" s="96">
        <v>13624.96957363108</v>
      </c>
      <c r="BM51" s="96">
        <v>13600.853989982959</v>
      </c>
      <c r="BN51" s="96">
        <v>13517.22637359802</v>
      </c>
      <c r="BO51" s="96">
        <v>13432.263193690264</v>
      </c>
      <c r="BP51" s="96">
        <v>13369.144471486214</v>
      </c>
      <c r="BQ51" s="96">
        <v>13390.98969067203</v>
      </c>
    </row>
    <row r="52" spans="1:69" x14ac:dyDescent="0.25">
      <c r="A52" s="96" t="s">
        <v>261</v>
      </c>
      <c r="B52" s="96" t="s">
        <v>262</v>
      </c>
      <c r="C52" s="96" t="s">
        <v>509</v>
      </c>
      <c r="D52" s="96" t="s">
        <v>4191</v>
      </c>
      <c r="AJ52" s="96">
        <v>6808.0363637824075</v>
      </c>
      <c r="AK52" s="96">
        <v>7351.7106233043914</v>
      </c>
      <c r="AL52" s="96">
        <v>7741.963401246745</v>
      </c>
      <c r="AM52" s="96">
        <v>8893.5950723156984</v>
      </c>
      <c r="AN52" s="96">
        <v>9826.4781891173061</v>
      </c>
      <c r="AO52" s="96">
        <v>10579.897574984787</v>
      </c>
      <c r="AP52" s="96">
        <v>11401.412942029718</v>
      </c>
      <c r="AQ52" s="96">
        <v>12420.618919742867</v>
      </c>
      <c r="AR52" s="96">
        <v>13376.671446135213</v>
      </c>
      <c r="AS52" s="96">
        <v>14788.152256193462</v>
      </c>
      <c r="AT52" s="96">
        <v>14689.764645588604</v>
      </c>
      <c r="AU52" s="96">
        <v>15017.402152867337</v>
      </c>
      <c r="AV52" s="96">
        <v>15232.179099532323</v>
      </c>
      <c r="AW52" s="96">
        <v>16259.344784828581</v>
      </c>
      <c r="AX52" s="96">
        <v>16889.701039492378</v>
      </c>
      <c r="AY52" s="96">
        <v>17723.273753294729</v>
      </c>
      <c r="AZ52" s="98">
        <f t="shared" si="0"/>
        <v>20037.110326540893</v>
      </c>
      <c r="BA52" s="96">
        <v>19844.452920715074</v>
      </c>
      <c r="BB52" s="96">
        <v>20705.354539861844</v>
      </c>
      <c r="BC52" s="96">
        <v>19961.66228554587</v>
      </c>
      <c r="BD52" s="96">
        <v>19252.358385683619</v>
      </c>
      <c r="BE52" s="96">
        <v>19650.548668098836</v>
      </c>
      <c r="BF52" s="96">
        <v>19497.307946415349</v>
      </c>
      <c r="BG52" s="96">
        <v>19285.87200759093</v>
      </c>
      <c r="BH52" s="96">
        <v>19111.918931405326</v>
      </c>
      <c r="BI52" s="96">
        <v>18984.873818529621</v>
      </c>
      <c r="BJ52" s="96">
        <v>19481.62834660694</v>
      </c>
      <c r="BK52" s="96">
        <v>20058.645885135884</v>
      </c>
      <c r="BL52" s="96">
        <v>21783.941162170911</v>
      </c>
      <c r="BM52" s="96">
        <v>22181.251399406014</v>
      </c>
      <c r="BN52" s="96">
        <v>18665.44522101284</v>
      </c>
      <c r="BO52" s="96">
        <v>19348.895063013122</v>
      </c>
      <c r="BP52" s="96">
        <v>21146.554990143293</v>
      </c>
      <c r="BQ52" s="96">
        <v>21670.163979859699</v>
      </c>
    </row>
    <row r="53" spans="1:69" x14ac:dyDescent="0.25">
      <c r="A53" s="96" t="s">
        <v>150</v>
      </c>
      <c r="B53" s="96" t="s">
        <v>263</v>
      </c>
      <c r="C53" s="96" t="s">
        <v>509</v>
      </c>
      <c r="D53" s="96" t="s">
        <v>4191</v>
      </c>
      <c r="AJ53" s="96">
        <v>31638.333817813324</v>
      </c>
      <c r="AK53" s="96">
        <v>33542.795410465013</v>
      </c>
      <c r="AL53" s="96">
        <v>34320.751405210969</v>
      </c>
      <c r="AM53" s="96">
        <v>34531.031082133501</v>
      </c>
      <c r="AN53" s="96">
        <v>34673.543378540016</v>
      </c>
      <c r="AO53" s="96">
        <v>35695.091988399014</v>
      </c>
      <c r="AP53" s="96">
        <v>34964.877888155199</v>
      </c>
      <c r="AQ53" s="96">
        <v>35248.644535703512</v>
      </c>
      <c r="AR53" s="96">
        <v>35855.101585016055</v>
      </c>
      <c r="AS53" s="96">
        <v>36347.025527492005</v>
      </c>
      <c r="AT53" s="96">
        <v>36110.627112239948</v>
      </c>
      <c r="AU53" s="96">
        <v>36776.549524476002</v>
      </c>
      <c r="AV53" s="96">
        <v>37313.247851547152</v>
      </c>
      <c r="AW53" s="96">
        <v>38676.987817389883</v>
      </c>
      <c r="AX53" s="96">
        <v>37825.318528732249</v>
      </c>
      <c r="AY53" s="96">
        <v>39755.553702844983</v>
      </c>
      <c r="AZ53" s="98">
        <f t="shared" si="0"/>
        <v>49205.984985400981</v>
      </c>
      <c r="BA53" s="96">
        <v>40954.733773211847</v>
      </c>
      <c r="BB53" s="96">
        <v>42526.376071893646</v>
      </c>
      <c r="BC53" s="96">
        <v>42910.956661024575</v>
      </c>
      <c r="BD53" s="96">
        <v>44979.397179585336</v>
      </c>
      <c r="BE53" s="96">
        <v>46194.695731935375</v>
      </c>
      <c r="BF53" s="96">
        <v>44645.41557783883</v>
      </c>
      <c r="BG53" s="96">
        <v>45019.527047795658</v>
      </c>
      <c r="BH53" s="96">
        <v>45627.211315609318</v>
      </c>
      <c r="BI53" s="96">
        <v>47546.819239454213</v>
      </c>
      <c r="BJ53" s="96">
        <v>51172.385944189657</v>
      </c>
      <c r="BK53" s="96">
        <v>52205.397793030352</v>
      </c>
      <c r="BL53" s="96">
        <v>51574.898548388002</v>
      </c>
      <c r="BM53" s="96">
        <v>51512.44400966596</v>
      </c>
      <c r="BN53" s="96">
        <v>55126.007531018549</v>
      </c>
      <c r="BO53" s="96">
        <v>56916.387008306592</v>
      </c>
      <c r="BP53" s="96">
        <v>56641.918994211075</v>
      </c>
      <c r="BQ53" s="96">
        <v>60947.172324657542</v>
      </c>
    </row>
    <row r="54" spans="1:69" x14ac:dyDescent="0.25">
      <c r="A54" s="96" t="s">
        <v>4126</v>
      </c>
      <c r="B54" s="96" t="s">
        <v>4125</v>
      </c>
      <c r="C54" s="96" t="s">
        <v>509</v>
      </c>
      <c r="D54" s="96" t="s">
        <v>4191</v>
      </c>
      <c r="AJ54" s="96">
        <v>40373.756336941347</v>
      </c>
      <c r="AK54" s="96">
        <v>40367.87432977045</v>
      </c>
      <c r="AL54" s="96">
        <v>39687.721716498352</v>
      </c>
      <c r="AM54" s="96">
        <v>40360.612146761894</v>
      </c>
      <c r="AN54" s="96">
        <v>40101.620095856684</v>
      </c>
      <c r="AO54" s="96">
        <v>41052.300429180032</v>
      </c>
      <c r="AP54" s="96">
        <v>41792.850908848552</v>
      </c>
      <c r="AQ54" s="96">
        <v>42303.451142015751</v>
      </c>
      <c r="AR54" s="96">
        <v>42970.798650644952</v>
      </c>
      <c r="AS54" s="96">
        <v>43164.19525912527</v>
      </c>
      <c r="AT54" s="96">
        <v>43170.272684117357</v>
      </c>
      <c r="AU54" s="96">
        <v>43848.37851634658</v>
      </c>
      <c r="AV54" s="96">
        <v>44272.806176026454</v>
      </c>
      <c r="AW54" s="96">
        <v>44826.503706985015</v>
      </c>
      <c r="AX54" s="96">
        <v>45076.20290774975</v>
      </c>
      <c r="AY54" s="96">
        <v>46085.21389727715</v>
      </c>
      <c r="AZ54" s="98">
        <f t="shared" si="0"/>
        <v>49632.782058350225</v>
      </c>
      <c r="BA54" s="96">
        <v>46793.601389269737</v>
      </c>
      <c r="BB54" s="96">
        <v>46573.932925886642</v>
      </c>
      <c r="BC54" s="96">
        <v>46462.586488289002</v>
      </c>
      <c r="BD54" s="96">
        <v>46807.349972944125</v>
      </c>
      <c r="BE54" s="96">
        <v>47573.556268125947</v>
      </c>
      <c r="BF54" s="96">
        <v>48194.160738210259</v>
      </c>
      <c r="BG54" s="96">
        <v>48021.948538746023</v>
      </c>
      <c r="BH54" s="96">
        <v>47923.815222424637</v>
      </c>
      <c r="BI54" s="96">
        <v>46816.757960132178</v>
      </c>
      <c r="BJ54" s="96">
        <v>45812.44247471595</v>
      </c>
      <c r="BK54" s="96">
        <v>45957.903073132693</v>
      </c>
      <c r="BL54" s="96">
        <v>46668.37713928672</v>
      </c>
      <c r="BM54" s="96">
        <v>47472.332801226803</v>
      </c>
      <c r="BN54" s="96">
        <v>47780.250858890242</v>
      </c>
      <c r="BO54" s="96">
        <v>51356.971027734588</v>
      </c>
      <c r="BP54" s="96">
        <v>62604.892359628713</v>
      </c>
      <c r="BQ54" s="96">
        <v>70936.415753309775</v>
      </c>
    </row>
    <row r="55" spans="1:69" hidden="1" x14ac:dyDescent="0.25">
      <c r="A55" s="96" t="s">
        <v>264</v>
      </c>
      <c r="B55" s="96" t="s">
        <v>265</v>
      </c>
      <c r="C55" s="96" t="s">
        <v>509</v>
      </c>
      <c r="D55" s="96" t="s">
        <v>4191</v>
      </c>
      <c r="AZ55" s="98" t="e">
        <f t="shared" si="0"/>
        <v>#DIV/0!</v>
      </c>
    </row>
    <row r="56" spans="1:69" hidden="1" x14ac:dyDescent="0.25">
      <c r="A56" s="96" t="s">
        <v>4124</v>
      </c>
      <c r="B56" s="96" t="s">
        <v>4123</v>
      </c>
      <c r="C56" s="96" t="s">
        <v>509</v>
      </c>
      <c r="D56" s="96" t="s">
        <v>4191</v>
      </c>
      <c r="AZ56" s="98" t="e">
        <f t="shared" si="0"/>
        <v>#DIV/0!</v>
      </c>
    </row>
    <row r="57" spans="1:69" hidden="1" x14ac:dyDescent="0.25">
      <c r="A57" s="96" t="s">
        <v>266</v>
      </c>
      <c r="B57" s="96" t="s">
        <v>4122</v>
      </c>
      <c r="C57" s="96" t="s">
        <v>509</v>
      </c>
      <c r="D57" s="96" t="s">
        <v>4191</v>
      </c>
      <c r="AZ57" s="98" t="e">
        <f t="shared" si="0"/>
        <v>#DIV/0!</v>
      </c>
    </row>
    <row r="58" spans="1:69" x14ac:dyDescent="0.25">
      <c r="A58" s="96" t="s">
        <v>143</v>
      </c>
      <c r="B58" s="96" t="s">
        <v>267</v>
      </c>
      <c r="C58" s="96" t="s">
        <v>509</v>
      </c>
      <c r="D58" s="96" t="s">
        <v>4191</v>
      </c>
      <c r="AJ58" s="96">
        <v>47194.984953313971</v>
      </c>
      <c r="AK58" s="96">
        <v>50674.456705706776</v>
      </c>
      <c r="AL58" s="96">
        <v>50352.857796855875</v>
      </c>
      <c r="AM58" s="96">
        <v>52147.121205781783</v>
      </c>
      <c r="AN58" s="96">
        <v>55095.412439326377</v>
      </c>
      <c r="AO58" s="96">
        <v>54643.371129329709</v>
      </c>
      <c r="AP58" s="96">
        <v>54772.573579478536</v>
      </c>
      <c r="AQ58" s="96">
        <v>56501.455357829749</v>
      </c>
      <c r="AR58" s="96">
        <v>59096.100044784755</v>
      </c>
      <c r="AS58" s="96">
        <v>60474.608544494258</v>
      </c>
      <c r="AT58" s="96">
        <v>59323.753574986185</v>
      </c>
      <c r="AU58" s="96">
        <v>59543.290073593496</v>
      </c>
      <c r="AV58" s="96">
        <v>58997.841530245998</v>
      </c>
      <c r="AW58" s="96">
        <v>61054.733988456865</v>
      </c>
      <c r="AX58" s="96">
        <v>62592.333602084953</v>
      </c>
      <c r="AY58" s="96">
        <v>63061.156997862141</v>
      </c>
      <c r="AZ58" s="98">
        <f t="shared" si="0"/>
        <v>65391.234735791229</v>
      </c>
      <c r="BA58" s="96">
        <v>63369.193937204305</v>
      </c>
      <c r="BB58" s="96">
        <v>64084.10059931787</v>
      </c>
      <c r="BC58" s="96">
        <v>62887.44686089411</v>
      </c>
      <c r="BD58" s="96">
        <v>62939.921132407588</v>
      </c>
      <c r="BE58" s="96">
        <v>63697.754400060439</v>
      </c>
      <c r="BF58" s="96">
        <v>63789.478648964141</v>
      </c>
      <c r="BG58" s="96">
        <v>61947.831976972884</v>
      </c>
      <c r="BH58" s="96">
        <v>59975.312461725363</v>
      </c>
      <c r="BI58" s="96">
        <v>61996.917526910918</v>
      </c>
      <c r="BJ58" s="96">
        <v>65068.844338893199</v>
      </c>
      <c r="BK58" s="96">
        <v>66316.147231277864</v>
      </c>
      <c r="BL58" s="96">
        <v>66587.880276493102</v>
      </c>
      <c r="BM58" s="96">
        <v>68095.656353549522</v>
      </c>
      <c r="BN58" s="96">
        <v>65926.715859783537</v>
      </c>
      <c r="BO58" s="96">
        <v>70710.246094442817</v>
      </c>
      <c r="BP58" s="96">
        <v>71800.548849895044</v>
      </c>
      <c r="BQ58" s="96">
        <v>72456.993959658183</v>
      </c>
    </row>
    <row r="59" spans="1:69" x14ac:dyDescent="0.25">
      <c r="A59" s="96" t="s">
        <v>268</v>
      </c>
      <c r="B59" s="96" t="s">
        <v>269</v>
      </c>
      <c r="C59" s="96" t="s">
        <v>509</v>
      </c>
      <c r="D59" s="96" t="s">
        <v>4191</v>
      </c>
      <c r="AJ59" s="96">
        <v>52275.673325225936</v>
      </c>
      <c r="AK59" s="96">
        <v>51774.810604942199</v>
      </c>
      <c r="AL59" s="96">
        <v>52326.888235620936</v>
      </c>
      <c r="AM59" s="96">
        <v>53274.108607928756</v>
      </c>
      <c r="AN59" s="96">
        <v>56328.727974942216</v>
      </c>
      <c r="AO59" s="96">
        <v>58626.541887106017</v>
      </c>
      <c r="AP59" s="96">
        <v>58752.443488650191</v>
      </c>
      <c r="AQ59" s="96">
        <v>59386.322931546449</v>
      </c>
      <c r="AR59" s="96">
        <v>61486.472876788335</v>
      </c>
      <c r="AS59" s="96">
        <v>64473.572384281535</v>
      </c>
      <c r="AT59" s="96">
        <v>66362.995183683102</v>
      </c>
      <c r="AU59" s="96">
        <v>66879.648486852006</v>
      </c>
      <c r="AV59" s="96">
        <v>69775.464406373867</v>
      </c>
      <c r="AW59" s="96">
        <v>73536.566096231021</v>
      </c>
      <c r="AX59" s="96">
        <v>77460.170962393357</v>
      </c>
      <c r="AY59" s="96">
        <v>81662.04022575292</v>
      </c>
      <c r="AZ59" s="98">
        <f t="shared" si="0"/>
        <v>90546.956357203628</v>
      </c>
      <c r="BA59" s="96">
        <v>84596.003656848843</v>
      </c>
      <c r="BB59" s="96">
        <v>85638.029733904928</v>
      </c>
      <c r="BC59" s="96">
        <v>82937.005757515522</v>
      </c>
      <c r="BD59" s="96">
        <v>85785.905114979527</v>
      </c>
      <c r="BE59" s="96">
        <v>87043.492248505499</v>
      </c>
      <c r="BF59" s="96">
        <v>86093.770200972343</v>
      </c>
      <c r="BG59" s="96">
        <v>85237.041620916993</v>
      </c>
      <c r="BH59" s="96">
        <v>86430.120556239039</v>
      </c>
      <c r="BI59" s="96">
        <v>89911.32244173222</v>
      </c>
      <c r="BJ59" s="96">
        <v>90371.335944695675</v>
      </c>
      <c r="BK59" s="96">
        <v>93452.359553366507</v>
      </c>
      <c r="BL59" s="96">
        <v>95141.145875205562</v>
      </c>
      <c r="BM59" s="96">
        <v>97859.515279002546</v>
      </c>
      <c r="BN59" s="96">
        <v>93776.028128626625</v>
      </c>
      <c r="BO59" s="96">
        <v>99118.9607788961</v>
      </c>
      <c r="BP59" s="96">
        <v>99100.799450299935</v>
      </c>
      <c r="BQ59" s="96">
        <v>96805.421730753922</v>
      </c>
    </row>
    <row r="60" spans="1:69" x14ac:dyDescent="0.25">
      <c r="A60" s="96" t="s">
        <v>78</v>
      </c>
      <c r="B60" s="96" t="s">
        <v>270</v>
      </c>
      <c r="C60" s="96" t="s">
        <v>509</v>
      </c>
      <c r="D60" s="96" t="s">
        <v>4191</v>
      </c>
      <c r="AJ60" s="96">
        <v>94313.501523375526</v>
      </c>
      <c r="AK60" s="96">
        <v>97639.164909464511</v>
      </c>
      <c r="AL60" s="96">
        <v>98170.192620673581</v>
      </c>
      <c r="AM60" s="96">
        <v>101542.27574921858</v>
      </c>
      <c r="AN60" s="96">
        <v>102845.17317576431</v>
      </c>
      <c r="AO60" s="96">
        <v>104145.36099595172</v>
      </c>
      <c r="AP60" s="96">
        <v>106815.44081064904</v>
      </c>
      <c r="AQ60" s="96">
        <v>108697.11887049035</v>
      </c>
      <c r="AR60" s="96">
        <v>109038.45414101449</v>
      </c>
      <c r="AS60" s="96">
        <v>111525.34483601004</v>
      </c>
      <c r="AT60" s="96">
        <v>112753.25941305391</v>
      </c>
      <c r="AU60" s="96">
        <v>113324.69635177091</v>
      </c>
      <c r="AV60" s="96">
        <v>113642.6338373413</v>
      </c>
      <c r="AW60" s="96">
        <v>116773.01410632997</v>
      </c>
      <c r="AX60" s="96">
        <v>114771.33998543951</v>
      </c>
      <c r="AY60" s="96">
        <v>116646.50861157611</v>
      </c>
      <c r="AZ60" s="98">
        <f t="shared" si="0"/>
        <v>118574.36468795348</v>
      </c>
      <c r="BA60" s="96">
        <v>117553.47681670883</v>
      </c>
      <c r="BB60" s="96">
        <v>117062.74650123974</v>
      </c>
      <c r="BC60" s="96">
        <v>110499.58659609138</v>
      </c>
      <c r="BD60" s="96">
        <v>114244.61418645164</v>
      </c>
      <c r="BE60" s="96">
        <v>117897.48321501602</v>
      </c>
      <c r="BF60" s="96">
        <v>117491.06049520618</v>
      </c>
      <c r="BG60" s="96">
        <v>116814.32147654434</v>
      </c>
      <c r="BH60" s="96">
        <v>118392.75269656922</v>
      </c>
      <c r="BI60" s="96">
        <v>119139.25601786781</v>
      </c>
      <c r="BJ60" s="96">
        <v>118638.94869478962</v>
      </c>
      <c r="BK60" s="96">
        <v>120652.77122334941</v>
      </c>
      <c r="BL60" s="96">
        <v>121049.84459363048</v>
      </c>
      <c r="BM60" s="96">
        <v>120678.67442933725</v>
      </c>
      <c r="BN60" s="96">
        <v>119436.82971903057</v>
      </c>
      <c r="BO60" s="96">
        <v>123259.32693764257</v>
      </c>
      <c r="BP60" s="96">
        <v>122545.9821533746</v>
      </c>
      <c r="BQ60" s="96">
        <v>120406.52394235936</v>
      </c>
    </row>
    <row r="61" spans="1:69" x14ac:dyDescent="0.25">
      <c r="A61" s="96" t="s">
        <v>271</v>
      </c>
      <c r="B61" s="96" t="s">
        <v>272</v>
      </c>
      <c r="C61" s="96" t="s">
        <v>509</v>
      </c>
      <c r="D61" s="96" t="s">
        <v>4191</v>
      </c>
      <c r="AZ61" s="98">
        <f t="shared" si="0"/>
        <v>34720.198497846824</v>
      </c>
      <c r="BG61" s="96">
        <v>28685.546011106737</v>
      </c>
      <c r="BH61" s="96">
        <v>30067.887938394717</v>
      </c>
      <c r="BI61" s="96">
        <v>31588.123398278567</v>
      </c>
      <c r="BJ61" s="96">
        <v>33021.764877606081</v>
      </c>
      <c r="BK61" s="96">
        <v>34129.556466465518</v>
      </c>
      <c r="BL61" s="96">
        <v>35109.701874950377</v>
      </c>
      <c r="BM61" s="96">
        <v>36372.555354192649</v>
      </c>
      <c r="BN61" s="96">
        <v>37541.949932891112</v>
      </c>
      <c r="BO61" s="96">
        <v>38497.218329728741</v>
      </c>
      <c r="BP61" s="96">
        <v>37738.258201349396</v>
      </c>
      <c r="BQ61" s="96">
        <v>39169.621091351146</v>
      </c>
    </row>
    <row r="62" spans="1:69" hidden="1" x14ac:dyDescent="0.25">
      <c r="A62" s="96" t="s">
        <v>273</v>
      </c>
      <c r="B62" s="96" t="s">
        <v>4121</v>
      </c>
      <c r="C62" s="96" t="s">
        <v>509</v>
      </c>
      <c r="D62" s="96" t="s">
        <v>4191</v>
      </c>
      <c r="AZ62" s="98" t="e">
        <f t="shared" si="0"/>
        <v>#DIV/0!</v>
      </c>
    </row>
    <row r="63" spans="1:69" x14ac:dyDescent="0.25">
      <c r="A63" s="96" t="s">
        <v>69</v>
      </c>
      <c r="B63" s="96" t="s">
        <v>274</v>
      </c>
      <c r="C63" s="96" t="s">
        <v>509</v>
      </c>
      <c r="D63" s="96" t="s">
        <v>4191</v>
      </c>
      <c r="AJ63" s="96">
        <v>91594.468702998754</v>
      </c>
      <c r="AK63" s="96">
        <v>92656.304854673042</v>
      </c>
      <c r="AL63" s="96">
        <v>95247.114497183167</v>
      </c>
      <c r="AM63" s="96">
        <v>101744.78045851694</v>
      </c>
      <c r="AN63" s="96">
        <v>102970.82876841666</v>
      </c>
      <c r="AO63" s="96">
        <v>104519.60618157238</v>
      </c>
      <c r="AP63" s="96">
        <v>105754.75364197118</v>
      </c>
      <c r="AQ63" s="96">
        <v>108029.22208489136</v>
      </c>
      <c r="AR63" s="96">
        <v>110207.19867859101</v>
      </c>
      <c r="AS63" s="96">
        <v>113873.24952436479</v>
      </c>
      <c r="AT63" s="96">
        <v>114892.38800610631</v>
      </c>
      <c r="AU63" s="96">
        <v>114457.06971118849</v>
      </c>
      <c r="AV63" s="96">
        <v>116305.62353383853</v>
      </c>
      <c r="AW63" s="96">
        <v>118027.41346637669</v>
      </c>
      <c r="AX63" s="96">
        <v>120419.30397685425</v>
      </c>
      <c r="AY63" s="96">
        <v>122876.40825649354</v>
      </c>
      <c r="AZ63" s="98">
        <f t="shared" si="0"/>
        <v>131750.86585377553</v>
      </c>
      <c r="BA63" s="96">
        <v>123567.32288984675</v>
      </c>
      <c r="BB63" s="96">
        <v>123035.78214238111</v>
      </c>
      <c r="BC63" s="96">
        <v>120806.21998051078</v>
      </c>
      <c r="BD63" s="96">
        <v>125744.59915083677</v>
      </c>
      <c r="BE63" s="96">
        <v>127517.06965544671</v>
      </c>
      <c r="BF63" s="96">
        <v>128532.45074847128</v>
      </c>
      <c r="BG63" s="96">
        <v>130111.65813227082</v>
      </c>
      <c r="BH63" s="96">
        <v>130906.00985950991</v>
      </c>
      <c r="BI63" s="96">
        <v>131650.43630419925</v>
      </c>
      <c r="BJ63" s="96">
        <v>133461.95176232973</v>
      </c>
      <c r="BK63" s="96">
        <v>135756.64971391347</v>
      </c>
      <c r="BL63" s="96">
        <v>136343.94331373353</v>
      </c>
      <c r="BM63" s="96">
        <v>136311.8358971705</v>
      </c>
      <c r="BN63" s="96">
        <v>134050.99505814104</v>
      </c>
      <c r="BO63" s="96">
        <v>140353.410277054</v>
      </c>
      <c r="BP63" s="96">
        <v>140039.32649898963</v>
      </c>
      <c r="BQ63" s="96">
        <v>141575.05812937859</v>
      </c>
    </row>
    <row r="64" spans="1:69" x14ac:dyDescent="0.25">
      <c r="A64" s="96" t="s">
        <v>154</v>
      </c>
      <c r="B64" s="96" t="s">
        <v>275</v>
      </c>
      <c r="C64" s="96" t="s">
        <v>509</v>
      </c>
      <c r="D64" s="96" t="s">
        <v>4191</v>
      </c>
      <c r="AJ64" s="96">
        <v>22265.684308227301</v>
      </c>
      <c r="AK64" s="96">
        <v>23932.543038080359</v>
      </c>
      <c r="AL64" s="96">
        <v>24868.995318592242</v>
      </c>
      <c r="AM64" s="96">
        <v>24863.692668013846</v>
      </c>
      <c r="AN64" s="96">
        <v>25599.970196880397</v>
      </c>
      <c r="AO64" s="96">
        <v>26410.42886292547</v>
      </c>
      <c r="AP64" s="96">
        <v>27891.729350491398</v>
      </c>
      <c r="AQ64" s="96">
        <v>28971.577601518598</v>
      </c>
      <c r="AR64" s="96">
        <v>29913.27236812879</v>
      </c>
      <c r="AS64" s="96">
        <v>30599.015554973921</v>
      </c>
      <c r="AT64" s="96">
        <v>31627.828380693278</v>
      </c>
      <c r="AU64" s="96">
        <v>32047.842975036139</v>
      </c>
      <c r="AV64" s="96">
        <v>31558.664901307216</v>
      </c>
      <c r="AW64" s="96">
        <v>31384.451048634844</v>
      </c>
      <c r="AX64" s="96">
        <v>33895.847883645933</v>
      </c>
      <c r="AY64" s="96">
        <v>35480.194506768879</v>
      </c>
      <c r="AZ64" s="98">
        <f t="shared" si="0"/>
        <v>44323.66454320254</v>
      </c>
      <c r="BA64" s="96">
        <v>37226.460299631741</v>
      </c>
      <c r="BB64" s="96">
        <v>37267.936576914261</v>
      </c>
      <c r="BC64" s="96">
        <v>38597.397081607814</v>
      </c>
      <c r="BD64" s="96">
        <v>40027.287849623186</v>
      </c>
      <c r="BE64" s="96">
        <v>39892.20459658857</v>
      </c>
      <c r="BF64" s="96">
        <v>39664.65871864128</v>
      </c>
      <c r="BG64" s="96">
        <v>41290.295825236608</v>
      </c>
      <c r="BH64" s="96">
        <v>42999.100255121157</v>
      </c>
      <c r="BI64" s="96">
        <v>43844.603339718298</v>
      </c>
      <c r="BJ64" s="96">
        <v>45538.970713976887</v>
      </c>
      <c r="BK64" s="96">
        <v>46274.735076899822</v>
      </c>
      <c r="BL64" s="96">
        <v>47719.717682562492</v>
      </c>
      <c r="BM64" s="96">
        <v>48723.227011811658</v>
      </c>
      <c r="BN64" s="96">
        <v>48128.453910517106</v>
      </c>
      <c r="BO64" s="96">
        <v>51762.430723334532</v>
      </c>
      <c r="BP64" s="96">
        <v>52267.386622694692</v>
      </c>
      <c r="BQ64" s="96">
        <v>52277.430949563095</v>
      </c>
    </row>
    <row r="65" spans="1:69" x14ac:dyDescent="0.25">
      <c r="A65" s="96" t="s">
        <v>162</v>
      </c>
      <c r="B65" s="96" t="s">
        <v>276</v>
      </c>
      <c r="C65" s="96" t="s">
        <v>509</v>
      </c>
      <c r="D65" s="96" t="s">
        <v>4191</v>
      </c>
      <c r="AJ65" s="96">
        <v>55840.242298042889</v>
      </c>
      <c r="AK65" s="96">
        <v>57621.985888482268</v>
      </c>
      <c r="AL65" s="96">
        <v>55571.194583413191</v>
      </c>
      <c r="AM65" s="96">
        <v>54106.494802526933</v>
      </c>
      <c r="AN65" s="96">
        <v>57589.430855539089</v>
      </c>
      <c r="AO65" s="96">
        <v>54951.365399613947</v>
      </c>
      <c r="AP65" s="96">
        <v>51687.759271562194</v>
      </c>
      <c r="AQ65" s="96">
        <v>53788.003987300079</v>
      </c>
      <c r="AR65" s="96">
        <v>55353.963725064219</v>
      </c>
      <c r="AS65" s="96">
        <v>56987.769174826637</v>
      </c>
      <c r="AT65" s="96">
        <v>55343.114398049911</v>
      </c>
      <c r="AU65" s="96">
        <v>55945.230654082829</v>
      </c>
      <c r="AV65" s="96">
        <v>56666.376667311531</v>
      </c>
      <c r="AW65" s="96">
        <v>53775.020319090247</v>
      </c>
      <c r="AX65" s="96">
        <v>54148.47527346322</v>
      </c>
      <c r="AY65" s="96">
        <v>52951.802771763636</v>
      </c>
      <c r="AZ65" s="98">
        <f t="shared" si="0"/>
        <v>57463.539168104522</v>
      </c>
      <c r="BA65" s="96">
        <v>54650.233466454636</v>
      </c>
      <c r="BB65" s="96">
        <v>53634.526625595994</v>
      </c>
      <c r="BC65" s="96">
        <v>52813.630212803495</v>
      </c>
      <c r="BD65" s="96">
        <v>53796.31562662396</v>
      </c>
      <c r="BE65" s="96">
        <v>54231.210970207329</v>
      </c>
      <c r="BF65" s="96">
        <v>55038.024464641669</v>
      </c>
      <c r="BG65" s="96">
        <v>53386.267278927706</v>
      </c>
      <c r="BH65" s="96">
        <v>58362.932747918596</v>
      </c>
      <c r="BI65" s="96">
        <v>58671.082934115082</v>
      </c>
      <c r="BJ65" s="96">
        <v>59215.430073436029</v>
      </c>
      <c r="BK65" s="96">
        <v>60568.307310517004</v>
      </c>
      <c r="BL65" s="96">
        <v>60730.42471353733</v>
      </c>
      <c r="BM65" s="96">
        <v>60494.513858994142</v>
      </c>
      <c r="BN65" s="96">
        <v>61217.570618558071</v>
      </c>
      <c r="BO65" s="96">
        <v>61653.702756252693</v>
      </c>
      <c r="BP65" s="96">
        <v>58999.739134772557</v>
      </c>
      <c r="BQ65" s="96">
        <v>59416.253064420423</v>
      </c>
    </row>
    <row r="66" spans="1:69" x14ac:dyDescent="0.25">
      <c r="A66" s="96" t="s">
        <v>4120</v>
      </c>
      <c r="B66" s="96" t="s">
        <v>4119</v>
      </c>
      <c r="C66" s="96" t="s">
        <v>509</v>
      </c>
      <c r="D66" s="96" t="s">
        <v>4191</v>
      </c>
      <c r="AJ66" s="96">
        <v>5190.6392430940705</v>
      </c>
      <c r="AK66" s="96">
        <v>5626.6577204139458</v>
      </c>
      <c r="AL66" s="96">
        <v>6137.6014560425238</v>
      </c>
      <c r="AM66" s="96">
        <v>6666.8132304950977</v>
      </c>
      <c r="AN66" s="96">
        <v>7190.4646369939574</v>
      </c>
      <c r="AO66" s="96">
        <v>7696.5883141933327</v>
      </c>
      <c r="AP66" s="96">
        <v>8077.5104492297805</v>
      </c>
      <c r="AQ66" s="96">
        <v>8017.87051595718</v>
      </c>
      <c r="AR66" s="96">
        <v>8361.1684052349829</v>
      </c>
      <c r="AS66" s="96">
        <v>8830.8232810526206</v>
      </c>
      <c r="AT66" s="96">
        <v>9326.8702934081011</v>
      </c>
      <c r="AU66" s="96">
        <v>9961.0572017718368</v>
      </c>
      <c r="AV66" s="96">
        <v>10710.887446192361</v>
      </c>
      <c r="AW66" s="96">
        <v>11506.961463867874</v>
      </c>
      <c r="AX66" s="96">
        <v>12464.589321224563</v>
      </c>
      <c r="AY66" s="96">
        <v>13611.104246134348</v>
      </c>
      <c r="AZ66" s="98">
        <f t="shared" si="0"/>
        <v>26205.831038891549</v>
      </c>
      <c r="BA66" s="96">
        <v>15037.964699105738</v>
      </c>
      <c r="BB66" s="96">
        <v>16190.204446599311</v>
      </c>
      <c r="BC66" s="96">
        <v>17309.565145178109</v>
      </c>
      <c r="BD66" s="96">
        <v>18844.446550441815</v>
      </c>
      <c r="BE66" s="96">
        <v>20158.723653718043</v>
      </c>
      <c r="BF66" s="96">
        <v>21526.008225999936</v>
      </c>
      <c r="BG66" s="96">
        <v>22983.561231585838</v>
      </c>
      <c r="BH66" s="96">
        <v>24401.189459110108</v>
      </c>
      <c r="BI66" s="96">
        <v>25906.820222430237</v>
      </c>
      <c r="BJ66" s="96">
        <v>27477.797123838667</v>
      </c>
      <c r="BK66" s="96">
        <v>29232.019655160464</v>
      </c>
      <c r="BL66" s="96">
        <v>30961.813959283536</v>
      </c>
      <c r="BM66" s="96">
        <v>32636.692790761113</v>
      </c>
      <c r="BN66" s="96">
        <v>33489.69106772606</v>
      </c>
      <c r="BO66" s="96">
        <v>35229.52561569574</v>
      </c>
      <c r="BP66" s="96">
        <v>36214.703916853628</v>
      </c>
      <c r="BQ66" s="96">
        <v>37898.39989766795</v>
      </c>
    </row>
    <row r="67" spans="1:69" x14ac:dyDescent="0.25">
      <c r="A67" s="96" t="s">
        <v>4118</v>
      </c>
      <c r="B67" s="96" t="s">
        <v>4117</v>
      </c>
      <c r="C67" s="96" t="s">
        <v>509</v>
      </c>
      <c r="D67" s="96" t="s">
        <v>4191</v>
      </c>
      <c r="AJ67" s="96">
        <v>15634.391419031672</v>
      </c>
      <c r="AK67" s="96">
        <v>15888.842119617966</v>
      </c>
      <c r="AL67" s="96">
        <v>16113.774518195645</v>
      </c>
      <c r="AM67" s="96">
        <v>16288.022097395207</v>
      </c>
      <c r="AN67" s="96">
        <v>16428.478114208927</v>
      </c>
      <c r="AO67" s="96">
        <v>16869.705514959896</v>
      </c>
      <c r="AP67" s="96">
        <v>17112.426941575704</v>
      </c>
      <c r="AQ67" s="96">
        <v>17013.570062644561</v>
      </c>
      <c r="AR67" s="96">
        <v>17015.994725949728</v>
      </c>
      <c r="AS67" s="96">
        <v>17303.987031365552</v>
      </c>
      <c r="AT67" s="96">
        <v>17303.835166231922</v>
      </c>
      <c r="AU67" s="96">
        <v>17470.282698572828</v>
      </c>
      <c r="AV67" s="96">
        <v>18101.64951933311</v>
      </c>
      <c r="AW67" s="96">
        <v>18865.342830448095</v>
      </c>
      <c r="AX67" s="96">
        <v>19692.240471741916</v>
      </c>
      <c r="AY67" s="96">
        <v>20419.281025398377</v>
      </c>
      <c r="AZ67" s="98">
        <f t="shared" si="0"/>
        <v>25536.574448802559</v>
      </c>
      <c r="BA67" s="96">
        <v>21106.100991898005</v>
      </c>
      <c r="BB67" s="96">
        <v>21430.61525305242</v>
      </c>
      <c r="BC67" s="96">
        <v>21406.49916066874</v>
      </c>
      <c r="BD67" s="96">
        <v>22303.387648961972</v>
      </c>
      <c r="BE67" s="96">
        <v>23036.079177350803</v>
      </c>
      <c r="BF67" s="96">
        <v>23652.18510662215</v>
      </c>
      <c r="BG67" s="96">
        <v>24257.351703757347</v>
      </c>
      <c r="BH67" s="96">
        <v>24989.438141159731</v>
      </c>
      <c r="BI67" s="96">
        <v>25817.99429838355</v>
      </c>
      <c r="BJ67" s="96">
        <v>26679.296842902841</v>
      </c>
      <c r="BK67" s="96">
        <v>27526.926947601354</v>
      </c>
      <c r="BL67" s="96">
        <v>28253.905195680138</v>
      </c>
      <c r="BM67" s="96">
        <v>28440.409537683448</v>
      </c>
      <c r="BN67" s="96">
        <v>27796.450141347519</v>
      </c>
      <c r="BO67" s="96">
        <v>28851.049589667939</v>
      </c>
      <c r="BP67" s="96">
        <v>29261.94138905935</v>
      </c>
      <c r="BQ67" s="96">
        <v>29312.1345038461</v>
      </c>
    </row>
    <row r="68" spans="1:69" x14ac:dyDescent="0.25">
      <c r="A68" s="96" t="s">
        <v>4116</v>
      </c>
      <c r="B68" s="96" t="s">
        <v>4115</v>
      </c>
      <c r="C68" s="96" t="s">
        <v>509</v>
      </c>
      <c r="D68" s="96" t="s">
        <v>4191</v>
      </c>
      <c r="AJ68" s="96">
        <v>11443.773107485717</v>
      </c>
      <c r="AK68" s="96">
        <v>11847.451367740721</v>
      </c>
      <c r="AL68" s="96">
        <v>12330.308843175109</v>
      </c>
      <c r="AM68" s="96">
        <v>12901.851579204083</v>
      </c>
      <c r="AN68" s="96">
        <v>13529.943734822289</v>
      </c>
      <c r="AO68" s="96">
        <v>14157.939060536286</v>
      </c>
      <c r="AP68" s="96">
        <v>14561.999943460001</v>
      </c>
      <c r="AQ68" s="96">
        <v>14341.76784235165</v>
      </c>
      <c r="AR68" s="96">
        <v>14725.852537329614</v>
      </c>
      <c r="AS68" s="96">
        <v>15338.00571765118</v>
      </c>
      <c r="AT68" s="96">
        <v>15828.566451152821</v>
      </c>
      <c r="AU68" s="96">
        <v>16505.191844033652</v>
      </c>
      <c r="AV68" s="96">
        <v>17297.805152641689</v>
      </c>
      <c r="AW68" s="96">
        <v>18201.390478082911</v>
      </c>
      <c r="AX68" s="96">
        <v>19215.996337281897</v>
      </c>
      <c r="AY68" s="96">
        <v>20393.091557408596</v>
      </c>
      <c r="AZ68" s="98">
        <f t="shared" si="0"/>
        <v>32516.099506666171</v>
      </c>
      <c r="BA68" s="96">
        <v>21847.812350331562</v>
      </c>
      <c r="BB68" s="96">
        <v>22886.426010065636</v>
      </c>
      <c r="BC68" s="96">
        <v>23648.703130543698</v>
      </c>
      <c r="BD68" s="96">
        <v>25394.213409042379</v>
      </c>
      <c r="BE68" s="96">
        <v>26644.342334996618</v>
      </c>
      <c r="BF68" s="96">
        <v>28012.353685497194</v>
      </c>
      <c r="BG68" s="96">
        <v>29510.220137981461</v>
      </c>
      <c r="BH68" s="96">
        <v>30855.91853427123</v>
      </c>
      <c r="BI68" s="96">
        <v>32333.515054085317</v>
      </c>
      <c r="BJ68" s="96">
        <v>33850.451866408359</v>
      </c>
      <c r="BK68" s="96">
        <v>35599.353150899391</v>
      </c>
      <c r="BL68" s="96">
        <v>37236.321604564488</v>
      </c>
      <c r="BM68" s="96">
        <v>38739.963306825775</v>
      </c>
      <c r="BN68" s="96">
        <v>39331.359191468779</v>
      </c>
      <c r="BO68" s="96">
        <v>41114.1954181162</v>
      </c>
      <c r="BP68" s="96">
        <v>42053.522586090432</v>
      </c>
      <c r="BQ68" s="96">
        <v>43715.019842136302</v>
      </c>
    </row>
    <row r="69" spans="1:69" x14ac:dyDescent="0.25">
      <c r="A69" s="96" t="s">
        <v>4114</v>
      </c>
      <c r="B69" s="96" t="s">
        <v>4113</v>
      </c>
      <c r="C69" s="96" t="s">
        <v>509</v>
      </c>
      <c r="D69" s="96" t="s">
        <v>4191</v>
      </c>
      <c r="AJ69" s="96">
        <v>32351.285187570673</v>
      </c>
      <c r="AK69" s="96">
        <v>30044.144032497486</v>
      </c>
      <c r="AL69" s="96">
        <v>28616.411883287685</v>
      </c>
      <c r="AM69" s="96">
        <v>24610.218075961911</v>
      </c>
      <c r="AN69" s="96">
        <v>24180.861645646379</v>
      </c>
      <c r="AO69" s="96">
        <v>24734.722559236598</v>
      </c>
      <c r="AP69" s="96">
        <v>25899.048129634259</v>
      </c>
      <c r="AQ69" s="96">
        <v>26404.448543164934</v>
      </c>
      <c r="AR69" s="96">
        <v>26077.513467552417</v>
      </c>
      <c r="AS69" s="96">
        <v>27783.364061066815</v>
      </c>
      <c r="AT69" s="96">
        <v>28091.318715051926</v>
      </c>
      <c r="AU69" s="96">
        <v>29679.559505945963</v>
      </c>
      <c r="AV69" s="96">
        <v>31599.62421147788</v>
      </c>
      <c r="AW69" s="96">
        <v>34862.612888739466</v>
      </c>
      <c r="AX69" s="96">
        <v>37011.713812473034</v>
      </c>
      <c r="AY69" s="96">
        <v>39645.397617777628</v>
      </c>
      <c r="AZ69" s="98">
        <f t="shared" ref="AZ69:AZ132" si="1">AVERAGE(BA69:BQ69)</f>
        <v>49151.142046301167</v>
      </c>
      <c r="BA69" s="96">
        <v>42032.6762489619</v>
      </c>
      <c r="BB69" s="96">
        <v>42762.802698617656</v>
      </c>
      <c r="BC69" s="96">
        <v>40650.128746033552</v>
      </c>
      <c r="BD69" s="96">
        <v>42263.497716335456</v>
      </c>
      <c r="BE69" s="96">
        <v>44349.180151331493</v>
      </c>
      <c r="BF69" s="96">
        <v>45285.099799796524</v>
      </c>
      <c r="BG69" s="96">
        <v>47139.79980236898</v>
      </c>
      <c r="BH69" s="96">
        <v>47648.607488451875</v>
      </c>
      <c r="BI69" s="96">
        <v>47778.988362413664</v>
      </c>
      <c r="BJ69" s="96">
        <v>48329.257228663104</v>
      </c>
      <c r="BK69" s="96">
        <v>50236.349877617438</v>
      </c>
      <c r="BL69" s="96">
        <v>51351.218609063537</v>
      </c>
      <c r="BM69" s="96">
        <v>52422.969136648258</v>
      </c>
      <c r="BN69" s="96">
        <v>53630.095039647727</v>
      </c>
      <c r="BO69" s="96">
        <v>56505.965531700938</v>
      </c>
      <c r="BP69" s="96">
        <v>60698.821134786092</v>
      </c>
      <c r="BQ69" s="96">
        <v>62483.957214681519</v>
      </c>
    </row>
    <row r="70" spans="1:69" x14ac:dyDescent="0.25">
      <c r="A70" s="96" t="s">
        <v>4112</v>
      </c>
      <c r="B70" s="96" t="s">
        <v>4111</v>
      </c>
      <c r="C70" s="96" t="s">
        <v>509</v>
      </c>
      <c r="D70" s="96" t="s">
        <v>4191</v>
      </c>
      <c r="AJ70" s="96">
        <v>65955.633103663597</v>
      </c>
      <c r="AK70" s="96">
        <v>64477.344261652295</v>
      </c>
      <c r="AL70" s="96">
        <v>64387.688619782923</v>
      </c>
      <c r="AM70" s="96">
        <v>64433.031895367807</v>
      </c>
      <c r="AN70" s="96">
        <v>65132.883852391809</v>
      </c>
      <c r="AO70" s="96">
        <v>66179.032187302262</v>
      </c>
      <c r="AP70" s="96">
        <v>68247.891993357087</v>
      </c>
      <c r="AQ70" s="96">
        <v>69462.541632594992</v>
      </c>
      <c r="AR70" s="96">
        <v>70222.184627493058</v>
      </c>
      <c r="AS70" s="96">
        <v>72736.839935526004</v>
      </c>
      <c r="AT70" s="96">
        <v>74073.254190059728</v>
      </c>
      <c r="AU70" s="96">
        <v>75197.908691304416</v>
      </c>
      <c r="AV70" s="96">
        <v>76719.117694261455</v>
      </c>
      <c r="AW70" s="96">
        <v>79377.038318206425</v>
      </c>
      <c r="AX70" s="96">
        <v>80893.931677550834</v>
      </c>
      <c r="AY70" s="96">
        <v>83382.660196447017</v>
      </c>
      <c r="AZ70" s="98">
        <f t="shared" si="1"/>
        <v>90181.781100365421</v>
      </c>
      <c r="BA70" s="96">
        <v>85426.685073971079</v>
      </c>
      <c r="BB70" s="96">
        <v>85928.936369202929</v>
      </c>
      <c r="BC70" s="96">
        <v>82988.077511625626</v>
      </c>
      <c r="BD70" s="96">
        <v>85059.334998243765</v>
      </c>
      <c r="BE70" s="96">
        <v>86800.992363101541</v>
      </c>
      <c r="BF70" s="96">
        <v>87156.434224011202</v>
      </c>
      <c r="BG70" s="96">
        <v>87878.773566586693</v>
      </c>
      <c r="BH70" s="96">
        <v>88661.731986865067</v>
      </c>
      <c r="BI70" s="96">
        <v>89300.685682044408</v>
      </c>
      <c r="BJ70" s="96">
        <v>89772.289766883317</v>
      </c>
      <c r="BK70" s="96">
        <v>91486.740799901978</v>
      </c>
      <c r="BL70" s="96">
        <v>92685.500712338384</v>
      </c>
      <c r="BM70" s="96">
        <v>94025.612302756039</v>
      </c>
      <c r="BN70" s="96">
        <v>91116.284494002524</v>
      </c>
      <c r="BO70" s="96">
        <v>95919.725174747451</v>
      </c>
      <c r="BP70" s="96">
        <v>99174.488766633411</v>
      </c>
      <c r="BQ70" s="96">
        <v>99707.984913296619</v>
      </c>
    </row>
    <row r="71" spans="1:69" x14ac:dyDescent="0.25">
      <c r="A71" s="96" t="s">
        <v>277</v>
      </c>
      <c r="B71" s="96" t="s">
        <v>278</v>
      </c>
      <c r="C71" s="96" t="s">
        <v>509</v>
      </c>
      <c r="D71" s="96" t="s">
        <v>4191</v>
      </c>
      <c r="AJ71" s="96">
        <v>24870.152337143852</v>
      </c>
      <c r="AK71" s="96">
        <v>24735.075695383253</v>
      </c>
      <c r="AL71" s="96">
        <v>24640.467762714648</v>
      </c>
      <c r="AM71" s="96">
        <v>25008.114184326747</v>
      </c>
      <c r="AN71" s="96">
        <v>24975.359971371847</v>
      </c>
      <c r="AO71" s="96">
        <v>24844.480939865436</v>
      </c>
      <c r="AP71" s="96">
        <v>25028.018531734106</v>
      </c>
      <c r="AQ71" s="96">
        <v>24444.374678464705</v>
      </c>
      <c r="AR71" s="96">
        <v>23343.24694035167</v>
      </c>
      <c r="AS71" s="96">
        <v>23641.179156954167</v>
      </c>
      <c r="AT71" s="96">
        <v>23693.420476559852</v>
      </c>
      <c r="AU71" s="96">
        <v>24185.483568317417</v>
      </c>
      <c r="AV71" s="96">
        <v>24272.054371947015</v>
      </c>
      <c r="AW71" s="96">
        <v>24338.86144848137</v>
      </c>
      <c r="AX71" s="96">
        <v>24908.489519331062</v>
      </c>
      <c r="AY71" s="96">
        <v>24953.534326138299</v>
      </c>
      <c r="AZ71" s="98">
        <f t="shared" si="1"/>
        <v>29653.175682949688</v>
      </c>
      <c r="BA71" s="96">
        <v>25163.78118873301</v>
      </c>
      <c r="BB71" s="96">
        <v>26495.85672870385</v>
      </c>
      <c r="BC71" s="96">
        <v>27412.309299485489</v>
      </c>
      <c r="BD71" s="96">
        <v>28318.687301167985</v>
      </c>
      <c r="BE71" s="96">
        <v>30287.551789234589</v>
      </c>
      <c r="BF71" s="96">
        <v>30940.963255057315</v>
      </c>
      <c r="BG71" s="96">
        <v>32519.688447192493</v>
      </c>
      <c r="BH71" s="96">
        <v>33124.194316353489</v>
      </c>
      <c r="BI71" s="96">
        <v>30998.067665695173</v>
      </c>
      <c r="BJ71" s="96">
        <v>29523.939766566407</v>
      </c>
      <c r="BK71" s="96">
        <v>30133.418159963348</v>
      </c>
      <c r="BL71" s="96">
        <v>30217.026515398637</v>
      </c>
      <c r="BM71" s="96">
        <v>29774.74303624477</v>
      </c>
      <c r="BN71" s="96">
        <v>29893.28805920685</v>
      </c>
      <c r="BO71" s="96">
        <v>28990.727586998193</v>
      </c>
      <c r="BP71" s="96">
        <v>29971.995018247875</v>
      </c>
      <c r="BQ71" s="96">
        <v>30337.748475895278</v>
      </c>
    </row>
    <row r="72" spans="1:69" x14ac:dyDescent="0.25">
      <c r="A72" s="96" t="s">
        <v>279</v>
      </c>
      <c r="B72" s="96" t="s">
        <v>280</v>
      </c>
      <c r="C72" s="96" t="s">
        <v>509</v>
      </c>
      <c r="D72" s="96" t="s">
        <v>4191</v>
      </c>
      <c r="AJ72" s="96">
        <v>32264.523111243121</v>
      </c>
      <c r="AK72" s="96">
        <v>32311.315751851977</v>
      </c>
      <c r="AL72" s="96">
        <v>32576.942232876991</v>
      </c>
      <c r="AM72" s="96">
        <v>32247.384507450213</v>
      </c>
      <c r="AN72" s="96">
        <v>33473.441675505303</v>
      </c>
      <c r="AO72" s="96">
        <v>33819.598966500002</v>
      </c>
      <c r="AP72" s="96">
        <v>34867.430798477661</v>
      </c>
      <c r="AQ72" s="96">
        <v>36087.595264089803</v>
      </c>
      <c r="AR72" s="96">
        <v>35929.616906593765</v>
      </c>
      <c r="AS72" s="96">
        <v>38581.832999611805</v>
      </c>
      <c r="AT72" s="96">
        <v>40032.905479913934</v>
      </c>
      <c r="AU72" s="96">
        <v>41736.692844319237</v>
      </c>
      <c r="AV72" s="96">
        <v>41344.510330236299</v>
      </c>
      <c r="AW72" s="96">
        <v>40703.819008479732</v>
      </c>
      <c r="AX72" s="96">
        <v>40900.377310740179</v>
      </c>
      <c r="AY72" s="96">
        <v>41511.702372284264</v>
      </c>
      <c r="AZ72" s="98">
        <f t="shared" si="1"/>
        <v>51647.275490424872</v>
      </c>
      <c r="BA72" s="96">
        <v>41744.156466404973</v>
      </c>
      <c r="BB72" s="96">
        <v>43914.996275020392</v>
      </c>
      <c r="BC72" s="96">
        <v>44904.91946646422</v>
      </c>
      <c r="BD72" s="96">
        <v>44658.909573828474</v>
      </c>
      <c r="BE72" s="96">
        <v>46519.731196321154</v>
      </c>
      <c r="BF72" s="96">
        <v>47179.789585955965</v>
      </c>
      <c r="BG72" s="96">
        <v>47491.159953345101</v>
      </c>
      <c r="BH72" s="96">
        <v>48092.627336630518</v>
      </c>
      <c r="BI72" s="96">
        <v>50355.182528795151</v>
      </c>
      <c r="BJ72" s="96">
        <v>51530.244156081477</v>
      </c>
      <c r="BK72" s="96">
        <v>54145.800006297752</v>
      </c>
      <c r="BL72" s="96">
        <v>56810.052632124112</v>
      </c>
      <c r="BM72" s="96">
        <v>59034.250154525405</v>
      </c>
      <c r="BN72" s="96">
        <v>60872.782404629004</v>
      </c>
      <c r="BO72" s="96">
        <v>59386.105257142524</v>
      </c>
      <c r="BP72" s="96">
        <v>60354.385364618276</v>
      </c>
      <c r="BQ72" s="96">
        <v>61008.590979038156</v>
      </c>
    </row>
    <row r="73" spans="1:69" x14ac:dyDescent="0.25">
      <c r="A73" s="96" t="s">
        <v>4110</v>
      </c>
      <c r="B73" s="96" t="s">
        <v>4109</v>
      </c>
      <c r="C73" s="96" t="s">
        <v>509</v>
      </c>
      <c r="D73" s="96" t="s">
        <v>4191</v>
      </c>
      <c r="AJ73" s="96">
        <v>93886.615725239346</v>
      </c>
      <c r="AK73" s="96">
        <v>95721.816882399202</v>
      </c>
      <c r="AL73" s="96">
        <v>96647.830913030892</v>
      </c>
      <c r="AM73" s="96">
        <v>99651.351239044641</v>
      </c>
      <c r="AN73" s="96">
        <v>101629.84002234407</v>
      </c>
      <c r="AO73" s="96">
        <v>102930.03227683992</v>
      </c>
      <c r="AP73" s="96">
        <v>105114.16314495183</v>
      </c>
      <c r="AQ73" s="96">
        <v>106799.55218694112</v>
      </c>
      <c r="AR73" s="96">
        <v>107940.85423826468</v>
      </c>
      <c r="AS73" s="96">
        <v>110176.6057687928</v>
      </c>
      <c r="AT73" s="96">
        <v>111046.58020587433</v>
      </c>
      <c r="AU73" s="96">
        <v>111063.03293284199</v>
      </c>
      <c r="AV73" s="96">
        <v>110761.43239009155</v>
      </c>
      <c r="AW73" s="96">
        <v>112761.69694120889</v>
      </c>
      <c r="AX73" s="96">
        <v>112998.82371209782</v>
      </c>
      <c r="AY73" s="96">
        <v>114520.52049720558</v>
      </c>
      <c r="AZ73" s="98">
        <f t="shared" si="1"/>
        <v>118102.56843554124</v>
      </c>
      <c r="BA73" s="96">
        <v>115658.18386832716</v>
      </c>
      <c r="BB73" s="96">
        <v>115023.41177949274</v>
      </c>
      <c r="BC73" s="96">
        <v>111977.43936866989</v>
      </c>
      <c r="BD73" s="96">
        <v>114955.58703756097</v>
      </c>
      <c r="BE73" s="96">
        <v>117096.52142557535</v>
      </c>
      <c r="BF73" s="96">
        <v>116791.46031672132</v>
      </c>
      <c r="BG73" s="96">
        <v>116863.27949989993</v>
      </c>
      <c r="BH73" s="96">
        <v>117706.70759135838</v>
      </c>
      <c r="BI73" s="96">
        <v>118849.25395011668</v>
      </c>
      <c r="BJ73" s="96">
        <v>119017.23922100545</v>
      </c>
      <c r="BK73" s="96">
        <v>120387.38850226199</v>
      </c>
      <c r="BL73" s="96">
        <v>120881.39959671958</v>
      </c>
      <c r="BM73" s="96">
        <v>121421.02478445378</v>
      </c>
      <c r="BN73" s="96">
        <v>115929.26236544141</v>
      </c>
      <c r="BO73" s="96">
        <v>121492.68731771228</v>
      </c>
      <c r="BP73" s="96">
        <v>122493.25090582961</v>
      </c>
      <c r="BQ73" s="96">
        <v>121199.56587305489</v>
      </c>
    </row>
    <row r="74" spans="1:69" hidden="1" x14ac:dyDescent="0.25">
      <c r="A74" s="96" t="s">
        <v>281</v>
      </c>
      <c r="B74" s="96" t="s">
        <v>282</v>
      </c>
      <c r="C74" s="96" t="s">
        <v>509</v>
      </c>
      <c r="D74" s="96" t="s">
        <v>4191</v>
      </c>
      <c r="AZ74" s="98" t="e">
        <f t="shared" si="1"/>
        <v>#DIV/0!</v>
      </c>
    </row>
    <row r="75" spans="1:69" x14ac:dyDescent="0.25">
      <c r="A75" s="96" t="s">
        <v>104</v>
      </c>
      <c r="B75" s="96" t="s">
        <v>283</v>
      </c>
      <c r="C75" s="96" t="s">
        <v>509</v>
      </c>
      <c r="D75" s="96" t="s">
        <v>4191</v>
      </c>
      <c r="AJ75" s="96">
        <v>95186.618216261428</v>
      </c>
      <c r="AK75" s="96">
        <v>96753.853844801037</v>
      </c>
      <c r="AL75" s="96">
        <v>99775.898779446332</v>
      </c>
      <c r="AM75" s="96">
        <v>102728.97192474167</v>
      </c>
      <c r="AN75" s="96">
        <v>102683.99269653346</v>
      </c>
      <c r="AO75" s="96">
        <v>102990.64059695075</v>
      </c>
      <c r="AP75" s="96">
        <v>102832.36624541812</v>
      </c>
      <c r="AQ75" s="96">
        <v>103089.58243789042</v>
      </c>
      <c r="AR75" s="96">
        <v>101790.89679595616</v>
      </c>
      <c r="AS75" s="96">
        <v>102060.87049266435</v>
      </c>
      <c r="AT75" s="96">
        <v>102649.21145557304</v>
      </c>
      <c r="AU75" s="96">
        <v>101729.50085494625</v>
      </c>
      <c r="AV75" s="96">
        <v>100818.10989955628</v>
      </c>
      <c r="AW75" s="96">
        <v>100248.01601316467</v>
      </c>
      <c r="AX75" s="96">
        <v>97956.127671747643</v>
      </c>
      <c r="AY75" s="96">
        <v>98038.413757045128</v>
      </c>
      <c r="AZ75" s="98">
        <f t="shared" si="1"/>
        <v>106234.4653137963</v>
      </c>
      <c r="BA75" s="96">
        <v>98501.400961771666</v>
      </c>
      <c r="BB75" s="96">
        <v>99906.351828383325</v>
      </c>
      <c r="BC75" s="96">
        <v>102934.00453022364</v>
      </c>
      <c r="BD75" s="96">
        <v>105144.53542961726</v>
      </c>
      <c r="BE75" s="96">
        <v>105971.29734771608</v>
      </c>
      <c r="BF75" s="96">
        <v>107435.3338131404</v>
      </c>
      <c r="BG75" s="96">
        <v>108888.73635033501</v>
      </c>
      <c r="BH75" s="96">
        <v>109122.20937442023</v>
      </c>
      <c r="BI75" s="96">
        <v>110114.46385662879</v>
      </c>
      <c r="BJ75" s="96">
        <v>110323.59083273371</v>
      </c>
      <c r="BK75" s="96">
        <v>110668.40536887806</v>
      </c>
      <c r="BL75" s="96">
        <v>110408.47881357334</v>
      </c>
      <c r="BM75" s="96">
        <v>110090.73364056501</v>
      </c>
      <c r="BN75" s="96">
        <v>100763.58295410821</v>
      </c>
      <c r="BO75" s="96">
        <v>103788.5335196713</v>
      </c>
      <c r="BP75" s="96">
        <v>106059.40025963259</v>
      </c>
      <c r="BQ75" s="96">
        <v>105864.85145313849</v>
      </c>
    </row>
    <row r="76" spans="1:69" x14ac:dyDescent="0.25">
      <c r="A76" s="96" t="s">
        <v>138</v>
      </c>
      <c r="B76" s="96" t="s">
        <v>284</v>
      </c>
      <c r="C76" s="96" t="s">
        <v>509</v>
      </c>
      <c r="D76" s="96" t="s">
        <v>4191</v>
      </c>
      <c r="AJ76" s="96">
        <v>34813.52710843159</v>
      </c>
      <c r="AK76" s="96">
        <v>29401.844451441011</v>
      </c>
      <c r="AL76" s="96">
        <v>29862.011047009884</v>
      </c>
      <c r="AM76" s="96">
        <v>30244.453768435484</v>
      </c>
      <c r="AN76" s="96">
        <v>33419.178041895742</v>
      </c>
      <c r="AO76" s="96">
        <v>35864.096044225684</v>
      </c>
      <c r="AP76" s="96">
        <v>41216.213884724129</v>
      </c>
      <c r="AQ76" s="96">
        <v>43337.948201278792</v>
      </c>
      <c r="AR76" s="96">
        <v>44526.070421197619</v>
      </c>
      <c r="AS76" s="96">
        <v>49535.126481888634</v>
      </c>
      <c r="AT76" s="96">
        <v>52984.887326711432</v>
      </c>
      <c r="AU76" s="96">
        <v>55537.098503680965</v>
      </c>
      <c r="AV76" s="96">
        <v>59015.553948767825</v>
      </c>
      <c r="AW76" s="96">
        <v>62213.358514767599</v>
      </c>
      <c r="AX76" s="96">
        <v>66879.650131245231</v>
      </c>
      <c r="AY76" s="96">
        <v>69452.383997745041</v>
      </c>
      <c r="AZ76" s="98">
        <f t="shared" si="1"/>
        <v>76886.389500143196</v>
      </c>
      <c r="BA76" s="96">
        <v>73907.809468312145</v>
      </c>
      <c r="BB76" s="96">
        <v>70152.659531213591</v>
      </c>
      <c r="BC76" s="96">
        <v>66165.68140384779</v>
      </c>
      <c r="BD76" s="96">
        <v>70963.765860350002</v>
      </c>
      <c r="BE76" s="96">
        <v>71738.196463784567</v>
      </c>
      <c r="BF76" s="96">
        <v>72562.15582746148</v>
      </c>
      <c r="BG76" s="96">
        <v>72879.256406215864</v>
      </c>
      <c r="BH76" s="96">
        <v>74624.618211927431</v>
      </c>
      <c r="BI76" s="96">
        <v>73942.26155825668</v>
      </c>
      <c r="BJ76" s="96">
        <v>76022.465790987946</v>
      </c>
      <c r="BK76" s="96">
        <v>78544.452487970586</v>
      </c>
      <c r="BL76" s="96">
        <v>80758.685934575056</v>
      </c>
      <c r="BM76" s="96">
        <v>83259.86147740412</v>
      </c>
      <c r="BN76" s="96">
        <v>84454.777411884745</v>
      </c>
      <c r="BO76" s="96">
        <v>90106.809207940532</v>
      </c>
      <c r="BP76" s="96">
        <v>85289.457966101181</v>
      </c>
      <c r="BQ76" s="96">
        <v>81695.706494200655</v>
      </c>
    </row>
    <row r="77" spans="1:69" x14ac:dyDescent="0.25">
      <c r="A77" s="96" t="s">
        <v>182</v>
      </c>
      <c r="B77" s="96" t="s">
        <v>285</v>
      </c>
      <c r="C77" s="96" t="s">
        <v>509</v>
      </c>
      <c r="D77" s="96" t="s">
        <v>4191</v>
      </c>
      <c r="AJ77" s="96">
        <v>1925.8145088831238</v>
      </c>
      <c r="AK77" s="96">
        <v>1697.3740359267265</v>
      </c>
      <c r="AL77" s="96">
        <v>1857.8212903816325</v>
      </c>
      <c r="AM77" s="96">
        <v>1854.99339309676</v>
      </c>
      <c r="AN77" s="96">
        <v>1895.408783974078</v>
      </c>
      <c r="AO77" s="96">
        <v>2058.329718587127</v>
      </c>
      <c r="AP77" s="96">
        <v>2053.5625493719208</v>
      </c>
      <c r="AQ77" s="96">
        <v>1923.5740866759288</v>
      </c>
      <c r="AR77" s="96">
        <v>1961.73440482204</v>
      </c>
      <c r="AS77" s="96">
        <v>2007.0444791821435</v>
      </c>
      <c r="AT77" s="96">
        <v>2091.0056845710633</v>
      </c>
      <c r="AU77" s="96">
        <v>2045.0269243226051</v>
      </c>
      <c r="AV77" s="96">
        <v>1927.9466954255336</v>
      </c>
      <c r="AW77" s="96">
        <v>2105.0037471998539</v>
      </c>
      <c r="AX77" s="96">
        <v>2261.8777124420667</v>
      </c>
      <c r="AY77" s="96">
        <v>2423.1310604784721</v>
      </c>
      <c r="AZ77" s="98">
        <f t="shared" si="1"/>
        <v>4341.1481907021471</v>
      </c>
      <c r="BA77" s="96">
        <v>2613.6436690906876</v>
      </c>
      <c r="BB77" s="96">
        <v>2801.3345465856669</v>
      </c>
      <c r="BC77" s="96">
        <v>2947.2912726052368</v>
      </c>
      <c r="BD77" s="96">
        <v>3202.5841188580766</v>
      </c>
      <c r="BE77" s="96">
        <v>3434.1469067475932</v>
      </c>
      <c r="BF77" s="96">
        <v>3597.566733898434</v>
      </c>
      <c r="BG77" s="96">
        <v>3839.168973949495</v>
      </c>
      <c r="BH77" s="96">
        <v>4092.56903216402</v>
      </c>
      <c r="BI77" s="96">
        <v>4368.5766030857085</v>
      </c>
      <c r="BJ77" s="96">
        <v>4623.6670549503597</v>
      </c>
      <c r="BK77" s="96">
        <v>4900.2455908361617</v>
      </c>
      <c r="BL77" s="96">
        <v>5072.1394317140102</v>
      </c>
      <c r="BM77" s="96">
        <v>5329.7297082761816</v>
      </c>
      <c r="BN77" s="96">
        <v>5583.386167893279</v>
      </c>
      <c r="BO77" s="96">
        <v>5675.1887288855141</v>
      </c>
      <c r="BP77" s="96">
        <v>5769.5952416119544</v>
      </c>
      <c r="BQ77" s="96">
        <v>5948.685460784126</v>
      </c>
    </row>
    <row r="78" spans="1:69" x14ac:dyDescent="0.25">
      <c r="A78" s="96" t="s">
        <v>4108</v>
      </c>
      <c r="B78" s="96" t="s">
        <v>4107</v>
      </c>
      <c r="C78" s="96" t="s">
        <v>509</v>
      </c>
      <c r="D78" s="96" t="s">
        <v>4191</v>
      </c>
      <c r="AJ78" s="96">
        <v>80589.399782957829</v>
      </c>
      <c r="AK78" s="96">
        <v>81786.498054639582</v>
      </c>
      <c r="AL78" s="96">
        <v>82709.409629702117</v>
      </c>
      <c r="AM78" s="96">
        <v>85349.375720356271</v>
      </c>
      <c r="AN78" s="96">
        <v>87332.379701978512</v>
      </c>
      <c r="AO78" s="96">
        <v>88909.859372650651</v>
      </c>
      <c r="AP78" s="96">
        <v>90561.313421638202</v>
      </c>
      <c r="AQ78" s="96">
        <v>92237.609893343135</v>
      </c>
      <c r="AR78" s="96">
        <v>93823.319680814442</v>
      </c>
      <c r="AS78" s="96">
        <v>96629.257882928461</v>
      </c>
      <c r="AT78" s="96">
        <v>97987.155473546693</v>
      </c>
      <c r="AU78" s="96">
        <v>99330.764384573617</v>
      </c>
      <c r="AV78" s="96">
        <v>99643.183811494222</v>
      </c>
      <c r="AW78" s="96">
        <v>102045.82880503873</v>
      </c>
      <c r="AX78" s="96">
        <v>102781.96625855737</v>
      </c>
      <c r="AY78" s="96">
        <v>104457.20085331582</v>
      </c>
      <c r="AZ78" s="98">
        <f t="shared" si="1"/>
        <v>109904.5520880743</v>
      </c>
      <c r="BA78" s="96">
        <v>105734.48734411533</v>
      </c>
      <c r="BB78" s="96">
        <v>105504.27136108231</v>
      </c>
      <c r="BC78" s="96">
        <v>102892.15454482853</v>
      </c>
      <c r="BD78" s="96">
        <v>105619.19289825176</v>
      </c>
      <c r="BE78" s="96">
        <v>107883.82065311055</v>
      </c>
      <c r="BF78" s="96">
        <v>107616.97161380995</v>
      </c>
      <c r="BG78" s="96">
        <v>107737.19476422296</v>
      </c>
      <c r="BH78" s="96">
        <v>108557.35171427409</v>
      </c>
      <c r="BI78" s="96">
        <v>109966.76183486608</v>
      </c>
      <c r="BJ78" s="96">
        <v>110407.6046237062</v>
      </c>
      <c r="BK78" s="96">
        <v>111933.33351562233</v>
      </c>
      <c r="BL78" s="96">
        <v>113030.52361244905</v>
      </c>
      <c r="BM78" s="96">
        <v>114087.85543838596</v>
      </c>
      <c r="BN78" s="96">
        <v>109436.54646145771</v>
      </c>
      <c r="BO78" s="96">
        <v>115243.37496346941</v>
      </c>
      <c r="BP78" s="96">
        <v>116840.81278090218</v>
      </c>
      <c r="BQ78" s="96">
        <v>115885.12737270893</v>
      </c>
    </row>
    <row r="79" spans="1:69" x14ac:dyDescent="0.25">
      <c r="A79" s="96" t="s">
        <v>4106</v>
      </c>
      <c r="B79" s="96" t="s">
        <v>4105</v>
      </c>
      <c r="C79" s="96" t="s">
        <v>509</v>
      </c>
      <c r="D79" s="96" t="s">
        <v>4191</v>
      </c>
      <c r="AJ79" s="96">
        <v>13253.020885876727</v>
      </c>
      <c r="AK79" s="96">
        <v>12553.032550796737</v>
      </c>
      <c r="AL79" s="96">
        <v>11608.638778965862</v>
      </c>
      <c r="AM79" s="96">
        <v>10310.963838085248</v>
      </c>
      <c r="AN79" s="96">
        <v>9781.3133676045072</v>
      </c>
      <c r="AO79" s="96">
        <v>9663.6167107877063</v>
      </c>
      <c r="AP79" s="96">
        <v>9813.5020255341242</v>
      </c>
      <c r="AQ79" s="96">
        <v>10052.15737081901</v>
      </c>
      <c r="AR79" s="96">
        <v>10123.478673604826</v>
      </c>
      <c r="AS79" s="96">
        <v>10429.950440915838</v>
      </c>
      <c r="AT79" s="96">
        <v>10710.009603852966</v>
      </c>
      <c r="AU79" s="96">
        <v>10951.614567165638</v>
      </c>
      <c r="AV79" s="96">
        <v>10855.251295479806</v>
      </c>
      <c r="AW79" s="96">
        <v>11901.605006067623</v>
      </c>
      <c r="AX79" s="96">
        <v>12239.732953619699</v>
      </c>
      <c r="AY79" s="96">
        <v>12746.444943314571</v>
      </c>
      <c r="AZ79" s="98">
        <f t="shared" si="1"/>
        <v>13868.053305123369</v>
      </c>
      <c r="BA79" s="96">
        <v>13291.116298908406</v>
      </c>
      <c r="BB79" s="96">
        <v>13667.728968510917</v>
      </c>
      <c r="BC79" s="96">
        <v>13408.081940815733</v>
      </c>
      <c r="BD79" s="96">
        <v>14006.993537651393</v>
      </c>
      <c r="BE79" s="96">
        <v>14054.263621080467</v>
      </c>
      <c r="BF79" s="96">
        <v>14457.093026358836</v>
      </c>
      <c r="BG79" s="96">
        <v>14574.519323731605</v>
      </c>
      <c r="BH79" s="96">
        <v>14394.58831899838</v>
      </c>
      <c r="BI79" s="96">
        <v>14230.682110557067</v>
      </c>
      <c r="BJ79" s="96">
        <v>14374.176913838537</v>
      </c>
      <c r="BK79" s="96">
        <v>14452.776628910864</v>
      </c>
      <c r="BL79" s="96">
        <v>14524.687454039033</v>
      </c>
      <c r="BM79" s="96">
        <v>14642.690609502448</v>
      </c>
      <c r="BN79" s="96">
        <v>13791.793886657621</v>
      </c>
      <c r="BO79" s="96">
        <v>13896.487044171739</v>
      </c>
      <c r="BP79" s="96">
        <v>12171.546984537661</v>
      </c>
      <c r="BQ79" s="96">
        <v>11817.679518826579</v>
      </c>
    </row>
    <row r="80" spans="1:69" x14ac:dyDescent="0.25">
      <c r="A80" s="96" t="s">
        <v>81</v>
      </c>
      <c r="B80" s="96" t="s">
        <v>286</v>
      </c>
      <c r="C80" s="96" t="s">
        <v>509</v>
      </c>
      <c r="D80" s="96" t="s">
        <v>4191</v>
      </c>
      <c r="AJ80" s="96">
        <v>76529.830593497449</v>
      </c>
      <c r="AK80" s="96">
        <v>79438.289682555915</v>
      </c>
      <c r="AL80" s="96">
        <v>83884.928193457978</v>
      </c>
      <c r="AM80" s="96">
        <v>88139.844872291869</v>
      </c>
      <c r="AN80" s="96">
        <v>93302.964707376261</v>
      </c>
      <c r="AO80" s="96">
        <v>95432.255833584393</v>
      </c>
      <c r="AP80" s="96">
        <v>98809.79375361299</v>
      </c>
      <c r="AQ80" s="96">
        <v>101443.43139568265</v>
      </c>
      <c r="AR80" s="96">
        <v>102375.32775698691</v>
      </c>
      <c r="AS80" s="96">
        <v>106928.73652862481</v>
      </c>
      <c r="AT80" s="96">
        <v>107711.69321855177</v>
      </c>
      <c r="AU80" s="96">
        <v>109229.35708607486</v>
      </c>
      <c r="AV80" s="96">
        <v>111380.70231484721</v>
      </c>
      <c r="AW80" s="96">
        <v>116044.11471925009</v>
      </c>
      <c r="AX80" s="96">
        <v>115794.45860343754</v>
      </c>
      <c r="AY80" s="96">
        <v>118358.91118802686</v>
      </c>
      <c r="AZ80" s="98">
        <f t="shared" si="1"/>
        <v>121123.25158145293</v>
      </c>
      <c r="BA80" s="96">
        <v>122227.15062290525</v>
      </c>
      <c r="BB80" s="96">
        <v>121254.47671368442</v>
      </c>
      <c r="BC80" s="96">
        <v>114893.75412945177</v>
      </c>
      <c r="BD80" s="96">
        <v>119207.76422880621</v>
      </c>
      <c r="BE80" s="96">
        <v>120748.77349317455</v>
      </c>
      <c r="BF80" s="96">
        <v>118620.79560869613</v>
      </c>
      <c r="BG80" s="96">
        <v>118826.30575025246</v>
      </c>
      <c r="BH80" s="96">
        <v>118828.44032828328</v>
      </c>
      <c r="BI80" s="96">
        <v>119998.74126042433</v>
      </c>
      <c r="BJ80" s="96">
        <v>122841.08467287049</v>
      </c>
      <c r="BK80" s="96">
        <v>125516.01420353973</v>
      </c>
      <c r="BL80" s="96">
        <v>123663.37814206684</v>
      </c>
      <c r="BM80" s="96">
        <v>123872.80461918878</v>
      </c>
      <c r="BN80" s="96">
        <v>122702.37461850073</v>
      </c>
      <c r="BO80" s="96">
        <v>123786.78228775662</v>
      </c>
      <c r="BP80" s="96">
        <v>122241.79443685427</v>
      </c>
      <c r="BQ80" s="96">
        <v>119864.8417682438</v>
      </c>
    </row>
    <row r="81" spans="1:69" x14ac:dyDescent="0.25">
      <c r="A81" s="96" t="s">
        <v>287</v>
      </c>
      <c r="B81" s="96" t="s">
        <v>288</v>
      </c>
      <c r="C81" s="96" t="s">
        <v>509</v>
      </c>
      <c r="D81" s="96" t="s">
        <v>4191</v>
      </c>
      <c r="AJ81" s="96">
        <v>22361.310628856307</v>
      </c>
      <c r="AK81" s="96">
        <v>23645.369264342546</v>
      </c>
      <c r="AL81" s="96">
        <v>23977.572037794791</v>
      </c>
      <c r="AM81" s="96">
        <v>25011.989002450184</v>
      </c>
      <c r="AN81" s="96">
        <v>25431.321248323911</v>
      </c>
      <c r="AO81" s="96">
        <v>26335.272675471817</v>
      </c>
      <c r="AP81" s="96">
        <v>25355.738512116885</v>
      </c>
      <c r="AQ81" s="96">
        <v>25211.101469901128</v>
      </c>
      <c r="AR81" s="96">
        <v>26913.154391949018</v>
      </c>
      <c r="AS81" s="96">
        <v>26002.433891106055</v>
      </c>
      <c r="AT81" s="96">
        <v>26108.463596838796</v>
      </c>
      <c r="AU81" s="96">
        <v>26577.970114251504</v>
      </c>
      <c r="AV81" s="96">
        <v>26470.721869411183</v>
      </c>
      <c r="AW81" s="96">
        <v>27500.584866469981</v>
      </c>
      <c r="AX81" s="96">
        <v>27744.420177901786</v>
      </c>
      <c r="AY81" s="96">
        <v>27344.686951224736</v>
      </c>
      <c r="AZ81" s="98">
        <f t="shared" si="1"/>
        <v>29533.97389276027</v>
      </c>
      <c r="BA81" s="96">
        <v>26301.637259297899</v>
      </c>
      <c r="BB81" s="96">
        <v>25843.101955950264</v>
      </c>
      <c r="BC81" s="96">
        <v>24869.570125881783</v>
      </c>
      <c r="BD81" s="96">
        <v>25001.75098386663</v>
      </c>
      <c r="BE81" s="96">
        <v>25105.567374246293</v>
      </c>
      <c r="BF81" s="96">
        <v>25863.604484635598</v>
      </c>
      <c r="BG81" s="96">
        <v>27571.248224409257</v>
      </c>
      <c r="BH81" s="96">
        <v>29678.191215798321</v>
      </c>
      <c r="BI81" s="96">
        <v>31241.705336262334</v>
      </c>
      <c r="BJ81" s="96">
        <v>32275.787758640716</v>
      </c>
      <c r="BK81" s="96">
        <v>33958.407814515645</v>
      </c>
      <c r="BL81" s="96">
        <v>35187.845849220219</v>
      </c>
      <c r="BM81" s="96">
        <v>34878.106524069437</v>
      </c>
      <c r="BN81" s="96">
        <v>29857.324954940075</v>
      </c>
      <c r="BO81" s="96">
        <v>28273.490392144249</v>
      </c>
      <c r="BP81" s="96">
        <v>32207.409976843159</v>
      </c>
      <c r="BQ81" s="96">
        <v>33962.805946202709</v>
      </c>
    </row>
    <row r="82" spans="1:69" x14ac:dyDescent="0.25">
      <c r="A82" s="96" t="s">
        <v>60</v>
      </c>
      <c r="B82" s="96" t="s">
        <v>289</v>
      </c>
      <c r="C82" s="96" t="s">
        <v>509</v>
      </c>
      <c r="D82" s="96" t="s">
        <v>4191</v>
      </c>
      <c r="AJ82" s="96">
        <v>100775.97663919708</v>
      </c>
      <c r="AK82" s="96">
        <v>102692.23815734465</v>
      </c>
      <c r="AL82" s="96">
        <v>102727.80735716585</v>
      </c>
      <c r="AM82" s="96">
        <v>106192.86875371102</v>
      </c>
      <c r="AN82" s="96">
        <v>106923.07277032151</v>
      </c>
      <c r="AO82" s="96">
        <v>107794.22767936785</v>
      </c>
      <c r="AP82" s="96">
        <v>110541.91364169811</v>
      </c>
      <c r="AQ82" s="96">
        <v>113234.74724847669</v>
      </c>
      <c r="AR82" s="96">
        <v>115677.84025564829</v>
      </c>
      <c r="AS82" s="96">
        <v>117072.95536951646</v>
      </c>
      <c r="AT82" s="96">
        <v>116770.88585555715</v>
      </c>
      <c r="AU82" s="96">
        <v>116806.37229741043</v>
      </c>
      <c r="AV82" s="96">
        <v>114884.63310969317</v>
      </c>
      <c r="AW82" s="96">
        <v>118262.36360611147</v>
      </c>
      <c r="AX82" s="96">
        <v>119817.8443508716</v>
      </c>
      <c r="AY82" s="96">
        <v>121901.58712966298</v>
      </c>
      <c r="AZ82" s="98">
        <f t="shared" si="1"/>
        <v>125236.48167203857</v>
      </c>
      <c r="BA82" s="96">
        <v>122701.31308353503</v>
      </c>
      <c r="BB82" s="96">
        <v>121310.21615644914</v>
      </c>
      <c r="BC82" s="96">
        <v>118947.98903321511</v>
      </c>
      <c r="BD82" s="96">
        <v>121098.17171665485</v>
      </c>
      <c r="BE82" s="96">
        <v>123587.35192031415</v>
      </c>
      <c r="BF82" s="96">
        <v>123708.01239582442</v>
      </c>
      <c r="BG82" s="96">
        <v>123486.89313028967</v>
      </c>
      <c r="BH82" s="96">
        <v>125252.33254599957</v>
      </c>
      <c r="BI82" s="96">
        <v>126280.16813316544</v>
      </c>
      <c r="BJ82" s="96">
        <v>127038.61895661287</v>
      </c>
      <c r="BK82" s="96">
        <v>129126.90027614401</v>
      </c>
      <c r="BL82" s="96">
        <v>130357.20002174223</v>
      </c>
      <c r="BM82" s="96">
        <v>132042.64777538515</v>
      </c>
      <c r="BN82" s="96">
        <v>122648.86976318294</v>
      </c>
      <c r="BO82" s="96">
        <v>126611.54549657681</v>
      </c>
      <c r="BP82" s="96">
        <v>127540.29532120524</v>
      </c>
      <c r="BQ82" s="96">
        <v>127281.66269835913</v>
      </c>
    </row>
    <row r="83" spans="1:69" hidden="1" x14ac:dyDescent="0.25">
      <c r="A83" s="96" t="s">
        <v>290</v>
      </c>
      <c r="B83" s="96" t="s">
        <v>4104</v>
      </c>
      <c r="C83" s="96" t="s">
        <v>509</v>
      </c>
      <c r="D83" s="96" t="s">
        <v>4191</v>
      </c>
      <c r="AZ83" s="98" t="e">
        <f t="shared" si="1"/>
        <v>#DIV/0!</v>
      </c>
    </row>
    <row r="84" spans="1:69" hidden="1" x14ac:dyDescent="0.25">
      <c r="A84" s="96" t="s">
        <v>4103</v>
      </c>
      <c r="B84" s="96" t="s">
        <v>4102</v>
      </c>
      <c r="C84" s="96" t="s">
        <v>509</v>
      </c>
      <c r="D84" s="96" t="s">
        <v>4191</v>
      </c>
      <c r="AZ84" s="98" t="e">
        <f t="shared" si="1"/>
        <v>#DIV/0!</v>
      </c>
    </row>
    <row r="85" spans="1:69" x14ac:dyDescent="0.25">
      <c r="A85" s="96" t="s">
        <v>291</v>
      </c>
      <c r="B85" s="96" t="s">
        <v>292</v>
      </c>
      <c r="C85" s="96" t="s">
        <v>509</v>
      </c>
      <c r="D85" s="96" t="s">
        <v>4191</v>
      </c>
      <c r="AJ85" s="96">
        <v>106766.59621370706</v>
      </c>
      <c r="AK85" s="96">
        <v>101481.66309142041</v>
      </c>
      <c r="AL85" s="96">
        <v>102766.40792162929</v>
      </c>
      <c r="AM85" s="96">
        <v>103775.44229082295</v>
      </c>
      <c r="AN85" s="96">
        <v>105335.65239054972</v>
      </c>
      <c r="AO85" s="96">
        <v>106041.69593230866</v>
      </c>
      <c r="AP85" s="96">
        <v>108759.39298187557</v>
      </c>
      <c r="AQ85" s="96">
        <v>109383.29362277704</v>
      </c>
      <c r="AR85" s="96">
        <v>97479.013381861136</v>
      </c>
      <c r="AS85" s="96">
        <v>93283.783611135601</v>
      </c>
      <c r="AT85" s="96">
        <v>92501.776152125341</v>
      </c>
      <c r="AU85" s="96">
        <v>88939.013599029044</v>
      </c>
      <c r="AV85" s="96">
        <v>87870.563579566835</v>
      </c>
      <c r="AW85" s="96">
        <v>85723.951378401922</v>
      </c>
      <c r="AX85" s="96">
        <v>84959.39176918313</v>
      </c>
      <c r="AY85" s="96">
        <v>80863.381495777357</v>
      </c>
      <c r="AZ85" s="98">
        <f t="shared" si="1"/>
        <v>82545.913151290311</v>
      </c>
      <c r="BA85" s="96">
        <v>83277.95353826815</v>
      </c>
      <c r="BB85" s="96">
        <v>78767.544885151132</v>
      </c>
      <c r="BC85" s="96">
        <v>76613.209529490559</v>
      </c>
      <c r="BD85" s="96">
        <v>79740.591197303977</v>
      </c>
      <c r="BE85" s="96">
        <v>81736.980113555066</v>
      </c>
      <c r="BF85" s="96">
        <v>82666.709335520063</v>
      </c>
      <c r="BG85" s="96">
        <v>84338.094166516501</v>
      </c>
      <c r="BH85" s="96">
        <v>85197.915914572717</v>
      </c>
      <c r="BI85" s="96">
        <v>85879.367496256193</v>
      </c>
      <c r="BJ85" s="96">
        <v>85277.957082003762</v>
      </c>
      <c r="BK85" s="96">
        <v>83621.909250605415</v>
      </c>
      <c r="BL85" s="96">
        <v>82399.380607216735</v>
      </c>
      <c r="BM85" s="96">
        <v>83435.180596037026</v>
      </c>
      <c r="BN85" s="96">
        <v>86242.278813137527</v>
      </c>
      <c r="BO85" s="96">
        <v>84546.953326117989</v>
      </c>
      <c r="BP85" s="96">
        <v>80224.673513687172</v>
      </c>
      <c r="BQ85" s="96">
        <v>79313.824206495294</v>
      </c>
    </row>
    <row r="86" spans="1:69" x14ac:dyDescent="0.25">
      <c r="A86" s="96" t="s">
        <v>98</v>
      </c>
      <c r="B86" s="96" t="s">
        <v>293</v>
      </c>
      <c r="C86" s="96" t="s">
        <v>509</v>
      </c>
      <c r="D86" s="96" t="s">
        <v>4191</v>
      </c>
      <c r="AJ86" s="96">
        <v>75676.783670571487</v>
      </c>
      <c r="AK86" s="96">
        <v>77282.585071219873</v>
      </c>
      <c r="AL86" s="96">
        <v>80292.389361421345</v>
      </c>
      <c r="AM86" s="96">
        <v>82761.397863198305</v>
      </c>
      <c r="AN86" s="96">
        <v>83934.416309682405</v>
      </c>
      <c r="AO86" s="96">
        <v>85198.485341606502</v>
      </c>
      <c r="AP86" s="96">
        <v>87803.293093359243</v>
      </c>
      <c r="AQ86" s="96">
        <v>89774.769299213032</v>
      </c>
      <c r="AR86" s="96">
        <v>92089.745802572623</v>
      </c>
      <c r="AS86" s="96">
        <v>94694.410957028813</v>
      </c>
      <c r="AT86" s="96">
        <v>96227.408009234394</v>
      </c>
      <c r="AU86" s="96">
        <v>97256.485825376032</v>
      </c>
      <c r="AV86" s="96">
        <v>99223.989030200173</v>
      </c>
      <c r="AW86" s="96">
        <v>100572.96676481224</v>
      </c>
      <c r="AX86" s="96">
        <v>101917.71369887669</v>
      </c>
      <c r="AY86" s="96">
        <v>103318.54723264623</v>
      </c>
      <c r="AZ86" s="98">
        <f t="shared" si="1"/>
        <v>105578.27222474465</v>
      </c>
      <c r="BA86" s="96">
        <v>105222.31013320136</v>
      </c>
      <c r="BB86" s="96">
        <v>104062.5861147113</v>
      </c>
      <c r="BC86" s="96">
        <v>100825.11608355056</v>
      </c>
      <c r="BD86" s="96">
        <v>102876.78486217691</v>
      </c>
      <c r="BE86" s="96">
        <v>103560.17184362553</v>
      </c>
      <c r="BF86" s="96">
        <v>103982.82313156949</v>
      </c>
      <c r="BG86" s="96">
        <v>104531.99261049891</v>
      </c>
      <c r="BH86" s="96">
        <v>105392.37446250729</v>
      </c>
      <c r="BI86" s="96">
        <v>105912.36475287733</v>
      </c>
      <c r="BJ86" s="96">
        <v>106361.58206163702</v>
      </c>
      <c r="BK86" s="96">
        <v>108035.81859596804</v>
      </c>
      <c r="BL86" s="96">
        <v>108266.07578966126</v>
      </c>
      <c r="BM86" s="96">
        <v>108859.17209177949</v>
      </c>
      <c r="BN86" s="96">
        <v>98508.037198603561</v>
      </c>
      <c r="BO86" s="96">
        <v>108458.31483209507</v>
      </c>
      <c r="BP86" s="96">
        <v>110321.93727201168</v>
      </c>
      <c r="BQ86" s="96">
        <v>109653.16598418418</v>
      </c>
    </row>
    <row r="87" spans="1:69" x14ac:dyDescent="0.25">
      <c r="A87" s="96" t="s">
        <v>165</v>
      </c>
      <c r="B87" s="96" t="s">
        <v>294</v>
      </c>
      <c r="C87" s="96" t="s">
        <v>509</v>
      </c>
      <c r="D87" s="96" t="s">
        <v>4191</v>
      </c>
      <c r="AJ87" s="96">
        <v>20946.769761369531</v>
      </c>
      <c r="AK87" s="96">
        <v>11694.09978271697</v>
      </c>
      <c r="AL87" s="96">
        <v>8133.1117361469342</v>
      </c>
      <c r="AM87" s="96">
        <v>7563.1596541129948</v>
      </c>
      <c r="AN87" s="96">
        <v>8026.5048005167546</v>
      </c>
      <c r="AO87" s="96">
        <v>9780.5924470221853</v>
      </c>
      <c r="AP87" s="96">
        <v>11271.898420688747</v>
      </c>
      <c r="AQ87" s="96">
        <v>12350.145444693419</v>
      </c>
      <c r="AR87" s="96">
        <v>12675.894582466959</v>
      </c>
      <c r="AS87" s="96">
        <v>13018.246050592878</v>
      </c>
      <c r="AT87" s="96">
        <v>13370.977347290231</v>
      </c>
      <c r="AU87" s="96">
        <v>14628.561555089847</v>
      </c>
      <c r="AV87" s="96">
        <v>15769.114768144973</v>
      </c>
      <c r="AW87" s="96">
        <v>17192.134847229387</v>
      </c>
      <c r="AX87" s="96">
        <v>19283.002677711127</v>
      </c>
      <c r="AY87" s="96">
        <v>21623.324810412963</v>
      </c>
      <c r="AZ87" s="98">
        <f t="shared" si="1"/>
        <v>34411.752363392909</v>
      </c>
      <c r="BA87" s="96">
        <v>23819.72471581171</v>
      </c>
      <c r="BB87" s="96">
        <v>25665.428160125448</v>
      </c>
      <c r="BC87" s="96">
        <v>25363.788957165802</v>
      </c>
      <c r="BD87" s="96">
        <v>26587.348524453217</v>
      </c>
      <c r="BE87" s="96">
        <v>28398.993663003945</v>
      </c>
      <c r="BF87" s="96">
        <v>29904.426692703717</v>
      </c>
      <c r="BG87" s="96">
        <v>31656.511075040853</v>
      </c>
      <c r="BH87" s="96">
        <v>31974.707417660815</v>
      </c>
      <c r="BI87" s="96">
        <v>32264.73819031538</v>
      </c>
      <c r="BJ87" s="96">
        <v>33731.647481948181</v>
      </c>
      <c r="BK87" s="96">
        <v>35676.650168702232</v>
      </c>
      <c r="BL87" s="96">
        <v>38792.28282169834</v>
      </c>
      <c r="BM87" s="96">
        <v>41218.889455400487</v>
      </c>
      <c r="BN87" s="96">
        <v>38477.338799653466</v>
      </c>
      <c r="BO87" s="96">
        <v>42408.908829252534</v>
      </c>
      <c r="BP87" s="96">
        <v>47905.873263428897</v>
      </c>
      <c r="BQ87" s="96">
        <v>51152.531961314366</v>
      </c>
    </row>
    <row r="88" spans="1:69" x14ac:dyDescent="0.25">
      <c r="A88" s="96" t="s">
        <v>295</v>
      </c>
      <c r="B88" s="96" t="s">
        <v>296</v>
      </c>
      <c r="C88" s="96" t="s">
        <v>509</v>
      </c>
      <c r="D88" s="96" t="s">
        <v>4191</v>
      </c>
      <c r="AJ88" s="96">
        <v>7133.4395379841435</v>
      </c>
      <c r="AK88" s="96">
        <v>7314.6215680567293</v>
      </c>
      <c r="AL88" s="96">
        <v>7502.8988570596139</v>
      </c>
      <c r="AM88" s="96">
        <v>7594.9870480655909</v>
      </c>
      <c r="AN88" s="96">
        <v>7737.825449822978</v>
      </c>
      <c r="AO88" s="96">
        <v>7920.6877769566208</v>
      </c>
      <c r="AP88" s="96">
        <v>8060.1406608247153</v>
      </c>
      <c r="AQ88" s="96">
        <v>8231.9364979599086</v>
      </c>
      <c r="AR88" s="96">
        <v>8517.7267625560125</v>
      </c>
      <c r="AS88" s="96">
        <v>8616.3834602874031</v>
      </c>
      <c r="AT88" s="96">
        <v>8616.0172640695073</v>
      </c>
      <c r="AU88" s="96">
        <v>8644.1345644086032</v>
      </c>
      <c r="AV88" s="96">
        <v>8733.1172973834236</v>
      </c>
      <c r="AW88" s="96">
        <v>8871.0728250268221</v>
      </c>
      <c r="AX88" s="96">
        <v>9051.660643954232</v>
      </c>
      <c r="AY88" s="96">
        <v>9291.9708055981591</v>
      </c>
      <c r="AZ88" s="98">
        <f t="shared" si="1"/>
        <v>13476.042394194894</v>
      </c>
      <c r="BA88" s="96">
        <v>9472.8134355550028</v>
      </c>
      <c r="BB88" s="96">
        <v>10089.843409023657</v>
      </c>
      <c r="BC88" s="96">
        <v>10360.74489070583</v>
      </c>
      <c r="BD88" s="96">
        <v>10942.633461328536</v>
      </c>
      <c r="BE88" s="96">
        <v>12079.884322265885</v>
      </c>
      <c r="BF88" s="96">
        <v>12797.071080019197</v>
      </c>
      <c r="BG88" s="96">
        <v>13334.610873979525</v>
      </c>
      <c r="BH88" s="96">
        <v>13755.959452450266</v>
      </c>
      <c r="BI88" s="96">
        <v>14125.242460655159</v>
      </c>
      <c r="BJ88" s="96">
        <v>14005.126808542313</v>
      </c>
      <c r="BK88" s="96">
        <v>14465.495615727308</v>
      </c>
      <c r="BL88" s="96">
        <v>14968.997354805326</v>
      </c>
      <c r="BM88" s="96">
        <v>15548.599249869292</v>
      </c>
      <c r="BN88" s="96">
        <v>15420.025728961173</v>
      </c>
      <c r="BO88" s="96">
        <v>15840.763670272159</v>
      </c>
      <c r="BP88" s="96">
        <v>15890.877908247408</v>
      </c>
      <c r="BQ88" s="96">
        <v>15994.030978905195</v>
      </c>
    </row>
    <row r="89" spans="1:69" hidden="1" x14ac:dyDescent="0.25">
      <c r="A89" s="96" t="s">
        <v>297</v>
      </c>
      <c r="B89" s="96" t="s">
        <v>4101</v>
      </c>
      <c r="C89" s="96" t="s">
        <v>509</v>
      </c>
      <c r="D89" s="96" t="s">
        <v>4191</v>
      </c>
      <c r="AZ89" s="98" t="e">
        <f t="shared" si="1"/>
        <v>#DIV/0!</v>
      </c>
    </row>
    <row r="90" spans="1:69" x14ac:dyDescent="0.25">
      <c r="A90" s="96" t="s">
        <v>298</v>
      </c>
      <c r="B90" s="96" t="s">
        <v>299</v>
      </c>
      <c r="C90" s="96" t="s">
        <v>509</v>
      </c>
      <c r="D90" s="96" t="s">
        <v>4191</v>
      </c>
      <c r="AJ90" s="96">
        <v>6106.8465572973892</v>
      </c>
      <c r="AK90" s="96">
        <v>6114.7067851069169</v>
      </c>
      <c r="AL90" s="96">
        <v>6233.9051757294928</v>
      </c>
      <c r="AM90" s="96">
        <v>6293.5770610743893</v>
      </c>
      <c r="AN90" s="96">
        <v>6405.9403616682603</v>
      </c>
      <c r="AO90" s="96">
        <v>6506.3235978106904</v>
      </c>
      <c r="AP90" s="96">
        <v>6731.6896876698502</v>
      </c>
      <c r="AQ90" s="96">
        <v>6885.2863741956508</v>
      </c>
      <c r="AR90" s="96">
        <v>7005.3749226656337</v>
      </c>
      <c r="AS90" s="96">
        <v>7077.8888500261037</v>
      </c>
      <c r="AT90" s="96">
        <v>7284.8630797883516</v>
      </c>
      <c r="AU90" s="96">
        <v>7562.3592060423316</v>
      </c>
      <c r="AV90" s="96">
        <v>7559.535342038419</v>
      </c>
      <c r="AW90" s="96">
        <v>7650.7558864452549</v>
      </c>
      <c r="AX90" s="96">
        <v>7817.0076182917355</v>
      </c>
      <c r="AY90" s="96">
        <v>7825.3254641844424</v>
      </c>
      <c r="AZ90" s="98">
        <f t="shared" si="1"/>
        <v>10515.81805135859</v>
      </c>
      <c r="BA90" s="96">
        <v>8214.5815551044943</v>
      </c>
      <c r="BB90" s="96">
        <v>8408.2725924780516</v>
      </c>
      <c r="BC90" s="96">
        <v>8188.5280457763638</v>
      </c>
      <c r="BD90" s="96">
        <v>8453.8510007473669</v>
      </c>
      <c r="BE90" s="96">
        <v>8772.8550466391516</v>
      </c>
      <c r="BF90" s="96">
        <v>9101.3937461706282</v>
      </c>
      <c r="BG90" s="96">
        <v>9314.6438089776148</v>
      </c>
      <c r="BH90" s="96">
        <v>9515.2313106258007</v>
      </c>
      <c r="BI90" s="96">
        <v>9728.6054446562175</v>
      </c>
      <c r="BJ90" s="96">
        <v>10559.534089905055</v>
      </c>
      <c r="BK90" s="96">
        <v>11419.847216474362</v>
      </c>
      <c r="BL90" s="96">
        <v>11939.849534703268</v>
      </c>
      <c r="BM90" s="96">
        <v>12442.142004352581</v>
      </c>
      <c r="BN90" s="96">
        <v>12933.314845903195</v>
      </c>
      <c r="BO90" s="96">
        <v>13041.23505484389</v>
      </c>
      <c r="BP90" s="96">
        <v>13125.358406858515</v>
      </c>
      <c r="BQ90" s="96">
        <v>13609.663168879486</v>
      </c>
    </row>
    <row r="91" spans="1:69" x14ac:dyDescent="0.25">
      <c r="A91" s="96" t="s">
        <v>300</v>
      </c>
      <c r="B91" s="96" t="s">
        <v>301</v>
      </c>
      <c r="C91" s="96" t="s">
        <v>509</v>
      </c>
      <c r="D91" s="96" t="s">
        <v>4191</v>
      </c>
      <c r="AJ91" s="96">
        <v>9435.4801244933842</v>
      </c>
      <c r="AK91" s="96">
        <v>9374.6091140073622</v>
      </c>
      <c r="AL91" s="96">
        <v>9316.9672705790417</v>
      </c>
      <c r="AM91" s="96">
        <v>9060.353100099439</v>
      </c>
      <c r="AN91" s="96">
        <v>8885.7040712690614</v>
      </c>
      <c r="AO91" s="96">
        <v>8818.3685821416875</v>
      </c>
      <c r="AP91" s="96">
        <v>8946.9292144164974</v>
      </c>
      <c r="AQ91" s="96">
        <v>8965.4043989756756</v>
      </c>
      <c r="AR91" s="96">
        <v>9223.7238985391432</v>
      </c>
      <c r="AS91" s="96">
        <v>9425.3263260149943</v>
      </c>
      <c r="AT91" s="96">
        <v>9647.2987682535204</v>
      </c>
      <c r="AU91" s="96">
        <v>9090.8542074127672</v>
      </c>
      <c r="AV91" s="96">
        <v>9413.0296067251766</v>
      </c>
      <c r="AW91" s="96">
        <v>9772.4624225809875</v>
      </c>
      <c r="AX91" s="96">
        <v>9251.0640283064167</v>
      </c>
      <c r="AY91" s="96">
        <v>8955.5812394457535</v>
      </c>
      <c r="AZ91" s="98">
        <f t="shared" si="1"/>
        <v>8525.2754744807899</v>
      </c>
      <c r="BA91" s="96">
        <v>8958.2534821541994</v>
      </c>
      <c r="BB91" s="96">
        <v>9161.4949817080378</v>
      </c>
      <c r="BC91" s="96">
        <v>9415.414883690526</v>
      </c>
      <c r="BD91" s="96">
        <v>9635.1546463388549</v>
      </c>
      <c r="BE91" s="96">
        <v>8639.8639822505884</v>
      </c>
      <c r="BF91" s="96">
        <v>8802.4456332647624</v>
      </c>
      <c r="BG91" s="96">
        <v>8658.1205705404573</v>
      </c>
      <c r="BH91" s="96">
        <v>8118.6669343199137</v>
      </c>
      <c r="BI91" s="96">
        <v>8074.0723886729402</v>
      </c>
      <c r="BJ91" s="96">
        <v>7866.1303142711195</v>
      </c>
      <c r="BK91" s="96">
        <v>7862.909808225786</v>
      </c>
      <c r="BL91" s="96">
        <v>8052.8434504775905</v>
      </c>
      <c r="BM91" s="96">
        <v>8284.0749291051907</v>
      </c>
      <c r="BN91" s="96">
        <v>8206.1232577228857</v>
      </c>
      <c r="BO91" s="96">
        <v>8311.5225717432986</v>
      </c>
      <c r="BP91" s="96">
        <v>8373.0079165336501</v>
      </c>
      <c r="BQ91" s="96">
        <v>8509.5833151536353</v>
      </c>
    </row>
    <row r="92" spans="1:69" x14ac:dyDescent="0.25">
      <c r="A92" s="96" t="s">
        <v>302</v>
      </c>
      <c r="B92" s="96" t="s">
        <v>303</v>
      </c>
      <c r="C92" s="96" t="s">
        <v>509</v>
      </c>
      <c r="D92" s="96" t="s">
        <v>4191</v>
      </c>
      <c r="AJ92" s="96">
        <v>6234.0531977891424</v>
      </c>
      <c r="AK92" s="96">
        <v>6104.3468210160499</v>
      </c>
      <c r="AL92" s="96">
        <v>6016.9107026037545</v>
      </c>
      <c r="AM92" s="96">
        <v>6006.8942715015137</v>
      </c>
      <c r="AN92" s="96">
        <v>6093.0395535062917</v>
      </c>
      <c r="AO92" s="96">
        <v>6613.6426905236995</v>
      </c>
      <c r="AP92" s="96">
        <v>6874.1767353669684</v>
      </c>
      <c r="AQ92" s="96">
        <v>5242.3225831541631</v>
      </c>
      <c r="AR92" s="96">
        <v>6002.8444964867595</v>
      </c>
      <c r="AS92" s="96">
        <v>5930.6201504476385</v>
      </c>
      <c r="AT92" s="96">
        <v>6032.3736973878495</v>
      </c>
      <c r="AU92" s="96">
        <v>6105.50807629663</v>
      </c>
      <c r="AV92" s="96">
        <v>5948.9899942996371</v>
      </c>
      <c r="AW92" s="96">
        <v>5877.0016265263439</v>
      </c>
      <c r="AX92" s="96">
        <v>6113.0915979124566</v>
      </c>
      <c r="AY92" s="96">
        <v>6126.4955052131654</v>
      </c>
      <c r="AZ92" s="98">
        <f t="shared" si="1"/>
        <v>6663.7400793715124</v>
      </c>
      <c r="BA92" s="96">
        <v>6130.4969588617014</v>
      </c>
      <c r="BB92" s="96">
        <v>6248.9472224307874</v>
      </c>
      <c r="BC92" s="96">
        <v>6236.1845436894346</v>
      </c>
      <c r="BD92" s="96">
        <v>6409.7958291554969</v>
      </c>
      <c r="BE92" s="96">
        <v>6730.5541881218305</v>
      </c>
      <c r="BF92" s="96">
        <v>6434.0757527775131</v>
      </c>
      <c r="BG92" s="96">
        <v>6456.1989484987153</v>
      </c>
      <c r="BH92" s="96">
        <v>6341.4171204259774</v>
      </c>
      <c r="BI92" s="96">
        <v>6530.8376560987526</v>
      </c>
      <c r="BJ92" s="96">
        <v>6676.4349062132906</v>
      </c>
      <c r="BK92" s="96">
        <v>6789.4299767569019</v>
      </c>
      <c r="BL92" s="96">
        <v>6846.9802823667897</v>
      </c>
      <c r="BM92" s="96">
        <v>6952.3365309096762</v>
      </c>
      <c r="BN92" s="96">
        <v>6950.3698927945743</v>
      </c>
      <c r="BO92" s="96">
        <v>7136.5469804621771</v>
      </c>
      <c r="BP92" s="96">
        <v>7167.0929284340427</v>
      </c>
      <c r="BQ92" s="96">
        <v>7245.881631318055</v>
      </c>
    </row>
    <row r="93" spans="1:69" x14ac:dyDescent="0.25">
      <c r="A93" s="96" t="s">
        <v>304</v>
      </c>
      <c r="B93" s="96" t="s">
        <v>305</v>
      </c>
      <c r="C93" s="96" t="s">
        <v>509</v>
      </c>
      <c r="D93" s="96" t="s">
        <v>4191</v>
      </c>
      <c r="AJ93" s="96">
        <v>3516.7240680490613</v>
      </c>
      <c r="AK93" s="96">
        <v>4599.3618098550442</v>
      </c>
      <c r="AL93" s="96">
        <v>4950.8390396726327</v>
      </c>
      <c r="AM93" s="96">
        <v>5594.6341077856787</v>
      </c>
      <c r="AN93" s="96">
        <v>6354.4112223907505</v>
      </c>
      <c r="AO93" s="96">
        <v>10227.258269120548</v>
      </c>
      <c r="AP93" s="96">
        <v>24677.411468919527</v>
      </c>
      <c r="AQ93" s="96">
        <v>29467.519304903555</v>
      </c>
      <c r="AR93" s="96">
        <v>35655.014655344385</v>
      </c>
      <c r="AS93" s="96">
        <v>40336.576939119048</v>
      </c>
      <c r="AT93" s="96">
        <v>62770.498639995472</v>
      </c>
      <c r="AU93" s="96">
        <v>71223.298800127755</v>
      </c>
      <c r="AV93" s="96">
        <v>76898.142100770812</v>
      </c>
      <c r="AW93" s="96">
        <v>100292.74991288745</v>
      </c>
      <c r="AX93" s="96">
        <v>110726.3274211157</v>
      </c>
      <c r="AY93" s="96">
        <v>112918.7575685451</v>
      </c>
      <c r="AZ93" s="98">
        <f t="shared" si="1"/>
        <v>94106.190980337051</v>
      </c>
      <c r="BA93" s="96">
        <v>123495.25140878985</v>
      </c>
      <c r="BB93" s="96">
        <v>138245.95900551387</v>
      </c>
      <c r="BC93" s="96">
        <v>133647.23741517123</v>
      </c>
      <c r="BD93" s="96">
        <v>116347.77525699709</v>
      </c>
      <c r="BE93" s="96">
        <v>118418.21055953135</v>
      </c>
      <c r="BF93" s="96">
        <v>122752.04345589149</v>
      </c>
      <c r="BG93" s="96">
        <v>112870.64612234602</v>
      </c>
      <c r="BH93" s="96">
        <v>108964.00976558875</v>
      </c>
      <c r="BI93" s="96">
        <v>95538.748823189482</v>
      </c>
      <c r="BJ93" s="96">
        <v>84112.097981178405</v>
      </c>
      <c r="BK93" s="96">
        <v>76781.885382817622</v>
      </c>
      <c r="BL93" s="96">
        <v>69595.728067346296</v>
      </c>
      <c r="BM93" s="96">
        <v>63705.521343397995</v>
      </c>
      <c r="BN93" s="96">
        <v>62427.609047592479</v>
      </c>
      <c r="BO93" s="96">
        <v>60815.096982682036</v>
      </c>
      <c r="BP93" s="96">
        <v>58711.234768380411</v>
      </c>
      <c r="BQ93" s="96">
        <v>53376.191279315579</v>
      </c>
    </row>
    <row r="94" spans="1:69" x14ac:dyDescent="0.25">
      <c r="A94" s="96" t="s">
        <v>128</v>
      </c>
      <c r="B94" s="96" t="s">
        <v>306</v>
      </c>
      <c r="C94" s="96" t="s">
        <v>509</v>
      </c>
      <c r="D94" s="96" t="s">
        <v>4191</v>
      </c>
      <c r="AJ94" s="96">
        <v>74612.180028763265</v>
      </c>
      <c r="AK94" s="96">
        <v>74094.595955481156</v>
      </c>
      <c r="AL94" s="96">
        <v>72983.125633391159</v>
      </c>
      <c r="AM94" s="96">
        <v>72376.987683700616</v>
      </c>
      <c r="AN94" s="96">
        <v>72745.547964487545</v>
      </c>
      <c r="AO94" s="96">
        <v>73340.005234365104</v>
      </c>
      <c r="AP94" s="96">
        <v>76233.182004915448</v>
      </c>
      <c r="AQ94" s="96">
        <v>78304.170728791825</v>
      </c>
      <c r="AR94" s="96">
        <v>80285.19200308212</v>
      </c>
      <c r="AS94" s="96">
        <v>82328.304835670046</v>
      </c>
      <c r="AT94" s="96">
        <v>85825.909248516575</v>
      </c>
      <c r="AU94" s="96">
        <v>87941.533621369847</v>
      </c>
      <c r="AV94" s="96">
        <v>91569.751700313413</v>
      </c>
      <c r="AW94" s="96">
        <v>95685.301584832254</v>
      </c>
      <c r="AX94" s="96">
        <v>95258.347420547056</v>
      </c>
      <c r="AY94" s="96">
        <v>98717.641620949435</v>
      </c>
      <c r="AZ94" s="98">
        <f t="shared" si="1"/>
        <v>93831.305269003438</v>
      </c>
      <c r="BA94" s="96">
        <v>101543.89916040187</v>
      </c>
      <c r="BB94" s="96">
        <v>100319.78631985225</v>
      </c>
      <c r="BC94" s="96">
        <v>97301.457520601252</v>
      </c>
      <c r="BD94" s="96">
        <v>95136.177479251244</v>
      </c>
      <c r="BE94" s="96">
        <v>92537.115125446551</v>
      </c>
      <c r="BF94" s="96">
        <v>94642.056618576171</v>
      </c>
      <c r="BG94" s="96">
        <v>97127.824341140891</v>
      </c>
      <c r="BH94" s="96">
        <v>97361.080319393761</v>
      </c>
      <c r="BI94" s="96">
        <v>95532.022176114537</v>
      </c>
      <c r="BJ94" s="96">
        <v>93721.143507743938</v>
      </c>
      <c r="BK94" s="96">
        <v>92616.71772885276</v>
      </c>
      <c r="BL94" s="96">
        <v>92101.271692798138</v>
      </c>
      <c r="BM94" s="96">
        <v>91368.816176201508</v>
      </c>
      <c r="BN94" s="96">
        <v>83243.072633661272</v>
      </c>
      <c r="BO94" s="96">
        <v>89449.203744974322</v>
      </c>
      <c r="BP94" s="96">
        <v>90432.997833178044</v>
      </c>
      <c r="BQ94" s="96">
        <v>90697.547194869738</v>
      </c>
    </row>
    <row r="95" spans="1:69" hidden="1" x14ac:dyDescent="0.25">
      <c r="A95" s="96" t="s">
        <v>307</v>
      </c>
      <c r="B95" s="96" t="s">
        <v>4100</v>
      </c>
      <c r="C95" s="96" t="s">
        <v>509</v>
      </c>
      <c r="D95" s="96" t="s">
        <v>4191</v>
      </c>
      <c r="AZ95" s="98" t="e">
        <f t="shared" si="1"/>
        <v>#DIV/0!</v>
      </c>
    </row>
    <row r="96" spans="1:69" hidden="1" x14ac:dyDescent="0.25">
      <c r="A96" s="96" t="s">
        <v>308</v>
      </c>
      <c r="B96" s="96" t="s">
        <v>4099</v>
      </c>
      <c r="C96" s="96" t="s">
        <v>509</v>
      </c>
      <c r="D96" s="96" t="s">
        <v>4191</v>
      </c>
      <c r="AZ96" s="98" t="e">
        <f t="shared" si="1"/>
        <v>#DIV/0!</v>
      </c>
    </row>
    <row r="97" spans="1:69" x14ac:dyDescent="0.25">
      <c r="A97" s="96" t="s">
        <v>309</v>
      </c>
      <c r="B97" s="96" t="s">
        <v>310</v>
      </c>
      <c r="C97" s="96" t="s">
        <v>509</v>
      </c>
      <c r="D97" s="96" t="s">
        <v>4191</v>
      </c>
      <c r="AJ97" s="96">
        <v>22946.553769673304</v>
      </c>
      <c r="AK97" s="96">
        <v>23315.908138662508</v>
      </c>
      <c r="AL97" s="96">
        <v>23508.981401710258</v>
      </c>
      <c r="AM97" s="96">
        <v>23755.094635460526</v>
      </c>
      <c r="AN97" s="96">
        <v>24218.871266736522</v>
      </c>
      <c r="AO97" s="96">
        <v>24269.370015294066</v>
      </c>
      <c r="AP97" s="96">
        <v>24611.777521150871</v>
      </c>
      <c r="AQ97" s="96">
        <v>25088.415369003033</v>
      </c>
      <c r="AR97" s="96">
        <v>25296.93178218176</v>
      </c>
      <c r="AS97" s="96">
        <v>25471.05357910075</v>
      </c>
      <c r="AT97" s="96">
        <v>25385.572399886776</v>
      </c>
      <c r="AU97" s="96">
        <v>25608.801815916162</v>
      </c>
      <c r="AV97" s="96">
        <v>25546.09914390574</v>
      </c>
      <c r="AW97" s="96">
        <v>25626.602446486482</v>
      </c>
      <c r="AX97" s="96">
        <v>25913.828849466205</v>
      </c>
      <c r="AY97" s="96">
        <v>26680.348090682339</v>
      </c>
      <c r="AZ97" s="98">
        <f t="shared" si="1"/>
        <v>29183.837646821088</v>
      </c>
      <c r="BA97" s="96">
        <v>27727.821887785449</v>
      </c>
      <c r="BB97" s="96">
        <v>28048.599085563779</v>
      </c>
      <c r="BC97" s="96">
        <v>27687.665659900391</v>
      </c>
      <c r="BD97" s="96">
        <v>27982.165445636383</v>
      </c>
      <c r="BE97" s="96">
        <v>27813.272583349033</v>
      </c>
      <c r="BF97" s="96">
        <v>26164.962061872229</v>
      </c>
      <c r="BG97" s="96">
        <v>28633.355103552196</v>
      </c>
      <c r="BH97" s="96">
        <v>28793.061010165398</v>
      </c>
      <c r="BI97" s="96">
        <v>29216.900046547129</v>
      </c>
      <c r="BJ97" s="96">
        <v>29234.574115207346</v>
      </c>
      <c r="BK97" s="96">
        <v>29245.000841779758</v>
      </c>
      <c r="BL97" s="96">
        <v>29683.746233377813</v>
      </c>
      <c r="BM97" s="96">
        <v>30806.718501499658</v>
      </c>
      <c r="BN97" s="96">
        <v>30565.667511607371</v>
      </c>
      <c r="BO97" s="96">
        <v>31301.005345107264</v>
      </c>
      <c r="BP97" s="96">
        <v>31468.536538863686</v>
      </c>
      <c r="BQ97" s="96">
        <v>31752.188024143645</v>
      </c>
    </row>
    <row r="98" spans="1:69" hidden="1" x14ac:dyDescent="0.25">
      <c r="A98" s="96" t="s">
        <v>311</v>
      </c>
      <c r="B98" s="96" t="s">
        <v>4098</v>
      </c>
      <c r="C98" s="96" t="s">
        <v>509</v>
      </c>
      <c r="D98" s="96" t="s">
        <v>4191</v>
      </c>
      <c r="AZ98" s="98" t="e">
        <f t="shared" si="1"/>
        <v>#DIV/0!</v>
      </c>
    </row>
    <row r="99" spans="1:69" x14ac:dyDescent="0.25">
      <c r="A99" s="96" t="s">
        <v>312</v>
      </c>
      <c r="B99" s="96" t="s">
        <v>313</v>
      </c>
      <c r="C99" s="96" t="s">
        <v>509</v>
      </c>
      <c r="D99" s="96" t="s">
        <v>4191</v>
      </c>
      <c r="AJ99" s="96">
        <v>16489.565319103458</v>
      </c>
      <c r="AK99" s="96">
        <v>17553.241094364996</v>
      </c>
      <c r="AL99" s="96">
        <v>18754.583186350872</v>
      </c>
      <c r="AM99" s="96">
        <v>20369.251534057461</v>
      </c>
      <c r="AN99" s="96">
        <v>21455.549935912335</v>
      </c>
      <c r="AO99" s="96">
        <v>23239.30869889231</v>
      </c>
      <c r="AP99" s="96">
        <v>24789.640365161209</v>
      </c>
      <c r="AQ99" s="96">
        <v>24521.365556584722</v>
      </c>
      <c r="AR99" s="96">
        <v>25395.953725005766</v>
      </c>
      <c r="AS99" s="96">
        <v>25213.964924663549</v>
      </c>
      <c r="AT99" s="96">
        <v>25882.137014507058</v>
      </c>
      <c r="AU99" s="96">
        <v>26291.322090648198</v>
      </c>
      <c r="AV99" s="96">
        <v>26031.574931916803</v>
      </c>
      <c r="AW99" s="96">
        <v>26296.677892260541</v>
      </c>
      <c r="AX99" s="96">
        <v>25647.496146855465</v>
      </c>
      <c r="AY99" s="96">
        <v>26745.709417823633</v>
      </c>
      <c r="AZ99" s="98">
        <f t="shared" si="1"/>
        <v>51354.385548585706</v>
      </c>
      <c r="BA99" s="96">
        <v>28598.560024797905</v>
      </c>
      <c r="BB99" s="96">
        <v>29053.253082793093</v>
      </c>
      <c r="BC99" s="96">
        <v>30106.640187779478</v>
      </c>
      <c r="BD99" s="96">
        <v>31392.580812122094</v>
      </c>
      <c r="BE99" s="96">
        <v>33045.963027722391</v>
      </c>
      <c r="BF99" s="96">
        <v>34695.673003707161</v>
      </c>
      <c r="BG99" s="96">
        <v>35802.128912189393</v>
      </c>
      <c r="BH99" s="96">
        <v>36345.145169423362</v>
      </c>
      <c r="BI99" s="96">
        <v>36556.634430945516</v>
      </c>
      <c r="BJ99" s="96">
        <v>37878.820008676419</v>
      </c>
      <c r="BK99" s="96">
        <v>39221.684050921569</v>
      </c>
      <c r="BL99" s="96">
        <v>39664.491926562987</v>
      </c>
      <c r="BM99" s="96">
        <v>43955.302384778362</v>
      </c>
      <c r="BN99" s="96">
        <v>65522.689196256724</v>
      </c>
      <c r="BO99" s="96">
        <v>77418.030378167139</v>
      </c>
      <c r="BP99" s="96">
        <v>120513.21781479532</v>
      </c>
      <c r="BQ99" s="96">
        <v>153253.73991431796</v>
      </c>
    </row>
    <row r="100" spans="1:69" x14ac:dyDescent="0.25">
      <c r="A100" s="96" t="s">
        <v>4097</v>
      </c>
      <c r="B100" s="96" t="s">
        <v>4096</v>
      </c>
      <c r="C100" s="96" t="s">
        <v>509</v>
      </c>
      <c r="D100" s="96" t="s">
        <v>4191</v>
      </c>
      <c r="AJ100" s="96">
        <v>77878.624594246721</v>
      </c>
      <c r="AK100" s="96">
        <v>78029.627007179515</v>
      </c>
      <c r="AL100" s="96">
        <v>78652.619548246686</v>
      </c>
      <c r="AM100" s="96">
        <v>80076.929626688987</v>
      </c>
      <c r="AN100" s="96">
        <v>81345.909144344012</v>
      </c>
      <c r="AO100" s="96">
        <v>82845.71138950673</v>
      </c>
      <c r="AP100" s="96">
        <v>84900.048648474287</v>
      </c>
      <c r="AQ100" s="96">
        <v>86477.21201499326</v>
      </c>
      <c r="AR100" s="96">
        <v>88028.647057010225</v>
      </c>
      <c r="AS100" s="96">
        <v>90522.255933114808</v>
      </c>
      <c r="AT100" s="96">
        <v>91673.824824878058</v>
      </c>
      <c r="AU100" s="96">
        <v>92955.104768256613</v>
      </c>
      <c r="AV100" s="96">
        <v>94851.693527994124</v>
      </c>
      <c r="AW100" s="96">
        <v>97378.627246104792</v>
      </c>
      <c r="AX100" s="96">
        <v>98968.924658471107</v>
      </c>
      <c r="AY100" s="96">
        <v>100749.89626033232</v>
      </c>
      <c r="AZ100" s="98">
        <f t="shared" si="1"/>
        <v>108158.91047753014</v>
      </c>
      <c r="BA100" s="96">
        <v>102155.60870041978</v>
      </c>
      <c r="BB100" s="96">
        <v>102327.62598428063</v>
      </c>
      <c r="BC100" s="96">
        <v>100373.79671968643</v>
      </c>
      <c r="BD100" s="96">
        <v>103207.28912243486</v>
      </c>
      <c r="BE100" s="96">
        <v>104776.69816881539</v>
      </c>
      <c r="BF100" s="96">
        <v>105493.67888192409</v>
      </c>
      <c r="BG100" s="96">
        <v>106416.8637999403</v>
      </c>
      <c r="BH100" s="96">
        <v>107234.35377849449</v>
      </c>
      <c r="BI100" s="96">
        <v>108339.54226679685</v>
      </c>
      <c r="BJ100" s="96">
        <v>108743.45409751579</v>
      </c>
      <c r="BK100" s="96">
        <v>110083.79467297418</v>
      </c>
      <c r="BL100" s="96">
        <v>111262.19840743834</v>
      </c>
      <c r="BM100" s="96">
        <v>112095.50845317365</v>
      </c>
      <c r="BN100" s="96">
        <v>110377.66427050359</v>
      </c>
      <c r="BO100" s="96">
        <v>114873.17240194777</v>
      </c>
      <c r="BP100" s="96">
        <v>115211.58230199201</v>
      </c>
      <c r="BQ100" s="96">
        <v>115728.64608967431</v>
      </c>
    </row>
    <row r="101" spans="1:69" x14ac:dyDescent="0.25">
      <c r="A101" s="96" t="s">
        <v>314</v>
      </c>
      <c r="B101" s="96" t="s">
        <v>315</v>
      </c>
      <c r="C101" s="96" t="s">
        <v>509</v>
      </c>
      <c r="D101" s="96" t="s">
        <v>4191</v>
      </c>
      <c r="AJ101" s="96">
        <v>66962.121881509272</v>
      </c>
      <c r="AK101" s="96">
        <v>71672.237527859819</v>
      </c>
      <c r="AL101" s="96">
        <v>74284.740501754321</v>
      </c>
      <c r="AM101" s="96">
        <v>76535.642281521141</v>
      </c>
      <c r="AN101" s="96">
        <v>78063.892522416951</v>
      </c>
      <c r="AO101" s="96">
        <v>77383.148626075665</v>
      </c>
      <c r="AP101" s="96">
        <v>79856.590960266039</v>
      </c>
      <c r="AQ101" s="96">
        <v>75781.278646184248</v>
      </c>
      <c r="AR101" s="96">
        <v>78750.517740226467</v>
      </c>
      <c r="AS101" s="96">
        <v>83286.234668108184</v>
      </c>
      <c r="AT101" s="96">
        <v>81812.595298761982</v>
      </c>
      <c r="AU101" s="96">
        <v>83808.708863017106</v>
      </c>
      <c r="AV101" s="96">
        <v>87285.134722394883</v>
      </c>
      <c r="AW101" s="96">
        <v>92509.315141953295</v>
      </c>
      <c r="AX101" s="96">
        <v>97415.584113249643</v>
      </c>
      <c r="AY101" s="96">
        <v>101551.50137020927</v>
      </c>
      <c r="AZ101" s="98">
        <f t="shared" si="1"/>
        <v>119894.86831363649</v>
      </c>
      <c r="BA101" s="96">
        <v>105854.63827241934</v>
      </c>
      <c r="BB101" s="96">
        <v>107098.4274157382</v>
      </c>
      <c r="BC101" s="96">
        <v>105815.40279543346</v>
      </c>
      <c r="BD101" s="96">
        <v>112680.70304607339</v>
      </c>
      <c r="BE101" s="96">
        <v>114787.1014334834</v>
      </c>
      <c r="BF101" s="96">
        <v>114269.750673902</v>
      </c>
      <c r="BG101" s="96">
        <v>116043.39328873488</v>
      </c>
      <c r="BH101" s="96">
        <v>118562.62797656961</v>
      </c>
      <c r="BI101" s="96">
        <v>120131.84890422698</v>
      </c>
      <c r="BJ101" s="96">
        <v>122354.86923207759</v>
      </c>
      <c r="BK101" s="96">
        <v>125832.76485585574</v>
      </c>
      <c r="BL101" s="96">
        <v>127894.74969626377</v>
      </c>
      <c r="BM101" s="96">
        <v>126429.1724537757</v>
      </c>
      <c r="BN101" s="96">
        <v>124259.84991634109</v>
      </c>
      <c r="BO101" s="96">
        <v>133221.98064392569</v>
      </c>
      <c r="BP101" s="96">
        <v>130720.52354742739</v>
      </c>
      <c r="BQ101" s="96">
        <v>132254.95717957179</v>
      </c>
    </row>
    <row r="102" spans="1:69" x14ac:dyDescent="0.25">
      <c r="A102" s="96" t="s">
        <v>316</v>
      </c>
      <c r="B102" s="96" t="s">
        <v>317</v>
      </c>
      <c r="C102" s="96" t="s">
        <v>509</v>
      </c>
      <c r="D102" s="96" t="s">
        <v>4191</v>
      </c>
      <c r="AJ102" s="96">
        <v>12115.532510075935</v>
      </c>
      <c r="AK102" s="96">
        <v>12208.966516466491</v>
      </c>
      <c r="AL102" s="96">
        <v>12546.60903380331</v>
      </c>
      <c r="AM102" s="96">
        <v>12178.152188648328</v>
      </c>
      <c r="AN102" s="96">
        <v>12482.046577916622</v>
      </c>
      <c r="AO102" s="96">
        <v>12438.309906672377</v>
      </c>
      <c r="AP102" s="96">
        <v>12420.863626179076</v>
      </c>
      <c r="AQ102" s="96">
        <v>12528.525937790899</v>
      </c>
      <c r="AR102" s="96">
        <v>12037.163497691292</v>
      </c>
      <c r="AS102" s="96">
        <v>12783.356540457142</v>
      </c>
      <c r="AT102" s="96">
        <v>12822.790966124645</v>
      </c>
      <c r="AU102" s="96">
        <v>12982.664328250832</v>
      </c>
      <c r="AV102" s="96">
        <v>13426.8812938218</v>
      </c>
      <c r="AW102" s="96">
        <v>14028.531537733459</v>
      </c>
      <c r="AX102" s="96">
        <v>14363.765266481496</v>
      </c>
      <c r="AY102" s="96">
        <v>15054.465404143701</v>
      </c>
      <c r="AZ102" s="98">
        <f t="shared" si="1"/>
        <v>15079.526195999946</v>
      </c>
      <c r="BA102" s="96">
        <v>15656.86709554534</v>
      </c>
      <c r="BB102" s="96">
        <v>15633.187433090496</v>
      </c>
      <c r="BC102" s="96">
        <v>14498.042730988063</v>
      </c>
      <c r="BD102" s="96">
        <v>14441.526227776687</v>
      </c>
      <c r="BE102" s="96">
        <v>15127.877298314492</v>
      </c>
      <c r="BF102" s="96">
        <v>15514.269420085464</v>
      </c>
      <c r="BG102" s="96">
        <v>14716.121046344007</v>
      </c>
      <c r="BH102" s="96">
        <v>14602.992760396883</v>
      </c>
      <c r="BI102" s="96">
        <v>14596.04706941423</v>
      </c>
      <c r="BJ102" s="96">
        <v>15012.507202380199</v>
      </c>
      <c r="BK102" s="96">
        <v>14875.513800851777</v>
      </c>
      <c r="BL102" s="96">
        <v>14519.771128534932</v>
      </c>
      <c r="BM102" s="96">
        <v>14991.384662193481</v>
      </c>
      <c r="BN102" s="96">
        <v>15091.3937161385</v>
      </c>
      <c r="BO102" s="96">
        <v>15620.515340475409</v>
      </c>
      <c r="BP102" s="96">
        <v>15657.070933292951</v>
      </c>
      <c r="BQ102" s="96">
        <v>15796.857466176218</v>
      </c>
    </row>
    <row r="103" spans="1:69" x14ac:dyDescent="0.25">
      <c r="A103" s="96" t="s">
        <v>4095</v>
      </c>
      <c r="B103" s="96" t="s">
        <v>4094</v>
      </c>
      <c r="C103" s="96" t="s">
        <v>509</v>
      </c>
      <c r="D103" s="96" t="s">
        <v>4191</v>
      </c>
      <c r="AJ103" s="96">
        <v>5779.9658445017058</v>
      </c>
      <c r="AK103" s="96">
        <v>5579.6341085187632</v>
      </c>
      <c r="AL103" s="96">
        <v>5464.9564887660417</v>
      </c>
      <c r="AM103" s="96">
        <v>5303.0626646927076</v>
      </c>
      <c r="AN103" s="96">
        <v>5391.6953912740528</v>
      </c>
      <c r="AO103" s="96">
        <v>5510.0787940732134</v>
      </c>
      <c r="AP103" s="96">
        <v>5659.844800719392</v>
      </c>
      <c r="AQ103" s="96">
        <v>5706.0729938024579</v>
      </c>
      <c r="AR103" s="96">
        <v>5734.6384276850722</v>
      </c>
      <c r="AS103" s="96">
        <v>5798.65763015635</v>
      </c>
      <c r="AT103" s="96">
        <v>5831.4208506213745</v>
      </c>
      <c r="AU103" s="96">
        <v>5885.032126822709</v>
      </c>
      <c r="AV103" s="96">
        <v>5938.5455184978964</v>
      </c>
      <c r="AW103" s="96">
        <v>6077.7867515930875</v>
      </c>
      <c r="AX103" s="96">
        <v>6223.1937660055055</v>
      </c>
      <c r="AY103" s="96">
        <v>6400.9156389264135</v>
      </c>
      <c r="AZ103" s="98">
        <f t="shared" si="1"/>
        <v>7678.9929871776303</v>
      </c>
      <c r="BA103" s="96">
        <v>6580.1217802290448</v>
      </c>
      <c r="BB103" s="96">
        <v>6773.710823408298</v>
      </c>
      <c r="BC103" s="96">
        <v>6862.0430383575022</v>
      </c>
      <c r="BD103" s="96">
        <v>7123.3451720178309</v>
      </c>
      <c r="BE103" s="96">
        <v>7240.9093097491304</v>
      </c>
      <c r="BF103" s="96">
        <v>7330.1915399699892</v>
      </c>
      <c r="BG103" s="96">
        <v>7507.3273385821922</v>
      </c>
      <c r="BH103" s="96">
        <v>7719.723851296194</v>
      </c>
      <c r="BI103" s="96">
        <v>7863.3722639824109</v>
      </c>
      <c r="BJ103" s="96">
        <v>7961.6654012913832</v>
      </c>
      <c r="BK103" s="96">
        <v>8112.3619963228093</v>
      </c>
      <c r="BL103" s="96">
        <v>8180.8594876722773</v>
      </c>
      <c r="BM103" s="96">
        <v>8300.8952400362741</v>
      </c>
      <c r="BN103" s="96">
        <v>8204.6882482966575</v>
      </c>
      <c r="BO103" s="96">
        <v>8228.169617718986</v>
      </c>
      <c r="BP103" s="96">
        <v>8263.3133236631838</v>
      </c>
      <c r="BQ103" s="96">
        <v>8290.182349425535</v>
      </c>
    </row>
    <row r="104" spans="1:69" x14ac:dyDescent="0.25">
      <c r="A104" s="96" t="s">
        <v>119</v>
      </c>
      <c r="B104" s="96" t="s">
        <v>318</v>
      </c>
      <c r="C104" s="96" t="s">
        <v>509</v>
      </c>
      <c r="D104" s="96" t="s">
        <v>4191</v>
      </c>
      <c r="AJ104" s="96">
        <v>46079.16709388954</v>
      </c>
      <c r="AK104" s="96">
        <v>41846.343077255318</v>
      </c>
      <c r="AL104" s="96">
        <v>38363.531271832442</v>
      </c>
      <c r="AM104" s="96">
        <v>40168.8330539573</v>
      </c>
      <c r="AN104" s="96">
        <v>43267.004644422654</v>
      </c>
      <c r="AO104" s="96">
        <v>46705.625158292256</v>
      </c>
      <c r="AP104" s="96">
        <v>50253.556663826661</v>
      </c>
      <c r="AQ104" s="96">
        <v>52812.454881649639</v>
      </c>
      <c r="AR104" s="96">
        <v>54335.616777216084</v>
      </c>
      <c r="AS104" s="96">
        <v>58647.422285311266</v>
      </c>
      <c r="AT104" s="96">
        <v>63155.888575008248</v>
      </c>
      <c r="AU104" s="96">
        <v>66671.00450880859</v>
      </c>
      <c r="AV104" s="96">
        <v>70450.793935423397</v>
      </c>
      <c r="AW104" s="96">
        <v>71714.764828304207</v>
      </c>
      <c r="AX104" s="96">
        <v>75890.982091491984</v>
      </c>
      <c r="AY104" s="96">
        <v>78911.868959022439</v>
      </c>
      <c r="AZ104" s="98">
        <f t="shared" si="1"/>
        <v>80447.676785878008</v>
      </c>
      <c r="BA104" s="96">
        <v>75876.407040352831</v>
      </c>
      <c r="BB104" s="96">
        <v>75873.211763208557</v>
      </c>
      <c r="BC104" s="96">
        <v>70910.949899774307</v>
      </c>
      <c r="BD104" s="96">
        <v>72758.165723531129</v>
      </c>
      <c r="BE104" s="96">
        <v>75610.935827609501</v>
      </c>
      <c r="BF104" s="96">
        <v>76590.704983421834</v>
      </c>
      <c r="BG104" s="96">
        <v>78428.192242259829</v>
      </c>
      <c r="BH104" s="96">
        <v>76092.763289051552</v>
      </c>
      <c r="BI104" s="96">
        <v>76972.699830786325</v>
      </c>
      <c r="BJ104" s="96">
        <v>79531.203294846826</v>
      </c>
      <c r="BK104" s="96">
        <v>80918.392696587747</v>
      </c>
      <c r="BL104" s="96">
        <v>82172.825857180695</v>
      </c>
      <c r="BM104" s="96">
        <v>83949.602941738674</v>
      </c>
      <c r="BN104" s="96">
        <v>77938.221366665151</v>
      </c>
      <c r="BO104" s="96">
        <v>90641.835762939052</v>
      </c>
      <c r="BP104" s="96">
        <v>95893.832247742001</v>
      </c>
      <c r="BQ104" s="96">
        <v>97450.560592230133</v>
      </c>
    </row>
    <row r="105" spans="1:69" x14ac:dyDescent="0.25">
      <c r="A105" s="96" t="s">
        <v>319</v>
      </c>
      <c r="B105" s="96" t="s">
        <v>320</v>
      </c>
      <c r="C105" s="96" t="s">
        <v>509</v>
      </c>
      <c r="D105" s="96" t="s">
        <v>4191</v>
      </c>
      <c r="AJ105" s="96">
        <v>10964.037247982897</v>
      </c>
      <c r="AK105" s="96">
        <v>10238.004510936582</v>
      </c>
      <c r="AL105" s="96">
        <v>9552.9477463595776</v>
      </c>
      <c r="AM105" s="96">
        <v>8314.138658923086</v>
      </c>
      <c r="AN105" s="96">
        <v>8945.8989632419743</v>
      </c>
      <c r="AO105" s="96">
        <v>9150.0157291572705</v>
      </c>
      <c r="AP105" s="96">
        <v>9213.9838713041099</v>
      </c>
      <c r="AQ105" s="96">
        <v>9284.3932753202753</v>
      </c>
      <c r="AR105" s="96">
        <v>9385.7747062069338</v>
      </c>
      <c r="AS105" s="96">
        <v>9437.9673955600229</v>
      </c>
      <c r="AT105" s="96">
        <v>9281.1086760453727</v>
      </c>
      <c r="AU105" s="96">
        <v>9254.7782211124559</v>
      </c>
      <c r="AV105" s="96">
        <v>9432.3654330690988</v>
      </c>
      <c r="AW105" s="96">
        <v>9185.0516497154022</v>
      </c>
      <c r="AX105" s="96">
        <v>9327.9028288182162</v>
      </c>
      <c r="AY105" s="96">
        <v>9357.4121407000493</v>
      </c>
      <c r="AZ105" s="98">
        <f t="shared" si="1"/>
        <v>8953.1918440792742</v>
      </c>
      <c r="BA105" s="96">
        <v>9615.622993805162</v>
      </c>
      <c r="BB105" s="96">
        <v>9523.1790625147078</v>
      </c>
      <c r="BC105" s="96">
        <v>9706.4821943368861</v>
      </c>
      <c r="BD105" s="96">
        <v>8943.5081470756177</v>
      </c>
      <c r="BE105" s="96">
        <v>9132.3281838268504</v>
      </c>
      <c r="BF105" s="96">
        <v>8952.8354639391691</v>
      </c>
      <c r="BG105" s="96">
        <v>9089.3932827647677</v>
      </c>
      <c r="BH105" s="96">
        <v>9173.2956236272348</v>
      </c>
      <c r="BI105" s="96">
        <v>9107.9640259078242</v>
      </c>
      <c r="BJ105" s="96">
        <v>9108.0372012842836</v>
      </c>
      <c r="BK105" s="96">
        <v>9156.6739466983818</v>
      </c>
      <c r="BL105" s="96">
        <v>9146.6490518125793</v>
      </c>
      <c r="BM105" s="96">
        <v>8866.4582007034624</v>
      </c>
      <c r="BN105" s="96">
        <v>8663.9541420658898</v>
      </c>
      <c r="BO105" s="96">
        <v>8314.3716042172691</v>
      </c>
      <c r="BP105" s="96">
        <v>7988.5034798168172</v>
      </c>
      <c r="BQ105" s="96">
        <v>7715.0047449507547</v>
      </c>
    </row>
    <row r="106" spans="1:69" x14ac:dyDescent="0.25">
      <c r="A106" s="96" t="s">
        <v>131</v>
      </c>
      <c r="B106" s="96" t="s">
        <v>321</v>
      </c>
      <c r="C106" s="96" t="s">
        <v>509</v>
      </c>
      <c r="D106" s="96" t="s">
        <v>4191</v>
      </c>
      <c r="AJ106" s="96">
        <v>47777.986699410816</v>
      </c>
      <c r="AK106" s="96">
        <v>46874.56101994864</v>
      </c>
      <c r="AL106" s="96">
        <v>49456.997004270881</v>
      </c>
      <c r="AM106" s="96">
        <v>51678.782308614638</v>
      </c>
      <c r="AN106" s="96">
        <v>52940.834551711283</v>
      </c>
      <c r="AO106" s="96">
        <v>54003.685116893306</v>
      </c>
      <c r="AP106" s="96">
        <v>55811.261258790488</v>
      </c>
      <c r="AQ106" s="96">
        <v>57005.079639779244</v>
      </c>
      <c r="AR106" s="96">
        <v>56372.796991179566</v>
      </c>
      <c r="AS106" s="96">
        <v>58268.304574440888</v>
      </c>
      <c r="AT106" s="96">
        <v>60583.620554065099</v>
      </c>
      <c r="AU106" s="96">
        <v>63330.54420447546</v>
      </c>
      <c r="AV106" s="96">
        <v>64943.772941986819</v>
      </c>
      <c r="AW106" s="96">
        <v>68623.084463961961</v>
      </c>
      <c r="AX106" s="96">
        <v>71433.79982557203</v>
      </c>
      <c r="AY106" s="96">
        <v>73626.594264884072</v>
      </c>
      <c r="AZ106" s="98">
        <f t="shared" si="1"/>
        <v>75579.189948966145</v>
      </c>
      <c r="BA106" s="96">
        <v>74044.318267374823</v>
      </c>
      <c r="BB106" s="96">
        <v>75665.230429242642</v>
      </c>
      <c r="BC106" s="96">
        <v>72590.872402568479</v>
      </c>
      <c r="BD106" s="96">
        <v>73734.694190641807</v>
      </c>
      <c r="BE106" s="96">
        <v>74793.405865103297</v>
      </c>
      <c r="BF106" s="96">
        <v>73018.155958955453</v>
      </c>
      <c r="BG106" s="96">
        <v>73071.992656993563</v>
      </c>
      <c r="BH106" s="96">
        <v>72252.899512315067</v>
      </c>
      <c r="BI106" s="96">
        <v>72912.252352138748</v>
      </c>
      <c r="BJ106" s="96">
        <v>72167.905131526073</v>
      </c>
      <c r="BK106" s="96">
        <v>73921.32477610081</v>
      </c>
      <c r="BL106" s="96">
        <v>76984.160365002695</v>
      </c>
      <c r="BM106" s="96">
        <v>80019.423006443656</v>
      </c>
      <c r="BN106" s="96">
        <v>77485.726188495391</v>
      </c>
      <c r="BO106" s="96">
        <v>79477.460029819878</v>
      </c>
      <c r="BP106" s="96">
        <v>81696.270712044919</v>
      </c>
      <c r="BQ106" s="96">
        <v>81010.137287656966</v>
      </c>
    </row>
    <row r="107" spans="1:69" x14ac:dyDescent="0.25">
      <c r="A107" s="96" t="s">
        <v>4093</v>
      </c>
      <c r="B107" s="96" t="s">
        <v>4092</v>
      </c>
      <c r="C107" s="96" t="s">
        <v>509</v>
      </c>
      <c r="D107" s="96" t="s">
        <v>4191</v>
      </c>
      <c r="AJ107" s="96">
        <v>14491.530951293078</v>
      </c>
      <c r="AK107" s="96">
        <v>14210.25484205702</v>
      </c>
      <c r="AL107" s="96">
        <v>14315.48051347107</v>
      </c>
      <c r="AM107" s="96">
        <v>14363.13550353426</v>
      </c>
      <c r="AN107" s="96">
        <v>14628.26371297804</v>
      </c>
      <c r="AO107" s="96">
        <v>15080.38253834695</v>
      </c>
      <c r="AP107" s="96">
        <v>15502.054382473269</v>
      </c>
      <c r="AQ107" s="96">
        <v>15528.019750085185</v>
      </c>
      <c r="AR107" s="96">
        <v>15824.424124855261</v>
      </c>
      <c r="AS107" s="96">
        <v>16442.292697068093</v>
      </c>
      <c r="AT107" s="96">
        <v>16863.334318141286</v>
      </c>
      <c r="AU107" s="96">
        <v>17438.7493861314</v>
      </c>
      <c r="AV107" s="96">
        <v>18245.76262467722</v>
      </c>
      <c r="AW107" s="96">
        <v>19333.446088443539</v>
      </c>
      <c r="AX107" s="96">
        <v>20387.837000740274</v>
      </c>
      <c r="AY107" s="96">
        <v>21655.015962877918</v>
      </c>
      <c r="AZ107" s="98">
        <f t="shared" si="1"/>
        <v>31401.089243783172</v>
      </c>
      <c r="BA107" s="96">
        <v>23112.478521322751</v>
      </c>
      <c r="BB107" s="96">
        <v>24102.751286432649</v>
      </c>
      <c r="BC107" s="96">
        <v>24387.885286739845</v>
      </c>
      <c r="BD107" s="96">
        <v>25884.363349079318</v>
      </c>
      <c r="BE107" s="96">
        <v>27102.213031145813</v>
      </c>
      <c r="BF107" s="96">
        <v>28196.95638032693</v>
      </c>
      <c r="BG107" s="96">
        <v>29322.833985005364</v>
      </c>
      <c r="BH107" s="96">
        <v>30355.697955872318</v>
      </c>
      <c r="BI107" s="96">
        <v>31347.617465036332</v>
      </c>
      <c r="BJ107" s="96">
        <v>32539.44218374011</v>
      </c>
      <c r="BK107" s="96">
        <v>33947.154435523036</v>
      </c>
      <c r="BL107" s="96">
        <v>35281.836135704958</v>
      </c>
      <c r="BM107" s="96">
        <v>36268.345909851923</v>
      </c>
      <c r="BN107" s="96">
        <v>36453.289950142178</v>
      </c>
      <c r="BO107" s="96">
        <v>37952.531761903228</v>
      </c>
      <c r="BP107" s="96">
        <v>38377.4004276415</v>
      </c>
      <c r="BQ107" s="96">
        <v>39185.719078845723</v>
      </c>
    </row>
    <row r="108" spans="1:69" x14ac:dyDescent="0.25">
      <c r="A108" s="96" t="s">
        <v>4091</v>
      </c>
      <c r="B108" s="96" t="s">
        <v>4090</v>
      </c>
      <c r="C108" s="96" t="s">
        <v>509</v>
      </c>
      <c r="D108" s="96" t="s">
        <v>4191</v>
      </c>
      <c r="AJ108" s="96">
        <v>13340.209298604113</v>
      </c>
      <c r="AK108" s="96">
        <v>13094.424341235701</v>
      </c>
      <c r="AL108" s="96">
        <v>13154.588620795312</v>
      </c>
      <c r="AM108" s="96">
        <v>13160.559938051094</v>
      </c>
      <c r="AN108" s="96">
        <v>13386.372795596191</v>
      </c>
      <c r="AO108" s="96">
        <v>13771.109912769753</v>
      </c>
      <c r="AP108" s="96">
        <v>14118.654441770246</v>
      </c>
      <c r="AQ108" s="96">
        <v>14137.703604738013</v>
      </c>
      <c r="AR108" s="96">
        <v>14378.033093349797</v>
      </c>
      <c r="AS108" s="96">
        <v>14876.484564653318</v>
      </c>
      <c r="AT108" s="96">
        <v>15216.691380129962</v>
      </c>
      <c r="AU108" s="96">
        <v>15695.438706327914</v>
      </c>
      <c r="AV108" s="96">
        <v>16363.874848566376</v>
      </c>
      <c r="AW108" s="96">
        <v>17286.230413989611</v>
      </c>
      <c r="AX108" s="96">
        <v>18176.96507006558</v>
      </c>
      <c r="AY108" s="96">
        <v>19246.411525797696</v>
      </c>
      <c r="AZ108" s="98">
        <f t="shared" si="1"/>
        <v>27124.197768159716</v>
      </c>
      <c r="BA108" s="96">
        <v>20472.036459776653</v>
      </c>
      <c r="BB108" s="96">
        <v>21298.812091503929</v>
      </c>
      <c r="BC108" s="96">
        <v>21545.980906505105</v>
      </c>
      <c r="BD108" s="96">
        <v>22777.283575591795</v>
      </c>
      <c r="BE108" s="96">
        <v>23772.778735598284</v>
      </c>
      <c r="BF108" s="96">
        <v>24670.305011745466</v>
      </c>
      <c r="BG108" s="96">
        <v>25575.810832894171</v>
      </c>
      <c r="BH108" s="96">
        <v>26429.196881719141</v>
      </c>
      <c r="BI108" s="96">
        <v>27214.549044738593</v>
      </c>
      <c r="BJ108" s="96">
        <v>28130.677783968669</v>
      </c>
      <c r="BK108" s="96">
        <v>29214.739145611267</v>
      </c>
      <c r="BL108" s="96">
        <v>30256.154907525393</v>
      </c>
      <c r="BM108" s="96">
        <v>31011.242831966163</v>
      </c>
      <c r="BN108" s="96">
        <v>30964.181337054564</v>
      </c>
      <c r="BO108" s="96">
        <v>32165.106309911651</v>
      </c>
      <c r="BP108" s="96">
        <v>32466.325378706599</v>
      </c>
      <c r="BQ108" s="96">
        <v>33146.180823897696</v>
      </c>
    </row>
    <row r="109" spans="1:69" x14ac:dyDescent="0.25">
      <c r="A109" s="96" t="s">
        <v>4089</v>
      </c>
      <c r="B109" s="96" t="s">
        <v>4088</v>
      </c>
      <c r="C109" s="96" t="s">
        <v>509</v>
      </c>
      <c r="D109" s="96" t="s">
        <v>4191</v>
      </c>
      <c r="AJ109" s="96">
        <v>7596.9296459551751</v>
      </c>
      <c r="AK109" s="96">
        <v>7573.4451928180752</v>
      </c>
      <c r="AL109" s="96">
        <v>7478.9475746023618</v>
      </c>
      <c r="AM109" s="96">
        <v>7359.0212616251083</v>
      </c>
      <c r="AN109" s="96">
        <v>7446.4262381289564</v>
      </c>
      <c r="AO109" s="96">
        <v>7588.5062187035001</v>
      </c>
      <c r="AP109" s="96">
        <v>7653.1068938445251</v>
      </c>
      <c r="AQ109" s="96">
        <v>7706.3426255617478</v>
      </c>
      <c r="AR109" s="96">
        <v>7737.1153624952276</v>
      </c>
      <c r="AS109" s="96">
        <v>7830.0266162437556</v>
      </c>
      <c r="AT109" s="96">
        <v>7928.0051737835574</v>
      </c>
      <c r="AU109" s="96">
        <v>8112.2891496719349</v>
      </c>
      <c r="AV109" s="96">
        <v>8299.5607704322447</v>
      </c>
      <c r="AW109" s="96">
        <v>8620.7552476325327</v>
      </c>
      <c r="AX109" s="96">
        <v>8936.8143840310022</v>
      </c>
      <c r="AY109" s="96">
        <v>9266.9258088545121</v>
      </c>
      <c r="AZ109" s="98">
        <f t="shared" si="1"/>
        <v>11625.554621014697</v>
      </c>
      <c r="BA109" s="96">
        <v>9608.4267190859864</v>
      </c>
      <c r="BB109" s="96">
        <v>9884.4353103400499</v>
      </c>
      <c r="BC109" s="96">
        <v>10152.218681225711</v>
      </c>
      <c r="BD109" s="96">
        <v>10495.16787970004</v>
      </c>
      <c r="BE109" s="96">
        <v>10760.656616835204</v>
      </c>
      <c r="BF109" s="96">
        <v>10991.923539201078</v>
      </c>
      <c r="BG109" s="96">
        <v>11276.521774999546</v>
      </c>
      <c r="BH109" s="96">
        <v>11644.967522871559</v>
      </c>
      <c r="BI109" s="96">
        <v>11893.253039210938</v>
      </c>
      <c r="BJ109" s="96">
        <v>12077.696109809085</v>
      </c>
      <c r="BK109" s="96">
        <v>12303.170224371288</v>
      </c>
      <c r="BL109" s="96">
        <v>12578.764350268795</v>
      </c>
      <c r="BM109" s="96">
        <v>12793.891503215365</v>
      </c>
      <c r="BN109" s="96">
        <v>12600.112541606339</v>
      </c>
      <c r="BO109" s="96">
        <v>12767.0774661469</v>
      </c>
      <c r="BP109" s="96">
        <v>12857.580576550568</v>
      </c>
      <c r="BQ109" s="96">
        <v>12948.564701811394</v>
      </c>
    </row>
    <row r="110" spans="1:69" x14ac:dyDescent="0.25">
      <c r="A110" s="96" t="s">
        <v>4087</v>
      </c>
      <c r="B110" s="96" t="s">
        <v>4086</v>
      </c>
      <c r="C110" s="96" t="s">
        <v>509</v>
      </c>
      <c r="D110" s="96" t="s">
        <v>4191</v>
      </c>
      <c r="AJ110" s="96">
        <v>11589.251751324162</v>
      </c>
      <c r="AK110" s="96">
        <v>11659.963272133653</v>
      </c>
      <c r="AL110" s="96">
        <v>11421.144629923101</v>
      </c>
      <c r="AM110" s="96">
        <v>11265.811452270715</v>
      </c>
      <c r="AN110" s="96">
        <v>11291.630967035961</v>
      </c>
      <c r="AO110" s="96">
        <v>11406.254061679761</v>
      </c>
      <c r="AP110" s="96">
        <v>11206.571574914</v>
      </c>
      <c r="AQ110" s="96">
        <v>11202.61903905333</v>
      </c>
      <c r="AR110" s="96">
        <v>11103.470039484137</v>
      </c>
      <c r="AS110" s="96">
        <v>11135.487763440013</v>
      </c>
      <c r="AT110" s="96">
        <v>11235.645020995507</v>
      </c>
      <c r="AU110" s="96">
        <v>11573.000099314833</v>
      </c>
      <c r="AV110" s="96">
        <v>11800.858179761661</v>
      </c>
      <c r="AW110" s="96">
        <v>12326.652700727411</v>
      </c>
      <c r="AX110" s="96">
        <v>12790.027060232287</v>
      </c>
      <c r="AY110" s="96">
        <v>13213.071107057798</v>
      </c>
      <c r="AZ110" s="98">
        <f t="shared" si="1"/>
        <v>15790.856786879875</v>
      </c>
      <c r="BA110" s="96">
        <v>13545.972634686039</v>
      </c>
      <c r="BB110" s="96">
        <v>13724.631098988028</v>
      </c>
      <c r="BC110" s="96">
        <v>14103.637295208851</v>
      </c>
      <c r="BD110" s="96">
        <v>14451.118833182281</v>
      </c>
      <c r="BE110" s="96">
        <v>14721.968938710923</v>
      </c>
      <c r="BF110" s="96">
        <v>15148.116035236599</v>
      </c>
      <c r="BG110" s="96">
        <v>15548.977380569022</v>
      </c>
      <c r="BH110" s="96">
        <v>16044.98407437551</v>
      </c>
      <c r="BI110" s="96">
        <v>16314.049036725766</v>
      </c>
      <c r="BJ110" s="96">
        <v>16376.687523284012</v>
      </c>
      <c r="BK110" s="96">
        <v>16615.198769222545</v>
      </c>
      <c r="BL110" s="96">
        <v>17044.066043974242</v>
      </c>
      <c r="BM110" s="96">
        <v>17116.163591175529</v>
      </c>
      <c r="BN110" s="96">
        <v>16716.024523406126</v>
      </c>
      <c r="BO110" s="96">
        <v>17001.960378363867</v>
      </c>
      <c r="BP110" s="96">
        <v>17040.712429630628</v>
      </c>
      <c r="BQ110" s="96">
        <v>16930.296790217893</v>
      </c>
    </row>
    <row r="111" spans="1:69" x14ac:dyDescent="0.25">
      <c r="A111" s="96" t="s">
        <v>175</v>
      </c>
      <c r="B111" s="96" t="s">
        <v>322</v>
      </c>
      <c r="C111" s="96" t="s">
        <v>509</v>
      </c>
      <c r="D111" s="96" t="s">
        <v>4191</v>
      </c>
      <c r="AJ111" s="96">
        <v>12396.787416881003</v>
      </c>
      <c r="AK111" s="96">
        <v>12814.209572693255</v>
      </c>
      <c r="AL111" s="96">
        <v>13454.873004175899</v>
      </c>
      <c r="AM111" s="96">
        <v>14097.826227277195</v>
      </c>
      <c r="AN111" s="96">
        <v>14918.834584201544</v>
      </c>
      <c r="AO111" s="96">
        <v>15738.168920076592</v>
      </c>
      <c r="AP111" s="96">
        <v>16194.710338605886</v>
      </c>
      <c r="AQ111" s="96">
        <v>13742.276597706134</v>
      </c>
      <c r="AR111" s="96">
        <v>13620.697462789145</v>
      </c>
      <c r="AS111" s="96">
        <v>13843.585845866121</v>
      </c>
      <c r="AT111" s="96">
        <v>14203.15110340906</v>
      </c>
      <c r="AU111" s="96">
        <v>14903.756182954539</v>
      </c>
      <c r="AV111" s="96">
        <v>15416.294314151168</v>
      </c>
      <c r="AW111" s="96">
        <v>16023.081311318685</v>
      </c>
      <c r="AX111" s="96">
        <v>17102.228637317294</v>
      </c>
      <c r="AY111" s="96">
        <v>17724.105711387925</v>
      </c>
      <c r="AZ111" s="98">
        <f t="shared" si="1"/>
        <v>23387.840494564818</v>
      </c>
      <c r="BA111" s="96">
        <v>18079.261649997639</v>
      </c>
      <c r="BB111" s="96">
        <v>18655.982034503319</v>
      </c>
      <c r="BC111" s="96">
        <v>19087.925878026927</v>
      </c>
      <c r="BD111" s="96">
        <v>19703.186630766621</v>
      </c>
      <c r="BE111" s="96">
        <v>20400.212729039758</v>
      </c>
      <c r="BF111" s="96">
        <v>20991.720626134698</v>
      </c>
      <c r="BG111" s="96">
        <v>22016.076438542328</v>
      </c>
      <c r="BH111" s="96">
        <v>22768.083040995232</v>
      </c>
      <c r="BI111" s="96">
        <v>23677.015695663002</v>
      </c>
      <c r="BJ111" s="96">
        <v>24580.467639665621</v>
      </c>
      <c r="BK111" s="96">
        <v>25208.111861021152</v>
      </c>
      <c r="BL111" s="96">
        <v>25967.762048919787</v>
      </c>
      <c r="BM111" s="96">
        <v>26474.070798529898</v>
      </c>
      <c r="BN111" s="96">
        <v>26123.916905489037</v>
      </c>
      <c r="BO111" s="96">
        <v>27319.503080598857</v>
      </c>
      <c r="BP111" s="96">
        <v>27887.635248136216</v>
      </c>
      <c r="BQ111" s="96">
        <v>28652.356101571819</v>
      </c>
    </row>
    <row r="112" spans="1:69" x14ac:dyDescent="0.25">
      <c r="A112" s="96" t="s">
        <v>4085</v>
      </c>
      <c r="B112" s="96" t="s">
        <v>4084</v>
      </c>
      <c r="C112" s="96" t="s">
        <v>509</v>
      </c>
      <c r="D112" s="96" t="s">
        <v>4191</v>
      </c>
      <c r="AJ112" s="96">
        <v>5770.7041517636089</v>
      </c>
      <c r="AK112" s="96">
        <v>5700.0956889823701</v>
      </c>
      <c r="AL112" s="96">
        <v>5683.3884973026843</v>
      </c>
      <c r="AM112" s="96">
        <v>5582.0144808501964</v>
      </c>
      <c r="AN112" s="96">
        <v>5706.4862929659766</v>
      </c>
      <c r="AO112" s="96">
        <v>5845.6866920009761</v>
      </c>
      <c r="AP112" s="96">
        <v>6013.1616905126748</v>
      </c>
      <c r="AQ112" s="96">
        <v>6092.8722053868478</v>
      </c>
      <c r="AR112" s="96">
        <v>6172.9855704763941</v>
      </c>
      <c r="AS112" s="96">
        <v>6303.2051738285008</v>
      </c>
      <c r="AT112" s="96">
        <v>6387.3381508151879</v>
      </c>
      <c r="AU112" s="96">
        <v>6492.2355598119866</v>
      </c>
      <c r="AV112" s="96">
        <v>6655.5506734090868</v>
      </c>
      <c r="AW112" s="96">
        <v>6876.0292087809139</v>
      </c>
      <c r="AX112" s="96">
        <v>7127.3010383048677</v>
      </c>
      <c r="AY112" s="96">
        <v>7414.5253916488646</v>
      </c>
      <c r="AZ112" s="98">
        <f t="shared" si="1"/>
        <v>9653.746537325238</v>
      </c>
      <c r="BA112" s="96">
        <v>7747.21715382414</v>
      </c>
      <c r="BB112" s="96">
        <v>8061.3604232913494</v>
      </c>
      <c r="BC112" s="96">
        <v>8262.3921765785017</v>
      </c>
      <c r="BD112" s="96">
        <v>8593.0740835434281</v>
      </c>
      <c r="BE112" s="96">
        <v>8851.4081111087853</v>
      </c>
      <c r="BF112" s="96">
        <v>9000.3335996170881</v>
      </c>
      <c r="BG112" s="96">
        <v>9225.3046483921371</v>
      </c>
      <c r="BH112" s="96">
        <v>9535.9537819593734</v>
      </c>
      <c r="BI112" s="96">
        <v>9782.1987085759265</v>
      </c>
      <c r="BJ112" s="96">
        <v>10033.325225730847</v>
      </c>
      <c r="BK112" s="96">
        <v>10290.202789218712</v>
      </c>
      <c r="BL112" s="96">
        <v>10521.302794033751</v>
      </c>
      <c r="BM112" s="96">
        <v>10805.817251890383</v>
      </c>
      <c r="BN112" s="96">
        <v>10703.946716316706</v>
      </c>
      <c r="BO112" s="96">
        <v>10797.164936459652</v>
      </c>
      <c r="BP112" s="96">
        <v>10879.019804095049</v>
      </c>
      <c r="BQ112" s="96">
        <v>11023.668929893207</v>
      </c>
    </row>
    <row r="113" spans="1:69" hidden="1" x14ac:dyDescent="0.25">
      <c r="A113" s="96" t="s">
        <v>4083</v>
      </c>
      <c r="B113" s="96" t="s">
        <v>4082</v>
      </c>
      <c r="C113" s="96" t="s">
        <v>509</v>
      </c>
      <c r="D113" s="96" t="s">
        <v>4191</v>
      </c>
      <c r="AZ113" s="98" t="e">
        <f t="shared" si="1"/>
        <v>#DIV/0!</v>
      </c>
    </row>
    <row r="114" spans="1:69" x14ac:dyDescent="0.25">
      <c r="A114" s="96" t="s">
        <v>179</v>
      </c>
      <c r="B114" s="96" t="s">
        <v>323</v>
      </c>
      <c r="C114" s="96" t="s">
        <v>509</v>
      </c>
      <c r="D114" s="96" t="s">
        <v>4191</v>
      </c>
      <c r="AJ114" s="96">
        <v>6898.5758242339089</v>
      </c>
      <c r="AK114" s="96">
        <v>7105.3994579174223</v>
      </c>
      <c r="AL114" s="96">
        <v>7267.1258521893751</v>
      </c>
      <c r="AM114" s="96">
        <v>7564.5346193737032</v>
      </c>
      <c r="AN114" s="96">
        <v>7880.8772426643282</v>
      </c>
      <c r="AO114" s="96">
        <v>8209.1317611251452</v>
      </c>
      <c r="AP114" s="96">
        <v>8274.3007432577742</v>
      </c>
      <c r="AQ114" s="96">
        <v>8512.7376517069733</v>
      </c>
      <c r="AR114" s="96">
        <v>8979.2953494367266</v>
      </c>
      <c r="AS114" s="96">
        <v>9038.9251688830009</v>
      </c>
      <c r="AT114" s="96">
        <v>9352.7238478531362</v>
      </c>
      <c r="AU114" s="96">
        <v>9587.7240050160308</v>
      </c>
      <c r="AV114" s="96">
        <v>10216.870942681036</v>
      </c>
      <c r="AW114" s="96">
        <v>10899.024747880429</v>
      </c>
      <c r="AX114" s="96">
        <v>11635.182444681504</v>
      </c>
      <c r="AY114" s="96">
        <v>12291.221979072399</v>
      </c>
      <c r="AZ114" s="98">
        <f t="shared" si="1"/>
        <v>18563.983319913255</v>
      </c>
      <c r="BA114" s="96">
        <v>12941.406304217831</v>
      </c>
      <c r="BB114" s="96">
        <v>13054.714052965172</v>
      </c>
      <c r="BC114" s="96">
        <v>13783.365224389916</v>
      </c>
      <c r="BD114" s="96">
        <v>14639.199733651478</v>
      </c>
      <c r="BE114" s="96">
        <v>15269.359610580334</v>
      </c>
      <c r="BF114" s="96">
        <v>15966.827575255073</v>
      </c>
      <c r="BG114" s="96">
        <v>16705.227985572044</v>
      </c>
      <c r="BH114" s="96">
        <v>17660.142794439242</v>
      </c>
      <c r="BI114" s="96">
        <v>18791.902674017409</v>
      </c>
      <c r="BJ114" s="96">
        <v>20070.270308477004</v>
      </c>
      <c r="BK114" s="96">
        <v>21166.2682822432</v>
      </c>
      <c r="BL114" s="96">
        <v>22281.425093180707</v>
      </c>
      <c r="BM114" s="96">
        <v>22646.084589560804</v>
      </c>
      <c r="BN114" s="96">
        <v>21639.78122564574</v>
      </c>
      <c r="BO114" s="96">
        <v>22728.032356086693</v>
      </c>
      <c r="BP114" s="96">
        <v>23093.297022205068</v>
      </c>
      <c r="BQ114" s="96">
        <v>23150.411606037629</v>
      </c>
    </row>
    <row r="115" spans="1:69" hidden="1" x14ac:dyDescent="0.25">
      <c r="A115" s="96" t="s">
        <v>4081</v>
      </c>
      <c r="B115" s="96" t="s">
        <v>4080</v>
      </c>
      <c r="C115" s="96" t="s">
        <v>509</v>
      </c>
      <c r="D115" s="96" t="s">
        <v>4191</v>
      </c>
      <c r="AZ115" s="98" t="e">
        <f t="shared" si="1"/>
        <v>#DIV/0!</v>
      </c>
    </row>
    <row r="116" spans="1:69" x14ac:dyDescent="0.25">
      <c r="A116" s="96" t="s">
        <v>42</v>
      </c>
      <c r="B116" s="96" t="s">
        <v>324</v>
      </c>
      <c r="C116" s="96" t="s">
        <v>509</v>
      </c>
      <c r="D116" s="96" t="s">
        <v>4191</v>
      </c>
      <c r="AJ116" s="96">
        <v>84290.270100377034</v>
      </c>
      <c r="AK116" s="96">
        <v>87209.946368295234</v>
      </c>
      <c r="AL116" s="96">
        <v>88025.289071723528</v>
      </c>
      <c r="AM116" s="96">
        <v>89790.231118397554</v>
      </c>
      <c r="AN116" s="96">
        <v>93967.295351666835</v>
      </c>
      <c r="AO116" s="96">
        <v>97565.421711966745</v>
      </c>
      <c r="AP116" s="96">
        <v>103420.095283943</v>
      </c>
      <c r="AQ116" s="96">
        <v>104110.76001791164</v>
      </c>
      <c r="AR116" s="96">
        <v>108134.20176464235</v>
      </c>
      <c r="AS116" s="96">
        <v>112777.99890482609</v>
      </c>
      <c r="AT116" s="96">
        <v>115755.24938303516</v>
      </c>
      <c r="AU116" s="96">
        <v>120500.47088962294</v>
      </c>
      <c r="AV116" s="96">
        <v>121796.72036802086</v>
      </c>
      <c r="AW116" s="96">
        <v>126916.3536278453</v>
      </c>
      <c r="AX116" s="96">
        <v>126687.20700295446</v>
      </c>
      <c r="AY116" s="96">
        <v>127743.2978987127</v>
      </c>
      <c r="AZ116" s="98">
        <f t="shared" si="1"/>
        <v>174687.12296848567</v>
      </c>
      <c r="BA116" s="96">
        <v>129848.25501558822</v>
      </c>
      <c r="BB116" s="96">
        <v>125382.02470335587</v>
      </c>
      <c r="BC116" s="96">
        <v>129792.62507741824</v>
      </c>
      <c r="BD116" s="96">
        <v>138012.35194125681</v>
      </c>
      <c r="BE116" s="96">
        <v>142472.86745176491</v>
      </c>
      <c r="BF116" s="96">
        <v>142844.07855258137</v>
      </c>
      <c r="BG116" s="96">
        <v>140201.14156371803</v>
      </c>
      <c r="BH116" s="96">
        <v>148641.34349954058</v>
      </c>
      <c r="BI116" s="96">
        <v>178849.45056658026</v>
      </c>
      <c r="BJ116" s="96">
        <v>175555.15055123475</v>
      </c>
      <c r="BK116" s="96">
        <v>186555.75301787729</v>
      </c>
      <c r="BL116" s="96">
        <v>196625.99703322299</v>
      </c>
      <c r="BM116" s="96">
        <v>201217.189333619</v>
      </c>
      <c r="BN116" s="96">
        <v>217344.86825058045</v>
      </c>
      <c r="BO116" s="96">
        <v>239964.99723027504</v>
      </c>
      <c r="BP116" s="96">
        <v>246149.08692123537</v>
      </c>
      <c r="BQ116" s="96">
        <v>230223.90975440678</v>
      </c>
    </row>
    <row r="117" spans="1:69" x14ac:dyDescent="0.25">
      <c r="A117" s="96" t="s">
        <v>325</v>
      </c>
      <c r="B117" s="96" t="s">
        <v>326</v>
      </c>
      <c r="C117" s="96" t="s">
        <v>509</v>
      </c>
      <c r="D117" s="96" t="s">
        <v>4191</v>
      </c>
      <c r="AJ117" s="96">
        <v>43831.419502227676</v>
      </c>
      <c r="AK117" s="96">
        <v>44302.287491096598</v>
      </c>
      <c r="AL117" s="96">
        <v>43824.845300795285</v>
      </c>
      <c r="AM117" s="96">
        <v>43140.086263262107</v>
      </c>
      <c r="AN117" s="96">
        <v>43152.826731314686</v>
      </c>
      <c r="AO117" s="96">
        <v>44584.888152680971</v>
      </c>
      <c r="AP117" s="96">
        <v>43489.733452539593</v>
      </c>
      <c r="AQ117" s="96">
        <v>42612.576549967212</v>
      </c>
      <c r="AR117" s="96">
        <v>41773.381333224919</v>
      </c>
      <c r="AS117" s="96">
        <v>42372.831414654007</v>
      </c>
      <c r="AT117" s="96">
        <v>41668.549863856038</v>
      </c>
      <c r="AU117" s="96">
        <v>43644.559722806662</v>
      </c>
      <c r="AV117" s="96">
        <v>45147.605343481504</v>
      </c>
      <c r="AW117" s="96">
        <v>44577.845555351589</v>
      </c>
      <c r="AX117" s="96">
        <v>44987.619957663199</v>
      </c>
      <c r="AY117" s="96">
        <v>46540.070194688757</v>
      </c>
      <c r="AZ117" s="98">
        <f t="shared" si="1"/>
        <v>51881.021799546485</v>
      </c>
      <c r="BA117" s="96">
        <v>49573.248209683785</v>
      </c>
      <c r="BB117" s="96">
        <v>51065.212946367596</v>
      </c>
      <c r="BC117" s="96">
        <v>50285.60810206383</v>
      </c>
      <c r="BD117" s="96">
        <v>54227.24664061307</v>
      </c>
      <c r="BE117" s="96">
        <v>56355.488942847034</v>
      </c>
      <c r="BF117" s="96">
        <v>52751.50518863168</v>
      </c>
      <c r="BG117" s="96">
        <v>50407.352030181777</v>
      </c>
      <c r="BH117" s="96">
        <v>52654.341157791641</v>
      </c>
      <c r="BI117" s="96">
        <v>49967.297089158455</v>
      </c>
      <c r="BJ117" s="96">
        <v>52908.504223902506</v>
      </c>
      <c r="BK117" s="96">
        <v>52083.050886781944</v>
      </c>
      <c r="BL117" s="96">
        <v>50193.103880367678</v>
      </c>
      <c r="BM117" s="96">
        <v>47706.512929548539</v>
      </c>
      <c r="BN117" s="96">
        <v>51473.048185931068</v>
      </c>
      <c r="BO117" s="96">
        <v>53643.606239578985</v>
      </c>
      <c r="BP117" s="96">
        <v>52553.299968097788</v>
      </c>
      <c r="BQ117" s="96">
        <v>54128.943970742839</v>
      </c>
    </row>
    <row r="118" spans="1:69" x14ac:dyDescent="0.25">
      <c r="A118" s="96" t="s">
        <v>163</v>
      </c>
      <c r="B118" s="96" t="s">
        <v>327</v>
      </c>
      <c r="C118" s="96" t="s">
        <v>509</v>
      </c>
      <c r="D118" s="96" t="s">
        <v>4191</v>
      </c>
      <c r="AJ118" s="96">
        <v>17668.25182945493</v>
      </c>
      <c r="AK118" s="96">
        <v>22711.581241280837</v>
      </c>
      <c r="AL118" s="96">
        <v>28108.570644618445</v>
      </c>
      <c r="AM118" s="96">
        <v>27705.449068283928</v>
      </c>
      <c r="AN118" s="96">
        <v>27372.642570016549</v>
      </c>
      <c r="AO118" s="96">
        <v>29380.3465429442</v>
      </c>
      <c r="AP118" s="96">
        <v>34469.595020389308</v>
      </c>
      <c r="AQ118" s="96">
        <v>44889.292503757293</v>
      </c>
      <c r="AR118" s="96">
        <v>50981.133769162741</v>
      </c>
      <c r="AS118" s="96">
        <v>57599.032341959559</v>
      </c>
      <c r="AT118" s="96">
        <v>56813.965641953509</v>
      </c>
      <c r="AU118" s="96">
        <v>50589.021475768226</v>
      </c>
      <c r="AV118" s="96">
        <v>31124.676997960632</v>
      </c>
      <c r="AW118" s="96">
        <v>46180.920760263929</v>
      </c>
      <c r="AX118" s="96">
        <v>45407.875837945016</v>
      </c>
      <c r="AY118" s="96">
        <v>47404.948890004307</v>
      </c>
      <c r="AZ118" s="98">
        <f t="shared" si="1"/>
        <v>58819.805625079658</v>
      </c>
      <c r="BA118" s="96">
        <v>48661.294321127833</v>
      </c>
      <c r="BB118" s="96">
        <v>51485.463420441767</v>
      </c>
      <c r="BC118" s="96">
        <v>51234.097173396942</v>
      </c>
      <c r="BD118" s="96">
        <v>52692.856707384308</v>
      </c>
      <c r="BE118" s="96">
        <v>54699.642852907513</v>
      </c>
      <c r="BF118" s="96">
        <v>59510.641255137263</v>
      </c>
      <c r="BG118" s="96">
        <v>60371.510692033102</v>
      </c>
      <c r="BH118" s="96">
        <v>57766.246738806571</v>
      </c>
      <c r="BI118" s="96">
        <v>58632.236434712941</v>
      </c>
      <c r="BJ118" s="96">
        <v>64610.981465352212</v>
      </c>
      <c r="BK118" s="96">
        <v>65070.403884359315</v>
      </c>
      <c r="BL118" s="96">
        <v>65196.814467022894</v>
      </c>
      <c r="BM118" s="96">
        <v>67734.708731198552</v>
      </c>
      <c r="BN118" s="96">
        <v>62213.068098254873</v>
      </c>
      <c r="BO118" s="96">
        <v>61228.614632075849</v>
      </c>
      <c r="BP118" s="96">
        <v>61382.263053170333</v>
      </c>
      <c r="BQ118" s="96">
        <v>57445.851698972052</v>
      </c>
    </row>
    <row r="119" spans="1:69" x14ac:dyDescent="0.25">
      <c r="A119" s="96" t="s">
        <v>101</v>
      </c>
      <c r="B119" s="96" t="s">
        <v>328</v>
      </c>
      <c r="C119" s="96" t="s">
        <v>509</v>
      </c>
      <c r="D119" s="96" t="s">
        <v>4191</v>
      </c>
      <c r="AJ119" s="96">
        <v>72653.10425080084</v>
      </c>
      <c r="AK119" s="96">
        <v>70039.49104551514</v>
      </c>
      <c r="AL119" s="96">
        <v>71685.523155441726</v>
      </c>
      <c r="AM119" s="96">
        <v>73489.060584442763</v>
      </c>
      <c r="AN119" s="96">
        <v>70540.876199533333</v>
      </c>
      <c r="AO119" s="96">
        <v>73036.752564217561</v>
      </c>
      <c r="AP119" s="96">
        <v>77445.00182710326</v>
      </c>
      <c r="AQ119" s="96">
        <v>79967.575965030599</v>
      </c>
      <c r="AR119" s="96">
        <v>79935.218409100329</v>
      </c>
      <c r="AS119" s="96">
        <v>81227.002436178998</v>
      </c>
      <c r="AT119" s="96">
        <v>83533.347498711315</v>
      </c>
      <c r="AU119" s="96">
        <v>85112.929221045255</v>
      </c>
      <c r="AV119" s="96">
        <v>86508.93234212033</v>
      </c>
      <c r="AW119" s="96">
        <v>93331.498909073707</v>
      </c>
      <c r="AX119" s="96">
        <v>96388.760796598435</v>
      </c>
      <c r="AY119" s="96">
        <v>98385.632389682825</v>
      </c>
      <c r="AZ119" s="98">
        <f t="shared" si="1"/>
        <v>105361.63993457041</v>
      </c>
      <c r="BA119" s="96">
        <v>102564.23872976939</v>
      </c>
      <c r="BB119" s="96">
        <v>104272.6339076962</v>
      </c>
      <c r="BC119" s="96">
        <v>102524.83134189775</v>
      </c>
      <c r="BD119" s="96">
        <v>100172.04858306001</v>
      </c>
      <c r="BE119" s="96">
        <v>101881.16602274902</v>
      </c>
      <c r="BF119" s="96">
        <v>101022.76779352438</v>
      </c>
      <c r="BG119" s="96">
        <v>102790.57879956615</v>
      </c>
      <c r="BH119" s="96">
        <v>100915.19707985576</v>
      </c>
      <c r="BI119" s="96">
        <v>101893.06584435882</v>
      </c>
      <c r="BJ119" s="96">
        <v>104191.39707718061</v>
      </c>
      <c r="BK119" s="96">
        <v>106453.89510537831</v>
      </c>
      <c r="BL119" s="96">
        <v>109622.23637266523</v>
      </c>
      <c r="BM119" s="96">
        <v>110637.13297382655</v>
      </c>
      <c r="BN119" s="96">
        <v>106048.4651836667</v>
      </c>
      <c r="BO119" s="96">
        <v>110459.03711367451</v>
      </c>
      <c r="BP119" s="96">
        <v>112910.45210579738</v>
      </c>
      <c r="BQ119" s="96">
        <v>112788.73485303012</v>
      </c>
    </row>
    <row r="120" spans="1:69" x14ac:dyDescent="0.25">
      <c r="A120" s="96" t="s">
        <v>93</v>
      </c>
      <c r="B120" s="96" t="s">
        <v>329</v>
      </c>
      <c r="C120" s="96" t="s">
        <v>509</v>
      </c>
      <c r="D120" s="96" t="s">
        <v>4191</v>
      </c>
      <c r="AJ120" s="96">
        <v>71648.852685803271</v>
      </c>
      <c r="AK120" s="96">
        <v>74245.07493099077</v>
      </c>
      <c r="AL120" s="96">
        <v>72100.30397491093</v>
      </c>
      <c r="AM120" s="96">
        <v>71830.9398746511</v>
      </c>
      <c r="AN120" s="96">
        <v>72851.601052560742</v>
      </c>
      <c r="AO120" s="96">
        <v>75519.951426998436</v>
      </c>
      <c r="AP120" s="96">
        <v>77834.627819913032</v>
      </c>
      <c r="AQ120" s="96">
        <v>80612.617584784399</v>
      </c>
      <c r="AR120" s="96">
        <v>80925.933274033188</v>
      </c>
      <c r="AS120" s="96">
        <v>84551.054167261784</v>
      </c>
      <c r="AT120" s="96">
        <v>83363.739694499294</v>
      </c>
      <c r="AU120" s="96">
        <v>83538.317848040737</v>
      </c>
      <c r="AV120" s="96">
        <v>83262.426945123618</v>
      </c>
      <c r="AW120" s="96">
        <v>84487.222079294137</v>
      </c>
      <c r="AX120" s="96">
        <v>84124.765443838434</v>
      </c>
      <c r="AY120" s="96">
        <v>85992.908677700325</v>
      </c>
      <c r="AZ120" s="98">
        <f t="shared" si="1"/>
        <v>94877.167620465814</v>
      </c>
      <c r="BA120" s="96">
        <v>87490.80508251951</v>
      </c>
      <c r="BB120" s="96">
        <v>87147.237702637824</v>
      </c>
      <c r="BC120" s="96">
        <v>87597.854009894101</v>
      </c>
      <c r="BD120" s="96">
        <v>89426.111955019063</v>
      </c>
      <c r="BE120" s="96">
        <v>91762.291079084738</v>
      </c>
      <c r="BF120" s="96">
        <v>88999.274493048259</v>
      </c>
      <c r="BG120" s="96">
        <v>90897.28488903743</v>
      </c>
      <c r="BH120" s="96">
        <v>91654.099331205041</v>
      </c>
      <c r="BI120" s="96">
        <v>91695.688877483175</v>
      </c>
      <c r="BJ120" s="96">
        <v>93541.301363038903</v>
      </c>
      <c r="BK120" s="96">
        <v>95384.177070418576</v>
      </c>
      <c r="BL120" s="96">
        <v>97204.233585718714</v>
      </c>
      <c r="BM120" s="96">
        <v>99761.22248546753</v>
      </c>
      <c r="BN120" s="96">
        <v>99041.958508861208</v>
      </c>
      <c r="BO120" s="96">
        <v>106540.51897018327</v>
      </c>
      <c r="BP120" s="96">
        <v>107744.0526924438</v>
      </c>
      <c r="BQ120" s="96">
        <v>107023.73745185755</v>
      </c>
    </row>
    <row r="121" spans="1:69" x14ac:dyDescent="0.25">
      <c r="A121" s="96" t="s">
        <v>75</v>
      </c>
      <c r="B121" s="96" t="s">
        <v>330</v>
      </c>
      <c r="C121" s="96" t="s">
        <v>509</v>
      </c>
      <c r="D121" s="96" t="s">
        <v>4191</v>
      </c>
      <c r="AJ121" s="96">
        <v>113502.58804968193</v>
      </c>
      <c r="AK121" s="96">
        <v>117303.44052828987</v>
      </c>
      <c r="AL121" s="96">
        <v>118252.30523561266</v>
      </c>
      <c r="AM121" s="96">
        <v>122951.27696633866</v>
      </c>
      <c r="AN121" s="96">
        <v>128175.85884486383</v>
      </c>
      <c r="AO121" s="96">
        <v>129457.57337323282</v>
      </c>
      <c r="AP121" s="96">
        <v>131652.08183972278</v>
      </c>
      <c r="AQ121" s="96">
        <v>133272.94255858427</v>
      </c>
      <c r="AR121" s="96">
        <v>133889.93304593401</v>
      </c>
      <c r="AS121" s="96">
        <v>137207.73177028025</v>
      </c>
      <c r="AT121" s="96">
        <v>137371.02257540915</v>
      </c>
      <c r="AU121" s="96">
        <v>135574.88713462689</v>
      </c>
      <c r="AV121" s="96">
        <v>133301.11165742154</v>
      </c>
      <c r="AW121" s="96">
        <v>131623.42971375288</v>
      </c>
      <c r="AX121" s="96">
        <v>133355.78078778528</v>
      </c>
      <c r="AY121" s="96">
        <v>134027.11787660533</v>
      </c>
      <c r="AZ121" s="98">
        <f t="shared" si="1"/>
        <v>129004.57559234569</v>
      </c>
      <c r="BA121" s="96">
        <v>135200.43289872477</v>
      </c>
      <c r="BB121" s="96">
        <v>132957.54430718487</v>
      </c>
      <c r="BC121" s="96">
        <v>128398.4571312756</v>
      </c>
      <c r="BD121" s="96">
        <v>131820.84720283491</v>
      </c>
      <c r="BE121" s="96">
        <v>132641.02288051412</v>
      </c>
      <c r="BF121" s="96">
        <v>129044.11391344159</v>
      </c>
      <c r="BG121" s="96">
        <v>128012.81287564985</v>
      </c>
      <c r="BH121" s="96">
        <v>126768.1836743997</v>
      </c>
      <c r="BI121" s="96">
        <v>126796.9594014886</v>
      </c>
      <c r="BJ121" s="96">
        <v>126759.90834933835</v>
      </c>
      <c r="BK121" s="96">
        <v>127337.94170182259</v>
      </c>
      <c r="BL121" s="96">
        <v>127358.28098907185</v>
      </c>
      <c r="BM121" s="96">
        <v>128293.04228298564</v>
      </c>
      <c r="BN121" s="96">
        <v>119364.37320141151</v>
      </c>
      <c r="BO121" s="96">
        <v>129969.86102035752</v>
      </c>
      <c r="BP121" s="96">
        <v>131707.50131338203</v>
      </c>
      <c r="BQ121" s="96">
        <v>130646.5019259932</v>
      </c>
    </row>
    <row r="122" spans="1:69" x14ac:dyDescent="0.25">
      <c r="A122" s="96" t="s">
        <v>331</v>
      </c>
      <c r="B122" s="96" t="s">
        <v>332</v>
      </c>
      <c r="C122" s="96" t="s">
        <v>509</v>
      </c>
      <c r="D122" s="96" t="s">
        <v>4191</v>
      </c>
      <c r="AJ122" s="96">
        <v>21280.450100806636</v>
      </c>
      <c r="AK122" s="96">
        <v>21566.125113478727</v>
      </c>
      <c r="AL122" s="96">
        <v>23400.012140660212</v>
      </c>
      <c r="AM122" s="96">
        <v>23587.240828356888</v>
      </c>
      <c r="AN122" s="96">
        <v>23969.415967420198</v>
      </c>
      <c r="AO122" s="96">
        <v>23843.330824107117</v>
      </c>
      <c r="AP122" s="96">
        <v>23419.894568472362</v>
      </c>
      <c r="AQ122" s="96">
        <v>22750.012374713337</v>
      </c>
      <c r="AR122" s="96">
        <v>22899.379784601282</v>
      </c>
      <c r="AS122" s="96">
        <v>22947.834419141756</v>
      </c>
      <c r="AT122" s="96">
        <v>23097.807018133317</v>
      </c>
      <c r="AU122" s="96">
        <v>23353.010063712256</v>
      </c>
      <c r="AV122" s="96">
        <v>23983.776950191597</v>
      </c>
      <c r="AW122" s="96">
        <v>23984.49384689975</v>
      </c>
      <c r="AX122" s="96">
        <v>23951.757277579531</v>
      </c>
      <c r="AY122" s="96">
        <v>24405.442746619294</v>
      </c>
      <c r="AZ122" s="98">
        <f t="shared" si="1"/>
        <v>21865.718540162892</v>
      </c>
      <c r="BA122" s="96">
        <v>24501.667061482047</v>
      </c>
      <c r="BB122" s="96">
        <v>24068.353644336992</v>
      </c>
      <c r="BC122" s="96">
        <v>23653.442054432264</v>
      </c>
      <c r="BD122" s="96">
        <v>23675.554082142051</v>
      </c>
      <c r="BE122" s="96">
        <v>23683.064173225972</v>
      </c>
      <c r="BF122" s="96">
        <v>23377.918614064627</v>
      </c>
      <c r="BG122" s="96">
        <v>22988.235596273742</v>
      </c>
      <c r="BH122" s="96">
        <v>22419.598996654706</v>
      </c>
      <c r="BI122" s="96">
        <v>21325.406333925872</v>
      </c>
      <c r="BJ122" s="96">
        <v>21585.972145660882</v>
      </c>
      <c r="BK122" s="96">
        <v>21097.593794299646</v>
      </c>
      <c r="BL122" s="96">
        <v>20951.443064507523</v>
      </c>
      <c r="BM122" s="96">
        <v>20411.966882455123</v>
      </c>
      <c r="BN122" s="96">
        <v>19117.079840142418</v>
      </c>
      <c r="BO122" s="96">
        <v>19100.48030213211</v>
      </c>
      <c r="BP122" s="96">
        <v>19952.857321131891</v>
      </c>
      <c r="BQ122" s="96">
        <v>19806.581275901401</v>
      </c>
    </row>
    <row r="123" spans="1:69" x14ac:dyDescent="0.25">
      <c r="A123" s="96" t="s">
        <v>333</v>
      </c>
      <c r="B123" s="96" t="s">
        <v>334</v>
      </c>
      <c r="C123" s="96" t="s">
        <v>509</v>
      </c>
      <c r="D123" s="96" t="s">
        <v>4191</v>
      </c>
      <c r="AJ123" s="96">
        <v>44513.979248536969</v>
      </c>
      <c r="AK123" s="96">
        <v>46808.835220714667</v>
      </c>
      <c r="AL123" s="96">
        <v>45220.028739679328</v>
      </c>
      <c r="AM123" s="96">
        <v>42942.245401086759</v>
      </c>
      <c r="AN123" s="96">
        <v>42118.131594324339</v>
      </c>
      <c r="AO123" s="96">
        <v>40897.054516809876</v>
      </c>
      <c r="AP123" s="96">
        <v>41072.820979237746</v>
      </c>
      <c r="AQ123" s="96">
        <v>41319.827338106945</v>
      </c>
      <c r="AR123" s="96">
        <v>41696.641228961096</v>
      </c>
      <c r="AS123" s="96">
        <v>42467.837404282087</v>
      </c>
      <c r="AT123" s="96">
        <v>44773.964600028397</v>
      </c>
      <c r="AU123" s="96">
        <v>46925.298010277962</v>
      </c>
      <c r="AV123" s="96">
        <v>48333.643676562613</v>
      </c>
      <c r="AW123" s="96">
        <v>50328.45885770741</v>
      </c>
      <c r="AX123" s="96">
        <v>52173.000480780705</v>
      </c>
      <c r="AY123" s="96">
        <v>52726.797437753594</v>
      </c>
      <c r="AZ123" s="98">
        <f t="shared" si="1"/>
        <v>47516.520972582875</v>
      </c>
      <c r="BA123" s="96">
        <v>49884.37479806511</v>
      </c>
      <c r="BB123" s="96">
        <v>52024.978522281526</v>
      </c>
      <c r="BC123" s="96">
        <v>52426.878553182622</v>
      </c>
      <c r="BD123" s="96">
        <v>52664.013359520693</v>
      </c>
      <c r="BE123" s="96">
        <v>53299.9326776909</v>
      </c>
      <c r="BF123" s="96">
        <v>54435.145620291361</v>
      </c>
      <c r="BG123" s="96">
        <v>53601.383227249185</v>
      </c>
      <c r="BH123" s="96">
        <v>49684.775242169992</v>
      </c>
      <c r="BI123" s="96">
        <v>45322.403895246869</v>
      </c>
      <c r="BJ123" s="96">
        <v>43456.955394222692</v>
      </c>
      <c r="BK123" s="96">
        <v>43256.473126129451</v>
      </c>
      <c r="BL123" s="96">
        <v>44015.346882595644</v>
      </c>
      <c r="BM123" s="96">
        <v>42675.137278829752</v>
      </c>
      <c r="BN123" s="96">
        <v>41517.185195556442</v>
      </c>
      <c r="BO123" s="96">
        <v>43633.753162642693</v>
      </c>
      <c r="BP123" s="96">
        <v>42804.180724025784</v>
      </c>
      <c r="BQ123" s="96">
        <v>43077.938874208012</v>
      </c>
    </row>
    <row r="124" spans="1:69" x14ac:dyDescent="0.25">
      <c r="A124" s="96" t="s">
        <v>122</v>
      </c>
      <c r="B124" s="96" t="s">
        <v>335</v>
      </c>
      <c r="C124" s="96" t="s">
        <v>509</v>
      </c>
      <c r="D124" s="96" t="s">
        <v>4191</v>
      </c>
      <c r="AJ124" s="96">
        <v>70777.430582072615</v>
      </c>
      <c r="AK124" s="96">
        <v>70568.209087488271</v>
      </c>
      <c r="AL124" s="96">
        <v>70103.173931759986</v>
      </c>
      <c r="AM124" s="96">
        <v>70805.886887030138</v>
      </c>
      <c r="AN124" s="96">
        <v>72616.260647879666</v>
      </c>
      <c r="AO124" s="96">
        <v>74560.13382492261</v>
      </c>
      <c r="AP124" s="96">
        <v>74673.632838837802</v>
      </c>
      <c r="AQ124" s="96">
        <v>74257.928832441947</v>
      </c>
      <c r="AR124" s="96">
        <v>74703.62532513043</v>
      </c>
      <c r="AS124" s="96">
        <v>77013.69377822426</v>
      </c>
      <c r="AT124" s="96">
        <v>77750.473003821739</v>
      </c>
      <c r="AU124" s="96">
        <v>78727.406933833408</v>
      </c>
      <c r="AV124" s="96">
        <v>80102.971555786615</v>
      </c>
      <c r="AW124" s="96">
        <v>81724.314370389475</v>
      </c>
      <c r="AX124" s="96">
        <v>82845.118787985935</v>
      </c>
      <c r="AY124" s="96">
        <v>83609.169366372313</v>
      </c>
      <c r="AZ124" s="98">
        <f t="shared" si="1"/>
        <v>84608.264989109812</v>
      </c>
      <c r="BA124" s="96">
        <v>84445.177418866428</v>
      </c>
      <c r="BB124" s="96">
        <v>83713.402173241673</v>
      </c>
      <c r="BC124" s="96">
        <v>80163.414703399758</v>
      </c>
      <c r="BD124" s="96">
        <v>83758.083118012379</v>
      </c>
      <c r="BE124" s="96">
        <v>83824.626034769652</v>
      </c>
      <c r="BF124" s="96">
        <v>85189.018195968121</v>
      </c>
      <c r="BG124" s="96">
        <v>86278.798747894427</v>
      </c>
      <c r="BH124" s="96">
        <v>85862.131057150735</v>
      </c>
      <c r="BI124" s="96">
        <v>86905.877394781637</v>
      </c>
      <c r="BJ124" s="96">
        <v>86530.321215414166</v>
      </c>
      <c r="BK124" s="96">
        <v>86973.355692597877</v>
      </c>
      <c r="BL124" s="96">
        <v>85738.022284918363</v>
      </c>
      <c r="BM124" s="96">
        <v>84474.011977335162</v>
      </c>
      <c r="BN124" s="96">
        <v>81528.357067889185</v>
      </c>
      <c r="BO124" s="96">
        <v>83652.877488911094</v>
      </c>
      <c r="BP124" s="96">
        <v>83968.427189275448</v>
      </c>
      <c r="BQ124" s="96">
        <v>85334.603054440537</v>
      </c>
    </row>
    <row r="125" spans="1:69" x14ac:dyDescent="0.25">
      <c r="A125" s="96" t="s">
        <v>147</v>
      </c>
      <c r="B125" s="96" t="s">
        <v>336</v>
      </c>
      <c r="C125" s="96" t="s">
        <v>509</v>
      </c>
      <c r="D125" s="96" t="s">
        <v>4191</v>
      </c>
      <c r="AJ125" s="96">
        <v>32802.071070837817</v>
      </c>
      <c r="AK125" s="96">
        <v>30991.389780122296</v>
      </c>
      <c r="AL125" s="96">
        <v>28093.890702078454</v>
      </c>
      <c r="AM125" s="96">
        <v>26429.780155785251</v>
      </c>
      <c r="AN125" s="96">
        <v>25571.239900666071</v>
      </c>
      <c r="AO125" s="96">
        <v>26550.421400823008</v>
      </c>
      <c r="AP125" s="96">
        <v>27233.811800315321</v>
      </c>
      <c r="AQ125" s="96">
        <v>26935.951139751542</v>
      </c>
      <c r="AR125" s="96">
        <v>27839.036026896953</v>
      </c>
      <c r="AS125" s="96">
        <v>30301.704502285545</v>
      </c>
      <c r="AT125" s="96">
        <v>33407.194588628459</v>
      </c>
      <c r="AU125" s="96">
        <v>35982.794447108332</v>
      </c>
      <c r="AV125" s="96">
        <v>38627.977465326607</v>
      </c>
      <c r="AW125" s="96">
        <v>41616.668676555339</v>
      </c>
      <c r="AX125" s="96">
        <v>45095.314059655298</v>
      </c>
      <c r="AY125" s="96">
        <v>48842.741163400242</v>
      </c>
      <c r="AZ125" s="98">
        <f t="shared" si="1"/>
        <v>64154.981348409769</v>
      </c>
      <c r="BA125" s="96">
        <v>51661.0590459835</v>
      </c>
      <c r="BB125" s="96">
        <v>51512.249271521017</v>
      </c>
      <c r="BC125" s="96">
        <v>51239.915147263557</v>
      </c>
      <c r="BD125" s="96">
        <v>54008.950825460677</v>
      </c>
      <c r="BE125" s="96">
        <v>57295.189854937904</v>
      </c>
      <c r="BF125" s="96">
        <v>59582.183732010271</v>
      </c>
      <c r="BG125" s="96">
        <v>62699.491385725232</v>
      </c>
      <c r="BH125" s="96">
        <v>64838.935863816121</v>
      </c>
      <c r="BI125" s="96">
        <v>65157.515309077571</v>
      </c>
      <c r="BJ125" s="96">
        <v>65548.531954668302</v>
      </c>
      <c r="BK125" s="96">
        <v>67840.842467132898</v>
      </c>
      <c r="BL125" s="96">
        <v>70197.643123682632</v>
      </c>
      <c r="BM125" s="96">
        <v>72825.905973541609</v>
      </c>
      <c r="BN125" s="96">
        <v>71403.313182678918</v>
      </c>
      <c r="BO125" s="96">
        <v>73264.223430320373</v>
      </c>
      <c r="BP125" s="96">
        <v>74368.80069103268</v>
      </c>
      <c r="BQ125" s="96">
        <v>77189.931664112999</v>
      </c>
    </row>
    <row r="126" spans="1:69" x14ac:dyDescent="0.25">
      <c r="A126" s="96" t="s">
        <v>337</v>
      </c>
      <c r="B126" s="96" t="s">
        <v>338</v>
      </c>
      <c r="C126" s="96" t="s">
        <v>509</v>
      </c>
      <c r="D126" s="96" t="s">
        <v>4191</v>
      </c>
      <c r="AJ126" s="96">
        <v>11184.216232923294</v>
      </c>
      <c r="AK126" s="96">
        <v>10733.687518665458</v>
      </c>
      <c r="AL126" s="96">
        <v>10423.384596279911</v>
      </c>
      <c r="AM126" s="96">
        <v>10335.854278141507</v>
      </c>
      <c r="AN126" s="96">
        <v>10420.096083940012</v>
      </c>
      <c r="AO126" s="96">
        <v>10495.464580486747</v>
      </c>
      <c r="AP126" s="96">
        <v>10216.984463952311</v>
      </c>
      <c r="AQ126" s="96">
        <v>10221.535503905072</v>
      </c>
      <c r="AR126" s="96">
        <v>10116.29134417883</v>
      </c>
      <c r="AS126" s="96">
        <v>9795.1325766836762</v>
      </c>
      <c r="AT126" s="96">
        <v>9770.6902615362069</v>
      </c>
      <c r="AU126" s="96">
        <v>9453.3930774926848</v>
      </c>
      <c r="AV126" s="96">
        <v>9363.7396259705401</v>
      </c>
      <c r="AW126" s="96">
        <v>9476.1773730051555</v>
      </c>
      <c r="AX126" s="96">
        <v>9662.8394370645055</v>
      </c>
      <c r="AY126" s="96">
        <v>9922.6568698961673</v>
      </c>
      <c r="AZ126" s="98">
        <f t="shared" si="1"/>
        <v>11283.265911770621</v>
      </c>
      <c r="BA126" s="96">
        <v>10242.636190593552</v>
      </c>
      <c r="BB126" s="96">
        <v>9941.8503762140153</v>
      </c>
      <c r="BC126" s="96">
        <v>9939.7405945382507</v>
      </c>
      <c r="BD126" s="96">
        <v>10389.081604668669</v>
      </c>
      <c r="BE126" s="96">
        <v>10557.510794994841</v>
      </c>
      <c r="BF126" s="96">
        <v>10688.29221855136</v>
      </c>
      <c r="BG126" s="96">
        <v>10760.445127390951</v>
      </c>
      <c r="BH126" s="96">
        <v>10950.894719813288</v>
      </c>
      <c r="BI126" s="96">
        <v>11143.193433005959</v>
      </c>
      <c r="BJ126" s="96">
        <v>11251.597840377688</v>
      </c>
      <c r="BK126" s="96">
        <v>11455.576404455729</v>
      </c>
      <c r="BL126" s="96">
        <v>11873.155099841411</v>
      </c>
      <c r="BM126" s="96">
        <v>12247.450689696854</v>
      </c>
      <c r="BN126" s="96">
        <v>12053.035899189486</v>
      </c>
      <c r="BO126" s="96">
        <v>12518.814241276381</v>
      </c>
      <c r="BP126" s="96">
        <v>12756.245533586092</v>
      </c>
      <c r="BQ126" s="96">
        <v>13045.999731906006</v>
      </c>
    </row>
    <row r="127" spans="1:69" x14ac:dyDescent="0.25">
      <c r="A127" s="96" t="s">
        <v>339</v>
      </c>
      <c r="B127" s="96" t="s">
        <v>340</v>
      </c>
      <c r="C127" s="96" t="s">
        <v>509</v>
      </c>
      <c r="D127" s="96" t="s">
        <v>4191</v>
      </c>
      <c r="AJ127" s="96">
        <v>12826.104322170628</v>
      </c>
      <c r="AK127" s="96">
        <v>10792.181273398566</v>
      </c>
      <c r="AL127" s="96">
        <v>9015.7244824011104</v>
      </c>
      <c r="AM127" s="96">
        <v>7052.3057607386363</v>
      </c>
      <c r="AN127" s="96">
        <v>6548.9643590359592</v>
      </c>
      <c r="AO127" s="96">
        <v>6933.644196366402</v>
      </c>
      <c r="AP127" s="96">
        <v>7534.583398504642</v>
      </c>
      <c r="AQ127" s="96">
        <v>7522.6941468283148</v>
      </c>
      <c r="AR127" s="96">
        <v>7629.4331629659819</v>
      </c>
      <c r="AS127" s="96">
        <v>7906.5532626535896</v>
      </c>
      <c r="AT127" s="96">
        <v>8199.5199722971247</v>
      </c>
      <c r="AU127" s="96">
        <v>8024.1824183815506</v>
      </c>
      <c r="AV127" s="96">
        <v>8457.8844152431902</v>
      </c>
      <c r="AW127" s="96">
        <v>8902.3385960576525</v>
      </c>
      <c r="AX127" s="96">
        <v>8692.6872995543436</v>
      </c>
      <c r="AY127" s="96">
        <v>8819.0448749063435</v>
      </c>
      <c r="AZ127" s="98">
        <f t="shared" si="1"/>
        <v>12858.774537116948</v>
      </c>
      <c r="BA127" s="96">
        <v>9504.890948289094</v>
      </c>
      <c r="BB127" s="96">
        <v>10251.431650974175</v>
      </c>
      <c r="BC127" s="96">
        <v>10429.891013265313</v>
      </c>
      <c r="BD127" s="96">
        <v>10255.546958993325</v>
      </c>
      <c r="BE127" s="96">
        <v>10890.030751255143</v>
      </c>
      <c r="BF127" s="96">
        <v>11165.19468809309</v>
      </c>
      <c r="BG127" s="96">
        <v>12559.277130021846</v>
      </c>
      <c r="BH127" s="96">
        <v>13088.328890492528</v>
      </c>
      <c r="BI127" s="96">
        <v>13342.617286806262</v>
      </c>
      <c r="BJ127" s="96">
        <v>13821.126045215213</v>
      </c>
      <c r="BK127" s="96">
        <v>14671.877878143816</v>
      </c>
      <c r="BL127" s="96">
        <v>14817.686302679685</v>
      </c>
      <c r="BM127" s="96">
        <v>15328.665257491508</v>
      </c>
      <c r="BN127" s="96">
        <v>13967.274986099779</v>
      </c>
      <c r="BO127" s="96">
        <v>14212.275363446368</v>
      </c>
      <c r="BP127" s="96">
        <v>14854.610138316095</v>
      </c>
      <c r="BQ127" s="96">
        <v>15438.441841404887</v>
      </c>
    </row>
    <row r="128" spans="1:69" x14ac:dyDescent="0.25">
      <c r="A128" s="96" t="s">
        <v>341</v>
      </c>
      <c r="B128" s="96" t="s">
        <v>342</v>
      </c>
      <c r="C128" s="96" t="s">
        <v>509</v>
      </c>
      <c r="D128" s="96" t="s">
        <v>4191</v>
      </c>
      <c r="AJ128" s="96">
        <v>4281.0573799375288</v>
      </c>
      <c r="AK128" s="96">
        <v>4403.4273692041816</v>
      </c>
      <c r="AL128" s="96">
        <v>4356.739436279885</v>
      </c>
      <c r="AM128" s="96">
        <v>2670.6313932988373</v>
      </c>
      <c r="AN128" s="96">
        <v>2868.8234439170737</v>
      </c>
      <c r="AO128" s="96">
        <v>2950.0693994044623</v>
      </c>
      <c r="AP128" s="96">
        <v>2984.1508330201073</v>
      </c>
      <c r="AQ128" s="96">
        <v>3000.3037188108792</v>
      </c>
      <c r="AR128" s="96">
        <v>3246.841208045887</v>
      </c>
      <c r="AS128" s="96">
        <v>3482.436020818865</v>
      </c>
      <c r="AT128" s="96">
        <v>3675.0092814960576</v>
      </c>
      <c r="AU128" s="96">
        <v>3825.9658322756445</v>
      </c>
      <c r="AV128" s="96">
        <v>4057.6511378103046</v>
      </c>
      <c r="AW128" s="96">
        <v>4383.792027174658</v>
      </c>
      <c r="AX128" s="96">
        <v>4866.3200858786531</v>
      </c>
      <c r="AY128" s="96">
        <v>5290.3398268184537</v>
      </c>
      <c r="AZ128" s="98">
        <f t="shared" si="1"/>
        <v>7631.1904095551654</v>
      </c>
      <c r="BA128" s="96">
        <v>5729.3007066007494</v>
      </c>
      <c r="BB128" s="96">
        <v>5986.3475804586733</v>
      </c>
      <c r="BC128" s="96">
        <v>5898.4939736742672</v>
      </c>
      <c r="BD128" s="96">
        <v>6197.4687859160877</v>
      </c>
      <c r="BE128" s="96">
        <v>6570.5780206121781</v>
      </c>
      <c r="BF128" s="96">
        <v>7010.9067866882706</v>
      </c>
      <c r="BG128" s="96">
        <v>7260.9040736946163</v>
      </c>
      <c r="BH128" s="96">
        <v>7528.5548647321348</v>
      </c>
      <c r="BI128" s="96">
        <v>7762.8415919558256</v>
      </c>
      <c r="BJ128" s="96">
        <v>8060.057388927291</v>
      </c>
      <c r="BK128" s="96">
        <v>8302.5641274119225</v>
      </c>
      <c r="BL128" s="96">
        <v>8651.1088847917545</v>
      </c>
      <c r="BM128" s="96">
        <v>8991.8113196058493</v>
      </c>
      <c r="BN128" s="96">
        <v>8663.5371728116661</v>
      </c>
      <c r="BO128" s="96">
        <v>8714.0630809005652</v>
      </c>
      <c r="BP128" s="96">
        <v>9018.6816459100282</v>
      </c>
      <c r="BQ128" s="96">
        <v>9383.0169577459401</v>
      </c>
    </row>
    <row r="129" spans="1:69" hidden="1" x14ac:dyDescent="0.25">
      <c r="A129" s="96" t="s">
        <v>343</v>
      </c>
      <c r="B129" s="96" t="s">
        <v>4079</v>
      </c>
      <c r="C129" s="96" t="s">
        <v>509</v>
      </c>
      <c r="D129" s="96" t="s">
        <v>4191</v>
      </c>
      <c r="AZ129" s="98" t="e">
        <f t="shared" si="1"/>
        <v>#DIV/0!</v>
      </c>
    </row>
    <row r="130" spans="1:69" hidden="1" x14ac:dyDescent="0.25">
      <c r="A130" s="96" t="s">
        <v>4078</v>
      </c>
      <c r="B130" s="96" t="s">
        <v>4077</v>
      </c>
      <c r="C130" s="96" t="s">
        <v>509</v>
      </c>
      <c r="D130" s="96" t="s">
        <v>4191</v>
      </c>
      <c r="AZ130" s="98" t="e">
        <f t="shared" si="1"/>
        <v>#DIV/0!</v>
      </c>
    </row>
    <row r="131" spans="1:69" x14ac:dyDescent="0.25">
      <c r="A131" s="96" t="s">
        <v>344</v>
      </c>
      <c r="B131" s="96" t="s">
        <v>345</v>
      </c>
      <c r="C131" s="96" t="s">
        <v>509</v>
      </c>
      <c r="D131" s="96" t="s">
        <v>4191</v>
      </c>
      <c r="AJ131" s="96">
        <v>34473.176260828601</v>
      </c>
      <c r="AK131" s="96">
        <v>35833.810448324773</v>
      </c>
      <c r="AL131" s="96">
        <v>37810.595951770789</v>
      </c>
      <c r="AM131" s="96">
        <v>39995.292210007072</v>
      </c>
      <c r="AN131" s="96">
        <v>42645.751946808356</v>
      </c>
      <c r="AO131" s="96">
        <v>45088.552154085133</v>
      </c>
      <c r="AP131" s="96">
        <v>47069.017682390411</v>
      </c>
      <c r="AQ131" s="96">
        <v>47570.608271286081</v>
      </c>
      <c r="AR131" s="96">
        <v>52091.385693049255</v>
      </c>
      <c r="AS131" s="96">
        <v>53972.960665914405</v>
      </c>
      <c r="AT131" s="96">
        <v>55510.181174330828</v>
      </c>
      <c r="AU131" s="96">
        <v>58297.980285844867</v>
      </c>
      <c r="AV131" s="96">
        <v>60291.675897831912</v>
      </c>
      <c r="AW131" s="96">
        <v>62107.965008940562</v>
      </c>
      <c r="AX131" s="96">
        <v>64457.764620084767</v>
      </c>
      <c r="AY131" s="96">
        <v>66920.168057102186</v>
      </c>
      <c r="AZ131" s="98">
        <f t="shared" si="1"/>
        <v>81494.242130048311</v>
      </c>
      <c r="BA131" s="96">
        <v>69853.732700607477</v>
      </c>
      <c r="BB131" s="96">
        <v>71395.877353669232</v>
      </c>
      <c r="BC131" s="96">
        <v>72191.091181920987</v>
      </c>
      <c r="BD131" s="96">
        <v>76075.45001621035</v>
      </c>
      <c r="BE131" s="96">
        <v>77240.567441352876</v>
      </c>
      <c r="BF131" s="96">
        <v>77751.955953930665</v>
      </c>
      <c r="BG131" s="96">
        <v>79064.101739278864</v>
      </c>
      <c r="BH131" s="96">
        <v>79623.105713318117</v>
      </c>
      <c r="BI131" s="96">
        <v>81073.092759963474</v>
      </c>
      <c r="BJ131" s="96">
        <v>82792.687838815153</v>
      </c>
      <c r="BK131" s="96">
        <v>84480.901135499444</v>
      </c>
      <c r="BL131" s="96">
        <v>86588.764937898552</v>
      </c>
      <c r="BM131" s="96">
        <v>87562.388748817189</v>
      </c>
      <c r="BN131" s="96">
        <v>87748.031714451514</v>
      </c>
      <c r="BO131" s="96">
        <v>90693.89308022472</v>
      </c>
      <c r="BP131" s="96">
        <v>90531.767188793659</v>
      </c>
      <c r="BQ131" s="96">
        <v>90734.706706068915</v>
      </c>
    </row>
    <row r="132" spans="1:69" x14ac:dyDescent="0.25">
      <c r="A132" s="96" t="s">
        <v>346</v>
      </c>
      <c r="B132" s="96" t="s">
        <v>347</v>
      </c>
      <c r="C132" s="96" t="s">
        <v>509</v>
      </c>
      <c r="D132" s="96" t="s">
        <v>4191</v>
      </c>
      <c r="AJ132" s="96">
        <v>70356.549901625884</v>
      </c>
      <c r="AK132" s="96">
        <v>105845.68354553625</v>
      </c>
      <c r="AL132" s="96">
        <v>134266.29967528029</v>
      </c>
      <c r="AM132" s="96">
        <v>138605.25512833186</v>
      </c>
      <c r="AN132" s="96">
        <v>140106.98080260918</v>
      </c>
      <c r="AO132" s="96">
        <v>135949.70760816583</v>
      </c>
      <c r="AP132" s="96">
        <v>134475.03091494518</v>
      </c>
      <c r="AQ132" s="96">
        <v>134305.5118615535</v>
      </c>
      <c r="AR132" s="96">
        <v>126804.66601454902</v>
      </c>
      <c r="AS132" s="96">
        <v>127456.27137603061</v>
      </c>
      <c r="AT132" s="96">
        <v>122241.08076814056</v>
      </c>
      <c r="AU132" s="96">
        <v>120698.55490682129</v>
      </c>
      <c r="AV132" s="96">
        <v>135512.13431268479</v>
      </c>
      <c r="AW132" s="96">
        <v>143307.41791564506</v>
      </c>
      <c r="AX132" s="96">
        <v>150299.37177440134</v>
      </c>
      <c r="AY132" s="96">
        <v>152208.70637837955</v>
      </c>
      <c r="AZ132" s="98">
        <f t="shared" si="1"/>
        <v>107178.24642260864</v>
      </c>
      <c r="BA132" s="96">
        <v>152123.12405658918</v>
      </c>
      <c r="BB132" s="96">
        <v>146998.73509464852</v>
      </c>
      <c r="BC132" s="96">
        <v>128225.18087822389</v>
      </c>
      <c r="BD132" s="96">
        <v>117779.80258304998</v>
      </c>
      <c r="BE132" s="96">
        <v>119229.75378029316</v>
      </c>
      <c r="BF132" s="96">
        <v>115759.68221314184</v>
      </c>
      <c r="BG132" s="96">
        <v>107586.71842200999</v>
      </c>
      <c r="BH132" s="96">
        <v>104284.3174174983</v>
      </c>
      <c r="BI132" s="96">
        <v>98694.403166493663</v>
      </c>
      <c r="BJ132" s="96">
        <v>97375.101802937454</v>
      </c>
      <c r="BK132" s="96">
        <v>91008.417227051337</v>
      </c>
      <c r="BL132" s="96">
        <v>88569.604679215234</v>
      </c>
      <c r="BM132" s="96">
        <v>87265.358700585799</v>
      </c>
      <c r="BN132" s="96">
        <v>89781.326716363939</v>
      </c>
      <c r="BO132" s="96">
        <v>91867.607916009059</v>
      </c>
      <c r="BP132" s="96">
        <v>94607.106459655566</v>
      </c>
      <c r="BQ132" s="96">
        <v>90873.948070579834</v>
      </c>
    </row>
    <row r="133" spans="1:69" x14ac:dyDescent="0.25">
      <c r="A133" s="96" t="s">
        <v>4076</v>
      </c>
      <c r="B133" s="96" t="s">
        <v>4075</v>
      </c>
      <c r="C133" s="96" t="s">
        <v>509</v>
      </c>
      <c r="D133" s="96" t="s">
        <v>4191</v>
      </c>
      <c r="AJ133" s="96">
        <v>34006.420910164285</v>
      </c>
      <c r="AK133" s="96">
        <v>33913.497358558336</v>
      </c>
      <c r="AL133" s="96">
        <v>34476.513004873756</v>
      </c>
      <c r="AM133" s="96">
        <v>35543.102069070505</v>
      </c>
      <c r="AN133" s="96">
        <v>35285.054284973128</v>
      </c>
      <c r="AO133" s="96">
        <v>36229.025436775417</v>
      </c>
      <c r="AP133" s="96">
        <v>36731.957178637698</v>
      </c>
      <c r="AQ133" s="96">
        <v>36994.357472181575</v>
      </c>
      <c r="AR133" s="96">
        <v>36626.268870029075</v>
      </c>
      <c r="AS133" s="96">
        <v>37234.265783452291</v>
      </c>
      <c r="AT133" s="96">
        <v>36291.721533870317</v>
      </c>
      <c r="AU133" s="96">
        <v>35722.59318673583</v>
      </c>
      <c r="AV133" s="96">
        <v>35659.978346753371</v>
      </c>
      <c r="AW133" s="96">
        <v>36336.705777591123</v>
      </c>
      <c r="AX133" s="96">
        <v>36713.709458903308</v>
      </c>
      <c r="AY133" s="96">
        <v>37556.303281059816</v>
      </c>
      <c r="AZ133" s="98">
        <f t="shared" ref="AZ133:AZ196" si="2">AVERAGE(BA133:BQ133)</f>
        <v>40664.128220818922</v>
      </c>
      <c r="BA133" s="96">
        <v>38807.313059104104</v>
      </c>
      <c r="BB133" s="96">
        <v>39471.837831756682</v>
      </c>
      <c r="BC133" s="96">
        <v>38129.756122722014</v>
      </c>
      <c r="BD133" s="96">
        <v>40070.507803933149</v>
      </c>
      <c r="BE133" s="96">
        <v>41197.184497292743</v>
      </c>
      <c r="BF133" s="96">
        <v>41030.776500968917</v>
      </c>
      <c r="BG133" s="96">
        <v>41622.007632155466</v>
      </c>
      <c r="BH133" s="96">
        <v>41602.763581921434</v>
      </c>
      <c r="BI133" s="96">
        <v>41298.827560317579</v>
      </c>
      <c r="BJ133" s="96">
        <v>41083.734881806042</v>
      </c>
      <c r="BK133" s="96">
        <v>41302.617840433129</v>
      </c>
      <c r="BL133" s="96">
        <v>41117.75837929063</v>
      </c>
      <c r="BM133" s="96">
        <v>40639.625553298734</v>
      </c>
      <c r="BN133" s="96">
        <v>40990.115408554644</v>
      </c>
      <c r="BO133" s="96">
        <v>41200.254174722933</v>
      </c>
      <c r="BP133" s="96">
        <v>40832.774726051997</v>
      </c>
      <c r="BQ133" s="96">
        <v>40892.324199591363</v>
      </c>
    </row>
    <row r="134" spans="1:69" x14ac:dyDescent="0.25">
      <c r="A134" s="96" t="s">
        <v>348</v>
      </c>
      <c r="B134" s="96" t="s">
        <v>349</v>
      </c>
      <c r="C134" s="96" t="s">
        <v>509</v>
      </c>
      <c r="D134" s="96" t="s">
        <v>4191</v>
      </c>
      <c r="AJ134" s="96">
        <v>5667.7626502504318</v>
      </c>
      <c r="AK134" s="96">
        <v>5847.016240422432</v>
      </c>
      <c r="AL134" s="96">
        <v>6047.5060060114893</v>
      </c>
      <c r="AM134" s="96">
        <v>6396.5453251673362</v>
      </c>
      <c r="AN134" s="96">
        <v>6698.5669954463519</v>
      </c>
      <c r="AO134" s="96">
        <v>7002.5999358436156</v>
      </c>
      <c r="AP134" s="96">
        <v>7325.1020732939414</v>
      </c>
      <c r="AQ134" s="96">
        <v>7444.3056284741824</v>
      </c>
      <c r="AR134" s="96">
        <v>7822.2486645049876</v>
      </c>
      <c r="AS134" s="96">
        <v>8096.978540231029</v>
      </c>
      <c r="AT134" s="96">
        <v>8371.4191373561825</v>
      </c>
      <c r="AU134" s="96">
        <v>8672.6077568881865</v>
      </c>
      <c r="AV134" s="96">
        <v>8993.2348488988973</v>
      </c>
      <c r="AW134" s="96">
        <v>9350.7081925095918</v>
      </c>
      <c r="AX134" s="96">
        <v>9770.7518684272782</v>
      </c>
      <c r="AY134" s="96">
        <v>10338.547018651416</v>
      </c>
      <c r="AZ134" s="98">
        <f t="shared" si="2"/>
        <v>16725.153725853103</v>
      </c>
      <c r="BA134" s="96">
        <v>10835.139827091678</v>
      </c>
      <c r="BB134" s="96">
        <v>11395.522668640371</v>
      </c>
      <c r="BC134" s="96">
        <v>11965.96328526972</v>
      </c>
      <c r="BD134" s="96">
        <v>12707.660246315616</v>
      </c>
      <c r="BE134" s="96">
        <v>13507.345177229392</v>
      </c>
      <c r="BF134" s="96">
        <v>14366.052267519026</v>
      </c>
      <c r="BG134" s="96">
        <v>15286.935492732431</v>
      </c>
      <c r="BH134" s="96">
        <v>16204.537868000258</v>
      </c>
      <c r="BI134" s="96">
        <v>17130.388172380273</v>
      </c>
      <c r="BJ134" s="96">
        <v>18076.493641196161</v>
      </c>
      <c r="BK134" s="96">
        <v>19059.694083839702</v>
      </c>
      <c r="BL134" s="96">
        <v>19907.505340749482</v>
      </c>
      <c r="BM134" s="96">
        <v>20639.462531871155</v>
      </c>
      <c r="BN134" s="96">
        <v>20639.648397294553</v>
      </c>
      <c r="BO134" s="96">
        <v>20887.898288497974</v>
      </c>
      <c r="BP134" s="96">
        <v>20702.579808394767</v>
      </c>
      <c r="BQ134" s="96">
        <v>21014.786242480175</v>
      </c>
    </row>
    <row r="135" spans="1:69" x14ac:dyDescent="0.25">
      <c r="A135" s="96" t="s">
        <v>350</v>
      </c>
      <c r="B135" s="96" t="s">
        <v>351</v>
      </c>
      <c r="C135" s="96" t="s">
        <v>509</v>
      </c>
      <c r="D135" s="96" t="s">
        <v>4191</v>
      </c>
      <c r="AJ135" s="96">
        <v>30307.054541965066</v>
      </c>
      <c r="AK135" s="96">
        <v>34517.325513178061</v>
      </c>
      <c r="AL135" s="96">
        <v>37353.419976044876</v>
      </c>
      <c r="AM135" s="96">
        <v>39438.620267951781</v>
      </c>
      <c r="AN135" s="96">
        <v>40945.589075303586</v>
      </c>
      <c r="AO135" s="96">
        <v>44745.457355586906</v>
      </c>
      <c r="AP135" s="96">
        <v>44032.360946159097</v>
      </c>
      <c r="AQ135" s="96">
        <v>44502.022721168825</v>
      </c>
      <c r="AR135" s="96">
        <v>43003.300195701522</v>
      </c>
      <c r="AS135" s="96">
        <v>42308.861180145112</v>
      </c>
      <c r="AT135" s="96">
        <v>42825.369603751984</v>
      </c>
      <c r="AU135" s="96">
        <v>43185.071274225491</v>
      </c>
      <c r="AV135" s="96">
        <v>43436.490124754971</v>
      </c>
      <c r="AW135" s="96">
        <v>45178.500884627516</v>
      </c>
      <c r="AX135" s="96">
        <v>45665.729597881829</v>
      </c>
      <c r="AY135" s="96">
        <v>45610.504354880912</v>
      </c>
      <c r="AZ135" s="98">
        <f t="shared" si="2"/>
        <v>49949.540971827126</v>
      </c>
      <c r="BA135" s="96">
        <v>48910.27107363804</v>
      </c>
      <c r="BB135" s="96">
        <v>50801.734487917354</v>
      </c>
      <c r="BC135" s="96">
        <v>53563.985259361325</v>
      </c>
      <c r="BD135" s="96">
        <v>56652.158733473414</v>
      </c>
      <c r="BE135" s="96">
        <v>56049.23075162484</v>
      </c>
      <c r="BF135" s="96">
        <v>55531.305639145226</v>
      </c>
      <c r="BG135" s="96">
        <v>52151.97576538095</v>
      </c>
      <c r="BH135" s="96">
        <v>47970.5776939961</v>
      </c>
      <c r="BI135" s="96">
        <v>47198.758085910937</v>
      </c>
      <c r="BJ135" s="96">
        <v>49270.499212507115</v>
      </c>
      <c r="BK135" s="96">
        <v>51201.096635656708</v>
      </c>
      <c r="BL135" s="96">
        <v>51851.174252782221</v>
      </c>
      <c r="BM135" s="96">
        <v>50008.69538724341</v>
      </c>
      <c r="BN135" s="96">
        <v>45502.695914629665</v>
      </c>
      <c r="BO135" s="96">
        <v>41332.54039974069</v>
      </c>
      <c r="BP135" s="96">
        <v>41195.956256226011</v>
      </c>
    </row>
    <row r="136" spans="1:69" x14ac:dyDescent="0.25">
      <c r="A136" s="96" t="s">
        <v>352</v>
      </c>
      <c r="B136" s="96" t="s">
        <v>353</v>
      </c>
      <c r="C136" s="96" t="s">
        <v>509</v>
      </c>
      <c r="D136" s="96" t="s">
        <v>4191</v>
      </c>
      <c r="AJ136" s="96">
        <v>4326.1759632877529</v>
      </c>
      <c r="AK136" s="96">
        <v>2646.8106231928523</v>
      </c>
      <c r="AL136" s="96">
        <v>1700.5282073235019</v>
      </c>
      <c r="AM136" s="96">
        <v>1330.5482653571394</v>
      </c>
      <c r="AN136" s="96">
        <v>1256.5912646582897</v>
      </c>
      <c r="AO136" s="96">
        <v>1362.2493539279408</v>
      </c>
      <c r="AP136" s="96">
        <v>2585.6478290113027</v>
      </c>
      <c r="AQ136" s="96">
        <v>3031.4936343726195</v>
      </c>
      <c r="AR136" s="96">
        <v>3488.4833139056218</v>
      </c>
      <c r="AS136" s="96">
        <v>4327.9442989479185</v>
      </c>
      <c r="AT136" s="96">
        <v>4330.6056642536778</v>
      </c>
      <c r="AU136" s="96">
        <v>4387.228012458153</v>
      </c>
      <c r="AV136" s="96">
        <v>3055.6668411244978</v>
      </c>
      <c r="AW136" s="96">
        <v>3105.8503376831368</v>
      </c>
      <c r="AX136" s="96">
        <v>3133.6906090866687</v>
      </c>
      <c r="AY136" s="96">
        <v>3203.8768309563184</v>
      </c>
      <c r="AZ136" s="98">
        <f t="shared" si="2"/>
        <v>3742.1999667454161</v>
      </c>
      <c r="BA136" s="96">
        <v>3345.6595170479495</v>
      </c>
      <c r="BB136" s="96">
        <v>3444.4866037051697</v>
      </c>
      <c r="BC136" s="96">
        <v>3516.2540553054614</v>
      </c>
      <c r="BD136" s="96">
        <v>3627.6459028077693</v>
      </c>
      <c r="BE136" s="96">
        <v>3746.9885703653877</v>
      </c>
      <c r="BF136" s="96">
        <v>3885.9748419478456</v>
      </c>
      <c r="BG136" s="96">
        <v>4139.6485386033792</v>
      </c>
      <c r="BH136" s="96">
        <v>4088.1028719256337</v>
      </c>
      <c r="BI136" s="96">
        <v>4021.9270167799505</v>
      </c>
      <c r="BJ136" s="96">
        <v>3895.115310368903</v>
      </c>
      <c r="BK136" s="96">
        <v>3908.343286619086</v>
      </c>
      <c r="BL136" s="96">
        <v>3868.8285795816932</v>
      </c>
      <c r="BM136" s="96">
        <v>3688.37430255358</v>
      </c>
      <c r="BN136" s="96">
        <v>3556.1832008870952</v>
      </c>
      <c r="BO136" s="96">
        <v>3605.2873902502342</v>
      </c>
      <c r="BP136" s="96">
        <v>3618.6446110726865</v>
      </c>
      <c r="BQ136" s="96">
        <v>3659.9348348502513</v>
      </c>
    </row>
    <row r="137" spans="1:69" x14ac:dyDescent="0.25">
      <c r="A137" s="96" t="s">
        <v>354</v>
      </c>
      <c r="B137" s="96" t="s">
        <v>355</v>
      </c>
      <c r="C137" s="96" t="s">
        <v>509</v>
      </c>
      <c r="D137" s="96" t="s">
        <v>4191</v>
      </c>
      <c r="AJ137" s="96">
        <v>104293.79321543753</v>
      </c>
      <c r="AK137" s="96">
        <v>97966.051019897815</v>
      </c>
      <c r="AL137" s="96">
        <v>90996.506325587703</v>
      </c>
      <c r="AM137" s="96">
        <v>89702.584043228955</v>
      </c>
      <c r="AN137" s="96">
        <v>84912.377311009681</v>
      </c>
      <c r="AO137" s="96">
        <v>83864.21898747659</v>
      </c>
      <c r="AP137" s="96">
        <v>85735.167486860475</v>
      </c>
      <c r="AQ137" s="96">
        <v>80133.549178918038</v>
      </c>
      <c r="AR137" s="96">
        <v>78515.301936823627</v>
      </c>
      <c r="AS137" s="96">
        <v>78792.496478369023</v>
      </c>
      <c r="AT137" s="96">
        <v>74811.925671142162</v>
      </c>
      <c r="AU137" s="96">
        <v>71610.7207303006</v>
      </c>
      <c r="AV137" s="96">
        <v>78103.828053763718</v>
      </c>
      <c r="AW137" s="96">
        <v>78846.724864460237</v>
      </c>
      <c r="AX137" s="96">
        <v>85233.185497573824</v>
      </c>
      <c r="AY137" s="96">
        <v>88336.163380450846</v>
      </c>
      <c r="AZ137" s="98">
        <f t="shared" si="2"/>
        <v>67552.246790482401</v>
      </c>
      <c r="BA137" s="96">
        <v>91395.720519574228</v>
      </c>
      <c r="BB137" s="96">
        <v>89120.601633946149</v>
      </c>
      <c r="BC137" s="96">
        <v>83311.641791965274</v>
      </c>
      <c r="BD137" s="96">
        <v>85553.889291716041</v>
      </c>
      <c r="BE137" s="96">
        <v>45531.259447965909</v>
      </c>
      <c r="BF137" s="96">
        <v>91106.469816374505</v>
      </c>
      <c r="BG137" s="96">
        <v>73314.693173588093</v>
      </c>
      <c r="BH137" s="96">
        <v>55177.878926643469</v>
      </c>
      <c r="BI137" s="96">
        <v>53942.686241545438</v>
      </c>
      <c r="BJ137" s="96">
        <v>51999.052730984171</v>
      </c>
      <c r="BK137" s="96">
        <v>67109.610649128561</v>
      </c>
      <c r="BL137" s="96">
        <v>70732.860418793556</v>
      </c>
      <c r="BM137" s="96">
        <v>65208.219756812185</v>
      </c>
      <c r="BN137" s="96">
        <v>27826.505836556102</v>
      </c>
      <c r="BO137" s="96">
        <v>68587.478806540646</v>
      </c>
      <c r="BP137" s="96">
        <v>66049.350827728937</v>
      </c>
      <c r="BQ137" s="96">
        <v>62420.275568337747</v>
      </c>
    </row>
    <row r="138" spans="1:69" x14ac:dyDescent="0.25">
      <c r="A138" s="96" t="s">
        <v>4074</v>
      </c>
      <c r="B138" s="96" t="s">
        <v>3682</v>
      </c>
      <c r="C138" s="96" t="s">
        <v>509</v>
      </c>
      <c r="D138" s="96" t="s">
        <v>4191</v>
      </c>
      <c r="AJ138" s="96">
        <v>50811.120154257747</v>
      </c>
      <c r="AK138" s="96">
        <v>53223.927958264372</v>
      </c>
      <c r="AL138" s="96">
        <v>51969.679607016085</v>
      </c>
      <c r="AM138" s="96">
        <v>51354.320673787101</v>
      </c>
      <c r="AN138" s="96">
        <v>50113.287024983721</v>
      </c>
      <c r="AO138" s="96">
        <v>50568.117326891901</v>
      </c>
      <c r="AP138" s="96">
        <v>51566.40138730139</v>
      </c>
      <c r="AQ138" s="96">
        <v>54325.388219747219</v>
      </c>
      <c r="AR138" s="96">
        <v>52227.0177801424</v>
      </c>
      <c r="AS138" s="96">
        <v>50209.91268665369</v>
      </c>
      <c r="AT138" s="96">
        <v>48717.302649847443</v>
      </c>
      <c r="AU138" s="96">
        <v>48849.331285699278</v>
      </c>
      <c r="AV138" s="96">
        <v>50878.174713782115</v>
      </c>
      <c r="AW138" s="96">
        <v>52530.852696353999</v>
      </c>
      <c r="AX138" s="96">
        <v>49743.134732515129</v>
      </c>
      <c r="AY138" s="96">
        <v>50037.329650070751</v>
      </c>
      <c r="AZ138" s="98">
        <f t="shared" si="2"/>
        <v>47117.969838447156</v>
      </c>
      <c r="BA138" s="96">
        <v>48665.966729472573</v>
      </c>
      <c r="BB138" s="96">
        <v>49303.769923719155</v>
      </c>
      <c r="BC138" s="96">
        <v>48427.755856682918</v>
      </c>
      <c r="BD138" s="96">
        <v>48532.795194586579</v>
      </c>
      <c r="BE138" s="96">
        <v>50568.72766891442</v>
      </c>
      <c r="BF138" s="96">
        <v>48453.224569936996</v>
      </c>
      <c r="BG138" s="96">
        <v>48598.973177296866</v>
      </c>
      <c r="BH138" s="96">
        <v>48158.172998973896</v>
      </c>
      <c r="BI138" s="96">
        <v>47009.30573693187</v>
      </c>
      <c r="BJ138" s="96">
        <v>47294.824654380638</v>
      </c>
      <c r="BK138" s="96">
        <v>47735.624855101931</v>
      </c>
      <c r="BL138" s="96">
        <v>48578.434809352162</v>
      </c>
      <c r="BM138" s="96">
        <v>46438.810302262973</v>
      </c>
      <c r="BN138" s="96">
        <v>38691.671339851135</v>
      </c>
      <c r="BO138" s="96">
        <v>41462.942179611622</v>
      </c>
      <c r="BP138" s="96">
        <v>45593.38204555081</v>
      </c>
      <c r="BQ138" s="96">
        <v>47491.105210975067</v>
      </c>
    </row>
    <row r="139" spans="1:69" x14ac:dyDescent="0.25">
      <c r="A139" s="96" t="s">
        <v>4073</v>
      </c>
      <c r="B139" s="96" t="s">
        <v>4072</v>
      </c>
      <c r="C139" s="96" t="s">
        <v>509</v>
      </c>
      <c r="D139" s="96" t="s">
        <v>4191</v>
      </c>
      <c r="AJ139" s="96">
        <v>34437.381396044024</v>
      </c>
      <c r="AK139" s="96">
        <v>34460.675324564065</v>
      </c>
      <c r="AL139" s="96">
        <v>35045.842584065278</v>
      </c>
      <c r="AM139" s="96">
        <v>36122.439086618957</v>
      </c>
      <c r="AN139" s="96">
        <v>35940.713184467786</v>
      </c>
      <c r="AO139" s="96">
        <v>36945.727876439472</v>
      </c>
      <c r="AP139" s="96">
        <v>37530.267682739133</v>
      </c>
      <c r="AQ139" s="96">
        <v>37859.04037000626</v>
      </c>
      <c r="AR139" s="96">
        <v>37573.989460675097</v>
      </c>
      <c r="AS139" s="96">
        <v>38214.783220369201</v>
      </c>
      <c r="AT139" s="96">
        <v>37373.713139494859</v>
      </c>
      <c r="AU139" s="96">
        <v>36872.224982597043</v>
      </c>
      <c r="AV139" s="96">
        <v>36842.443488846613</v>
      </c>
      <c r="AW139" s="96">
        <v>37601.996969552631</v>
      </c>
      <c r="AX139" s="96">
        <v>37997.354270110925</v>
      </c>
      <c r="AY139" s="96">
        <v>38841.704321397228</v>
      </c>
      <c r="AZ139" s="98">
        <f t="shared" si="2"/>
        <v>42139.721649594576</v>
      </c>
      <c r="BA139" s="96">
        <v>40092.254509483049</v>
      </c>
      <c r="BB139" s="96">
        <v>40759.954318795601</v>
      </c>
      <c r="BC139" s="96">
        <v>39466.739337874242</v>
      </c>
      <c r="BD139" s="96">
        <v>41376.046900271824</v>
      </c>
      <c r="BE139" s="96">
        <v>42510.886011243478</v>
      </c>
      <c r="BF139" s="96">
        <v>42454.710479924601</v>
      </c>
      <c r="BG139" s="96">
        <v>43072.00731949418</v>
      </c>
      <c r="BH139" s="96">
        <v>43076.501149674732</v>
      </c>
      <c r="BI139" s="96">
        <v>42814.539347078906</v>
      </c>
      <c r="BJ139" s="96">
        <v>42635.678927645022</v>
      </c>
      <c r="BK139" s="96">
        <v>42828.531892406776</v>
      </c>
      <c r="BL139" s="96">
        <v>42663.193456550951</v>
      </c>
      <c r="BM139" s="96">
        <v>42195.224753866205</v>
      </c>
      <c r="BN139" s="96">
        <v>42520.387214097842</v>
      </c>
      <c r="BO139" s="96">
        <v>42853.803759495626</v>
      </c>
      <c r="BP139" s="96">
        <v>42485.892867288516</v>
      </c>
      <c r="BQ139" s="96">
        <v>42568.915797916161</v>
      </c>
    </row>
    <row r="140" spans="1:69" x14ac:dyDescent="0.25">
      <c r="A140" s="96" t="s">
        <v>4071</v>
      </c>
      <c r="B140" s="96" t="s">
        <v>4070</v>
      </c>
      <c r="C140" s="96" t="s">
        <v>509</v>
      </c>
      <c r="D140" s="96" t="s">
        <v>4191</v>
      </c>
      <c r="AJ140" s="96">
        <v>5134.3045665570417</v>
      </c>
      <c r="AK140" s="96">
        <v>5033.0729211849639</v>
      </c>
      <c r="AL140" s="96">
        <v>4907.2492851388288</v>
      </c>
      <c r="AM140" s="96">
        <v>4805.3314920082194</v>
      </c>
      <c r="AN140" s="96">
        <v>4937.9400111691821</v>
      </c>
      <c r="AO140" s="96">
        <v>5081.9345339772899</v>
      </c>
      <c r="AP140" s="96">
        <v>5222.3669140598913</v>
      </c>
      <c r="AQ140" s="96">
        <v>5292.5849679308412</v>
      </c>
      <c r="AR140" s="96">
        <v>5379.7548354093205</v>
      </c>
      <c r="AS140" s="96">
        <v>5522.1972165189118</v>
      </c>
      <c r="AT140" s="96">
        <v>5651.9689744372045</v>
      </c>
      <c r="AU140" s="96">
        <v>5808.243444917146</v>
      </c>
      <c r="AV140" s="96">
        <v>5961.4106947887522</v>
      </c>
      <c r="AW140" s="96">
        <v>6187.5081641163861</v>
      </c>
      <c r="AX140" s="96">
        <v>6488.0353695426966</v>
      </c>
      <c r="AY140" s="96">
        <v>6793.0249271902339</v>
      </c>
      <c r="AZ140" s="98">
        <f t="shared" si="2"/>
        <v>8959.105167836904</v>
      </c>
      <c r="BA140" s="96">
        <v>7168.5067165952296</v>
      </c>
      <c r="BB140" s="96">
        <v>7495.6009523670846</v>
      </c>
      <c r="BC140" s="96">
        <v>7679.4428155871783</v>
      </c>
      <c r="BD140" s="96">
        <v>7969.5575305817574</v>
      </c>
      <c r="BE140" s="96">
        <v>8177.7016620781869</v>
      </c>
      <c r="BF140" s="96">
        <v>8378.8439135486569</v>
      </c>
      <c r="BG140" s="96">
        <v>8647.6372794719882</v>
      </c>
      <c r="BH140" s="96">
        <v>8945.1298919008732</v>
      </c>
      <c r="BI140" s="96">
        <v>9166.8934028716612</v>
      </c>
      <c r="BJ140" s="96">
        <v>9362.4287939336973</v>
      </c>
      <c r="BK140" s="96">
        <v>9541.3697780563361</v>
      </c>
      <c r="BL140" s="96">
        <v>9733.4028229877458</v>
      </c>
      <c r="BM140" s="96">
        <v>10008.074957632891</v>
      </c>
      <c r="BN140" s="96">
        <v>9906.4138680279939</v>
      </c>
      <c r="BO140" s="96">
        <v>9910.9546351122717</v>
      </c>
      <c r="BP140" s="96">
        <v>10050.624774803435</v>
      </c>
      <c r="BQ140" s="96">
        <v>10162.204057670364</v>
      </c>
    </row>
    <row r="141" spans="1:69" x14ac:dyDescent="0.25">
      <c r="A141" s="96" t="s">
        <v>4069</v>
      </c>
      <c r="B141" s="96" t="s">
        <v>4068</v>
      </c>
      <c r="C141" s="96" t="s">
        <v>509</v>
      </c>
      <c r="D141" s="96" t="s">
        <v>4191</v>
      </c>
      <c r="AJ141" s="96">
        <v>4396.9650162083371</v>
      </c>
      <c r="AK141" s="96">
        <v>4249.2636663048816</v>
      </c>
      <c r="AL141" s="96">
        <v>4182.0792193192947</v>
      </c>
      <c r="AM141" s="96">
        <v>4095.3845852095201</v>
      </c>
      <c r="AN141" s="96">
        <v>4171.0008642461262</v>
      </c>
      <c r="AO141" s="96">
        <v>4305.7127475780353</v>
      </c>
      <c r="AP141" s="96">
        <v>4465.6441153359528</v>
      </c>
      <c r="AQ141" s="96">
        <v>4509.1705513679508</v>
      </c>
      <c r="AR141" s="96">
        <v>4480.9432378479696</v>
      </c>
      <c r="AS141" s="96">
        <v>4582.6835874247354</v>
      </c>
      <c r="AT141" s="96">
        <v>4631.0096355258202</v>
      </c>
      <c r="AU141" s="96">
        <v>4725.149289692924</v>
      </c>
      <c r="AV141" s="96">
        <v>4824.2658289720657</v>
      </c>
      <c r="AW141" s="96">
        <v>4972.2206182818827</v>
      </c>
      <c r="AX141" s="96">
        <v>5143.864525076272</v>
      </c>
      <c r="AY141" s="96">
        <v>5323.5804697127387</v>
      </c>
      <c r="AZ141" s="98">
        <f t="shared" si="2"/>
        <v>5973.2721452363567</v>
      </c>
      <c r="BA141" s="96">
        <v>5537.9003171290642</v>
      </c>
      <c r="BB141" s="96">
        <v>5718.4246299264887</v>
      </c>
      <c r="BC141" s="96">
        <v>5811.1513601855659</v>
      </c>
      <c r="BD141" s="96">
        <v>6065.1050757874282</v>
      </c>
      <c r="BE141" s="96">
        <v>6113.5094269988667</v>
      </c>
      <c r="BF141" s="96">
        <v>5862.6180374975693</v>
      </c>
      <c r="BG141" s="96">
        <v>5821.1589402524669</v>
      </c>
      <c r="BH141" s="96">
        <v>5949.5662222734718</v>
      </c>
      <c r="BI141" s="96">
        <v>6028.5388320885322</v>
      </c>
      <c r="BJ141" s="96">
        <v>6082.0181487252876</v>
      </c>
      <c r="BK141" s="96">
        <v>6137.0088458923774</v>
      </c>
      <c r="BL141" s="96">
        <v>6173.7349076073478</v>
      </c>
      <c r="BM141" s="96">
        <v>6253.6214289263571</v>
      </c>
      <c r="BN141" s="96">
        <v>6206.8977197738759</v>
      </c>
      <c r="BO141" s="96">
        <v>6093.7376705161369</v>
      </c>
      <c r="BP141" s="96">
        <v>5923.1910080419511</v>
      </c>
      <c r="BQ141" s="96">
        <v>5767.4438973952829</v>
      </c>
    </row>
    <row r="142" spans="1:69" hidden="1" x14ac:dyDescent="0.25">
      <c r="A142" s="96" t="s">
        <v>4067</v>
      </c>
      <c r="B142" s="96" t="s">
        <v>4066</v>
      </c>
      <c r="C142" s="96" t="s">
        <v>509</v>
      </c>
      <c r="D142" s="96" t="s">
        <v>4191</v>
      </c>
      <c r="AZ142" s="98" t="e">
        <f t="shared" si="2"/>
        <v>#DIV/0!</v>
      </c>
    </row>
    <row r="143" spans="1:69" x14ac:dyDescent="0.25">
      <c r="A143" s="96" t="s">
        <v>356</v>
      </c>
      <c r="B143" s="96" t="s">
        <v>357</v>
      </c>
      <c r="C143" s="96" t="s">
        <v>509</v>
      </c>
      <c r="D143" s="96" t="s">
        <v>4191</v>
      </c>
      <c r="AJ143" s="96">
        <v>12979.074194678422</v>
      </c>
      <c r="AK143" s="96">
        <v>13798.332187658516</v>
      </c>
      <c r="AL143" s="96">
        <v>14379.432250327811</v>
      </c>
      <c r="AM143" s="96">
        <v>14678.223331378205</v>
      </c>
      <c r="AN143" s="96">
        <v>15669.469531213063</v>
      </c>
      <c r="AO143" s="96">
        <v>15680.777183485608</v>
      </c>
      <c r="AP143" s="96">
        <v>16347.03782061787</v>
      </c>
      <c r="AQ143" s="96">
        <v>15618.554845913308</v>
      </c>
      <c r="AR143" s="96">
        <v>16470.32566286451</v>
      </c>
      <c r="AS143" s="96">
        <v>17599.178268100612</v>
      </c>
      <c r="AT143" s="96">
        <v>17234.03190907028</v>
      </c>
      <c r="AU143" s="96">
        <v>17928.671717639656</v>
      </c>
      <c r="AV143" s="96">
        <v>18731.652604655141</v>
      </c>
      <c r="AW143" s="96">
        <v>19643.225734584434</v>
      </c>
      <c r="AX143" s="96">
        <v>20570.95783266615</v>
      </c>
      <c r="AY143" s="96">
        <v>21717.484789706865</v>
      </c>
      <c r="AZ143" s="98">
        <f t="shared" si="2"/>
        <v>32649.413438427775</v>
      </c>
      <c r="BA143" s="96">
        <v>22891.516132022894</v>
      </c>
      <c r="BB143" s="96">
        <v>23892.993814275564</v>
      </c>
      <c r="BC143" s="96">
        <v>24749.553964220311</v>
      </c>
      <c r="BD143" s="96">
        <v>26279.993936149895</v>
      </c>
      <c r="BE143" s="96">
        <v>28289.02497310848</v>
      </c>
      <c r="BF143" s="96">
        <v>30564.413343351895</v>
      </c>
      <c r="BG143" s="96">
        <v>32015.828064695717</v>
      </c>
      <c r="BH143" s="96">
        <v>34120.025553996209</v>
      </c>
      <c r="BI143" s="96">
        <v>34081.448394959822</v>
      </c>
      <c r="BJ143" s="96">
        <v>35408.580470076558</v>
      </c>
      <c r="BK143" s="96">
        <v>37173.877908513874</v>
      </c>
      <c r="BL143" s="96">
        <v>39367.628445093265</v>
      </c>
      <c r="BM143" s="96">
        <v>38630.275877090193</v>
      </c>
      <c r="BN143" s="96">
        <v>38031.986386997836</v>
      </c>
      <c r="BO143" s="96">
        <v>38524.589920743536</v>
      </c>
      <c r="BP143" s="96">
        <v>35696.429509262569</v>
      </c>
      <c r="BQ143" s="96">
        <v>35321.86175871356</v>
      </c>
    </row>
    <row r="144" spans="1:69" x14ac:dyDescent="0.25">
      <c r="A144" s="96" t="s">
        <v>4065</v>
      </c>
      <c r="B144" s="96" t="s">
        <v>4064</v>
      </c>
      <c r="C144" s="96" t="s">
        <v>509</v>
      </c>
      <c r="D144" s="96" t="s">
        <v>4191</v>
      </c>
      <c r="AJ144" s="96">
        <v>8828.7233805985925</v>
      </c>
      <c r="AK144" s="96">
        <v>8954.4428356845765</v>
      </c>
      <c r="AL144" s="96">
        <v>8978.1047764331906</v>
      </c>
      <c r="AM144" s="96">
        <v>9136.6546507122894</v>
      </c>
      <c r="AN144" s="96">
        <v>9378.2767906630688</v>
      </c>
      <c r="AO144" s="96">
        <v>9681.1613747345436</v>
      </c>
      <c r="AP144" s="96">
        <v>9790.4132195529037</v>
      </c>
      <c r="AQ144" s="96">
        <v>9964.1215741643482</v>
      </c>
      <c r="AR144" s="96">
        <v>10245.037233520261</v>
      </c>
      <c r="AS144" s="96">
        <v>10404.937183046663</v>
      </c>
      <c r="AT144" s="96">
        <v>10661.652778689628</v>
      </c>
      <c r="AU144" s="96">
        <v>10922.931027157774</v>
      </c>
      <c r="AV144" s="96">
        <v>11384.953569399968</v>
      </c>
      <c r="AW144" s="96">
        <v>11963.967403403627</v>
      </c>
      <c r="AX144" s="96">
        <v>12556.79769426118</v>
      </c>
      <c r="AY144" s="96">
        <v>13129.219908495199</v>
      </c>
      <c r="AZ144" s="98">
        <f t="shared" si="2"/>
        <v>18237.985398132521</v>
      </c>
      <c r="BA144" s="96">
        <v>13716.663091274182</v>
      </c>
      <c r="BB144" s="96">
        <v>14025.993928517144</v>
      </c>
      <c r="BC144" s="96">
        <v>14559.605867276292</v>
      </c>
      <c r="BD144" s="96">
        <v>15200.459292244903</v>
      </c>
      <c r="BE144" s="96">
        <v>15707.927928403453</v>
      </c>
      <c r="BF144" s="96">
        <v>16329.841782923102</v>
      </c>
      <c r="BG144" s="96">
        <v>16926.345984325282</v>
      </c>
      <c r="BH144" s="96">
        <v>17648.704480796394</v>
      </c>
      <c r="BI144" s="96">
        <v>18455.068082334485</v>
      </c>
      <c r="BJ144" s="96">
        <v>19265.764468062393</v>
      </c>
      <c r="BK144" s="96">
        <v>20086.07089866796</v>
      </c>
      <c r="BL144" s="96">
        <v>20909.145040771833</v>
      </c>
      <c r="BM144" s="96">
        <v>21337.517323072523</v>
      </c>
      <c r="BN144" s="96">
        <v>20762.216861494835</v>
      </c>
      <c r="BO144" s="96">
        <v>21444.46090109658</v>
      </c>
      <c r="BP144" s="96">
        <v>21765.063100001898</v>
      </c>
      <c r="BQ144" s="96">
        <v>21904.902736989607</v>
      </c>
    </row>
    <row r="145" spans="1:69" x14ac:dyDescent="0.25">
      <c r="A145" s="96" t="s">
        <v>4063</v>
      </c>
      <c r="B145" s="96" t="s">
        <v>4062</v>
      </c>
      <c r="C145" s="96" t="s">
        <v>509</v>
      </c>
      <c r="D145" s="96" t="s">
        <v>4191</v>
      </c>
      <c r="AJ145" s="96">
        <v>10923.408817236354</v>
      </c>
      <c r="AK145" s="96">
        <v>11076.387585665951</v>
      </c>
      <c r="AL145" s="96">
        <v>11319.629348758072</v>
      </c>
      <c r="AM145" s="96">
        <v>11540.663293494974</v>
      </c>
      <c r="AN145" s="96">
        <v>11827.181267610642</v>
      </c>
      <c r="AO145" s="96">
        <v>12269.909572625704</v>
      </c>
      <c r="AP145" s="96">
        <v>12616.66895518415</v>
      </c>
      <c r="AQ145" s="96">
        <v>12709.302493551219</v>
      </c>
      <c r="AR145" s="96">
        <v>12917.618950980559</v>
      </c>
      <c r="AS145" s="96">
        <v>13315.917839716614</v>
      </c>
      <c r="AT145" s="96">
        <v>13597.056255192278</v>
      </c>
      <c r="AU145" s="96">
        <v>14022.180197372254</v>
      </c>
      <c r="AV145" s="96">
        <v>14599.709795697057</v>
      </c>
      <c r="AW145" s="96">
        <v>15432.465931456556</v>
      </c>
      <c r="AX145" s="96">
        <v>16251.471665428935</v>
      </c>
      <c r="AY145" s="96">
        <v>17206.798381733475</v>
      </c>
      <c r="AZ145" s="98">
        <f t="shared" si="2"/>
        <v>25031.533814208498</v>
      </c>
      <c r="BA145" s="96">
        <v>18320.119588256741</v>
      </c>
      <c r="BB145" s="96">
        <v>19062.08363286133</v>
      </c>
      <c r="BC145" s="96">
        <v>19510.269246154898</v>
      </c>
      <c r="BD145" s="96">
        <v>20727.785565940529</v>
      </c>
      <c r="BE145" s="96">
        <v>21670.710926780979</v>
      </c>
      <c r="BF145" s="96">
        <v>22531.494954433183</v>
      </c>
      <c r="BG145" s="96">
        <v>23450.021640399762</v>
      </c>
      <c r="BH145" s="96">
        <v>24324.586846626782</v>
      </c>
      <c r="BI145" s="96">
        <v>25172.231250836823</v>
      </c>
      <c r="BJ145" s="96">
        <v>26122.915904819471</v>
      </c>
      <c r="BK145" s="96">
        <v>27192.939188074262</v>
      </c>
      <c r="BL145" s="96">
        <v>28194.194861362084</v>
      </c>
      <c r="BM145" s="96">
        <v>28917.684570482146</v>
      </c>
      <c r="BN145" s="96">
        <v>28912.952523857315</v>
      </c>
      <c r="BO145" s="96">
        <v>30025.979612173185</v>
      </c>
      <c r="BP145" s="96">
        <v>30372.761179818142</v>
      </c>
      <c r="BQ145" s="96">
        <v>31027.343348666895</v>
      </c>
    </row>
    <row r="146" spans="1:69" x14ac:dyDescent="0.25">
      <c r="A146" s="96" t="s">
        <v>358</v>
      </c>
      <c r="B146" s="96" t="s">
        <v>359</v>
      </c>
      <c r="C146" s="96" t="s">
        <v>509</v>
      </c>
      <c r="D146" s="96" t="s">
        <v>4191</v>
      </c>
      <c r="AJ146" s="96">
        <v>4124.7622369962555</v>
      </c>
      <c r="AK146" s="96">
        <v>4333.3493625343826</v>
      </c>
      <c r="AL146" s="96">
        <v>4421.3068290617484</v>
      </c>
      <c r="AM146" s="96">
        <v>4615.6401281627459</v>
      </c>
      <c r="AN146" s="96">
        <v>4709.6063623104856</v>
      </c>
      <c r="AO146" s="96">
        <v>4894.0791354497987</v>
      </c>
      <c r="AP146" s="96">
        <v>5017.5728413311335</v>
      </c>
      <c r="AQ146" s="96">
        <v>5041.5320386450867</v>
      </c>
      <c r="AR146" s="96">
        <v>5037.9326000657975</v>
      </c>
      <c r="AS146" s="96">
        <v>5218.7011017807281</v>
      </c>
      <c r="AT146" s="96">
        <v>5395.3977326593213</v>
      </c>
      <c r="AU146" s="96">
        <v>5444.759858662318</v>
      </c>
      <c r="AV146" s="96">
        <v>5712.733679560868</v>
      </c>
      <c r="AW146" s="96">
        <v>5855.4456066155835</v>
      </c>
      <c r="AX146" s="96">
        <v>6087.654505493776</v>
      </c>
      <c r="AY146" s="96">
        <v>6372.0183050884698</v>
      </c>
      <c r="AZ146" s="98">
        <f t="shared" si="2"/>
        <v>7583.5912066647797</v>
      </c>
      <c r="BA146" s="96">
        <v>6623.310435980572</v>
      </c>
      <c r="BB146" s="96">
        <v>6962.7099079608643</v>
      </c>
      <c r="BC146" s="96">
        <v>6893.7222809087689</v>
      </c>
      <c r="BD146" s="96">
        <v>7239.1299007097177</v>
      </c>
      <c r="BE146" s="96">
        <v>7561.1489555108637</v>
      </c>
      <c r="BF146" s="96">
        <v>7965.6116147198618</v>
      </c>
      <c r="BG146" s="96">
        <v>8101.849105034732</v>
      </c>
      <c r="BH146" s="96">
        <v>8168.7250446846947</v>
      </c>
      <c r="BI146" s="96">
        <v>8351.2134541940341</v>
      </c>
      <c r="BJ146" s="96">
        <v>8525.8276024630813</v>
      </c>
      <c r="BK146" s="96">
        <v>8178.1895223973224</v>
      </c>
      <c r="BL146" s="96">
        <v>7962.9081225526061</v>
      </c>
      <c r="BM146" s="96">
        <v>7756.507875071773</v>
      </c>
      <c r="BN146" s="96">
        <v>7275.1158372693062</v>
      </c>
      <c r="BO146" s="96">
        <v>7313.181936579288</v>
      </c>
      <c r="BP146" s="96">
        <v>7057.6404164479418</v>
      </c>
      <c r="BQ146" s="96">
        <v>6984.2585008158303</v>
      </c>
    </row>
    <row r="147" spans="1:69" x14ac:dyDescent="0.25">
      <c r="A147" s="96" t="s">
        <v>4061</v>
      </c>
      <c r="B147" s="96" t="s">
        <v>4060</v>
      </c>
      <c r="C147" s="96" t="s">
        <v>509</v>
      </c>
      <c r="D147" s="96" t="s">
        <v>4191</v>
      </c>
      <c r="AJ147" s="96">
        <v>13007.214233213997</v>
      </c>
      <c r="AK147" s="96">
        <v>12557.445862512453</v>
      </c>
      <c r="AL147" s="96">
        <v>12715.705589159137</v>
      </c>
      <c r="AM147" s="96">
        <v>12870.994849673561</v>
      </c>
      <c r="AN147" s="96">
        <v>13302.125544256458</v>
      </c>
      <c r="AO147" s="96">
        <v>13719.612992447874</v>
      </c>
      <c r="AP147" s="96">
        <v>14204.712218304532</v>
      </c>
      <c r="AQ147" s="96">
        <v>14268.790434847611</v>
      </c>
      <c r="AR147" s="96">
        <v>14688.319254864935</v>
      </c>
      <c r="AS147" s="96">
        <v>15488.195891662694</v>
      </c>
      <c r="AT147" s="96">
        <v>16115.174266776623</v>
      </c>
      <c r="AU147" s="96">
        <v>16883.978627232944</v>
      </c>
      <c r="AV147" s="96">
        <v>17872.443682898167</v>
      </c>
      <c r="AW147" s="96">
        <v>19038.087477439149</v>
      </c>
      <c r="AX147" s="96">
        <v>20183.777416164281</v>
      </c>
      <c r="AY147" s="96">
        <v>21740.092048355778</v>
      </c>
      <c r="AZ147" s="98">
        <f t="shared" si="2"/>
        <v>34869.715079876783</v>
      </c>
      <c r="BA147" s="96">
        <v>23628.836195783482</v>
      </c>
      <c r="BB147" s="96">
        <v>25056.395018361116</v>
      </c>
      <c r="BC147" s="96">
        <v>25640.820301815791</v>
      </c>
      <c r="BD147" s="96">
        <v>27439.277969571525</v>
      </c>
      <c r="BE147" s="96">
        <v>29024.784261668978</v>
      </c>
      <c r="BF147" s="96">
        <v>30453.791349218209</v>
      </c>
      <c r="BG147" s="96">
        <v>31927.487618651005</v>
      </c>
      <c r="BH147" s="96">
        <v>33267.894808968253</v>
      </c>
      <c r="BI147" s="96">
        <v>34512.525539164737</v>
      </c>
      <c r="BJ147" s="96">
        <v>35891.729135833339</v>
      </c>
      <c r="BK147" s="96">
        <v>37647.652059040884</v>
      </c>
      <c r="BL147" s="96">
        <v>39474.327634433132</v>
      </c>
      <c r="BM147" s="96">
        <v>41193.667286820237</v>
      </c>
      <c r="BN147" s="96">
        <v>42125.536353198811</v>
      </c>
      <c r="BO147" s="96">
        <v>44017.858163883204</v>
      </c>
      <c r="BP147" s="96">
        <v>44925.395283094396</v>
      </c>
      <c r="BQ147" s="96">
        <v>46557.177378398235</v>
      </c>
    </row>
    <row r="148" spans="1:69" x14ac:dyDescent="0.25">
      <c r="A148" s="96" t="s">
        <v>134</v>
      </c>
      <c r="B148" s="96" t="s">
        <v>360</v>
      </c>
      <c r="C148" s="96" t="s">
        <v>509</v>
      </c>
      <c r="D148" s="96" t="s">
        <v>4191</v>
      </c>
      <c r="AJ148" s="96">
        <v>39329.193800443514</v>
      </c>
      <c r="AK148" s="96">
        <v>31353.03613304576</v>
      </c>
      <c r="AL148" s="96">
        <v>30541.802159727336</v>
      </c>
      <c r="AM148" s="96">
        <v>27977.158898255821</v>
      </c>
      <c r="AN148" s="96">
        <v>30668.569029696358</v>
      </c>
      <c r="AO148" s="96">
        <v>32297.760011200484</v>
      </c>
      <c r="AP148" s="96">
        <v>34583.451494613641</v>
      </c>
      <c r="AQ148" s="96">
        <v>37554.45861554992</v>
      </c>
      <c r="AR148" s="96">
        <v>36938.415867598989</v>
      </c>
      <c r="AS148" s="96">
        <v>40219.286666972839</v>
      </c>
      <c r="AT148" s="96">
        <v>44424.574306310373</v>
      </c>
      <c r="AU148" s="96">
        <v>45930.413149542816</v>
      </c>
      <c r="AV148" s="96">
        <v>49087.722669943279</v>
      </c>
      <c r="AW148" s="96">
        <v>53965.934220361669</v>
      </c>
      <c r="AX148" s="96">
        <v>58100.374739978623</v>
      </c>
      <c r="AY148" s="96">
        <v>62496.216902487256</v>
      </c>
      <c r="AZ148" s="98">
        <f t="shared" si="2"/>
        <v>80697.100832377924</v>
      </c>
      <c r="BA148" s="96">
        <v>68391.263155784545</v>
      </c>
      <c r="BB148" s="96">
        <v>71330.451927446731</v>
      </c>
      <c r="BC148" s="96">
        <v>66079.142973329101</v>
      </c>
      <c r="BD148" s="96">
        <v>71562.906283458738</v>
      </c>
      <c r="BE148" s="96">
        <v>74038.703482595651</v>
      </c>
      <c r="BF148" s="96">
        <v>75510.455308236807</v>
      </c>
      <c r="BG148" s="96">
        <v>77171.060511160322</v>
      </c>
      <c r="BH148" s="96">
        <v>78307.324188600265</v>
      </c>
      <c r="BI148" s="96">
        <v>78934.892073460695</v>
      </c>
      <c r="BJ148" s="96">
        <v>79300.100539834588</v>
      </c>
      <c r="BK148" s="96">
        <v>82763.861364937664</v>
      </c>
      <c r="BL148" s="96">
        <v>84904.315232981549</v>
      </c>
      <c r="BM148" s="96">
        <v>88744.350381483149</v>
      </c>
      <c r="BN148" s="96">
        <v>90380.943902644198</v>
      </c>
      <c r="BO148" s="96">
        <v>95320.283992206954</v>
      </c>
      <c r="BP148" s="96">
        <v>95069.054377464272</v>
      </c>
      <c r="BQ148" s="96">
        <v>94041.604454799599</v>
      </c>
    </row>
    <row r="149" spans="1:69" x14ac:dyDescent="0.25">
      <c r="A149" s="96" t="s">
        <v>39</v>
      </c>
      <c r="B149" s="96" t="s">
        <v>361</v>
      </c>
      <c r="C149" s="96" t="s">
        <v>509</v>
      </c>
      <c r="D149" s="96" t="s">
        <v>4191</v>
      </c>
      <c r="AJ149" s="96">
        <v>210059.68669561981</v>
      </c>
      <c r="AK149" s="96">
        <v>206025.5025913977</v>
      </c>
      <c r="AL149" s="96">
        <v>216408.75811213773</v>
      </c>
      <c r="AM149" s="96">
        <v>225105.60566348527</v>
      </c>
      <c r="AN149" s="96">
        <v>232660.63925546178</v>
      </c>
      <c r="AO149" s="96">
        <v>233228.07424201843</v>
      </c>
      <c r="AP149" s="96">
        <v>240174.12586312293</v>
      </c>
      <c r="AQ149" s="96">
        <v>253229.65921893617</v>
      </c>
      <c r="AR149" s="96">
        <v>264392.9963477549</v>
      </c>
      <c r="AS149" s="96">
        <v>273485.2125263788</v>
      </c>
      <c r="AT149" s="96">
        <v>274862.14974959951</v>
      </c>
      <c r="AU149" s="96">
        <v>278030.81950913038</v>
      </c>
      <c r="AV149" s="96">
        <v>287739.23127927107</v>
      </c>
      <c r="AW149" s="96">
        <v>295194.27943337127</v>
      </c>
      <c r="AX149" s="96">
        <v>292517.14660871099</v>
      </c>
      <c r="AY149" s="96">
        <v>304617.92238398275</v>
      </c>
      <c r="AZ149" s="98">
        <f t="shared" si="2"/>
        <v>286450.11649868818</v>
      </c>
      <c r="BA149" s="96">
        <v>320557.91154421581</v>
      </c>
      <c r="BB149" s="96">
        <v>315618.25026556733</v>
      </c>
      <c r="BC149" s="96">
        <v>288171.59237355308</v>
      </c>
      <c r="BD149" s="96">
        <v>292944.32573436527</v>
      </c>
      <c r="BE149" s="96">
        <v>290650.65719554044</v>
      </c>
      <c r="BF149" s="96">
        <v>282456.02581327042</v>
      </c>
      <c r="BG149" s="96">
        <v>283278.93344948307</v>
      </c>
      <c r="BH149" s="96">
        <v>280107.17265930737</v>
      </c>
      <c r="BI149" s="96">
        <v>282079.23464281717</v>
      </c>
      <c r="BJ149" s="96">
        <v>293133.44184838567</v>
      </c>
      <c r="BK149" s="96">
        <v>284992.44408229319</v>
      </c>
      <c r="BL149" s="96">
        <v>280172.27296301309</v>
      </c>
      <c r="BM149" s="96">
        <v>278898.92820920248</v>
      </c>
      <c r="BN149" s="96">
        <v>274411.8641559275</v>
      </c>
      <c r="BO149" s="96">
        <v>279627.33941945806</v>
      </c>
      <c r="BP149" s="96">
        <v>276931.77575264266</v>
      </c>
      <c r="BQ149" s="96">
        <v>265619.81036865647</v>
      </c>
    </row>
    <row r="150" spans="1:69" x14ac:dyDescent="0.25">
      <c r="A150" s="96" t="s">
        <v>144</v>
      </c>
      <c r="B150" s="96" t="s">
        <v>362</v>
      </c>
      <c r="C150" s="96" t="s">
        <v>509</v>
      </c>
      <c r="D150" s="96" t="s">
        <v>4191</v>
      </c>
      <c r="AJ150" s="96">
        <v>35557.255954198445</v>
      </c>
      <c r="AK150" s="96">
        <v>24951.025490688909</v>
      </c>
      <c r="AL150" s="96">
        <v>26877.628488646729</v>
      </c>
      <c r="AM150" s="96">
        <v>28615.382654408946</v>
      </c>
      <c r="AN150" s="96">
        <v>28753.683532977662</v>
      </c>
      <c r="AO150" s="96">
        <v>30385.796837070426</v>
      </c>
      <c r="AP150" s="96">
        <v>30966.989552429412</v>
      </c>
      <c r="AQ150" s="96">
        <v>33145.625146436396</v>
      </c>
      <c r="AR150" s="96">
        <v>34575.2982105142</v>
      </c>
      <c r="AS150" s="96">
        <v>37799.932971304661</v>
      </c>
      <c r="AT150" s="96">
        <v>39915.551624099629</v>
      </c>
      <c r="AU150" s="96">
        <v>41873.356225597352</v>
      </c>
      <c r="AV150" s="96">
        <v>45293.776194932361</v>
      </c>
      <c r="AW150" s="96">
        <v>48843.172053500144</v>
      </c>
      <c r="AX150" s="96">
        <v>53406.012813435678</v>
      </c>
      <c r="AY150" s="96">
        <v>56456.939478226072</v>
      </c>
      <c r="AZ150" s="98">
        <f t="shared" si="2"/>
        <v>67627.925240059165</v>
      </c>
      <c r="BA150" s="96">
        <v>60574.169165396823</v>
      </c>
      <c r="BB150" s="96">
        <v>58986.706435221924</v>
      </c>
      <c r="BC150" s="96">
        <v>58872.377828003082</v>
      </c>
      <c r="BD150" s="96">
        <v>60117.838474666401</v>
      </c>
      <c r="BE150" s="96">
        <v>60782.443263957146</v>
      </c>
      <c r="BF150" s="96">
        <v>63772.541409451995</v>
      </c>
      <c r="BG150" s="96">
        <v>63854.5584967221</v>
      </c>
      <c r="BH150" s="96">
        <v>65255.599067423718</v>
      </c>
      <c r="BI150" s="96">
        <v>66836.675377101637</v>
      </c>
      <c r="BJ150" s="96">
        <v>68634.679885713122</v>
      </c>
      <c r="BK150" s="96">
        <v>70511.250182818214</v>
      </c>
      <c r="BL150" s="96">
        <v>72245.471951820233</v>
      </c>
      <c r="BM150" s="96">
        <v>72642.933174533551</v>
      </c>
      <c r="BN150" s="96">
        <v>71475.217548536122</v>
      </c>
      <c r="BO150" s="96">
        <v>78313.551385058498</v>
      </c>
      <c r="BP150" s="96">
        <v>78968.719385457298</v>
      </c>
      <c r="BQ150" s="96">
        <v>77829.996049123976</v>
      </c>
    </row>
    <row r="151" spans="1:69" x14ac:dyDescent="0.25">
      <c r="A151" s="96" t="s">
        <v>4059</v>
      </c>
      <c r="B151" s="96" t="s">
        <v>363</v>
      </c>
      <c r="C151" s="96" t="s">
        <v>509</v>
      </c>
      <c r="D151" s="96" t="s">
        <v>4191</v>
      </c>
      <c r="AJ151" s="96">
        <v>126591.27347319925</v>
      </c>
      <c r="AK151" s="96">
        <v>138238.94610733603</v>
      </c>
      <c r="AL151" s="96">
        <v>137757.73311245447</v>
      </c>
      <c r="AM151" s="96">
        <v>137406.07352273524</v>
      </c>
      <c r="AN151" s="96">
        <v>137186.71720105913</v>
      </c>
      <c r="AO151" s="96">
        <v>131801.57054910072</v>
      </c>
      <c r="AP151" s="96">
        <v>124837.64174210624</v>
      </c>
      <c r="AQ151" s="96">
        <v>118768.54169058127</v>
      </c>
      <c r="AR151" s="96">
        <v>115171.97576902187</v>
      </c>
      <c r="AS151" s="96">
        <v>119477.83519345282</v>
      </c>
      <c r="AT151" s="96">
        <v>119600.59597223041</v>
      </c>
      <c r="AU151" s="96">
        <v>126586.68582350291</v>
      </c>
      <c r="AV151" s="96">
        <v>140225.82433686481</v>
      </c>
      <c r="AW151" s="96">
        <v>165302.36787947663</v>
      </c>
      <c r="AX151" s="96">
        <v>166753.41727535997</v>
      </c>
      <c r="AY151" s="96">
        <v>175703.93097867389</v>
      </c>
      <c r="AZ151" s="98">
        <f t="shared" si="2"/>
        <v>204383.92140655953</v>
      </c>
      <c r="BA151" s="96">
        <v>184753.40136501231</v>
      </c>
      <c r="BB151" s="96">
        <v>180615.20782484062</v>
      </c>
      <c r="BC151" s="96">
        <v>177339.56249684395</v>
      </c>
      <c r="BD151" s="96">
        <v>213135.27952230975</v>
      </c>
      <c r="BE151" s="96">
        <v>248186.52203627778</v>
      </c>
      <c r="BF151" s="96">
        <v>264553.31671223859</v>
      </c>
      <c r="BG151" s="96">
        <v>287342.84700564906</v>
      </c>
      <c r="BH151" s="96">
        <v>274332.3229933774</v>
      </c>
      <c r="BI151" s="96">
        <v>213443.11583387019</v>
      </c>
      <c r="BJ151" s="96">
        <v>211520.29405815891</v>
      </c>
      <c r="BK151" s="96">
        <v>229831.18340435257</v>
      </c>
      <c r="BL151" s="96">
        <v>239860.54646535576</v>
      </c>
      <c r="BM151" s="96">
        <v>231153.91140163993</v>
      </c>
      <c r="BN151" s="96">
        <v>107644.94178232457</v>
      </c>
      <c r="BO151" s="96">
        <v>129529.47584021126</v>
      </c>
      <c r="BP151" s="96">
        <v>101646.14066071207</v>
      </c>
      <c r="BQ151" s="96">
        <v>179638.59450833686</v>
      </c>
    </row>
    <row r="152" spans="1:69" hidden="1" x14ac:dyDescent="0.25">
      <c r="A152" s="96" t="s">
        <v>4058</v>
      </c>
      <c r="B152" s="96" t="s">
        <v>4057</v>
      </c>
      <c r="C152" s="96" t="s">
        <v>509</v>
      </c>
      <c r="D152" s="96" t="s">
        <v>4191</v>
      </c>
      <c r="AZ152" s="98" t="e">
        <f t="shared" si="2"/>
        <v>#DIV/0!</v>
      </c>
    </row>
    <row r="153" spans="1:69" x14ac:dyDescent="0.25">
      <c r="A153" s="96" t="s">
        <v>364</v>
      </c>
      <c r="B153" s="96" t="s">
        <v>365</v>
      </c>
      <c r="C153" s="96" t="s">
        <v>509</v>
      </c>
      <c r="D153" s="96" t="s">
        <v>4191</v>
      </c>
      <c r="AJ153" s="96">
        <v>17652.18424812888</v>
      </c>
      <c r="AK153" s="96">
        <v>16789.807856896714</v>
      </c>
      <c r="AL153" s="96">
        <v>16211.60184465368</v>
      </c>
      <c r="AM153" s="96">
        <v>17574.739660058429</v>
      </c>
      <c r="AN153" s="96">
        <v>16064.664728908137</v>
      </c>
      <c r="AO153" s="96">
        <v>17626.00254293839</v>
      </c>
      <c r="AP153" s="96">
        <v>16901.956301980616</v>
      </c>
      <c r="AQ153" s="96">
        <v>17627.465213364812</v>
      </c>
      <c r="AR153" s="96">
        <v>17538.675535478673</v>
      </c>
      <c r="AS153" s="96">
        <v>17477.506256842182</v>
      </c>
      <c r="AT153" s="96">
        <v>18237.783698374373</v>
      </c>
      <c r="AU153" s="96">
        <v>18535.030153107673</v>
      </c>
      <c r="AV153" s="96">
        <v>19351.035889453706</v>
      </c>
      <c r="AW153" s="96">
        <v>19582.144785461434</v>
      </c>
      <c r="AX153" s="96">
        <v>19822.720330682099</v>
      </c>
      <c r="AY153" s="96">
        <v>20617.780497719519</v>
      </c>
      <c r="AZ153" s="98">
        <f t="shared" si="2"/>
        <v>26240.923288634283</v>
      </c>
      <c r="BA153" s="96">
        <v>20883.57019787742</v>
      </c>
      <c r="BB153" s="96">
        <v>21662.151377117028</v>
      </c>
      <c r="BC153" s="96">
        <v>22139.6682202593</v>
      </c>
      <c r="BD153" s="96">
        <v>22778.294495645245</v>
      </c>
      <c r="BE153" s="96">
        <v>23805.891407109659</v>
      </c>
      <c r="BF153" s="96">
        <v>24530.088197628058</v>
      </c>
      <c r="BG153" s="96">
        <v>25253.167714417901</v>
      </c>
      <c r="BH153" s="96">
        <v>25812.289225000641</v>
      </c>
      <c r="BI153" s="96">
        <v>26801.532627155259</v>
      </c>
      <c r="BJ153" s="96">
        <v>27027.046111618562</v>
      </c>
      <c r="BK153" s="96">
        <v>28758.491166119529</v>
      </c>
      <c r="BL153" s="96">
        <v>29082.072433322483</v>
      </c>
      <c r="BM153" s="96">
        <v>29325.253268284399</v>
      </c>
      <c r="BN153" s="96">
        <v>28343.383979371698</v>
      </c>
      <c r="BO153" s="96">
        <v>29614.862538338919</v>
      </c>
      <c r="BP153" s="96">
        <v>29828.94369014903</v>
      </c>
      <c r="BQ153" s="96">
        <v>30448.989257367677</v>
      </c>
    </row>
    <row r="154" spans="1:69" hidden="1" x14ac:dyDescent="0.25">
      <c r="A154" s="96" t="s">
        <v>3684</v>
      </c>
      <c r="B154" s="96" t="s">
        <v>3683</v>
      </c>
      <c r="C154" s="96" t="s">
        <v>509</v>
      </c>
      <c r="D154" s="96" t="s">
        <v>4191</v>
      </c>
      <c r="AZ154" s="98" t="e">
        <f t="shared" si="2"/>
        <v>#DIV/0!</v>
      </c>
    </row>
    <row r="155" spans="1:69" x14ac:dyDescent="0.25">
      <c r="A155" s="96" t="s">
        <v>161</v>
      </c>
      <c r="B155" s="96" t="s">
        <v>366</v>
      </c>
      <c r="C155" s="96" t="s">
        <v>509</v>
      </c>
      <c r="D155" s="96" t="s">
        <v>4191</v>
      </c>
      <c r="AJ155" s="96">
        <v>31385.24455330335</v>
      </c>
      <c r="AK155" s="96">
        <v>22507.762750257294</v>
      </c>
      <c r="AL155" s="96">
        <v>22120.683505544697</v>
      </c>
      <c r="AM155" s="96">
        <v>15567.009006788772</v>
      </c>
      <c r="AN155" s="96">
        <v>15250.63252099595</v>
      </c>
      <c r="AO155" s="96">
        <v>14652.283424894125</v>
      </c>
      <c r="AP155" s="96">
        <v>14844.503319089759</v>
      </c>
      <c r="AQ155" s="96">
        <v>14039.973333989876</v>
      </c>
      <c r="AR155" s="96">
        <v>13605.430915861742</v>
      </c>
      <c r="AS155" s="96">
        <v>13415.878933352147</v>
      </c>
      <c r="AT155" s="96">
        <v>14455.143360607608</v>
      </c>
      <c r="AU155" s="96">
        <v>15607.081594503212</v>
      </c>
      <c r="AV155" s="96">
        <v>16471.202714835516</v>
      </c>
      <c r="AW155" s="96">
        <v>18297.799907821231</v>
      </c>
      <c r="AX155" s="96">
        <v>19548.45945114351</v>
      </c>
      <c r="AY155" s="96">
        <v>19005.5457262071</v>
      </c>
      <c r="AZ155" s="98">
        <f t="shared" si="2"/>
        <v>22495.856060798906</v>
      </c>
      <c r="BA155" s="96">
        <v>18985.762932984075</v>
      </c>
      <c r="BB155" s="96">
        <v>20052.837219227611</v>
      </c>
      <c r="BC155" s="96">
        <v>18674.985367330137</v>
      </c>
      <c r="BD155" s="96">
        <v>19138.243279267368</v>
      </c>
      <c r="BE155" s="96">
        <v>19849.32354237109</v>
      </c>
      <c r="BF155" s="96">
        <v>19486.06376936704</v>
      </c>
      <c r="BG155" s="96">
        <v>21022.989672565825</v>
      </c>
      <c r="BH155" s="96">
        <v>20752.721964859786</v>
      </c>
      <c r="BI155" s="96">
        <v>20724.842801021703</v>
      </c>
      <c r="BJ155" s="96">
        <v>22098.852951895245</v>
      </c>
      <c r="BK155" s="96">
        <v>24076.460110409422</v>
      </c>
      <c r="BL155" s="96">
        <v>25983.500825053554</v>
      </c>
      <c r="BM155" s="96">
        <v>26588.957731731029</v>
      </c>
      <c r="BN155" s="96">
        <v>24514.577093172542</v>
      </c>
      <c r="BO155" s="96">
        <v>27183.745774466315</v>
      </c>
      <c r="BP155" s="96">
        <v>26261.846971716332</v>
      </c>
      <c r="BQ155" s="96">
        <v>27033.841026142389</v>
      </c>
    </row>
    <row r="156" spans="1:69" x14ac:dyDescent="0.25">
      <c r="A156" s="96" t="s">
        <v>367</v>
      </c>
      <c r="B156" s="96" t="s">
        <v>368</v>
      </c>
      <c r="C156" s="96" t="s">
        <v>509</v>
      </c>
      <c r="D156" s="96" t="s">
        <v>4191</v>
      </c>
      <c r="AJ156" s="96">
        <v>4120.5253030029726</v>
      </c>
      <c r="AK156" s="96">
        <v>4044.3138090008756</v>
      </c>
      <c r="AL156" s="96">
        <v>4001.6453292679121</v>
      </c>
      <c r="AM156" s="96">
        <v>3860.7827728963512</v>
      </c>
      <c r="AN156" s="96">
        <v>3801.6903849355444</v>
      </c>
      <c r="AO156" s="96">
        <v>3760.6453974841183</v>
      </c>
      <c r="AP156" s="96">
        <v>3770.4435143503788</v>
      </c>
      <c r="AQ156" s="96">
        <v>3792.0016018188589</v>
      </c>
      <c r="AR156" s="96">
        <v>3842.7802292126398</v>
      </c>
      <c r="AS156" s="96">
        <v>3888.8335042841086</v>
      </c>
      <c r="AT156" s="96">
        <v>3973.512653254907</v>
      </c>
      <c r="AU156" s="96">
        <v>3381.1158253301187</v>
      </c>
      <c r="AV156" s="96">
        <v>3571.8677118666842</v>
      </c>
      <c r="AW156" s="96">
        <v>3603.3088275325608</v>
      </c>
      <c r="AX156" s="96">
        <v>3602.9826732161896</v>
      </c>
      <c r="AY156" s="96">
        <v>3685.7024970698089</v>
      </c>
      <c r="AZ156" s="98">
        <f t="shared" si="2"/>
        <v>3442.2893603364523</v>
      </c>
      <c r="BA156" s="96">
        <v>3777.3212898444845</v>
      </c>
      <c r="BB156" s="96">
        <v>3906.1275053549457</v>
      </c>
      <c r="BC156" s="96">
        <v>3645.6685795005883</v>
      </c>
      <c r="BD156" s="96">
        <v>3562.4763399277113</v>
      </c>
      <c r="BE156" s="96">
        <v>3437.1316504304668</v>
      </c>
      <c r="BF156" s="96">
        <v>3357.7943736129209</v>
      </c>
      <c r="BG156" s="96">
        <v>3337.9491212897296</v>
      </c>
      <c r="BH156" s="96">
        <v>3354.1775355096397</v>
      </c>
      <c r="BI156" s="96">
        <v>3367.107791084024</v>
      </c>
      <c r="BJ156" s="96">
        <v>3398.843909152773</v>
      </c>
      <c r="BK156" s="96">
        <v>3430.0012032997474</v>
      </c>
      <c r="BL156" s="96">
        <v>3437.8973358898988</v>
      </c>
      <c r="BM156" s="96">
        <v>3486.8898309700253</v>
      </c>
      <c r="BN156" s="96">
        <v>3188.4881239876818</v>
      </c>
      <c r="BO156" s="96">
        <v>3262.6019702691456</v>
      </c>
      <c r="BP156" s="96">
        <v>3270.4877092338343</v>
      </c>
      <c r="BQ156" s="96">
        <v>3297.9548563620542</v>
      </c>
    </row>
    <row r="157" spans="1:69" x14ac:dyDescent="0.25">
      <c r="A157" s="96" t="s">
        <v>369</v>
      </c>
      <c r="B157" s="96" t="s">
        <v>370</v>
      </c>
      <c r="C157" s="96" t="s">
        <v>509</v>
      </c>
      <c r="D157" s="96" t="s">
        <v>4191</v>
      </c>
      <c r="AJ157" s="96">
        <v>33291.024522485321</v>
      </c>
      <c r="AK157" s="96">
        <v>34240.421612138547</v>
      </c>
      <c r="AL157" s="96">
        <v>34825.733478771879</v>
      </c>
      <c r="AM157" s="96">
        <v>36110.937802713379</v>
      </c>
      <c r="AN157" s="96">
        <v>39141.942025087708</v>
      </c>
      <c r="AO157" s="96">
        <v>40217.184590418037</v>
      </c>
      <c r="AP157" s="96">
        <v>41507.298787273416</v>
      </c>
      <c r="AQ157" s="96">
        <v>42476.477306386318</v>
      </c>
      <c r="AR157" s="96">
        <v>42923.560452480189</v>
      </c>
      <c r="AS157" s="96">
        <v>42366.427717457635</v>
      </c>
      <c r="AT157" s="96">
        <v>39682.327167456155</v>
      </c>
      <c r="AU157" s="96">
        <v>41534.604505950891</v>
      </c>
      <c r="AV157" s="96">
        <v>46160.314746445998</v>
      </c>
      <c r="AW157" s="96">
        <v>47780.280869516799</v>
      </c>
      <c r="AX157" s="96">
        <v>41559.136648809035</v>
      </c>
      <c r="AY157" s="96">
        <v>49902.821892487314</v>
      </c>
      <c r="AZ157" s="98">
        <f t="shared" si="2"/>
        <v>45309.44954900616</v>
      </c>
      <c r="BA157" s="96">
        <v>51394.179165442933</v>
      </c>
      <c r="BB157" s="96">
        <v>53866.980007808001</v>
      </c>
      <c r="BC157" s="96">
        <v>47784.486185881651</v>
      </c>
      <c r="BD157" s="96">
        <v>47291.327085459474</v>
      </c>
      <c r="BE157" s="96">
        <v>47752.599111962867</v>
      </c>
      <c r="BF157" s="96">
        <v>45631.211354073435</v>
      </c>
      <c r="BG157" s="96">
        <v>45726.389570974381</v>
      </c>
      <c r="BH157" s="96">
        <v>45942.584941481953</v>
      </c>
      <c r="BI157" s="96">
        <v>44315.284543329384</v>
      </c>
      <c r="BJ157" s="96">
        <v>43984.621118508388</v>
      </c>
      <c r="BK157" s="96">
        <v>43628.833420707975</v>
      </c>
      <c r="BL157" s="96">
        <v>44151.513119227406</v>
      </c>
      <c r="BM157" s="96">
        <v>44490.828207146893</v>
      </c>
      <c r="BN157" s="96">
        <v>31466.200393617226</v>
      </c>
      <c r="BO157" s="96">
        <v>41158.146732627269</v>
      </c>
      <c r="BP157" s="96">
        <v>44933.549022918291</v>
      </c>
      <c r="BQ157" s="96">
        <v>46741.908351937243</v>
      </c>
    </row>
    <row r="158" spans="1:69" x14ac:dyDescent="0.25">
      <c r="A158" s="96" t="s">
        <v>4056</v>
      </c>
      <c r="B158" s="96" t="s">
        <v>4055</v>
      </c>
      <c r="C158" s="96" t="s">
        <v>509</v>
      </c>
      <c r="D158" s="96" t="s">
        <v>4191</v>
      </c>
      <c r="AJ158" s="96">
        <v>50318.877509144906</v>
      </c>
      <c r="AK158" s="96">
        <v>51439.017399596494</v>
      </c>
      <c r="AL158" s="96">
        <v>51153.329310596724</v>
      </c>
      <c r="AM158" s="96">
        <v>50624.846573029223</v>
      </c>
      <c r="AN158" s="96">
        <v>50928.068567562827</v>
      </c>
      <c r="AO158" s="96">
        <v>51557.149666999278</v>
      </c>
      <c r="AP158" s="96">
        <v>51801.991274121174</v>
      </c>
      <c r="AQ158" s="96">
        <v>52803.501823504979</v>
      </c>
      <c r="AR158" s="96">
        <v>51982.09882040583</v>
      </c>
      <c r="AS158" s="96">
        <v>54032.586551635555</v>
      </c>
      <c r="AT158" s="96">
        <v>53674.376028051462</v>
      </c>
      <c r="AU158" s="96">
        <v>53610.691194283907</v>
      </c>
      <c r="AV158" s="96">
        <v>53918.14274225969</v>
      </c>
      <c r="AW158" s="96">
        <v>55444.460181610448</v>
      </c>
      <c r="AX158" s="96">
        <v>56141.952028655811</v>
      </c>
      <c r="AY158" s="96">
        <v>56957.76683499416</v>
      </c>
      <c r="AZ158" s="98">
        <f t="shared" si="2"/>
        <v>62664.679463634908</v>
      </c>
      <c r="BA158" s="96">
        <v>57559.674408260165</v>
      </c>
      <c r="BB158" s="96">
        <v>58831.083189792509</v>
      </c>
      <c r="BC158" s="96">
        <v>57501.347148074645</v>
      </c>
      <c r="BD158" s="96">
        <v>58639.908161896259</v>
      </c>
      <c r="BE158" s="96">
        <v>60515.784631499933</v>
      </c>
      <c r="BF158" s="96">
        <v>61569.606717927913</v>
      </c>
      <c r="BG158" s="96">
        <v>60994.184284295319</v>
      </c>
      <c r="BH158" s="96">
        <v>61996.877443037221</v>
      </c>
      <c r="BI158" s="96">
        <v>62609.462165967023</v>
      </c>
      <c r="BJ158" s="96">
        <v>64013.16496477044</v>
      </c>
      <c r="BK158" s="96">
        <v>64904.504856496576</v>
      </c>
      <c r="BL158" s="96">
        <v>65272.916856749958</v>
      </c>
      <c r="BM158" s="96">
        <v>64818.628151417513</v>
      </c>
      <c r="BN158" s="96">
        <v>64435.541056797592</v>
      </c>
      <c r="BO158" s="96">
        <v>65847.011047957902</v>
      </c>
      <c r="BP158" s="96">
        <v>68321.326043264766</v>
      </c>
      <c r="BQ158" s="96">
        <v>67468.529753587994</v>
      </c>
    </row>
    <row r="159" spans="1:69" x14ac:dyDescent="0.25">
      <c r="A159" s="96" t="s">
        <v>160</v>
      </c>
      <c r="B159" s="96" t="s">
        <v>371</v>
      </c>
      <c r="C159" s="96" t="s">
        <v>509</v>
      </c>
      <c r="D159" s="96" t="s">
        <v>4191</v>
      </c>
      <c r="AJ159" s="96">
        <v>51748.25908233269</v>
      </c>
      <c r="AK159" s="96">
        <v>51674.693013472141</v>
      </c>
      <c r="AL159" s="96">
        <v>51290.200343845601</v>
      </c>
      <c r="AM159" s="96">
        <v>52703.627499121241</v>
      </c>
      <c r="AN159" s="96">
        <v>49666.198051363979</v>
      </c>
      <c r="AO159" s="96">
        <v>50527.10664257274</v>
      </c>
      <c r="AP159" s="96">
        <v>51052.337582651511</v>
      </c>
      <c r="AQ159" s="96">
        <v>52919.898164769744</v>
      </c>
      <c r="AR159" s="96">
        <v>53191.375963245722</v>
      </c>
      <c r="AS159" s="96">
        <v>54766.880994959814</v>
      </c>
      <c r="AT159" s="96">
        <v>53899.872904143071</v>
      </c>
      <c r="AU159" s="96">
        <v>53259.613085403093</v>
      </c>
      <c r="AV159" s="96">
        <v>52688.267617808786</v>
      </c>
      <c r="AW159" s="96">
        <v>53178.487737266478</v>
      </c>
      <c r="AX159" s="96">
        <v>52301.965980248526</v>
      </c>
      <c r="AY159" s="96">
        <v>53050.07204448148</v>
      </c>
      <c r="AZ159" s="98">
        <f t="shared" si="2"/>
        <v>51116.27076321144</v>
      </c>
      <c r="BA159" s="96">
        <v>53086.508837540314</v>
      </c>
      <c r="BB159" s="96">
        <v>52958.578774734713</v>
      </c>
      <c r="BC159" s="96">
        <v>49555.644496584442</v>
      </c>
      <c r="BD159" s="96">
        <v>51134.845397122568</v>
      </c>
      <c r="BE159" s="96">
        <v>51684.457581391966</v>
      </c>
      <c r="BF159" s="96">
        <v>51723.002036002094</v>
      </c>
      <c r="BG159" s="96">
        <v>51326.716262772337</v>
      </c>
      <c r="BH159" s="96">
        <v>52037.588253473572</v>
      </c>
      <c r="BI159" s="96">
        <v>52086.096447101809</v>
      </c>
      <c r="BJ159" s="96">
        <v>51924.467471740856</v>
      </c>
      <c r="BK159" s="96">
        <v>51957.708790568249</v>
      </c>
      <c r="BL159" s="96">
        <v>51880.317281029165</v>
      </c>
      <c r="BM159" s="96">
        <v>50531.537913637985</v>
      </c>
      <c r="BN159" s="96">
        <v>49867.434898767679</v>
      </c>
      <c r="BO159" s="96">
        <v>48982.869847112459</v>
      </c>
      <c r="BP159" s="96">
        <v>48997.661182068143</v>
      </c>
      <c r="BQ159" s="96">
        <v>49241.167502946089</v>
      </c>
    </row>
    <row r="160" spans="1:69" hidden="1" x14ac:dyDescent="0.25">
      <c r="A160" s="96" t="s">
        <v>3987</v>
      </c>
      <c r="B160" s="96" t="s">
        <v>4054</v>
      </c>
      <c r="C160" s="96" t="s">
        <v>509</v>
      </c>
      <c r="D160" s="96" t="s">
        <v>4191</v>
      </c>
      <c r="AZ160" s="98" t="e">
        <f t="shared" si="2"/>
        <v>#DIV/0!</v>
      </c>
    </row>
    <row r="161" spans="1:69" x14ac:dyDescent="0.25">
      <c r="A161" s="96" t="s">
        <v>4053</v>
      </c>
      <c r="B161" s="96" t="s">
        <v>4052</v>
      </c>
      <c r="C161" s="96" t="s">
        <v>509</v>
      </c>
      <c r="D161" s="96" t="s">
        <v>4191</v>
      </c>
      <c r="AJ161" s="96">
        <v>11294.660928511201</v>
      </c>
      <c r="AK161" s="96">
        <v>11467.63645305685</v>
      </c>
      <c r="AL161" s="96">
        <v>11732.441975595164</v>
      </c>
      <c r="AM161" s="96">
        <v>11974.429744923982</v>
      </c>
      <c r="AN161" s="96">
        <v>12278.408686983528</v>
      </c>
      <c r="AO161" s="96">
        <v>12743.434304522925</v>
      </c>
      <c r="AP161" s="96">
        <v>13103.520508840909</v>
      </c>
      <c r="AQ161" s="96">
        <v>13202.231043494714</v>
      </c>
      <c r="AR161" s="96">
        <v>13429.352793951939</v>
      </c>
      <c r="AS161" s="96">
        <v>13870.18188739256</v>
      </c>
      <c r="AT161" s="96">
        <v>14174.990066630291</v>
      </c>
      <c r="AU161" s="96">
        <v>14633.26769375738</v>
      </c>
      <c r="AV161" s="96">
        <v>15254.190618022481</v>
      </c>
      <c r="AW161" s="96">
        <v>16144.526379737716</v>
      </c>
      <c r="AX161" s="96">
        <v>17021.882464925049</v>
      </c>
      <c r="AY161" s="96">
        <v>18040.564557199097</v>
      </c>
      <c r="AZ161" s="98">
        <f t="shared" si="2"/>
        <v>26598.336795315296</v>
      </c>
      <c r="BA161" s="96">
        <v>19227.152316343017</v>
      </c>
      <c r="BB161" s="96">
        <v>20022.036317699956</v>
      </c>
      <c r="BC161" s="96">
        <v>20513.678982080892</v>
      </c>
      <c r="BD161" s="96">
        <v>21815.37072477533</v>
      </c>
      <c r="BE161" s="96">
        <v>22842.944126670733</v>
      </c>
      <c r="BF161" s="96">
        <v>23801.254743364239</v>
      </c>
      <c r="BG161" s="96">
        <v>24814.615154035055</v>
      </c>
      <c r="BH161" s="96">
        <v>25770.501006624338</v>
      </c>
      <c r="BI161" s="96">
        <v>26707.23229665116</v>
      </c>
      <c r="BJ161" s="96">
        <v>27764.015185215296</v>
      </c>
      <c r="BK161" s="96">
        <v>28955.27391693517</v>
      </c>
      <c r="BL161" s="96">
        <v>30076.0453614621</v>
      </c>
      <c r="BM161" s="96">
        <v>30890.273341030625</v>
      </c>
      <c r="BN161" s="96">
        <v>30960.755629909079</v>
      </c>
      <c r="BO161" s="96">
        <v>32193.199086256031</v>
      </c>
      <c r="BP161" s="96">
        <v>32576.14116997764</v>
      </c>
      <c r="BQ161" s="96">
        <v>33241.236161329325</v>
      </c>
    </row>
    <row r="162" spans="1:69" x14ac:dyDescent="0.25">
      <c r="A162" s="96" t="s">
        <v>153</v>
      </c>
      <c r="B162" s="96" t="s">
        <v>372</v>
      </c>
      <c r="C162" s="96" t="s">
        <v>509</v>
      </c>
      <c r="D162" s="96" t="s">
        <v>4191</v>
      </c>
      <c r="AJ162" s="96">
        <v>38453.234587550054</v>
      </c>
      <c r="AK162" s="96">
        <v>37322.366719312464</v>
      </c>
      <c r="AL162" s="96">
        <v>35892.086308779471</v>
      </c>
      <c r="AM162" s="96">
        <v>36969.402239627256</v>
      </c>
      <c r="AN162" s="96">
        <v>39907.632780665292</v>
      </c>
      <c r="AO162" s="96">
        <v>42376.481481110131</v>
      </c>
      <c r="AP162" s="96">
        <v>41699.610404945284</v>
      </c>
      <c r="AQ162" s="96">
        <v>41778.992823319131</v>
      </c>
      <c r="AR162" s="96">
        <v>41976.403493768026</v>
      </c>
      <c r="AS162" s="96">
        <v>43559.204505538139</v>
      </c>
      <c r="AT162" s="96">
        <v>41024.95572777374</v>
      </c>
      <c r="AU162" s="96">
        <v>42767.648186881561</v>
      </c>
      <c r="AV162" s="96">
        <v>45089.46563340928</v>
      </c>
      <c r="AW162" s="96">
        <v>47832.627309687472</v>
      </c>
      <c r="AX162" s="96">
        <v>50606.118259728173</v>
      </c>
      <c r="AY162" s="96">
        <v>52622.569303788026</v>
      </c>
      <c r="AZ162" s="98">
        <f t="shared" si="2"/>
        <v>56904.158424442983</v>
      </c>
      <c r="BA162" s="96">
        <v>53867.964008093404</v>
      </c>
      <c r="BB162" s="96">
        <v>55196.243277233989</v>
      </c>
      <c r="BC162" s="96">
        <v>53648.570160752795</v>
      </c>
      <c r="BD162" s="96">
        <v>57628.542676037709</v>
      </c>
      <c r="BE162" s="96">
        <v>56078.097506818027</v>
      </c>
      <c r="BF162" s="96">
        <v>55816.700422322356</v>
      </c>
      <c r="BG162" s="96">
        <v>55175.675032693471</v>
      </c>
      <c r="BH162" s="96">
        <v>56471.336663408925</v>
      </c>
      <c r="BI162" s="96">
        <v>57495.167875027742</v>
      </c>
      <c r="BJ162" s="96">
        <v>57751.35093684958</v>
      </c>
      <c r="BK162" s="96">
        <v>57255.565605361131</v>
      </c>
      <c r="BL162" s="96">
        <v>58230.720305773524</v>
      </c>
      <c r="BM162" s="96">
        <v>57479.345028383301</v>
      </c>
      <c r="BN162" s="96">
        <v>55587.897950567865</v>
      </c>
      <c r="BO162" s="96">
        <v>58476.514138799634</v>
      </c>
      <c r="BP162" s="96">
        <v>60213.824243087358</v>
      </c>
      <c r="BQ162" s="96">
        <v>60997.177384319795</v>
      </c>
    </row>
    <row r="163" spans="1:69" x14ac:dyDescent="0.25">
      <c r="A163" s="96" t="s">
        <v>373</v>
      </c>
      <c r="B163" s="96" t="s">
        <v>374</v>
      </c>
      <c r="C163" s="96" t="s">
        <v>509</v>
      </c>
      <c r="D163" s="96" t="s">
        <v>4191</v>
      </c>
      <c r="AJ163" s="96">
        <v>4502.2509261234281</v>
      </c>
      <c r="AK163" s="96">
        <v>4284.7524258300446</v>
      </c>
      <c r="AL163" s="96">
        <v>4331.1414401892716</v>
      </c>
      <c r="AM163" s="96">
        <v>4409.1838710571528</v>
      </c>
      <c r="AN163" s="96">
        <v>4352.9192854378061</v>
      </c>
      <c r="AO163" s="96">
        <v>4554.2598185326879</v>
      </c>
      <c r="AP163" s="96">
        <v>4662.5630177973217</v>
      </c>
      <c r="AQ163" s="96">
        <v>4877.5980973591122</v>
      </c>
      <c r="AR163" s="96">
        <v>5004.8148195595095</v>
      </c>
      <c r="AS163" s="96">
        <v>4851.9756389770355</v>
      </c>
      <c r="AT163" s="96">
        <v>5412.0146345486373</v>
      </c>
      <c r="AU163" s="96">
        <v>5400.4719152308562</v>
      </c>
      <c r="AV163" s="96">
        <v>5694.4719954196253</v>
      </c>
      <c r="AW163" s="96">
        <v>5609.9109407309352</v>
      </c>
      <c r="AX163" s="96">
        <v>5787.699891515832</v>
      </c>
      <c r="AY163" s="96">
        <v>5872.304510144033</v>
      </c>
      <c r="AZ163" s="98">
        <f t="shared" si="2"/>
        <v>6570.4431156163973</v>
      </c>
      <c r="BA163" s="96">
        <v>5887.1006017654709</v>
      </c>
      <c r="BB163" s="96">
        <v>5983.4274828655807</v>
      </c>
      <c r="BC163" s="96">
        <v>6086.9710607484167</v>
      </c>
      <c r="BD163" s="96">
        <v>6225.1160973913211</v>
      </c>
      <c r="BE163" s="96">
        <v>6241.1654932452229</v>
      </c>
      <c r="BF163" s="96">
        <v>6049.5367602254819</v>
      </c>
      <c r="BG163" s="96">
        <v>6042.476741663635</v>
      </c>
      <c r="BH163" s="96">
        <v>6275.1830901874682</v>
      </c>
      <c r="BI163" s="96">
        <v>6459.7202221297648</v>
      </c>
      <c r="BJ163" s="96">
        <v>6683.495151399602</v>
      </c>
      <c r="BK163" s="96">
        <v>6883.979603644977</v>
      </c>
      <c r="BL163" s="96">
        <v>7070.9635679034582</v>
      </c>
      <c r="BM163" s="96">
        <v>7309.8306650850482</v>
      </c>
      <c r="BN163" s="96">
        <v>7212.6564383513441</v>
      </c>
      <c r="BO163" s="96">
        <v>7082.1016108258127</v>
      </c>
      <c r="BP163" s="96">
        <v>7056.0779082215131</v>
      </c>
      <c r="BQ163" s="96">
        <v>7147.7304698246371</v>
      </c>
    </row>
    <row r="164" spans="1:69" x14ac:dyDescent="0.25">
      <c r="A164" s="96" t="s">
        <v>375</v>
      </c>
      <c r="B164" s="96" t="s">
        <v>376</v>
      </c>
      <c r="C164" s="96" t="s">
        <v>509</v>
      </c>
      <c r="D164" s="96" t="s">
        <v>4191</v>
      </c>
      <c r="AJ164" s="96">
        <v>53417.808202802618</v>
      </c>
      <c r="AK164" s="96">
        <v>55043.613748112912</v>
      </c>
      <c r="AL164" s="96">
        <v>56660.365829219991</v>
      </c>
      <c r="AM164" s="96">
        <v>59094.882162566631</v>
      </c>
      <c r="AN164" s="96">
        <v>62090.797888434281</v>
      </c>
      <c r="AO164" s="96">
        <v>63420.983142625169</v>
      </c>
      <c r="AP164" s="96">
        <v>65854.92713554528</v>
      </c>
      <c r="AQ164" s="96">
        <v>68519.601834798479</v>
      </c>
      <c r="AR164" s="96">
        <v>71039.717900890973</v>
      </c>
      <c r="AS164" s="96">
        <v>85111.808778216058</v>
      </c>
      <c r="AT164" s="96">
        <v>82885.019844805822</v>
      </c>
      <c r="AU164" s="96">
        <v>83904.530502288515</v>
      </c>
      <c r="AV164" s="96">
        <v>87156.912750025309</v>
      </c>
      <c r="AW164" s="96">
        <v>88461.873792165352</v>
      </c>
      <c r="AX164" s="96">
        <v>89170.098629527711</v>
      </c>
      <c r="AY164" s="96">
        <v>90245.391485114553</v>
      </c>
      <c r="AZ164" s="98">
        <f t="shared" si="2"/>
        <v>98028.360432838424</v>
      </c>
      <c r="BA164" s="96">
        <v>92093.254011828903</v>
      </c>
      <c r="BB164" s="96">
        <v>94020.605036299617</v>
      </c>
      <c r="BC164" s="96">
        <v>92661.501793167583</v>
      </c>
      <c r="BD164" s="96">
        <v>95607.258666099675</v>
      </c>
      <c r="BE164" s="96">
        <v>93241.878340505631</v>
      </c>
      <c r="BF164" s="96">
        <v>93169.273982889019</v>
      </c>
      <c r="BG164" s="96">
        <v>93470.35690411934</v>
      </c>
      <c r="BH164" s="96">
        <v>95810.291789946874</v>
      </c>
      <c r="BI164" s="96">
        <v>101024.37691331354</v>
      </c>
      <c r="BJ164" s="96">
        <v>99155.269569403928</v>
      </c>
      <c r="BK164" s="96">
        <v>103945.61078414848</v>
      </c>
      <c r="BL164" s="96">
        <v>103841.45923108369</v>
      </c>
      <c r="BM164" s="96">
        <v>104869.43613154723</v>
      </c>
      <c r="BN164" s="96">
        <v>93476.022260197467</v>
      </c>
      <c r="BO164" s="96">
        <v>101606.03216690139</v>
      </c>
      <c r="BP164" s="96">
        <v>104755.60568503295</v>
      </c>
      <c r="BQ164" s="96">
        <v>103733.89409176772</v>
      </c>
    </row>
    <row r="165" spans="1:69" x14ac:dyDescent="0.25">
      <c r="A165" s="96" t="s">
        <v>377</v>
      </c>
      <c r="B165" s="96" t="s">
        <v>378</v>
      </c>
      <c r="C165" s="96" t="s">
        <v>509</v>
      </c>
      <c r="D165" s="96" t="s">
        <v>4191</v>
      </c>
      <c r="AJ165" s="96">
        <v>1566.9532993172973</v>
      </c>
      <c r="AK165" s="96">
        <v>1695.9268826436107</v>
      </c>
      <c r="AL165" s="96">
        <v>1770.6129237448683</v>
      </c>
      <c r="AM165" s="96">
        <v>1875.5741950859092</v>
      </c>
      <c r="AN165" s="96">
        <v>1976.3566482791991</v>
      </c>
      <c r="AO165" s="96">
        <v>2072.1151341913992</v>
      </c>
      <c r="AP165" s="96">
        <v>2154.1942910181988</v>
      </c>
      <c r="AQ165" s="96">
        <v>2244.0494180705741</v>
      </c>
      <c r="AR165" s="96">
        <v>2460.4959558224346</v>
      </c>
      <c r="AS165" s="96">
        <v>2774.9556420366362</v>
      </c>
      <c r="AT165" s="96">
        <v>3062.856746851397</v>
      </c>
      <c r="AU165" s="96">
        <v>3408.6424652739238</v>
      </c>
      <c r="AV165" s="96">
        <v>3865.554010402428</v>
      </c>
      <c r="AW165" s="96">
        <v>4374.5653350645671</v>
      </c>
      <c r="AX165" s="96">
        <v>4952.0186499450974</v>
      </c>
      <c r="AY165" s="96">
        <v>5581.6398527986412</v>
      </c>
      <c r="AZ165" s="98">
        <f t="shared" si="2"/>
        <v>10779.845179103882</v>
      </c>
      <c r="BA165" s="96">
        <v>6227.181745493348</v>
      </c>
      <c r="BB165" s="96">
        <v>6839.3355873290757</v>
      </c>
      <c r="BC165" s="96">
        <v>7532.1400731047997</v>
      </c>
      <c r="BD165" s="96">
        <v>8207.7179377822449</v>
      </c>
      <c r="BE165" s="96">
        <v>8584.3551375886345</v>
      </c>
      <c r="BF165" s="96">
        <v>9133.5326555841875</v>
      </c>
      <c r="BG165" s="96">
        <v>9823.258148656143</v>
      </c>
      <c r="BH165" s="96">
        <v>10540.087665438556</v>
      </c>
      <c r="BI165" s="96">
        <v>11187.665196477905</v>
      </c>
      <c r="BJ165" s="96">
        <v>11982.179163567169</v>
      </c>
      <c r="BK165" s="96">
        <v>12882.451150560593</v>
      </c>
      <c r="BL165" s="96">
        <v>13381.301483910973</v>
      </c>
      <c r="BM165" s="96">
        <v>14488.494228421077</v>
      </c>
      <c r="BN165" s="96">
        <v>13255.546228439249</v>
      </c>
      <c r="BO165" s="96">
        <v>12957.805734553054</v>
      </c>
      <c r="BP165" s="96">
        <v>13157.124329516686</v>
      </c>
      <c r="BQ165" s="96">
        <v>13077.191578342308</v>
      </c>
    </row>
    <row r="166" spans="1:69" x14ac:dyDescent="0.25">
      <c r="A166" s="96" t="s">
        <v>4051</v>
      </c>
      <c r="B166" s="96" t="s">
        <v>4050</v>
      </c>
      <c r="C166" s="96" t="s">
        <v>509</v>
      </c>
      <c r="D166" s="96" t="s">
        <v>4191</v>
      </c>
      <c r="AJ166" s="96">
        <v>34870.541353216977</v>
      </c>
      <c r="AK166" s="96">
        <v>35469.593962058207</v>
      </c>
      <c r="AL166" s="96">
        <v>35371.301080216501</v>
      </c>
      <c r="AM166" s="96">
        <v>34963.813531867352</v>
      </c>
      <c r="AN166" s="96">
        <v>35298.520072268882</v>
      </c>
      <c r="AO166" s="96">
        <v>36096.701194825189</v>
      </c>
      <c r="AP166" s="96">
        <v>36292.740938368021</v>
      </c>
      <c r="AQ166" s="96">
        <v>37523.610961922233</v>
      </c>
      <c r="AR166" s="96">
        <v>37755.67225823125</v>
      </c>
      <c r="AS166" s="96">
        <v>39330.075733263293</v>
      </c>
      <c r="AT166" s="96">
        <v>39578.317229094893</v>
      </c>
      <c r="AU166" s="96">
        <v>40181.585657747775</v>
      </c>
      <c r="AV166" s="96">
        <v>39409.545176879612</v>
      </c>
      <c r="AW166" s="96">
        <v>40401.820245797004</v>
      </c>
      <c r="AX166" s="96">
        <v>40842.03660093707</v>
      </c>
      <c r="AY166" s="96">
        <v>41602.901602695725</v>
      </c>
      <c r="AZ166" s="98">
        <f t="shared" si="2"/>
        <v>48263.362256818829</v>
      </c>
      <c r="BA166" s="96">
        <v>42823.034434815294</v>
      </c>
      <c r="BB166" s="96">
        <v>44143.611521206461</v>
      </c>
      <c r="BC166" s="96">
        <v>44222.811127915309</v>
      </c>
      <c r="BD166" s="96">
        <v>45560.347287165161</v>
      </c>
      <c r="BE166" s="96">
        <v>46102.365555932724</v>
      </c>
      <c r="BF166" s="96">
        <v>47000.990584218809</v>
      </c>
      <c r="BG166" s="96">
        <v>46220.977907629596</v>
      </c>
      <c r="BH166" s="96">
        <v>46995.908813624701</v>
      </c>
      <c r="BI166" s="96">
        <v>47271.222809123559</v>
      </c>
      <c r="BJ166" s="96">
        <v>49049.691107320112</v>
      </c>
      <c r="BK166" s="96">
        <v>50257.508834888664</v>
      </c>
      <c r="BL166" s="96">
        <v>50638.454103629738</v>
      </c>
      <c r="BM166" s="96">
        <v>50564.771189378356</v>
      </c>
      <c r="BN166" s="96">
        <v>50705.558731095472</v>
      </c>
      <c r="BO166" s="96">
        <v>51668.414906770711</v>
      </c>
      <c r="BP166" s="96">
        <v>53222.336043990705</v>
      </c>
      <c r="BQ166" s="96">
        <v>54029.153407214755</v>
      </c>
    </row>
    <row r="167" spans="1:69" x14ac:dyDescent="0.25">
      <c r="A167" s="96" t="s">
        <v>149</v>
      </c>
      <c r="B167" s="96" t="s">
        <v>379</v>
      </c>
      <c r="C167" s="96" t="s">
        <v>509</v>
      </c>
      <c r="D167" s="96" t="s">
        <v>4191</v>
      </c>
      <c r="AP167" s="96">
        <v>56054.720235897141</v>
      </c>
      <c r="AQ167" s="96">
        <v>58900.738877468197</v>
      </c>
      <c r="AR167" s="96">
        <v>53111.337805964024</v>
      </c>
      <c r="AS167" s="96">
        <v>54723.076168422704</v>
      </c>
      <c r="AT167" s="96">
        <v>54910.936614002952</v>
      </c>
      <c r="AU167" s="96">
        <v>55462.766781453167</v>
      </c>
      <c r="AV167" s="96">
        <v>56472.485391527465</v>
      </c>
      <c r="AW167" s="96">
        <v>58767.647119734174</v>
      </c>
      <c r="AX167" s="96">
        <v>61044.076801164279</v>
      </c>
      <c r="AY167" s="96">
        <v>61393.871649864617</v>
      </c>
      <c r="AZ167" s="98">
        <f t="shared" si="2"/>
        <v>62893.07985380663</v>
      </c>
      <c r="BA167" s="96">
        <v>61032.902998013938</v>
      </c>
      <c r="BB167" s="96">
        <v>63512.606341784194</v>
      </c>
      <c r="BC167" s="96">
        <v>60855.624563427278</v>
      </c>
      <c r="BD167" s="96">
        <v>62739.2087648503</v>
      </c>
      <c r="BE167" s="96">
        <v>64662.379128771361</v>
      </c>
      <c r="BF167" s="96">
        <v>61094.051853513163</v>
      </c>
      <c r="BG167" s="96">
        <v>62816.938137983343</v>
      </c>
      <c r="BH167" s="96">
        <v>59490.24226455699</v>
      </c>
      <c r="BI167" s="96">
        <v>59884.044350052995</v>
      </c>
      <c r="BJ167" s="96">
        <v>60800.295212330166</v>
      </c>
      <c r="BK167" s="96">
        <v>62167.638194643347</v>
      </c>
      <c r="BL167" s="96">
        <v>63047.942546123442</v>
      </c>
      <c r="BM167" s="96">
        <v>63945.104041774866</v>
      </c>
      <c r="BN167" s="96">
        <v>60301.254208354883</v>
      </c>
      <c r="BO167" s="96">
        <v>65829.909338279889</v>
      </c>
      <c r="BP167" s="96">
        <v>66980.861820328224</v>
      </c>
      <c r="BQ167" s="96">
        <v>70021.353749924645</v>
      </c>
    </row>
    <row r="168" spans="1:69" x14ac:dyDescent="0.25">
      <c r="A168" s="96" t="s">
        <v>380</v>
      </c>
      <c r="B168" s="96" t="s">
        <v>381</v>
      </c>
      <c r="C168" s="96" t="s">
        <v>509</v>
      </c>
      <c r="D168" s="96" t="s">
        <v>4191</v>
      </c>
      <c r="AJ168" s="96">
        <v>17139.778379667307</v>
      </c>
      <c r="AK168" s="96">
        <v>15105.699813878899</v>
      </c>
      <c r="AL168" s="96">
        <v>14251.690244019734</v>
      </c>
      <c r="AM168" s="96">
        <v>14221.125037018706</v>
      </c>
      <c r="AN168" s="96">
        <v>14820.380335653159</v>
      </c>
      <c r="AO168" s="96">
        <v>14849.154616859933</v>
      </c>
      <c r="AP168" s="96">
        <v>15152.228602911602</v>
      </c>
      <c r="AQ168" s="96">
        <v>15377.415697388362</v>
      </c>
      <c r="AR168" s="96">
        <v>15538.499071978993</v>
      </c>
      <c r="AS168" s="96">
        <v>15366.917434201985</v>
      </c>
      <c r="AT168" s="96">
        <v>15463.726887672865</v>
      </c>
      <c r="AU168" s="96">
        <v>15847.573420133023</v>
      </c>
      <c r="AV168" s="96">
        <v>16707.986042092427</v>
      </c>
      <c r="AW168" s="96">
        <v>18069.934172295019</v>
      </c>
      <c r="AX168" s="96">
        <v>18988.279292156374</v>
      </c>
      <c r="AY168" s="96">
        <v>20244.33154797434</v>
      </c>
      <c r="AZ168" s="98">
        <f t="shared" si="2"/>
        <v>33495.465778828278</v>
      </c>
      <c r="BA168" s="96">
        <v>21941.069427534752</v>
      </c>
      <c r="BB168" s="96">
        <v>23755.123048050849</v>
      </c>
      <c r="BC168" s="96">
        <v>23180.90788217583</v>
      </c>
      <c r="BD168" s="96">
        <v>24151.814527591087</v>
      </c>
      <c r="BE168" s="96">
        <v>26833.483096244672</v>
      </c>
      <c r="BF168" s="96">
        <v>29655.581901168665</v>
      </c>
      <c r="BG168" s="96">
        <v>33020.321544156614</v>
      </c>
      <c r="BH168" s="96">
        <v>34953.475619827223</v>
      </c>
      <c r="BI168" s="96">
        <v>35451.14208008907</v>
      </c>
      <c r="BJ168" s="96">
        <v>37071.803358516583</v>
      </c>
      <c r="BK168" s="96">
        <v>37762.433524240623</v>
      </c>
      <c r="BL168" s="96">
        <v>39835.616868899429</v>
      </c>
      <c r="BM168" s="96">
        <v>39414.446438673011</v>
      </c>
      <c r="BN168" s="96">
        <v>38772.866191959998</v>
      </c>
      <c r="BO168" s="96">
        <v>40883.306432251033</v>
      </c>
      <c r="BP168" s="96">
        <v>40340.339113473216</v>
      </c>
      <c r="BQ168" s="96">
        <v>42399.187185228126</v>
      </c>
    </row>
    <row r="169" spans="1:69" hidden="1" x14ac:dyDescent="0.25">
      <c r="A169" s="96" t="s">
        <v>4049</v>
      </c>
      <c r="B169" s="96" t="s">
        <v>4048</v>
      </c>
      <c r="C169" s="96" t="s">
        <v>509</v>
      </c>
      <c r="D169" s="96" t="s">
        <v>4191</v>
      </c>
      <c r="AZ169" s="98" t="e">
        <f t="shared" si="2"/>
        <v>#DIV/0!</v>
      </c>
    </row>
    <row r="170" spans="1:69" x14ac:dyDescent="0.25">
      <c r="A170" s="96" t="s">
        <v>382</v>
      </c>
      <c r="B170" s="96" t="s">
        <v>383</v>
      </c>
      <c r="C170" s="96" t="s">
        <v>509</v>
      </c>
      <c r="D170" s="96" t="s">
        <v>4191</v>
      </c>
      <c r="AJ170" s="96">
        <v>1214.2467692357286</v>
      </c>
      <c r="AK170" s="96">
        <v>1103.1861726290761</v>
      </c>
      <c r="AL170" s="96">
        <v>1187.469818411163</v>
      </c>
      <c r="AM170" s="96">
        <v>1203.6027246783694</v>
      </c>
      <c r="AN170" s="96">
        <v>1173.6945174546063</v>
      </c>
      <c r="AO170" s="96">
        <v>1258.9665179252654</v>
      </c>
      <c r="AP170" s="96">
        <v>1370.6711328637869</v>
      </c>
      <c r="AQ170" s="96">
        <v>1484.1460166196632</v>
      </c>
      <c r="AR170" s="96">
        <v>1629.8321124865267</v>
      </c>
      <c r="AS170" s="96">
        <v>1615.296164827992</v>
      </c>
      <c r="AT170" s="96">
        <v>1787.5213474390662</v>
      </c>
      <c r="AU170" s="96">
        <v>1922.104186194716</v>
      </c>
      <c r="AV170" s="96">
        <v>2017.2330371356636</v>
      </c>
      <c r="AW170" s="96">
        <v>2139.8072327384298</v>
      </c>
      <c r="AX170" s="96">
        <v>2229.675697214579</v>
      </c>
      <c r="AY170" s="96">
        <v>2400.1052967491951</v>
      </c>
      <c r="AZ170" s="98">
        <f t="shared" si="2"/>
        <v>3249.969661207514</v>
      </c>
      <c r="BA170" s="96">
        <v>2530.6079277383342</v>
      </c>
      <c r="BB170" s="96">
        <v>2649.1115108698982</v>
      </c>
      <c r="BC170" s="96">
        <v>2751.149502150934</v>
      </c>
      <c r="BD170" s="96">
        <v>2871.3187268324809</v>
      </c>
      <c r="BE170" s="96">
        <v>3001.4813066601355</v>
      </c>
      <c r="BF170" s="96">
        <v>3155.2128949838925</v>
      </c>
      <c r="BG170" s="96">
        <v>3267.6971479553217</v>
      </c>
      <c r="BH170" s="96">
        <v>3416.6730066592122</v>
      </c>
      <c r="BI170" s="96">
        <v>3560.6374349821976</v>
      </c>
      <c r="BJ170" s="96">
        <v>3601.0740562652536</v>
      </c>
      <c r="BK170" s="96">
        <v>3572.7595145137534</v>
      </c>
      <c r="BL170" s="96">
        <v>3582.6496671255286</v>
      </c>
      <c r="BM170" s="96">
        <v>3553.6103116561553</v>
      </c>
      <c r="BN170" s="96">
        <v>3443.2666135490808</v>
      </c>
      <c r="BO170" s="96">
        <v>3421.0427504221338</v>
      </c>
      <c r="BP170" s="96">
        <v>3411.1192796697533</v>
      </c>
      <c r="BQ170" s="96">
        <v>3460.0725884936669</v>
      </c>
    </row>
    <row r="171" spans="1:69" x14ac:dyDescent="0.25">
      <c r="A171" s="96" t="s">
        <v>384</v>
      </c>
      <c r="B171" s="96" t="s">
        <v>385</v>
      </c>
      <c r="C171" s="96" t="s">
        <v>509</v>
      </c>
      <c r="D171" s="96" t="s">
        <v>4191</v>
      </c>
      <c r="AJ171" s="96">
        <v>23162.957553523498</v>
      </c>
      <c r="AK171" s="96">
        <v>22579.356249792676</v>
      </c>
      <c r="AL171" s="96">
        <v>22728.938792961359</v>
      </c>
      <c r="AM171" s="96">
        <v>21290.185397755355</v>
      </c>
      <c r="AN171" s="96">
        <v>22716.537871456745</v>
      </c>
      <c r="AO171" s="96">
        <v>23683.445162043477</v>
      </c>
      <c r="AP171" s="96">
        <v>22273.100742571401</v>
      </c>
      <c r="AQ171" s="96">
        <v>22330.88559711038</v>
      </c>
      <c r="AR171" s="96">
        <v>22503.816353535432</v>
      </c>
      <c r="AS171" s="96">
        <v>20964.722200297234</v>
      </c>
      <c r="AT171" s="96">
        <v>20379.671439523099</v>
      </c>
      <c r="AU171" s="96">
        <v>20332.055599247178</v>
      </c>
      <c r="AV171" s="96">
        <v>21266.460842342276</v>
      </c>
      <c r="AW171" s="96">
        <v>21822.722599435372</v>
      </c>
      <c r="AX171" s="96">
        <v>23186.998729955751</v>
      </c>
      <c r="AY171" s="96">
        <v>26800.483515055657</v>
      </c>
      <c r="AZ171" s="98">
        <f t="shared" si="2"/>
        <v>27464.679340046103</v>
      </c>
      <c r="BA171" s="96">
        <v>25793.768068280035</v>
      </c>
      <c r="BB171" s="96">
        <v>25195.686974011656</v>
      </c>
      <c r="BC171" s="96">
        <v>24785.495276691916</v>
      </c>
      <c r="BD171" s="96">
        <v>24820.461684777478</v>
      </c>
      <c r="BE171" s="96">
        <v>25273.287374792013</v>
      </c>
      <c r="BF171" s="96">
        <v>25843.566969681862</v>
      </c>
      <c r="BG171" s="96">
        <v>26529.355493032988</v>
      </c>
      <c r="BH171" s="96">
        <v>27214.585236920575</v>
      </c>
      <c r="BI171" s="96">
        <v>28193.303831389538</v>
      </c>
      <c r="BJ171" s="96">
        <v>28097.093934085016</v>
      </c>
      <c r="BK171" s="96">
        <v>29316.844331490716</v>
      </c>
      <c r="BL171" s="96">
        <v>29861.739365413789</v>
      </c>
      <c r="BM171" s="96">
        <v>29874.912671644954</v>
      </c>
      <c r="BN171" s="96">
        <v>29354.753052787328</v>
      </c>
      <c r="BO171" s="96">
        <v>28843.363769282536</v>
      </c>
      <c r="BP171" s="96">
        <v>29046.235423980273</v>
      </c>
      <c r="BQ171" s="96">
        <v>28855.095322521101</v>
      </c>
    </row>
    <row r="172" spans="1:69" x14ac:dyDescent="0.25">
      <c r="A172" s="96" t="s">
        <v>386</v>
      </c>
      <c r="B172" s="96" t="s">
        <v>387</v>
      </c>
      <c r="C172" s="96" t="s">
        <v>509</v>
      </c>
      <c r="D172" s="96" t="s">
        <v>4191</v>
      </c>
      <c r="AJ172" s="96">
        <v>24274.415840922786</v>
      </c>
      <c r="AK172" s="96">
        <v>25372.767000214251</v>
      </c>
      <c r="AL172" s="96">
        <v>26225.640039755956</v>
      </c>
      <c r="AM172" s="96">
        <v>26774.771858249849</v>
      </c>
      <c r="AN172" s="96">
        <v>27556.655473572111</v>
      </c>
      <c r="AO172" s="96">
        <v>28663.047226764673</v>
      </c>
      <c r="AP172" s="96">
        <v>29784.715961059461</v>
      </c>
      <c r="AQ172" s="96">
        <v>31147.533807730229</v>
      </c>
      <c r="AR172" s="96">
        <v>31558.164303286161</v>
      </c>
      <c r="AS172" s="96">
        <v>33774.385255735499</v>
      </c>
      <c r="AT172" s="96">
        <v>35346.151488333715</v>
      </c>
      <c r="AU172" s="96">
        <v>34793.405567703732</v>
      </c>
      <c r="AV172" s="96">
        <v>35150.143737799779</v>
      </c>
      <c r="AW172" s="96">
        <v>37380.184109731737</v>
      </c>
      <c r="AX172" s="96">
        <v>37877.354969173488</v>
      </c>
      <c r="AY172" s="96">
        <v>39281.808267691435</v>
      </c>
      <c r="AZ172" s="98">
        <f t="shared" si="2"/>
        <v>50457.393492046147</v>
      </c>
      <c r="BA172" s="96">
        <v>41420.41014921396</v>
      </c>
      <c r="BB172" s="96">
        <v>42526.694311235042</v>
      </c>
      <c r="BC172" s="96">
        <v>43477.431344393852</v>
      </c>
      <c r="BD172" s="96">
        <v>44580.238684323333</v>
      </c>
      <c r="BE172" s="96">
        <v>46591.488157545107</v>
      </c>
      <c r="BF172" s="96">
        <v>47591.98075811092</v>
      </c>
      <c r="BG172" s="96">
        <v>47874.184744667444</v>
      </c>
      <c r="BH172" s="96">
        <v>49175.269768797887</v>
      </c>
      <c r="BI172" s="96">
        <v>50235.821378839879</v>
      </c>
      <c r="BJ172" s="96">
        <v>52094.240120094437</v>
      </c>
      <c r="BK172" s="96">
        <v>53529.283703158508</v>
      </c>
      <c r="BL172" s="96">
        <v>55696.386981782736</v>
      </c>
      <c r="BM172" s="96">
        <v>56438.539242979568</v>
      </c>
      <c r="BN172" s="96">
        <v>52646.55958361322</v>
      </c>
      <c r="BO172" s="96">
        <v>56550.825366412246</v>
      </c>
      <c r="BP172" s="96">
        <v>57397.516547802865</v>
      </c>
      <c r="BQ172" s="96">
        <v>59948.818521813475</v>
      </c>
    </row>
    <row r="173" spans="1:69" x14ac:dyDescent="0.25">
      <c r="A173" s="96" t="s">
        <v>388</v>
      </c>
      <c r="B173" s="96" t="s">
        <v>389</v>
      </c>
      <c r="C173" s="96" t="s">
        <v>509</v>
      </c>
      <c r="D173" s="96" t="s">
        <v>4191</v>
      </c>
      <c r="AJ173" s="96">
        <v>2784.0493398011595</v>
      </c>
      <c r="AK173" s="96">
        <v>2514.6107569418737</v>
      </c>
      <c r="AL173" s="96">
        <v>2718.8004976212301</v>
      </c>
      <c r="AM173" s="96">
        <v>2483.4898326503203</v>
      </c>
      <c r="AN173" s="96">
        <v>2876.5258396422792</v>
      </c>
      <c r="AO173" s="96">
        <v>3011.991597008122</v>
      </c>
      <c r="AP173" s="96">
        <v>3040.18253253174</v>
      </c>
      <c r="AQ173" s="96">
        <v>3093.5874918545351</v>
      </c>
      <c r="AR173" s="96">
        <v>3115.4477938069945</v>
      </c>
      <c r="AS173" s="96">
        <v>3091.4042633973404</v>
      </c>
      <c r="AT173" s="96">
        <v>2875.1184380928012</v>
      </c>
      <c r="AU173" s="96">
        <v>2858.2279554357033</v>
      </c>
      <c r="AV173" s="96">
        <v>2948.1969072491529</v>
      </c>
      <c r="AW173" s="96">
        <v>3025.2997521810694</v>
      </c>
      <c r="AX173" s="96">
        <v>3046.2106219913217</v>
      </c>
      <c r="AY173" s="96">
        <v>3153.4458113647961</v>
      </c>
      <c r="AZ173" s="98">
        <f t="shared" si="2"/>
        <v>4415.2965946020049</v>
      </c>
      <c r="BA173" s="96">
        <v>3413.6369532188501</v>
      </c>
      <c r="BB173" s="96">
        <v>3632.9917228275654</v>
      </c>
      <c r="BC173" s="96">
        <v>3895.2851703669048</v>
      </c>
      <c r="BD173" s="96">
        <v>4125.8465553301867</v>
      </c>
      <c r="BE173" s="96">
        <v>4290.7706715316363</v>
      </c>
      <c r="BF173" s="96">
        <v>4308.258406382789</v>
      </c>
      <c r="BG173" s="96">
        <v>4466.1869674576537</v>
      </c>
      <c r="BH173" s="96">
        <v>4632.3168070663132</v>
      </c>
      <c r="BI173" s="96">
        <v>4673.3853846512675</v>
      </c>
      <c r="BJ173" s="96">
        <v>4703.3318369107456</v>
      </c>
      <c r="BK173" s="96">
        <v>4798.7935668208256</v>
      </c>
      <c r="BL173" s="96">
        <v>4805.2600574280814</v>
      </c>
      <c r="BM173" s="96">
        <v>4855.4240577980363</v>
      </c>
      <c r="BN173" s="96">
        <v>4769.0800450701909</v>
      </c>
      <c r="BO173" s="96">
        <v>4723.6617710423479</v>
      </c>
      <c r="BP173" s="96">
        <v>4530.9591999172771</v>
      </c>
      <c r="BQ173" s="96">
        <v>4434.8529344134195</v>
      </c>
    </row>
    <row r="174" spans="1:69" x14ac:dyDescent="0.25">
      <c r="A174" s="96" t="s">
        <v>390</v>
      </c>
      <c r="B174" s="96" t="s">
        <v>391</v>
      </c>
      <c r="C174" s="96" t="s">
        <v>509</v>
      </c>
      <c r="D174" s="96" t="s">
        <v>4191</v>
      </c>
      <c r="AJ174" s="96">
        <v>34465.400989198111</v>
      </c>
      <c r="AK174" s="96">
        <v>36397.578130264636</v>
      </c>
      <c r="AL174" s="96">
        <v>38973.139181948201</v>
      </c>
      <c r="AM174" s="96">
        <v>41076.708385707745</v>
      </c>
      <c r="AN174" s="96">
        <v>43525.588250237241</v>
      </c>
      <c r="AO174" s="96">
        <v>46125.853618888388</v>
      </c>
      <c r="AP174" s="96">
        <v>47931.44620950018</v>
      </c>
      <c r="AQ174" s="96">
        <v>43283.331270852155</v>
      </c>
      <c r="AR174" s="96">
        <v>44619.516328618054</v>
      </c>
      <c r="AS174" s="96">
        <v>46944.738506656897</v>
      </c>
      <c r="AT174" s="96">
        <v>46090.314524579902</v>
      </c>
      <c r="AU174" s="96">
        <v>47170.83539140573</v>
      </c>
      <c r="AV174" s="96">
        <v>48537.923556723101</v>
      </c>
      <c r="AW174" s="96">
        <v>50294.483815473723</v>
      </c>
      <c r="AX174" s="96">
        <v>51417.707484424704</v>
      </c>
      <c r="AY174" s="96">
        <v>52567.652376173544</v>
      </c>
      <c r="AZ174" s="98">
        <f t="shared" si="2"/>
        <v>59933.401267808025</v>
      </c>
      <c r="BA174" s="96">
        <v>54152.17161521771</v>
      </c>
      <c r="BB174" s="96">
        <v>55545.01845914992</v>
      </c>
      <c r="BC174" s="96">
        <v>52995.504633803437</v>
      </c>
      <c r="BD174" s="96">
        <v>55227.891371542297</v>
      </c>
      <c r="BE174" s="96">
        <v>55398.844230235372</v>
      </c>
      <c r="BF174" s="96">
        <v>56114.312823479762</v>
      </c>
      <c r="BG174" s="96">
        <v>56098.275304401788</v>
      </c>
      <c r="BH174" s="96">
        <v>57740.222288298552</v>
      </c>
      <c r="BI174" s="96">
        <v>59361.101003767471</v>
      </c>
      <c r="BJ174" s="96">
        <v>61074.48495194775</v>
      </c>
      <c r="BK174" s="96">
        <v>63237.906539513679</v>
      </c>
      <c r="BL174" s="96">
        <v>64638.513036377059</v>
      </c>
      <c r="BM174" s="96">
        <v>65850.635750080939</v>
      </c>
      <c r="BN174" s="96">
        <v>62364.373970142478</v>
      </c>
      <c r="BO174" s="96">
        <v>62723.938062950263</v>
      </c>
      <c r="BP174" s="96">
        <v>67299.892329203998</v>
      </c>
      <c r="BQ174" s="96">
        <v>69044.735182624019</v>
      </c>
    </row>
    <row r="175" spans="1:69" x14ac:dyDescent="0.25">
      <c r="A175" s="96" t="s">
        <v>392</v>
      </c>
      <c r="B175" s="96" t="s">
        <v>4047</v>
      </c>
      <c r="C175" s="96" t="s">
        <v>509</v>
      </c>
      <c r="D175" s="96" t="s">
        <v>4191</v>
      </c>
      <c r="AJ175" s="96">
        <v>91476.106886572728</v>
      </c>
      <c r="AK175" s="96">
        <v>93845.781690747128</v>
      </c>
      <c r="AL175" s="96">
        <v>94899.033783458217</v>
      </c>
      <c r="AM175" s="96">
        <v>96318.999582306584</v>
      </c>
      <c r="AN175" s="96">
        <v>97055.436995462936</v>
      </c>
      <c r="AO175" s="96">
        <v>98893.602162691212</v>
      </c>
      <c r="AP175" s="96">
        <v>100958.29347169904</v>
      </c>
      <c r="AQ175" s="96">
        <v>103620.56062396184</v>
      </c>
      <c r="AR175" s="96">
        <v>106759.40810668423</v>
      </c>
      <c r="AS175" s="96">
        <v>109293.5932571046</v>
      </c>
      <c r="AT175" s="96">
        <v>110355.84799208012</v>
      </c>
      <c r="AU175" s="96">
        <v>112545.46650495732</v>
      </c>
      <c r="AV175" s="96">
        <v>115043.4397007545</v>
      </c>
      <c r="AW175" s="96">
        <v>117805.23701080447</v>
      </c>
      <c r="AX175" s="96">
        <v>119820.70155982807</v>
      </c>
      <c r="AY175" s="96">
        <v>120914.84445137567</v>
      </c>
      <c r="AZ175" s="98">
        <f t="shared" si="2"/>
        <v>133314.86340917955</v>
      </c>
      <c r="BA175" s="96">
        <v>122098.25989634811</v>
      </c>
      <c r="BB175" s="96">
        <v>122271.41659281986</v>
      </c>
      <c r="BC175" s="96">
        <v>123274.68385156352</v>
      </c>
      <c r="BD175" s="96">
        <v>126943.75643964877</v>
      </c>
      <c r="BE175" s="96">
        <v>127980.25348394868</v>
      </c>
      <c r="BF175" s="96">
        <v>128835.71788728634</v>
      </c>
      <c r="BG175" s="96">
        <v>130249.49781577289</v>
      </c>
      <c r="BH175" s="96">
        <v>131450.44961142662</v>
      </c>
      <c r="BI175" s="96">
        <v>133014.19973378253</v>
      </c>
      <c r="BJ175" s="96">
        <v>133364.98887587219</v>
      </c>
      <c r="BK175" s="96">
        <v>134641.91940573748</v>
      </c>
      <c r="BL175" s="96">
        <v>136782.12433103312</v>
      </c>
      <c r="BM175" s="96">
        <v>138124.79791676821</v>
      </c>
      <c r="BN175" s="96">
        <v>142411.50941356714</v>
      </c>
      <c r="BO175" s="96">
        <v>145600.44036870939</v>
      </c>
      <c r="BP175" s="96">
        <v>144090.31314317061</v>
      </c>
      <c r="BQ175" s="96">
        <v>145218.34918859726</v>
      </c>
    </row>
    <row r="176" spans="1:69" x14ac:dyDescent="0.25">
      <c r="A176" s="96" t="s">
        <v>393</v>
      </c>
      <c r="B176" s="96" t="s">
        <v>394</v>
      </c>
      <c r="C176" s="96" t="s">
        <v>509</v>
      </c>
      <c r="D176" s="96" t="s">
        <v>4191</v>
      </c>
      <c r="AJ176" s="96">
        <v>29490.672563622778</v>
      </c>
      <c r="AK176" s="96">
        <v>30510.937857427674</v>
      </c>
      <c r="AL176" s="96">
        <v>29178.668978076385</v>
      </c>
      <c r="AM176" s="96">
        <v>28934.499558111773</v>
      </c>
      <c r="AN176" s="96">
        <v>30195.433274702642</v>
      </c>
      <c r="AO176" s="96">
        <v>31141.396334727317</v>
      </c>
      <c r="AP176" s="96">
        <v>32566.492187157153</v>
      </c>
      <c r="AQ176" s="96">
        <v>32069.850357620555</v>
      </c>
      <c r="AR176" s="96">
        <v>31608.30628441515</v>
      </c>
      <c r="AS176" s="96">
        <v>31241.684563835017</v>
      </c>
      <c r="AT176" s="96">
        <v>31007.446689117158</v>
      </c>
      <c r="AU176" s="96">
        <v>31828.404499774235</v>
      </c>
      <c r="AV176" s="96">
        <v>32568.788328757739</v>
      </c>
      <c r="AW176" s="96">
        <v>35578.617203840862</v>
      </c>
      <c r="AX176" s="96">
        <v>35506.99072403754</v>
      </c>
      <c r="AY176" s="96">
        <v>36798.410036419351</v>
      </c>
      <c r="AZ176" s="98">
        <f t="shared" si="2"/>
        <v>38477.80964634753</v>
      </c>
      <c r="BA176" s="96">
        <v>37865.177557710784</v>
      </c>
      <c r="BB176" s="96">
        <v>37745.269875640937</v>
      </c>
      <c r="BC176" s="96">
        <v>37020.90503095949</v>
      </c>
      <c r="BD176" s="96">
        <v>38185.371923311024</v>
      </c>
      <c r="BE176" s="96">
        <v>37903.131001300404</v>
      </c>
      <c r="BF176" s="96">
        <v>37633.339617526282</v>
      </c>
      <c r="BG176" s="96">
        <v>37382.648824179836</v>
      </c>
      <c r="BH176" s="96">
        <v>39210.653481594942</v>
      </c>
      <c r="BI176" s="96">
        <v>41361.794490301181</v>
      </c>
      <c r="BJ176" s="96">
        <v>42119.559024076523</v>
      </c>
      <c r="BK176" s="96">
        <v>40650.863728928904</v>
      </c>
      <c r="BL176" s="96">
        <v>39942.539120799971</v>
      </c>
      <c r="BM176" s="96">
        <v>38975.76945954495</v>
      </c>
      <c r="BN176" s="96">
        <v>36484.422425504294</v>
      </c>
      <c r="BO176" s="96">
        <v>36859.73662308741</v>
      </c>
      <c r="BP176" s="96">
        <v>37100.987377237259</v>
      </c>
      <c r="BQ176" s="96">
        <v>37680.594426203796</v>
      </c>
    </row>
    <row r="177" spans="1:69" hidden="1" x14ac:dyDescent="0.25">
      <c r="A177" s="96" t="s">
        <v>395</v>
      </c>
      <c r="B177" s="96" t="s">
        <v>4046</v>
      </c>
      <c r="C177" s="96" t="s">
        <v>509</v>
      </c>
      <c r="D177" s="96" t="s">
        <v>4191</v>
      </c>
      <c r="AZ177" s="98" t="e">
        <f t="shared" si="2"/>
        <v>#DIV/0!</v>
      </c>
    </row>
    <row r="178" spans="1:69" x14ac:dyDescent="0.25">
      <c r="A178" s="96" t="s">
        <v>396</v>
      </c>
      <c r="B178" s="96" t="s">
        <v>397</v>
      </c>
      <c r="C178" s="96" t="s">
        <v>509</v>
      </c>
      <c r="D178" s="96" t="s">
        <v>4191</v>
      </c>
      <c r="AJ178" s="96">
        <v>3271.8416436574689</v>
      </c>
      <c r="AK178" s="96">
        <v>3231.0996650111665</v>
      </c>
      <c r="AL178" s="96">
        <v>3137.4492908259185</v>
      </c>
      <c r="AM178" s="96">
        <v>3091.144217671625</v>
      </c>
      <c r="AN178" s="96">
        <v>3062.4092115844674</v>
      </c>
      <c r="AO178" s="96">
        <v>2963.3736208396299</v>
      </c>
      <c r="AP178" s="96">
        <v>2913.6144469056353</v>
      </c>
      <c r="AQ178" s="96">
        <v>3098.9327786753038</v>
      </c>
      <c r="AR178" s="96">
        <v>2995.3363581794374</v>
      </c>
      <c r="AS178" s="96">
        <v>2868.6153926183733</v>
      </c>
      <c r="AT178" s="96">
        <v>2981.1127740775546</v>
      </c>
      <c r="AU178" s="96">
        <v>3039.883959405242</v>
      </c>
      <c r="AV178" s="96">
        <v>3019.1930172402435</v>
      </c>
      <c r="AW178" s="96">
        <v>2955.3545046855374</v>
      </c>
      <c r="AX178" s="96">
        <v>3082.4630073530707</v>
      </c>
      <c r="AY178" s="96">
        <v>3139.3921791731291</v>
      </c>
      <c r="AZ178" s="98">
        <f t="shared" si="2"/>
        <v>3817.7472401322602</v>
      </c>
      <c r="BA178" s="96">
        <v>3115.1796000314325</v>
      </c>
      <c r="BB178" s="96">
        <v>3230.1680487277677</v>
      </c>
      <c r="BC178" s="96">
        <v>3170.7252850827654</v>
      </c>
      <c r="BD178" s="96">
        <v>3307.0771808253435</v>
      </c>
      <c r="BE178" s="96">
        <v>3251.3585751489727</v>
      </c>
      <c r="BF178" s="96">
        <v>3611.8268306429909</v>
      </c>
      <c r="BG178" s="96">
        <v>3727.542583614344</v>
      </c>
      <c r="BH178" s="96">
        <v>3901.2842488036508</v>
      </c>
      <c r="BI178" s="96">
        <v>3919.5111716367069</v>
      </c>
      <c r="BJ178" s="96">
        <v>3983.1971584694675</v>
      </c>
      <c r="BK178" s="96">
        <v>4024.1070222380399</v>
      </c>
      <c r="BL178" s="96">
        <v>4152.0909448878565</v>
      </c>
      <c r="BM178" s="96">
        <v>4235.0719221291165</v>
      </c>
      <c r="BN178" s="96">
        <v>4267.0086586865336</v>
      </c>
      <c r="BO178" s="96">
        <v>4182.6711938816952</v>
      </c>
      <c r="BP178" s="96">
        <v>4446.788985768274</v>
      </c>
      <c r="BQ178" s="96">
        <v>4376.0936716734632</v>
      </c>
    </row>
    <row r="179" spans="1:69" x14ac:dyDescent="0.25">
      <c r="A179" s="96" t="s">
        <v>178</v>
      </c>
      <c r="B179" s="96" t="s">
        <v>398</v>
      </c>
      <c r="C179" s="96" t="s">
        <v>509</v>
      </c>
      <c r="D179" s="96" t="s">
        <v>4191</v>
      </c>
      <c r="AJ179" s="96">
        <v>11265.06546034323</v>
      </c>
      <c r="AK179" s="96">
        <v>11462.801595993005</v>
      </c>
      <c r="AL179" s="96">
        <v>10959.326443237083</v>
      </c>
      <c r="AM179" s="96">
        <v>10472.19061205443</v>
      </c>
      <c r="AN179" s="96">
        <v>10198.041965740642</v>
      </c>
      <c r="AO179" s="96">
        <v>10321.896737167703</v>
      </c>
      <c r="AP179" s="96">
        <v>10329.15265564611</v>
      </c>
      <c r="AQ179" s="96">
        <v>10309.353890512222</v>
      </c>
      <c r="AR179" s="96">
        <v>10109.646632648481</v>
      </c>
      <c r="AS179" s="96">
        <v>10341.434899914104</v>
      </c>
      <c r="AT179" s="96">
        <v>10659.373012409624</v>
      </c>
      <c r="AU179" s="96">
        <v>11940.325876294914</v>
      </c>
      <c r="AV179" s="96">
        <v>12491.352101175486</v>
      </c>
      <c r="AW179" s="96">
        <v>13298.480687454636</v>
      </c>
      <c r="AX179" s="96">
        <v>13830.816606888056</v>
      </c>
      <c r="AY179" s="96">
        <v>14303.010190193379</v>
      </c>
      <c r="AZ179" s="98">
        <f t="shared" si="2"/>
        <v>17764.726732053557</v>
      </c>
      <c r="BA179" s="96">
        <v>14871.184070221871</v>
      </c>
      <c r="BB179" s="96">
        <v>15476.195177846917</v>
      </c>
      <c r="BC179" s="96">
        <v>16288.614700625641</v>
      </c>
      <c r="BD179" s="96">
        <v>17131.774528445985</v>
      </c>
      <c r="BE179" s="96">
        <v>17563.057472456097</v>
      </c>
      <c r="BF179" s="96">
        <v>17910.125345445351</v>
      </c>
      <c r="BG179" s="96">
        <v>18684.749259418051</v>
      </c>
      <c r="BH179" s="96">
        <v>19427.878537810306</v>
      </c>
      <c r="BI179" s="96">
        <v>19521.603954047518</v>
      </c>
      <c r="BJ179" s="96">
        <v>18827.896454356058</v>
      </c>
      <c r="BK179" s="96">
        <v>18577.174855036141</v>
      </c>
      <c r="BL179" s="96">
        <v>18504.245161208088</v>
      </c>
      <c r="BM179" s="96">
        <v>18460.943706209</v>
      </c>
      <c r="BN179" s="96">
        <v>17877.659078528479</v>
      </c>
      <c r="BO179" s="96">
        <v>17864.119092316843</v>
      </c>
      <c r="BP179" s="96">
        <v>17556.558589565851</v>
      </c>
      <c r="BQ179" s="96">
        <v>17456.574461372267</v>
      </c>
    </row>
    <row r="180" spans="1:69" x14ac:dyDescent="0.25">
      <c r="A180" s="96" t="s">
        <v>399</v>
      </c>
      <c r="B180" s="96" t="s">
        <v>400</v>
      </c>
      <c r="C180" s="96" t="s">
        <v>509</v>
      </c>
      <c r="D180" s="96" t="s">
        <v>4191</v>
      </c>
      <c r="AJ180" s="96">
        <v>13830.397590797171</v>
      </c>
      <c r="AK180" s="96">
        <v>13458.573660258857</v>
      </c>
      <c r="AL180" s="96">
        <v>13022.409163423508</v>
      </c>
      <c r="AM180" s="96">
        <v>13013.482886345137</v>
      </c>
      <c r="AN180" s="96">
        <v>13297.381853481622</v>
      </c>
      <c r="AO180" s="96">
        <v>13562.966199739507</v>
      </c>
      <c r="AP180" s="96">
        <v>13592.338019033958</v>
      </c>
      <c r="AQ180" s="96">
        <v>13623.467734068072</v>
      </c>
      <c r="AR180" s="96">
        <v>14126.216340015251</v>
      </c>
      <c r="AS180" s="96">
        <v>14262.861134528772</v>
      </c>
      <c r="AT180" s="96">
        <v>14266.415755471711</v>
      </c>
      <c r="AU180" s="96">
        <v>14017.266566757125</v>
      </c>
      <c r="AV180" s="96">
        <v>13989.777786611521</v>
      </c>
      <c r="AW180" s="96">
        <v>14154.144407829503</v>
      </c>
      <c r="AX180" s="96">
        <v>14196.64212293391</v>
      </c>
      <c r="AY180" s="96">
        <v>14356.821124887667</v>
      </c>
      <c r="AZ180" s="98">
        <f t="shared" si="2"/>
        <v>15440.008463071707</v>
      </c>
      <c r="BA180" s="96">
        <v>14587.735860965575</v>
      </c>
      <c r="BB180" s="96">
        <v>14858.687593952956</v>
      </c>
      <c r="BC180" s="96">
        <v>14254.941932716869</v>
      </c>
      <c r="BD180" s="96">
        <v>14409.373603292455</v>
      </c>
      <c r="BE180" s="96">
        <v>14698.135307974268</v>
      </c>
      <c r="BF180" s="96">
        <v>15001.957966129399</v>
      </c>
      <c r="BG180" s="96">
        <v>15337.924821545159</v>
      </c>
      <c r="BH180" s="96">
        <v>15535.883985138089</v>
      </c>
      <c r="BI180" s="96">
        <v>15949.716582974612</v>
      </c>
      <c r="BJ180" s="96">
        <v>16182.065373339197</v>
      </c>
      <c r="BK180" s="96">
        <v>16469.424009984687</v>
      </c>
      <c r="BL180" s="96">
        <v>15977.118962781842</v>
      </c>
      <c r="BM180" s="96">
        <v>15324.800161206653</v>
      </c>
      <c r="BN180" s="96">
        <v>15056.391726462662</v>
      </c>
      <c r="BO180" s="96">
        <v>16280.065364180782</v>
      </c>
      <c r="BP180" s="96">
        <v>16124.096943913144</v>
      </c>
      <c r="BQ180" s="96">
        <v>16431.823675660624</v>
      </c>
    </row>
    <row r="181" spans="1:69" x14ac:dyDescent="0.25">
      <c r="A181" s="96" t="s">
        <v>66</v>
      </c>
      <c r="B181" s="96" t="s">
        <v>401</v>
      </c>
      <c r="C181" s="96" t="s">
        <v>509</v>
      </c>
      <c r="D181" s="96" t="s">
        <v>4191</v>
      </c>
      <c r="AJ181" s="96">
        <v>100126.68278269903</v>
      </c>
      <c r="AK181" s="96">
        <v>98688.838810192363</v>
      </c>
      <c r="AL181" s="96">
        <v>99859.259156711749</v>
      </c>
      <c r="AM181" s="96">
        <v>101891.45275098058</v>
      </c>
      <c r="AN181" s="96">
        <v>104012.05045524779</v>
      </c>
      <c r="AO181" s="96">
        <v>105382.23566180117</v>
      </c>
      <c r="AP181" s="96">
        <v>106160.79781894371</v>
      </c>
      <c r="AQ181" s="96">
        <v>107878.5806269879</v>
      </c>
      <c r="AR181" s="96">
        <v>110326.72970714972</v>
      </c>
      <c r="AS181" s="96">
        <v>111281.61314824327</v>
      </c>
      <c r="AT181" s="96">
        <v>111185.98923855636</v>
      </c>
      <c r="AU181" s="96">
        <v>109964.06399700533</v>
      </c>
      <c r="AV181" s="96">
        <v>110959.77341055845</v>
      </c>
      <c r="AW181" s="96">
        <v>113652.58620424556</v>
      </c>
      <c r="AX181" s="96">
        <v>119731.97926546093</v>
      </c>
      <c r="AY181" s="96">
        <v>121997.47501095595</v>
      </c>
      <c r="AZ181" s="98">
        <f t="shared" si="2"/>
        <v>124618.2794662568</v>
      </c>
      <c r="BA181" s="96">
        <v>123073.24437407394</v>
      </c>
      <c r="BB181" s="96">
        <v>122893.53526942976</v>
      </c>
      <c r="BC181" s="96">
        <v>118196.39863788053</v>
      </c>
      <c r="BD181" s="96">
        <v>120891.56134234231</v>
      </c>
      <c r="BE181" s="96">
        <v>122561.85868110908</v>
      </c>
      <c r="BF181" s="96">
        <v>120846.63459277623</v>
      </c>
      <c r="BG181" s="96">
        <v>121987.86519350762</v>
      </c>
      <c r="BH181" s="96">
        <v>124273.44752884143</v>
      </c>
      <c r="BI181" s="96">
        <v>125073.48691281825</v>
      </c>
      <c r="BJ181" s="96">
        <v>126192.99911362064</v>
      </c>
      <c r="BK181" s="96">
        <v>127349.32976257803</v>
      </c>
      <c r="BL181" s="96">
        <v>127398.61234772681</v>
      </c>
      <c r="BM181" s="96">
        <v>127137.71664437361</v>
      </c>
      <c r="BN181" s="96">
        <v>122294.61808342664</v>
      </c>
      <c r="BO181" s="96">
        <v>128796.92142998351</v>
      </c>
      <c r="BP181" s="96">
        <v>131043.32680843763</v>
      </c>
      <c r="BQ181" s="96">
        <v>128499.19420343955</v>
      </c>
    </row>
    <row r="182" spans="1:69" x14ac:dyDescent="0.25">
      <c r="A182" s="96" t="s">
        <v>48</v>
      </c>
      <c r="B182" s="96" t="s">
        <v>402</v>
      </c>
      <c r="C182" s="96" t="s">
        <v>509</v>
      </c>
      <c r="D182" s="96" t="s">
        <v>4191</v>
      </c>
      <c r="AJ182" s="96">
        <v>123732.2890532858</v>
      </c>
      <c r="AK182" s="96">
        <v>128275.07647512728</v>
      </c>
      <c r="AL182" s="96">
        <v>131808.13525485658</v>
      </c>
      <c r="AM182" s="96">
        <v>136073.82600459218</v>
      </c>
      <c r="AN182" s="96">
        <v>140870.32259205752</v>
      </c>
      <c r="AO182" s="96">
        <v>142317.57550806887</v>
      </c>
      <c r="AP182" s="96">
        <v>145276.12539084209</v>
      </c>
      <c r="AQ182" s="96">
        <v>144810.32744582434</v>
      </c>
      <c r="AR182" s="96">
        <v>146778.71355844621</v>
      </c>
      <c r="AS182" s="96">
        <v>150359.01779001972</v>
      </c>
      <c r="AT182" s="96">
        <v>153056.89813842304</v>
      </c>
      <c r="AU182" s="96">
        <v>154228.6444985641</v>
      </c>
      <c r="AV182" s="96">
        <v>157848.91597901579</v>
      </c>
      <c r="AW182" s="96">
        <v>163351.93848785904</v>
      </c>
      <c r="AX182" s="96">
        <v>167129.99286554341</v>
      </c>
      <c r="AY182" s="96">
        <v>167571.15750783749</v>
      </c>
      <c r="AZ182" s="98">
        <f t="shared" si="2"/>
        <v>167873.68379897444</v>
      </c>
      <c r="BA182" s="96">
        <v>166843.45804177003</v>
      </c>
      <c r="BB182" s="96">
        <v>162777.8790789303</v>
      </c>
      <c r="BC182" s="96">
        <v>160736.19193679051</v>
      </c>
      <c r="BD182" s="96">
        <v>162360.72135344698</v>
      </c>
      <c r="BE182" s="96">
        <v>162272.19348500393</v>
      </c>
      <c r="BF182" s="96">
        <v>163633.48337816904</v>
      </c>
      <c r="BG182" s="96">
        <v>164183.49967063442</v>
      </c>
      <c r="BH182" s="96">
        <v>166154.75724411008</v>
      </c>
      <c r="BI182" s="96">
        <v>168355.76845754418</v>
      </c>
      <c r="BJ182" s="96">
        <v>170522.37758559405</v>
      </c>
      <c r="BK182" s="96">
        <v>174329.80109523801</v>
      </c>
      <c r="BL182" s="96">
        <v>172911.88830264594</v>
      </c>
      <c r="BM182" s="96">
        <v>172853.67729348291</v>
      </c>
      <c r="BN182" s="96">
        <v>171535.71709238726</v>
      </c>
      <c r="BO182" s="96">
        <v>170100.63670416616</v>
      </c>
      <c r="BP182" s="96">
        <v>172266.22861799315</v>
      </c>
      <c r="BQ182" s="96">
        <v>172014.34524465859</v>
      </c>
    </row>
    <row r="183" spans="1:69" x14ac:dyDescent="0.25">
      <c r="A183" s="96" t="s">
        <v>403</v>
      </c>
      <c r="B183" s="96" t="s">
        <v>404</v>
      </c>
      <c r="C183" s="96" t="s">
        <v>509</v>
      </c>
      <c r="D183" s="96" t="s">
        <v>4191</v>
      </c>
      <c r="AJ183" s="96">
        <v>8700.1810193892125</v>
      </c>
      <c r="AK183" s="96">
        <v>8794.3440015737924</v>
      </c>
      <c r="AL183" s="96">
        <v>8878.045987110283</v>
      </c>
      <c r="AM183" s="96">
        <v>9366.8720247471483</v>
      </c>
      <c r="AN183" s="96">
        <v>9458.2923072739613</v>
      </c>
      <c r="AO183" s="96">
        <v>9761.1231427498569</v>
      </c>
      <c r="AP183" s="96">
        <v>10041.947283184711</v>
      </c>
      <c r="AQ183" s="96">
        <v>10126.08261421723</v>
      </c>
      <c r="AR183" s="96">
        <v>10348.19534997287</v>
      </c>
      <c r="AS183" s="96">
        <v>10761.670673902558</v>
      </c>
      <c r="AT183" s="96">
        <v>11068.860498590575</v>
      </c>
      <c r="AU183" s="96">
        <v>10880.491287300629</v>
      </c>
      <c r="AV183" s="96">
        <v>11114.95444628621</v>
      </c>
      <c r="AW183" s="96">
        <v>11450.797617598433</v>
      </c>
      <c r="AX183" s="96">
        <v>11679.299615939235</v>
      </c>
      <c r="AY183" s="96">
        <v>11893.763780990465</v>
      </c>
      <c r="AZ183" s="98">
        <f t="shared" si="2"/>
        <v>15705.442089816986</v>
      </c>
      <c r="BA183" s="96">
        <v>12138.349544142991</v>
      </c>
      <c r="BB183" s="96">
        <v>12719.736727705827</v>
      </c>
      <c r="BC183" s="96">
        <v>13135.830267484311</v>
      </c>
      <c r="BD183" s="96">
        <v>13601.137060979589</v>
      </c>
      <c r="BE183" s="96">
        <v>13923.079957816413</v>
      </c>
      <c r="BF183" s="96">
        <v>14445.997753432837</v>
      </c>
      <c r="BG183" s="96">
        <v>14831.987949913717</v>
      </c>
      <c r="BH183" s="96">
        <v>15573.995331464464</v>
      </c>
      <c r="BI183" s="96">
        <v>15997.854317068557</v>
      </c>
      <c r="BJ183" s="96">
        <v>15712.83359003708</v>
      </c>
      <c r="BK183" s="96">
        <v>16701.277741681468</v>
      </c>
      <c r="BL183" s="96">
        <v>17542.595045568985</v>
      </c>
      <c r="BM183" s="96">
        <v>18266.71770089139</v>
      </c>
      <c r="BN183" s="96">
        <v>18012.801226051655</v>
      </c>
      <c r="BO183" s="96">
        <v>18072.332651303775</v>
      </c>
      <c r="BP183" s="96">
        <v>18179.731713662321</v>
      </c>
      <c r="BQ183" s="96">
        <v>18136.256947683352</v>
      </c>
    </row>
    <row r="184" spans="1:69" hidden="1" x14ac:dyDescent="0.25">
      <c r="A184" s="96" t="s">
        <v>405</v>
      </c>
      <c r="B184" s="96" t="s">
        <v>4045</v>
      </c>
      <c r="C184" s="96" t="s">
        <v>509</v>
      </c>
      <c r="D184" s="96" t="s">
        <v>4191</v>
      </c>
      <c r="AZ184" s="98" t="e">
        <f t="shared" si="2"/>
        <v>#DIV/0!</v>
      </c>
    </row>
    <row r="185" spans="1:69" x14ac:dyDescent="0.25">
      <c r="A185" s="96" t="s">
        <v>110</v>
      </c>
      <c r="B185" s="96" t="s">
        <v>406</v>
      </c>
      <c r="C185" s="96" t="s">
        <v>509</v>
      </c>
      <c r="D185" s="96" t="s">
        <v>4191</v>
      </c>
      <c r="AJ185" s="96">
        <v>66337.681844461011</v>
      </c>
      <c r="AK185" s="96">
        <v>66805.670579216894</v>
      </c>
      <c r="AL185" s="96">
        <v>69671.079716756343</v>
      </c>
      <c r="AM185" s="96">
        <v>70218.904939813394</v>
      </c>
      <c r="AN185" s="96">
        <v>70288.849820265881</v>
      </c>
      <c r="AO185" s="96">
        <v>70599.973790317788</v>
      </c>
      <c r="AP185" s="96">
        <v>71697.186756111725</v>
      </c>
      <c r="AQ185" s="96">
        <v>72755.416077259826</v>
      </c>
      <c r="AR185" s="96">
        <v>75525.071207566652</v>
      </c>
      <c r="AS185" s="96">
        <v>76252.403823982037</v>
      </c>
      <c r="AT185" s="96">
        <v>76989.79334938126</v>
      </c>
      <c r="AU185" s="96">
        <v>78021.587996219547</v>
      </c>
      <c r="AV185" s="96">
        <v>79654.58896695415</v>
      </c>
      <c r="AW185" s="96">
        <v>80037.795679196832</v>
      </c>
      <c r="AX185" s="96">
        <v>80398.23168376775</v>
      </c>
      <c r="AY185" s="96">
        <v>80778.738364767531</v>
      </c>
      <c r="AZ185" s="98">
        <f t="shared" si="2"/>
        <v>84990.760704270375</v>
      </c>
      <c r="BA185" s="96">
        <v>81844.686052340054</v>
      </c>
      <c r="BB185" s="96">
        <v>80514.461950492652</v>
      </c>
      <c r="BC185" s="96">
        <v>81521.723296810203</v>
      </c>
      <c r="BD185" s="96">
        <v>82326.847678495149</v>
      </c>
      <c r="BE185" s="96">
        <v>82923.120066697913</v>
      </c>
      <c r="BF185" s="96">
        <v>84981.206115845343</v>
      </c>
      <c r="BG185" s="96">
        <v>85766.722132505136</v>
      </c>
      <c r="BH185" s="96">
        <v>85756.663716695315</v>
      </c>
      <c r="BI185" s="96">
        <v>86829.498002013817</v>
      </c>
      <c r="BJ185" s="96">
        <v>86173.262840935568</v>
      </c>
      <c r="BK185" s="96">
        <v>85570.073236883298</v>
      </c>
      <c r="BL185" s="96">
        <v>86475.817314031839</v>
      </c>
      <c r="BM185" s="96">
        <v>87068.29359137702</v>
      </c>
      <c r="BN185" s="96">
        <v>85355.003796615347</v>
      </c>
      <c r="BO185" s="96">
        <v>87234.04554658354</v>
      </c>
      <c r="BP185" s="96">
        <v>88248.622105706439</v>
      </c>
      <c r="BQ185" s="96">
        <v>86252.884528567505</v>
      </c>
    </row>
    <row r="186" spans="1:69" x14ac:dyDescent="0.25">
      <c r="A186" s="96" t="s">
        <v>4044</v>
      </c>
      <c r="B186" s="96" t="s">
        <v>4043</v>
      </c>
      <c r="C186" s="96" t="s">
        <v>509</v>
      </c>
      <c r="D186" s="96" t="s">
        <v>4191</v>
      </c>
      <c r="AJ186" s="96">
        <v>76756.86647692656</v>
      </c>
      <c r="AK186" s="96">
        <v>77972.890504908268</v>
      </c>
      <c r="AL186" s="96">
        <v>78955.181511560382</v>
      </c>
      <c r="AM186" s="96">
        <v>80430.713317064918</v>
      </c>
      <c r="AN186" s="96">
        <v>81575.395372760046</v>
      </c>
      <c r="AO186" s="96">
        <v>83104.465233836352</v>
      </c>
      <c r="AP186" s="96">
        <v>84785.039932429252</v>
      </c>
      <c r="AQ186" s="96">
        <v>86506.759395765243</v>
      </c>
      <c r="AR186" s="96">
        <v>88435.571744583329</v>
      </c>
      <c r="AS186" s="96">
        <v>90899.521965924097</v>
      </c>
      <c r="AT186" s="96">
        <v>91424.761264958055</v>
      </c>
      <c r="AU186" s="96">
        <v>92596.493420623912</v>
      </c>
      <c r="AV186" s="96">
        <v>93711.274502660235</v>
      </c>
      <c r="AW186" s="96">
        <v>95991.499905474411</v>
      </c>
      <c r="AX186" s="96">
        <v>97018.805938657184</v>
      </c>
      <c r="AY186" s="96">
        <v>98346.324374007105</v>
      </c>
      <c r="AZ186" s="98">
        <f t="shared" si="2"/>
        <v>103821.87763017576</v>
      </c>
      <c r="BA186" s="96">
        <v>99551.158272483633</v>
      </c>
      <c r="BB186" s="96">
        <v>99215.26036792052</v>
      </c>
      <c r="BC186" s="96">
        <v>97307.559358723185</v>
      </c>
      <c r="BD186" s="96">
        <v>99872.137444828317</v>
      </c>
      <c r="BE186" s="96">
        <v>100868.89793057145</v>
      </c>
      <c r="BF186" s="96">
        <v>101171.86609844699</v>
      </c>
      <c r="BG186" s="96">
        <v>101924.04066945451</v>
      </c>
      <c r="BH186" s="96">
        <v>102812.70414584955</v>
      </c>
      <c r="BI186" s="96">
        <v>103939.20068795059</v>
      </c>
      <c r="BJ186" s="96">
        <v>104271.45668267556</v>
      </c>
      <c r="BK186" s="96">
        <v>105425.31427390983</v>
      </c>
      <c r="BL186" s="96">
        <v>106312.72451039364</v>
      </c>
      <c r="BM186" s="96">
        <v>106981.23908420873</v>
      </c>
      <c r="BN186" s="96">
        <v>106159.50554668023</v>
      </c>
      <c r="BO186" s="96">
        <v>109598.93747587883</v>
      </c>
      <c r="BP186" s="96">
        <v>109717.82919311977</v>
      </c>
      <c r="BQ186" s="96">
        <v>109842.08796989282</v>
      </c>
    </row>
    <row r="187" spans="1:69" x14ac:dyDescent="0.25">
      <c r="A187" s="96" t="s">
        <v>407</v>
      </c>
      <c r="B187" s="96" t="s">
        <v>408</v>
      </c>
      <c r="C187" s="96" t="s">
        <v>509</v>
      </c>
      <c r="D187" s="96" t="s">
        <v>4191</v>
      </c>
      <c r="AJ187" s="96">
        <v>112968.11399673177</v>
      </c>
      <c r="AK187" s="96">
        <v>113486.63970560032</v>
      </c>
      <c r="AL187" s="96">
        <v>111746.82101222535</v>
      </c>
      <c r="AM187" s="96">
        <v>111398.01909388085</v>
      </c>
      <c r="AN187" s="96">
        <v>115409.02219589341</v>
      </c>
      <c r="AO187" s="96">
        <v>117142.1304572847</v>
      </c>
      <c r="AP187" s="96">
        <v>122321.69978866453</v>
      </c>
      <c r="AQ187" s="96">
        <v>123418.95613866046</v>
      </c>
      <c r="AR187" s="96">
        <v>121447.70732119694</v>
      </c>
      <c r="AS187" s="96">
        <v>127265.53711733686</v>
      </c>
      <c r="AT187" s="96">
        <v>130333.70454887144</v>
      </c>
      <c r="AU187" s="96">
        <v>125711.56096566634</v>
      </c>
      <c r="AV187" s="96">
        <v>119286.61365158959</v>
      </c>
      <c r="AW187" s="96">
        <v>116919.17413096393</v>
      </c>
      <c r="AX187" s="96">
        <v>114916.6461343923</v>
      </c>
      <c r="AY187" s="96">
        <v>115788.77108367845</v>
      </c>
      <c r="AZ187" s="98">
        <f t="shared" si="2"/>
        <v>88361.351682619264</v>
      </c>
      <c r="BA187" s="96">
        <v>115687.44878474729</v>
      </c>
      <c r="BB187" s="96">
        <v>119596.29157451011</v>
      </c>
      <c r="BC187" s="96">
        <v>121267.4519077843</v>
      </c>
      <c r="BD187" s="96">
        <v>109300.18709054489</v>
      </c>
      <c r="BE187" s="96">
        <v>94209.43801925052</v>
      </c>
      <c r="BF187" s="96">
        <v>87340.398128320769</v>
      </c>
      <c r="BG187" s="96">
        <v>81449.874840490025</v>
      </c>
      <c r="BH187" s="96">
        <v>77156.159756002307</v>
      </c>
      <c r="BI187" s="96">
        <v>76694.373389017317</v>
      </c>
      <c r="BJ187" s="96">
        <v>75665.34362284017</v>
      </c>
      <c r="BK187" s="96">
        <v>72773.506772088454</v>
      </c>
      <c r="BL187" s="96">
        <v>73022.932253975698</v>
      </c>
      <c r="BM187" s="96">
        <v>73900.857233258153</v>
      </c>
      <c r="BN187" s="96">
        <v>78518.272274517352</v>
      </c>
      <c r="BO187" s="96">
        <v>81589.839726498307</v>
      </c>
      <c r="BP187" s="96">
        <v>82451.05662368334</v>
      </c>
      <c r="BQ187" s="96">
        <v>81519.546606998221</v>
      </c>
    </row>
    <row r="188" spans="1:69" x14ac:dyDescent="0.25">
      <c r="A188" s="96" t="s">
        <v>4042</v>
      </c>
      <c r="B188" s="96" t="s">
        <v>4041</v>
      </c>
      <c r="C188" s="96" t="s">
        <v>509</v>
      </c>
      <c r="D188" s="96" t="s">
        <v>4191</v>
      </c>
      <c r="AJ188" s="96">
        <v>41712.030487649979</v>
      </c>
      <c r="AK188" s="96">
        <v>41843.091285302908</v>
      </c>
      <c r="AL188" s="96">
        <v>43361.962187853969</v>
      </c>
      <c r="AM188" s="96">
        <v>44136.583334487004</v>
      </c>
      <c r="AN188" s="96">
        <v>46137.234815155469</v>
      </c>
      <c r="AO188" s="96">
        <v>47294.745673102589</v>
      </c>
      <c r="AP188" s="96">
        <v>48972.606066621578</v>
      </c>
      <c r="AQ188" s="96">
        <v>50106.767407075422</v>
      </c>
      <c r="AR188" s="96">
        <v>50395.921991035451</v>
      </c>
      <c r="AS188" s="96">
        <v>53033.901179311237</v>
      </c>
      <c r="AT188" s="96">
        <v>53845.347176054107</v>
      </c>
      <c r="AU188" s="96">
        <v>54453.417589012264</v>
      </c>
      <c r="AV188" s="96">
        <v>55493.811720661943</v>
      </c>
      <c r="AW188" s="96">
        <v>57014.513919706762</v>
      </c>
      <c r="AX188" s="96">
        <v>58056.816303886058</v>
      </c>
      <c r="AY188" s="96">
        <v>59296.871876132405</v>
      </c>
      <c r="AZ188" s="98">
        <f t="shared" si="2"/>
        <v>62070.304943460491</v>
      </c>
      <c r="BA188" s="96">
        <v>60939.365237340593</v>
      </c>
      <c r="BB188" s="96">
        <v>60541.790899336942</v>
      </c>
      <c r="BC188" s="96">
        <v>58550.501260016405</v>
      </c>
      <c r="BD188" s="96">
        <v>59570.031757807184</v>
      </c>
      <c r="BE188" s="96">
        <v>60687.878145840594</v>
      </c>
      <c r="BF188" s="96">
        <v>61070.345045363232</v>
      </c>
      <c r="BG188" s="96">
        <v>60114.262400763335</v>
      </c>
      <c r="BH188" s="96">
        <v>60363.009267627443</v>
      </c>
      <c r="BI188" s="96">
        <v>60791.54105911011</v>
      </c>
      <c r="BJ188" s="96">
        <v>61607.387382655957</v>
      </c>
      <c r="BK188" s="96">
        <v>62629.53930433932</v>
      </c>
      <c r="BL188" s="96">
        <v>63335.020788584261</v>
      </c>
      <c r="BM188" s="96">
        <v>64349.796972466138</v>
      </c>
      <c r="BN188" s="96">
        <v>62364.611096096654</v>
      </c>
      <c r="BO188" s="96">
        <v>65253.188963442532</v>
      </c>
      <c r="BP188" s="96">
        <v>65088.19294870802</v>
      </c>
      <c r="BQ188" s="96">
        <v>67938.721509329596</v>
      </c>
    </row>
    <row r="189" spans="1:69" x14ac:dyDescent="0.25">
      <c r="A189" s="96" t="s">
        <v>180</v>
      </c>
      <c r="B189" s="96" t="s">
        <v>409</v>
      </c>
      <c r="C189" s="96" t="s">
        <v>509</v>
      </c>
      <c r="D189" s="96" t="s">
        <v>4191</v>
      </c>
      <c r="AJ189" s="96">
        <v>11821.663062506903</v>
      </c>
      <c r="AK189" s="96">
        <v>12470.898823372232</v>
      </c>
      <c r="AL189" s="96">
        <v>12544.714029075893</v>
      </c>
      <c r="AM189" s="96">
        <v>12663.135602306733</v>
      </c>
      <c r="AN189" s="96">
        <v>13102.858149463722</v>
      </c>
      <c r="AO189" s="96">
        <v>13044.634149845939</v>
      </c>
      <c r="AP189" s="96">
        <v>12515.827920319061</v>
      </c>
      <c r="AQ189" s="96">
        <v>12444.325765188754</v>
      </c>
      <c r="AR189" s="96">
        <v>12404.669147081682</v>
      </c>
      <c r="AS189" s="96">
        <v>12386.890853498919</v>
      </c>
      <c r="AT189" s="96">
        <v>12339.518826699166</v>
      </c>
      <c r="AU189" s="96">
        <v>12271.292120360205</v>
      </c>
      <c r="AV189" s="96">
        <v>12557.848373139053</v>
      </c>
      <c r="AW189" s="96">
        <v>13125.340410956627</v>
      </c>
      <c r="AX189" s="96">
        <v>13785.134344316857</v>
      </c>
      <c r="AY189" s="96">
        <v>14319.664239391313</v>
      </c>
      <c r="AZ189" s="98">
        <f t="shared" si="2"/>
        <v>15960.567737235906</v>
      </c>
      <c r="BA189" s="96">
        <v>14510.637954299917</v>
      </c>
      <c r="BB189" s="96">
        <v>14404.907707526909</v>
      </c>
      <c r="BC189" s="96">
        <v>14376.043256029936</v>
      </c>
      <c r="BD189" s="96">
        <v>14074.418522824466</v>
      </c>
      <c r="BE189" s="96">
        <v>14169.80457442322</v>
      </c>
      <c r="BF189" s="96">
        <v>14623.785735713724</v>
      </c>
      <c r="BG189" s="96">
        <v>14791.316998346998</v>
      </c>
      <c r="BH189" s="96">
        <v>15114.931722712774</v>
      </c>
      <c r="BI189" s="96">
        <v>15487.070193977526</v>
      </c>
      <c r="BJ189" s="96">
        <v>16170.861987809712</v>
      </c>
      <c r="BK189" s="96">
        <v>16880.881420486076</v>
      </c>
      <c r="BL189" s="96">
        <v>17855.629354761419</v>
      </c>
      <c r="BM189" s="96">
        <v>17857.223032858885</v>
      </c>
      <c r="BN189" s="96">
        <v>17454.669313684517</v>
      </c>
      <c r="BO189" s="96">
        <v>17835.519184159864</v>
      </c>
      <c r="BP189" s="96">
        <v>18087.591406788524</v>
      </c>
      <c r="BQ189" s="96">
        <v>17634.35916660594</v>
      </c>
    </row>
    <row r="190" spans="1:69" x14ac:dyDescent="0.25">
      <c r="A190" s="96" t="s">
        <v>142</v>
      </c>
      <c r="B190" s="96" t="s">
        <v>410</v>
      </c>
      <c r="C190" s="96" t="s">
        <v>509</v>
      </c>
      <c r="D190" s="96" t="s">
        <v>4191</v>
      </c>
      <c r="AJ190" s="96">
        <v>35408.675950333272</v>
      </c>
      <c r="AK190" s="96">
        <v>36286.545014472613</v>
      </c>
      <c r="AL190" s="96">
        <v>36368.332638413507</v>
      </c>
      <c r="AM190" s="96">
        <v>36298.513913593953</v>
      </c>
      <c r="AN190" s="96">
        <v>35386.207001622766</v>
      </c>
      <c r="AO190" s="96">
        <v>35968.924873514174</v>
      </c>
      <c r="AP190" s="96">
        <v>37350.615810175404</v>
      </c>
      <c r="AQ190" s="96">
        <v>39501.340898874623</v>
      </c>
      <c r="AR190" s="96">
        <v>39659.03819089882</v>
      </c>
      <c r="AS190" s="96">
        <v>39420.313587230608</v>
      </c>
      <c r="AT190" s="96">
        <v>38411.228168557667</v>
      </c>
      <c r="AU190" s="96">
        <v>38010.870045149466</v>
      </c>
      <c r="AV190" s="96">
        <v>38578.8547116259</v>
      </c>
      <c r="AW190" s="96">
        <v>40167.724823289514</v>
      </c>
      <c r="AX190" s="96">
        <v>41882.389416502105</v>
      </c>
      <c r="AY190" s="96">
        <v>45052.474592097904</v>
      </c>
      <c r="AZ190" s="98">
        <f t="shared" si="2"/>
        <v>66040.157063802617</v>
      </c>
      <c r="BA190" s="96">
        <v>49378.332497130374</v>
      </c>
      <c r="BB190" s="96">
        <v>51773.105976441599</v>
      </c>
      <c r="BC190" s="96">
        <v>50988.709080640117</v>
      </c>
      <c r="BD190" s="96">
        <v>53733.923213075475</v>
      </c>
      <c r="BE190" s="96">
        <v>58923.830602589544</v>
      </c>
      <c r="BF190" s="96">
        <v>61489.552730459407</v>
      </c>
      <c r="BG190" s="96">
        <v>63631.917919147105</v>
      </c>
      <c r="BH190" s="96">
        <v>66084.117802606939</v>
      </c>
      <c r="BI190" s="96">
        <v>68479.509866250039</v>
      </c>
      <c r="BJ190" s="96">
        <v>70406.426875272882</v>
      </c>
      <c r="BK190" s="96">
        <v>73790.262363027578</v>
      </c>
      <c r="BL190" s="96">
        <v>73231.63109240531</v>
      </c>
      <c r="BM190" s="96">
        <v>73716.320804230563</v>
      </c>
      <c r="BN190" s="96">
        <v>70100.388993259927</v>
      </c>
      <c r="BO190" s="96">
        <v>75185.278878196084</v>
      </c>
      <c r="BP190" s="96">
        <v>79172.398022697511</v>
      </c>
      <c r="BQ190" s="96">
        <v>82596.963367214164</v>
      </c>
    </row>
    <row r="191" spans="1:69" x14ac:dyDescent="0.25">
      <c r="A191" s="96" t="s">
        <v>174</v>
      </c>
      <c r="B191" s="96" t="s">
        <v>411</v>
      </c>
      <c r="C191" s="96" t="s">
        <v>509</v>
      </c>
      <c r="D191" s="96" t="s">
        <v>4191</v>
      </c>
      <c r="AJ191" s="96">
        <v>18374.796806071074</v>
      </c>
      <c r="AK191" s="96">
        <v>17880.232754206754</v>
      </c>
      <c r="AL191" s="96">
        <v>17983.37220846285</v>
      </c>
      <c r="AM191" s="96">
        <v>19294.578513700486</v>
      </c>
      <c r="AN191" s="96">
        <v>19524.347508042254</v>
      </c>
      <c r="AO191" s="96">
        <v>19161.322575592214</v>
      </c>
      <c r="AP191" s="96">
        <v>19423.324217867666</v>
      </c>
      <c r="AQ191" s="96">
        <v>18583.25219087119</v>
      </c>
      <c r="AR191" s="96">
        <v>18022.579242771841</v>
      </c>
      <c r="AS191" s="96">
        <v>18718.047309253732</v>
      </c>
      <c r="AT191" s="96">
        <v>17633.944208688819</v>
      </c>
      <c r="AU191" s="96">
        <v>17887.27803502564</v>
      </c>
      <c r="AV191" s="96">
        <v>17871.001733998444</v>
      </c>
      <c r="AW191" s="96">
        <v>18260.997331923223</v>
      </c>
      <c r="AX191" s="96">
        <v>18854.013267369512</v>
      </c>
      <c r="AY191" s="96">
        <v>19039.321687027579</v>
      </c>
      <c r="AZ191" s="98">
        <f t="shared" si="2"/>
        <v>26054.387040059057</v>
      </c>
      <c r="BA191" s="96">
        <v>19816.492550021208</v>
      </c>
      <c r="BB191" s="96">
        <v>21334.596886245075</v>
      </c>
      <c r="BC191" s="96">
        <v>21181.900049515214</v>
      </c>
      <c r="BD191" s="96">
        <v>22387.696842479065</v>
      </c>
      <c r="BE191" s="96">
        <v>23646.818298397389</v>
      </c>
      <c r="BF191" s="96">
        <v>24767.422185713061</v>
      </c>
      <c r="BG191" s="96">
        <v>26151.9083185952</v>
      </c>
      <c r="BH191" s="96">
        <v>26570.868015383548</v>
      </c>
      <c r="BI191" s="96">
        <v>27442.928739964391</v>
      </c>
      <c r="BJ191" s="96">
        <v>28372.931300502889</v>
      </c>
      <c r="BK191" s="96">
        <v>27922.708725050703</v>
      </c>
      <c r="BL191" s="96">
        <v>28210.175650367437</v>
      </c>
      <c r="BM191" s="96">
        <v>28036.060864834064</v>
      </c>
      <c r="BN191" s="96">
        <v>28612.644045206009</v>
      </c>
      <c r="BO191" s="96">
        <v>29884.780567369406</v>
      </c>
      <c r="BP191" s="96">
        <v>29633.172448876139</v>
      </c>
      <c r="BQ191" s="96">
        <v>28951.474192483176</v>
      </c>
    </row>
    <row r="192" spans="1:69" x14ac:dyDescent="0.25">
      <c r="A192" s="96" t="s">
        <v>412</v>
      </c>
      <c r="B192" s="96" t="s">
        <v>413</v>
      </c>
      <c r="C192" s="96" t="s">
        <v>509</v>
      </c>
      <c r="D192" s="96" t="s">
        <v>4191</v>
      </c>
      <c r="AJ192" s="96">
        <v>12619.095152287557</v>
      </c>
      <c r="AK192" s="96">
        <v>12319.722054896749</v>
      </c>
      <c r="AL192" s="96">
        <v>12237.675889608183</v>
      </c>
      <c r="AM192" s="96">
        <v>12418.110917483922</v>
      </c>
      <c r="AN192" s="96">
        <v>12635.032155534334</v>
      </c>
      <c r="AO192" s="96">
        <v>13012.835572540062</v>
      </c>
      <c r="AP192" s="96">
        <v>13313.308042486395</v>
      </c>
      <c r="AQ192" s="96">
        <v>12854.950509784303</v>
      </c>
      <c r="AR192" s="96">
        <v>12927.207185861182</v>
      </c>
      <c r="AS192" s="96">
        <v>13160.673543130868</v>
      </c>
      <c r="AT192" s="96">
        <v>13232.841627948223</v>
      </c>
      <c r="AU192" s="96">
        <v>13401.229404543628</v>
      </c>
      <c r="AV192" s="96">
        <v>13764.565080804523</v>
      </c>
      <c r="AW192" s="96">
        <v>14237.526840596587</v>
      </c>
      <c r="AX192" s="96">
        <v>14609.789795438039</v>
      </c>
      <c r="AY192" s="96">
        <v>15105.786004223988</v>
      </c>
      <c r="AZ192" s="98">
        <f t="shared" si="2"/>
        <v>19785.964025666908</v>
      </c>
      <c r="BA192" s="96">
        <v>15639.103738255804</v>
      </c>
      <c r="BB192" s="96">
        <v>16003.793127818173</v>
      </c>
      <c r="BC192" s="96">
        <v>15755.203509248049</v>
      </c>
      <c r="BD192" s="96">
        <v>16463.694709001571</v>
      </c>
      <c r="BE192" s="96">
        <v>16485.238867992339</v>
      </c>
      <c r="BF192" s="96">
        <v>17349.173913209626</v>
      </c>
      <c r="BG192" s="96">
        <v>18196.014600800328</v>
      </c>
      <c r="BH192" s="96">
        <v>18732.441107157931</v>
      </c>
      <c r="BI192" s="96">
        <v>19607.049976197188</v>
      </c>
      <c r="BJ192" s="96">
        <v>20386.418415415388</v>
      </c>
      <c r="BK192" s="96">
        <v>22161.822135253387</v>
      </c>
      <c r="BL192" s="96">
        <v>23073.24286283696</v>
      </c>
      <c r="BM192" s="96">
        <v>23759.269287140636</v>
      </c>
      <c r="BN192" s="96">
        <v>22918.268674449533</v>
      </c>
      <c r="BO192" s="96">
        <v>23249.784719074931</v>
      </c>
      <c r="BP192" s="96">
        <v>23061.694093721235</v>
      </c>
      <c r="BQ192" s="96">
        <v>23519.17469876432</v>
      </c>
    </row>
    <row r="193" spans="1:69" hidden="1" x14ac:dyDescent="0.25">
      <c r="A193" s="96" t="s">
        <v>4040</v>
      </c>
      <c r="B193" s="96" t="s">
        <v>4039</v>
      </c>
      <c r="C193" s="96" t="s">
        <v>509</v>
      </c>
      <c r="D193" s="96" t="s">
        <v>4191</v>
      </c>
      <c r="AZ193" s="98" t="e">
        <f t="shared" si="2"/>
        <v>#DIV/0!</v>
      </c>
    </row>
    <row r="194" spans="1:69" x14ac:dyDescent="0.25">
      <c r="A194" s="96" t="s">
        <v>414</v>
      </c>
      <c r="B194" s="96" t="s">
        <v>415</v>
      </c>
      <c r="C194" s="96" t="s">
        <v>509</v>
      </c>
      <c r="D194" s="96" t="s">
        <v>4191</v>
      </c>
      <c r="AJ194" s="96">
        <v>8292.2336695437334</v>
      </c>
      <c r="AK194" s="96">
        <v>9133.1741970660896</v>
      </c>
      <c r="AL194" s="96">
        <v>10459.784528446062</v>
      </c>
      <c r="AM194" s="96">
        <v>10669.819635549644</v>
      </c>
      <c r="AN194" s="96">
        <v>9877.9648840560112</v>
      </c>
      <c r="AO194" s="96">
        <v>10276.014184441279</v>
      </c>
      <c r="AP194" s="96">
        <v>9452.3615644267902</v>
      </c>
      <c r="AQ194" s="96">
        <v>8702.2378395929336</v>
      </c>
      <c r="AR194" s="96">
        <v>8529.0603074828541</v>
      </c>
      <c r="AS194" s="96">
        <v>7970.9901906262194</v>
      </c>
      <c r="AT194" s="96">
        <v>7886.4602861326712</v>
      </c>
      <c r="AU194" s="96">
        <v>7824.7593950828241</v>
      </c>
      <c r="AV194" s="96">
        <v>7959.5853093516434</v>
      </c>
      <c r="AW194" s="96">
        <v>8165.5201630308484</v>
      </c>
      <c r="AX194" s="96">
        <v>8694.985762263319</v>
      </c>
      <c r="AY194" s="96">
        <v>9209.0821372715636</v>
      </c>
      <c r="AZ194" s="98">
        <f t="shared" si="2"/>
        <v>12961.874327460604</v>
      </c>
      <c r="BA194" s="96">
        <v>10006.00124335448</v>
      </c>
      <c r="BB194" s="96">
        <v>10093.399706749144</v>
      </c>
      <c r="BC194" s="96">
        <v>10931.326592822228</v>
      </c>
      <c r="BD194" s="96">
        <v>12245.951984096411</v>
      </c>
      <c r="BE194" s="96">
        <v>12044.941305371485</v>
      </c>
      <c r="BF194" s="96">
        <v>12236.525034819781</v>
      </c>
      <c r="BG194" s="96">
        <v>12339.585261277782</v>
      </c>
      <c r="BH194" s="96">
        <v>13684.296418174936</v>
      </c>
      <c r="BI194" s="96">
        <v>14197.385814084404</v>
      </c>
      <c r="BJ194" s="96">
        <v>14576.251331720687</v>
      </c>
      <c r="BK194" s="96">
        <v>14692.543729009043</v>
      </c>
      <c r="BL194" s="96">
        <v>14228.016506928752</v>
      </c>
      <c r="BM194" s="96">
        <v>14500.024491383672</v>
      </c>
      <c r="BN194" s="96">
        <v>13853.756377209973</v>
      </c>
      <c r="BO194" s="96">
        <v>13493.544099556962</v>
      </c>
      <c r="BP194" s="96">
        <v>13567.69035257931</v>
      </c>
      <c r="BQ194" s="96">
        <v>13660.623317691248</v>
      </c>
    </row>
    <row r="195" spans="1:69" x14ac:dyDescent="0.25">
      <c r="A195" s="96" t="s">
        <v>141</v>
      </c>
      <c r="B195" s="96" t="s">
        <v>416</v>
      </c>
      <c r="C195" s="96" t="s">
        <v>509</v>
      </c>
      <c r="D195" s="96" t="s">
        <v>4191</v>
      </c>
      <c r="AJ195" s="96">
        <v>30269.797481501468</v>
      </c>
      <c r="AK195" s="96">
        <v>30900.616877105404</v>
      </c>
      <c r="AL195" s="96">
        <v>32257.219129812915</v>
      </c>
      <c r="AM195" s="96">
        <v>34232.108188237413</v>
      </c>
      <c r="AN195" s="96">
        <v>36539.264874546301</v>
      </c>
      <c r="AO195" s="96">
        <v>38406.93956734454</v>
      </c>
      <c r="AP195" s="96">
        <v>40512.112861933747</v>
      </c>
      <c r="AQ195" s="96">
        <v>41849.626550344132</v>
      </c>
      <c r="AR195" s="96">
        <v>45032.468223251068</v>
      </c>
      <c r="AS195" s="96">
        <v>49012.420905916835</v>
      </c>
      <c r="AT195" s="96">
        <v>50320.643230601054</v>
      </c>
      <c r="AU195" s="96">
        <v>53038.677548772663</v>
      </c>
      <c r="AV195" s="96">
        <v>54808.055373688345</v>
      </c>
      <c r="AW195" s="96">
        <v>57415.750710294524</v>
      </c>
      <c r="AX195" s="96">
        <v>57546.936851341205</v>
      </c>
      <c r="AY195" s="96">
        <v>59048.858405350045</v>
      </c>
      <c r="AZ195" s="98">
        <f t="shared" si="2"/>
        <v>73378.55081465836</v>
      </c>
      <c r="BA195" s="96">
        <v>60303.841198213464</v>
      </c>
      <c r="BB195" s="96">
        <v>60395.324985788997</v>
      </c>
      <c r="BC195" s="96">
        <v>61881.211298756411</v>
      </c>
      <c r="BD195" s="96">
        <v>63972.876167071641</v>
      </c>
      <c r="BE195" s="96">
        <v>66843.889546316888</v>
      </c>
      <c r="BF195" s="96">
        <v>67777.542367927861</v>
      </c>
      <c r="BG195" s="96">
        <v>68469.283676475374</v>
      </c>
      <c r="BH195" s="96">
        <v>69648.450483684646</v>
      </c>
      <c r="BI195" s="96">
        <v>71766.475506175717</v>
      </c>
      <c r="BJ195" s="96">
        <v>72676.191584480097</v>
      </c>
      <c r="BK195" s="96">
        <v>75140.780079234872</v>
      </c>
      <c r="BL195" s="96">
        <v>78933.924573415992</v>
      </c>
      <c r="BM195" s="96">
        <v>82237.521702473372</v>
      </c>
      <c r="BN195" s="96">
        <v>80836.303834178587</v>
      </c>
      <c r="BO195" s="96">
        <v>85341.526338576456</v>
      </c>
      <c r="BP195" s="96">
        <v>90786.418957286864</v>
      </c>
      <c r="BQ195" s="96">
        <v>90423.801549134485</v>
      </c>
    </row>
    <row r="196" spans="1:69" x14ac:dyDescent="0.25">
      <c r="A196" s="96" t="s">
        <v>4038</v>
      </c>
      <c r="B196" s="96" t="s">
        <v>4037</v>
      </c>
      <c r="C196" s="96" t="s">
        <v>509</v>
      </c>
      <c r="D196" s="96" t="s">
        <v>4191</v>
      </c>
      <c r="AJ196" s="96">
        <v>8184.542351540842</v>
      </c>
      <c r="AK196" s="96">
        <v>8151.6137939304845</v>
      </c>
      <c r="AL196" s="96">
        <v>7917.7166593565053</v>
      </c>
      <c r="AM196" s="96">
        <v>7675.3790765188442</v>
      </c>
      <c r="AN196" s="96">
        <v>7679.3589900678062</v>
      </c>
      <c r="AO196" s="96">
        <v>7901.1027870876096</v>
      </c>
      <c r="AP196" s="96">
        <v>8206.6448804000265</v>
      </c>
      <c r="AQ196" s="96">
        <v>8574.223943860894</v>
      </c>
      <c r="AR196" s="96">
        <v>8725.3795015756205</v>
      </c>
      <c r="AS196" s="96">
        <v>8940.1893464297682</v>
      </c>
      <c r="AT196" s="96">
        <v>9048.5322420283264</v>
      </c>
      <c r="AU196" s="96">
        <v>9241.8899609686268</v>
      </c>
      <c r="AV196" s="96">
        <v>8856.8947308824499</v>
      </c>
      <c r="AW196" s="96">
        <v>9629.7595538393671</v>
      </c>
      <c r="AX196" s="96">
        <v>9908.9361396061813</v>
      </c>
      <c r="AY196" s="96">
        <v>10242.297953904421</v>
      </c>
      <c r="AZ196" s="98">
        <f t="shared" si="2"/>
        <v>12103.118459583618</v>
      </c>
      <c r="BA196" s="96">
        <v>10587.074840378191</v>
      </c>
      <c r="BB196" s="96">
        <v>10974.837534830223</v>
      </c>
      <c r="BC196" s="96">
        <v>11199.811990876315</v>
      </c>
      <c r="BD196" s="96">
        <v>11649.025622072699</v>
      </c>
      <c r="BE196" s="96">
        <v>11839.67808175008</v>
      </c>
      <c r="BF196" s="96">
        <v>12146.163114181942</v>
      </c>
      <c r="BG196" s="96">
        <v>12468.000471984569</v>
      </c>
      <c r="BH196" s="96">
        <v>12722.880435263003</v>
      </c>
      <c r="BI196" s="96">
        <v>12792.745946443747</v>
      </c>
      <c r="BJ196" s="96">
        <v>12792.190095036134</v>
      </c>
      <c r="BK196" s="96">
        <v>12705.015968185875</v>
      </c>
      <c r="BL196" s="96">
        <v>12671.178729080057</v>
      </c>
      <c r="BM196" s="96">
        <v>12733.795646260964</v>
      </c>
      <c r="BN196" s="96">
        <v>12210.694717707285</v>
      </c>
      <c r="BO196" s="96">
        <v>12121.392954743213</v>
      </c>
      <c r="BP196" s="96">
        <v>12111.060319730121</v>
      </c>
      <c r="BQ196" s="96">
        <v>12027.467344397115</v>
      </c>
    </row>
    <row r="197" spans="1:69" x14ac:dyDescent="0.25">
      <c r="A197" s="96" t="s">
        <v>417</v>
      </c>
      <c r="B197" s="96" t="s">
        <v>418</v>
      </c>
      <c r="C197" s="96" t="s">
        <v>509</v>
      </c>
      <c r="D197" s="96" t="s">
        <v>4191</v>
      </c>
      <c r="AJ197" s="96">
        <v>97202.282657537726</v>
      </c>
      <c r="AK197" s="96">
        <v>101495.9952599401</v>
      </c>
      <c r="AL197" s="96">
        <v>101300.82287096782</v>
      </c>
      <c r="AM197" s="96">
        <v>102331.74794112556</v>
      </c>
      <c r="AN197" s="96">
        <v>105827.96651414367</v>
      </c>
      <c r="AO197" s="96">
        <v>104489.25064603344</v>
      </c>
      <c r="AP197" s="96">
        <v>106500.02072634867</v>
      </c>
      <c r="AQ197" s="96">
        <v>111256.15898674735</v>
      </c>
      <c r="AR197" s="96">
        <v>114618.03544212815</v>
      </c>
      <c r="AS197" s="96">
        <v>118831.45241319583</v>
      </c>
      <c r="AT197" s="96">
        <v>127054.80794437788</v>
      </c>
      <c r="AU197" s="96">
        <v>127897.44743578677</v>
      </c>
      <c r="AV197" s="96">
        <v>125627.43524493794</v>
      </c>
      <c r="AW197" s="96">
        <v>133707.0212840173</v>
      </c>
      <c r="AX197" s="96">
        <v>129097.70628826876</v>
      </c>
      <c r="AY197" s="96">
        <v>127756.07668345813</v>
      </c>
      <c r="AZ197" s="98">
        <f t="shared" ref="AZ197:AZ260" si="3">AVERAGE(BA197:BQ197)</f>
        <v>137633.78201482038</v>
      </c>
      <c r="BA197" s="96">
        <v>129077.92628870383</v>
      </c>
      <c r="BB197" s="96">
        <v>131202.40363218857</v>
      </c>
      <c r="BC197" s="96">
        <v>138861.60304841216</v>
      </c>
      <c r="BD197" s="96">
        <v>144307.44955369353</v>
      </c>
      <c r="BE197" s="96">
        <v>148816.04353706364</v>
      </c>
      <c r="BF197" s="96">
        <v>148021.75363648968</v>
      </c>
      <c r="BG197" s="96">
        <v>148322.64668886736</v>
      </c>
      <c r="BH197" s="96">
        <v>147608.88151141893</v>
      </c>
      <c r="BI197" s="96">
        <v>144729.07493695122</v>
      </c>
      <c r="BJ197" s="96">
        <v>143920.79961960076</v>
      </c>
      <c r="BK197" s="96">
        <v>140815.73437264585</v>
      </c>
      <c r="BL197" s="96">
        <v>135119.83883994812</v>
      </c>
      <c r="BM197" s="96">
        <v>133989.60771928626</v>
      </c>
      <c r="BN197" s="96">
        <v>126189.87620918694</v>
      </c>
      <c r="BO197" s="96">
        <v>125709.57838948775</v>
      </c>
      <c r="BP197" s="96">
        <v>125755.29159087196</v>
      </c>
      <c r="BQ197" s="96">
        <v>127325.78467712986</v>
      </c>
    </row>
    <row r="198" spans="1:69" hidden="1" x14ac:dyDescent="0.25">
      <c r="A198" s="96" t="s">
        <v>4036</v>
      </c>
      <c r="B198" s="96" t="s">
        <v>419</v>
      </c>
      <c r="C198" s="96" t="s">
        <v>509</v>
      </c>
      <c r="D198" s="96" t="s">
        <v>4191</v>
      </c>
      <c r="AZ198" s="98" t="e">
        <f t="shared" si="3"/>
        <v>#DIV/0!</v>
      </c>
    </row>
    <row r="199" spans="1:69" x14ac:dyDescent="0.25">
      <c r="A199" s="96" t="s">
        <v>140</v>
      </c>
      <c r="B199" s="96" t="s">
        <v>420</v>
      </c>
      <c r="C199" s="96" t="s">
        <v>509</v>
      </c>
      <c r="D199" s="96" t="s">
        <v>4191</v>
      </c>
      <c r="AJ199" s="96">
        <v>60825.057783303673</v>
      </c>
      <c r="AK199" s="96">
        <v>62229.438003671828</v>
      </c>
      <c r="AL199" s="96">
        <v>62015.402147424989</v>
      </c>
      <c r="AM199" s="96">
        <v>63442.858451172389</v>
      </c>
      <c r="AN199" s="96">
        <v>66196.520117457141</v>
      </c>
      <c r="AO199" s="96">
        <v>68625.198101808215</v>
      </c>
      <c r="AP199" s="96">
        <v>70475.258872162696</v>
      </c>
      <c r="AQ199" s="96">
        <v>68395.480759787068</v>
      </c>
      <c r="AR199" s="96">
        <v>70368.206760951856</v>
      </c>
      <c r="AS199" s="96">
        <v>71615.693425586083</v>
      </c>
      <c r="AT199" s="96">
        <v>71622.142607319052</v>
      </c>
      <c r="AU199" s="96">
        <v>71544.250332491327</v>
      </c>
      <c r="AV199" s="96">
        <v>71812.392519840767</v>
      </c>
      <c r="AW199" s="96">
        <v>73561.358431449058</v>
      </c>
      <c r="AX199" s="96">
        <v>74516.414047938029</v>
      </c>
      <c r="AY199" s="96">
        <v>75297.379802780255</v>
      </c>
      <c r="AZ199" s="98">
        <f t="shared" si="3"/>
        <v>81227.286274028476</v>
      </c>
      <c r="BA199" s="96">
        <v>76975.864046996547</v>
      </c>
      <c r="BB199" s="96">
        <v>76849.92695534855</v>
      </c>
      <c r="BC199" s="96">
        <v>76628.286353463525</v>
      </c>
      <c r="BD199" s="96">
        <v>79107.806783121996</v>
      </c>
      <c r="BE199" s="96">
        <v>80387.94333351223</v>
      </c>
      <c r="BF199" s="96">
        <v>80374.528915481307</v>
      </c>
      <c r="BG199" s="96">
        <v>81715.698974165294</v>
      </c>
      <c r="BH199" s="96">
        <v>81053.070124683582</v>
      </c>
      <c r="BI199" s="96">
        <v>81571.224424640954</v>
      </c>
      <c r="BJ199" s="96">
        <v>82189.900559930174</v>
      </c>
      <c r="BK199" s="96">
        <v>82390.819144294408</v>
      </c>
      <c r="BL199" s="96">
        <v>82779.929824109015</v>
      </c>
      <c r="BM199" s="96">
        <v>84172.039198248152</v>
      </c>
      <c r="BN199" s="96">
        <v>78932.03933761752</v>
      </c>
      <c r="BO199" s="96">
        <v>82870.005943495009</v>
      </c>
      <c r="BP199" s="96">
        <v>86245.706761797381</v>
      </c>
      <c r="BQ199" s="96">
        <v>86619.075977578206</v>
      </c>
    </row>
    <row r="200" spans="1:69" x14ac:dyDescent="0.25">
      <c r="A200" s="96" t="s">
        <v>173</v>
      </c>
      <c r="B200" s="96" t="s">
        <v>421</v>
      </c>
      <c r="C200" s="96" t="s">
        <v>509</v>
      </c>
      <c r="D200" s="96" t="s">
        <v>4191</v>
      </c>
      <c r="AJ200" s="96">
        <v>25891.153614941632</v>
      </c>
      <c r="AK200" s="96">
        <v>25635.271643877099</v>
      </c>
      <c r="AL200" s="96">
        <v>26128.23136131942</v>
      </c>
      <c r="AM200" s="96">
        <v>26502.69785240584</v>
      </c>
      <c r="AN200" s="96">
        <v>27101.164973860203</v>
      </c>
      <c r="AO200" s="96">
        <v>28184.362848598492</v>
      </c>
      <c r="AP200" s="96">
        <v>27648.797876172292</v>
      </c>
      <c r="AQ200" s="96">
        <v>26709.152530377691</v>
      </c>
      <c r="AR200" s="96">
        <v>25988.995248388797</v>
      </c>
      <c r="AS200" s="96">
        <v>25468.215522816336</v>
      </c>
      <c r="AT200" s="96">
        <v>24362.70452558027</v>
      </c>
      <c r="AU200" s="96">
        <v>24731.010636027939</v>
      </c>
      <c r="AV200" s="96">
        <v>24968.260379650401</v>
      </c>
      <c r="AW200" s="96">
        <v>23996.688906585448</v>
      </c>
      <c r="AX200" s="96">
        <v>23931.250646028784</v>
      </c>
      <c r="AY200" s="96">
        <v>25880.585184723441</v>
      </c>
      <c r="AZ200" s="98">
        <f t="shared" si="3"/>
        <v>30552.490417834313</v>
      </c>
      <c r="BA200" s="96">
        <v>25906.178894938825</v>
      </c>
      <c r="BB200" s="96">
        <v>26794.162874129346</v>
      </c>
      <c r="BC200" s="96">
        <v>26380.447599760937</v>
      </c>
      <c r="BD200" s="96">
        <v>29237.538408553595</v>
      </c>
      <c r="BE200" s="96">
        <v>29793.560264139633</v>
      </c>
      <c r="BF200" s="96">
        <v>27418.687075029982</v>
      </c>
      <c r="BG200" s="96">
        <v>29746.884345937055</v>
      </c>
      <c r="BH200" s="96">
        <v>31768.373589689749</v>
      </c>
      <c r="BI200" s="96">
        <v>31927.159778322635</v>
      </c>
      <c r="BJ200" s="96">
        <v>31944.337894080309</v>
      </c>
      <c r="BK200" s="96">
        <v>33083.909347974222</v>
      </c>
      <c r="BL200" s="96">
        <v>32806.826239509006</v>
      </c>
      <c r="BM200" s="96">
        <v>32031.531827797298</v>
      </c>
      <c r="BN200" s="96">
        <v>32593.312681823023</v>
      </c>
      <c r="BO200" s="96">
        <v>32464.337295971323</v>
      </c>
      <c r="BP200" s="96">
        <v>32495.701648231392</v>
      </c>
      <c r="BQ200" s="96">
        <v>32999.387337294917</v>
      </c>
    </row>
    <row r="201" spans="1:69" x14ac:dyDescent="0.25">
      <c r="A201" s="96" t="s">
        <v>4035</v>
      </c>
      <c r="B201" s="96" t="s">
        <v>422</v>
      </c>
      <c r="C201" s="96" t="s">
        <v>509</v>
      </c>
      <c r="D201" s="96" t="s">
        <v>4191</v>
      </c>
      <c r="AM201" s="96">
        <v>21296.296636279872</v>
      </c>
      <c r="AN201" s="96">
        <v>21862.002205015302</v>
      </c>
      <c r="AO201" s="96">
        <v>21023.865227444785</v>
      </c>
      <c r="AP201" s="96">
        <v>23207.338114893606</v>
      </c>
      <c r="AQ201" s="96">
        <v>26043.538366851179</v>
      </c>
      <c r="AR201" s="96">
        <v>27471.828845987668</v>
      </c>
      <c r="AS201" s="96">
        <v>24021.956638579893</v>
      </c>
      <c r="AT201" s="96">
        <v>26386.90507979531</v>
      </c>
      <c r="AU201" s="96">
        <v>24668.23224788667</v>
      </c>
      <c r="AV201" s="96">
        <v>23727.839269703003</v>
      </c>
      <c r="AW201" s="96">
        <v>28409.063180186113</v>
      </c>
      <c r="AX201" s="96">
        <v>28968.990790221145</v>
      </c>
      <c r="AY201" s="96">
        <v>27311.415784677545</v>
      </c>
      <c r="AZ201" s="98">
        <f t="shared" si="3"/>
        <v>30156.700868500273</v>
      </c>
      <c r="BA201" s="96">
        <v>26191.728166854311</v>
      </c>
      <c r="BB201" s="96">
        <v>29082.590830395417</v>
      </c>
      <c r="BC201" s="96">
        <v>29381.896329207055</v>
      </c>
      <c r="BD201" s="96">
        <v>30026.905030264683</v>
      </c>
      <c r="BE201" s="96">
        <v>29370.467637003883</v>
      </c>
      <c r="BF201" s="96">
        <v>30561.076590395216</v>
      </c>
      <c r="BG201" s="96">
        <v>31222.562333678827</v>
      </c>
      <c r="BH201" s="96">
        <v>30290.963217935005</v>
      </c>
      <c r="BI201" s="96">
        <v>30211.50395935525</v>
      </c>
      <c r="BJ201" s="96">
        <v>32555.401731083632</v>
      </c>
      <c r="BK201" s="96">
        <v>32830.14565710014</v>
      </c>
      <c r="BL201" s="96">
        <v>32977.441702987911</v>
      </c>
      <c r="BM201" s="96">
        <v>31491.147553331743</v>
      </c>
      <c r="BN201" s="96">
        <v>29535.368811194312</v>
      </c>
      <c r="BO201" s="96">
        <v>29145.762895497039</v>
      </c>
      <c r="BP201" s="96">
        <v>27632.251449719948</v>
      </c>
    </row>
    <row r="202" spans="1:69" x14ac:dyDescent="0.25">
      <c r="A202" s="96" t="s">
        <v>4034</v>
      </c>
      <c r="B202" s="96" t="s">
        <v>4033</v>
      </c>
      <c r="C202" s="96" t="s">
        <v>509</v>
      </c>
      <c r="D202" s="96" t="s">
        <v>4191</v>
      </c>
      <c r="AJ202" s="96">
        <v>15008.609168616455</v>
      </c>
      <c r="AK202" s="96">
        <v>15653.76873744164</v>
      </c>
      <c r="AL202" s="96">
        <v>15774.244432014853</v>
      </c>
      <c r="AM202" s="96">
        <v>16299.863106554361</v>
      </c>
      <c r="AN202" s="96">
        <v>16665.145095071195</v>
      </c>
      <c r="AO202" s="96">
        <v>17077.63310870028</v>
      </c>
      <c r="AP202" s="96">
        <v>16516.888652757912</v>
      </c>
      <c r="AQ202" s="96">
        <v>16394.560168517983</v>
      </c>
      <c r="AR202" s="96">
        <v>17083.392590108142</v>
      </c>
      <c r="AS202" s="96">
        <v>16365.778944413076</v>
      </c>
      <c r="AT202" s="96">
        <v>16235.171892304905</v>
      </c>
      <c r="AU202" s="96">
        <v>16325.056600901627</v>
      </c>
      <c r="AV202" s="96">
        <v>16348.175052879946</v>
      </c>
      <c r="AW202" s="96">
        <v>16816.764411882017</v>
      </c>
      <c r="AX202" s="96">
        <v>16941.842300099441</v>
      </c>
      <c r="AY202" s="96">
        <v>16876.60205586634</v>
      </c>
      <c r="AZ202" s="98">
        <f t="shared" si="3"/>
        <v>17284.986657483234</v>
      </c>
      <c r="BA202" s="96">
        <v>16423.347527841099</v>
      </c>
      <c r="BB202" s="96">
        <v>16359.860305007162</v>
      </c>
      <c r="BC202" s="96">
        <v>15827.752119145194</v>
      </c>
      <c r="BD202" s="96">
        <v>16040.145997701402</v>
      </c>
      <c r="BE202" s="96">
        <v>16244.001010532776</v>
      </c>
      <c r="BF202" s="96">
        <v>16336.687437772498</v>
      </c>
      <c r="BG202" s="96">
        <v>16888.016185246852</v>
      </c>
      <c r="BH202" s="96">
        <v>17546.887220767105</v>
      </c>
      <c r="BI202" s="96">
        <v>18030.885851143863</v>
      </c>
      <c r="BJ202" s="96">
        <v>18511.344528631278</v>
      </c>
      <c r="BK202" s="96">
        <v>19137.336394901777</v>
      </c>
      <c r="BL202" s="96">
        <v>19458.513715872898</v>
      </c>
      <c r="BM202" s="96">
        <v>19232.710882610896</v>
      </c>
      <c r="BN202" s="96">
        <v>16783.466923333264</v>
      </c>
      <c r="BO202" s="96">
        <v>15862.310121963799</v>
      </c>
      <c r="BP202" s="96">
        <v>17253.633410144728</v>
      </c>
      <c r="BQ202" s="96">
        <v>17907.873544598413</v>
      </c>
    </row>
    <row r="203" spans="1:69" x14ac:dyDescent="0.25">
      <c r="A203" s="96" t="s">
        <v>4032</v>
      </c>
      <c r="B203" s="96" t="s">
        <v>4031</v>
      </c>
      <c r="C203" s="96" t="s">
        <v>509</v>
      </c>
      <c r="D203" s="96" t="s">
        <v>4191</v>
      </c>
      <c r="AJ203" s="96">
        <v>81361.728540401557</v>
      </c>
      <c r="AK203" s="96">
        <v>82578.78895843451</v>
      </c>
      <c r="AL203" s="96">
        <v>83271.722852332183</v>
      </c>
      <c r="AM203" s="96">
        <v>84688.522003239515</v>
      </c>
      <c r="AN203" s="96">
        <v>86123.157502675007</v>
      </c>
      <c r="AO203" s="96">
        <v>87780.259788045703</v>
      </c>
      <c r="AP203" s="96">
        <v>89565.191843314024</v>
      </c>
      <c r="AQ203" s="96">
        <v>91442.458562965505</v>
      </c>
      <c r="AR203" s="96">
        <v>93534.777511285589</v>
      </c>
      <c r="AS203" s="96">
        <v>95954.809565219242</v>
      </c>
      <c r="AT203" s="96">
        <v>96994.941557640661</v>
      </c>
      <c r="AU203" s="96">
        <v>98228.635519518954</v>
      </c>
      <c r="AV203" s="96">
        <v>99681.737833918785</v>
      </c>
      <c r="AW203" s="96">
        <v>102090.59430700619</v>
      </c>
      <c r="AX203" s="96">
        <v>103509.74676882393</v>
      </c>
      <c r="AY203" s="96">
        <v>105085.42464695644</v>
      </c>
      <c r="AZ203" s="98">
        <f t="shared" si="3"/>
        <v>112609.47053080697</v>
      </c>
      <c r="BA203" s="96">
        <v>106486.61119336207</v>
      </c>
      <c r="BB203" s="96">
        <v>106377.72165843414</v>
      </c>
      <c r="BC203" s="96">
        <v>104723.86727504627</v>
      </c>
      <c r="BD203" s="96">
        <v>107957.87578902386</v>
      </c>
      <c r="BE203" s="96">
        <v>109340.53419998972</v>
      </c>
      <c r="BF203" s="96">
        <v>109914.48730067162</v>
      </c>
      <c r="BG203" s="96">
        <v>110793.65170723875</v>
      </c>
      <c r="BH203" s="96">
        <v>111565.73325832965</v>
      </c>
      <c r="BI203" s="96">
        <v>112532.26552147021</v>
      </c>
      <c r="BJ203" s="96">
        <v>112993.4087780633</v>
      </c>
      <c r="BK203" s="96">
        <v>114291.34190331315</v>
      </c>
      <c r="BL203" s="96">
        <v>115286.57437080823</v>
      </c>
      <c r="BM203" s="96">
        <v>115930.30618974626</v>
      </c>
      <c r="BN203" s="96">
        <v>114118.39060335921</v>
      </c>
      <c r="BO203" s="96">
        <v>118636.00907789648</v>
      </c>
      <c r="BP203" s="96">
        <v>121535.94342025166</v>
      </c>
      <c r="BQ203" s="96">
        <v>121876.27677671415</v>
      </c>
    </row>
    <row r="204" spans="1:69" hidden="1" x14ac:dyDescent="0.25">
      <c r="A204" s="96" t="s">
        <v>423</v>
      </c>
      <c r="B204" s="96" t="s">
        <v>4030</v>
      </c>
      <c r="C204" s="96" t="s">
        <v>509</v>
      </c>
      <c r="D204" s="96" t="s">
        <v>4191</v>
      </c>
      <c r="AZ204" s="98" t="e">
        <f t="shared" si="3"/>
        <v>#DIV/0!</v>
      </c>
    </row>
    <row r="205" spans="1:69" x14ac:dyDescent="0.25">
      <c r="A205" s="96" t="s">
        <v>424</v>
      </c>
      <c r="B205" s="96" t="s">
        <v>425</v>
      </c>
      <c r="C205" s="96" t="s">
        <v>509</v>
      </c>
      <c r="D205" s="96" t="s">
        <v>4191</v>
      </c>
      <c r="AJ205" s="96">
        <v>113851.43198931709</v>
      </c>
      <c r="AK205" s="96">
        <v>122860.55907248241</v>
      </c>
      <c r="AL205" s="96">
        <v>117126.10936245807</v>
      </c>
      <c r="AM205" s="96">
        <v>115009.33434908968</v>
      </c>
      <c r="AN205" s="96">
        <v>114044.59794251651</v>
      </c>
      <c r="AO205" s="96">
        <v>115502.24046961559</v>
      </c>
      <c r="AP205" s="96">
        <v>144943.04513420808</v>
      </c>
      <c r="AQ205" s="96">
        <v>152098.78580908541</v>
      </c>
      <c r="AR205" s="96">
        <v>148948.55767948416</v>
      </c>
      <c r="AS205" s="96">
        <v>151625.44711339442</v>
      </c>
      <c r="AT205" s="96">
        <v>148391.56233092296</v>
      </c>
      <c r="AU205" s="96">
        <v>150327.46852133164</v>
      </c>
      <c r="AV205" s="96">
        <v>147247.68803180227</v>
      </c>
      <c r="AW205" s="96">
        <v>169450.07392819336</v>
      </c>
      <c r="AX205" s="96">
        <v>163259.32118339813</v>
      </c>
      <c r="AY205" s="96">
        <v>162761.62927906463</v>
      </c>
      <c r="AZ205" s="98">
        <f t="shared" si="3"/>
        <v>155277.96074600637</v>
      </c>
      <c r="BA205" s="96">
        <v>150356.63471520145</v>
      </c>
      <c r="BB205" s="96">
        <v>147069.54224172395</v>
      </c>
      <c r="BC205" s="96">
        <v>145817.62652418934</v>
      </c>
      <c r="BD205" s="96">
        <v>163825.26890861496</v>
      </c>
      <c r="BE205" s="96">
        <v>177593.48143213635</v>
      </c>
      <c r="BF205" s="96">
        <v>177095.66652283128</v>
      </c>
      <c r="BG205" s="96">
        <v>174974.18143372942</v>
      </c>
      <c r="BH205" s="96">
        <v>167716.74678457304</v>
      </c>
      <c r="BI205" s="96">
        <v>159090.136115673</v>
      </c>
      <c r="BJ205" s="96">
        <v>151920.2712136278</v>
      </c>
      <c r="BK205" s="96">
        <v>143389.04149506599</v>
      </c>
      <c r="BL205" s="96">
        <v>142600.36451764012</v>
      </c>
      <c r="BM205" s="96">
        <v>142613.55528728804</v>
      </c>
      <c r="BN205" s="96">
        <v>140859.51737210088</v>
      </c>
      <c r="BO205" s="96">
        <v>147679.17043510161</v>
      </c>
      <c r="BP205" s="96">
        <v>151846.16693660419</v>
      </c>
    </row>
    <row r="206" spans="1:69" x14ac:dyDescent="0.25">
      <c r="A206" s="96" t="s">
        <v>139</v>
      </c>
      <c r="B206" s="96" t="s">
        <v>426</v>
      </c>
      <c r="C206" s="96" t="s">
        <v>509</v>
      </c>
      <c r="D206" s="96" t="s">
        <v>4191</v>
      </c>
      <c r="AJ206" s="96">
        <v>30315.534187584417</v>
      </c>
      <c r="AK206" s="96">
        <v>27568.5869036681</v>
      </c>
      <c r="AL206" s="96">
        <v>27835.55531082557</v>
      </c>
      <c r="AM206" s="96">
        <v>28809.074392067891</v>
      </c>
      <c r="AN206" s="96">
        <v>30500.822650113536</v>
      </c>
      <c r="AO206" s="96">
        <v>32284.157299801496</v>
      </c>
      <c r="AP206" s="96">
        <v>29700.971787042483</v>
      </c>
      <c r="AQ206" s="96">
        <v>29476.981216116015</v>
      </c>
      <c r="AR206" s="96">
        <v>29546.779454251009</v>
      </c>
      <c r="AS206" s="96">
        <v>30635.253506884626</v>
      </c>
      <c r="AT206" s="96">
        <v>32959.364380853476</v>
      </c>
      <c r="AU206" s="96">
        <v>39162.172533404337</v>
      </c>
      <c r="AV206" s="96">
        <v>40881.374527837426</v>
      </c>
      <c r="AW206" s="96">
        <v>45765.99510790666</v>
      </c>
      <c r="AX206" s="96">
        <v>49173.566715482943</v>
      </c>
      <c r="AY206" s="96">
        <v>52388.531395134749</v>
      </c>
      <c r="AZ206" s="98">
        <f t="shared" si="3"/>
        <v>72978.373733365006</v>
      </c>
      <c r="BA206" s="96">
        <v>56656.911016545397</v>
      </c>
      <c r="BB206" s="96">
        <v>62855.916187130431</v>
      </c>
      <c r="BC206" s="96">
        <v>60676.032722285992</v>
      </c>
      <c r="BD206" s="96">
        <v>58292.189216026141</v>
      </c>
      <c r="BE206" s="96">
        <v>62252.786532817699</v>
      </c>
      <c r="BF206" s="96">
        <v>62880.773678267629</v>
      </c>
      <c r="BG206" s="96">
        <v>63553.133971134281</v>
      </c>
      <c r="BH206" s="96">
        <v>65744.422090902386</v>
      </c>
      <c r="BI206" s="96">
        <v>68550.580718286772</v>
      </c>
      <c r="BJ206" s="96">
        <v>71341.312422159957</v>
      </c>
      <c r="BK206" s="96">
        <v>75222.205339980239</v>
      </c>
      <c r="BL206" s="96">
        <v>79634.575101908878</v>
      </c>
      <c r="BM206" s="96">
        <v>82707.793327447114</v>
      </c>
      <c r="BN206" s="96">
        <v>81184.880814029733</v>
      </c>
      <c r="BO206" s="96">
        <v>93779.51335009138</v>
      </c>
      <c r="BP206" s="96">
        <v>96530.549138988878</v>
      </c>
      <c r="BQ206" s="96">
        <v>98768.777839202143</v>
      </c>
    </row>
    <row r="207" spans="1:69" x14ac:dyDescent="0.25">
      <c r="A207" s="96" t="s">
        <v>427</v>
      </c>
      <c r="B207" s="96" t="s">
        <v>428</v>
      </c>
      <c r="C207" s="96" t="s">
        <v>509</v>
      </c>
      <c r="D207" s="96" t="s">
        <v>4191</v>
      </c>
      <c r="AJ207" s="96">
        <v>58116.442028547528</v>
      </c>
      <c r="AK207" s="96">
        <v>49978.691886069108</v>
      </c>
      <c r="AL207" s="96">
        <v>47275.794548830076</v>
      </c>
      <c r="AM207" s="96">
        <v>43546.640349437293</v>
      </c>
      <c r="AN207" s="96">
        <v>42497.427863733581</v>
      </c>
      <c r="AO207" s="96">
        <v>41536.852092871093</v>
      </c>
      <c r="AP207" s="96">
        <v>43911.581864363405</v>
      </c>
      <c r="AQ207" s="96">
        <v>42658.220182461795</v>
      </c>
      <c r="AR207" s="96">
        <v>42687.753076492219</v>
      </c>
      <c r="AS207" s="96">
        <v>45428.83131765345</v>
      </c>
      <c r="AT207" s="96">
        <v>47664.560039732205</v>
      </c>
      <c r="AU207" s="96">
        <v>48733.932242002658</v>
      </c>
      <c r="AV207" s="96">
        <v>52580.711403679677</v>
      </c>
      <c r="AW207" s="96">
        <v>55506.072944695916</v>
      </c>
      <c r="AX207" s="96">
        <v>58324.195974112758</v>
      </c>
      <c r="AY207" s="96">
        <v>62748.963962308735</v>
      </c>
      <c r="AZ207" s="98">
        <f t="shared" si="3"/>
        <v>73898.129233279993</v>
      </c>
      <c r="BA207" s="96">
        <v>66442.340607066566</v>
      </c>
      <c r="BB207" s="96">
        <v>69546.503888289357</v>
      </c>
      <c r="BC207" s="96">
        <v>65551.251377138207</v>
      </c>
      <c r="BD207" s="96">
        <v>67889.444765949069</v>
      </c>
      <c r="BE207" s="96">
        <v>69963.110472073851</v>
      </c>
      <c r="BF207" s="96">
        <v>72026.534760276481</v>
      </c>
      <c r="BG207" s="96">
        <v>73532.307515718203</v>
      </c>
      <c r="BH207" s="96">
        <v>73962.756272304687</v>
      </c>
      <c r="BI207" s="96">
        <v>73049.910493564923</v>
      </c>
      <c r="BJ207" s="96">
        <v>73060.867948164683</v>
      </c>
      <c r="BK207" s="96">
        <v>74623.349160480735</v>
      </c>
      <c r="BL207" s="96">
        <v>76475.409488208985</v>
      </c>
      <c r="BM207" s="96">
        <v>78756.146043114728</v>
      </c>
      <c r="BN207" s="96">
        <v>78050.062629739899</v>
      </c>
      <c r="BO207" s="96">
        <v>81268.489715300588</v>
      </c>
      <c r="BP207" s="96">
        <v>79128.734882546414</v>
      </c>
      <c r="BQ207" s="96">
        <v>82940.976945822564</v>
      </c>
    </row>
    <row r="208" spans="1:69" x14ac:dyDescent="0.25">
      <c r="A208" s="96" t="s">
        <v>429</v>
      </c>
      <c r="B208" s="96" t="s">
        <v>430</v>
      </c>
      <c r="C208" s="96" t="s">
        <v>509</v>
      </c>
      <c r="D208" s="96" t="s">
        <v>4191</v>
      </c>
      <c r="AJ208" s="96">
        <v>3797.1938978302255</v>
      </c>
      <c r="AK208" s="96">
        <v>3936.7068282171986</v>
      </c>
      <c r="AL208" s="96">
        <v>3523.6344438899287</v>
      </c>
      <c r="AM208" s="96">
        <v>2132.1393925318353</v>
      </c>
      <c r="AN208" s="96">
        <v>3543.7888307844432</v>
      </c>
      <c r="AO208" s="96">
        <v>3305.3317133657583</v>
      </c>
      <c r="AP208" s="96">
        <v>3211.7686055695385</v>
      </c>
      <c r="AQ208" s="96">
        <v>3308.6992104263672</v>
      </c>
      <c r="AR208" s="96">
        <v>3332.3122932012984</v>
      </c>
      <c r="AS208" s="96">
        <v>3490.8314589220881</v>
      </c>
      <c r="AT208" s="96">
        <v>3671.4219067220711</v>
      </c>
      <c r="AU208" s="96">
        <v>4016.337743021269</v>
      </c>
      <c r="AV208" s="96">
        <v>3990.6861910800585</v>
      </c>
      <c r="AW208" s="96">
        <v>4160.3528550810897</v>
      </c>
      <c r="AX208" s="96">
        <v>4427.0764010681341</v>
      </c>
      <c r="AY208" s="96">
        <v>4686.2973153773801</v>
      </c>
      <c r="AZ208" s="98">
        <f t="shared" si="3"/>
        <v>7063.5045025938853</v>
      </c>
      <c r="BA208" s="96">
        <v>4905.006774619168</v>
      </c>
      <c r="BB208" s="96">
        <v>5297.8228026068546</v>
      </c>
      <c r="BC208" s="96">
        <v>5478.0560663427523</v>
      </c>
      <c r="BD208" s="96">
        <v>5713.583551103784</v>
      </c>
      <c r="BE208" s="96">
        <v>5999.2490547184216</v>
      </c>
      <c r="BF208" s="96">
        <v>6338.6203564187172</v>
      </c>
      <c r="BG208" s="96">
        <v>6481.2908697441426</v>
      </c>
      <c r="BH208" s="96">
        <v>6712.2500216659191</v>
      </c>
      <c r="BI208" s="96">
        <v>7112.635154593806</v>
      </c>
      <c r="BJ208" s="96">
        <v>7324.1374069701924</v>
      </c>
      <c r="BK208" s="96">
        <v>7395.6065466375585</v>
      </c>
      <c r="BL208" s="96">
        <v>7697.6488352027091</v>
      </c>
      <c r="BM208" s="96">
        <v>8488.3481020237377</v>
      </c>
      <c r="BN208" s="96">
        <v>7466.3910521776725</v>
      </c>
      <c r="BO208" s="96">
        <v>9057.3810945107398</v>
      </c>
      <c r="BP208" s="96">
        <v>9108.7223862810333</v>
      </c>
      <c r="BQ208" s="96">
        <v>9502.8264684788428</v>
      </c>
    </row>
    <row r="209" spans="1:69" x14ac:dyDescent="0.25">
      <c r="A209" s="96" t="s">
        <v>4029</v>
      </c>
      <c r="B209" s="96" t="s">
        <v>4028</v>
      </c>
      <c r="C209" s="96" t="s">
        <v>509</v>
      </c>
      <c r="D209" s="96" t="s">
        <v>4191</v>
      </c>
      <c r="AJ209" s="96">
        <v>7460.3530822387202</v>
      </c>
      <c r="AK209" s="96">
        <v>7708.3462401072184</v>
      </c>
      <c r="AL209" s="96">
        <v>7858.7737721275225</v>
      </c>
      <c r="AM209" s="96">
        <v>8120.9721756605304</v>
      </c>
      <c r="AN209" s="96">
        <v>8428.4185134305426</v>
      </c>
      <c r="AO209" s="96">
        <v>8705.929012542827</v>
      </c>
      <c r="AP209" s="96">
        <v>8742.5536658546062</v>
      </c>
      <c r="AQ209" s="96">
        <v>8936.8580434908945</v>
      </c>
      <c r="AR209" s="96">
        <v>9326.4782740365918</v>
      </c>
      <c r="AS209" s="96">
        <v>9397.5522679843161</v>
      </c>
      <c r="AT209" s="96">
        <v>9652.7878958803776</v>
      </c>
      <c r="AU209" s="96">
        <v>9863.2175867617098</v>
      </c>
      <c r="AV209" s="96">
        <v>10414.037097429895</v>
      </c>
      <c r="AW209" s="96">
        <v>11031.934255919925</v>
      </c>
      <c r="AX209" s="96">
        <v>11716.790224501103</v>
      </c>
      <c r="AY209" s="96">
        <v>12328.819593351336</v>
      </c>
      <c r="AZ209" s="98">
        <f t="shared" si="3"/>
        <v>17973.873011147873</v>
      </c>
      <c r="BA209" s="96">
        <v>12941.86973985258</v>
      </c>
      <c r="BB209" s="96">
        <v>13100.742822225264</v>
      </c>
      <c r="BC209" s="96">
        <v>13733.993176704702</v>
      </c>
      <c r="BD209" s="96">
        <v>14415.666746411993</v>
      </c>
      <c r="BE209" s="96">
        <v>14983.909842852971</v>
      </c>
      <c r="BF209" s="96">
        <v>15664.194075344287</v>
      </c>
      <c r="BG209" s="96">
        <v>16314.686284702648</v>
      </c>
      <c r="BH209" s="96">
        <v>17152.302153321598</v>
      </c>
      <c r="BI209" s="96">
        <v>18116.892364061074</v>
      </c>
      <c r="BJ209" s="96">
        <v>19240.453263557967</v>
      </c>
      <c r="BK209" s="96">
        <v>20162.999569179796</v>
      </c>
      <c r="BL209" s="96">
        <v>21209.206695981517</v>
      </c>
      <c r="BM209" s="96">
        <v>21582.056620446892</v>
      </c>
      <c r="BN209" s="96">
        <v>20807.179319444775</v>
      </c>
      <c r="BO209" s="96">
        <v>21705.346153520215</v>
      </c>
      <c r="BP209" s="96">
        <v>22101.670957531809</v>
      </c>
      <c r="BQ209" s="96">
        <v>22322.671404373785</v>
      </c>
    </row>
    <row r="210" spans="1:69" x14ac:dyDescent="0.25">
      <c r="A210" s="96" t="s">
        <v>431</v>
      </c>
      <c r="B210" s="96" t="s">
        <v>432</v>
      </c>
      <c r="C210" s="96" t="s">
        <v>509</v>
      </c>
      <c r="D210" s="96" t="s">
        <v>4191</v>
      </c>
      <c r="AJ210" s="96">
        <v>160769.89143369306</v>
      </c>
      <c r="AK210" s="96">
        <v>159217.9466613766</v>
      </c>
      <c r="AL210" s="96">
        <v>152080.08043192458</v>
      </c>
      <c r="AM210" s="96">
        <v>148916.75819970542</v>
      </c>
      <c r="AN210" s="96">
        <v>144734.93283606018</v>
      </c>
      <c r="AO210" s="96">
        <v>143791.67349083978</v>
      </c>
      <c r="AP210" s="96">
        <v>140605.68636400477</v>
      </c>
      <c r="AQ210" s="96">
        <v>139700.10047987307</v>
      </c>
      <c r="AR210" s="96">
        <v>129580.12045646476</v>
      </c>
      <c r="AS210" s="96">
        <v>128987.6199334453</v>
      </c>
      <c r="AT210" s="96">
        <v>123082.22107160512</v>
      </c>
      <c r="AU210" s="96">
        <v>115806.46925450419</v>
      </c>
      <c r="AV210" s="96">
        <v>123987.87260637774</v>
      </c>
      <c r="AW210" s="96">
        <v>129658.5502885895</v>
      </c>
      <c r="AX210" s="96">
        <v>131917.99219141057</v>
      </c>
      <c r="AY210" s="96">
        <v>129369.58944702665</v>
      </c>
      <c r="AZ210" s="98">
        <f t="shared" si="3"/>
        <v>120011.93293663731</v>
      </c>
      <c r="BA210" s="96">
        <v>124671.57325391723</v>
      </c>
      <c r="BB210" s="96">
        <v>125337.42779029954</v>
      </c>
      <c r="BC210" s="96">
        <v>117599.43344801434</v>
      </c>
      <c r="BD210" s="96">
        <v>116439.01467763942</v>
      </c>
      <c r="BE210" s="96">
        <v>123101.5136293447</v>
      </c>
      <c r="BF210" s="96">
        <v>123572.54740610369</v>
      </c>
      <c r="BG210" s="96">
        <v>122070.86867084895</v>
      </c>
      <c r="BH210" s="96">
        <v>123751.63162007627</v>
      </c>
      <c r="BI210" s="96">
        <v>124501.23941434234</v>
      </c>
      <c r="BJ210" s="96">
        <v>122069.8981645009</v>
      </c>
      <c r="BK210" s="96">
        <v>123924.27061352559</v>
      </c>
      <c r="BL210" s="96">
        <v>122814.31399760343</v>
      </c>
      <c r="BM210" s="96">
        <v>115969.90651703293</v>
      </c>
      <c r="BN210" s="96">
        <v>110370.5587929781</v>
      </c>
      <c r="BO210" s="96">
        <v>112537.04909625978</v>
      </c>
      <c r="BP210" s="96">
        <v>117623.25648532108</v>
      </c>
      <c r="BQ210" s="96">
        <v>113848.35634502616</v>
      </c>
    </row>
    <row r="211" spans="1:69" x14ac:dyDescent="0.25">
      <c r="A211" s="96" t="s">
        <v>433</v>
      </c>
      <c r="B211" s="96" t="s">
        <v>434</v>
      </c>
      <c r="C211" s="96" t="s">
        <v>509</v>
      </c>
      <c r="D211" s="96" t="s">
        <v>4191</v>
      </c>
      <c r="AJ211" s="96">
        <v>14729.517913308766</v>
      </c>
      <c r="AK211" s="96">
        <v>15422.076027902993</v>
      </c>
      <c r="AL211" s="96">
        <v>15728.963225759286</v>
      </c>
      <c r="AM211" s="96">
        <v>15435.317366698146</v>
      </c>
      <c r="AN211" s="96">
        <v>15797.001867280345</v>
      </c>
      <c r="AO211" s="96">
        <v>16145.198601821568</v>
      </c>
      <c r="AP211" s="96">
        <v>18475.080669395164</v>
      </c>
      <c r="AQ211" s="96">
        <v>18784.115933193316</v>
      </c>
      <c r="AR211" s="96">
        <v>18864.485641584703</v>
      </c>
      <c r="AS211" s="96">
        <v>19557.639250472821</v>
      </c>
      <c r="AT211" s="96">
        <v>20248.160146583534</v>
      </c>
      <c r="AU211" s="96">
        <v>20916.097440872931</v>
      </c>
      <c r="AV211" s="96">
        <v>21699.796708072379</v>
      </c>
      <c r="AW211" s="96">
        <v>22242.785805798962</v>
      </c>
      <c r="AX211" s="96">
        <v>22818.285736448444</v>
      </c>
      <c r="AY211" s="96">
        <v>23537.241591688828</v>
      </c>
      <c r="AZ211" s="98">
        <f t="shared" si="3"/>
        <v>18781.014309210572</v>
      </c>
      <c r="BA211" s="96">
        <v>24081.052277376031</v>
      </c>
      <c r="BB211" s="96">
        <v>24263.867281230545</v>
      </c>
      <c r="BC211" s="96">
        <v>22445.603355619271</v>
      </c>
      <c r="BD211" s="96">
        <v>23370.5724462219</v>
      </c>
      <c r="BE211" s="96">
        <v>22892.572627103673</v>
      </c>
      <c r="BF211" s="96">
        <v>18767.429558406744</v>
      </c>
      <c r="BG211" s="96">
        <v>18738.959023085288</v>
      </c>
      <c r="BH211" s="96">
        <v>18997.589502094124</v>
      </c>
      <c r="BI211" s="96">
        <v>18576.252492350632</v>
      </c>
      <c r="BJ211" s="96">
        <v>18587.764530243749</v>
      </c>
      <c r="BK211" s="96">
        <v>18110.694177217036</v>
      </c>
      <c r="BL211" s="96">
        <v>17074.316837232767</v>
      </c>
      <c r="BM211" s="96">
        <v>16260.176753153624</v>
      </c>
      <c r="BN211" s="96">
        <v>15672.537241852175</v>
      </c>
      <c r="BO211" s="96">
        <v>14842.96148825807</v>
      </c>
      <c r="BP211" s="96">
        <v>13953.365315100684</v>
      </c>
      <c r="BQ211" s="96">
        <v>12641.528350033326</v>
      </c>
    </row>
    <row r="212" spans="1:69" x14ac:dyDescent="0.25">
      <c r="A212" s="96" t="s">
        <v>435</v>
      </c>
      <c r="B212" s="96" t="s">
        <v>436</v>
      </c>
      <c r="C212" s="96" t="s">
        <v>509</v>
      </c>
      <c r="D212" s="96" t="s">
        <v>4191</v>
      </c>
      <c r="AJ212" s="96">
        <v>11549.594696696338</v>
      </c>
      <c r="AK212" s="96">
        <v>11351.505404308506</v>
      </c>
      <c r="AL212" s="96">
        <v>11139.033643628023</v>
      </c>
      <c r="AM212" s="96">
        <v>10821.739067312856</v>
      </c>
      <c r="AN212" s="96">
        <v>11076.688262039204</v>
      </c>
      <c r="AO212" s="96">
        <v>10985.533373072618</v>
      </c>
      <c r="AP212" s="96">
        <v>11011.597118247557</v>
      </c>
      <c r="AQ212" s="96">
        <v>11370.070204311198</v>
      </c>
      <c r="AR212" s="96">
        <v>11763.529432919699</v>
      </c>
      <c r="AS212" s="96">
        <v>11912.93799914125</v>
      </c>
      <c r="AT212" s="96">
        <v>12116.060457397809</v>
      </c>
      <c r="AU212" s="96">
        <v>11848.537861063272</v>
      </c>
      <c r="AV212" s="96">
        <v>12330.471258877551</v>
      </c>
      <c r="AW212" s="96">
        <v>12727.833422196956</v>
      </c>
      <c r="AX212" s="96">
        <v>13052.655941716846</v>
      </c>
      <c r="AY212" s="96">
        <v>13203.889576685657</v>
      </c>
      <c r="AZ212" s="98">
        <f t="shared" si="3"/>
        <v>14457.755034932527</v>
      </c>
      <c r="BA212" s="96">
        <v>13372.10078414802</v>
      </c>
      <c r="BB212" s="96">
        <v>13645.361084834327</v>
      </c>
      <c r="BC212" s="96">
        <v>13787.036478379123</v>
      </c>
      <c r="BD212" s="96">
        <v>14017.325040823034</v>
      </c>
      <c r="BE212" s="96">
        <v>14007.774114513553</v>
      </c>
      <c r="BF212" s="96">
        <v>14192.767846731529</v>
      </c>
      <c r="BG212" s="96">
        <v>14189.747888243481</v>
      </c>
      <c r="BH212" s="96">
        <v>14640.681330586585</v>
      </c>
      <c r="BI212" s="96">
        <v>15146.683379733548</v>
      </c>
      <c r="BJ212" s="96">
        <v>13849.02246976192</v>
      </c>
      <c r="BK212" s="96">
        <v>15657.206477466802</v>
      </c>
      <c r="BL212" s="96">
        <v>14967.155232775202</v>
      </c>
      <c r="BM212" s="96">
        <v>14645.264904688362</v>
      </c>
      <c r="BN212" s="96">
        <v>14591.74666246444</v>
      </c>
      <c r="BO212" s="96">
        <v>14887.10112764621</v>
      </c>
      <c r="BP212" s="96">
        <v>15016.136254384903</v>
      </c>
      <c r="BQ212" s="96">
        <v>15168.724516671911</v>
      </c>
    </row>
    <row r="213" spans="1:69" x14ac:dyDescent="0.25">
      <c r="A213" s="96" t="s">
        <v>45</v>
      </c>
      <c r="B213" s="96" t="s">
        <v>437</v>
      </c>
      <c r="C213" s="96" t="s">
        <v>509</v>
      </c>
      <c r="D213" s="96" t="s">
        <v>4191</v>
      </c>
      <c r="AJ213" s="96">
        <v>99155.889951708668</v>
      </c>
      <c r="AK213" s="96">
        <v>102498.77368225536</v>
      </c>
      <c r="AL213" s="96">
        <v>110172.15331040105</v>
      </c>
      <c r="AM213" s="96">
        <v>116978.86206003219</v>
      </c>
      <c r="AN213" s="96">
        <v>120218.26357514547</v>
      </c>
      <c r="AO213" s="96">
        <v>123199.76573503474</v>
      </c>
      <c r="AP213" s="96">
        <v>126382.30672825105</v>
      </c>
      <c r="AQ213" s="96">
        <v>119621.4343717408</v>
      </c>
      <c r="AR213" s="96">
        <v>125818.83336222914</v>
      </c>
      <c r="AS213" s="96">
        <v>132020.29196592048</v>
      </c>
      <c r="AT213" s="96">
        <v>126849.96573513855</v>
      </c>
      <c r="AU213" s="96">
        <v>134651.28455652361</v>
      </c>
      <c r="AV213" s="96">
        <v>142642.22550427736</v>
      </c>
      <c r="AW213" s="96">
        <v>153855.96703721778</v>
      </c>
      <c r="AX213" s="96">
        <v>158020.96971887775</v>
      </c>
      <c r="AY213" s="96">
        <v>161613.1452901873</v>
      </c>
      <c r="AZ213" s="98">
        <f t="shared" si="3"/>
        <v>186619.92938325385</v>
      </c>
      <c r="BA213" s="96">
        <v>168114.43468768324</v>
      </c>
      <c r="BB213" s="96">
        <v>158411.70244570149</v>
      </c>
      <c r="BC213" s="96">
        <v>155167.2317971141</v>
      </c>
      <c r="BD213" s="96">
        <v>168260.14977589101</v>
      </c>
      <c r="BE213" s="96">
        <v>173482.72403368913</v>
      </c>
      <c r="BF213" s="96">
        <v>174538.64612624634</v>
      </c>
      <c r="BG213" s="96">
        <v>179856.42753527855</v>
      </c>
      <c r="BH213" s="96">
        <v>181409.68006870177</v>
      </c>
      <c r="BI213" s="96">
        <v>181558.10801047811</v>
      </c>
      <c r="BJ213" s="96">
        <v>186331.69683202295</v>
      </c>
      <c r="BK213" s="96">
        <v>195318.0945548226</v>
      </c>
      <c r="BL213" s="96">
        <v>201102.83062988019</v>
      </c>
      <c r="BM213" s="96">
        <v>199523.80687073097</v>
      </c>
      <c r="BN213" s="96">
        <v>194663.63370563052</v>
      </c>
      <c r="BO213" s="96">
        <v>220619.6948700783</v>
      </c>
      <c r="BP213" s="96">
        <v>218736.55079615177</v>
      </c>
      <c r="BQ213" s="96">
        <v>215443.38677521443</v>
      </c>
    </row>
    <row r="214" spans="1:69" x14ac:dyDescent="0.25">
      <c r="A214" s="96" t="s">
        <v>438</v>
      </c>
      <c r="B214" s="96" t="s">
        <v>439</v>
      </c>
      <c r="C214" s="96" t="s">
        <v>509</v>
      </c>
      <c r="D214" s="96" t="s">
        <v>4191</v>
      </c>
      <c r="AJ214" s="96">
        <v>5521.9202238671987</v>
      </c>
      <c r="AK214" s="96">
        <v>6038.4106582527875</v>
      </c>
      <c r="AL214" s="96">
        <v>6069.052725026977</v>
      </c>
      <c r="AM214" s="96">
        <v>6356.5353119486163</v>
      </c>
      <c r="AN214" s="96">
        <v>6792.1949593115678</v>
      </c>
      <c r="AO214" s="96">
        <v>6667.7188819454541</v>
      </c>
      <c r="AP214" s="96">
        <v>6382.1895326416206</v>
      </c>
      <c r="AQ214" s="96">
        <v>6257.5471428194169</v>
      </c>
      <c r="AR214" s="96">
        <v>6020.1304498804884</v>
      </c>
      <c r="AS214" s="96">
        <v>4965.5937611368645</v>
      </c>
      <c r="AT214" s="96">
        <v>4424.839464847134</v>
      </c>
      <c r="AU214" s="96">
        <v>4175.4755698105018</v>
      </c>
      <c r="AV214" s="96">
        <v>4325.362093089454</v>
      </c>
      <c r="AW214" s="96">
        <v>4536.9873582025803</v>
      </c>
      <c r="AX214" s="96">
        <v>4748.0167373141358</v>
      </c>
      <c r="AY214" s="96">
        <v>4827.4866975964487</v>
      </c>
      <c r="AZ214" s="98">
        <f t="shared" si="3"/>
        <v>5497.509674441987</v>
      </c>
      <c r="BA214" s="96">
        <v>4886.2424080730061</v>
      </c>
      <c r="BB214" s="96">
        <v>5071.4161165642417</v>
      </c>
      <c r="BC214" s="96">
        <v>5085.707141862179</v>
      </c>
      <c r="BD214" s="96">
        <v>5428.9588640480642</v>
      </c>
      <c r="BE214" s="96">
        <v>5671.1002744480202</v>
      </c>
      <c r="BF214" s="96">
        <v>5632.7628366490198</v>
      </c>
      <c r="BG214" s="96">
        <v>5756.8266322953405</v>
      </c>
      <c r="BH214" s="96">
        <v>5662.1412767662769</v>
      </c>
      <c r="BI214" s="96">
        <v>5595.5898190475964</v>
      </c>
      <c r="BJ214" s="96">
        <v>5755.0961409193342</v>
      </c>
      <c r="BK214" s="96">
        <v>5779.1335933471946</v>
      </c>
      <c r="BL214" s="96">
        <v>5781.621377073162</v>
      </c>
      <c r="BM214" s="96">
        <v>5721.6079070762462</v>
      </c>
      <c r="BN214" s="96">
        <v>5438.0550127243105</v>
      </c>
      <c r="BO214" s="96">
        <v>5426.1556796970181</v>
      </c>
      <c r="BP214" s="96">
        <v>5381.4139996053009</v>
      </c>
      <c r="BQ214" s="96">
        <v>5383.8353853174931</v>
      </c>
    </row>
    <row r="215" spans="1:69" x14ac:dyDescent="0.25">
      <c r="A215" s="96" t="s">
        <v>440</v>
      </c>
      <c r="B215" s="96" t="s">
        <v>441</v>
      </c>
      <c r="C215" s="96" t="s">
        <v>509</v>
      </c>
      <c r="D215" s="96" t="s">
        <v>4191</v>
      </c>
      <c r="AJ215" s="96">
        <v>4134.6450571924597</v>
      </c>
      <c r="AK215" s="96">
        <v>3419.418528741824</v>
      </c>
      <c r="AL215" s="96">
        <v>3475.6384464511698</v>
      </c>
      <c r="AM215" s="96">
        <v>3399.7502582246411</v>
      </c>
      <c r="AN215" s="96">
        <v>3121.0935205478595</v>
      </c>
      <c r="AO215" s="96">
        <v>3161.9563014701553</v>
      </c>
      <c r="AP215" s="96">
        <v>2943.5460374098034</v>
      </c>
      <c r="AQ215" s="96">
        <v>2967.6151209713194</v>
      </c>
      <c r="AR215" s="96">
        <v>2900.9516622828824</v>
      </c>
      <c r="AS215" s="96">
        <v>3019.6071410293148</v>
      </c>
      <c r="AT215" s="96">
        <v>2673.8423855944679</v>
      </c>
      <c r="AU215" s="96">
        <v>3186.9683334877359</v>
      </c>
      <c r="AV215" s="96">
        <v>3352.2105135401021</v>
      </c>
      <c r="AW215" s="96">
        <v>3357.1835440507757</v>
      </c>
      <c r="AX215" s="96">
        <v>3466.3229737453785</v>
      </c>
      <c r="AY215" s="96">
        <v>3587.4307835829773</v>
      </c>
      <c r="AZ215" s="98">
        <f t="shared" si="3"/>
        <v>4973.3682011350884</v>
      </c>
      <c r="BA215" s="96">
        <v>3840.7887671092394</v>
      </c>
      <c r="BB215" s="96">
        <v>4001.9696940208282</v>
      </c>
      <c r="BC215" s="96">
        <v>4073.7682955507466</v>
      </c>
      <c r="BD215" s="96">
        <v>4283.1388295715233</v>
      </c>
      <c r="BE215" s="96">
        <v>4478.0854714550542</v>
      </c>
      <c r="BF215" s="96">
        <v>5081.6539106367354</v>
      </c>
      <c r="BG215" s="96">
        <v>6059.8780373162781</v>
      </c>
      <c r="BH215" s="96">
        <v>6257.6349922370391</v>
      </c>
      <c r="BI215" s="96">
        <v>4894.3011762311935</v>
      </c>
      <c r="BJ215" s="96">
        <v>5099.4844927802624</v>
      </c>
      <c r="BK215" s="96">
        <v>5171.9036401942858</v>
      </c>
      <c r="BL215" s="96">
        <v>5221.4505097808051</v>
      </c>
      <c r="BM215" s="96">
        <v>5344.2527722909099</v>
      </c>
      <c r="BN215" s="96">
        <v>5155.5075945777753</v>
      </c>
      <c r="BO215" s="96">
        <v>5223.0617153204212</v>
      </c>
      <c r="BP215" s="96">
        <v>5169.8150528689093</v>
      </c>
      <c r="BQ215" s="96">
        <v>5190.5644673544839</v>
      </c>
    </row>
    <row r="216" spans="1:69" x14ac:dyDescent="0.25">
      <c r="A216" s="96" t="s">
        <v>442</v>
      </c>
      <c r="B216" s="96" t="s">
        <v>443</v>
      </c>
      <c r="C216" s="96" t="s">
        <v>509</v>
      </c>
      <c r="D216" s="96" t="s">
        <v>4191</v>
      </c>
      <c r="AJ216" s="96">
        <v>18307.868591611492</v>
      </c>
      <c r="AK216" s="96">
        <v>19210.740210415293</v>
      </c>
      <c r="AL216" s="96">
        <v>20072.109841836522</v>
      </c>
      <c r="AM216" s="96">
        <v>19775.670121306695</v>
      </c>
      <c r="AN216" s="96">
        <v>20605.394505906832</v>
      </c>
      <c r="AO216" s="96">
        <v>20892.544010557431</v>
      </c>
      <c r="AP216" s="96">
        <v>21320.884143178624</v>
      </c>
      <c r="AQ216" s="96">
        <v>20582.146813843327</v>
      </c>
      <c r="AR216" s="96">
        <v>20923.334159858267</v>
      </c>
      <c r="AS216" s="96">
        <v>20999.825743463178</v>
      </c>
      <c r="AT216" s="96">
        <v>21133.133076527702</v>
      </c>
      <c r="AU216" s="96">
        <v>21263.543385681351</v>
      </c>
      <c r="AV216" s="96">
        <v>21038.829714989199</v>
      </c>
      <c r="AW216" s="96">
        <v>21532.763010186194</v>
      </c>
      <c r="AX216" s="96">
        <v>21889.117202060635</v>
      </c>
      <c r="AY216" s="96">
        <v>22382.900661659081</v>
      </c>
      <c r="AZ216" s="98">
        <f t="shared" si="3"/>
        <v>23690.290665565128</v>
      </c>
      <c r="BA216" s="96">
        <v>22357.088725941296</v>
      </c>
      <c r="BB216" s="96">
        <v>22589.540096857279</v>
      </c>
      <c r="BC216" s="96">
        <v>22339.072514020292</v>
      </c>
      <c r="BD216" s="96">
        <v>22119.720832747633</v>
      </c>
      <c r="BE216" s="96">
        <v>22609.892768925183</v>
      </c>
      <c r="BF216" s="96">
        <v>22588.220423077873</v>
      </c>
      <c r="BG216" s="96">
        <v>22599.702867082138</v>
      </c>
      <c r="BH216" s="96">
        <v>23220.096327311843</v>
      </c>
      <c r="BI216" s="96">
        <v>23731.526295583044</v>
      </c>
      <c r="BJ216" s="96">
        <v>23937.416305340943</v>
      </c>
      <c r="BK216" s="96">
        <v>24341.760665450529</v>
      </c>
      <c r="BL216" s="96">
        <v>24765.448234057658</v>
      </c>
      <c r="BM216" s="96">
        <v>24786.379547394365</v>
      </c>
      <c r="BN216" s="96">
        <v>24162.258211369077</v>
      </c>
      <c r="BO216" s="96">
        <v>25526.698333770564</v>
      </c>
      <c r="BP216" s="96">
        <v>25278.280218431581</v>
      </c>
      <c r="BQ216" s="96">
        <v>25781.83894724588</v>
      </c>
    </row>
    <row r="217" spans="1:69" hidden="1" x14ac:dyDescent="0.25">
      <c r="A217" s="96" t="s">
        <v>3680</v>
      </c>
      <c r="B217" s="96" t="s">
        <v>3679</v>
      </c>
      <c r="C217" s="96" t="s">
        <v>509</v>
      </c>
      <c r="D217" s="96" t="s">
        <v>4191</v>
      </c>
      <c r="AZ217" s="98" t="e">
        <f t="shared" si="3"/>
        <v>#DIV/0!</v>
      </c>
    </row>
    <row r="218" spans="1:69" x14ac:dyDescent="0.25">
      <c r="A218" s="96" t="s">
        <v>444</v>
      </c>
      <c r="B218" s="96" t="s">
        <v>445</v>
      </c>
      <c r="C218" s="96" t="s">
        <v>509</v>
      </c>
      <c r="D218" s="96" t="s">
        <v>4191</v>
      </c>
      <c r="AJ218" s="96">
        <v>7351.2245429675722</v>
      </c>
      <c r="AK218" s="96">
        <v>7007.0745233315811</v>
      </c>
      <c r="AL218" s="96">
        <v>7033.057532437193</v>
      </c>
      <c r="AM218" s="96">
        <v>5560.9340878516141</v>
      </c>
      <c r="AN218" s="96">
        <v>5546.2118949557134</v>
      </c>
      <c r="AO218" s="96">
        <v>5763.1348630565162</v>
      </c>
      <c r="AP218" s="96">
        <v>5574.2529023814986</v>
      </c>
      <c r="AQ218" s="96">
        <v>5686.1002393233084</v>
      </c>
      <c r="AR218" s="96">
        <v>5856.4738059570818</v>
      </c>
      <c r="AS218" s="96">
        <v>6009.3696992380064</v>
      </c>
      <c r="AT218" s="96">
        <v>6174.9016393166285</v>
      </c>
      <c r="AU218" s="96">
        <v>6402.5062328547911</v>
      </c>
      <c r="AV218" s="96">
        <v>6652.3035991149472</v>
      </c>
      <c r="AW218" s="96">
        <v>6891.1831951172644</v>
      </c>
      <c r="AX218" s="96">
        <v>7172.1018544311537</v>
      </c>
      <c r="AY218" s="96">
        <v>7455.9123737432756</v>
      </c>
      <c r="AZ218" s="98">
        <f t="shared" si="3"/>
        <v>9556.0102482267885</v>
      </c>
      <c r="BA218" s="96">
        <v>7739.065433489689</v>
      </c>
      <c r="BB218" s="96">
        <v>8023.0111054642566</v>
      </c>
      <c r="BC218" s="96">
        <v>8341.7427113219492</v>
      </c>
      <c r="BD218" s="96">
        <v>8678.9026334050614</v>
      </c>
      <c r="BE218" s="96">
        <v>9105.1999160011965</v>
      </c>
      <c r="BF218" s="96">
        <v>9564.0755647668539</v>
      </c>
      <c r="BG218" s="96">
        <v>9020.1808892248737</v>
      </c>
      <c r="BH218" s="96">
        <v>9372.6484637555586</v>
      </c>
      <c r="BI218" s="96">
        <v>9913.0196963066101</v>
      </c>
      <c r="BJ218" s="96">
        <v>10154.937417228877</v>
      </c>
      <c r="BK218" s="96">
        <v>10721.665412950064</v>
      </c>
      <c r="BL218" s="96">
        <v>10685.024972286839</v>
      </c>
      <c r="BM218" s="96">
        <v>10682.831384573848</v>
      </c>
      <c r="BN218" s="96">
        <v>10231.111615222015</v>
      </c>
      <c r="BO218" s="96">
        <v>10256.154401933705</v>
      </c>
      <c r="BP218" s="96">
        <v>10010.927728409799</v>
      </c>
      <c r="BQ218" s="96">
        <v>9951.6748735142028</v>
      </c>
    </row>
    <row r="219" spans="1:69" x14ac:dyDescent="0.25">
      <c r="A219" s="96" t="s">
        <v>152</v>
      </c>
      <c r="B219" s="96" t="s">
        <v>446</v>
      </c>
      <c r="C219" s="96" t="s">
        <v>509</v>
      </c>
      <c r="D219" s="96" t="s">
        <v>4191</v>
      </c>
      <c r="AN219" s="96">
        <v>21795.929334094824</v>
      </c>
      <c r="AO219" s="96">
        <v>23285.217975742544</v>
      </c>
      <c r="AP219" s="96">
        <v>25365.300990837473</v>
      </c>
      <c r="AQ219" s="96">
        <v>26305.725764838378</v>
      </c>
      <c r="AR219" s="96">
        <v>23654.409199694011</v>
      </c>
      <c r="AS219" s="96">
        <v>24929.302483737098</v>
      </c>
      <c r="AT219" s="96">
        <v>26858.689383778106</v>
      </c>
      <c r="AU219" s="96">
        <v>29052.495371589339</v>
      </c>
      <c r="AV219" s="96">
        <v>30997.678533382812</v>
      </c>
      <c r="AW219" s="96">
        <v>35459.756786379672</v>
      </c>
      <c r="AX219" s="96">
        <v>38796.599722474719</v>
      </c>
      <c r="AY219" s="96">
        <v>41020.794750812005</v>
      </c>
      <c r="AZ219" s="98">
        <f t="shared" si="3"/>
        <v>48495.613011462206</v>
      </c>
      <c r="BA219" s="96">
        <v>42166.473980639545</v>
      </c>
      <c r="BB219" s="96">
        <v>42936.275625104114</v>
      </c>
      <c r="BC219" s="96">
        <v>44612.328802663316</v>
      </c>
      <c r="BD219" s="96">
        <v>47959.83503891623</v>
      </c>
      <c r="BE219" s="96">
        <v>51519.27748918641</v>
      </c>
      <c r="BF219" s="96">
        <v>51588.413049269344</v>
      </c>
      <c r="BG219" s="96">
        <v>51010.566220980043</v>
      </c>
      <c r="BH219" s="96">
        <v>48169.547818203988</v>
      </c>
      <c r="BI219" s="96">
        <v>48660.865806554422</v>
      </c>
      <c r="BJ219" s="96">
        <v>47439.943359084733</v>
      </c>
      <c r="BK219" s="96">
        <v>47043.824278498905</v>
      </c>
      <c r="BL219" s="96">
        <v>48457.101682709821</v>
      </c>
      <c r="BM219" s="96">
        <v>49288.242124092918</v>
      </c>
      <c r="BN219" s="96">
        <v>48899.880720449277</v>
      </c>
      <c r="BO219" s="96">
        <v>50503.167010886347</v>
      </c>
      <c r="BP219" s="96">
        <v>51369.756414629817</v>
      </c>
      <c r="BQ219" s="96">
        <v>52799.921772988317</v>
      </c>
    </row>
    <row r="220" spans="1:69" x14ac:dyDescent="0.25">
      <c r="A220" s="96" t="s">
        <v>4027</v>
      </c>
      <c r="B220" s="96" t="s">
        <v>4026</v>
      </c>
      <c r="C220" s="96" t="s">
        <v>509</v>
      </c>
      <c r="D220" s="96" t="s">
        <v>4191</v>
      </c>
      <c r="AJ220" s="96">
        <v>9382.4851562013573</v>
      </c>
      <c r="AK220" s="96">
        <v>9098.5379959886286</v>
      </c>
      <c r="AL220" s="96">
        <v>8784.3074986650408</v>
      </c>
      <c r="AM220" s="96">
        <v>8623.2929340205174</v>
      </c>
      <c r="AN220" s="96">
        <v>8666.6178232211023</v>
      </c>
      <c r="AO220" s="96">
        <v>8861.4882552613781</v>
      </c>
      <c r="AP220" s="96">
        <v>8989.4080684850705</v>
      </c>
      <c r="AQ220" s="96">
        <v>8981.3268030669406</v>
      </c>
      <c r="AR220" s="96">
        <v>8949.7498933999395</v>
      </c>
      <c r="AS220" s="96">
        <v>8999.9199810393093</v>
      </c>
      <c r="AT220" s="96">
        <v>9110.9473212149805</v>
      </c>
      <c r="AU220" s="96">
        <v>9373.336815759847</v>
      </c>
      <c r="AV220" s="96">
        <v>9472.2446727300176</v>
      </c>
      <c r="AW220" s="96">
        <v>9797.7113507907525</v>
      </c>
      <c r="AX220" s="96">
        <v>10094.397799924807</v>
      </c>
      <c r="AY220" s="96">
        <v>10421.297597306328</v>
      </c>
      <c r="AZ220" s="98">
        <f t="shared" si="3"/>
        <v>11941.776713288971</v>
      </c>
      <c r="BA220" s="96">
        <v>10774.724373379118</v>
      </c>
      <c r="BB220" s="96">
        <v>11058.990488230942</v>
      </c>
      <c r="BC220" s="96">
        <v>11142.863420187905</v>
      </c>
      <c r="BD220" s="96">
        <v>11594.749452635439</v>
      </c>
      <c r="BE220" s="96">
        <v>11774.908020507737</v>
      </c>
      <c r="BF220" s="96">
        <v>11935.759438900521</v>
      </c>
      <c r="BG220" s="96">
        <v>12191.591198573287</v>
      </c>
      <c r="BH220" s="96">
        <v>12472.119574103886</v>
      </c>
      <c r="BI220" s="96">
        <v>12502.171570020191</v>
      </c>
      <c r="BJ220" s="96">
        <v>12349.114297092347</v>
      </c>
      <c r="BK220" s="96">
        <v>12352.963210559576</v>
      </c>
      <c r="BL220" s="96">
        <v>12358.082124179271</v>
      </c>
      <c r="BM220" s="96">
        <v>12362.251151750654</v>
      </c>
      <c r="BN220" s="96">
        <v>11974.933191816779</v>
      </c>
      <c r="BO220" s="96">
        <v>12103.905755131676</v>
      </c>
      <c r="BP220" s="96">
        <v>12043.107532640992</v>
      </c>
      <c r="BQ220" s="96">
        <v>12017.969326202172</v>
      </c>
    </row>
    <row r="221" spans="1:69" hidden="1" x14ac:dyDescent="0.25">
      <c r="A221" s="96" t="s">
        <v>447</v>
      </c>
      <c r="B221" s="96" t="s">
        <v>448</v>
      </c>
      <c r="C221" s="96" t="s">
        <v>509</v>
      </c>
      <c r="D221" s="96" t="s">
        <v>4191</v>
      </c>
      <c r="AZ221" s="98" t="e">
        <f t="shared" si="3"/>
        <v>#DIV/0!</v>
      </c>
    </row>
    <row r="222" spans="1:69" x14ac:dyDescent="0.25">
      <c r="A222" s="96" t="s">
        <v>4025</v>
      </c>
      <c r="B222" s="96" t="s">
        <v>4024</v>
      </c>
      <c r="C222" s="96" t="s">
        <v>509</v>
      </c>
      <c r="D222" s="96" t="s">
        <v>4191</v>
      </c>
      <c r="AJ222" s="96">
        <v>9382.4851562013555</v>
      </c>
      <c r="AK222" s="96">
        <v>9098.5379959886304</v>
      </c>
      <c r="AL222" s="96">
        <v>8784.307498665039</v>
      </c>
      <c r="AM222" s="96">
        <v>8623.2929340205174</v>
      </c>
      <c r="AN222" s="96">
        <v>8666.6178232211023</v>
      </c>
      <c r="AO222" s="96">
        <v>8861.4882552613799</v>
      </c>
      <c r="AP222" s="96">
        <v>8989.4080684850705</v>
      </c>
      <c r="AQ222" s="96">
        <v>8981.3268030669406</v>
      </c>
      <c r="AR222" s="96">
        <v>8949.7498933999414</v>
      </c>
      <c r="AS222" s="96">
        <v>8999.9199810393075</v>
      </c>
      <c r="AT222" s="96">
        <v>9110.9473212149805</v>
      </c>
      <c r="AU222" s="96">
        <v>9373.336815759847</v>
      </c>
      <c r="AV222" s="96">
        <v>9472.2446727300157</v>
      </c>
      <c r="AW222" s="96">
        <v>9797.7113507907507</v>
      </c>
      <c r="AX222" s="96">
        <v>10094.397799924807</v>
      </c>
      <c r="AY222" s="96">
        <v>10421.297597306326</v>
      </c>
      <c r="AZ222" s="98">
        <f t="shared" si="3"/>
        <v>11941.776713288971</v>
      </c>
      <c r="BA222" s="96">
        <v>10774.72437337912</v>
      </c>
      <c r="BB222" s="96">
        <v>11058.990488230944</v>
      </c>
      <c r="BC222" s="96">
        <v>11142.863420187909</v>
      </c>
      <c r="BD222" s="96">
        <v>11594.74945263544</v>
      </c>
      <c r="BE222" s="96">
        <v>11774.908020507739</v>
      </c>
      <c r="BF222" s="96">
        <v>11935.759438900519</v>
      </c>
      <c r="BG222" s="96">
        <v>12191.591198573289</v>
      </c>
      <c r="BH222" s="96">
        <v>12472.119574103886</v>
      </c>
      <c r="BI222" s="96">
        <v>12502.171570020191</v>
      </c>
      <c r="BJ222" s="96">
        <v>12349.114297092347</v>
      </c>
      <c r="BK222" s="96">
        <v>12352.963210559579</v>
      </c>
      <c r="BL222" s="96">
        <v>12358.082124179269</v>
      </c>
      <c r="BM222" s="96">
        <v>12362.251151750654</v>
      </c>
      <c r="BN222" s="96">
        <v>11974.933191816775</v>
      </c>
      <c r="BO222" s="96">
        <v>12103.90575513168</v>
      </c>
      <c r="BP222" s="96">
        <v>12043.10753264099</v>
      </c>
      <c r="BQ222" s="96">
        <v>12017.969326202174</v>
      </c>
    </row>
    <row r="223" spans="1:69" x14ac:dyDescent="0.25">
      <c r="A223" s="96" t="s">
        <v>4023</v>
      </c>
      <c r="B223" s="96" t="s">
        <v>4022</v>
      </c>
      <c r="C223" s="96" t="s">
        <v>509</v>
      </c>
      <c r="D223" s="96" t="s">
        <v>4191</v>
      </c>
      <c r="AJ223" s="96">
        <v>38109.914339727577</v>
      </c>
      <c r="AK223" s="96">
        <v>38234.91452035003</v>
      </c>
      <c r="AL223" s="96">
        <v>39149.99699727285</v>
      </c>
      <c r="AM223" s="96">
        <v>39846.54015668387</v>
      </c>
      <c r="AN223" s="96">
        <v>41220.002352241456</v>
      </c>
      <c r="AO223" s="96">
        <v>42228.448391629892</v>
      </c>
      <c r="AP223" s="96">
        <v>43617.045708932623</v>
      </c>
      <c r="AQ223" s="96">
        <v>44475.924581571882</v>
      </c>
      <c r="AR223" s="96">
        <v>44850.630647555889</v>
      </c>
      <c r="AS223" s="96">
        <v>46629.263351531656</v>
      </c>
      <c r="AT223" s="96">
        <v>47167.687368980602</v>
      </c>
      <c r="AU223" s="96">
        <v>47750.360440755801</v>
      </c>
      <c r="AV223" s="96">
        <v>48605.199425966624</v>
      </c>
      <c r="AW223" s="96">
        <v>49831.100092551002</v>
      </c>
      <c r="AX223" s="96">
        <v>50707.360879796812</v>
      </c>
      <c r="AY223" s="96">
        <v>51819.518923274671</v>
      </c>
      <c r="AZ223" s="98">
        <f t="shared" si="3"/>
        <v>54666.15390748989</v>
      </c>
      <c r="BA223" s="96">
        <v>53090.015688787964</v>
      </c>
      <c r="BB223" s="96">
        <v>52789.97984264556</v>
      </c>
      <c r="BC223" s="96">
        <v>51186.638086409526</v>
      </c>
      <c r="BD223" s="96">
        <v>51962.691532048309</v>
      </c>
      <c r="BE223" s="96">
        <v>52873.105891103784</v>
      </c>
      <c r="BF223" s="96">
        <v>53296.0327194411</v>
      </c>
      <c r="BG223" s="96">
        <v>52882.473930952408</v>
      </c>
      <c r="BH223" s="96">
        <v>53207.333562445652</v>
      </c>
      <c r="BI223" s="96">
        <v>53477.650600281791</v>
      </c>
      <c r="BJ223" s="96">
        <v>54038.746393210669</v>
      </c>
      <c r="BK223" s="96">
        <v>54961.587829411714</v>
      </c>
      <c r="BL223" s="96">
        <v>55681.121857098049</v>
      </c>
      <c r="BM223" s="96">
        <v>56598.182519518494</v>
      </c>
      <c r="BN223" s="96">
        <v>54816.256824282944</v>
      </c>
      <c r="BO223" s="96">
        <v>57317.026832975709</v>
      </c>
      <c r="BP223" s="96">
        <v>58948.921413184282</v>
      </c>
      <c r="BQ223" s="96">
        <v>62196.850903530169</v>
      </c>
    </row>
    <row r="224" spans="1:69" x14ac:dyDescent="0.25">
      <c r="A224" s="96" t="s">
        <v>449</v>
      </c>
      <c r="B224" s="96" t="s">
        <v>450</v>
      </c>
      <c r="C224" s="96" t="s">
        <v>509</v>
      </c>
      <c r="D224" s="96" t="s">
        <v>4191</v>
      </c>
      <c r="AJ224" s="96">
        <v>15089.669239350324</v>
      </c>
      <c r="AK224" s="96">
        <v>14945.183938465843</v>
      </c>
      <c r="AL224" s="96">
        <v>14772.965666019567</v>
      </c>
      <c r="AM224" s="96">
        <v>14790.664719162036</v>
      </c>
      <c r="AN224" s="96">
        <v>14779.140746184597</v>
      </c>
      <c r="AO224" s="96">
        <v>14692.62356442141</v>
      </c>
      <c r="AP224" s="96">
        <v>14561.610635924026</v>
      </c>
      <c r="AQ224" s="96">
        <v>14620.349370775964</v>
      </c>
      <c r="AR224" s="96">
        <v>14665.199451356206</v>
      </c>
      <c r="AS224" s="96">
        <v>14433.230819351109</v>
      </c>
      <c r="AT224" s="96">
        <v>14788.599781674982</v>
      </c>
      <c r="AU224" s="96">
        <v>15257.117939466983</v>
      </c>
      <c r="AV224" s="96">
        <v>15828.447182271471</v>
      </c>
      <c r="AW224" s="96">
        <v>15901.653434383283</v>
      </c>
      <c r="AX224" s="96">
        <v>16571.787145820676</v>
      </c>
      <c r="AY224" s="96">
        <v>17647.459366832521</v>
      </c>
      <c r="AZ224" s="98">
        <f t="shared" si="3"/>
        <v>19347.412740346263</v>
      </c>
      <c r="BA224" s="96">
        <v>17744.994909701665</v>
      </c>
      <c r="BB224" s="96">
        <v>18309.512103901794</v>
      </c>
      <c r="BC224" s="96">
        <v>18483.801068793517</v>
      </c>
      <c r="BD224" s="96">
        <v>18155.832235316604</v>
      </c>
      <c r="BE224" s="96">
        <v>18006.85116115128</v>
      </c>
      <c r="BF224" s="96">
        <v>18030.046811874847</v>
      </c>
      <c r="BG224" s="96">
        <v>18655.375759037819</v>
      </c>
      <c r="BH224" s="96">
        <v>19195.610580834793</v>
      </c>
      <c r="BI224" s="96">
        <v>19135.544418633341</v>
      </c>
      <c r="BJ224" s="96">
        <v>19773.722164918709</v>
      </c>
      <c r="BK224" s="96">
        <v>20250.99448654972</v>
      </c>
      <c r="BL224" s="96">
        <v>20756.528050491055</v>
      </c>
      <c r="BM224" s="96">
        <v>20801.418665903588</v>
      </c>
      <c r="BN224" s="96">
        <v>21289.557806537941</v>
      </c>
      <c r="BO224" s="96">
        <v>20929.577698201905</v>
      </c>
      <c r="BP224" s="96">
        <v>20043.846138050863</v>
      </c>
      <c r="BQ224" s="96">
        <v>19342.802525987026</v>
      </c>
    </row>
    <row r="225" spans="1:69" x14ac:dyDescent="0.25">
      <c r="A225" s="96" t="s">
        <v>451</v>
      </c>
      <c r="B225" s="96" t="s">
        <v>452</v>
      </c>
      <c r="C225" s="96" t="s">
        <v>509</v>
      </c>
      <c r="D225" s="96" t="s">
        <v>4191</v>
      </c>
      <c r="AJ225" s="96">
        <v>68152.616293702333</v>
      </c>
      <c r="AK225" s="96">
        <v>68102.822122815094</v>
      </c>
      <c r="AL225" s="96">
        <v>62407.256445910789</v>
      </c>
      <c r="AM225" s="96">
        <v>61742.098998552436</v>
      </c>
      <c r="AN225" s="96">
        <v>57612.489620345921</v>
      </c>
      <c r="AO225" s="96">
        <v>58383.526095343113</v>
      </c>
      <c r="AP225" s="96">
        <v>60022.823906839738</v>
      </c>
      <c r="AQ225" s="96">
        <v>59985.028488321703</v>
      </c>
      <c r="AR225" s="96">
        <v>59738.219702388247</v>
      </c>
      <c r="AS225" s="96">
        <v>58056.079526610825</v>
      </c>
      <c r="AT225" s="96">
        <v>57534.729272906879</v>
      </c>
      <c r="AU225" s="96">
        <v>56321.975983364093</v>
      </c>
      <c r="AV225" s="96">
        <v>57141.437457351938</v>
      </c>
      <c r="AW225" s="96">
        <v>59633.739491621091</v>
      </c>
      <c r="AX225" s="96">
        <v>60743.614880087262</v>
      </c>
      <c r="AY225" s="96">
        <v>62669.513663160491</v>
      </c>
      <c r="AZ225" s="98">
        <f t="shared" si="3"/>
        <v>61492.417146036547</v>
      </c>
      <c r="BA225" s="96">
        <v>64290.034685003302</v>
      </c>
      <c r="BB225" s="96">
        <v>65278.880596012583</v>
      </c>
      <c r="BC225" s="96">
        <v>65584.207936564009</v>
      </c>
      <c r="BD225" s="96">
        <v>66182.542343242501</v>
      </c>
      <c r="BE225" s="96">
        <v>68645.803622334322</v>
      </c>
      <c r="BF225" s="96">
        <v>69196.540557779459</v>
      </c>
      <c r="BG225" s="96">
        <v>68364.762956225968</v>
      </c>
      <c r="BH225" s="96">
        <v>67101.020214749296</v>
      </c>
      <c r="BI225" s="96">
        <v>63407.115808361181</v>
      </c>
      <c r="BJ225" s="96">
        <v>59251.32650241752</v>
      </c>
      <c r="BK225" s="96">
        <v>59219.949505330893</v>
      </c>
      <c r="BL225" s="96">
        <v>60889.399294581883</v>
      </c>
      <c r="BM225" s="96">
        <v>60533.876997786101</v>
      </c>
      <c r="BN225" s="96">
        <v>53908.951694647199</v>
      </c>
      <c r="BO225" s="96">
        <v>50847.352267193979</v>
      </c>
      <c r="BP225" s="96">
        <v>51301.893634973523</v>
      </c>
      <c r="BQ225" s="96">
        <v>51367.432865417461</v>
      </c>
    </row>
    <row r="226" spans="1:69" x14ac:dyDescent="0.25">
      <c r="A226" s="96" t="s">
        <v>453</v>
      </c>
      <c r="B226" s="96" t="s">
        <v>454</v>
      </c>
      <c r="C226" s="96" t="s">
        <v>509</v>
      </c>
      <c r="D226" s="96" t="s">
        <v>4191</v>
      </c>
      <c r="AJ226" s="96">
        <v>33390.443117749332</v>
      </c>
      <c r="AK226" s="96">
        <v>31909.155940205732</v>
      </c>
      <c r="AL226" s="96">
        <v>33214.9055796354</v>
      </c>
      <c r="AM226" s="96">
        <v>36817.240002093473</v>
      </c>
      <c r="AN226" s="96">
        <v>38356.765960330471</v>
      </c>
      <c r="AO226" s="96">
        <v>39473.828853293562</v>
      </c>
      <c r="AP226" s="96">
        <v>42014.818376652162</v>
      </c>
      <c r="AQ226" s="96">
        <v>44080.635313642801</v>
      </c>
      <c r="AR226" s="96">
        <v>45422.558369197912</v>
      </c>
      <c r="AS226" s="96">
        <v>46720.282480342605</v>
      </c>
      <c r="AT226" s="96">
        <v>47849.292981826824</v>
      </c>
      <c r="AU226" s="96">
        <v>49569.276201793793</v>
      </c>
      <c r="AV226" s="96">
        <v>51048.869017594516</v>
      </c>
      <c r="AW226" s="96">
        <v>53928.48357726328</v>
      </c>
      <c r="AX226" s="96">
        <v>56390.871771984188</v>
      </c>
      <c r="AY226" s="96">
        <v>59151.211029596445</v>
      </c>
      <c r="AZ226" s="98">
        <f t="shared" si="3"/>
        <v>73316.084727403984</v>
      </c>
      <c r="BA226" s="96">
        <v>63908.442535232352</v>
      </c>
      <c r="BB226" s="96">
        <v>65420.824356592901</v>
      </c>
      <c r="BC226" s="96">
        <v>63857.407759629867</v>
      </c>
      <c r="BD226" s="96">
        <v>69752.809912288751</v>
      </c>
      <c r="BE226" s="96">
        <v>71130.432007499272</v>
      </c>
      <c r="BF226" s="96">
        <v>71684.272926218371</v>
      </c>
      <c r="BG226" s="96">
        <v>72134.16559821066</v>
      </c>
      <c r="BH226" s="96">
        <v>71262.133521087992</v>
      </c>
      <c r="BI226" s="96">
        <v>74874.426975780516</v>
      </c>
      <c r="BJ226" s="96">
        <v>74259.730897499205</v>
      </c>
      <c r="BK226" s="96">
        <v>75305.898710510781</v>
      </c>
      <c r="BL226" s="96">
        <v>77230.015754180349</v>
      </c>
      <c r="BM226" s="96">
        <v>78653.378117327768</v>
      </c>
      <c r="BN226" s="96">
        <v>77658.189994441636</v>
      </c>
      <c r="BO226" s="96">
        <v>79725.672921866208</v>
      </c>
      <c r="BP226" s="96">
        <v>79376.079224562374</v>
      </c>
      <c r="BQ226" s="96">
        <v>80139.559152938746</v>
      </c>
    </row>
    <row r="227" spans="1:69" x14ac:dyDescent="0.25">
      <c r="A227" s="96" t="s">
        <v>113</v>
      </c>
      <c r="B227" s="96" t="s">
        <v>455</v>
      </c>
      <c r="C227" s="96" t="s">
        <v>509</v>
      </c>
      <c r="D227" s="96" t="s">
        <v>4191</v>
      </c>
      <c r="AJ227" s="96">
        <v>54576.070379369594</v>
      </c>
      <c r="AK227" s="96">
        <v>51734.494699074086</v>
      </c>
      <c r="AL227" s="96">
        <v>53446.802082427828</v>
      </c>
      <c r="AM227" s="96">
        <v>55894.892452341672</v>
      </c>
      <c r="AN227" s="96">
        <v>57153.755359735864</v>
      </c>
      <c r="AO227" s="96">
        <v>58506.178458826187</v>
      </c>
      <c r="AP227" s="96">
        <v>60137.6994763568</v>
      </c>
      <c r="AQ227" s="96">
        <v>61065.519076418786</v>
      </c>
      <c r="AR227" s="96">
        <v>65764.277691295676</v>
      </c>
      <c r="AS227" s="96">
        <v>67896.596819368337</v>
      </c>
      <c r="AT227" s="96">
        <v>68366.798515764778</v>
      </c>
      <c r="AU227" s="96">
        <v>71158.568690757544</v>
      </c>
      <c r="AV227" s="96">
        <v>74343.640300904095</v>
      </c>
      <c r="AW227" s="96">
        <v>73788.389908474812</v>
      </c>
      <c r="AX227" s="96">
        <v>76045.170712251711</v>
      </c>
      <c r="AY227" s="96">
        <v>79469.285944209885</v>
      </c>
      <c r="AZ227" s="98">
        <f t="shared" si="3"/>
        <v>89512.407742405165</v>
      </c>
      <c r="BA227" s="96">
        <v>82890.747087354219</v>
      </c>
      <c r="BB227" s="96">
        <v>85569.888398838186</v>
      </c>
      <c r="BC227" s="96">
        <v>79746.174520795845</v>
      </c>
      <c r="BD227" s="96">
        <v>82104.309456312476</v>
      </c>
      <c r="BE227" s="96">
        <v>85389.068105980288</v>
      </c>
      <c r="BF227" s="96">
        <v>84273.814322474514</v>
      </c>
      <c r="BG227" s="96">
        <v>85052.798638074892</v>
      </c>
      <c r="BH227" s="96">
        <v>86398.93512797408</v>
      </c>
      <c r="BI227" s="96">
        <v>88230.577683954383</v>
      </c>
      <c r="BJ227" s="96">
        <v>91266.018004433936</v>
      </c>
      <c r="BK227" s="96">
        <v>91279.291206478054</v>
      </c>
      <c r="BL227" s="96">
        <v>93028.671329418488</v>
      </c>
      <c r="BM227" s="96">
        <v>96229.057603425375</v>
      </c>
      <c r="BN227" s="96">
        <v>92532.836710940421</v>
      </c>
      <c r="BO227" s="96">
        <v>98423.692371807192</v>
      </c>
      <c r="BP227" s="96">
        <v>99097.55140131904</v>
      </c>
      <c r="BQ227" s="96">
        <v>100197.49965130663</v>
      </c>
    </row>
    <row r="228" spans="1:69" x14ac:dyDescent="0.25">
      <c r="A228" s="96" t="s">
        <v>72</v>
      </c>
      <c r="B228" s="96" t="s">
        <v>456</v>
      </c>
      <c r="C228" s="96" t="s">
        <v>509</v>
      </c>
      <c r="D228" s="96" t="s">
        <v>4191</v>
      </c>
      <c r="AJ228" s="96">
        <v>74629.043978139118</v>
      </c>
      <c r="AK228" s="96">
        <v>77083.237855760541</v>
      </c>
      <c r="AL228" s="96">
        <v>80029.742295809803</v>
      </c>
      <c r="AM228" s="96">
        <v>84049.451593873426</v>
      </c>
      <c r="AN228" s="96">
        <v>85714.833136850561</v>
      </c>
      <c r="AO228" s="96">
        <v>87816.546060257926</v>
      </c>
      <c r="AP228" s="96">
        <v>91628.088254359274</v>
      </c>
      <c r="AQ228" s="96">
        <v>94896.254041996275</v>
      </c>
      <c r="AR228" s="96">
        <v>96494.761556943587</v>
      </c>
      <c r="AS228" s="96">
        <v>99430.684835286724</v>
      </c>
      <c r="AT228" s="96">
        <v>98515.273100830324</v>
      </c>
      <c r="AU228" s="96">
        <v>100475.41741410784</v>
      </c>
      <c r="AV228" s="96">
        <v>102808.3279724302</v>
      </c>
      <c r="AW228" s="96">
        <v>108222.91859239344</v>
      </c>
      <c r="AX228" s="96">
        <v>110653.93455745805</v>
      </c>
      <c r="AY228" s="96">
        <v>113387.61285867826</v>
      </c>
      <c r="AZ228" s="98">
        <f t="shared" si="3"/>
        <v>119355.11012359029</v>
      </c>
      <c r="BA228" s="96">
        <v>114329.21702937111</v>
      </c>
      <c r="BB228" s="96">
        <v>112511.43700275299</v>
      </c>
      <c r="BC228" s="96">
        <v>109942.43321258217</v>
      </c>
      <c r="BD228" s="96">
        <v>115982.41109914695</v>
      </c>
      <c r="BE228" s="96">
        <v>117103.36456013931</v>
      </c>
      <c r="BF228" s="96">
        <v>115723.02249618717</v>
      </c>
      <c r="BG228" s="96">
        <v>115592.21441574916</v>
      </c>
      <c r="BH228" s="96">
        <v>117332.74134133174</v>
      </c>
      <c r="BI228" s="96">
        <v>120618.37076682311</v>
      </c>
      <c r="BJ228" s="96">
        <v>120750.15583605136</v>
      </c>
      <c r="BK228" s="96">
        <v>121228.33935095964</v>
      </c>
      <c r="BL228" s="96">
        <v>121393.6154827601</v>
      </c>
      <c r="BM228" s="96">
        <v>122841.44314534304</v>
      </c>
      <c r="BN228" s="96">
        <v>121750.9085933849</v>
      </c>
      <c r="BO228" s="96">
        <v>128250.12335392923</v>
      </c>
      <c r="BP228" s="96">
        <v>127845.07677057</v>
      </c>
      <c r="BQ228" s="96">
        <v>125841.99764395287</v>
      </c>
    </row>
    <row r="229" spans="1:69" x14ac:dyDescent="0.25">
      <c r="A229" s="96" t="s">
        <v>457</v>
      </c>
      <c r="B229" s="96" t="s">
        <v>458</v>
      </c>
      <c r="C229" s="96" t="s">
        <v>509</v>
      </c>
      <c r="D229" s="96" t="s">
        <v>4191</v>
      </c>
      <c r="AJ229" s="96">
        <v>23415.614424608713</v>
      </c>
      <c r="AK229" s="96">
        <v>23198.978517768224</v>
      </c>
      <c r="AL229" s="96">
        <v>23420.922798542349</v>
      </c>
      <c r="AM229" s="96">
        <v>24327.618985413435</v>
      </c>
      <c r="AN229" s="96">
        <v>25781.865873384846</v>
      </c>
      <c r="AO229" s="96">
        <v>26145.479291519066</v>
      </c>
      <c r="AP229" s="96">
        <v>26452.881395431854</v>
      </c>
      <c r="AQ229" s="96">
        <v>26836.287911494557</v>
      </c>
      <c r="AR229" s="96">
        <v>27307.602819269225</v>
      </c>
      <c r="AS229" s="96">
        <v>27514.155588848713</v>
      </c>
      <c r="AT229" s="96">
        <v>27550.892557377858</v>
      </c>
      <c r="AU229" s="96">
        <v>28453.548304866483</v>
      </c>
      <c r="AV229" s="96">
        <v>29275.116994178279</v>
      </c>
      <c r="AW229" s="96">
        <v>30076.640650001067</v>
      </c>
      <c r="AX229" s="96">
        <v>31691.33886302129</v>
      </c>
      <c r="AY229" s="96">
        <v>33406.538786643985</v>
      </c>
      <c r="AZ229" s="98">
        <f t="shared" si="3"/>
        <v>36988.917413359159</v>
      </c>
      <c r="BA229" s="96">
        <v>34726.385689854942</v>
      </c>
      <c r="BB229" s="96">
        <v>34429.649349976637</v>
      </c>
      <c r="BC229" s="96">
        <v>34386.596323662954</v>
      </c>
      <c r="BD229" s="96">
        <v>35034.674044284708</v>
      </c>
      <c r="BE229" s="96">
        <v>35147.488350404848</v>
      </c>
      <c r="BF229" s="96">
        <v>36291.960011214273</v>
      </c>
      <c r="BG229" s="96">
        <v>37043.924043691892</v>
      </c>
      <c r="BH229" s="96">
        <v>36731.205666679511</v>
      </c>
      <c r="BI229" s="96">
        <v>36880.523109665657</v>
      </c>
      <c r="BJ229" s="96">
        <v>36646.284344337371</v>
      </c>
      <c r="BK229" s="96">
        <v>36930.451478514144</v>
      </c>
      <c r="BL229" s="96">
        <v>37335.87219169231</v>
      </c>
      <c r="BM229" s="96">
        <v>37807.366459699348</v>
      </c>
      <c r="BN229" s="96">
        <v>38063.695472382889</v>
      </c>
      <c r="BO229" s="96">
        <v>41116.37547009602</v>
      </c>
      <c r="BP229" s="96">
        <v>39585.649378543065</v>
      </c>
      <c r="BQ229" s="96">
        <v>40653.494642405167</v>
      </c>
    </row>
    <row r="230" spans="1:69" hidden="1" x14ac:dyDescent="0.25">
      <c r="A230" s="96" t="s">
        <v>4021</v>
      </c>
      <c r="B230" s="96" t="s">
        <v>4020</v>
      </c>
      <c r="C230" s="96" t="s">
        <v>509</v>
      </c>
      <c r="D230" s="96" t="s">
        <v>4191</v>
      </c>
      <c r="AZ230" s="98" t="e">
        <f t="shared" si="3"/>
        <v>#DIV/0!</v>
      </c>
    </row>
    <row r="231" spans="1:69" hidden="1" x14ac:dyDescent="0.25">
      <c r="A231" s="96" t="s">
        <v>459</v>
      </c>
      <c r="B231" s="96" t="s">
        <v>460</v>
      </c>
      <c r="C231" s="96" t="s">
        <v>509</v>
      </c>
      <c r="D231" s="96" t="s">
        <v>4191</v>
      </c>
      <c r="AZ231" s="98" t="e">
        <f t="shared" si="3"/>
        <v>#DIV/0!</v>
      </c>
    </row>
    <row r="232" spans="1:69" x14ac:dyDescent="0.25">
      <c r="A232" s="96" t="s">
        <v>4019</v>
      </c>
      <c r="B232" s="96" t="s">
        <v>461</v>
      </c>
      <c r="C232" s="96" t="s">
        <v>509</v>
      </c>
      <c r="D232" s="96" t="s">
        <v>4191</v>
      </c>
      <c r="AJ232" s="96">
        <v>14973.601041247905</v>
      </c>
      <c r="AK232" s="96">
        <v>16445.53803229078</v>
      </c>
      <c r="AL232" s="96">
        <v>16868.887254904028</v>
      </c>
      <c r="AM232" s="96">
        <v>17710.685878930472</v>
      </c>
      <c r="AN232" s="96">
        <v>18497.698074782362</v>
      </c>
      <c r="AO232" s="96">
        <v>19515.732705424081</v>
      </c>
      <c r="AP232" s="96">
        <v>19720.203368454113</v>
      </c>
      <c r="AQ232" s="96">
        <v>20267.619001961655</v>
      </c>
      <c r="AR232" s="96">
        <v>18695.075245925047</v>
      </c>
      <c r="AS232" s="96">
        <v>18363.61290564714</v>
      </c>
      <c r="AT232" s="96">
        <v>18678.923846608101</v>
      </c>
      <c r="AU232" s="96">
        <v>18970.523883755432</v>
      </c>
      <c r="AV232" s="96">
        <v>19898.568570795935</v>
      </c>
      <c r="AW232" s="96">
        <v>20723.349290385406</v>
      </c>
      <c r="AX232" s="96">
        <v>21463.306861156456</v>
      </c>
      <c r="AY232" s="96">
        <v>21484.812260299383</v>
      </c>
      <c r="AZ232" s="98">
        <f t="shared" si="3"/>
        <v>18662.727209988967</v>
      </c>
      <c r="BA232" s="96">
        <v>21717.907025599437</v>
      </c>
      <c r="BB232" s="96">
        <v>22717.154151942472</v>
      </c>
      <c r="BC232" s="96">
        <v>23365.071664676558</v>
      </c>
      <c r="BD232" s="96">
        <v>24243.466796635686</v>
      </c>
      <c r="BE232" s="96">
        <v>24103.522032974801</v>
      </c>
      <c r="BF232" s="96">
        <v>21115.246509928158</v>
      </c>
      <c r="BG232" s="96">
        <v>17526.282508237364</v>
      </c>
      <c r="BH232" s="96">
        <v>17335.771274283921</v>
      </c>
      <c r="BI232" s="96">
        <v>17459.083469341924</v>
      </c>
      <c r="BJ232" s="96">
        <v>16323.172568221493</v>
      </c>
      <c r="BK232" s="96">
        <v>15865.054344102613</v>
      </c>
      <c r="BL232" s="96">
        <v>15365.390340703898</v>
      </c>
      <c r="BM232" s="96">
        <v>14442.147680823266</v>
      </c>
      <c r="BN232" s="96">
        <v>14504.015957355692</v>
      </c>
      <c r="BO232" s="96">
        <v>13857.621825007247</v>
      </c>
    </row>
    <row r="233" spans="1:69" hidden="1" x14ac:dyDescent="0.25">
      <c r="A233" s="96" t="s">
        <v>462</v>
      </c>
      <c r="B233" s="96" t="s">
        <v>4018</v>
      </c>
      <c r="C233" s="96" t="s">
        <v>509</v>
      </c>
      <c r="D233" s="96" t="s">
        <v>4191</v>
      </c>
      <c r="AZ233" s="98" t="e">
        <f t="shared" si="3"/>
        <v>#DIV/0!</v>
      </c>
    </row>
    <row r="234" spans="1:69" x14ac:dyDescent="0.25">
      <c r="A234" s="96" t="s">
        <v>463</v>
      </c>
      <c r="B234" s="96" t="s">
        <v>464</v>
      </c>
      <c r="C234" s="96" t="s">
        <v>509</v>
      </c>
      <c r="D234" s="96" t="s">
        <v>4191</v>
      </c>
      <c r="AJ234" s="96">
        <v>3504.2021958361584</v>
      </c>
      <c r="AK234" s="96">
        <v>3612.2914042398952</v>
      </c>
      <c r="AL234" s="96">
        <v>3012.6676429218865</v>
      </c>
      <c r="AM234" s="96">
        <v>3305.4179287652896</v>
      </c>
      <c r="AN234" s="96">
        <v>3209.3722407262635</v>
      </c>
      <c r="AO234" s="96">
        <v>3151.0111005597405</v>
      </c>
      <c r="AP234" s="96">
        <v>3263.9082837407186</v>
      </c>
      <c r="AQ234" s="96">
        <v>3413.6439499481921</v>
      </c>
      <c r="AR234" s="96">
        <v>3305.2488580895201</v>
      </c>
      <c r="AS234" s="96">
        <v>3199.3497086269549</v>
      </c>
      <c r="AT234" s="96">
        <v>3494.4733855633353</v>
      </c>
      <c r="AU234" s="96">
        <v>3695.9261198834629</v>
      </c>
      <c r="AV234" s="96">
        <v>4088.3997338567528</v>
      </c>
      <c r="AW234" s="96">
        <v>5225.6755394448055</v>
      </c>
      <c r="AX234" s="96">
        <v>5918.2365447031661</v>
      </c>
      <c r="AY234" s="96">
        <v>5800.3089202747642</v>
      </c>
      <c r="AZ234" s="98">
        <f t="shared" si="3"/>
        <v>6331.2550715392435</v>
      </c>
      <c r="BA234" s="96">
        <v>5849.7019847886058</v>
      </c>
      <c r="BB234" s="96">
        <v>5872.4385591405717</v>
      </c>
      <c r="BC234" s="96">
        <v>5951.9246954370046</v>
      </c>
      <c r="BD234" s="96">
        <v>6588.9572767927693</v>
      </c>
      <c r="BE234" s="96">
        <v>6418.5725379221112</v>
      </c>
      <c r="BF234" s="96">
        <v>6796.1113299039962</v>
      </c>
      <c r="BG234" s="96">
        <v>6981.5848832019492</v>
      </c>
      <c r="BH234" s="96">
        <v>7244.9561765642065</v>
      </c>
      <c r="BI234" s="96">
        <v>7280.3459554367992</v>
      </c>
      <c r="BJ234" s="96">
        <v>6675.0675382052368</v>
      </c>
      <c r="BK234" s="96">
        <v>6310.2049354752517</v>
      </c>
      <c r="BL234" s="96">
        <v>6284.2265151841775</v>
      </c>
      <c r="BM234" s="96">
        <v>6266.6028667138762</v>
      </c>
      <c r="BN234" s="96">
        <v>6055.8209540085991</v>
      </c>
      <c r="BO234" s="96">
        <v>5786.8513372009411</v>
      </c>
      <c r="BP234" s="96">
        <v>5624.0813060968667</v>
      </c>
      <c r="BQ234" s="96">
        <v>5643.8873640941911</v>
      </c>
    </row>
    <row r="235" spans="1:69" x14ac:dyDescent="0.25">
      <c r="A235" s="96" t="s">
        <v>4017</v>
      </c>
      <c r="B235" s="96" t="s">
        <v>4016</v>
      </c>
      <c r="C235" s="96" t="s">
        <v>509</v>
      </c>
      <c r="D235" s="96" t="s">
        <v>4191</v>
      </c>
      <c r="AJ235" s="96">
        <v>5190.6392430940705</v>
      </c>
      <c r="AK235" s="96">
        <v>5626.6577204139476</v>
      </c>
      <c r="AL235" s="96">
        <v>6137.6014560425238</v>
      </c>
      <c r="AM235" s="96">
        <v>6666.8132304950968</v>
      </c>
      <c r="AN235" s="96">
        <v>7190.4646369939574</v>
      </c>
      <c r="AO235" s="96">
        <v>7696.5883141933336</v>
      </c>
      <c r="AP235" s="96">
        <v>8077.5104492297805</v>
      </c>
      <c r="AQ235" s="96">
        <v>8017.8705159571782</v>
      </c>
      <c r="AR235" s="96">
        <v>8361.1684052349829</v>
      </c>
      <c r="AS235" s="96">
        <v>8830.8232810526206</v>
      </c>
      <c r="AT235" s="96">
        <v>9326.8702934081011</v>
      </c>
      <c r="AU235" s="96">
        <v>9961.0572017718368</v>
      </c>
      <c r="AV235" s="96">
        <v>10710.887446192362</v>
      </c>
      <c r="AW235" s="96">
        <v>11506.961463867878</v>
      </c>
      <c r="AX235" s="96">
        <v>12464.589321224563</v>
      </c>
      <c r="AY235" s="96">
        <v>13611.10424613435</v>
      </c>
      <c r="AZ235" s="98">
        <f t="shared" si="3"/>
        <v>26205.831038891549</v>
      </c>
      <c r="BA235" s="96">
        <v>15037.964699105738</v>
      </c>
      <c r="BB235" s="96">
        <v>16190.204446599311</v>
      </c>
      <c r="BC235" s="96">
        <v>17309.565145178109</v>
      </c>
      <c r="BD235" s="96">
        <v>18844.446550441811</v>
      </c>
      <c r="BE235" s="96">
        <v>20158.723653718047</v>
      </c>
      <c r="BF235" s="96">
        <v>21526.008225999936</v>
      </c>
      <c r="BG235" s="96">
        <v>22983.561231585845</v>
      </c>
      <c r="BH235" s="96">
        <v>24401.189459110108</v>
      </c>
      <c r="BI235" s="96">
        <v>25906.820222430233</v>
      </c>
      <c r="BJ235" s="96">
        <v>27477.797123838671</v>
      </c>
      <c r="BK235" s="96">
        <v>29232.019655160464</v>
      </c>
      <c r="BL235" s="96">
        <v>30961.813959283532</v>
      </c>
      <c r="BM235" s="96">
        <v>32636.69279076111</v>
      </c>
      <c r="BN235" s="96">
        <v>33489.691067726068</v>
      </c>
      <c r="BO235" s="96">
        <v>35229.525615695748</v>
      </c>
      <c r="BP235" s="96">
        <v>36214.703916853621</v>
      </c>
      <c r="BQ235" s="96">
        <v>37898.399897667958</v>
      </c>
    </row>
    <row r="236" spans="1:69" x14ac:dyDescent="0.25">
      <c r="A236" s="96" t="s">
        <v>4015</v>
      </c>
      <c r="B236" s="96" t="s">
        <v>4014</v>
      </c>
      <c r="C236" s="96" t="s">
        <v>509</v>
      </c>
      <c r="D236" s="96" t="s">
        <v>4191</v>
      </c>
      <c r="AJ236" s="96">
        <v>42519.432013101286</v>
      </c>
      <c r="AK236" s="96">
        <v>38082.348263868029</v>
      </c>
      <c r="AL236" s="96">
        <v>36405.289742198322</v>
      </c>
      <c r="AM236" s="96">
        <v>33233.582566949372</v>
      </c>
      <c r="AN236" s="96">
        <v>32832.793824298387</v>
      </c>
      <c r="AO236" s="96">
        <v>33092.833552137279</v>
      </c>
      <c r="AP236" s="96">
        <v>34322.069433741141</v>
      </c>
      <c r="AQ236" s="96">
        <v>34200.662789058108</v>
      </c>
      <c r="AR236" s="96">
        <v>34485.252992220987</v>
      </c>
      <c r="AS236" s="96">
        <v>36837.025119580481</v>
      </c>
      <c r="AT236" s="96">
        <v>38117.404970528165</v>
      </c>
      <c r="AU236" s="96">
        <v>39941.096423123839</v>
      </c>
      <c r="AV236" s="96">
        <v>42527.406274277586</v>
      </c>
      <c r="AW236" s="96">
        <v>45726.214335716737</v>
      </c>
      <c r="AX236" s="96">
        <v>48074.760086526694</v>
      </c>
      <c r="AY236" s="96">
        <v>51305.736981629445</v>
      </c>
      <c r="AZ236" s="98">
        <f t="shared" si="3"/>
        <v>62047.853328686484</v>
      </c>
      <c r="BA236" s="96">
        <v>54201.562736313659</v>
      </c>
      <c r="BB236" s="96">
        <v>56022.617316213225</v>
      </c>
      <c r="BC236" s="96">
        <v>53415.752889665775</v>
      </c>
      <c r="BD236" s="96">
        <v>55077.675605625293</v>
      </c>
      <c r="BE236" s="96">
        <v>57239.368876143359</v>
      </c>
      <c r="BF236" s="96">
        <v>58568.852970985907</v>
      </c>
      <c r="BG236" s="96">
        <v>60006.591654109834</v>
      </c>
      <c r="BH236" s="96">
        <v>60589.976472023547</v>
      </c>
      <c r="BI236" s="96">
        <v>60534.5241353284</v>
      </c>
      <c r="BJ236" s="96">
        <v>60999.222158661301</v>
      </c>
      <c r="BK236" s="96">
        <v>62812.022657433074</v>
      </c>
      <c r="BL236" s="96">
        <v>64536.376186469381</v>
      </c>
      <c r="BM236" s="96">
        <v>66283.686774578018</v>
      </c>
      <c r="BN236" s="96">
        <v>66445.096757870342</v>
      </c>
      <c r="BO236" s="96">
        <v>69960.497709167365</v>
      </c>
      <c r="BP236" s="96">
        <v>72916.645482758744</v>
      </c>
      <c r="BQ236" s="96">
        <v>75203.036204322954</v>
      </c>
    </row>
    <row r="237" spans="1:69" x14ac:dyDescent="0.25">
      <c r="A237" s="96" t="s">
        <v>465</v>
      </c>
      <c r="B237" s="96" t="s">
        <v>466</v>
      </c>
      <c r="C237" s="96" t="s">
        <v>509</v>
      </c>
      <c r="D237" s="96" t="s">
        <v>4191</v>
      </c>
      <c r="AJ237" s="96">
        <v>6864.2685845475562</v>
      </c>
      <c r="AK237" s="96">
        <v>6398.5926411164419</v>
      </c>
      <c r="AL237" s="96">
        <v>5475.7717171704035</v>
      </c>
      <c r="AM237" s="96">
        <v>6231.8873697173804</v>
      </c>
      <c r="AN237" s="96">
        <v>6393.7996421765129</v>
      </c>
      <c r="AO237" s="96">
        <v>6658.0803903032784</v>
      </c>
      <c r="AP237" s="96">
        <v>7357.1815144340799</v>
      </c>
      <c r="AQ237" s="96">
        <v>6976.2307277227656</v>
      </c>
      <c r="AR237" s="96">
        <v>6938.4528996637246</v>
      </c>
      <c r="AS237" s="96">
        <v>6705.8809955244988</v>
      </c>
      <c r="AT237" s="96">
        <v>6561.4717563639215</v>
      </c>
      <c r="AU237" s="96">
        <v>6626.2698838438646</v>
      </c>
      <c r="AV237" s="96">
        <v>6870.0949971933987</v>
      </c>
      <c r="AW237" s="96">
        <v>6619.2745929709245</v>
      </c>
      <c r="AX237" s="96">
        <v>6151.5190928794609</v>
      </c>
      <c r="AY237" s="96">
        <v>6128.0888615641225</v>
      </c>
      <c r="AZ237" s="98">
        <f t="shared" si="3"/>
        <v>7061.2957823699362</v>
      </c>
      <c r="BA237" s="96">
        <v>5842.4620223694856</v>
      </c>
      <c r="BB237" s="96">
        <v>5862.182620768629</v>
      </c>
      <c r="BC237" s="96">
        <v>5978.369099688045</v>
      </c>
      <c r="BD237" s="96">
        <v>6131.9190858607417</v>
      </c>
      <c r="BE237" s="96">
        <v>6293.8699938093305</v>
      </c>
      <c r="BF237" s="96">
        <v>6520.7665147899879</v>
      </c>
      <c r="BG237" s="96">
        <v>6727.2719029238697</v>
      </c>
      <c r="BH237" s="96">
        <v>6927.8109388893999</v>
      </c>
      <c r="BI237" s="96">
        <v>7123.7780134633767</v>
      </c>
      <c r="BJ237" s="96">
        <v>7289.4236215134688</v>
      </c>
      <c r="BK237" s="96">
        <v>7447.2418964009703</v>
      </c>
      <c r="BL237" s="96">
        <v>7607.2932159636166</v>
      </c>
      <c r="BM237" s="96">
        <v>7782.0315732572399</v>
      </c>
      <c r="BN237" s="96">
        <v>7828.256689781846</v>
      </c>
      <c r="BO237" s="96">
        <v>8044.9674648510445</v>
      </c>
      <c r="BP237" s="96">
        <v>8186.0297810548573</v>
      </c>
      <c r="BQ237" s="96">
        <v>8448.3538649030397</v>
      </c>
    </row>
    <row r="238" spans="1:69" x14ac:dyDescent="0.25">
      <c r="A238" s="96" t="s">
        <v>171</v>
      </c>
      <c r="B238" s="96" t="s">
        <v>467</v>
      </c>
      <c r="C238" s="96" t="s">
        <v>509</v>
      </c>
      <c r="D238" s="96" t="s">
        <v>4191</v>
      </c>
      <c r="AJ238" s="96">
        <v>17847.813700699171</v>
      </c>
      <c r="AK238" s="96">
        <v>18616.590692036585</v>
      </c>
      <c r="AL238" s="96">
        <v>19753.739511209405</v>
      </c>
      <c r="AM238" s="96">
        <v>20882.971889942968</v>
      </c>
      <c r="AN238" s="96">
        <v>22017.229755316072</v>
      </c>
      <c r="AO238" s="96">
        <v>22758.897447661428</v>
      </c>
      <c r="AP238" s="96">
        <v>21627.009859854577</v>
      </c>
      <c r="AQ238" s="96">
        <v>20427.622292328997</v>
      </c>
      <c r="AR238" s="96">
        <v>21166.608754051107</v>
      </c>
      <c r="AS238" s="96">
        <v>21557.549838767565</v>
      </c>
      <c r="AT238" s="96">
        <v>21804.829735583924</v>
      </c>
      <c r="AU238" s="96">
        <v>22614.755182207093</v>
      </c>
      <c r="AV238" s="96">
        <v>23832.501234231007</v>
      </c>
      <c r="AW238" s="96">
        <v>24820.58810173762</v>
      </c>
      <c r="AX238" s="96">
        <v>25365.322266744515</v>
      </c>
      <c r="AY238" s="96">
        <v>26498.165770383184</v>
      </c>
      <c r="AZ238" s="98">
        <f t="shared" si="3"/>
        <v>32977.311702722414</v>
      </c>
      <c r="BA238" s="96">
        <v>27329.741021508446</v>
      </c>
      <c r="BB238" s="96">
        <v>27528.787116024054</v>
      </c>
      <c r="BC238" s="96">
        <v>27346.09432844141</v>
      </c>
      <c r="BD238" s="96">
        <v>29266.366215749065</v>
      </c>
      <c r="BE238" s="96">
        <v>28495.115096332778</v>
      </c>
      <c r="BF238" s="96">
        <v>30292.047461632446</v>
      </c>
      <c r="BG238" s="96">
        <v>31864.715458032926</v>
      </c>
      <c r="BH238" s="96">
        <v>32185.347438379933</v>
      </c>
      <c r="BI238" s="96">
        <v>33206.704963599535</v>
      </c>
      <c r="BJ238" s="96">
        <v>34601.887573288448</v>
      </c>
      <c r="BK238" s="96">
        <v>36228.420425243166</v>
      </c>
      <c r="BL238" s="96">
        <v>37331.742265022709</v>
      </c>
      <c r="BM238" s="96">
        <v>38366.133985299006</v>
      </c>
      <c r="BN238" s="96">
        <v>35954.362502361255</v>
      </c>
      <c r="BO238" s="96">
        <v>36423.298761727237</v>
      </c>
      <c r="BP238" s="96">
        <v>36717.392904090571</v>
      </c>
      <c r="BQ238" s="96">
        <v>37476.141429548043</v>
      </c>
    </row>
    <row r="239" spans="1:69" x14ac:dyDescent="0.25">
      <c r="A239" s="96" t="s">
        <v>468</v>
      </c>
      <c r="B239" s="96" t="s">
        <v>469</v>
      </c>
      <c r="C239" s="96" t="s">
        <v>509</v>
      </c>
      <c r="D239" s="96" t="s">
        <v>4191</v>
      </c>
      <c r="AJ239" s="96">
        <v>15328.54038575113</v>
      </c>
      <c r="AK239" s="96">
        <v>10794.302413222078</v>
      </c>
      <c r="AL239" s="96">
        <v>9407.3880581540216</v>
      </c>
      <c r="AM239" s="96">
        <v>7545.7513630404155</v>
      </c>
      <c r="AN239" s="96">
        <v>6606.1239358082767</v>
      </c>
      <c r="AO239" s="96">
        <v>5583.7571847627978</v>
      </c>
      <c r="AP239" s="96">
        <v>5597.4167611832763</v>
      </c>
      <c r="AQ239" s="96">
        <v>5967.5154883497053</v>
      </c>
      <c r="AR239" s="96">
        <v>5988.7344777786657</v>
      </c>
      <c r="AS239" s="96">
        <v>6282.7528171163203</v>
      </c>
      <c r="AT239" s="96">
        <v>6626.6370554006462</v>
      </c>
      <c r="AU239" s="96">
        <v>7067.0095160141409</v>
      </c>
      <c r="AV239" s="96">
        <v>7558.4293325876888</v>
      </c>
      <c r="AW239" s="96">
        <v>7998.0008420264694</v>
      </c>
      <c r="AX239" s="96">
        <v>8335.3822740391988</v>
      </c>
      <c r="AY239" s="96">
        <v>8728.6223507709619</v>
      </c>
      <c r="AZ239" s="98">
        <f t="shared" si="3"/>
        <v>13101.565707803376</v>
      </c>
      <c r="BA239" s="96">
        <v>9242.3668749894277</v>
      </c>
      <c r="BB239" s="96">
        <v>9811.3046375138674</v>
      </c>
      <c r="BC239" s="96">
        <v>9946.2048462195744</v>
      </c>
      <c r="BD239" s="96">
        <v>10266.48489993299</v>
      </c>
      <c r="BE239" s="96">
        <v>10697.77153225746</v>
      </c>
      <c r="BF239" s="96">
        <v>11166.489489781923</v>
      </c>
      <c r="BG239" s="96">
        <v>11643.271153191141</v>
      </c>
      <c r="BH239" s="96">
        <v>12062.447230199299</v>
      </c>
      <c r="BI239" s="96">
        <v>12416.545175529336</v>
      </c>
      <c r="BJ239" s="96">
        <v>12881.361452169769</v>
      </c>
      <c r="BK239" s="96">
        <v>13604.381438832155</v>
      </c>
      <c r="BL239" s="96">
        <v>14450.935159474288</v>
      </c>
      <c r="BM239" s="96">
        <v>15314.369935793698</v>
      </c>
      <c r="BN239" s="96">
        <v>15854.527189792285</v>
      </c>
      <c r="BO239" s="96">
        <v>17062.041345793266</v>
      </c>
      <c r="BP239" s="96">
        <v>17665.870875676967</v>
      </c>
      <c r="BQ239" s="96">
        <v>18640.243795509978</v>
      </c>
    </row>
    <row r="240" spans="1:69" hidden="1" x14ac:dyDescent="0.25">
      <c r="A240" s="96" t="s">
        <v>470</v>
      </c>
      <c r="B240" s="96" t="s">
        <v>471</v>
      </c>
      <c r="C240" s="96" t="s">
        <v>509</v>
      </c>
      <c r="D240" s="96" t="s">
        <v>4191</v>
      </c>
      <c r="AZ240" s="98" t="e">
        <f t="shared" si="3"/>
        <v>#DIV/0!</v>
      </c>
    </row>
    <row r="241" spans="1:69" x14ac:dyDescent="0.25">
      <c r="A241" s="96" t="s">
        <v>4013</v>
      </c>
      <c r="B241" s="96" t="s">
        <v>4012</v>
      </c>
      <c r="C241" s="96" t="s">
        <v>509</v>
      </c>
      <c r="D241" s="96" t="s">
        <v>4191</v>
      </c>
      <c r="AJ241" s="96">
        <v>34000.46518939767</v>
      </c>
      <c r="AK241" s="96">
        <v>34010.385379520878</v>
      </c>
      <c r="AL241" s="96">
        <v>34595.169123849169</v>
      </c>
      <c r="AM241" s="96">
        <v>35668.036793535517</v>
      </c>
      <c r="AN241" s="96">
        <v>35463.054214451375</v>
      </c>
      <c r="AO241" s="96">
        <v>36471.53180626894</v>
      </c>
      <c r="AP241" s="96">
        <v>37052.522239920763</v>
      </c>
      <c r="AQ241" s="96">
        <v>37356.822490699582</v>
      </c>
      <c r="AR241" s="96">
        <v>37039.994336189528</v>
      </c>
      <c r="AS241" s="96">
        <v>37668.343228386198</v>
      </c>
      <c r="AT241" s="96">
        <v>36786.407680644377</v>
      </c>
      <c r="AU241" s="96">
        <v>36262.618410657997</v>
      </c>
      <c r="AV241" s="96">
        <v>36252.226155492543</v>
      </c>
      <c r="AW241" s="96">
        <v>36975.258690831361</v>
      </c>
      <c r="AX241" s="96">
        <v>37407.424615203861</v>
      </c>
      <c r="AY241" s="96">
        <v>38282.825511715229</v>
      </c>
      <c r="AZ241" s="98">
        <f t="shared" si="3"/>
        <v>41704.685894765011</v>
      </c>
      <c r="BA241" s="96">
        <v>39554.526087463171</v>
      </c>
      <c r="BB241" s="96">
        <v>40243.774117291665</v>
      </c>
      <c r="BC241" s="96">
        <v>38948.239435592302</v>
      </c>
      <c r="BD241" s="96">
        <v>40870.394124315244</v>
      </c>
      <c r="BE241" s="96">
        <v>42018.597072589459</v>
      </c>
      <c r="BF241" s="96">
        <v>41979.07600619844</v>
      </c>
      <c r="BG241" s="96">
        <v>42608.950253823612</v>
      </c>
      <c r="BH241" s="96">
        <v>42626.865895348463</v>
      </c>
      <c r="BI241" s="96">
        <v>42377.412314608024</v>
      </c>
      <c r="BJ241" s="96">
        <v>42205.14986560127</v>
      </c>
      <c r="BK241" s="96">
        <v>42420.945182357616</v>
      </c>
      <c r="BL241" s="96">
        <v>42284.288710557434</v>
      </c>
      <c r="BM241" s="96">
        <v>41817.013476150445</v>
      </c>
      <c r="BN241" s="96">
        <v>42148.26180075192</v>
      </c>
      <c r="BO241" s="96">
        <v>42500.592629526029</v>
      </c>
      <c r="BP241" s="96">
        <v>42144.980379161163</v>
      </c>
      <c r="BQ241" s="96">
        <v>42230.592859668737</v>
      </c>
    </row>
    <row r="242" spans="1:69" x14ac:dyDescent="0.25">
      <c r="A242" s="96" t="s">
        <v>472</v>
      </c>
      <c r="B242" s="96" t="s">
        <v>473</v>
      </c>
      <c r="C242" s="96" t="s">
        <v>509</v>
      </c>
      <c r="D242" s="96" t="s">
        <v>4191</v>
      </c>
      <c r="AJ242" s="96">
        <v>6145.6127045983503</v>
      </c>
      <c r="AK242" s="96">
        <v>6742.6145242600451</v>
      </c>
      <c r="AL242" s="96">
        <v>7380.5873488029374</v>
      </c>
      <c r="AM242" s="96">
        <v>7840.5511256440896</v>
      </c>
      <c r="AN242" s="96">
        <v>8289.3648319062795</v>
      </c>
      <c r="AO242" s="96">
        <v>8872.964729454352</v>
      </c>
      <c r="AP242" s="96">
        <v>9106.7399936883976</v>
      </c>
      <c r="AQ242" s="96">
        <v>8769.9998432886605</v>
      </c>
      <c r="AR242" s="96">
        <v>5413.9063542473077</v>
      </c>
      <c r="AS242" s="96">
        <v>8501.3806276721734</v>
      </c>
      <c r="AT242" s="96">
        <v>9812.327049826421</v>
      </c>
      <c r="AU242" s="96">
        <v>8922.1364090288935</v>
      </c>
      <c r="AV242" s="96">
        <v>8551.0696922977695</v>
      </c>
      <c r="AW242" s="96">
        <v>8402.3013805084101</v>
      </c>
      <c r="AX242" s="96">
        <v>8424.2029318088244</v>
      </c>
      <c r="AY242" s="96">
        <v>7805.9572349652108</v>
      </c>
      <c r="AZ242" s="98">
        <f t="shared" si="3"/>
        <v>11536.199390094174</v>
      </c>
      <c r="BA242" s="96">
        <v>8400.5459055534284</v>
      </c>
      <c r="BB242" s="96">
        <v>9143.6601549265706</v>
      </c>
      <c r="BC242" s="96">
        <v>9834.8379883208236</v>
      </c>
      <c r="BD242" s="96">
        <v>10512.518176423382</v>
      </c>
      <c r="BE242" s="96">
        <v>10894.687439207075</v>
      </c>
      <c r="BF242" s="96">
        <v>11169.272948649792</v>
      </c>
      <c r="BG242" s="96">
        <v>11217.054234453426</v>
      </c>
      <c r="BH242" s="96">
        <v>11415.986179920968</v>
      </c>
      <c r="BI242" s="96">
        <v>11452.420194438248</v>
      </c>
      <c r="BJ242" s="96">
        <v>11587.070093263439</v>
      </c>
      <c r="BK242" s="96">
        <v>10849.638251314738</v>
      </c>
      <c r="BL242" s="96">
        <v>10433.562980335468</v>
      </c>
      <c r="BM242" s="96">
        <v>12606.426804322438</v>
      </c>
      <c r="BN242" s="96">
        <v>16322.168173484175</v>
      </c>
      <c r="BO242" s="96">
        <v>16761.820033654047</v>
      </c>
      <c r="BP242" s="96">
        <v>12824.610197936669</v>
      </c>
      <c r="BQ242" s="96">
        <v>10689.109875396249</v>
      </c>
    </row>
    <row r="243" spans="1:69" x14ac:dyDescent="0.25">
      <c r="A243" s="96" t="s">
        <v>4011</v>
      </c>
      <c r="B243" s="96" t="s">
        <v>4010</v>
      </c>
      <c r="C243" s="96" t="s">
        <v>509</v>
      </c>
      <c r="D243" s="96" t="s">
        <v>4191</v>
      </c>
      <c r="AJ243" s="96">
        <v>34870.541353216984</v>
      </c>
      <c r="AK243" s="96">
        <v>35469.593962058207</v>
      </c>
      <c r="AL243" s="96">
        <v>35371.301080216494</v>
      </c>
      <c r="AM243" s="96">
        <v>35071.425059887501</v>
      </c>
      <c r="AN243" s="96">
        <v>35406.968377499499</v>
      </c>
      <c r="AO243" s="96">
        <v>36219.97731136495</v>
      </c>
      <c r="AP243" s="96">
        <v>36400.164283024984</v>
      </c>
      <c r="AQ243" s="96">
        <v>37616.974960527223</v>
      </c>
      <c r="AR243" s="96">
        <v>37838.231603092114</v>
      </c>
      <c r="AS243" s="96">
        <v>39456.154910843281</v>
      </c>
      <c r="AT243" s="96">
        <v>39665.926029376365</v>
      </c>
      <c r="AU243" s="96">
        <v>40276.511505421906</v>
      </c>
      <c r="AV243" s="96">
        <v>39519.172885583765</v>
      </c>
      <c r="AW243" s="96">
        <v>40482.995863575074</v>
      </c>
      <c r="AX243" s="96">
        <v>40927.110602447363</v>
      </c>
      <c r="AY243" s="96">
        <v>41706.785918513197</v>
      </c>
      <c r="AZ243" s="98">
        <f t="shared" si="3"/>
        <v>48413.54141856543</v>
      </c>
      <c r="BA243" s="96">
        <v>42949.989900580331</v>
      </c>
      <c r="BB243" s="96">
        <v>44253.784511037091</v>
      </c>
      <c r="BC243" s="96">
        <v>44336.617320748817</v>
      </c>
      <c r="BD243" s="96">
        <v>45681.069668646494</v>
      </c>
      <c r="BE243" s="96">
        <v>46248.589564500653</v>
      </c>
      <c r="BF243" s="96">
        <v>47146.859850786634</v>
      </c>
      <c r="BG243" s="96">
        <v>46354.09792293363</v>
      </c>
      <c r="BH243" s="96">
        <v>47147.526133477862</v>
      </c>
      <c r="BI243" s="96">
        <v>47429.73105242756</v>
      </c>
      <c r="BJ243" s="96">
        <v>49201.483948414738</v>
      </c>
      <c r="BK243" s="96">
        <v>50417.920614477807</v>
      </c>
      <c r="BL243" s="96">
        <v>50800.09352204579</v>
      </c>
      <c r="BM243" s="96">
        <v>50746.72670502156</v>
      </c>
      <c r="BN243" s="96">
        <v>50902.391946735668</v>
      </c>
      <c r="BO243" s="96">
        <v>51888.468246537195</v>
      </c>
      <c r="BP243" s="96">
        <v>53495.699800025686</v>
      </c>
      <c r="BQ243" s="96">
        <v>54029.153407214755</v>
      </c>
    </row>
    <row r="244" spans="1:69" x14ac:dyDescent="0.25">
      <c r="A244" s="96" t="s">
        <v>474</v>
      </c>
      <c r="B244" s="96" t="s">
        <v>4009</v>
      </c>
      <c r="C244" s="96" t="s">
        <v>509</v>
      </c>
      <c r="D244" s="96" t="s">
        <v>4191</v>
      </c>
      <c r="AJ244" s="96">
        <v>12661.439423365939</v>
      </c>
      <c r="AK244" s="96">
        <v>12419.886745445336</v>
      </c>
      <c r="AL244" s="96">
        <v>12608.412360307679</v>
      </c>
      <c r="AM244" s="96">
        <v>13010.991234956917</v>
      </c>
      <c r="AN244" s="96">
        <v>14018.176140507247</v>
      </c>
      <c r="AO244" s="96">
        <v>14326.611195537838</v>
      </c>
      <c r="AP244" s="96">
        <v>14481.510559450329</v>
      </c>
      <c r="AQ244" s="96">
        <v>14763.900479880516</v>
      </c>
      <c r="AR244" s="96">
        <v>15240.444476515901</v>
      </c>
      <c r="AS244" s="96">
        <v>15338.658925263391</v>
      </c>
      <c r="AT244" s="96">
        <v>15902.877712572314</v>
      </c>
      <c r="AU244" s="96">
        <v>16695.12737226141</v>
      </c>
      <c r="AV244" s="96">
        <v>17125.133613365131</v>
      </c>
      <c r="AW244" s="96">
        <v>16489.154748740933</v>
      </c>
      <c r="AX244" s="96">
        <v>16270.665277672524</v>
      </c>
      <c r="AY244" s="96">
        <v>16005.238580868878</v>
      </c>
      <c r="AZ244" s="98">
        <f t="shared" si="3"/>
        <v>18353.916516391375</v>
      </c>
      <c r="BA244" s="96">
        <v>16040.324452590698</v>
      </c>
      <c r="BB244" s="96">
        <v>16775.770843324382</v>
      </c>
      <c r="BC244" s="96">
        <v>15908.338020856838</v>
      </c>
      <c r="BD244" s="96">
        <v>16031.363931144526</v>
      </c>
      <c r="BE244" s="96">
        <v>17132.345295980103</v>
      </c>
      <c r="BF244" s="96">
        <v>17337.49995157983</v>
      </c>
      <c r="BG244" s="96">
        <v>17507.800965244744</v>
      </c>
      <c r="BH244" s="96">
        <v>18007.232940088084</v>
      </c>
      <c r="BI244" s="96">
        <v>18348.925488329882</v>
      </c>
      <c r="BJ244" s="96">
        <v>19642.892732031713</v>
      </c>
      <c r="BK244" s="96">
        <v>20369.75045835747</v>
      </c>
      <c r="BL244" s="96">
        <v>20474.768596099864</v>
      </c>
      <c r="BM244" s="96">
        <v>20505.448859056491</v>
      </c>
      <c r="BN244" s="96">
        <v>20737.727802054244</v>
      </c>
      <c r="BO244" s="96">
        <v>19875.86391534307</v>
      </c>
      <c r="BP244" s="96">
        <v>18966.610010180073</v>
      </c>
    </row>
    <row r="245" spans="1:69" x14ac:dyDescent="0.25">
      <c r="A245" s="96" t="s">
        <v>4008</v>
      </c>
      <c r="B245" s="96" t="s">
        <v>4007</v>
      </c>
      <c r="C245" s="96" t="s">
        <v>509</v>
      </c>
      <c r="D245" s="96" t="s">
        <v>4191</v>
      </c>
      <c r="AJ245" s="96">
        <v>7460.3530822387202</v>
      </c>
      <c r="AK245" s="96">
        <v>7708.3462401072184</v>
      </c>
      <c r="AL245" s="96">
        <v>7858.7737721275225</v>
      </c>
      <c r="AM245" s="96">
        <v>8120.9721756605295</v>
      </c>
      <c r="AN245" s="96">
        <v>8428.4185134305426</v>
      </c>
      <c r="AO245" s="96">
        <v>8705.929012542827</v>
      </c>
      <c r="AP245" s="96">
        <v>8742.5536658546043</v>
      </c>
      <c r="AQ245" s="96">
        <v>8936.8580434908945</v>
      </c>
      <c r="AR245" s="96">
        <v>9326.4782740365918</v>
      </c>
      <c r="AS245" s="96">
        <v>9397.5522679843161</v>
      </c>
      <c r="AT245" s="96">
        <v>9652.7878958803794</v>
      </c>
      <c r="AU245" s="96">
        <v>9863.2175867617116</v>
      </c>
      <c r="AV245" s="96">
        <v>10414.037097429893</v>
      </c>
      <c r="AW245" s="96">
        <v>11031.934255919923</v>
      </c>
      <c r="AX245" s="96">
        <v>11716.790224501103</v>
      </c>
      <c r="AY245" s="96">
        <v>12328.819593351336</v>
      </c>
      <c r="AZ245" s="98">
        <f t="shared" si="3"/>
        <v>17973.873011147873</v>
      </c>
      <c r="BA245" s="96">
        <v>12941.869739852582</v>
      </c>
      <c r="BB245" s="96">
        <v>13100.742822225264</v>
      </c>
      <c r="BC245" s="96">
        <v>13733.993176704702</v>
      </c>
      <c r="BD245" s="96">
        <v>14415.666746411995</v>
      </c>
      <c r="BE245" s="96">
        <v>14983.909842852971</v>
      </c>
      <c r="BF245" s="96">
        <v>15664.194075344287</v>
      </c>
      <c r="BG245" s="96">
        <v>16314.686284702648</v>
      </c>
      <c r="BH245" s="96">
        <v>17152.302153321598</v>
      </c>
      <c r="BI245" s="96">
        <v>18116.892364061074</v>
      </c>
      <c r="BJ245" s="96">
        <v>19240.453263557967</v>
      </c>
      <c r="BK245" s="96">
        <v>20162.999569179796</v>
      </c>
      <c r="BL245" s="96">
        <v>21209.206695981517</v>
      </c>
      <c r="BM245" s="96">
        <v>21582.056620446896</v>
      </c>
      <c r="BN245" s="96">
        <v>20807.179319444775</v>
      </c>
      <c r="BO245" s="96">
        <v>21705.346153520219</v>
      </c>
      <c r="BP245" s="96">
        <v>22101.670957531809</v>
      </c>
      <c r="BQ245" s="96">
        <v>22322.671404373785</v>
      </c>
    </row>
    <row r="246" spans="1:69" x14ac:dyDescent="0.25">
      <c r="A246" s="96" t="s">
        <v>4006</v>
      </c>
      <c r="B246" s="96" t="s">
        <v>4005</v>
      </c>
      <c r="C246" s="96" t="s">
        <v>509</v>
      </c>
      <c r="D246" s="96" t="s">
        <v>4191</v>
      </c>
      <c r="AJ246" s="96">
        <v>9382.4851562013573</v>
      </c>
      <c r="AK246" s="96">
        <v>9098.5379959886304</v>
      </c>
      <c r="AL246" s="96">
        <v>8784.3074986650372</v>
      </c>
      <c r="AM246" s="96">
        <v>8623.2929340205155</v>
      </c>
      <c r="AN246" s="96">
        <v>8666.6178232211005</v>
      </c>
      <c r="AO246" s="96">
        <v>8861.4882552613763</v>
      </c>
      <c r="AP246" s="96">
        <v>8989.4080684850705</v>
      </c>
      <c r="AQ246" s="96">
        <v>8981.3268030669406</v>
      </c>
      <c r="AR246" s="96">
        <v>8949.7498933999414</v>
      </c>
      <c r="AS246" s="96">
        <v>8999.9199810393075</v>
      </c>
      <c r="AT246" s="96">
        <v>9110.9473212149805</v>
      </c>
      <c r="AU246" s="96">
        <v>9373.336815759847</v>
      </c>
      <c r="AV246" s="96">
        <v>9472.2446727300194</v>
      </c>
      <c r="AW246" s="96">
        <v>9797.7113507907543</v>
      </c>
      <c r="AX246" s="96">
        <v>10094.397799924809</v>
      </c>
      <c r="AY246" s="96">
        <v>10421.297597306329</v>
      </c>
      <c r="AZ246" s="98">
        <f t="shared" si="3"/>
        <v>11941.776713288971</v>
      </c>
      <c r="BA246" s="96">
        <v>10774.72437337912</v>
      </c>
      <c r="BB246" s="96">
        <v>11058.990488230944</v>
      </c>
      <c r="BC246" s="96">
        <v>11142.863420187909</v>
      </c>
      <c r="BD246" s="96">
        <v>11594.749452635439</v>
      </c>
      <c r="BE246" s="96">
        <v>11774.908020507739</v>
      </c>
      <c r="BF246" s="96">
        <v>11935.759438900519</v>
      </c>
      <c r="BG246" s="96">
        <v>12191.591198573287</v>
      </c>
      <c r="BH246" s="96">
        <v>12472.119574103885</v>
      </c>
      <c r="BI246" s="96">
        <v>12502.171570020188</v>
      </c>
      <c r="BJ246" s="96">
        <v>12349.114297092347</v>
      </c>
      <c r="BK246" s="96">
        <v>12352.963210559576</v>
      </c>
      <c r="BL246" s="96">
        <v>12358.082124179271</v>
      </c>
      <c r="BM246" s="96">
        <v>12362.251151750657</v>
      </c>
      <c r="BN246" s="96">
        <v>11974.933191816779</v>
      </c>
      <c r="BO246" s="96">
        <v>12103.90575513168</v>
      </c>
      <c r="BP246" s="96">
        <v>12043.107532640992</v>
      </c>
      <c r="BQ246" s="96">
        <v>12017.969326202172</v>
      </c>
    </row>
    <row r="247" spans="1:69" x14ac:dyDescent="0.25">
      <c r="A247" s="96" t="s">
        <v>475</v>
      </c>
      <c r="B247" s="96" t="s">
        <v>476</v>
      </c>
      <c r="C247" s="96" t="s">
        <v>509</v>
      </c>
      <c r="D247" s="96" t="s">
        <v>4191</v>
      </c>
      <c r="AJ247" s="96">
        <v>38525.030349717686</v>
      </c>
      <c r="AK247" s="96">
        <v>42088.687871127484</v>
      </c>
      <c r="AL247" s="96">
        <v>41255.71041661247</v>
      </c>
      <c r="AM247" s="96">
        <v>40615.368994282675</v>
      </c>
      <c r="AN247" s="96">
        <v>40246.200123360657</v>
      </c>
      <c r="AO247" s="96">
        <v>41660.658691684897</v>
      </c>
      <c r="AP247" s="96">
        <v>43119.156680044434</v>
      </c>
      <c r="AQ247" s="96">
        <v>45137.282669341519</v>
      </c>
      <c r="AR247" s="96">
        <v>47565.302105508679</v>
      </c>
      <c r="AS247" s="96">
        <v>49124.479924175699</v>
      </c>
      <c r="AT247" s="96">
        <v>50014.628934876331</v>
      </c>
      <c r="AU247" s="96">
        <v>52575.051923933555</v>
      </c>
      <c r="AV247" s="96">
        <v>58685.089985304126</v>
      </c>
      <c r="AW247" s="96">
        <v>59667.305944093896</v>
      </c>
      <c r="AX247" s="96">
        <v>61639.166428780998</v>
      </c>
      <c r="AY247" s="96">
        <v>67572.468499636918</v>
      </c>
      <c r="AZ247" s="98">
        <f t="shared" si="3"/>
        <v>71080.434341053638</v>
      </c>
      <c r="BA247" s="96">
        <v>70040.931177310136</v>
      </c>
      <c r="BB247" s="96">
        <v>71071.797247560273</v>
      </c>
      <c r="BC247" s="96">
        <v>68709.170147927245</v>
      </c>
      <c r="BD247" s="96">
        <v>71568.331007089553</v>
      </c>
      <c r="BE247" s="96">
        <v>71441.241668867573</v>
      </c>
      <c r="BF247" s="96">
        <v>74935.069534086477</v>
      </c>
      <c r="BG247" s="96">
        <v>76570.864057775485</v>
      </c>
      <c r="BH247" s="96">
        <v>77878.694346249351</v>
      </c>
      <c r="BI247" s="96">
        <v>78461.142268214244</v>
      </c>
      <c r="BJ247" s="96">
        <v>73446.288900549378</v>
      </c>
      <c r="BK247" s="96">
        <v>70415.900105478941</v>
      </c>
      <c r="BL247" s="96">
        <v>69526.753592682508</v>
      </c>
      <c r="BM247" s="96">
        <v>69861.484508552574</v>
      </c>
      <c r="BN247" s="96">
        <v>66085.257626278559</v>
      </c>
      <c r="BO247" s="96">
        <v>66017.03248767562</v>
      </c>
      <c r="BP247" s="96">
        <v>65867.734408082717</v>
      </c>
      <c r="BQ247" s="96">
        <v>66469.69071353141</v>
      </c>
    </row>
    <row r="248" spans="1:69" x14ac:dyDescent="0.25">
      <c r="A248" s="96" t="s">
        <v>477</v>
      </c>
      <c r="B248" s="96" t="s">
        <v>478</v>
      </c>
      <c r="C248" s="96" t="s">
        <v>509</v>
      </c>
      <c r="D248" s="96" t="s">
        <v>4191</v>
      </c>
      <c r="AJ248" s="96">
        <v>26368.635985570381</v>
      </c>
      <c r="AK248" s="96">
        <v>27535.857709956148</v>
      </c>
      <c r="AL248" s="96">
        <v>27319.609017641247</v>
      </c>
      <c r="AM248" s="96">
        <v>27342.854091423793</v>
      </c>
      <c r="AN248" s="96">
        <v>27277.165898321444</v>
      </c>
      <c r="AO248" s="96">
        <v>28329.799364901082</v>
      </c>
      <c r="AP248" s="96">
        <v>29014.252287777654</v>
      </c>
      <c r="AQ248" s="96">
        <v>29710.254437147094</v>
      </c>
      <c r="AR248" s="96">
        <v>30873.41862272819</v>
      </c>
      <c r="AS248" s="96">
        <v>31691.261158728357</v>
      </c>
      <c r="AT248" s="96">
        <v>32167.439481079007</v>
      </c>
      <c r="AU248" s="96">
        <v>32165.331250473537</v>
      </c>
      <c r="AV248" s="96">
        <v>33211.437611927118</v>
      </c>
      <c r="AW248" s="96">
        <v>34761.661008583098</v>
      </c>
      <c r="AX248" s="96">
        <v>35072.005243566207</v>
      </c>
      <c r="AY248" s="96">
        <v>36032.119081618031</v>
      </c>
      <c r="AZ248" s="98">
        <f t="shared" si="3"/>
        <v>41214.133463178478</v>
      </c>
      <c r="BA248" s="96">
        <v>37589.584896476612</v>
      </c>
      <c r="BB248" s="96">
        <v>38367.809906887829</v>
      </c>
      <c r="BC248" s="96">
        <v>39070.863064088015</v>
      </c>
      <c r="BD248" s="96">
        <v>39274.871129782056</v>
      </c>
      <c r="BE248" s="96">
        <v>40110.772313333546</v>
      </c>
      <c r="BF248" s="96">
        <v>40406.627935800498</v>
      </c>
      <c r="BG248" s="96">
        <v>40481.540293173763</v>
      </c>
      <c r="BH248" s="96">
        <v>40724.95304914764</v>
      </c>
      <c r="BI248" s="96">
        <v>41380.17110273381</v>
      </c>
      <c r="BJ248" s="96">
        <v>41624.008678545018</v>
      </c>
      <c r="BK248" s="96">
        <v>42277.549316365737</v>
      </c>
      <c r="BL248" s="96">
        <v>43181.500930159389</v>
      </c>
      <c r="BM248" s="96">
        <v>44384.049040420701</v>
      </c>
      <c r="BN248" s="96">
        <v>42851.885305223594</v>
      </c>
      <c r="BO248" s="96">
        <v>44243.714027209673</v>
      </c>
      <c r="BP248" s="96">
        <v>42667.959488825058</v>
      </c>
      <c r="BQ248" s="96">
        <v>42002.408395861188</v>
      </c>
    </row>
    <row r="249" spans="1:69" x14ac:dyDescent="0.25">
      <c r="A249" s="96" t="s">
        <v>479</v>
      </c>
      <c r="B249" s="96" t="s">
        <v>480</v>
      </c>
      <c r="C249" s="96" t="s">
        <v>509</v>
      </c>
      <c r="D249" s="96" t="s">
        <v>4191</v>
      </c>
      <c r="AJ249" s="96">
        <v>36450.160692229547</v>
      </c>
      <c r="AK249" s="96">
        <v>38025.670906621206</v>
      </c>
      <c r="AL249" s="96">
        <v>42886.659624839085</v>
      </c>
      <c r="AM249" s="96">
        <v>38000.223344203208</v>
      </c>
      <c r="AN249" s="96">
        <v>40002.370589487982</v>
      </c>
      <c r="AO249" s="96">
        <v>41841.843638286111</v>
      </c>
      <c r="AP249" s="96">
        <v>45099.489917625433</v>
      </c>
      <c r="AQ249" s="96">
        <v>45034.172779967776</v>
      </c>
      <c r="AR249" s="96">
        <v>43155.340627016943</v>
      </c>
      <c r="AS249" s="96">
        <v>47107.826517763489</v>
      </c>
      <c r="AT249" s="96">
        <v>44575.077650611267</v>
      </c>
      <c r="AU249" s="96">
        <v>47741.202665244375</v>
      </c>
      <c r="AV249" s="96">
        <v>50864.61201991672</v>
      </c>
      <c r="AW249" s="96">
        <v>57253.356735759022</v>
      </c>
      <c r="AX249" s="96">
        <v>60867.112343087931</v>
      </c>
      <c r="AY249" s="96">
        <v>63792.111499232626</v>
      </c>
      <c r="AZ249" s="98">
        <f t="shared" si="3"/>
        <v>75478.008748423992</v>
      </c>
      <c r="BA249" s="96">
        <v>66196.666159672473</v>
      </c>
      <c r="BB249" s="96">
        <v>65226.766529517394</v>
      </c>
      <c r="BC249" s="96">
        <v>61699.090126418516</v>
      </c>
      <c r="BD249" s="96">
        <v>62689.279178252029</v>
      </c>
      <c r="BE249" s="96">
        <v>65285.972423525993</v>
      </c>
      <c r="BF249" s="96">
        <v>66560.406766755128</v>
      </c>
      <c r="BG249" s="96">
        <v>70019.079838454214</v>
      </c>
      <c r="BH249" s="96">
        <v>72713.514761022481</v>
      </c>
      <c r="BI249" s="96">
        <v>74960.620093221689</v>
      </c>
      <c r="BJ249" s="96">
        <v>75575.446015737325</v>
      </c>
      <c r="BK249" s="96">
        <v>78720.30482181671</v>
      </c>
      <c r="BL249" s="96">
        <v>79410.733194740358</v>
      </c>
      <c r="BM249" s="96">
        <v>81707.148967931222</v>
      </c>
      <c r="BN249" s="96">
        <v>87667.225274187876</v>
      </c>
      <c r="BO249" s="96">
        <v>91458.663325710761</v>
      </c>
      <c r="BP249" s="96">
        <v>90576.825412002101</v>
      </c>
      <c r="BQ249" s="96">
        <v>92658.405834241421</v>
      </c>
    </row>
    <row r="250" spans="1:69" hidden="1" x14ac:dyDescent="0.25">
      <c r="A250" s="96" t="s">
        <v>3989</v>
      </c>
      <c r="B250" s="96" t="s">
        <v>4004</v>
      </c>
      <c r="C250" s="96" t="s">
        <v>509</v>
      </c>
      <c r="D250" s="96" t="s">
        <v>4191</v>
      </c>
      <c r="AZ250" s="98" t="e">
        <f t="shared" si="3"/>
        <v>#DIV/0!</v>
      </c>
    </row>
    <row r="251" spans="1:69" x14ac:dyDescent="0.25">
      <c r="A251" s="96" t="s">
        <v>481</v>
      </c>
      <c r="B251" s="96" t="s">
        <v>482</v>
      </c>
      <c r="C251" s="96" t="s">
        <v>509</v>
      </c>
      <c r="D251" s="96" t="s">
        <v>4191</v>
      </c>
      <c r="AJ251" s="96">
        <v>3844.8243473825814</v>
      </c>
      <c r="AK251" s="96">
        <v>3760.1927920429439</v>
      </c>
      <c r="AL251" s="96">
        <v>3687.6934452639421</v>
      </c>
      <c r="AM251" s="96">
        <v>3595.7804171744383</v>
      </c>
      <c r="AN251" s="96">
        <v>3588.323958808709</v>
      </c>
      <c r="AO251" s="96">
        <v>3653.9127557449679</v>
      </c>
      <c r="AP251" s="96">
        <v>3685.6534924344855</v>
      </c>
      <c r="AQ251" s="96">
        <v>3713.6265012826439</v>
      </c>
      <c r="AR251" s="96">
        <v>3783.4447029166422</v>
      </c>
      <c r="AS251" s="96">
        <v>3836.014252903803</v>
      </c>
      <c r="AT251" s="96">
        <v>3949.6940313487285</v>
      </c>
      <c r="AU251" s="96">
        <v>4099.7455392706534</v>
      </c>
      <c r="AV251" s="96">
        <v>4239.6666009070623</v>
      </c>
      <c r="AW251" s="96">
        <v>4420.6698253689055</v>
      </c>
      <c r="AX251" s="96">
        <v>4611.5919503068226</v>
      </c>
      <c r="AY251" s="96">
        <v>4770.6201417490456</v>
      </c>
      <c r="AZ251" s="98">
        <f t="shared" si="3"/>
        <v>6553.0591836070053</v>
      </c>
      <c r="BA251" s="96">
        <v>4972.6861791812571</v>
      </c>
      <c r="BB251" s="96">
        <v>5138.1523895879418</v>
      </c>
      <c r="BC251" s="96">
        <v>5299.4671414442837</v>
      </c>
      <c r="BD251" s="96">
        <v>5563.2568517076934</v>
      </c>
      <c r="BE251" s="96">
        <v>5886.5357786025461</v>
      </c>
      <c r="BF251" s="96">
        <v>5995.9511742718832</v>
      </c>
      <c r="BG251" s="96">
        <v>6229.5732967418026</v>
      </c>
      <c r="BH251" s="96">
        <v>6431.145263440967</v>
      </c>
      <c r="BI251" s="96">
        <v>6632.1316080453153</v>
      </c>
      <c r="BJ251" s="96">
        <v>6876.0776399350552</v>
      </c>
      <c r="BK251" s="96">
        <v>7123.3186420273705</v>
      </c>
      <c r="BL251" s="96">
        <v>7299.7837779396623</v>
      </c>
      <c r="BM251" s="96">
        <v>7512.3293068748235</v>
      </c>
      <c r="BN251" s="96">
        <v>7536.4412484996246</v>
      </c>
      <c r="BO251" s="96">
        <v>7620.755266228648</v>
      </c>
      <c r="BP251" s="96">
        <v>7590.7608085094325</v>
      </c>
      <c r="BQ251" s="96">
        <v>7693.6397482807915</v>
      </c>
    </row>
    <row r="252" spans="1:69" x14ac:dyDescent="0.25">
      <c r="A252" s="96" t="s">
        <v>483</v>
      </c>
      <c r="B252" s="96" t="s">
        <v>484</v>
      </c>
      <c r="C252" s="96" t="s">
        <v>509</v>
      </c>
      <c r="D252" s="96" t="s">
        <v>4191</v>
      </c>
      <c r="AJ252" s="96">
        <v>3193.9641937283395</v>
      </c>
      <c r="AK252" s="96">
        <v>3202.1256895185024</v>
      </c>
      <c r="AL252" s="96">
        <v>3355.850106338944</v>
      </c>
      <c r="AM252" s="96">
        <v>3463.9665450975049</v>
      </c>
      <c r="AN252" s="96">
        <v>3778.6148638119821</v>
      </c>
      <c r="AO252" s="96">
        <v>4041.4576893149715</v>
      </c>
      <c r="AP252" s="96">
        <v>4149.6425567945789</v>
      </c>
      <c r="AQ252" s="96">
        <v>4253.4498819418013</v>
      </c>
      <c r="AR252" s="96">
        <v>4456.2805773989676</v>
      </c>
      <c r="AS252" s="96">
        <v>4463.2086189312286</v>
      </c>
      <c r="AT252" s="96">
        <v>4557.4021885224474</v>
      </c>
      <c r="AU252" s="96">
        <v>4800.7470851658063</v>
      </c>
      <c r="AV252" s="96">
        <v>4953.5409982616384</v>
      </c>
      <c r="AW252" s="96">
        <v>5086.4218264619758</v>
      </c>
      <c r="AX252" s="96">
        <v>5208.1452505262014</v>
      </c>
      <c r="AY252" s="96">
        <v>5616.1048775258005</v>
      </c>
      <c r="AZ252" s="98">
        <f t="shared" si="3"/>
        <v>6997.298712678773</v>
      </c>
      <c r="BA252" s="96">
        <v>5922.4164723983777</v>
      </c>
      <c r="BB252" s="96">
        <v>6254.429468865229</v>
      </c>
      <c r="BC252" s="96">
        <v>6502.4889035841234</v>
      </c>
      <c r="BD252" s="96">
        <v>6645.2624377159391</v>
      </c>
      <c r="BE252" s="96">
        <v>7020.7949132777539</v>
      </c>
      <c r="BF252" s="96">
        <v>7051.3290716206611</v>
      </c>
      <c r="BG252" s="96">
        <v>6942.9747913035262</v>
      </c>
      <c r="BH252" s="96">
        <v>7074.3636583478255</v>
      </c>
      <c r="BI252" s="96">
        <v>7180.6436333599204</v>
      </c>
      <c r="BJ252" s="96">
        <v>7224.6953372799371</v>
      </c>
      <c r="BK252" s="96">
        <v>7143.9165790631796</v>
      </c>
      <c r="BL252" s="96">
        <v>7255.2822945919434</v>
      </c>
      <c r="BM252" s="96">
        <v>7381.0317107822375</v>
      </c>
      <c r="BN252" s="96">
        <v>7401.4571054866074</v>
      </c>
      <c r="BO252" s="96">
        <v>7275.9265567320044</v>
      </c>
      <c r="BP252" s="96">
        <v>7280.9375385577878</v>
      </c>
      <c r="BQ252" s="96">
        <v>7396.1276425720907</v>
      </c>
    </row>
    <row r="253" spans="1:69" x14ac:dyDescent="0.25">
      <c r="A253" s="96" t="s">
        <v>485</v>
      </c>
      <c r="B253" s="96" t="s">
        <v>486</v>
      </c>
      <c r="C253" s="96" t="s">
        <v>509</v>
      </c>
      <c r="D253" s="96" t="s">
        <v>4191</v>
      </c>
      <c r="AJ253" s="96">
        <v>45543.120432321411</v>
      </c>
      <c r="AK253" s="96">
        <v>40993.971962762713</v>
      </c>
      <c r="AL253" s="96">
        <v>35248.007056102644</v>
      </c>
      <c r="AM253" s="96">
        <v>27329.305531344016</v>
      </c>
      <c r="AN253" s="96">
        <v>25105.44724218599</v>
      </c>
      <c r="AO253" s="96">
        <v>23275.434296433821</v>
      </c>
      <c r="AP253" s="96">
        <v>23069.237197084756</v>
      </c>
      <c r="AQ253" s="96">
        <v>23373.910638106951</v>
      </c>
      <c r="AR253" s="96">
        <v>23586.34910300736</v>
      </c>
      <c r="AS253" s="96">
        <v>25079.131205405542</v>
      </c>
      <c r="AT253" s="96">
        <v>27240.212243257145</v>
      </c>
      <c r="AU253" s="96">
        <v>28541.924393211149</v>
      </c>
      <c r="AV253" s="96">
        <v>31057.823141798654</v>
      </c>
      <c r="AW253" s="96">
        <v>34759.209337111635</v>
      </c>
      <c r="AX253" s="96">
        <v>35522.146569177443</v>
      </c>
      <c r="AY253" s="96">
        <v>38339.440077861393</v>
      </c>
      <c r="AZ253" s="98">
        <f t="shared" si="3"/>
        <v>39039.934240660914</v>
      </c>
      <c r="BA253" s="96">
        <v>41119.673161954532</v>
      </c>
      <c r="BB253" s="96">
        <v>42238.722418887708</v>
      </c>
      <c r="BC253" s="96">
        <v>36997.358445766484</v>
      </c>
      <c r="BD253" s="96">
        <v>38383.720921917433</v>
      </c>
      <c r="BE253" s="96">
        <v>40554.033922788563</v>
      </c>
      <c r="BF253" s="96">
        <v>40652.279869849648</v>
      </c>
      <c r="BG253" s="96">
        <v>40709.655855339071</v>
      </c>
      <c r="BH253" s="96">
        <v>37738.133443623265</v>
      </c>
      <c r="BI253" s="96">
        <v>34160.484354145381</v>
      </c>
      <c r="BJ253" s="96">
        <v>35239.579270154369</v>
      </c>
      <c r="BK253" s="96">
        <v>36300.84180503618</v>
      </c>
      <c r="BL253" s="96">
        <v>37439.881089367962</v>
      </c>
      <c r="BM253" s="96">
        <v>38537.909527446951</v>
      </c>
      <c r="BN253" s="96">
        <v>38658.509259840022</v>
      </c>
      <c r="BO253" s="96">
        <v>40757.10615252531</v>
      </c>
      <c r="BP253" s="99">
        <v>39392.592592592591</v>
      </c>
      <c r="BQ253" s="99">
        <v>44798.400000000001</v>
      </c>
    </row>
    <row r="254" spans="1:69" x14ac:dyDescent="0.25">
      <c r="A254" s="96" t="s">
        <v>4003</v>
      </c>
      <c r="B254" s="96" t="s">
        <v>4002</v>
      </c>
      <c r="C254" s="96" t="s">
        <v>509</v>
      </c>
      <c r="D254" s="96" t="s">
        <v>4191</v>
      </c>
      <c r="AJ254" s="96">
        <v>12716.91118341889</v>
      </c>
      <c r="AK254" s="96">
        <v>12930.42839812807</v>
      </c>
      <c r="AL254" s="96">
        <v>13356.842401177162</v>
      </c>
      <c r="AM254" s="96">
        <v>13670.570575976293</v>
      </c>
      <c r="AN254" s="96">
        <v>14034.410001522285</v>
      </c>
      <c r="AO254" s="96">
        <v>14630.474852920792</v>
      </c>
      <c r="AP254" s="96">
        <v>15166.24789097941</v>
      </c>
      <c r="AQ254" s="96">
        <v>15248.003540624772</v>
      </c>
      <c r="AR254" s="96">
        <v>15474.011819413468</v>
      </c>
      <c r="AS254" s="96">
        <v>16120.089734957599</v>
      </c>
      <c r="AT254" s="96">
        <v>16475.821267058622</v>
      </c>
      <c r="AU254" s="96">
        <v>17083.836189958663</v>
      </c>
      <c r="AV254" s="96">
        <v>17825.792093025048</v>
      </c>
      <c r="AW254" s="96">
        <v>18934.570101044392</v>
      </c>
      <c r="AX254" s="96">
        <v>20020.246296477551</v>
      </c>
      <c r="AY254" s="96">
        <v>21379.044044695362</v>
      </c>
      <c r="AZ254" s="98">
        <f t="shared" si="3"/>
        <v>33083.227307489906</v>
      </c>
      <c r="BA254" s="96">
        <v>23022.609853884227</v>
      </c>
      <c r="BB254" s="96">
        <v>24216.942041098937</v>
      </c>
      <c r="BC254" s="96">
        <v>24759.791025851748</v>
      </c>
      <c r="BD254" s="96">
        <v>26620.702854959003</v>
      </c>
      <c r="BE254" s="96">
        <v>28034.713917319248</v>
      </c>
      <c r="BF254" s="96">
        <v>29245.614302187299</v>
      </c>
      <c r="BG254" s="96">
        <v>30649.38516063902</v>
      </c>
      <c r="BH254" s="96">
        <v>31860.887992743395</v>
      </c>
      <c r="BI254" s="96">
        <v>32956.923209561945</v>
      </c>
      <c r="BJ254" s="96">
        <v>34288.217696965279</v>
      </c>
      <c r="BK254" s="96">
        <v>35821.882846966146</v>
      </c>
      <c r="BL254" s="96">
        <v>37236.039420095345</v>
      </c>
      <c r="BM254" s="96">
        <v>38469.402911323079</v>
      </c>
      <c r="BN254" s="96">
        <v>39228.323764908389</v>
      </c>
      <c r="BO254" s="96">
        <v>40965.825503917622</v>
      </c>
      <c r="BP254" s="96">
        <v>41779.11491888493</v>
      </c>
      <c r="BQ254" s="96">
        <v>43258.486806022876</v>
      </c>
    </row>
    <row r="255" spans="1:69" x14ac:dyDescent="0.25">
      <c r="A255" s="96" t="s">
        <v>151</v>
      </c>
      <c r="B255" s="96" t="s">
        <v>487</v>
      </c>
      <c r="C255" s="96" t="s">
        <v>509</v>
      </c>
      <c r="D255" s="96" t="s">
        <v>4191</v>
      </c>
      <c r="AJ255" s="96">
        <v>37009.405844720874</v>
      </c>
      <c r="AK255" s="96">
        <v>39534.633282738243</v>
      </c>
      <c r="AL255" s="96">
        <v>40694.000110272071</v>
      </c>
      <c r="AM255" s="96">
        <v>42511.698199300663</v>
      </c>
      <c r="AN255" s="96">
        <v>41302.410007284787</v>
      </c>
      <c r="AO255" s="96">
        <v>43449.174251920173</v>
      </c>
      <c r="AP255" s="96">
        <v>46332.374871874657</v>
      </c>
      <c r="AQ255" s="96">
        <v>46747.690599138863</v>
      </c>
      <c r="AR255" s="96">
        <v>47264.90395632133</v>
      </c>
      <c r="AS255" s="96">
        <v>46944.577182291643</v>
      </c>
      <c r="AT255" s="96">
        <v>45178.071542124009</v>
      </c>
      <c r="AU255" s="96">
        <v>43464.179926972931</v>
      </c>
      <c r="AV255" s="96">
        <v>44321.080672077813</v>
      </c>
      <c r="AW255" s="96">
        <v>44124.843390622089</v>
      </c>
      <c r="AX255" s="96">
        <v>46693.036820676243</v>
      </c>
      <c r="AY255" s="96">
        <v>45874.156805614213</v>
      </c>
      <c r="AZ255" s="98">
        <f t="shared" si="3"/>
        <v>58547.390464934397</v>
      </c>
      <c r="BA255" s="96">
        <v>46480.308838407975</v>
      </c>
      <c r="BB255" s="96">
        <v>48661.819912100167</v>
      </c>
      <c r="BC255" s="96">
        <v>49703.75959815742</v>
      </c>
      <c r="BD255" s="96">
        <v>53292.806990104524</v>
      </c>
      <c r="BE255" s="96">
        <v>53730.160421784371</v>
      </c>
      <c r="BF255" s="96">
        <v>56045.891596436377</v>
      </c>
      <c r="BG255" s="96">
        <v>58629.047628634398</v>
      </c>
      <c r="BH255" s="96">
        <v>59309.810579704346</v>
      </c>
      <c r="BI255" s="96">
        <v>60671.285939765192</v>
      </c>
      <c r="BJ255" s="96">
        <v>61911.992150128048</v>
      </c>
      <c r="BK255" s="96">
        <v>63187.920831160627</v>
      </c>
      <c r="BL255" s="96">
        <v>63719.35465075363</v>
      </c>
      <c r="BM255" s="96">
        <v>64280.112090872768</v>
      </c>
      <c r="BN255" s="96">
        <v>62716.931832673814</v>
      </c>
      <c r="BO255" s="96">
        <v>63416.473067130144</v>
      </c>
      <c r="BP255" s="96">
        <v>64922.533449951807</v>
      </c>
      <c r="BQ255" s="96">
        <v>64625.428326119203</v>
      </c>
    </row>
    <row r="256" spans="1:69" x14ac:dyDescent="0.25">
      <c r="A256" s="96" t="s">
        <v>488</v>
      </c>
      <c r="B256" s="96" t="s">
        <v>57</v>
      </c>
      <c r="C256" s="96" t="s">
        <v>509</v>
      </c>
      <c r="D256" s="96" t="s">
        <v>4191</v>
      </c>
      <c r="AJ256" s="96">
        <v>92594.073585315142</v>
      </c>
      <c r="AK256" s="96">
        <v>95018.916412612714</v>
      </c>
      <c r="AL256" s="96">
        <v>95969.002875113583</v>
      </c>
      <c r="AM256" s="96">
        <v>97320.050909454003</v>
      </c>
      <c r="AN256" s="96">
        <v>98046.491736895099</v>
      </c>
      <c r="AO256" s="96">
        <v>99998.970770032582</v>
      </c>
      <c r="AP256" s="96">
        <v>102087.06459216576</v>
      </c>
      <c r="AQ256" s="96">
        <v>104907.26439585428</v>
      </c>
      <c r="AR256" s="96">
        <v>108147.36270784882</v>
      </c>
      <c r="AS256" s="96">
        <v>110704.37042393661</v>
      </c>
      <c r="AT256" s="96">
        <v>111839.23804254162</v>
      </c>
      <c r="AU256" s="96">
        <v>114257.37133070111</v>
      </c>
      <c r="AV256" s="96">
        <v>117146.3645302838</v>
      </c>
      <c r="AW256" s="96">
        <v>120071.31225099482</v>
      </c>
      <c r="AX256" s="96">
        <v>122094.0618977663</v>
      </c>
      <c r="AY256" s="96">
        <v>123179.60587413789</v>
      </c>
      <c r="AZ256" s="98">
        <f t="shared" si="3"/>
        <v>136697.2979843732</v>
      </c>
      <c r="BA256" s="96">
        <v>124557.77115593292</v>
      </c>
      <c r="BB256" s="96">
        <v>124835.13005453737</v>
      </c>
      <c r="BC256" s="96">
        <v>126163.95002336529</v>
      </c>
      <c r="BD256" s="96">
        <v>130127.53351713062</v>
      </c>
      <c r="BE256" s="96">
        <v>131103.24402394696</v>
      </c>
      <c r="BF256" s="96">
        <v>131975.15435473036</v>
      </c>
      <c r="BG256" s="96">
        <v>133449.61986648795</v>
      </c>
      <c r="BH256" s="96">
        <v>134450.41793530519</v>
      </c>
      <c r="BI256" s="96">
        <v>136167.76551472768</v>
      </c>
      <c r="BJ256" s="96">
        <v>136515.16355888857</v>
      </c>
      <c r="BK256" s="96">
        <v>137832.44342890586</v>
      </c>
      <c r="BL256" s="96">
        <v>140100.9361250675</v>
      </c>
      <c r="BM256" s="96">
        <v>141677.61356538511</v>
      </c>
      <c r="BN256" s="96">
        <v>146411.30760789922</v>
      </c>
      <c r="BO256" s="96">
        <v>149986.36336252239</v>
      </c>
      <c r="BP256" s="96">
        <v>148420.97558519521</v>
      </c>
      <c r="BQ256" s="96">
        <v>150078.6760543164</v>
      </c>
    </row>
    <row r="257" spans="1:69" x14ac:dyDescent="0.25">
      <c r="A257" s="96" t="s">
        <v>176</v>
      </c>
      <c r="B257" s="96" t="s">
        <v>489</v>
      </c>
      <c r="C257" s="96" t="s">
        <v>509</v>
      </c>
      <c r="D257" s="96" t="s">
        <v>4191</v>
      </c>
      <c r="AJ257" s="96">
        <v>10686.923131851718</v>
      </c>
      <c r="AK257" s="96">
        <v>9169.9083200770092</v>
      </c>
      <c r="AL257" s="96">
        <v>8872.905363227208</v>
      </c>
      <c r="AM257" s="96">
        <v>8354.2704289025041</v>
      </c>
      <c r="AN257" s="96">
        <v>8109.7731170358047</v>
      </c>
      <c r="AO257" s="96">
        <v>8302.6615302309765</v>
      </c>
      <c r="AP257" s="96">
        <v>8560.503903134997</v>
      </c>
      <c r="AQ257" s="96">
        <v>8968.1525332119363</v>
      </c>
      <c r="AR257" s="96">
        <v>9179.0590339839273</v>
      </c>
      <c r="AS257" s="96">
        <v>9194.553371394275</v>
      </c>
      <c r="AT257" s="96">
        <v>9244.9806912083586</v>
      </c>
      <c r="AU257" s="96">
        <v>9278.4589458880109</v>
      </c>
      <c r="AV257" s="96">
        <v>9348.3876486249483</v>
      </c>
      <c r="AW257" s="96">
        <v>9753.6147239193651</v>
      </c>
      <c r="AX257" s="96">
        <v>10129.618429132681</v>
      </c>
      <c r="AY257" s="96">
        <v>10577.19183288479</v>
      </c>
      <c r="AZ257" s="98">
        <f t="shared" si="3"/>
        <v>17251.588421453464</v>
      </c>
      <c r="BA257" s="96">
        <v>11268.183796065648</v>
      </c>
      <c r="BB257" s="96">
        <v>12059.642800664127</v>
      </c>
      <c r="BC257" s="96">
        <v>12808.191024832078</v>
      </c>
      <c r="BD257" s="96">
        <v>13393.526231334761</v>
      </c>
      <c r="BE257" s="96">
        <v>13918.26421897945</v>
      </c>
      <c r="BF257" s="96">
        <v>14660.110674203661</v>
      </c>
      <c r="BG257" s="96">
        <v>15502.149408468342</v>
      </c>
      <c r="BH257" s="96">
        <v>16376.257655399872</v>
      </c>
      <c r="BI257" s="96">
        <v>17345.777103626857</v>
      </c>
      <c r="BJ257" s="96">
        <v>18132.290270328391</v>
      </c>
      <c r="BK257" s="96">
        <v>18802.429983443959</v>
      </c>
      <c r="BL257" s="96">
        <v>19578.63749795092</v>
      </c>
      <c r="BM257" s="96">
        <v>20413.072535213596</v>
      </c>
      <c r="BN257" s="96">
        <v>20951.644800186939</v>
      </c>
      <c r="BO257" s="96">
        <v>22116.748669796991</v>
      </c>
      <c r="BP257" s="96">
        <v>22572.021757697246</v>
      </c>
      <c r="BQ257" s="96">
        <v>23378.054736516031</v>
      </c>
    </row>
    <row r="258" spans="1:69" x14ac:dyDescent="0.25">
      <c r="A258" s="96" t="s">
        <v>4001</v>
      </c>
      <c r="B258" s="96" t="s">
        <v>4000</v>
      </c>
      <c r="C258" s="96" t="s">
        <v>509</v>
      </c>
      <c r="D258" s="96" t="s">
        <v>4191</v>
      </c>
      <c r="AJ258" s="96">
        <v>23484.351914627518</v>
      </c>
      <c r="AK258" s="96">
        <v>24501.995310865605</v>
      </c>
      <c r="AL258" s="96">
        <v>25150.265351038142</v>
      </c>
      <c r="AM258" s="96">
        <v>24665.706724251722</v>
      </c>
      <c r="AN258" s="96">
        <v>26184.594725964656</v>
      </c>
      <c r="AO258" s="96">
        <v>26346.174107272138</v>
      </c>
      <c r="AP258" s="96">
        <v>26884.448682876893</v>
      </c>
      <c r="AQ258" s="96">
        <v>27814.759628727217</v>
      </c>
      <c r="AR258" s="96">
        <v>28312.405177375927</v>
      </c>
      <c r="AS258" s="96">
        <v>28653.835937756583</v>
      </c>
      <c r="AT258" s="96">
        <v>29069.473435432334</v>
      </c>
      <c r="AU258" s="96">
        <v>30155.194446018719</v>
      </c>
      <c r="AV258" s="96">
        <v>31625.499807299686</v>
      </c>
      <c r="AW258" s="96">
        <v>32554.010485727435</v>
      </c>
      <c r="AX258" s="96">
        <v>33179.142916415163</v>
      </c>
      <c r="AY258" s="96">
        <v>35090.294992583382</v>
      </c>
      <c r="AZ258" s="98">
        <f t="shared" si="3"/>
        <v>37241.486658100926</v>
      </c>
      <c r="BA258" s="96">
        <v>35934.690444399996</v>
      </c>
      <c r="BB258" s="96">
        <v>35811.666518188213</v>
      </c>
      <c r="BC258" s="96">
        <v>35460.039403707917</v>
      </c>
      <c r="BD258" s="96">
        <v>34076.186571392318</v>
      </c>
      <c r="BE258" s="96">
        <v>33854.295235652564</v>
      </c>
      <c r="BF258" s="96">
        <v>34128.414216322104</v>
      </c>
      <c r="BG258" s="96">
        <v>34740.089167307196</v>
      </c>
      <c r="BH258" s="96">
        <v>35114.116410346483</v>
      </c>
      <c r="BI258" s="96">
        <v>36010.199568252407</v>
      </c>
      <c r="BJ258" s="96">
        <v>37444.363082783202</v>
      </c>
      <c r="BK258" s="96">
        <v>37954.896744997524</v>
      </c>
      <c r="BL258" s="96">
        <v>39066.123175089691</v>
      </c>
      <c r="BM258" s="96">
        <v>39454.382261918174</v>
      </c>
      <c r="BN258" s="96">
        <v>40054.241506334292</v>
      </c>
      <c r="BO258" s="96">
        <v>39751.861645851743</v>
      </c>
      <c r="BP258" s="96">
        <v>41241.588572224675</v>
      </c>
      <c r="BQ258" s="96">
        <v>43008.11866294728</v>
      </c>
    </row>
    <row r="259" spans="1:69" hidden="1" x14ac:dyDescent="0.25">
      <c r="A259" s="96" t="s">
        <v>3999</v>
      </c>
      <c r="B259" s="96" t="s">
        <v>490</v>
      </c>
      <c r="C259" s="96" t="s">
        <v>509</v>
      </c>
      <c r="D259" s="96" t="s">
        <v>4191</v>
      </c>
      <c r="AZ259" s="98" t="e">
        <f t="shared" si="3"/>
        <v>#DIV/0!</v>
      </c>
    </row>
    <row r="260" spans="1:69" hidden="1" x14ac:dyDescent="0.25">
      <c r="A260" s="96" t="s">
        <v>491</v>
      </c>
      <c r="B260" s="96" t="s">
        <v>3998</v>
      </c>
      <c r="C260" s="96" t="s">
        <v>509</v>
      </c>
      <c r="D260" s="96" t="s">
        <v>4191</v>
      </c>
      <c r="AZ260" s="98" t="e">
        <f t="shared" si="3"/>
        <v>#DIV/0!</v>
      </c>
    </row>
    <row r="261" spans="1:69" x14ac:dyDescent="0.25">
      <c r="A261" s="96" t="s">
        <v>3997</v>
      </c>
      <c r="B261" s="96" t="s">
        <v>3996</v>
      </c>
      <c r="C261" s="96" t="s">
        <v>509</v>
      </c>
      <c r="D261" s="96" t="s">
        <v>4191</v>
      </c>
      <c r="AU261" s="96">
        <v>132149.21288459879</v>
      </c>
      <c r="AV261" s="96">
        <v>134168.79267016953</v>
      </c>
      <c r="AW261" s="96">
        <v>132814.67771300627</v>
      </c>
      <c r="AX261" s="96">
        <v>134099.5224922057</v>
      </c>
      <c r="AY261" s="96">
        <v>136353.89184605153</v>
      </c>
      <c r="AZ261" s="98">
        <f t="shared" ref="AZ261:AZ270" si="4">AVERAGE(BA261:BQ261)</f>
        <v>119657.69085948241</v>
      </c>
      <c r="BA261" s="96">
        <v>139254.2019487333</v>
      </c>
      <c r="BB261" s="96">
        <v>140866.64159720679</v>
      </c>
      <c r="BC261" s="96">
        <v>133093.62240750433</v>
      </c>
      <c r="BD261" s="96">
        <v>138013.68986024451</v>
      </c>
      <c r="BE261" s="96">
        <v>125424.74753319345</v>
      </c>
      <c r="BF261" s="96">
        <v>108634.55400539777</v>
      </c>
      <c r="BG261" s="96">
        <v>108237.91155220757</v>
      </c>
      <c r="BH261" s="96">
        <v>107684.15729100539</v>
      </c>
      <c r="BI261" s="96">
        <v>102670.94130800107</v>
      </c>
      <c r="BJ261" s="96">
        <v>105147.73253240928</v>
      </c>
      <c r="BK261" s="96">
        <v>102792.83803168073</v>
      </c>
      <c r="BL261" s="96">
        <v>112991.06231155737</v>
      </c>
      <c r="BM261" s="96">
        <v>122904.43937745034</v>
      </c>
      <c r="BN261" s="96">
        <v>122667.6184160613</v>
      </c>
      <c r="BO261" s="96">
        <v>124481.20471958286</v>
      </c>
    </row>
    <row r="262" spans="1:69" x14ac:dyDescent="0.25">
      <c r="A262" s="96" t="s">
        <v>177</v>
      </c>
      <c r="B262" s="96" t="s">
        <v>492</v>
      </c>
      <c r="C262" s="96" t="s">
        <v>509</v>
      </c>
      <c r="D262" s="96" t="s">
        <v>4191</v>
      </c>
      <c r="AJ262" s="96">
        <v>5351.1375430741173</v>
      </c>
      <c r="AK262" s="96">
        <v>5674.0183925363972</v>
      </c>
      <c r="AL262" s="96">
        <v>5980.3747542018737</v>
      </c>
      <c r="AM262" s="96">
        <v>6350.9669509105343</v>
      </c>
      <c r="AN262" s="96">
        <v>6792.319783429115</v>
      </c>
      <c r="AO262" s="96">
        <v>7246.1811600109022</v>
      </c>
      <c r="AP262" s="96">
        <v>7848.2297655766197</v>
      </c>
      <c r="AQ262" s="96">
        <v>8088.1757311665815</v>
      </c>
      <c r="AR262" s="96">
        <v>8275.2608072079929</v>
      </c>
      <c r="AS262" s="96">
        <v>8758.6226797759955</v>
      </c>
      <c r="AT262" s="96">
        <v>9047.8720143219161</v>
      </c>
      <c r="AU262" s="96">
        <v>9411.8514369000313</v>
      </c>
      <c r="AV262" s="96">
        <v>9929.9324389310223</v>
      </c>
      <c r="AW262" s="96">
        <v>10533.06177780655</v>
      </c>
      <c r="AX262" s="96">
        <v>10939.340371924234</v>
      </c>
      <c r="AY262" s="96">
        <v>11315.506117167492</v>
      </c>
      <c r="AZ262" s="98">
        <f t="shared" si="4"/>
        <v>16977.655059169017</v>
      </c>
      <c r="BA262" s="96">
        <v>11735.488532691395</v>
      </c>
      <c r="BB262" s="96">
        <v>12035.716452967799</v>
      </c>
      <c r="BC262" s="96">
        <v>12324.427980685863</v>
      </c>
      <c r="BD262" s="96">
        <v>12762.416908667879</v>
      </c>
      <c r="BE262" s="96">
        <v>13347.826297889927</v>
      </c>
      <c r="BF262" s="96">
        <v>13911.192008937329</v>
      </c>
      <c r="BG262" s="96">
        <v>14385.764075980702</v>
      </c>
      <c r="BH262" s="96">
        <v>15115.052106112806</v>
      </c>
      <c r="BI262" s="96">
        <v>16046.739846779317</v>
      </c>
      <c r="BJ262" s="96">
        <v>17065.702034609723</v>
      </c>
      <c r="BK262" s="96">
        <v>18147.441548501276</v>
      </c>
      <c r="BL262" s="96">
        <v>19275.36282954675</v>
      </c>
      <c r="BM262" s="96">
        <v>20568.270840630135</v>
      </c>
      <c r="BN262" s="96">
        <v>21685.276575030963</v>
      </c>
      <c r="BO262" s="96">
        <v>22188.125385497093</v>
      </c>
      <c r="BP262" s="96">
        <v>23506.434645614841</v>
      </c>
      <c r="BQ262" s="96">
        <v>24518.897935729474</v>
      </c>
    </row>
    <row r="263" spans="1:69" x14ac:dyDescent="0.25">
      <c r="A263" s="96" t="s">
        <v>493</v>
      </c>
      <c r="B263" s="96" t="s">
        <v>494</v>
      </c>
      <c r="C263" s="96" t="s">
        <v>509</v>
      </c>
      <c r="D263" s="96" t="s">
        <v>4191</v>
      </c>
      <c r="AJ263" s="96">
        <v>8650.5429195191937</v>
      </c>
      <c r="AK263" s="96">
        <v>8656.5951786609639</v>
      </c>
      <c r="AL263" s="96">
        <v>8527.5595920805445</v>
      </c>
      <c r="AM263" s="96">
        <v>9093.4393356974506</v>
      </c>
      <c r="AN263" s="96">
        <v>8952.3252709067128</v>
      </c>
      <c r="AO263" s="96">
        <v>8923.0458454433483</v>
      </c>
      <c r="AP263" s="96">
        <v>9142.634779070173</v>
      </c>
      <c r="AQ263" s="96">
        <v>8996.0406498819884</v>
      </c>
      <c r="AR263" s="96">
        <v>8769.6486532741346</v>
      </c>
      <c r="AS263" s="96">
        <v>9015.7242160606074</v>
      </c>
      <c r="AT263" s="96">
        <v>8396.1955801024069</v>
      </c>
      <c r="AU263" s="96">
        <v>7666.8950847587739</v>
      </c>
      <c r="AV263" s="96">
        <v>7740.9576435037779</v>
      </c>
      <c r="AW263" s="96">
        <v>7771.4994041292384</v>
      </c>
      <c r="AX263" s="96">
        <v>7904.7294127548712</v>
      </c>
      <c r="AY263" s="96">
        <v>8318.6246243007427</v>
      </c>
      <c r="AZ263" s="98">
        <f t="shared" si="4"/>
        <v>8051.6578002752194</v>
      </c>
      <c r="BA263" s="96">
        <v>8188.48652347196</v>
      </c>
      <c r="BB263" s="96">
        <v>8291.8475068901989</v>
      </c>
      <c r="BC263" s="96">
        <v>8195.8917712107341</v>
      </c>
      <c r="BD263" s="96">
        <v>8086.6960608071668</v>
      </c>
      <c r="BE263" s="96">
        <v>8170.3051787014438</v>
      </c>
      <c r="BF263" s="96">
        <v>8078.8456286285782</v>
      </c>
      <c r="BG263" s="96">
        <v>7942.7591091526911</v>
      </c>
      <c r="BH263" s="96">
        <v>8031.6170053414326</v>
      </c>
      <c r="BI263" s="96">
        <v>7891.1012717166923</v>
      </c>
      <c r="BJ263" s="96">
        <v>8091.2418917252362</v>
      </c>
      <c r="BK263" s="96">
        <v>8426.4345848301637</v>
      </c>
      <c r="BL263" s="96">
        <v>8475.4222343306064</v>
      </c>
      <c r="BM263" s="96">
        <v>8558.6431842823476</v>
      </c>
      <c r="BN263" s="96">
        <v>7891.8243888310108</v>
      </c>
      <c r="BO263" s="96">
        <v>7598.5224448718336</v>
      </c>
      <c r="BP263" s="96">
        <v>7511.9897251039683</v>
      </c>
      <c r="BQ263" s="96">
        <v>7446.5540947826676</v>
      </c>
    </row>
    <row r="264" spans="1:69" x14ac:dyDescent="0.25">
      <c r="A264" s="96" t="s">
        <v>495</v>
      </c>
      <c r="B264" s="96" t="s">
        <v>3995</v>
      </c>
      <c r="C264" s="96" t="s">
        <v>509</v>
      </c>
      <c r="D264" s="96" t="s">
        <v>4191</v>
      </c>
      <c r="AJ264" s="96">
        <v>27230.293279663234</v>
      </c>
      <c r="AK264" s="96">
        <v>27155.173397156199</v>
      </c>
      <c r="AL264" s="96">
        <v>27235.701360595427</v>
      </c>
      <c r="AM264" s="96">
        <v>27529.066293278502</v>
      </c>
      <c r="AN264" s="96">
        <v>27895.53134859159</v>
      </c>
      <c r="AO264" s="96">
        <v>28420.159284094199</v>
      </c>
      <c r="AP264" s="96">
        <v>28966.45519440221</v>
      </c>
      <c r="AQ264" s="96">
        <v>29183.164132535308</v>
      </c>
      <c r="AR264" s="96">
        <v>29638.790476595266</v>
      </c>
      <c r="AS264" s="96">
        <v>30413.012997438022</v>
      </c>
      <c r="AT264" s="96">
        <v>30761.461319496731</v>
      </c>
      <c r="AU264" s="96">
        <v>31236.760126734749</v>
      </c>
      <c r="AV264" s="96">
        <v>31961.161054843476</v>
      </c>
      <c r="AW264" s="96">
        <v>33062.766641300943</v>
      </c>
      <c r="AX264" s="96">
        <v>34036.196238728204</v>
      </c>
      <c r="AY264" s="96">
        <v>35159.618138509992</v>
      </c>
      <c r="AZ264" s="98">
        <f t="shared" si="4"/>
        <v>42158.829724840412</v>
      </c>
      <c r="BA264" s="96">
        <v>36353.592131347425</v>
      </c>
      <c r="BB264" s="96">
        <v>36918.972441795682</v>
      </c>
      <c r="BC264" s="96">
        <v>36451.369840840314</v>
      </c>
      <c r="BD264" s="96">
        <v>37845.203050545468</v>
      </c>
      <c r="BE264" s="96">
        <v>38828.828010331701</v>
      </c>
      <c r="BF264" s="96">
        <v>39614.741239965799</v>
      </c>
      <c r="BG264" s="96">
        <v>40455.362139537188</v>
      </c>
      <c r="BH264" s="96">
        <v>41327.292116904704</v>
      </c>
      <c r="BI264" s="96">
        <v>42216.617608640096</v>
      </c>
      <c r="BJ264" s="96">
        <v>43099.091115706768</v>
      </c>
      <c r="BK264" s="96">
        <v>44242.082913721744</v>
      </c>
      <c r="BL264" s="96">
        <v>45297.023110680493</v>
      </c>
      <c r="BM264" s="96">
        <v>46006.805449125903</v>
      </c>
      <c r="BN264" s="96">
        <v>45532.211242295918</v>
      </c>
      <c r="BO264" s="96">
        <v>47110.29676016431</v>
      </c>
      <c r="BP264" s="96">
        <v>47478.508322183196</v>
      </c>
      <c r="BQ264" s="96">
        <v>47922.107828500237</v>
      </c>
    </row>
    <row r="265" spans="1:69" x14ac:dyDescent="0.25">
      <c r="A265" s="96" t="s">
        <v>496</v>
      </c>
      <c r="B265" s="96" t="s">
        <v>3681</v>
      </c>
      <c r="C265" s="96" t="s">
        <v>509</v>
      </c>
      <c r="D265" s="96" t="s">
        <v>4191</v>
      </c>
      <c r="AJ265" s="96">
        <v>12011.808771252539</v>
      </c>
      <c r="AK265" s="96">
        <v>11907.74085634634</v>
      </c>
      <c r="AL265" s="96">
        <v>12320.157271849357</v>
      </c>
      <c r="AM265" s="96">
        <v>11879.205534383502</v>
      </c>
      <c r="AN265" s="96">
        <v>12638.249338167831</v>
      </c>
      <c r="AO265" s="96">
        <v>13532.097270298053</v>
      </c>
      <c r="AP265" s="96">
        <v>13544.96494503738</v>
      </c>
      <c r="AQ265" s="96">
        <v>13800.409384288112</v>
      </c>
      <c r="AR265" s="96">
        <v>14065.908241265226</v>
      </c>
      <c r="AS265" s="96">
        <v>14782.29123439105</v>
      </c>
      <c r="AT265" s="96">
        <v>15896.462101709621</v>
      </c>
      <c r="AU265" s="96">
        <v>16745.822567492782</v>
      </c>
      <c r="AV265" s="96">
        <v>17553.878794054624</v>
      </c>
      <c r="AW265" s="96">
        <v>18049.534278846073</v>
      </c>
      <c r="AX265" s="96">
        <v>19165.85455479041</v>
      </c>
      <c r="AY265" s="96">
        <v>19412.405426405905</v>
      </c>
      <c r="AZ265" s="98">
        <f t="shared" si="4"/>
        <v>20793.332424541415</v>
      </c>
      <c r="BA265" s="96">
        <v>19366.343004210725</v>
      </c>
      <c r="BB265" s="96">
        <v>19848.186801104785</v>
      </c>
      <c r="BC265" s="96">
        <v>19453.991513678688</v>
      </c>
      <c r="BD265" s="96">
        <v>20399.467886988477</v>
      </c>
      <c r="BE265" s="96">
        <v>21004.783043633419</v>
      </c>
      <c r="BF265" s="96">
        <v>20589.973401920401</v>
      </c>
      <c r="BG265" s="96">
        <v>20366.357427911425</v>
      </c>
      <c r="BH265" s="96">
        <v>20260.571085205382</v>
      </c>
      <c r="BI265" s="96">
        <v>20920.66478623476</v>
      </c>
      <c r="BJ265" s="96">
        <v>22504.642271523764</v>
      </c>
      <c r="BK265" s="96">
        <v>22661.441265757152</v>
      </c>
      <c r="BL265" s="96">
        <v>22261.783844432426</v>
      </c>
      <c r="BM265" s="96">
        <v>23043.747857533413</v>
      </c>
      <c r="BN265" s="96">
        <v>22365.504995751915</v>
      </c>
      <c r="BO265" s="96">
        <v>20378.510878454606</v>
      </c>
      <c r="BP265" s="96">
        <v>18535.968585067891</v>
      </c>
      <c r="BQ265" s="96">
        <v>19524.712567794842</v>
      </c>
    </row>
    <row r="266" spans="1:69" hidden="1" x14ac:dyDescent="0.25">
      <c r="A266" s="96" t="s">
        <v>497</v>
      </c>
      <c r="B266" s="96" t="s">
        <v>3994</v>
      </c>
      <c r="C266" s="96" t="s">
        <v>509</v>
      </c>
      <c r="D266" s="96" t="s">
        <v>4191</v>
      </c>
      <c r="AZ266" s="98" t="e">
        <f t="shared" si="4"/>
        <v>#DIV/0!</v>
      </c>
    </row>
    <row r="267" spans="1:69" hidden="1" x14ac:dyDescent="0.25">
      <c r="A267" s="96" t="s">
        <v>3993</v>
      </c>
      <c r="B267" s="96" t="s">
        <v>498</v>
      </c>
      <c r="C267" s="96" t="s">
        <v>509</v>
      </c>
      <c r="D267" s="96" t="s">
        <v>4191</v>
      </c>
      <c r="AZ267" s="98" t="e">
        <f t="shared" si="4"/>
        <v>#DIV/0!</v>
      </c>
    </row>
    <row r="268" spans="1:69" x14ac:dyDescent="0.25">
      <c r="A268" s="96" t="s">
        <v>155</v>
      </c>
      <c r="B268" s="96" t="s">
        <v>499</v>
      </c>
      <c r="C268" s="96" t="s">
        <v>509</v>
      </c>
      <c r="D268" s="96" t="s">
        <v>4191</v>
      </c>
      <c r="AJ268" s="96">
        <v>34569.970637147904</v>
      </c>
      <c r="AK268" s="96">
        <v>33569.924581846048</v>
      </c>
      <c r="AL268" s="96">
        <v>33510.082382552006</v>
      </c>
      <c r="AM268" s="96">
        <v>33924.964528730743</v>
      </c>
      <c r="AN268" s="96">
        <v>34213.925717826838</v>
      </c>
      <c r="AO268" s="96">
        <v>34939.776939438518</v>
      </c>
      <c r="AP268" s="96">
        <v>35160.339861789267</v>
      </c>
      <c r="AQ268" s="96">
        <v>34692.13986199288</v>
      </c>
      <c r="AR268" s="96">
        <v>34878.823319001989</v>
      </c>
      <c r="AS268" s="96">
        <v>35573.529318435911</v>
      </c>
      <c r="AT268" s="96">
        <v>35709.673707130998</v>
      </c>
      <c r="AU268" s="96">
        <v>36238.870917814413</v>
      </c>
      <c r="AV268" s="96">
        <v>36637.72979792468</v>
      </c>
      <c r="AW268" s="96">
        <v>37551.584333162056</v>
      </c>
      <c r="AX268" s="96">
        <v>38829.3952423476</v>
      </c>
      <c r="AY268" s="96">
        <v>40266.314376978095</v>
      </c>
      <c r="AZ268" s="98">
        <f t="shared" si="4"/>
        <v>46588.009769249868</v>
      </c>
      <c r="BA268" s="96">
        <v>41752.247189001646</v>
      </c>
      <c r="BB268" s="96">
        <v>42534.592545255458</v>
      </c>
      <c r="BC268" s="96">
        <v>42909.598007267683</v>
      </c>
      <c r="BD268" s="96">
        <v>48262.607921643306</v>
      </c>
      <c r="BE268" s="96">
        <v>46214.856558872154</v>
      </c>
      <c r="BF268" s="96">
        <v>47033.190769560089</v>
      </c>
      <c r="BG268" s="96">
        <v>47478.96644016655</v>
      </c>
      <c r="BH268" s="96">
        <v>47837.596885491723</v>
      </c>
      <c r="BI268" s="96">
        <v>46236.994428250546</v>
      </c>
      <c r="BJ268" s="96">
        <v>46623.796600641515</v>
      </c>
      <c r="BK268" s="96">
        <v>46458.592026039158</v>
      </c>
      <c r="BL268" s="96">
        <v>47334.850198092936</v>
      </c>
      <c r="BM268" s="96">
        <v>47556.320811844867</v>
      </c>
      <c r="BN268" s="96">
        <v>46358.079154032603</v>
      </c>
      <c r="BO268" s="96">
        <v>50027.209213242211</v>
      </c>
      <c r="BP268" s="96">
        <v>49471.783827582592</v>
      </c>
      <c r="BQ268" s="96">
        <v>47904.883500262673</v>
      </c>
    </row>
    <row r="269" spans="1:69" x14ac:dyDescent="0.25">
      <c r="A269" s="96" t="s">
        <v>500</v>
      </c>
      <c r="B269" s="96" t="s">
        <v>501</v>
      </c>
      <c r="C269" s="96" t="s">
        <v>509</v>
      </c>
      <c r="D269" s="96" t="s">
        <v>4191</v>
      </c>
      <c r="AJ269" s="96">
        <v>9697.4643922460218</v>
      </c>
      <c r="AK269" s="96">
        <v>9382.2689401827392</v>
      </c>
      <c r="AL269" s="96">
        <v>9793.9446634804062</v>
      </c>
      <c r="AM269" s="96">
        <v>8644.5182945546403</v>
      </c>
      <c r="AN269" s="96">
        <v>8488.7988108400696</v>
      </c>
      <c r="AO269" s="96">
        <v>8642.5483529290141</v>
      </c>
      <c r="AP269" s="96">
        <v>8531.8135020576501</v>
      </c>
      <c r="AQ269" s="96">
        <v>8166.9880953103584</v>
      </c>
      <c r="AR269" s="96">
        <v>8369.2004394492178</v>
      </c>
      <c r="AS269" s="96">
        <v>8485.4572977957923</v>
      </c>
      <c r="AT269" s="96">
        <v>8674.6337992867466</v>
      </c>
      <c r="AU269" s="96">
        <v>8827.6026388410664</v>
      </c>
      <c r="AV269" s="96">
        <v>9176.3495892450192</v>
      </c>
      <c r="AW269" s="96">
        <v>9550.1829537020676</v>
      </c>
      <c r="AX269" s="96">
        <v>9939.8322248361783</v>
      </c>
      <c r="AY269" s="96">
        <v>10002.326684206491</v>
      </c>
      <c r="AZ269" s="98">
        <f t="shared" si="4"/>
        <v>11522.193885800858</v>
      </c>
      <c r="BA269" s="96">
        <v>10110.365678073273</v>
      </c>
      <c r="BB269" s="96">
        <v>10174.450511585235</v>
      </c>
      <c r="BC269" s="96">
        <v>11000.258224002488</v>
      </c>
      <c r="BD269" s="96">
        <v>12022.985432943473</v>
      </c>
      <c r="BE269" s="96">
        <v>11883.926509459763</v>
      </c>
      <c r="BF269" s="96">
        <v>11982.615891538737</v>
      </c>
      <c r="BG269" s="96">
        <v>12180.027110683737</v>
      </c>
      <c r="BH269" s="96">
        <v>12315.99571835272</v>
      </c>
      <c r="BI269" s="96">
        <v>12263.776764790091</v>
      </c>
      <c r="BJ269" s="96">
        <v>12298.204440758096</v>
      </c>
      <c r="BK269" s="96">
        <v>12311.20438524046</v>
      </c>
      <c r="BL269" s="96">
        <v>11922.224875332335</v>
      </c>
      <c r="BM269" s="96">
        <v>11506.883271178836</v>
      </c>
      <c r="BN269" s="96">
        <v>10601.300203168748</v>
      </c>
      <c r="BO269" s="96">
        <v>10905.470696987864</v>
      </c>
      <c r="BP269" s="96">
        <v>11071.475058672575</v>
      </c>
      <c r="BQ269" s="96">
        <v>11326.131285846175</v>
      </c>
    </row>
    <row r="270" spans="1:69" x14ac:dyDescent="0.25">
      <c r="A270" s="96" t="s">
        <v>502</v>
      </c>
      <c r="B270" s="96" t="s">
        <v>503</v>
      </c>
      <c r="C270" s="96" t="s">
        <v>509</v>
      </c>
      <c r="D270" s="96" t="s">
        <v>4191</v>
      </c>
      <c r="AJ270" s="96">
        <v>12849.663838866942</v>
      </c>
      <c r="AK270" s="96">
        <v>11362.908501216738</v>
      </c>
      <c r="AL270" s="96">
        <v>11304.892473955097</v>
      </c>
      <c r="AM270" s="96">
        <v>12196.39730004036</v>
      </c>
      <c r="AN270" s="96">
        <v>12024.357183289447</v>
      </c>
      <c r="AO270" s="96">
        <v>12947.981562695533</v>
      </c>
      <c r="AP270" s="96">
        <v>13003.93279396752</v>
      </c>
      <c r="AQ270" s="96">
        <v>12913.477666589293</v>
      </c>
      <c r="AR270" s="96">
        <v>12452.551712954888</v>
      </c>
      <c r="AS270" s="96">
        <v>11844.87560330371</v>
      </c>
      <c r="AT270" s="96">
        <v>11858.391917521123</v>
      </c>
      <c r="AU270" s="96">
        <v>10699.569567732609</v>
      </c>
      <c r="AV270" s="96">
        <v>8803.3847300154594</v>
      </c>
      <c r="AW270" s="96">
        <v>8233.5064795762046</v>
      </c>
      <c r="AX270" s="96">
        <v>7779.0478221772337</v>
      </c>
      <c r="AY270" s="96">
        <v>7483.146734226234</v>
      </c>
      <c r="AZ270" s="98">
        <f t="shared" si="4"/>
        <v>9098.5521500903942</v>
      </c>
      <c r="BA270" s="96">
        <v>7178.9380454962748</v>
      </c>
      <c r="BB270" s="96">
        <v>5911.6150261382036</v>
      </c>
      <c r="BC270" s="96">
        <v>6581.7393220391677</v>
      </c>
      <c r="BD270" s="96">
        <v>7915.0951369307704</v>
      </c>
      <c r="BE270" s="96">
        <v>8952.2293304267841</v>
      </c>
      <c r="BF270" s="96">
        <v>10138.313823050998</v>
      </c>
      <c r="BG270" s="96">
        <v>10201.677715400567</v>
      </c>
      <c r="BH270" s="96">
        <v>10066.063778516853</v>
      </c>
      <c r="BI270" s="96">
        <v>10061.383194908609</v>
      </c>
      <c r="BJ270" s="96">
        <v>9928.953513143937</v>
      </c>
      <c r="BK270" s="96">
        <v>10110.902421356348</v>
      </c>
      <c r="BL270" s="96">
        <v>10398.787449864722</v>
      </c>
      <c r="BM270" s="96">
        <v>9568.3331698647926</v>
      </c>
      <c r="BN270" s="96">
        <v>8811.8042168104075</v>
      </c>
      <c r="BO270" s="96">
        <v>9369.3002142113201</v>
      </c>
      <c r="BP270" s="96">
        <v>9655.2885606252639</v>
      </c>
      <c r="BQ270" s="96">
        <v>9824.9616327517087</v>
      </c>
    </row>
  </sheetData>
  <autoFilter ref="A4:BQ270" xr:uid="{53EC15F9-C601-4CF9-B12E-851F174DCF2C}">
    <filterColumn colId="51">
      <filters>
        <filter val="100782,5"/>
        <filter val="103821,9"/>
        <filter val="10515,8"/>
        <filter val="105361,6"/>
        <filter val="105578,3"/>
        <filter val="105579,3"/>
        <filter val="106234,5"/>
        <filter val="107178,2"/>
        <filter val="10779,8"/>
        <filter val="10803,9"/>
        <filter val="108158,9"/>
        <filter val="109077,9"/>
        <filter val="109904,6"/>
        <filter val="112609,5"/>
        <filter val="11283,3"/>
        <filter val="11290,7"/>
        <filter val="11522,2"/>
        <filter val="11536,2"/>
        <filter val="11625,6"/>
        <filter val="118102,6"/>
        <filter val="118574,4"/>
        <filter val="119355,1"/>
        <filter val="11941,8"/>
        <filter val="119657,7"/>
        <filter val="119894,9"/>
        <filter val="120011,9"/>
        <filter val="12103,1"/>
        <filter val="121123,3"/>
        <filter val="12253,2"/>
        <filter val="124618,3"/>
        <filter val="125236,5"/>
        <filter val="127973,3"/>
        <filter val="12858,8"/>
        <filter val="129004,6"/>
        <filter val="12961,9"/>
        <filter val="13101,6"/>
        <filter val="131750,9"/>
        <filter val="133314,9"/>
        <filter val="13437,8"/>
        <filter val="13476,0"/>
        <filter val="136697,3"/>
        <filter val="13757,0"/>
        <filter val="137633,8"/>
        <filter val="13868,1"/>
        <filter val="141606,2"/>
        <filter val="142313,2"/>
        <filter val="14457,8"/>
        <filter val="14507,5"/>
        <filter val="15079,5"/>
        <filter val="15434,0"/>
        <filter val="15440,0"/>
        <filter val="155278,0"/>
        <filter val="15705,4"/>
        <filter val="15790,9"/>
        <filter val="15960,6"/>
        <filter val="16725,2"/>
        <filter val="167873,7"/>
        <filter val="16977,7"/>
        <filter val="17251,6"/>
        <filter val="17285,0"/>
        <filter val="174687,1"/>
        <filter val="17764,7"/>
        <filter val="17973,9"/>
        <filter val="18238,0"/>
        <filter val="182654,5"/>
        <filter val="18353,9"/>
        <filter val="18564,0"/>
        <filter val="186619,9"/>
        <filter val="18662,7"/>
        <filter val="18781,0"/>
        <filter val="19141,3"/>
        <filter val="19347,4"/>
        <filter val="19786,0"/>
        <filter val="20037,1"/>
        <filter val="204383,9"/>
        <filter val="20793,3"/>
        <filter val="21865,7"/>
        <filter val="2228,4"/>
        <filter val="22495,9"/>
        <filter val="23387,8"/>
        <filter val="23690,3"/>
        <filter val="24406,9"/>
        <filter val="24988,4"/>
        <filter val="25031,5"/>
        <filter val="25536,6"/>
        <filter val="25920,2"/>
        <filter val="26054,4"/>
        <filter val="26205,8"/>
        <filter val="26240,9"/>
        <filter val="26598,3"/>
        <filter val="27124,2"/>
        <filter val="27464,7"/>
        <filter val="27523,8"/>
        <filter val="286450,1"/>
        <filter val="29183,8"/>
        <filter val="29534,0"/>
        <filter val="29653,2"/>
        <filter val="30156,7"/>
        <filter val="30442,9"/>
        <filter val="30552,5"/>
        <filter val="31401,1"/>
        <filter val="32469,3"/>
        <filter val="3250,0"/>
        <filter val="32516,1"/>
        <filter val="32649,4"/>
        <filter val="32977,3"/>
        <filter val="33083,2"/>
        <filter val="3338,0"/>
        <filter val="33495,5"/>
        <filter val="34157,1"/>
        <filter val="34411,8"/>
        <filter val="3442,3"/>
        <filter val="34720,2"/>
        <filter val="34869,7"/>
        <filter val="35472,8"/>
        <filter val="3619,0"/>
        <filter val="36745,8"/>
        <filter val="36988,9"/>
        <filter val="37241,5"/>
        <filter val="3742,2"/>
        <filter val="3817,7"/>
        <filter val="38477,8"/>
        <filter val="39039,9"/>
        <filter val="39867,7"/>
        <filter val="40664,1"/>
        <filter val="41214,1"/>
        <filter val="41704,7"/>
        <filter val="42139,7"/>
        <filter val="42158,8"/>
        <filter val="42601,0"/>
        <filter val="4341,1"/>
        <filter val="4415,3"/>
        <filter val="44323,7"/>
        <filter val="45309,4"/>
        <filter val="46588,0"/>
        <filter val="47118,0"/>
        <filter val="47516,5"/>
        <filter val="47750,4"/>
        <filter val="48237,9"/>
        <filter val="48263,4"/>
        <filter val="48413,5"/>
        <filter val="48495,6"/>
        <filter val="49151,1"/>
        <filter val="49206,0"/>
        <filter val="49624,3"/>
        <filter val="49632,8"/>
        <filter val="4973,4"/>
        <filter val="49949,5"/>
        <filter val="50457,4"/>
        <filter val="51116,3"/>
        <filter val="51354,4"/>
        <filter val="51647,3"/>
        <filter val="51881,0"/>
        <filter val="54666,2"/>
        <filter val="5497,5"/>
        <filter val="56904,2"/>
        <filter val="57463,5"/>
        <filter val="58144,9"/>
        <filter val="58547,4"/>
        <filter val="58674,3"/>
        <filter val="58819,8"/>
        <filter val="5973,3"/>
        <filter val="59933,4"/>
        <filter val="6081,3"/>
        <filter val="61492,4"/>
        <filter val="61908,7"/>
        <filter val="62047,9"/>
        <filter val="62070,3"/>
        <filter val="62664,7"/>
        <filter val="62893,1"/>
        <filter val="6331,3"/>
        <filter val="63840,0"/>
        <filter val="64155,0"/>
        <filter val="65391,2"/>
        <filter val="6553,1"/>
        <filter val="6570,4"/>
        <filter val="66040,2"/>
        <filter val="66599,2"/>
        <filter val="6663,7"/>
        <filter val="67552,2"/>
        <filter val="67627,9"/>
        <filter val="6997,3"/>
        <filter val="7061,3"/>
        <filter val="7063,5"/>
        <filter val="71080,4"/>
        <filter val="72978,4"/>
        <filter val="73316,1"/>
        <filter val="73378,6"/>
        <filter val="73898,1"/>
        <filter val="75045,4"/>
        <filter val="75478,0"/>
        <filter val="75579,2"/>
        <filter val="7583,6"/>
        <filter val="7631,2"/>
        <filter val="7679,0"/>
        <filter val="76886,4"/>
        <filter val="80447,7"/>
        <filter val="8051,7"/>
        <filter val="80697,1"/>
        <filter val="81227,3"/>
        <filter val="81494,2"/>
        <filter val="82545,9"/>
        <filter val="84608,3"/>
        <filter val="84990,8"/>
        <filter val="8518,6"/>
        <filter val="8525,3"/>
        <filter val="88361,4"/>
        <filter val="89512,4"/>
        <filter val="8953,2"/>
        <filter val="8959,1"/>
        <filter val="90181,8"/>
        <filter val="90547,0"/>
        <filter val="9098,6"/>
        <filter val="93831,3"/>
        <filter val="94106,2"/>
        <filter val="94454,3"/>
        <filter val="94877,2"/>
        <filter val="9556,0"/>
        <filter val="9653,7"/>
        <filter val="98028,4"/>
      </filters>
    </filterColumn>
  </autoFilter>
  <pageMargins left="0.7" right="0.7" top="0.75" bottom="0.75" header="0.3" footer="0.3"/>
  <pageSetup paperSize="9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8838-B669-45E6-8AE1-219BCD7A512A}">
  <sheetPr filterMode="1"/>
  <dimension ref="A1:BQ270"/>
  <sheetViews>
    <sheetView topLeftCell="BB1" workbookViewId="0">
      <selection activeCell="BK274" sqref="BK274"/>
    </sheetView>
  </sheetViews>
  <sheetFormatPr defaultRowHeight="15" x14ac:dyDescent="0.25"/>
  <cols>
    <col min="1" max="1" width="44" style="96" bestFit="1" customWidth="1"/>
    <col min="2" max="2" width="25.7109375" style="96" bestFit="1" customWidth="1"/>
    <col min="3" max="3" width="41.28515625" style="96" bestFit="1" customWidth="1"/>
    <col min="4" max="4" width="12.7109375" style="96" customWidth="1"/>
    <col min="5" max="5" width="14.28515625" style="96" bestFit="1" customWidth="1"/>
    <col min="6" max="69" width="12" style="96" bestFit="1" customWidth="1"/>
    <col min="70" max="16384" width="9.140625" style="96"/>
  </cols>
  <sheetData>
    <row r="1" spans="1:69" x14ac:dyDescent="0.25">
      <c r="A1" s="96" t="s">
        <v>4190</v>
      </c>
      <c r="B1" s="96" t="s">
        <v>4189</v>
      </c>
    </row>
    <row r="2" spans="1:69" x14ac:dyDescent="0.25">
      <c r="A2" s="96" t="s">
        <v>4188</v>
      </c>
      <c r="B2" s="97">
        <v>45589</v>
      </c>
    </row>
    <row r="4" spans="1:69" x14ac:dyDescent="0.25">
      <c r="A4" s="96" t="s">
        <v>184</v>
      </c>
      <c r="B4" s="96" t="s">
        <v>4187</v>
      </c>
      <c r="C4" s="96" t="s">
        <v>185</v>
      </c>
      <c r="D4" s="96" t="s">
        <v>4192</v>
      </c>
      <c r="E4" s="96" t="s">
        <v>4186</v>
      </c>
      <c r="F4" s="96" t="s">
        <v>4185</v>
      </c>
      <c r="G4" s="96" t="s">
        <v>4184</v>
      </c>
      <c r="H4" s="96" t="s">
        <v>4183</v>
      </c>
      <c r="I4" s="96" t="s">
        <v>4182</v>
      </c>
      <c r="J4" s="96" t="s">
        <v>4181</v>
      </c>
      <c r="K4" s="96" t="s">
        <v>4180</v>
      </c>
      <c r="L4" s="96" t="s">
        <v>4179</v>
      </c>
      <c r="M4" s="96" t="s">
        <v>4178</v>
      </c>
      <c r="N4" s="96" t="s">
        <v>4177</v>
      </c>
      <c r="O4" s="96" t="s">
        <v>4176</v>
      </c>
      <c r="P4" s="96" t="s">
        <v>4175</v>
      </c>
      <c r="Q4" s="96" t="s">
        <v>4174</v>
      </c>
      <c r="R4" s="96" t="s">
        <v>4173</v>
      </c>
      <c r="S4" s="96" t="s">
        <v>4172</v>
      </c>
      <c r="T4" s="96" t="s">
        <v>4171</v>
      </c>
      <c r="U4" s="96" t="s">
        <v>4170</v>
      </c>
      <c r="V4" s="96" t="s">
        <v>4169</v>
      </c>
      <c r="W4" s="96" t="s">
        <v>4168</v>
      </c>
      <c r="X4" s="96" t="s">
        <v>4167</v>
      </c>
      <c r="Y4" s="96" t="s">
        <v>4166</v>
      </c>
      <c r="Z4" s="96" t="s">
        <v>4165</v>
      </c>
      <c r="AA4" s="96" t="s">
        <v>4164</v>
      </c>
      <c r="AB4" s="96" t="s">
        <v>4163</v>
      </c>
      <c r="AC4" s="96" t="s">
        <v>4162</v>
      </c>
      <c r="AD4" s="96" t="s">
        <v>4161</v>
      </c>
      <c r="AE4" s="96" t="s">
        <v>4160</v>
      </c>
      <c r="AF4" s="96" t="s">
        <v>4159</v>
      </c>
      <c r="AG4" s="96" t="s">
        <v>4158</v>
      </c>
      <c r="AH4" s="96" t="s">
        <v>4157</v>
      </c>
      <c r="AI4" s="96" t="s">
        <v>4156</v>
      </c>
      <c r="AJ4" s="96" t="s">
        <v>4155</v>
      </c>
      <c r="AK4" s="96" t="s">
        <v>4154</v>
      </c>
      <c r="AL4" s="96" t="s">
        <v>4153</v>
      </c>
      <c r="AM4" s="96" t="s">
        <v>4152</v>
      </c>
      <c r="AN4" s="96" t="s">
        <v>4151</v>
      </c>
      <c r="AO4" s="96" t="s">
        <v>4150</v>
      </c>
      <c r="AP4" s="96" t="s">
        <v>4149</v>
      </c>
      <c r="AQ4" s="96" t="s">
        <v>4148</v>
      </c>
      <c r="AR4" s="96" t="s">
        <v>4147</v>
      </c>
      <c r="AS4" s="96" t="s">
        <v>4146</v>
      </c>
      <c r="AT4" s="96" t="s">
        <v>4145</v>
      </c>
      <c r="AU4" s="96" t="s">
        <v>4144</v>
      </c>
      <c r="AV4" s="96" t="s">
        <v>4143</v>
      </c>
      <c r="AW4" s="96" t="s">
        <v>4142</v>
      </c>
      <c r="AX4" s="96" t="s">
        <v>4141</v>
      </c>
      <c r="AY4" s="96" t="s">
        <v>4140</v>
      </c>
      <c r="AZ4" s="96" t="s">
        <v>4139</v>
      </c>
      <c r="BA4" s="96" t="s">
        <v>186</v>
      </c>
      <c r="BB4" s="96" t="s">
        <v>187</v>
      </c>
      <c r="BC4" s="96" t="s">
        <v>188</v>
      </c>
      <c r="BD4" s="96" t="s">
        <v>189</v>
      </c>
      <c r="BE4" s="96" t="s">
        <v>190</v>
      </c>
      <c r="BF4" s="96" t="s">
        <v>191</v>
      </c>
      <c r="BG4" s="96" t="s">
        <v>192</v>
      </c>
      <c r="BH4" s="96" t="s">
        <v>193</v>
      </c>
      <c r="BI4" s="96" t="s">
        <v>194</v>
      </c>
      <c r="BJ4" s="96" t="s">
        <v>195</v>
      </c>
      <c r="BK4" s="96" t="s">
        <v>196</v>
      </c>
      <c r="BL4" s="96" t="s">
        <v>197</v>
      </c>
      <c r="BM4" s="96" t="s">
        <v>198</v>
      </c>
      <c r="BN4" s="96" t="s">
        <v>199</v>
      </c>
      <c r="BO4" s="96" t="s">
        <v>200</v>
      </c>
      <c r="BP4" s="96" t="s">
        <v>201</v>
      </c>
      <c r="BQ4" s="96" t="s">
        <v>202</v>
      </c>
    </row>
    <row r="5" spans="1:69" hidden="1" x14ac:dyDescent="0.25">
      <c r="A5" s="96" t="s">
        <v>203</v>
      </c>
      <c r="B5" s="96" t="s">
        <v>3691</v>
      </c>
      <c r="C5" s="96" t="s">
        <v>4192</v>
      </c>
      <c r="D5" s="100">
        <f>AVERAGE(BA5:BQ5)</f>
        <v>2158564245.8100557</v>
      </c>
      <c r="E5" s="96" t="s">
        <v>4193</v>
      </c>
      <c r="BI5" s="96">
        <v>2158564245.8100557</v>
      </c>
    </row>
    <row r="6" spans="1:69" hidden="1" x14ac:dyDescent="0.25">
      <c r="A6" s="96" t="s">
        <v>4138</v>
      </c>
      <c r="B6" s="96" t="s">
        <v>4137</v>
      </c>
      <c r="C6" s="96" t="s">
        <v>4192</v>
      </c>
      <c r="D6" s="100">
        <f t="shared" ref="D6:D68" si="0">AVERAGE(BA6:BQ6)</f>
        <v>252751931056.51474</v>
      </c>
      <c r="E6" s="96" t="s">
        <v>4193</v>
      </c>
      <c r="V6" s="96">
        <v>98773884178.324722</v>
      </c>
      <c r="W6" s="96">
        <v>95918891235.35907</v>
      </c>
      <c r="X6" s="96">
        <v>92861645046.031799</v>
      </c>
      <c r="Y6" s="96">
        <v>98923311377.284256</v>
      </c>
      <c r="Z6" s="96">
        <v>106052833513.94872</v>
      </c>
      <c r="AA6" s="96">
        <v>96732686399.50798</v>
      </c>
      <c r="AB6" s="96">
        <v>95513241249.331223</v>
      </c>
      <c r="AC6" s="96">
        <v>100185993206.42715</v>
      </c>
      <c r="AD6" s="96">
        <v>101514483163.91675</v>
      </c>
      <c r="AE6" s="96">
        <v>102772871860.69748</v>
      </c>
      <c r="AF6" s="96">
        <v>103016508309.24385</v>
      </c>
      <c r="AG6" s="96">
        <v>104495720813.70985</v>
      </c>
      <c r="AH6" s="96">
        <v>107357160544.33652</v>
      </c>
      <c r="AI6" s="96">
        <v>106413285968.68491</v>
      </c>
      <c r="AJ6" s="96">
        <v>101886878129.37573</v>
      </c>
      <c r="AK6" s="96">
        <v>99468898706.846756</v>
      </c>
      <c r="AL6" s="96">
        <v>104647926522.17915</v>
      </c>
      <c r="AM6" s="96">
        <v>112887510249.24644</v>
      </c>
      <c r="AN6" s="96">
        <v>117114573509.93922</v>
      </c>
      <c r="AO6" s="96">
        <v>126203756256.48567</v>
      </c>
      <c r="AP6" s="96">
        <v>136699434608.60062</v>
      </c>
      <c r="AQ6" s="96">
        <v>141361574751.84726</v>
      </c>
      <c r="AR6" s="96">
        <v>154777850547.3486</v>
      </c>
      <c r="AS6" s="96">
        <v>197255817479.5087</v>
      </c>
      <c r="AT6" s="96">
        <v>197594784981.7171</v>
      </c>
      <c r="AU6" s="96">
        <v>208499573699.60034</v>
      </c>
      <c r="AV6" s="96">
        <v>225211298951.34375</v>
      </c>
      <c r="AW6" s="96">
        <v>248125440007.81049</v>
      </c>
      <c r="AX6" s="96">
        <v>263981208088.98117</v>
      </c>
      <c r="AY6" s="96">
        <v>283572340693.46075</v>
      </c>
      <c r="AZ6" s="96">
        <v>310707329274.23596</v>
      </c>
      <c r="BA6" s="96">
        <v>345358176078.70868</v>
      </c>
      <c r="BB6" s="96">
        <v>371368848772.72693</v>
      </c>
      <c r="BC6" s="96">
        <v>354813104011.15875</v>
      </c>
      <c r="BD6" s="96">
        <v>378710274531.71234</v>
      </c>
      <c r="BE6" s="96">
        <v>232758236554.02084</v>
      </c>
      <c r="BF6" s="96">
        <v>198794281857.78885</v>
      </c>
      <c r="BG6" s="96">
        <v>208684972800.72546</v>
      </c>
      <c r="BH6" s="96">
        <v>223652759012.29684</v>
      </c>
      <c r="BI6" s="96">
        <v>216244849609.12186</v>
      </c>
      <c r="BJ6" s="96">
        <v>209589062319.48163</v>
      </c>
      <c r="BK6" s="96">
        <v>219809566678.27182</v>
      </c>
      <c r="BL6" s="96">
        <v>227040672004.75113</v>
      </c>
      <c r="BM6" s="96">
        <v>221646199410.81177</v>
      </c>
      <c r="BN6" s="96">
        <v>195974386230.55511</v>
      </c>
      <c r="BO6" s="96">
        <v>213883415281.0069</v>
      </c>
      <c r="BP6" s="96">
        <v>235360447289.9003</v>
      </c>
      <c r="BQ6" s="96">
        <v>243093575517.71085</v>
      </c>
    </row>
    <row r="7" spans="1:69" hidden="1" x14ac:dyDescent="0.25">
      <c r="A7" s="96" t="s">
        <v>205</v>
      </c>
      <c r="B7" s="96" t="s">
        <v>206</v>
      </c>
      <c r="C7" s="96" t="s">
        <v>4192</v>
      </c>
      <c r="D7" s="100" t="e">
        <f t="shared" si="0"/>
        <v>#DIV/0!</v>
      </c>
      <c r="E7" s="96" t="s">
        <v>4193</v>
      </c>
    </row>
    <row r="8" spans="1:69" hidden="1" x14ac:dyDescent="0.25">
      <c r="A8" s="96" t="s">
        <v>4136</v>
      </c>
      <c r="B8" s="96" t="s">
        <v>4135</v>
      </c>
      <c r="C8" s="96" t="s">
        <v>4192</v>
      </c>
      <c r="D8" s="100" t="e">
        <f t="shared" si="0"/>
        <v>#DIV/0!</v>
      </c>
      <c r="E8" s="96" t="s">
        <v>4193</v>
      </c>
    </row>
    <row r="9" spans="1:69" hidden="1" x14ac:dyDescent="0.25">
      <c r="A9" s="96" t="s">
        <v>207</v>
      </c>
      <c r="B9" s="96" t="s">
        <v>208</v>
      </c>
      <c r="C9" s="96" t="s">
        <v>4192</v>
      </c>
      <c r="D9" s="100">
        <f t="shared" si="0"/>
        <v>26371780612.114464</v>
      </c>
      <c r="E9" s="96" t="s">
        <v>4193</v>
      </c>
      <c r="AV9" s="96">
        <v>16535679814.108374</v>
      </c>
      <c r="AW9" s="96">
        <v>16320715976.524965</v>
      </c>
      <c r="AX9" s="96">
        <v>18457097698.700993</v>
      </c>
      <c r="AY9" s="96">
        <v>22689310197.874775</v>
      </c>
      <c r="AZ9" s="96">
        <v>25931612626.196327</v>
      </c>
      <c r="BA9" s="96">
        <v>30225887678.093975</v>
      </c>
      <c r="BB9" s="96">
        <v>33435876949.727837</v>
      </c>
      <c r="BC9" s="96">
        <v>32549652715.624577</v>
      </c>
      <c r="BD9" s="96">
        <v>31775318555.222878</v>
      </c>
      <c r="BE9" s="96">
        <v>30147119032.301216</v>
      </c>
      <c r="BF9" s="96">
        <v>31714728373.891056</v>
      </c>
      <c r="BG9" s="96">
        <v>31342428937.047943</v>
      </c>
      <c r="BH9" s="96">
        <v>31563277824.100243</v>
      </c>
      <c r="BI9" s="96">
        <v>26926846081.494938</v>
      </c>
      <c r="BJ9" s="96">
        <v>21973511482.044796</v>
      </c>
      <c r="BK9" s="96">
        <v>27366619110.914734</v>
      </c>
      <c r="BL9" s="96">
        <v>25282932349.443512</v>
      </c>
      <c r="BM9" s="96">
        <v>20879866285.41893</v>
      </c>
      <c r="BN9" s="96">
        <v>19346951685.06731</v>
      </c>
      <c r="BO9" s="96">
        <v>17691149555.194839</v>
      </c>
      <c r="BP9" s="96">
        <v>18269753380.969017</v>
      </c>
      <c r="BQ9" s="96">
        <v>17828350409.388062</v>
      </c>
    </row>
    <row r="10" spans="1:69" hidden="1" x14ac:dyDescent="0.25">
      <c r="A10" s="96" t="s">
        <v>167</v>
      </c>
      <c r="B10" s="96" t="s">
        <v>209</v>
      </c>
      <c r="C10" s="96" t="s">
        <v>4192</v>
      </c>
      <c r="D10" s="100">
        <f t="shared" si="0"/>
        <v>3441864119.0098577</v>
      </c>
      <c r="E10" s="96" t="s">
        <v>4193</v>
      </c>
      <c r="AP10" s="96">
        <v>326109882.23851281</v>
      </c>
      <c r="AQ10" s="96">
        <v>266515133.62629658</v>
      </c>
      <c r="AR10" s="96">
        <v>356686474.1039924</v>
      </c>
      <c r="AS10" s="96">
        <v>617412825.91640639</v>
      </c>
      <c r="AT10" s="96">
        <v>857470960.57898796</v>
      </c>
      <c r="AU10" s="96">
        <v>990003120.2461983</v>
      </c>
      <c r="AV10" s="96">
        <v>1025171682.171643</v>
      </c>
      <c r="AW10" s="96">
        <v>1145867719.3640509</v>
      </c>
      <c r="AX10" s="96">
        <v>1357668322.6789467</v>
      </c>
      <c r="AY10" s="96">
        <v>1687131748.3963034</v>
      </c>
      <c r="AZ10" s="96">
        <v>1972719760.3694305</v>
      </c>
      <c r="BA10" s="96">
        <v>2349749924.6785951</v>
      </c>
      <c r="BB10" s="96">
        <v>2241060667.5255675</v>
      </c>
      <c r="BC10" s="96">
        <v>2346649045.8763356</v>
      </c>
      <c r="BD10" s="96">
        <v>2797055000.268703</v>
      </c>
      <c r="BE10" s="96">
        <v>2983733112.0662932</v>
      </c>
      <c r="BF10" s="96">
        <v>2992493064.6432924</v>
      </c>
      <c r="BG10" s="96">
        <v>3040043644.8696113</v>
      </c>
      <c r="BH10" s="96">
        <v>3075089307.4138865</v>
      </c>
      <c r="BI10" s="96">
        <v>3104897778.1470609</v>
      </c>
      <c r="BJ10" s="96">
        <v>3457011726.7440982</v>
      </c>
      <c r="BK10" s="96">
        <v>3914839603.7966022</v>
      </c>
      <c r="BL10" s="96">
        <v>4072441573.5646243</v>
      </c>
      <c r="BM10" s="96">
        <v>4179782524.5093579</v>
      </c>
      <c r="BN10" s="96">
        <v>3015234841.9263434</v>
      </c>
      <c r="BO10" s="96">
        <v>4584659820.1014481</v>
      </c>
      <c r="BP10" s="96">
        <v>4928984751.0704966</v>
      </c>
      <c r="BQ10" s="96">
        <v>5427963635.9652615</v>
      </c>
    </row>
    <row r="11" spans="1:69" hidden="1" x14ac:dyDescent="0.25">
      <c r="A11" s="96" t="s">
        <v>3694</v>
      </c>
      <c r="B11" s="96" t="s">
        <v>3693</v>
      </c>
      <c r="C11" s="96" t="s">
        <v>4192</v>
      </c>
      <c r="D11" s="100" t="e">
        <f t="shared" si="0"/>
        <v>#DIV/0!</v>
      </c>
      <c r="E11" s="96" t="s">
        <v>4193</v>
      </c>
    </row>
    <row r="12" spans="1:69" hidden="1" x14ac:dyDescent="0.25">
      <c r="A12" s="96" t="s">
        <v>4134</v>
      </c>
      <c r="B12" s="96" t="s">
        <v>4133</v>
      </c>
      <c r="C12" s="96" t="s">
        <v>4192</v>
      </c>
      <c r="D12" s="100">
        <f t="shared" si="0"/>
        <v>1042184192982.2667</v>
      </c>
      <c r="E12" s="96" t="s">
        <v>4193</v>
      </c>
      <c r="AU12" s="96">
        <v>601724342827.87659</v>
      </c>
      <c r="AV12" s="96">
        <v>603908269039.80127</v>
      </c>
      <c r="AW12" s="96">
        <v>694413003391.29443</v>
      </c>
      <c r="AX12" s="96">
        <v>773229623187.38379</v>
      </c>
      <c r="AY12" s="96">
        <v>838534787563.65833</v>
      </c>
      <c r="AZ12" s="96">
        <v>895924936119.51733</v>
      </c>
      <c r="BA12" s="96">
        <v>946694823637.37402</v>
      </c>
      <c r="BB12" s="96">
        <v>1015368626261.5903</v>
      </c>
      <c r="BC12" s="96">
        <v>953062620800.61963</v>
      </c>
      <c r="BD12" s="96">
        <v>1043740995585.7781</v>
      </c>
      <c r="BE12" s="96">
        <v>927018174375.69995</v>
      </c>
      <c r="BF12" s="96">
        <v>1012233297738.5907</v>
      </c>
      <c r="BG12" s="96">
        <v>1024781729573.4036</v>
      </c>
      <c r="BH12" s="96">
        <v>1014106248819.4869</v>
      </c>
      <c r="BI12" s="96">
        <v>1042989322707.6421</v>
      </c>
      <c r="BJ12" s="96">
        <v>1066287335947.47</v>
      </c>
      <c r="BK12" s="96">
        <v>1105127816487.7256</v>
      </c>
      <c r="BL12" s="96">
        <v>1212415244412.011</v>
      </c>
      <c r="BM12" s="96">
        <v>1189893408222.0635</v>
      </c>
      <c r="BN12" s="96">
        <v>1036859057182.2781</v>
      </c>
    </row>
    <row r="13" spans="1:69" hidden="1" x14ac:dyDescent="0.25">
      <c r="A13" s="96" t="s">
        <v>210</v>
      </c>
      <c r="B13" s="96" t="s">
        <v>211</v>
      </c>
      <c r="C13" s="96" t="s">
        <v>4192</v>
      </c>
      <c r="D13" s="100">
        <f t="shared" si="0"/>
        <v>316683073997.88226</v>
      </c>
      <c r="E13" s="96" t="s">
        <v>4193</v>
      </c>
      <c r="AU13" s="96">
        <v>95474047475.119675</v>
      </c>
      <c r="AV13" s="96">
        <v>98481870208.561203</v>
      </c>
      <c r="AW13" s="96">
        <v>121044259825.12996</v>
      </c>
      <c r="AX13" s="96">
        <v>150753828466.01678</v>
      </c>
      <c r="AY13" s="96">
        <v>168063768037.67108</v>
      </c>
      <c r="AZ13" s="96">
        <v>187443612335.93613</v>
      </c>
      <c r="BA13" s="96">
        <v>203998754765.74783</v>
      </c>
      <c r="BB13" s="96">
        <v>229366458070.92279</v>
      </c>
      <c r="BC13" s="96">
        <v>219505407869.6825</v>
      </c>
      <c r="BD13" s="96">
        <v>233246030046.8992</v>
      </c>
      <c r="BE13" s="96">
        <v>270719860243.00693</v>
      </c>
      <c r="BF13" s="96">
        <v>317971273999.13342</v>
      </c>
      <c r="BG13" s="96">
        <v>337346841915.87372</v>
      </c>
      <c r="BH13" s="96">
        <v>343426153454.40527</v>
      </c>
      <c r="BI13" s="96">
        <v>361252552756.97754</v>
      </c>
      <c r="BJ13" s="96">
        <v>373553486078.77765</v>
      </c>
      <c r="BK13" s="96">
        <v>364138216219.94055</v>
      </c>
      <c r="BL13" s="96">
        <v>406017736463.54041</v>
      </c>
      <c r="BM13" s="96">
        <v>400580456434.73169</v>
      </c>
      <c r="BN13" s="96">
        <v>372439807650.71155</v>
      </c>
    </row>
    <row r="14" spans="1:69" hidden="1" x14ac:dyDescent="0.25">
      <c r="A14" s="96" t="s">
        <v>145</v>
      </c>
      <c r="B14" s="96" t="s">
        <v>212</v>
      </c>
      <c r="C14" s="96" t="s">
        <v>4192</v>
      </c>
      <c r="D14" s="100">
        <f>AVERAGE(BA14:BQ14)</f>
        <v>69298107872.903046</v>
      </c>
      <c r="E14" s="96" t="s">
        <v>4193</v>
      </c>
      <c r="F14" s="96">
        <v>5232423634.4291449</v>
      </c>
      <c r="G14" s="96">
        <v>4675767446.0863619</v>
      </c>
      <c r="H14" s="96">
        <v>6791012783.0931931</v>
      </c>
      <c r="I14" s="96">
        <v>6791012783.0931931</v>
      </c>
      <c r="J14" s="96">
        <v>6234376464.1382008</v>
      </c>
      <c r="K14" s="96">
        <v>6791012783.0931931</v>
      </c>
      <c r="L14" s="96">
        <v>7904292800.7465382</v>
      </c>
      <c r="M14" s="96">
        <v>7904292800.7465382</v>
      </c>
      <c r="N14" s="96">
        <v>7347660171.8987741</v>
      </c>
      <c r="O14" s="96">
        <v>8906251165.380888</v>
      </c>
      <c r="P14" s="96">
        <v>9013135452.4442806</v>
      </c>
      <c r="Q14" s="96">
        <v>8118045999.6620865</v>
      </c>
      <c r="R14" s="96">
        <v>8282808731.53228</v>
      </c>
      <c r="S14" s="96">
        <v>9440628603.9540329</v>
      </c>
      <c r="T14" s="96">
        <v>9462883794.699749</v>
      </c>
      <c r="U14" s="96">
        <v>8583388373.7345734</v>
      </c>
      <c r="V14" s="96">
        <v>11288671241.948261</v>
      </c>
      <c r="W14" s="96">
        <v>14372484706.685995</v>
      </c>
      <c r="X14" s="96">
        <v>15652680713.157471</v>
      </c>
      <c r="Y14" s="96">
        <v>15151716645.77013</v>
      </c>
      <c r="Z14" s="96">
        <v>14372484706.685995</v>
      </c>
      <c r="AA14" s="96">
        <v>15120415374.093472</v>
      </c>
      <c r="AB14" s="96">
        <v>15717150490.811844</v>
      </c>
      <c r="AC14" s="96">
        <v>16123062538.486668</v>
      </c>
      <c r="AD14" s="96">
        <v>15705233732.11264</v>
      </c>
      <c r="AE14" s="96">
        <v>18148029532.258381</v>
      </c>
      <c r="AF14" s="96">
        <v>16284164980.306273</v>
      </c>
      <c r="AG14" s="96">
        <v>15717150490.811844</v>
      </c>
      <c r="AH14" s="96">
        <v>18659332788.746021</v>
      </c>
      <c r="AI14" s="96">
        <v>20045781619.335617</v>
      </c>
      <c r="AJ14" s="96">
        <v>23656348273.525841</v>
      </c>
      <c r="AK14" s="96">
        <v>22799008061.799007</v>
      </c>
      <c r="AL14" s="96">
        <v>22564247943.596329</v>
      </c>
      <c r="AM14" s="96">
        <v>23463026769.637302</v>
      </c>
      <c r="AN14" s="96">
        <v>27051830214.402157</v>
      </c>
      <c r="AO14" s="96">
        <v>33146105665.365761</v>
      </c>
      <c r="AP14" s="96">
        <v>35680720379.379158</v>
      </c>
      <c r="AQ14" s="96">
        <v>40025718989.115906</v>
      </c>
      <c r="AR14" s="96">
        <v>44277808443.675781</v>
      </c>
      <c r="AS14" s="96">
        <v>43719784992.072769</v>
      </c>
      <c r="AT14" s="96">
        <v>44901264661.839149</v>
      </c>
      <c r="AU14" s="96">
        <v>46132004177.420776</v>
      </c>
      <c r="AV14" s="96">
        <v>47558846392.974365</v>
      </c>
      <c r="AW14" s="96">
        <v>50410174346.950294</v>
      </c>
      <c r="AX14" s="96">
        <v>54500535536.254242</v>
      </c>
      <c r="AY14" s="96">
        <v>61523927130.27948</v>
      </c>
      <c r="AZ14" s="96">
        <v>64945397756.273857</v>
      </c>
      <c r="BA14" s="96">
        <v>70247833528.51355</v>
      </c>
      <c r="BB14" s="96">
        <v>70767579313.633224</v>
      </c>
      <c r="BC14" s="96">
        <v>64152858356.336258</v>
      </c>
      <c r="BD14" s="96">
        <v>73068125669.10878</v>
      </c>
      <c r="BE14" s="96">
        <v>76099586869.350006</v>
      </c>
      <c r="BF14" s="96">
        <v>72973178922.742584</v>
      </c>
      <c r="BG14" s="96">
        <v>70404347638.807266</v>
      </c>
      <c r="BH14" s="96">
        <v>65490710336.029205</v>
      </c>
      <c r="BI14" s="96">
        <v>63671789068.898705</v>
      </c>
      <c r="BJ14" s="96">
        <v>67057443560.298035</v>
      </c>
      <c r="BK14" s="96">
        <v>68811257871.944336</v>
      </c>
      <c r="BL14" s="96">
        <v>69255776018.365494</v>
      </c>
      <c r="BM14" s="96">
        <v>76008924331.352142</v>
      </c>
      <c r="BN14" s="96">
        <v>62754707866.898064</v>
      </c>
      <c r="BO14" s="96">
        <v>68087046886.861771</v>
      </c>
      <c r="BP14" s="96">
        <v>72016011275.156723</v>
      </c>
      <c r="BQ14" s="96">
        <v>67200656325.055763</v>
      </c>
    </row>
    <row r="15" spans="1:69" hidden="1" x14ac:dyDescent="0.25">
      <c r="A15" s="96" t="s">
        <v>164</v>
      </c>
      <c r="B15" s="96" t="s">
        <v>213</v>
      </c>
      <c r="C15" s="96" t="s">
        <v>4192</v>
      </c>
      <c r="D15" s="100">
        <f t="shared" si="0"/>
        <v>3769197171.6392145</v>
      </c>
      <c r="E15" s="96" t="s">
        <v>4193</v>
      </c>
      <c r="AN15" s="96">
        <v>1322190455.876694</v>
      </c>
      <c r="AO15" s="96">
        <v>685215191.68940902</v>
      </c>
      <c r="AP15" s="96">
        <v>739059772.74606538</v>
      </c>
      <c r="AQ15" s="96">
        <v>688211595.51763868</v>
      </c>
      <c r="AR15" s="96">
        <v>687729123.66442919</v>
      </c>
      <c r="AS15" s="96">
        <v>779493088.24342012</v>
      </c>
      <c r="AT15" s="96">
        <v>925721954.77031183</v>
      </c>
      <c r="AU15" s="96">
        <v>1178101878.018625</v>
      </c>
      <c r="AV15" s="96">
        <v>1583599494.6376908</v>
      </c>
      <c r="AW15" s="96">
        <v>2067475203.5087106</v>
      </c>
      <c r="AX15" s="96">
        <v>2015694730.9839075</v>
      </c>
      <c r="AY15" s="96">
        <v>2344004111.1091523</v>
      </c>
      <c r="AZ15" s="96">
        <v>2171975698.5922966</v>
      </c>
      <c r="BA15" s="96">
        <v>2095777798.8170724</v>
      </c>
      <c r="BB15" s="96">
        <v>1821650367.3858809</v>
      </c>
      <c r="BC15" s="96">
        <v>1631549213.2680156</v>
      </c>
      <c r="BD15" s="96">
        <v>2063909265.0336795</v>
      </c>
      <c r="BE15" s="96">
        <v>2371396176.6544704</v>
      </c>
      <c r="BF15" s="96">
        <v>2588036908.8571796</v>
      </c>
      <c r="BG15" s="96">
        <v>2810608083.0188975</v>
      </c>
      <c r="BH15" s="96">
        <v>2990487000.430706</v>
      </c>
      <c r="BI15" s="96">
        <v>3137020863.2748609</v>
      </c>
      <c r="BJ15" s="96">
        <v>3805206307.2884202</v>
      </c>
      <c r="BK15" s="96">
        <v>4539611124.5191555</v>
      </c>
      <c r="BL15" s="96">
        <v>4766591680.7891302</v>
      </c>
      <c r="BM15" s="96">
        <v>5529246349.6273565</v>
      </c>
      <c r="BN15" s="96">
        <v>3676948822.4779825</v>
      </c>
      <c r="BO15" s="96">
        <v>4360861303.3651304</v>
      </c>
      <c r="BP15" s="96">
        <v>6946852056.4314404</v>
      </c>
      <c r="BQ15" s="96">
        <v>8940598596.627264</v>
      </c>
    </row>
    <row r="16" spans="1:69" hidden="1" x14ac:dyDescent="0.25">
      <c r="A16" s="96" t="s">
        <v>214</v>
      </c>
      <c r="B16" s="96" t="s">
        <v>4132</v>
      </c>
      <c r="C16" s="96" t="s">
        <v>4192</v>
      </c>
      <c r="D16" s="100">
        <f t="shared" si="0"/>
        <v>410612500</v>
      </c>
      <c r="E16" s="96" t="s">
        <v>4193</v>
      </c>
      <c r="AV16" s="96">
        <v>771192592.59259248</v>
      </c>
      <c r="AW16" s="96">
        <v>756133333.33333325</v>
      </c>
      <c r="AX16" s="96">
        <v>632488888.88888884</v>
      </c>
      <c r="AY16" s="96">
        <v>664985185.18518507</v>
      </c>
      <c r="AZ16" s="96">
        <v>620599999.99999988</v>
      </c>
      <c r="BA16" s="96">
        <v>628525925.92592585</v>
      </c>
      <c r="BB16" s="96">
        <v>626148148.14814806</v>
      </c>
      <c r="BC16" s="96">
        <v>492199999.99999994</v>
      </c>
      <c r="BD16" s="96">
        <v>413733333.33333325</v>
      </c>
      <c r="BE16" s="96">
        <v>365385185.18518513</v>
      </c>
      <c r="BF16" s="96">
        <v>382822222.22222221</v>
      </c>
      <c r="BG16" s="96">
        <v>381237037.03703701</v>
      </c>
      <c r="BH16" s="96">
        <v>398674074.07407409</v>
      </c>
      <c r="BI16" s="96">
        <v>428000000</v>
      </c>
      <c r="BJ16" s="96">
        <v>423244444.44444448</v>
      </c>
      <c r="BK16" s="96">
        <v>330511111.11111116</v>
      </c>
      <c r="BL16" s="96">
        <v>374896296.29629636</v>
      </c>
      <c r="BM16" s="96">
        <v>355081481.48148155</v>
      </c>
      <c r="BN16" s="96">
        <v>391540740.74074084</v>
      </c>
      <c r="BO16" s="96">
        <v>284540740.74074078</v>
      </c>
      <c r="BP16" s="96">
        <v>293259259.25925928</v>
      </c>
    </row>
    <row r="17" spans="1:69" hidden="1" x14ac:dyDescent="0.25">
      <c r="A17" s="96" t="s">
        <v>215</v>
      </c>
      <c r="B17" s="96" t="s">
        <v>3692</v>
      </c>
      <c r="C17" s="96" t="s">
        <v>4192</v>
      </c>
      <c r="D17" s="100">
        <f t="shared" si="0"/>
        <v>1016366666.6666666</v>
      </c>
      <c r="E17" s="96" t="s">
        <v>4193</v>
      </c>
      <c r="BI17" s="96">
        <v>1016366666.6666666</v>
      </c>
    </row>
    <row r="18" spans="1:69" hidden="1" x14ac:dyDescent="0.25">
      <c r="A18" s="96" t="s">
        <v>84</v>
      </c>
      <c r="B18" s="96" t="s">
        <v>216</v>
      </c>
      <c r="C18" s="96" t="s">
        <v>4192</v>
      </c>
      <c r="D18" s="100">
        <f t="shared" si="0"/>
        <v>263970724310.77527</v>
      </c>
      <c r="E18" s="96" t="s">
        <v>4193</v>
      </c>
      <c r="F18" s="96">
        <v>14471203987.219419</v>
      </c>
      <c r="G18" s="96">
        <v>15192930129.762114</v>
      </c>
      <c r="H18" s="96">
        <v>17251039294.485516</v>
      </c>
      <c r="I18" s="96">
        <v>16866878744.711758</v>
      </c>
      <c r="J18" s="96">
        <v>19648201125.073753</v>
      </c>
      <c r="K18" s="96">
        <v>19596649257.749275</v>
      </c>
      <c r="L18" s="96">
        <v>19881175910.097839</v>
      </c>
      <c r="M18" s="96">
        <v>22061225068.684914</v>
      </c>
      <c r="N18" s="96">
        <v>23120516803.996552</v>
      </c>
      <c r="O18" s="96">
        <v>24628408923.237541</v>
      </c>
      <c r="P18" s="96">
        <v>28672752053.049255</v>
      </c>
      <c r="Q18" s="96">
        <v>31446143376.899792</v>
      </c>
      <c r="R18" s="96">
        <v>33800675778.738941</v>
      </c>
      <c r="S18" s="96">
        <v>34481755256.660416</v>
      </c>
      <c r="T18" s="96">
        <v>32397374467.242809</v>
      </c>
      <c r="U18" s="96">
        <v>35566822925.634293</v>
      </c>
      <c r="V18" s="96">
        <v>36956244888.235374</v>
      </c>
      <c r="W18" s="96">
        <v>39596295324.487022</v>
      </c>
      <c r="X18" s="96">
        <v>40488043490.994102</v>
      </c>
      <c r="Y18" s="96">
        <v>43361564403.301804</v>
      </c>
      <c r="Z18" s="96">
        <v>46425430671.884499</v>
      </c>
      <c r="AA18" s="96">
        <v>44171523549.53447</v>
      </c>
      <c r="AB18" s="96">
        <v>45214457480.791229</v>
      </c>
      <c r="AC18" s="96">
        <v>45449910720.975143</v>
      </c>
      <c r="AD18" s="96">
        <v>48918260871.642212</v>
      </c>
      <c r="AE18" s="96">
        <v>56470609434.678284</v>
      </c>
      <c r="AF18" s="96">
        <v>58607533473.484299</v>
      </c>
      <c r="AG18" s="96">
        <v>64482463584.34697</v>
      </c>
      <c r="AH18" s="96">
        <v>69931595098.750717</v>
      </c>
      <c r="AI18" s="96">
        <v>70656791078.517181</v>
      </c>
      <c r="AJ18" s="96">
        <v>73956606278.31575</v>
      </c>
      <c r="AK18" s="96">
        <v>82281737160.187027</v>
      </c>
      <c r="AL18" s="96">
        <v>90061112215.863602</v>
      </c>
      <c r="AM18" s="96">
        <v>96735591961.287643</v>
      </c>
      <c r="AN18" s="96">
        <v>105914302800.20461</v>
      </c>
      <c r="AO18" s="96">
        <v>110588173540.61331</v>
      </c>
      <c r="AP18" s="96">
        <v>121602923961.93285</v>
      </c>
      <c r="AQ18" s="96">
        <v>134837874515.42871</v>
      </c>
      <c r="AR18" s="96">
        <v>141012202009.59891</v>
      </c>
      <c r="AS18" s="96">
        <v>143713222442.78241</v>
      </c>
      <c r="AT18" s="96">
        <v>157929145548.53928</v>
      </c>
      <c r="AU18" s="96">
        <v>171577998113.72687</v>
      </c>
      <c r="AV18" s="96">
        <v>170735323359.38443</v>
      </c>
      <c r="AW18" s="96">
        <v>171596338681.90961</v>
      </c>
      <c r="AX18" s="96">
        <v>173877013119.98581</v>
      </c>
      <c r="AY18" s="96">
        <v>179892223792.8949</v>
      </c>
      <c r="AZ18" s="96">
        <v>185267497343.53571</v>
      </c>
      <c r="BA18" s="96">
        <v>192969048907.1936</v>
      </c>
      <c r="BB18" s="96">
        <v>200724630793.33578</v>
      </c>
      <c r="BC18" s="96">
        <v>205584881361.76376</v>
      </c>
      <c r="BD18" s="96">
        <v>215268205671.22226</v>
      </c>
      <c r="BE18" s="96">
        <v>217099288343.30518</v>
      </c>
      <c r="BF18" s="96">
        <v>227092915238.77448</v>
      </c>
      <c r="BG18" s="96">
        <v>239141181461.74344</v>
      </c>
      <c r="BH18" s="96">
        <v>253664928698.35126</v>
      </c>
      <c r="BI18" s="96">
        <v>271139524648.25351</v>
      </c>
      <c r="BJ18" s="96">
        <v>288475822800.23718</v>
      </c>
      <c r="BK18" s="96">
        <v>304299271922.66022</v>
      </c>
      <c r="BL18" s="96">
        <v>316799112675.75031</v>
      </c>
      <c r="BM18" s="96">
        <v>329171065142.59314</v>
      </c>
      <c r="BN18" s="96">
        <v>323416587952.49829</v>
      </c>
      <c r="BO18" s="96">
        <v>295471510334.37531</v>
      </c>
      <c r="BP18" s="96">
        <v>294079114225.5824</v>
      </c>
      <c r="BQ18" s="96">
        <v>313105223105.53864</v>
      </c>
    </row>
    <row r="19" spans="1:69" hidden="1" x14ac:dyDescent="0.25">
      <c r="A19" s="96" t="s">
        <v>51</v>
      </c>
      <c r="B19" s="96" t="s">
        <v>217</v>
      </c>
      <c r="C19" s="96" t="s">
        <v>4192</v>
      </c>
      <c r="D19" s="100">
        <f t="shared" si="0"/>
        <v>207612743255.01538</v>
      </c>
      <c r="E19" s="96" t="s">
        <v>4193</v>
      </c>
      <c r="P19" s="96">
        <v>22278823569.481243</v>
      </c>
      <c r="Q19" s="96">
        <v>23706469310.260929</v>
      </c>
      <c r="R19" s="96">
        <v>26111513803.727333</v>
      </c>
      <c r="S19" s="96">
        <v>27532168503.783192</v>
      </c>
      <c r="T19" s="96">
        <v>30481145034.801159</v>
      </c>
      <c r="U19" s="96">
        <v>29749842898.332409</v>
      </c>
      <c r="V19" s="96">
        <v>33040000190.782017</v>
      </c>
      <c r="W19" s="96">
        <v>33831081772.284748</v>
      </c>
      <c r="X19" s="96">
        <v>36784051440.196075</v>
      </c>
      <c r="Y19" s="96">
        <v>40949555599.165596</v>
      </c>
      <c r="Z19" s="96">
        <v>42457141743.714813</v>
      </c>
      <c r="AA19" s="96">
        <v>44530512891.709343</v>
      </c>
      <c r="AB19" s="96">
        <v>44492698473.371063</v>
      </c>
      <c r="AC19" s="96">
        <v>45197441090.26403</v>
      </c>
      <c r="AD19" s="96">
        <v>48958000781.977692</v>
      </c>
      <c r="AE19" s="96">
        <v>53341897020.286278</v>
      </c>
      <c r="AF19" s="96">
        <v>51180353992.386673</v>
      </c>
      <c r="AG19" s="96">
        <v>52936776140.480812</v>
      </c>
      <c r="AH19" s="96">
        <v>57307733239.458939</v>
      </c>
      <c r="AI19" s="96">
        <v>63350301321.171829</v>
      </c>
      <c r="AJ19" s="96">
        <v>68780828807.029251</v>
      </c>
      <c r="AK19" s="96">
        <v>70801125296.387848</v>
      </c>
      <c r="AL19" s="96">
        <v>71735265250.981995</v>
      </c>
      <c r="AM19" s="96">
        <v>70032871942.609726</v>
      </c>
      <c r="AN19" s="96">
        <v>74016403782.874969</v>
      </c>
      <c r="AO19" s="96">
        <v>79349577060.144501</v>
      </c>
      <c r="AP19" s="96">
        <v>83030197457.601532</v>
      </c>
      <c r="AQ19" s="96">
        <v>92186619014.417938</v>
      </c>
      <c r="AR19" s="96">
        <v>99424637307.699188</v>
      </c>
      <c r="AS19" s="96">
        <v>105821578259.11324</v>
      </c>
      <c r="AT19" s="96">
        <v>120133506794.02339</v>
      </c>
      <c r="AU19" s="96">
        <v>127066409042.38278</v>
      </c>
      <c r="AV19" s="96">
        <v>132512752634.49606</v>
      </c>
      <c r="AW19" s="96">
        <v>133217049227.207</v>
      </c>
      <c r="AX19" s="96">
        <v>144755073489.13669</v>
      </c>
      <c r="AY19" s="96">
        <v>154403153493.17575</v>
      </c>
      <c r="AZ19" s="96">
        <v>166101003086.99997</v>
      </c>
      <c r="BA19" s="96">
        <v>178677853173.29294</v>
      </c>
      <c r="BB19" s="96">
        <v>182556355194.79291</v>
      </c>
      <c r="BC19" s="96">
        <v>156326460803.68744</v>
      </c>
      <c r="BD19" s="96">
        <v>176853802885.9765</v>
      </c>
      <c r="BE19" s="96">
        <v>187350715726.98822</v>
      </c>
      <c r="BF19" s="96">
        <v>190044246886.17181</v>
      </c>
      <c r="BG19" s="96">
        <v>191261770856.69916</v>
      </c>
      <c r="BH19" s="96">
        <v>196784648648.00772</v>
      </c>
      <c r="BI19" s="96">
        <v>202784894360.50772</v>
      </c>
      <c r="BJ19" s="96">
        <v>208844321490.59366</v>
      </c>
      <c r="BK19" s="96">
        <v>219073531061.35535</v>
      </c>
      <c r="BL19" s="96">
        <v>230461893129.4686</v>
      </c>
      <c r="BM19" s="96">
        <v>239817738533.24594</v>
      </c>
      <c r="BN19" s="96">
        <v>214469829224.28503</v>
      </c>
      <c r="BO19" s="96">
        <v>234044998438.9686</v>
      </c>
      <c r="BP19" s="96">
        <v>260228348764.31232</v>
      </c>
      <c r="BQ19" s="96">
        <v>259835226156.90607</v>
      </c>
    </row>
    <row r="20" spans="1:69" hidden="1" x14ac:dyDescent="0.25">
      <c r="A20" s="96" t="s">
        <v>168</v>
      </c>
      <c r="B20" s="96" t="s">
        <v>218</v>
      </c>
      <c r="C20" s="96" t="s">
        <v>4192</v>
      </c>
      <c r="D20" s="100">
        <f t="shared" si="0"/>
        <v>20060045053.310482</v>
      </c>
      <c r="E20" s="96" t="s">
        <v>4193</v>
      </c>
      <c r="BI20" s="96">
        <v>20060045053.310482</v>
      </c>
    </row>
    <row r="21" spans="1:69" hidden="1" x14ac:dyDescent="0.25">
      <c r="A21" s="96" t="s">
        <v>219</v>
      </c>
      <c r="B21" s="96" t="s">
        <v>220</v>
      </c>
      <c r="C21" s="96" t="s">
        <v>4192</v>
      </c>
      <c r="D21" s="100">
        <f t="shared" si="0"/>
        <v>243289017.74326327</v>
      </c>
      <c r="E21" s="96" t="s">
        <v>4193</v>
      </c>
      <c r="AQ21" s="96">
        <v>69521594.525645882</v>
      </c>
      <c r="AR21" s="96">
        <v>58611694.79723683</v>
      </c>
      <c r="AS21" s="96">
        <v>61165075.650085323</v>
      </c>
      <c r="AT21" s="96">
        <v>56514440.665458068</v>
      </c>
      <c r="AU21" s="96">
        <v>70871404.360929832</v>
      </c>
      <c r="AV21" s="96">
        <v>67933855.828719735</v>
      </c>
      <c r="AW21" s="96">
        <v>108926062.80414355</v>
      </c>
      <c r="AX21" s="96">
        <v>98364351.387811005</v>
      </c>
      <c r="AY21" s="96">
        <v>115040249.09735756</v>
      </c>
      <c r="AZ21" s="96">
        <v>127136127.59618787</v>
      </c>
      <c r="BA21" s="96">
        <v>141642099.11151108</v>
      </c>
      <c r="BB21" s="96">
        <v>229157997.09508175</v>
      </c>
      <c r="BC21" s="96">
        <v>147583140.53528652</v>
      </c>
      <c r="BD21" s="96">
        <v>215351274.2508238</v>
      </c>
      <c r="BE21" s="96">
        <v>211990613.86939576</v>
      </c>
      <c r="BF21" s="96">
        <v>294269898.06026411</v>
      </c>
      <c r="BG21" s="96">
        <v>234835988.69122496</v>
      </c>
      <c r="BH21" s="96">
        <v>231058535.5166342</v>
      </c>
      <c r="BI21" s="96">
        <v>199192399.0417515</v>
      </c>
      <c r="BJ21" s="96">
        <v>210480120.67246592</v>
      </c>
      <c r="BK21" s="96">
        <v>278167418.90615118</v>
      </c>
      <c r="BL21" s="96">
        <v>308765974.05174595</v>
      </c>
      <c r="BM21" s="96">
        <v>307280748.01846731</v>
      </c>
      <c r="BN21" s="96">
        <v>261495916.49414894</v>
      </c>
      <c r="BO21" s="96">
        <v>270370134.80221182</v>
      </c>
      <c r="BP21" s="96">
        <v>285921067.92241895</v>
      </c>
      <c r="BQ21" s="96">
        <v>308349974.59589195</v>
      </c>
    </row>
    <row r="22" spans="1:69" hidden="1" x14ac:dyDescent="0.25">
      <c r="A22" s="96" t="s">
        <v>63</v>
      </c>
      <c r="B22" s="96" t="s">
        <v>221</v>
      </c>
      <c r="C22" s="96" t="s">
        <v>4192</v>
      </c>
      <c r="D22" s="100">
        <f t="shared" si="0"/>
        <v>370472717562.4425</v>
      </c>
      <c r="E22" s="96" t="s">
        <v>4193</v>
      </c>
      <c r="P22" s="96">
        <v>56901517270.430481</v>
      </c>
      <c r="Q22" s="96">
        <v>59464857077.515251</v>
      </c>
      <c r="R22" s="96">
        <v>66039566403.291031</v>
      </c>
      <c r="S22" s="96">
        <v>75366508996.267593</v>
      </c>
      <c r="T22" s="96">
        <v>78159203979.56369</v>
      </c>
      <c r="U22" s="96">
        <v>71683407727.987122</v>
      </c>
      <c r="V22" s="96">
        <v>80906923748.325409</v>
      </c>
      <c r="W22" s="96">
        <v>82638278671.681671</v>
      </c>
      <c r="X22" s="96">
        <v>84527060160.062912</v>
      </c>
      <c r="Y22" s="96">
        <v>90440719486.578537</v>
      </c>
      <c r="Z22" s="96">
        <v>90304736477.190643</v>
      </c>
      <c r="AA22" s="96">
        <v>93367418108.265656</v>
      </c>
      <c r="AB22" s="96">
        <v>95961926351.473862</v>
      </c>
      <c r="AC22" s="96">
        <v>98482456713.186752</v>
      </c>
      <c r="AD22" s="96">
        <v>104856175559.80003</v>
      </c>
      <c r="AE22" s="96">
        <v>105204927637.1973</v>
      </c>
      <c r="AF22" s="96">
        <v>108084779296.10355</v>
      </c>
      <c r="AG22" s="96">
        <v>113452399620.0883</v>
      </c>
      <c r="AH22" s="96">
        <v>124381038350.50978</v>
      </c>
      <c r="AI22" s="96">
        <v>134520228702.40355</v>
      </c>
      <c r="AJ22" s="96">
        <v>140673070160.80276</v>
      </c>
      <c r="AK22" s="96">
        <v>144971182190.9469</v>
      </c>
      <c r="AL22" s="96">
        <v>150287017110.27466</v>
      </c>
      <c r="AM22" s="96">
        <v>149622273542.60156</v>
      </c>
      <c r="AN22" s="96">
        <v>162082254198.07346</v>
      </c>
      <c r="AO22" s="96">
        <v>170173314820.23438</v>
      </c>
      <c r="AP22" s="96">
        <v>178639674834.72656</v>
      </c>
      <c r="AQ22" s="96">
        <v>195593586559.92188</v>
      </c>
      <c r="AR22" s="96">
        <v>203686817389.29688</v>
      </c>
      <c r="AS22" s="96">
        <v>213564144946.79688</v>
      </c>
      <c r="AT22" s="96">
        <v>240039563445.46878</v>
      </c>
      <c r="AU22" s="96">
        <v>240952137798.00781</v>
      </c>
      <c r="AV22" s="96">
        <v>249261057933.32031</v>
      </c>
      <c r="AW22" s="96">
        <v>253287480213.39844</v>
      </c>
      <c r="AX22" s="96">
        <v>268974550120.07816</v>
      </c>
      <c r="AY22" s="96">
        <v>283797975192.69531</v>
      </c>
      <c r="AZ22" s="96">
        <v>299976226456.05469</v>
      </c>
      <c r="BA22" s="96">
        <v>316283070263.4375</v>
      </c>
      <c r="BB22" s="96">
        <v>322000279237.53906</v>
      </c>
      <c r="BC22" s="96">
        <v>285693799868.90625</v>
      </c>
      <c r="BD22" s="96">
        <v>315517617320.19531</v>
      </c>
      <c r="BE22" s="96">
        <v>330130123992.30463</v>
      </c>
      <c r="BF22" s="96">
        <v>328522883618.94525</v>
      </c>
      <c r="BG22" s="96">
        <v>329681436979.33588</v>
      </c>
      <c r="BH22" s="96">
        <v>346814202182.49988</v>
      </c>
      <c r="BI22" s="96">
        <v>359721498493.00763</v>
      </c>
      <c r="BJ22" s="96">
        <v>382030917989.96069</v>
      </c>
      <c r="BK22" s="96">
        <v>402931810872.26532</v>
      </c>
      <c r="BL22" s="96">
        <v>407272669105.54657</v>
      </c>
      <c r="BM22" s="96">
        <v>417002209546.01532</v>
      </c>
      <c r="BN22" s="96">
        <v>390903137819.84344</v>
      </c>
      <c r="BO22" s="96">
        <v>445066006698.90594</v>
      </c>
      <c r="BP22" s="96">
        <v>466960024569.60907</v>
      </c>
      <c r="BQ22" s="96">
        <v>451504510003.20282</v>
      </c>
    </row>
    <row r="23" spans="1:69" hidden="1" x14ac:dyDescent="0.25">
      <c r="A23" s="96" t="s">
        <v>222</v>
      </c>
      <c r="B23" s="96" t="s">
        <v>223</v>
      </c>
      <c r="C23" s="96" t="s">
        <v>4192</v>
      </c>
      <c r="D23" s="100">
        <f t="shared" si="0"/>
        <v>2920192946.4906378</v>
      </c>
      <c r="E23" s="96" t="s">
        <v>4193</v>
      </c>
      <c r="F23" s="96">
        <v>88037515.727572784</v>
      </c>
      <c r="G23" s="96">
        <v>68934917.087855071</v>
      </c>
      <c r="H23" s="96">
        <v>50663003.807817094</v>
      </c>
      <c r="I23" s="96">
        <v>55646408.456214301</v>
      </c>
      <c r="J23" s="96">
        <v>83054127.538592815</v>
      </c>
      <c r="K23" s="96">
        <v>122924038.67489108</v>
      </c>
      <c r="L23" s="96">
        <v>135382905.1873734</v>
      </c>
      <c r="M23" s="96">
        <v>149502468.96670851</v>
      </c>
      <c r="N23" s="96">
        <v>167774971.12717828</v>
      </c>
      <c r="O23" s="96">
        <v>235051246.49952385</v>
      </c>
      <c r="P23" s="96">
        <v>266612154.83933148</v>
      </c>
      <c r="Q23" s="96">
        <v>341362719.97446185</v>
      </c>
      <c r="R23" s="96">
        <v>357312543.65335667</v>
      </c>
      <c r="S23" s="96">
        <v>332269154.35627949</v>
      </c>
      <c r="T23" s="96">
        <v>329212971.6452263</v>
      </c>
      <c r="U23" s="96">
        <v>331375083.61683345</v>
      </c>
      <c r="V23" s="96">
        <v>319523551.08846319</v>
      </c>
      <c r="W23" s="96">
        <v>342107790.09315211</v>
      </c>
      <c r="X23" s="96">
        <v>375198953.45507866</v>
      </c>
      <c r="Y23" s="96">
        <v>509883157.11574441</v>
      </c>
      <c r="Z23" s="96">
        <v>565183754.33092332</v>
      </c>
      <c r="AA23" s="96">
        <v>617134835.21092308</v>
      </c>
      <c r="AB23" s="96">
        <v>457270148.65324944</v>
      </c>
      <c r="AC23" s="96">
        <v>331709645.40014905</v>
      </c>
      <c r="AD23" s="96">
        <v>455111528.23975426</v>
      </c>
      <c r="AE23" s="96">
        <v>581031716.4597106</v>
      </c>
      <c r="AF23" s="96">
        <v>450940224.74839467</v>
      </c>
      <c r="AG23" s="96">
        <v>422877126.69717848</v>
      </c>
      <c r="AH23" s="96">
        <v>345895078.92315084</v>
      </c>
      <c r="AI23" s="96">
        <v>352656992.36891627</v>
      </c>
      <c r="AJ23" s="96">
        <v>616946150.58174992</v>
      </c>
      <c r="AK23" s="96">
        <v>723640631.00794744</v>
      </c>
      <c r="AL23" s="96">
        <v>875446744.9661324</v>
      </c>
      <c r="AM23" s="96">
        <v>993600960.00671494</v>
      </c>
      <c r="AN23" s="96">
        <v>1017938919.9095314</v>
      </c>
      <c r="AO23" s="96">
        <v>1000047049.9824244</v>
      </c>
      <c r="AP23" s="96">
        <v>972220628.32051742</v>
      </c>
      <c r="AQ23" s="96">
        <v>1064221203.890996</v>
      </c>
      <c r="AR23" s="96">
        <v>1182195665.7224329</v>
      </c>
      <c r="AS23" s="96">
        <v>1345201302.4952018</v>
      </c>
      <c r="AT23" s="96">
        <v>1203033053.3141785</v>
      </c>
      <c r="AU23" s="96">
        <v>1260637055.7640758</v>
      </c>
      <c r="AV23" s="96">
        <v>1386999173.5177066</v>
      </c>
      <c r="AW23" s="96">
        <v>1411935281.5985723</v>
      </c>
      <c r="AX23" s="96">
        <v>1338386379.1544938</v>
      </c>
      <c r="AY23" s="96">
        <v>1472663485.5929391</v>
      </c>
      <c r="AZ23" s="96">
        <v>1468317539.1093159</v>
      </c>
      <c r="BA23" s="96">
        <v>1868212358.1729264</v>
      </c>
      <c r="BB23" s="96">
        <v>2056764575.2165072</v>
      </c>
      <c r="BC23" s="96">
        <v>1956709506.1099415</v>
      </c>
      <c r="BD23" s="96">
        <v>2050588298.4067748</v>
      </c>
      <c r="BE23" s="96">
        <v>1851462005.577569</v>
      </c>
      <c r="BF23" s="96">
        <v>2297584683.7861452</v>
      </c>
      <c r="BG23" s="96">
        <v>2819876654.5718789</v>
      </c>
      <c r="BH23" s="96">
        <v>3523229759.5708265</v>
      </c>
      <c r="BI23" s="96">
        <v>2815204783.0420299</v>
      </c>
      <c r="BJ23" s="96">
        <v>3194730426.3252249</v>
      </c>
      <c r="BK23" s="96">
        <v>3418361556.1679907</v>
      </c>
      <c r="BL23" s="96">
        <v>3589279633.9763894</v>
      </c>
      <c r="BM23" s="96">
        <v>3898480205.1396484</v>
      </c>
      <c r="BN23" s="96">
        <v>2925224402.2749362</v>
      </c>
      <c r="BO23" s="96">
        <v>3292357505.9233689</v>
      </c>
      <c r="BP23" s="96">
        <v>3920590210.6490459</v>
      </c>
      <c r="BQ23" s="96">
        <v>4164623525.4296341</v>
      </c>
    </row>
    <row r="24" spans="1:69" hidden="1" x14ac:dyDescent="0.25">
      <c r="A24" s="96" t="s">
        <v>224</v>
      </c>
      <c r="B24" s="96" t="s">
        <v>225</v>
      </c>
      <c r="C24" s="96" t="s">
        <v>4192</v>
      </c>
      <c r="D24" s="100">
        <f t="shared" si="0"/>
        <v>3068016327.8043623</v>
      </c>
      <c r="E24" s="96" t="s">
        <v>4193</v>
      </c>
      <c r="K24" s="96">
        <v>113861492.68649964</v>
      </c>
      <c r="L24" s="96">
        <v>117660684.65377362</v>
      </c>
      <c r="M24" s="96">
        <v>117660684.65377362</v>
      </c>
      <c r="N24" s="96">
        <v>151816723.59940356</v>
      </c>
      <c r="O24" s="96">
        <v>144222565.04809561</v>
      </c>
      <c r="P24" s="96">
        <v>163206274.1424309</v>
      </c>
      <c r="Q24" s="96">
        <v>165287210.4384512</v>
      </c>
      <c r="R24" s="96">
        <v>222280436.84616008</v>
      </c>
      <c r="S24" s="96">
        <v>205184517.62772813</v>
      </c>
      <c r="T24" s="96">
        <v>220377897.49552637</v>
      </c>
      <c r="U24" s="96">
        <v>216580817.92556158</v>
      </c>
      <c r="V24" s="96">
        <v>199484061.30827287</v>
      </c>
      <c r="W24" s="96">
        <v>208983297.01182625</v>
      </c>
      <c r="X24" s="96">
        <v>305128719.66210687</v>
      </c>
      <c r="Y24" s="96">
        <v>378447079.78021139</v>
      </c>
      <c r="Z24" s="96">
        <v>341028276.25376284</v>
      </c>
      <c r="AA24" s="96">
        <v>385901540.92316395</v>
      </c>
      <c r="AB24" s="96">
        <v>332054968.26958966</v>
      </c>
      <c r="AC24" s="96">
        <v>260260079.85045007</v>
      </c>
      <c r="AD24" s="96">
        <v>296155861.78743064</v>
      </c>
      <c r="AE24" s="96">
        <v>292949471.29073918</v>
      </c>
      <c r="AF24" s="96">
        <v>307757695.67062956</v>
      </c>
      <c r="AG24" s="96">
        <v>386021838.66125089</v>
      </c>
      <c r="AH24" s="96">
        <v>373670368.78218228</v>
      </c>
      <c r="AI24" s="96">
        <v>306012553.30708992</v>
      </c>
      <c r="AJ24" s="96">
        <v>388347995.30641252</v>
      </c>
      <c r="AK24" s="96">
        <v>386743400.16188276</v>
      </c>
      <c r="AL24" s="96">
        <v>336974501.98287541</v>
      </c>
      <c r="AM24" s="96">
        <v>360084096.47537142</v>
      </c>
      <c r="AN24" s="96">
        <v>497635335.86238378</v>
      </c>
      <c r="AO24" s="96">
        <v>497138045.29625565</v>
      </c>
      <c r="AP24" s="96">
        <v>404126301.81076044</v>
      </c>
      <c r="AQ24" s="96">
        <v>432739594.06669277</v>
      </c>
      <c r="AR24" s="96">
        <v>587141869.61165345</v>
      </c>
      <c r="AS24" s="96">
        <v>539153163.03501189</v>
      </c>
      <c r="AT24" s="96">
        <v>561637276.50057459</v>
      </c>
      <c r="AU24" s="96">
        <v>553730647.76536298</v>
      </c>
      <c r="AV24" s="96">
        <v>543329435.94766307</v>
      </c>
      <c r="AW24" s="96">
        <v>590999090.65060508</v>
      </c>
      <c r="AX24" s="96">
        <v>682953723.62540793</v>
      </c>
      <c r="AY24" s="96">
        <v>727621553.08368099</v>
      </c>
      <c r="AZ24" s="96">
        <v>871545498.74958706</v>
      </c>
      <c r="BA24" s="96">
        <v>933250386.90286577</v>
      </c>
      <c r="BB24" s="96">
        <v>1010290809.7396954</v>
      </c>
      <c r="BC24" s="96">
        <v>1348748833.1125686</v>
      </c>
      <c r="BD24" s="96">
        <v>1931051257.7171643</v>
      </c>
      <c r="BE24" s="96">
        <v>2385055460.1170974</v>
      </c>
      <c r="BF24" s="96">
        <v>2389768813.5731044</v>
      </c>
      <c r="BG24" s="96">
        <v>2854634634.4452753</v>
      </c>
      <c r="BH24" s="96">
        <v>3041967324.7060823</v>
      </c>
      <c r="BI24" s="96">
        <v>3089098213.3442159</v>
      </c>
      <c r="BJ24" s="96">
        <v>3169923745.3180437</v>
      </c>
      <c r="BK24" s="96">
        <v>3440797093.2943215</v>
      </c>
      <c r="BL24" s="96">
        <v>3963719348.462554</v>
      </c>
      <c r="BM24" s="96">
        <v>3969250044.5077462</v>
      </c>
      <c r="BN24" s="96">
        <v>4441419243.3655128</v>
      </c>
      <c r="BO24" s="96">
        <v>5036159054.992177</v>
      </c>
      <c r="BP24" s="96">
        <v>4612046552.4009314</v>
      </c>
      <c r="BQ24" s="96">
        <v>4539096756.674799</v>
      </c>
    </row>
    <row r="25" spans="1:69" hidden="1" x14ac:dyDescent="0.25">
      <c r="A25" s="96" t="s">
        <v>181</v>
      </c>
      <c r="B25" s="96" t="s">
        <v>226</v>
      </c>
      <c r="C25" s="96" t="s">
        <v>4192</v>
      </c>
      <c r="D25" s="100">
        <f t="shared" si="0"/>
        <v>33187837097.197231</v>
      </c>
      <c r="E25" s="96" t="s">
        <v>4193</v>
      </c>
      <c r="F25" s="96">
        <v>804254695.92455435</v>
      </c>
      <c r="G25" s="96">
        <v>711756513.62999487</v>
      </c>
      <c r="H25" s="96">
        <v>859777267.56408286</v>
      </c>
      <c r="I25" s="96">
        <v>901309744.70879483</v>
      </c>
      <c r="J25" s="96">
        <v>935042236.64026344</v>
      </c>
      <c r="K25" s="96">
        <v>886514743.94873667</v>
      </c>
      <c r="L25" s="96">
        <v>1013573987.1724378</v>
      </c>
      <c r="M25" s="96">
        <v>894314658.71621644</v>
      </c>
      <c r="N25" s="96">
        <v>930088901.38568962</v>
      </c>
      <c r="O25" s="96">
        <v>972852284.42518377</v>
      </c>
      <c r="P25" s="96">
        <v>1074825163.798486</v>
      </c>
      <c r="Q25" s="96">
        <v>777978864.72648406</v>
      </c>
      <c r="R25" s="96">
        <v>599906546.27242172</v>
      </c>
      <c r="S25" s="96">
        <v>1114298201.2736254</v>
      </c>
      <c r="T25" s="96">
        <v>786245771.51410246</v>
      </c>
      <c r="U25" s="96">
        <v>881967291.36143863</v>
      </c>
      <c r="V25" s="96">
        <v>1100411753.6327147</v>
      </c>
      <c r="W25" s="96">
        <v>1380514409.37413</v>
      </c>
      <c r="X25" s="96">
        <v>1274645099.6017172</v>
      </c>
      <c r="Y25" s="96">
        <v>1485018808.9695628</v>
      </c>
      <c r="Z25" s="96">
        <v>1499201971.8240714</v>
      </c>
      <c r="AA25" s="96">
        <v>1022950384.2308311</v>
      </c>
      <c r="AB25" s="96">
        <v>977370300.07552016</v>
      </c>
      <c r="AC25" s="96">
        <v>1067639536.1009886</v>
      </c>
      <c r="AD25" s="96">
        <v>1057554184.6055399</v>
      </c>
      <c r="AE25" s="96">
        <v>1141087976.5941446</v>
      </c>
      <c r="AF25" s="96">
        <v>1127973457.2077305</v>
      </c>
      <c r="AG25" s="96">
        <v>1149409281.6014245</v>
      </c>
      <c r="AH25" s="96">
        <v>1272161902.8261182</v>
      </c>
      <c r="AI25" s="96">
        <v>1385399367.6210938</v>
      </c>
      <c r="AJ25" s="96">
        <v>1631812423.5090938</v>
      </c>
      <c r="AK25" s="96">
        <v>1581364156.4616256</v>
      </c>
      <c r="AL25" s="96">
        <v>1926822516.4582977</v>
      </c>
      <c r="AM25" s="96">
        <v>2242684913.9091454</v>
      </c>
      <c r="AN25" s="96">
        <v>2325179142.8501511</v>
      </c>
      <c r="AO25" s="96">
        <v>3039569665.6577096</v>
      </c>
      <c r="AP25" s="96">
        <v>3285026908.535676</v>
      </c>
      <c r="AQ25" s="96">
        <v>3755369799.1883931</v>
      </c>
      <c r="AR25" s="96">
        <v>4216061620.5602441</v>
      </c>
      <c r="AS25" s="96">
        <v>4310952065.1761322</v>
      </c>
      <c r="AT25" s="96">
        <v>4931649700.0160675</v>
      </c>
      <c r="AU25" s="96">
        <v>5666657328.7621708</v>
      </c>
      <c r="AV25" s="96">
        <v>5657358488.0775766</v>
      </c>
      <c r="AW25" s="96">
        <v>5561387874.8092861</v>
      </c>
      <c r="AX25" s="96">
        <v>10322676232.490944</v>
      </c>
      <c r="AY25" s="96">
        <v>14761557806.867445</v>
      </c>
      <c r="AZ25" s="96">
        <v>18522258003.12001</v>
      </c>
      <c r="BA25" s="96">
        <v>20925632682.807934</v>
      </c>
      <c r="BB25" s="96">
        <v>22407294974.019466</v>
      </c>
      <c r="BC25" s="96">
        <v>22413682056.872456</v>
      </c>
      <c r="BD25" s="96">
        <v>22624714085.770172</v>
      </c>
      <c r="BE25" s="96">
        <v>29262607176.188309</v>
      </c>
      <c r="BF25" s="96">
        <v>32929872805.544331</v>
      </c>
      <c r="BG25" s="96">
        <v>33737275198.918095</v>
      </c>
      <c r="BH25" s="96">
        <v>34817255738.351875</v>
      </c>
      <c r="BI25" s="96">
        <v>33831930824.469803</v>
      </c>
      <c r="BJ25" s="96">
        <v>34575133644.777428</v>
      </c>
      <c r="BK25" s="96">
        <v>33937816839.09053</v>
      </c>
      <c r="BL25" s="96">
        <v>36010032685.256981</v>
      </c>
      <c r="BM25" s="96">
        <v>40135512497.059563</v>
      </c>
      <c r="BN25" s="96">
        <v>33110837653.248028</v>
      </c>
      <c r="BO25" s="96">
        <v>36154205766.311424</v>
      </c>
      <c r="BP25" s="96">
        <v>46780850615.988831</v>
      </c>
      <c r="BQ25" s="96">
        <v>50538575407.677681</v>
      </c>
    </row>
    <row r="26" spans="1:69" hidden="1" x14ac:dyDescent="0.25">
      <c r="A26" s="96" t="s">
        <v>148</v>
      </c>
      <c r="B26" s="96" t="s">
        <v>227</v>
      </c>
      <c r="C26" s="96" t="s">
        <v>4192</v>
      </c>
      <c r="D26" s="100">
        <f t="shared" si="0"/>
        <v>32277159498.925507</v>
      </c>
      <c r="E26" s="96" t="s">
        <v>4193</v>
      </c>
      <c r="Z26" s="96">
        <v>57055281003.711151</v>
      </c>
      <c r="AA26" s="96">
        <v>60424381181.080681</v>
      </c>
      <c r="AB26" s="96">
        <v>59212065602.439308</v>
      </c>
      <c r="AC26" s="96">
        <v>63014538785.403351</v>
      </c>
      <c r="AD26" s="96">
        <v>68845283352.077393</v>
      </c>
      <c r="AE26" s="96">
        <v>77506483647.557877</v>
      </c>
      <c r="AF26" s="96">
        <v>78014995769.218872</v>
      </c>
      <c r="AG26" s="96">
        <v>86041633667.339462</v>
      </c>
      <c r="AH26" s="96">
        <v>75073122995.040863</v>
      </c>
      <c r="AI26" s="96">
        <v>64538846497.359901</v>
      </c>
      <c r="AJ26" s="96">
        <v>18487245745.043968</v>
      </c>
      <c r="AK26" s="96">
        <v>10071878318.584072</v>
      </c>
      <c r="AL26" s="96">
        <v>10646184762.877243</v>
      </c>
      <c r="AM26" s="96">
        <v>10901362661.67461</v>
      </c>
      <c r="AN26" s="96">
        <v>11203150839.573408</v>
      </c>
      <c r="AO26" s="96">
        <v>14519800884.955755</v>
      </c>
      <c r="AP26" s="96">
        <v>18868758792.829594</v>
      </c>
      <c r="AQ26" s="96">
        <v>20207861356.932159</v>
      </c>
      <c r="AR26" s="96">
        <v>16698099046.970734</v>
      </c>
      <c r="AS26" s="96">
        <v>13738664057.181761</v>
      </c>
      <c r="AT26" s="96">
        <v>11381010324.48378</v>
      </c>
      <c r="AU26" s="96">
        <v>11519280689.811666</v>
      </c>
      <c r="AV26" s="96">
        <v>12539621624.688</v>
      </c>
      <c r="AW26" s="96">
        <v>13349993759.927391</v>
      </c>
      <c r="AX26" s="96">
        <v>16621797708.191515</v>
      </c>
      <c r="AY26" s="96">
        <v>18132106308.146133</v>
      </c>
      <c r="AZ26" s="96">
        <v>19521600294.985252</v>
      </c>
      <c r="BA26" s="96">
        <v>23352253800.7715</v>
      </c>
      <c r="BB26" s="96">
        <v>23930890061.266167</v>
      </c>
      <c r="BC26" s="96">
        <v>21127248695.257545</v>
      </c>
      <c r="BD26" s="96">
        <v>23459524052.64352</v>
      </c>
      <c r="BE26" s="96">
        <v>26404580780.576351</v>
      </c>
      <c r="BF26" s="96">
        <v>26942644088.949394</v>
      </c>
      <c r="BG26" s="96">
        <v>29537763784.887676</v>
      </c>
      <c r="BH26" s="96">
        <v>30459722600.40844</v>
      </c>
      <c r="BI26" s="96">
        <v>32421689925.119129</v>
      </c>
      <c r="BJ26" s="96">
        <v>35213997617.426826</v>
      </c>
      <c r="BK26" s="96">
        <v>37237647492.625366</v>
      </c>
      <c r="BL26" s="96">
        <v>37885825391.422745</v>
      </c>
      <c r="BM26" s="96">
        <v>39390065237.122772</v>
      </c>
      <c r="BN26" s="96">
        <v>35304829816.201508</v>
      </c>
      <c r="BO26" s="96">
        <v>39246400612.66169</v>
      </c>
      <c r="BP26" s="96">
        <v>43809476401.179955</v>
      </c>
      <c r="BQ26" s="96">
        <v>42987151123.213081</v>
      </c>
    </row>
    <row r="27" spans="1:69" hidden="1" x14ac:dyDescent="0.25">
      <c r="A27" s="96" t="s">
        <v>228</v>
      </c>
      <c r="B27" s="96" t="s">
        <v>229</v>
      </c>
      <c r="C27" s="96" t="s">
        <v>4192</v>
      </c>
      <c r="D27" s="100">
        <f t="shared" si="0"/>
        <v>24128746646.598457</v>
      </c>
      <c r="E27" s="96" t="s">
        <v>4193</v>
      </c>
      <c r="AT27" s="96">
        <v>13287664630.857025</v>
      </c>
      <c r="AU27" s="96">
        <v>12961123400.768152</v>
      </c>
      <c r="AV27" s="96">
        <v>14748486616.19775</v>
      </c>
      <c r="AW27" s="96">
        <v>14899223742.233881</v>
      </c>
      <c r="AX27" s="96">
        <v>15590809286.957726</v>
      </c>
      <c r="AY27" s="96">
        <v>16326390988.570814</v>
      </c>
      <c r="AZ27" s="96">
        <v>16646072325.49876</v>
      </c>
      <c r="BA27" s="96">
        <v>16721324837.692673</v>
      </c>
      <c r="BB27" s="96">
        <v>16834874121.856417</v>
      </c>
      <c r="BC27" s="96">
        <v>16893698995.164957</v>
      </c>
      <c r="BD27" s="96">
        <v>17337993128.159042</v>
      </c>
      <c r="BE27" s="96">
        <v>22606906857.190605</v>
      </c>
      <c r="BF27" s="96">
        <v>27310059923.950039</v>
      </c>
      <c r="BG27" s="96">
        <v>27128788536.626179</v>
      </c>
      <c r="BH27" s="96">
        <v>26025274144.31036</v>
      </c>
      <c r="BI27" s="96">
        <v>25805319148.936169</v>
      </c>
      <c r="BJ27" s="96">
        <v>25093953385.962585</v>
      </c>
      <c r="BK27" s="96">
        <v>26019858439.183311</v>
      </c>
      <c r="BL27" s="96">
        <v>26868525221.66354</v>
      </c>
      <c r="BM27" s="96">
        <v>26970856259.492683</v>
      </c>
      <c r="BN27" s="96">
        <v>26283541385.097595</v>
      </c>
      <c r="BO27" s="96">
        <v>34030225313.690666</v>
      </c>
    </row>
    <row r="28" spans="1:69" hidden="1" x14ac:dyDescent="0.25">
      <c r="A28" s="96" t="s">
        <v>230</v>
      </c>
      <c r="B28" s="96" t="s">
        <v>3690</v>
      </c>
      <c r="C28" s="96" t="s">
        <v>4192</v>
      </c>
      <c r="D28" s="100">
        <f t="shared" si="0"/>
        <v>3671582336.3763113</v>
      </c>
      <c r="E28" s="96" t="s">
        <v>4193</v>
      </c>
      <c r="AI28" s="96">
        <v>2796391161.6610961</v>
      </c>
      <c r="AJ28" s="96">
        <v>2816755811.4819679</v>
      </c>
      <c r="AK28" s="96">
        <v>2647062107.0021362</v>
      </c>
      <c r="AL28" s="96">
        <v>2615681108.4503789</v>
      </c>
      <c r="AM28" s="96">
        <v>2723874769.2466822</v>
      </c>
      <c r="AN28" s="96">
        <v>2701186675.8396339</v>
      </c>
      <c r="AO28" s="96">
        <v>2770946462.0721345</v>
      </c>
      <c r="AP28" s="96">
        <v>2871122300.1632128</v>
      </c>
      <c r="AQ28" s="96">
        <v>2230502019.7236829</v>
      </c>
      <c r="AR28" s="96">
        <v>2202939078.4119887</v>
      </c>
      <c r="AS28" s="96">
        <v>2349899182.5475259</v>
      </c>
      <c r="AT28" s="96">
        <v>2463417161.2146831</v>
      </c>
      <c r="AU28" s="96">
        <v>2591384478.0579743</v>
      </c>
      <c r="AV28" s="96">
        <v>2604897826.7166262</v>
      </c>
      <c r="AW28" s="96">
        <v>2622486629.7326488</v>
      </c>
      <c r="AX28" s="96">
        <v>2929247444.1966844</v>
      </c>
      <c r="AY28" s="96">
        <v>2866555646.3069806</v>
      </c>
      <c r="AZ28" s="96">
        <v>2922286022.1604095</v>
      </c>
      <c r="BA28" s="96">
        <v>2880624738.7416377</v>
      </c>
      <c r="BB28" s="96">
        <v>2817221198.8230152</v>
      </c>
      <c r="BC28" s="96">
        <v>2727736700.995379</v>
      </c>
      <c r="BD28" s="96">
        <v>2762504811.6135259</v>
      </c>
      <c r="BE28" s="96">
        <v>2936043118.0892391</v>
      </c>
      <c r="BF28" s="96">
        <v>4385793381.7613382</v>
      </c>
      <c r="BG28" s="96">
        <v>4423817955.9090595</v>
      </c>
      <c r="BH28" s="96">
        <v>4182898154.065424</v>
      </c>
      <c r="BI28" s="96">
        <v>4241300000</v>
      </c>
      <c r="BJ28" s="96">
        <v>3942173350.0379305</v>
      </c>
      <c r="BK28" s="96">
        <v>3933300949.4034624</v>
      </c>
      <c r="BL28" s="96">
        <v>4408413128.4338293</v>
      </c>
      <c r="BM28" s="96">
        <v>4483292289.8324184</v>
      </c>
      <c r="BN28" s="96">
        <v>2463212413.5077362</v>
      </c>
      <c r="BO28" s="96">
        <v>3012326263.7640524</v>
      </c>
      <c r="BP28" s="96">
        <v>4310816721.4546804</v>
      </c>
      <c r="BQ28" s="96">
        <v>4505424541.9645538</v>
      </c>
    </row>
    <row r="29" spans="1:69" hidden="1" x14ac:dyDescent="0.25">
      <c r="A29" s="96" t="s">
        <v>156</v>
      </c>
      <c r="B29" s="96" t="s">
        <v>231</v>
      </c>
      <c r="C29" s="96" t="s">
        <v>4192</v>
      </c>
      <c r="D29" s="100">
        <f t="shared" si="0"/>
        <v>6029535863.4025717</v>
      </c>
      <c r="E29" s="96" t="s">
        <v>4193</v>
      </c>
      <c r="AT29" s="96">
        <v>1941463868.2795267</v>
      </c>
      <c r="AU29" s="96">
        <v>2053762478.0832572</v>
      </c>
      <c r="AV29" s="96">
        <v>1947441269.9348791</v>
      </c>
      <c r="AW29" s="96">
        <v>2202490683.2579904</v>
      </c>
      <c r="AX29" s="96">
        <v>2587454947.343112</v>
      </c>
      <c r="AY29" s="96">
        <v>2994412279.7268143</v>
      </c>
      <c r="AZ29" s="96">
        <v>3556524611.3960247</v>
      </c>
      <c r="BA29" s="96">
        <v>3996879373.4249992</v>
      </c>
      <c r="BB29" s="96">
        <v>4042652362.4717317</v>
      </c>
      <c r="BC29" s="96">
        <v>3914257280.4413056</v>
      </c>
      <c r="BD29" s="96">
        <v>4458359550.255969</v>
      </c>
      <c r="BE29" s="96">
        <v>4665406194.0740299</v>
      </c>
      <c r="BF29" s="96">
        <v>4670418635.2986012</v>
      </c>
      <c r="BG29" s="96">
        <v>5037349758.3204231</v>
      </c>
      <c r="BH29" s="96">
        <v>5247057315.8256454</v>
      </c>
      <c r="BI29" s="96">
        <v>5760366704.2436256</v>
      </c>
      <c r="BJ29" s="96">
        <v>6299990983.7980547</v>
      </c>
      <c r="BK29" s="96">
        <v>7044713216.731348</v>
      </c>
      <c r="BL29" s="96">
        <v>7557459744.643014</v>
      </c>
      <c r="BM29" s="96">
        <v>7595578772.1180468</v>
      </c>
      <c r="BN29" s="96">
        <v>6391867272.4344645</v>
      </c>
      <c r="BO29" s="96">
        <v>8058656914.8031282</v>
      </c>
      <c r="BP29" s="96">
        <v>9024836517.5458679</v>
      </c>
      <c r="BQ29" s="96">
        <v>8736259081.4134674</v>
      </c>
    </row>
    <row r="30" spans="1:69" hidden="1" x14ac:dyDescent="0.25">
      <c r="A30" s="96" t="s">
        <v>159</v>
      </c>
      <c r="B30" s="96" t="s">
        <v>232</v>
      </c>
      <c r="C30" s="96" t="s">
        <v>4192</v>
      </c>
      <c r="D30" s="100">
        <f t="shared" si="0"/>
        <v>33595147782.717987</v>
      </c>
      <c r="E30" s="96" t="s">
        <v>4193</v>
      </c>
      <c r="AJ30" s="96">
        <v>23363601686.858196</v>
      </c>
      <c r="AK30" s="96">
        <v>23106602613.208267</v>
      </c>
      <c r="AL30" s="96">
        <v>15250356622.180294</v>
      </c>
      <c r="AM30" s="96">
        <v>11834278052.014111</v>
      </c>
      <c r="AN30" s="96">
        <v>11692266770.280205</v>
      </c>
      <c r="AO30" s="96">
        <v>9119967981.4482574</v>
      </c>
      <c r="AP30" s="96">
        <v>9831324342.9462395</v>
      </c>
      <c r="AQ30" s="96">
        <v>13164143754.674364</v>
      </c>
      <c r="AR30" s="96">
        <v>12071520058.354731</v>
      </c>
      <c r="AS30" s="96">
        <v>12916525879.940313</v>
      </c>
      <c r="AT30" s="96">
        <v>14556925432.885082</v>
      </c>
      <c r="AU30" s="96">
        <v>16462720444.208427</v>
      </c>
      <c r="AV30" s="96">
        <v>17846514788.380615</v>
      </c>
      <c r="AW30" s="96">
        <v>19380014988.013905</v>
      </c>
      <c r="AX30" s="96">
        <v>21996420421.100681</v>
      </c>
      <c r="AY30" s="96">
        <v>21402521460.194828</v>
      </c>
      <c r="AZ30" s="96">
        <v>23151635057.444485</v>
      </c>
      <c r="BA30" s="96">
        <v>24448260258.386307</v>
      </c>
      <c r="BB30" s="96">
        <v>24961697098.262711</v>
      </c>
      <c r="BC30" s="96">
        <v>23006637035.663307</v>
      </c>
      <c r="BD30" s="96">
        <v>24771061041.232712</v>
      </c>
      <c r="BE30" s="96">
        <v>32301490029.510719</v>
      </c>
      <c r="BF30" s="96">
        <v>35919252836.172928</v>
      </c>
      <c r="BG30" s="96">
        <v>30675041641.110321</v>
      </c>
      <c r="BH30" s="96">
        <v>32075787139.247776</v>
      </c>
      <c r="BI30" s="96">
        <v>32749612425.977913</v>
      </c>
      <c r="BJ30" s="96">
        <v>33601357872.687351</v>
      </c>
      <c r="BK30" s="96">
        <v>36106435869.842773</v>
      </c>
      <c r="BL30" s="96">
        <v>40779679220.788559</v>
      </c>
      <c r="BM30" s="96">
        <v>41173848085.849091</v>
      </c>
      <c r="BN30" s="96">
        <v>39630296059.645653</v>
      </c>
      <c r="BO30" s="96">
        <v>43613152406.841957</v>
      </c>
      <c r="BP30" s="96">
        <v>34432850705.441696</v>
      </c>
      <c r="BQ30" s="96">
        <v>40871052579.543884</v>
      </c>
    </row>
    <row r="31" spans="1:69" hidden="1" x14ac:dyDescent="0.25">
      <c r="A31" s="96" t="s">
        <v>233</v>
      </c>
      <c r="B31" s="96" t="s">
        <v>3689</v>
      </c>
      <c r="C31" s="96" t="s">
        <v>4192</v>
      </c>
      <c r="D31" s="100">
        <f t="shared" si="0"/>
        <v>1079160670.0484996</v>
      </c>
      <c r="E31" s="96" t="s">
        <v>4193</v>
      </c>
      <c r="Z31" s="96">
        <v>129993705.04331197</v>
      </c>
      <c r="AA31" s="96">
        <v>194259975.97236717</v>
      </c>
      <c r="AB31" s="96">
        <v>141467305.98044276</v>
      </c>
      <c r="AC31" s="96">
        <v>134894764.41946861</v>
      </c>
      <c r="AD31" s="96">
        <v>187980588.25801888</v>
      </c>
      <c r="AE31" s="96">
        <v>174166313.96740505</v>
      </c>
      <c r="AF31" s="96">
        <v>200843630.47844252</v>
      </c>
      <c r="AG31" s="96">
        <v>234661882.06975511</v>
      </c>
      <c r="AH31" s="96">
        <v>253814209.42947879</v>
      </c>
      <c r="AI31" s="96">
        <v>279337368.04889292</v>
      </c>
      <c r="AJ31" s="96">
        <v>278177014.16423291</v>
      </c>
      <c r="AK31" s="96">
        <v>271622903.99461019</v>
      </c>
      <c r="AL31" s="96">
        <v>352014870.37432307</v>
      </c>
      <c r="AM31" s="96">
        <v>362689171.26317441</v>
      </c>
      <c r="AN31" s="96">
        <v>387356275.78853619</v>
      </c>
      <c r="AO31" s="96">
        <v>367512862.21613562</v>
      </c>
      <c r="AP31" s="96">
        <v>387139704.05198276</v>
      </c>
      <c r="AQ31" s="96">
        <v>438100966.87475383</v>
      </c>
      <c r="AR31" s="96">
        <v>460486288.55050105</v>
      </c>
      <c r="AS31" s="96">
        <v>513323017.5878346</v>
      </c>
      <c r="AT31" s="96">
        <v>565770387.37798238</v>
      </c>
      <c r="AU31" s="96">
        <v>593586447.05580795</v>
      </c>
      <c r="AV31" s="96">
        <v>650421940.20226705</v>
      </c>
      <c r="AW31" s="96">
        <v>736269557.52407706</v>
      </c>
      <c r="AX31" s="96">
        <v>778425628.82986093</v>
      </c>
      <c r="AY31" s="96">
        <v>856315222.97958148</v>
      </c>
      <c r="AZ31" s="96">
        <v>964205202.02717245</v>
      </c>
      <c r="BA31" s="96">
        <v>890034427.74690485</v>
      </c>
      <c r="BB31" s="96">
        <v>925371593.05089951</v>
      </c>
      <c r="BC31" s="96">
        <v>956487653.59522057</v>
      </c>
      <c r="BD31" s="96">
        <v>958445265.71918559</v>
      </c>
      <c r="BE31" s="96">
        <v>987989375.75287938</v>
      </c>
      <c r="BF31" s="96">
        <v>1097975719.8482118</v>
      </c>
      <c r="BG31" s="96">
        <v>1241594636.077364</v>
      </c>
      <c r="BH31" s="96">
        <v>1209066517.5479383</v>
      </c>
      <c r="BI31" s="96">
        <v>1130908308.8694899</v>
      </c>
      <c r="BJ31" s="96">
        <v>1041270858.5519134</v>
      </c>
      <c r="BK31" s="96">
        <v>968967156.26721716</v>
      </c>
      <c r="BL31" s="96">
        <v>1074576093.0951908</v>
      </c>
      <c r="BM31" s="96">
        <v>1139714337.1968009</v>
      </c>
      <c r="BN31" s="96">
        <v>854601462.47203779</v>
      </c>
      <c r="BO31" s="96">
        <v>1165434504.052325</v>
      </c>
      <c r="BP31" s="96">
        <v>1299154654.262995</v>
      </c>
      <c r="BQ31" s="96">
        <v>1404138826.7179184</v>
      </c>
    </row>
    <row r="32" spans="1:69" hidden="1" x14ac:dyDescent="0.25">
      <c r="A32" s="96" t="s">
        <v>234</v>
      </c>
      <c r="B32" s="96" t="s">
        <v>4131</v>
      </c>
      <c r="C32" s="96" t="s">
        <v>4192</v>
      </c>
      <c r="D32" s="100">
        <f t="shared" si="0"/>
        <v>3264253079.1920118</v>
      </c>
      <c r="E32" s="96" t="s">
        <v>4193</v>
      </c>
      <c r="BH32" s="96">
        <v>3186804312.3089671</v>
      </c>
      <c r="BI32" s="96">
        <v>3325330000</v>
      </c>
      <c r="BJ32" s="96">
        <v>3569037741.4637203</v>
      </c>
      <c r="BK32" s="96">
        <v>3203833873.06037</v>
      </c>
      <c r="BL32" s="96">
        <v>3391300286.1252952</v>
      </c>
      <c r="BM32" s="96">
        <v>3280106662.4378958</v>
      </c>
      <c r="BN32" s="96">
        <v>2956478768.5338349</v>
      </c>
      <c r="BO32" s="96">
        <v>3081387780.216104</v>
      </c>
      <c r="BP32" s="96">
        <v>3383998288.5819201</v>
      </c>
    </row>
    <row r="33" spans="1:69" hidden="1" x14ac:dyDescent="0.25">
      <c r="A33" s="96" t="s">
        <v>235</v>
      </c>
      <c r="B33" s="96" t="s">
        <v>236</v>
      </c>
      <c r="C33" s="96" t="s">
        <v>4192</v>
      </c>
      <c r="D33" s="100">
        <f t="shared" si="0"/>
        <v>8974283423.1332417</v>
      </c>
      <c r="E33" s="96" t="s">
        <v>4193</v>
      </c>
      <c r="F33" s="96">
        <v>905171097.86831665</v>
      </c>
      <c r="G33" s="96">
        <v>910487815.06851625</v>
      </c>
      <c r="H33" s="96">
        <v>982263496.84631813</v>
      </c>
      <c r="I33" s="96">
        <v>1168586038.5755036</v>
      </c>
      <c r="J33" s="96">
        <v>1246371177.3271482</v>
      </c>
      <c r="K33" s="96">
        <v>1294308530.3488095</v>
      </c>
      <c r="L33" s="96">
        <v>1465254939.9650462</v>
      </c>
      <c r="M33" s="96">
        <v>1814383586.1605434</v>
      </c>
      <c r="N33" s="96">
        <v>1823428369.8063829</v>
      </c>
      <c r="O33" s="96">
        <v>1872270201.0921993</v>
      </c>
      <c r="P33" s="96">
        <v>1690470051.1473072</v>
      </c>
      <c r="Q33" s="96">
        <v>1885733962.0692031</v>
      </c>
      <c r="R33" s="96">
        <v>2082201457.6640255</v>
      </c>
      <c r="S33" s="96">
        <v>2316050876.731719</v>
      </c>
      <c r="T33" s="96">
        <v>2292899571.7978888</v>
      </c>
      <c r="U33" s="96">
        <v>2192010857.8897252</v>
      </c>
      <c r="V33" s="96">
        <v>2427842651.6946487</v>
      </c>
      <c r="W33" s="96">
        <v>2379062073.4827046</v>
      </c>
      <c r="X33" s="96">
        <v>2307908980.4784875</v>
      </c>
      <c r="Y33" s="96">
        <v>2343874922.0513744</v>
      </c>
      <c r="Z33" s="96">
        <v>2231658652.5355167</v>
      </c>
      <c r="AA33" s="96">
        <v>2260514713.1703663</v>
      </c>
      <c r="AB33" s="96">
        <v>1963894818.0041828</v>
      </c>
      <c r="AC33" s="96">
        <v>2001293574.6469705</v>
      </c>
      <c r="AD33" s="96">
        <v>1879905054.7520943</v>
      </c>
      <c r="AE33" s="96">
        <v>1527572278.93416</v>
      </c>
      <c r="AF33" s="96">
        <v>1819834783.9012468</v>
      </c>
      <c r="AG33" s="96">
        <v>1839941577.5289309</v>
      </c>
      <c r="AH33" s="96">
        <v>1963381529.9075556</v>
      </c>
      <c r="AI33" s="96">
        <v>2446563857.371594</v>
      </c>
      <c r="AJ33" s="96">
        <v>2717359950.7850256</v>
      </c>
      <c r="AK33" s="96">
        <v>2915558757.7299476</v>
      </c>
      <c r="AL33" s="96">
        <v>2948003251.4807172</v>
      </c>
      <c r="AM33" s="96">
        <v>3104382996.6881223</v>
      </c>
      <c r="AN33" s="96">
        <v>3573036233.5290084</v>
      </c>
      <c r="AO33" s="96">
        <v>3898836034.5920916</v>
      </c>
      <c r="AP33" s="96">
        <v>4057466392.1817007</v>
      </c>
      <c r="AQ33" s="96">
        <v>3971845010.3159604</v>
      </c>
      <c r="AR33" s="96">
        <v>4229317059.968224</v>
      </c>
      <c r="AS33" s="96">
        <v>3687761611.08425</v>
      </c>
      <c r="AT33" s="96">
        <v>4242423499.2060413</v>
      </c>
      <c r="AU33" s="96">
        <v>4597820942.7894468</v>
      </c>
      <c r="AV33" s="96">
        <v>4859585943.0502682</v>
      </c>
      <c r="AW33" s="96">
        <v>5450659963.0424061</v>
      </c>
      <c r="AX33" s="96">
        <v>6356589425.2751722</v>
      </c>
      <c r="AY33" s="96">
        <v>6886494731.6987629</v>
      </c>
      <c r="AZ33" s="96">
        <v>7667205151.7026606</v>
      </c>
      <c r="BA33" s="96">
        <v>7904057982.6725931</v>
      </c>
      <c r="BB33" s="96">
        <v>8075934452.9695234</v>
      </c>
      <c r="BC33" s="96">
        <v>7207314493.7474489</v>
      </c>
      <c r="BD33" s="96">
        <v>7917424532.8461494</v>
      </c>
      <c r="BE33" s="96">
        <v>8281084187.4712191</v>
      </c>
      <c r="BF33" s="96">
        <v>9382102799.9911442</v>
      </c>
      <c r="BG33" s="96">
        <v>9766290205.7167454</v>
      </c>
      <c r="BH33" s="96">
        <v>10827442703.611084</v>
      </c>
      <c r="BI33" s="96">
        <v>10186598885.672937</v>
      </c>
      <c r="BJ33" s="96">
        <v>9604501667.2052631</v>
      </c>
      <c r="BK33" s="96">
        <v>9126725157.1041965</v>
      </c>
      <c r="BL33" s="96">
        <v>9600403085.2080269</v>
      </c>
      <c r="BM33" s="96">
        <v>9425705643.4440804</v>
      </c>
      <c r="BN33" s="96">
        <v>7653686413.0695248</v>
      </c>
      <c r="BO33" s="96">
        <v>8834044963.9788208</v>
      </c>
      <c r="BP33" s="96">
        <v>10167133595.427534</v>
      </c>
      <c r="BQ33" s="96">
        <v>8602367423.1288242</v>
      </c>
    </row>
    <row r="34" spans="1:69" hidden="1" x14ac:dyDescent="0.25">
      <c r="A34" s="96" t="s">
        <v>166</v>
      </c>
      <c r="B34" s="96" t="s">
        <v>237</v>
      </c>
      <c r="C34" s="96" t="s">
        <v>4192</v>
      </c>
      <c r="D34" s="100">
        <f t="shared" si="0"/>
        <v>230797966189.9769</v>
      </c>
      <c r="E34" s="96" t="s">
        <v>4193</v>
      </c>
      <c r="F34" s="96">
        <v>6077812094.2321043</v>
      </c>
      <c r="G34" s="96">
        <v>6393498875.9495726</v>
      </c>
      <c r="H34" s="96">
        <v>5919934272.0989456</v>
      </c>
      <c r="I34" s="96">
        <v>7577513128.3431072</v>
      </c>
      <c r="J34" s="96">
        <v>6551376789.6818333</v>
      </c>
      <c r="K34" s="96">
        <v>6788330145.3794298</v>
      </c>
      <c r="L34" s="96">
        <v>7577666347.8188124</v>
      </c>
      <c r="M34" s="96">
        <v>7340844755.4815664</v>
      </c>
      <c r="N34" s="96">
        <v>8524882939.602376</v>
      </c>
      <c r="O34" s="96">
        <v>10182495447.310514</v>
      </c>
      <c r="P34" s="96">
        <v>27857670127.610065</v>
      </c>
      <c r="Q34" s="96">
        <v>29392523311.701561</v>
      </c>
      <c r="R34" s="96">
        <v>36494789721.397652</v>
      </c>
      <c r="S34" s="96">
        <v>41697016174.14595</v>
      </c>
      <c r="T34" s="96">
        <v>42670044963.15966</v>
      </c>
      <c r="U34" s="96">
        <v>47608129283.109009</v>
      </c>
      <c r="V34" s="96">
        <v>47468591991.286682</v>
      </c>
      <c r="W34" s="96">
        <v>47287279111.951843</v>
      </c>
      <c r="X34" s="96">
        <v>53553679151.739311</v>
      </c>
      <c r="Y34" s="96">
        <v>58534112852.30954</v>
      </c>
      <c r="Z34" s="96">
        <v>71771187839.097748</v>
      </c>
      <c r="AA34" s="96">
        <v>73265664713.793564</v>
      </c>
      <c r="AB34" s="96">
        <v>60585944269.614639</v>
      </c>
      <c r="AC34" s="96">
        <v>90585299618.368042</v>
      </c>
      <c r="AD34" s="96">
        <v>117158119087.78484</v>
      </c>
      <c r="AE34" s="96">
        <v>108859907004.37321</v>
      </c>
      <c r="AF34" s="96">
        <v>83343474551.226273</v>
      </c>
      <c r="AG34" s="96">
        <v>92067897852.953781</v>
      </c>
      <c r="AH34" s="96">
        <v>109582957525.73383</v>
      </c>
      <c r="AI34" s="96">
        <v>86553569636.433411</v>
      </c>
      <c r="AJ34" s="96">
        <v>76143288422.857773</v>
      </c>
      <c r="AK34" s="96">
        <v>81436352416.886642</v>
      </c>
      <c r="AL34" s="96">
        <v>101519482876.43144</v>
      </c>
      <c r="AM34" s="96">
        <v>102686256022.19009</v>
      </c>
      <c r="AN34" s="96">
        <v>97966431443.574051</v>
      </c>
      <c r="AO34" s="96">
        <v>80957544710.117096</v>
      </c>
      <c r="AP34" s="96">
        <v>80617632718.087372</v>
      </c>
      <c r="AQ34" s="96">
        <v>89501122429.242279</v>
      </c>
      <c r="AR34" s="96">
        <v>93894021283.72554</v>
      </c>
      <c r="AS34" s="96">
        <v>99251886038.680969</v>
      </c>
      <c r="AT34" s="96">
        <v>112016223829.14581</v>
      </c>
      <c r="AU34" s="96">
        <v>122355911493.92247</v>
      </c>
      <c r="AV34" s="96">
        <v>130280686017.63048</v>
      </c>
      <c r="AW34" s="96">
        <v>144632327459.99951</v>
      </c>
      <c r="AX34" s="96">
        <v>165566091915.0827</v>
      </c>
      <c r="AY34" s="96">
        <v>181533599850.83981</v>
      </c>
      <c r="AZ34" s="96">
        <v>190315156813.68777</v>
      </c>
      <c r="BA34" s="96">
        <v>202069214335.22552</v>
      </c>
      <c r="BB34" s="96">
        <v>202896184579.58798</v>
      </c>
      <c r="BC34" s="96">
        <v>184134239527.48257</v>
      </c>
      <c r="BD34" s="96">
        <v>205717942297.67383</v>
      </c>
      <c r="BE34" s="96">
        <v>215616979372.33121</v>
      </c>
      <c r="BF34" s="96">
        <v>217142774908.8775</v>
      </c>
      <c r="BG34" s="96">
        <v>221117128424.15207</v>
      </c>
      <c r="BH34" s="96">
        <v>217646296102.28479</v>
      </c>
      <c r="BI34" s="96">
        <v>232488824444.58875</v>
      </c>
      <c r="BJ34" s="96">
        <v>234495494904.25052</v>
      </c>
      <c r="BK34" s="96">
        <v>246006394227.26501</v>
      </c>
      <c r="BL34" s="96">
        <v>255977239249.15237</v>
      </c>
      <c r="BM34" s="96">
        <v>249420584392.49194</v>
      </c>
      <c r="BN34" s="96">
        <v>243706593678.58911</v>
      </c>
      <c r="BO34" s="96">
        <v>254386441968.49191</v>
      </c>
      <c r="BP34" s="96">
        <v>268995447996.81863</v>
      </c>
      <c r="BQ34" s="96">
        <v>271747644820.34393</v>
      </c>
    </row>
    <row r="35" spans="1:69" hidden="1" x14ac:dyDescent="0.25">
      <c r="A35" s="96" t="s">
        <v>238</v>
      </c>
      <c r="B35" s="96" t="s">
        <v>239</v>
      </c>
      <c r="C35" s="96" t="s">
        <v>4192</v>
      </c>
      <c r="D35" s="100">
        <f t="shared" si="0"/>
        <v>1892295050</v>
      </c>
      <c r="E35" s="96" t="s">
        <v>4193</v>
      </c>
      <c r="BI35" s="96">
        <v>1892295050</v>
      </c>
    </row>
    <row r="36" spans="1:69" hidden="1" x14ac:dyDescent="0.25">
      <c r="A36" s="96" t="s">
        <v>240</v>
      </c>
      <c r="B36" s="96" t="s">
        <v>3688</v>
      </c>
      <c r="C36" s="96" t="s">
        <v>4192</v>
      </c>
      <c r="D36" s="100">
        <f t="shared" si="0"/>
        <v>8054550203.3359985</v>
      </c>
      <c r="E36" s="96" t="s">
        <v>4193</v>
      </c>
      <c r="AI36" s="96">
        <v>6846453127.820857</v>
      </c>
      <c r="AJ36" s="96">
        <v>6933920736.8523273</v>
      </c>
      <c r="AK36" s="96">
        <v>7541961386.2234726</v>
      </c>
      <c r="AL36" s="96">
        <v>7997639192.9508209</v>
      </c>
      <c r="AM36" s="96">
        <v>7774737974.6002312</v>
      </c>
      <c r="AN36" s="96">
        <v>7996228407.4272051</v>
      </c>
      <c r="AO36" s="96">
        <v>9340689516.5096798</v>
      </c>
      <c r="AP36" s="96">
        <v>9019034597.8974094</v>
      </c>
      <c r="AQ36" s="96">
        <v>8561946069.9660187</v>
      </c>
      <c r="AR36" s="96">
        <v>7709842676.6683311</v>
      </c>
      <c r="AS36" s="96">
        <v>8786258009.5206528</v>
      </c>
      <c r="AT36" s="96">
        <v>9830892333.6258392</v>
      </c>
      <c r="AU36" s="96">
        <v>9958992418.1411781</v>
      </c>
      <c r="AV36" s="96">
        <v>10533777468.22473</v>
      </c>
      <c r="AW36" s="96">
        <v>10772229422.802242</v>
      </c>
      <c r="AX36" s="96">
        <v>10695313375.47241</v>
      </c>
      <c r="AY36" s="96">
        <v>10560536919.235025</v>
      </c>
      <c r="AZ36" s="96">
        <v>10948117663.984695</v>
      </c>
      <c r="BA36" s="96">
        <v>9893004909.5328598</v>
      </c>
      <c r="BB36" s="96">
        <v>9278051449.6877384</v>
      </c>
      <c r="BC36" s="96">
        <v>8788938463.4237804</v>
      </c>
      <c r="BD36" s="96">
        <v>8103623056.4617834</v>
      </c>
      <c r="BE36" s="96">
        <v>7860495068.8959007</v>
      </c>
      <c r="BF36" s="96">
        <v>7955688037.5724888</v>
      </c>
      <c r="BG36" s="96">
        <v>7504164632.0929928</v>
      </c>
      <c r="BH36" s="96">
        <v>7568484205.5231209</v>
      </c>
      <c r="BI36" s="96">
        <v>6750982427.2261982</v>
      </c>
      <c r="BJ36" s="96">
        <v>6623047322.4167089</v>
      </c>
      <c r="BK36" s="96">
        <v>6443884829.0292215</v>
      </c>
      <c r="BL36" s="96">
        <v>6627331906.481184</v>
      </c>
      <c r="BM36" s="96">
        <v>7613535757.2995062</v>
      </c>
      <c r="BN36" s="96">
        <v>8186448400.2809334</v>
      </c>
      <c r="BO36" s="96">
        <v>8903854900.6535702</v>
      </c>
      <c r="BP36" s="96">
        <v>9519291014.577713</v>
      </c>
      <c r="BQ36" s="96">
        <v>9306527075.5562992</v>
      </c>
    </row>
    <row r="37" spans="1:69" hidden="1" x14ac:dyDescent="0.25">
      <c r="A37" s="96" t="s">
        <v>241</v>
      </c>
      <c r="B37" s="96" t="s">
        <v>242</v>
      </c>
      <c r="C37" s="96" t="s">
        <v>4192</v>
      </c>
      <c r="D37" s="100">
        <f t="shared" si="0"/>
        <v>716146300.91021025</v>
      </c>
      <c r="E37" s="96" t="s">
        <v>4193</v>
      </c>
      <c r="AJ37" s="96">
        <v>127305361.93912959</v>
      </c>
      <c r="AK37" s="96">
        <v>146466794.20105717</v>
      </c>
      <c r="AL37" s="96">
        <v>146994421.81011376</v>
      </c>
      <c r="AM37" s="96">
        <v>83536954.637345314</v>
      </c>
      <c r="AN37" s="96">
        <v>92550327.14473708</v>
      </c>
      <c r="AO37" s="96">
        <v>136949396.33811596</v>
      </c>
      <c r="AP37" s="96">
        <v>146785520.27296305</v>
      </c>
      <c r="AQ37" s="96">
        <v>176028250.06207103</v>
      </c>
      <c r="AR37" s="96">
        <v>189937548.1853455</v>
      </c>
      <c r="AS37" s="96">
        <v>207134163.71344462</v>
      </c>
      <c r="AT37" s="96">
        <v>213908843.78054544</v>
      </c>
      <c r="AU37" s="96">
        <v>210820523.83572131</v>
      </c>
      <c r="AV37" s="96">
        <v>216970590.53856456</v>
      </c>
      <c r="AW37" s="96">
        <v>252254682.75499928</v>
      </c>
      <c r="AX37" s="96">
        <v>322176254.42484915</v>
      </c>
      <c r="AY37" s="96">
        <v>432842103.86825401</v>
      </c>
      <c r="AZ37" s="96">
        <v>656481700.55036676</v>
      </c>
      <c r="BA37" s="96">
        <v>759986255.85505438</v>
      </c>
      <c r="BB37" s="96">
        <v>685187149.3710537</v>
      </c>
      <c r="BC37" s="96">
        <v>668832345.61906064</v>
      </c>
      <c r="BD37" s="96">
        <v>719137138.91774166</v>
      </c>
      <c r="BE37" s="96">
        <v>742170863.03508329</v>
      </c>
      <c r="BF37" s="96">
        <v>724354474.59014857</v>
      </c>
      <c r="BG37" s="96">
        <v>752399387.83991683</v>
      </c>
      <c r="BH37" s="96">
        <v>712591210.56992865</v>
      </c>
      <c r="BI37" s="96">
        <v>689955708.9026016</v>
      </c>
      <c r="BJ37" s="96">
        <v>653535440.49119782</v>
      </c>
      <c r="BK37" s="96">
        <v>695694785.38842821</v>
      </c>
      <c r="BL37" s="96">
        <v>697528446.86912727</v>
      </c>
      <c r="BM37" s="96">
        <v>879867244.75537968</v>
      </c>
      <c r="BN37" s="96">
        <v>706755880.19295788</v>
      </c>
      <c r="BO37" s="96">
        <v>714090894.2216357</v>
      </c>
      <c r="BP37" s="96">
        <v>656253587.94404685</v>
      </c>
    </row>
    <row r="38" spans="1:69" hidden="1" x14ac:dyDescent="0.25">
      <c r="A38" s="96" t="s">
        <v>157</v>
      </c>
      <c r="B38" s="96" t="s">
        <v>243</v>
      </c>
      <c r="C38" s="96" t="s">
        <v>4192</v>
      </c>
      <c r="D38" s="100">
        <f t="shared" si="0"/>
        <v>6120951777.2407961</v>
      </c>
      <c r="E38" s="96" t="s">
        <v>4193</v>
      </c>
      <c r="U38" s="96">
        <v>546059574.99517322</v>
      </c>
      <c r="V38" s="96">
        <v>701340550.40813303</v>
      </c>
      <c r="W38" s="96">
        <v>829882623.01762235</v>
      </c>
      <c r="X38" s="96">
        <v>943944842.84309089</v>
      </c>
      <c r="Y38" s="96">
        <v>1005062309.4197236</v>
      </c>
      <c r="Z38" s="96">
        <v>1089098798.5920751</v>
      </c>
      <c r="AA38" s="96">
        <v>1128836992.4722075</v>
      </c>
      <c r="AB38" s="96">
        <v>1388793448.8478141</v>
      </c>
      <c r="AC38" s="96">
        <v>1874979226.7491376</v>
      </c>
      <c r="AD38" s="96">
        <v>2021732180.2815137</v>
      </c>
      <c r="AE38" s="96">
        <v>2199784138.0676508</v>
      </c>
      <c r="AF38" s="96">
        <v>2407240001.7492452</v>
      </c>
      <c r="AG38" s="96">
        <v>2834262659.2209067</v>
      </c>
      <c r="AH38" s="96">
        <v>3264690620.6486869</v>
      </c>
      <c r="AI38" s="96">
        <v>3151102185.3201294</v>
      </c>
      <c r="AJ38" s="96">
        <v>3142897122.3626285</v>
      </c>
      <c r="AK38" s="96">
        <v>3253162674.7984657</v>
      </c>
      <c r="AL38" s="96">
        <v>3103555617.0205498</v>
      </c>
      <c r="AM38" s="96">
        <v>3075710345.9942989</v>
      </c>
      <c r="AN38" s="96">
        <v>3286250903.323194</v>
      </c>
      <c r="AO38" s="96">
        <v>3643966765.7281289</v>
      </c>
      <c r="AP38" s="96">
        <v>4134821365.3003488</v>
      </c>
      <c r="AQ38" s="96">
        <v>4669922926.4194422</v>
      </c>
      <c r="AR38" s="96">
        <v>3820298009.7292576</v>
      </c>
      <c r="AS38" s="96">
        <v>4876554572.2273693</v>
      </c>
      <c r="AT38" s="96">
        <v>4915728234.1229506</v>
      </c>
      <c r="AU38" s="96">
        <v>4702173062.9197245</v>
      </c>
      <c r="AV38" s="96">
        <v>5047593683.3923836</v>
      </c>
      <c r="AW38" s="96">
        <v>4694288228.5836105</v>
      </c>
      <c r="AX38" s="96">
        <v>5041149808.1411266</v>
      </c>
      <c r="AY38" s="96">
        <v>5958173659.6615725</v>
      </c>
      <c r="AZ38" s="96">
        <v>6144834378.3339014</v>
      </c>
      <c r="BA38" s="96">
        <v>6685317545.3057842</v>
      </c>
      <c r="BB38" s="96">
        <v>5897475832.2564421</v>
      </c>
      <c r="BC38" s="96">
        <v>4008577614.5317316</v>
      </c>
      <c r="BD38" s="96">
        <v>4738175003.5079269</v>
      </c>
      <c r="BE38" s="96">
        <v>4699757980.5693378</v>
      </c>
      <c r="BF38" s="96">
        <v>5488601498.1714668</v>
      </c>
      <c r="BG38" s="96">
        <v>7665843809.2709723</v>
      </c>
      <c r="BH38" s="96">
        <v>7754324492.8507376</v>
      </c>
      <c r="BI38" s="96">
        <v>7183595978.7508965</v>
      </c>
      <c r="BJ38" s="96">
        <v>6582443882.5821362</v>
      </c>
      <c r="BK38" s="96">
        <v>6223210387.7386847</v>
      </c>
      <c r="BL38" s="96">
        <v>6962677797.7320776</v>
      </c>
      <c r="BM38" s="96">
        <v>6348730297.7704353</v>
      </c>
      <c r="BN38" s="96">
        <v>5169398524.2224541</v>
      </c>
      <c r="BO38" s="96">
        <v>6806715135.4602814</v>
      </c>
      <c r="BP38" s="96">
        <v>6442764217.0486603</v>
      </c>
      <c r="BQ38" s="96">
        <v>5398570215.3235245</v>
      </c>
    </row>
    <row r="39" spans="1:69" hidden="1" x14ac:dyDescent="0.25">
      <c r="A39" s="96" t="s">
        <v>244</v>
      </c>
      <c r="B39" s="96" t="s">
        <v>245</v>
      </c>
      <c r="C39" s="96" t="s">
        <v>4192</v>
      </c>
      <c r="D39" s="100">
        <f t="shared" si="0"/>
        <v>213068929.28954035</v>
      </c>
      <c r="E39" s="96" t="s">
        <v>4193</v>
      </c>
      <c r="BC39" s="96">
        <v>139105014.06554276</v>
      </c>
      <c r="BD39" s="96">
        <v>198301655.97457978</v>
      </c>
      <c r="BE39" s="96">
        <v>288346430.33427715</v>
      </c>
      <c r="BF39" s="96">
        <v>307810338.17551827</v>
      </c>
      <c r="BG39" s="96">
        <v>231409394.56786683</v>
      </c>
      <c r="BH39" s="96">
        <v>263149965.3600693</v>
      </c>
      <c r="BI39" s="96">
        <v>289437777.66724771</v>
      </c>
      <c r="BJ39" s="96">
        <v>265619088.97366732</v>
      </c>
      <c r="BK39" s="96">
        <v>326539608.8084172</v>
      </c>
      <c r="BL39" s="96">
        <v>156555682.5844565</v>
      </c>
      <c r="BM39" s="96">
        <v>159612149.44176006</v>
      </c>
      <c r="BN39" s="96">
        <v>155077555.25898749</v>
      </c>
      <c r="BO39" s="96">
        <v>136475254.99822307</v>
      </c>
      <c r="BP39" s="96">
        <v>127548410.15033591</v>
      </c>
      <c r="BQ39" s="96">
        <v>151045612.98215613</v>
      </c>
    </row>
    <row r="40" spans="1:69" hidden="1" x14ac:dyDescent="0.25">
      <c r="A40" s="96" t="s">
        <v>87</v>
      </c>
      <c r="B40" s="96" t="s">
        <v>246</v>
      </c>
      <c r="C40" s="96" t="s">
        <v>4192</v>
      </c>
      <c r="D40" s="100">
        <f t="shared" si="0"/>
        <v>479115915843.15906</v>
      </c>
      <c r="E40" s="96" t="s">
        <v>4193</v>
      </c>
      <c r="G40" s="96">
        <v>35846695772.941856</v>
      </c>
      <c r="H40" s="96">
        <v>37508686646.76767</v>
      </c>
      <c r="I40" s="96">
        <v>40808771514.774078</v>
      </c>
      <c r="J40" s="96">
        <v>46354810391.243507</v>
      </c>
      <c r="K40" s="96">
        <v>48457381557.852158</v>
      </c>
      <c r="L40" s="96">
        <v>54820097215.036858</v>
      </c>
      <c r="M40" s="96">
        <v>60705248289.284569</v>
      </c>
      <c r="N40" s="96">
        <v>68164956544.624298</v>
      </c>
      <c r="O40" s="96">
        <v>73610096615.934448</v>
      </c>
      <c r="P40" s="96">
        <v>80362183849.531464</v>
      </c>
      <c r="Q40" s="96">
        <v>84274301438.708191</v>
      </c>
      <c r="R40" s="96">
        <v>91543401600.756866</v>
      </c>
      <c r="S40" s="96">
        <v>100769035226.26213</v>
      </c>
      <c r="T40" s="96">
        <v>96222125051.977325</v>
      </c>
      <c r="U40" s="96">
        <v>88248247971.437683</v>
      </c>
      <c r="V40" s="96">
        <v>95156425409.506805</v>
      </c>
      <c r="W40" s="96">
        <v>101308617994.70595</v>
      </c>
      <c r="X40" s="96">
        <v>111442533236.56505</v>
      </c>
      <c r="Y40" s="96">
        <v>115695470111.06432</v>
      </c>
      <c r="Z40" s="96">
        <v>116948364453.72893</v>
      </c>
      <c r="AA40" s="96">
        <v>118940553603.70354</v>
      </c>
      <c r="AB40" s="96">
        <v>117337167522.28754</v>
      </c>
      <c r="AC40" s="96">
        <v>124096461589.96979</v>
      </c>
      <c r="AD40" s="96">
        <v>147243331579.71484</v>
      </c>
      <c r="AE40" s="96">
        <v>153928468607.12628</v>
      </c>
      <c r="AF40" s="96">
        <v>160894682329.75146</v>
      </c>
      <c r="AG40" s="96">
        <v>166046417609.12982</v>
      </c>
      <c r="AH40" s="96">
        <v>181130270520.04871</v>
      </c>
      <c r="AI40" s="96">
        <v>182747122495.88174</v>
      </c>
      <c r="AJ40" s="96">
        <v>191159303491.8147</v>
      </c>
      <c r="AK40" s="96">
        <v>194343885862.54578</v>
      </c>
      <c r="AL40" s="96">
        <v>208892517953.86279</v>
      </c>
      <c r="AM40" s="96">
        <v>231441199600.76273</v>
      </c>
      <c r="AN40" s="96">
        <v>261120151322.63602</v>
      </c>
      <c r="AO40" s="96">
        <v>284278970143.19946</v>
      </c>
      <c r="AP40" s="96">
        <v>301207835921.25031</v>
      </c>
      <c r="AQ40" s="96">
        <v>327204537250.79852</v>
      </c>
      <c r="AR40" s="96">
        <v>358353543931.56195</v>
      </c>
      <c r="AS40" s="96">
        <v>397028071276.15161</v>
      </c>
      <c r="AT40" s="96">
        <v>432623088544.04901</v>
      </c>
      <c r="AU40" s="96">
        <v>420968478916.77448</v>
      </c>
      <c r="AV40" s="96">
        <v>426022160276.23688</v>
      </c>
      <c r="AW40" s="96">
        <v>418814889057.74097</v>
      </c>
      <c r="AX40" s="96">
        <v>442095659459.85712</v>
      </c>
      <c r="AY40" s="96">
        <v>452177797477.49194</v>
      </c>
      <c r="AZ40" s="96">
        <v>456187210454.78534</v>
      </c>
      <c r="BA40" s="96">
        <v>461130509797.61365</v>
      </c>
      <c r="BB40" s="96">
        <v>440130970606.57031</v>
      </c>
      <c r="BC40" s="96">
        <v>383132818145.00092</v>
      </c>
      <c r="BD40" s="96">
        <v>408710181200.11383</v>
      </c>
      <c r="BE40" s="96">
        <v>428317046623.68079</v>
      </c>
      <c r="BF40" s="96">
        <v>440156575355.75128</v>
      </c>
      <c r="BG40" s="96">
        <v>450955438340.70392</v>
      </c>
      <c r="BH40" s="96">
        <v>479451670077.24115</v>
      </c>
      <c r="BI40" s="96">
        <v>495747450357.72815</v>
      </c>
      <c r="BJ40" s="96">
        <v>503308816732.01801</v>
      </c>
      <c r="BK40" s="96">
        <v>510812336845.69739</v>
      </c>
      <c r="BL40" s="96">
        <v>529069391804.38269</v>
      </c>
      <c r="BM40" s="96">
        <v>541166857319.83801</v>
      </c>
      <c r="BN40" s="96">
        <v>492565334388.33215</v>
      </c>
      <c r="BO40" s="96">
        <v>506009006951.62646</v>
      </c>
      <c r="BP40" s="96">
        <v>522205026224.6532</v>
      </c>
      <c r="BQ40" s="96">
        <v>552101138562.75195</v>
      </c>
    </row>
    <row r="41" spans="1:69" hidden="1" x14ac:dyDescent="0.25">
      <c r="A41" s="96" t="s">
        <v>4130</v>
      </c>
      <c r="B41" s="96" t="s">
        <v>4129</v>
      </c>
      <c r="C41" s="96" t="s">
        <v>4192</v>
      </c>
      <c r="D41" s="100">
        <f t="shared" si="0"/>
        <v>814469757399.54736</v>
      </c>
      <c r="E41" s="96" t="s">
        <v>4193</v>
      </c>
      <c r="AO41" s="96">
        <v>175669886276.39423</v>
      </c>
      <c r="AP41" s="96">
        <v>192434244278.17352</v>
      </c>
      <c r="AQ41" s="96">
        <v>216201142775.26874</v>
      </c>
      <c r="AR41" s="96">
        <v>229659892805.55762</v>
      </c>
      <c r="AS41" s="96">
        <v>231595557422.35519</v>
      </c>
      <c r="AT41" s="96">
        <v>260806566961.28336</v>
      </c>
      <c r="AU41" s="96">
        <v>280621018106.34265</v>
      </c>
      <c r="AV41" s="96">
        <v>297669752905.14978</v>
      </c>
      <c r="AW41" s="96">
        <v>328448778403.43921</v>
      </c>
      <c r="AX41" s="96">
        <v>376924034495.44385</v>
      </c>
      <c r="AY41" s="96">
        <v>425048619328.38654</v>
      </c>
      <c r="AZ41" s="96">
        <v>489070398448.99841</v>
      </c>
      <c r="BA41" s="96">
        <v>550298910425.4552</v>
      </c>
      <c r="BB41" s="96">
        <v>581718887059.65576</v>
      </c>
      <c r="BC41" s="96">
        <v>522241059422.99139</v>
      </c>
      <c r="BD41" s="96">
        <v>592494723841.39075</v>
      </c>
      <c r="BE41" s="96">
        <v>646516019597.0072</v>
      </c>
      <c r="BF41" s="96">
        <v>669117586460.54602</v>
      </c>
      <c r="BG41" s="96">
        <v>704563383222.44385</v>
      </c>
      <c r="BH41" s="96">
        <v>748997589755.92798</v>
      </c>
      <c r="BI41" s="96">
        <v>793920913780.177</v>
      </c>
      <c r="BJ41" s="96">
        <v>850551765487.03979</v>
      </c>
      <c r="BK41" s="96">
        <v>915093333481.06091</v>
      </c>
      <c r="BL41" s="96">
        <v>962737527163.39148</v>
      </c>
      <c r="BM41" s="96">
        <v>1003660120676.0244</v>
      </c>
      <c r="BN41" s="96">
        <v>946561369250.54663</v>
      </c>
      <c r="BO41" s="96">
        <v>1056139360311.6682</v>
      </c>
      <c r="BP41" s="96">
        <v>1146695683196.8721</v>
      </c>
      <c r="BQ41" s="96">
        <v>1154677642660.1047</v>
      </c>
    </row>
    <row r="42" spans="1:69" hidden="1" x14ac:dyDescent="0.25">
      <c r="A42" s="96" t="s">
        <v>54</v>
      </c>
      <c r="B42" s="96" t="s">
        <v>247</v>
      </c>
      <c r="C42" s="96" t="s">
        <v>4192</v>
      </c>
      <c r="D42" s="100">
        <f t="shared" si="0"/>
        <v>441643923790.28998</v>
      </c>
      <c r="E42" s="96" t="s">
        <v>4193</v>
      </c>
      <c r="P42" s="96">
        <v>73481749845.088486</v>
      </c>
      <c r="Q42" s="96">
        <v>76338411669.254257</v>
      </c>
      <c r="R42" s="96">
        <v>81198446734.25174</v>
      </c>
      <c r="S42" s="96">
        <v>87579561809.223572</v>
      </c>
      <c r="T42" s="96">
        <v>88482316231.73671</v>
      </c>
      <c r="U42" s="96">
        <v>82670060905.047028</v>
      </c>
      <c r="V42" s="96">
        <v>90362024355.076172</v>
      </c>
      <c r="W42" s="96">
        <v>99142240423.401413</v>
      </c>
      <c r="X42" s="96">
        <v>102827457391.76715</v>
      </c>
      <c r="Y42" s="96">
        <v>105362590741.72441</v>
      </c>
      <c r="Z42" s="96">
        <v>110704919037.57922</v>
      </c>
      <c r="AA42" s="96">
        <v>127464188498.30907</v>
      </c>
      <c r="AB42" s="96">
        <v>124964630443.71939</v>
      </c>
      <c r="AC42" s="96">
        <v>121540691404.0531</v>
      </c>
      <c r="AD42" s="96">
        <v>140616051103.79669</v>
      </c>
      <c r="AE42" s="96">
        <v>151851235832.93259</v>
      </c>
      <c r="AF42" s="96">
        <v>154169561152.71674</v>
      </c>
      <c r="AG42" s="96">
        <v>150530147234.26199</v>
      </c>
      <c r="AH42" s="96">
        <v>161964992944.35065</v>
      </c>
      <c r="AI42" s="96">
        <v>171331466230.66446</v>
      </c>
      <c r="AJ42" s="96">
        <v>174667394418.98178</v>
      </c>
      <c r="AK42" s="96">
        <v>171940462875.7005</v>
      </c>
      <c r="AL42" s="96">
        <v>178725872993.26923</v>
      </c>
      <c r="AM42" s="96">
        <v>177645552781.57523</v>
      </c>
      <c r="AN42" s="96">
        <v>180020567688.33746</v>
      </c>
      <c r="AO42" s="96">
        <v>185018059701.16901</v>
      </c>
      <c r="AP42" s="96">
        <v>190603000767.2489</v>
      </c>
      <c r="AQ42" s="96">
        <v>218793022965.88956</v>
      </c>
      <c r="AR42" s="96">
        <v>224541091677.35458</v>
      </c>
      <c r="AS42" s="96">
        <v>231994084364.64368</v>
      </c>
      <c r="AT42" s="96">
        <v>260143864718.52585</v>
      </c>
      <c r="AU42" s="96">
        <v>260405490742.09192</v>
      </c>
      <c r="AV42" s="96">
        <v>255825394607.91168</v>
      </c>
      <c r="AW42" s="96">
        <v>252814192171.12991</v>
      </c>
      <c r="AX42" s="96">
        <v>277693095474.09558</v>
      </c>
      <c r="AY42" s="96">
        <v>295669471881.84912</v>
      </c>
      <c r="AZ42" s="96">
        <v>314685201372.30865</v>
      </c>
      <c r="BA42" s="96">
        <v>350193360150.55695</v>
      </c>
      <c r="BB42" s="96">
        <v>364774212450.65112</v>
      </c>
      <c r="BC42" s="96">
        <v>333004944791.02167</v>
      </c>
      <c r="BD42" s="96">
        <v>374982852949.08313</v>
      </c>
      <c r="BE42" s="96">
        <v>390134411458.88623</v>
      </c>
      <c r="BF42" s="96">
        <v>392818637477.02478</v>
      </c>
      <c r="BG42" s="96">
        <v>448488741874.30963</v>
      </c>
      <c r="BH42" s="96">
        <v>425910692646.09174</v>
      </c>
      <c r="BI42" s="96">
        <v>443048390064.01727</v>
      </c>
      <c r="BJ42" s="96">
        <v>469532418025.00525</v>
      </c>
      <c r="BK42" s="96">
        <v>467762504218.04047</v>
      </c>
      <c r="BL42" s="96">
        <v>483539498802.38605</v>
      </c>
      <c r="BM42" s="96">
        <v>480260186425.71692</v>
      </c>
      <c r="BN42" s="96">
        <v>455093628954.96509</v>
      </c>
      <c r="BO42" s="96">
        <v>517743784611.06818</v>
      </c>
      <c r="BP42" s="96">
        <v>548459307803.20801</v>
      </c>
      <c r="BQ42" s="96">
        <v>562199131732.89697</v>
      </c>
    </row>
    <row r="43" spans="1:69" hidden="1" x14ac:dyDescent="0.25">
      <c r="A43" s="96" t="s">
        <v>4128</v>
      </c>
      <c r="B43" s="96" t="s">
        <v>4127</v>
      </c>
      <c r="C43" s="96" t="s">
        <v>4192</v>
      </c>
      <c r="D43" s="100" t="e">
        <f t="shared" si="0"/>
        <v>#DIV/0!</v>
      </c>
      <c r="E43" s="96" t="s">
        <v>4193</v>
      </c>
    </row>
    <row r="44" spans="1:69" hidden="1" x14ac:dyDescent="0.25">
      <c r="A44" s="96" t="s">
        <v>146</v>
      </c>
      <c r="B44" s="96" t="s">
        <v>248</v>
      </c>
      <c r="C44" s="96" t="s">
        <v>4192</v>
      </c>
      <c r="D44" s="100">
        <f t="shared" si="0"/>
        <v>70221556329.023956</v>
      </c>
      <c r="E44" s="96" t="s">
        <v>4193</v>
      </c>
      <c r="F44" s="96">
        <v>2521493928.3951473</v>
      </c>
      <c r="G44" s="96">
        <v>2646171116.7233133</v>
      </c>
      <c r="H44" s="96">
        <v>2715217225.2696476</v>
      </c>
      <c r="I44" s="96">
        <v>2858289241.1083822</v>
      </c>
      <c r="J44" s="96">
        <v>3122071030.0173745</v>
      </c>
      <c r="K44" s="96">
        <v>3095703293.5950217</v>
      </c>
      <c r="L44" s="96">
        <v>3219841664.7018661</v>
      </c>
      <c r="M44" s="96">
        <v>3325149545.9629245</v>
      </c>
      <c r="N44" s="96">
        <v>3392706108.2449727</v>
      </c>
      <c r="O44" s="96">
        <v>3513669692.1145701</v>
      </c>
      <c r="P44" s="96">
        <v>3586513326.8718891</v>
      </c>
      <c r="Q44" s="96">
        <v>3615782690.288897</v>
      </c>
      <c r="R44" s="96">
        <v>3069972226.551363</v>
      </c>
      <c r="S44" s="96">
        <v>3155865674.717689</v>
      </c>
      <c r="T44" s="96">
        <v>4605000795.1485519</v>
      </c>
      <c r="U44" s="96">
        <v>4713375229.0451241</v>
      </c>
      <c r="V44" s="96">
        <v>5860667282.6139641</v>
      </c>
      <c r="W44" s="96">
        <v>6557702331.7088356</v>
      </c>
      <c r="X44" s="96">
        <v>7290976740.8241901</v>
      </c>
      <c r="Y44" s="96">
        <v>8323693251.0061655</v>
      </c>
      <c r="Z44" s="96">
        <v>9515630201.4098358</v>
      </c>
      <c r="AA44" s="96">
        <v>8667718710.7720032</v>
      </c>
      <c r="AB44" s="96">
        <v>9074887147.1258411</v>
      </c>
      <c r="AC44" s="96">
        <v>9077554400.2557144</v>
      </c>
      <c r="AD44" s="96">
        <v>9282912570.0996914</v>
      </c>
      <c r="AE44" s="96">
        <v>10426629731.846418</v>
      </c>
      <c r="AF44" s="96">
        <v>11479076341.832245</v>
      </c>
      <c r="AG44" s="96">
        <v>12252796883.290539</v>
      </c>
      <c r="AH44" s="96">
        <v>13668693586.92359</v>
      </c>
      <c r="AI44" s="96">
        <v>15870855904.859331</v>
      </c>
      <c r="AJ44" s="96">
        <v>17238476583.001667</v>
      </c>
      <c r="AK44" s="96">
        <v>19381802855.50742</v>
      </c>
      <c r="AL44" s="96">
        <v>22081070897.579891</v>
      </c>
      <c r="AM44" s="96">
        <v>22861462140.272167</v>
      </c>
      <c r="AN44" s="96">
        <v>25519701908.626476</v>
      </c>
      <c r="AO44" s="96">
        <v>28322688967.094612</v>
      </c>
      <c r="AP44" s="96">
        <v>31660509296.184483</v>
      </c>
      <c r="AQ44" s="96">
        <v>35648774150.19278</v>
      </c>
      <c r="AR44" s="96">
        <v>37940366981.464485</v>
      </c>
      <c r="AS44" s="96">
        <v>40594060229.808571</v>
      </c>
      <c r="AT44" s="96">
        <v>43058815567.898254</v>
      </c>
      <c r="AU44" s="96">
        <v>46336146232.506393</v>
      </c>
      <c r="AV44" s="96">
        <v>47838853101.914711</v>
      </c>
      <c r="AW44" s="96">
        <v>51192578957.799057</v>
      </c>
      <c r="AX44" s="96">
        <v>58878893946.602783</v>
      </c>
      <c r="AY44" s="96">
        <v>60806362559.20874</v>
      </c>
      <c r="AZ44" s="96">
        <v>63983484320.823936</v>
      </c>
      <c r="BA44" s="96">
        <v>68303927900.40818</v>
      </c>
      <c r="BB44" s="96">
        <v>67959544402.485085</v>
      </c>
      <c r="BC44" s="96">
        <v>65103329816.976357</v>
      </c>
      <c r="BD44" s="96">
        <v>66319975722.29184</v>
      </c>
      <c r="BE44" s="96">
        <v>69763448453.431763</v>
      </c>
      <c r="BF44" s="96">
        <v>69988887010.440277</v>
      </c>
      <c r="BG44" s="96">
        <v>72130660714.311966</v>
      </c>
      <c r="BH44" s="96">
        <v>72463487690.599823</v>
      </c>
      <c r="BI44" s="96">
        <v>70773876096.10408</v>
      </c>
      <c r="BJ44" s="96">
        <v>71197356583.961288</v>
      </c>
      <c r="BK44" s="96">
        <v>70512686828.312576</v>
      </c>
      <c r="BL44" s="96">
        <v>73957337034.411774</v>
      </c>
      <c r="BM44" s="96">
        <v>72072252591.260345</v>
      </c>
      <c r="BN44" s="96">
        <v>71415984061.800247</v>
      </c>
      <c r="BO44" s="96">
        <v>70319895107.220337</v>
      </c>
      <c r="BP44" s="96">
        <v>70854675836.398361</v>
      </c>
      <c r="BQ44" s="96">
        <v>70629131742.992691</v>
      </c>
    </row>
    <row r="45" spans="1:69" hidden="1" x14ac:dyDescent="0.25">
      <c r="A45" s="96" t="s">
        <v>172</v>
      </c>
      <c r="B45" s="96" t="s">
        <v>249</v>
      </c>
      <c r="C45" s="96" t="s">
        <v>4192</v>
      </c>
      <c r="D45" s="100">
        <f t="shared" si="0"/>
        <v>2362097053268.7729</v>
      </c>
      <c r="E45" s="96" t="s">
        <v>4193</v>
      </c>
      <c r="BI45" s="96">
        <v>2362097053268.7729</v>
      </c>
    </row>
    <row r="46" spans="1:69" hidden="1" x14ac:dyDescent="0.25">
      <c r="A46" s="96" t="s">
        <v>250</v>
      </c>
      <c r="B46" s="96" t="s">
        <v>251</v>
      </c>
      <c r="C46" s="96" t="s">
        <v>4192</v>
      </c>
      <c r="D46" s="100">
        <f t="shared" si="0"/>
        <v>14574921145.589376</v>
      </c>
      <c r="E46" s="96" t="s">
        <v>4193</v>
      </c>
      <c r="AP46" s="96">
        <v>10958969740.480345</v>
      </c>
      <c r="AQ46" s="96">
        <v>11900183634.390814</v>
      </c>
      <c r="AR46" s="96">
        <v>12293927024.59687</v>
      </c>
      <c r="AS46" s="96">
        <v>13132757604.028336</v>
      </c>
      <c r="AT46" s="96">
        <v>12213417398.246412</v>
      </c>
      <c r="AU46" s="96">
        <v>11440383725.458698</v>
      </c>
      <c r="AV46" s="96">
        <v>11845718097.749823</v>
      </c>
      <c r="AW46" s="96">
        <v>10298990918.985508</v>
      </c>
      <c r="AX46" s="96">
        <v>11571025512.421444</v>
      </c>
      <c r="AY46" s="96">
        <v>12221502685.320684</v>
      </c>
      <c r="AZ46" s="96">
        <v>12920844636.940865</v>
      </c>
      <c r="BA46" s="96">
        <v>11832463758.184977</v>
      </c>
      <c r="BB46" s="96">
        <v>11166793772.744329</v>
      </c>
      <c r="BC46" s="96">
        <v>13268861179.739378</v>
      </c>
      <c r="BD46" s="96">
        <v>12067428461.809631</v>
      </c>
      <c r="BE46" s="96">
        <v>12106780336.575817</v>
      </c>
      <c r="BF46" s="96">
        <v>13373749392.895134</v>
      </c>
      <c r="BG46" s="96">
        <v>11656834879.474934</v>
      </c>
      <c r="BH46" s="96">
        <v>12326913206.308039</v>
      </c>
      <c r="BI46" s="96">
        <v>12531890057.425758</v>
      </c>
      <c r="BJ46" s="96">
        <v>12427020684.56027</v>
      </c>
      <c r="BK46" s="96">
        <v>14606742691.346409</v>
      </c>
      <c r="BL46" s="96">
        <v>14063721297.848875</v>
      </c>
      <c r="BM46" s="96">
        <v>15436757537.229919</v>
      </c>
      <c r="BN46" s="96">
        <v>14174271409.291363</v>
      </c>
      <c r="BO46" s="96">
        <v>16630808953.47913</v>
      </c>
      <c r="BP46" s="96">
        <v>24842379725.882893</v>
      </c>
      <c r="BQ46" s="96">
        <v>25260242130.22253</v>
      </c>
    </row>
    <row r="47" spans="1:69" hidden="1" x14ac:dyDescent="0.25">
      <c r="A47" s="96" t="s">
        <v>252</v>
      </c>
      <c r="B47" s="96" t="s">
        <v>253</v>
      </c>
      <c r="C47" s="96" t="s">
        <v>4192</v>
      </c>
      <c r="D47" s="100">
        <f t="shared" si="0"/>
        <v>6287403152.1961899</v>
      </c>
      <c r="E47" s="96" t="s">
        <v>4193</v>
      </c>
      <c r="F47" s="96">
        <v>770199940.11584592</v>
      </c>
      <c r="G47" s="96">
        <v>737387523.91878498</v>
      </c>
      <c r="H47" s="96">
        <v>715910189.83377862</v>
      </c>
      <c r="I47" s="96">
        <v>632983851.99834692</v>
      </c>
      <c r="J47" s="96">
        <v>676535290.45584834</v>
      </c>
      <c r="K47" s="96">
        <v>701939995.9237808</v>
      </c>
      <c r="L47" s="96">
        <v>699560492.92723787</v>
      </c>
      <c r="M47" s="96">
        <v>703338125.74839032</v>
      </c>
      <c r="N47" s="96">
        <v>733788101.44777226</v>
      </c>
      <c r="O47" s="96">
        <v>814389655.17991054</v>
      </c>
      <c r="P47" s="96">
        <v>887232604.38578761</v>
      </c>
      <c r="Q47" s="96">
        <v>871705149.38182163</v>
      </c>
      <c r="R47" s="96">
        <v>915292914.12168407</v>
      </c>
      <c r="S47" s="96">
        <v>939173912.06019962</v>
      </c>
      <c r="T47" s="96">
        <v>1067542625.8446269</v>
      </c>
      <c r="U47" s="96">
        <v>957680806.4191277</v>
      </c>
      <c r="V47" s="96">
        <v>1111725245.7338569</v>
      </c>
      <c r="W47" s="96">
        <v>979177302.82554066</v>
      </c>
      <c r="X47" s="96">
        <v>1290255783.4841895</v>
      </c>
      <c r="Y47" s="96">
        <v>1529904772.1964853</v>
      </c>
      <c r="Z47" s="96">
        <v>1999307215.8750088</v>
      </c>
      <c r="AA47" s="96">
        <v>2547091731.9404702</v>
      </c>
      <c r="AB47" s="96">
        <v>2144719885.9877956</v>
      </c>
      <c r="AC47" s="96">
        <v>2564680978.5832682</v>
      </c>
      <c r="AD47" s="96">
        <v>3700169350.5472102</v>
      </c>
      <c r="AE47" s="96">
        <v>4029940737.4825191</v>
      </c>
      <c r="AF47" s="96">
        <v>3471744052.5304193</v>
      </c>
      <c r="AG47" s="96">
        <v>3053989112.5898724</v>
      </c>
      <c r="AH47" s="96">
        <v>3194465177.9859414</v>
      </c>
      <c r="AI47" s="96">
        <v>3934694306.4916191</v>
      </c>
      <c r="AJ47" s="96">
        <v>3548050088.758419</v>
      </c>
      <c r="AK47" s="96">
        <v>3402579940.7189655</v>
      </c>
      <c r="AL47" s="96">
        <v>3582916701.9208374</v>
      </c>
      <c r="AM47" s="96">
        <v>2911689282.765306</v>
      </c>
      <c r="AN47" s="96">
        <v>3228747611.7281914</v>
      </c>
      <c r="AO47" s="96">
        <v>3726069943.7315469</v>
      </c>
      <c r="AP47" s="96">
        <v>4364969271.0394354</v>
      </c>
      <c r="AQ47" s="96">
        <v>4659125405.6982346</v>
      </c>
      <c r="AR47" s="96">
        <v>4329442568.6772833</v>
      </c>
      <c r="AS47" s="96">
        <v>4164162545.1549339</v>
      </c>
      <c r="AT47" s="96">
        <v>4573974204.453146</v>
      </c>
      <c r="AU47" s="96">
        <v>4862568854.516717</v>
      </c>
      <c r="AV47" s="96">
        <v>4849767050.5113611</v>
      </c>
      <c r="AW47" s="96">
        <v>4276856100.4880118</v>
      </c>
      <c r="AX47" s="96">
        <v>4659222811.5004663</v>
      </c>
      <c r="AY47" s="96">
        <v>4371293018.0376682</v>
      </c>
      <c r="AZ47" s="96">
        <v>4793356916.8493366</v>
      </c>
      <c r="BA47" s="96">
        <v>5478461839.5934763</v>
      </c>
      <c r="BB47" s="96">
        <v>5301485076.9294634</v>
      </c>
      <c r="BC47" s="96">
        <v>4665757110.9970093</v>
      </c>
      <c r="BD47" s="96">
        <v>5280906083.126071</v>
      </c>
      <c r="BE47" s="96">
        <v>5549991491.3810396</v>
      </c>
      <c r="BF47" s="96">
        <v>5618031204.9158936</v>
      </c>
      <c r="BG47" s="96">
        <v>5800946633.1973047</v>
      </c>
      <c r="BH47" s="96">
        <v>6452925783.4447517</v>
      </c>
      <c r="BI47" s="96">
        <v>6760654004.8834343</v>
      </c>
      <c r="BJ47" s="96">
        <v>6947032132.7064266</v>
      </c>
      <c r="BK47" s="96">
        <v>6837900927.8357592</v>
      </c>
      <c r="BL47" s="96">
        <v>6983504675.7993031</v>
      </c>
      <c r="BM47" s="96">
        <v>7767260248.7857647</v>
      </c>
      <c r="BN47" s="96">
        <v>6651798037.79533</v>
      </c>
      <c r="BO47" s="96">
        <v>6883515474.5792618</v>
      </c>
      <c r="BP47" s="96">
        <v>7113801509.9493656</v>
      </c>
      <c r="BQ47" s="96">
        <v>6791881351.4155626</v>
      </c>
    </row>
    <row r="48" spans="1:69" hidden="1" x14ac:dyDescent="0.25">
      <c r="A48" s="96" t="s">
        <v>254</v>
      </c>
      <c r="B48" s="96" t="s">
        <v>255</v>
      </c>
      <c r="C48" s="96" t="s">
        <v>4192</v>
      </c>
      <c r="D48" s="100">
        <f t="shared" si="0"/>
        <v>10513075996.691788</v>
      </c>
      <c r="E48" s="96" t="s">
        <v>4193</v>
      </c>
      <c r="F48" s="96">
        <v>1045362460.1243495</v>
      </c>
      <c r="G48" s="96">
        <v>943384659.49804151</v>
      </c>
      <c r="H48" s="96">
        <v>850610460.56201577</v>
      </c>
      <c r="I48" s="96">
        <v>727072439.68831968</v>
      </c>
      <c r="J48" s="96">
        <v>865819067.34026825</v>
      </c>
      <c r="K48" s="96">
        <v>755512586.61050177</v>
      </c>
      <c r="L48" s="96">
        <v>764991709.0274657</v>
      </c>
      <c r="M48" s="96">
        <v>726796177.78539157</v>
      </c>
      <c r="N48" s="96">
        <v>1046813992.8771491</v>
      </c>
      <c r="O48" s="96">
        <v>1052265609.3957832</v>
      </c>
      <c r="P48" s="96">
        <v>1192155515.1203959</v>
      </c>
      <c r="Q48" s="96">
        <v>1328630965.2530293</v>
      </c>
      <c r="R48" s="96">
        <v>1417681898.1215448</v>
      </c>
      <c r="S48" s="96">
        <v>1551544564.859417</v>
      </c>
      <c r="T48" s="96">
        <v>1431456327.1272833</v>
      </c>
      <c r="U48" s="96">
        <v>1342112888.9663467</v>
      </c>
      <c r="V48" s="96">
        <v>1257944002.798408</v>
      </c>
      <c r="W48" s="96">
        <v>1254220736.7308974</v>
      </c>
      <c r="X48" s="96">
        <v>1568855985.5049262</v>
      </c>
      <c r="Y48" s="96">
        <v>1314087721.5907607</v>
      </c>
      <c r="Z48" s="96">
        <v>1597302988.0470209</v>
      </c>
      <c r="AA48" s="96">
        <v>1382078151.5534871</v>
      </c>
      <c r="AB48" s="96">
        <v>1240928051.8031499</v>
      </c>
      <c r="AC48" s="96">
        <v>1693240888.243938</v>
      </c>
      <c r="AD48" s="96">
        <v>2851031110.2306986</v>
      </c>
      <c r="AE48" s="96">
        <v>3044523348.3226256</v>
      </c>
      <c r="AF48" s="96">
        <v>2862622619.6653504</v>
      </c>
      <c r="AG48" s="96">
        <v>3090627268.6477585</v>
      </c>
      <c r="AH48" s="96">
        <v>3147272495.7551322</v>
      </c>
      <c r="AI48" s="96">
        <v>2959375656.1248436</v>
      </c>
      <c r="AJ48" s="96">
        <v>2930362295.296989</v>
      </c>
      <c r="AK48" s="96">
        <v>2428843475.7086182</v>
      </c>
      <c r="AL48" s="96">
        <v>1414752892.8359432</v>
      </c>
      <c r="AM48" s="96">
        <v>1289027752.5081499</v>
      </c>
      <c r="AN48" s="96">
        <v>1192316220.1826782</v>
      </c>
      <c r="AO48" s="96">
        <v>1435548683.6906621</v>
      </c>
      <c r="AP48" s="96">
        <v>1656623131.3365319</v>
      </c>
      <c r="AQ48" s="96">
        <v>1290307092.4875808</v>
      </c>
      <c r="AR48" s="96">
        <v>1601949103.2471266</v>
      </c>
      <c r="AS48" s="96">
        <v>2394722636.7343984</v>
      </c>
      <c r="AT48" s="96">
        <v>2307887440.7076592</v>
      </c>
      <c r="AU48" s="96">
        <v>1857974365.6238556</v>
      </c>
      <c r="AV48" s="96">
        <v>3390317200.0527978</v>
      </c>
      <c r="AW48" s="96">
        <v>3890220616.8125796</v>
      </c>
      <c r="AX48" s="96">
        <v>3996797248.0245609</v>
      </c>
      <c r="AY48" s="96">
        <v>4516315277.9443045</v>
      </c>
      <c r="AZ48" s="96">
        <v>4093278607.4591994</v>
      </c>
      <c r="BA48" s="96">
        <v>5187411979.2330437</v>
      </c>
      <c r="BB48" s="96">
        <v>5430442230.4203272</v>
      </c>
      <c r="BC48" s="96">
        <v>3894683170.9496036</v>
      </c>
      <c r="BD48" s="96">
        <v>5453548739.4188519</v>
      </c>
      <c r="BE48" s="96">
        <v>6820813498.8093424</v>
      </c>
      <c r="BF48" s="96">
        <v>7627772787.7352991</v>
      </c>
      <c r="BG48" s="96">
        <v>8319721231.5686789</v>
      </c>
      <c r="BH48" s="96">
        <v>10099050204.628527</v>
      </c>
      <c r="BI48" s="96">
        <v>10512899423.428108</v>
      </c>
      <c r="BJ48" s="96">
        <v>10420848062.267632</v>
      </c>
      <c r="BK48" s="96">
        <v>11186180044.789076</v>
      </c>
      <c r="BL48" s="96">
        <v>12779604369.014244</v>
      </c>
      <c r="BM48" s="96">
        <v>12963980168.436773</v>
      </c>
      <c r="BN48" s="96">
        <v>14000634396.094179</v>
      </c>
      <c r="BO48" s="96">
        <v>15153138956.999083</v>
      </c>
      <c r="BP48" s="96">
        <v>18019113985.563515</v>
      </c>
      <c r="BQ48" s="96">
        <v>20852448694.40411</v>
      </c>
    </row>
    <row r="49" spans="1:69" hidden="1" x14ac:dyDescent="0.25">
      <c r="A49" s="96" t="s">
        <v>256</v>
      </c>
      <c r="B49" s="96" t="s">
        <v>257</v>
      </c>
      <c r="C49" s="96" t="s">
        <v>4192</v>
      </c>
      <c r="D49" s="100">
        <f t="shared" si="0"/>
        <v>5465281507.5258856</v>
      </c>
      <c r="E49" s="96" t="s">
        <v>4193</v>
      </c>
      <c r="F49" s="96">
        <v>198921600.98712546</v>
      </c>
      <c r="G49" s="96">
        <v>213840723.22914064</v>
      </c>
      <c r="H49" s="96">
        <v>371320327.33081383</v>
      </c>
      <c r="I49" s="96">
        <v>442600567.82098925</v>
      </c>
      <c r="J49" s="96">
        <v>485700249.16754436</v>
      </c>
      <c r="K49" s="96">
        <v>489015615.47136873</v>
      </c>
      <c r="L49" s="96">
        <v>441955038.77134651</v>
      </c>
      <c r="M49" s="96">
        <v>486969882.75112724</v>
      </c>
      <c r="N49" s="96">
        <v>628149693.08906102</v>
      </c>
      <c r="O49" s="96">
        <v>810251311.93394935</v>
      </c>
      <c r="P49" s="96">
        <v>1049644089.8651924</v>
      </c>
      <c r="Q49" s="96">
        <v>1086472514.1074586</v>
      </c>
      <c r="R49" s="96">
        <v>1125348414.20859</v>
      </c>
      <c r="S49" s="96">
        <v>1164224141.222981</v>
      </c>
      <c r="T49" s="96">
        <v>1205145600.0587661</v>
      </c>
      <c r="U49" s="96">
        <v>1207191507.6048222</v>
      </c>
      <c r="V49" s="96">
        <v>1244022198.6424689</v>
      </c>
      <c r="W49" s="96">
        <v>1379061845.5808065</v>
      </c>
      <c r="X49" s="96">
        <v>1512056632.2866018</v>
      </c>
      <c r="Y49" s="96">
        <v>1579575758.1525064</v>
      </c>
      <c r="Z49" s="96">
        <v>1923320271.8310459</v>
      </c>
      <c r="AA49" s="96">
        <v>2101332168.393615</v>
      </c>
      <c r="AB49" s="96">
        <v>2293383408.6742206</v>
      </c>
      <c r="AC49" s="96">
        <v>2689275449.6663551</v>
      </c>
      <c r="AD49" s="96">
        <v>2952622138.074966</v>
      </c>
      <c r="AE49" s="96">
        <v>2760780179.3598566</v>
      </c>
      <c r="AF49" s="96">
        <v>2664859200.97931</v>
      </c>
      <c r="AG49" s="96">
        <v>2675323307.0011821</v>
      </c>
      <c r="AH49" s="96">
        <v>3024126867.9638686</v>
      </c>
      <c r="AI49" s="96">
        <v>3256081329.1686087</v>
      </c>
      <c r="AJ49" s="96">
        <v>3484007022.1947789</v>
      </c>
      <c r="AK49" s="96">
        <v>3275264917.145731</v>
      </c>
      <c r="AL49" s="96">
        <v>3298536485.4584994</v>
      </c>
      <c r="AM49" s="96">
        <v>3560940131.1430058</v>
      </c>
      <c r="AN49" s="96">
        <v>3466988587.3508034</v>
      </c>
      <c r="AO49" s="96">
        <v>4001466348.4283652</v>
      </c>
      <c r="AP49" s="96">
        <v>4167742962.5921202</v>
      </c>
      <c r="AQ49" s="96">
        <v>4664465992.225359</v>
      </c>
      <c r="AR49" s="96">
        <v>5082831456.9111452</v>
      </c>
      <c r="AS49" s="96">
        <v>5194759824.7225561</v>
      </c>
      <c r="AT49" s="96">
        <v>5131866989.2522755</v>
      </c>
      <c r="AU49" s="96">
        <v>4840487263.4428205</v>
      </c>
      <c r="AV49" s="96">
        <v>4902323559.9032831</v>
      </c>
      <c r="AW49" s="96">
        <v>4779488214.5887403</v>
      </c>
      <c r="AX49" s="96">
        <v>4675262039.4566336</v>
      </c>
      <c r="AY49" s="96">
        <v>5138827687.5591154</v>
      </c>
      <c r="AZ49" s="96">
        <v>5347104302.6097021</v>
      </c>
      <c r="BA49" s="96">
        <v>4436381481.6609821</v>
      </c>
      <c r="BB49" s="96">
        <v>4635067311.1906834</v>
      </c>
      <c r="BC49" s="96">
        <v>5374983500.9143925</v>
      </c>
      <c r="BD49" s="96">
        <v>5526561994.9415236</v>
      </c>
      <c r="BE49" s="96">
        <v>5850284095.6766539</v>
      </c>
      <c r="BF49" s="96">
        <v>5357458829.757205</v>
      </c>
      <c r="BG49" s="96">
        <v>4988925465.9223328</v>
      </c>
      <c r="BH49" s="96">
        <v>5321745349.4387283</v>
      </c>
      <c r="BI49" s="96">
        <v>5080489797.9004478</v>
      </c>
      <c r="BJ49" s="96">
        <v>5328055398.3141508</v>
      </c>
      <c r="BK49" s="96">
        <v>5440671203.230648</v>
      </c>
      <c r="BL49" s="96">
        <v>6561867041.5737228</v>
      </c>
      <c r="BM49" s="96">
        <v>6316316798.44699</v>
      </c>
      <c r="BN49" s="96">
        <v>5722448670.7094736</v>
      </c>
      <c r="BO49" s="96">
        <v>5665223974.9969158</v>
      </c>
      <c r="BP49" s="96">
        <v>5623798835.0756063</v>
      </c>
      <c r="BQ49" s="96">
        <v>5679505878.1895971</v>
      </c>
    </row>
    <row r="50" spans="1:69" hidden="1" x14ac:dyDescent="0.25">
      <c r="A50" s="96" t="s">
        <v>169</v>
      </c>
      <c r="B50" s="96" t="s">
        <v>258</v>
      </c>
      <c r="C50" s="96" t="s">
        <v>4192</v>
      </c>
      <c r="D50" s="100">
        <f t="shared" si="0"/>
        <v>43458345943.204414</v>
      </c>
      <c r="E50" s="96" t="s">
        <v>4193</v>
      </c>
      <c r="F50" s="96">
        <v>3055963654.5633101</v>
      </c>
      <c r="G50" s="96">
        <v>2852204059.5437403</v>
      </c>
      <c r="H50" s="96">
        <v>3083234420.1388245</v>
      </c>
      <c r="I50" s="96">
        <v>3008796981.2440953</v>
      </c>
      <c r="J50" s="96">
        <v>3183999262.6954875</v>
      </c>
      <c r="K50" s="96">
        <v>3388106342.8600149</v>
      </c>
      <c r="L50" s="96">
        <v>3363272248.1472502</v>
      </c>
      <c r="M50" s="96">
        <v>3549711914.7160764</v>
      </c>
      <c r="N50" s="96">
        <v>3865564807.9362574</v>
      </c>
      <c r="O50" s="96">
        <v>4480898487.968483</v>
      </c>
      <c r="P50" s="96">
        <v>4234121168.9924126</v>
      </c>
      <c r="Q50" s="96">
        <v>4427551173.4246359</v>
      </c>
      <c r="R50" s="96">
        <v>4953758046.9933176</v>
      </c>
      <c r="S50" s="96">
        <v>5328017051.7676764</v>
      </c>
      <c r="T50" s="96">
        <v>5149947395.1366253</v>
      </c>
      <c r="U50" s="96">
        <v>5893682542.4473171</v>
      </c>
      <c r="V50" s="96">
        <v>5705679247.6539688</v>
      </c>
      <c r="W50" s="96">
        <v>5448968290.8803272</v>
      </c>
      <c r="X50" s="96">
        <v>6820454165.6525726</v>
      </c>
      <c r="Y50" s="96">
        <v>7390166693.7508211</v>
      </c>
      <c r="Z50" s="96">
        <v>7767552955.1930599</v>
      </c>
      <c r="AA50" s="96">
        <v>6848415516.4496565</v>
      </c>
      <c r="AB50" s="96">
        <v>6741720887.3619642</v>
      </c>
      <c r="AC50" s="96">
        <v>6681567191.3237009</v>
      </c>
      <c r="AD50" s="96">
        <v>7370115461.859642</v>
      </c>
      <c r="AE50" s="96">
        <v>8427863939.7584124</v>
      </c>
      <c r="AF50" s="96">
        <v>10172872994.4856</v>
      </c>
      <c r="AG50" s="96">
        <v>10965172593.737389</v>
      </c>
      <c r="AH50" s="96">
        <v>10992674054.159109</v>
      </c>
      <c r="AI50" s="96">
        <v>11916594355.505264</v>
      </c>
      <c r="AJ50" s="96">
        <v>14013143817.187838</v>
      </c>
      <c r="AK50" s="96">
        <v>15688985319.194643</v>
      </c>
      <c r="AL50" s="96">
        <v>16565352927.863171</v>
      </c>
      <c r="AM50" s="96">
        <v>17595691923.852962</v>
      </c>
      <c r="AN50" s="96">
        <v>17603234130.531521</v>
      </c>
      <c r="AO50" s="96">
        <v>18230056818.379044</v>
      </c>
      <c r="AP50" s="96">
        <v>19980692461.169636</v>
      </c>
      <c r="AQ50" s="96">
        <v>20610363624.187153</v>
      </c>
      <c r="AR50" s="96">
        <v>22130476117.520851</v>
      </c>
      <c r="AS50" s="96">
        <v>23441464652.188881</v>
      </c>
      <c r="AT50" s="96">
        <v>24882282131.766842</v>
      </c>
      <c r="AU50" s="96">
        <v>25581692445.170181</v>
      </c>
      <c r="AV50" s="96">
        <v>24973509563.918175</v>
      </c>
      <c r="AW50" s="96">
        <v>26811633718.60857</v>
      </c>
      <c r="AX50" s="96">
        <v>29441481659.742973</v>
      </c>
      <c r="AY50" s="96">
        <v>32141508954.07531</v>
      </c>
      <c r="AZ50" s="96">
        <v>35200833516.989166</v>
      </c>
      <c r="BA50" s="96">
        <v>37390285752.465073</v>
      </c>
      <c r="BB50" s="96">
        <v>38151834356.108864</v>
      </c>
      <c r="BC50" s="96">
        <v>36165534693.539848</v>
      </c>
      <c r="BD50" s="96">
        <v>36911400064.445763</v>
      </c>
      <c r="BE50" s="96">
        <v>41435830346.151344</v>
      </c>
      <c r="BF50" s="96">
        <v>43289369619.962524</v>
      </c>
      <c r="BG50" s="96">
        <v>45313965548.519371</v>
      </c>
      <c r="BH50" s="96">
        <v>45183028791.47525</v>
      </c>
      <c r="BI50" s="96">
        <v>45932176699.465836</v>
      </c>
      <c r="BJ50" s="96">
        <v>45836253671.324875</v>
      </c>
      <c r="BK50" s="96">
        <v>47013955032.036469</v>
      </c>
      <c r="BL50" s="96">
        <v>47315948443.826241</v>
      </c>
      <c r="BM50" s="96">
        <v>48775218541.134102</v>
      </c>
      <c r="BN50" s="96">
        <v>37820662836.899765</v>
      </c>
      <c r="BO50" s="96">
        <v>43355385087.998688</v>
      </c>
      <c r="BP50" s="96">
        <v>48689507850.589905</v>
      </c>
      <c r="BQ50" s="96">
        <v>50211523698.531235</v>
      </c>
    </row>
    <row r="51" spans="1:69" hidden="1" x14ac:dyDescent="0.25">
      <c r="A51" s="96" t="s">
        <v>259</v>
      </c>
      <c r="B51" s="96" t="s">
        <v>260</v>
      </c>
      <c r="C51" s="96" t="s">
        <v>4192</v>
      </c>
      <c r="D51" s="100">
        <f t="shared" si="0"/>
        <v>101396868.54924561</v>
      </c>
      <c r="E51" s="96" t="s">
        <v>4193</v>
      </c>
      <c r="Z51" s="96">
        <v>30780878.559212115</v>
      </c>
      <c r="AA51" s="96">
        <v>31970536.018852528</v>
      </c>
      <c r="AB51" s="96">
        <v>34011413.900682986</v>
      </c>
      <c r="AC51" s="96">
        <v>35651114.191190951</v>
      </c>
      <c r="AD51" s="96">
        <v>37116468.129951149</v>
      </c>
      <c r="AE51" s="96">
        <v>37962862.357404277</v>
      </c>
      <c r="AF51" s="96">
        <v>38671709.981353961</v>
      </c>
      <c r="AG51" s="96">
        <v>39305148.283559442</v>
      </c>
      <c r="AH51" s="96">
        <v>40361482.060091205</v>
      </c>
      <c r="AI51" s="96">
        <v>39077713.769642599</v>
      </c>
      <c r="AJ51" s="96">
        <v>41067313.31233032</v>
      </c>
      <c r="AK51" s="96">
        <v>38851485.795493096</v>
      </c>
      <c r="AL51" s="96">
        <v>42165876.203641221</v>
      </c>
      <c r="AM51" s="96">
        <v>43433356.218376845</v>
      </c>
      <c r="AN51" s="96">
        <v>41141516.054181188</v>
      </c>
      <c r="AO51" s="96">
        <v>42626778.148775384</v>
      </c>
      <c r="AP51" s="96">
        <v>42076181.441956475</v>
      </c>
      <c r="AQ51" s="96">
        <v>43771992.236201152</v>
      </c>
      <c r="AR51" s="96">
        <v>44333441.911321059</v>
      </c>
      <c r="AS51" s="96">
        <v>45186472.067368567</v>
      </c>
      <c r="AT51" s="96">
        <v>50088337.306160919</v>
      </c>
      <c r="AU51" s="96">
        <v>51256862.147253469</v>
      </c>
      <c r="AV51" s="96">
        <v>52448474.151025712</v>
      </c>
      <c r="AW51" s="96">
        <v>53552044.361377612</v>
      </c>
      <c r="AX51" s="96">
        <v>54580030.340752728</v>
      </c>
      <c r="AY51" s="96">
        <v>56128684.381322443</v>
      </c>
      <c r="AZ51" s="96">
        <v>57614356.652802207</v>
      </c>
      <c r="BA51" s="96">
        <v>57148340.426087238</v>
      </c>
      <c r="BB51" s="96">
        <v>56576857.021826364</v>
      </c>
      <c r="BC51" s="96">
        <v>67269883.088120431</v>
      </c>
      <c r="BD51" s="96">
        <v>77158555.848572791</v>
      </c>
      <c r="BE51" s="96">
        <v>80244897.939845487</v>
      </c>
      <c r="BF51" s="96">
        <v>78960979.640576318</v>
      </c>
      <c r="BG51" s="96">
        <v>87488765.523793936</v>
      </c>
      <c r="BH51" s="96">
        <v>93671031.126295045</v>
      </c>
      <c r="BI51" s="96">
        <v>97918676.047485426</v>
      </c>
      <c r="BJ51" s="96">
        <v>106407457.22979669</v>
      </c>
      <c r="BK51" s="96">
        <v>118956206.45346265</v>
      </c>
      <c r="BL51" s="96">
        <v>141840838.72285935</v>
      </c>
      <c r="BM51" s="96">
        <v>151538731.74909005</v>
      </c>
      <c r="BN51" s="96">
        <v>81943233.10531415</v>
      </c>
      <c r="BO51" s="96">
        <v>121418475.78237812</v>
      </c>
      <c r="BP51" s="96">
        <v>148911686.5629645</v>
      </c>
      <c r="BQ51" s="96">
        <v>156292149.06870675</v>
      </c>
    </row>
    <row r="52" spans="1:69" hidden="1" x14ac:dyDescent="0.25">
      <c r="A52" s="96" t="s">
        <v>261</v>
      </c>
      <c r="B52" s="96" t="s">
        <v>262</v>
      </c>
      <c r="C52" s="96" t="s">
        <v>4192</v>
      </c>
      <c r="D52" s="100">
        <f t="shared" si="0"/>
        <v>689093787.18619442</v>
      </c>
      <c r="E52" s="96" t="s">
        <v>4193</v>
      </c>
      <c r="BA52" s="96">
        <v>532960125.02564019</v>
      </c>
      <c r="BB52" s="96">
        <v>574217989.5629648</v>
      </c>
      <c r="BC52" s="96">
        <v>477236614.1549508</v>
      </c>
      <c r="BD52" s="96">
        <v>508611664.97463918</v>
      </c>
      <c r="BE52" s="96">
        <v>563322331.88410401</v>
      </c>
      <c r="BF52" s="96">
        <v>640682080.46119797</v>
      </c>
      <c r="BG52" s="96">
        <v>643395019.20668781</v>
      </c>
      <c r="BH52" s="96">
        <v>633963831.85692704</v>
      </c>
      <c r="BI52" s="96">
        <v>719811847.36708689</v>
      </c>
      <c r="BJ52" s="96">
        <v>783988669.43566346</v>
      </c>
      <c r="BK52" s="96">
        <v>860583944.80799222</v>
      </c>
      <c r="BL52" s="96">
        <v>975911588.44249761</v>
      </c>
      <c r="BM52" s="96">
        <v>1065605418.0192171</v>
      </c>
      <c r="BN52" s="96">
        <v>463077418.36566538</v>
      </c>
      <c r="BO52" s="96">
        <v>449826732.608015</v>
      </c>
      <c r="BP52" s="96">
        <v>888993976.33627224</v>
      </c>
      <c r="BQ52" s="96">
        <v>932405129.65578318</v>
      </c>
    </row>
    <row r="53" spans="1:69" hidden="1" x14ac:dyDescent="0.25">
      <c r="A53" s="96" t="s">
        <v>150</v>
      </c>
      <c r="B53" s="96" t="s">
        <v>263</v>
      </c>
      <c r="C53" s="96" t="s">
        <v>4192</v>
      </c>
      <c r="D53" s="100">
        <f t="shared" si="0"/>
        <v>18056207841.783539</v>
      </c>
      <c r="E53" s="96" t="s">
        <v>4193</v>
      </c>
      <c r="F53" s="96">
        <v>412942177.23430598</v>
      </c>
      <c r="G53" s="96">
        <v>408627211.95506102</v>
      </c>
      <c r="H53" s="96">
        <v>455228836.97794974</v>
      </c>
      <c r="I53" s="96">
        <v>587020205.08938479</v>
      </c>
      <c r="J53" s="96">
        <v>526672333.53303814</v>
      </c>
      <c r="K53" s="96">
        <v>538261097.42687368</v>
      </c>
      <c r="L53" s="96">
        <v>655073371.76711643</v>
      </c>
      <c r="M53" s="96">
        <v>703894121.78271019</v>
      </c>
      <c r="N53" s="96">
        <v>920443736.45828879</v>
      </c>
      <c r="O53" s="96">
        <v>1011427861.4937528</v>
      </c>
      <c r="P53" s="96">
        <v>1157828469.1874514</v>
      </c>
      <c r="Q53" s="96">
        <v>1248072885.8802748</v>
      </c>
      <c r="R53" s="96">
        <v>1464622500.5558534</v>
      </c>
      <c r="S53" s="96">
        <v>1577859517.9594917</v>
      </c>
      <c r="T53" s="96">
        <v>1710082382.5777211</v>
      </c>
      <c r="U53" s="96">
        <v>1676364011.0394847</v>
      </c>
      <c r="V53" s="96">
        <v>1767224851.3159583</v>
      </c>
      <c r="W53" s="96">
        <v>1911344691.7343028</v>
      </c>
      <c r="X53" s="96">
        <v>2101326448.6920283</v>
      </c>
      <c r="Y53" s="96">
        <v>2169811111.9998131</v>
      </c>
      <c r="Z53" s="96">
        <v>2075559941.6875064</v>
      </c>
      <c r="AA53" s="96">
        <v>2306348941.7740283</v>
      </c>
      <c r="AB53" s="96">
        <v>2180475240.4741521</v>
      </c>
      <c r="AC53" s="96">
        <v>2151873184.9108839</v>
      </c>
      <c r="AD53" s="96">
        <v>2394497518.3035712</v>
      </c>
      <c r="AE53" s="96">
        <v>2298890216.1177993</v>
      </c>
      <c r="AF53" s="96">
        <v>2382292330.7380433</v>
      </c>
      <c r="AG53" s="96">
        <v>2881348886.4099579</v>
      </c>
      <c r="AH53" s="96">
        <v>3093706820.6885409</v>
      </c>
      <c r="AI53" s="96">
        <v>3590975747.8217196</v>
      </c>
      <c r="AJ53" s="96">
        <v>3874715536.1966577</v>
      </c>
      <c r="AK53" s="96">
        <v>4219666189.0887055</v>
      </c>
      <c r="AL53" s="96">
        <v>4939871231.1062813</v>
      </c>
      <c r="AM53" s="96">
        <v>5339744399.037693</v>
      </c>
      <c r="AN53" s="96">
        <v>5550198243.7657776</v>
      </c>
      <c r="AO53" s="96">
        <v>6161740511.4194202</v>
      </c>
      <c r="AP53" s="96">
        <v>6547253387.8879023</v>
      </c>
      <c r="AQ53" s="96">
        <v>7116567046.5391836</v>
      </c>
      <c r="AR53" s="96">
        <v>8145541922.4144487</v>
      </c>
      <c r="AS53" s="96">
        <v>8562473312.6349964</v>
      </c>
      <c r="AT53" s="96">
        <v>8754312100.2261829</v>
      </c>
      <c r="AU53" s="96">
        <v>8903312092.8991585</v>
      </c>
      <c r="AV53" s="96">
        <v>9141929482.3779144</v>
      </c>
      <c r="AW53" s="96">
        <v>9660370922.2434731</v>
      </c>
      <c r="AX53" s="96">
        <v>10663440250.267286</v>
      </c>
      <c r="AY53" s="96">
        <v>11304515352.278278</v>
      </c>
      <c r="AZ53" s="96">
        <v>12213567644.530718</v>
      </c>
      <c r="BA53" s="96">
        <v>13132386503.735298</v>
      </c>
      <c r="BB53" s="96">
        <v>13417629728.297014</v>
      </c>
      <c r="BC53" s="96">
        <v>12282263088.653183</v>
      </c>
      <c r="BD53" s="96">
        <v>13427885345.463703</v>
      </c>
      <c r="BE53" s="96">
        <v>14374296689.816408</v>
      </c>
      <c r="BF53" s="96">
        <v>15174121722.742947</v>
      </c>
      <c r="BG53" s="96">
        <v>15676617846.412596</v>
      </c>
      <c r="BH53" s="96">
        <v>16454857837.580582</v>
      </c>
      <c r="BI53" s="96">
        <v>16930125461.643381</v>
      </c>
      <c r="BJ53" s="96">
        <v>18524481408.486259</v>
      </c>
      <c r="BK53" s="96">
        <v>19812845103.008965</v>
      </c>
      <c r="BL53" s="96">
        <v>20781883589.649021</v>
      </c>
      <c r="BM53" s="96">
        <v>21667497333.877243</v>
      </c>
      <c r="BN53" s="96">
        <v>19363623473.412334</v>
      </c>
      <c r="BO53" s="96">
        <v>22449008066.830009</v>
      </c>
      <c r="BP53" s="96">
        <v>25413836265.79248</v>
      </c>
      <c r="BQ53" s="96">
        <v>28072173844.918617</v>
      </c>
    </row>
    <row r="54" spans="1:69" hidden="1" x14ac:dyDescent="0.25">
      <c r="A54" s="96" t="s">
        <v>4126</v>
      </c>
      <c r="B54" s="96" t="s">
        <v>4125</v>
      </c>
      <c r="C54" s="96" t="s">
        <v>4192</v>
      </c>
      <c r="D54" s="100" t="e">
        <f t="shared" si="0"/>
        <v>#DIV/0!</v>
      </c>
      <c r="E54" s="96" t="s">
        <v>4193</v>
      </c>
    </row>
    <row r="55" spans="1:69" hidden="1" x14ac:dyDescent="0.25">
      <c r="A55" s="96" t="s">
        <v>264</v>
      </c>
      <c r="B55" s="96" t="s">
        <v>265</v>
      </c>
      <c r="C55" s="96" t="s">
        <v>4192</v>
      </c>
      <c r="D55" s="100">
        <f t="shared" si="0"/>
        <v>12317589248.697731</v>
      </c>
      <c r="E55" s="96" t="s">
        <v>4193</v>
      </c>
      <c r="P55" s="96">
        <v>2078810656.3892608</v>
      </c>
      <c r="Q55" s="96">
        <v>2257228381.4393964</v>
      </c>
      <c r="R55" s="96">
        <v>2366417716.286221</v>
      </c>
      <c r="S55" s="96">
        <v>2447944031.4354434</v>
      </c>
      <c r="T55" s="96">
        <v>2471498804.196218</v>
      </c>
      <c r="U55" s="96">
        <v>2705114928.4269938</v>
      </c>
      <c r="V55" s="96">
        <v>2852464939.8111382</v>
      </c>
      <c r="W55" s="96">
        <v>3102955884.0474806</v>
      </c>
      <c r="X55" s="96">
        <v>3307991645.8304691</v>
      </c>
      <c r="Y55" s="96">
        <v>3337848095.4837375</v>
      </c>
      <c r="Z55" s="96">
        <v>3175300325.7759166</v>
      </c>
      <c r="AA55" s="96">
        <v>3808780965.1339374</v>
      </c>
      <c r="AB55" s="96">
        <v>4161181624.5010557</v>
      </c>
      <c r="AC55" s="96">
        <v>4374776471.6157904</v>
      </c>
      <c r="AD55" s="96">
        <v>4667087011.4069281</v>
      </c>
      <c r="AE55" s="96">
        <v>4779471579.108448</v>
      </c>
      <c r="AF55" s="96">
        <v>4852042901.8516121</v>
      </c>
      <c r="AG55" s="96">
        <v>4770555227.3225698</v>
      </c>
      <c r="AH55" s="96">
        <v>4795598504.5114603</v>
      </c>
      <c r="AI55" s="96">
        <v>4553539110.8343515</v>
      </c>
      <c r="AJ55" s="96">
        <v>4390486269.5451908</v>
      </c>
      <c r="AK55" s="96">
        <v>4235652065.7271304</v>
      </c>
      <c r="AL55" s="96">
        <v>3985063861.1674047</v>
      </c>
      <c r="AM55" s="96">
        <v>2991783004.0459547</v>
      </c>
      <c r="AN55" s="96">
        <v>3264623106.2294855</v>
      </c>
      <c r="AO55" s="96">
        <v>3406044138.390182</v>
      </c>
      <c r="AP55" s="96">
        <v>4244335735.6928797</v>
      </c>
      <c r="AQ55" s="96">
        <v>4035903774.7966328</v>
      </c>
      <c r="AR55" s="96">
        <v>4268324068.7883549</v>
      </c>
      <c r="AS55" s="96">
        <v>4815577907.8064795</v>
      </c>
      <c r="AT55" s="96">
        <v>5493328278.8639936</v>
      </c>
      <c r="AU55" s="96">
        <v>5295664414.1572723</v>
      </c>
      <c r="AV55" s="96">
        <v>5094482260.5965471</v>
      </c>
      <c r="AW55" s="96">
        <v>5389058991.0089912</v>
      </c>
      <c r="AX55" s="96">
        <v>6415333188.2403316</v>
      </c>
      <c r="AY55" s="96">
        <v>9462597795.0620823</v>
      </c>
      <c r="AZ55" s="96">
        <v>9587870201.2273445</v>
      </c>
      <c r="BA55" s="96">
        <v>10910640195.518768</v>
      </c>
      <c r="BB55" s="96">
        <v>12173279434.850864</v>
      </c>
      <c r="BC55" s="96">
        <v>12552828171.828173</v>
      </c>
      <c r="BD55" s="96">
        <v>14284252747.252748</v>
      </c>
      <c r="BE55" s="96">
        <v>15063607035.821321</v>
      </c>
      <c r="BF55" s="96">
        <v>15129708220.351076</v>
      </c>
      <c r="BG55" s="96">
        <v>15393046810.332525</v>
      </c>
      <c r="BH55" s="96">
        <v>14955926073.926075</v>
      </c>
      <c r="BI55" s="96">
        <v>14941000000</v>
      </c>
      <c r="BJ55" s="96">
        <v>11992034251.462822</v>
      </c>
      <c r="BK55" s="96">
        <v>11992034251.462822</v>
      </c>
      <c r="BL55" s="96">
        <v>11709504995.004993</v>
      </c>
      <c r="BM55" s="96">
        <v>11171100185.528755</v>
      </c>
      <c r="BN55" s="96">
        <v>8875683245.3260994</v>
      </c>
      <c r="BO55" s="96">
        <v>8066476808.9053783</v>
      </c>
      <c r="BP55" s="96">
        <v>7870305551.5912638</v>
      </c>
    </row>
    <row r="56" spans="1:69" hidden="1" x14ac:dyDescent="0.25">
      <c r="A56" s="96" t="s">
        <v>4124</v>
      </c>
      <c r="B56" s="96" t="s">
        <v>4123</v>
      </c>
      <c r="C56" s="96" t="s">
        <v>4192</v>
      </c>
      <c r="D56" s="100">
        <f t="shared" si="0"/>
        <v>2095083798.8826816</v>
      </c>
      <c r="E56" s="96" t="s">
        <v>4193</v>
      </c>
      <c r="BI56" s="96">
        <v>2095083798.8826816</v>
      </c>
    </row>
    <row r="57" spans="1:69" hidden="1" x14ac:dyDescent="0.25">
      <c r="A57" s="96" t="s">
        <v>266</v>
      </c>
      <c r="B57" s="96" t="s">
        <v>4122</v>
      </c>
      <c r="C57" s="96" t="s">
        <v>4192</v>
      </c>
      <c r="D57" s="100" t="e">
        <f t="shared" si="0"/>
        <v>#DIV/0!</v>
      </c>
      <c r="E57" s="96" t="s">
        <v>4193</v>
      </c>
    </row>
    <row r="58" spans="1:69" hidden="1" x14ac:dyDescent="0.25">
      <c r="A58" s="96" t="s">
        <v>143</v>
      </c>
      <c r="B58" s="96" t="s">
        <v>267</v>
      </c>
      <c r="C58" s="96" t="s">
        <v>4192</v>
      </c>
      <c r="D58" s="100">
        <f t="shared" si="0"/>
        <v>16042241453.573656</v>
      </c>
      <c r="E58" s="96" t="s">
        <v>4193</v>
      </c>
      <c r="U58" s="96">
        <v>860932950.90025973</v>
      </c>
      <c r="V58" s="96">
        <v>1422614048.3910165</v>
      </c>
      <c r="W58" s="96">
        <v>1740018162.6059246</v>
      </c>
      <c r="X58" s="96">
        <v>1846856931.7210419</v>
      </c>
      <c r="Y58" s="96">
        <v>2230127614.7108703</v>
      </c>
      <c r="Z58" s="96">
        <v>2471292649.1765294</v>
      </c>
      <c r="AA58" s="96">
        <v>2819296208.4027805</v>
      </c>
      <c r="AB58" s="96">
        <v>3042308982.0173392</v>
      </c>
      <c r="AC58" s="96">
        <v>3290734700.8015523</v>
      </c>
      <c r="AD58" s="96">
        <v>3787586749.5418839</v>
      </c>
      <c r="AE58" s="96">
        <v>3746614426.9673057</v>
      </c>
      <c r="AF58" s="96">
        <v>3683341108.1132293</v>
      </c>
      <c r="AG58" s="96">
        <v>4187972417.6785698</v>
      </c>
      <c r="AH58" s="96">
        <v>4754839526.2676945</v>
      </c>
      <c r="AI58" s="96">
        <v>5548868877.1918278</v>
      </c>
      <c r="AJ58" s="96">
        <v>5919692742.6103182</v>
      </c>
      <c r="AK58" s="96">
        <v>5418691474.3020487</v>
      </c>
      <c r="AL58" s="96">
        <v>6494857931.8572922</v>
      </c>
      <c r="AM58" s="96">
        <v>6310742680.7132683</v>
      </c>
      <c r="AN58" s="96">
        <v>6827820844.977212</v>
      </c>
      <c r="AO58" s="96">
        <v>8094220213.1007862</v>
      </c>
      <c r="AP58" s="96">
        <v>8613326782.6668282</v>
      </c>
      <c r="AQ58" s="96">
        <v>8611387025.8505611</v>
      </c>
      <c r="AR58" s="96">
        <v>9112843864.667881</v>
      </c>
      <c r="AS58" s="96">
        <v>9334402248.4905739</v>
      </c>
      <c r="AT58" s="96">
        <v>10153101859.336548</v>
      </c>
      <c r="AU58" s="96">
        <v>10331917050.55768</v>
      </c>
      <c r="AV58" s="96">
        <v>9970264357.3085403</v>
      </c>
      <c r="AW58" s="96">
        <v>9681248588.326498</v>
      </c>
      <c r="AX58" s="96">
        <v>9990187419.0727921</v>
      </c>
      <c r="AY58" s="96">
        <v>10299036002.004902</v>
      </c>
      <c r="AZ58" s="96">
        <v>10536212969.56847</v>
      </c>
      <c r="BA58" s="96">
        <v>11101286520.744028</v>
      </c>
      <c r="BB58" s="96">
        <v>11038595134.075531</v>
      </c>
      <c r="BC58" s="96">
        <v>10524800619.395027</v>
      </c>
      <c r="BD58" s="96">
        <v>11190347404.815292</v>
      </c>
      <c r="BE58" s="96">
        <v>11975421137.047119</v>
      </c>
      <c r="BF58" s="96">
        <v>11906595183.768871</v>
      </c>
      <c r="BG58" s="96">
        <v>12040232776.160254</v>
      </c>
      <c r="BH58" s="96">
        <v>12797815196.387682</v>
      </c>
      <c r="BI58" s="96">
        <v>13939933271.458269</v>
      </c>
      <c r="BJ58" s="96">
        <v>14946408881.809708</v>
      </c>
      <c r="BK58" s="96">
        <v>16587866970.385166</v>
      </c>
      <c r="BL58" s="96">
        <v>17785505729.217476</v>
      </c>
      <c r="BM58" s="96">
        <v>19337215222.530037</v>
      </c>
      <c r="BN58" s="96">
        <v>19653587502.983894</v>
      </c>
      <c r="BO58" s="96">
        <v>23906380945.890987</v>
      </c>
      <c r="BP58" s="96">
        <v>27162074269.725266</v>
      </c>
      <c r="BQ58" s="96">
        <v>26824037944.357571</v>
      </c>
    </row>
    <row r="59" spans="1:69" hidden="1" x14ac:dyDescent="0.25">
      <c r="A59" s="96" t="s">
        <v>268</v>
      </c>
      <c r="B59" s="96" t="s">
        <v>269</v>
      </c>
      <c r="C59" s="96" t="s">
        <v>4192</v>
      </c>
      <c r="D59" s="100">
        <f t="shared" si="0"/>
        <v>148128296810.87335</v>
      </c>
      <c r="E59" s="96" t="s">
        <v>4193</v>
      </c>
      <c r="AJ59" s="96">
        <v>20502189257.584225</v>
      </c>
      <c r="AK59" s="96">
        <v>19261905422.023476</v>
      </c>
      <c r="AL59" s="96">
        <v>21101377427.714821</v>
      </c>
      <c r="AM59" s="96">
        <v>24440287169.063469</v>
      </c>
      <c r="AN59" s="96">
        <v>25366691356.268105</v>
      </c>
      <c r="AO59" s="96">
        <v>31318298694.039337</v>
      </c>
      <c r="AP59" s="96">
        <v>32100167691.447742</v>
      </c>
      <c r="AQ59" s="96">
        <v>34537120788.657967</v>
      </c>
      <c r="AR59" s="96">
        <v>37870745464.70858</v>
      </c>
      <c r="AS59" s="96">
        <v>39838731642.868034</v>
      </c>
      <c r="AT59" s="96">
        <v>45727323542.862953</v>
      </c>
      <c r="AU59" s="96">
        <v>50038802784.694351</v>
      </c>
      <c r="AV59" s="96">
        <v>50500330301.336456</v>
      </c>
      <c r="AW59" s="96">
        <v>54956207124.345757</v>
      </c>
      <c r="AX59" s="96">
        <v>71266913969.205765</v>
      </c>
      <c r="AY59" s="96">
        <v>84207896742.720673</v>
      </c>
      <c r="AZ59" s="96">
        <v>96240540677.87999</v>
      </c>
      <c r="BA59" s="96">
        <v>106857177702.11902</v>
      </c>
      <c r="BB59" s="96">
        <v>111359967478.02228</v>
      </c>
      <c r="BC59" s="96">
        <v>100415590223.08046</v>
      </c>
      <c r="BD59" s="96">
        <v>115138126937.34441</v>
      </c>
      <c r="BE59" s="96">
        <v>125688825651.70996</v>
      </c>
      <c r="BF59" s="96">
        <v>131067554245.64258</v>
      </c>
      <c r="BG59" s="96">
        <v>131407937395.19287</v>
      </c>
      <c r="BH59" s="96">
        <v>142859372935.61667</v>
      </c>
      <c r="BI59" s="96">
        <v>151477127902.84061</v>
      </c>
      <c r="BJ59" s="96">
        <v>158055104426.0379</v>
      </c>
      <c r="BK59" s="96">
        <v>169432227247.31949</v>
      </c>
      <c r="BL59" s="96">
        <v>175712871589.00354</v>
      </c>
      <c r="BM59" s="96">
        <v>178311784135.37277</v>
      </c>
      <c r="BN59" s="96">
        <v>163991706895.67563</v>
      </c>
      <c r="BO59" s="96">
        <v>175299679861.78162</v>
      </c>
      <c r="BP59" s="96">
        <v>187968209766.75647</v>
      </c>
      <c r="BQ59" s="96">
        <v>193137781391.33087</v>
      </c>
    </row>
    <row r="60" spans="1:69" hidden="1" x14ac:dyDescent="0.25">
      <c r="A60" s="96" t="s">
        <v>78</v>
      </c>
      <c r="B60" s="96" t="s">
        <v>270</v>
      </c>
      <c r="C60" s="96" t="s">
        <v>4192</v>
      </c>
      <c r="D60" s="100">
        <f t="shared" si="0"/>
        <v>1528660845889.1128</v>
      </c>
      <c r="E60" s="96" t="s">
        <v>4193</v>
      </c>
      <c r="P60" s="96">
        <v>153460706615.56958</v>
      </c>
      <c r="Q60" s="96">
        <v>157073196264.4649</v>
      </c>
      <c r="R60" s="96">
        <v>166784715996.56415</v>
      </c>
      <c r="S60" s="96">
        <v>184659535625.62</v>
      </c>
      <c r="T60" s="96">
        <v>206428339419.05164</v>
      </c>
      <c r="U60" s="96">
        <v>193761146136.12665</v>
      </c>
      <c r="V60" s="96">
        <v>213700247783.57706</v>
      </c>
      <c r="W60" s="96">
        <v>222238878139.22586</v>
      </c>
      <c r="X60" s="96">
        <v>228384805113.29068</v>
      </c>
      <c r="Y60" s="96">
        <v>239738367309.58951</v>
      </c>
      <c r="Z60" s="96">
        <v>252827799037.19656</v>
      </c>
      <c r="AA60" s="96">
        <v>271077939139.32858</v>
      </c>
      <c r="AB60" s="96">
        <v>281117870249.00122</v>
      </c>
      <c r="AC60" s="96">
        <v>279710404328.67621</v>
      </c>
      <c r="AD60" s="96">
        <v>304481800754.05237</v>
      </c>
      <c r="AE60" s="96">
        <v>327188916270.54688</v>
      </c>
      <c r="AF60" s="96">
        <v>323294930996.6582</v>
      </c>
      <c r="AG60" s="96">
        <v>325687625502.13904</v>
      </c>
      <c r="AH60" s="96">
        <v>344125425286.05267</v>
      </c>
      <c r="AI60" s="96">
        <v>379499735194.98511</v>
      </c>
      <c r="AJ60" s="96">
        <v>422568198570.20227</v>
      </c>
      <c r="AK60" s="96">
        <v>469155317870.12885</v>
      </c>
      <c r="AL60" s="96">
        <v>467422369686.26166</v>
      </c>
      <c r="AM60" s="96">
        <v>439695254220.03119</v>
      </c>
      <c r="AN60" s="96">
        <v>474511691061.94128</v>
      </c>
      <c r="AO60" s="96">
        <v>505862231536.11713</v>
      </c>
      <c r="AP60" s="96">
        <v>535637363561.76556</v>
      </c>
      <c r="AQ60" s="96">
        <v>601174170841.36316</v>
      </c>
      <c r="AR60" s="96">
        <v>647333513008.25769</v>
      </c>
      <c r="AS60" s="96">
        <v>681519779813.67957</v>
      </c>
      <c r="AT60" s="96">
        <v>775728929876.41785</v>
      </c>
      <c r="AU60" s="96">
        <v>819682704653.42566</v>
      </c>
      <c r="AV60" s="96">
        <v>854184050929.52722</v>
      </c>
      <c r="AW60" s="96">
        <v>870410721335.43347</v>
      </c>
      <c r="AX60" s="96">
        <v>970763954361.81238</v>
      </c>
      <c r="AY60" s="96">
        <v>1035670591604.9218</v>
      </c>
      <c r="AZ60" s="96">
        <v>1162963241420.8318</v>
      </c>
      <c r="BA60" s="96">
        <v>1266309740513.7966</v>
      </c>
      <c r="BB60" s="96">
        <v>1290886050178.1013</v>
      </c>
      <c r="BC60" s="96">
        <v>1106563772076.3318</v>
      </c>
      <c r="BD60" s="96">
        <v>1265994661043.1169</v>
      </c>
      <c r="BE60" s="96">
        <v>1371704267261.3083</v>
      </c>
      <c r="BF60" s="96">
        <v>1411561997824.3511</v>
      </c>
      <c r="BG60" s="96">
        <v>1425740629480.5813</v>
      </c>
      <c r="BH60" s="96">
        <v>1494113163091.425</v>
      </c>
      <c r="BI60" s="96">
        <v>1575404010475.7805</v>
      </c>
      <c r="BJ60" s="96">
        <v>1614316491531.6553</v>
      </c>
      <c r="BK60" s="96">
        <v>1693401771526.124</v>
      </c>
      <c r="BL60" s="96">
        <v>1731053923604.1514</v>
      </c>
      <c r="BM60" s="96">
        <v>1770439023866.0459</v>
      </c>
      <c r="BN60" s="96">
        <v>1606597011214.6162</v>
      </c>
      <c r="BO60" s="96">
        <v>1761931844872.3074</v>
      </c>
      <c r="BP60" s="96">
        <v>1820221791040.8853</v>
      </c>
      <c r="BQ60" s="96">
        <v>1780994230514.3306</v>
      </c>
    </row>
    <row r="61" spans="1:69" hidden="1" x14ac:dyDescent="0.25">
      <c r="A61" s="96" t="s">
        <v>271</v>
      </c>
      <c r="B61" s="96" t="s">
        <v>272</v>
      </c>
      <c r="C61" s="96" t="s">
        <v>4192</v>
      </c>
      <c r="D61" s="100">
        <f t="shared" si="0"/>
        <v>3817526226.2391171</v>
      </c>
      <c r="E61" s="96" t="s">
        <v>4193</v>
      </c>
      <c r="BG61" s="96">
        <v>3254665297.6658177</v>
      </c>
      <c r="BH61" s="96">
        <v>3478995322.5354238</v>
      </c>
      <c r="BI61" s="96">
        <v>3525582232.8256087</v>
      </c>
      <c r="BJ61" s="96">
        <v>2639589493.1727514</v>
      </c>
      <c r="BK61" s="96">
        <v>4026061741.822032</v>
      </c>
      <c r="BL61" s="96">
        <v>4423070454.3653889</v>
      </c>
      <c r="BM61" s="96">
        <v>4830650786.3788671</v>
      </c>
      <c r="BN61" s="96">
        <v>3395720888.5982318</v>
      </c>
      <c r="BO61" s="96">
        <v>4398899256.1622219</v>
      </c>
      <c r="BP61" s="96">
        <v>3848809295.8943863</v>
      </c>
      <c r="BQ61" s="96">
        <v>4170743719.2095542</v>
      </c>
    </row>
    <row r="62" spans="1:69" hidden="1" x14ac:dyDescent="0.25">
      <c r="A62" s="96" t="s">
        <v>273</v>
      </c>
      <c r="B62" s="96" t="s">
        <v>4121</v>
      </c>
      <c r="C62" s="96" t="s">
        <v>4192</v>
      </c>
      <c r="D62" s="100">
        <f t="shared" si="0"/>
        <v>255899999.99999997</v>
      </c>
      <c r="E62" s="96" t="s">
        <v>4193</v>
      </c>
      <c r="BI62" s="96">
        <v>255899999.99999997</v>
      </c>
    </row>
    <row r="63" spans="1:69" hidden="1" x14ac:dyDescent="0.25">
      <c r="A63" s="96" t="s">
        <v>69</v>
      </c>
      <c r="B63" s="96" t="s">
        <v>274</v>
      </c>
      <c r="C63" s="96" t="s">
        <v>4192</v>
      </c>
      <c r="D63" s="100">
        <f t="shared" si="0"/>
        <v>175129175906.58084</v>
      </c>
      <c r="E63" s="96" t="s">
        <v>4193</v>
      </c>
      <c r="M63" s="96">
        <v>19966444448.238232</v>
      </c>
      <c r="N63" s="96">
        <v>21923454010.075924</v>
      </c>
      <c r="O63" s="96">
        <v>23237765611.251331</v>
      </c>
      <c r="P63" s="96">
        <v>24125061638.037987</v>
      </c>
      <c r="Q63" s="96">
        <v>25652376783.396526</v>
      </c>
      <c r="R63" s="96">
        <v>27002286380.502247</v>
      </c>
      <c r="S63" s="96">
        <v>29258473539.544003</v>
      </c>
      <c r="T63" s="96">
        <v>30257535382.78075</v>
      </c>
      <c r="U63" s="96">
        <v>30038454762.766277</v>
      </c>
      <c r="V63" s="96">
        <v>31069009164.58223</v>
      </c>
      <c r="W63" s="96">
        <v>32183170847.846165</v>
      </c>
      <c r="X63" s="96">
        <v>32632429893.16169</v>
      </c>
      <c r="Y63" s="96">
        <v>36185882787.127182</v>
      </c>
      <c r="Z63" s="96">
        <v>38205237594.004364</v>
      </c>
      <c r="AA63" s="96">
        <v>41514432349.263824</v>
      </c>
      <c r="AB63" s="96">
        <v>42828182260.14019</v>
      </c>
      <c r="AC63" s="96">
        <v>44796655565.744553</v>
      </c>
      <c r="AD63" s="96">
        <v>46274083278.292824</v>
      </c>
      <c r="AE63" s="96">
        <v>49067420117.111534</v>
      </c>
      <c r="AF63" s="96">
        <v>49724594645.663696</v>
      </c>
      <c r="AG63" s="96">
        <v>52139961624.945862</v>
      </c>
      <c r="AH63" s="96">
        <v>56906628852.087143</v>
      </c>
      <c r="AI63" s="96">
        <v>59557237495.632225</v>
      </c>
      <c r="AJ63" s="96">
        <v>63444330414.093643</v>
      </c>
      <c r="AK63" s="96">
        <v>67358124950.8302</v>
      </c>
      <c r="AL63" s="96">
        <v>67540542310.459938</v>
      </c>
      <c r="AM63" s="96">
        <v>68370777796.780396</v>
      </c>
      <c r="AN63" s="96">
        <v>74001535021.862366</v>
      </c>
      <c r="AO63" s="96">
        <v>76012506835.125885</v>
      </c>
      <c r="AP63" s="96">
        <v>79555789403.94928</v>
      </c>
      <c r="AQ63" s="96">
        <v>83143675592.817474</v>
      </c>
      <c r="AR63" s="96">
        <v>86554416641.31958</v>
      </c>
      <c r="AS63" s="96">
        <v>96313935113.627075</v>
      </c>
      <c r="AT63" s="96">
        <v>108461952030.24251</v>
      </c>
      <c r="AU63" s="96">
        <v>112104021936.14796</v>
      </c>
      <c r="AV63" s="96">
        <v>116983136915.46097</v>
      </c>
      <c r="AW63" s="96">
        <v>115569065163.49425</v>
      </c>
      <c r="AX63" s="96">
        <v>119065467029.6104</v>
      </c>
      <c r="AY63" s="96">
        <v>128376602063.25801</v>
      </c>
      <c r="AZ63" s="96">
        <v>141647689228.83292</v>
      </c>
      <c r="BA63" s="96">
        <v>146822868206.94183</v>
      </c>
      <c r="BB63" s="96">
        <v>152507874845.57129</v>
      </c>
      <c r="BC63" s="96">
        <v>138439953666.91791</v>
      </c>
      <c r="BD63" s="96">
        <v>142510274598.32767</v>
      </c>
      <c r="BE63" s="96">
        <v>152763712068.5235</v>
      </c>
      <c r="BF63" s="96">
        <v>154539140637.8425</v>
      </c>
      <c r="BG63" s="96">
        <v>157029384545.80869</v>
      </c>
      <c r="BH63" s="96">
        <v>161942603297.03076</v>
      </c>
      <c r="BI63" s="96">
        <v>167735890269.83655</v>
      </c>
      <c r="BJ63" s="96">
        <v>174632313208.4194</v>
      </c>
      <c r="BK63" s="96">
        <v>183038446262.59894</v>
      </c>
      <c r="BL63" s="96">
        <v>189174765334.07538</v>
      </c>
      <c r="BM63" s="96">
        <v>197708473133.49475</v>
      </c>
      <c r="BN63" s="96">
        <v>185639227818.99704</v>
      </c>
      <c r="BO63" s="96">
        <v>199880288880.41177</v>
      </c>
      <c r="BP63" s="96">
        <v>221553298280.85638</v>
      </c>
      <c r="BQ63" s="96">
        <v>251277475356.22003</v>
      </c>
    </row>
    <row r="64" spans="1:69" hidden="1" x14ac:dyDescent="0.25">
      <c r="A64" s="96" t="s">
        <v>154</v>
      </c>
      <c r="B64" s="96" t="s">
        <v>275</v>
      </c>
      <c r="C64" s="96" t="s">
        <v>4192</v>
      </c>
      <c r="D64" s="100">
        <f t="shared" si="0"/>
        <v>16327909069.837944</v>
      </c>
      <c r="E64" s="96" t="s">
        <v>4193</v>
      </c>
      <c r="F64" s="96">
        <v>2171996745.1347117</v>
      </c>
      <c r="G64" s="96">
        <v>2018999625.0515745</v>
      </c>
      <c r="H64" s="96">
        <v>2263982814.6443081</v>
      </c>
      <c r="I64" s="96">
        <v>1989902031.9370644</v>
      </c>
      <c r="J64" s="96">
        <v>2021815494.0302415</v>
      </c>
      <c r="K64" s="96">
        <v>1655748637.148361</v>
      </c>
      <c r="L64" s="96">
        <v>1806435964.702019</v>
      </c>
      <c r="M64" s="96">
        <v>2020417627.7642345</v>
      </c>
      <c r="N64" s="96">
        <v>2095021143.794452</v>
      </c>
      <c r="O64" s="96">
        <v>2338781514.8891778</v>
      </c>
      <c r="P64" s="96">
        <v>2601260403.5145707</v>
      </c>
      <c r="Q64" s="96">
        <v>2995563910.177927</v>
      </c>
      <c r="R64" s="96">
        <v>3932688348.7285867</v>
      </c>
      <c r="S64" s="96">
        <v>4410765742.7271566</v>
      </c>
      <c r="T64" s="96">
        <v>4164173621.4037533</v>
      </c>
      <c r="U64" s="96">
        <v>4300244648.8774462</v>
      </c>
      <c r="V64" s="96">
        <v>5517379618.6364822</v>
      </c>
      <c r="W64" s="96">
        <v>5469133749.9678602</v>
      </c>
      <c r="X64" s="96">
        <v>5494226576.0422497</v>
      </c>
      <c r="Y64" s="96">
        <v>6844437396.6666298</v>
      </c>
      <c r="Z64" s="96">
        <v>5608465876.1896219</v>
      </c>
      <c r="AA64" s="96">
        <v>6077482416.950388</v>
      </c>
      <c r="AB64" s="96">
        <v>5311441623.9105692</v>
      </c>
      <c r="AC64" s="96">
        <v>5646551635.6803312</v>
      </c>
      <c r="AD64" s="96">
        <v>5933307730.5727787</v>
      </c>
      <c r="AE64" s="96">
        <v>5935320265.8234816</v>
      </c>
      <c r="AF64" s="96">
        <v>5530486441.4483414</v>
      </c>
      <c r="AG64" s="96">
        <v>6252709980.5547962</v>
      </c>
      <c r="AH64" s="96">
        <v>5630453151.7234526</v>
      </c>
      <c r="AI64" s="96">
        <v>5535614228.3613129</v>
      </c>
      <c r="AJ64" s="96">
        <v>5485525370.5515881</v>
      </c>
      <c r="AK64" s="96">
        <v>5847570049.1954069</v>
      </c>
      <c r="AL64" s="96">
        <v>6435585210.4891052</v>
      </c>
      <c r="AM64" s="96">
        <v>7000429551.0589323</v>
      </c>
      <c r="AN64" s="96">
        <v>7447941350.1600323</v>
      </c>
      <c r="AO64" s="96">
        <v>8074459784.9665642</v>
      </c>
      <c r="AP64" s="96">
        <v>8622234408.5630436</v>
      </c>
      <c r="AQ64" s="96">
        <v>9625928046.8236465</v>
      </c>
      <c r="AR64" s="96">
        <v>9915358400.9178009</v>
      </c>
      <c r="AS64" s="96">
        <v>10444591805.463751</v>
      </c>
      <c r="AT64" s="96">
        <v>11261183788.708288</v>
      </c>
      <c r="AU64" s="96">
        <v>10441909963.254107</v>
      </c>
      <c r="AV64" s="96">
        <v>10515193137.526957</v>
      </c>
      <c r="AW64" s="96">
        <v>12017901224.825783</v>
      </c>
      <c r="AX64" s="96">
        <v>12528014277.977901</v>
      </c>
      <c r="AY64" s="96">
        <v>12091098210.157688</v>
      </c>
      <c r="AZ64" s="96">
        <v>11930742180.979736</v>
      </c>
      <c r="BA64" s="96">
        <v>12058102532.930485</v>
      </c>
      <c r="BB64" s="96">
        <v>11501274622.73016</v>
      </c>
      <c r="BC64" s="96">
        <v>10526735492.036308</v>
      </c>
      <c r="BD64" s="96">
        <v>12217810541.636768</v>
      </c>
      <c r="BE64" s="96">
        <v>13109412715.696518</v>
      </c>
      <c r="BF64" s="96">
        <v>13836608928.809237</v>
      </c>
      <c r="BG64" s="96">
        <v>15088601240.236931</v>
      </c>
      <c r="BH64" s="96">
        <v>16406571411.485228</v>
      </c>
      <c r="BI64" s="96">
        <v>16909888897.001675</v>
      </c>
      <c r="BJ64" s="96">
        <v>18176927005.290508</v>
      </c>
      <c r="BK64" s="96">
        <v>19059287196.490948</v>
      </c>
      <c r="BL64" s="96">
        <v>20213306739.463799</v>
      </c>
      <c r="BM64" s="96">
        <v>20523893898.884815</v>
      </c>
      <c r="BN64" s="96">
        <v>14301317454.474018</v>
      </c>
      <c r="BO64" s="96">
        <v>19473730806.334122</v>
      </c>
      <c r="BP64" s="96">
        <v>22140726305.130627</v>
      </c>
      <c r="BQ64" s="96">
        <v>22030258398.612923</v>
      </c>
    </row>
    <row r="65" spans="1:69" hidden="1" x14ac:dyDescent="0.25">
      <c r="A65" s="96" t="s">
        <v>162</v>
      </c>
      <c r="B65" s="96" t="s">
        <v>276</v>
      </c>
      <c r="C65" s="96" t="s">
        <v>4192</v>
      </c>
      <c r="D65" s="100">
        <f t="shared" si="0"/>
        <v>39659120941.605171</v>
      </c>
      <c r="E65" s="96" t="s">
        <v>4193</v>
      </c>
      <c r="F65" s="96">
        <v>23733964092.152565</v>
      </c>
      <c r="G65" s="96">
        <v>23733964092.152565</v>
      </c>
      <c r="H65" s="96">
        <v>8184125671.5152121</v>
      </c>
      <c r="I65" s="96">
        <v>13503806429.965796</v>
      </c>
      <c r="J65" s="96">
        <v>13913013269.135553</v>
      </c>
      <c r="K65" s="96">
        <v>13913013269.135553</v>
      </c>
      <c r="L65" s="96">
        <v>15106623025.239143</v>
      </c>
      <c r="M65" s="96">
        <v>15554227057.668198</v>
      </c>
      <c r="N65" s="96">
        <v>17643044919.293686</v>
      </c>
      <c r="O65" s="96">
        <v>19246956990.943947</v>
      </c>
      <c r="P65" s="96">
        <v>19992964209.845921</v>
      </c>
      <c r="Q65" s="96">
        <v>14808221370.657656</v>
      </c>
      <c r="R65" s="96">
        <v>20515167170.358963</v>
      </c>
      <c r="S65" s="96">
        <v>21634176507.150921</v>
      </c>
      <c r="T65" s="96">
        <v>20328666094.081791</v>
      </c>
      <c r="U65" s="96">
        <v>20440566747.047611</v>
      </c>
      <c r="V65" s="96">
        <v>21149272244.400837</v>
      </c>
      <c r="W65" s="96">
        <v>21037371626.765942</v>
      </c>
      <c r="X65" s="96">
        <v>22305581810.180607</v>
      </c>
      <c r="Y65" s="96">
        <v>23909495369.72551</v>
      </c>
      <c r="Z65" s="96">
        <v>20813570356.165237</v>
      </c>
      <c r="AA65" s="96">
        <v>20876010843.103004</v>
      </c>
      <c r="AB65" s="96">
        <v>23005363319.86808</v>
      </c>
      <c r="AC65" s="96">
        <v>24431696807.67971</v>
      </c>
      <c r="AD65" s="96">
        <v>25824303656.620174</v>
      </c>
      <c r="AE65" s="96">
        <v>26495734919.143806</v>
      </c>
      <c r="AF65" s="96">
        <v>26416248528.707973</v>
      </c>
      <c r="AG65" s="96">
        <v>28001221740.324303</v>
      </c>
      <c r="AH65" s="96">
        <v>28113226237.931843</v>
      </c>
      <c r="AI65" s="96">
        <v>30362284942.576767</v>
      </c>
      <c r="AJ65" s="96">
        <v>31394602700.143494</v>
      </c>
      <c r="AK65" s="96">
        <v>31112053707.610569</v>
      </c>
      <c r="AL65" s="96">
        <v>32325421219.056446</v>
      </c>
      <c r="AM65" s="96">
        <v>31711240435.889702</v>
      </c>
      <c r="AN65" s="96">
        <v>30633057516.227524</v>
      </c>
      <c r="AO65" s="96">
        <v>32562939262.383423</v>
      </c>
      <c r="AP65" s="96">
        <v>35005160316.635666</v>
      </c>
      <c r="AQ65" s="96">
        <v>37210486692.723953</v>
      </c>
      <c r="AR65" s="96">
        <v>37843062450.463135</v>
      </c>
      <c r="AS65" s="96">
        <v>40115566776.469612</v>
      </c>
      <c r="AT65" s="96">
        <v>37972728166.635612</v>
      </c>
      <c r="AU65" s="96">
        <v>40402982769.470932</v>
      </c>
      <c r="AV65" s="96">
        <v>42705952787.330765</v>
      </c>
      <c r="AW65" s="96">
        <v>45908899246.380569</v>
      </c>
      <c r="AX65" s="96">
        <v>47377984022.264725</v>
      </c>
      <c r="AY65" s="96">
        <v>50173285079.578362</v>
      </c>
      <c r="AZ65" s="96">
        <v>49270165948.145927</v>
      </c>
      <c r="BA65" s="96">
        <v>49171625616.249664</v>
      </c>
      <c r="BB65" s="96">
        <v>48139021478.308456</v>
      </c>
      <c r="BC65" s="96">
        <v>43517675416.3908</v>
      </c>
      <c r="BD65" s="96">
        <v>43256569363.892502</v>
      </c>
      <c r="BE65" s="96">
        <v>42088641991.067406</v>
      </c>
      <c r="BF65" s="96">
        <v>40531362237.397919</v>
      </c>
      <c r="BG65" s="96">
        <v>38221074589.866203</v>
      </c>
      <c r="BH65" s="96">
        <v>38297516739.045952</v>
      </c>
      <c r="BI65" s="96">
        <v>38489004322.741142</v>
      </c>
      <c r="BJ65" s="96">
        <v>41144745621.010315</v>
      </c>
      <c r="BK65" s="96">
        <v>39375521559.306854</v>
      </c>
      <c r="BL65" s="96">
        <v>38036753826.29039</v>
      </c>
      <c r="BM65" s="96">
        <v>35868658858.191864</v>
      </c>
      <c r="BN65" s="96">
        <v>31492682477.492458</v>
      </c>
      <c r="BO65" s="96">
        <v>35114340962.404091</v>
      </c>
      <c r="BP65" s="96">
        <v>35184569644.328896</v>
      </c>
      <c r="BQ65" s="96">
        <v>36275291303.303055</v>
      </c>
    </row>
    <row r="66" spans="1:69" hidden="1" x14ac:dyDescent="0.25">
      <c r="A66" s="96" t="s">
        <v>4120</v>
      </c>
      <c r="B66" s="96" t="s">
        <v>4119</v>
      </c>
      <c r="C66" s="96" t="s">
        <v>4192</v>
      </c>
      <c r="D66" s="100">
        <f t="shared" si="0"/>
        <v>3333514325234.6362</v>
      </c>
      <c r="E66" s="96" t="s">
        <v>4193</v>
      </c>
      <c r="BI66" s="96">
        <v>3333514325234.6362</v>
      </c>
    </row>
    <row r="67" spans="1:69" hidden="1" x14ac:dyDescent="0.25">
      <c r="A67" s="96" t="s">
        <v>4118</v>
      </c>
      <c r="B67" s="96" t="s">
        <v>4117</v>
      </c>
      <c r="C67" s="96" t="s">
        <v>4192</v>
      </c>
      <c r="D67" s="100">
        <f t="shared" si="0"/>
        <v>2474997767857.0962</v>
      </c>
      <c r="E67" s="96" t="s">
        <v>4193</v>
      </c>
      <c r="F67" s="96">
        <v>165979898081.01883</v>
      </c>
      <c r="G67" s="96">
        <v>174215067671.23209</v>
      </c>
      <c r="H67" s="96">
        <v>163418279230.31424</v>
      </c>
      <c r="I67" s="96">
        <v>181790438886.69333</v>
      </c>
      <c r="J67" s="96">
        <v>192761568224.35352</v>
      </c>
      <c r="K67" s="96">
        <v>209991461515.46619</v>
      </c>
      <c r="L67" s="96">
        <v>227427587962.46939</v>
      </c>
      <c r="M67" s="96">
        <v>241221817992.74969</v>
      </c>
      <c r="N67" s="96">
        <v>259260414820.22958</v>
      </c>
      <c r="O67" s="96">
        <v>284962366748.67181</v>
      </c>
      <c r="P67" s="96">
        <v>310671932397.27917</v>
      </c>
      <c r="Q67" s="96">
        <v>328559342652.11639</v>
      </c>
      <c r="R67" s="96">
        <v>372792502293.56519</v>
      </c>
      <c r="S67" s="96">
        <v>407304704528.03009</v>
      </c>
      <c r="T67" s="96">
        <v>404971199285.80328</v>
      </c>
      <c r="U67" s="96">
        <v>389957522947.52814</v>
      </c>
      <c r="V67" s="96">
        <v>429285484897.17584</v>
      </c>
      <c r="W67" s="96">
        <v>441945186385.71722</v>
      </c>
      <c r="X67" s="96">
        <v>424135682983.08832</v>
      </c>
      <c r="Y67" s="96">
        <v>425219500242.13849</v>
      </c>
      <c r="Z67" s="96">
        <v>380438747716.32739</v>
      </c>
      <c r="AA67" s="96">
        <v>385379329296.82233</v>
      </c>
      <c r="AB67" s="96">
        <v>413806336240.30957</v>
      </c>
      <c r="AC67" s="96">
        <v>441901228617.3761</v>
      </c>
      <c r="AD67" s="96">
        <v>448526672866.25952</v>
      </c>
      <c r="AE67" s="96">
        <v>446099596532.35645</v>
      </c>
      <c r="AF67" s="96">
        <v>452379541315.77136</v>
      </c>
      <c r="AG67" s="96">
        <v>496839460183.89929</v>
      </c>
      <c r="AH67" s="96">
        <v>533346121036.40021</v>
      </c>
      <c r="AI67" s="96">
        <v>568214101127.67676</v>
      </c>
      <c r="AJ67" s="96">
        <v>600677403474.76648</v>
      </c>
      <c r="AK67" s="96">
        <v>642983061853.53748</v>
      </c>
      <c r="AL67" s="96">
        <v>678858751723.29272</v>
      </c>
      <c r="AM67" s="96">
        <v>726392559076.69995</v>
      </c>
      <c r="AN67" s="96">
        <v>794950959887.40063</v>
      </c>
      <c r="AO67" s="96">
        <v>887624007314.11218</v>
      </c>
      <c r="AP67" s="96">
        <v>965621715262.24573</v>
      </c>
      <c r="AQ67" s="96">
        <v>1032036953363.3975</v>
      </c>
      <c r="AR67" s="96">
        <v>1083219507306.9498</v>
      </c>
      <c r="AS67" s="96">
        <v>1088644921128.4156</v>
      </c>
      <c r="AT67" s="96">
        <v>1227204748292.2693</v>
      </c>
      <c r="AU67" s="96">
        <v>1228387191688.1428</v>
      </c>
      <c r="AV67" s="96">
        <v>1261664326613.0752</v>
      </c>
      <c r="AW67" s="96">
        <v>1351340456113.3105</v>
      </c>
      <c r="AX67" s="96">
        <v>1490029476998.2429</v>
      </c>
      <c r="AY67" s="96">
        <v>1646151919284.8137</v>
      </c>
      <c r="AZ67" s="96">
        <v>1784545249054.1333</v>
      </c>
      <c r="BA67" s="96">
        <v>1871985456711.2913</v>
      </c>
      <c r="BB67" s="96">
        <v>1945945786218.1296</v>
      </c>
      <c r="BC67" s="96">
        <v>1783596210699.0886</v>
      </c>
      <c r="BD67" s="96">
        <v>2028365387739.4426</v>
      </c>
      <c r="BE67" s="96">
        <v>2175554800537.0825</v>
      </c>
      <c r="BF67" s="96">
        <v>2268793794625.478</v>
      </c>
      <c r="BG67" s="96">
        <v>2336753795606.438</v>
      </c>
      <c r="BH67" s="96">
        <v>2385009896763.6958</v>
      </c>
      <c r="BI67" s="96">
        <v>2400869083932.2368</v>
      </c>
      <c r="BJ67" s="96">
        <v>2482199719304.6069</v>
      </c>
      <c r="BK67" s="96">
        <v>2647864048379.3657</v>
      </c>
      <c r="BL67" s="96">
        <v>2861770549648.1904</v>
      </c>
      <c r="BM67" s="96">
        <v>2857339824295.4634</v>
      </c>
      <c r="BN67" s="96">
        <v>2537929559424.3931</v>
      </c>
      <c r="BO67" s="96">
        <v>2921866222131.8887</v>
      </c>
      <c r="BP67" s="96">
        <v>3279518656380.604</v>
      </c>
      <c r="BQ67" s="96">
        <v>3289599261173.2344</v>
      </c>
    </row>
    <row r="68" spans="1:69" hidden="1" x14ac:dyDescent="0.25">
      <c r="A68" s="96" t="s">
        <v>4116</v>
      </c>
      <c r="B68" s="96" t="s">
        <v>4115</v>
      </c>
      <c r="C68" s="96" t="s">
        <v>4192</v>
      </c>
      <c r="D68" s="100">
        <f t="shared" si="0"/>
        <v>6645678911177.8545</v>
      </c>
      <c r="E68" s="96" t="s">
        <v>4193</v>
      </c>
      <c r="BI68" s="96">
        <v>6645678911177.8545</v>
      </c>
    </row>
    <row r="69" spans="1:69" hidden="1" x14ac:dyDescent="0.25">
      <c r="A69" s="96" t="s">
        <v>4114</v>
      </c>
      <c r="B69" s="96" t="s">
        <v>4113</v>
      </c>
      <c r="C69" s="96" t="s">
        <v>4192</v>
      </c>
      <c r="D69" s="100">
        <f t="shared" ref="D69:D132" si="1">AVERAGE(BA69:BQ69)</f>
        <v>461898384945.23303</v>
      </c>
      <c r="E69" s="96" t="s">
        <v>4193</v>
      </c>
      <c r="AJ69" s="96">
        <v>261590865778.3949</v>
      </c>
      <c r="AK69" s="96">
        <v>232293824085.35648</v>
      </c>
      <c r="AL69" s="96">
        <v>164798081354.73828</v>
      </c>
      <c r="AM69" s="96">
        <v>154377481302.27835</v>
      </c>
      <c r="AN69" s="96">
        <v>162860473221.99469</v>
      </c>
      <c r="AO69" s="96">
        <v>165412883853.73242</v>
      </c>
      <c r="AP69" s="96">
        <v>190090915559.12045</v>
      </c>
      <c r="AQ69" s="96">
        <v>204479247358.67972</v>
      </c>
      <c r="AR69" s="96">
        <v>210772953327.02686</v>
      </c>
      <c r="AS69" s="96">
        <v>200252684064.67435</v>
      </c>
      <c r="AT69" s="96">
        <v>241350325548.02029</v>
      </c>
      <c r="AU69" s="96">
        <v>247578814861.85944</v>
      </c>
      <c r="AV69" s="96">
        <v>270429826437.70972</v>
      </c>
      <c r="AW69" s="96">
        <v>296245095332.61218</v>
      </c>
      <c r="AX69" s="96">
        <v>342301305913.83209</v>
      </c>
      <c r="AY69" s="96">
        <v>342314209557.96637</v>
      </c>
      <c r="AZ69" s="96">
        <v>352651686201.17627</v>
      </c>
      <c r="BA69" s="96">
        <v>376622515065.07623</v>
      </c>
      <c r="BB69" s="96">
        <v>393418851957.55566</v>
      </c>
      <c r="BC69" s="96">
        <v>352464781097.88983</v>
      </c>
      <c r="BD69" s="96">
        <v>366389787869.84528</v>
      </c>
      <c r="BE69" s="96">
        <v>402733642040.99402</v>
      </c>
      <c r="BF69" s="96">
        <v>429807603182.84937</v>
      </c>
      <c r="BG69" s="96">
        <v>435857410196.72467</v>
      </c>
      <c r="BH69" s="96">
        <v>438674898350.91351</v>
      </c>
      <c r="BI69" s="96">
        <v>439632031863.81006</v>
      </c>
      <c r="BJ69" s="96">
        <v>438935662097.10913</v>
      </c>
      <c r="BK69" s="96">
        <v>484016594616.73273</v>
      </c>
      <c r="BL69" s="96">
        <v>523285273310.99683</v>
      </c>
      <c r="BM69" s="96">
        <v>551828887216.07947</v>
      </c>
      <c r="BN69" s="96">
        <v>480078562164.14911</v>
      </c>
      <c r="BO69" s="96">
        <v>561442475748.78503</v>
      </c>
      <c r="BP69" s="96">
        <v>587057283969.63403</v>
      </c>
      <c r="BQ69" s="96">
        <v>590026283319.8175</v>
      </c>
    </row>
    <row r="70" spans="1:69" hidden="1" x14ac:dyDescent="0.25">
      <c r="A70" s="96" t="s">
        <v>4112</v>
      </c>
      <c r="B70" s="96" t="s">
        <v>4111</v>
      </c>
      <c r="C70" s="96" t="s">
        <v>4192</v>
      </c>
      <c r="D70" s="100">
        <f t="shared" si="1"/>
        <v>8643265926859.498</v>
      </c>
      <c r="E70" s="96" t="s">
        <v>4193</v>
      </c>
      <c r="P70" s="96">
        <v>1105134995039.4956</v>
      </c>
      <c r="Q70" s="96">
        <v>1173244873937.2178</v>
      </c>
      <c r="R70" s="96">
        <v>1263121672092.8853</v>
      </c>
      <c r="S70" s="96">
        <v>1395861746786.7502</v>
      </c>
      <c r="T70" s="96">
        <v>1483722506548.6299</v>
      </c>
      <c r="U70" s="96">
        <v>1427547369490.5391</v>
      </c>
      <c r="V70" s="96">
        <v>1563401236713.1814</v>
      </c>
      <c r="W70" s="96">
        <v>1655082842543.5735</v>
      </c>
      <c r="X70" s="96">
        <v>1742686935872.3196</v>
      </c>
      <c r="Y70" s="96">
        <v>1851787439891.3103</v>
      </c>
      <c r="Z70" s="96">
        <v>1880360710586.7913</v>
      </c>
      <c r="AA70" s="96">
        <v>1980934897986.0469</v>
      </c>
      <c r="AB70" s="96">
        <v>1996078508829.1011</v>
      </c>
      <c r="AC70" s="96">
        <v>2053184558071.6257</v>
      </c>
      <c r="AD70" s="96">
        <v>2229115397922.5225</v>
      </c>
      <c r="AE70" s="96">
        <v>2343991174041.645</v>
      </c>
      <c r="AF70" s="96">
        <v>2374022737692.0479</v>
      </c>
      <c r="AG70" s="96">
        <v>2457442776659.8149</v>
      </c>
      <c r="AH70" s="96">
        <v>2586063098821.0801</v>
      </c>
      <c r="AI70" s="96">
        <v>2761469875160.792</v>
      </c>
      <c r="AJ70" s="96">
        <v>2867382665158.4268</v>
      </c>
      <c r="AK70" s="96">
        <v>2847459691976.8745</v>
      </c>
      <c r="AL70" s="96">
        <v>2830893712722.3867</v>
      </c>
      <c r="AM70" s="96">
        <v>2869953128600.0811</v>
      </c>
      <c r="AN70" s="96">
        <v>3120251354925.3452</v>
      </c>
      <c r="AO70" s="96">
        <v>3383185279628.2407</v>
      </c>
      <c r="AP70" s="96">
        <v>3582067808931.9297</v>
      </c>
      <c r="AQ70" s="96">
        <v>3959603504164.3555</v>
      </c>
      <c r="AR70" s="96">
        <v>4191191215229.8296</v>
      </c>
      <c r="AS70" s="96">
        <v>4396741797157.6514</v>
      </c>
      <c r="AT70" s="96">
        <v>4949174203975.9141</v>
      </c>
      <c r="AU70" s="96">
        <v>5129251004884.9326</v>
      </c>
      <c r="AV70" s="96">
        <v>5258343848777.5928</v>
      </c>
      <c r="AW70" s="96">
        <v>5379464145193.4375</v>
      </c>
      <c r="AX70" s="96">
        <v>5835216811038.2021</v>
      </c>
      <c r="AY70" s="96">
        <v>6164111435422.6992</v>
      </c>
      <c r="AZ70" s="96">
        <v>6702825984787.1309</v>
      </c>
      <c r="BA70" s="96">
        <v>7116448832353.3906</v>
      </c>
      <c r="BB70" s="96">
        <v>7236342461418.0684</v>
      </c>
      <c r="BC70" s="96">
        <v>6449770414471.5166</v>
      </c>
      <c r="BD70" s="96">
        <v>7082740991596.792</v>
      </c>
      <c r="BE70" s="96">
        <v>7527122886507.0498</v>
      </c>
      <c r="BF70" s="96">
        <v>7689370247812.9326</v>
      </c>
      <c r="BG70" s="96">
        <v>7885244332419.4775</v>
      </c>
      <c r="BH70" s="96">
        <v>8155602975619.79</v>
      </c>
      <c r="BI70" s="96">
        <v>8619655116861.3271</v>
      </c>
      <c r="BJ70" s="96">
        <v>8905417364191.3633</v>
      </c>
      <c r="BK70" s="96">
        <v>9406053574503.293</v>
      </c>
      <c r="BL70" s="96">
        <v>9768853115014.5234</v>
      </c>
      <c r="BM70" s="96">
        <v>10063415994198.396</v>
      </c>
      <c r="BN70" s="96">
        <v>9202035641229.8105</v>
      </c>
      <c r="BO70" s="96">
        <v>10180927868804.33</v>
      </c>
      <c r="BP70" s="96">
        <v>10831130276116.08</v>
      </c>
      <c r="BQ70" s="96">
        <v>10815388663493.332</v>
      </c>
    </row>
    <row r="71" spans="1:69" hidden="1" x14ac:dyDescent="0.25">
      <c r="A71" s="96" t="s">
        <v>277</v>
      </c>
      <c r="B71" s="96" t="s">
        <v>278</v>
      </c>
      <c r="C71" s="96" t="s">
        <v>4192</v>
      </c>
      <c r="D71" s="100">
        <f t="shared" si="1"/>
        <v>22072210594.765659</v>
      </c>
      <c r="E71" s="96" t="s">
        <v>4193</v>
      </c>
      <c r="F71" s="96">
        <v>1112757073.0213916</v>
      </c>
      <c r="G71" s="96">
        <v>1067519047.9516215</v>
      </c>
      <c r="H71" s="96">
        <v>1292889643.8305504</v>
      </c>
      <c r="I71" s="96">
        <v>1187170346.1292081</v>
      </c>
      <c r="J71" s="96">
        <v>1231588841.7591965</v>
      </c>
      <c r="K71" s="96">
        <v>1337799857.1213937</v>
      </c>
      <c r="L71" s="96">
        <v>1388392332.7771275</v>
      </c>
      <c r="M71" s="96">
        <v>1489544141.2941906</v>
      </c>
      <c r="N71" s="96">
        <v>1529080482.0353129</v>
      </c>
      <c r="O71" s="96">
        <v>1342551328.6462152</v>
      </c>
      <c r="P71" s="96">
        <v>1345070181.0208251</v>
      </c>
      <c r="Q71" s="96">
        <v>1486635107.840028</v>
      </c>
      <c r="R71" s="96">
        <v>2701946729.3022819</v>
      </c>
      <c r="S71" s="96">
        <v>5691160135.5806999</v>
      </c>
      <c r="T71" s="96">
        <v>6984471817.1790743</v>
      </c>
      <c r="U71" s="96">
        <v>5638672494.6813889</v>
      </c>
      <c r="V71" s="96">
        <v>5787057304.6942749</v>
      </c>
      <c r="W71" s="96">
        <v>5872512987.0803537</v>
      </c>
      <c r="X71" s="96">
        <v>6252279696.743784</v>
      </c>
      <c r="Y71" s="96">
        <v>6433747041.5331993</v>
      </c>
      <c r="Z71" s="96">
        <v>6458096449.9846001</v>
      </c>
      <c r="AA71" s="96">
        <v>6512541022.2443237</v>
      </c>
      <c r="AB71" s="96">
        <v>6193585314.3472414</v>
      </c>
      <c r="AC71" s="96">
        <v>6088521149.6000023</v>
      </c>
      <c r="AD71" s="96">
        <v>6255395119.4176359</v>
      </c>
      <c r="AE71" s="96">
        <v>6723145402.7856789</v>
      </c>
      <c r="AF71" s="96">
        <v>7504183976.2079382</v>
      </c>
      <c r="AG71" s="96">
        <v>6743427286.4694862</v>
      </c>
      <c r="AH71" s="96">
        <v>9266785574.6234245</v>
      </c>
      <c r="AI71" s="96">
        <v>9390334379.7034855</v>
      </c>
      <c r="AJ71" s="96">
        <v>9449452085.973917</v>
      </c>
      <c r="AK71" s="96">
        <v>11025146401.845987</v>
      </c>
      <c r="AL71" s="96">
        <v>11633322705.098368</v>
      </c>
      <c r="AM71" s="96">
        <v>12354930222.193947</v>
      </c>
      <c r="AN71" s="96">
        <v>13947688557.711466</v>
      </c>
      <c r="AO71" s="96">
        <v>15392506497.959156</v>
      </c>
      <c r="AP71" s="96">
        <v>15065786337.227892</v>
      </c>
      <c r="AQ71" s="96">
        <v>16118274942.242966</v>
      </c>
      <c r="AR71" s="96">
        <v>15354814101.779383</v>
      </c>
      <c r="AS71" s="96">
        <v>16526514325.279646</v>
      </c>
      <c r="AT71" s="96">
        <v>16945654674.693466</v>
      </c>
      <c r="AU71" s="96">
        <v>14065304762.193773</v>
      </c>
      <c r="AV71" s="96">
        <v>14361721661.391409</v>
      </c>
      <c r="AW71" s="96">
        <v>15454576510.32234</v>
      </c>
      <c r="AX71" s="96">
        <v>17027516155.501841</v>
      </c>
      <c r="AY71" s="96">
        <v>18459039914.621357</v>
      </c>
      <c r="AZ71" s="96">
        <v>19783098885.8265</v>
      </c>
      <c r="BA71" s="96">
        <v>19758864595.616245</v>
      </c>
      <c r="BB71" s="96">
        <v>20621364338.458149</v>
      </c>
      <c r="BC71" s="96">
        <v>19228028077.263081</v>
      </c>
      <c r="BD71" s="96">
        <v>19326515690.97398</v>
      </c>
      <c r="BE71" s="96">
        <v>20580138439.052979</v>
      </c>
      <c r="BF71" s="96">
        <v>21591234244.711174</v>
      </c>
      <c r="BG71" s="96">
        <v>22170692131.673592</v>
      </c>
      <c r="BH71" s="96">
        <v>23236066809.49815</v>
      </c>
      <c r="BI71" s="96">
        <v>22119535000</v>
      </c>
      <c r="BJ71" s="96">
        <v>21017782843.418797</v>
      </c>
      <c r="BK71" s="96">
        <v>21568247435.337437</v>
      </c>
      <c r="BL71" s="96">
        <v>21967389216.139515</v>
      </c>
      <c r="BM71" s="96">
        <v>23050182615.595707</v>
      </c>
      <c r="BN71" s="96">
        <v>22149985859.639812</v>
      </c>
      <c r="BO71" s="96">
        <v>24234381362.299</v>
      </c>
      <c r="BP71" s="96">
        <v>26000748250.085514</v>
      </c>
      <c r="BQ71" s="96">
        <v>26606423201.253036</v>
      </c>
    </row>
    <row r="72" spans="1:69" hidden="1" x14ac:dyDescent="0.25">
      <c r="A72" s="96" t="s">
        <v>279</v>
      </c>
      <c r="B72" s="96" t="s">
        <v>280</v>
      </c>
      <c r="C72" s="96" t="s">
        <v>4192</v>
      </c>
      <c r="D72" s="100">
        <f t="shared" si="1"/>
        <v>61536349251.122444</v>
      </c>
      <c r="E72" s="96" t="s">
        <v>4193</v>
      </c>
      <c r="F72" s="96">
        <v>1753804655.8668807</v>
      </c>
      <c r="G72" s="96">
        <v>1635678981.532841</v>
      </c>
      <c r="H72" s="96">
        <v>1503088938.8083634</v>
      </c>
      <c r="I72" s="96">
        <v>1849028413.8849359</v>
      </c>
      <c r="J72" s="96">
        <v>2135302369.7730188</v>
      </c>
      <c r="K72" s="96">
        <v>2136507733.6909163</v>
      </c>
      <c r="L72" s="96">
        <v>2231731491.7089863</v>
      </c>
      <c r="M72" s="96">
        <v>2383607358.7456207</v>
      </c>
      <c r="N72" s="96">
        <v>1559741047.951992</v>
      </c>
      <c r="O72" s="96">
        <v>1799005806.7899892</v>
      </c>
      <c r="P72" s="96">
        <v>1976973154.4573016</v>
      </c>
      <c r="Q72" s="96">
        <v>2078006312.9193914</v>
      </c>
      <c r="R72" s="96">
        <v>2041597967.4532878</v>
      </c>
      <c r="S72" s="96">
        <v>2131708622.3755951</v>
      </c>
      <c r="T72" s="96">
        <v>2231831572.0947185</v>
      </c>
      <c r="U72" s="96">
        <v>2751839270.9037886</v>
      </c>
      <c r="V72" s="96">
        <v>3092643760.9926734</v>
      </c>
      <c r="W72" s="96">
        <v>4349681428.1422348</v>
      </c>
      <c r="X72" s="96">
        <v>4466137233.8925114</v>
      </c>
      <c r="Y72" s="96">
        <v>5107215026.854558</v>
      </c>
      <c r="Z72" s="96">
        <v>5976070734.3014011</v>
      </c>
      <c r="AA72" s="96">
        <v>7750875988.0019598</v>
      </c>
      <c r="AB72" s="96">
        <v>6943823916.1031265</v>
      </c>
      <c r="AC72" s="96">
        <v>7462373759.0931187</v>
      </c>
      <c r="AD72" s="96">
        <v>7895672880.5412436</v>
      </c>
      <c r="AE72" s="96">
        <v>7982567555.4055462</v>
      </c>
      <c r="AF72" s="96">
        <v>8130523352.9244003</v>
      </c>
      <c r="AG72" s="96">
        <v>7548094181.4591999</v>
      </c>
      <c r="AH72" s="96">
        <v>8391951529.7956457</v>
      </c>
      <c r="AI72" s="96">
        <v>9790610118.0948944</v>
      </c>
      <c r="AJ72" s="96">
        <v>10489939412.244518</v>
      </c>
      <c r="AK72" s="96">
        <v>10839604054.399477</v>
      </c>
      <c r="AL72" s="96">
        <v>12238262648.760126</v>
      </c>
      <c r="AM72" s="96">
        <v>12391159665.622824</v>
      </c>
      <c r="AN72" s="96">
        <v>12455890927.801273</v>
      </c>
      <c r="AO72" s="96">
        <v>13862240137.59091</v>
      </c>
      <c r="AP72" s="96">
        <v>14109029988.535526</v>
      </c>
      <c r="AQ72" s="96">
        <v>13975419224.743834</v>
      </c>
      <c r="AR72" s="96">
        <v>13604642800.427423</v>
      </c>
      <c r="AS72" s="96">
        <v>14851022027.425751</v>
      </c>
      <c r="AT72" s="96">
        <v>15894900271.623627</v>
      </c>
      <c r="AU72" s="96">
        <v>16417950012.663717</v>
      </c>
      <c r="AV72" s="96">
        <v>17234513012.985638</v>
      </c>
      <c r="AW72" s="96">
        <v>19618537869.380955</v>
      </c>
      <c r="AX72" s="96">
        <v>24585256319.563847</v>
      </c>
      <c r="AY72" s="96">
        <v>29551974762.058506</v>
      </c>
      <c r="AZ72" s="96">
        <v>35834873598.426132</v>
      </c>
      <c r="BA72" s="96">
        <v>44178960591.96563</v>
      </c>
      <c r="BB72" s="96">
        <v>56885559109.260406</v>
      </c>
      <c r="BC72" s="96">
        <v>48630191861.343933</v>
      </c>
      <c r="BD72" s="96">
        <v>47179129685.152298</v>
      </c>
      <c r="BE72" s="96">
        <v>47767398137.660988</v>
      </c>
      <c r="BF72" s="96">
        <v>46669297029.899277</v>
      </c>
      <c r="BG72" s="96">
        <v>48776723406.458443</v>
      </c>
      <c r="BH72" s="96">
        <v>43440175968.174461</v>
      </c>
      <c r="BI72" s="96">
        <v>43423180592.991913</v>
      </c>
      <c r="BJ72" s="96">
        <v>36896956976.500328</v>
      </c>
      <c r="BK72" s="96">
        <v>68644315626.348213</v>
      </c>
      <c r="BL72" s="96">
        <v>90329366330.231796</v>
      </c>
      <c r="BM72" s="96">
        <v>87903241852.840942</v>
      </c>
      <c r="BN72" s="96">
        <v>67106102687.128082</v>
      </c>
      <c r="BO72" s="96">
        <v>57814296072.044907</v>
      </c>
      <c r="BP72" s="96">
        <v>90967161935.551544</v>
      </c>
      <c r="BQ72" s="96">
        <v>119505879405.5285</v>
      </c>
    </row>
    <row r="73" spans="1:69" hidden="1" x14ac:dyDescent="0.25">
      <c r="A73" s="96" t="s">
        <v>4110</v>
      </c>
      <c r="B73" s="96" t="s">
        <v>4109</v>
      </c>
      <c r="C73" s="96" t="s">
        <v>4192</v>
      </c>
      <c r="D73" s="100">
        <f t="shared" si="1"/>
        <v>5367889138267.8584</v>
      </c>
      <c r="E73" s="96" t="s">
        <v>4193</v>
      </c>
      <c r="P73" s="96">
        <v>561008834931.38965</v>
      </c>
      <c r="Q73" s="96">
        <v>598174653886.69824</v>
      </c>
      <c r="R73" s="96">
        <v>654076559263.6593</v>
      </c>
      <c r="S73" s="96">
        <v>722828103334.85559</v>
      </c>
      <c r="T73" s="96">
        <v>774715160872.56458</v>
      </c>
      <c r="U73" s="96">
        <v>744715348987.46411</v>
      </c>
      <c r="V73" s="96">
        <v>819033277828.01917</v>
      </c>
      <c r="W73" s="96">
        <v>865252619997.82056</v>
      </c>
      <c r="X73" s="96">
        <v>917643065744.79785</v>
      </c>
      <c r="Y73" s="96">
        <v>984735970704.77307</v>
      </c>
      <c r="Z73" s="96">
        <v>998050100288.75903</v>
      </c>
      <c r="AA73" s="96">
        <v>1054001256551.1625</v>
      </c>
      <c r="AB73" s="96">
        <v>1063356441153.2771</v>
      </c>
      <c r="AC73" s="96">
        <v>1094405104764.1445</v>
      </c>
      <c r="AD73" s="96">
        <v>1186713179626.6787</v>
      </c>
      <c r="AE73" s="96">
        <v>1237128028146.3149</v>
      </c>
      <c r="AF73" s="96">
        <v>1243893202085.4832</v>
      </c>
      <c r="AG73" s="96">
        <v>1286058295239.3608</v>
      </c>
      <c r="AH73" s="96">
        <v>1373707220113.2046</v>
      </c>
      <c r="AI73" s="96">
        <v>1493593598982.0012</v>
      </c>
      <c r="AJ73" s="96">
        <v>1596455745081.5176</v>
      </c>
      <c r="AK73" s="96">
        <v>1682067797126.0879</v>
      </c>
      <c r="AL73" s="96">
        <v>1744260022052.9233</v>
      </c>
      <c r="AM73" s="96">
        <v>1763562772894.0332</v>
      </c>
      <c r="AN73" s="96">
        <v>1926137011783.0967</v>
      </c>
      <c r="AO73" s="96">
        <v>2093424173313.7583</v>
      </c>
      <c r="AP73" s="96">
        <v>2199162002533.0488</v>
      </c>
      <c r="AQ73" s="96">
        <v>2441665392447.4219</v>
      </c>
      <c r="AR73" s="96">
        <v>2617684548245.001</v>
      </c>
      <c r="AS73" s="96">
        <v>2766004337658.9092</v>
      </c>
      <c r="AT73" s="96">
        <v>3130105803270.6538</v>
      </c>
      <c r="AU73" s="96">
        <v>3255136284947.5859</v>
      </c>
      <c r="AV73" s="96">
        <v>3324221375987.9268</v>
      </c>
      <c r="AW73" s="96">
        <v>3359697324406.5679</v>
      </c>
      <c r="AX73" s="96">
        <v>3629517458899.3638</v>
      </c>
      <c r="AY73" s="96">
        <v>3819457356885.687</v>
      </c>
      <c r="AZ73" s="96">
        <v>4149935292797.4751</v>
      </c>
      <c r="BA73" s="96">
        <v>4433679957986.6396</v>
      </c>
      <c r="BB73" s="96">
        <v>4465635742159.4756</v>
      </c>
      <c r="BC73" s="96">
        <v>3918101312035.0991</v>
      </c>
      <c r="BD73" s="96">
        <v>4352580486642.3257</v>
      </c>
      <c r="BE73" s="96">
        <v>4635352207016.7871</v>
      </c>
      <c r="BF73" s="96">
        <v>4739757124308.7598</v>
      </c>
      <c r="BG73" s="96">
        <v>4829068200016.6143</v>
      </c>
      <c r="BH73" s="96">
        <v>5051796373384.8965</v>
      </c>
      <c r="BI73" s="96">
        <v>5394734192377.708</v>
      </c>
      <c r="BJ73" s="96">
        <v>5559575728298.4316</v>
      </c>
      <c r="BK73" s="96">
        <v>5872518915890.749</v>
      </c>
      <c r="BL73" s="96">
        <v>6082056775504.4873</v>
      </c>
      <c r="BM73" s="96">
        <v>6275195361542.5107</v>
      </c>
      <c r="BN73" s="96">
        <v>5708529029134.3438</v>
      </c>
      <c r="BO73" s="96">
        <v>6364548778898.9785</v>
      </c>
      <c r="BP73" s="96">
        <v>6826691790009.5049</v>
      </c>
      <c r="BQ73" s="96">
        <v>6744293375346.2939</v>
      </c>
    </row>
    <row r="74" spans="1:69" hidden="1" x14ac:dyDescent="0.25">
      <c r="A74" s="96" t="s">
        <v>281</v>
      </c>
      <c r="B74" s="96" t="s">
        <v>282</v>
      </c>
      <c r="C74" s="96" t="s">
        <v>4192</v>
      </c>
      <c r="D74" s="100" t="e">
        <f t="shared" si="1"/>
        <v>#DIV/0!</v>
      </c>
      <c r="E74" s="96" t="s">
        <v>4193</v>
      </c>
    </row>
    <row r="75" spans="1:69" hidden="1" x14ac:dyDescent="0.25">
      <c r="A75" s="96" t="s">
        <v>104</v>
      </c>
      <c r="B75" s="96" t="s">
        <v>283</v>
      </c>
      <c r="C75" s="96" t="s">
        <v>4192</v>
      </c>
      <c r="D75" s="100">
        <f t="shared" si="1"/>
        <v>394929547046.82892</v>
      </c>
      <c r="E75" s="96" t="s">
        <v>4193</v>
      </c>
      <c r="P75" s="96">
        <v>29556027639.033573</v>
      </c>
      <c r="Q75" s="96">
        <v>33753459140.943726</v>
      </c>
      <c r="R75" s="96">
        <v>38276324087.82888</v>
      </c>
      <c r="S75" s="96">
        <v>42104487509.481224</v>
      </c>
      <c r="T75" s="96">
        <v>41683416272.36013</v>
      </c>
      <c r="U75" s="96">
        <v>41516050690.860909</v>
      </c>
      <c r="V75" s="96">
        <v>43592185635.465988</v>
      </c>
      <c r="W75" s="96">
        <v>48866868721.680443</v>
      </c>
      <c r="X75" s="96">
        <v>54095062108.264809</v>
      </c>
      <c r="Y75" s="96">
        <v>57124916581.444885</v>
      </c>
      <c r="Z75" s="96">
        <v>58435950298.394104</v>
      </c>
      <c r="AA75" s="96">
        <v>65034304453.381981</v>
      </c>
      <c r="AB75" s="96">
        <v>68653891656.238625</v>
      </c>
      <c r="AC75" s="96">
        <v>75253843509.789017</v>
      </c>
      <c r="AD75" s="96">
        <v>84313198221.856186</v>
      </c>
      <c r="AE75" s="96">
        <v>84875712381.299942</v>
      </c>
      <c r="AF75" s="96">
        <v>85073870274.052689</v>
      </c>
      <c r="AG75" s="96">
        <v>89553209030.238632</v>
      </c>
      <c r="AH75" s="96">
        <v>92971440724.191757</v>
      </c>
      <c r="AI75" s="96">
        <v>94302617647.670273</v>
      </c>
      <c r="AJ75" s="96">
        <v>98727622448.089417</v>
      </c>
      <c r="AK75" s="96">
        <v>106869695144.42262</v>
      </c>
      <c r="AL75" s="96">
        <v>114893511518.82146</v>
      </c>
      <c r="AM75" s="96">
        <v>123896933467.04645</v>
      </c>
      <c r="AN75" s="96">
        <v>144550152005.8027</v>
      </c>
      <c r="AO75" s="96">
        <v>158139981813.67184</v>
      </c>
      <c r="AP75" s="96">
        <v>173909488528.12497</v>
      </c>
      <c r="AQ75" s="96">
        <v>198935661289.06247</v>
      </c>
      <c r="AR75" s="96">
        <v>215142316082.42181</v>
      </c>
      <c r="AS75" s="96">
        <v>232506192820.70306</v>
      </c>
      <c r="AT75" s="96">
        <v>256775677790.23428</v>
      </c>
      <c r="AU75" s="96">
        <v>266897763891.40613</v>
      </c>
      <c r="AV75" s="96">
        <v>270694517003.12488</v>
      </c>
      <c r="AW75" s="96">
        <v>280353936228.90613</v>
      </c>
      <c r="AX75" s="96">
        <v>292420998427.34363</v>
      </c>
      <c r="AY75" s="96">
        <v>297949701161.328</v>
      </c>
      <c r="AZ75" s="96">
        <v>312040514872.2655</v>
      </c>
      <c r="BA75" s="96">
        <v>335746367293.35919</v>
      </c>
      <c r="BB75" s="96">
        <v>332702973434.37482</v>
      </c>
      <c r="BC75" s="96">
        <v>296644914001.953</v>
      </c>
      <c r="BD75" s="96">
        <v>323530630367.578</v>
      </c>
      <c r="BE75" s="96">
        <v>349974760602.73425</v>
      </c>
      <c r="BF75" s="96">
        <v>353247823630.078</v>
      </c>
      <c r="BG75" s="96">
        <v>368714433325.3905</v>
      </c>
      <c r="BH75" s="96">
        <v>385403726226.17175</v>
      </c>
      <c r="BI75" s="96">
        <v>402038652995.31232</v>
      </c>
      <c r="BJ75" s="96">
        <v>423633102385.54663</v>
      </c>
      <c r="BK75" s="96">
        <v>446980582142.96844</v>
      </c>
      <c r="BL75" s="96">
        <v>454702791861.71851</v>
      </c>
      <c r="BM75" s="96">
        <v>464770511831.24976</v>
      </c>
      <c r="BN75" s="96">
        <v>371547019735.15607</v>
      </c>
      <c r="BO75" s="96">
        <v>421692564339.84357</v>
      </c>
      <c r="BP75" s="96">
        <v>485593849762.49976</v>
      </c>
      <c r="BQ75" s="96">
        <v>496877595860.15594</v>
      </c>
    </row>
    <row r="76" spans="1:69" hidden="1" x14ac:dyDescent="0.25">
      <c r="A76" s="96" t="s">
        <v>138</v>
      </c>
      <c r="B76" s="96" t="s">
        <v>284</v>
      </c>
      <c r="C76" s="96" t="s">
        <v>4192</v>
      </c>
      <c r="D76" s="100">
        <f t="shared" si="1"/>
        <v>18135667023.358284</v>
      </c>
      <c r="E76" s="96" t="s">
        <v>4193</v>
      </c>
      <c r="AM76" s="96">
        <v>4226406431.0488272</v>
      </c>
      <c r="AN76" s="96">
        <v>4375122210.3695297</v>
      </c>
      <c r="AO76" s="96">
        <v>4611884494.63867</v>
      </c>
      <c r="AP76" s="96">
        <v>4730554664.8812475</v>
      </c>
      <c r="AQ76" s="96">
        <v>5933403108.404295</v>
      </c>
      <c r="AR76" s="96">
        <v>6714293814.0066395</v>
      </c>
      <c r="AS76" s="96">
        <v>6746132395.9160137</v>
      </c>
      <c r="AT76" s="96">
        <v>6277271110.0570288</v>
      </c>
      <c r="AU76" s="96">
        <v>6674798483.6390591</v>
      </c>
      <c r="AV76" s="96">
        <v>6863072835.5621061</v>
      </c>
      <c r="AW76" s="96">
        <v>7561221617.3460903</v>
      </c>
      <c r="AX76" s="96">
        <v>8868731521.3546829</v>
      </c>
      <c r="AY76" s="96">
        <v>10635595295.262495</v>
      </c>
      <c r="AZ76" s="96">
        <v>11649108692.539055</v>
      </c>
      <c r="BA76" s="96">
        <v>13118694020.584366</v>
      </c>
      <c r="BB76" s="96">
        <v>13236484347.104677</v>
      </c>
      <c r="BC76" s="96">
        <v>10548346530.082413</v>
      </c>
      <c r="BD76" s="96">
        <v>13102863490.660927</v>
      </c>
      <c r="BE76" s="96">
        <v>16270221005.889051</v>
      </c>
      <c r="BF76" s="96">
        <v>17055466549.587097</v>
      </c>
      <c r="BG76" s="96">
        <v>17533023087.96991</v>
      </c>
      <c r="BH76" s="96">
        <v>17995977327.199207</v>
      </c>
      <c r="BI76" s="96">
        <v>17725575721.599209</v>
      </c>
      <c r="BJ76" s="96">
        <v>18580396599.642567</v>
      </c>
      <c r="BK76" s="96">
        <v>19478209992.684753</v>
      </c>
      <c r="BL76" s="96">
        <v>20042899906.907021</v>
      </c>
      <c r="BM76" s="96">
        <v>21051268492.909752</v>
      </c>
      <c r="BN76" s="96">
        <v>19903146772.716785</v>
      </c>
      <c r="BO76" s="96">
        <v>24307180669.990219</v>
      </c>
      <c r="BP76" s="96">
        <v>25038229837.519905</v>
      </c>
      <c r="BQ76" s="96">
        <v>23318355044.042953</v>
      </c>
    </row>
    <row r="77" spans="1:69" hidden="1" x14ac:dyDescent="0.25">
      <c r="A77" s="96" t="s">
        <v>182</v>
      </c>
      <c r="B77" s="96" t="s">
        <v>285</v>
      </c>
      <c r="C77" s="96" t="s">
        <v>4192</v>
      </c>
      <c r="D77" s="100">
        <f t="shared" si="1"/>
        <v>6487042553.7908936</v>
      </c>
      <c r="E77" s="96" t="s">
        <v>4193</v>
      </c>
      <c r="BE77" s="96">
        <v>7370469375.0506258</v>
      </c>
      <c r="BF77" s="96">
        <v>6606784186.4517469</v>
      </c>
      <c r="BG77" s="96">
        <v>6624963733.0996122</v>
      </c>
      <c r="BH77" s="96">
        <v>6811911309.6975403</v>
      </c>
      <c r="BI77" s="96">
        <v>6047701382.6209335</v>
      </c>
      <c r="BJ77" s="96">
        <v>5555352887.4080591</v>
      </c>
      <c r="BK77" s="96">
        <v>5981207299.1057692</v>
      </c>
      <c r="BL77" s="96">
        <v>6304737136.2433949</v>
      </c>
      <c r="BM77" s="96">
        <v>5940332983.3565884</v>
      </c>
      <c r="BN77" s="96">
        <v>5619616843.730238</v>
      </c>
      <c r="BO77" s="96">
        <v>6684634348.0069952</v>
      </c>
      <c r="BP77" s="96">
        <v>7419890229.8731165</v>
      </c>
      <c r="BQ77" s="96">
        <v>7363951484.6369915</v>
      </c>
    </row>
    <row r="78" spans="1:69" hidden="1" x14ac:dyDescent="0.25">
      <c r="A78" s="96" t="s">
        <v>4108</v>
      </c>
      <c r="B78" s="96" t="s">
        <v>4107</v>
      </c>
      <c r="C78" s="96" t="s">
        <v>4192</v>
      </c>
      <c r="D78" s="100">
        <f t="shared" si="1"/>
        <v>6379757013325.0029</v>
      </c>
      <c r="E78" s="96" t="s">
        <v>4193</v>
      </c>
      <c r="P78" s="96">
        <v>676847054698.56335</v>
      </c>
      <c r="Q78" s="96">
        <v>721012404542.90173</v>
      </c>
      <c r="R78" s="96">
        <v>786029342616.21057</v>
      </c>
      <c r="S78" s="96">
        <v>869141862993.28918</v>
      </c>
      <c r="T78" s="96">
        <v>929509946379.34424</v>
      </c>
      <c r="U78" s="96">
        <v>892249867712.65771</v>
      </c>
      <c r="V78" s="96">
        <v>976834061492.83423</v>
      </c>
      <c r="W78" s="96">
        <v>1029540003969.499</v>
      </c>
      <c r="X78" s="96">
        <v>1090901304049.6035</v>
      </c>
      <c r="Y78" s="96">
        <v>1171444351674.3835</v>
      </c>
      <c r="Z78" s="96">
        <v>1188092042065.8293</v>
      </c>
      <c r="AA78" s="96">
        <v>1255015907920.9529</v>
      </c>
      <c r="AB78" s="96">
        <v>1268000599879.5447</v>
      </c>
      <c r="AC78" s="96">
        <v>1311269914656.7593</v>
      </c>
      <c r="AD78" s="96">
        <v>1419220474199.3391</v>
      </c>
      <c r="AE78" s="96">
        <v>1484853657038.2351</v>
      </c>
      <c r="AF78" s="96">
        <v>1495197653959.5889</v>
      </c>
      <c r="AG78" s="96">
        <v>1552846568092.7861</v>
      </c>
      <c r="AH78" s="96">
        <v>1639688262516.302</v>
      </c>
      <c r="AI78" s="96">
        <v>1758308847628.24</v>
      </c>
      <c r="AJ78" s="96">
        <v>1821783973780.6736</v>
      </c>
      <c r="AK78" s="96">
        <v>1900271756582.3196</v>
      </c>
      <c r="AL78" s="96">
        <v>1968245048885.5193</v>
      </c>
      <c r="AM78" s="96">
        <v>1997415715577.5752</v>
      </c>
      <c r="AN78" s="96">
        <v>2183367854523.9409</v>
      </c>
      <c r="AO78" s="96">
        <v>2383157876748.8086</v>
      </c>
      <c r="AP78" s="96">
        <v>2509410007513.6108</v>
      </c>
      <c r="AQ78" s="96">
        <v>2784521213084.8022</v>
      </c>
      <c r="AR78" s="96">
        <v>2984840875081.2173</v>
      </c>
      <c r="AS78" s="96">
        <v>3152646217368.8667</v>
      </c>
      <c r="AT78" s="96">
        <v>3566619105145.8511</v>
      </c>
      <c r="AU78" s="96">
        <v>3708503596091.5405</v>
      </c>
      <c r="AV78" s="96">
        <v>3795784908112.1069</v>
      </c>
      <c r="AW78" s="96">
        <v>3858167067849.5698</v>
      </c>
      <c r="AX78" s="96">
        <v>4183356287820.6021</v>
      </c>
      <c r="AY78" s="96">
        <v>4427199406254.624</v>
      </c>
      <c r="AZ78" s="96">
        <v>4832156341301.1025</v>
      </c>
      <c r="BA78" s="96">
        <v>5175741619976.5342</v>
      </c>
      <c r="BB78" s="96">
        <v>5243408882411.9385</v>
      </c>
      <c r="BC78" s="96">
        <v>4618053280806.2266</v>
      </c>
      <c r="BD78" s="96">
        <v>5125621621091.2002</v>
      </c>
      <c r="BE78" s="96">
        <v>5469149963168.7129</v>
      </c>
      <c r="BF78" s="96">
        <v>5589839551632.1084</v>
      </c>
      <c r="BG78" s="96">
        <v>5706795650770.6777</v>
      </c>
      <c r="BH78" s="96">
        <v>5980777290854.3457</v>
      </c>
      <c r="BI78" s="96">
        <v>6376941839305.0098</v>
      </c>
      <c r="BJ78" s="96">
        <v>6599927000362.0176</v>
      </c>
      <c r="BK78" s="96">
        <v>6980362671233.5576</v>
      </c>
      <c r="BL78" s="96">
        <v>7242106160319.8389</v>
      </c>
      <c r="BM78" s="96">
        <v>7489995486772.6396</v>
      </c>
      <c r="BN78" s="96">
        <v>6857429085136.666</v>
      </c>
      <c r="BO78" s="96">
        <v>7629334604281.166</v>
      </c>
      <c r="BP78" s="96">
        <v>8198579940133.0742</v>
      </c>
      <c r="BQ78" s="96">
        <v>8171804578269.3311</v>
      </c>
    </row>
    <row r="79" spans="1:69" hidden="1" x14ac:dyDescent="0.25">
      <c r="A79" s="96" t="s">
        <v>4106</v>
      </c>
      <c r="B79" s="96" t="s">
        <v>4105</v>
      </c>
      <c r="C79" s="96" t="s">
        <v>4192</v>
      </c>
      <c r="D79" s="100" t="e">
        <f t="shared" si="1"/>
        <v>#DIV/0!</v>
      </c>
      <c r="E79" s="96" t="s">
        <v>4193</v>
      </c>
    </row>
    <row r="80" spans="1:69" hidden="1" x14ac:dyDescent="0.25">
      <c r="A80" s="96" t="s">
        <v>81</v>
      </c>
      <c r="B80" s="96" t="s">
        <v>286</v>
      </c>
      <c r="C80" s="96" t="s">
        <v>4192</v>
      </c>
      <c r="D80" s="100">
        <f t="shared" si="1"/>
        <v>90546172225.551437</v>
      </c>
      <c r="E80" s="96" t="s">
        <v>4193</v>
      </c>
      <c r="P80" s="96">
        <v>10666712693.792961</v>
      </c>
      <c r="Q80" s="96">
        <v>10543458016.28632</v>
      </c>
      <c r="R80" s="96">
        <v>12070236514.81757</v>
      </c>
      <c r="S80" s="96">
        <v>12941789956.764442</v>
      </c>
      <c r="T80" s="96">
        <v>12956122644.285538</v>
      </c>
      <c r="U80" s="96">
        <v>11253650560.498039</v>
      </c>
      <c r="V80" s="96">
        <v>12873723559.950382</v>
      </c>
      <c r="W80" s="96">
        <v>14938993044.817568</v>
      </c>
      <c r="X80" s="96">
        <v>16100841658.493349</v>
      </c>
      <c r="Y80" s="96">
        <v>17654678957.401161</v>
      </c>
      <c r="Z80" s="96">
        <v>19084731231.640614</v>
      </c>
      <c r="AA80" s="96">
        <v>20192025096.484364</v>
      </c>
      <c r="AB80" s="96">
        <v>19813681200.781239</v>
      </c>
      <c r="AC80" s="96">
        <v>20671334665.23436</v>
      </c>
      <c r="AD80" s="96">
        <v>22020502340.234356</v>
      </c>
      <c r="AE80" s="96">
        <v>22160300964.45311</v>
      </c>
      <c r="AF80" s="96">
        <v>22728371564.45311</v>
      </c>
      <c r="AG80" s="96">
        <v>23485059355.859364</v>
      </c>
      <c r="AH80" s="96">
        <v>24312755972.265614</v>
      </c>
      <c r="AI80" s="96">
        <v>24723275741.79686</v>
      </c>
      <c r="AJ80" s="96">
        <v>25070553276.562485</v>
      </c>
      <c r="AK80" s="96">
        <v>23091182279.687489</v>
      </c>
      <c r="AL80" s="96">
        <v>25487730123.437489</v>
      </c>
      <c r="AM80" s="96">
        <v>29736054981.64061</v>
      </c>
      <c r="AN80" s="96">
        <v>33687030385.156235</v>
      </c>
      <c r="AO80" s="96">
        <v>36635006135.54686</v>
      </c>
      <c r="AP80" s="96">
        <v>38746409166.406235</v>
      </c>
      <c r="AQ80" s="96">
        <v>44181912817.57811</v>
      </c>
      <c r="AR80" s="96">
        <v>48101821860.156235</v>
      </c>
      <c r="AS80" s="96">
        <v>53555077717.57811</v>
      </c>
      <c r="AT80" s="96">
        <v>62180430929.29686</v>
      </c>
      <c r="AU80" s="96">
        <v>63313243590.624985</v>
      </c>
      <c r="AV80" s="96">
        <v>65835166391.01561</v>
      </c>
      <c r="AW80" s="96">
        <v>65171677682.42186</v>
      </c>
      <c r="AX80" s="96">
        <v>70869026375.781235</v>
      </c>
      <c r="AY80" s="96">
        <v>75793044584.374969</v>
      </c>
      <c r="AZ80" s="96">
        <v>83231219003.124969</v>
      </c>
      <c r="BA80" s="96">
        <v>90711554911.718704</v>
      </c>
      <c r="BB80" s="96">
        <v>96699595982.421814</v>
      </c>
      <c r="BC80" s="96">
        <v>77249835009.765579</v>
      </c>
      <c r="BD80" s="96">
        <v>82024068978.124954</v>
      </c>
      <c r="BE80" s="96">
        <v>83688338314.062454</v>
      </c>
      <c r="BF80" s="96">
        <v>83883612582.812454</v>
      </c>
      <c r="BG80" s="96">
        <v>84364031664.453079</v>
      </c>
      <c r="BH80" s="96">
        <v>82717514534.765579</v>
      </c>
      <c r="BI80" s="96">
        <v>83041492298.828079</v>
      </c>
      <c r="BJ80" s="96">
        <v>86274612862.109329</v>
      </c>
      <c r="BK80" s="96">
        <v>93885871291.796829</v>
      </c>
      <c r="BL80" s="96">
        <v>95297171688.671829</v>
      </c>
      <c r="BM80" s="96">
        <v>101658009090.62494</v>
      </c>
      <c r="BN80" s="96">
        <v>93764934386.718689</v>
      </c>
      <c r="BO80" s="96">
        <v>99539948982.421814</v>
      </c>
      <c r="BP80" s="96">
        <v>103138099286.71869</v>
      </c>
      <c r="BQ80" s="96">
        <v>101346235968.35931</v>
      </c>
    </row>
    <row r="81" spans="1:69" hidden="1" x14ac:dyDescent="0.25">
      <c r="A81" s="96" t="s">
        <v>287</v>
      </c>
      <c r="B81" s="96" t="s">
        <v>288</v>
      </c>
      <c r="C81" s="96" t="s">
        <v>4192</v>
      </c>
      <c r="D81" s="100">
        <f t="shared" si="1"/>
        <v>2286771260.8992052</v>
      </c>
      <c r="E81" s="96" t="s">
        <v>4193</v>
      </c>
      <c r="BI81" s="96">
        <v>2286771260.8992052</v>
      </c>
    </row>
    <row r="82" spans="1:69" hidden="1" x14ac:dyDescent="0.25">
      <c r="A82" s="96" t="s">
        <v>60</v>
      </c>
      <c r="B82" s="96" t="s">
        <v>289</v>
      </c>
      <c r="C82" s="96" t="s">
        <v>4192</v>
      </c>
      <c r="D82" s="100">
        <f t="shared" si="1"/>
        <v>724532183026.86816</v>
      </c>
      <c r="E82" s="96" t="s">
        <v>4193</v>
      </c>
      <c r="F82" s="96">
        <v>35413512327.896858</v>
      </c>
      <c r="G82" s="96">
        <v>37295270599.68045</v>
      </c>
      <c r="H82" s="96">
        <v>37730210747.934364</v>
      </c>
      <c r="I82" s="96">
        <v>40895545621.16288</v>
      </c>
      <c r="J82" s="96">
        <v>44284499488.958191</v>
      </c>
      <c r="K82" s="96">
        <v>49069958399.232018</v>
      </c>
      <c r="L82" s="96">
        <v>52462267434.008583</v>
      </c>
      <c r="M82" s="96">
        <v>56382318494.23671</v>
      </c>
      <c r="N82" s="96">
        <v>62288111374.357811</v>
      </c>
      <c r="O82" s="96">
        <v>71931704508.267197</v>
      </c>
      <c r="P82" s="96">
        <v>83525260999.885544</v>
      </c>
      <c r="Q82" s="96">
        <v>91591218892.896088</v>
      </c>
      <c r="R82" s="96">
        <v>101657453224.66678</v>
      </c>
      <c r="S82" s="96">
        <v>114305375378.1945</v>
      </c>
      <c r="T82" s="96">
        <v>127470977384.76872</v>
      </c>
      <c r="U82" s="96">
        <v>123396628585.86716</v>
      </c>
      <c r="V82" s="96">
        <v>133903393901.34763</v>
      </c>
      <c r="W82" s="96">
        <v>144486189697.17105</v>
      </c>
      <c r="X82" s="96">
        <v>153956478027.0777</v>
      </c>
      <c r="Y82" s="96">
        <v>164306709935.4101</v>
      </c>
      <c r="Z82" s="96">
        <v>168875256856.54095</v>
      </c>
      <c r="AA82" s="96">
        <v>177070914587.43976</v>
      </c>
      <c r="AB82" s="96">
        <v>175077346263.61633</v>
      </c>
      <c r="AC82" s="96">
        <v>183380340490.58002</v>
      </c>
      <c r="AD82" s="96">
        <v>195796816036.0976</v>
      </c>
      <c r="AE82" s="96">
        <v>199936014753.9433</v>
      </c>
      <c r="AF82" s="96">
        <v>198002822793.08899</v>
      </c>
      <c r="AG82" s="96">
        <v>203537407054.90656</v>
      </c>
      <c r="AH82" s="96">
        <v>220760586463.52765</v>
      </c>
      <c r="AI82" s="96">
        <v>242345464086.05457</v>
      </c>
      <c r="AJ82" s="96">
        <v>252392691352.49597</v>
      </c>
      <c r="AK82" s="96">
        <v>268236137115.49323</v>
      </c>
      <c r="AL82" s="96">
        <v>284195865376.99243</v>
      </c>
      <c r="AM82" s="96">
        <v>285317317735.83344</v>
      </c>
      <c r="AN82" s="96">
        <v>308596114207.27405</v>
      </c>
      <c r="AO82" s="96">
        <v>335920188020.85608</v>
      </c>
      <c r="AP82" s="96">
        <v>350257556576.83539</v>
      </c>
      <c r="AQ82" s="96">
        <v>395928497826.35413</v>
      </c>
      <c r="AR82" s="96">
        <v>430819857854.74243</v>
      </c>
      <c r="AS82" s="96">
        <v>452843030792.50458</v>
      </c>
      <c r="AT82" s="96">
        <v>511194319709.77954</v>
      </c>
      <c r="AU82" s="96">
        <v>526900239130.95801</v>
      </c>
      <c r="AV82" s="96">
        <v>537423775843.29309</v>
      </c>
      <c r="AW82" s="96">
        <v>532270463481.69702</v>
      </c>
      <c r="AX82" s="96">
        <v>560789784465.9884</v>
      </c>
      <c r="AY82" s="96">
        <v>583084653810.8938</v>
      </c>
      <c r="AZ82" s="96">
        <v>618056517875.6001</v>
      </c>
      <c r="BA82" s="96">
        <v>635307649242.47461</v>
      </c>
      <c r="BB82" s="96">
        <v>638107365223.34253</v>
      </c>
      <c r="BC82" s="96">
        <v>568566153946.9812</v>
      </c>
      <c r="BD82" s="96">
        <v>618003966907.04834</v>
      </c>
      <c r="BE82" s="96">
        <v>657333057848.7113</v>
      </c>
      <c r="BF82" s="96">
        <v>676015354331.25464</v>
      </c>
      <c r="BG82" s="96">
        <v>690486894062.07141</v>
      </c>
      <c r="BH82" s="96">
        <v>713082532380.39331</v>
      </c>
      <c r="BI82" s="96">
        <v>746211770692.96838</v>
      </c>
      <c r="BJ82" s="96">
        <v>759463466461.80359</v>
      </c>
      <c r="BK82" s="96">
        <v>792772717693.31799</v>
      </c>
      <c r="BL82" s="96">
        <v>828661421078.11487</v>
      </c>
      <c r="BM82" s="96">
        <v>842075241089.55396</v>
      </c>
      <c r="BN82" s="96">
        <v>699732445008.4176</v>
      </c>
      <c r="BO82" s="96">
        <v>776925917872.85242</v>
      </c>
      <c r="BP82" s="96">
        <v>832197964569.64697</v>
      </c>
      <c r="BQ82" s="96">
        <v>842103193047.8075</v>
      </c>
    </row>
    <row r="83" spans="1:69" hidden="1" x14ac:dyDescent="0.25">
      <c r="A83" s="96" t="s">
        <v>290</v>
      </c>
      <c r="B83" s="96" t="s">
        <v>4104</v>
      </c>
      <c r="C83" s="96" t="s">
        <v>4192</v>
      </c>
      <c r="D83" s="100">
        <f t="shared" si="1"/>
        <v>1369742477.1180696</v>
      </c>
      <c r="E83" s="96" t="s">
        <v>4193</v>
      </c>
      <c r="BI83" s="96">
        <v>1369742477.1180696</v>
      </c>
    </row>
    <row r="84" spans="1:69" hidden="1" x14ac:dyDescent="0.25">
      <c r="A84" s="96" t="s">
        <v>4103</v>
      </c>
      <c r="B84" s="96" t="s">
        <v>4102</v>
      </c>
      <c r="C84" s="96" t="s">
        <v>4192</v>
      </c>
      <c r="D84" s="100">
        <f t="shared" si="1"/>
        <v>85658000</v>
      </c>
      <c r="E84" s="96" t="s">
        <v>4193</v>
      </c>
      <c r="BI84" s="96">
        <v>85658000</v>
      </c>
    </row>
    <row r="85" spans="1:69" hidden="1" x14ac:dyDescent="0.25">
      <c r="A85" s="96" t="s">
        <v>291</v>
      </c>
      <c r="B85" s="96" t="s">
        <v>292</v>
      </c>
      <c r="C85" s="96" t="s">
        <v>4192</v>
      </c>
      <c r="D85" s="100">
        <f t="shared" si="1"/>
        <v>6795301570.0731096</v>
      </c>
      <c r="E85" s="96" t="s">
        <v>4193</v>
      </c>
      <c r="F85" s="96">
        <v>504385719.29384488</v>
      </c>
      <c r="G85" s="96">
        <v>546070496.70117986</v>
      </c>
      <c r="H85" s="96">
        <v>604429146.64294708</v>
      </c>
      <c r="I85" s="96">
        <v>758662836.66850805</v>
      </c>
      <c r="J85" s="96">
        <v>942075819.9742862</v>
      </c>
      <c r="K85" s="96">
        <v>1021276871.039036</v>
      </c>
      <c r="L85" s="96">
        <v>984340828.35908079</v>
      </c>
      <c r="M85" s="96">
        <v>1267815533.9500175</v>
      </c>
      <c r="N85" s="96">
        <v>1342614161.3216681</v>
      </c>
      <c r="O85" s="96">
        <v>1551298091.6886814</v>
      </c>
      <c r="P85" s="96">
        <v>1722127289.5117264</v>
      </c>
      <c r="Q85" s="96">
        <v>1822774865.1553645</v>
      </c>
      <c r="R85" s="96">
        <v>1939126540.6847153</v>
      </c>
      <c r="S85" s="96">
        <v>1952051014.820709</v>
      </c>
      <c r="T85" s="96">
        <v>2932693527.5660577</v>
      </c>
      <c r="U85" s="96">
        <v>3623399097.6524734</v>
      </c>
      <c r="V85" s="96">
        <v>4223601940.4815254</v>
      </c>
      <c r="W85" s="96">
        <v>4080474774.668447</v>
      </c>
      <c r="X85" s="96">
        <v>4234681182.7417665</v>
      </c>
      <c r="Y85" s="96">
        <v>3481190621.7034082</v>
      </c>
      <c r="Z85" s="96">
        <v>3730508910.3641086</v>
      </c>
      <c r="AA85" s="96">
        <v>3461183598.5375156</v>
      </c>
      <c r="AB85" s="96">
        <v>3399152404.3458271</v>
      </c>
      <c r="AC85" s="96">
        <v>3543630122.4378805</v>
      </c>
      <c r="AD85" s="96">
        <v>4375947412.6691399</v>
      </c>
      <c r="AE85" s="96">
        <v>4073643491.2253003</v>
      </c>
      <c r="AF85" s="96">
        <v>3698315505.8125238</v>
      </c>
      <c r="AG85" s="96">
        <v>3462754008.6688375</v>
      </c>
      <c r="AH85" s="96">
        <v>3576608732.0551262</v>
      </c>
      <c r="AI85" s="96">
        <v>4920879675.9911089</v>
      </c>
      <c r="AJ85" s="96">
        <v>5496434934.3043451</v>
      </c>
      <c r="AK85" s="96">
        <v>5656539167.8207598</v>
      </c>
      <c r="AL85" s="96">
        <v>5800950719.7984123</v>
      </c>
      <c r="AM85" s="96">
        <v>6528440446.6238174</v>
      </c>
      <c r="AN85" s="96">
        <v>6821484408.4519243</v>
      </c>
      <c r="AO85" s="96">
        <v>7246531458.6774664</v>
      </c>
      <c r="AP85" s="96">
        <v>7422619869.0501175</v>
      </c>
      <c r="AQ85" s="96">
        <v>7673352720.2823734</v>
      </c>
      <c r="AR85" s="96">
        <v>7195556274.0615368</v>
      </c>
      <c r="AS85" s="96">
        <v>6814182697.9078341</v>
      </c>
      <c r="AT85" s="96">
        <v>6050992015.0247049</v>
      </c>
      <c r="AU85" s="96">
        <v>5700896787.1361523</v>
      </c>
      <c r="AV85" s="96">
        <v>5281523635.2484932</v>
      </c>
      <c r="AW85" s="96">
        <v>5376669864.8067217</v>
      </c>
      <c r="AX85" s="96">
        <v>5448227960.5172005</v>
      </c>
      <c r="AY85" s="96">
        <v>5907127893.0427923</v>
      </c>
      <c r="AZ85" s="96">
        <v>5503801066.5486755</v>
      </c>
      <c r="BA85" s="96">
        <v>5672550441.9097672</v>
      </c>
      <c r="BB85" s="96">
        <v>5327366472.7609148</v>
      </c>
      <c r="BC85" s="96">
        <v>5244265943.7247448</v>
      </c>
      <c r="BD85" s="96">
        <v>6020922632.5641413</v>
      </c>
      <c r="BE85" s="96">
        <v>6319979791.5620947</v>
      </c>
      <c r="BF85" s="96">
        <v>6089985043.758213</v>
      </c>
      <c r="BG85" s="96">
        <v>6069122006.0158796</v>
      </c>
      <c r="BH85" s="96">
        <v>6093221515.588068</v>
      </c>
      <c r="BI85" s="96">
        <v>6620833388.516613</v>
      </c>
      <c r="BJ85" s="96">
        <v>6402553836.1344976</v>
      </c>
      <c r="BK85" s="96">
        <v>6650914373.4725962</v>
      </c>
      <c r="BL85" s="96">
        <v>6741195233.8035641</v>
      </c>
      <c r="BM85" s="96">
        <v>7685131509.1645336</v>
      </c>
      <c r="BN85" s="96">
        <v>8456218579.9450636</v>
      </c>
      <c r="BO85" s="96">
        <v>8288840098.8447514</v>
      </c>
      <c r="BP85" s="96">
        <v>8858419392.8096294</v>
      </c>
      <c r="BQ85" s="96">
        <v>8978606430.6677666</v>
      </c>
    </row>
    <row r="86" spans="1:69" hidden="1" x14ac:dyDescent="0.25">
      <c r="A86" s="96" t="s">
        <v>98</v>
      </c>
      <c r="B86" s="96" t="s">
        <v>293</v>
      </c>
      <c r="C86" s="96" t="s">
        <v>4192</v>
      </c>
      <c r="D86" s="100">
        <f t="shared" si="1"/>
        <v>822602773323.41504</v>
      </c>
      <c r="E86" s="96" t="s">
        <v>4193</v>
      </c>
      <c r="P86" s="96">
        <v>134544212487.3743</v>
      </c>
      <c r="Q86" s="96">
        <v>143853127140.55814</v>
      </c>
      <c r="R86" s="96">
        <v>145400237360.69623</v>
      </c>
      <c r="S86" s="96">
        <v>163292334055.2132</v>
      </c>
      <c r="T86" s="96">
        <v>175234150554.74921</v>
      </c>
      <c r="U86" s="96">
        <v>170041484637.09784</v>
      </c>
      <c r="V86" s="96">
        <v>185525715032.43423</v>
      </c>
      <c r="W86" s="96">
        <v>198287031501.43866</v>
      </c>
      <c r="X86" s="96">
        <v>201953213725.96124</v>
      </c>
      <c r="Y86" s="96">
        <v>209568747192.23431</v>
      </c>
      <c r="Z86" s="96">
        <v>208936775826.89035</v>
      </c>
      <c r="AA86" s="96">
        <v>207903920170.92633</v>
      </c>
      <c r="AB86" s="96">
        <v>210217747168.0549</v>
      </c>
      <c r="AC86" s="96">
        <v>214449182704.85153</v>
      </c>
      <c r="AD86" s="96">
        <v>228905307305.15805</v>
      </c>
      <c r="AE86" s="96">
        <v>242303572639.32095</v>
      </c>
      <c r="AF86" s="96">
        <v>252393624763.40247</v>
      </c>
      <c r="AG86" s="96">
        <v>267180569768.05051</v>
      </c>
      <c r="AH86" s="96">
        <v>268773128319.82874</v>
      </c>
      <c r="AI86" s="96">
        <v>281017366891.43091</v>
      </c>
      <c r="AJ86" s="96">
        <v>295858167588.51691</v>
      </c>
      <c r="AK86" s="96">
        <v>296349067014.67224</v>
      </c>
      <c r="AL86" s="96">
        <v>309773167070.09491</v>
      </c>
      <c r="AM86" s="96">
        <v>323870326544.88629</v>
      </c>
      <c r="AN86" s="96">
        <v>353761180014.5957</v>
      </c>
      <c r="AO86" s="96">
        <v>387176323353.00293</v>
      </c>
      <c r="AP86" s="96">
        <v>414671573995.297</v>
      </c>
      <c r="AQ86" s="96">
        <v>465724868343.23785</v>
      </c>
      <c r="AR86" s="96">
        <v>479775305319.76996</v>
      </c>
      <c r="AS86" s="96">
        <v>496550376500.34772</v>
      </c>
      <c r="AT86" s="96">
        <v>545004152472.91486</v>
      </c>
      <c r="AU86" s="96">
        <v>560746338969.75183</v>
      </c>
      <c r="AV86" s="96">
        <v>565909434749.61609</v>
      </c>
      <c r="AW86" s="96">
        <v>575568777306.41101</v>
      </c>
      <c r="AX86" s="96">
        <v>604564108587.26196</v>
      </c>
      <c r="AY86" s="96">
        <v>650242670218.77905</v>
      </c>
      <c r="AZ86" s="96">
        <v>732960027137.03259</v>
      </c>
      <c r="BA86" s="96">
        <v>721482485481.31055</v>
      </c>
      <c r="BB86" s="96">
        <v>741203145718.81299</v>
      </c>
      <c r="BC86" s="96">
        <v>675680138715.51636</v>
      </c>
      <c r="BD86" s="96">
        <v>719906536928.91345</v>
      </c>
      <c r="BE86" s="96">
        <v>769783193404.0249</v>
      </c>
      <c r="BF86" s="96">
        <v>775634435408.25122</v>
      </c>
      <c r="BG86" s="96">
        <v>777841296576.03162</v>
      </c>
      <c r="BH86" s="96">
        <v>785658482951.4585</v>
      </c>
      <c r="BI86" s="96">
        <v>815304691846.9491</v>
      </c>
      <c r="BJ86" s="96">
        <v>837924351559.77869</v>
      </c>
      <c r="BK86" s="96">
        <v>894614591114.37415</v>
      </c>
      <c r="BL86" s="96">
        <v>922222979808.00867</v>
      </c>
      <c r="BM86" s="96">
        <v>940639221899.66455</v>
      </c>
      <c r="BN86" s="96">
        <v>832750607169.19995</v>
      </c>
      <c r="BO86" s="96">
        <v>873898314802.85339</v>
      </c>
      <c r="BP86" s="96">
        <v>952289798132.27319</v>
      </c>
      <c r="BQ86" s="96">
        <v>947412874980.63623</v>
      </c>
    </row>
    <row r="87" spans="1:69" hidden="1" x14ac:dyDescent="0.25">
      <c r="A87" s="96" t="s">
        <v>165</v>
      </c>
      <c r="B87" s="96" t="s">
        <v>294</v>
      </c>
      <c r="C87" s="96" t="s">
        <v>4192</v>
      </c>
      <c r="D87" s="100">
        <f t="shared" si="1"/>
        <v>6744890958.7782345</v>
      </c>
      <c r="E87" s="96" t="s">
        <v>4193</v>
      </c>
      <c r="BD87" s="96">
        <v>4282967517.5780482</v>
      </c>
      <c r="BE87" s="96">
        <v>4781595293.0359392</v>
      </c>
      <c r="BF87" s="96">
        <v>5228361561.5530548</v>
      </c>
      <c r="BG87" s="96">
        <v>6036586255.4571524</v>
      </c>
      <c r="BH87" s="96">
        <v>5923254555.0197449</v>
      </c>
      <c r="BI87" s="96">
        <v>6110413018.3991661</v>
      </c>
      <c r="BJ87" s="96">
        <v>6359915596.199419</v>
      </c>
      <c r="BK87" s="96">
        <v>7142184312.6097431</v>
      </c>
      <c r="BL87" s="96">
        <v>7953358191.4863644</v>
      </c>
      <c r="BM87" s="96">
        <v>8822971427.5471478</v>
      </c>
      <c r="BN87" s="96">
        <v>5509752107.9321079</v>
      </c>
      <c r="BO87" s="96">
        <v>6806804096.6744175</v>
      </c>
      <c r="BP87" s="96">
        <v>9353960612.1263924</v>
      </c>
      <c r="BQ87" s="96">
        <v>10116348877.276587</v>
      </c>
    </row>
    <row r="88" spans="1:69" hidden="1" x14ac:dyDescent="0.25">
      <c r="A88" s="96" t="s">
        <v>295</v>
      </c>
      <c r="B88" s="96" t="s">
        <v>296</v>
      </c>
      <c r="C88" s="96" t="s">
        <v>4192</v>
      </c>
      <c r="D88" s="100">
        <f t="shared" si="1"/>
        <v>16187965520.976799</v>
      </c>
      <c r="E88" s="96" t="s">
        <v>4193</v>
      </c>
      <c r="AZ88" s="96">
        <v>4537583495.6809931</v>
      </c>
      <c r="BA88" s="96">
        <v>5361958842.0938148</v>
      </c>
      <c r="BB88" s="96">
        <v>6259690970.2829418</v>
      </c>
      <c r="BC88" s="96">
        <v>6736696822.9936123</v>
      </c>
      <c r="BD88" s="96">
        <v>8399260109.9121342</v>
      </c>
      <c r="BE88" s="96">
        <v>12921596690.505011</v>
      </c>
      <c r="BF88" s="96">
        <v>14883871495.504196</v>
      </c>
      <c r="BG88" s="96">
        <v>14347319688.20278</v>
      </c>
      <c r="BH88" s="96">
        <v>14210036063.706711</v>
      </c>
      <c r="BI88" s="96">
        <v>16714895486.563711</v>
      </c>
      <c r="BJ88" s="96">
        <v>17198555240.40609</v>
      </c>
      <c r="BK88" s="96">
        <v>21290104548.719166</v>
      </c>
      <c r="BL88" s="96">
        <v>22698739740.428928</v>
      </c>
      <c r="BM88" s="96">
        <v>25588985706.697002</v>
      </c>
      <c r="BN88" s="96">
        <v>22316225146.296387</v>
      </c>
      <c r="BO88" s="96">
        <v>22050387053.734859</v>
      </c>
      <c r="BP88" s="96">
        <v>22094606174.660286</v>
      </c>
      <c r="BQ88" s="96">
        <v>22122484075.897987</v>
      </c>
    </row>
    <row r="89" spans="1:69" hidden="1" x14ac:dyDescent="0.25">
      <c r="A89" s="96" t="s">
        <v>297</v>
      </c>
      <c r="B89" s="96" t="s">
        <v>4101</v>
      </c>
      <c r="C89" s="96" t="s">
        <v>4192</v>
      </c>
      <c r="D89" s="100" t="e">
        <f t="shared" si="1"/>
        <v>#DIV/0!</v>
      </c>
      <c r="E89" s="96" t="s">
        <v>4193</v>
      </c>
    </row>
    <row r="90" spans="1:69" hidden="1" x14ac:dyDescent="0.25">
      <c r="A90" s="96" t="s">
        <v>298</v>
      </c>
      <c r="B90" s="96" t="s">
        <v>299</v>
      </c>
      <c r="C90" s="96" t="s">
        <v>4192</v>
      </c>
      <c r="D90" s="100">
        <f t="shared" si="1"/>
        <v>3647078303.7973504</v>
      </c>
      <c r="E90" s="96" t="s">
        <v>4193</v>
      </c>
      <c r="AZ90" s="96">
        <v>1687392466.3729029</v>
      </c>
      <c r="BA90" s="96">
        <v>2192056181.5556607</v>
      </c>
      <c r="BB90" s="96">
        <v>1954134072.74107</v>
      </c>
      <c r="BC90" s="96">
        <v>2064230882.5756557</v>
      </c>
      <c r="BD90" s="96">
        <v>2186582039.7037835</v>
      </c>
      <c r="BE90" s="96">
        <v>2165925792.0638428</v>
      </c>
      <c r="BF90" s="96">
        <v>2229915506.0103173</v>
      </c>
      <c r="BG90" s="96">
        <v>1951259757.3510599</v>
      </c>
      <c r="BH90" s="96">
        <v>2080161213.3126903</v>
      </c>
      <c r="BI90" s="96">
        <v>1890478290.5099807</v>
      </c>
      <c r="BJ90" s="96">
        <v>2613900633.5283136</v>
      </c>
      <c r="BK90" s="96">
        <v>4674536747.5509539</v>
      </c>
      <c r="BL90" s="96">
        <v>4658211609.9239979</v>
      </c>
      <c r="BM90" s="96">
        <v>4980653427.5052023</v>
      </c>
      <c r="BN90" s="96">
        <v>4554413964.1514091</v>
      </c>
      <c r="BO90" s="96">
        <v>6342747631.7564182</v>
      </c>
      <c r="BP90" s="96">
        <v>6174337169.0567799</v>
      </c>
      <c r="BQ90" s="96">
        <v>9286786245.2578278</v>
      </c>
    </row>
    <row r="91" spans="1:69" hidden="1" x14ac:dyDescent="0.25">
      <c r="A91" s="96" t="s">
        <v>300</v>
      </c>
      <c r="B91" s="96" t="s">
        <v>301</v>
      </c>
      <c r="C91" s="96" t="s">
        <v>4192</v>
      </c>
      <c r="D91" s="100">
        <f t="shared" si="1"/>
        <v>292322934.88814044</v>
      </c>
      <c r="E91" s="96" t="s">
        <v>4193</v>
      </c>
      <c r="AX91" s="96">
        <v>282982937.64288276</v>
      </c>
      <c r="AY91" s="96">
        <v>269173279.03091615</v>
      </c>
      <c r="AZ91" s="96">
        <v>296946037.39585602</v>
      </c>
      <c r="BA91" s="96">
        <v>268904755.33882201</v>
      </c>
      <c r="BB91" s="96">
        <v>219995545.91816378</v>
      </c>
      <c r="BC91" s="96">
        <v>256437701.6246675</v>
      </c>
      <c r="BD91" s="96">
        <v>247154543.10974133</v>
      </c>
      <c r="BE91" s="96">
        <v>276201994.74891907</v>
      </c>
      <c r="BF91" s="96">
        <v>325927333.77578199</v>
      </c>
      <c r="BG91" s="96">
        <v>318308052.42173123</v>
      </c>
      <c r="BH91" s="96">
        <v>352979023.21046329</v>
      </c>
      <c r="BI91" s="96">
        <v>270072079.82419884</v>
      </c>
      <c r="BJ91" s="96">
        <v>236011503.27876723</v>
      </c>
      <c r="BK91" s="96">
        <v>356558795.46847636</v>
      </c>
      <c r="BL91" s="96">
        <v>479555066.45245987</v>
      </c>
      <c r="BM91" s="96">
        <v>449178230.1171934</v>
      </c>
      <c r="BN91" s="96">
        <v>359387501.58549845</v>
      </c>
      <c r="BO91" s="96">
        <v>163795222.67106724</v>
      </c>
      <c r="BP91" s="96">
        <v>177717825.67216715</v>
      </c>
      <c r="BQ91" s="96">
        <v>211304717.88026959</v>
      </c>
    </row>
    <row r="92" spans="1:69" hidden="1" x14ac:dyDescent="0.25">
      <c r="A92" s="96" t="s">
        <v>302</v>
      </c>
      <c r="B92" s="96" t="s">
        <v>303</v>
      </c>
      <c r="C92" s="96" t="s">
        <v>4192</v>
      </c>
      <c r="D92" s="100">
        <f t="shared" si="1"/>
        <v>282850396.01900315</v>
      </c>
      <c r="E92" s="96" t="s">
        <v>4193</v>
      </c>
      <c r="AQ92" s="96">
        <v>87781480.671262398</v>
      </c>
      <c r="AR92" s="96">
        <v>70409480.852629229</v>
      </c>
      <c r="AS92" s="96">
        <v>114892861.05004478</v>
      </c>
      <c r="AT92" s="96">
        <v>139772406.73988393</v>
      </c>
      <c r="AU92" s="96">
        <v>154189388.7151494</v>
      </c>
      <c r="AV92" s="96">
        <v>136135548.08834368</v>
      </c>
      <c r="AW92" s="96">
        <v>133153262.8436625</v>
      </c>
      <c r="AX92" s="96">
        <v>147946925.71873674</v>
      </c>
      <c r="AY92" s="96">
        <v>169327296.62653771</v>
      </c>
      <c r="AZ92" s="96">
        <v>148341655.18314123</v>
      </c>
      <c r="BA92" s="96">
        <v>174711326.46448079</v>
      </c>
      <c r="BB92" s="96">
        <v>176424900.79306927</v>
      </c>
      <c r="BC92" s="96">
        <v>210636922.73722744</v>
      </c>
      <c r="BD92" s="96">
        <v>194943003.63453063</v>
      </c>
      <c r="BE92" s="96">
        <v>274812458.15316743</v>
      </c>
      <c r="BF92" s="96">
        <v>238163174.51886755</v>
      </c>
      <c r="BG92" s="96">
        <v>250412245.67856744</v>
      </c>
      <c r="BH92" s="96">
        <v>270512840.92564255</v>
      </c>
      <c r="BI92" s="96">
        <v>288634342.9557783</v>
      </c>
      <c r="BJ92" s="96">
        <v>290960075.01529515</v>
      </c>
      <c r="BK92" s="96">
        <v>303557580.24415308</v>
      </c>
      <c r="BL92" s="96">
        <v>332438339.40745878</v>
      </c>
      <c r="BM92" s="96">
        <v>372330251.15142435</v>
      </c>
      <c r="BN92" s="96">
        <v>335098240.90118062</v>
      </c>
      <c r="BO92" s="96">
        <v>385362807.89220792</v>
      </c>
      <c r="BP92" s="96">
        <v>360314250.75083691</v>
      </c>
      <c r="BQ92" s="96">
        <v>349143971.09916466</v>
      </c>
    </row>
    <row r="93" spans="1:69" hidden="1" x14ac:dyDescent="0.25">
      <c r="A93" s="96" t="s">
        <v>304</v>
      </c>
      <c r="B93" s="96" t="s">
        <v>305</v>
      </c>
      <c r="C93" s="96" t="s">
        <v>4192</v>
      </c>
      <c r="D93" s="100">
        <f t="shared" si="1"/>
        <v>7124360372.6437197</v>
      </c>
      <c r="E93" s="96" t="s">
        <v>4193</v>
      </c>
      <c r="AY93" s="96">
        <v>6913559369.7233562</v>
      </c>
      <c r="AZ93" s="96">
        <v>6864808136.419446</v>
      </c>
      <c r="BA93" s="96">
        <v>8508387370.8222694</v>
      </c>
      <c r="BB93" s="96">
        <v>9817168522.2881699</v>
      </c>
      <c r="BC93" s="96">
        <v>9216597119.0211563</v>
      </c>
      <c r="BD93" s="96">
        <v>9201944100.105032</v>
      </c>
      <c r="BE93" s="96">
        <v>8216879567.4432192</v>
      </c>
      <c r="BF93" s="96">
        <v>8597227226.8770695</v>
      </c>
      <c r="BG93" s="96">
        <v>7945283259.4516516</v>
      </c>
      <c r="BH93" s="96">
        <v>7984810647.2301397</v>
      </c>
      <c r="BI93" s="96">
        <v>7470701298.6065788</v>
      </c>
      <c r="BJ93" s="96">
        <v>6800281604.294836</v>
      </c>
      <c r="BK93" s="96">
        <v>6544533427.647769</v>
      </c>
      <c r="BL93" s="96">
        <v>6173975527.938632</v>
      </c>
      <c r="BM93" s="96">
        <v>5339449104.4803915</v>
      </c>
      <c r="BN93" s="96">
        <v>4905658000.7762203</v>
      </c>
      <c r="BO93" s="96">
        <v>4654926601.0455914</v>
      </c>
      <c r="BP93" s="96">
        <v>5006491949.6540327</v>
      </c>
      <c r="BQ93" s="96">
        <v>4729811007.2604876</v>
      </c>
    </row>
    <row r="94" spans="1:69" hidden="1" x14ac:dyDescent="0.25">
      <c r="A94" s="96" t="s">
        <v>128</v>
      </c>
      <c r="B94" s="96" t="s">
        <v>306</v>
      </c>
      <c r="C94" s="96" t="s">
        <v>4192</v>
      </c>
      <c r="D94" s="100">
        <f t="shared" si="1"/>
        <v>64361025859.89962</v>
      </c>
      <c r="E94" s="96" t="s">
        <v>4193</v>
      </c>
      <c r="F94" s="96">
        <v>1919998743.0718732</v>
      </c>
      <c r="G94" s="96">
        <v>2110104900.7773418</v>
      </c>
      <c r="H94" s="96">
        <v>2013808057.9742169</v>
      </c>
      <c r="I94" s="96">
        <v>2326479885.6812477</v>
      </c>
      <c r="J94" s="96">
        <v>2177483399.5992165</v>
      </c>
      <c r="K94" s="96">
        <v>2529334346.4999976</v>
      </c>
      <c r="L94" s="96">
        <v>3316454966.9832001</v>
      </c>
      <c r="M94" s="96">
        <v>3416526372.6402311</v>
      </c>
      <c r="N94" s="96">
        <v>3353066673.3480439</v>
      </c>
      <c r="O94" s="96">
        <v>3676012590.4222622</v>
      </c>
      <c r="P94" s="96">
        <v>4210971997.2273402</v>
      </c>
      <c r="Q94" s="96">
        <v>4986530383.8773394</v>
      </c>
      <c r="R94" s="96">
        <v>6152152450.8941345</v>
      </c>
      <c r="S94" s="96">
        <v>7960965797.6835861</v>
      </c>
      <c r="T94" s="96">
        <v>7970138140.7503824</v>
      </c>
      <c r="U94" s="96">
        <v>8792657770.008976</v>
      </c>
      <c r="V94" s="96">
        <v>10051688617.774599</v>
      </c>
      <c r="W94" s="96">
        <v>10686346633.905458</v>
      </c>
      <c r="X94" s="96">
        <v>11973974066.914051</v>
      </c>
      <c r="Y94" s="96">
        <v>14225675002.792955</v>
      </c>
      <c r="Z94" s="96">
        <v>15800630770.060925</v>
      </c>
      <c r="AA94" s="96">
        <v>17128976216.642565</v>
      </c>
      <c r="AB94" s="96">
        <v>14308842979.561317</v>
      </c>
      <c r="AC94" s="96">
        <v>13472288012.236319</v>
      </c>
      <c r="AD94" s="96">
        <v>14946779606.283974</v>
      </c>
      <c r="AE94" s="96">
        <v>15220474246.143349</v>
      </c>
      <c r="AF94" s="96">
        <v>17784964618.095692</v>
      </c>
      <c r="AG94" s="96">
        <v>18840899131.23241</v>
      </c>
      <c r="AH94" s="96">
        <v>18440935267.342567</v>
      </c>
      <c r="AI94" s="96">
        <v>18799233593.650772</v>
      </c>
      <c r="AJ94" s="96">
        <v>18147131815.853508</v>
      </c>
      <c r="AK94" s="96">
        <v>18895390637.829681</v>
      </c>
      <c r="AL94" s="96">
        <v>20788929717.485928</v>
      </c>
      <c r="AM94" s="96">
        <v>20249071811.268742</v>
      </c>
      <c r="AN94" s="96">
        <v>21744270244.394131</v>
      </c>
      <c r="AO94" s="96">
        <v>22396387555.371864</v>
      </c>
      <c r="AP94" s="96">
        <v>23311162071.973038</v>
      </c>
      <c r="AQ94" s="96">
        <v>28696714343.296085</v>
      </c>
      <c r="AR94" s="96">
        <v>29992196018.057415</v>
      </c>
      <c r="AS94" s="96">
        <v>37323750686.069916</v>
      </c>
      <c r="AT94" s="96">
        <v>45603334191.041397</v>
      </c>
      <c r="AU94" s="96">
        <v>45658145237.351158</v>
      </c>
      <c r="AV94" s="96">
        <v>42313867015.609756</v>
      </c>
      <c r="AW94" s="96">
        <v>42003211172.824989</v>
      </c>
      <c r="AX94" s="96">
        <v>49795063906.206619</v>
      </c>
      <c r="AY94" s="96">
        <v>51457958555.672638</v>
      </c>
      <c r="AZ94" s="96">
        <v>54140329124.68943</v>
      </c>
      <c r="BA94" s="96">
        <v>59889140354.454666</v>
      </c>
      <c r="BB94" s="96">
        <v>61968972196.011299</v>
      </c>
      <c r="BC94" s="96">
        <v>50492730049.883179</v>
      </c>
      <c r="BD94" s="96">
        <v>52947278789.503494</v>
      </c>
      <c r="BE94" s="96">
        <v>53285582584.009743</v>
      </c>
      <c r="BF94" s="96">
        <v>54331413872.764435</v>
      </c>
      <c r="BG94" s="96">
        <v>55302520577.848412</v>
      </c>
      <c r="BH94" s="96">
        <v>59863506168.629654</v>
      </c>
      <c r="BI94" s="96">
        <v>62867562248.07692</v>
      </c>
      <c r="BJ94" s="96">
        <v>62606905494.195282</v>
      </c>
      <c r="BK94" s="96">
        <v>67935678443.340591</v>
      </c>
      <c r="BL94" s="96">
        <v>74129804876.399963</v>
      </c>
      <c r="BM94" s="96">
        <v>77751979463.317535</v>
      </c>
      <c r="BN94" s="96">
        <v>61019238037.739418</v>
      </c>
      <c r="BO94" s="96">
        <v>75773374030.337051</v>
      </c>
      <c r="BP94" s="96">
        <v>80507048645.466751</v>
      </c>
      <c r="BQ94" s="96">
        <v>83464703786.315186</v>
      </c>
    </row>
    <row r="95" spans="1:69" hidden="1" x14ac:dyDescent="0.25">
      <c r="A95" s="96" t="s">
        <v>307</v>
      </c>
      <c r="B95" s="96" t="s">
        <v>4100</v>
      </c>
      <c r="C95" s="96" t="s">
        <v>4192</v>
      </c>
      <c r="D95" s="100" t="e">
        <f t="shared" si="1"/>
        <v>#DIV/0!</v>
      </c>
      <c r="E95" s="96" t="s">
        <v>4193</v>
      </c>
    </row>
    <row r="96" spans="1:69" hidden="1" x14ac:dyDescent="0.25">
      <c r="A96" s="96" t="s">
        <v>308</v>
      </c>
      <c r="B96" s="96" t="s">
        <v>4099</v>
      </c>
      <c r="C96" s="96" t="s">
        <v>4192</v>
      </c>
      <c r="D96" s="100">
        <f t="shared" si="1"/>
        <v>960872450.19100642</v>
      </c>
      <c r="E96" s="96" t="s">
        <v>4193</v>
      </c>
      <c r="AW96" s="96">
        <v>754705388.77543199</v>
      </c>
      <c r="AX96" s="96">
        <v>830115250.87180638</v>
      </c>
      <c r="AY96" s="96">
        <v>873290572.9722451</v>
      </c>
      <c r="AZ96" s="96">
        <v>818909007.84968996</v>
      </c>
      <c r="BA96" s="96">
        <v>843900257.09359789</v>
      </c>
      <c r="BB96" s="96">
        <v>905657843.42698777</v>
      </c>
      <c r="BC96" s="96">
        <v>830703057.18937957</v>
      </c>
      <c r="BD96" s="96">
        <v>909089873.86184919</v>
      </c>
      <c r="BE96" s="96">
        <v>947752360.36285686</v>
      </c>
      <c r="BF96" s="96">
        <v>910739523.84987652</v>
      </c>
      <c r="BG96" s="96">
        <v>932298742.65892291</v>
      </c>
      <c r="BH96" s="96">
        <v>1042540869.4450232</v>
      </c>
      <c r="BI96" s="96">
        <v>939162803.52864563</v>
      </c>
      <c r="BJ96" s="96">
        <v>1081601547.3224511</v>
      </c>
      <c r="BK96" s="96">
        <v>1040663681.5276127</v>
      </c>
      <c r="BL96" s="96">
        <v>1078150555.3934746</v>
      </c>
      <c r="BM96" s="96">
        <v>1019502654.0949868</v>
      </c>
      <c r="BN96" s="96">
        <v>962523364.27864158</v>
      </c>
      <c r="BO96" s="96">
        <v>968799618.83079135</v>
      </c>
    </row>
    <row r="97" spans="1:69" hidden="1" x14ac:dyDescent="0.25">
      <c r="A97" s="96" t="s">
        <v>309</v>
      </c>
      <c r="B97" s="96" t="s">
        <v>310</v>
      </c>
      <c r="C97" s="96" t="s">
        <v>4192</v>
      </c>
      <c r="D97" s="100">
        <f t="shared" si="1"/>
        <v>11706646185.544781</v>
      </c>
      <c r="E97" s="96" t="s">
        <v>4193</v>
      </c>
      <c r="F97" s="96">
        <v>1404896078.0160918</v>
      </c>
      <c r="G97" s="96">
        <v>1437952416.5638125</v>
      </c>
      <c r="H97" s="96">
        <v>1493046397.8456633</v>
      </c>
      <c r="I97" s="96">
        <v>2047658993.2036674</v>
      </c>
      <c r="J97" s="96">
        <v>1968690900.6636801</v>
      </c>
      <c r="K97" s="96">
        <v>2226181769.7048259</v>
      </c>
      <c r="L97" s="96">
        <v>2736807617.5048909</v>
      </c>
      <c r="M97" s="96">
        <v>2561394783.9080267</v>
      </c>
      <c r="N97" s="96">
        <v>2880995125.7765274</v>
      </c>
      <c r="O97" s="96">
        <v>3250188640.4927988</v>
      </c>
      <c r="P97" s="96">
        <v>3177635687.2275009</v>
      </c>
      <c r="Q97" s="96">
        <v>3309884115.9554119</v>
      </c>
      <c r="R97" s="96">
        <v>3784692666.9693513</v>
      </c>
      <c r="S97" s="96">
        <v>4147457452.3951511</v>
      </c>
      <c r="T97" s="96">
        <v>4422974991.1357384</v>
      </c>
      <c r="U97" s="96">
        <v>4568999295.8028622</v>
      </c>
      <c r="V97" s="96">
        <v>4870231809.4929924</v>
      </c>
      <c r="W97" s="96">
        <v>5173300811.051302</v>
      </c>
      <c r="X97" s="96">
        <v>5167791038.9194574</v>
      </c>
      <c r="Y97" s="96">
        <v>5686682123.2223463</v>
      </c>
      <c r="Z97" s="96">
        <v>5979649419.7538261</v>
      </c>
      <c r="AA97" s="96">
        <v>5118197307.172019</v>
      </c>
      <c r="AB97" s="96">
        <v>4685635052.0736418</v>
      </c>
      <c r="AC97" s="96">
        <v>4175927583.1883626</v>
      </c>
      <c r="AD97" s="96">
        <v>4040923998.6167822</v>
      </c>
      <c r="AE97" s="96">
        <v>4169498853.897891</v>
      </c>
      <c r="AF97" s="96">
        <v>3586320033.6107864</v>
      </c>
      <c r="AG97" s="96">
        <v>3802142116.232934</v>
      </c>
      <c r="AH97" s="96">
        <v>4016127421.8037667</v>
      </c>
      <c r="AI97" s="96">
        <v>4549713050.1437912</v>
      </c>
      <c r="AJ97" s="96">
        <v>5162280399.3606358</v>
      </c>
      <c r="AK97" s="96">
        <v>4692982175.3379707</v>
      </c>
      <c r="AL97" s="96">
        <v>5133810254.3653727</v>
      </c>
      <c r="AM97" s="96">
        <v>5476251937.5476255</v>
      </c>
      <c r="AN97" s="96">
        <v>5660333470.6451349</v>
      </c>
      <c r="AO97" s="96">
        <v>6371296797.3165302</v>
      </c>
      <c r="AP97" s="96">
        <v>6924717191.7331972</v>
      </c>
      <c r="AQ97" s="96">
        <v>7485812276.4081631</v>
      </c>
      <c r="AR97" s="96">
        <v>7665046441.4649811</v>
      </c>
      <c r="AS97" s="96">
        <v>8017944751.7766008</v>
      </c>
      <c r="AT97" s="96">
        <v>8323985648.5109329</v>
      </c>
      <c r="AU97" s="96">
        <v>7991856368.1844616</v>
      </c>
      <c r="AV97" s="96">
        <v>8048622932.0794077</v>
      </c>
      <c r="AW97" s="96">
        <v>8006965807.5029459</v>
      </c>
      <c r="AX97" s="96">
        <v>8664895860.9008007</v>
      </c>
      <c r="AY97" s="96">
        <v>8482098597.2112951</v>
      </c>
      <c r="AZ97" s="96">
        <v>8888447708.8441696</v>
      </c>
      <c r="BA97" s="96">
        <v>9725394574.7072487</v>
      </c>
      <c r="BB97" s="96">
        <v>9709542429.3523865</v>
      </c>
      <c r="BC97" s="96">
        <v>9451150184.0670776</v>
      </c>
      <c r="BD97" s="96">
        <v>10030881518.005022</v>
      </c>
      <c r="BE97" s="96">
        <v>10332605897.316521</v>
      </c>
      <c r="BF97" s="96">
        <v>10513803361.209322</v>
      </c>
      <c r="BG97" s="96">
        <v>11214310085.237646</v>
      </c>
      <c r="BH97" s="96">
        <v>11991163483.368168</v>
      </c>
      <c r="BI97" s="96">
        <v>12331439231.385735</v>
      </c>
      <c r="BJ97" s="96">
        <v>12622343141.720463</v>
      </c>
      <c r="BK97" s="96">
        <v>12810429102.176462</v>
      </c>
      <c r="BL97" s="96">
        <v>12763020049.11743</v>
      </c>
      <c r="BM97" s="96">
        <v>12792599921.174498</v>
      </c>
      <c r="BN97" s="96">
        <v>11829865639.094147</v>
      </c>
      <c r="BO97" s="96">
        <v>13043410279.25701</v>
      </c>
      <c r="BP97" s="96">
        <v>13952266633.341015</v>
      </c>
      <c r="BQ97" s="96">
        <v>13898759623.731133</v>
      </c>
    </row>
    <row r="98" spans="1:69" hidden="1" x14ac:dyDescent="0.25">
      <c r="A98" s="96" t="s">
        <v>311</v>
      </c>
      <c r="B98" s="96" t="s">
        <v>4098</v>
      </c>
      <c r="C98" s="96" t="s">
        <v>4192</v>
      </c>
      <c r="D98" s="100">
        <f t="shared" si="1"/>
        <v>932496647.50957859</v>
      </c>
      <c r="E98" s="96" t="s">
        <v>4193</v>
      </c>
      <c r="AV98" s="96">
        <v>1081126436.7816093</v>
      </c>
      <c r="AW98" s="96">
        <v>907463601.53256714</v>
      </c>
      <c r="AX98" s="96">
        <v>1141356321.8390806</v>
      </c>
      <c r="AY98" s="96">
        <v>1190544061.3026822</v>
      </c>
      <c r="AZ98" s="96">
        <v>1171471264.3678162</v>
      </c>
      <c r="BA98" s="96">
        <v>1140352490.4214561</v>
      </c>
      <c r="BB98" s="96">
        <v>1050007662.8352493</v>
      </c>
      <c r="BC98" s="96">
        <v>900436781.60919559</v>
      </c>
      <c r="BD98" s="96">
        <v>899432950.19157112</v>
      </c>
      <c r="BE98" s="96">
        <v>957655172.41379333</v>
      </c>
      <c r="BF98" s="96">
        <v>1007846743.2950193</v>
      </c>
      <c r="BG98" s="96">
        <v>1069080459.770115</v>
      </c>
      <c r="BH98" s="96">
        <v>1065065134.0996169</v>
      </c>
      <c r="BI98" s="96">
        <v>1048000000</v>
      </c>
      <c r="BJ98" s="96">
        <v>1126298850.5747125</v>
      </c>
      <c r="BK98" s="96">
        <v>1144367816.091954</v>
      </c>
      <c r="BL98" s="96">
        <v>1147379310.3448274</v>
      </c>
      <c r="BM98" s="96">
        <v>1357180076.6283522</v>
      </c>
      <c r="BN98" s="96">
        <v>356360153.25670487</v>
      </c>
      <c r="BO98" s="96">
        <v>185708812.26053634</v>
      </c>
      <c r="BP98" s="96">
        <v>464773946.36015308</v>
      </c>
    </row>
    <row r="99" spans="1:69" hidden="1" x14ac:dyDescent="0.25">
      <c r="A99" s="96" t="s">
        <v>312</v>
      </c>
      <c r="B99" s="96" t="s">
        <v>313</v>
      </c>
      <c r="C99" s="96" t="s">
        <v>4192</v>
      </c>
      <c r="D99" s="100" t="e">
        <f t="shared" si="1"/>
        <v>#DIV/0!</v>
      </c>
      <c r="E99" s="96" t="s">
        <v>4193</v>
      </c>
    </row>
    <row r="100" spans="1:69" hidden="1" x14ac:dyDescent="0.25">
      <c r="A100" s="96" t="s">
        <v>4097</v>
      </c>
      <c r="B100" s="96" t="s">
        <v>4096</v>
      </c>
      <c r="C100" s="96" t="s">
        <v>4192</v>
      </c>
      <c r="D100" s="100">
        <f t="shared" si="1"/>
        <v>15161823278984.721</v>
      </c>
      <c r="E100" s="96" t="s">
        <v>4193</v>
      </c>
      <c r="P100" s="96">
        <v>1491232339189.9143</v>
      </c>
      <c r="Q100" s="96">
        <v>1583455631256.1533</v>
      </c>
      <c r="R100" s="96">
        <v>1705009086598.8347</v>
      </c>
      <c r="S100" s="96">
        <v>1898454934181.8127</v>
      </c>
      <c r="T100" s="96">
        <v>2018852042487.6357</v>
      </c>
      <c r="U100" s="96">
        <v>1962571300198.1143</v>
      </c>
      <c r="V100" s="96">
        <v>2148637441079.6753</v>
      </c>
      <c r="W100" s="96">
        <v>2276891510293.498</v>
      </c>
      <c r="X100" s="96">
        <v>2419596206716.6665</v>
      </c>
      <c r="Y100" s="96">
        <v>2585116363271.3623</v>
      </c>
      <c r="Z100" s="96">
        <v>2705816594250.0254</v>
      </c>
      <c r="AA100" s="96">
        <v>2841675438787.623</v>
      </c>
      <c r="AB100" s="96">
        <v>2824668751377.0483</v>
      </c>
      <c r="AC100" s="96">
        <v>2902411313629.209</v>
      </c>
      <c r="AD100" s="96">
        <v>3188144197739.0493</v>
      </c>
      <c r="AE100" s="96">
        <v>3344299453224.8911</v>
      </c>
      <c r="AF100" s="96">
        <v>3443972516058.8657</v>
      </c>
      <c r="AG100" s="96">
        <v>3639388475294.6182</v>
      </c>
      <c r="AH100" s="96">
        <v>3928970348646.6953</v>
      </c>
      <c r="AI100" s="96">
        <v>4212967888968.7891</v>
      </c>
      <c r="AJ100" s="96">
        <v>4433441776688.5752</v>
      </c>
      <c r="AK100" s="96">
        <v>4557603483372.4209</v>
      </c>
      <c r="AL100" s="96">
        <v>4743875703500.8174</v>
      </c>
      <c r="AM100" s="96">
        <v>4907110571272.6572</v>
      </c>
      <c r="AN100" s="96">
        <v>5353637972180.3809</v>
      </c>
      <c r="AO100" s="96">
        <v>5848534581869.6973</v>
      </c>
      <c r="AP100" s="96">
        <v>6214229709618.2256</v>
      </c>
      <c r="AQ100" s="96">
        <v>6877603328281.834</v>
      </c>
      <c r="AR100" s="96">
        <v>7180562483160.8037</v>
      </c>
      <c r="AS100" s="96">
        <v>7586935057577.0303</v>
      </c>
      <c r="AT100" s="96">
        <v>8482083571506.752</v>
      </c>
      <c r="AU100" s="96">
        <v>8526751096552.6797</v>
      </c>
      <c r="AV100" s="96">
        <v>8718925012055.2256</v>
      </c>
      <c r="AW100" s="96">
        <v>9058779188963.3691</v>
      </c>
      <c r="AX100" s="96">
        <v>9943065392701.6777</v>
      </c>
      <c r="AY100" s="96">
        <v>10592497859603.723</v>
      </c>
      <c r="AZ100" s="96">
        <v>11513303382118.602</v>
      </c>
      <c r="BA100" s="96">
        <v>12297900000248.313</v>
      </c>
      <c r="BB100" s="96">
        <v>12612854604572.791</v>
      </c>
      <c r="BC100" s="96">
        <v>11328935518045.377</v>
      </c>
      <c r="BD100" s="96">
        <v>12674734563374.711</v>
      </c>
      <c r="BE100" s="96">
        <v>13488142298595.492</v>
      </c>
      <c r="BF100" s="96">
        <v>13862740363313.863</v>
      </c>
      <c r="BG100" s="96">
        <v>14289875390340.936</v>
      </c>
      <c r="BH100" s="96">
        <v>14818646019217.387</v>
      </c>
      <c r="BI100" s="96">
        <v>15378825178417.613</v>
      </c>
      <c r="BJ100" s="96">
        <v>15765440368996.262</v>
      </c>
      <c r="BK100" s="96">
        <v>16510765643597.662</v>
      </c>
      <c r="BL100" s="96">
        <v>17153881989995.938</v>
      </c>
      <c r="BM100" s="96">
        <v>17392687355848.291</v>
      </c>
      <c r="BN100" s="96">
        <v>15939431665070.744</v>
      </c>
      <c r="BO100" s="96">
        <v>17465333071735.047</v>
      </c>
      <c r="BP100" s="96">
        <v>18374796163357.586</v>
      </c>
      <c r="BQ100" s="96">
        <v>18396005548012.223</v>
      </c>
    </row>
    <row r="101" spans="1:69" hidden="1" x14ac:dyDescent="0.25">
      <c r="A101" s="96" t="s">
        <v>314</v>
      </c>
      <c r="B101" s="96" t="s">
        <v>315</v>
      </c>
      <c r="C101" s="96" t="s">
        <v>4192</v>
      </c>
      <c r="D101" s="100">
        <f t="shared" si="1"/>
        <v>579666949526.7655</v>
      </c>
      <c r="E101" s="96" t="s">
        <v>4193</v>
      </c>
      <c r="G101" s="96">
        <v>6016632749.0431566</v>
      </c>
      <c r="H101" s="96">
        <v>6519807486.2284727</v>
      </c>
      <c r="I101" s="96">
        <v>6928211783.4031277</v>
      </c>
      <c r="J101" s="96">
        <v>7567091222.4353924</v>
      </c>
      <c r="K101" s="96">
        <v>8241978737.0657673</v>
      </c>
      <c r="L101" s="96">
        <v>9198949058.9060917</v>
      </c>
      <c r="M101" s="96">
        <v>10226410760.011772</v>
      </c>
      <c r="N101" s="96">
        <v>11480242447.776581</v>
      </c>
      <c r="O101" s="96">
        <v>13235841390.944366</v>
      </c>
      <c r="P101" s="96">
        <v>14645786266.400003</v>
      </c>
      <c r="Q101" s="96">
        <v>15153300739.080856</v>
      </c>
      <c r="R101" s="96">
        <v>16503193058.490133</v>
      </c>
      <c r="S101" s="96">
        <v>17993950846.281593</v>
      </c>
      <c r="T101" s="96">
        <v>17381578980.816669</v>
      </c>
      <c r="U101" s="96">
        <v>17597275563.959743</v>
      </c>
      <c r="V101" s="96">
        <v>22088080770.801552</v>
      </c>
      <c r="W101" s="96">
        <v>23001301867.240913</v>
      </c>
      <c r="X101" s="96">
        <v>25831395861.074127</v>
      </c>
      <c r="Y101" s="96">
        <v>30085157677.740757</v>
      </c>
      <c r="Z101" s="96">
        <v>34478142900.710182</v>
      </c>
      <c r="AA101" s="96">
        <v>39028648793.152771</v>
      </c>
      <c r="AB101" s="96">
        <v>38364551972.186981</v>
      </c>
      <c r="AC101" s="96">
        <v>42932182226.314659</v>
      </c>
      <c r="AD101" s="96">
        <v>51042678706.880486</v>
      </c>
      <c r="AE101" s="96">
        <v>53676311701.929222</v>
      </c>
      <c r="AF101" s="96">
        <v>60726857110.247101</v>
      </c>
      <c r="AG101" s="96">
        <v>77613823534.720993</v>
      </c>
      <c r="AH101" s="96">
        <v>93951051033.04393</v>
      </c>
      <c r="AI101" s="96">
        <v>100522700764.9218</v>
      </c>
      <c r="AJ101" s="96">
        <v>107549553563.23701</v>
      </c>
      <c r="AK101" s="96">
        <v>122437309406.05038</v>
      </c>
      <c r="AL101" s="96">
        <v>144037228578.67822</v>
      </c>
      <c r="AM101" s="96">
        <v>161545480919.90518</v>
      </c>
      <c r="AN101" s="96">
        <v>176462559299.85056</v>
      </c>
      <c r="AO101" s="96">
        <v>193985942070.23761</v>
      </c>
      <c r="AP101" s="96">
        <v>206155967881.50763</v>
      </c>
      <c r="AQ101" s="96">
        <v>219089317979.39816</v>
      </c>
      <c r="AR101" s="96">
        <v>207208412384.24979</v>
      </c>
      <c r="AS101" s="96">
        <v>213849849754.50183</v>
      </c>
      <c r="AT101" s="96">
        <v>250024594653.6702</v>
      </c>
      <c r="AU101" s="96">
        <v>247397881777.38461</v>
      </c>
      <c r="AV101" s="96">
        <v>268582124663.62906</v>
      </c>
      <c r="AW101" s="96">
        <v>303779138884.66766</v>
      </c>
      <c r="AX101" s="96">
        <v>352704730410.61694</v>
      </c>
      <c r="AY101" s="96">
        <v>395620492016.1377</v>
      </c>
      <c r="AZ101" s="96">
        <v>435874588281.11145</v>
      </c>
      <c r="BA101" s="96">
        <v>471795048138.271</v>
      </c>
      <c r="BB101" s="96">
        <v>488401104657.0202</v>
      </c>
      <c r="BC101" s="96">
        <v>443853719795.32587</v>
      </c>
      <c r="BD101" s="96">
        <v>521837711038.80139</v>
      </c>
      <c r="BE101" s="96">
        <v>546927246710.43567</v>
      </c>
      <c r="BF101" s="96">
        <v>564456024827.65503</v>
      </c>
      <c r="BG101" s="96">
        <v>608586325921.18372</v>
      </c>
      <c r="BH101" s="96">
        <v>614505959717.39417</v>
      </c>
      <c r="BI101" s="96">
        <v>606079014416.09961</v>
      </c>
      <c r="BJ101" s="96">
        <v>610224634715.82336</v>
      </c>
      <c r="BK101" s="96">
        <v>645894914686.17261</v>
      </c>
      <c r="BL101" s="96">
        <v>669496742113.8772</v>
      </c>
      <c r="BM101" s="96">
        <v>628352179041.27844</v>
      </c>
      <c r="BN101" s="96">
        <v>586371102629.37769</v>
      </c>
      <c r="BO101" s="96">
        <v>686273338508.58606</v>
      </c>
      <c r="BP101" s="96">
        <v>600248051972.17627</v>
      </c>
      <c r="BQ101" s="96">
        <v>561035023065.53735</v>
      </c>
    </row>
    <row r="102" spans="1:69" hidden="1" x14ac:dyDescent="0.25">
      <c r="A102" s="96" t="s">
        <v>316</v>
      </c>
      <c r="B102" s="96" t="s">
        <v>317</v>
      </c>
      <c r="C102" s="96" t="s">
        <v>4192</v>
      </c>
      <c r="D102" s="100">
        <f t="shared" si="1"/>
        <v>9004172290.0046806</v>
      </c>
      <c r="E102" s="96" t="s">
        <v>4193</v>
      </c>
      <c r="F102" s="96">
        <v>1113091526.3923099</v>
      </c>
      <c r="G102" s="96">
        <v>1126313701.5622044</v>
      </c>
      <c r="H102" s="96">
        <v>1163012040.2769513</v>
      </c>
      <c r="I102" s="96">
        <v>1207535720.4631054</v>
      </c>
      <c r="J102" s="96">
        <v>1315741681.7691677</v>
      </c>
      <c r="K102" s="96">
        <v>1797945979.2468059</v>
      </c>
      <c r="L102" s="96">
        <v>2093151091.2473276</v>
      </c>
      <c r="M102" s="96">
        <v>2250737826.5463634</v>
      </c>
      <c r="N102" s="96">
        <v>2534609818.2151694</v>
      </c>
      <c r="O102" s="96">
        <v>2382959743.4629326</v>
      </c>
      <c r="P102" s="96">
        <v>2593165248.6260619</v>
      </c>
      <c r="Q102" s="96">
        <v>2935862418.9122915</v>
      </c>
      <c r="R102" s="96">
        <v>2941259226.5237861</v>
      </c>
      <c r="S102" s="96">
        <v>3240781788.0917687</v>
      </c>
      <c r="T102" s="96">
        <v>2919672004.7734747</v>
      </c>
      <c r="U102" s="96">
        <v>3033004929.8321905</v>
      </c>
      <c r="V102" s="96">
        <v>3065385766.80549</v>
      </c>
      <c r="W102" s="96">
        <v>3057290381.4749603</v>
      </c>
      <c r="X102" s="96">
        <v>3797679533.7843494</v>
      </c>
      <c r="Y102" s="96">
        <v>4175229487.1389322</v>
      </c>
      <c r="Z102" s="96">
        <v>4051227169.3802543</v>
      </c>
      <c r="AA102" s="96">
        <v>4213900858.114645</v>
      </c>
      <c r="AB102" s="96">
        <v>3784077529.7309299</v>
      </c>
      <c r="AC102" s="96">
        <v>3811281537.924726</v>
      </c>
      <c r="AD102" s="96">
        <v>3794959132.9910569</v>
      </c>
      <c r="AE102" s="96">
        <v>3895880566.6319375</v>
      </c>
      <c r="AF102" s="96">
        <v>4154052040.2274246</v>
      </c>
      <c r="AG102" s="96">
        <v>4254706870.2749043</v>
      </c>
      <c r="AH102" s="96">
        <v>4216621258.907938</v>
      </c>
      <c r="AI102" s="96">
        <v>4431532923.0563173</v>
      </c>
      <c r="AJ102" s="96">
        <v>4453296129.5765715</v>
      </c>
      <c r="AK102" s="96">
        <v>4363522902.006609</v>
      </c>
      <c r="AL102" s="96">
        <v>4711734210.5045948</v>
      </c>
      <c r="AM102" s="96">
        <v>4660046589.7798529</v>
      </c>
      <c r="AN102" s="96">
        <v>4189417247.7576156</v>
      </c>
      <c r="AO102" s="96">
        <v>4757981023.5557852</v>
      </c>
      <c r="AP102" s="96">
        <v>5141557538.4535265</v>
      </c>
      <c r="AQ102" s="96">
        <v>5209567556.1119251</v>
      </c>
      <c r="AR102" s="96">
        <v>5291179575.562871</v>
      </c>
      <c r="AS102" s="96">
        <v>4700852603.853157</v>
      </c>
      <c r="AT102" s="96">
        <v>5005537494.441062</v>
      </c>
      <c r="AU102" s="96">
        <v>5203798643.6277981</v>
      </c>
      <c r="AV102" s="96">
        <v>5724721117.4515104</v>
      </c>
      <c r="AW102" s="96">
        <v>6224373996.0598392</v>
      </c>
      <c r="AX102" s="96">
        <v>7046105589.7877951</v>
      </c>
      <c r="AY102" s="96">
        <v>7420001769.2935534</v>
      </c>
      <c r="AZ102" s="96">
        <v>7535280192.7483149</v>
      </c>
      <c r="BA102" s="96">
        <v>7726445679.7536306</v>
      </c>
      <c r="BB102" s="96">
        <v>7792871860.3956242</v>
      </c>
      <c r="BC102" s="96">
        <v>6554044026.2338524</v>
      </c>
      <c r="BD102" s="96">
        <v>7582028084.7670813</v>
      </c>
      <c r="BE102" s="96">
        <v>8216055065.9360504</v>
      </c>
      <c r="BF102" s="96">
        <v>9025238815.8799515</v>
      </c>
      <c r="BG102" s="96">
        <v>8909621261.5121078</v>
      </c>
      <c r="BH102" s="96">
        <v>9208847770.4886341</v>
      </c>
      <c r="BI102" s="96">
        <v>9475891625.3800678</v>
      </c>
      <c r="BJ102" s="96">
        <v>9559917830.8446045</v>
      </c>
      <c r="BK102" s="96">
        <v>10025509791.84923</v>
      </c>
      <c r="BL102" s="96">
        <v>10162649115.70116</v>
      </c>
      <c r="BM102" s="96">
        <v>10261475342.039198</v>
      </c>
      <c r="BN102" s="96">
        <v>8103863603.3567867</v>
      </c>
      <c r="BO102" s="96">
        <v>9982231469.9412308</v>
      </c>
      <c r="BP102" s="96">
        <v>10640832398.812031</v>
      </c>
      <c r="BQ102" s="96">
        <v>9843405187.1883259</v>
      </c>
    </row>
    <row r="103" spans="1:69" hidden="1" x14ac:dyDescent="0.25">
      <c r="A103" s="96" t="s">
        <v>4095</v>
      </c>
      <c r="B103" s="96" t="s">
        <v>4094</v>
      </c>
      <c r="C103" s="96" t="s">
        <v>4192</v>
      </c>
      <c r="D103" s="100">
        <f t="shared" si="1"/>
        <v>185271489467.68039</v>
      </c>
      <c r="E103" s="96" t="s">
        <v>4193</v>
      </c>
      <c r="AP103" s="96">
        <v>74693463841.022766</v>
      </c>
      <c r="AQ103" s="96">
        <v>77135372706.240692</v>
      </c>
      <c r="AR103" s="96">
        <v>90000789285.044785</v>
      </c>
      <c r="AS103" s="96">
        <v>127088360916.21619</v>
      </c>
      <c r="AT103" s="96">
        <v>120850301025.43878</v>
      </c>
      <c r="AU103" s="96">
        <v>128488833840.3656</v>
      </c>
      <c r="AV103" s="96">
        <v>144839725320.8873</v>
      </c>
      <c r="AW103" s="96">
        <v>167683666441.15619</v>
      </c>
      <c r="AX103" s="96">
        <v>182520107343.70456</v>
      </c>
      <c r="AY103" s="96">
        <v>190391998222.59723</v>
      </c>
      <c r="AZ103" s="96">
        <v>209688491720.22485</v>
      </c>
      <c r="BA103" s="96">
        <v>230390722754.49997</v>
      </c>
      <c r="BB103" s="96">
        <v>252837356739.38715</v>
      </c>
      <c r="BC103" s="96">
        <v>254234086680.19873</v>
      </c>
      <c r="BD103" s="96">
        <v>276254853905.2406</v>
      </c>
      <c r="BE103" s="96">
        <v>127460714618.48869</v>
      </c>
      <c r="BF103" s="96">
        <v>133238847816.24345</v>
      </c>
      <c r="BG103" s="96">
        <v>134135708674.83339</v>
      </c>
      <c r="BH103" s="96">
        <v>146798728810.87857</v>
      </c>
      <c r="BI103" s="96">
        <v>148081982296.52292</v>
      </c>
      <c r="BJ103" s="96">
        <v>149068706481.10754</v>
      </c>
      <c r="BK103" s="96">
        <v>166459980296.43881</v>
      </c>
      <c r="BL103" s="96">
        <v>174126572332.29434</v>
      </c>
      <c r="BM103" s="96">
        <v>184601453111.80048</v>
      </c>
      <c r="BN103" s="96">
        <v>166669184541.7674</v>
      </c>
      <c r="BO103" s="96">
        <v>184393735585.3093</v>
      </c>
      <c r="BP103" s="96">
        <v>207022670276.08386</v>
      </c>
      <c r="BQ103" s="96">
        <v>213840016029.47052</v>
      </c>
    </row>
    <row r="104" spans="1:69" hidden="1" x14ac:dyDescent="0.25">
      <c r="A104" s="96" t="s">
        <v>119</v>
      </c>
      <c r="B104" s="96" t="s">
        <v>318</v>
      </c>
      <c r="C104" s="96" t="s">
        <v>4192</v>
      </c>
      <c r="D104" s="100">
        <f t="shared" si="1"/>
        <v>24447076379.73325</v>
      </c>
      <c r="E104" s="96" t="s">
        <v>4193</v>
      </c>
      <c r="AO104" s="96">
        <v>9288875488.5960083</v>
      </c>
      <c r="AP104" s="96">
        <v>10844404736.676849</v>
      </c>
      <c r="AQ104" s="96">
        <v>11570486304.888348</v>
      </c>
      <c r="AR104" s="96">
        <v>11545322293.069956</v>
      </c>
      <c r="AS104" s="96">
        <v>11712577623.384708</v>
      </c>
      <c r="AT104" s="96">
        <v>13345136451.841604</v>
      </c>
      <c r="AU104" s="96">
        <v>14652049412.686245</v>
      </c>
      <c r="AV104" s="96">
        <v>15362854388.127464</v>
      </c>
      <c r="AW104" s="96">
        <v>16381412881.515402</v>
      </c>
      <c r="AX104" s="96">
        <v>17588068882.18998</v>
      </c>
      <c r="AY104" s="96">
        <v>18397057495.392807</v>
      </c>
      <c r="AZ104" s="96">
        <v>19859110935.563576</v>
      </c>
      <c r="BA104" s="96">
        <v>20843192719.018047</v>
      </c>
      <c r="BB104" s="96">
        <v>20395141167.216053</v>
      </c>
      <c r="BC104" s="96">
        <v>17582431735.246704</v>
      </c>
      <c r="BD104" s="96">
        <v>18955815277.147518</v>
      </c>
      <c r="BE104" s="96">
        <v>19386362693.28875</v>
      </c>
      <c r="BF104" s="96">
        <v>19094673513.020538</v>
      </c>
      <c r="BG104" s="96">
        <v>19591783376.80724</v>
      </c>
      <c r="BH104" s="96">
        <v>21017030046.366001</v>
      </c>
      <c r="BI104" s="96">
        <v>23169362936.269218</v>
      </c>
      <c r="BJ104" s="96">
        <v>24802579809.099453</v>
      </c>
      <c r="BK104" s="96">
        <v>26526030309.317471</v>
      </c>
      <c r="BL104" s="96">
        <v>27481005140.312901</v>
      </c>
      <c r="BM104" s="96">
        <v>29361539076.030697</v>
      </c>
      <c r="BN104" s="96">
        <v>22551429313.208485</v>
      </c>
      <c r="BO104" s="96">
        <v>29933490919.298306</v>
      </c>
      <c r="BP104" s="96">
        <v>38013096869.324211</v>
      </c>
      <c r="BQ104" s="96">
        <v>36895333554.493637</v>
      </c>
    </row>
    <row r="105" spans="1:69" hidden="1" x14ac:dyDescent="0.25">
      <c r="A105" s="96" t="s">
        <v>319</v>
      </c>
      <c r="B105" s="96" t="s">
        <v>320</v>
      </c>
      <c r="C105" s="96" t="s">
        <v>4192</v>
      </c>
      <c r="D105" s="100">
        <f t="shared" si="1"/>
        <v>1326672533.4830008</v>
      </c>
      <c r="E105" s="96" t="s">
        <v>4193</v>
      </c>
      <c r="AH105" s="96">
        <v>499392982.0381707</v>
      </c>
      <c r="AI105" s="96">
        <v>549473198.27941072</v>
      </c>
      <c r="AJ105" s="96">
        <v>551332709.53057599</v>
      </c>
      <c r="AK105" s="96">
        <v>496638062.29651791</v>
      </c>
      <c r="AL105" s="96">
        <v>374412506.0409351</v>
      </c>
      <c r="AM105" s="96">
        <v>457649657.57758647</v>
      </c>
      <c r="AN105" s="96">
        <v>303552623.18553865</v>
      </c>
      <c r="AO105" s="96">
        <v>410306595.71827608</v>
      </c>
      <c r="AP105" s="96">
        <v>522320918.86469531</v>
      </c>
      <c r="AQ105" s="96">
        <v>596893967.84914982</v>
      </c>
      <c r="AR105" s="96">
        <v>735828878.12165916</v>
      </c>
      <c r="AS105" s="96">
        <v>857126140.71625423</v>
      </c>
      <c r="AT105" s="96">
        <v>266998302.8778832</v>
      </c>
      <c r="AU105" s="96">
        <v>262119447.86431569</v>
      </c>
      <c r="AV105" s="96">
        <v>251250510.20983198</v>
      </c>
      <c r="AW105" s="96">
        <v>524038866.69494307</v>
      </c>
      <c r="AX105" s="96">
        <v>468876280.35238886</v>
      </c>
      <c r="AY105" s="96">
        <v>481325633.28151304</v>
      </c>
      <c r="AZ105" s="96">
        <v>350351396.03918368</v>
      </c>
      <c r="BA105" s="96">
        <v>717478443.05405772</v>
      </c>
      <c r="BB105" s="96">
        <v>768662476.7516557</v>
      </c>
      <c r="BC105" s="96">
        <v>838386149.28293848</v>
      </c>
      <c r="BD105" s="96">
        <v>686833393.3738786</v>
      </c>
      <c r="BE105" s="96">
        <v>1580865363.3822107</v>
      </c>
      <c r="BF105" s="96">
        <v>1562010122.8688958</v>
      </c>
      <c r="BG105" s="96">
        <v>1650047849.1672647</v>
      </c>
      <c r="BH105" s="96">
        <v>1744864443.7566993</v>
      </c>
      <c r="BI105" s="96">
        <v>1747466805.1647727</v>
      </c>
      <c r="BJ105" s="96">
        <v>1649811058.501163</v>
      </c>
      <c r="BK105" s="96">
        <v>1658608700.1240377</v>
      </c>
      <c r="BL105" s="96">
        <v>1656636105.896565</v>
      </c>
      <c r="BM105" s="96">
        <v>1621321945.7296929</v>
      </c>
      <c r="BN105" s="96">
        <v>1006359107.6259947</v>
      </c>
      <c r="BO105" s="96">
        <v>1242453990.5798299</v>
      </c>
      <c r="BP105" s="96">
        <v>1272002994.6873069</v>
      </c>
      <c r="BQ105" s="96">
        <v>1149624119.2640507</v>
      </c>
    </row>
    <row r="106" spans="1:69" hidden="1" x14ac:dyDescent="0.25">
      <c r="A106" s="96" t="s">
        <v>131</v>
      </c>
      <c r="B106" s="96" t="s">
        <v>321</v>
      </c>
      <c r="C106" s="96" t="s">
        <v>4192</v>
      </c>
      <c r="D106" s="100">
        <f t="shared" si="1"/>
        <v>110563436048.43689</v>
      </c>
      <c r="E106" s="96" t="s">
        <v>4193</v>
      </c>
      <c r="AK106" s="96">
        <v>11666178146.116184</v>
      </c>
      <c r="AL106" s="96">
        <v>11911359655.607561</v>
      </c>
      <c r="AM106" s="96">
        <v>10703626892.681658</v>
      </c>
      <c r="AN106" s="96">
        <v>12172164356.098911</v>
      </c>
      <c r="AO106" s="96">
        <v>16604254785.962963</v>
      </c>
      <c r="AP106" s="96">
        <v>18126225913.56179</v>
      </c>
      <c r="AQ106" s="96">
        <v>22249462558.062519</v>
      </c>
      <c r="AR106" s="96">
        <v>25693454932.74144</v>
      </c>
      <c r="AS106" s="96">
        <v>28725583310.212734</v>
      </c>
      <c r="AT106" s="96">
        <v>35908170370.436661</v>
      </c>
      <c r="AU106" s="96">
        <v>39079706085.042015</v>
      </c>
      <c r="AV106" s="96">
        <v>41330833325.875069</v>
      </c>
      <c r="AW106" s="96">
        <v>43913837451.782364</v>
      </c>
      <c r="AX106" s="96">
        <v>51768866852.228073</v>
      </c>
      <c r="AY106" s="96">
        <v>58434278145.221191</v>
      </c>
      <c r="AZ106" s="96">
        <v>69839760858.475113</v>
      </c>
      <c r="BA106" s="96">
        <v>81087023529.306473</v>
      </c>
      <c r="BB106" s="96">
        <v>86513076709.656067</v>
      </c>
      <c r="BC106" s="96">
        <v>77235588411.659943</v>
      </c>
      <c r="BD106" s="96">
        <v>85822806153.956314</v>
      </c>
      <c r="BE106" s="96">
        <v>91322105376.209366</v>
      </c>
      <c r="BF106" s="96">
        <v>89766178300.054596</v>
      </c>
      <c r="BG106" s="96">
        <v>93449276399.989273</v>
      </c>
      <c r="BH106" s="96">
        <v>102044538319.02841</v>
      </c>
      <c r="BI106" s="96">
        <v>109560505848.76447</v>
      </c>
      <c r="BJ106" s="96">
        <v>113728388211.18201</v>
      </c>
      <c r="BK106" s="96">
        <v>121092808749.42943</v>
      </c>
      <c r="BL106" s="96">
        <v>127128758737.34705</v>
      </c>
      <c r="BM106" s="96">
        <v>134024830623.00302</v>
      </c>
      <c r="BN106" s="96">
        <v>125785152103.67569</v>
      </c>
      <c r="BO106" s="96">
        <v>136196554285.6631</v>
      </c>
      <c r="BP106" s="96">
        <v>151697471651.16837</v>
      </c>
      <c r="BQ106" s="96">
        <v>153123349413.33353</v>
      </c>
    </row>
    <row r="107" spans="1:69" hidden="1" x14ac:dyDescent="0.25">
      <c r="A107" s="96" t="s">
        <v>4093</v>
      </c>
      <c r="B107" s="96" t="s">
        <v>4092</v>
      </c>
      <c r="C107" s="96" t="s">
        <v>4192</v>
      </c>
      <c r="D107" s="100">
        <f t="shared" si="1"/>
        <v>6402689608493.7842</v>
      </c>
      <c r="E107" s="96" t="s">
        <v>4193</v>
      </c>
      <c r="BI107" s="96">
        <v>6402689608493.7842</v>
      </c>
    </row>
    <row r="108" spans="1:69" hidden="1" x14ac:dyDescent="0.25">
      <c r="A108" s="96" t="s">
        <v>4091</v>
      </c>
      <c r="B108" s="96" t="s">
        <v>4090</v>
      </c>
      <c r="C108" s="96" t="s">
        <v>4192</v>
      </c>
      <c r="D108" s="100">
        <f t="shared" si="1"/>
        <v>6775455395091.6494</v>
      </c>
      <c r="E108" s="96" t="s">
        <v>4193</v>
      </c>
      <c r="BI108" s="96">
        <v>6775455395091.6494</v>
      </c>
    </row>
    <row r="109" spans="1:69" hidden="1" x14ac:dyDescent="0.25">
      <c r="A109" s="96" t="s">
        <v>4089</v>
      </c>
      <c r="B109" s="96" t="s">
        <v>4088</v>
      </c>
      <c r="C109" s="96" t="s">
        <v>4192</v>
      </c>
      <c r="D109" s="100">
        <f t="shared" si="1"/>
        <v>477966355148.0307</v>
      </c>
      <c r="E109" s="96" t="s">
        <v>4193</v>
      </c>
      <c r="AO109" s="96">
        <v>208328841966.32687</v>
      </c>
      <c r="AP109" s="96">
        <v>218728848651.9686</v>
      </c>
      <c r="AQ109" s="96">
        <v>226297141028.6532</v>
      </c>
      <c r="AR109" s="96">
        <v>238191425067.09143</v>
      </c>
      <c r="AS109" s="96">
        <v>304060798929.10254</v>
      </c>
      <c r="AT109" s="96">
        <v>306020747830.18677</v>
      </c>
      <c r="AU109" s="96">
        <v>323791623218.42389</v>
      </c>
      <c r="AV109" s="96">
        <v>353082305325.01379</v>
      </c>
      <c r="AW109" s="96">
        <v>389075540528.96649</v>
      </c>
      <c r="AX109" s="96">
        <v>430330781789.26947</v>
      </c>
      <c r="AY109" s="96">
        <v>463604829415.69849</v>
      </c>
      <c r="AZ109" s="96">
        <v>516121202978.69055</v>
      </c>
      <c r="BA109" s="96">
        <v>554927051135.68982</v>
      </c>
      <c r="BB109" s="96">
        <v>599480404737.03113</v>
      </c>
      <c r="BC109" s="96">
        <v>588205751025.89331</v>
      </c>
      <c r="BD109" s="96">
        <v>634488724048.6814</v>
      </c>
      <c r="BE109" s="96">
        <v>433348659907.41217</v>
      </c>
      <c r="BF109" s="96">
        <v>371170134472.91077</v>
      </c>
      <c r="BG109" s="96">
        <v>383428377485.7381</v>
      </c>
      <c r="BH109" s="96">
        <v>404753391866.85541</v>
      </c>
      <c r="BI109" s="96">
        <v>387972913803.0686</v>
      </c>
      <c r="BJ109" s="96">
        <v>389938517431.99384</v>
      </c>
      <c r="BK109" s="96">
        <v>422456266190.065</v>
      </c>
      <c r="BL109" s="96">
        <v>448896939364.06946</v>
      </c>
      <c r="BM109" s="96">
        <v>488144424287.8324</v>
      </c>
      <c r="BN109" s="96">
        <v>432939039773.66797</v>
      </c>
      <c r="BO109" s="96">
        <v>477208946493.95337</v>
      </c>
      <c r="BP109" s="96">
        <v>540245933840.49408</v>
      </c>
      <c r="BQ109" s="96">
        <v>567822561651.16443</v>
      </c>
    </row>
    <row r="110" spans="1:69" hidden="1" x14ac:dyDescent="0.25">
      <c r="A110" s="96" t="s">
        <v>4087</v>
      </c>
      <c r="B110" s="96" t="s">
        <v>4086</v>
      </c>
      <c r="C110" s="96" t="s">
        <v>4192</v>
      </c>
      <c r="D110" s="100" t="e">
        <f t="shared" si="1"/>
        <v>#DIV/0!</v>
      </c>
      <c r="E110" s="96" t="s">
        <v>4193</v>
      </c>
    </row>
    <row r="111" spans="1:69" hidden="1" x14ac:dyDescent="0.25">
      <c r="A111" s="96" t="s">
        <v>175</v>
      </c>
      <c r="B111" s="96" t="s">
        <v>322</v>
      </c>
      <c r="C111" s="96" t="s">
        <v>4192</v>
      </c>
      <c r="D111" s="100">
        <f t="shared" si="1"/>
        <v>187601013225.35901</v>
      </c>
      <c r="E111" s="96" t="s">
        <v>4193</v>
      </c>
      <c r="F111" s="96">
        <v>9313082251.2829952</v>
      </c>
      <c r="G111" s="96">
        <v>10154841609.015945</v>
      </c>
      <c r="H111" s="96">
        <v>9277262704.1067524</v>
      </c>
      <c r="I111" s="96">
        <v>8722059723.8746243</v>
      </c>
      <c r="J111" s="96">
        <v>9760826590.0772724</v>
      </c>
      <c r="K111" s="96">
        <v>10065292741.075338</v>
      </c>
      <c r="L111" s="96">
        <v>9957834099.5466099</v>
      </c>
      <c r="M111" s="96">
        <v>9939924325.9584885</v>
      </c>
      <c r="N111" s="96">
        <v>10978691192.252012</v>
      </c>
      <c r="O111" s="96">
        <v>12518931719.012939</v>
      </c>
      <c r="P111" s="96">
        <v>14739743640.30496</v>
      </c>
      <c r="Q111" s="96">
        <v>16476991675.626461</v>
      </c>
      <c r="R111" s="96">
        <v>20238044122.770645</v>
      </c>
      <c r="S111" s="96">
        <v>25252780720.17458</v>
      </c>
      <c r="T111" s="96">
        <v>26168317553.253632</v>
      </c>
      <c r="U111" s="96">
        <v>23621223226.737335</v>
      </c>
      <c r="V111" s="96">
        <v>26574808449.238136</v>
      </c>
      <c r="W111" s="96">
        <v>32519271635.139736</v>
      </c>
      <c r="X111" s="96">
        <v>33121549429.936855</v>
      </c>
      <c r="Y111" s="96">
        <v>33973688601.123123</v>
      </c>
      <c r="Z111" s="96">
        <v>32058706263.39621</v>
      </c>
      <c r="AA111" s="96">
        <v>31292340400.278488</v>
      </c>
      <c r="AB111" s="96">
        <v>26930954141.554344</v>
      </c>
      <c r="AC111" s="96">
        <v>28622180022.97612</v>
      </c>
      <c r="AD111" s="96">
        <v>30493935323.582214</v>
      </c>
      <c r="AE111" s="96">
        <v>28114113613.851601</v>
      </c>
      <c r="AF111" s="96">
        <v>32390928098.4366</v>
      </c>
      <c r="AG111" s="96">
        <v>37127641470.6922</v>
      </c>
      <c r="AH111" s="96">
        <v>37518029142.444023</v>
      </c>
      <c r="AI111" s="96">
        <v>41437336778.59404</v>
      </c>
      <c r="AJ111" s="96">
        <v>41624238301.801247</v>
      </c>
      <c r="AK111" s="96">
        <v>49899245555.306488</v>
      </c>
      <c r="AL111" s="96">
        <v>57216670931.436684</v>
      </c>
      <c r="AM111" s="96">
        <v>60997965637.409012</v>
      </c>
      <c r="AN111" s="96">
        <v>67061888323.923195</v>
      </c>
      <c r="AO111" s="96">
        <v>72239852770.28569</v>
      </c>
      <c r="AP111" s="96">
        <v>77701199410.929932</v>
      </c>
      <c r="AQ111" s="96">
        <v>83761872777.891846</v>
      </c>
      <c r="AR111" s="96">
        <v>93129109605.923553</v>
      </c>
      <c r="AS111" s="96">
        <v>63509413551.317368</v>
      </c>
      <c r="AT111" s="96">
        <v>80329830252.688217</v>
      </c>
      <c r="AU111" s="96">
        <v>80847941798.294739</v>
      </c>
      <c r="AV111" s="96">
        <v>79864078568.37088</v>
      </c>
      <c r="AW111" s="96">
        <v>84565181612.222595</v>
      </c>
      <c r="AX111" s="96">
        <v>96005438871.976334</v>
      </c>
      <c r="AY111" s="96">
        <v>111943603411.86801</v>
      </c>
      <c r="AZ111" s="96">
        <v>122472487775.93726</v>
      </c>
      <c r="BA111" s="96">
        <v>132935287564.87383</v>
      </c>
      <c r="BB111" s="96">
        <v>145608620961.25244</v>
      </c>
      <c r="BC111" s="96">
        <v>131498944576.64481</v>
      </c>
      <c r="BD111" s="96">
        <v>151573997425.68515</v>
      </c>
      <c r="BE111" s="96">
        <v>173961354441.93991</v>
      </c>
      <c r="BF111" s="96">
        <v>176759955549.83545</v>
      </c>
      <c r="BG111" s="96">
        <v>184125467797.53775</v>
      </c>
      <c r="BH111" s="96">
        <v>186104152992.07904</v>
      </c>
      <c r="BI111" s="96">
        <v>182158298804.88211</v>
      </c>
      <c r="BJ111" s="96">
        <v>179133544566.87051</v>
      </c>
      <c r="BK111" s="96">
        <v>195071579408.28076</v>
      </c>
      <c r="BL111" s="96">
        <v>207778829593.6879</v>
      </c>
      <c r="BM111" s="96">
        <v>206787676315.83075</v>
      </c>
      <c r="BN111" s="96">
        <v>189380670630.34793</v>
      </c>
      <c r="BO111" s="96">
        <v>223450804754.18442</v>
      </c>
      <c r="BP111" s="96">
        <v>259725613065.8512</v>
      </c>
      <c r="BQ111" s="96">
        <v>263162426381.319</v>
      </c>
    </row>
    <row r="112" spans="1:69" hidden="1" x14ac:dyDescent="0.25">
      <c r="A112" s="96" t="s">
        <v>4085</v>
      </c>
      <c r="B112" s="96" t="s">
        <v>4084</v>
      </c>
      <c r="C112" s="96" t="s">
        <v>4192</v>
      </c>
      <c r="D112" s="100">
        <f t="shared" si="1"/>
        <v>301903475069.90497</v>
      </c>
      <c r="E112" s="96" t="s">
        <v>4193</v>
      </c>
      <c r="AT112" s="96">
        <v>204871405876.79294</v>
      </c>
      <c r="AU112" s="96">
        <v>216818186082.51614</v>
      </c>
      <c r="AV112" s="96">
        <v>238556689852.90079</v>
      </c>
      <c r="AW112" s="96">
        <v>262607514858.98166</v>
      </c>
      <c r="AX112" s="96">
        <v>296470735477.04108</v>
      </c>
      <c r="AY112" s="96">
        <v>317776866625.12585</v>
      </c>
      <c r="AZ112" s="96">
        <v>356197308594.51434</v>
      </c>
      <c r="BA112" s="96">
        <v>384858494922.94733</v>
      </c>
      <c r="BB112" s="96">
        <v>418893063171.25323</v>
      </c>
      <c r="BC112" s="96">
        <v>413280707388.03552</v>
      </c>
      <c r="BD112" s="96">
        <v>444255268494.41656</v>
      </c>
      <c r="BE112" s="96">
        <v>269512432937.55826</v>
      </c>
      <c r="BF112" s="96">
        <v>223620583996.67218</v>
      </c>
      <c r="BG112" s="96">
        <v>229501364913.49069</v>
      </c>
      <c r="BH112" s="96">
        <v>247593568690.4007</v>
      </c>
      <c r="BI112" s="96">
        <v>233502332123.99182</v>
      </c>
      <c r="BJ112" s="96">
        <v>233348909260.60486</v>
      </c>
      <c r="BK112" s="96">
        <v>256724972177.79346</v>
      </c>
      <c r="BL112" s="96">
        <v>270730101139.78366</v>
      </c>
      <c r="BM112" s="96">
        <v>292559516970.81647</v>
      </c>
      <c r="BN112" s="96">
        <v>257878362872.15375</v>
      </c>
      <c r="BO112" s="96">
        <v>284889515733.66022</v>
      </c>
      <c r="BP112" s="96">
        <v>325468889428.66473</v>
      </c>
      <c r="BQ112" s="96">
        <v>345740991966.14111</v>
      </c>
    </row>
    <row r="113" spans="1:69" hidden="1" x14ac:dyDescent="0.25">
      <c r="A113" s="96" t="s">
        <v>4083</v>
      </c>
      <c r="B113" s="96" t="s">
        <v>4082</v>
      </c>
      <c r="C113" s="96" t="s">
        <v>4192</v>
      </c>
      <c r="D113" s="100" t="e">
        <f t="shared" si="1"/>
        <v>#DIV/0!</v>
      </c>
      <c r="E113" s="96" t="s">
        <v>4193</v>
      </c>
    </row>
    <row r="114" spans="1:69" hidden="1" x14ac:dyDescent="0.25">
      <c r="A114" s="96" t="s">
        <v>179</v>
      </c>
      <c r="B114" s="96" t="s">
        <v>323</v>
      </c>
      <c r="C114" s="96" t="s">
        <v>4192</v>
      </c>
      <c r="D114" s="100">
        <f t="shared" si="1"/>
        <v>443028278254.88843</v>
      </c>
      <c r="E114" s="96" t="s">
        <v>4193</v>
      </c>
      <c r="F114" s="96">
        <v>5166801404.1221695</v>
      </c>
      <c r="G114" s="96">
        <v>5157197704.3766899</v>
      </c>
      <c r="H114" s="96">
        <v>5127294660.9825077</v>
      </c>
      <c r="I114" s="96">
        <v>5558196498.2446814</v>
      </c>
      <c r="J114" s="96">
        <v>5196243981.9843836</v>
      </c>
      <c r="K114" s="96">
        <v>4475827546.5934763</v>
      </c>
      <c r="L114" s="96">
        <v>5632397596.5323744</v>
      </c>
      <c r="M114" s="96">
        <v>5911546854.1113749</v>
      </c>
      <c r="N114" s="96">
        <v>6097053604.9153986</v>
      </c>
      <c r="O114" s="96">
        <v>5978892443.2960615</v>
      </c>
      <c r="P114" s="96">
        <v>7865700340.2579336</v>
      </c>
      <c r="Q114" s="96">
        <v>7948450434.3707638</v>
      </c>
      <c r="R114" s="96">
        <v>8603232211.9341335</v>
      </c>
      <c r="S114" s="96">
        <v>9030249846.5063534</v>
      </c>
      <c r="T114" s="96">
        <v>9770712029.4923077</v>
      </c>
      <c r="U114" s="96">
        <v>11377880654.127615</v>
      </c>
      <c r="V114" s="96">
        <v>13632844265.653761</v>
      </c>
      <c r="W114" s="96">
        <v>13146512144.053442</v>
      </c>
      <c r="X114" s="96">
        <v>14172338470.412853</v>
      </c>
      <c r="Y114" s="96">
        <v>15753148172.583929</v>
      </c>
      <c r="Z114" s="96">
        <v>16578192478.893988</v>
      </c>
      <c r="AA114" s="96">
        <v>16442759579.113396</v>
      </c>
      <c r="AB114" s="96">
        <v>17432697238.682659</v>
      </c>
      <c r="AC114" s="96">
        <v>17273202306.100918</v>
      </c>
      <c r="AD114" s="96">
        <v>18533775038.094048</v>
      </c>
      <c r="AE114" s="96">
        <v>17363383662.982452</v>
      </c>
      <c r="AF114" s="96">
        <v>18306628821.465645</v>
      </c>
      <c r="AG114" s="96">
        <v>20636564457.261868</v>
      </c>
      <c r="AH114" s="96">
        <v>22178747994.593765</v>
      </c>
      <c r="AI114" s="96">
        <v>24835569802.701572</v>
      </c>
      <c r="AJ114" s="96">
        <v>27593415338.860985</v>
      </c>
      <c r="AK114" s="96">
        <v>30259570137.482109</v>
      </c>
      <c r="AL114" s="96">
        <v>31740244814.542831</v>
      </c>
      <c r="AM114" s="96">
        <v>36113921608.69577</v>
      </c>
      <c r="AN114" s="96">
        <v>40824500592.907486</v>
      </c>
      <c r="AO114" s="96">
        <v>53641790641.191101</v>
      </c>
      <c r="AP114" s="96">
        <v>57015714674.47673</v>
      </c>
      <c r="AQ114" s="96">
        <v>55688288351.862022</v>
      </c>
      <c r="AR114" s="96">
        <v>63420229533.397385</v>
      </c>
      <c r="AS114" s="96">
        <v>74835534391.725769</v>
      </c>
      <c r="AT114" s="96">
        <v>88420811379.097244</v>
      </c>
      <c r="AU114" s="96">
        <v>92231327924.051712</v>
      </c>
      <c r="AV114" s="96">
        <v>111678306013.03133</v>
      </c>
      <c r="AW114" s="96">
        <v>122379566897.76859</v>
      </c>
      <c r="AX114" s="96">
        <v>155637941982.06439</v>
      </c>
      <c r="AY114" s="96">
        <v>196236214981.69644</v>
      </c>
      <c r="AZ114" s="96">
        <v>236256246988.64139</v>
      </c>
      <c r="BA114" s="96">
        <v>250116311971.26816</v>
      </c>
      <c r="BB114" s="96">
        <v>287078838546.71106</v>
      </c>
      <c r="BC114" s="96">
        <v>273200800550.46991</v>
      </c>
      <c r="BD114" s="96">
        <v>326415222555.37555</v>
      </c>
      <c r="BE114" s="96">
        <v>376986672438.06592</v>
      </c>
      <c r="BF114" s="96">
        <v>402642458200.46625</v>
      </c>
      <c r="BG114" s="96">
        <v>434017925782.97565</v>
      </c>
      <c r="BH114" s="96">
        <v>441732988212.78815</v>
      </c>
      <c r="BI114" s="96">
        <v>416787940847.81219</v>
      </c>
      <c r="BJ114" s="96">
        <v>437561725553.55316</v>
      </c>
      <c r="BK114" s="96">
        <v>457535139608.14417</v>
      </c>
      <c r="BL114" s="96">
        <v>512127641087.20197</v>
      </c>
      <c r="BM114" s="96">
        <v>494792232272.93524</v>
      </c>
      <c r="BN114" s="96">
        <v>460373305611.94025</v>
      </c>
      <c r="BO114" s="96">
        <v>596640556148.7467</v>
      </c>
      <c r="BP114" s="96">
        <v>676583074236.25549</v>
      </c>
      <c r="BQ114" s="96">
        <v>686887896708.39233</v>
      </c>
    </row>
    <row r="115" spans="1:69" hidden="1" x14ac:dyDescent="0.25">
      <c r="A115" s="96" t="s">
        <v>4081</v>
      </c>
      <c r="B115" s="96" t="s">
        <v>4080</v>
      </c>
      <c r="C115" s="96" t="s">
        <v>4192</v>
      </c>
      <c r="D115" s="100" t="e">
        <f t="shared" si="1"/>
        <v>#DIV/0!</v>
      </c>
      <c r="E115" s="96" t="s">
        <v>4193</v>
      </c>
    </row>
    <row r="116" spans="1:69" hidden="1" x14ac:dyDescent="0.25">
      <c r="A116" s="96" t="s">
        <v>42</v>
      </c>
      <c r="B116" s="96" t="s">
        <v>324</v>
      </c>
      <c r="C116" s="96" t="s">
        <v>4192</v>
      </c>
      <c r="D116" s="100">
        <f t="shared" si="1"/>
        <v>378909861818.23322</v>
      </c>
      <c r="E116" s="96" t="s">
        <v>4193</v>
      </c>
      <c r="P116" s="96">
        <v>6737582489.5808525</v>
      </c>
      <c r="Q116" s="96">
        <v>7013726933.9027281</v>
      </c>
      <c r="R116" s="96">
        <v>7266341938.3531189</v>
      </c>
      <c r="S116" s="96">
        <v>8059574865.3507748</v>
      </c>
      <c r="T116" s="96">
        <v>8116421867.8148365</v>
      </c>
      <c r="U116" s="96">
        <v>8729323445.6734295</v>
      </c>
      <c r="V116" s="96">
        <v>9437849501.523428</v>
      </c>
      <c r="W116" s="96">
        <v>10762099736.025772</v>
      </c>
      <c r="X116" s="96">
        <v>12087855579.520693</v>
      </c>
      <c r="Y116" s="96">
        <v>12869793665.291786</v>
      </c>
      <c r="Z116" s="96">
        <v>13687498008.605066</v>
      </c>
      <c r="AA116" s="96">
        <v>13955171322.007019</v>
      </c>
      <c r="AB116" s="96">
        <v>14727697409.926941</v>
      </c>
      <c r="AC116" s="96">
        <v>16267103274.666391</v>
      </c>
      <c r="AD116" s="96">
        <v>18965863568.1035</v>
      </c>
      <c r="AE116" s="96">
        <v>20213689445.186699</v>
      </c>
      <c r="AF116" s="96">
        <v>20797038037.690605</v>
      </c>
      <c r="AG116" s="96">
        <v>23650238087.451149</v>
      </c>
      <c r="AH116" s="96">
        <v>25784489317.267162</v>
      </c>
      <c r="AI116" s="96">
        <v>28443544582.400364</v>
      </c>
      <c r="AJ116" s="96">
        <v>30926644417.23513</v>
      </c>
      <c r="AK116" s="96">
        <v>32690296151.324585</v>
      </c>
      <c r="AL116" s="96">
        <v>37230307510.421448</v>
      </c>
      <c r="AM116" s="96">
        <v>40841258264.937469</v>
      </c>
      <c r="AN116" s="96">
        <v>47022064995.744888</v>
      </c>
      <c r="AO116" s="96">
        <v>56403805320.876518</v>
      </c>
      <c r="AP116" s="96">
        <v>63410048590.331978</v>
      </c>
      <c r="AQ116" s="96">
        <v>74537533111.498383</v>
      </c>
      <c r="AR116" s="96">
        <v>91509987016.121811</v>
      </c>
      <c r="AS116" s="96">
        <v>105942755928.4886</v>
      </c>
      <c r="AT116" s="96">
        <v>128389678467.48976</v>
      </c>
      <c r="AU116" s="96">
        <v>146374689369.27802</v>
      </c>
      <c r="AV116" s="96">
        <v>155853687375.37607</v>
      </c>
      <c r="AW116" s="96">
        <v>153207611192.03738</v>
      </c>
      <c r="AX116" s="96">
        <v>163197321310.22879</v>
      </c>
      <c r="AY116" s="96">
        <v>172140387976.22955</v>
      </c>
      <c r="AZ116" s="96">
        <v>182556983179.08893</v>
      </c>
      <c r="BA116" s="96">
        <v>198807215200.74051</v>
      </c>
      <c r="BB116" s="96">
        <v>191245691795.88818</v>
      </c>
      <c r="BC116" s="96">
        <v>200135783659.41318</v>
      </c>
      <c r="BD116" s="96">
        <v>212107601942.78073</v>
      </c>
      <c r="BE116" s="96">
        <v>218701488089.35809</v>
      </c>
      <c r="BF116" s="96">
        <v>216903317190.21552</v>
      </c>
      <c r="BG116" s="96">
        <v>223388155971.85068</v>
      </c>
      <c r="BH116" s="96">
        <v>255987185811.81824</v>
      </c>
      <c r="BI116" s="96">
        <v>356246507448.10883</v>
      </c>
      <c r="BJ116" s="96">
        <v>372643923011.77917</v>
      </c>
      <c r="BK116" s="96">
        <v>408546818175.96008</v>
      </c>
      <c r="BL116" s="96">
        <v>448602166298.97809</v>
      </c>
      <c r="BM116" s="96">
        <v>501752813253.76868</v>
      </c>
      <c r="BN116" s="96">
        <v>559607575181.25696</v>
      </c>
      <c r="BO116" s="96">
        <v>644125397536.99243</v>
      </c>
      <c r="BP116" s="96">
        <v>733803212631.4386</v>
      </c>
      <c r="BQ116" s="96">
        <v>698862797709.61707</v>
      </c>
    </row>
    <row r="117" spans="1:69" hidden="1" x14ac:dyDescent="0.25">
      <c r="A117" s="96" t="s">
        <v>325</v>
      </c>
      <c r="B117" s="96" t="s">
        <v>326</v>
      </c>
      <c r="C117" s="96" t="s">
        <v>4192</v>
      </c>
      <c r="D117" s="100">
        <f t="shared" si="1"/>
        <v>78697906416.442062</v>
      </c>
      <c r="E117" s="96" t="s">
        <v>4193</v>
      </c>
      <c r="F117" s="96">
        <v>20709696082.084942</v>
      </c>
      <c r="G117" s="96">
        <v>23219897092.449833</v>
      </c>
      <c r="H117" s="96">
        <v>26280750595.234085</v>
      </c>
      <c r="I117" s="96">
        <v>28945822619.091892</v>
      </c>
      <c r="J117" s="96">
        <v>32540120723.907288</v>
      </c>
      <c r="K117" s="96">
        <v>37872415757.921631</v>
      </c>
      <c r="L117" s="96">
        <v>42602434628.352234</v>
      </c>
      <c r="M117" s="96">
        <v>49511402619.176353</v>
      </c>
      <c r="N117" s="96">
        <v>56555882746.807053</v>
      </c>
      <c r="O117" s="96">
        <v>66915032760.446724</v>
      </c>
      <c r="P117" s="96">
        <v>75409277653.275223</v>
      </c>
      <c r="Q117" s="96">
        <v>88386177992.205276</v>
      </c>
      <c r="R117" s="96">
        <v>101085601098.62726</v>
      </c>
      <c r="S117" s="96">
        <v>112683708575.86</v>
      </c>
      <c r="T117" s="96">
        <v>110621746048.44559</v>
      </c>
      <c r="U117" s="96">
        <v>99314238313.323975</v>
      </c>
      <c r="V117" s="96">
        <v>110114340030.65778</v>
      </c>
      <c r="W117" s="96">
        <v>101470737031.74292</v>
      </c>
      <c r="X117" s="96">
        <v>73854409700.014465</v>
      </c>
      <c r="Y117" s="96">
        <v>57548886266.760254</v>
      </c>
      <c r="Z117" s="96">
        <v>19506465435.54356</v>
      </c>
      <c r="AA117" s="96">
        <v>17422595061.869118</v>
      </c>
      <c r="AB117" s="96">
        <v>33683645827.957497</v>
      </c>
      <c r="AC117" s="96">
        <v>41056844659.19841</v>
      </c>
      <c r="AD117" s="96">
        <v>32584926652.909168</v>
      </c>
      <c r="AE117" s="96">
        <v>29512782333.423332</v>
      </c>
      <c r="AF117" s="96">
        <v>24698968032.491985</v>
      </c>
      <c r="AG117" s="96">
        <v>36051420344.216278</v>
      </c>
      <c r="AH117" s="96">
        <v>41106710153.562462</v>
      </c>
      <c r="AI117" s="96">
        <v>44611747318.96479</v>
      </c>
      <c r="AJ117" s="96">
        <v>53805602278.681282</v>
      </c>
      <c r="AK117" s="96">
        <v>62770001602.085342</v>
      </c>
      <c r="AL117" s="96">
        <v>63699421457.663445</v>
      </c>
      <c r="AM117" s="96">
        <v>69486645293.125961</v>
      </c>
      <c r="AN117" s="96">
        <v>70451428061.045135</v>
      </c>
      <c r="AO117" s="96">
        <v>64141612741.137604</v>
      </c>
      <c r="AP117" s="96">
        <v>64588163441.51162</v>
      </c>
      <c r="AQ117" s="96">
        <v>61043009384.514954</v>
      </c>
      <c r="AR117" s="96">
        <v>62474923463.092003</v>
      </c>
      <c r="AS117" s="96">
        <v>60906215847.899971</v>
      </c>
      <c r="AT117" s="96">
        <v>65857693860.885452</v>
      </c>
      <c r="AU117" s="96">
        <v>61903121807.126366</v>
      </c>
      <c r="AV117" s="96">
        <v>63927458237.810959</v>
      </c>
      <c r="AW117" s="96">
        <v>73082468628.352615</v>
      </c>
      <c r="AX117" s="96">
        <v>73925662947.437408</v>
      </c>
      <c r="AY117" s="96">
        <v>75434341207.808243</v>
      </c>
      <c r="AZ117" s="96">
        <v>78420709763.504486</v>
      </c>
      <c r="BA117" s="96">
        <v>78277749791.118149</v>
      </c>
      <c r="BB117" s="96">
        <v>75908589719.125839</v>
      </c>
      <c r="BC117" s="96">
        <v>75610059150.480637</v>
      </c>
      <c r="BD117" s="96">
        <v>81277734671.595825</v>
      </c>
      <c r="BE117" s="96">
        <v>80843312997.643188</v>
      </c>
      <c r="BF117" s="96">
        <v>63872968559.783394</v>
      </c>
      <c r="BG117" s="96">
        <v>62311944081.335548</v>
      </c>
      <c r="BH117" s="96">
        <v>69429131284.347351</v>
      </c>
      <c r="BI117" s="96">
        <v>76420864791.019272</v>
      </c>
      <c r="BJ117" s="96">
        <v>97377701953.931229</v>
      </c>
      <c r="BK117" s="96">
        <v>97869539312.506958</v>
      </c>
      <c r="BL117" s="96">
        <v>97485392856.078308</v>
      </c>
      <c r="BM117" s="96">
        <v>77404552275.162048</v>
      </c>
      <c r="BN117" s="96">
        <v>67474268354.048729</v>
      </c>
      <c r="BO117" s="96">
        <v>70967531862.106079</v>
      </c>
      <c r="BP117" s="96">
        <v>76756645721.92482</v>
      </c>
      <c r="BQ117" s="96">
        <v>88576421697.30751</v>
      </c>
    </row>
    <row r="118" spans="1:69" hidden="1" x14ac:dyDescent="0.25">
      <c r="A118" s="96" t="s">
        <v>163</v>
      </c>
      <c r="B118" s="96" t="s">
        <v>327</v>
      </c>
      <c r="C118" s="96" t="s">
        <v>4192</v>
      </c>
      <c r="D118" s="100">
        <f t="shared" si="1"/>
        <v>44682949886.55632</v>
      </c>
      <c r="E118" s="96" t="s">
        <v>4193</v>
      </c>
      <c r="BA118" s="96">
        <v>26302590173.590584</v>
      </c>
      <c r="BB118" s="96">
        <v>30922248707.073872</v>
      </c>
      <c r="BC118" s="96">
        <v>32020127658.520363</v>
      </c>
      <c r="BD118" s="96">
        <v>30815249461.277496</v>
      </c>
      <c r="BE118" s="96">
        <v>31945389380.733746</v>
      </c>
      <c r="BF118" s="96">
        <v>38561183131.488853</v>
      </c>
      <c r="BG118" s="96">
        <v>38403173562.12883</v>
      </c>
      <c r="BH118" s="96">
        <v>42809936435.851486</v>
      </c>
      <c r="BI118" s="96">
        <v>57560658811.410812</v>
      </c>
      <c r="BJ118" s="96">
        <v>57062868456.748428</v>
      </c>
      <c r="BK118" s="96">
        <v>56494439536.764549</v>
      </c>
      <c r="BL118" s="96">
        <v>60034855356.028702</v>
      </c>
      <c r="BM118" s="96">
        <v>62820018644.605293</v>
      </c>
      <c r="BN118" s="96">
        <v>56473099704.025902</v>
      </c>
      <c r="BO118" s="96">
        <v>48018409278.095947</v>
      </c>
    </row>
    <row r="119" spans="1:69" hidden="1" x14ac:dyDescent="0.25">
      <c r="A119" s="96" t="s">
        <v>101</v>
      </c>
      <c r="B119" s="96" t="s">
        <v>328</v>
      </c>
      <c r="C119" s="96" t="s">
        <v>4192</v>
      </c>
      <c r="D119" s="100">
        <f t="shared" si="1"/>
        <v>8387949396.4258347</v>
      </c>
      <c r="E119" s="96" t="s">
        <v>4193</v>
      </c>
      <c r="P119" s="96">
        <v>1388716332.7953694</v>
      </c>
      <c r="Q119" s="96">
        <v>1274400697.2095466</v>
      </c>
      <c r="R119" s="96">
        <v>1459255417.8928914</v>
      </c>
      <c r="S119" s="96">
        <v>1585691623.9346559</v>
      </c>
      <c r="T119" s="96">
        <v>1543468007.0858359</v>
      </c>
      <c r="U119" s="96">
        <v>1583929644.8888955</v>
      </c>
      <c r="V119" s="96">
        <v>1790909415.4207768</v>
      </c>
      <c r="W119" s="96">
        <v>1950554542.714807</v>
      </c>
      <c r="X119" s="96">
        <v>2246209461.2912154</v>
      </c>
      <c r="Y119" s="96">
        <v>2386997521.0049257</v>
      </c>
      <c r="Z119" s="96">
        <v>2451418724.7981482</v>
      </c>
      <c r="AA119" s="96">
        <v>2528978747.3427758</v>
      </c>
      <c r="AB119" s="96">
        <v>2302801093.2800956</v>
      </c>
      <c r="AC119" s="96">
        <v>2556185411.5276775</v>
      </c>
      <c r="AD119" s="96">
        <v>2617687476.6742373</v>
      </c>
      <c r="AE119" s="96">
        <v>2906958016.4918303</v>
      </c>
      <c r="AF119" s="96">
        <v>3079820889.9322023</v>
      </c>
      <c r="AG119" s="96">
        <v>3180418274.168251</v>
      </c>
      <c r="AH119" s="96">
        <v>3065771502.8358812</v>
      </c>
      <c r="AI119" s="96">
        <v>3155990313.6589584</v>
      </c>
      <c r="AJ119" s="96">
        <v>3155178889.7049737</v>
      </c>
      <c r="AK119" s="96">
        <v>2968720469.2695956</v>
      </c>
      <c r="AL119" s="96">
        <v>2909882423.5345254</v>
      </c>
      <c r="AM119" s="96">
        <v>3099394012.127696</v>
      </c>
      <c r="AN119" s="96">
        <v>3386962556.81003</v>
      </c>
      <c r="AO119" s="96">
        <v>3309443294.2157078</v>
      </c>
      <c r="AP119" s="96">
        <v>3577189366.1715198</v>
      </c>
      <c r="AQ119" s="96">
        <v>3748389389.7962117</v>
      </c>
      <c r="AR119" s="96">
        <v>3801748682.6796679</v>
      </c>
      <c r="AS119" s="96">
        <v>3920214586.3094244</v>
      </c>
      <c r="AT119" s="96">
        <v>4071600922.9212646</v>
      </c>
      <c r="AU119" s="96">
        <v>4346271554.7887201</v>
      </c>
      <c r="AV119" s="96">
        <v>4500863979.4909382</v>
      </c>
      <c r="AW119" s="96">
        <v>4534279982.8191643</v>
      </c>
      <c r="AX119" s="96">
        <v>4904457204.6904831</v>
      </c>
      <c r="AY119" s="96">
        <v>5253508552.6570511</v>
      </c>
      <c r="AZ119" s="96">
        <v>5006079333.6470289</v>
      </c>
      <c r="BA119" s="96">
        <v>6175985633.0269842</v>
      </c>
      <c r="BB119" s="96">
        <v>6389947309.3927813</v>
      </c>
      <c r="BC119" s="96">
        <v>6921372744.295661</v>
      </c>
      <c r="BD119" s="96">
        <v>6987423838.2125568</v>
      </c>
      <c r="BE119" s="96">
        <v>7224711349.3791046</v>
      </c>
      <c r="BF119" s="96">
        <v>7484664364.4423513</v>
      </c>
      <c r="BG119" s="96">
        <v>7993981562.8814411</v>
      </c>
      <c r="BH119" s="96">
        <v>8304840678.2230291</v>
      </c>
      <c r="BI119" s="96">
        <v>9047940782.5645828</v>
      </c>
      <c r="BJ119" s="96">
        <v>10038804698.336937</v>
      </c>
      <c r="BK119" s="96">
        <v>10548745530.838081</v>
      </c>
      <c r="BL119" s="96">
        <v>10593285763.757767</v>
      </c>
      <c r="BM119" s="96">
        <v>10026626061.818258</v>
      </c>
      <c r="BN119" s="96">
        <v>6949688993.3282385</v>
      </c>
      <c r="BO119" s="96">
        <v>7964547208.6024342</v>
      </c>
      <c r="BP119" s="96">
        <v>9737000242.5974827</v>
      </c>
      <c r="BQ119" s="96">
        <v>10205572977.541512</v>
      </c>
    </row>
    <row r="120" spans="1:69" hidden="1" x14ac:dyDescent="0.25">
      <c r="A120" s="96" t="s">
        <v>93</v>
      </c>
      <c r="B120" s="96" t="s">
        <v>329</v>
      </c>
      <c r="C120" s="96" t="s">
        <v>4192</v>
      </c>
      <c r="D120" s="100">
        <f t="shared" si="1"/>
        <v>100217299248.09006</v>
      </c>
      <c r="E120" s="96" t="s">
        <v>4193</v>
      </c>
      <c r="P120" s="96">
        <v>6091953261.0093927</v>
      </c>
      <c r="Q120" s="96">
        <v>7559720595.1717358</v>
      </c>
      <c r="R120" s="96">
        <v>8587027057.1587877</v>
      </c>
      <c r="S120" s="96">
        <v>9057548904.4209118</v>
      </c>
      <c r="T120" s="96">
        <v>9593421379.8722229</v>
      </c>
      <c r="U120" s="96">
        <v>9750261909.8666496</v>
      </c>
      <c r="V120" s="96">
        <v>11112175721.452776</v>
      </c>
      <c r="W120" s="96">
        <v>12404692680.4168</v>
      </c>
      <c r="X120" s="96">
        <v>13046613953.089499</v>
      </c>
      <c r="Y120" s="96">
        <v>13458657862.012787</v>
      </c>
      <c r="Z120" s="96">
        <v>14469249946.400249</v>
      </c>
      <c r="AA120" s="96">
        <v>15220372968.569111</v>
      </c>
      <c r="AB120" s="96">
        <v>14677445135.285805</v>
      </c>
      <c r="AC120" s="96">
        <v>14916183697.09705</v>
      </c>
      <c r="AD120" s="96">
        <v>16936424681.617439</v>
      </c>
      <c r="AE120" s="96">
        <v>18635645984.306004</v>
      </c>
      <c r="AF120" s="96">
        <v>19625507825.564957</v>
      </c>
      <c r="AG120" s="96">
        <v>21660986921.658607</v>
      </c>
      <c r="AH120" s="96">
        <v>21322515758.329418</v>
      </c>
      <c r="AI120" s="96">
        <v>22170438145.877125</v>
      </c>
      <c r="AJ120" s="96">
        <v>22581023541.014553</v>
      </c>
      <c r="AK120" s="96">
        <v>21938389348.655735</v>
      </c>
      <c r="AL120" s="96">
        <v>25019252347.669502</v>
      </c>
      <c r="AM120" s="96">
        <v>27483942541.057438</v>
      </c>
      <c r="AN120" s="96">
        <v>31023469662.535938</v>
      </c>
      <c r="AO120" s="96">
        <v>34140244414.905048</v>
      </c>
      <c r="AP120" s="96">
        <v>36223331932.592972</v>
      </c>
      <c r="AQ120" s="96">
        <v>39511403456.112549</v>
      </c>
      <c r="AR120" s="96">
        <v>41968581878.993217</v>
      </c>
      <c r="AS120" s="96">
        <v>48031359204.150803</v>
      </c>
      <c r="AT120" s="96">
        <v>59269765447.450836</v>
      </c>
      <c r="AU120" s="96">
        <v>52351727112.90258</v>
      </c>
      <c r="AV120" s="96">
        <v>51262649028.7724</v>
      </c>
      <c r="AW120" s="96">
        <v>55414974743.793198</v>
      </c>
      <c r="AX120" s="96">
        <v>65123312550.919823</v>
      </c>
      <c r="AY120" s="96">
        <v>68166434029.415611</v>
      </c>
      <c r="AZ120" s="96">
        <v>71631156554.178696</v>
      </c>
      <c r="BA120" s="96">
        <v>78955370524.42012</v>
      </c>
      <c r="BB120" s="96">
        <v>83422586510.012497</v>
      </c>
      <c r="BC120" s="96">
        <v>73372892671.840881</v>
      </c>
      <c r="BD120" s="96">
        <v>84274666523.734039</v>
      </c>
      <c r="BE120" s="96">
        <v>91234852279.061859</v>
      </c>
      <c r="BF120" s="96">
        <v>90815391020.968292</v>
      </c>
      <c r="BG120" s="96">
        <v>95414908794.648682</v>
      </c>
      <c r="BH120" s="96">
        <v>96246736074.782471</v>
      </c>
      <c r="BI120" s="96">
        <v>94578019810.471329</v>
      </c>
      <c r="BJ120" s="96">
        <v>96854943784.57193</v>
      </c>
      <c r="BK120" s="96">
        <v>101577978302.81731</v>
      </c>
      <c r="BL120" s="96">
        <v>107264242442.43398</v>
      </c>
      <c r="BM120" s="96">
        <v>110378305733.03044</v>
      </c>
      <c r="BN120" s="96">
        <v>107691863299.17253</v>
      </c>
      <c r="BO120" s="96">
        <v>123771335362.97769</v>
      </c>
      <c r="BP120" s="96">
        <v>134460116547.31799</v>
      </c>
      <c r="BQ120" s="96">
        <v>133379877535.26877</v>
      </c>
    </row>
    <row r="121" spans="1:69" hidden="1" x14ac:dyDescent="0.25">
      <c r="A121" s="96" t="s">
        <v>75</v>
      </c>
      <c r="B121" s="96" t="s">
        <v>330</v>
      </c>
      <c r="C121" s="96" t="s">
        <v>4192</v>
      </c>
      <c r="D121" s="100">
        <f t="shared" si="1"/>
        <v>548544230425.51917</v>
      </c>
      <c r="E121" s="96" t="s">
        <v>4193</v>
      </c>
      <c r="P121" s="96">
        <v>87171537535.326141</v>
      </c>
      <c r="Q121" s="96">
        <v>93659042476.437454</v>
      </c>
      <c r="R121" s="96">
        <v>101590102463.66714</v>
      </c>
      <c r="S121" s="96">
        <v>107675047280.72456</v>
      </c>
      <c r="T121" s="96">
        <v>115368552791.4812</v>
      </c>
      <c r="U121" s="96">
        <v>117308771297.47183</v>
      </c>
      <c r="V121" s="96">
        <v>131333125186.26089</v>
      </c>
      <c r="W121" s="96">
        <v>145308599484.65347</v>
      </c>
      <c r="X121" s="96">
        <v>161085752961.94876</v>
      </c>
      <c r="Y121" s="96">
        <v>173645307961.30267</v>
      </c>
      <c r="Z121" s="96">
        <v>159129403248.04135</v>
      </c>
      <c r="AA121" s="96">
        <v>170011101816.59915</v>
      </c>
      <c r="AB121" s="96">
        <v>167790028984.06595</v>
      </c>
      <c r="AC121" s="96">
        <v>174166258658.35071</v>
      </c>
      <c r="AD121" s="96">
        <v>187580957403.99915</v>
      </c>
      <c r="AE121" s="96">
        <v>194286489394.70853</v>
      </c>
      <c r="AF121" s="96">
        <v>197557950285.43823</v>
      </c>
      <c r="AG121" s="96">
        <v>205685473939.23666</v>
      </c>
      <c r="AH121" s="96">
        <v>216357433519.48938</v>
      </c>
      <c r="AI121" s="96">
        <v>234806235233.22647</v>
      </c>
      <c r="AJ121" s="96">
        <v>249354441195.27255</v>
      </c>
      <c r="AK121" s="96">
        <v>244499033044.80927</v>
      </c>
      <c r="AL121" s="96">
        <v>262314946415.47607</v>
      </c>
      <c r="AM121" s="96">
        <v>285850162411.06903</v>
      </c>
      <c r="AN121" s="96">
        <v>313368970160.62329</v>
      </c>
      <c r="AO121" s="96">
        <v>352799691373.55457</v>
      </c>
      <c r="AP121" s="96">
        <v>357874603335.27332</v>
      </c>
      <c r="AQ121" s="96">
        <v>375893869338.04675</v>
      </c>
      <c r="AR121" s="96">
        <v>386020948247.22644</v>
      </c>
      <c r="AS121" s="96">
        <v>382244610172.69519</v>
      </c>
      <c r="AT121" s="96">
        <v>428437515104.53113</v>
      </c>
      <c r="AU121" s="96">
        <v>439453313839.10144</v>
      </c>
      <c r="AV121" s="96">
        <v>427128289893.59363</v>
      </c>
      <c r="AW121" s="96">
        <v>421582611612.38269</v>
      </c>
      <c r="AX121" s="96">
        <v>447423832542.77332</v>
      </c>
      <c r="AY121" s="96">
        <v>461815546149.64832</v>
      </c>
      <c r="AZ121" s="96">
        <v>500193929890.23425</v>
      </c>
      <c r="BA121" s="96">
        <v>531192610541.40613</v>
      </c>
      <c r="BB121" s="96">
        <v>514358415257.10925</v>
      </c>
      <c r="BC121" s="96">
        <v>422718198055.93738</v>
      </c>
      <c r="BD121" s="96">
        <v>472436469246.44513</v>
      </c>
      <c r="BE121" s="96">
        <v>498041918687.57794</v>
      </c>
      <c r="BF121" s="96">
        <v>508163671934.88257</v>
      </c>
      <c r="BG121" s="96">
        <v>510065155126.83569</v>
      </c>
      <c r="BH121" s="96">
        <v>523404495756.95288</v>
      </c>
      <c r="BI121" s="96">
        <v>545774938462.89032</v>
      </c>
      <c r="BJ121" s="96">
        <v>555956383503.71057</v>
      </c>
      <c r="BK121" s="96">
        <v>586180624157.2262</v>
      </c>
      <c r="BL121" s="96">
        <v>598736537735.27307</v>
      </c>
      <c r="BM121" s="96">
        <v>608157855494.7262</v>
      </c>
      <c r="BN121" s="96">
        <v>526010186780.58557</v>
      </c>
      <c r="BO121" s="96">
        <v>599994392499.37463</v>
      </c>
      <c r="BP121" s="96">
        <v>661436775453.82776</v>
      </c>
      <c r="BQ121" s="96">
        <v>662623288539.06213</v>
      </c>
    </row>
    <row r="122" spans="1:69" hidden="1" x14ac:dyDescent="0.25">
      <c r="A122" s="96" t="s">
        <v>331</v>
      </c>
      <c r="B122" s="96" t="s">
        <v>332</v>
      </c>
      <c r="C122" s="96" t="s">
        <v>4192</v>
      </c>
      <c r="D122" s="100">
        <f t="shared" si="1"/>
        <v>4454120721.0652828</v>
      </c>
      <c r="E122" s="96" t="s">
        <v>4193</v>
      </c>
      <c r="BA122" s="96">
        <v>5128178437.170866</v>
      </c>
      <c r="BB122" s="96">
        <v>5276856988.3647833</v>
      </c>
      <c r="BC122" s="96">
        <v>4339938715.0191679</v>
      </c>
      <c r="BD122" s="96">
        <v>4016273918.7870994</v>
      </c>
      <c r="BE122" s="96">
        <v>3955394563.0046277</v>
      </c>
      <c r="BF122" s="96">
        <v>3830094150.8279672</v>
      </c>
      <c r="BG122" s="96">
        <v>4012251246.4873714</v>
      </c>
      <c r="BH122" s="96">
        <v>4050889305.4242477</v>
      </c>
      <c r="BI122" s="96">
        <v>4245566239.871573</v>
      </c>
      <c r="BJ122" s="96">
        <v>4360489323.5069075</v>
      </c>
      <c r="BK122" s="96">
        <v>4584345207.0268946</v>
      </c>
      <c r="BL122" s="96">
        <v>4961587334.323451</v>
      </c>
      <c r="BM122" s="96">
        <v>5141703944.0337191</v>
      </c>
    </row>
    <row r="123" spans="1:69" hidden="1" x14ac:dyDescent="0.25">
      <c r="A123" s="96" t="s">
        <v>333</v>
      </c>
      <c r="B123" s="96" t="s">
        <v>334</v>
      </c>
      <c r="C123" s="96" t="s">
        <v>4192</v>
      </c>
      <c r="D123" s="100">
        <f t="shared" si="1"/>
        <v>14101408450.704226</v>
      </c>
      <c r="E123" s="96" t="s">
        <v>4193</v>
      </c>
      <c r="BI123" s="96">
        <v>14101408450.704226</v>
      </c>
    </row>
    <row r="124" spans="1:69" x14ac:dyDescent="0.25">
      <c r="A124" s="96" t="s">
        <v>122</v>
      </c>
      <c r="B124" s="96" t="s">
        <v>335</v>
      </c>
      <c r="C124" s="96" t="s">
        <v>4192</v>
      </c>
      <c r="D124" s="100">
        <f t="shared" si="1"/>
        <v>754563624547.92944</v>
      </c>
      <c r="E124" s="96" t="s">
        <v>4193</v>
      </c>
      <c r="P124" s="96">
        <v>63189286367.318283</v>
      </c>
      <c r="Q124" s="96">
        <v>73296708993.808212</v>
      </c>
      <c r="R124" s="96">
        <v>76316592469.546616</v>
      </c>
      <c r="S124" s="96">
        <v>80314359077.733063</v>
      </c>
      <c r="T124" s="96">
        <v>98899774849.287018</v>
      </c>
      <c r="U124" s="96">
        <v>97956836241.990875</v>
      </c>
      <c r="V124" s="96">
        <v>114219004588.39622</v>
      </c>
      <c r="W124" s="96">
        <v>127618539822.24664</v>
      </c>
      <c r="X124" s="96">
        <v>127296148380.12894</v>
      </c>
      <c r="Y124" s="96">
        <v>132775675661.64444</v>
      </c>
      <c r="Z124" s="96">
        <v>155324477137.60635</v>
      </c>
      <c r="AA124" s="96">
        <v>176152436103.3913</v>
      </c>
      <c r="AB124" s="96">
        <v>178772144083.26138</v>
      </c>
      <c r="AC124" s="96">
        <v>187653210240.18448</v>
      </c>
      <c r="AD124" s="96">
        <v>216464214998.93201</v>
      </c>
      <c r="AE124" s="96">
        <v>227898071334.91483</v>
      </c>
      <c r="AF124" s="96">
        <v>216536915819.5654</v>
      </c>
      <c r="AG124" s="96">
        <v>216757496718.53271</v>
      </c>
      <c r="AH124" s="96">
        <v>231501718830.40311</v>
      </c>
      <c r="AI124" s="96">
        <v>253684556726.17447</v>
      </c>
      <c r="AJ124" s="96">
        <v>272528113746.94272</v>
      </c>
      <c r="AK124" s="96">
        <v>287326861474.28815</v>
      </c>
      <c r="AL124" s="96">
        <v>300563367703.70416</v>
      </c>
      <c r="AM124" s="96">
        <v>303043457062.13049</v>
      </c>
      <c r="AN124" s="96">
        <v>316522850124.11725</v>
      </c>
      <c r="AO124" s="96">
        <v>329763487081.97833</v>
      </c>
      <c r="AP124" s="96">
        <v>345699837423.09894</v>
      </c>
      <c r="AQ124" s="96">
        <v>384020605208.11084</v>
      </c>
      <c r="AR124" s="96">
        <v>374713247875.65546</v>
      </c>
      <c r="AS124" s="96">
        <v>382209693857.7876</v>
      </c>
      <c r="AT124" s="96">
        <v>431988276203.76379</v>
      </c>
      <c r="AU124" s="96">
        <v>403330934543.17322</v>
      </c>
      <c r="AV124" s="96">
        <v>435163980232.34161</v>
      </c>
      <c r="AW124" s="96">
        <v>477066089579.23828</v>
      </c>
      <c r="AX124" s="96">
        <v>545624615727.92853</v>
      </c>
      <c r="AY124" s="96">
        <v>584471638316.84363</v>
      </c>
      <c r="AZ124" s="96">
        <v>644707572794.38562</v>
      </c>
      <c r="BA124" s="96">
        <v>700816909555.29224</v>
      </c>
      <c r="BB124" s="96">
        <v>711945091986.33911</v>
      </c>
      <c r="BC124" s="96">
        <v>545472604921.14954</v>
      </c>
      <c r="BD124" s="96">
        <v>681081115190.3866</v>
      </c>
      <c r="BE124" s="96">
        <v>680266535541.01672</v>
      </c>
      <c r="BF124" s="96">
        <v>681257910367.83606</v>
      </c>
      <c r="BG124" s="96">
        <v>686779868153.2196</v>
      </c>
      <c r="BH124" s="96">
        <v>750937516216.52112</v>
      </c>
      <c r="BI124" s="96">
        <v>775051882733.21204</v>
      </c>
      <c r="BJ124" s="96">
        <v>787594426583.85461</v>
      </c>
      <c r="BK124" s="96">
        <v>839725871852.14868</v>
      </c>
      <c r="BL124" s="96">
        <v>871296203212.20996</v>
      </c>
      <c r="BM124" s="96">
        <v>858588430223.76428</v>
      </c>
      <c r="BN124" s="96">
        <v>759037874697.32397</v>
      </c>
      <c r="BO124" s="96">
        <v>849152194163.82239</v>
      </c>
      <c r="BP124" s="96">
        <v>894013557368.77478</v>
      </c>
    </row>
    <row r="125" spans="1:69" hidden="1" x14ac:dyDescent="0.25">
      <c r="A125" s="96" t="s">
        <v>147</v>
      </c>
      <c r="B125" s="96" t="s">
        <v>336</v>
      </c>
      <c r="C125" s="96" t="s">
        <v>4192</v>
      </c>
      <c r="D125" s="100">
        <f t="shared" si="1"/>
        <v>55073513437.133095</v>
      </c>
      <c r="E125" s="96" t="s">
        <v>4193</v>
      </c>
      <c r="AJ125" s="96">
        <v>42200864237.73687</v>
      </c>
      <c r="AK125" s="96">
        <v>38402786455.314667</v>
      </c>
      <c r="AL125" s="96">
        <v>33986466014.244892</v>
      </c>
      <c r="AM125" s="96">
        <v>31675386324.392769</v>
      </c>
      <c r="AN125" s="96">
        <v>28191093830.061321</v>
      </c>
      <c r="AO125" s="96">
        <v>29600648521.986809</v>
      </c>
      <c r="AP125" s="96">
        <v>30192661492.378269</v>
      </c>
      <c r="AQ125" s="96">
        <v>30554973429.890938</v>
      </c>
      <c r="AR125" s="96">
        <v>26918931591.303043</v>
      </c>
      <c r="AS125" s="96">
        <v>27726499539.28352</v>
      </c>
      <c r="AT125" s="96">
        <v>35462192911.24691</v>
      </c>
      <c r="AU125" s="96">
        <v>34823873438.699638</v>
      </c>
      <c r="AV125" s="96">
        <v>40604636429.576881</v>
      </c>
      <c r="AW125" s="96">
        <v>43649984162.066711</v>
      </c>
      <c r="AX125" s="96">
        <v>48538782388.044388</v>
      </c>
      <c r="AY125" s="96">
        <v>48732937517.504837</v>
      </c>
      <c r="AZ125" s="96">
        <v>52046777268.695168</v>
      </c>
      <c r="BA125" s="96">
        <v>56783034000.267113</v>
      </c>
      <c r="BB125" s="96">
        <v>57294081305.784325</v>
      </c>
      <c r="BC125" s="96">
        <v>50476085631.193771</v>
      </c>
      <c r="BD125" s="96">
        <v>52040844285.717331</v>
      </c>
      <c r="BE125" s="96">
        <v>52249007662.24707</v>
      </c>
      <c r="BF125" s="96">
        <v>54756960030.314934</v>
      </c>
      <c r="BG125" s="96">
        <v>56235397951.420685</v>
      </c>
      <c r="BH125" s="96">
        <v>54829513001.85067</v>
      </c>
      <c r="BI125" s="96">
        <v>52581502969.221352</v>
      </c>
      <c r="BJ125" s="96">
        <v>50215335336.05899</v>
      </c>
      <c r="BK125" s="96">
        <v>54232562162.847153</v>
      </c>
      <c r="BL125" s="96">
        <v>59438888129.428032</v>
      </c>
      <c r="BM125" s="96">
        <v>60627665892.113152</v>
      </c>
      <c r="BN125" s="96">
        <v>53776739645.732285</v>
      </c>
      <c r="BO125" s="96">
        <v>55013604657.678261</v>
      </c>
      <c r="BP125" s="96">
        <v>60624992332.254532</v>
      </c>
    </row>
    <row r="126" spans="1:69" hidden="1" x14ac:dyDescent="0.25">
      <c r="A126" s="96" t="s">
        <v>337</v>
      </c>
      <c r="B126" s="96" t="s">
        <v>338</v>
      </c>
      <c r="C126" s="96" t="s">
        <v>4192</v>
      </c>
      <c r="D126" s="100">
        <f t="shared" si="1"/>
        <v>9950051719.2581329</v>
      </c>
      <c r="E126" s="96" t="s">
        <v>4193</v>
      </c>
      <c r="F126" s="96">
        <v>1416220899.1845837</v>
      </c>
      <c r="G126" s="96">
        <v>1565579147.3759358</v>
      </c>
      <c r="H126" s="96">
        <v>1718333820.9406409</v>
      </c>
      <c r="I126" s="96">
        <v>1768196394.9530513</v>
      </c>
      <c r="J126" s="96">
        <v>1964906903.3343573</v>
      </c>
      <c r="K126" s="96">
        <v>1825606543.2994442</v>
      </c>
      <c r="L126" s="96">
        <v>2199207294.6677876</v>
      </c>
      <c r="M126" s="96">
        <v>2084764376.6128972</v>
      </c>
      <c r="N126" s="96">
        <v>2344348805.80896</v>
      </c>
      <c r="O126" s="96">
        <v>2558943632.5691881</v>
      </c>
      <c r="P126" s="96">
        <v>2632958255.6961589</v>
      </c>
      <c r="Q126" s="96">
        <v>2753471981.1333871</v>
      </c>
      <c r="R126" s="96">
        <v>2458660462.1829071</v>
      </c>
      <c r="S126" s="96">
        <v>2671269970.1296268</v>
      </c>
      <c r="T126" s="96">
        <v>3076143579.8332968</v>
      </c>
      <c r="U126" s="96">
        <v>2718753527.2651086</v>
      </c>
      <c r="V126" s="96">
        <v>2770421019.2793803</v>
      </c>
      <c r="W126" s="96">
        <v>2847700751.7243166</v>
      </c>
      <c r="X126" s="96">
        <v>2895512460.0085196</v>
      </c>
      <c r="Y126" s="96">
        <v>2763037604.3470259</v>
      </c>
      <c r="Z126" s="96">
        <v>2913068575.7209048</v>
      </c>
      <c r="AA126" s="96">
        <v>2791094576.4208627</v>
      </c>
      <c r="AB126" s="96">
        <v>2879859620.1509795</v>
      </c>
      <c r="AC126" s="96">
        <v>2814065198.8927193</v>
      </c>
      <c r="AD126" s="96">
        <v>2838676578.3887377</v>
      </c>
      <c r="AE126" s="96">
        <v>3029365550.9083595</v>
      </c>
      <c r="AF126" s="96">
        <v>3325391231.0988965</v>
      </c>
      <c r="AG126" s="96">
        <v>3334021621.0662208</v>
      </c>
      <c r="AH126" s="96">
        <v>3487629446.6988611</v>
      </c>
      <c r="AI126" s="96">
        <v>3815748368.908288</v>
      </c>
      <c r="AJ126" s="96">
        <v>4675834063.7153292</v>
      </c>
      <c r="AK126" s="96">
        <v>4617751205.8785248</v>
      </c>
      <c r="AL126" s="96">
        <v>4581752960.8162584</v>
      </c>
      <c r="AM126" s="96">
        <v>6025948743.8039789</v>
      </c>
      <c r="AN126" s="96">
        <v>5956314946.4026375</v>
      </c>
      <c r="AO126" s="96">
        <v>5499987143.4140358</v>
      </c>
      <c r="AP126" s="96">
        <v>5750727883.4209118</v>
      </c>
      <c r="AQ126" s="96">
        <v>5138529493.439189</v>
      </c>
      <c r="AR126" s="96">
        <v>4887545799.1570168</v>
      </c>
      <c r="AS126" s="96">
        <v>5341120904.7825193</v>
      </c>
      <c r="AT126" s="96">
        <v>5401741745.0549269</v>
      </c>
      <c r="AU126" s="96">
        <v>5596603316.9578314</v>
      </c>
      <c r="AV126" s="96">
        <v>5994801946.214323</v>
      </c>
      <c r="AW126" s="96">
        <v>6427151059.7050228</v>
      </c>
      <c r="AX126" s="96">
        <v>7236646793.7626123</v>
      </c>
      <c r="AY126" s="96">
        <v>7915431175.3530588</v>
      </c>
      <c r="AZ126" s="96">
        <v>8195669750.802124</v>
      </c>
      <c r="BA126" s="96">
        <v>8700320663.965395</v>
      </c>
      <c r="BB126" s="96">
        <v>8906675121.7499428</v>
      </c>
      <c r="BC126" s="96">
        <v>8441829442.9152956</v>
      </c>
      <c r="BD126" s="96">
        <v>9653433902.0501633</v>
      </c>
      <c r="BE126" s="96">
        <v>10461170208.140074</v>
      </c>
      <c r="BF126" s="96">
        <v>10697580834.312731</v>
      </c>
      <c r="BG126" s="96">
        <v>10648328620.52676</v>
      </c>
      <c r="BH126" s="96">
        <v>10845337475.670641</v>
      </c>
      <c r="BI126" s="96">
        <v>10608335822.932552</v>
      </c>
      <c r="BJ126" s="96">
        <v>9911454429.5435505</v>
      </c>
      <c r="BK126" s="96">
        <v>9810585895.7098846</v>
      </c>
      <c r="BL126" s="96">
        <v>10474968708.354351</v>
      </c>
      <c r="BM126" s="96">
        <v>10144201676.054808</v>
      </c>
      <c r="BN126" s="96">
        <v>8631487897.6737576</v>
      </c>
      <c r="BO126" s="96">
        <v>9947839995.0000744</v>
      </c>
      <c r="BP126" s="96">
        <v>11007934794.08654</v>
      </c>
      <c r="BQ126" s="96">
        <v>10259393738.701712</v>
      </c>
    </row>
    <row r="127" spans="1:69" hidden="1" x14ac:dyDescent="0.25">
      <c r="A127" s="96" t="s">
        <v>339</v>
      </c>
      <c r="B127" s="96" t="s">
        <v>340</v>
      </c>
      <c r="C127" s="96" t="s">
        <v>4192</v>
      </c>
      <c r="D127" s="100">
        <f t="shared" si="1"/>
        <v>2427129127.2121587</v>
      </c>
      <c r="E127" s="96" t="s">
        <v>4193</v>
      </c>
      <c r="BD127" s="96">
        <v>2528788694.930253</v>
      </c>
      <c r="BE127" s="96">
        <v>2926332612.5647497</v>
      </c>
      <c r="BF127" s="96">
        <v>2363860002.7440767</v>
      </c>
      <c r="BG127" s="96">
        <v>2655520755.9788322</v>
      </c>
      <c r="BH127" s="96">
        <v>2490313819.3991566</v>
      </c>
      <c r="BI127" s="96">
        <v>2350023986.1842556</v>
      </c>
      <c r="BJ127" s="96">
        <v>2259871799.4143152</v>
      </c>
      <c r="BK127" s="96">
        <v>2398219216.5552645</v>
      </c>
      <c r="BL127" s="96">
        <v>2333100126.7733741</v>
      </c>
      <c r="BM127" s="96">
        <v>2712130985.607048</v>
      </c>
      <c r="BN127" s="96">
        <v>1975205654.6585081</v>
      </c>
      <c r="BO127" s="96">
        <v>2298174579.4760542</v>
      </c>
      <c r="BP127" s="96">
        <v>2261136419.4721804</v>
      </c>
    </row>
    <row r="128" spans="1:69" hidden="1" x14ac:dyDescent="0.25">
      <c r="A128" s="96" t="s">
        <v>341</v>
      </c>
      <c r="B128" s="96" t="s">
        <v>342</v>
      </c>
      <c r="C128" s="96" t="s">
        <v>4192</v>
      </c>
      <c r="D128" s="100">
        <f t="shared" si="1"/>
        <v>11324978641.177542</v>
      </c>
      <c r="E128" s="96" t="s">
        <v>4193</v>
      </c>
      <c r="AM128" s="96">
        <v>314757155.81739676</v>
      </c>
      <c r="AN128" s="96">
        <v>546927622.81606603</v>
      </c>
      <c r="AO128" s="96">
        <v>786289581.41165674</v>
      </c>
      <c r="AP128" s="96">
        <v>648942921.26267135</v>
      </c>
      <c r="AQ128" s="96">
        <v>883243288.82990634</v>
      </c>
      <c r="AR128" s="96">
        <v>857094571.42798066</v>
      </c>
      <c r="AS128" s="96">
        <v>1282002873.8817196</v>
      </c>
      <c r="AT128" s="96">
        <v>1670392082.3868577</v>
      </c>
      <c r="AU128" s="96">
        <v>1949455347.6414833</v>
      </c>
      <c r="AV128" s="96">
        <v>2203305310.9699578</v>
      </c>
      <c r="AW128" s="96">
        <v>2447268719.9029183</v>
      </c>
      <c r="AX128" s="96">
        <v>3134870557.2382479</v>
      </c>
      <c r="AY128" s="96">
        <v>3648692410.7317443</v>
      </c>
      <c r="AZ128" s="96">
        <v>4348703597.4757462</v>
      </c>
      <c r="BA128" s="96">
        <v>4789954494.5588942</v>
      </c>
      <c r="BB128" s="96">
        <v>5539832490.6365108</v>
      </c>
      <c r="BC128" s="96">
        <v>4993292735.9533978</v>
      </c>
      <c r="BD128" s="96">
        <v>6019973786.6859102</v>
      </c>
      <c r="BE128" s="96">
        <v>7156814414.1073771</v>
      </c>
      <c r="BF128" s="96">
        <v>8189162724.1364002</v>
      </c>
      <c r="BG128" s="96">
        <v>9337458476.5493622</v>
      </c>
      <c r="BH128" s="96">
        <v>10390707345.951681</v>
      </c>
      <c r="BI128" s="96">
        <v>11140147276.50421</v>
      </c>
      <c r="BJ128" s="96">
        <v>12100140953.841803</v>
      </c>
      <c r="BK128" s="96">
        <v>12736811720.9263</v>
      </c>
      <c r="BL128" s="96">
        <v>14543041778.804388</v>
      </c>
      <c r="BM128" s="96">
        <v>16476384931.045017</v>
      </c>
      <c r="BN128" s="96">
        <v>14618134239.205427</v>
      </c>
      <c r="BO128" s="96">
        <v>15552788033.711739</v>
      </c>
      <c r="BP128" s="96">
        <v>18820682212.371857</v>
      </c>
      <c r="BQ128" s="96">
        <v>20119309285.027966</v>
      </c>
    </row>
    <row r="129" spans="1:69" hidden="1" x14ac:dyDescent="0.25">
      <c r="A129" s="96" t="s">
        <v>343</v>
      </c>
      <c r="B129" s="96" t="s">
        <v>4079</v>
      </c>
      <c r="C129" s="96" t="s">
        <v>4192</v>
      </c>
      <c r="D129" s="100">
        <f t="shared" si="1"/>
        <v>21626548.658101104</v>
      </c>
      <c r="E129" s="96" t="s">
        <v>4193</v>
      </c>
      <c r="Z129" s="96">
        <v>54209833.846585505</v>
      </c>
      <c r="AA129" s="96">
        <v>34088555.824460365</v>
      </c>
      <c r="AB129" s="96">
        <v>31637483.019831769</v>
      </c>
      <c r="AC129" s="96">
        <v>32710773.962866008</v>
      </c>
      <c r="AD129" s="96">
        <v>50501246.648706399</v>
      </c>
      <c r="AE129" s="96">
        <v>33873417.049772076</v>
      </c>
      <c r="AF129" s="96">
        <v>35971227.754640304</v>
      </c>
      <c r="AG129" s="96">
        <v>30842771.71152747</v>
      </c>
      <c r="AH129" s="96">
        <v>24723683.92846366</v>
      </c>
      <c r="AI129" s="96">
        <v>24090385.717962421</v>
      </c>
      <c r="AJ129" s="96">
        <v>20566615.052577168</v>
      </c>
      <c r="AK129" s="96">
        <v>23488095.364426129</v>
      </c>
      <c r="AL129" s="96">
        <v>22718486.591391671</v>
      </c>
      <c r="AM129" s="96">
        <v>22397316.508828502</v>
      </c>
      <c r="AN129" s="96">
        <v>21738578.420189463</v>
      </c>
      <c r="AO129" s="96">
        <v>23175721.697510734</v>
      </c>
      <c r="AP129" s="96">
        <v>15651292.670604821</v>
      </c>
      <c r="AQ129" s="96">
        <v>23047048.344355464</v>
      </c>
      <c r="AR129" s="96">
        <v>21242936.500681765</v>
      </c>
      <c r="AS129" s="96">
        <v>22629583.266540721</v>
      </c>
      <c r="AT129" s="96">
        <v>15549389.62339923</v>
      </c>
      <c r="AU129" s="96">
        <v>20439129.321181681</v>
      </c>
      <c r="AV129" s="96">
        <v>26130115.161356464</v>
      </c>
      <c r="AW129" s="96">
        <v>23485866.569970198</v>
      </c>
      <c r="AX129" s="96">
        <v>16394582.142517401</v>
      </c>
      <c r="AY129" s="96">
        <v>20020374.617284227</v>
      </c>
      <c r="AZ129" s="96">
        <v>14476503.054645162</v>
      </c>
      <c r="BA129" s="96">
        <v>22555130.311236877</v>
      </c>
      <c r="BB129" s="96">
        <v>19644408.541047398</v>
      </c>
      <c r="BC129" s="96">
        <v>19881889.905468065</v>
      </c>
      <c r="BD129" s="96">
        <v>16666845.523851294</v>
      </c>
      <c r="BE129" s="96">
        <v>19627341.760617234</v>
      </c>
      <c r="BF129" s="96">
        <v>20138929.87020753</v>
      </c>
      <c r="BG129" s="96">
        <v>18750665.607227888</v>
      </c>
      <c r="BH129" s="96">
        <v>20714502.377160214</v>
      </c>
      <c r="BI129" s="96">
        <v>26692059.890766211</v>
      </c>
      <c r="BJ129" s="96">
        <v>34087790.792038433</v>
      </c>
      <c r="BK129" s="96">
        <v>28102406.632454768</v>
      </c>
      <c r="BL129" s="96">
        <v>18037876.885074865</v>
      </c>
      <c r="BM129" s="96">
        <v>34067099.94373516</v>
      </c>
      <c r="BN129" s="96">
        <v>21445651.877439965</v>
      </c>
      <c r="BO129" s="96">
        <v>9114648.7344379462</v>
      </c>
      <c r="BP129" s="96">
        <v>18491694.117773592</v>
      </c>
      <c r="BQ129" s="96">
        <v>19632384.417181328</v>
      </c>
    </row>
    <row r="130" spans="1:69" hidden="1" x14ac:dyDescent="0.25">
      <c r="A130" s="96" t="s">
        <v>4078</v>
      </c>
      <c r="B130" s="96" t="s">
        <v>4077</v>
      </c>
      <c r="C130" s="96" t="s">
        <v>4192</v>
      </c>
      <c r="D130" s="100" t="e">
        <f t="shared" si="1"/>
        <v>#DIV/0!</v>
      </c>
      <c r="E130" s="96" t="s">
        <v>4193</v>
      </c>
    </row>
    <row r="131" spans="1:69" hidden="1" x14ac:dyDescent="0.25">
      <c r="A131" s="96" t="s">
        <v>344</v>
      </c>
      <c r="B131" s="96" t="s">
        <v>345</v>
      </c>
      <c r="C131" s="96" t="s">
        <v>4192</v>
      </c>
      <c r="D131" s="100">
        <f t="shared" si="1"/>
        <v>615942178879.15137</v>
      </c>
      <c r="E131" s="96" t="s">
        <v>4193</v>
      </c>
      <c r="F131" s="96">
        <v>155090509.99047267</v>
      </c>
      <c r="G131" s="96">
        <v>210088398.93806332</v>
      </c>
      <c r="H131" s="96">
        <v>242892606.01130468</v>
      </c>
      <c r="I131" s="96">
        <v>278349444.38426906</v>
      </c>
      <c r="J131" s="96">
        <v>358989435.89584893</v>
      </c>
      <c r="K131" s="96">
        <v>490206264.1888144</v>
      </c>
      <c r="L131" s="96">
        <v>700471505.21352589</v>
      </c>
      <c r="M131" s="96">
        <v>910559904.15158927</v>
      </c>
      <c r="N131" s="96">
        <v>1256374604.5921471</v>
      </c>
      <c r="O131" s="96">
        <v>1715368240.4875541</v>
      </c>
      <c r="P131" s="96">
        <v>2241915553.482574</v>
      </c>
      <c r="Q131" s="96">
        <v>2784024970.1026354</v>
      </c>
      <c r="R131" s="96">
        <v>3978770107.4978843</v>
      </c>
      <c r="S131" s="96">
        <v>6002904631.2731981</v>
      </c>
      <c r="T131" s="96">
        <v>6260828814.6496</v>
      </c>
      <c r="U131" s="96">
        <v>7597224463.4500589</v>
      </c>
      <c r="V131" s="96">
        <v>10569763097.919678</v>
      </c>
      <c r="W131" s="96">
        <v>12883741801.711395</v>
      </c>
      <c r="X131" s="96">
        <v>15060402625.220781</v>
      </c>
      <c r="Y131" s="96">
        <v>15510377314.697128</v>
      </c>
      <c r="Z131" s="96">
        <v>16831122438.82922</v>
      </c>
      <c r="AA131" s="96">
        <v>19164465351.108913</v>
      </c>
      <c r="AB131" s="96">
        <v>19556966362.424599</v>
      </c>
      <c r="AC131" s="96">
        <v>22775934444.638489</v>
      </c>
      <c r="AD131" s="96">
        <v>25650325721.018356</v>
      </c>
      <c r="AE131" s="96">
        <v>25982346738.700352</v>
      </c>
      <c r="AF131" s="96">
        <v>35082728938.660118</v>
      </c>
      <c r="AG131" s="96">
        <v>43655502773.10498</v>
      </c>
      <c r="AH131" s="96">
        <v>48315910703.588356</v>
      </c>
      <c r="AI131" s="96">
        <v>46544571942.676651</v>
      </c>
      <c r="AJ131" s="96">
        <v>48912575903.939392</v>
      </c>
      <c r="AK131" s="96">
        <v>54890457379.951874</v>
      </c>
      <c r="AL131" s="96">
        <v>61545555626.783646</v>
      </c>
      <c r="AM131" s="96">
        <v>67738211817.030365</v>
      </c>
      <c r="AN131" s="96">
        <v>79997258947.656982</v>
      </c>
      <c r="AO131" s="96">
        <v>98361779119.812759</v>
      </c>
      <c r="AP131" s="96">
        <v>108384746485.81619</v>
      </c>
      <c r="AQ131" s="96">
        <v>128667649613.93166</v>
      </c>
      <c r="AR131" s="96">
        <v>147407605536.04156</v>
      </c>
      <c r="AS131" s="96">
        <v>165494572053.20297</v>
      </c>
      <c r="AT131" s="96">
        <v>193604594357.41113</v>
      </c>
      <c r="AU131" s="96">
        <v>190121512618.78818</v>
      </c>
      <c r="AV131" s="96">
        <v>214481244791.44794</v>
      </c>
      <c r="AW131" s="96">
        <v>243606782778.2334</v>
      </c>
      <c r="AX131" s="96">
        <v>294775863707.80383</v>
      </c>
      <c r="AY131" s="96">
        <v>318060749677.8158</v>
      </c>
      <c r="AZ131" s="96">
        <v>356371465645.10889</v>
      </c>
      <c r="BA131" s="96">
        <v>401288294601.23218</v>
      </c>
      <c r="BB131" s="96">
        <v>431794880863.69684</v>
      </c>
      <c r="BC131" s="96">
        <v>429822561071.30945</v>
      </c>
      <c r="BD131" s="96">
        <v>485819077282.20245</v>
      </c>
      <c r="BE131" s="96">
        <v>560718774661.18164</v>
      </c>
      <c r="BF131" s="96">
        <v>593203516504.89307</v>
      </c>
      <c r="BG131" s="96">
        <v>615865299382.6001</v>
      </c>
      <c r="BH131" s="96">
        <v>628771146445.14246</v>
      </c>
      <c r="BI131" s="96">
        <v>630243710500.66199</v>
      </c>
      <c r="BJ131" s="96">
        <v>645194913137.37756</v>
      </c>
      <c r="BK131" s="96">
        <v>661197972505.47656</v>
      </c>
      <c r="BL131" s="96">
        <v>687486786580.33826</v>
      </c>
      <c r="BM131" s="96">
        <v>689125316934.17725</v>
      </c>
      <c r="BN131" s="96">
        <v>677363284488.07544</v>
      </c>
      <c r="BO131" s="96">
        <v>752514981840.52844</v>
      </c>
      <c r="BP131" s="96">
        <v>778315181229.9812</v>
      </c>
      <c r="BQ131" s="96">
        <v>802291342916.70093</v>
      </c>
    </row>
    <row r="132" spans="1:69" hidden="1" x14ac:dyDescent="0.25">
      <c r="A132" s="96" t="s">
        <v>346</v>
      </c>
      <c r="B132" s="96" t="s">
        <v>347</v>
      </c>
      <c r="C132" s="96" t="s">
        <v>4192</v>
      </c>
      <c r="D132" s="100">
        <f t="shared" si="1"/>
        <v>59705811448.921463</v>
      </c>
      <c r="E132" s="96" t="s">
        <v>4193</v>
      </c>
      <c r="BD132" s="96">
        <v>51879961312.940529</v>
      </c>
      <c r="BE132" s="96">
        <v>59279118796.951157</v>
      </c>
      <c r="BF132" s="96">
        <v>63835993022.996429</v>
      </c>
      <c r="BG132" s="96">
        <v>61287041489.16272</v>
      </c>
      <c r="BH132" s="96">
        <v>62147747807.204208</v>
      </c>
      <c r="BI132" s="96">
        <v>61608365575.100044</v>
      </c>
      <c r="BJ132" s="96">
        <v>63124657711.228882</v>
      </c>
      <c r="BK132" s="96">
        <v>60113479362.704956</v>
      </c>
      <c r="BL132" s="96">
        <v>59900925832.156731</v>
      </c>
      <c r="BM132" s="96">
        <v>53880823578.768929</v>
      </c>
    </row>
    <row r="133" spans="1:69" hidden="1" x14ac:dyDescent="0.25">
      <c r="A133" s="96" t="s">
        <v>4076</v>
      </c>
      <c r="B133" s="96" t="s">
        <v>4075</v>
      </c>
      <c r="C133" s="96" t="s">
        <v>4192</v>
      </c>
      <c r="D133" s="100">
        <f t="shared" ref="D133:D196" si="2">AVERAGE(BA133:BQ133)</f>
        <v>909883249903.12</v>
      </c>
      <c r="E133" s="96" t="s">
        <v>4193</v>
      </c>
      <c r="F133" s="96">
        <v>34493434854.338387</v>
      </c>
      <c r="G133" s="96">
        <v>35322750689.175064</v>
      </c>
      <c r="H133" s="96">
        <v>38948399985.355652</v>
      </c>
      <c r="I133" s="96">
        <v>41395152194.709877</v>
      </c>
      <c r="J133" s="96">
        <v>41052126391.440315</v>
      </c>
      <c r="K133" s="96">
        <v>46897482225.133072</v>
      </c>
      <c r="L133" s="96">
        <v>51552077820.865997</v>
      </c>
      <c r="M133" s="96">
        <v>52265482552.795006</v>
      </c>
      <c r="N133" s="96">
        <v>55719505999.23996</v>
      </c>
      <c r="O133" s="96">
        <v>61441036122.533325</v>
      </c>
      <c r="P133" s="96">
        <v>81020494989.544403</v>
      </c>
      <c r="Q133" s="96">
        <v>83650835088.269394</v>
      </c>
      <c r="R133" s="96">
        <v>98035797939.766113</v>
      </c>
      <c r="S133" s="96">
        <v>109594233118.34637</v>
      </c>
      <c r="T133" s="96">
        <v>112132494658.4696</v>
      </c>
      <c r="U133" s="96">
        <v>116955342902.24594</v>
      </c>
      <c r="V133" s="96">
        <v>123329002501.80461</v>
      </c>
      <c r="W133" s="96">
        <v>131219204286.51161</v>
      </c>
      <c r="X133" s="96">
        <v>148798257910.97119</v>
      </c>
      <c r="Y133" s="96">
        <v>165237407647.52994</v>
      </c>
      <c r="Z133" s="96">
        <v>181750052245.68927</v>
      </c>
      <c r="AA133" s="96">
        <v>187594137881.09244</v>
      </c>
      <c r="AB133" s="96">
        <v>184316736397.48041</v>
      </c>
      <c r="AC133" s="96">
        <v>221877284051.43423</v>
      </c>
      <c r="AD133" s="96">
        <v>254251227687.33725</v>
      </c>
      <c r="AE133" s="96">
        <v>247452365374.78494</v>
      </c>
      <c r="AF133" s="96">
        <v>223773189461.35291</v>
      </c>
      <c r="AG133" s="96">
        <v>239989596648.11359</v>
      </c>
      <c r="AH133" s="96">
        <v>267690981733.3302</v>
      </c>
      <c r="AI133" s="96">
        <v>252108412457.3515</v>
      </c>
      <c r="AJ133" s="96">
        <v>251185973084.08041</v>
      </c>
      <c r="AK133" s="96">
        <v>263597328169.76715</v>
      </c>
      <c r="AL133" s="96">
        <v>289097654281.37177</v>
      </c>
      <c r="AM133" s="96">
        <v>298974536383.80737</v>
      </c>
      <c r="AN133" s="96">
        <v>312503887936.34277</v>
      </c>
      <c r="AO133" s="96">
        <v>334746602927.76361</v>
      </c>
      <c r="AP133" s="96">
        <v>364218241725.63654</v>
      </c>
      <c r="AQ133" s="96">
        <v>396639181867.16693</v>
      </c>
      <c r="AR133" s="96">
        <v>423880358490.27368</v>
      </c>
      <c r="AS133" s="96">
        <v>444527956252.56458</v>
      </c>
      <c r="AT133" s="96">
        <v>493722463740.15332</v>
      </c>
      <c r="AU133" s="96">
        <v>507040945664.29102</v>
      </c>
      <c r="AV133" s="96">
        <v>525613201464.14832</v>
      </c>
      <c r="AW133" s="96">
        <v>548236416489.56329</v>
      </c>
      <c r="AX133" s="96">
        <v>600122955652.6167</v>
      </c>
      <c r="AY133" s="96">
        <v>651503232875.87512</v>
      </c>
      <c r="AZ133" s="96">
        <v>693360535194.07349</v>
      </c>
      <c r="BA133" s="96">
        <v>726904149294.02698</v>
      </c>
      <c r="BB133" s="96">
        <v>729416235323.22351</v>
      </c>
      <c r="BC133" s="96">
        <v>665622672044.02795</v>
      </c>
      <c r="BD133" s="96">
        <v>764018003969.17957</v>
      </c>
      <c r="BE133" s="96">
        <v>818063830425.09863</v>
      </c>
      <c r="BF133" s="96">
        <v>849876101500.97461</v>
      </c>
      <c r="BG133" s="96">
        <v>868663610687.0979</v>
      </c>
      <c r="BH133" s="96">
        <v>890871994920.03235</v>
      </c>
      <c r="BI133" s="96">
        <v>934127834185.74158</v>
      </c>
      <c r="BJ133" s="96">
        <v>956880034308.78052</v>
      </c>
      <c r="BK133" s="96">
        <v>994057328423.22461</v>
      </c>
      <c r="BL133" s="96">
        <v>1038563564551.4813</v>
      </c>
      <c r="BM133" s="96">
        <v>1048252953436.8402</v>
      </c>
      <c r="BN133" s="96">
        <v>954865474113.40234</v>
      </c>
      <c r="BO133" s="96">
        <v>1032456331054.0829</v>
      </c>
      <c r="BP133" s="96">
        <v>1111666012079.356</v>
      </c>
      <c r="BQ133" s="96">
        <v>1083709118036.4723</v>
      </c>
    </row>
    <row r="134" spans="1:69" hidden="1" x14ac:dyDescent="0.25">
      <c r="A134" s="96" t="s">
        <v>348</v>
      </c>
      <c r="B134" s="96" t="s">
        <v>349</v>
      </c>
      <c r="C134" s="96" t="s">
        <v>4192</v>
      </c>
      <c r="D134" s="100">
        <f t="shared" si="2"/>
        <v>3551984896.7518058</v>
      </c>
      <c r="E134" s="96" t="s">
        <v>4193</v>
      </c>
      <c r="AT134" s="96">
        <v>1819957760.0022888</v>
      </c>
      <c r="AU134" s="96">
        <v>1569913763.2959833</v>
      </c>
      <c r="AV134" s="96">
        <v>1497886119.9386411</v>
      </c>
      <c r="AW134" s="96">
        <v>1374070853.1906645</v>
      </c>
      <c r="AX134" s="96">
        <v>1435629227.3998373</v>
      </c>
      <c r="AY134" s="96">
        <v>1603023595.3374517</v>
      </c>
      <c r="AZ134" s="96">
        <v>1833506327.8999386</v>
      </c>
      <c r="BA134" s="96">
        <v>1982790413.1339443</v>
      </c>
      <c r="BB134" s="96">
        <v>2252093007.0247893</v>
      </c>
      <c r="BC134" s="96">
        <v>2378120131.6668091</v>
      </c>
      <c r="BD134" s="96">
        <v>2751651460.8031602</v>
      </c>
      <c r="BE134" s="96">
        <v>3368681784.3842764</v>
      </c>
      <c r="BF134" s="96">
        <v>3594754018.9202819</v>
      </c>
      <c r="BG134" s="96">
        <v>4290770292.0668044</v>
      </c>
      <c r="BH134" s="96">
        <v>4592583074.303731</v>
      </c>
      <c r="BI134" s="96">
        <v>4898081700.5180054</v>
      </c>
      <c r="BJ134" s="96">
        <v>5410323084.6962566</v>
      </c>
    </row>
    <row r="135" spans="1:69" hidden="1" x14ac:dyDescent="0.25">
      <c r="A135" s="96" t="s">
        <v>350</v>
      </c>
      <c r="B135" s="96" t="s">
        <v>351</v>
      </c>
      <c r="C135" s="96" t="s">
        <v>4192</v>
      </c>
      <c r="D135" s="100">
        <f t="shared" si="2"/>
        <v>10230313559.250782</v>
      </c>
      <c r="E135" s="96" t="s">
        <v>4193</v>
      </c>
      <c r="AI135" s="96">
        <v>661467608.22091913</v>
      </c>
      <c r="AJ135" s="96">
        <v>641473817.63270068</v>
      </c>
      <c r="AK135" s="96">
        <v>722244848.060709</v>
      </c>
      <c r="AL135" s="96">
        <v>1437968180.4611628</v>
      </c>
      <c r="AM135" s="96">
        <v>1679926785.2412384</v>
      </c>
      <c r="AN135" s="96">
        <v>1680673907.3256288</v>
      </c>
      <c r="AO135" s="96">
        <v>2503183049.3955317</v>
      </c>
      <c r="AP135" s="96">
        <v>3405733883.3904262</v>
      </c>
      <c r="AQ135" s="96">
        <v>4327595388.5475264</v>
      </c>
      <c r="AR135" s="96">
        <v>4548302753.3386974</v>
      </c>
      <c r="AS135" s="96">
        <v>4793911102.0538015</v>
      </c>
      <c r="AT135" s="96">
        <v>4870613679.6930819</v>
      </c>
      <c r="AU135" s="96">
        <v>5688876777.8518896</v>
      </c>
      <c r="AV135" s="96">
        <v>6399986375.3920174</v>
      </c>
      <c r="AW135" s="96">
        <v>6854385407.8960857</v>
      </c>
      <c r="AX135" s="96">
        <v>8501345243.7638874</v>
      </c>
      <c r="AY135" s="96">
        <v>8900888745.0133667</v>
      </c>
      <c r="AZ135" s="96">
        <v>8609278696.2838535</v>
      </c>
      <c r="BA135" s="96">
        <v>9611707045.0041695</v>
      </c>
      <c r="BB135" s="96">
        <v>10404208773.628956</v>
      </c>
      <c r="BC135" s="96">
        <v>11404244037.012409</v>
      </c>
      <c r="BD135" s="96">
        <v>12529239758.933292</v>
      </c>
      <c r="BE135" s="96">
        <v>12855742812.343502</v>
      </c>
      <c r="BF135" s="96">
        <v>10938319887.111198</v>
      </c>
      <c r="BG135" s="96">
        <v>11308860757.510109</v>
      </c>
      <c r="BH135" s="96">
        <v>10510496640.859436</v>
      </c>
      <c r="BI135" s="96">
        <v>11553482873.631842</v>
      </c>
      <c r="BJ135" s="96">
        <v>11389072915.06319</v>
      </c>
      <c r="BK135" s="96">
        <v>11835902995.235676</v>
      </c>
      <c r="BL135" s="96">
        <v>11281307043.418043</v>
      </c>
      <c r="BM135" s="96">
        <v>11178911202.360168</v>
      </c>
      <c r="BN135" s="96">
        <v>5170958969.7169857</v>
      </c>
      <c r="BO135" s="96">
        <v>5847509629.8815413</v>
      </c>
      <c r="BP135" s="96">
        <v>5865051606.3020144</v>
      </c>
    </row>
    <row r="136" spans="1:69" hidden="1" x14ac:dyDescent="0.25">
      <c r="A136" s="96" t="s">
        <v>352</v>
      </c>
      <c r="B136" s="96" t="s">
        <v>353</v>
      </c>
      <c r="C136" s="96" t="s">
        <v>4192</v>
      </c>
      <c r="D136" s="100" t="e">
        <f t="shared" si="2"/>
        <v>#DIV/0!</v>
      </c>
      <c r="E136" s="96" t="s">
        <v>4193</v>
      </c>
    </row>
    <row r="137" spans="1:69" hidden="1" x14ac:dyDescent="0.25">
      <c r="A137" s="96" t="s">
        <v>354</v>
      </c>
      <c r="B137" s="96" t="s">
        <v>355</v>
      </c>
      <c r="C137" s="96" t="s">
        <v>4192</v>
      </c>
      <c r="D137" s="100">
        <f t="shared" si="2"/>
        <v>18974762700.844894</v>
      </c>
      <c r="E137" s="96" t="s">
        <v>4193</v>
      </c>
      <c r="AW137" s="96">
        <v>8038639337.9113541</v>
      </c>
      <c r="AX137" s="96">
        <v>7245375395.0686531</v>
      </c>
      <c r="AY137" s="96">
        <v>7805698300.3037825</v>
      </c>
      <c r="AZ137" s="96">
        <v>9469425615.5411148</v>
      </c>
      <c r="BA137" s="96">
        <v>10455823062.097258</v>
      </c>
      <c r="BB137" s="96">
        <v>9320176116.070013</v>
      </c>
      <c r="BC137" s="96">
        <v>8876035619.2983093</v>
      </c>
      <c r="BD137" s="96">
        <v>36410780060.33506</v>
      </c>
      <c r="BE137" s="96">
        <v>10421862584.996895</v>
      </c>
      <c r="BF137" s="96">
        <v>32464707330.012844</v>
      </c>
      <c r="BG137" s="96">
        <v>23939585224.521023</v>
      </c>
      <c r="BH137" s="96">
        <v>11062068957.633671</v>
      </c>
      <c r="BI137" s="96">
        <v>10828621281.340273</v>
      </c>
      <c r="BJ137" s="96">
        <v>10185995057.168917</v>
      </c>
      <c r="BK137" s="96">
        <v>23695918839.913071</v>
      </c>
      <c r="BL137" s="96">
        <v>29863653351.188843</v>
      </c>
      <c r="BM137" s="96">
        <v>31267089941.822849</v>
      </c>
      <c r="BN137" s="96">
        <v>10525774408.897121</v>
      </c>
      <c r="BO137" s="96">
        <v>23798406527.288349</v>
      </c>
      <c r="BP137" s="96">
        <v>19050764817.5317</v>
      </c>
      <c r="BQ137" s="96">
        <v>20403702734.247097</v>
      </c>
    </row>
    <row r="138" spans="1:69" hidden="1" x14ac:dyDescent="0.25">
      <c r="A138" s="96" t="s">
        <v>4074</v>
      </c>
      <c r="B138" s="96" t="s">
        <v>3682</v>
      </c>
      <c r="C138" s="96" t="s">
        <v>4192</v>
      </c>
      <c r="D138" s="100" t="e">
        <f t="shared" si="2"/>
        <v>#DIV/0!</v>
      </c>
      <c r="E138" s="96" t="s">
        <v>4193</v>
      </c>
    </row>
    <row r="139" spans="1:69" hidden="1" x14ac:dyDescent="0.25">
      <c r="A139" s="96" t="s">
        <v>4073</v>
      </c>
      <c r="B139" s="96" t="s">
        <v>4072</v>
      </c>
      <c r="C139" s="96" t="s">
        <v>4192</v>
      </c>
      <c r="D139" s="100">
        <f t="shared" si="2"/>
        <v>1160435772291.1677</v>
      </c>
      <c r="E139" s="96" t="s">
        <v>4193</v>
      </c>
      <c r="F139" s="96">
        <v>45390093513.391487</v>
      </c>
      <c r="G139" s="96">
        <v>46797472637.676292</v>
      </c>
      <c r="H139" s="96">
        <v>50999116829.216217</v>
      </c>
      <c r="I139" s="96">
        <v>54144894953.487404</v>
      </c>
      <c r="J139" s="96">
        <v>54121379745.215721</v>
      </c>
      <c r="K139" s="96">
        <v>61407203629.969902</v>
      </c>
      <c r="L139" s="96">
        <v>66929226993.419235</v>
      </c>
      <c r="M139" s="96">
        <v>67814525565.556007</v>
      </c>
      <c r="N139" s="96">
        <v>72213691781.984619</v>
      </c>
      <c r="O139" s="96">
        <v>79186729406.765152</v>
      </c>
      <c r="P139" s="96">
        <v>102675473856.96315</v>
      </c>
      <c r="Q139" s="96">
        <v>105778767800.02487</v>
      </c>
      <c r="R139" s="96">
        <v>122278046077.1404</v>
      </c>
      <c r="S139" s="96">
        <v>136186297100.61632</v>
      </c>
      <c r="T139" s="96">
        <v>141268722197.39737</v>
      </c>
      <c r="U139" s="96">
        <v>147492596237.44998</v>
      </c>
      <c r="V139" s="96">
        <v>156929493834.02798</v>
      </c>
      <c r="W139" s="96">
        <v>167377933611.7262</v>
      </c>
      <c r="X139" s="96">
        <v>189382866698.72327</v>
      </c>
      <c r="Y139" s="96">
        <v>210455353510.65469</v>
      </c>
      <c r="Z139" s="96">
        <v>231732466687.68677</v>
      </c>
      <c r="AA139" s="96">
        <v>237880113173.82199</v>
      </c>
      <c r="AB139" s="96">
        <v>234112283545.85831</v>
      </c>
      <c r="AC139" s="96">
        <v>279020386875.19086</v>
      </c>
      <c r="AD139" s="96">
        <v>317778992255.40063</v>
      </c>
      <c r="AE139" s="96">
        <v>311084898822.43164</v>
      </c>
      <c r="AF139" s="96">
        <v>284528445074.29633</v>
      </c>
      <c r="AG139" s="96">
        <v>304559166647.37958</v>
      </c>
      <c r="AH139" s="96">
        <v>339581621208.22778</v>
      </c>
      <c r="AI139" s="96">
        <v>323861595831.87946</v>
      </c>
      <c r="AJ139" s="96">
        <v>324898754586.79926</v>
      </c>
      <c r="AK139" s="96">
        <v>342039207516.37408</v>
      </c>
      <c r="AL139" s="96">
        <v>375746852169.67194</v>
      </c>
      <c r="AM139" s="96">
        <v>388865605656.4082</v>
      </c>
      <c r="AN139" s="96">
        <v>408732281016.42816</v>
      </c>
      <c r="AO139" s="96">
        <v>438364808880.63269</v>
      </c>
      <c r="AP139" s="96">
        <v>477875052265.10956</v>
      </c>
      <c r="AQ139" s="96">
        <v>520984243428.47369</v>
      </c>
      <c r="AR139" s="96">
        <v>555955471327.48096</v>
      </c>
      <c r="AS139" s="96">
        <v>583514086207.8927</v>
      </c>
      <c r="AT139" s="96">
        <v>645292029014.19275</v>
      </c>
      <c r="AU139" s="96">
        <v>664742625083.35938</v>
      </c>
      <c r="AV139" s="96">
        <v>688068237663.19763</v>
      </c>
      <c r="AW139" s="96">
        <v>721532658537.79785</v>
      </c>
      <c r="AX139" s="96">
        <v>793663867573.0957</v>
      </c>
      <c r="AY139" s="96">
        <v>856798374832.7146</v>
      </c>
      <c r="AZ139" s="96">
        <v>908571089471.32922</v>
      </c>
      <c r="BA139" s="96">
        <v>952937519657.65649</v>
      </c>
      <c r="BB139" s="96">
        <v>956570186082.32935</v>
      </c>
      <c r="BC139" s="96">
        <v>878030011438.32727</v>
      </c>
      <c r="BD139" s="96">
        <v>993614183829.59961</v>
      </c>
      <c r="BE139" s="96">
        <v>1058537711751.6729</v>
      </c>
      <c r="BF139" s="96">
        <v>1087618472782.6195</v>
      </c>
      <c r="BG139" s="96">
        <v>1111427863498.0991</v>
      </c>
      <c r="BH139" s="96">
        <v>1138175531125.5996</v>
      </c>
      <c r="BI139" s="96">
        <v>1185265786989.2258</v>
      </c>
      <c r="BJ139" s="96">
        <v>1212074534376.9465</v>
      </c>
      <c r="BK139" s="96">
        <v>1255652014729.6521</v>
      </c>
      <c r="BL139" s="96">
        <v>1311006448933.3689</v>
      </c>
      <c r="BM139" s="96">
        <v>1321090067380.1177</v>
      </c>
      <c r="BN139" s="96">
        <v>1206950296867.3809</v>
      </c>
      <c r="BO139" s="96">
        <v>1299848563299.3945</v>
      </c>
      <c r="BP139" s="96">
        <v>1395476476789.3535</v>
      </c>
      <c r="BQ139" s="96">
        <v>1363132459418.5085</v>
      </c>
    </row>
    <row r="140" spans="1:69" hidden="1" x14ac:dyDescent="0.25">
      <c r="A140" s="96" t="s">
        <v>4071</v>
      </c>
      <c r="B140" s="96" t="s">
        <v>4070</v>
      </c>
      <c r="C140" s="96" t="s">
        <v>4192</v>
      </c>
      <c r="D140" s="100">
        <f t="shared" si="2"/>
        <v>242434917153.06543</v>
      </c>
      <c r="E140" s="96" t="s">
        <v>4193</v>
      </c>
      <c r="AU140" s="96">
        <v>161224258806.20984</v>
      </c>
      <c r="AV140" s="96">
        <v>182655070767.60175</v>
      </c>
      <c r="AW140" s="96">
        <v>210663265198.35889</v>
      </c>
      <c r="AX140" s="96">
        <v>234803073515.17209</v>
      </c>
      <c r="AY140" s="96">
        <v>258983728258.26047</v>
      </c>
      <c r="AZ140" s="96">
        <v>290410226739.26489</v>
      </c>
      <c r="BA140" s="96">
        <v>322365440323.41577</v>
      </c>
      <c r="BB140" s="96">
        <v>358733715552.64948</v>
      </c>
      <c r="BC140" s="96">
        <v>356828758426.18329</v>
      </c>
      <c r="BD140" s="96">
        <v>378600261889.91168</v>
      </c>
      <c r="BE140" s="96">
        <v>219457950022.81805</v>
      </c>
      <c r="BF140" s="96">
        <v>183999616894.13</v>
      </c>
      <c r="BG140" s="96">
        <v>192787501827.71051</v>
      </c>
      <c r="BH140" s="96">
        <v>209110395451.34229</v>
      </c>
      <c r="BI140" s="96">
        <v>187529350210.673</v>
      </c>
      <c r="BJ140" s="96">
        <v>179723677639.23856</v>
      </c>
      <c r="BK140" s="96">
        <v>198181333808.6748</v>
      </c>
      <c r="BL140" s="96">
        <v>208092005540.65594</v>
      </c>
      <c r="BM140" s="96">
        <v>217875997826.34213</v>
      </c>
      <c r="BN140" s="96">
        <v>198184293211.55295</v>
      </c>
      <c r="BO140" s="96">
        <v>212796855931.31223</v>
      </c>
      <c r="BP140" s="96">
        <v>240002888702.97107</v>
      </c>
      <c r="BQ140" s="96">
        <v>257123548342.53052</v>
      </c>
    </row>
    <row r="141" spans="1:69" hidden="1" x14ac:dyDescent="0.25">
      <c r="A141" s="96" t="s">
        <v>4069</v>
      </c>
      <c r="B141" s="96" t="s">
        <v>4068</v>
      </c>
      <c r="C141" s="96" t="s">
        <v>4192</v>
      </c>
      <c r="D141" s="100">
        <f t="shared" si="2"/>
        <v>134791157991.46286</v>
      </c>
      <c r="E141" s="96" t="s">
        <v>4193</v>
      </c>
      <c r="AK141" s="96">
        <v>50033771907.467209</v>
      </c>
      <c r="AL141" s="96">
        <v>51960178225.191528</v>
      </c>
      <c r="AM141" s="96">
        <v>53176005365.917969</v>
      </c>
      <c r="AN141" s="96">
        <v>68663798217.052284</v>
      </c>
      <c r="AO141" s="96">
        <v>74186016107.028793</v>
      </c>
      <c r="AP141" s="96">
        <v>78312514848.300262</v>
      </c>
      <c r="AQ141" s="96">
        <v>82340871694.015533</v>
      </c>
      <c r="AR141" s="96">
        <v>91857791392.192719</v>
      </c>
      <c r="AS141" s="96">
        <v>144967059645.35516</v>
      </c>
      <c r="AT141" s="96">
        <v>141986746282.39386</v>
      </c>
      <c r="AU141" s="96">
        <v>152184221422.86047</v>
      </c>
      <c r="AV141" s="96">
        <v>171251656844.36984</v>
      </c>
      <c r="AW141" s="96">
        <v>194780220419.95056</v>
      </c>
      <c r="AX141" s="96">
        <v>214051690404.78357</v>
      </c>
      <c r="AY141" s="96">
        <v>224260629595.74588</v>
      </c>
      <c r="AZ141" s="96">
        <v>251983085360.95465</v>
      </c>
      <c r="BA141" s="96">
        <v>272717083899.91113</v>
      </c>
      <c r="BB141" s="96">
        <v>301356902409.60284</v>
      </c>
      <c r="BC141" s="96">
        <v>294130994000.81903</v>
      </c>
      <c r="BD141" s="96">
        <v>318211957566.98352</v>
      </c>
      <c r="BE141" s="96">
        <v>127931198286.41029</v>
      </c>
      <c r="BF141" s="96">
        <v>71699236568.396744</v>
      </c>
      <c r="BG141" s="96">
        <v>76206037990.665939</v>
      </c>
      <c r="BH141" s="96">
        <v>86642665054.165924</v>
      </c>
      <c r="BI141" s="96">
        <v>70127784182.75885</v>
      </c>
      <c r="BJ141" s="96">
        <v>65223699501.435059</v>
      </c>
      <c r="BK141" s="96">
        <v>72650711845.157227</v>
      </c>
      <c r="BL141" s="96">
        <v>78870186937.376602</v>
      </c>
      <c r="BM141" s="96">
        <v>82363797887.818878</v>
      </c>
      <c r="BN141" s="96">
        <v>82799471651.616623</v>
      </c>
      <c r="BO141" s="96">
        <v>90044292278.875076</v>
      </c>
      <c r="BP141" s="96">
        <v>97978009738.980499</v>
      </c>
      <c r="BQ141" s="96">
        <v>102495656053.89449</v>
      </c>
    </row>
    <row r="142" spans="1:69" hidden="1" x14ac:dyDescent="0.25">
      <c r="A142" s="96" t="s">
        <v>4067</v>
      </c>
      <c r="B142" s="96" t="s">
        <v>4066</v>
      </c>
      <c r="C142" s="96" t="s">
        <v>4192</v>
      </c>
      <c r="D142" s="100" t="e">
        <f t="shared" si="2"/>
        <v>#DIV/0!</v>
      </c>
      <c r="E142" s="96" t="s">
        <v>4193</v>
      </c>
    </row>
    <row r="143" spans="1:69" hidden="1" x14ac:dyDescent="0.25">
      <c r="A143" s="96" t="s">
        <v>356</v>
      </c>
      <c r="B143" s="96" t="s">
        <v>357</v>
      </c>
      <c r="C143" s="96" t="s">
        <v>4192</v>
      </c>
      <c r="D143" s="100">
        <f t="shared" si="2"/>
        <v>17981222710.56036</v>
      </c>
      <c r="E143" s="96" t="s">
        <v>4193</v>
      </c>
      <c r="BI143" s="96">
        <v>16937417044.063118</v>
      </c>
      <c r="BJ143" s="96">
        <v>17762977333.365437</v>
      </c>
      <c r="BK143" s="96">
        <v>19123521930.753719</v>
      </c>
      <c r="BL143" s="96">
        <v>20151422349.777668</v>
      </c>
      <c r="BM143" s="96">
        <v>20494838835.326698</v>
      </c>
      <c r="BN143" s="96">
        <v>14436814120.750708</v>
      </c>
      <c r="BO143" s="96">
        <v>15897313962.963375</v>
      </c>
      <c r="BP143" s="96">
        <v>17522295681.781029</v>
      </c>
      <c r="BQ143" s="96">
        <v>19504403136.261463</v>
      </c>
    </row>
    <row r="144" spans="1:69" hidden="1" x14ac:dyDescent="0.25">
      <c r="A144" s="96" t="s">
        <v>4065</v>
      </c>
      <c r="B144" s="96" t="s">
        <v>4064</v>
      </c>
      <c r="C144" s="96" t="s">
        <v>4192</v>
      </c>
      <c r="D144" s="100">
        <f t="shared" si="2"/>
        <v>1230415192216.5957</v>
      </c>
      <c r="E144" s="96" t="s">
        <v>4193</v>
      </c>
      <c r="K144" s="96">
        <v>41577017607.797585</v>
      </c>
      <c r="L144" s="96">
        <v>46135412913.886749</v>
      </c>
      <c r="M144" s="96">
        <v>46741623052.934937</v>
      </c>
      <c r="N144" s="96">
        <v>46962469711.147148</v>
      </c>
      <c r="O144" s="96">
        <v>48605577706.173012</v>
      </c>
      <c r="P144" s="96">
        <v>55123332488.490555</v>
      </c>
      <c r="Q144" s="96">
        <v>56822721305.254768</v>
      </c>
      <c r="R144" s="96">
        <v>59877037798.700462</v>
      </c>
      <c r="S144" s="96">
        <v>64651158640.935577</v>
      </c>
      <c r="T144" s="96">
        <v>64083333672.548042</v>
      </c>
      <c r="U144" s="96">
        <v>66224735893.032883</v>
      </c>
      <c r="V144" s="96">
        <v>74677391629.889084</v>
      </c>
      <c r="W144" s="96">
        <v>77590529551.202316</v>
      </c>
      <c r="X144" s="96">
        <v>81876706573.305466</v>
      </c>
      <c r="Y144" s="96">
        <v>88826688014.567062</v>
      </c>
      <c r="Z144" s="96">
        <v>98780599329.494598</v>
      </c>
      <c r="AA144" s="96">
        <v>106678571117.38506</v>
      </c>
      <c r="AB144" s="96">
        <v>103066444510.07372</v>
      </c>
      <c r="AC144" s="96">
        <v>109154473260.36099</v>
      </c>
      <c r="AD144" s="96">
        <v>114048706750.52374</v>
      </c>
      <c r="AE144" s="96">
        <v>109718831860.07854</v>
      </c>
      <c r="AF144" s="96">
        <v>118008591391.53929</v>
      </c>
      <c r="AG144" s="96">
        <v>123900141934.55487</v>
      </c>
      <c r="AH144" s="96">
        <v>134956736421.22208</v>
      </c>
      <c r="AI144" s="96">
        <v>147381668552.96927</v>
      </c>
      <c r="AJ144" s="96">
        <v>157569763522.56949</v>
      </c>
      <c r="AK144" s="96">
        <v>168452312864.43506</v>
      </c>
      <c r="AL144" s="96">
        <v>181249832049.63321</v>
      </c>
      <c r="AM144" s="96">
        <v>194201868726.65527</v>
      </c>
      <c r="AN144" s="96">
        <v>213296151826.70328</v>
      </c>
      <c r="AO144" s="96">
        <v>241677109416.67453</v>
      </c>
      <c r="AP144" s="96">
        <v>260333526340.68704</v>
      </c>
      <c r="AQ144" s="96">
        <v>272719237833.32584</v>
      </c>
      <c r="AR144" s="96">
        <v>278400181487.51184</v>
      </c>
      <c r="AS144" s="96">
        <v>306128604370.91736</v>
      </c>
      <c r="AT144" s="96">
        <v>342375309287.95953</v>
      </c>
      <c r="AU144" s="96">
        <v>361798455621.38806</v>
      </c>
      <c r="AV144" s="96">
        <v>398737673452.58746</v>
      </c>
      <c r="AW144" s="96">
        <v>432581562869.06146</v>
      </c>
      <c r="AX144" s="96">
        <v>511815795745.65552</v>
      </c>
      <c r="AY144" s="96">
        <v>605138682656.95715</v>
      </c>
      <c r="AZ144" s="96">
        <v>693187893719.75427</v>
      </c>
      <c r="BA144" s="96">
        <v>749880009187.51355</v>
      </c>
      <c r="BB144" s="96">
        <v>828088670649.19507</v>
      </c>
      <c r="BC144" s="96">
        <v>788179912657.13538</v>
      </c>
      <c r="BD144" s="96">
        <v>889691421661.16797</v>
      </c>
      <c r="BE144" s="96">
        <v>980219764627.42151</v>
      </c>
      <c r="BF144" s="96">
        <v>1038046062314.4194</v>
      </c>
      <c r="BG144" s="96">
        <v>1107083513089.4006</v>
      </c>
      <c r="BH144" s="96">
        <v>1147969311030.6592</v>
      </c>
      <c r="BI144" s="96">
        <v>1151273688176.0315</v>
      </c>
      <c r="BJ144" s="96">
        <v>1199435154630.9617</v>
      </c>
      <c r="BK144" s="96">
        <v>1342170193670.7307</v>
      </c>
      <c r="BL144" s="96">
        <v>1487570207561.7942</v>
      </c>
      <c r="BM144" s="96">
        <v>1510090250470.6506</v>
      </c>
      <c r="BN144" s="96">
        <v>1373818868972.0657</v>
      </c>
      <c r="BO144" s="96">
        <v>1600994802195.0005</v>
      </c>
      <c r="BP144" s="96">
        <v>1818485091603.2104</v>
      </c>
      <c r="BQ144" s="96">
        <v>1904061345184.7678</v>
      </c>
    </row>
    <row r="145" spans="1:69" hidden="1" x14ac:dyDescent="0.25">
      <c r="A145" s="96" t="s">
        <v>4063</v>
      </c>
      <c r="B145" s="96" t="s">
        <v>4062</v>
      </c>
      <c r="C145" s="96" t="s">
        <v>4192</v>
      </c>
      <c r="D145" s="100">
        <f t="shared" si="2"/>
        <v>5879384725682.4482</v>
      </c>
      <c r="E145" s="96" t="s">
        <v>4193</v>
      </c>
      <c r="BI145" s="96">
        <v>5879384725682.4482</v>
      </c>
    </row>
    <row r="146" spans="1:69" hidden="1" x14ac:dyDescent="0.25">
      <c r="A146" s="96" t="s">
        <v>358</v>
      </c>
      <c r="B146" s="96" t="s">
        <v>359</v>
      </c>
      <c r="C146" s="96" t="s">
        <v>4192</v>
      </c>
      <c r="D146" s="100">
        <f t="shared" si="2"/>
        <v>997993135.21040642</v>
      </c>
      <c r="E146" s="96" t="s">
        <v>4193</v>
      </c>
      <c r="F146" s="96">
        <v>465126.59797581931</v>
      </c>
      <c r="G146" s="96">
        <v>513235.86466267292</v>
      </c>
      <c r="H146" s="96">
        <v>689669.61663348135</v>
      </c>
      <c r="I146" s="96">
        <v>801941.1259623128</v>
      </c>
      <c r="J146" s="96">
        <v>914212.63529114309</v>
      </c>
      <c r="K146" s="96">
        <v>978362.46263849083</v>
      </c>
      <c r="L146" s="96">
        <v>705710.17729397526</v>
      </c>
      <c r="M146" s="96">
        <v>817981.68662280578</v>
      </c>
      <c r="N146" s="96">
        <v>850050.39264916629</v>
      </c>
      <c r="O146" s="96">
        <v>1026484.1446199735</v>
      </c>
      <c r="P146" s="96">
        <v>962321.90197799669</v>
      </c>
      <c r="Q146" s="96">
        <v>1122715.093288311</v>
      </c>
      <c r="R146" s="96">
        <v>1603869.8366299965</v>
      </c>
      <c r="S146" s="96">
        <v>1924643.8039559983</v>
      </c>
      <c r="T146" s="96">
        <v>2245417.7712819879</v>
      </c>
      <c r="U146" s="96">
        <v>2566204.153902621</v>
      </c>
      <c r="V146" s="96">
        <v>3688906.8318963051</v>
      </c>
      <c r="W146" s="96">
        <v>3207752.0885546245</v>
      </c>
      <c r="X146" s="96">
        <v>6415491.7618146045</v>
      </c>
      <c r="Y146" s="96">
        <v>8660921.9483912233</v>
      </c>
      <c r="Z146" s="96">
        <v>11323357.050962182</v>
      </c>
      <c r="AA146" s="96">
        <v>11788471.233643381</v>
      </c>
      <c r="AB146" s="96">
        <v>11071537.630004903</v>
      </c>
      <c r="AC146" s="96">
        <v>10547078.338997738</v>
      </c>
      <c r="AD146" s="96">
        <v>12465315.850925259</v>
      </c>
      <c r="AE146" s="96">
        <v>14572799.69888049</v>
      </c>
      <c r="AF146" s="96">
        <v>16681897.535137581</v>
      </c>
      <c r="AG146" s="96">
        <v>15706179.530255025</v>
      </c>
      <c r="AH146" s="96">
        <v>32768518.938704941</v>
      </c>
      <c r="AI146" s="96">
        <v>41035702.233236283</v>
      </c>
      <c r="AJ146" s="96">
        <v>40582332.919274047</v>
      </c>
      <c r="AK146" s="96">
        <v>50451926.703714438</v>
      </c>
      <c r="AL146" s="96">
        <v>66724999.008487746</v>
      </c>
      <c r="AM146" s="96">
        <v>89324458.066570759</v>
      </c>
      <c r="AN146" s="96">
        <v>105253619.39349431</v>
      </c>
      <c r="AO146" s="96">
        <v>112207691.46201015</v>
      </c>
      <c r="AP146" s="96">
        <v>168183448.58344617</v>
      </c>
      <c r="AQ146" s="96">
        <v>183979055.44015667</v>
      </c>
      <c r="AR146" s="96">
        <v>234005253.68408698</v>
      </c>
      <c r="AS146" s="96">
        <v>222778132.45306623</v>
      </c>
      <c r="AT146" s="96">
        <v>299122547.08528006</v>
      </c>
      <c r="AU146" s="96">
        <v>525268806.1689254</v>
      </c>
      <c r="AV146" s="96">
        <v>734734792.41652155</v>
      </c>
      <c r="AW146" s="96">
        <v>706346207.83823276</v>
      </c>
      <c r="AX146" s="96">
        <v>720781083.20957756</v>
      </c>
      <c r="AY146" s="96">
        <v>682131045.2431376</v>
      </c>
      <c r="AZ146" s="96">
        <v>831000236.13692582</v>
      </c>
      <c r="BA146" s="96">
        <v>940485843.78434527</v>
      </c>
      <c r="BB146" s="96">
        <v>1017284156.1447848</v>
      </c>
      <c r="BC146" s="96">
        <v>941899541.77229917</v>
      </c>
      <c r="BD146" s="96">
        <v>946539874.85794663</v>
      </c>
      <c r="BE146" s="96">
        <v>1058876957.4842896</v>
      </c>
      <c r="BF146" s="96">
        <v>1035246313.2960626</v>
      </c>
      <c r="BG146" s="96">
        <v>949411180.32014215</v>
      </c>
      <c r="BH146" s="96">
        <v>854131734.0356487</v>
      </c>
      <c r="BI146" s="96">
        <v>1012112198.1144031</v>
      </c>
      <c r="BJ146" s="96">
        <v>1136478313.1166775</v>
      </c>
      <c r="BK146" s="96">
        <v>1159195988.1496251</v>
      </c>
      <c r="BL146" s="96">
        <v>1220252414.9073009</v>
      </c>
      <c r="BM146" s="96">
        <v>1034707189.5313809</v>
      </c>
      <c r="BN146" s="96">
        <v>864312806.40412843</v>
      </c>
      <c r="BO146" s="96">
        <v>905991698.09212923</v>
      </c>
      <c r="BP146" s="96">
        <v>890963953.3553375</v>
      </c>
    </row>
    <row r="147" spans="1:69" hidden="1" x14ac:dyDescent="0.25">
      <c r="A147" s="96" t="s">
        <v>4061</v>
      </c>
      <c r="B147" s="96" t="s">
        <v>4060</v>
      </c>
      <c r="C147" s="96" t="s">
        <v>4192</v>
      </c>
      <c r="D147" s="100">
        <f t="shared" si="2"/>
        <v>5456133210704.2471</v>
      </c>
      <c r="E147" s="96" t="s">
        <v>4193</v>
      </c>
      <c r="BI147" s="96">
        <v>5456133210704.2471</v>
      </c>
    </row>
    <row r="148" spans="1:69" hidden="1" x14ac:dyDescent="0.25">
      <c r="A148" s="96" t="s">
        <v>134</v>
      </c>
      <c r="B148" s="96" t="s">
        <v>360</v>
      </c>
      <c r="C148" s="96" t="s">
        <v>4192</v>
      </c>
      <c r="D148" s="100">
        <f t="shared" si="2"/>
        <v>31939326854.622097</v>
      </c>
      <c r="E148" s="96" t="s">
        <v>4193</v>
      </c>
      <c r="AO148" s="96">
        <v>5085083975.8999977</v>
      </c>
      <c r="AP148" s="96">
        <v>6400693324.0101528</v>
      </c>
      <c r="AQ148" s="96">
        <v>7932568924.7609329</v>
      </c>
      <c r="AR148" s="96">
        <v>8233459944.5953083</v>
      </c>
      <c r="AS148" s="96">
        <v>6682210029.7484341</v>
      </c>
      <c r="AT148" s="96">
        <v>7625481275.4324188</v>
      </c>
      <c r="AU148" s="96">
        <v>9461124862.9429646</v>
      </c>
      <c r="AV148" s="96">
        <v>11371285555.213667</v>
      </c>
      <c r="AW148" s="96">
        <v>12403022701.718744</v>
      </c>
      <c r="AX148" s="96">
        <v>13300999193.155853</v>
      </c>
      <c r="AY148" s="96">
        <v>15940315114.451944</v>
      </c>
      <c r="AZ148" s="96">
        <v>17981832147.356632</v>
      </c>
      <c r="BA148" s="96">
        <v>18556028368.025772</v>
      </c>
      <c r="BB148" s="96">
        <v>20711797490.842567</v>
      </c>
      <c r="BC148" s="96">
        <v>17879277651.850384</v>
      </c>
      <c r="BD148" s="96">
        <v>20808213051.52499</v>
      </c>
      <c r="BE148" s="96">
        <v>23835156162.880066</v>
      </c>
      <c r="BF148" s="96">
        <v>26420681789.725765</v>
      </c>
      <c r="BG148" s="96">
        <v>28341400606.663658</v>
      </c>
      <c r="BH148" s="96">
        <v>27824828047.482018</v>
      </c>
      <c r="BI148" s="96">
        <v>28498382257.019516</v>
      </c>
      <c r="BJ148" s="96">
        <v>29902546266.982018</v>
      </c>
      <c r="BK148" s="96">
        <v>33945709987.06678</v>
      </c>
      <c r="BL148" s="96">
        <v>36256038693.599197</v>
      </c>
      <c r="BM148" s="96">
        <v>39905991045.246468</v>
      </c>
      <c r="BN148" s="96">
        <v>39991625469.170685</v>
      </c>
      <c r="BO148" s="96">
        <v>46807086887.570297</v>
      </c>
      <c r="BP148" s="96">
        <v>52512365269.558968</v>
      </c>
      <c r="BQ148" s="96">
        <v>50771427483.366386</v>
      </c>
    </row>
    <row r="149" spans="1:69" hidden="1" x14ac:dyDescent="0.25">
      <c r="A149" s="96" t="s">
        <v>39</v>
      </c>
      <c r="B149" s="96" t="s">
        <v>361</v>
      </c>
      <c r="C149" s="96" t="s">
        <v>4192</v>
      </c>
      <c r="D149" s="100">
        <f t="shared" si="2"/>
        <v>114471572838.41624</v>
      </c>
      <c r="E149" s="96" t="s">
        <v>4193</v>
      </c>
      <c r="P149" s="96">
        <v>10027908427.989832</v>
      </c>
      <c r="Q149" s="96">
        <v>10416130316.958191</v>
      </c>
      <c r="R149" s="96">
        <v>10966242341.310534</v>
      </c>
      <c r="S149" s="96">
        <v>12489437113.205063</v>
      </c>
      <c r="T149" s="96">
        <v>13831630390.174591</v>
      </c>
      <c r="U149" s="96">
        <v>11664662953.75272</v>
      </c>
      <c r="V149" s="96">
        <v>11774985149.006237</v>
      </c>
      <c r="W149" s="96">
        <v>12273609118.156237</v>
      </c>
      <c r="X149" s="96">
        <v>12610894379.828894</v>
      </c>
      <c r="Y149" s="96">
        <v>13829655457.229282</v>
      </c>
      <c r="Z149" s="96">
        <v>13629463827.348032</v>
      </c>
      <c r="AA149" s="96">
        <v>12972108506.013659</v>
      </c>
      <c r="AB149" s="96">
        <v>12931438201.494909</v>
      </c>
      <c r="AC149" s="96">
        <v>13615486183.951941</v>
      </c>
      <c r="AD149" s="96">
        <v>16070144765.348423</v>
      </c>
      <c r="AE149" s="96">
        <v>17483852805.196079</v>
      </c>
      <c r="AF149" s="96">
        <v>18005067566.312096</v>
      </c>
      <c r="AG149" s="96">
        <v>18602810979.058971</v>
      </c>
      <c r="AH149" s="96">
        <v>20662628317.581627</v>
      </c>
      <c r="AI149" s="96">
        <v>23263729286.385921</v>
      </c>
      <c r="AJ149" s="96">
        <v>24563524747.265995</v>
      </c>
      <c r="AK149" s="96">
        <v>26819776905.022243</v>
      </c>
      <c r="AL149" s="96">
        <v>27552239591.974586</v>
      </c>
      <c r="AM149" s="96">
        <v>28863326565.542553</v>
      </c>
      <c r="AN149" s="96">
        <v>31083019164.039818</v>
      </c>
      <c r="AO149" s="96">
        <v>32503783705.871845</v>
      </c>
      <c r="AP149" s="96">
        <v>34512197312.171844</v>
      </c>
      <c r="AQ149" s="96">
        <v>39162540852.138245</v>
      </c>
      <c r="AR149" s="96">
        <v>45520839688.59761</v>
      </c>
      <c r="AS149" s="96">
        <v>50988649026.605812</v>
      </c>
      <c r="AT149" s="96">
        <v>59661851091.245651</v>
      </c>
      <c r="AU149" s="96">
        <v>63490425032.667519</v>
      </c>
      <c r="AV149" s="96">
        <v>63427949471.309319</v>
      </c>
      <c r="AW149" s="96">
        <v>65193478501.209709</v>
      </c>
      <c r="AX149" s="96">
        <v>71212074447.407745</v>
      </c>
      <c r="AY149" s="96">
        <v>75467978388.166733</v>
      </c>
      <c r="AZ149" s="96">
        <v>85220279376.073761</v>
      </c>
      <c r="BA149" s="96">
        <v>89590620695.397583</v>
      </c>
      <c r="BB149" s="96">
        <v>89297083527.002274</v>
      </c>
      <c r="BC149" s="96">
        <v>82829002828.067123</v>
      </c>
      <c r="BD149" s="96">
        <v>91241385040.430405</v>
      </c>
      <c r="BE149" s="96">
        <v>95245194338.284698</v>
      </c>
      <c r="BF149" s="96">
        <v>96787140987.543686</v>
      </c>
      <c r="BG149" s="96">
        <v>102900380602.33783</v>
      </c>
      <c r="BH149" s="96">
        <v>109605514277.91948</v>
      </c>
      <c r="BI149" s="96">
        <v>115238593327.57651</v>
      </c>
      <c r="BJ149" s="96">
        <v>121356387492.78667</v>
      </c>
      <c r="BK149" s="96">
        <v>121081080730.69722</v>
      </c>
      <c r="BL149" s="96">
        <v>125454050486.05893</v>
      </c>
      <c r="BM149" s="96">
        <v>132976014208.79604</v>
      </c>
      <c r="BN149" s="96">
        <v>133765445944.63042</v>
      </c>
      <c r="BO149" s="96">
        <v>147514352163.19293</v>
      </c>
      <c r="BP149" s="96">
        <v>146568658850.86868</v>
      </c>
      <c r="BQ149" s="96">
        <v>144565832751.4859</v>
      </c>
    </row>
    <row r="150" spans="1:69" hidden="1" x14ac:dyDescent="0.25">
      <c r="A150" s="96" t="s">
        <v>144</v>
      </c>
      <c r="B150" s="96" t="s">
        <v>362</v>
      </c>
      <c r="C150" s="96" t="s">
        <v>4192</v>
      </c>
      <c r="D150" s="100">
        <f t="shared" si="2"/>
        <v>16569267688.971891</v>
      </c>
      <c r="E150" s="96" t="s">
        <v>4193</v>
      </c>
      <c r="AO150" s="96">
        <v>3892339866.2718749</v>
      </c>
      <c r="AP150" s="96">
        <v>4616341407.9203119</v>
      </c>
      <c r="AQ150" s="96">
        <v>5204829264.1335926</v>
      </c>
      <c r="AR150" s="96">
        <v>5450428818.576561</v>
      </c>
      <c r="AS150" s="96">
        <v>5104372857.5035143</v>
      </c>
      <c r="AT150" s="96">
        <v>5840362685.935154</v>
      </c>
      <c r="AU150" s="96">
        <v>6368195691.4437475</v>
      </c>
      <c r="AV150" s="96">
        <v>6688540910.3023415</v>
      </c>
      <c r="AW150" s="96">
        <v>6954754104.7402315</v>
      </c>
      <c r="AX150" s="96">
        <v>7911207473.0777311</v>
      </c>
      <c r="AY150" s="96">
        <v>9770701149.6851521</v>
      </c>
      <c r="AZ150" s="96">
        <v>10507649597.254293</v>
      </c>
      <c r="BA150" s="96">
        <v>11963977355.769527</v>
      </c>
      <c r="BB150" s="96">
        <v>12241399958.941402</v>
      </c>
      <c r="BC150" s="96">
        <v>10665410125.65937</v>
      </c>
      <c r="BD150" s="96">
        <v>12099264700.574995</v>
      </c>
      <c r="BE150" s="96">
        <v>13624214721.862494</v>
      </c>
      <c r="BF150" s="96">
        <v>14918235168.146868</v>
      </c>
      <c r="BG150" s="96">
        <v>15016592376.387882</v>
      </c>
      <c r="BH150" s="96">
        <v>15958384641.388664</v>
      </c>
      <c r="BI150" s="96">
        <v>16432932180.812101</v>
      </c>
      <c r="BJ150" s="96">
        <v>17082946964.862103</v>
      </c>
      <c r="BK150" s="96">
        <v>18168055009.944916</v>
      </c>
      <c r="BL150" s="96">
        <v>18968373286.262104</v>
      </c>
      <c r="BM150" s="96">
        <v>19214525378.124603</v>
      </c>
      <c r="BN150" s="96">
        <v>19282743778.204681</v>
      </c>
      <c r="BO150" s="96">
        <v>21026792638.542572</v>
      </c>
      <c r="BP150" s="96">
        <v>23195620728.082024</v>
      </c>
      <c r="BQ150" s="96">
        <v>21818081698.955853</v>
      </c>
    </row>
    <row r="151" spans="1:69" hidden="1" x14ac:dyDescent="0.25">
      <c r="A151" s="96" t="s">
        <v>4059</v>
      </c>
      <c r="B151" s="96" t="s">
        <v>363</v>
      </c>
      <c r="C151" s="96" t="s">
        <v>4192</v>
      </c>
      <c r="D151" s="100">
        <f t="shared" si="2"/>
        <v>34365045162.529068</v>
      </c>
      <c r="E151" s="96" t="s">
        <v>4193</v>
      </c>
      <c r="AB151" s="96">
        <v>3878687199.9946332</v>
      </c>
      <c r="AC151" s="96">
        <v>4288111628.7584786</v>
      </c>
      <c r="AD151" s="96">
        <v>4753710063.9687929</v>
      </c>
      <c r="AE151" s="96">
        <v>4551313047.2495232</v>
      </c>
      <c r="AF151" s="96">
        <v>5029340438.333025</v>
      </c>
      <c r="AG151" s="96">
        <v>5904363302.3071842</v>
      </c>
      <c r="AH151" s="96">
        <v>6241772898.5116749</v>
      </c>
      <c r="AI151" s="96">
        <v>6672887073.7993193</v>
      </c>
      <c r="AJ151" s="96">
        <v>7150183349.8314581</v>
      </c>
      <c r="AK151" s="96">
        <v>7120451337.7426548</v>
      </c>
      <c r="AL151" s="96">
        <v>7696935555.7431765</v>
      </c>
      <c r="AM151" s="96">
        <v>7887391026.6234999</v>
      </c>
      <c r="AN151" s="96">
        <v>8283655384.4627934</v>
      </c>
      <c r="AO151" s="96">
        <v>8759489430.3922043</v>
      </c>
      <c r="AP151" s="96">
        <v>8709042491.8480873</v>
      </c>
      <c r="AQ151" s="96">
        <v>8558189086.249979</v>
      </c>
      <c r="AR151" s="96">
        <v>8348115361.4913864</v>
      </c>
      <c r="AS151" s="96">
        <v>8289991714.9079475</v>
      </c>
      <c r="AT151" s="96">
        <v>9871515423.516861</v>
      </c>
      <c r="AU151" s="96">
        <v>10428625092.656237</v>
      </c>
      <c r="AV151" s="96">
        <v>11709660515.154543</v>
      </c>
      <c r="AW151" s="96">
        <v>13065757082.92622</v>
      </c>
      <c r="AX151" s="96">
        <v>16972226654.872684</v>
      </c>
      <c r="AY151" s="96">
        <v>16800658322.819263</v>
      </c>
      <c r="AZ151" s="96">
        <v>18281166301.831383</v>
      </c>
      <c r="BA151" s="96">
        <v>21692305426.478729</v>
      </c>
      <c r="BB151" s="96">
        <v>23017817014.601677</v>
      </c>
      <c r="BC151" s="96">
        <v>22933129521.152012</v>
      </c>
      <c r="BD151" s="96">
        <v>32044772701.284542</v>
      </c>
      <c r="BE151" s="96">
        <v>40293700120.807541</v>
      </c>
      <c r="BF151" s="96">
        <v>44544159324.420776</v>
      </c>
      <c r="BG151" s="96">
        <v>50397222720.623917</v>
      </c>
      <c r="BH151" s="96">
        <v>48160498073.484291</v>
      </c>
      <c r="BI151" s="96">
        <v>35365862822.10556</v>
      </c>
      <c r="BJ151" s="96">
        <v>34685560266.811348</v>
      </c>
      <c r="BK151" s="96">
        <v>40515959096.422203</v>
      </c>
      <c r="BL151" s="96">
        <v>44498220928.693398</v>
      </c>
      <c r="BM151" s="96">
        <v>43510118936.77494</v>
      </c>
      <c r="BN151" s="96">
        <v>14968118446.575371</v>
      </c>
      <c r="BO151" s="96">
        <v>27472866580.088272</v>
      </c>
      <c r="BP151" s="96">
        <v>20523739869.38192</v>
      </c>
      <c r="BQ151" s="96">
        <v>39581715913.28756</v>
      </c>
    </row>
    <row r="152" spans="1:69" hidden="1" x14ac:dyDescent="0.25">
      <c r="A152" s="96" t="s">
        <v>4058</v>
      </c>
      <c r="B152" s="96" t="s">
        <v>4057</v>
      </c>
      <c r="C152" s="96" t="s">
        <v>4192</v>
      </c>
      <c r="D152" s="100" t="e">
        <f t="shared" si="2"/>
        <v>#DIV/0!</v>
      </c>
      <c r="E152" s="96" t="s">
        <v>4193</v>
      </c>
    </row>
    <row r="153" spans="1:69" hidden="1" x14ac:dyDescent="0.25">
      <c r="A153" s="96" t="s">
        <v>364</v>
      </c>
      <c r="B153" s="96" t="s">
        <v>365</v>
      </c>
      <c r="C153" s="96" t="s">
        <v>4192</v>
      </c>
      <c r="D153" s="100">
        <f t="shared" si="2"/>
        <v>34406944977.569366</v>
      </c>
      <c r="E153" s="96" t="s">
        <v>4193</v>
      </c>
      <c r="F153" s="96">
        <v>3194935120.7191467</v>
      </c>
      <c r="G153" s="96">
        <v>2854773966.0242271</v>
      </c>
      <c r="H153" s="96">
        <v>2906442342.3999448</v>
      </c>
      <c r="I153" s="96">
        <v>2968174774.137466</v>
      </c>
      <c r="J153" s="96">
        <v>3366700118.2157459</v>
      </c>
      <c r="K153" s="96">
        <v>3090544732.8935094</v>
      </c>
      <c r="L153" s="96">
        <v>3083796875.7475772</v>
      </c>
      <c r="M153" s="96">
        <v>3389839372.1520805</v>
      </c>
      <c r="N153" s="96">
        <v>3517904840.8595457</v>
      </c>
      <c r="O153" s="96">
        <v>3869378316.8089533</v>
      </c>
      <c r="P153" s="96">
        <v>3986407541.9719911</v>
      </c>
      <c r="Q153" s="96">
        <v>4026619044.0967011</v>
      </c>
      <c r="R153" s="96">
        <v>4601082771.3129148</v>
      </c>
      <c r="S153" s="96">
        <v>5304322014.4072294</v>
      </c>
      <c r="T153" s="96">
        <v>4973387827.770997</v>
      </c>
      <c r="U153" s="96">
        <v>4141186751.703495</v>
      </c>
      <c r="V153" s="96">
        <v>4569329936.5180588</v>
      </c>
      <c r="W153" s="96">
        <v>4898229008.7654028</v>
      </c>
      <c r="X153" s="96">
        <v>5080424083.931675</v>
      </c>
      <c r="Y153" s="96">
        <v>5186441523.7655334</v>
      </c>
      <c r="Z153" s="96">
        <v>5275181666.5657501</v>
      </c>
      <c r="AA153" s="96">
        <v>5621662699.8863964</v>
      </c>
      <c r="AB153" s="96">
        <v>6037661639.1610374</v>
      </c>
      <c r="AC153" s="96">
        <v>6568826920.12082</v>
      </c>
      <c r="AD153" s="96">
        <v>6937759606.1103783</v>
      </c>
      <c r="AE153" s="96">
        <v>7053703275.1811304</v>
      </c>
      <c r="AF153" s="96">
        <v>7017132091.4944677</v>
      </c>
      <c r="AG153" s="96">
        <v>7616734379.3808928</v>
      </c>
      <c r="AH153" s="96">
        <v>9224058830.4546585</v>
      </c>
      <c r="AI153" s="96">
        <v>8686175877.029232</v>
      </c>
      <c r="AJ153" s="96">
        <v>10179690319.215435</v>
      </c>
      <c r="AK153" s="96">
        <v>10399228824.592609</v>
      </c>
      <c r="AL153" s="96">
        <v>10901279886.165638</v>
      </c>
      <c r="AM153" s="96">
        <v>10906061428.145075</v>
      </c>
      <c r="AN153" s="96">
        <v>11879903242.225546</v>
      </c>
      <c r="AO153" s="96">
        <v>10549598358.848059</v>
      </c>
      <c r="AP153" s="96">
        <v>11236632130.914513</v>
      </c>
      <c r="AQ153" s="96">
        <v>11975599317.224104</v>
      </c>
      <c r="AR153" s="96">
        <v>12629709637.460146</v>
      </c>
      <c r="AS153" s="96">
        <v>13883618606.410057</v>
      </c>
      <c r="AT153" s="96">
        <v>15074117726.060165</v>
      </c>
      <c r="AU153" s="96">
        <v>17074426047.093174</v>
      </c>
      <c r="AV153" s="96">
        <v>18019945183.697033</v>
      </c>
      <c r="AW153" s="96">
        <v>18146517816.726711</v>
      </c>
      <c r="AX153" s="96">
        <v>19298105471.470905</v>
      </c>
      <c r="AY153" s="96">
        <v>21874585198.346119</v>
      </c>
      <c r="AZ153" s="96">
        <v>24468108756.976364</v>
      </c>
      <c r="BA153" s="96">
        <v>25741725321.134602</v>
      </c>
      <c r="BB153" s="96">
        <v>25103074982.970146</v>
      </c>
      <c r="BC153" s="96">
        <v>22798268304.310154</v>
      </c>
      <c r="BD153" s="96">
        <v>26868039667.195072</v>
      </c>
      <c r="BE153" s="96">
        <v>28375534422.692963</v>
      </c>
      <c r="BF153" s="96">
        <v>29128380981.594887</v>
      </c>
      <c r="BG153" s="96">
        <v>29122676486.38652</v>
      </c>
      <c r="BH153" s="96">
        <v>31746426615.98217</v>
      </c>
      <c r="BI153" s="96">
        <v>33119569273.85218</v>
      </c>
      <c r="BJ153" s="96">
        <v>35374510866.770325</v>
      </c>
      <c r="BK153" s="96">
        <v>39209386459.553871</v>
      </c>
      <c r="BL153" s="96">
        <v>40705483009.121536</v>
      </c>
      <c r="BM153" s="96">
        <v>42792455514.230057</v>
      </c>
      <c r="BN153" s="96">
        <v>36379023318.824356</v>
      </c>
      <c r="BO153" s="96">
        <v>39260785723.869812</v>
      </c>
      <c r="BP153" s="96">
        <v>47278468137.400635</v>
      </c>
      <c r="BQ153" s="96">
        <v>51914255532.789963</v>
      </c>
    </row>
    <row r="154" spans="1:69" hidden="1" x14ac:dyDescent="0.25">
      <c r="A154" s="96" t="s">
        <v>3684</v>
      </c>
      <c r="B154" s="96" t="s">
        <v>3683</v>
      </c>
      <c r="C154" s="96" t="s">
        <v>4192</v>
      </c>
      <c r="D154" s="100" t="e">
        <f t="shared" si="2"/>
        <v>#DIV/0!</v>
      </c>
      <c r="E154" s="96" t="s">
        <v>4193</v>
      </c>
    </row>
    <row r="155" spans="1:69" hidden="1" x14ac:dyDescent="0.25">
      <c r="A155" s="96" t="s">
        <v>161</v>
      </c>
      <c r="B155" s="96" t="s">
        <v>366</v>
      </c>
      <c r="C155" s="96" t="s">
        <v>4192</v>
      </c>
      <c r="D155" s="100">
        <f t="shared" si="2"/>
        <v>2660194015.4403143</v>
      </c>
      <c r="E155" s="96" t="s">
        <v>4193</v>
      </c>
      <c r="AO155" s="96">
        <v>867045146.0533396</v>
      </c>
      <c r="AP155" s="96">
        <v>794082851.88097024</v>
      </c>
      <c r="AQ155" s="96">
        <v>807273346.94475722</v>
      </c>
      <c r="AR155" s="96">
        <v>594050573.80341506</v>
      </c>
      <c r="AS155" s="96">
        <v>612626595.62489212</v>
      </c>
      <c r="AT155" s="96">
        <v>671079818.16659069</v>
      </c>
      <c r="AU155" s="96">
        <v>786549993.82997751</v>
      </c>
      <c r="AV155" s="96">
        <v>935736100.46429646</v>
      </c>
      <c r="AW155" s="96">
        <v>1115553047.4671919</v>
      </c>
      <c r="AX155" s="96">
        <v>1238312549.2253714</v>
      </c>
      <c r="AY155" s="96">
        <v>1419892779.3961794</v>
      </c>
      <c r="AZ155" s="96">
        <v>1435438024.2622125</v>
      </c>
      <c r="BA155" s="96">
        <v>1586307976.171118</v>
      </c>
      <c r="BB155" s="96">
        <v>1640306932.3315728</v>
      </c>
      <c r="BC155" s="96">
        <v>1441911588.1818731</v>
      </c>
      <c r="BD155" s="96">
        <v>1639845640.9646688</v>
      </c>
      <c r="BE155" s="96">
        <v>2128989860.0985758</v>
      </c>
      <c r="BF155" s="96">
        <v>2126604262.9506371</v>
      </c>
      <c r="BG155" s="96">
        <v>2395622343.9874859</v>
      </c>
      <c r="BH155" s="96">
        <v>2418035456.7774992</v>
      </c>
      <c r="BI155" s="96">
        <v>2480197906.5785089</v>
      </c>
      <c r="BJ155" s="96">
        <v>2711281457.6075597</v>
      </c>
      <c r="BK155" s="96">
        <v>3012060560.9292512</v>
      </c>
      <c r="BL155" s="96">
        <v>3136655461.157392</v>
      </c>
      <c r="BM155" s="96">
        <v>3393139529.6604891</v>
      </c>
      <c r="BN155" s="96">
        <v>2888705346.7091398</v>
      </c>
      <c r="BO155" s="96">
        <v>3395036303.9862208</v>
      </c>
      <c r="BP155" s="96">
        <v>4302686812.8498602</v>
      </c>
      <c r="BQ155" s="96">
        <v>4525910821.5434847</v>
      </c>
    </row>
    <row r="156" spans="1:69" hidden="1" x14ac:dyDescent="0.25">
      <c r="A156" s="96" t="s">
        <v>367</v>
      </c>
      <c r="B156" s="96" t="s">
        <v>368</v>
      </c>
      <c r="C156" s="96" t="s">
        <v>4192</v>
      </c>
      <c r="D156" s="100">
        <f t="shared" si="2"/>
        <v>3631363552.5795321</v>
      </c>
      <c r="E156" s="96" t="s">
        <v>4193</v>
      </c>
      <c r="F156" s="96">
        <v>618643681.52857077</v>
      </c>
      <c r="G156" s="96">
        <v>1078409760.4031334</v>
      </c>
      <c r="H156" s="96">
        <v>1061558501.5986735</v>
      </c>
      <c r="I156" s="96">
        <v>977309676.01400089</v>
      </c>
      <c r="J156" s="96">
        <v>1059154422.8162228</v>
      </c>
      <c r="K156" s="96">
        <v>1179509882.7588978</v>
      </c>
      <c r="L156" s="96">
        <v>1218028144.1242044</v>
      </c>
      <c r="M156" s="96">
        <v>1263762449.2286861</v>
      </c>
      <c r="N156" s="96">
        <v>1403377033.2137623</v>
      </c>
      <c r="O156" s="96">
        <v>1453927074.4708834</v>
      </c>
      <c r="P156" s="96">
        <v>1367270402.6055453</v>
      </c>
      <c r="Q156" s="96">
        <v>1095261043.8937161</v>
      </c>
      <c r="R156" s="96">
        <v>1080817631.3178363</v>
      </c>
      <c r="S156" s="96">
        <v>1128959805.4621258</v>
      </c>
      <c r="T156" s="96">
        <v>1196361128.2828538</v>
      </c>
      <c r="U156" s="96">
        <v>1405784902.2535708</v>
      </c>
      <c r="V156" s="96">
        <v>1078409762.3301098</v>
      </c>
      <c r="W156" s="96">
        <v>1136183410.6545732</v>
      </c>
      <c r="X156" s="96">
        <v>1256542643.7201493</v>
      </c>
      <c r="Y156" s="96">
        <v>1362454666.4529068</v>
      </c>
      <c r="Z156" s="96">
        <v>921236935.48144698</v>
      </c>
      <c r="AA156" s="96">
        <v>712551324.316854</v>
      </c>
      <c r="AB156" s="96">
        <v>682014611.94589829</v>
      </c>
      <c r="AC156" s="96">
        <v>651743668.40196395</v>
      </c>
      <c r="AD156" s="96">
        <v>870617928.53253496</v>
      </c>
      <c r="AE156" s="96">
        <v>877475851.95415163</v>
      </c>
      <c r="AF156" s="96">
        <v>848421983.53860545</v>
      </c>
      <c r="AG156" s="96">
        <v>881752929.33086562</v>
      </c>
      <c r="AH156" s="96">
        <v>835426136.65455043</v>
      </c>
      <c r="AI156" s="96">
        <v>1162727184.7575982</v>
      </c>
      <c r="AJ156" s="96">
        <v>1057392093.1348422</v>
      </c>
      <c r="AK156" s="96">
        <v>1080158723.4948919</v>
      </c>
      <c r="AL156" s="96">
        <v>1085717557.1092377</v>
      </c>
      <c r="AM156" s="96">
        <v>1144710287.1823359</v>
      </c>
      <c r="AN156" s="96">
        <v>1259722786.107532</v>
      </c>
      <c r="AO156" s="96">
        <v>1303404354.3451197</v>
      </c>
      <c r="AP156" s="96">
        <v>1357922175.5587313</v>
      </c>
      <c r="AQ156" s="96">
        <v>1307566391.5918193</v>
      </c>
      <c r="AR156" s="96">
        <v>1249476035.2533481</v>
      </c>
      <c r="AS156" s="96">
        <v>1442930305.6707757</v>
      </c>
      <c r="AT156" s="96">
        <v>1636188731.5422437</v>
      </c>
      <c r="AU156" s="96">
        <v>1793376547.8690424</v>
      </c>
      <c r="AV156" s="96">
        <v>970715122.31023717</v>
      </c>
      <c r="AW156" s="96">
        <v>1349766252.4683144</v>
      </c>
      <c r="AX156" s="96">
        <v>1481852429.8244412</v>
      </c>
      <c r="AY156" s="96">
        <v>1509003149.0955846</v>
      </c>
      <c r="AZ156" s="96">
        <v>1770693443.9058337</v>
      </c>
      <c r="BA156" s="96">
        <v>2312470318.6085067</v>
      </c>
      <c r="BB156" s="96">
        <v>2604202227.342145</v>
      </c>
      <c r="BC156" s="96">
        <v>1963738369.9139447</v>
      </c>
      <c r="BD156" s="96">
        <v>2075376729.5762806</v>
      </c>
      <c r="BE156" s="96">
        <v>2209148582.8134456</v>
      </c>
      <c r="BF156" s="96">
        <v>2099541568.6594501</v>
      </c>
      <c r="BG156" s="96">
        <v>2321723075.2650728</v>
      </c>
      <c r="BH156" s="96">
        <v>3235447339.4460402</v>
      </c>
      <c r="BI156" s="96">
        <v>3214678738.4973826</v>
      </c>
      <c r="BJ156" s="96">
        <v>3183170975.9805622</v>
      </c>
      <c r="BK156" s="96">
        <v>4628202344.3130264</v>
      </c>
      <c r="BL156" s="96">
        <v>4741560801.5303593</v>
      </c>
      <c r="BM156" s="96">
        <v>5258968972.4782915</v>
      </c>
      <c r="BN156" s="96">
        <v>3332307453.1235948</v>
      </c>
      <c r="BO156" s="96">
        <v>5165304776.5451698</v>
      </c>
      <c r="BP156" s="96">
        <v>6583331764.6322594</v>
      </c>
      <c r="BQ156" s="96">
        <v>6804006355.1265011</v>
      </c>
    </row>
    <row r="157" spans="1:69" hidden="1" x14ac:dyDescent="0.25">
      <c r="A157" s="96" t="s">
        <v>369</v>
      </c>
      <c r="B157" s="96" t="s">
        <v>370</v>
      </c>
      <c r="C157" s="96" t="s">
        <v>4192</v>
      </c>
      <c r="D157" s="100" t="e">
        <f t="shared" si="2"/>
        <v>#DIV/0!</v>
      </c>
      <c r="E157" s="96" t="s">
        <v>4193</v>
      </c>
    </row>
    <row r="158" spans="1:69" hidden="1" x14ac:dyDescent="0.25">
      <c r="A158" s="96" t="s">
        <v>4056</v>
      </c>
      <c r="B158" s="96" t="s">
        <v>4055</v>
      </c>
      <c r="C158" s="96" t="s">
        <v>4192</v>
      </c>
      <c r="D158" s="100">
        <f t="shared" si="2"/>
        <v>1185479478523.8191</v>
      </c>
      <c r="E158" s="96" t="s">
        <v>4193</v>
      </c>
      <c r="AU158" s="96">
        <v>670096363839.81396</v>
      </c>
      <c r="AV158" s="96">
        <v>662409336552.2915</v>
      </c>
      <c r="AW158" s="96">
        <v>745997324761.26184</v>
      </c>
      <c r="AX158" s="96">
        <v>827151234551.99194</v>
      </c>
      <c r="AY158" s="96">
        <v>893794782901.86047</v>
      </c>
      <c r="AZ158" s="96">
        <v>944187264809.0542</v>
      </c>
      <c r="BA158" s="96">
        <v>987985977819.4845</v>
      </c>
      <c r="BB158" s="96">
        <v>1042250344768.5049</v>
      </c>
      <c r="BC158" s="96">
        <v>966379540474.30554</v>
      </c>
      <c r="BD158" s="96">
        <v>1061821301163.6466</v>
      </c>
      <c r="BE158" s="96">
        <v>1106493411885.7358</v>
      </c>
      <c r="BF158" s="96">
        <v>1176146516388.7485</v>
      </c>
      <c r="BG158" s="96">
        <v>1191093599458.0728</v>
      </c>
      <c r="BH158" s="96">
        <v>1188129916926.7327</v>
      </c>
      <c r="BI158" s="96">
        <v>1224817314908.574</v>
      </c>
      <c r="BJ158" s="96">
        <v>1274599907232.8582</v>
      </c>
      <c r="BK158" s="96">
        <v>1320222087425.8469</v>
      </c>
      <c r="BL158" s="96">
        <v>1432936799982.8115</v>
      </c>
      <c r="BM158" s="96">
        <v>1393964547460.2173</v>
      </c>
      <c r="BN158" s="96">
        <v>1229871433437.9297</v>
      </c>
    </row>
    <row r="159" spans="1:69" hidden="1" x14ac:dyDescent="0.25">
      <c r="A159" s="96" t="s">
        <v>160</v>
      </c>
      <c r="B159" s="96" t="s">
        <v>371</v>
      </c>
      <c r="C159" s="96" t="s">
        <v>4192</v>
      </c>
      <c r="D159" s="100">
        <f t="shared" si="2"/>
        <v>390636445212.49756</v>
      </c>
      <c r="E159" s="96" t="s">
        <v>4193</v>
      </c>
      <c r="F159" s="96">
        <v>5546686278.0555305</v>
      </c>
      <c r="G159" s="96">
        <v>6037130717.5736361</v>
      </c>
      <c r="H159" s="96">
        <v>6411889043.3598804</v>
      </c>
      <c r="I159" s="96">
        <v>6585959016.9041014</v>
      </c>
      <c r="J159" s="96">
        <v>7040328896.718626</v>
      </c>
      <c r="K159" s="96">
        <v>10684984959.659552</v>
      </c>
      <c r="L159" s="96">
        <v>11714009920.180433</v>
      </c>
      <c r="M159" s="96">
        <v>11081682523.417389</v>
      </c>
      <c r="N159" s="96">
        <v>11636632558.649912</v>
      </c>
      <c r="O159" s="96">
        <v>13071568708.27305</v>
      </c>
      <c r="P159" s="96">
        <v>13630443068.570618</v>
      </c>
      <c r="Q159" s="96">
        <v>14018438872.918718</v>
      </c>
      <c r="R159" s="96">
        <v>15972835553.01096</v>
      </c>
      <c r="S159" s="96">
        <v>17715916128.907345</v>
      </c>
      <c r="T159" s="96">
        <v>17677099487.314114</v>
      </c>
      <c r="U159" s="96">
        <v>18078403864.049923</v>
      </c>
      <c r="V159" s="96">
        <v>19393648240.124218</v>
      </c>
      <c r="W159" s="96">
        <v>22926645293.389889</v>
      </c>
      <c r="X159" s="96">
        <v>28145308419.908714</v>
      </c>
      <c r="Y159" s="96">
        <v>33408333420.350388</v>
      </c>
      <c r="Z159" s="96">
        <v>40825639486.07019</v>
      </c>
      <c r="AA159" s="96">
        <v>45466564756.443886</v>
      </c>
      <c r="AB159" s="96">
        <v>55723094914.622627</v>
      </c>
      <c r="AC159" s="96">
        <v>63648498549.91188</v>
      </c>
      <c r="AD159" s="96">
        <v>67310478641.17028</v>
      </c>
      <c r="AE159" s="96">
        <v>64307527000.130203</v>
      </c>
      <c r="AF159" s="96">
        <v>67195308625.492722</v>
      </c>
      <c r="AG159" s="96">
        <v>73572315312.482651</v>
      </c>
      <c r="AH159" s="96">
        <v>77812278288.955948</v>
      </c>
      <c r="AI159" s="96">
        <v>79578218600.67746</v>
      </c>
      <c r="AJ159" s="96">
        <v>82478796895.807297</v>
      </c>
      <c r="AK159" s="96">
        <v>86260212568.347443</v>
      </c>
      <c r="AL159" s="96">
        <v>87712634493.124695</v>
      </c>
      <c r="AM159" s="96">
        <v>90990714523.172165</v>
      </c>
      <c r="AN159" s="96">
        <v>99856319458.26474</v>
      </c>
      <c r="AO159" s="96">
        <v>125293817763.99956</v>
      </c>
      <c r="AP159" s="96">
        <v>146997561776.5202</v>
      </c>
      <c r="AQ159" s="96">
        <v>159731125222.58258</v>
      </c>
      <c r="AR159" s="96">
        <v>172873786233.58835</v>
      </c>
      <c r="AS159" s="96">
        <v>184666344824.6283</v>
      </c>
      <c r="AT159" s="96">
        <v>212865751749.17017</v>
      </c>
      <c r="AU159" s="96">
        <v>216775279179.83057</v>
      </c>
      <c r="AV159" s="96">
        <v>222712080043.64478</v>
      </c>
      <c r="AW159" s="96">
        <v>218766127262.81812</v>
      </c>
      <c r="AX159" s="96">
        <v>231371091619.668</v>
      </c>
      <c r="AY159" s="96">
        <v>246114317164.00589</v>
      </c>
      <c r="AZ159" s="96">
        <v>267522534991.90472</v>
      </c>
      <c r="BA159" s="96">
        <v>274262767664.40765</v>
      </c>
      <c r="BB159" s="96">
        <v>268626437940.5752</v>
      </c>
      <c r="BC159" s="96">
        <v>241485012548.93912</v>
      </c>
      <c r="BD159" s="96">
        <v>297219941587.81506</v>
      </c>
      <c r="BE159" s="96">
        <v>324822102485.77509</v>
      </c>
      <c r="BF159" s="96">
        <v>350540484355.82605</v>
      </c>
      <c r="BG159" s="96">
        <v>360011058084.99109</v>
      </c>
      <c r="BH159" s="96">
        <v>387271923577.13593</v>
      </c>
      <c r="BI159" s="96">
        <v>414495031033.99255</v>
      </c>
      <c r="BJ159" s="96">
        <v>427208869287.46075</v>
      </c>
      <c r="BK159" s="96">
        <v>440868953680.46045</v>
      </c>
      <c r="BL159" s="96">
        <v>469645001606.10358</v>
      </c>
      <c r="BM159" s="96">
        <v>475112903881.63568</v>
      </c>
      <c r="BN159" s="96">
        <v>441765645138.20325</v>
      </c>
      <c r="BO159" s="96">
        <v>473648624437.50476</v>
      </c>
      <c r="BP159" s="96">
        <v>514772833182.74316</v>
      </c>
      <c r="BQ159" s="96">
        <v>479061978118.88995</v>
      </c>
    </row>
    <row r="160" spans="1:69" hidden="1" x14ac:dyDescent="0.25">
      <c r="A160" s="96" t="s">
        <v>3987</v>
      </c>
      <c r="B160" s="96" t="s">
        <v>4054</v>
      </c>
      <c r="C160" s="96" t="s">
        <v>4192</v>
      </c>
      <c r="D160" s="100">
        <f t="shared" si="2"/>
        <v>71813885.688781738</v>
      </c>
      <c r="E160" s="96" t="s">
        <v>4193</v>
      </c>
      <c r="AX160" s="96">
        <v>60220050.811767586</v>
      </c>
      <c r="AY160" s="96">
        <v>55422332.76367189</v>
      </c>
      <c r="AZ160" s="96">
        <v>39525875.09155269</v>
      </c>
      <c r="BA160" s="96">
        <v>43670604.705810487</v>
      </c>
      <c r="BB160" s="96">
        <v>37602478.027343795</v>
      </c>
      <c r="BC160" s="96">
        <v>49237239.837646492</v>
      </c>
      <c r="BD160" s="96">
        <v>66733749.389648393</v>
      </c>
      <c r="BE160" s="96">
        <v>77917259.216308594</v>
      </c>
      <c r="BF160" s="96">
        <v>73830200.1953125</v>
      </c>
      <c r="BG160" s="96">
        <v>73199348.449707001</v>
      </c>
      <c r="BH160" s="96">
        <v>81989074.70703131</v>
      </c>
      <c r="BI160" s="96">
        <v>81272850.036621094</v>
      </c>
      <c r="BJ160" s="96">
        <v>71773742.67578131</v>
      </c>
      <c r="BK160" s="96">
        <v>69652633.666992202</v>
      </c>
      <c r="BL160" s="96">
        <v>73829414.367675796</v>
      </c>
      <c r="BM160" s="96">
        <v>82619110.107421905</v>
      </c>
      <c r="BN160" s="96">
        <v>78703903.198242202</v>
      </c>
      <c r="BO160" s="96">
        <v>96633956.909179702</v>
      </c>
      <c r="BP160" s="96">
        <v>90356605.529785201</v>
      </c>
    </row>
    <row r="161" spans="1:69" hidden="1" x14ac:dyDescent="0.25">
      <c r="A161" s="96" t="s">
        <v>4053</v>
      </c>
      <c r="B161" s="96" t="s">
        <v>4052</v>
      </c>
      <c r="C161" s="96" t="s">
        <v>4192</v>
      </c>
      <c r="D161" s="100">
        <f t="shared" si="2"/>
        <v>5811972129570.8125</v>
      </c>
      <c r="E161" s="96" t="s">
        <v>4193</v>
      </c>
      <c r="BI161" s="96">
        <v>5811972129570.8125</v>
      </c>
    </row>
    <row r="162" spans="1:69" hidden="1" x14ac:dyDescent="0.25">
      <c r="A162" s="96" t="s">
        <v>153</v>
      </c>
      <c r="B162" s="96" t="s">
        <v>372</v>
      </c>
      <c r="C162" s="96" t="s">
        <v>4192</v>
      </c>
      <c r="D162" s="100">
        <f t="shared" si="2"/>
        <v>5095737512.0154352</v>
      </c>
      <c r="E162" s="96" t="s">
        <v>4193</v>
      </c>
      <c r="AJ162" s="96">
        <v>1456073773.0805485</v>
      </c>
      <c r="AK162" s="96">
        <v>1090607867.0374181</v>
      </c>
      <c r="AL162" s="96">
        <v>1325048054.4386635</v>
      </c>
      <c r="AM162" s="96">
        <v>1361538691.6501992</v>
      </c>
      <c r="AN162" s="96">
        <v>1407979112.2092035</v>
      </c>
      <c r="AO162" s="96">
        <v>1361367170.3631716</v>
      </c>
      <c r="AP162" s="96">
        <v>1185877478.8139651</v>
      </c>
      <c r="AQ162" s="96">
        <v>1533346179.3009858</v>
      </c>
      <c r="AR162" s="96">
        <v>1662952582.2899096</v>
      </c>
      <c r="AS162" s="96">
        <v>1776916450.0989599</v>
      </c>
      <c r="AT162" s="96">
        <v>2107431664.3043849</v>
      </c>
      <c r="AU162" s="96">
        <v>1808312618.0097005</v>
      </c>
      <c r="AV162" s="96">
        <v>1720412235.6637065</v>
      </c>
      <c r="AW162" s="96">
        <v>1726167088.8051658</v>
      </c>
      <c r="AX162" s="96">
        <v>2022886427.9983923</v>
      </c>
      <c r="AY162" s="96">
        <v>2385553273.4613128</v>
      </c>
      <c r="AZ162" s="96">
        <v>2675006832.8195696</v>
      </c>
      <c r="BA162" s="96">
        <v>3043917360.6483207</v>
      </c>
      <c r="BB162" s="96">
        <v>2901823592.9277363</v>
      </c>
      <c r="BC162" s="96">
        <v>2498739458.4134092</v>
      </c>
      <c r="BD162" s="96">
        <v>3090445015.0043645</v>
      </c>
      <c r="BE162" s="96">
        <v>3589161921.4138279</v>
      </c>
      <c r="BF162" s="96">
        <v>3659220037.0702786</v>
      </c>
      <c r="BG162" s="96">
        <v>3882215041.4242721</v>
      </c>
      <c r="BH162" s="96">
        <v>4521981398.5749807</v>
      </c>
      <c r="BI162" s="96">
        <v>4905245729.9920816</v>
      </c>
      <c r="BJ162" s="96">
        <v>5350702470.4552994</v>
      </c>
      <c r="BK162" s="96">
        <v>5797314625.4488487</v>
      </c>
      <c r="BL162" s="96">
        <v>6539668461.186882</v>
      </c>
      <c r="BM162" s="96">
        <v>7120175384.637701</v>
      </c>
      <c r="BN162" s="96">
        <v>6341803722.8676004</v>
      </c>
      <c r="BO162" s="96">
        <v>7247315421.9945707</v>
      </c>
      <c r="BP162" s="96">
        <v>8074236713.5487947</v>
      </c>
      <c r="BQ162" s="96">
        <v>8063571348.6534262</v>
      </c>
    </row>
    <row r="163" spans="1:69" hidden="1" x14ac:dyDescent="0.25">
      <c r="A163" s="96" t="s">
        <v>373</v>
      </c>
      <c r="B163" s="96" t="s">
        <v>374</v>
      </c>
      <c r="C163" s="96" t="s">
        <v>4192</v>
      </c>
      <c r="D163" s="100">
        <f t="shared" si="2"/>
        <v>3100867595.8789253</v>
      </c>
      <c r="E163" s="96" t="s">
        <v>4193</v>
      </c>
      <c r="M163" s="96">
        <v>276123924.36424631</v>
      </c>
      <c r="N163" s="96">
        <v>257357441.57474315</v>
      </c>
      <c r="O163" s="96">
        <v>292215557.68524063</v>
      </c>
      <c r="P163" s="96">
        <v>289530301.22238469</v>
      </c>
      <c r="Q163" s="96">
        <v>393793914.8953588</v>
      </c>
      <c r="R163" s="96">
        <v>354130138.24783725</v>
      </c>
      <c r="S163" s="96">
        <v>322967883.35312963</v>
      </c>
      <c r="T163" s="96">
        <v>354130138.24783719</v>
      </c>
      <c r="U163" s="96">
        <v>359801906.83358163</v>
      </c>
      <c r="V163" s="96">
        <v>416462151.69353855</v>
      </c>
      <c r="W163" s="96">
        <v>515609330.87712097</v>
      </c>
      <c r="X163" s="96">
        <v>492950532.31464869</v>
      </c>
      <c r="Y163" s="96">
        <v>546778181.26279402</v>
      </c>
      <c r="Z163" s="96">
        <v>685592928.39950645</v>
      </c>
      <c r="AA163" s="96">
        <v>539283416.77077329</v>
      </c>
      <c r="AB163" s="96">
        <v>482391226.19415116</v>
      </c>
      <c r="AC163" s="96">
        <v>548459799.00100803</v>
      </c>
      <c r="AD163" s="96">
        <v>596026322.30205142</v>
      </c>
      <c r="AE163" s="96">
        <v>636847486.42739201</v>
      </c>
      <c r="AF163" s="96">
        <v>589557417.02283204</v>
      </c>
      <c r="AG163" s="96">
        <v>585792559.48000467</v>
      </c>
      <c r="AH163" s="96">
        <v>629574034.44263184</v>
      </c>
      <c r="AI163" s="96">
        <v>699481699.31997335</v>
      </c>
      <c r="AJ163" s="96">
        <v>700129681.33554828</v>
      </c>
      <c r="AK163" s="96">
        <v>792675425.16535282</v>
      </c>
      <c r="AL163" s="96">
        <v>859869953.30845177</v>
      </c>
      <c r="AM163" s="96">
        <v>895866769.18272293</v>
      </c>
      <c r="AN163" s="96">
        <v>957765119.18216789</v>
      </c>
      <c r="AO163" s="96">
        <v>1053713416.575022</v>
      </c>
      <c r="AP163" s="96">
        <v>1058398743.1872903</v>
      </c>
      <c r="AQ163" s="96">
        <v>1359890526.5704277</v>
      </c>
      <c r="AR163" s="96">
        <v>1352787162.2355063</v>
      </c>
      <c r="AS163" s="96">
        <v>1574875445.7592571</v>
      </c>
      <c r="AT163" s="96">
        <v>1653862985.3368068</v>
      </c>
      <c r="AU163" s="96">
        <v>2386729935.8266077</v>
      </c>
      <c r="AV163" s="96">
        <v>2856089084.4161682</v>
      </c>
      <c r="AW163" s="96">
        <v>2590482070.3124247</v>
      </c>
      <c r="AX163" s="96">
        <v>2442775302.0864749</v>
      </c>
      <c r="AY163" s="96">
        <v>2733500324.7175269</v>
      </c>
      <c r="AZ163" s="96">
        <v>2996672457.2576303</v>
      </c>
      <c r="BA163" s="96">
        <v>2684646534.1791553</v>
      </c>
      <c r="BB163" s="96">
        <v>2703942389.5820599</v>
      </c>
      <c r="BC163" s="96">
        <v>2405043149.3752184</v>
      </c>
      <c r="BD163" s="96">
        <v>2399056149.0049887</v>
      </c>
      <c r="BE163" s="96">
        <v>2547036252.5912704</v>
      </c>
      <c r="BF163" s="96">
        <v>2770002924.4097266</v>
      </c>
      <c r="BG163" s="96">
        <v>2792873194.0227566</v>
      </c>
      <c r="BH163" s="96">
        <v>2854050134.2881927</v>
      </c>
      <c r="BI163" s="96">
        <v>3150871348.2864814</v>
      </c>
      <c r="BJ163" s="96">
        <v>3086853670.5705533</v>
      </c>
      <c r="BK163" s="96">
        <v>3438754988.9744658</v>
      </c>
      <c r="BL163" s="96">
        <v>3435316234.024785</v>
      </c>
      <c r="BM163" s="96">
        <v>3514328507.4279203</v>
      </c>
      <c r="BN163" s="96">
        <v>3531900149.8255119</v>
      </c>
      <c r="BO163" s="96">
        <v>3496581148.4447713</v>
      </c>
      <c r="BP163" s="96">
        <v>4129306350.5608902</v>
      </c>
      <c r="BQ163" s="96">
        <v>3774186004.3729925</v>
      </c>
    </row>
    <row r="164" spans="1:69" hidden="1" x14ac:dyDescent="0.25">
      <c r="A164" s="96" t="s">
        <v>375</v>
      </c>
      <c r="B164" s="96" t="s">
        <v>376</v>
      </c>
      <c r="C164" s="96" t="s">
        <v>4192</v>
      </c>
      <c r="D164" s="100">
        <f t="shared" si="2"/>
        <v>18354057606.220062</v>
      </c>
      <c r="E164" s="96" t="s">
        <v>4193</v>
      </c>
      <c r="AT164" s="96">
        <v>7628908675.1846447</v>
      </c>
      <c r="AU164" s="96">
        <v>6929665334.2269573</v>
      </c>
      <c r="AV164" s="96">
        <v>7498426893.9194775</v>
      </c>
      <c r="AW164" s="96">
        <v>7408447813.9833193</v>
      </c>
      <c r="AX164" s="96">
        <v>7113199743.3731203</v>
      </c>
      <c r="AY164" s="96">
        <v>7411065169.2650919</v>
      </c>
      <c r="AZ164" s="96">
        <v>9021594527.2359142</v>
      </c>
      <c r="BA164" s="96">
        <v>9952552090.5770473</v>
      </c>
      <c r="BB164" s="96">
        <v>11890389320.693867</v>
      </c>
      <c r="BC164" s="96">
        <v>11841032160.434752</v>
      </c>
      <c r="BD164" s="96">
        <v>12812598746.930643</v>
      </c>
      <c r="BE164" s="96">
        <v>13488119245.934965</v>
      </c>
      <c r="BF164" s="96">
        <v>14225402253.389896</v>
      </c>
      <c r="BG164" s="96">
        <v>14360442927.13648</v>
      </c>
      <c r="BH164" s="96">
        <v>14855941385.682505</v>
      </c>
      <c r="BI164" s="96">
        <v>17149447462.320925</v>
      </c>
      <c r="BJ164" s="96">
        <v>18353989415.067524</v>
      </c>
      <c r="BK164" s="96">
        <v>20257429363.947689</v>
      </c>
      <c r="BL164" s="96">
        <v>21968542889.388058</v>
      </c>
      <c r="BM164" s="96">
        <v>24096416731.795765</v>
      </c>
      <c r="BN164" s="96">
        <v>23659634487.152054</v>
      </c>
      <c r="BO164" s="96">
        <v>25451819429.984478</v>
      </c>
      <c r="BP164" s="96">
        <v>27630515865.234386</v>
      </c>
      <c r="BQ164" s="96">
        <v>30024705530.070019</v>
      </c>
    </row>
    <row r="165" spans="1:69" hidden="1" x14ac:dyDescent="0.25">
      <c r="A165" s="96" t="s">
        <v>377</v>
      </c>
      <c r="B165" s="96" t="s">
        <v>378</v>
      </c>
      <c r="C165" s="96" t="s">
        <v>4192</v>
      </c>
      <c r="D165" s="100" t="e">
        <f t="shared" si="2"/>
        <v>#DIV/0!</v>
      </c>
      <c r="E165" s="96" t="s">
        <v>4193</v>
      </c>
    </row>
    <row r="166" spans="1:69" hidden="1" x14ac:dyDescent="0.25">
      <c r="A166" s="96" t="s">
        <v>4051</v>
      </c>
      <c r="B166" s="96" t="s">
        <v>4050</v>
      </c>
      <c r="C166" s="96" t="s">
        <v>4192</v>
      </c>
      <c r="D166" s="100">
        <f t="shared" si="2"/>
        <v>346669439972.33643</v>
      </c>
      <c r="E166" s="96" t="s">
        <v>4193</v>
      </c>
      <c r="P166" s="96">
        <v>131893503087.98311</v>
      </c>
      <c r="Q166" s="96">
        <v>142008690424.60196</v>
      </c>
      <c r="R166" s="96">
        <v>166261850688.59009</v>
      </c>
      <c r="S166" s="96">
        <v>182882120799.25415</v>
      </c>
      <c r="T166" s="96">
        <v>178956493150.43246</v>
      </c>
      <c r="U166" s="96">
        <v>166052315284.18466</v>
      </c>
      <c r="V166" s="96">
        <v>181035800150.46368</v>
      </c>
      <c r="W166" s="96">
        <v>172169691891.56787</v>
      </c>
      <c r="X166" s="96">
        <v>139688152571.44897</v>
      </c>
      <c r="Y166" s="96">
        <v>124127799402.12724</v>
      </c>
      <c r="Z166" s="96">
        <v>74094546209.637833</v>
      </c>
      <c r="AA166" s="96">
        <v>74432885170.323288</v>
      </c>
      <c r="AB166" s="96">
        <v>96472327316.639053</v>
      </c>
      <c r="AC166" s="96">
        <v>108911875002.40208</v>
      </c>
      <c r="AD166" s="96">
        <v>100991873467.32854</v>
      </c>
      <c r="AE166" s="96">
        <v>98933799733.156403</v>
      </c>
      <c r="AF166" s="96">
        <v>92735756814.772919</v>
      </c>
      <c r="AG166" s="96">
        <v>110540361594.61594</v>
      </c>
      <c r="AH166" s="96">
        <v>122025807457.61577</v>
      </c>
      <c r="AI166" s="96">
        <v>131884470138.25717</v>
      </c>
      <c r="AJ166" s="96">
        <v>149403678576.92313</v>
      </c>
      <c r="AK166" s="96">
        <v>164374904293.62137</v>
      </c>
      <c r="AL166" s="96">
        <v>170492317810.42041</v>
      </c>
      <c r="AM166" s="96">
        <v>180018482000.79568</v>
      </c>
      <c r="AN166" s="96">
        <v>192702142485.53067</v>
      </c>
      <c r="AO166" s="96">
        <v>192187953000.84396</v>
      </c>
      <c r="AP166" s="96">
        <v>197987576899.5441</v>
      </c>
      <c r="AQ166" s="96">
        <v>202003257520.31415</v>
      </c>
      <c r="AR166" s="96">
        <v>202592513019.91095</v>
      </c>
      <c r="AS166" s="96">
        <v>213635076359.23801</v>
      </c>
      <c r="AT166" s="96">
        <v>224924699026.55426</v>
      </c>
      <c r="AU166" s="96">
        <v>229950876722.03979</v>
      </c>
      <c r="AV166" s="96">
        <v>238684205180.85095</v>
      </c>
      <c r="AW166" s="96">
        <v>253272912797.6203</v>
      </c>
      <c r="AX166" s="96">
        <v>270621200329.74393</v>
      </c>
      <c r="AY166" s="96">
        <v>289547924377.34998</v>
      </c>
      <c r="AZ166" s="96">
        <v>310679475020.53284</v>
      </c>
      <c r="BA166" s="96">
        <v>323922582094.07727</v>
      </c>
      <c r="BB166" s="96">
        <v>339480877497.39276</v>
      </c>
      <c r="BC166" s="96">
        <v>313638994993.00146</v>
      </c>
      <c r="BD166" s="96">
        <v>360220643675.5257</v>
      </c>
      <c r="BE166" s="96">
        <v>319871024995.43829</v>
      </c>
      <c r="BF166" s="96">
        <v>317267656116.40826</v>
      </c>
      <c r="BG166" s="96">
        <v>305343591028.30664</v>
      </c>
      <c r="BH166" s="96">
        <v>299553932000.39319</v>
      </c>
      <c r="BI166" s="96">
        <v>315041117098.27942</v>
      </c>
      <c r="BJ166" s="96">
        <v>330347125934.43634</v>
      </c>
      <c r="BK166" s="96">
        <v>383610885527.97845</v>
      </c>
      <c r="BL166" s="96">
        <v>417271909030.35669</v>
      </c>
      <c r="BM166" s="96">
        <v>398343834612.38727</v>
      </c>
      <c r="BN166" s="96">
        <v>316855078952.89966</v>
      </c>
      <c r="BO166" s="96">
        <v>326719127205.07666</v>
      </c>
      <c r="BP166" s="96">
        <v>381357362173.58533</v>
      </c>
      <c r="BQ166" s="96">
        <v>444534736594.1745</v>
      </c>
    </row>
    <row r="167" spans="1:69" hidden="1" x14ac:dyDescent="0.25">
      <c r="A167" s="96" t="s">
        <v>149</v>
      </c>
      <c r="B167" s="96" t="s">
        <v>379</v>
      </c>
      <c r="C167" s="96" t="s">
        <v>4192</v>
      </c>
      <c r="D167" s="100">
        <f t="shared" si="2"/>
        <v>1761097389.9827929</v>
      </c>
      <c r="E167" s="96" t="s">
        <v>4193</v>
      </c>
      <c r="AZ167" s="96">
        <v>1163362093.6131163</v>
      </c>
      <c r="BA167" s="96">
        <v>1512118268.139581</v>
      </c>
      <c r="BB167" s="96">
        <v>1537205294.988827</v>
      </c>
      <c r="BC167" s="96">
        <v>1342630299.7858634</v>
      </c>
      <c r="BD167" s="96">
        <v>1443250184.3459516</v>
      </c>
      <c r="BE167" s="96">
        <v>1654371172.7081456</v>
      </c>
      <c r="BF167" s="96">
        <v>1648742393.3897364</v>
      </c>
      <c r="BG167" s="96">
        <v>1626659875.545444</v>
      </c>
      <c r="BH167" s="96">
        <v>1615023324.9013619</v>
      </c>
      <c r="BI167" s="96">
        <v>1707774138.5737872</v>
      </c>
      <c r="BJ167" s="96">
        <v>1809251741.8871567</v>
      </c>
      <c r="BK167" s="96">
        <v>1841701685.8248909</v>
      </c>
      <c r="BL167" s="96">
        <v>1968682708.5218029</v>
      </c>
      <c r="BM167" s="96">
        <v>2082876491.0262628</v>
      </c>
      <c r="BN167" s="96">
        <v>1090515840.4274507</v>
      </c>
      <c r="BO167" s="96">
        <v>1983219046.6951475</v>
      </c>
      <c r="BP167" s="96">
        <v>2433122453.2128601</v>
      </c>
      <c r="BQ167" s="96">
        <v>2641510709.7332044</v>
      </c>
    </row>
    <row r="168" spans="1:69" hidden="1" x14ac:dyDescent="0.25">
      <c r="A168" s="96" t="s">
        <v>380</v>
      </c>
      <c r="B168" s="96" t="s">
        <v>381</v>
      </c>
      <c r="C168" s="96" t="s">
        <v>4192</v>
      </c>
      <c r="D168" s="100">
        <f t="shared" si="2"/>
        <v>5667814269.8447752</v>
      </c>
      <c r="E168" s="96" t="s">
        <v>4193</v>
      </c>
      <c r="BD168" s="96">
        <v>2316961077.2054033</v>
      </c>
      <c r="BE168" s="96">
        <v>2739470495.901114</v>
      </c>
      <c r="BF168" s="96">
        <v>2966980698.0094109</v>
      </c>
      <c r="BG168" s="96">
        <v>3347924961.8697028</v>
      </c>
      <c r="BH168" s="96">
        <v>5127899993.1689405</v>
      </c>
      <c r="BI168" s="96">
        <v>5134139179.4884748</v>
      </c>
      <c r="BJ168" s="96">
        <v>5930760563.7303524</v>
      </c>
      <c r="BK168" s="96">
        <v>6149696387.7243137</v>
      </c>
      <c r="BL168" s="96">
        <v>6523021200.0531197</v>
      </c>
      <c r="BM168" s="96">
        <v>7304284775.2227926</v>
      </c>
      <c r="BN168" s="96">
        <v>6919741251.4500074</v>
      </c>
      <c r="BO168" s="96">
        <v>5907060260.3555775</v>
      </c>
      <c r="BP168" s="96">
        <v>7813474320.6013832</v>
      </c>
      <c r="BQ168" s="96">
        <v>11167984613.046265</v>
      </c>
    </row>
    <row r="169" spans="1:69" hidden="1" x14ac:dyDescent="0.25">
      <c r="A169" s="96" t="s">
        <v>4049</v>
      </c>
      <c r="B169" s="96" t="s">
        <v>4048</v>
      </c>
      <c r="C169" s="96" t="s">
        <v>4192</v>
      </c>
      <c r="D169" s="100">
        <f t="shared" si="2"/>
        <v>529804793.44055504</v>
      </c>
      <c r="E169" s="96" t="s">
        <v>4193</v>
      </c>
      <c r="AV169" s="96">
        <v>1752437086.092716</v>
      </c>
      <c r="AW169" s="96">
        <v>1680083885.2097137</v>
      </c>
      <c r="AX169" s="96">
        <v>1817342163.3554089</v>
      </c>
      <c r="AY169" s="96">
        <v>1508777041.9426053</v>
      </c>
      <c r="AZ169" s="96">
        <v>1216172185.4304638</v>
      </c>
      <c r="BA169" s="96">
        <v>906543046.35761595</v>
      </c>
      <c r="BB169" s="96">
        <v>577761589.40397346</v>
      </c>
      <c r="BC169" s="96">
        <v>378790286.97571743</v>
      </c>
      <c r="BD169" s="96">
        <v>388366445.91611475</v>
      </c>
      <c r="BE169" s="96">
        <v>344741721.85430461</v>
      </c>
      <c r="BF169" s="96">
        <v>403262693.15673292</v>
      </c>
      <c r="BG169" s="96">
        <v>420286975.71743929</v>
      </c>
      <c r="BH169" s="96">
        <v>437311258.27814567</v>
      </c>
      <c r="BI169" s="96">
        <v>482000000</v>
      </c>
      <c r="BJ169" s="96">
        <v>855470198.6754967</v>
      </c>
      <c r="BK169" s="96">
        <v>1029969094.9227374</v>
      </c>
      <c r="BL169" s="96">
        <v>612874172.18543053</v>
      </c>
      <c r="BM169" s="96">
        <v>461783664.45916116</v>
      </c>
      <c r="BN169" s="96">
        <v>118105960.26490064</v>
      </c>
    </row>
    <row r="170" spans="1:69" hidden="1" x14ac:dyDescent="0.25">
      <c r="A170" s="96" t="s">
        <v>382</v>
      </c>
      <c r="B170" s="96" t="s">
        <v>383</v>
      </c>
      <c r="C170" s="96" t="s">
        <v>4192</v>
      </c>
      <c r="D170" s="100">
        <f t="shared" si="2"/>
        <v>4720582085.4788237</v>
      </c>
      <c r="E170" s="96" t="s">
        <v>4193</v>
      </c>
      <c r="AK170" s="96">
        <v>185482131.02804133</v>
      </c>
      <c r="AL170" s="96">
        <v>204758567.7903097</v>
      </c>
      <c r="AM170" s="96">
        <v>212452178.18236804</v>
      </c>
      <c r="AN170" s="96">
        <v>276815230.82367033</v>
      </c>
      <c r="AO170" s="96">
        <v>281124515.85888022</v>
      </c>
      <c r="AP170" s="96">
        <v>396927295.44319904</v>
      </c>
      <c r="AQ170" s="96">
        <v>430878556.96115816</v>
      </c>
      <c r="AR170" s="96">
        <v>483803105.59382069</v>
      </c>
      <c r="AS170" s="96">
        <v>481085735.909477</v>
      </c>
      <c r="AT170" s="96">
        <v>647452840.01732922</v>
      </c>
      <c r="AU170" s="96">
        <v>1023363847.1632593</v>
      </c>
      <c r="AV170" s="96">
        <v>1359735220.0109589</v>
      </c>
      <c r="AW170" s="96">
        <v>1630085877.8319871</v>
      </c>
      <c r="AX170" s="96">
        <v>2027267680.7282281</v>
      </c>
      <c r="AY170" s="96">
        <v>2145491845.765975</v>
      </c>
      <c r="AZ170" s="96">
        <v>2425969316.605134</v>
      </c>
      <c r="BA170" s="96">
        <v>2791140239.4252419</v>
      </c>
      <c r="BB170" s="96">
        <v>2932870027.4214544</v>
      </c>
      <c r="BC170" s="96">
        <v>3369346134.2840562</v>
      </c>
      <c r="BD170" s="96">
        <v>3415544867.4224091</v>
      </c>
      <c r="BE170" s="96">
        <v>3940202596.7706981</v>
      </c>
      <c r="BF170" s="96">
        <v>4350414896.2336864</v>
      </c>
      <c r="BG170" s="96">
        <v>4437801096.4741316</v>
      </c>
      <c r="BH170" s="96">
        <v>5581581462.7847271</v>
      </c>
      <c r="BI170" s="96">
        <v>5279638423.5752888</v>
      </c>
      <c r="BJ170" s="96">
        <v>4927685438.2813864</v>
      </c>
      <c r="BK170" s="96">
        <v>5087681996.4902115</v>
      </c>
      <c r="BL170" s="96">
        <v>5966426999.4843216</v>
      </c>
      <c r="BM170" s="96">
        <v>5806885636.6126099</v>
      </c>
      <c r="BN170" s="96">
        <v>4926621463.0405579</v>
      </c>
      <c r="BO170" s="96">
        <v>5752178185.294199</v>
      </c>
      <c r="BP170" s="96">
        <v>6963293904.0661974</v>
      </c>
    </row>
    <row r="171" spans="1:69" hidden="1" x14ac:dyDescent="0.25">
      <c r="A171" s="96" t="s">
        <v>384</v>
      </c>
      <c r="B171" s="96" t="s">
        <v>385</v>
      </c>
      <c r="C171" s="96" t="s">
        <v>4192</v>
      </c>
      <c r="D171" s="100">
        <f t="shared" si="2"/>
        <v>1901131619.2224908</v>
      </c>
      <c r="E171" s="96" t="s">
        <v>4193</v>
      </c>
      <c r="G171" s="96">
        <v>116490840.09707907</v>
      </c>
      <c r="H171" s="96">
        <v>120621726.18394795</v>
      </c>
      <c r="I171" s="96">
        <v>227198455.48849234</v>
      </c>
      <c r="J171" s="96">
        <v>524621869.2459662</v>
      </c>
      <c r="K171" s="96">
        <v>556842750.55103719</v>
      </c>
      <c r="L171" s="96">
        <v>594108422.82855546</v>
      </c>
      <c r="M171" s="96">
        <v>631113250.81219423</v>
      </c>
      <c r="N171" s="96">
        <v>652740750.89782679</v>
      </c>
      <c r="O171" s="96">
        <v>668028372.6763463</v>
      </c>
      <c r="P171" s="96">
        <v>697513373.0423646</v>
      </c>
      <c r="Q171" s="96">
        <v>708491710.93513775</v>
      </c>
      <c r="R171" s="96">
        <v>904460507.46495247</v>
      </c>
      <c r="S171" s="96">
        <v>835394832.08122742</v>
      </c>
      <c r="T171" s="96">
        <v>914730428.34035635</v>
      </c>
      <c r="U171" s="96">
        <v>667762316.61517406</v>
      </c>
      <c r="V171" s="96">
        <v>727331491.68835783</v>
      </c>
      <c r="W171" s="96">
        <v>689583378.84504902</v>
      </c>
      <c r="X171" s="96">
        <v>745182476.03298843</v>
      </c>
      <c r="Y171" s="96">
        <v>848381117.67318606</v>
      </c>
      <c r="Z171" s="96">
        <v>893807404.15142727</v>
      </c>
      <c r="AA171" s="96">
        <v>1100080549.6102471</v>
      </c>
      <c r="AB171" s="96">
        <v>1009356231.1855543</v>
      </c>
      <c r="AC171" s="96">
        <v>1309552675.9652836</v>
      </c>
      <c r="AD171" s="96">
        <v>1223498923.7931099</v>
      </c>
      <c r="AE171" s="96">
        <v>1349596167.9634533</v>
      </c>
      <c r="AF171" s="96">
        <v>1380446052.9838564</v>
      </c>
      <c r="AG171" s="96">
        <v>1261966666.0400465</v>
      </c>
      <c r="AH171" s="96">
        <v>1344947852.280328</v>
      </c>
      <c r="AI171" s="96">
        <v>1222457652.5733008</v>
      </c>
      <c r="AJ171" s="96">
        <v>1088342195.7448263</v>
      </c>
      <c r="AK171" s="96">
        <v>1156908614.9021635</v>
      </c>
      <c r="AL171" s="96">
        <v>1115776280.4160223</v>
      </c>
      <c r="AM171" s="96">
        <v>1072295134.7222614</v>
      </c>
      <c r="AN171" s="96">
        <v>1125115491.773412</v>
      </c>
      <c r="AO171" s="96">
        <v>1169742449.8733921</v>
      </c>
      <c r="AP171" s="96">
        <v>1157559831.0276942</v>
      </c>
      <c r="AQ171" s="96">
        <v>966767117.53833497</v>
      </c>
      <c r="AR171" s="96">
        <v>888752355.33437955</v>
      </c>
      <c r="AS171" s="96">
        <v>897347226.56785929</v>
      </c>
      <c r="AT171" s="96">
        <v>946438075.2359215</v>
      </c>
      <c r="AU171" s="96">
        <v>997652679.36804068</v>
      </c>
      <c r="AV171" s="96">
        <v>924493630.98084617</v>
      </c>
      <c r="AW171" s="96">
        <v>726576788.10829198</v>
      </c>
      <c r="AX171" s="96">
        <v>919615705.17136741</v>
      </c>
      <c r="AY171" s="96">
        <v>919860183.0307703</v>
      </c>
      <c r="AZ171" s="96">
        <v>1681806828.3120263</v>
      </c>
      <c r="BA171" s="96">
        <v>1588195087.9441648</v>
      </c>
      <c r="BB171" s="96">
        <v>1561370728.2376873</v>
      </c>
      <c r="BC171" s="96">
        <v>1597032058.2231097</v>
      </c>
      <c r="BD171" s="96">
        <v>1647734142.2709553</v>
      </c>
      <c r="BE171" s="96">
        <v>1648356681.2836802</v>
      </c>
      <c r="BF171" s="96">
        <v>1746428517.792484</v>
      </c>
      <c r="BG171" s="96">
        <v>1767012628.2977405</v>
      </c>
      <c r="BH171" s="96">
        <v>1814976658.5862076</v>
      </c>
      <c r="BI171" s="96">
        <v>1862093480.4690533</v>
      </c>
      <c r="BJ171" s="96">
        <v>1853820507.3451586</v>
      </c>
      <c r="BK171" s="96">
        <v>1985482016.0264907</v>
      </c>
      <c r="BL171" s="96">
        <v>2020776133.0073345</v>
      </c>
      <c r="BM171" s="96">
        <v>2308934355.4967031</v>
      </c>
      <c r="BN171" s="96">
        <v>2097296610.1286917</v>
      </c>
      <c r="BO171" s="96">
        <v>1827675303.4252539</v>
      </c>
      <c r="BP171" s="96">
        <v>2557603363.9587412</v>
      </c>
      <c r="BQ171" s="96">
        <v>2434449254.288887</v>
      </c>
    </row>
    <row r="172" spans="1:69" hidden="1" x14ac:dyDescent="0.25">
      <c r="A172" s="96" t="s">
        <v>386</v>
      </c>
      <c r="B172" s="96" t="s">
        <v>387</v>
      </c>
      <c r="C172" s="96" t="s">
        <v>4192</v>
      </c>
      <c r="D172" s="100">
        <f t="shared" si="2"/>
        <v>5748767783.2566586</v>
      </c>
      <c r="E172" s="96" t="s">
        <v>4193</v>
      </c>
      <c r="V172" s="96">
        <v>900311627.76792192</v>
      </c>
      <c r="W172" s="96">
        <v>1021710429.472309</v>
      </c>
      <c r="X172" s="96">
        <v>1018317297.4427474</v>
      </c>
      <c r="Y172" s="96">
        <v>1051871623.5779614</v>
      </c>
      <c r="Z172" s="96">
        <v>1071853414.2246282</v>
      </c>
      <c r="AA172" s="96">
        <v>1018317297.4427474</v>
      </c>
      <c r="AB172" s="96">
        <v>1120111324.8082678</v>
      </c>
      <c r="AC172" s="96">
        <v>1130443333.7869346</v>
      </c>
      <c r="AD172" s="96">
        <v>1177038666.3891256</v>
      </c>
      <c r="AE172" s="96">
        <v>1317635024.4394453</v>
      </c>
      <c r="AF172" s="96">
        <v>1672975097.1097157</v>
      </c>
      <c r="AG172" s="96">
        <v>1977465477.6506333</v>
      </c>
      <c r="AH172" s="96">
        <v>2216698465.641746</v>
      </c>
      <c r="AI172" s="96">
        <v>2285484270.4526353</v>
      </c>
      <c r="AJ172" s="96">
        <v>2472875014.8335938</v>
      </c>
      <c r="AK172" s="96">
        <v>2580594403.8647461</v>
      </c>
      <c r="AL172" s="96">
        <v>2666073402.4359055</v>
      </c>
      <c r="AM172" s="96">
        <v>2844669018.2116704</v>
      </c>
      <c r="AN172" s="96">
        <v>2927734359.0692468</v>
      </c>
      <c r="AO172" s="96">
        <v>3127324646.2700753</v>
      </c>
      <c r="AP172" s="96">
        <v>3457199425.8292112</v>
      </c>
      <c r="AQ172" s="96">
        <v>3579142730.4055519</v>
      </c>
      <c r="AR172" s="96">
        <v>3877225935.4192395</v>
      </c>
      <c r="AS172" s="96">
        <v>3930721718.8407812</v>
      </c>
      <c r="AT172" s="96">
        <v>4098351798.1775088</v>
      </c>
      <c r="AU172" s="96">
        <v>4721455656.5464287</v>
      </c>
      <c r="AV172" s="96">
        <v>4161992320.2480226</v>
      </c>
      <c r="AW172" s="96">
        <v>4090991549.4154305</v>
      </c>
      <c r="AX172" s="96">
        <v>3994285091.4214869</v>
      </c>
      <c r="AY172" s="96">
        <v>4535360202.7846432</v>
      </c>
      <c r="AZ172" s="96">
        <v>4752511981.7113581</v>
      </c>
      <c r="BA172" s="96">
        <v>4822134417.1980839</v>
      </c>
      <c r="BB172" s="96">
        <v>4967983976.6907492</v>
      </c>
      <c r="BC172" s="96">
        <v>4885447833.5429983</v>
      </c>
      <c r="BD172" s="96">
        <v>5572748071.7542858</v>
      </c>
      <c r="BE172" s="96">
        <v>5865074133.7894106</v>
      </c>
      <c r="BF172" s="96">
        <v>6074646108.2453556</v>
      </c>
      <c r="BG172" s="96">
        <v>5714654983.7635918</v>
      </c>
      <c r="BH172" s="96">
        <v>6041141589.7761621</v>
      </c>
      <c r="BI172" s="96">
        <v>6183497020.5410089</v>
      </c>
      <c r="BJ172" s="96">
        <v>6180280352.1133842</v>
      </c>
      <c r="BK172" s="96">
        <v>6239561352.5535202</v>
      </c>
      <c r="BL172" s="96">
        <v>6316411251.6624632</v>
      </c>
      <c r="BM172" s="96">
        <v>6144311078.1634531</v>
      </c>
      <c r="BN172" s="96">
        <v>4383442964.9850912</v>
      </c>
      <c r="BO172" s="96">
        <v>4887348888.6064367</v>
      </c>
      <c r="BP172" s="96">
        <v>6689507957.3555565</v>
      </c>
      <c r="BQ172" s="96">
        <v>6760860334.621623</v>
      </c>
    </row>
    <row r="173" spans="1:69" hidden="1" x14ac:dyDescent="0.25">
      <c r="A173" s="96" t="s">
        <v>388</v>
      </c>
      <c r="B173" s="96" t="s">
        <v>389</v>
      </c>
      <c r="C173" s="96" t="s">
        <v>4192</v>
      </c>
      <c r="D173" s="100" t="e">
        <f t="shared" si="2"/>
        <v>#DIV/0!</v>
      </c>
      <c r="E173" s="96" t="s">
        <v>4193</v>
      </c>
    </row>
    <row r="174" spans="1:69" hidden="1" x14ac:dyDescent="0.25">
      <c r="A174" s="96" t="s">
        <v>390</v>
      </c>
      <c r="B174" s="96" t="s">
        <v>391</v>
      </c>
      <c r="C174" s="96" t="s">
        <v>4192</v>
      </c>
      <c r="D174" s="100">
        <f t="shared" si="2"/>
        <v>217939970025.33289</v>
      </c>
      <c r="E174" s="96" t="s">
        <v>4193</v>
      </c>
      <c r="F174" s="96">
        <v>4128126620.0895424</v>
      </c>
      <c r="G174" s="96">
        <v>4356597844.7284746</v>
      </c>
      <c r="H174" s="96">
        <v>4566030291.1744299</v>
      </c>
      <c r="I174" s="96">
        <v>4833260218.2976055</v>
      </c>
      <c r="J174" s="96">
        <v>4665306419.8792753</v>
      </c>
      <c r="K174" s="96">
        <v>5052212162.4050598</v>
      </c>
      <c r="L174" s="96">
        <v>5367720180.8529186</v>
      </c>
      <c r="M174" s="96">
        <v>5655349577.7998857</v>
      </c>
      <c r="N174" s="96">
        <v>6552236315.0474653</v>
      </c>
      <c r="O174" s="96">
        <v>6904463178.793767</v>
      </c>
      <c r="P174" s="96">
        <v>7246490537.9447479</v>
      </c>
      <c r="Q174" s="96">
        <v>7359366096.0687647</v>
      </c>
      <c r="R174" s="96">
        <v>7508280519.4426069</v>
      </c>
      <c r="S174" s="96">
        <v>8573801197.7486029</v>
      </c>
      <c r="T174" s="96">
        <v>9939189956.5074177</v>
      </c>
      <c r="U174" s="96">
        <v>9641361109.5036831</v>
      </c>
      <c r="V174" s="96">
        <v>11276700636.078297</v>
      </c>
      <c r="W174" s="96">
        <v>11745883152.297754</v>
      </c>
      <c r="X174" s="96">
        <v>12637329890.149611</v>
      </c>
      <c r="Y174" s="96">
        <v>14907766172.217897</v>
      </c>
      <c r="Z174" s="96">
        <v>15380348315.475573</v>
      </c>
      <c r="AA174" s="96">
        <v>15252513260.038282</v>
      </c>
      <c r="AB174" s="96">
        <v>16881052393.62804</v>
      </c>
      <c r="AC174" s="96">
        <v>18963814573.521286</v>
      </c>
      <c r="AD174" s="96">
        <v>21577638092.645878</v>
      </c>
      <c r="AE174" s="96">
        <v>21674194275.807343</v>
      </c>
      <c r="AF174" s="96">
        <v>24228859785.47142</v>
      </c>
      <c r="AG174" s="96">
        <v>27755888794.093632</v>
      </c>
      <c r="AH174" s="96">
        <v>30780853656.413223</v>
      </c>
      <c r="AI174" s="96">
        <v>35457633410.779762</v>
      </c>
      <c r="AJ174" s="96">
        <v>41775882054.869339</v>
      </c>
      <c r="AK174" s="96">
        <v>48364081445.266548</v>
      </c>
      <c r="AL174" s="96">
        <v>54455921350.794502</v>
      </c>
      <c r="AM174" s="96">
        <v>60741515669.976654</v>
      </c>
      <c r="AN174" s="96">
        <v>74047992161.810974</v>
      </c>
      <c r="AO174" s="96">
        <v>88090844308.04393</v>
      </c>
      <c r="AP174" s="96">
        <v>96219827786.190353</v>
      </c>
      <c r="AQ174" s="96">
        <v>101502912205.21648</v>
      </c>
      <c r="AR174" s="96">
        <v>102001447473.7382</v>
      </c>
      <c r="AS174" s="96">
        <v>115428201758.85553</v>
      </c>
      <c r="AT174" s="96">
        <v>133972584364.48749</v>
      </c>
      <c r="AU174" s="96">
        <v>124822038774.09612</v>
      </c>
      <c r="AV174" s="96">
        <v>131596548631.23582</v>
      </c>
      <c r="AW174" s="96">
        <v>138352547206.57608</v>
      </c>
      <c r="AX174" s="96">
        <v>160569563645.4696</v>
      </c>
      <c r="AY174" s="96">
        <v>173899899014.05551</v>
      </c>
      <c r="AZ174" s="96">
        <v>185520164260.91034</v>
      </c>
      <c r="BA174" s="96">
        <v>193736072466.12073</v>
      </c>
      <c r="BB174" s="96">
        <v>196783701549.66306</v>
      </c>
      <c r="BC174" s="96">
        <v>175376749036.10141</v>
      </c>
      <c r="BD174" s="96">
        <v>193649374880.61685</v>
      </c>
      <c r="BE174" s="96">
        <v>201742743145.93747</v>
      </c>
      <c r="BF174" s="96">
        <v>198228674451.93872</v>
      </c>
      <c r="BG174" s="96">
        <v>198742577840.34491</v>
      </c>
      <c r="BH174" s="96">
        <v>208759761761.25223</v>
      </c>
      <c r="BI174" s="96">
        <v>209287287856.5426</v>
      </c>
      <c r="BJ174" s="96">
        <v>212048789474.51971</v>
      </c>
      <c r="BK174" s="96">
        <v>230460985473.28452</v>
      </c>
      <c r="BL174" s="96">
        <v>234915774291.29321</v>
      </c>
      <c r="BM174" s="96">
        <v>232461507302.27722</v>
      </c>
      <c r="BN174" s="96">
        <v>212561272146.36609</v>
      </c>
      <c r="BO174" s="96">
        <v>251976934800.05344</v>
      </c>
      <c r="BP174" s="96">
        <v>288480997282.28998</v>
      </c>
      <c r="BQ174" s="96">
        <v>265766286672.05734</v>
      </c>
    </row>
    <row r="175" spans="1:69" hidden="1" x14ac:dyDescent="0.25">
      <c r="A175" s="96" t="s">
        <v>392</v>
      </c>
      <c r="B175" s="96" t="s">
        <v>4047</v>
      </c>
      <c r="C175" s="96" t="s">
        <v>4192</v>
      </c>
      <c r="D175" s="100">
        <f t="shared" si="2"/>
        <v>2627373879653.3154</v>
      </c>
      <c r="E175" s="96" t="s">
        <v>4193</v>
      </c>
      <c r="P175" s="96">
        <v>272389310714.29224</v>
      </c>
      <c r="Q175" s="96">
        <v>279632636291.02087</v>
      </c>
      <c r="R175" s="96">
        <v>302129585498.74438</v>
      </c>
      <c r="S175" s="96">
        <v>350976216369.17584</v>
      </c>
      <c r="T175" s="96">
        <v>366287411065.09515</v>
      </c>
      <c r="U175" s="96">
        <v>356575719421.30371</v>
      </c>
      <c r="V175" s="96">
        <v>375204441769.98401</v>
      </c>
      <c r="W175" s="96">
        <v>388091784308.74475</v>
      </c>
      <c r="X175" s="96">
        <v>428496058314.25397</v>
      </c>
      <c r="Y175" s="96">
        <v>464138666968.62079</v>
      </c>
      <c r="Z175" s="96">
        <v>502896376211.92816</v>
      </c>
      <c r="AA175" s="96">
        <v>509592614446.42017</v>
      </c>
      <c r="AB175" s="96">
        <v>478085245592.70844</v>
      </c>
      <c r="AC175" s="96">
        <v>475508664499.53619</v>
      </c>
      <c r="AD175" s="96">
        <v>527320994472.3252</v>
      </c>
      <c r="AE175" s="96">
        <v>546743036069.18793</v>
      </c>
      <c r="AF175" s="96">
        <v>583802674055.39172</v>
      </c>
      <c r="AG175" s="96">
        <v>635158280283.08411</v>
      </c>
      <c r="AH175" s="96">
        <v>726281998630.59399</v>
      </c>
      <c r="AI175" s="96">
        <v>790986825524.77063</v>
      </c>
      <c r="AJ175" s="96">
        <v>853049586281.82104</v>
      </c>
      <c r="AK175" s="96">
        <v>900001246756.02148</v>
      </c>
      <c r="AL175" s="96">
        <v>963435157848.90637</v>
      </c>
      <c r="AM175" s="96">
        <v>1010634903505.8367</v>
      </c>
      <c r="AN175" s="96">
        <v>1109174694126.9756</v>
      </c>
      <c r="AO175" s="96">
        <v>1219494867156.5962</v>
      </c>
      <c r="AP175" s="96">
        <v>1312883939348.2202</v>
      </c>
      <c r="AQ175" s="96">
        <v>1459355723371.5129</v>
      </c>
      <c r="AR175" s="96">
        <v>1516975984225.8826</v>
      </c>
      <c r="AS175" s="96">
        <v>1613370863267.804</v>
      </c>
      <c r="AT175" s="96">
        <v>1750089567634.7874</v>
      </c>
      <c r="AU175" s="96">
        <v>1664907265673.4065</v>
      </c>
      <c r="AV175" s="96">
        <v>1645673523988.2786</v>
      </c>
      <c r="AW175" s="96">
        <v>1664139191452.7646</v>
      </c>
      <c r="AX175" s="96">
        <v>1807497587415.2646</v>
      </c>
      <c r="AY175" s="96">
        <v>1912416738675.4985</v>
      </c>
      <c r="AZ175" s="96">
        <v>2054751641434.021</v>
      </c>
      <c r="BA175" s="96">
        <v>2199710237393.2373</v>
      </c>
      <c r="BB175" s="96">
        <v>2279314587239.5327</v>
      </c>
      <c r="BC175" s="96">
        <v>2069409958319.9878</v>
      </c>
      <c r="BD175" s="96">
        <v>2308257962051.979</v>
      </c>
      <c r="BE175" s="96">
        <v>2464206069584.3052</v>
      </c>
      <c r="BF175" s="96">
        <v>2557844855526.4868</v>
      </c>
      <c r="BG175" s="96">
        <v>2632390566923.2778</v>
      </c>
      <c r="BH175" s="96">
        <v>2746026096389.5503</v>
      </c>
      <c r="BI175" s="96">
        <v>2769694780357.728</v>
      </c>
      <c r="BJ175" s="96">
        <v>2788263900473.4819</v>
      </c>
      <c r="BK175" s="96">
        <v>2889267126718.7578</v>
      </c>
      <c r="BL175" s="96">
        <v>2975503359090.5078</v>
      </c>
      <c r="BM175" s="96">
        <v>2999982209982.2764</v>
      </c>
      <c r="BN175" s="96">
        <v>2628658806156.8657</v>
      </c>
      <c r="BO175" s="96">
        <v>2777538301731.8433</v>
      </c>
      <c r="BP175" s="96">
        <v>2951913256513.2363</v>
      </c>
    </row>
    <row r="176" spans="1:69" hidden="1" x14ac:dyDescent="0.25">
      <c r="A176" s="96" t="s">
        <v>393</v>
      </c>
      <c r="B176" s="96" t="s">
        <v>394</v>
      </c>
      <c r="C176" s="96" t="s">
        <v>4192</v>
      </c>
      <c r="D176" s="100">
        <f t="shared" si="2"/>
        <v>4130687930.8131847</v>
      </c>
      <c r="E176" s="96" t="s">
        <v>4193</v>
      </c>
      <c r="Z176" s="96">
        <v>1806649328.6504753</v>
      </c>
      <c r="AA176" s="96">
        <v>1630557265.8059905</v>
      </c>
      <c r="AB176" s="96">
        <v>1582304893.5909741</v>
      </c>
      <c r="AC176" s="96">
        <v>1402947613.3789735</v>
      </c>
      <c r="AD176" s="96">
        <v>1429348269.8245966</v>
      </c>
      <c r="AE176" s="96">
        <v>1800850733.1894054</v>
      </c>
      <c r="AF176" s="96">
        <v>2012994126.1164253</v>
      </c>
      <c r="AG176" s="96">
        <v>1828202823.8136337</v>
      </c>
      <c r="AH176" s="96">
        <v>1744925204.9704134</v>
      </c>
      <c r="AI176" s="96">
        <v>1767914800.649709</v>
      </c>
      <c r="AJ176" s="96">
        <v>1572715875.2040811</v>
      </c>
      <c r="AK176" s="96">
        <v>2025961249.933866</v>
      </c>
      <c r="AL176" s="96">
        <v>2154029394.7839603</v>
      </c>
      <c r="AM176" s="96">
        <v>2384611170.9253726</v>
      </c>
      <c r="AN176" s="96">
        <v>2307749166.0453687</v>
      </c>
      <c r="AO176" s="96">
        <v>2527819659.729404</v>
      </c>
      <c r="AP176" s="96">
        <v>2597640004.6854248</v>
      </c>
      <c r="AQ176" s="96">
        <v>2527429880.8773875</v>
      </c>
      <c r="AR176" s="96">
        <v>2509817490.8361764</v>
      </c>
      <c r="AS176" s="96">
        <v>2621173639.373281</v>
      </c>
      <c r="AT176" s="96">
        <v>2599132328.8078613</v>
      </c>
      <c r="AU176" s="96">
        <v>2529734125.8918848</v>
      </c>
      <c r="AV176" s="96">
        <v>2940443941.5714684</v>
      </c>
      <c r="AW176" s="96">
        <v>3200676926.47612</v>
      </c>
      <c r="AX176" s="96">
        <v>3372720604.3834529</v>
      </c>
      <c r="AY176" s="96">
        <v>3344727347.2264009</v>
      </c>
      <c r="AZ176" s="96">
        <v>3858000693.5910759</v>
      </c>
      <c r="BA176" s="96">
        <v>4103945823.9204516</v>
      </c>
      <c r="BB176" s="96">
        <v>3925218569.3554678</v>
      </c>
      <c r="BC176" s="96">
        <v>3995218965.1109877</v>
      </c>
      <c r="BD176" s="96">
        <v>4105727530.3703752</v>
      </c>
      <c r="BE176" s="96">
        <v>3970461956.8913407</v>
      </c>
      <c r="BF176" s="96">
        <v>4010393325.7331743</v>
      </c>
      <c r="BG176" s="96">
        <v>4122649153.8192487</v>
      </c>
      <c r="BH176" s="96">
        <v>4554677266.7261562</v>
      </c>
      <c r="BI176" s="96">
        <v>4009342643.8494692</v>
      </c>
      <c r="BJ176" s="96">
        <v>3984947677.9333091</v>
      </c>
      <c r="BK176" s="96">
        <v>4062465182.9237099</v>
      </c>
      <c r="BL176" s="96">
        <v>4715939500.585866</v>
      </c>
      <c r="BM176" s="96">
        <v>4303665640.108819</v>
      </c>
      <c r="BN176" s="96">
        <v>3591262133.4443345</v>
      </c>
      <c r="BO176" s="96">
        <v>3515938840.8609471</v>
      </c>
      <c r="BP176" s="96">
        <v>4321211121.9369555</v>
      </c>
      <c r="BQ176" s="96">
        <v>4928629490.2535191</v>
      </c>
    </row>
    <row r="177" spans="1:69" hidden="1" x14ac:dyDescent="0.25">
      <c r="A177" s="96" t="s">
        <v>395</v>
      </c>
      <c r="B177" s="96" t="s">
        <v>4046</v>
      </c>
      <c r="C177" s="96" t="s">
        <v>4192</v>
      </c>
      <c r="D177" s="100">
        <f t="shared" si="2"/>
        <v>1578920444.1774387</v>
      </c>
      <c r="E177" s="96" t="s">
        <v>4193</v>
      </c>
      <c r="BI177" s="96">
        <v>1578920444.1774387</v>
      </c>
    </row>
    <row r="178" spans="1:69" hidden="1" x14ac:dyDescent="0.25">
      <c r="A178" s="96" t="s">
        <v>396</v>
      </c>
      <c r="B178" s="96" t="s">
        <v>397</v>
      </c>
      <c r="C178" s="96" t="s">
        <v>4192</v>
      </c>
      <c r="D178" s="100">
        <f t="shared" si="2"/>
        <v>1257939829.712034</v>
      </c>
      <c r="E178" s="96" t="s">
        <v>4193</v>
      </c>
      <c r="AJ178" s="96">
        <v>472119083.93260527</v>
      </c>
      <c r="AK178" s="96">
        <v>408755300.88039643</v>
      </c>
      <c r="AL178" s="96">
        <v>378694245.49173933</v>
      </c>
      <c r="AM178" s="96">
        <v>379285167.83170968</v>
      </c>
      <c r="AN178" s="96">
        <v>474182334.26091659</v>
      </c>
      <c r="AO178" s="96">
        <v>463240412.06640685</v>
      </c>
      <c r="AP178" s="96">
        <v>579359512.26729631</v>
      </c>
      <c r="AQ178" s="96">
        <v>552821030.44584894</v>
      </c>
      <c r="AR178" s="96">
        <v>615709422.92146611</v>
      </c>
      <c r="AS178" s="96">
        <v>546038162.45868683</v>
      </c>
      <c r="AT178" s="96">
        <v>609359771.6667645</v>
      </c>
      <c r="AU178" s="96">
        <v>621922353.94503319</v>
      </c>
      <c r="AV178" s="96">
        <v>572463652.94348431</v>
      </c>
      <c r="AW178" s="96">
        <v>578629937.05513597</v>
      </c>
      <c r="AX178" s="96">
        <v>604215620.91621542</v>
      </c>
      <c r="AY178" s="96">
        <v>643963892.1014719</v>
      </c>
      <c r="AZ178" s="96">
        <v>679607953.22422731</v>
      </c>
      <c r="BA178" s="96">
        <v>697956520.13637936</v>
      </c>
      <c r="BB178" s="96">
        <v>803513221.92545652</v>
      </c>
      <c r="BC178" s="96">
        <v>948036115.31380749</v>
      </c>
      <c r="BD178" s="96">
        <v>1135080984.4767313</v>
      </c>
      <c r="BE178" s="96">
        <v>1124806323.4364486</v>
      </c>
      <c r="BF178" s="96">
        <v>1337789007.6863804</v>
      </c>
      <c r="BG178" s="96">
        <v>1457319598.2329836</v>
      </c>
      <c r="BH178" s="96">
        <v>1449995843.1133749</v>
      </c>
      <c r="BI178" s="96">
        <v>1381730102.3702004</v>
      </c>
      <c r="BJ178" s="96">
        <v>1243478918.7814751</v>
      </c>
      <c r="BK178" s="96">
        <v>1426212448.0155327</v>
      </c>
      <c r="BL178" s="96">
        <v>1365515983.4134402</v>
      </c>
      <c r="BM178" s="96">
        <v>1380640243.0149477</v>
      </c>
      <c r="BN178" s="96">
        <v>1327862538.3356333</v>
      </c>
      <c r="BO178" s="96">
        <v>1382877755.0676947</v>
      </c>
      <c r="BP178" s="96">
        <v>1579546757.7165563</v>
      </c>
      <c r="BQ178" s="96">
        <v>1342614744.0675302</v>
      </c>
    </row>
    <row r="179" spans="1:69" hidden="1" x14ac:dyDescent="0.25">
      <c r="A179" s="96" t="s">
        <v>178</v>
      </c>
      <c r="B179" s="96" t="s">
        <v>398</v>
      </c>
      <c r="C179" s="96" t="s">
        <v>4192</v>
      </c>
      <c r="D179" s="100" t="e">
        <f t="shared" si="2"/>
        <v>#DIV/0!</v>
      </c>
      <c r="E179" s="96" t="s">
        <v>4193</v>
      </c>
    </row>
    <row r="180" spans="1:69" hidden="1" x14ac:dyDescent="0.25">
      <c r="A180" s="96" t="s">
        <v>399</v>
      </c>
      <c r="B180" s="96" t="s">
        <v>400</v>
      </c>
      <c r="C180" s="96" t="s">
        <v>4192</v>
      </c>
      <c r="D180" s="100">
        <f t="shared" si="2"/>
        <v>5133811473.5493708</v>
      </c>
      <c r="E180" s="96" t="s">
        <v>4193</v>
      </c>
      <c r="F180" s="96">
        <v>304383039.06402802</v>
      </c>
      <c r="G180" s="96">
        <v>320133148.3020876</v>
      </c>
      <c r="H180" s="96">
        <v>387192891.78749013</v>
      </c>
      <c r="I180" s="96">
        <v>487019357.3886776</v>
      </c>
      <c r="J180" s="96">
        <v>578207618.74766612</v>
      </c>
      <c r="K180" s="96">
        <v>639421960.8543905</v>
      </c>
      <c r="L180" s="96">
        <v>629712099.69439137</v>
      </c>
      <c r="M180" s="96">
        <v>695066934.44216061</v>
      </c>
      <c r="N180" s="96">
        <v>692306606.01729488</v>
      </c>
      <c r="O180" s="96">
        <v>703347919.71675515</v>
      </c>
      <c r="P180" s="96">
        <v>744346915.43041551</v>
      </c>
      <c r="Q180" s="96">
        <v>772128809.18535066</v>
      </c>
      <c r="R180" s="96">
        <v>1012342330.9584506</v>
      </c>
      <c r="S180" s="96">
        <v>1003249484.3877125</v>
      </c>
      <c r="T180" s="96">
        <v>1017424582.6877301</v>
      </c>
      <c r="U180" s="96">
        <v>1092505515.8860183</v>
      </c>
      <c r="V180" s="96">
        <v>1136053756.0721085</v>
      </c>
      <c r="W180" s="96">
        <v>1104050183.5682526</v>
      </c>
      <c r="X180" s="96">
        <v>1203730514.1093066</v>
      </c>
      <c r="Y180" s="96">
        <v>1377501307.0387299</v>
      </c>
      <c r="Z180" s="96">
        <v>818242531.03696454</v>
      </c>
      <c r="AA180" s="96">
        <v>939956777.33019781</v>
      </c>
      <c r="AB180" s="96">
        <v>864307541.28681028</v>
      </c>
      <c r="AC180" s="96">
        <v>925473171.7692703</v>
      </c>
      <c r="AD180" s="96">
        <v>732834722.17934322</v>
      </c>
      <c r="AE180" s="96">
        <v>647053457.08607662</v>
      </c>
      <c r="AF180" s="96">
        <v>532986944.26259738</v>
      </c>
      <c r="AG180" s="96">
        <v>521263667.07408023</v>
      </c>
      <c r="AH180" s="96">
        <v>503409213.34179538</v>
      </c>
      <c r="AI180" s="96">
        <v>631813216.36177647</v>
      </c>
      <c r="AJ180" s="96">
        <v>732641562.2143259</v>
      </c>
      <c r="AK180" s="96">
        <v>615720710.5191102</v>
      </c>
      <c r="AL180" s="96">
        <v>654906862.81681204</v>
      </c>
      <c r="AM180" s="96">
        <v>697755009.8218931</v>
      </c>
      <c r="AN180" s="96">
        <v>800111788.67386377</v>
      </c>
      <c r="AO180" s="96">
        <v>976716565.81456995</v>
      </c>
      <c r="AP180" s="96">
        <v>1135214109.9209809</v>
      </c>
      <c r="AQ180" s="96">
        <v>1298262650.6998408</v>
      </c>
      <c r="AR180" s="96">
        <v>1374626751.110858</v>
      </c>
      <c r="AS180" s="96">
        <v>1543001756.7451162</v>
      </c>
      <c r="AT180" s="96">
        <v>1736102417.6017017</v>
      </c>
      <c r="AU180" s="96">
        <v>1863703102.0270045</v>
      </c>
      <c r="AV180" s="96">
        <v>1798256853.4776952</v>
      </c>
      <c r="AW180" s="96">
        <v>1963276860.5308514</v>
      </c>
      <c r="AX180" s="96">
        <v>2299104474.4594798</v>
      </c>
      <c r="AY180" s="96">
        <v>2475433454.9679322</v>
      </c>
      <c r="AZ180" s="96">
        <v>2784721593.6542702</v>
      </c>
      <c r="BA180" s="96">
        <v>3052574083.7831922</v>
      </c>
      <c r="BB180" s="96">
        <v>3300341384.3892961</v>
      </c>
      <c r="BC180" s="96">
        <v>3301690389.6557541</v>
      </c>
      <c r="BD180" s="96">
        <v>3840468104.1316414</v>
      </c>
      <c r="BE180" s="96">
        <v>4157634231.2233028</v>
      </c>
      <c r="BF180" s="96">
        <v>4673029187.7472525</v>
      </c>
      <c r="BG180" s="96">
        <v>4851322717.1307745</v>
      </c>
      <c r="BH180" s="96">
        <v>5164142049.4749603</v>
      </c>
      <c r="BI180" s="96">
        <v>5113329517.7717123</v>
      </c>
      <c r="BJ180" s="96">
        <v>5348281268.346467</v>
      </c>
      <c r="BK180" s="96">
        <v>5890056772.3033724</v>
      </c>
      <c r="BL180" s="96">
        <v>5794802011.5440378</v>
      </c>
      <c r="BM180" s="96">
        <v>6150414788.7297506</v>
      </c>
      <c r="BN180" s="96">
        <v>5594849453.1601648</v>
      </c>
      <c r="BO180" s="96">
        <v>6606303624.0555019</v>
      </c>
      <c r="BP180" s="96">
        <v>7172436167.5456743</v>
      </c>
      <c r="BQ180" s="96">
        <v>7263119299.3464556</v>
      </c>
    </row>
    <row r="181" spans="1:69" hidden="1" x14ac:dyDescent="0.25">
      <c r="A181" s="96" t="s">
        <v>66</v>
      </c>
      <c r="B181" s="96" t="s">
        <v>401</v>
      </c>
      <c r="C181" s="96" t="s">
        <v>4192</v>
      </c>
      <c r="D181" s="100">
        <f t="shared" si="2"/>
        <v>624907981943.05322</v>
      </c>
      <c r="E181" s="96" t="s">
        <v>4193</v>
      </c>
      <c r="O181" s="96">
        <v>62977513866.024933</v>
      </c>
      <c r="P181" s="96">
        <v>70150911909.530396</v>
      </c>
      <c r="Q181" s="96">
        <v>77620570975.577652</v>
      </c>
      <c r="R181" s="96">
        <v>85293750210.17804</v>
      </c>
      <c r="S181" s="96">
        <v>95227534221.604599</v>
      </c>
      <c r="T181" s="96">
        <v>97947989930.104996</v>
      </c>
      <c r="U181" s="96">
        <v>95043336220.041718</v>
      </c>
      <c r="V181" s="96">
        <v>103784345055.47922</v>
      </c>
      <c r="W181" s="96">
        <v>102373882340.83664</v>
      </c>
      <c r="X181" s="96">
        <v>106687710621.07649</v>
      </c>
      <c r="Y181" s="96">
        <v>115006224714.35422</v>
      </c>
      <c r="Z181" s="96">
        <v>117943863133.14288</v>
      </c>
      <c r="AA181" s="96">
        <v>121321271409.79836</v>
      </c>
      <c r="AB181" s="96">
        <v>120050418702.18312</v>
      </c>
      <c r="AC181" s="96">
        <v>122785030685.65501</v>
      </c>
      <c r="AD181" s="96">
        <v>132288917284.91556</v>
      </c>
      <c r="AE181" s="96">
        <v>138184748958.30463</v>
      </c>
      <c r="AF181" s="96">
        <v>141013476482.23666</v>
      </c>
      <c r="AG181" s="96">
        <v>146351632581.89798</v>
      </c>
      <c r="AH181" s="96">
        <v>159378410116.57138</v>
      </c>
      <c r="AI181" s="96">
        <v>173103537254.862</v>
      </c>
      <c r="AJ181" s="96">
        <v>182898734230.14639</v>
      </c>
      <c r="AK181" s="96">
        <v>194984814589.04208</v>
      </c>
      <c r="AL181" s="96">
        <v>200724000794.48114</v>
      </c>
      <c r="AM181" s="96">
        <v>208689769673.46823</v>
      </c>
      <c r="AN181" s="96">
        <v>226782326769.25766</v>
      </c>
      <c r="AO181" s="96">
        <v>247666307346.57053</v>
      </c>
      <c r="AP181" s="96">
        <v>257933091680.88614</v>
      </c>
      <c r="AQ181" s="96">
        <v>282892381895.26385</v>
      </c>
      <c r="AR181" s="96">
        <v>301842803262.95563</v>
      </c>
      <c r="AS181" s="96">
        <v>329047563388.81854</v>
      </c>
      <c r="AT181" s="96">
        <v>369944599085.79352</v>
      </c>
      <c r="AU181" s="96">
        <v>375393218288.84546</v>
      </c>
      <c r="AV181" s="96">
        <v>377822628794.90289</v>
      </c>
      <c r="AW181" s="96">
        <v>384779280166.6861</v>
      </c>
      <c r="AX181" s="96">
        <v>416380251014.43066</v>
      </c>
      <c r="AY181" s="96">
        <v>440364484657.8338</v>
      </c>
      <c r="AZ181" s="96">
        <v>471951326968.42914</v>
      </c>
      <c r="BA181" s="96">
        <v>497223902571.1424</v>
      </c>
      <c r="BB181" s="96">
        <v>505263097903.7182</v>
      </c>
      <c r="BC181" s="96">
        <v>461599572808.41077</v>
      </c>
      <c r="BD181" s="96">
        <v>506502154190.91388</v>
      </c>
      <c r="BE181" s="96">
        <v>532633486113.89362</v>
      </c>
      <c r="BF181" s="96">
        <v>549990897720.56116</v>
      </c>
      <c r="BG181" s="96">
        <v>563621747329.50952</v>
      </c>
      <c r="BH181" s="96">
        <v>589246308130.18323</v>
      </c>
      <c r="BI181" s="96">
        <v>632814005706.64026</v>
      </c>
      <c r="BJ181" s="96">
        <v>643371020860.93713</v>
      </c>
      <c r="BK181" s="96">
        <v>685188418581.43054</v>
      </c>
      <c r="BL181" s="96">
        <v>714859920993.58179</v>
      </c>
      <c r="BM181" s="96">
        <v>729013392225.99158</v>
      </c>
      <c r="BN181" s="96">
        <v>697436938284.59119</v>
      </c>
      <c r="BO181" s="96">
        <v>752936946609.40637</v>
      </c>
      <c r="BP181" s="96">
        <v>786900956902.09106</v>
      </c>
      <c r="BQ181" s="96">
        <v>774832926098.90002</v>
      </c>
    </row>
    <row r="182" spans="1:69" hidden="1" x14ac:dyDescent="0.25">
      <c r="A182" s="96" t="s">
        <v>48</v>
      </c>
      <c r="B182" s="96" t="s">
        <v>402</v>
      </c>
      <c r="C182" s="96" t="s">
        <v>4192</v>
      </c>
      <c r="D182" s="100">
        <f t="shared" si="2"/>
        <v>148718893191.25391</v>
      </c>
      <c r="E182" s="96" t="s">
        <v>4193</v>
      </c>
      <c r="P182" s="96">
        <v>27198594605.766235</v>
      </c>
      <c r="Q182" s="96">
        <v>27571230753.33263</v>
      </c>
      <c r="R182" s="96">
        <v>31440198408.597687</v>
      </c>
      <c r="S182" s="96">
        <v>33862147359.718899</v>
      </c>
      <c r="T182" s="96">
        <v>34096021494.264732</v>
      </c>
      <c r="U182" s="96">
        <v>35547876407.977661</v>
      </c>
      <c r="V182" s="96">
        <v>40036746925.700096</v>
      </c>
      <c r="W182" s="96">
        <v>41003492818.022095</v>
      </c>
      <c r="X182" s="96">
        <v>45318135785.884033</v>
      </c>
      <c r="Y182" s="96">
        <v>46286741758.809525</v>
      </c>
      <c r="Z182" s="96">
        <v>48381316523.716003</v>
      </c>
      <c r="AA182" s="96">
        <v>49253322310.633438</v>
      </c>
      <c r="AB182" s="96">
        <v>49472687816.472023</v>
      </c>
      <c r="AC182" s="96">
        <v>52980923840.033043</v>
      </c>
      <c r="AD182" s="96">
        <v>57034783507.285294</v>
      </c>
      <c r="AE182" s="96">
        <v>61206944300.919685</v>
      </c>
      <c r="AF182" s="96">
        <v>62567159243.5672</v>
      </c>
      <c r="AG182" s="96">
        <v>63161392993.696365</v>
      </c>
      <c r="AH182" s="96">
        <v>67079714787.640762</v>
      </c>
      <c r="AI182" s="96">
        <v>74573855533.739746</v>
      </c>
      <c r="AJ182" s="96">
        <v>80616389376.87294</v>
      </c>
      <c r="AK182" s="96">
        <v>85609465743.515488</v>
      </c>
      <c r="AL182" s="96">
        <v>89638772346.80162</v>
      </c>
      <c r="AM182" s="96">
        <v>92427777203.678741</v>
      </c>
      <c r="AN182" s="96">
        <v>100103461816.67863</v>
      </c>
      <c r="AO182" s="96">
        <v>105495711480.83075</v>
      </c>
      <c r="AP182" s="96">
        <v>116123964038.44157</v>
      </c>
      <c r="AQ182" s="96">
        <v>125082484240.98367</v>
      </c>
      <c r="AR182" s="96">
        <v>126722455306.39651</v>
      </c>
      <c r="AS182" s="96">
        <v>130455389066.85948</v>
      </c>
      <c r="AT182" s="96">
        <v>135547917743.10213</v>
      </c>
      <c r="AU182" s="96">
        <v>141757238813.68185</v>
      </c>
      <c r="AV182" s="96">
        <v>140931983052.59888</v>
      </c>
      <c r="AW182" s="96">
        <v>140462870724.39798</v>
      </c>
      <c r="AX182" s="96">
        <v>142088581171.85071</v>
      </c>
      <c r="AY182" s="96">
        <v>142881223519.68576</v>
      </c>
      <c r="AZ182" s="96">
        <v>142065392166.9938</v>
      </c>
      <c r="BA182" s="96">
        <v>143172884158.31345</v>
      </c>
      <c r="BB182" s="96">
        <v>144759408907.71927</v>
      </c>
      <c r="BC182" s="96">
        <v>138486225069.75296</v>
      </c>
      <c r="BD182" s="96">
        <v>138958065516.1723</v>
      </c>
      <c r="BE182" s="96">
        <v>138243918569.80463</v>
      </c>
      <c r="BF182" s="96">
        <v>141086369742.68878</v>
      </c>
      <c r="BG182" s="96">
        <v>138756680789.50082</v>
      </c>
      <c r="BH182" s="96">
        <v>144076511315.49026</v>
      </c>
      <c r="BI182" s="96">
        <v>149733264441.45905</v>
      </c>
      <c r="BJ182" s="96">
        <v>150313857600.49594</v>
      </c>
      <c r="BK182" s="96">
        <v>152712121525.26602</v>
      </c>
      <c r="BL182" s="96">
        <v>150364327787.53738</v>
      </c>
      <c r="BM182" s="96">
        <v>153545561641.00436</v>
      </c>
      <c r="BN182" s="96">
        <v>149969990699.59689</v>
      </c>
      <c r="BO182" s="96">
        <v>159104970548.72369</v>
      </c>
      <c r="BP182" s="96">
        <v>166263924770.0733</v>
      </c>
      <c r="BQ182" s="96">
        <v>168673101167.71719</v>
      </c>
    </row>
    <row r="183" spans="1:69" hidden="1" x14ac:dyDescent="0.25">
      <c r="A183" s="96" t="s">
        <v>403</v>
      </c>
      <c r="B183" s="96" t="s">
        <v>404</v>
      </c>
      <c r="C183" s="96" t="s">
        <v>4192</v>
      </c>
      <c r="D183" s="100">
        <f t="shared" si="2"/>
        <v>2036512135.2522287</v>
      </c>
      <c r="E183" s="96" t="s">
        <v>4193</v>
      </c>
      <c r="AU183" s="96">
        <v>2128212507.9149525</v>
      </c>
      <c r="AV183" s="96">
        <v>1634706545.5331895</v>
      </c>
      <c r="AW183" s="96">
        <v>1557124221.5121374</v>
      </c>
      <c r="AX183" s="96">
        <v>1748278210.4447176</v>
      </c>
      <c r="AY183" s="96">
        <v>1695227493.2909651</v>
      </c>
      <c r="AZ183" s="96">
        <v>1673295980.2902281</v>
      </c>
      <c r="BA183" s="96">
        <v>1657485578.9279838</v>
      </c>
      <c r="BB183" s="96">
        <v>1669535668.5203588</v>
      </c>
      <c r="BC183" s="96">
        <v>1734187391.8198478</v>
      </c>
      <c r="BD183" s="96">
        <v>1553158293.4741721</v>
      </c>
      <c r="BE183" s="96">
        <v>1520319662.7189441</v>
      </c>
      <c r="BF183" s="96">
        <v>1827317226.8104839</v>
      </c>
      <c r="BG183" s="96">
        <v>2063914289.6105831</v>
      </c>
      <c r="BH183" s="96">
        <v>2432030309.4894333</v>
      </c>
      <c r="BI183" s="96">
        <v>2488355629.4047208</v>
      </c>
      <c r="BJ183" s="96">
        <v>2057722839.706274</v>
      </c>
      <c r="BK183" s="96">
        <v>2239940447.6465616</v>
      </c>
      <c r="BL183" s="96">
        <v>2412284724.9761891</v>
      </c>
      <c r="BM183" s="96">
        <v>2546009901.8680506</v>
      </c>
      <c r="BN183" s="96">
        <v>2141649077.7434368</v>
      </c>
      <c r="BO183" s="96">
        <v>1685060653.5578907</v>
      </c>
      <c r="BP183" s="96">
        <v>2258993379.0456576</v>
      </c>
      <c r="BQ183" s="96">
        <v>2332741223.9672971</v>
      </c>
    </row>
    <row r="184" spans="1:69" hidden="1" x14ac:dyDescent="0.25">
      <c r="A184" s="96" t="s">
        <v>405</v>
      </c>
      <c r="B184" s="96" t="s">
        <v>4045</v>
      </c>
      <c r="C184" s="96" t="s">
        <v>4192</v>
      </c>
      <c r="D184" s="100">
        <f t="shared" si="2"/>
        <v>60735599.630927227</v>
      </c>
      <c r="E184" s="96" t="s">
        <v>4193</v>
      </c>
      <c r="BI184" s="96">
        <v>60735599.630927227</v>
      </c>
    </row>
    <row r="185" spans="1:69" hidden="1" x14ac:dyDescent="0.25">
      <c r="A185" s="96" t="s">
        <v>110</v>
      </c>
      <c r="B185" s="96" t="s">
        <v>406</v>
      </c>
      <c r="C185" s="96" t="s">
        <v>4192</v>
      </c>
      <c r="D185" s="100">
        <f t="shared" si="2"/>
        <v>46294457016.335701</v>
      </c>
      <c r="E185" s="96" t="s">
        <v>4193</v>
      </c>
      <c r="P185" s="96">
        <v>8444928258.8608646</v>
      </c>
      <c r="Q185" s="96">
        <v>9061191443.3654766</v>
      </c>
      <c r="R185" s="96">
        <v>9248366254.6418247</v>
      </c>
      <c r="S185" s="96">
        <v>9068254328.0043297</v>
      </c>
      <c r="T185" s="96">
        <v>8821925765.7909012</v>
      </c>
      <c r="U185" s="96">
        <v>9947621820.4640999</v>
      </c>
      <c r="V185" s="96">
        <v>11050362802.698799</v>
      </c>
      <c r="W185" s="96">
        <v>11045064941.857431</v>
      </c>
      <c r="X185" s="96">
        <v>11310817831.552162</v>
      </c>
      <c r="Y185" s="96">
        <v>11808772816.820387</v>
      </c>
      <c r="Z185" s="96">
        <v>12183121742.010855</v>
      </c>
      <c r="AA185" s="96">
        <v>12463883958.925375</v>
      </c>
      <c r="AB185" s="96">
        <v>12658121654.840574</v>
      </c>
      <c r="AC185" s="96">
        <v>13428892414.442381</v>
      </c>
      <c r="AD185" s="96">
        <v>14687905995.57176</v>
      </c>
      <c r="AE185" s="96">
        <v>14931585976.045616</v>
      </c>
      <c r="AF185" s="96">
        <v>15617598633.170042</v>
      </c>
      <c r="AG185" s="96">
        <v>16758953259.296719</v>
      </c>
      <c r="AH185" s="96">
        <v>17115149845.708616</v>
      </c>
      <c r="AI185" s="96">
        <v>16776689272.825546</v>
      </c>
      <c r="AJ185" s="96">
        <v>18338927108.213192</v>
      </c>
      <c r="AK185" s="96">
        <v>20032706288.463894</v>
      </c>
      <c r="AL185" s="96">
        <v>20951278787.984459</v>
      </c>
      <c r="AM185" s="96">
        <v>22448484806.220482</v>
      </c>
      <c r="AN185" s="96">
        <v>24355833260.691444</v>
      </c>
      <c r="AO185" s="96">
        <v>25275883470.771816</v>
      </c>
      <c r="AP185" s="96">
        <v>26337821091.720577</v>
      </c>
      <c r="AQ185" s="96">
        <v>27236440663.191486</v>
      </c>
      <c r="AR185" s="96">
        <v>28166836241.914963</v>
      </c>
      <c r="AS185" s="96">
        <v>30505759165.954784</v>
      </c>
      <c r="AT185" s="96">
        <v>32353988040.237808</v>
      </c>
      <c r="AU185" s="96">
        <v>33417404069.108601</v>
      </c>
      <c r="AV185" s="96">
        <v>35934424240.311028</v>
      </c>
      <c r="AW185" s="96">
        <v>36898075628.933563</v>
      </c>
      <c r="AX185" s="96">
        <v>38068645548.213882</v>
      </c>
      <c r="AY185" s="96">
        <v>37900153768.37114</v>
      </c>
      <c r="AZ185" s="96">
        <v>39214828013.04068</v>
      </c>
      <c r="BA185" s="96">
        <v>40753418295.298042</v>
      </c>
      <c r="BB185" s="96">
        <v>39658964765.773468</v>
      </c>
      <c r="BC185" s="96">
        <v>41259630049.338379</v>
      </c>
      <c r="BD185" s="96">
        <v>42423549225.056221</v>
      </c>
      <c r="BE185" s="96">
        <v>43396806778.36084</v>
      </c>
      <c r="BF185" s="96">
        <v>44716654056.033051</v>
      </c>
      <c r="BG185" s="96">
        <v>44777252044.143028</v>
      </c>
      <c r="BH185" s="96">
        <v>46859743022.019211</v>
      </c>
      <c r="BI185" s="96">
        <v>49784689412.297981</v>
      </c>
      <c r="BJ185" s="96">
        <v>50559157586.429329</v>
      </c>
      <c r="BK185" s="96">
        <v>52354917624.086884</v>
      </c>
      <c r="BL185" s="96">
        <v>53838082951.236938</v>
      </c>
      <c r="BM185" s="96">
        <v>53704324691.853058</v>
      </c>
      <c r="BN185" s="96">
        <v>44235567565.6828</v>
      </c>
      <c r="BO185" s="96">
        <v>44851890723.338966</v>
      </c>
      <c r="BP185" s="96">
        <v>47536663470.423119</v>
      </c>
    </row>
    <row r="186" spans="1:69" hidden="1" x14ac:dyDescent="0.25">
      <c r="A186" s="96" t="s">
        <v>4044</v>
      </c>
      <c r="B186" s="96" t="s">
        <v>4043</v>
      </c>
      <c r="C186" s="96" t="s">
        <v>4192</v>
      </c>
      <c r="D186" s="100">
        <f t="shared" si="2"/>
        <v>12804398073340.744</v>
      </c>
      <c r="E186" s="96" t="s">
        <v>4193</v>
      </c>
      <c r="P186" s="96">
        <v>1282499578747.5854</v>
      </c>
      <c r="Q186" s="96">
        <v>1360073233443.1621</v>
      </c>
      <c r="R186" s="96">
        <v>1463964603459.6174</v>
      </c>
      <c r="S186" s="96">
        <v>1628026998621.46</v>
      </c>
      <c r="T186" s="96">
        <v>1731691629681.1211</v>
      </c>
      <c r="U186" s="96">
        <v>1684000693669.6169</v>
      </c>
      <c r="V186" s="96">
        <v>1835433685455.3767</v>
      </c>
      <c r="W186" s="96">
        <v>1944847678416.105</v>
      </c>
      <c r="X186" s="96">
        <v>2066743253824.8613</v>
      </c>
      <c r="Y186" s="96">
        <v>2205922781721.2324</v>
      </c>
      <c r="Z186" s="96">
        <v>2306806201571.9668</v>
      </c>
      <c r="AA186" s="96">
        <v>2417734844726.4209</v>
      </c>
      <c r="AB186" s="96">
        <v>2413102628851.854</v>
      </c>
      <c r="AC186" s="96">
        <v>2474690035429.6782</v>
      </c>
      <c r="AD186" s="96">
        <v>2709873454605.0889</v>
      </c>
      <c r="AE186" s="96">
        <v>2835688165303.1846</v>
      </c>
      <c r="AF186" s="96">
        <v>2905673253465.5361</v>
      </c>
      <c r="AG186" s="96">
        <v>3045218285945.9727</v>
      </c>
      <c r="AH186" s="96">
        <v>3286357412570.3672</v>
      </c>
      <c r="AI186" s="96">
        <v>3534081513872.9448</v>
      </c>
      <c r="AJ186" s="96">
        <v>3765520847870.9531</v>
      </c>
      <c r="AK186" s="96">
        <v>3943064495745.0181</v>
      </c>
      <c r="AL186" s="96">
        <v>4137975279493.8823</v>
      </c>
      <c r="AM186" s="96">
        <v>4257276792642.1035</v>
      </c>
      <c r="AN186" s="96">
        <v>4635761665855.3818</v>
      </c>
      <c r="AO186" s="96">
        <v>5053112101465.6416</v>
      </c>
      <c r="AP186" s="96">
        <v>5386640827415.4629</v>
      </c>
      <c r="AQ186" s="96">
        <v>5996892520813.0117</v>
      </c>
      <c r="AR186" s="96">
        <v>6325263940633.1895</v>
      </c>
      <c r="AS186" s="96">
        <v>6663129678019.9277</v>
      </c>
      <c r="AT186" s="96">
        <v>7448668661535.9092</v>
      </c>
      <c r="AU186" s="96">
        <v>7512569084616.0605</v>
      </c>
      <c r="AV186" s="96">
        <v>7646422966109.1045</v>
      </c>
      <c r="AW186" s="96">
        <v>7816262471416.3965</v>
      </c>
      <c r="AX186" s="96">
        <v>8501909585722.002</v>
      </c>
      <c r="AY186" s="96">
        <v>9010509381909.9805</v>
      </c>
      <c r="AZ186" s="96">
        <v>9794527821077.9277</v>
      </c>
      <c r="BA186" s="96">
        <v>10437100614188.67</v>
      </c>
      <c r="BB186" s="96">
        <v>10666336089178.256</v>
      </c>
      <c r="BC186" s="96">
        <v>9526569713560.5078</v>
      </c>
      <c r="BD186" s="96">
        <v>10622327124206.223</v>
      </c>
      <c r="BE186" s="96">
        <v>11314226544688.771</v>
      </c>
      <c r="BF186" s="96">
        <v>11634693347890.172</v>
      </c>
      <c r="BG186" s="96">
        <v>11935793184023.691</v>
      </c>
      <c r="BH186" s="96">
        <v>12441334811037.063</v>
      </c>
      <c r="BI186" s="96">
        <v>12981167330248.121</v>
      </c>
      <c r="BJ186" s="96">
        <v>13313321981685.967</v>
      </c>
      <c r="BK186" s="96">
        <v>13970788710161.289</v>
      </c>
      <c r="BL186" s="96">
        <v>14482554296993.525</v>
      </c>
      <c r="BM186" s="96">
        <v>14784212693925.408</v>
      </c>
      <c r="BN186" s="96">
        <v>13445827849059.924</v>
      </c>
      <c r="BO186" s="96">
        <v>14702353204288.441</v>
      </c>
      <c r="BP186" s="96">
        <v>15696681880626.389</v>
      </c>
      <c r="BQ186" s="96">
        <v>15719477871030.207</v>
      </c>
    </row>
    <row r="187" spans="1:69" hidden="1" x14ac:dyDescent="0.25">
      <c r="A187" s="96" t="s">
        <v>407</v>
      </c>
      <c r="B187" s="96" t="s">
        <v>408</v>
      </c>
      <c r="C187" s="96" t="s">
        <v>4192</v>
      </c>
      <c r="D187" s="100">
        <f t="shared" si="2"/>
        <v>35225248769.024956</v>
      </c>
      <c r="E187" s="96" t="s">
        <v>4193</v>
      </c>
      <c r="AR187" s="96">
        <v>21917835560.363113</v>
      </c>
      <c r="AS187" s="96">
        <v>22721193355.131893</v>
      </c>
      <c r="AT187" s="96">
        <v>26384179912.55801</v>
      </c>
      <c r="AU187" s="96">
        <v>27990775669.881805</v>
      </c>
      <c r="AV187" s="96">
        <v>27102230339.499851</v>
      </c>
      <c r="AW187" s="96">
        <v>26056113110.093578</v>
      </c>
      <c r="AX187" s="96">
        <v>25148836205.021912</v>
      </c>
      <c r="AY187" s="96">
        <v>30114549923.46323</v>
      </c>
      <c r="AZ187" s="96">
        <v>24642154440.060673</v>
      </c>
      <c r="BA187" s="96">
        <v>24493117623.382847</v>
      </c>
      <c r="BB187" s="96">
        <v>27167970818.707413</v>
      </c>
      <c r="BC187" s="96">
        <v>28476184802.697292</v>
      </c>
      <c r="BD187" s="96">
        <v>32536827538.375687</v>
      </c>
      <c r="BE187" s="96">
        <v>33785222203.039356</v>
      </c>
      <c r="BF187" s="96">
        <v>35686296627.305794</v>
      </c>
      <c r="BG187" s="96">
        <v>39430285152.307083</v>
      </c>
      <c r="BH187" s="96">
        <v>39576893062.190483</v>
      </c>
      <c r="BI187" s="96">
        <v>39080884265.279587</v>
      </c>
      <c r="BJ187" s="96">
        <v>38329628463.58667</v>
      </c>
      <c r="BK187" s="96">
        <v>38019952174.895844</v>
      </c>
      <c r="BL187" s="96">
        <v>39089443709.120079</v>
      </c>
      <c r="BM187" s="96">
        <v>39846405806.706657</v>
      </c>
      <c r="BN187" s="96">
        <v>34017076686.751129</v>
      </c>
      <c r="BO187" s="96">
        <v>38842542601.028381</v>
      </c>
    </row>
    <row r="188" spans="1:69" hidden="1" x14ac:dyDescent="0.25">
      <c r="A188" s="96" t="s">
        <v>4042</v>
      </c>
      <c r="B188" s="96" t="s">
        <v>4041</v>
      </c>
      <c r="C188" s="96" t="s">
        <v>4192</v>
      </c>
      <c r="D188" s="100">
        <f t="shared" si="2"/>
        <v>113580357115.96622</v>
      </c>
      <c r="E188" s="96" t="s">
        <v>4193</v>
      </c>
      <c r="AT188" s="96">
        <v>62616248516.143578</v>
      </c>
      <c r="AU188" s="96">
        <v>63309660879.565559</v>
      </c>
      <c r="AV188" s="96">
        <v>66701062824.572906</v>
      </c>
      <c r="AW188" s="96">
        <v>67720666766.082787</v>
      </c>
      <c r="AX188" s="96">
        <v>69934656384.592972</v>
      </c>
      <c r="AY188" s="96">
        <v>74030909494.974792</v>
      </c>
      <c r="AZ188" s="96">
        <v>78452041717.690948</v>
      </c>
      <c r="BA188" s="96">
        <v>82695327701.848206</v>
      </c>
      <c r="BB188" s="96">
        <v>84315244668.369873</v>
      </c>
      <c r="BC188" s="96">
        <v>80434509421.18364</v>
      </c>
      <c r="BD188" s="96">
        <v>85733562090.330109</v>
      </c>
      <c r="BE188" s="96">
        <v>96347658298.82254</v>
      </c>
      <c r="BF188" s="96">
        <v>103870561023.48936</v>
      </c>
      <c r="BG188" s="96">
        <v>104308807082.25508</v>
      </c>
      <c r="BH188" s="96">
        <v>106141046642.53462</v>
      </c>
      <c r="BI188" s="96">
        <v>109397953945.14243</v>
      </c>
      <c r="BJ188" s="96">
        <v>112067468320.08989</v>
      </c>
      <c r="BK188" s="96">
        <v>119682272967.6461</v>
      </c>
      <c r="BL188" s="96">
        <v>124916827480.35014</v>
      </c>
      <c r="BM188" s="96">
        <v>131488037473.04341</v>
      </c>
      <c r="BN188" s="96">
        <v>122171967842.14516</v>
      </c>
      <c r="BO188" s="96">
        <v>145843855202.22467</v>
      </c>
      <c r="BP188" s="96">
        <v>159855743274.33029</v>
      </c>
      <c r="BQ188" s="96">
        <v>161595227537.62021</v>
      </c>
    </row>
    <row r="189" spans="1:69" hidden="1" x14ac:dyDescent="0.25">
      <c r="A189" s="96" t="s">
        <v>180</v>
      </c>
      <c r="B189" s="96" t="s">
        <v>409</v>
      </c>
      <c r="C189" s="96" t="s">
        <v>4192</v>
      </c>
      <c r="D189" s="100">
        <f t="shared" si="2"/>
        <v>34561386460.022522</v>
      </c>
      <c r="E189" s="96" t="s">
        <v>4193</v>
      </c>
      <c r="F189" s="96">
        <v>1626890060.1069598</v>
      </c>
      <c r="G189" s="96">
        <v>1675584166.511095</v>
      </c>
      <c r="H189" s="96">
        <v>1727134158.900373</v>
      </c>
      <c r="I189" s="96">
        <v>2400138203.4609823</v>
      </c>
      <c r="J189" s="96">
        <v>2339591724.4306974</v>
      </c>
      <c r="K189" s="96">
        <v>2352587656.7683682</v>
      </c>
      <c r="L189" s="96">
        <v>2604625151.6418123</v>
      </c>
      <c r="M189" s="96">
        <v>2730715183.7468519</v>
      </c>
      <c r="N189" s="96">
        <v>2914352771.4300575</v>
      </c>
      <c r="O189" s="96">
        <v>3178385212.9948611</v>
      </c>
      <c r="P189" s="96">
        <v>3681746039.1465406</v>
      </c>
      <c r="Q189" s="96">
        <v>3714446826.5524521</v>
      </c>
      <c r="R189" s="96">
        <v>3076142360.7139573</v>
      </c>
      <c r="S189" s="96">
        <v>3252925526.9688144</v>
      </c>
      <c r="T189" s="96">
        <v>2691017552.1622558</v>
      </c>
      <c r="U189" s="96">
        <v>3001744762.6629157</v>
      </c>
      <c r="V189" s="96">
        <v>3426567202.7992144</v>
      </c>
      <c r="W189" s="96">
        <v>2824104721.6185446</v>
      </c>
      <c r="X189" s="96">
        <v>3184382759.6336846</v>
      </c>
      <c r="Y189" s="96">
        <v>3608205609.0575776</v>
      </c>
      <c r="Z189" s="96">
        <v>4312054067.7296152</v>
      </c>
      <c r="AA189" s="96">
        <v>5098867713.8436346</v>
      </c>
      <c r="AB189" s="96">
        <v>4793709904.577445</v>
      </c>
      <c r="AC189" s="96">
        <v>5971645908.2462769</v>
      </c>
      <c r="AD189" s="96">
        <v>5751166747.5571604</v>
      </c>
      <c r="AE189" s="96">
        <v>5730460762.6206188</v>
      </c>
      <c r="AF189" s="96">
        <v>7610532056.998971</v>
      </c>
      <c r="AG189" s="96">
        <v>8523007296.6411114</v>
      </c>
      <c r="AH189" s="96">
        <v>8155446689.4289293</v>
      </c>
      <c r="AI189" s="96">
        <v>9278834496.0019722</v>
      </c>
      <c r="AJ189" s="96">
        <v>9383218952.4580555</v>
      </c>
      <c r="AK189" s="96">
        <v>12523334744.708174</v>
      </c>
      <c r="AL189" s="96">
        <v>14254182414.595289</v>
      </c>
      <c r="AM189" s="96">
        <v>14441961037.304911</v>
      </c>
      <c r="AN189" s="96">
        <v>14891201756.748869</v>
      </c>
      <c r="AO189" s="96">
        <v>14433250393.117533</v>
      </c>
      <c r="AP189" s="96">
        <v>14721130014.538109</v>
      </c>
      <c r="AQ189" s="96">
        <v>13758960921.518785</v>
      </c>
      <c r="AR189" s="96">
        <v>12970576301.23513</v>
      </c>
      <c r="AS189" s="96">
        <v>12600873752.220646</v>
      </c>
      <c r="AT189" s="96">
        <v>14619029851.848494</v>
      </c>
      <c r="AU189" s="96">
        <v>16570585765.15299</v>
      </c>
      <c r="AV189" s="96">
        <v>18745982289.030342</v>
      </c>
      <c r="AW189" s="96">
        <v>23591297042.366688</v>
      </c>
      <c r="AX189" s="96">
        <v>23271906939.517437</v>
      </c>
      <c r="AY189" s="96">
        <v>27365279038.469257</v>
      </c>
      <c r="AZ189" s="96">
        <v>30405738198.976139</v>
      </c>
      <c r="BA189" s="96">
        <v>31336262854.425262</v>
      </c>
      <c r="BB189" s="96">
        <v>32083290018.26268</v>
      </c>
      <c r="BC189" s="96">
        <v>30281714958.001373</v>
      </c>
      <c r="BD189" s="96">
        <v>32660069220.084053</v>
      </c>
      <c r="BE189" s="96">
        <v>33567226716.366467</v>
      </c>
      <c r="BF189" s="96">
        <v>29228419821.58733</v>
      </c>
      <c r="BG189" s="96">
        <v>31903593273.121529</v>
      </c>
      <c r="BH189" s="96">
        <v>31111445515.709145</v>
      </c>
      <c r="BI189" s="96">
        <v>29920081362.9557</v>
      </c>
      <c r="BJ189" s="96">
        <v>30353897291.111073</v>
      </c>
      <c r="BK189" s="96">
        <v>31104045738.362854</v>
      </c>
      <c r="BL189" s="96">
        <v>34227080893.417053</v>
      </c>
      <c r="BM189" s="96">
        <v>38735583686.47908</v>
      </c>
      <c r="BN189" s="96">
        <v>39322586683.97403</v>
      </c>
      <c r="BO189" s="96">
        <v>41886890874.636841</v>
      </c>
      <c r="BP189" s="96">
        <v>44374606182.107178</v>
      </c>
      <c r="BQ189" s="96">
        <v>45446774729.781128</v>
      </c>
    </row>
    <row r="190" spans="1:69" hidden="1" x14ac:dyDescent="0.25">
      <c r="A190" s="96" t="s">
        <v>142</v>
      </c>
      <c r="B190" s="96" t="s">
        <v>410</v>
      </c>
      <c r="C190" s="96" t="s">
        <v>4192</v>
      </c>
      <c r="D190" s="100">
        <f t="shared" si="2"/>
        <v>25793600000</v>
      </c>
      <c r="E190" s="96" t="s">
        <v>4193</v>
      </c>
      <c r="BI190" s="96">
        <v>25793600000</v>
      </c>
    </row>
    <row r="191" spans="1:69" hidden="1" x14ac:dyDescent="0.25">
      <c r="A191" s="96" t="s">
        <v>174</v>
      </c>
      <c r="B191" s="96" t="s">
        <v>411</v>
      </c>
      <c r="C191" s="96" t="s">
        <v>4192</v>
      </c>
      <c r="D191" s="100">
        <f t="shared" si="2"/>
        <v>43365451594.243408</v>
      </c>
      <c r="E191" s="96" t="s">
        <v>4193</v>
      </c>
      <c r="F191" s="96">
        <v>4786769643.4048386</v>
      </c>
      <c r="G191" s="96">
        <v>5648628634.097537</v>
      </c>
      <c r="H191" s="96">
        <v>6030264879.0794373</v>
      </c>
      <c r="I191" s="96">
        <v>5921716676.1862955</v>
      </c>
      <c r="J191" s="96">
        <v>6330146464.9203005</v>
      </c>
      <c r="K191" s="96">
        <v>6513579187.5308628</v>
      </c>
      <c r="L191" s="96">
        <v>6818613377.9394388</v>
      </c>
      <c r="M191" s="96">
        <v>7220173027.2498274</v>
      </c>
      <c r="N191" s="96">
        <v>7932606485.4788647</v>
      </c>
      <c r="O191" s="96">
        <v>7792112134.2659063</v>
      </c>
      <c r="P191" s="96">
        <v>8237640675.8874397</v>
      </c>
      <c r="Q191" s="96">
        <v>7996498782.1184978</v>
      </c>
      <c r="R191" s="96">
        <v>8739847867.753809</v>
      </c>
      <c r="S191" s="96">
        <v>7121930033.4921093</v>
      </c>
      <c r="T191" s="96">
        <v>7492574055.3962231</v>
      </c>
      <c r="U191" s="96">
        <v>7665014554.9289989</v>
      </c>
      <c r="V191" s="96">
        <v>7928140894.8535137</v>
      </c>
      <c r="W191" s="96">
        <v>8954539724.7418289</v>
      </c>
      <c r="X191" s="96">
        <v>10113532245.505943</v>
      </c>
      <c r="Y191" s="96">
        <v>11798433939.147907</v>
      </c>
      <c r="Z191" s="96">
        <v>10638754404.441431</v>
      </c>
      <c r="AA191" s="96">
        <v>10364635841.439131</v>
      </c>
      <c r="AB191" s="96">
        <v>11392752206.18335</v>
      </c>
      <c r="AC191" s="96">
        <v>10085364673.869118</v>
      </c>
      <c r="AD191" s="96">
        <v>10834553378.014503</v>
      </c>
      <c r="AE191" s="96">
        <v>11279051398.722496</v>
      </c>
      <c r="AF191" s="96">
        <v>9774490864.9504681</v>
      </c>
      <c r="AG191" s="96">
        <v>9424800768.2883854</v>
      </c>
      <c r="AH191" s="96">
        <v>8796183011.0274696</v>
      </c>
      <c r="AI191" s="96">
        <v>10451199598.176701</v>
      </c>
      <c r="AJ191" s="96">
        <v>9230719329.5712166</v>
      </c>
      <c r="AK191" s="96">
        <v>9763842148.8438606</v>
      </c>
      <c r="AL191" s="96">
        <v>10190477807.050449</v>
      </c>
      <c r="AM191" s="96">
        <v>10507191234.479174</v>
      </c>
      <c r="AN191" s="96">
        <v>12544874587.523846</v>
      </c>
      <c r="AO191" s="96">
        <v>13234980092.626129</v>
      </c>
      <c r="AP191" s="96">
        <v>14412865496.805189</v>
      </c>
      <c r="AQ191" s="96">
        <v>16300779810.41502</v>
      </c>
      <c r="AR191" s="96">
        <v>17350880621.314812</v>
      </c>
      <c r="AS191" s="96">
        <v>18555903076.217159</v>
      </c>
      <c r="AT191" s="96">
        <v>20003097945.801991</v>
      </c>
      <c r="AU191" s="96">
        <v>21363385551.67807</v>
      </c>
      <c r="AV191" s="96">
        <v>23034203459.501617</v>
      </c>
      <c r="AW191" s="96">
        <v>24492390552.16423</v>
      </c>
      <c r="AX191" s="96">
        <v>28096465693.79348</v>
      </c>
      <c r="AY191" s="96">
        <v>32075306940.98101</v>
      </c>
      <c r="AZ191" s="96">
        <v>32454538637.164642</v>
      </c>
      <c r="BA191" s="96">
        <v>34616571513.776779</v>
      </c>
      <c r="BB191" s="96">
        <v>37310353181.776833</v>
      </c>
      <c r="BC191" s="96">
        <v>36081972252.83419</v>
      </c>
      <c r="BD191" s="96">
        <v>37248178419.993103</v>
      </c>
      <c r="BE191" s="96">
        <v>39292731912.461395</v>
      </c>
      <c r="BF191" s="96">
        <v>40513212181.066879</v>
      </c>
      <c r="BG191" s="96">
        <v>40284436538.260452</v>
      </c>
      <c r="BH191" s="96">
        <v>38752395446.793961</v>
      </c>
      <c r="BI191" s="96">
        <v>40403976964.231377</v>
      </c>
      <c r="BJ191" s="96">
        <v>45151586812.9216</v>
      </c>
      <c r="BK191" s="96">
        <v>49128023511.310867</v>
      </c>
      <c r="BL191" s="96">
        <v>50780292042.690651</v>
      </c>
      <c r="BM191" s="96">
        <v>50946892923.713356</v>
      </c>
      <c r="BN191" s="96">
        <v>42799594581.246468</v>
      </c>
      <c r="BO191" s="96">
        <v>48952834956.008636</v>
      </c>
      <c r="BP191" s="96">
        <v>51162958808.58609</v>
      </c>
      <c r="BQ191" s="96">
        <v>53786665054.465263</v>
      </c>
    </row>
    <row r="192" spans="1:69" hidden="1" x14ac:dyDescent="0.25">
      <c r="A192" s="96" t="s">
        <v>412</v>
      </c>
      <c r="B192" s="96" t="s">
        <v>413</v>
      </c>
      <c r="C192" s="96" t="s">
        <v>4192</v>
      </c>
      <c r="D192" s="100">
        <f t="shared" si="2"/>
        <v>87659748348.238342</v>
      </c>
      <c r="E192" s="96" t="s">
        <v>4193</v>
      </c>
      <c r="F192" s="96">
        <v>3186613524.3959107</v>
      </c>
      <c r="G192" s="96">
        <v>3292037908.9039187</v>
      </c>
      <c r="H192" s="96">
        <v>3815194944.0558157</v>
      </c>
      <c r="I192" s="96">
        <v>4543582363.0787115</v>
      </c>
      <c r="J192" s="96">
        <v>4816066843.5712395</v>
      </c>
      <c r="K192" s="96">
        <v>5470839168.9113531</v>
      </c>
      <c r="L192" s="96">
        <v>5804463196.9300957</v>
      </c>
      <c r="M192" s="96">
        <v>4967428768.9892092</v>
      </c>
      <c r="N192" s="96">
        <v>4407340291.1284647</v>
      </c>
      <c r="O192" s="96">
        <v>4214667871.2443304</v>
      </c>
      <c r="P192" s="96">
        <v>5083346182.10007</v>
      </c>
      <c r="Q192" s="96">
        <v>5256850505.4322033</v>
      </c>
      <c r="R192" s="96">
        <v>5913357815.4247618</v>
      </c>
      <c r="S192" s="96">
        <v>6862343840.5362082</v>
      </c>
      <c r="T192" s="96">
        <v>6079343615.9839525</v>
      </c>
      <c r="U192" s="96">
        <v>6294158493.7796717</v>
      </c>
      <c r="V192" s="96">
        <v>7101614563.1174803</v>
      </c>
      <c r="W192" s="96">
        <v>8267233131.0231838</v>
      </c>
      <c r="X192" s="96">
        <v>8767834413.9652386</v>
      </c>
      <c r="Y192" s="96">
        <v>9144338794.9851646</v>
      </c>
      <c r="Z192" s="96">
        <v>12785450945.259211</v>
      </c>
      <c r="AA192" s="96">
        <v>13996924225.359707</v>
      </c>
      <c r="AB192" s="96">
        <v>12522183176.444685</v>
      </c>
      <c r="AC192" s="96">
        <v>13179572691.127657</v>
      </c>
      <c r="AD192" s="96">
        <v>13895290930.004087</v>
      </c>
      <c r="AE192" s="96">
        <v>11581601757.619091</v>
      </c>
      <c r="AF192" s="96">
        <v>13511474570.909878</v>
      </c>
      <c r="AG192" s="96">
        <v>14356039287.61631</v>
      </c>
      <c r="AH192" s="96">
        <v>16479248218.553329</v>
      </c>
      <c r="AI192" s="96">
        <v>17860140976.142395</v>
      </c>
      <c r="AJ192" s="96">
        <v>18276700398.428047</v>
      </c>
      <c r="AK192" s="96">
        <v>19449083287.941162</v>
      </c>
      <c r="AL192" s="96">
        <v>20437538168.676758</v>
      </c>
      <c r="AM192" s="96">
        <v>21652432685.230377</v>
      </c>
      <c r="AN192" s="96">
        <v>25719256206.474808</v>
      </c>
      <c r="AO192" s="96">
        <v>28588236690.727684</v>
      </c>
      <c r="AP192" s="96">
        <v>32743786723.528427</v>
      </c>
      <c r="AQ192" s="96">
        <v>38209595756.24118</v>
      </c>
      <c r="AR192" s="96">
        <v>30600478723.841675</v>
      </c>
      <c r="AS192" s="96">
        <v>33711641734.21814</v>
      </c>
      <c r="AT192" s="96">
        <v>38338028011.437363</v>
      </c>
      <c r="AU192" s="96">
        <v>37506797262.773155</v>
      </c>
      <c r="AV192" s="96">
        <v>39324049411.903519</v>
      </c>
      <c r="AW192" s="96">
        <v>42954928995.162308</v>
      </c>
      <c r="AX192" s="96">
        <v>45764754778.728867</v>
      </c>
      <c r="AY192" s="96">
        <v>51484483841.139877</v>
      </c>
      <c r="AZ192" s="96">
        <v>56662370821.487167</v>
      </c>
      <c r="BA192" s="96">
        <v>58284134612.024773</v>
      </c>
      <c r="BB192" s="96">
        <v>55777713854.500175</v>
      </c>
      <c r="BC192" s="96">
        <v>53151522045.775543</v>
      </c>
      <c r="BD192" s="96">
        <v>63945390197.906456</v>
      </c>
      <c r="BE192" s="96">
        <v>63446064671.552315</v>
      </c>
      <c r="BF192" s="96">
        <v>66305846877.414513</v>
      </c>
      <c r="BG192" s="96">
        <v>67614464791.888268</v>
      </c>
      <c r="BH192" s="96">
        <v>75820896931.306595</v>
      </c>
      <c r="BI192" s="96">
        <v>83377968054.301666</v>
      </c>
      <c r="BJ192" s="96">
        <v>91054124416.811264</v>
      </c>
      <c r="BK192" s="96">
        <v>106899163874.48242</v>
      </c>
      <c r="BL192" s="96">
        <v>119530730233.62642</v>
      </c>
      <c r="BM192" s="96">
        <v>122681580923.43703</v>
      </c>
      <c r="BN192" s="96">
        <v>102876480592.9675</v>
      </c>
      <c r="BO192" s="96">
        <v>111107289424.97691</v>
      </c>
      <c r="BP192" s="96">
        <v>123283900181.48946</v>
      </c>
      <c r="BQ192" s="96">
        <v>125058450235.59056</v>
      </c>
    </row>
    <row r="193" spans="1:69" hidden="1" x14ac:dyDescent="0.25">
      <c r="A193" s="96" t="s">
        <v>4040</v>
      </c>
      <c r="B193" s="96" t="s">
        <v>4039</v>
      </c>
      <c r="C193" s="96" t="s">
        <v>4192</v>
      </c>
      <c r="D193" s="100">
        <f t="shared" si="2"/>
        <v>97293090.037330255</v>
      </c>
      <c r="E193" s="96" t="s">
        <v>4193</v>
      </c>
      <c r="AY193" s="96">
        <v>79740980.655728996</v>
      </c>
      <c r="AZ193" s="96">
        <v>85788875.580185011</v>
      </c>
      <c r="BA193" s="96">
        <v>83422127.808784097</v>
      </c>
      <c r="BB193" s="96">
        <v>90679010.933362991</v>
      </c>
      <c r="BC193" s="96">
        <v>77280704.36369206</v>
      </c>
      <c r="BD193" s="96">
        <v>83335452.093836725</v>
      </c>
      <c r="BE193" s="96">
        <v>99598633.234512731</v>
      </c>
      <c r="BF193" s="96">
        <v>117038495.4284056</v>
      </c>
      <c r="BG193" s="96">
        <v>120164900.14832303</v>
      </c>
      <c r="BH193" s="96">
        <v>132398378.56321497</v>
      </c>
      <c r="BI193" s="96">
        <v>148169891.35742199</v>
      </c>
      <c r="BJ193" s="96">
        <v>142622720.00692922</v>
      </c>
      <c r="BK193" s="96">
        <v>129060057.70994507</v>
      </c>
      <c r="BL193" s="96">
        <v>119186645.39489263</v>
      </c>
      <c r="BM193" s="96">
        <v>104220363.31124616</v>
      </c>
      <c r="BN193" s="96">
        <v>58350174.637479261</v>
      </c>
      <c r="BO193" s="96">
        <v>15173159.991100408</v>
      </c>
      <c r="BP193" s="96">
        <v>35988725.614137165</v>
      </c>
    </row>
    <row r="194" spans="1:69" hidden="1" x14ac:dyDescent="0.25">
      <c r="A194" s="96" t="s">
        <v>414</v>
      </c>
      <c r="B194" s="96" t="s">
        <v>415</v>
      </c>
      <c r="C194" s="96" t="s">
        <v>4192</v>
      </c>
      <c r="D194" s="100" t="e">
        <f t="shared" si="2"/>
        <v>#DIV/0!</v>
      </c>
      <c r="E194" s="96" t="s">
        <v>4193</v>
      </c>
    </row>
    <row r="195" spans="1:69" hidden="1" x14ac:dyDescent="0.25">
      <c r="A195" s="96" t="s">
        <v>141</v>
      </c>
      <c r="B195" s="96" t="s">
        <v>416</v>
      </c>
      <c r="C195" s="96" t="s">
        <v>4192</v>
      </c>
      <c r="D195" s="100">
        <f t="shared" si="2"/>
        <v>242808298806.98804</v>
      </c>
      <c r="E195" s="96" t="s">
        <v>4193</v>
      </c>
      <c r="AO195" s="96">
        <v>48734314895.874786</v>
      </c>
      <c r="AP195" s="96">
        <v>54256532696.644127</v>
      </c>
      <c r="AQ195" s="96">
        <v>60876508820.798523</v>
      </c>
      <c r="AR195" s="96">
        <v>69547420082.239029</v>
      </c>
      <c r="AS195" s="96">
        <v>67798381748.242477</v>
      </c>
      <c r="AT195" s="96">
        <v>83803687491.709793</v>
      </c>
      <c r="AU195" s="96">
        <v>86364239289.03038</v>
      </c>
      <c r="AV195" s="96">
        <v>90531900782.597168</v>
      </c>
      <c r="AW195" s="96">
        <v>103278684175.62012</v>
      </c>
      <c r="AX195" s="96">
        <v>108210107441.30522</v>
      </c>
      <c r="AY195" s="96">
        <v>118998540920.54651</v>
      </c>
      <c r="AZ195" s="96">
        <v>137292213821.46176</v>
      </c>
      <c r="BA195" s="96">
        <v>151101472343.81219</v>
      </c>
      <c r="BB195" s="96">
        <v>161755935800.50406</v>
      </c>
      <c r="BC195" s="96">
        <v>152156254145.11209</v>
      </c>
      <c r="BD195" s="96">
        <v>171111022682.05334</v>
      </c>
      <c r="BE195" s="96">
        <v>184269266480.96567</v>
      </c>
      <c r="BF195" s="96">
        <v>191586417296.72375</v>
      </c>
      <c r="BG195" s="96">
        <v>201296193129.06226</v>
      </c>
      <c r="BH195" s="96">
        <v>212395543175.48749</v>
      </c>
      <c r="BI195" s="96">
        <v>226390768006.36691</v>
      </c>
      <c r="BJ195" s="96">
        <v>246776230269.26651</v>
      </c>
      <c r="BK195" s="96">
        <v>269099615333.59869</v>
      </c>
      <c r="BL195" s="96">
        <v>287286908077.99451</v>
      </c>
      <c r="BM195" s="96">
        <v>302620241411.32788</v>
      </c>
      <c r="BN195" s="96">
        <v>299328027589.86615</v>
      </c>
      <c r="BO195" s="96">
        <v>336250431091.65686</v>
      </c>
      <c r="BP195" s="96">
        <v>361102268205.3324</v>
      </c>
      <c r="BQ195" s="96">
        <v>373214484679.66589</v>
      </c>
    </row>
    <row r="196" spans="1:69" hidden="1" x14ac:dyDescent="0.25">
      <c r="A196" s="96" t="s">
        <v>4038</v>
      </c>
      <c r="B196" s="96" t="s">
        <v>4037</v>
      </c>
      <c r="C196" s="96" t="s">
        <v>4192</v>
      </c>
      <c r="D196" s="100">
        <f t="shared" si="2"/>
        <v>300043875366.50006</v>
      </c>
      <c r="E196" s="96" t="s">
        <v>4193</v>
      </c>
      <c r="BA196" s="96">
        <v>374409984079.85724</v>
      </c>
      <c r="BB196" s="96">
        <v>415930703863.12799</v>
      </c>
      <c r="BC196" s="96">
        <v>423668654898.16614</v>
      </c>
      <c r="BD196" s="96">
        <v>442033557413.33319</v>
      </c>
      <c r="BE196" s="96">
        <v>258847297897.90503</v>
      </c>
      <c r="BF196" s="96">
        <v>226465687904.38019</v>
      </c>
      <c r="BG196" s="96">
        <v>229714391612.68649</v>
      </c>
      <c r="BH196" s="96">
        <v>253663014085.87674</v>
      </c>
      <c r="BI196" s="96">
        <v>259486343730.31976</v>
      </c>
      <c r="BJ196" s="96">
        <v>250771466872.93906</v>
      </c>
      <c r="BK196" s="96">
        <v>269851638266.879</v>
      </c>
      <c r="BL196" s="96">
        <v>279481151821.68793</v>
      </c>
      <c r="BM196" s="96">
        <v>285934804433.70349</v>
      </c>
      <c r="BN196" s="96">
        <v>263756696577.6637</v>
      </c>
      <c r="BO196" s="96">
        <v>266642737038.97495</v>
      </c>
    </row>
    <row r="197" spans="1:69" hidden="1" x14ac:dyDescent="0.25">
      <c r="A197" s="96" t="s">
        <v>417</v>
      </c>
      <c r="B197" s="96" t="s">
        <v>418</v>
      </c>
      <c r="C197" s="96" t="s">
        <v>4192</v>
      </c>
      <c r="D197" s="100">
        <f t="shared" ref="D197:D260" si="3">AVERAGE(BA197:BQ197)</f>
        <v>69463100000</v>
      </c>
      <c r="E197" s="96" t="s">
        <v>4193</v>
      </c>
      <c r="BI197" s="96">
        <v>69463100000</v>
      </c>
    </row>
    <row r="198" spans="1:69" hidden="1" x14ac:dyDescent="0.25">
      <c r="A198" s="96" t="s">
        <v>4036</v>
      </c>
      <c r="B198" s="96" t="s">
        <v>419</v>
      </c>
      <c r="C198" s="96" t="s">
        <v>4192</v>
      </c>
      <c r="D198" s="100" t="e">
        <f t="shared" si="3"/>
        <v>#DIV/0!</v>
      </c>
      <c r="E198" s="96" t="s">
        <v>4193</v>
      </c>
    </row>
    <row r="199" spans="1:69" hidden="1" x14ac:dyDescent="0.25">
      <c r="A199" s="96" t="s">
        <v>140</v>
      </c>
      <c r="B199" s="96" t="s">
        <v>420</v>
      </c>
      <c r="C199" s="96" t="s">
        <v>4192</v>
      </c>
      <c r="D199" s="100">
        <f t="shared" si="3"/>
        <v>80565394665.111526</v>
      </c>
      <c r="E199" s="96" t="s">
        <v>4193</v>
      </c>
      <c r="P199" s="96">
        <v>8632800262.2406273</v>
      </c>
      <c r="Q199" s="96">
        <v>9486117750.3171902</v>
      </c>
      <c r="R199" s="96">
        <v>11245749719.203909</v>
      </c>
      <c r="S199" s="96">
        <v>11715597362.022659</v>
      </c>
      <c r="T199" s="96">
        <v>9875192854.6984406</v>
      </c>
      <c r="U199" s="96">
        <v>8335705995.517971</v>
      </c>
      <c r="V199" s="96">
        <v>8335705995.517971</v>
      </c>
      <c r="W199" s="96">
        <v>8827465408.4136753</v>
      </c>
      <c r="X199" s="96">
        <v>9630159151.8296909</v>
      </c>
      <c r="Y199" s="96">
        <v>12804862751.906643</v>
      </c>
      <c r="Z199" s="96">
        <v>13088567417.065235</v>
      </c>
      <c r="AA199" s="96">
        <v>12507047301.805079</v>
      </c>
      <c r="AB199" s="96">
        <v>13090977279.063673</v>
      </c>
      <c r="AC199" s="96">
        <v>14872027284.791018</v>
      </c>
      <c r="AD199" s="96">
        <v>16602409165.342188</v>
      </c>
      <c r="AE199" s="96">
        <v>17709112769.328125</v>
      </c>
      <c r="AF199" s="96">
        <v>18905479438.544136</v>
      </c>
      <c r="AG199" s="96">
        <v>21025355819.349216</v>
      </c>
      <c r="AH199" s="96">
        <v>22745908525.202339</v>
      </c>
      <c r="AI199" s="96">
        <v>25521924201.213665</v>
      </c>
      <c r="AJ199" s="96">
        <v>27943477136.979679</v>
      </c>
      <c r="AK199" s="96">
        <v>28268190508.088665</v>
      </c>
      <c r="AL199" s="96">
        <v>29183374434.946476</v>
      </c>
      <c r="AM199" s="96">
        <v>28228080507.579678</v>
      </c>
      <c r="AN199" s="96">
        <v>30596036204.138271</v>
      </c>
      <c r="AO199" s="96">
        <v>33300116611.885929</v>
      </c>
      <c r="AP199" s="96">
        <v>35198334507.401939</v>
      </c>
      <c r="AQ199" s="96">
        <v>37769838110.335922</v>
      </c>
      <c r="AR199" s="96">
        <v>40836036897.2742</v>
      </c>
      <c r="AS199" s="96">
        <v>42276119168.044907</v>
      </c>
      <c r="AT199" s="96">
        <v>45880522686.993347</v>
      </c>
      <c r="AU199" s="96">
        <v>46935192355.434753</v>
      </c>
      <c r="AV199" s="96">
        <v>48488917593.540611</v>
      </c>
      <c r="AW199" s="96">
        <v>50889413084.155457</v>
      </c>
      <c r="AX199" s="96">
        <v>52697162408.082802</v>
      </c>
      <c r="AY199" s="96">
        <v>52832981209.562881</v>
      </c>
      <c r="AZ199" s="96">
        <v>59408731258.430061</v>
      </c>
      <c r="BA199" s="96">
        <v>63236832547.360527</v>
      </c>
      <c r="BB199" s="96">
        <v>62973119085.465218</v>
      </c>
      <c r="BC199" s="96">
        <v>56647031627.246468</v>
      </c>
      <c r="BD199" s="96">
        <v>61863659451.458961</v>
      </c>
      <c r="BE199" s="96">
        <v>66121685890.377708</v>
      </c>
      <c r="BF199" s="96">
        <v>68158606211.376534</v>
      </c>
      <c r="BG199" s="96">
        <v>73067598286.892548</v>
      </c>
      <c r="BH199" s="96">
        <v>76212084303.393326</v>
      </c>
      <c r="BI199" s="96">
        <v>80984130312.332382</v>
      </c>
      <c r="BJ199" s="96">
        <v>84572253948.636673</v>
      </c>
      <c r="BK199" s="96">
        <v>91681080560.933548</v>
      </c>
      <c r="BL199" s="96">
        <v>95470644029.121048</v>
      </c>
      <c r="BM199" s="96">
        <v>99361347363.879257</v>
      </c>
      <c r="BN199" s="96">
        <v>80848322605.981216</v>
      </c>
      <c r="BO199" s="96">
        <v>90810590032.335907</v>
      </c>
      <c r="BP199" s="96">
        <v>106608742150.5992</v>
      </c>
      <c r="BQ199" s="96">
        <v>110993980899.50545</v>
      </c>
    </row>
    <row r="200" spans="1:69" hidden="1" x14ac:dyDescent="0.25">
      <c r="A200" s="96" t="s">
        <v>173</v>
      </c>
      <c r="B200" s="96" t="s">
        <v>421</v>
      </c>
      <c r="C200" s="96" t="s">
        <v>4192</v>
      </c>
      <c r="D200" s="100">
        <f t="shared" si="3"/>
        <v>12820540509.963154</v>
      </c>
      <c r="E200" s="96" t="s">
        <v>4193</v>
      </c>
      <c r="H200" s="96">
        <v>84962894.295511574</v>
      </c>
      <c r="I200" s="96">
        <v>83102949.170736015</v>
      </c>
      <c r="J200" s="96">
        <v>93458579.555844426</v>
      </c>
      <c r="K200" s="96">
        <v>123820426.45225613</v>
      </c>
      <c r="L200" s="96">
        <v>114000526.25978173</v>
      </c>
      <c r="M200" s="96">
        <v>111573316.95740327</v>
      </c>
      <c r="N200" s="96">
        <v>118858561.35751489</v>
      </c>
      <c r="O200" s="96">
        <v>140321649.10619101</v>
      </c>
      <c r="P200" s="96">
        <v>165259129.34316581</v>
      </c>
      <c r="Q200" s="96">
        <v>165818994.44448549</v>
      </c>
      <c r="R200" s="96">
        <v>198634200.25170603</v>
      </c>
      <c r="S200" s="96">
        <v>281611303.03248632</v>
      </c>
      <c r="T200" s="96">
        <v>390480590.53861642</v>
      </c>
      <c r="U200" s="96">
        <v>375452781.16396672</v>
      </c>
      <c r="V200" s="96">
        <v>676769309.82097447</v>
      </c>
      <c r="W200" s="96">
        <v>832378339.3976593</v>
      </c>
      <c r="X200" s="96">
        <v>1006291773.2997063</v>
      </c>
      <c r="Y200" s="96">
        <v>1841737693.8576503</v>
      </c>
      <c r="Z200" s="96">
        <v>1500420026.1832011</v>
      </c>
      <c r="AA200" s="96">
        <v>1119062747.1495297</v>
      </c>
      <c r="AB200" s="96">
        <v>1207840589.1219046</v>
      </c>
      <c r="AC200" s="96">
        <v>1029648684.7592732</v>
      </c>
      <c r="AD200" s="96">
        <v>1292386206.5484526</v>
      </c>
      <c r="AE200" s="96">
        <v>1754676134.2449698</v>
      </c>
      <c r="AF200" s="96">
        <v>2404918893.9541082</v>
      </c>
      <c r="AG200" s="96">
        <v>2543127876.4598517</v>
      </c>
      <c r="AH200" s="96">
        <v>3535229976.6729598</v>
      </c>
      <c r="AI200" s="96">
        <v>3881864289.3520274</v>
      </c>
      <c r="AJ200" s="96">
        <v>4552880608.6436357</v>
      </c>
      <c r="AK200" s="96">
        <v>4860896163.7630444</v>
      </c>
      <c r="AL200" s="96">
        <v>4925552876.443738</v>
      </c>
      <c r="AM200" s="96">
        <v>6272782274.2646303</v>
      </c>
      <c r="AN200" s="96">
        <v>7025580856.5734997</v>
      </c>
      <c r="AO200" s="96">
        <v>8246591999.5748644</v>
      </c>
      <c r="AP200" s="96">
        <v>7534593875.1173458</v>
      </c>
      <c r="AQ200" s="96">
        <v>7108435116.3097057</v>
      </c>
      <c r="AR200" s="96">
        <v>8075719986.804925</v>
      </c>
      <c r="AS200" s="96">
        <v>6956209364.9287577</v>
      </c>
      <c r="AT200" s="96">
        <v>7107767553.3608656</v>
      </c>
      <c r="AU200" s="96">
        <v>6205873139.9798098</v>
      </c>
      <c r="AV200" s="96">
        <v>6775893177.0990686</v>
      </c>
      <c r="AW200" s="96">
        <v>7466426225.2633877</v>
      </c>
      <c r="AX200" s="96">
        <v>8042024381.4419022</v>
      </c>
      <c r="AY200" s="96">
        <v>8886669217.6784039</v>
      </c>
      <c r="AZ200" s="96">
        <v>9191783991.514286</v>
      </c>
      <c r="BA200" s="96">
        <v>9989357826.2783298</v>
      </c>
      <c r="BB200" s="96">
        <v>10636160000.180838</v>
      </c>
      <c r="BC200" s="96">
        <v>9579966622.8402328</v>
      </c>
      <c r="BD200" s="96">
        <v>11845270681.585369</v>
      </c>
      <c r="BE200" s="96">
        <v>11885475783.229229</v>
      </c>
      <c r="BF200" s="96">
        <v>11209995555.739859</v>
      </c>
      <c r="BG200" s="96">
        <v>12735111866.351971</v>
      </c>
      <c r="BH200" s="96">
        <v>12187397010.426882</v>
      </c>
      <c r="BI200" s="96">
        <v>12577922817.570333</v>
      </c>
      <c r="BJ200" s="96">
        <v>13730865181.175074</v>
      </c>
      <c r="BK200" s="96">
        <v>14895027157.669987</v>
      </c>
      <c r="BL200" s="96">
        <v>14835966134.776686</v>
      </c>
      <c r="BM200" s="96">
        <v>14330177084.542912</v>
      </c>
      <c r="BN200" s="96">
        <v>13038683723.403696</v>
      </c>
      <c r="BO200" s="96">
        <v>13307281183.037159</v>
      </c>
      <c r="BP200" s="96">
        <v>13166113237.819263</v>
      </c>
      <c r="BQ200" s="96">
        <v>17998416802.745831</v>
      </c>
    </row>
    <row r="201" spans="1:69" hidden="1" x14ac:dyDescent="0.25">
      <c r="A201" s="96" t="s">
        <v>4035</v>
      </c>
      <c r="B201" s="96" t="s">
        <v>422</v>
      </c>
      <c r="C201" s="96" t="s">
        <v>4192</v>
      </c>
      <c r="D201" s="100">
        <f t="shared" si="3"/>
        <v>2214502494.1176472</v>
      </c>
      <c r="E201" s="96" t="s">
        <v>4193</v>
      </c>
      <c r="AN201" s="96">
        <v>642283800.00000012</v>
      </c>
      <c r="AO201" s="96">
        <v>814235000.00000012</v>
      </c>
      <c r="AP201" s="96">
        <v>781964900.00000012</v>
      </c>
      <c r="AQ201" s="96">
        <v>945341900.00000024</v>
      </c>
      <c r="AR201" s="96">
        <v>1107471800.0000002</v>
      </c>
      <c r="AS201" s="96">
        <v>1170608900.0000002</v>
      </c>
      <c r="AT201" s="96">
        <v>1370621100.0000005</v>
      </c>
      <c r="AU201" s="96">
        <v>919151700.00000036</v>
      </c>
      <c r="AV201" s="96">
        <v>749694800.00000024</v>
      </c>
      <c r="AW201" s="96">
        <v>842763600.00000024</v>
      </c>
      <c r="AX201" s="96">
        <v>930376100.00000024</v>
      </c>
      <c r="AY201" s="96">
        <v>1098118200.0000002</v>
      </c>
      <c r="AZ201" s="96">
        <v>1065380400.0000001</v>
      </c>
      <c r="BA201" s="96">
        <v>1265080800</v>
      </c>
      <c r="BB201" s="96">
        <v>1483176700</v>
      </c>
      <c r="BC201" s="96">
        <v>1582481200</v>
      </c>
      <c r="BD201" s="96">
        <v>1608203700</v>
      </c>
      <c r="BE201" s="96">
        <v>2017099999.9999998</v>
      </c>
      <c r="BF201" s="96">
        <v>2027799999.9999998</v>
      </c>
      <c r="BG201" s="96">
        <v>2117300000.0000002</v>
      </c>
      <c r="BH201" s="96">
        <v>2319600000</v>
      </c>
      <c r="BI201" s="96">
        <v>2244300000</v>
      </c>
      <c r="BJ201" s="96">
        <v>2208300000</v>
      </c>
      <c r="BK201" s="96">
        <v>2515600000</v>
      </c>
      <c r="BL201" s="96">
        <v>2578700000</v>
      </c>
      <c r="BM201" s="96">
        <v>2630500000</v>
      </c>
      <c r="BN201" s="96">
        <v>2335900000</v>
      </c>
      <c r="BO201" s="96">
        <v>2740400000</v>
      </c>
      <c r="BP201" s="96">
        <v>2903200000.0000005</v>
      </c>
      <c r="BQ201" s="96">
        <v>3068900000.000001</v>
      </c>
    </row>
    <row r="202" spans="1:69" hidden="1" x14ac:dyDescent="0.25">
      <c r="A202" s="96" t="s">
        <v>4034</v>
      </c>
      <c r="B202" s="96" t="s">
        <v>4033</v>
      </c>
      <c r="C202" s="96" t="s">
        <v>4192</v>
      </c>
      <c r="D202" s="100">
        <f t="shared" si="3"/>
        <v>3851958204.1731582</v>
      </c>
      <c r="E202" s="96" t="s">
        <v>4193</v>
      </c>
      <c r="BI202" s="96">
        <v>3851958204.1731582</v>
      </c>
    </row>
    <row r="203" spans="1:69" hidden="1" x14ac:dyDescent="0.25">
      <c r="A203" s="96" t="s">
        <v>4032</v>
      </c>
      <c r="B203" s="96" t="s">
        <v>4031</v>
      </c>
      <c r="C203" s="96" t="s">
        <v>4192</v>
      </c>
      <c r="D203" s="100">
        <f t="shared" si="3"/>
        <v>12576423879566.76</v>
      </c>
      <c r="E203" s="96" t="s">
        <v>4193</v>
      </c>
      <c r="P203" s="96">
        <v>1330093248562.5061</v>
      </c>
      <c r="Q203" s="96">
        <v>1410457165076.5833</v>
      </c>
      <c r="R203" s="96">
        <v>1517471092110.2595</v>
      </c>
      <c r="S203" s="96">
        <v>1689202017430.1172</v>
      </c>
      <c r="T203" s="96">
        <v>1796834389492.6787</v>
      </c>
      <c r="U203" s="96">
        <v>1744799389851.5447</v>
      </c>
      <c r="V203" s="96">
        <v>1905037671778.6099</v>
      </c>
      <c r="W203" s="96">
        <v>2015562947514.4558</v>
      </c>
      <c r="X203" s="96">
        <v>2137911918037.074</v>
      </c>
      <c r="Y203" s="96">
        <v>2283868508390.8013</v>
      </c>
      <c r="Z203" s="96">
        <v>2387624294353.9712</v>
      </c>
      <c r="AA203" s="96">
        <v>2508656918558.3223</v>
      </c>
      <c r="AB203" s="96">
        <v>2492775929410.7964</v>
      </c>
      <c r="AC203" s="96">
        <v>2556472800148.5083</v>
      </c>
      <c r="AD203" s="96">
        <v>2804608566545.6733</v>
      </c>
      <c r="AE203" s="96">
        <v>2941006730993.3345</v>
      </c>
      <c r="AF203" s="96">
        <v>3017647426012.4795</v>
      </c>
      <c r="AG203" s="96">
        <v>3178674797470.8052</v>
      </c>
      <c r="AH203" s="96">
        <v>3433627907886.2578</v>
      </c>
      <c r="AI203" s="96">
        <v>3680909766029.3403</v>
      </c>
      <c r="AJ203" s="96">
        <v>3875553755878.4663</v>
      </c>
      <c r="AK203" s="96">
        <v>4031767973769.0991</v>
      </c>
      <c r="AL203" s="96">
        <v>4178832292413.5786</v>
      </c>
      <c r="AM203" s="96">
        <v>4304530469531.3779</v>
      </c>
      <c r="AN203" s="96">
        <v>4689500826632.793</v>
      </c>
      <c r="AO203" s="96">
        <v>5101297005782.7939</v>
      </c>
      <c r="AP203" s="96">
        <v>5424192147517.5791</v>
      </c>
      <c r="AQ203" s="96">
        <v>6011410994508.5293</v>
      </c>
      <c r="AR203" s="96">
        <v>6261088819453.0576</v>
      </c>
      <c r="AS203" s="96">
        <v>6587734373010.6865</v>
      </c>
      <c r="AT203" s="96">
        <v>7354319299166.0771</v>
      </c>
      <c r="AU203" s="96">
        <v>7380757774660.8389</v>
      </c>
      <c r="AV203" s="96">
        <v>7530735695372.9727</v>
      </c>
      <c r="AW203" s="96">
        <v>7748368621642.2314</v>
      </c>
      <c r="AX203" s="96">
        <v>8489846951313.5811</v>
      </c>
      <c r="AY203" s="96">
        <v>9009149509779.2559</v>
      </c>
      <c r="AZ203" s="96">
        <v>9792759290144.0098</v>
      </c>
      <c r="BA203" s="96">
        <v>10444044905754.865</v>
      </c>
      <c r="BB203" s="96">
        <v>10709757360770.443</v>
      </c>
      <c r="BC203" s="96">
        <v>9531050843500.9395</v>
      </c>
      <c r="BD203" s="96">
        <v>10674753003204.129</v>
      </c>
      <c r="BE203" s="96">
        <v>11356006929320.43</v>
      </c>
      <c r="BF203" s="96">
        <v>11640358512923.145</v>
      </c>
      <c r="BG203" s="96">
        <v>11964786702339.068</v>
      </c>
      <c r="BH203" s="96">
        <v>12393993945414.088</v>
      </c>
      <c r="BI203" s="96">
        <v>12787000722747.357</v>
      </c>
      <c r="BJ203" s="96">
        <v>13069542458798.762</v>
      </c>
      <c r="BK203" s="96">
        <v>13710896188550.764</v>
      </c>
      <c r="BL203" s="96">
        <v>14182077219272.271</v>
      </c>
      <c r="BM203" s="96">
        <v>14357971483896.986</v>
      </c>
      <c r="BN203" s="96">
        <v>12973058890997.596</v>
      </c>
      <c r="BO203" s="96">
        <v>14163966784184.801</v>
      </c>
      <c r="BP203" s="96">
        <v>14862783446741.854</v>
      </c>
      <c r="BQ203" s="96">
        <v>14977156554217.371</v>
      </c>
    </row>
    <row r="204" spans="1:69" hidden="1" x14ac:dyDescent="0.25">
      <c r="A204" s="96" t="s">
        <v>423</v>
      </c>
      <c r="B204" s="96" t="s">
        <v>4030</v>
      </c>
      <c r="C204" s="96" t="s">
        <v>4192</v>
      </c>
      <c r="D204" s="100">
        <f t="shared" si="3"/>
        <v>1044598993.6481129</v>
      </c>
      <c r="E204" s="96" t="s">
        <v>4193</v>
      </c>
      <c r="BI204" s="96">
        <v>1044598993.6481129</v>
      </c>
    </row>
    <row r="205" spans="1:69" hidden="1" x14ac:dyDescent="0.25">
      <c r="A205" s="96" t="s">
        <v>424</v>
      </c>
      <c r="B205" s="96" t="s">
        <v>425</v>
      </c>
      <c r="C205" s="96" t="s">
        <v>4192</v>
      </c>
      <c r="D205" s="100">
        <f t="shared" si="3"/>
        <v>92291208791.208786</v>
      </c>
      <c r="E205" s="96" t="s">
        <v>4193</v>
      </c>
      <c r="BI205" s="96">
        <v>92291208791.208786</v>
      </c>
    </row>
    <row r="206" spans="1:69" hidden="1" x14ac:dyDescent="0.25">
      <c r="A206" s="96" t="s">
        <v>139</v>
      </c>
      <c r="B206" s="96" t="s">
        <v>426</v>
      </c>
      <c r="C206" s="96" t="s">
        <v>4192</v>
      </c>
      <c r="D206" s="100">
        <f t="shared" si="3"/>
        <v>75714003582.309113</v>
      </c>
      <c r="E206" s="96" t="s">
        <v>4193</v>
      </c>
      <c r="AJ206" s="96">
        <v>10414929876.177887</v>
      </c>
      <c r="AK206" s="96">
        <v>8548969072.6910162</v>
      </c>
      <c r="AL206" s="96">
        <v>8796699488.1993599</v>
      </c>
      <c r="AM206" s="96">
        <v>9775423057.3585453</v>
      </c>
      <c r="AN206" s="96">
        <v>11636260280.1602</v>
      </c>
      <c r="AO206" s="96">
        <v>15415892277.3519</v>
      </c>
      <c r="AP206" s="96">
        <v>16353959612.4531</v>
      </c>
      <c r="AQ206" s="96">
        <v>18180504288.478699</v>
      </c>
      <c r="AR206" s="96">
        <v>17890243957.599545</v>
      </c>
      <c r="AS206" s="96">
        <v>19199009570.338707</v>
      </c>
      <c r="AT206" s="96">
        <v>15632511667.973364</v>
      </c>
      <c r="AU206" s="96">
        <v>17861768924.44693</v>
      </c>
      <c r="AV206" s="96">
        <v>20961043013.063747</v>
      </c>
      <c r="AW206" s="96">
        <v>22709361785.866409</v>
      </c>
      <c r="AX206" s="96">
        <v>25921369656.865696</v>
      </c>
      <c r="AY206" s="96">
        <v>28306998281.838383</v>
      </c>
      <c r="AZ206" s="96">
        <v>31639100007.348568</v>
      </c>
      <c r="BA206" s="96">
        <v>38251420982.709503</v>
      </c>
      <c r="BB206" s="96">
        <v>43511258321.267868</v>
      </c>
      <c r="BC206" s="96">
        <v>41038153429.194977</v>
      </c>
      <c r="BD206" s="96">
        <v>47408999688.385971</v>
      </c>
      <c r="BE206" s="96">
        <v>53153194123.352478</v>
      </c>
      <c r="BF206" s="96">
        <v>53740632448.532043</v>
      </c>
      <c r="BG206" s="96">
        <v>64799442463.79966</v>
      </c>
      <c r="BH206" s="96">
        <v>70330677434.722229</v>
      </c>
      <c r="BI206" s="96">
        <v>73554067275.187881</v>
      </c>
      <c r="BJ206" s="96">
        <v>85572501995.288071</v>
      </c>
      <c r="BK206" s="96">
        <v>92217400339.086319</v>
      </c>
      <c r="BL206" s="96">
        <v>97123431368.826065</v>
      </c>
      <c r="BM206" s="96">
        <v>102327605648.22734</v>
      </c>
      <c r="BN206" s="96">
        <v>92637929924.741364</v>
      </c>
      <c r="BO206" s="96">
        <v>104312050013.74046</v>
      </c>
      <c r="BP206" s="96">
        <v>114384529925.85161</v>
      </c>
      <c r="BQ206" s="96">
        <v>112774765516.34099</v>
      </c>
    </row>
    <row r="207" spans="1:69" hidden="1" x14ac:dyDescent="0.25">
      <c r="A207" s="96" t="s">
        <v>427</v>
      </c>
      <c r="B207" s="96" t="s">
        <v>428</v>
      </c>
      <c r="C207" s="96" t="s">
        <v>4192</v>
      </c>
      <c r="D207" s="100">
        <f t="shared" si="3"/>
        <v>388819659759.69135</v>
      </c>
      <c r="E207" s="96" t="s">
        <v>4193</v>
      </c>
      <c r="AJ207" s="96">
        <v>239245934381.96951</v>
      </c>
      <c r="AK207" s="96">
        <v>167529457132.90073</v>
      </c>
      <c r="AL207" s="96">
        <v>119487924441.75208</v>
      </c>
      <c r="AM207" s="96">
        <v>122012161116.13921</v>
      </c>
      <c r="AN207" s="96">
        <v>137350019504.6637</v>
      </c>
      <c r="AO207" s="96">
        <v>153196837977.32501</v>
      </c>
      <c r="AP207" s="96">
        <v>158734153289.95795</v>
      </c>
      <c r="AQ207" s="96">
        <v>157940236135.56281</v>
      </c>
      <c r="AR207" s="96">
        <v>160940695449.87796</v>
      </c>
      <c r="AS207" s="96">
        <v>178965352503.69333</v>
      </c>
      <c r="AT207" s="96">
        <v>195966130190.06967</v>
      </c>
      <c r="AU207" s="96">
        <v>204197317251.62372</v>
      </c>
      <c r="AV207" s="96">
        <v>225229734001.76608</v>
      </c>
      <c r="AW207" s="96">
        <v>253608165799.1001</v>
      </c>
      <c r="AX207" s="96">
        <v>283534279794.12683</v>
      </c>
      <c r="AY207" s="96">
        <v>301964108349.65887</v>
      </c>
      <c r="AZ207" s="96">
        <v>324007628800.99957</v>
      </c>
      <c r="BA207" s="96">
        <v>344419512614.99762</v>
      </c>
      <c r="BB207" s="96">
        <v>346485522313.11359</v>
      </c>
      <c r="BC207" s="96">
        <v>330200182603.82245</v>
      </c>
      <c r="BD207" s="96">
        <v>353315034926.65601</v>
      </c>
      <c r="BE207" s="96">
        <v>354375416233.33936</v>
      </c>
      <c r="BF207" s="96">
        <v>359196416166.96393</v>
      </c>
      <c r="BG207" s="96">
        <v>375581978937.96265</v>
      </c>
      <c r="BH207" s="96">
        <v>377499069717.47058</v>
      </c>
      <c r="BI207" s="96">
        <v>391365600741.08539</v>
      </c>
      <c r="BJ207" s="96">
        <v>403767408742.86877</v>
      </c>
      <c r="BK207" s="96">
        <v>424010865898.89056</v>
      </c>
      <c r="BL207" s="96">
        <v>447561350251.15198</v>
      </c>
      <c r="BM207" s="96">
        <v>450839936648.69128</v>
      </c>
      <c r="BN207" s="96">
        <v>432038210193.59161</v>
      </c>
      <c r="BO207" s="96">
        <v>446211203956.46045</v>
      </c>
      <c r="BP207" s="96">
        <v>384246846207.9953</v>
      </c>
    </row>
    <row r="208" spans="1:69" hidden="1" x14ac:dyDescent="0.25">
      <c r="A208" s="96" t="s">
        <v>429</v>
      </c>
      <c r="B208" s="96" t="s">
        <v>430</v>
      </c>
      <c r="C208" s="96" t="s">
        <v>4192</v>
      </c>
      <c r="D208" s="100">
        <f t="shared" si="3"/>
        <v>1509400656.4542785</v>
      </c>
      <c r="E208" s="96" t="s">
        <v>4193</v>
      </c>
      <c r="F208" s="96">
        <v>67394154.095221207</v>
      </c>
      <c r="G208" s="96">
        <v>59511370.828247733</v>
      </c>
      <c r="H208" s="96">
        <v>53580426.01343181</v>
      </c>
      <c r="I208" s="96">
        <v>30915291.060186639</v>
      </c>
      <c r="J208" s="96">
        <v>54691830.787097774</v>
      </c>
      <c r="K208" s="96">
        <v>58998606.883650124</v>
      </c>
      <c r="L208" s="96">
        <v>58866416.737298891</v>
      </c>
      <c r="M208" s="96">
        <v>58707875.324578136</v>
      </c>
      <c r="N208" s="96">
        <v>52231166.561415233</v>
      </c>
      <c r="O208" s="96">
        <v>50938733.696976908</v>
      </c>
      <c r="P208" s="96">
        <v>80899891.498598501</v>
      </c>
      <c r="Q208" s="96">
        <v>72669546.10727796</v>
      </c>
      <c r="R208" s="96">
        <v>78160194.085037902</v>
      </c>
      <c r="S208" s="96">
        <v>113221028.61956036</v>
      </c>
      <c r="T208" s="96">
        <v>119751129.22805677</v>
      </c>
      <c r="U208" s="96">
        <v>92728819.570528954</v>
      </c>
      <c r="V208" s="96">
        <v>157659273.50651154</v>
      </c>
      <c r="W208" s="96">
        <v>101151875.77944471</v>
      </c>
      <c r="X208" s="96">
        <v>145313953.04410505</v>
      </c>
      <c r="Y208" s="96">
        <v>196758883.21887437</v>
      </c>
      <c r="Z208" s="96">
        <v>183134172.00537986</v>
      </c>
      <c r="AA208" s="96">
        <v>185407159.26738569</v>
      </c>
      <c r="AB208" s="96">
        <v>189318813.28139037</v>
      </c>
      <c r="AC208" s="96">
        <v>171310657.37708619</v>
      </c>
      <c r="AD208" s="96">
        <v>195907835.44945768</v>
      </c>
      <c r="AE208" s="96">
        <v>247504669.82956019</v>
      </c>
      <c r="AF208" s="96">
        <v>251351578.22368073</v>
      </c>
      <c r="AG208" s="96">
        <v>279115061.80277377</v>
      </c>
      <c r="AH208" s="96">
        <v>221543714.9123069</v>
      </c>
      <c r="AI208" s="96">
        <v>232928477.72364163</v>
      </c>
      <c r="AJ208" s="96">
        <v>224735144.2184737</v>
      </c>
      <c r="AK208" s="96">
        <v>207743276.87082717</v>
      </c>
      <c r="AL208" s="96">
        <v>190085103.29887614</v>
      </c>
      <c r="AM208" s="96">
        <v>156258833.32935688</v>
      </c>
      <c r="AN208" s="96">
        <v>60841903.703678668</v>
      </c>
      <c r="AO208" s="96">
        <v>66056709.322581291</v>
      </c>
      <c r="AP208" s="96">
        <v>93847570.26094082</v>
      </c>
      <c r="AQ208" s="96">
        <v>122387179.46665248</v>
      </c>
      <c r="AR208" s="96">
        <v>124712853.85293844</v>
      </c>
      <c r="AS208" s="96">
        <v>175176186.58098933</v>
      </c>
      <c r="AT208" s="96">
        <v>175524884.93105656</v>
      </c>
      <c r="AU208" s="96">
        <v>245504285.06017816</v>
      </c>
      <c r="AV208" s="96">
        <v>258016132.4369334</v>
      </c>
      <c r="AW208" s="96">
        <v>310640907.44593155</v>
      </c>
      <c r="AX208" s="96">
        <v>409250277.37004858</v>
      </c>
      <c r="AY208" s="96">
        <v>454930908.26290482</v>
      </c>
      <c r="AZ208" s="96">
        <v>462799561.82034343</v>
      </c>
      <c r="BA208" s="96">
        <v>666201962.21203983</v>
      </c>
      <c r="BB208" s="96">
        <v>590136399.43338919</v>
      </c>
      <c r="BC208" s="96">
        <v>571742561.46734166</v>
      </c>
      <c r="BD208" s="96">
        <v>618906307.38203001</v>
      </c>
      <c r="BE208" s="96">
        <v>765535110.61935568</v>
      </c>
      <c r="BF208" s="96">
        <v>834523473.33249664</v>
      </c>
      <c r="BG208" s="96">
        <v>992108745.77983022</v>
      </c>
      <c r="BH208" s="96">
        <v>1063942899.9617766</v>
      </c>
      <c r="BI208" s="96">
        <v>1130492668.2925394</v>
      </c>
      <c r="BJ208" s="96">
        <v>1276683304.5241883</v>
      </c>
      <c r="BK208" s="96">
        <v>1811742570.1576457</v>
      </c>
      <c r="BL208" s="96">
        <v>2008733050.2306709</v>
      </c>
      <c r="BM208" s="96">
        <v>2408480150.5273409</v>
      </c>
      <c r="BN208" s="96">
        <v>2177456023.267324</v>
      </c>
      <c r="BO208" s="96">
        <v>2230041799.1187487</v>
      </c>
      <c r="BP208" s="96">
        <v>2884576131.0120907</v>
      </c>
      <c r="BQ208" s="96">
        <v>3628508002.403924</v>
      </c>
    </row>
    <row r="209" spans="1:69" hidden="1" x14ac:dyDescent="0.25">
      <c r="A209" s="96" t="s">
        <v>4029</v>
      </c>
      <c r="B209" s="96" t="s">
        <v>4028</v>
      </c>
      <c r="C209" s="96" t="s">
        <v>4192</v>
      </c>
      <c r="D209" s="100">
        <f t="shared" si="3"/>
        <v>531095971765.01746</v>
      </c>
      <c r="E209" s="96" t="s">
        <v>4193</v>
      </c>
      <c r="F209" s="96">
        <v>8055839070.6165428</v>
      </c>
      <c r="G209" s="96">
        <v>7999212656.5075836</v>
      </c>
      <c r="H209" s="96">
        <v>8179105443.5145187</v>
      </c>
      <c r="I209" s="96">
        <v>9393574049.9841652</v>
      </c>
      <c r="J209" s="96">
        <v>8981378395.9096718</v>
      </c>
      <c r="K209" s="96">
        <v>8179872927.0486298</v>
      </c>
      <c r="L209" s="96">
        <v>9808087216.7717266</v>
      </c>
      <c r="M209" s="96">
        <v>10111301861.428522</v>
      </c>
      <c r="N209" s="96">
        <v>10540623003.977234</v>
      </c>
      <c r="O209" s="96">
        <v>10740625801.590647</v>
      </c>
      <c r="P209" s="96">
        <v>13382957198.476517</v>
      </c>
      <c r="Q209" s="96">
        <v>13190629921.979101</v>
      </c>
      <c r="R209" s="96">
        <v>13019296335.061556</v>
      </c>
      <c r="S209" s="96">
        <v>14204877054.410576</v>
      </c>
      <c r="T209" s="96">
        <v>14046369269.674114</v>
      </c>
      <c r="U209" s="96">
        <v>16181337986.169722</v>
      </c>
      <c r="V209" s="96">
        <v>19254231386.263</v>
      </c>
      <c r="W209" s="96">
        <v>18396803333.242607</v>
      </c>
      <c r="X209" s="96">
        <v>19754192205.846596</v>
      </c>
      <c r="Y209" s="96">
        <v>22102686601.911594</v>
      </c>
      <c r="Z209" s="96">
        <v>23738756545.863731</v>
      </c>
      <c r="AA209" s="96">
        <v>23924439925.246201</v>
      </c>
      <c r="AB209" s="96">
        <v>24602161291.194645</v>
      </c>
      <c r="AC209" s="96">
        <v>25777688416.784588</v>
      </c>
      <c r="AD209" s="96">
        <v>26869770445.965775</v>
      </c>
      <c r="AE209" s="96">
        <v>25695459168.063145</v>
      </c>
      <c r="AF209" s="96">
        <v>28675018914.187119</v>
      </c>
      <c r="AG209" s="96">
        <v>32135562488.830994</v>
      </c>
      <c r="AH209" s="96">
        <v>33511124836.270889</v>
      </c>
      <c r="AI209" s="96">
        <v>37639211879.939125</v>
      </c>
      <c r="AJ209" s="96">
        <v>40935198400.358002</v>
      </c>
      <c r="AK209" s="96">
        <v>47038090254.521835</v>
      </c>
      <c r="AL209" s="96">
        <v>50797596696.97506</v>
      </c>
      <c r="AM209" s="96">
        <v>55884791802.708092</v>
      </c>
      <c r="AN209" s="96">
        <v>61434293582.707932</v>
      </c>
      <c r="AO209" s="96">
        <v>75297279451.213135</v>
      </c>
      <c r="AP209" s="96">
        <v>79436792307.748199</v>
      </c>
      <c r="AQ209" s="96">
        <v>77545144355.242706</v>
      </c>
      <c r="AR209" s="96">
        <v>85384510835.715439</v>
      </c>
      <c r="AS209" s="96">
        <v>97175742541.327957</v>
      </c>
      <c r="AT209" s="96">
        <v>114328251456.80553</v>
      </c>
      <c r="AU209" s="96">
        <v>121190977159.61543</v>
      </c>
      <c r="AV209" s="96">
        <v>143109470016.83401</v>
      </c>
      <c r="AW209" s="96">
        <v>159095995652.81989</v>
      </c>
      <c r="AX209" s="96">
        <v>198481898692.97882</v>
      </c>
      <c r="AY209" s="96">
        <v>249515896167.20743</v>
      </c>
      <c r="AZ209" s="96">
        <v>298303397454.20776</v>
      </c>
      <c r="BA209" s="96">
        <v>316233574981.2923</v>
      </c>
      <c r="BB209" s="96">
        <v>356830393918.84723</v>
      </c>
      <c r="BC209" s="96">
        <v>340619116960.2829</v>
      </c>
      <c r="BD209" s="96">
        <v>398381413389.78021</v>
      </c>
      <c r="BE209" s="96">
        <v>458668646160.76477</v>
      </c>
      <c r="BF209" s="96">
        <v>484890493431.36292</v>
      </c>
      <c r="BG209" s="96">
        <v>521331208050.45752</v>
      </c>
      <c r="BH209" s="96">
        <v>529975051465.42334</v>
      </c>
      <c r="BI209" s="96">
        <v>501870486996.98822</v>
      </c>
      <c r="BJ209" s="96">
        <v>524233929645.92493</v>
      </c>
      <c r="BK209" s="96">
        <v>545957680445.9538</v>
      </c>
      <c r="BL209" s="96">
        <v>607095498792.32336</v>
      </c>
      <c r="BM209" s="96">
        <v>599034039831.01953</v>
      </c>
      <c r="BN209" s="96">
        <v>551426708211.96375</v>
      </c>
      <c r="BO209" s="96">
        <v>694659580662.18726</v>
      </c>
      <c r="BP209" s="96">
        <v>790088527146.41467</v>
      </c>
      <c r="BQ209" s="96">
        <v>807335169914.30896</v>
      </c>
    </row>
    <row r="210" spans="1:69" hidden="1" x14ac:dyDescent="0.25">
      <c r="A210" s="96" t="s">
        <v>431</v>
      </c>
      <c r="B210" s="96" t="s">
        <v>432</v>
      </c>
      <c r="C210" s="96" t="s">
        <v>4192</v>
      </c>
      <c r="D210" s="100">
        <f t="shared" si="3"/>
        <v>222445148411.19788</v>
      </c>
      <c r="E210" s="96" t="s">
        <v>4193</v>
      </c>
      <c r="AT210" s="96">
        <v>170102926833.05786</v>
      </c>
      <c r="AU210" s="96">
        <v>165313211691.76132</v>
      </c>
      <c r="AV210" s="96">
        <v>148328660198.98532</v>
      </c>
      <c r="AW210" s="96">
        <v>179355431357.04016</v>
      </c>
      <c r="AX210" s="96">
        <v>193227447405.72266</v>
      </c>
      <c r="AY210" s="96">
        <v>206176403741.62646</v>
      </c>
      <c r="AZ210" s="96">
        <v>210703230128.57617</v>
      </c>
      <c r="BA210" s="96">
        <v>211101354924.82257</v>
      </c>
      <c r="BB210" s="96">
        <v>208595275188.87372</v>
      </c>
      <c r="BC210" s="96">
        <v>186232036634.00491</v>
      </c>
      <c r="BD210" s="96">
        <v>194340301002.8494</v>
      </c>
      <c r="BE210" s="96">
        <v>214097402002.60684</v>
      </c>
      <c r="BF210" s="96">
        <v>221238581218.24124</v>
      </c>
      <c r="BG210" s="96">
        <v>220985803569.83084</v>
      </c>
      <c r="BH210" s="96">
        <v>216499632254.66714</v>
      </c>
      <c r="BI210" s="96">
        <v>218010400000</v>
      </c>
      <c r="BJ210" s="96">
        <v>233011700192.95599</v>
      </c>
      <c r="BK210" s="96">
        <v>228975051795.88211</v>
      </c>
      <c r="BL210" s="96">
        <v>248762064817.36813</v>
      </c>
      <c r="BM210" s="96">
        <v>236612096498.48154</v>
      </c>
      <c r="BN210" s="96">
        <v>208737251968.06418</v>
      </c>
      <c r="BO210" s="96">
        <v>220431588575.69101</v>
      </c>
      <c r="BP210" s="96">
        <v>265618121005.53552</v>
      </c>
      <c r="BQ210" s="96">
        <v>248318861340.48859</v>
      </c>
    </row>
    <row r="211" spans="1:69" hidden="1" x14ac:dyDescent="0.25">
      <c r="A211" s="96" t="s">
        <v>433</v>
      </c>
      <c r="B211" s="96" t="s">
        <v>434</v>
      </c>
      <c r="C211" s="96" t="s">
        <v>4192</v>
      </c>
      <c r="D211" s="100">
        <f t="shared" si="3"/>
        <v>33173706131.834473</v>
      </c>
      <c r="E211" s="96" t="s">
        <v>4193</v>
      </c>
      <c r="F211" s="96">
        <v>18660316654.035133</v>
      </c>
      <c r="G211" s="96">
        <v>19360875347.328045</v>
      </c>
      <c r="H211" s="96">
        <v>24264779224.261368</v>
      </c>
      <c r="I211" s="96">
        <v>28754717551.69899</v>
      </c>
      <c r="J211" s="96">
        <v>25220087378.212719</v>
      </c>
      <c r="K211" s="96">
        <v>22035730739.178589</v>
      </c>
      <c r="L211" s="96">
        <v>26123358919.300606</v>
      </c>
      <c r="M211" s="96">
        <v>29142665957.944023</v>
      </c>
      <c r="N211" s="96">
        <v>30637661290.426373</v>
      </c>
      <c r="O211" s="96">
        <v>31518700845.57637</v>
      </c>
      <c r="P211" s="96">
        <v>30421067982.400223</v>
      </c>
      <c r="Q211" s="96">
        <v>26686833535.255013</v>
      </c>
      <c r="R211" s="96">
        <v>27054881962.932053</v>
      </c>
      <c r="S211" s="96">
        <v>25945849453.657127</v>
      </c>
      <c r="T211" s="96">
        <v>21933131584.326447</v>
      </c>
      <c r="U211" s="96">
        <v>25851392571.919067</v>
      </c>
      <c r="V211" s="96">
        <v>28680160646.055782</v>
      </c>
      <c r="W211" s="96">
        <v>24965468120.101902</v>
      </c>
      <c r="X211" s="96">
        <v>20913668732.524315</v>
      </c>
      <c r="Y211" s="96">
        <v>25113665866.27367</v>
      </c>
      <c r="Z211" s="96">
        <v>29219206117.048187</v>
      </c>
      <c r="AA211" s="96">
        <v>24620218986.600788</v>
      </c>
      <c r="AB211" s="96">
        <v>24419907900.66695</v>
      </c>
      <c r="AC211" s="96">
        <v>27636268649.786488</v>
      </c>
      <c r="AD211" s="96">
        <v>26191756805.785351</v>
      </c>
      <c r="AE211" s="96">
        <v>22508005847.368801</v>
      </c>
      <c r="AF211" s="96">
        <v>22366325175.011723</v>
      </c>
      <c r="AG211" s="96">
        <v>20871327515.673222</v>
      </c>
      <c r="AH211" s="96">
        <v>18943140915.652134</v>
      </c>
      <c r="AI211" s="96">
        <v>16677845131.355549</v>
      </c>
      <c r="AJ211" s="96">
        <v>12757956618.596519</v>
      </c>
      <c r="AK211" s="96">
        <v>11682651773.965738</v>
      </c>
      <c r="AL211" s="96">
        <v>14270714021.066813</v>
      </c>
      <c r="AM211" s="96">
        <v>13062445246.783693</v>
      </c>
      <c r="AN211" s="96">
        <v>14168482296.796726</v>
      </c>
      <c r="AO211" s="96">
        <v>14387842235.157192</v>
      </c>
      <c r="AP211" s="96">
        <v>16156262737.313797</v>
      </c>
      <c r="AQ211" s="96">
        <v>16452430158.304741</v>
      </c>
      <c r="AR211" s="96">
        <v>25039808970.751221</v>
      </c>
      <c r="AS211" s="96">
        <v>53217943548.878174</v>
      </c>
      <c r="AT211" s="96">
        <v>47537205402.709732</v>
      </c>
      <c r="AU211" s="96">
        <v>52203057113.336006</v>
      </c>
      <c r="AV211" s="96">
        <v>61872106624.411613</v>
      </c>
      <c r="AW211" s="96">
        <v>79244343297.123627</v>
      </c>
      <c r="AX211" s="96">
        <v>85900867789.977051</v>
      </c>
      <c r="AY211" s="96">
        <v>88426354084.678635</v>
      </c>
      <c r="AZ211" s="96">
        <v>100508144364.56761</v>
      </c>
      <c r="BA211" s="96">
        <v>113598066857.59702</v>
      </c>
      <c r="BB211" s="96">
        <v>128888366206.96808</v>
      </c>
      <c r="BC211" s="96">
        <v>131208356738.24263</v>
      </c>
      <c r="BD211" s="96">
        <v>143017109030.68713</v>
      </c>
      <c r="BE211" s="96">
        <v>5199502706.3362284</v>
      </c>
      <c r="BF211" s="96">
        <v>1216683070.6245632</v>
      </c>
      <c r="BG211" s="96">
        <v>1971026248.9070985</v>
      </c>
      <c r="BH211" s="96">
        <v>3390166264.1363034</v>
      </c>
      <c r="BI211" s="96">
        <v>3322363636.363636</v>
      </c>
      <c r="BJ211" s="96">
        <v>3221361854.8303928</v>
      </c>
      <c r="BK211" s="96">
        <v>3511284235.7624459</v>
      </c>
      <c r="BL211" s="96">
        <v>3792187811.6355119</v>
      </c>
      <c r="BM211" s="96">
        <v>4057641539.7083797</v>
      </c>
      <c r="BN211" s="96">
        <v>4270024052.448318</v>
      </c>
      <c r="BO211" s="96">
        <v>4611627278.6629601</v>
      </c>
      <c r="BP211" s="96">
        <v>5165022459.1011734</v>
      </c>
      <c r="BQ211" s="96">
        <v>3512214249.1740451</v>
      </c>
    </row>
    <row r="212" spans="1:69" hidden="1" x14ac:dyDescent="0.25">
      <c r="A212" s="96" t="s">
        <v>435</v>
      </c>
      <c r="B212" s="96" t="s">
        <v>436</v>
      </c>
      <c r="C212" s="96" t="s">
        <v>4192</v>
      </c>
      <c r="D212" s="100">
        <f t="shared" si="3"/>
        <v>4375894330.7425671</v>
      </c>
      <c r="E212" s="96" t="s">
        <v>4193</v>
      </c>
      <c r="F212" s="96">
        <v>1012601642.9933095</v>
      </c>
      <c r="G212" s="96">
        <v>1348793483.6685188</v>
      </c>
      <c r="H212" s="96">
        <v>1415226569.1079068</v>
      </c>
      <c r="I212" s="96">
        <v>1115270983.5310466</v>
      </c>
      <c r="J212" s="96">
        <v>1223979748.8087811</v>
      </c>
      <c r="K212" s="96">
        <v>1272294707.2963083</v>
      </c>
      <c r="L212" s="96">
        <v>1416368948.2703769</v>
      </c>
      <c r="M212" s="96">
        <v>1350289785.2859557</v>
      </c>
      <c r="N212" s="96">
        <v>1422326905.7729897</v>
      </c>
      <c r="O212" s="96">
        <v>1401203238.8271992</v>
      </c>
      <c r="P212" s="96">
        <v>1530111770.3407767</v>
      </c>
      <c r="Q212" s="96">
        <v>1355164477.5661666</v>
      </c>
      <c r="R212" s="96">
        <v>1543652582.2533367</v>
      </c>
      <c r="S212" s="96">
        <v>1350831417.5941713</v>
      </c>
      <c r="T212" s="96">
        <v>1441825675.1881628</v>
      </c>
      <c r="U212" s="96">
        <v>1623814190.0818174</v>
      </c>
      <c r="V212" s="96">
        <v>1887589210.3172569</v>
      </c>
      <c r="W212" s="96">
        <v>2015956109.2629168</v>
      </c>
      <c r="X212" s="96">
        <v>1325916323.278929</v>
      </c>
      <c r="Y212" s="96">
        <v>1607565215.7105656</v>
      </c>
      <c r="Z212" s="96">
        <v>1323074007.9157276</v>
      </c>
      <c r="AA212" s="96">
        <v>1745241499.8725281</v>
      </c>
      <c r="AB212" s="96">
        <v>1870125676.6837511</v>
      </c>
      <c r="AC212" s="96">
        <v>2260777965.6530104</v>
      </c>
      <c r="AD212" s="96">
        <v>2093793310.3282869</v>
      </c>
      <c r="AE212" s="96">
        <v>1797678617.1416793</v>
      </c>
      <c r="AF212" s="96">
        <v>1882135659.0082417</v>
      </c>
      <c r="AG212" s="96">
        <v>1750288750.2518365</v>
      </c>
      <c r="AH212" s="96">
        <v>1759678049.966866</v>
      </c>
      <c r="AI212" s="96">
        <v>2043222424.8102813</v>
      </c>
      <c r="AJ212" s="96">
        <v>1950364099.3336475</v>
      </c>
      <c r="AK212" s="96">
        <v>1818523018.4546721</v>
      </c>
      <c r="AL212" s="96">
        <v>1784275455.795013</v>
      </c>
      <c r="AM212" s="96">
        <v>1674492725.815767</v>
      </c>
      <c r="AN212" s="96">
        <v>2489197611.8751826</v>
      </c>
      <c r="AO212" s="96">
        <v>2517752184.9136739</v>
      </c>
      <c r="AP212" s="96">
        <v>2298395010.6732507</v>
      </c>
      <c r="AQ212" s="96">
        <v>2210114744.0906038</v>
      </c>
      <c r="AR212" s="96">
        <v>2499705539.7758875</v>
      </c>
      <c r="AS212" s="96">
        <v>2517366161.4862552</v>
      </c>
      <c r="AT212" s="96">
        <v>2696391536.0338316</v>
      </c>
      <c r="AU212" s="96">
        <v>2534536599.8564315</v>
      </c>
      <c r="AV212" s="96">
        <v>2862889510.181241</v>
      </c>
      <c r="AW212" s="96">
        <v>2759227617.6766634</v>
      </c>
      <c r="AX212" s="96">
        <v>3117254671.7693768</v>
      </c>
      <c r="AY212" s="96">
        <v>2991156473.5206361</v>
      </c>
      <c r="AZ212" s="96">
        <v>3170485826.0412517</v>
      </c>
      <c r="BA212" s="96">
        <v>3241221569.3096571</v>
      </c>
      <c r="BB212" s="96">
        <v>3274629147.1713634</v>
      </c>
      <c r="BC212" s="96">
        <v>3334132179.127851</v>
      </c>
      <c r="BD212" s="96">
        <v>3307387726.1896424</v>
      </c>
      <c r="BE212" s="96">
        <v>3377795344.6017551</v>
      </c>
      <c r="BF212" s="96">
        <v>3623202773.6017919</v>
      </c>
      <c r="BG212" s="96">
        <v>3522445822.7090383</v>
      </c>
      <c r="BH212" s="96">
        <v>3685749414.1561866</v>
      </c>
      <c r="BI212" s="96">
        <v>4030818415.9103026</v>
      </c>
      <c r="BJ212" s="96">
        <v>4198004152.657093</v>
      </c>
      <c r="BK212" s="96">
        <v>4541516164.09235</v>
      </c>
      <c r="BL212" s="96">
        <v>4913426157.6669178</v>
      </c>
      <c r="BM212" s="96">
        <v>5635460444.7757921</v>
      </c>
      <c r="BN212" s="96">
        <v>4889871294.3759193</v>
      </c>
      <c r="BO212" s="96">
        <v>5992137507.0883675</v>
      </c>
      <c r="BP212" s="96">
        <v>6203388654.6633091</v>
      </c>
      <c r="BQ212" s="96">
        <v>6619016854.5263081</v>
      </c>
    </row>
    <row r="213" spans="1:69" hidden="1" x14ac:dyDescent="0.25">
      <c r="A213" s="96" t="s">
        <v>45</v>
      </c>
      <c r="B213" s="96" t="s">
        <v>437</v>
      </c>
      <c r="C213" s="96" t="s">
        <v>4192</v>
      </c>
      <c r="D213" s="100">
        <f t="shared" si="3"/>
        <v>548035144579.89844</v>
      </c>
      <c r="E213" s="96" t="s">
        <v>4193</v>
      </c>
      <c r="F213" s="96">
        <v>3728838215.7729173</v>
      </c>
      <c r="G213" s="96">
        <v>3526048769.8434353</v>
      </c>
      <c r="H213" s="96">
        <v>3691815321.9500666</v>
      </c>
      <c r="I213" s="96">
        <v>4208681104.8678927</v>
      </c>
      <c r="J213" s="96">
        <v>3453821395.4503303</v>
      </c>
      <c r="K213" s="96">
        <v>3813212590.6933613</v>
      </c>
      <c r="L213" s="96">
        <v>4488062116.9967089</v>
      </c>
      <c r="M213" s="96">
        <v>4663284418.0168381</v>
      </c>
      <c r="N213" s="96">
        <v>6270325314.1308889</v>
      </c>
      <c r="O213" s="96">
        <v>7369156074.4094687</v>
      </c>
      <c r="P213" s="96">
        <v>7757423672.1037216</v>
      </c>
      <c r="Q213" s="96">
        <v>8573891222.5192289</v>
      </c>
      <c r="R213" s="96">
        <v>9056643572.8183575</v>
      </c>
      <c r="S213" s="96">
        <v>11065553797.756077</v>
      </c>
      <c r="T213" s="96">
        <v>12682559598.494352</v>
      </c>
      <c r="U213" s="96">
        <v>12353863218.955139</v>
      </c>
      <c r="V213" s="96">
        <v>13831651301.074678</v>
      </c>
      <c r="W213" s="96">
        <v>15795392140.817919</v>
      </c>
      <c r="X213" s="96">
        <v>17619042423.581181</v>
      </c>
      <c r="Y213" s="96">
        <v>21747567872.274651</v>
      </c>
      <c r="Z213" s="96">
        <v>26529412834.360733</v>
      </c>
      <c r="AA213" s="96">
        <v>29510301311.075951</v>
      </c>
      <c r="AB213" s="96">
        <v>30943065481.061222</v>
      </c>
      <c r="AC213" s="96">
        <v>32687214736.420998</v>
      </c>
      <c r="AD213" s="96">
        <v>35505609804.884254</v>
      </c>
      <c r="AE213" s="96">
        <v>34341970796.283161</v>
      </c>
      <c r="AF213" s="96">
        <v>38757878275.41687</v>
      </c>
      <c r="AG213" s="96">
        <v>44237121088.138489</v>
      </c>
      <c r="AH213" s="96">
        <v>57377120724.455833</v>
      </c>
      <c r="AI213" s="96">
        <v>63050788282.144997</v>
      </c>
      <c r="AJ213" s="96">
        <v>71296055861.655121</v>
      </c>
      <c r="AK213" s="96">
        <v>77418362337.024719</v>
      </c>
      <c r="AL213" s="96">
        <v>83025475969.668869</v>
      </c>
      <c r="AM213" s="96">
        <v>97120433509.719421</v>
      </c>
      <c r="AN213" s="96">
        <v>115080101103.77686</v>
      </c>
      <c r="AO213" s="96">
        <v>139347480588.43854</v>
      </c>
      <c r="AP213" s="96">
        <v>152371029040.05966</v>
      </c>
      <c r="AQ213" s="96">
        <v>167960140381.50314</v>
      </c>
      <c r="AR213" s="96">
        <v>160540941574.38223</v>
      </c>
      <c r="AS213" s="96">
        <v>173413270779.91748</v>
      </c>
      <c r="AT213" s="96">
        <v>198260433146.0368</v>
      </c>
      <c r="AU213" s="96">
        <v>191042350844.65298</v>
      </c>
      <c r="AV213" s="96">
        <v>205142690887.93121</v>
      </c>
      <c r="AW213" s="96">
        <v>233597439674.14035</v>
      </c>
      <c r="AX213" s="96">
        <v>278913679922.89929</v>
      </c>
      <c r="AY213" s="96">
        <v>314558434709.87219</v>
      </c>
      <c r="AZ213" s="96">
        <v>349015983852.49036</v>
      </c>
      <c r="BA213" s="96">
        <v>378815340134.19891</v>
      </c>
      <c r="BB213" s="96">
        <v>398745585801.82935</v>
      </c>
      <c r="BC213" s="96">
        <v>370020329860.16406</v>
      </c>
      <c r="BD213" s="96">
        <v>435838306693.57922</v>
      </c>
      <c r="BE213" s="96">
        <v>469356390813.37628</v>
      </c>
      <c r="BF213" s="96">
        <v>475914025421.4173</v>
      </c>
      <c r="BG213" s="96">
        <v>505134398923.49933</v>
      </c>
      <c r="BH213" s="96">
        <v>523420071645.48212</v>
      </c>
      <c r="BI213" s="96">
        <v>549421999163.52991</v>
      </c>
      <c r="BJ213" s="96">
        <v>549672067354.02686</v>
      </c>
      <c r="BK213" s="96">
        <v>591053479533.75879</v>
      </c>
      <c r="BL213" s="96">
        <v>639882603240.41235</v>
      </c>
      <c r="BM213" s="96">
        <v>639720618987.87109</v>
      </c>
      <c r="BN213" s="96">
        <v>638577637153.81946</v>
      </c>
      <c r="BO213" s="96">
        <v>697340606986.34351</v>
      </c>
      <c r="BP213" s="96">
        <v>718280508428.34521</v>
      </c>
      <c r="BQ213" s="96">
        <v>735403487716.61829</v>
      </c>
    </row>
    <row r="214" spans="1:69" hidden="1" x14ac:dyDescent="0.25">
      <c r="A214" s="96" t="s">
        <v>438</v>
      </c>
      <c r="B214" s="96" t="s">
        <v>439</v>
      </c>
      <c r="C214" s="96" t="s">
        <v>4192</v>
      </c>
      <c r="D214" s="100">
        <f t="shared" si="3"/>
        <v>531519897.69105524</v>
      </c>
      <c r="E214" s="96" t="s">
        <v>4193</v>
      </c>
      <c r="Z214" s="96">
        <v>110354855.59958635</v>
      </c>
      <c r="AA214" s="96">
        <v>108265520.98410361</v>
      </c>
      <c r="AB214" s="96">
        <v>106556065.38961771</v>
      </c>
      <c r="AC214" s="96">
        <v>110734734.62058324</v>
      </c>
      <c r="AD214" s="96">
        <v>110924674.13108158</v>
      </c>
      <c r="AE214" s="96">
        <v>107315823.43161148</v>
      </c>
      <c r="AF214" s="96">
        <v>131628080.77541019</v>
      </c>
      <c r="AG214" s="96">
        <v>139415600.70584565</v>
      </c>
      <c r="AH214" s="96">
        <v>153471124.48272926</v>
      </c>
      <c r="AI214" s="96">
        <v>159169309.79768258</v>
      </c>
      <c r="AJ214" s="96">
        <v>150242152.80425599</v>
      </c>
      <c r="AK214" s="96">
        <v>158789430.77668521</v>
      </c>
      <c r="AL214" s="96">
        <v>179682779.36663413</v>
      </c>
      <c r="AM214" s="96">
        <v>181012347.82305005</v>
      </c>
      <c r="AN214" s="96">
        <v>195257823.28604177</v>
      </c>
      <c r="AO214" s="96">
        <v>220139892.66767728</v>
      </c>
      <c r="AP214" s="96">
        <v>252429606.20558071</v>
      </c>
      <c r="AQ214" s="96">
        <v>274842466.00927323</v>
      </c>
      <c r="AR214" s="96">
        <v>320238013.88864124</v>
      </c>
      <c r="AS214" s="96">
        <v>340751476.96393484</v>
      </c>
      <c r="AT214" s="96">
        <v>253189361.8124525</v>
      </c>
      <c r="AU214" s="96">
        <v>173414776.33189341</v>
      </c>
      <c r="AV214" s="96">
        <v>205514547.11246914</v>
      </c>
      <c r="AW214" s="96">
        <v>270663802.46025896</v>
      </c>
      <c r="AX214" s="96">
        <v>286718561.34123504</v>
      </c>
      <c r="AY214" s="96">
        <v>313430225.4928686</v>
      </c>
      <c r="AZ214" s="96">
        <v>318473363.00879478</v>
      </c>
      <c r="BA214" s="96">
        <v>370308180.10673958</v>
      </c>
      <c r="BB214" s="96">
        <v>408478716.35113513</v>
      </c>
      <c r="BC214" s="96">
        <v>335839029.19513398</v>
      </c>
      <c r="BD214" s="96">
        <v>445739328.7012198</v>
      </c>
      <c r="BE214" s="96">
        <v>588689914.74134171</v>
      </c>
      <c r="BF214" s="96">
        <v>671030315.95702958</v>
      </c>
      <c r="BG214" s="96">
        <v>636345250.90101123</v>
      </c>
      <c r="BH214" s="96">
        <v>564368728.61713481</v>
      </c>
      <c r="BI214" s="96">
        <v>527879238.21138138</v>
      </c>
      <c r="BJ214" s="96">
        <v>584371631.85308671</v>
      </c>
      <c r="BK214" s="96">
        <v>614553344.75421071</v>
      </c>
      <c r="BL214" s="96">
        <v>652770148.31526613</v>
      </c>
      <c r="BM214" s="96">
        <v>634216954.33465683</v>
      </c>
      <c r="BN214" s="96">
        <v>495661763.37722284</v>
      </c>
      <c r="BO214" s="96">
        <v>490726582.93350303</v>
      </c>
      <c r="BP214" s="96">
        <v>483339234.70680994</v>
      </c>
    </row>
    <row r="215" spans="1:69" hidden="1" x14ac:dyDescent="0.25">
      <c r="A215" s="96" t="s">
        <v>440</v>
      </c>
      <c r="B215" s="96" t="s">
        <v>441</v>
      </c>
      <c r="C215" s="96" t="s">
        <v>4192</v>
      </c>
      <c r="D215" s="100">
        <f t="shared" si="3"/>
        <v>802119188.77910948</v>
      </c>
      <c r="E215" s="96" t="s">
        <v>4193</v>
      </c>
      <c r="M215" s="96">
        <v>288779321.11099553</v>
      </c>
      <c r="N215" s="96">
        <v>399789535.89512318</v>
      </c>
      <c r="O215" s="96">
        <v>427463931.19208956</v>
      </c>
      <c r="P215" s="96">
        <v>401439158.49222994</v>
      </c>
      <c r="Q215" s="96">
        <v>395822369.53360707</v>
      </c>
      <c r="R215" s="96">
        <v>380071906.34066641</v>
      </c>
      <c r="S215" s="96">
        <v>362448060.09796268</v>
      </c>
      <c r="T215" s="96">
        <v>342868425.80465621</v>
      </c>
      <c r="U215" s="96">
        <v>297598375.02285534</v>
      </c>
      <c r="V215" s="96">
        <v>302861984.08052629</v>
      </c>
      <c r="W215" s="96">
        <v>271751259.26580602</v>
      </c>
      <c r="X215" s="96">
        <v>207397385.78592411</v>
      </c>
      <c r="Y215" s="96">
        <v>200320041.24245346</v>
      </c>
      <c r="Z215" s="96">
        <v>156190054.93810469</v>
      </c>
      <c r="AA215" s="96">
        <v>148285953.70920557</v>
      </c>
      <c r="AB215" s="96">
        <v>122170768.1794192</v>
      </c>
      <c r="AC215" s="96">
        <v>109302587.45181568</v>
      </c>
      <c r="AD215" s="96">
        <v>132422695.06093444</v>
      </c>
      <c r="AE215" s="96">
        <v>135784758.83085853</v>
      </c>
      <c r="AF215" s="96">
        <v>165972303.28903165</v>
      </c>
      <c r="AG215" s="96">
        <v>146084038.70307034</v>
      </c>
      <c r="AH215" s="96">
        <v>97073672.381729603</v>
      </c>
      <c r="AI215" s="96">
        <v>139217852.10172814</v>
      </c>
      <c r="AJ215" s="96">
        <v>113163501.57036023</v>
      </c>
      <c r="AK215" s="96">
        <v>170470825.36775199</v>
      </c>
      <c r="AL215" s="96">
        <v>160289927.80027133</v>
      </c>
      <c r="AM215" s="96">
        <v>138862704.21500018</v>
      </c>
      <c r="AN215" s="96">
        <v>105785040.73286326</v>
      </c>
      <c r="AO215" s="96">
        <v>67590169.617660582</v>
      </c>
      <c r="AP215" s="96">
        <v>119225181.93511413</v>
      </c>
      <c r="AQ215" s="96">
        <v>88301866.308049008</v>
      </c>
      <c r="AR215" s="96">
        <v>75322766.66078347</v>
      </c>
      <c r="AS215" s="96">
        <v>74359479.658931166</v>
      </c>
      <c r="AT215" s="96">
        <v>90238733.391258121</v>
      </c>
      <c r="AU215" s="96">
        <v>100840289.54229371</v>
      </c>
      <c r="AV215" s="96">
        <v>137872011.09962046</v>
      </c>
      <c r="AW215" s="96">
        <v>227899515.34399107</v>
      </c>
      <c r="AX215" s="96">
        <v>254066038.98996672</v>
      </c>
      <c r="AY215" s="96">
        <v>276006401.00501609</v>
      </c>
      <c r="AZ215" s="96">
        <v>297326020.8634423</v>
      </c>
      <c r="BA215" s="96">
        <v>300648854.25932336</v>
      </c>
      <c r="BB215" s="96">
        <v>244958873.79889932</v>
      </c>
      <c r="BC215" s="96">
        <v>271938108.69164401</v>
      </c>
      <c r="BD215" s="96">
        <v>324940521.89002514</v>
      </c>
      <c r="BE215" s="96">
        <v>320253697.59047568</v>
      </c>
      <c r="BF215" s="96">
        <v>807631012.1301918</v>
      </c>
      <c r="BG215" s="96">
        <v>1133497437.5676725</v>
      </c>
      <c r="BH215" s="96">
        <v>1818838929.5874324</v>
      </c>
      <c r="BI215" s="96">
        <v>816852285.26398742</v>
      </c>
      <c r="BJ215" s="96">
        <v>994258278.17803252</v>
      </c>
      <c r="BK215" s="96">
        <v>1225672122.4000981</v>
      </c>
      <c r="BL215" s="96">
        <v>798316722.39449346</v>
      </c>
      <c r="BM215" s="96">
        <v>785368596.70733213</v>
      </c>
      <c r="BN215" s="96">
        <v>708109247.12811112</v>
      </c>
      <c r="BO215" s="96">
        <v>721437837.87057817</v>
      </c>
      <c r="BP215" s="96">
        <v>1092455677.4751513</v>
      </c>
      <c r="BQ215" s="96">
        <v>1270848006.3114114</v>
      </c>
    </row>
    <row r="216" spans="1:69" hidden="1" x14ac:dyDescent="0.25">
      <c r="A216" s="96" t="s">
        <v>442</v>
      </c>
      <c r="B216" s="96" t="s">
        <v>443</v>
      </c>
      <c r="C216" s="96" t="s">
        <v>4192</v>
      </c>
      <c r="D216" s="100">
        <f t="shared" si="3"/>
        <v>6718008252.932704</v>
      </c>
      <c r="E216" s="96" t="s">
        <v>4193</v>
      </c>
      <c r="K216" s="96">
        <v>1336525950.2885511</v>
      </c>
      <c r="L216" s="96">
        <v>1327130437.1028509</v>
      </c>
      <c r="M216" s="96">
        <v>1536400951.1449957</v>
      </c>
      <c r="N216" s="96">
        <v>1700845912.7552555</v>
      </c>
      <c r="O216" s="96">
        <v>1631953163.4459367</v>
      </c>
      <c r="P216" s="96">
        <v>1494792074.1121631</v>
      </c>
      <c r="Q216" s="96">
        <v>1609575037.5553672</v>
      </c>
      <c r="R216" s="96">
        <v>1898337252.9781153</v>
      </c>
      <c r="S216" s="96">
        <v>1822733246.9397764</v>
      </c>
      <c r="T216" s="96">
        <v>1923862577.6346822</v>
      </c>
      <c r="U216" s="96">
        <v>2102493239.1714299</v>
      </c>
      <c r="V216" s="96">
        <v>1923422852.7636018</v>
      </c>
      <c r="W216" s="96">
        <v>1709547188.2588534</v>
      </c>
      <c r="X216" s="96">
        <v>2038946137.1014173</v>
      </c>
      <c r="Y216" s="96">
        <v>2706677133.1087661</v>
      </c>
      <c r="Z216" s="96">
        <v>2235141696.1315827</v>
      </c>
      <c r="AA216" s="96">
        <v>1798851086.240309</v>
      </c>
      <c r="AB216" s="96">
        <v>1521682832.3763521</v>
      </c>
      <c r="AC216" s="96">
        <v>1836572091.9485679</v>
      </c>
      <c r="AD216" s="96">
        <v>1740811625.9312053</v>
      </c>
      <c r="AE216" s="96">
        <v>1650628454.1898987</v>
      </c>
      <c r="AF216" s="96">
        <v>1436220546.7250872</v>
      </c>
      <c r="AG216" s="96">
        <v>1611356978.5958326</v>
      </c>
      <c r="AH216" s="96">
        <v>1463712848.6000862</v>
      </c>
      <c r="AI216" s="96">
        <v>1264856074.6693857</v>
      </c>
      <c r="AJ216" s="96">
        <v>1567088999.452352</v>
      </c>
      <c r="AK216" s="96">
        <v>1534531661.1451132</v>
      </c>
      <c r="AL216" s="96">
        <v>1633195902.2077129</v>
      </c>
      <c r="AM216" s="96">
        <v>2098951523.2448959</v>
      </c>
      <c r="AN216" s="96">
        <v>2285221180.8585658</v>
      </c>
      <c r="AO216" s="96">
        <v>2557156641.3502345</v>
      </c>
      <c r="AP216" s="96">
        <v>2795925549.8611884</v>
      </c>
      <c r="AQ216" s="96">
        <v>3598233005.8785076</v>
      </c>
      <c r="AR216" s="96">
        <v>3705361033.9177327</v>
      </c>
      <c r="AS216" s="96">
        <v>3934151965.9828844</v>
      </c>
      <c r="AT216" s="96">
        <v>4538210841.0255432</v>
      </c>
      <c r="AU216" s="96">
        <v>4465332918.9110889</v>
      </c>
      <c r="AV216" s="96">
        <v>4708373006.2549791</v>
      </c>
      <c r="AW216" s="96">
        <v>4885900071.2064562</v>
      </c>
      <c r="AX216" s="96">
        <v>5007254605.320632</v>
      </c>
      <c r="AY216" s="96">
        <v>4958443667.0207472</v>
      </c>
      <c r="AZ216" s="96">
        <v>5266255265.8772812</v>
      </c>
      <c r="BA216" s="96">
        <v>5366628619.866437</v>
      </c>
      <c r="BB216" s="96">
        <v>5500459758.5186453</v>
      </c>
      <c r="BC216" s="96">
        <v>4991901451.6837997</v>
      </c>
      <c r="BD216" s="96">
        <v>5661057144.9448376</v>
      </c>
      <c r="BE216" s="96">
        <v>6069242097.7905273</v>
      </c>
      <c r="BF216" s="96">
        <v>6102699882.4535799</v>
      </c>
      <c r="BG216" s="96">
        <v>6484118687.7430019</v>
      </c>
      <c r="BH216" s="96">
        <v>6691556932.6103802</v>
      </c>
      <c r="BI216" s="96">
        <v>6911040000</v>
      </c>
      <c r="BJ216" s="96">
        <v>6925092269.5584822</v>
      </c>
      <c r="BK216" s="96">
        <v>7159965917.8931055</v>
      </c>
      <c r="BL216" s="96">
        <v>7271045762.9744377</v>
      </c>
      <c r="BM216" s="96">
        <v>7890014779.2408981</v>
      </c>
      <c r="BN216" s="96">
        <v>5990950921.7660723</v>
      </c>
      <c r="BO216" s="96">
        <v>7776927467.0797825</v>
      </c>
      <c r="BP216" s="96">
        <v>8487570813.3230038</v>
      </c>
      <c r="BQ216" s="96">
        <v>8925867792.4089832</v>
      </c>
    </row>
    <row r="217" spans="1:69" hidden="1" x14ac:dyDescent="0.25">
      <c r="A217" s="96" t="s">
        <v>3680</v>
      </c>
      <c r="B217" s="96" t="s">
        <v>3679</v>
      </c>
      <c r="C217" s="96" t="s">
        <v>4192</v>
      </c>
      <c r="D217" s="100">
        <f t="shared" si="3"/>
        <v>2559224212.410728</v>
      </c>
      <c r="E217" s="96" t="s">
        <v>4193</v>
      </c>
      <c r="BI217" s="96">
        <v>2476182057.901957</v>
      </c>
      <c r="BJ217" s="96">
        <v>2518654544.9114833</v>
      </c>
      <c r="BK217" s="96">
        <v>2487437453.7427869</v>
      </c>
      <c r="BL217" s="96">
        <v>2516532979.4502664</v>
      </c>
      <c r="BM217" s="96">
        <v>2528402722.1729126</v>
      </c>
      <c r="BN217" s="96">
        <v>2347988112.9480233</v>
      </c>
      <c r="BO217" s="96">
        <v>3039371615.7476664</v>
      </c>
    </row>
    <row r="218" spans="1:69" hidden="1" x14ac:dyDescent="0.25">
      <c r="A218" s="96" t="s">
        <v>444</v>
      </c>
      <c r="B218" s="96" t="s">
        <v>445</v>
      </c>
      <c r="C218" s="96" t="s">
        <v>4192</v>
      </c>
      <c r="D218" s="100">
        <f t="shared" si="3"/>
        <v>1080870327.0584364</v>
      </c>
      <c r="E218" s="96" t="s">
        <v>4193</v>
      </c>
      <c r="BG218" s="96">
        <v>877828118.91391623</v>
      </c>
      <c r="BH218" s="96">
        <v>968796914.14039552</v>
      </c>
      <c r="BI218" s="96">
        <v>1037964069.9996551</v>
      </c>
      <c r="BJ218" s="96">
        <v>1040223151.6025912</v>
      </c>
      <c r="BK218" s="96">
        <v>943614953.9355967</v>
      </c>
      <c r="BL218" s="96">
        <v>1037227548.5732054</v>
      </c>
      <c r="BM218" s="96">
        <v>997535808.44779706</v>
      </c>
      <c r="BN218" s="96">
        <v>1015509426.6185305</v>
      </c>
      <c r="BO218" s="96">
        <v>1188505501.5041649</v>
      </c>
      <c r="BP218" s="96">
        <v>1351016965.7953215</v>
      </c>
      <c r="BQ218" s="96">
        <v>1431351138.1116261</v>
      </c>
    </row>
    <row r="219" spans="1:69" hidden="1" x14ac:dyDescent="0.25">
      <c r="A219" s="96" t="s">
        <v>152</v>
      </c>
      <c r="B219" s="96" t="s">
        <v>446</v>
      </c>
      <c r="C219" s="96" t="s">
        <v>4192</v>
      </c>
      <c r="D219" s="100">
        <f t="shared" si="3"/>
        <v>19603540873.093597</v>
      </c>
      <c r="E219" s="96" t="s">
        <v>4193</v>
      </c>
      <c r="AO219" s="96">
        <v>1042768257.1016788</v>
      </c>
      <c r="AP219" s="96">
        <v>2328117658.6006489</v>
      </c>
      <c r="AQ219" s="96">
        <v>3517311716.1180472</v>
      </c>
      <c r="AR219" s="96">
        <v>4555093364.5065327</v>
      </c>
      <c r="AS219" s="96">
        <v>2632616933.3780904</v>
      </c>
      <c r="AT219" s="96">
        <v>3117428156.0966606</v>
      </c>
      <c r="AU219" s="96">
        <v>4799481304.4677992</v>
      </c>
      <c r="AV219" s="96">
        <v>5727831429.4661617</v>
      </c>
      <c r="AW219" s="96">
        <v>7335063390.6320047</v>
      </c>
      <c r="AX219" s="96">
        <v>8061527546.3950605</v>
      </c>
      <c r="AY219" s="96">
        <v>9462291298.9146137</v>
      </c>
      <c r="AZ219" s="96">
        <v>10148701756.272379</v>
      </c>
      <c r="BA219" s="96">
        <v>10531295771.560755</v>
      </c>
      <c r="BB219" s="96">
        <v>11853586588.908291</v>
      </c>
      <c r="BC219" s="96">
        <v>10486947879.783766</v>
      </c>
      <c r="BD219" s="96">
        <v>12254552460.828449</v>
      </c>
      <c r="BE219" s="96">
        <v>12944341607.510427</v>
      </c>
      <c r="BF219" s="96">
        <v>13314143052.533318</v>
      </c>
      <c r="BG219" s="96">
        <v>15717077038.555466</v>
      </c>
      <c r="BH219" s="96">
        <v>16394715327.917082</v>
      </c>
      <c r="BI219" s="96">
        <v>17915464299.819618</v>
      </c>
      <c r="BJ219" s="96">
        <v>20066575729.524727</v>
      </c>
      <c r="BK219" s="96">
        <v>21718228031.661194</v>
      </c>
      <c r="BL219" s="96">
        <v>23347486150.46627</v>
      </c>
      <c r="BM219" s="96">
        <v>25137795743.415722</v>
      </c>
      <c r="BN219" s="96">
        <v>24076333408.003792</v>
      </c>
      <c r="BO219" s="96">
        <v>29013680798.684502</v>
      </c>
      <c r="BP219" s="96">
        <v>33836416652.019753</v>
      </c>
      <c r="BQ219" s="96">
        <v>34651554301.398018</v>
      </c>
    </row>
    <row r="220" spans="1:69" hidden="1" x14ac:dyDescent="0.25">
      <c r="A220" s="96" t="s">
        <v>4027</v>
      </c>
      <c r="B220" s="96" t="s">
        <v>4026</v>
      </c>
      <c r="C220" s="96" t="s">
        <v>4192</v>
      </c>
      <c r="D220" s="100">
        <f t="shared" si="3"/>
        <v>404741500286.64832</v>
      </c>
      <c r="E220" s="96" t="s">
        <v>4193</v>
      </c>
      <c r="AJ220" s="96">
        <v>166424664338.60342</v>
      </c>
      <c r="AK220" s="96">
        <v>163148784703.06091</v>
      </c>
      <c r="AL220" s="96">
        <v>170426812403.62216</v>
      </c>
      <c r="AM220" s="96">
        <v>181770684506.18692</v>
      </c>
      <c r="AN220" s="96">
        <v>190292081863.98813</v>
      </c>
      <c r="AO220" s="96">
        <v>205227498769.47858</v>
      </c>
      <c r="AP220" s="96">
        <v>220442367489.0918</v>
      </c>
      <c r="AQ220" s="96">
        <v>229315377664.14291</v>
      </c>
      <c r="AR220" s="96">
        <v>246416960779.37973</v>
      </c>
      <c r="AS220" s="96">
        <v>299017297465.28473</v>
      </c>
      <c r="AT220" s="96">
        <v>297539995485.26105</v>
      </c>
      <c r="AU220" s="96">
        <v>310072981558.24603</v>
      </c>
      <c r="AV220" s="96">
        <v>331841277865.26892</v>
      </c>
      <c r="AW220" s="96">
        <v>356421345859.85577</v>
      </c>
      <c r="AX220" s="96">
        <v>378911828323.28809</v>
      </c>
      <c r="AY220" s="96">
        <v>405296672265.50214</v>
      </c>
      <c r="AZ220" s="96">
        <v>440829109612.86926</v>
      </c>
      <c r="BA220" s="96">
        <v>484330484033.68402</v>
      </c>
      <c r="BB220" s="96">
        <v>516555754677.10034</v>
      </c>
      <c r="BC220" s="96">
        <v>499577438431.10052</v>
      </c>
      <c r="BD220" s="96">
        <v>532702818215.86224</v>
      </c>
      <c r="BE220" s="96">
        <v>367045264376.00299</v>
      </c>
      <c r="BF220" s="96">
        <v>332697378980.0863</v>
      </c>
      <c r="BG220" s="96">
        <v>341443219366.37903</v>
      </c>
      <c r="BH220" s="96">
        <v>363713149056.61316</v>
      </c>
      <c r="BI220" s="96">
        <v>357781414260.02899</v>
      </c>
      <c r="BJ220" s="96">
        <v>351247858024.49316</v>
      </c>
      <c r="BK220" s="96">
        <v>376203522803.48657</v>
      </c>
      <c r="BL220" s="96">
        <v>388325576814.6261</v>
      </c>
      <c r="BM220" s="96">
        <v>390644090526.04596</v>
      </c>
      <c r="BN220" s="96">
        <v>349873675725.61127</v>
      </c>
      <c r="BO220" s="96">
        <v>377916500778.87292</v>
      </c>
      <c r="BP220" s="96">
        <v>418452243220.0354</v>
      </c>
      <c r="BQ220" s="96">
        <v>432095115582.99176</v>
      </c>
    </row>
    <row r="221" spans="1:69" hidden="1" x14ac:dyDescent="0.25">
      <c r="A221" s="96" t="s">
        <v>447</v>
      </c>
      <c r="B221" s="96" t="s">
        <v>448</v>
      </c>
      <c r="C221" s="96" t="s">
        <v>4192</v>
      </c>
      <c r="D221" s="100">
        <f t="shared" si="3"/>
        <v>21440859097.820702</v>
      </c>
      <c r="E221" s="96" t="s">
        <v>4193</v>
      </c>
      <c r="BB221" s="96">
        <v>34875800176.824364</v>
      </c>
      <c r="BC221" s="96">
        <v>38657622781.050362</v>
      </c>
      <c r="BD221" s="96">
        <v>38051895945.22052</v>
      </c>
      <c r="BE221" s="96">
        <v>37264677922.625183</v>
      </c>
      <c r="BF221" s="96">
        <v>3024096899.4800544</v>
      </c>
      <c r="BG221" s="96">
        <v>6034581959.9526968</v>
      </c>
      <c r="BH221" s="96">
        <v>9220841234.8077202</v>
      </c>
      <c r="BI221" s="96">
        <v>4397355862.6047392</v>
      </c>
    </row>
    <row r="222" spans="1:69" hidden="1" x14ac:dyDescent="0.25">
      <c r="A222" s="96" t="s">
        <v>4025</v>
      </c>
      <c r="B222" s="96" t="s">
        <v>4024</v>
      </c>
      <c r="C222" s="96" t="s">
        <v>4192</v>
      </c>
      <c r="D222" s="100">
        <f t="shared" si="3"/>
        <v>406143738037.33771</v>
      </c>
      <c r="E222" s="96" t="s">
        <v>4193</v>
      </c>
      <c r="AJ222" s="96">
        <v>166775235628.14728</v>
      </c>
      <c r="AK222" s="96">
        <v>163542297296.59448</v>
      </c>
      <c r="AL222" s="96">
        <v>170775479715.64676</v>
      </c>
      <c r="AM222" s="96">
        <v>182144902043.81174</v>
      </c>
      <c r="AN222" s="96">
        <v>190613000941.4895</v>
      </c>
      <c r="AO222" s="96">
        <v>205535435420.56799</v>
      </c>
      <c r="AP222" s="96">
        <v>220879199639.04263</v>
      </c>
      <c r="AQ222" s="96">
        <v>229858928394.41016</v>
      </c>
      <c r="AR222" s="96">
        <v>246907327803.87903</v>
      </c>
      <c r="AS222" s="96">
        <v>299487499330.75403</v>
      </c>
      <c r="AT222" s="96">
        <v>298161660669.08533</v>
      </c>
      <c r="AU222" s="96">
        <v>310654406132.45026</v>
      </c>
      <c r="AV222" s="96">
        <v>332372179247.65973</v>
      </c>
      <c r="AW222" s="96">
        <v>356966335826.13733</v>
      </c>
      <c r="AX222" s="96">
        <v>379531942892.38354</v>
      </c>
      <c r="AY222" s="96">
        <v>406110806472.08173</v>
      </c>
      <c r="AZ222" s="96">
        <v>441861914307.18103</v>
      </c>
      <c r="BA222" s="96">
        <v>485344233508.26758</v>
      </c>
      <c r="BB222" s="96">
        <v>517480131312.94586</v>
      </c>
      <c r="BC222" s="96">
        <v>500516471654.19818</v>
      </c>
      <c r="BD222" s="96">
        <v>533567267636.51849</v>
      </c>
      <c r="BE222" s="96">
        <v>368022973415.70471</v>
      </c>
      <c r="BF222" s="96">
        <v>333837116781.64215</v>
      </c>
      <c r="BG222" s="96">
        <v>342760271064.39917</v>
      </c>
      <c r="BH222" s="96">
        <v>365187932917.61902</v>
      </c>
      <c r="BI222" s="96">
        <v>359241844158.91583</v>
      </c>
      <c r="BJ222" s="96">
        <v>352812713420.38477</v>
      </c>
      <c r="BK222" s="96">
        <v>378059166192.02405</v>
      </c>
      <c r="BL222" s="96">
        <v>390119206604.76868</v>
      </c>
      <c r="BM222" s="96">
        <v>392436561371.22559</v>
      </c>
      <c r="BN222" s="96">
        <v>351126061023.68225</v>
      </c>
      <c r="BO222" s="96">
        <v>379447836804.1618</v>
      </c>
      <c r="BP222" s="96">
        <v>420422471219.31018</v>
      </c>
      <c r="BQ222" s="96">
        <v>434061287548.97168</v>
      </c>
    </row>
    <row r="223" spans="1:69" hidden="1" x14ac:dyDescent="0.25">
      <c r="A223" s="96" t="s">
        <v>4023</v>
      </c>
      <c r="B223" s="96" t="s">
        <v>4022</v>
      </c>
      <c r="C223" s="96" t="s">
        <v>4192</v>
      </c>
      <c r="D223" s="100">
        <f t="shared" si="3"/>
        <v>132029135182.80222</v>
      </c>
      <c r="E223" s="96" t="s">
        <v>4193</v>
      </c>
      <c r="AT223" s="96">
        <v>73233716811.161972</v>
      </c>
      <c r="AU223" s="96">
        <v>74098043821.03334</v>
      </c>
      <c r="AV223" s="96">
        <v>77979794322.676865</v>
      </c>
      <c r="AW223" s="96">
        <v>79324236331.790359</v>
      </c>
      <c r="AX223" s="96">
        <v>82227135077.796768</v>
      </c>
      <c r="AY223" s="96">
        <v>86809528733.281296</v>
      </c>
      <c r="AZ223" s="96">
        <v>91862949481.604935</v>
      </c>
      <c r="BA223" s="96">
        <v>96491756115.326096</v>
      </c>
      <c r="BB223" s="96">
        <v>98311080432.008011</v>
      </c>
      <c r="BC223" s="96">
        <v>93917621683.513779</v>
      </c>
      <c r="BD223" s="96">
        <v>99940013651.49852</v>
      </c>
      <c r="BE223" s="96">
        <v>112096473185.168</v>
      </c>
      <c r="BF223" s="96">
        <v>122272103962.81581</v>
      </c>
      <c r="BG223" s="96">
        <v>122981706582.2737</v>
      </c>
      <c r="BH223" s="96">
        <v>124621753389.68045</v>
      </c>
      <c r="BI223" s="96">
        <v>128196378743.50633</v>
      </c>
      <c r="BJ223" s="96">
        <v>130892955502.27078</v>
      </c>
      <c r="BK223" s="96">
        <v>139222869502.69376</v>
      </c>
      <c r="BL223" s="96">
        <v>145670646492.57272</v>
      </c>
      <c r="BM223" s="96">
        <v>153241737522.50623</v>
      </c>
      <c r="BN223" s="96">
        <v>139703210879.14163</v>
      </c>
      <c r="BO223" s="96">
        <v>166445187034.70181</v>
      </c>
      <c r="BP223" s="96">
        <v>183951580202.70193</v>
      </c>
      <c r="BQ223" s="96">
        <v>186538223225.25793</v>
      </c>
    </row>
    <row r="224" spans="1:69" hidden="1" x14ac:dyDescent="0.25">
      <c r="A224" s="96" t="s">
        <v>449</v>
      </c>
      <c r="B224" s="96" t="s">
        <v>450</v>
      </c>
      <c r="C224" s="96" t="s">
        <v>4192</v>
      </c>
      <c r="D224" s="100" t="e">
        <f t="shared" si="3"/>
        <v>#DIV/0!</v>
      </c>
      <c r="E224" s="96" t="s">
        <v>4193</v>
      </c>
    </row>
    <row r="225" spans="1:69" hidden="1" x14ac:dyDescent="0.25">
      <c r="A225" s="96" t="s">
        <v>451</v>
      </c>
      <c r="B225" s="96" t="s">
        <v>452</v>
      </c>
      <c r="C225" s="96" t="s">
        <v>4192</v>
      </c>
      <c r="D225" s="100" t="e">
        <f t="shared" si="3"/>
        <v>#DIV/0!</v>
      </c>
      <c r="E225" s="96" t="s">
        <v>4193</v>
      </c>
    </row>
    <row r="226" spans="1:69" hidden="1" x14ac:dyDescent="0.25">
      <c r="A226" s="96" t="s">
        <v>453</v>
      </c>
      <c r="B226" s="96" t="s">
        <v>454</v>
      </c>
      <c r="C226" s="96" t="s">
        <v>4192</v>
      </c>
      <c r="D226" s="100">
        <f t="shared" si="3"/>
        <v>78364570181.77037</v>
      </c>
      <c r="E226" s="96" t="s">
        <v>4193</v>
      </c>
      <c r="AL226" s="96">
        <v>13383485929.009361</v>
      </c>
      <c r="AM226" s="96">
        <v>13349499330.143736</v>
      </c>
      <c r="AN226" s="96">
        <v>15319722393.235531</v>
      </c>
      <c r="AO226" s="96">
        <v>16016472079.264439</v>
      </c>
      <c r="AP226" s="96">
        <v>15651323620.369516</v>
      </c>
      <c r="AQ226" s="96">
        <v>17803192805.375767</v>
      </c>
      <c r="AR226" s="96">
        <v>17395656516.007408</v>
      </c>
      <c r="AS226" s="96">
        <v>19176142889.186314</v>
      </c>
      <c r="AT226" s="96">
        <v>20770731487.05389</v>
      </c>
      <c r="AU226" s="96">
        <v>23065068784.293736</v>
      </c>
      <c r="AV226" s="96">
        <v>24775227573.387486</v>
      </c>
      <c r="AW226" s="96">
        <v>29666013651.881233</v>
      </c>
      <c r="AX226" s="96">
        <v>35938711349.803108</v>
      </c>
      <c r="AY226" s="96">
        <v>40478809250.905449</v>
      </c>
      <c r="AZ226" s="96">
        <v>49722029110.668335</v>
      </c>
      <c r="BA226" s="96">
        <v>56911063519.341377</v>
      </c>
      <c r="BB226" s="96">
        <v>58624259045.216766</v>
      </c>
      <c r="BC226" s="96">
        <v>49029264794.942551</v>
      </c>
      <c r="BD226" s="96">
        <v>57528805901.941772</v>
      </c>
      <c r="BE226" s="96">
        <v>63644203519.308174</v>
      </c>
      <c r="BF226" s="96">
        <v>69463798342.956604</v>
      </c>
      <c r="BG226" s="96">
        <v>73638776632.499176</v>
      </c>
      <c r="BH226" s="96">
        <v>76360064475.667542</v>
      </c>
      <c r="BI226" s="96">
        <v>81433630598.249954</v>
      </c>
      <c r="BJ226" s="96">
        <v>85530459237.828461</v>
      </c>
      <c r="BK226" s="96">
        <v>88680130008.067123</v>
      </c>
      <c r="BL226" s="96">
        <v>93222066372.029236</v>
      </c>
      <c r="BM226" s="96">
        <v>93957158604.532364</v>
      </c>
      <c r="BN226" s="96">
        <v>87999462711.387833</v>
      </c>
      <c r="BO226" s="96">
        <v>97215749145.730789</v>
      </c>
      <c r="BP226" s="96">
        <v>100168144085.96477</v>
      </c>
      <c r="BQ226" s="96">
        <v>98790656094.431564</v>
      </c>
    </row>
    <row r="227" spans="1:69" hidden="1" x14ac:dyDescent="0.25">
      <c r="A227" s="96" t="s">
        <v>113</v>
      </c>
      <c r="B227" s="96" t="s">
        <v>455</v>
      </c>
      <c r="C227" s="96" t="s">
        <v>4192</v>
      </c>
      <c r="D227" s="100">
        <f t="shared" si="3"/>
        <v>35522654523.558464</v>
      </c>
      <c r="E227" s="96" t="s">
        <v>4193</v>
      </c>
      <c r="AJ227" s="96">
        <v>14592837227.584368</v>
      </c>
      <c r="AK227" s="96">
        <v>11652933183.473042</v>
      </c>
      <c r="AL227" s="96">
        <v>8915096955.5410118</v>
      </c>
      <c r="AM227" s="96">
        <v>8967399393.2050743</v>
      </c>
      <c r="AN227" s="96">
        <v>10072874766.421089</v>
      </c>
      <c r="AO227" s="96">
        <v>10182668833.538668</v>
      </c>
      <c r="AP227" s="96">
        <v>10485281817.379292</v>
      </c>
      <c r="AQ227" s="96">
        <v>11705204554.776167</v>
      </c>
      <c r="AR227" s="96">
        <v>12620767935.042572</v>
      </c>
      <c r="AS227" s="96">
        <v>12873751297.77265</v>
      </c>
      <c r="AT227" s="96">
        <v>14494880553.496868</v>
      </c>
      <c r="AU227" s="96">
        <v>15535983098.311712</v>
      </c>
      <c r="AV227" s="96">
        <v>16745042594.996477</v>
      </c>
      <c r="AW227" s="96">
        <v>17274269148.695698</v>
      </c>
      <c r="AX227" s="96">
        <v>19527260448.066402</v>
      </c>
      <c r="AY227" s="96">
        <v>21746320624.216011</v>
      </c>
      <c r="AZ227" s="96">
        <v>24817452305.466007</v>
      </c>
      <c r="BA227" s="96">
        <v>28256606083.99765</v>
      </c>
      <c r="BB227" s="96">
        <v>29438676679.617962</v>
      </c>
      <c r="BC227" s="96">
        <v>24563493680.905071</v>
      </c>
      <c r="BD227" s="96">
        <v>27059281905.157024</v>
      </c>
      <c r="BE227" s="96">
        <v>28917889080.964836</v>
      </c>
      <c r="BF227" s="96">
        <v>29061304717.20702</v>
      </c>
      <c r="BG227" s="96">
        <v>29951193969.184361</v>
      </c>
      <c r="BH227" s="96">
        <v>31751450752.56131</v>
      </c>
      <c r="BI227" s="96">
        <v>33256871127.948029</v>
      </c>
      <c r="BJ227" s="96">
        <v>35306614089.423805</v>
      </c>
      <c r="BK227" s="96">
        <v>39215499011.920677</v>
      </c>
      <c r="BL227" s="96">
        <v>41629348599.68708</v>
      </c>
      <c r="BM227" s="96">
        <v>43495111024.126534</v>
      </c>
      <c r="BN227" s="96">
        <v>39785314875.697632</v>
      </c>
      <c r="BO227" s="96">
        <v>45543944185.032005</v>
      </c>
      <c r="BP227" s="96">
        <v>48806270456.133179</v>
      </c>
      <c r="BQ227" s="96">
        <v>47846256660.929665</v>
      </c>
    </row>
    <row r="228" spans="1:69" hidden="1" x14ac:dyDescent="0.25">
      <c r="A228" s="96" t="s">
        <v>72</v>
      </c>
      <c r="B228" s="96" t="s">
        <v>456</v>
      </c>
      <c r="C228" s="96" t="s">
        <v>4192</v>
      </c>
      <c r="D228" s="100">
        <f t="shared" si="3"/>
        <v>227247504403.02896</v>
      </c>
      <c r="E228" s="96" t="s">
        <v>4193</v>
      </c>
      <c r="F228" s="96">
        <v>13776805549.284718</v>
      </c>
      <c r="G228" s="96">
        <v>14493265541.762346</v>
      </c>
      <c r="H228" s="96">
        <v>15667215020.556107</v>
      </c>
      <c r="I228" s="96">
        <v>16810875486.783043</v>
      </c>
      <c r="J228" s="96">
        <v>18828119953.656502</v>
      </c>
      <c r="K228" s="96">
        <v>19882554195.598827</v>
      </c>
      <c r="L228" s="96">
        <v>20856849047.438057</v>
      </c>
      <c r="M228" s="96">
        <v>22003917046.84409</v>
      </c>
      <c r="N228" s="96">
        <v>23676246054.435516</v>
      </c>
      <c r="O228" s="96">
        <v>26398970697.826832</v>
      </c>
      <c r="P228" s="96">
        <v>28669254201.496975</v>
      </c>
      <c r="Q228" s="96">
        <v>30045382480.542744</v>
      </c>
      <c r="R228" s="96">
        <v>31818043671.8377</v>
      </c>
      <c r="S228" s="96">
        <v>36177129246.362961</v>
      </c>
      <c r="T228" s="96">
        <v>38094546340.481216</v>
      </c>
      <c r="U228" s="96">
        <v>34551748131.188789</v>
      </c>
      <c r="V228" s="96">
        <v>36037421453.022858</v>
      </c>
      <c r="W228" s="96">
        <v>36577953051.672867</v>
      </c>
      <c r="X228" s="96">
        <v>39431046604.416252</v>
      </c>
      <c r="Y228" s="96">
        <v>41836368222.320724</v>
      </c>
      <c r="Z228" s="96">
        <v>41585348547.873207</v>
      </c>
      <c r="AA228" s="96">
        <v>42875153324.86515</v>
      </c>
      <c r="AB228" s="96">
        <v>45774689840.521591</v>
      </c>
      <c r="AC228" s="96">
        <v>50126076988.807037</v>
      </c>
      <c r="AD228" s="96">
        <v>53676321218.86512</v>
      </c>
      <c r="AE228" s="96">
        <v>54358075162.256073</v>
      </c>
      <c r="AF228" s="96">
        <v>56249620517.439125</v>
      </c>
      <c r="AG228" s="96">
        <v>58520030164.568413</v>
      </c>
      <c r="AH228" s="96">
        <v>60472784380.736687</v>
      </c>
      <c r="AI228" s="96">
        <v>62394240080.997391</v>
      </c>
      <c r="AJ228" s="96">
        <v>63834353681.244133</v>
      </c>
      <c r="AK228" s="96">
        <v>62579507477.368927</v>
      </c>
      <c r="AL228" s="96">
        <v>63929511493.44944</v>
      </c>
      <c r="AM228" s="96">
        <v>68919617036.836014</v>
      </c>
      <c r="AN228" s="96">
        <v>78298335801.43631</v>
      </c>
      <c r="AO228" s="96">
        <v>87133357288.208099</v>
      </c>
      <c r="AP228" s="96">
        <v>90978954453.695023</v>
      </c>
      <c r="AQ228" s="96">
        <v>103655660761.82631</v>
      </c>
      <c r="AR228" s="96">
        <v>112897447481.96695</v>
      </c>
      <c r="AS228" s="96">
        <v>121025638796.38515</v>
      </c>
      <c r="AT228" s="96">
        <v>135598646447.48784</v>
      </c>
      <c r="AU228" s="96">
        <v>136399491434.7821</v>
      </c>
      <c r="AV228" s="96">
        <v>138716666161.15759</v>
      </c>
      <c r="AW228" s="96">
        <v>144692593981.96512</v>
      </c>
      <c r="AX228" s="96">
        <v>160984306263.83096</v>
      </c>
      <c r="AY228" s="96">
        <v>171285626907.20605</v>
      </c>
      <c r="AZ228" s="96">
        <v>186040143614.64441</v>
      </c>
      <c r="BA228" s="96">
        <v>194589445424.23199</v>
      </c>
      <c r="BB228" s="96">
        <v>198194137036.17609</v>
      </c>
      <c r="BC228" s="96">
        <v>169539180199.90305</v>
      </c>
      <c r="BD228" s="96">
        <v>187590380336.1633</v>
      </c>
      <c r="BE228" s="96">
        <v>200196071670.5878</v>
      </c>
      <c r="BF228" s="96">
        <v>202439860305.60355</v>
      </c>
      <c r="BG228" s="96">
        <v>200207453035.32211</v>
      </c>
      <c r="BH228" s="96">
        <v>208948459707.15323</v>
      </c>
      <c r="BI228" s="96">
        <v>221067597699.18607</v>
      </c>
      <c r="BJ228" s="96">
        <v>226372736335.96533</v>
      </c>
      <c r="BK228" s="96">
        <v>235725609918.1481</v>
      </c>
      <c r="BL228" s="96">
        <v>245736824316.68103</v>
      </c>
      <c r="BM228" s="96">
        <v>260417125041.58109</v>
      </c>
      <c r="BN228" s="96">
        <v>246213181853.16486</v>
      </c>
      <c r="BO228" s="96">
        <v>273600420636.2717</v>
      </c>
      <c r="BP228" s="96">
        <v>291372895892.42401</v>
      </c>
      <c r="BQ228" s="96">
        <v>300996195442.92926</v>
      </c>
    </row>
    <row r="229" spans="1:69" hidden="1" x14ac:dyDescent="0.25">
      <c r="A229" s="96" t="s">
        <v>457</v>
      </c>
      <c r="B229" s="96" t="s">
        <v>458</v>
      </c>
      <c r="C229" s="96" t="s">
        <v>4192</v>
      </c>
      <c r="D229" s="100">
        <f t="shared" si="3"/>
        <v>1879660683.0330415</v>
      </c>
      <c r="E229" s="96" t="s">
        <v>4193</v>
      </c>
      <c r="F229" s="96">
        <v>82450886.463336766</v>
      </c>
      <c r="G229" s="96">
        <v>86839906.595889747</v>
      </c>
      <c r="H229" s="96">
        <v>104552717.19774935</v>
      </c>
      <c r="I229" s="96">
        <v>148442930.08580741</v>
      </c>
      <c r="J229" s="96">
        <v>155810203.14310214</v>
      </c>
      <c r="K229" s="96">
        <v>198759919.9759905</v>
      </c>
      <c r="L229" s="96">
        <v>239671879.9393068</v>
      </c>
      <c r="M229" s="96">
        <v>231833769.16548184</v>
      </c>
      <c r="N229" s="96">
        <v>270395101.80487591</v>
      </c>
      <c r="O229" s="96">
        <v>299863939.65843141</v>
      </c>
      <c r="P229" s="96">
        <v>319614403.06710804</v>
      </c>
      <c r="Q229" s="96">
        <v>326511832.78530979</v>
      </c>
      <c r="R229" s="96">
        <v>328078578.50042659</v>
      </c>
      <c r="S229" s="96">
        <v>400027278.28524917</v>
      </c>
      <c r="T229" s="96">
        <v>461787193.72221124</v>
      </c>
      <c r="U229" s="96">
        <v>425264115.14110786</v>
      </c>
      <c r="V229" s="96">
        <v>434668994.75510627</v>
      </c>
      <c r="W229" s="96">
        <v>377925031.29981637</v>
      </c>
      <c r="X229" s="96">
        <v>376828707.05020946</v>
      </c>
      <c r="Y229" s="96">
        <v>384822495.70560312</v>
      </c>
      <c r="Z229" s="96">
        <v>598657362.63051045</v>
      </c>
      <c r="AA229" s="96">
        <v>683105421.4889462</v>
      </c>
      <c r="AB229" s="96">
        <v>587542546.95043361</v>
      </c>
      <c r="AC229" s="96">
        <v>576918595.28597164</v>
      </c>
      <c r="AD229" s="96">
        <v>485405450.04840517</v>
      </c>
      <c r="AE229" s="96">
        <v>361459459.06745631</v>
      </c>
      <c r="AF229" s="96">
        <v>457811233.35207379</v>
      </c>
      <c r="AG229" s="96">
        <v>618993618.41247284</v>
      </c>
      <c r="AH229" s="96">
        <v>635227558.51459908</v>
      </c>
      <c r="AI229" s="96">
        <v>703476746.4193635</v>
      </c>
      <c r="AJ229" s="96">
        <v>727827662.35381711</v>
      </c>
      <c r="AK229" s="96">
        <v>767461962.93557143</v>
      </c>
      <c r="AL229" s="96">
        <v>797505377.50992286</v>
      </c>
      <c r="AM229" s="96">
        <v>879983609.35278344</v>
      </c>
      <c r="AN229" s="96">
        <v>978948780.98037624</v>
      </c>
      <c r="AO229" s="96">
        <v>1002701914.1996555</v>
      </c>
      <c r="AP229" s="96">
        <v>975792650.11965299</v>
      </c>
      <c r="AQ229" s="96">
        <v>1150136950.2525997</v>
      </c>
      <c r="AR229" s="96">
        <v>1241309648.4057252</v>
      </c>
      <c r="AS229" s="96">
        <v>1197788788.9229579</v>
      </c>
      <c r="AT229" s="96">
        <v>1378582898.6144829</v>
      </c>
      <c r="AU229" s="96">
        <v>1446539647.052474</v>
      </c>
      <c r="AV229" s="96">
        <v>2229786843.0528841</v>
      </c>
      <c r="AW229" s="96">
        <v>2441274747.9753528</v>
      </c>
      <c r="AX229" s="96">
        <v>2140476475.0893569</v>
      </c>
      <c r="AY229" s="96">
        <v>1792848725.2361236</v>
      </c>
      <c r="AZ229" s="96">
        <v>1918886944.1576538</v>
      </c>
      <c r="BA229" s="96">
        <v>2183330997.6264224</v>
      </c>
      <c r="BB229" s="96">
        <v>1897992865.7584603</v>
      </c>
      <c r="BC229" s="96">
        <v>1767965123.6210494</v>
      </c>
      <c r="BD229" s="96">
        <v>1882544691.9572582</v>
      </c>
      <c r="BE229" s="96">
        <v>1409524594.4530346</v>
      </c>
      <c r="BF229" s="96">
        <v>1569362211.217387</v>
      </c>
      <c r="BG229" s="96">
        <v>1585513953.3055446</v>
      </c>
      <c r="BH229" s="96">
        <v>1770242733.578505</v>
      </c>
      <c r="BI229" s="96">
        <v>1751537858.0450797</v>
      </c>
      <c r="BJ229" s="96">
        <v>1815501568.2585752</v>
      </c>
      <c r="BK229" s="96">
        <v>1898313991.8580446</v>
      </c>
      <c r="BL229" s="96">
        <v>1829467610.9270513</v>
      </c>
      <c r="BM229" s="96">
        <v>2127367909.5225694</v>
      </c>
      <c r="BN229" s="96">
        <v>2076285249.0057163</v>
      </c>
      <c r="BO229" s="96">
        <v>2259636689.3402963</v>
      </c>
      <c r="BP229" s="96">
        <v>2249982880.0536675</v>
      </c>
    </row>
    <row r="230" spans="1:69" hidden="1" x14ac:dyDescent="0.25">
      <c r="A230" s="96" t="s">
        <v>4021</v>
      </c>
      <c r="B230" s="96" t="s">
        <v>4020</v>
      </c>
      <c r="C230" s="96" t="s">
        <v>4192</v>
      </c>
      <c r="D230" s="100" t="e">
        <f t="shared" si="3"/>
        <v>#DIV/0!</v>
      </c>
      <c r="E230" s="96" t="s">
        <v>4193</v>
      </c>
    </row>
    <row r="231" spans="1:69" hidden="1" x14ac:dyDescent="0.25">
      <c r="A231" s="96" t="s">
        <v>459</v>
      </c>
      <c r="B231" s="96" t="s">
        <v>460</v>
      </c>
      <c r="C231" s="96" t="s">
        <v>4192</v>
      </c>
      <c r="D231" s="100">
        <f t="shared" si="3"/>
        <v>1262036038.0832846</v>
      </c>
      <c r="E231" s="96" t="s">
        <v>4193</v>
      </c>
      <c r="Z231" s="96">
        <v>106840939.07560028</v>
      </c>
      <c r="AA231" s="96">
        <v>93013286.352886006</v>
      </c>
      <c r="AB231" s="96">
        <v>81267333.446748018</v>
      </c>
      <c r="AC231" s="96">
        <v>93641677.33263886</v>
      </c>
      <c r="AD231" s="96">
        <v>115845060.55797786</v>
      </c>
      <c r="AE231" s="96">
        <v>131863417.71379535</v>
      </c>
      <c r="AF231" s="96">
        <v>198661547.78277996</v>
      </c>
      <c r="AG231" s="96">
        <v>207539336.77518806</v>
      </c>
      <c r="AH231" s="96">
        <v>237314303.35283858</v>
      </c>
      <c r="AI231" s="96">
        <v>324368430.91904414</v>
      </c>
      <c r="AJ231" s="96">
        <v>331720277.40444416</v>
      </c>
      <c r="AK231" s="96">
        <v>353569537.33706665</v>
      </c>
      <c r="AL231" s="96">
        <v>333742461.93839145</v>
      </c>
      <c r="AM231" s="96">
        <v>357293234.233886</v>
      </c>
      <c r="AN231" s="96">
        <v>333627158.20266753</v>
      </c>
      <c r="AO231" s="96">
        <v>338035910.79938787</v>
      </c>
      <c r="AP231" s="96">
        <v>423608572.42570132</v>
      </c>
      <c r="AQ231" s="96">
        <v>495934532.33707917</v>
      </c>
      <c r="AR231" s="96">
        <v>474737426.41566569</v>
      </c>
      <c r="AS231" s="96">
        <v>498573757.65513182</v>
      </c>
      <c r="AT231" s="96">
        <v>591582652.04010808</v>
      </c>
      <c r="AU231" s="96">
        <v>575263134.07510591</v>
      </c>
      <c r="AV231" s="96">
        <v>558943130.84771323</v>
      </c>
      <c r="AW231" s="96">
        <v>583422623.46738994</v>
      </c>
      <c r="AX231" s="96">
        <v>647552546.53942668</v>
      </c>
      <c r="AY231" s="96">
        <v>793902893.71434295</v>
      </c>
      <c r="AZ231" s="96">
        <v>964892196.12216461</v>
      </c>
      <c r="BA231" s="96">
        <v>975134773.17427361</v>
      </c>
      <c r="BB231" s="96">
        <v>928900689.02386808</v>
      </c>
      <c r="BC231" s="96">
        <v>933316792.4471699</v>
      </c>
      <c r="BD231" s="96">
        <v>888978960.9500109</v>
      </c>
      <c r="BE231" s="96">
        <v>909104931.02204585</v>
      </c>
      <c r="BF231" s="96">
        <v>1025895645.504648</v>
      </c>
      <c r="BG231" s="96">
        <v>1170192110.6265583</v>
      </c>
      <c r="BH231" s="96">
        <v>1303893419.6244953</v>
      </c>
      <c r="BI231" s="96">
        <v>1290375234.9513762</v>
      </c>
      <c r="BJ231" s="96">
        <v>1371529853.583015</v>
      </c>
      <c r="BK231" s="96">
        <v>1612445346.6887486</v>
      </c>
      <c r="BL231" s="96">
        <v>1567102837.473397</v>
      </c>
      <c r="BM231" s="96">
        <v>1566979223.7757127</v>
      </c>
      <c r="BN231" s="96">
        <v>1121453337.5238733</v>
      </c>
      <c r="BO231" s="96">
        <v>1353981309.3704376</v>
      </c>
      <c r="BP231" s="96">
        <v>1715274149.2113569</v>
      </c>
      <c r="BQ231" s="96">
        <v>1720054032.464853</v>
      </c>
    </row>
    <row r="232" spans="1:69" hidden="1" x14ac:dyDescent="0.25">
      <c r="A232" s="96" t="s">
        <v>4019</v>
      </c>
      <c r="B232" s="96" t="s">
        <v>461</v>
      </c>
      <c r="C232" s="96" t="s">
        <v>4192</v>
      </c>
      <c r="D232" s="100">
        <f t="shared" si="3"/>
        <v>9527314860.0403881</v>
      </c>
      <c r="E232" s="96" t="s">
        <v>4193</v>
      </c>
      <c r="P232" s="96">
        <v>3562013563.0253782</v>
      </c>
      <c r="Q232" s="96">
        <v>3386184040.8776011</v>
      </c>
      <c r="R232" s="96">
        <v>3581675200.3958945</v>
      </c>
      <c r="S232" s="96">
        <v>3669027354.3763494</v>
      </c>
      <c r="T232" s="96">
        <v>3798900760.2605109</v>
      </c>
      <c r="U232" s="96">
        <v>4887752762.3517971</v>
      </c>
      <c r="V232" s="96">
        <v>4292751344.6964531</v>
      </c>
      <c r="W232" s="96">
        <v>4122962446.0781717</v>
      </c>
      <c r="X232" s="96">
        <v>3770118965.796442</v>
      </c>
      <c r="Y232" s="96">
        <v>4508141028.7824974</v>
      </c>
      <c r="Z232" s="96">
        <v>4353335245.3893385</v>
      </c>
      <c r="AA232" s="96">
        <v>4393961399.7151632</v>
      </c>
      <c r="AB232" s="96">
        <v>4434173001.4458275</v>
      </c>
      <c r="AC232" s="96">
        <v>4578792635.3578758</v>
      </c>
      <c r="AD232" s="96">
        <v>4371397894.1785173</v>
      </c>
      <c r="AE232" s="96">
        <v>4784529166.1565886</v>
      </c>
      <c r="AF232" s="96">
        <v>4364824274.4552431</v>
      </c>
      <c r="AG232" s="96">
        <v>5210985342.9791355</v>
      </c>
      <c r="AH232" s="96">
        <v>5847205132.953392</v>
      </c>
      <c r="AI232" s="96">
        <v>6897918296.2898226</v>
      </c>
      <c r="AJ232" s="96">
        <v>8446982900.8096628</v>
      </c>
      <c r="AK232" s="96">
        <v>9822586855.1540775</v>
      </c>
      <c r="AL232" s="96">
        <v>9667129631.968523</v>
      </c>
      <c r="AM232" s="96">
        <v>10569136857.240599</v>
      </c>
      <c r="AN232" s="96">
        <v>13032526821.28874</v>
      </c>
      <c r="AO232" s="96">
        <v>13381757771.812635</v>
      </c>
      <c r="AP232" s="96">
        <v>15181982027.201025</v>
      </c>
      <c r="AQ232" s="96">
        <v>17479610174.983883</v>
      </c>
      <c r="AR232" s="96">
        <v>17567376881.559498</v>
      </c>
      <c r="AS232" s="96">
        <v>19257211703.036316</v>
      </c>
      <c r="AT232" s="96">
        <v>19348650161.169079</v>
      </c>
      <c r="AU232" s="96">
        <v>21856871027.293968</v>
      </c>
      <c r="AV232" s="96">
        <v>21856871027.293968</v>
      </c>
      <c r="AW232" s="96">
        <v>18223258308.90427</v>
      </c>
      <c r="AX232" s="96">
        <v>22570789817.961346</v>
      </c>
      <c r="AY232" s="96">
        <v>22232633343.908192</v>
      </c>
      <c r="AZ232" s="96">
        <v>26804497028.746941</v>
      </c>
      <c r="BA232" s="96">
        <v>27182983548.129372</v>
      </c>
      <c r="BB232" s="96">
        <v>26568202049.504894</v>
      </c>
      <c r="BC232" s="96">
        <v>21525584281.960629</v>
      </c>
      <c r="BD232" s="96">
        <v>23933897972.651604</v>
      </c>
      <c r="BE232" s="96">
        <v>12620402319.898914</v>
      </c>
      <c r="BF232" s="96">
        <v>4144637624.625185</v>
      </c>
      <c r="BG232" s="96">
        <v>2879837656.7875047</v>
      </c>
      <c r="BH232" s="96">
        <v>2463034633.2522893</v>
      </c>
      <c r="BI232" s="96">
        <v>2353296639.1331143</v>
      </c>
      <c r="BJ232" s="96">
        <v>2248829385.152421</v>
      </c>
      <c r="BK232" s="96">
        <v>2923069570.2829165</v>
      </c>
      <c r="BL232" s="96">
        <v>2502654016.9898653</v>
      </c>
      <c r="BM232" s="96">
        <v>2770336549.8655648</v>
      </c>
      <c r="BN232" s="96">
        <v>4075229675.8352919</v>
      </c>
      <c r="BO232" s="96">
        <v>4717726976.5362797</v>
      </c>
    </row>
    <row r="233" spans="1:69" hidden="1" x14ac:dyDescent="0.25">
      <c r="A233" s="96" t="s">
        <v>462</v>
      </c>
      <c r="B233" s="96" t="s">
        <v>4018</v>
      </c>
      <c r="C233" s="96" t="s">
        <v>4192</v>
      </c>
      <c r="D233" s="100" t="e">
        <f t="shared" si="3"/>
        <v>#DIV/0!</v>
      </c>
      <c r="E233" s="96" t="s">
        <v>4193</v>
      </c>
    </row>
    <row r="234" spans="1:69" hidden="1" x14ac:dyDescent="0.25">
      <c r="A234" s="96" t="s">
        <v>463</v>
      </c>
      <c r="B234" s="96" t="s">
        <v>464</v>
      </c>
      <c r="C234" s="96" t="s">
        <v>4192</v>
      </c>
      <c r="D234" s="100">
        <f t="shared" si="3"/>
        <v>3024920938.9694467</v>
      </c>
      <c r="E234" s="96" t="s">
        <v>4193</v>
      </c>
      <c r="BA234" s="96">
        <v>2437493333.4606991</v>
      </c>
      <c r="BB234" s="96">
        <v>2409296739.6076241</v>
      </c>
      <c r="BC234" s="96">
        <v>2080151105.9250605</v>
      </c>
      <c r="BD234" s="96">
        <v>2530273053.1811929</v>
      </c>
      <c r="BE234" s="96">
        <v>2718163671.5702682</v>
      </c>
      <c r="BF234" s="96">
        <v>2790224305.6689796</v>
      </c>
      <c r="BG234" s="96">
        <v>2407963563.7681956</v>
      </c>
      <c r="BH234" s="96">
        <v>2542809565.4236827</v>
      </c>
      <c r="BI234" s="96">
        <v>3285310501.4170408</v>
      </c>
      <c r="BJ234" s="96">
        <v>3157146761.8410516</v>
      </c>
      <c r="BK234" s="96">
        <v>3198189639.6846509</v>
      </c>
      <c r="BL234" s="96">
        <v>3377209189.8549757</v>
      </c>
      <c r="BM234" s="96">
        <v>3579548189.0297318</v>
      </c>
      <c r="BN234" s="96">
        <v>3619572454.3992715</v>
      </c>
      <c r="BO234" s="96">
        <v>3606145018.9199166</v>
      </c>
      <c r="BP234" s="96">
        <v>3786988044.0171332</v>
      </c>
      <c r="BQ234" s="96">
        <v>3897170824.7111168</v>
      </c>
    </row>
    <row r="235" spans="1:69" hidden="1" x14ac:dyDescent="0.25">
      <c r="A235" s="96" t="s">
        <v>4017</v>
      </c>
      <c r="B235" s="96" t="s">
        <v>4016</v>
      </c>
      <c r="C235" s="96" t="s">
        <v>4192</v>
      </c>
      <c r="D235" s="100">
        <f t="shared" si="3"/>
        <v>3329261744011.3428</v>
      </c>
      <c r="E235" s="96" t="s">
        <v>4193</v>
      </c>
      <c r="BI235" s="96">
        <v>3329261744011.3428</v>
      </c>
    </row>
    <row r="236" spans="1:69" hidden="1" x14ac:dyDescent="0.25">
      <c r="A236" s="96" t="s">
        <v>4015</v>
      </c>
      <c r="B236" s="96" t="s">
        <v>4014</v>
      </c>
      <c r="C236" s="96" t="s">
        <v>4192</v>
      </c>
      <c r="D236" s="100">
        <f t="shared" si="3"/>
        <v>1205435495955.5503</v>
      </c>
      <c r="E236" s="96" t="s">
        <v>4193</v>
      </c>
      <c r="AJ236" s="96">
        <v>614261785825.45593</v>
      </c>
      <c r="AK236" s="96">
        <v>480422037469.97913</v>
      </c>
      <c r="AL236" s="96">
        <v>349427066910.54523</v>
      </c>
      <c r="AM236" s="96">
        <v>343031792417.53412</v>
      </c>
      <c r="AN236" s="96">
        <v>373954921292.94</v>
      </c>
      <c r="AO236" s="96">
        <v>405241742382.11938</v>
      </c>
      <c r="AP236" s="96">
        <v>446854694084.34692</v>
      </c>
      <c r="AQ236" s="96">
        <v>470374119772.83179</v>
      </c>
      <c r="AR236" s="96">
        <v>484407531486.00964</v>
      </c>
      <c r="AS236" s="96">
        <v>490022913465.65118</v>
      </c>
      <c r="AT236" s="96">
        <v>558199244400.65417</v>
      </c>
      <c r="AU236" s="96">
        <v>579045059299.3446</v>
      </c>
      <c r="AV236" s="96">
        <v>631605450757.63159</v>
      </c>
      <c r="AW236" s="96">
        <v>702169918540.70715</v>
      </c>
      <c r="AX236" s="96">
        <v>789443728562.18787</v>
      </c>
      <c r="AY236" s="96">
        <v>824668094645.56677</v>
      </c>
      <c r="AZ236" s="96">
        <v>882632710708.28748</v>
      </c>
      <c r="BA236" s="96">
        <v>952439018382.02039</v>
      </c>
      <c r="BB236" s="96">
        <v>986969906173.71252</v>
      </c>
      <c r="BC236" s="96">
        <v>913311282212.13757</v>
      </c>
      <c r="BD236" s="96">
        <v>980406316608.2594</v>
      </c>
      <c r="BE236" s="96">
        <v>1038995616735.3082</v>
      </c>
      <c r="BF236" s="96">
        <v>1078101733929.8433</v>
      </c>
      <c r="BG236" s="96">
        <v>1125250747164.6409</v>
      </c>
      <c r="BH236" s="96">
        <v>1149421519274.6414</v>
      </c>
      <c r="BI236" s="96">
        <v>1186533520747.8389</v>
      </c>
      <c r="BJ236" s="96">
        <v>1236503058465.3218</v>
      </c>
      <c r="BK236" s="96">
        <v>1333870368247.9902</v>
      </c>
      <c r="BL236" s="96">
        <v>1420860462918.0779</v>
      </c>
      <c r="BM236" s="96">
        <v>1475999005980.8252</v>
      </c>
      <c r="BN236" s="96">
        <v>1363824125860.0437</v>
      </c>
      <c r="BO236" s="96">
        <v>1517455966706.3374</v>
      </c>
      <c r="BP236" s="96">
        <v>1527025285881.8091</v>
      </c>
    </row>
    <row r="237" spans="1:69" hidden="1" x14ac:dyDescent="0.25">
      <c r="A237" s="96" t="s">
        <v>465</v>
      </c>
      <c r="B237" s="96" t="s">
        <v>466</v>
      </c>
      <c r="C237" s="96" t="s">
        <v>4192</v>
      </c>
      <c r="D237" s="100">
        <f t="shared" si="3"/>
        <v>1518339945.3276846</v>
      </c>
      <c r="E237" s="96" t="s">
        <v>4193</v>
      </c>
      <c r="K237" s="96">
        <v>177835406.07500559</v>
      </c>
      <c r="L237" s="96">
        <v>212290628.07376367</v>
      </c>
      <c r="M237" s="96">
        <v>216180969.66796839</v>
      </c>
      <c r="N237" s="96">
        <v>241744405.75351232</v>
      </c>
      <c r="O237" s="96">
        <v>287315125.4971149</v>
      </c>
      <c r="P237" s="96">
        <v>291760944.69216931</v>
      </c>
      <c r="Q237" s="96">
        <v>627913683.95318425</v>
      </c>
      <c r="R237" s="96">
        <v>606760084.9543407</v>
      </c>
      <c r="S237" s="96">
        <v>543301252.69312763</v>
      </c>
      <c r="T237" s="96">
        <v>525488214.48567796</v>
      </c>
      <c r="U237" s="96">
        <v>582266416.52168071</v>
      </c>
      <c r="V237" s="96">
        <v>483181802.58289123</v>
      </c>
      <c r="W237" s="96">
        <v>639047074.41891205</v>
      </c>
      <c r="X237" s="96">
        <v>951205210.72032619</v>
      </c>
      <c r="Y237" s="96">
        <v>656860014.29307055</v>
      </c>
      <c r="Z237" s="96">
        <v>960797237.18030834</v>
      </c>
      <c r="AA237" s="96">
        <v>838499408.42042279</v>
      </c>
      <c r="AB237" s="96">
        <v>839298738.45417881</v>
      </c>
      <c r="AC237" s="96">
        <v>743378147.34828031</v>
      </c>
      <c r="AD237" s="96">
        <v>744975825.41107726</v>
      </c>
      <c r="AE237" s="96">
        <v>769756563.62723827</v>
      </c>
      <c r="AF237" s="96">
        <v>848024774.94711125</v>
      </c>
      <c r="AG237" s="96">
        <v>880099932.10643494</v>
      </c>
      <c r="AH237" s="96">
        <v>959238520.49140751</v>
      </c>
      <c r="AI237" s="96">
        <v>865512142.017169</v>
      </c>
      <c r="AJ237" s="96">
        <v>797028537.58928931</v>
      </c>
      <c r="AK237" s="96">
        <v>832894799.51805496</v>
      </c>
      <c r="AL237" s="96">
        <v>669647461.89877534</v>
      </c>
      <c r="AM237" s="96">
        <v>648218710.73459315</v>
      </c>
      <c r="AN237" s="96">
        <v>636550796.43153918</v>
      </c>
      <c r="AO237" s="96">
        <v>767680217.66253519</v>
      </c>
      <c r="AP237" s="96">
        <v>840362678.37300277</v>
      </c>
      <c r="AQ237" s="96">
        <v>840362678.37300277</v>
      </c>
      <c r="AR237" s="96">
        <v>831118685.12521446</v>
      </c>
      <c r="AS237" s="96">
        <v>820314141.75989425</v>
      </c>
      <c r="AT237" s="96">
        <v>786681250.03994226</v>
      </c>
      <c r="AU237" s="96">
        <v>766434156.78011703</v>
      </c>
      <c r="AV237" s="96">
        <v>849248559.43920922</v>
      </c>
      <c r="AW237" s="96">
        <v>993026541.21910429</v>
      </c>
      <c r="AX237" s="96">
        <v>938684303.43340755</v>
      </c>
      <c r="AY237" s="96">
        <v>926773431.30337524</v>
      </c>
      <c r="AZ237" s="96">
        <v>872322028.58258367</v>
      </c>
      <c r="BA237" s="96">
        <v>865228301.49465561</v>
      </c>
      <c r="BB237" s="96">
        <v>897662971.68137121</v>
      </c>
      <c r="BC237" s="96">
        <v>982536269.05554354</v>
      </c>
      <c r="BD237" s="96">
        <v>1123131467.8687534</v>
      </c>
      <c r="BE237" s="96">
        <v>1347404102.1418583</v>
      </c>
      <c r="BF237" s="96">
        <v>1483319483.6976795</v>
      </c>
      <c r="BG237" s="96">
        <v>1656214468.6852655</v>
      </c>
      <c r="BH237" s="96">
        <v>1522052579.2898576</v>
      </c>
      <c r="BI237" s="96">
        <v>1495042878.2823594</v>
      </c>
      <c r="BJ237" s="96">
        <v>1589830150.5634863</v>
      </c>
      <c r="BK237" s="96">
        <v>1626179443.2420216</v>
      </c>
      <c r="BL237" s="96">
        <v>1636320038.6178029</v>
      </c>
      <c r="BM237" s="96">
        <v>1692184505.9134283</v>
      </c>
      <c r="BN237" s="96">
        <v>1794484145.9830329</v>
      </c>
      <c r="BO237" s="96">
        <v>1952082860.248322</v>
      </c>
      <c r="BP237" s="96">
        <v>2005849902.1750612</v>
      </c>
      <c r="BQ237" s="96">
        <v>2142255501.6301403</v>
      </c>
    </row>
    <row r="238" spans="1:69" hidden="1" x14ac:dyDescent="0.25">
      <c r="A238" s="96" t="s">
        <v>171</v>
      </c>
      <c r="B238" s="96" t="s">
        <v>467</v>
      </c>
      <c r="C238" s="96" t="s">
        <v>4192</v>
      </c>
      <c r="D238" s="100">
        <f t="shared" si="3"/>
        <v>260216968108.77728</v>
      </c>
      <c r="E238" s="96" t="s">
        <v>4193</v>
      </c>
      <c r="F238" s="96">
        <v>1866818762.8383379</v>
      </c>
      <c r="G238" s="96">
        <v>2256585824.454061</v>
      </c>
      <c r="H238" s="96">
        <v>2236050286.2776613</v>
      </c>
      <c r="I238" s="96">
        <v>2359163049.0348902</v>
      </c>
      <c r="J238" s="96">
        <v>2913057433.2104692</v>
      </c>
      <c r="K238" s="96">
        <v>3159232718.0085392</v>
      </c>
      <c r="L238" s="96">
        <v>3856737725.4176321</v>
      </c>
      <c r="M238" s="96">
        <v>4287544469.0856271</v>
      </c>
      <c r="N238" s="96">
        <v>4308054888.7952833</v>
      </c>
      <c r="O238" s="96">
        <v>4369598710.940527</v>
      </c>
      <c r="P238" s="96">
        <v>4912961568.8869495</v>
      </c>
      <c r="Q238" s="96">
        <v>5812210361.3589849</v>
      </c>
      <c r="R238" s="96">
        <v>6777230656.0348101</v>
      </c>
      <c r="S238" s="96">
        <v>6470202352.3217487</v>
      </c>
      <c r="T238" s="96">
        <v>6974673281.9581776</v>
      </c>
      <c r="U238" s="96">
        <v>6645665041.2242575</v>
      </c>
      <c r="V238" s="96">
        <v>8246746374.6350403</v>
      </c>
      <c r="W238" s="96">
        <v>9167956893.2395458</v>
      </c>
      <c r="X238" s="96">
        <v>10308464371.105856</v>
      </c>
      <c r="Y238" s="96">
        <v>11383157637.809111</v>
      </c>
      <c r="Z238" s="96">
        <v>12260471082.321657</v>
      </c>
      <c r="AA238" s="96">
        <v>13383645811.883478</v>
      </c>
      <c r="AB238" s="96">
        <v>14944095664.806873</v>
      </c>
      <c r="AC238" s="96">
        <v>14049951871.58791</v>
      </c>
      <c r="AD238" s="96">
        <v>16474715605.904034</v>
      </c>
      <c r="AE238" s="96">
        <v>18087414907.322834</v>
      </c>
      <c r="AF238" s="96">
        <v>20875852386.547661</v>
      </c>
      <c r="AG238" s="96">
        <v>25427959924.865475</v>
      </c>
      <c r="AH238" s="96">
        <v>32337007399.29277</v>
      </c>
      <c r="AI238" s="96">
        <v>39301695508.153755</v>
      </c>
      <c r="AJ238" s="96">
        <v>44565827375.028076</v>
      </c>
      <c r="AK238" s="96">
        <v>51313102519.337135</v>
      </c>
      <c r="AL238" s="96">
        <v>58398115078.482117</v>
      </c>
      <c r="AM238" s="96">
        <v>65981067387.620186</v>
      </c>
      <c r="AN238" s="96">
        <v>74627834760.779373</v>
      </c>
      <c r="AO238" s="96">
        <v>86098462533.683014</v>
      </c>
      <c r="AP238" s="96">
        <v>82238087090.628662</v>
      </c>
      <c r="AQ238" s="96">
        <v>89682232210.435104</v>
      </c>
      <c r="AR238" s="96">
        <v>99360218564.63913</v>
      </c>
      <c r="AS238" s="96">
        <v>107940936475.54945</v>
      </c>
      <c r="AT238" s="96">
        <v>125030005389.41931</v>
      </c>
      <c r="AU238" s="96">
        <v>125004508632.51454</v>
      </c>
      <c r="AV238" s="96">
        <v>132363878927.06343</v>
      </c>
      <c r="AW238" s="96">
        <v>144453767694.82047</v>
      </c>
      <c r="AX238" s="96">
        <v>165588914692.16833</v>
      </c>
      <c r="AY238" s="96">
        <v>178438145301.69031</v>
      </c>
      <c r="AZ238" s="96">
        <v>197687478013.48917</v>
      </c>
      <c r="BA238" s="96">
        <v>215269307692.10919</v>
      </c>
      <c r="BB238" s="96">
        <v>228752968731.97247</v>
      </c>
      <c r="BC238" s="96">
        <v>200981704400.40573</v>
      </c>
      <c r="BD238" s="96">
        <v>229561828755.91599</v>
      </c>
      <c r="BE238" s="96">
        <v>251391819122.44327</v>
      </c>
      <c r="BF238" s="96">
        <v>260596980603.42352</v>
      </c>
      <c r="BG238" s="96">
        <v>267149268837.78931</v>
      </c>
      <c r="BH238" s="96">
        <v>268072183345.51309</v>
      </c>
      <c r="BI238" s="96">
        <v>271423493717.84402</v>
      </c>
      <c r="BJ238" s="96">
        <v>278741214265.57959</v>
      </c>
      <c r="BK238" s="96">
        <v>293182365533.95441</v>
      </c>
      <c r="BL238" s="96">
        <v>303007052812.90137</v>
      </c>
      <c r="BM238" s="96">
        <v>294057577652.27625</v>
      </c>
      <c r="BN238" s="96">
        <v>236183457576.93817</v>
      </c>
      <c r="BO238" s="96">
        <v>262373998638.4411</v>
      </c>
      <c r="BP238" s="96">
        <v>278489348675.85846</v>
      </c>
      <c r="BQ238" s="96">
        <v>284453887485.84814</v>
      </c>
    </row>
    <row r="239" spans="1:69" hidden="1" x14ac:dyDescent="0.25">
      <c r="A239" s="96" t="s">
        <v>468</v>
      </c>
      <c r="B239" s="96" t="s">
        <v>469</v>
      </c>
      <c r="C239" s="96" t="s">
        <v>4192</v>
      </c>
      <c r="D239" s="100">
        <f t="shared" si="3"/>
        <v>1027085044.5908231</v>
      </c>
      <c r="E239" s="96" t="s">
        <v>4193</v>
      </c>
      <c r="AM239" s="96">
        <v>391911711.6320039</v>
      </c>
      <c r="AN239" s="96">
        <v>404092219.37519628</v>
      </c>
      <c r="AO239" s="96">
        <v>373000989.1475386</v>
      </c>
      <c r="AP239" s="96">
        <v>362589516.46252823</v>
      </c>
      <c r="AQ239" s="96">
        <v>408092684.0443303</v>
      </c>
      <c r="AR239" s="96">
        <v>377603863.98810434</v>
      </c>
      <c r="AS239" s="96">
        <v>388805371.38419729</v>
      </c>
      <c r="AT239" s="96">
        <v>399749878.29401934</v>
      </c>
      <c r="AU239" s="96">
        <v>341786223.31233072</v>
      </c>
      <c r="AV239" s="96">
        <v>367761996.1941908</v>
      </c>
      <c r="AW239" s="96">
        <v>476251714.6639179</v>
      </c>
      <c r="AX239" s="96">
        <v>583884756.24930346</v>
      </c>
      <c r="AY239" s="96">
        <v>600817310.01345205</v>
      </c>
      <c r="AZ239" s="96">
        <v>639387267.28675199</v>
      </c>
      <c r="BA239" s="96">
        <v>630766261.41146314</v>
      </c>
      <c r="BB239" s="96">
        <v>731947675.23527467</v>
      </c>
      <c r="BC239" s="96">
        <v>717308654.15994453</v>
      </c>
      <c r="BD239" s="96">
        <v>882289658.54350162</v>
      </c>
      <c r="BE239" s="96">
        <v>891995018.20155632</v>
      </c>
      <c r="BF239" s="96">
        <v>900914753.29234707</v>
      </c>
      <c r="BG239" s="96">
        <v>810823484.28563023</v>
      </c>
      <c r="BH239" s="96">
        <v>810823484.28563023</v>
      </c>
      <c r="BI239" s="96">
        <v>810823484.28563023</v>
      </c>
      <c r="BJ239" s="96">
        <v>933257819.6066184</v>
      </c>
      <c r="BK239" s="96">
        <v>996719350.72090089</v>
      </c>
      <c r="BL239" s="96">
        <v>944889947.88773561</v>
      </c>
      <c r="BM239" s="96">
        <v>1148041288.6178725</v>
      </c>
      <c r="BN239" s="96">
        <v>1398314293.9209223</v>
      </c>
      <c r="BO239" s="96">
        <v>2172980427.5051732</v>
      </c>
      <c r="BP239" s="96">
        <v>1651465111.4929681</v>
      </c>
    </row>
    <row r="240" spans="1:69" hidden="1" x14ac:dyDescent="0.25">
      <c r="A240" s="96" t="s">
        <v>470</v>
      </c>
      <c r="B240" s="96" t="s">
        <v>471</v>
      </c>
      <c r="C240" s="96" t="s">
        <v>4192</v>
      </c>
      <c r="D240" s="100">
        <f t="shared" si="3"/>
        <v>12771714285.714285</v>
      </c>
      <c r="E240" s="96" t="s">
        <v>4193</v>
      </c>
      <c r="BI240" s="96">
        <v>12771714285.714285</v>
      </c>
    </row>
    <row r="241" spans="1:69" hidden="1" x14ac:dyDescent="0.25">
      <c r="A241" s="96" t="s">
        <v>4013</v>
      </c>
      <c r="B241" s="96" t="s">
        <v>4012</v>
      </c>
      <c r="C241" s="96" t="s">
        <v>4192</v>
      </c>
      <c r="D241" s="100">
        <f t="shared" si="3"/>
        <v>1066008020778.8331</v>
      </c>
      <c r="E241" s="96" t="s">
        <v>4193</v>
      </c>
      <c r="F241" s="96">
        <v>40249974503.361115</v>
      </c>
      <c r="G241" s="96">
        <v>41497977525.260887</v>
      </c>
      <c r="H241" s="96">
        <v>45223814122.882843</v>
      </c>
      <c r="I241" s="96">
        <v>48013354295.515228</v>
      </c>
      <c r="J241" s="96">
        <v>47992502024.455307</v>
      </c>
      <c r="K241" s="96">
        <v>54453255966.520134</v>
      </c>
      <c r="L241" s="96">
        <v>59349947785.853493</v>
      </c>
      <c r="M241" s="96">
        <v>60134992323.068512</v>
      </c>
      <c r="N241" s="96">
        <v>64035982921.271599</v>
      </c>
      <c r="O241" s="96">
        <v>70219371517.410736</v>
      </c>
      <c r="P241" s="96">
        <v>91048175603.427994</v>
      </c>
      <c r="Q241" s="96">
        <v>93672947181.803345</v>
      </c>
      <c r="R241" s="96">
        <v>108551044673.75331</v>
      </c>
      <c r="S241" s="96">
        <v>121104266311.51201</v>
      </c>
      <c r="T241" s="96">
        <v>125698387530.54128</v>
      </c>
      <c r="U241" s="96">
        <v>131099131669.31737</v>
      </c>
      <c r="V241" s="96">
        <v>139515430523.04749</v>
      </c>
      <c r="W241" s="96">
        <v>148737830422.5755</v>
      </c>
      <c r="X241" s="96">
        <v>168515283699.69565</v>
      </c>
      <c r="Y241" s="96">
        <v>187637746426.74191</v>
      </c>
      <c r="Z241" s="96">
        <v>207157779175.89624</v>
      </c>
      <c r="AA241" s="96">
        <v>212049970793.17233</v>
      </c>
      <c r="AB241" s="96">
        <v>208237761138.43689</v>
      </c>
      <c r="AC241" s="96">
        <v>248824916462.86215</v>
      </c>
      <c r="AD241" s="96">
        <v>283735631663.77362</v>
      </c>
      <c r="AE241" s="96">
        <v>277527153974.56775</v>
      </c>
      <c r="AF241" s="96">
        <v>253307365881.71863</v>
      </c>
      <c r="AG241" s="96">
        <v>271605004288.32928</v>
      </c>
      <c r="AH241" s="96">
        <v>303413200895.91809</v>
      </c>
      <c r="AI241" s="96">
        <v>289389498266.16913</v>
      </c>
      <c r="AJ241" s="96">
        <v>290498581528.15955</v>
      </c>
      <c r="AK241" s="96">
        <v>306597200181.1557</v>
      </c>
      <c r="AL241" s="96">
        <v>337865296301.55115</v>
      </c>
      <c r="AM241" s="96">
        <v>350885014235.0343</v>
      </c>
      <c r="AN241" s="96">
        <v>368857213396.14209</v>
      </c>
      <c r="AO241" s="96">
        <v>395841615788.59161</v>
      </c>
      <c r="AP241" s="96">
        <v>431100513542.51587</v>
      </c>
      <c r="AQ241" s="96">
        <v>471625460432.93384</v>
      </c>
      <c r="AR241" s="96">
        <v>503520133893.88452</v>
      </c>
      <c r="AS241" s="96">
        <v>528069946993.49304</v>
      </c>
      <c r="AT241" s="96">
        <v>583942090802.54199</v>
      </c>
      <c r="AU241" s="96">
        <v>601882958451.49536</v>
      </c>
      <c r="AV241" s="96">
        <v>623512234183.0387</v>
      </c>
      <c r="AW241" s="96">
        <v>652244771199.73328</v>
      </c>
      <c r="AX241" s="96">
        <v>717441060330.23511</v>
      </c>
      <c r="AY241" s="96">
        <v>773311845433.93225</v>
      </c>
      <c r="AZ241" s="96">
        <v>822648390964.82434</v>
      </c>
      <c r="BA241" s="96">
        <v>862842610435.10059</v>
      </c>
      <c r="BB241" s="96">
        <v>864701256665.57813</v>
      </c>
      <c r="BC241" s="96">
        <v>792343838320.79309</v>
      </c>
      <c r="BD241" s="96">
        <v>899556674248.76709</v>
      </c>
      <c r="BE241" s="96">
        <v>961923168431.02576</v>
      </c>
      <c r="BF241" s="96">
        <v>997152666066.99817</v>
      </c>
      <c r="BG241" s="96">
        <v>1019609168203.998</v>
      </c>
      <c r="BH241" s="96">
        <v>1045066539388.7312</v>
      </c>
      <c r="BI241" s="96">
        <v>1090166091698.7622</v>
      </c>
      <c r="BJ241" s="96">
        <v>1118533797806.9087</v>
      </c>
      <c r="BK241" s="96">
        <v>1158932153477.0034</v>
      </c>
      <c r="BL241" s="96">
        <v>1211203139900.1038</v>
      </c>
      <c r="BM241" s="96">
        <v>1220941179432.4153</v>
      </c>
      <c r="BN241" s="96">
        <v>1118902035738.4763</v>
      </c>
      <c r="BO241" s="96">
        <v>1204644473583.6509</v>
      </c>
      <c r="BP241" s="96">
        <v>1292953879942.3318</v>
      </c>
      <c r="BQ241" s="96">
        <v>1262663679899.5181</v>
      </c>
    </row>
    <row r="242" spans="1:69" hidden="1" x14ac:dyDescent="0.25">
      <c r="A242" s="96" t="s">
        <v>472</v>
      </c>
      <c r="B242" s="96" t="s">
        <v>473</v>
      </c>
      <c r="C242" s="96" t="s">
        <v>4192</v>
      </c>
      <c r="D242" s="100">
        <f t="shared" si="3"/>
        <v>302307175</v>
      </c>
      <c r="E242" s="96" t="s">
        <v>4193</v>
      </c>
      <c r="AT242" s="96">
        <v>52051599.99999997</v>
      </c>
      <c r="AU242" s="96">
        <v>64140599.99999997</v>
      </c>
      <c r="AV242" s="96">
        <v>58766399.999999963</v>
      </c>
      <c r="AW242" s="96">
        <v>54129299.99999997</v>
      </c>
      <c r="AX242" s="96">
        <v>48334299.999999978</v>
      </c>
      <c r="AY242" s="96">
        <v>43210599.999999985</v>
      </c>
      <c r="AZ242" s="96">
        <v>52205499.999999985</v>
      </c>
      <c r="BA242" s="96">
        <v>69019399.999999985</v>
      </c>
      <c r="BB242" s="96">
        <v>83759499.999999985</v>
      </c>
      <c r="BC242" s="96">
        <v>84766199.999999985</v>
      </c>
      <c r="BD242" s="96">
        <v>108524999.99999999</v>
      </c>
      <c r="BE242" s="96">
        <v>81473699.999999985</v>
      </c>
      <c r="BF242" s="96">
        <v>115003199.99999999</v>
      </c>
      <c r="BG242" s="96">
        <v>87284700</v>
      </c>
      <c r="BH242" s="96">
        <v>67633000</v>
      </c>
      <c r="BI242" s="96">
        <v>48508500</v>
      </c>
      <c r="BJ242" s="96">
        <v>52618400</v>
      </c>
      <c r="BK242" s="96">
        <v>32069899.999999996</v>
      </c>
      <c r="BL242" s="96">
        <v>37404300</v>
      </c>
      <c r="BM242" s="96">
        <v>428446900</v>
      </c>
      <c r="BN242" s="96">
        <v>1324188800</v>
      </c>
      <c r="BO242" s="96">
        <v>1421994199.9999998</v>
      </c>
      <c r="BP242" s="96">
        <v>794219100</v>
      </c>
    </row>
    <row r="243" spans="1:69" hidden="1" x14ac:dyDescent="0.25">
      <c r="A243" s="96" t="s">
        <v>4011</v>
      </c>
      <c r="B243" s="96" t="s">
        <v>4010</v>
      </c>
      <c r="C243" s="96" t="s">
        <v>4192</v>
      </c>
      <c r="D243" s="100">
        <f t="shared" si="3"/>
        <v>344481668976.33221</v>
      </c>
      <c r="E243" s="96" t="s">
        <v>4193</v>
      </c>
      <c r="K243" s="96">
        <v>74173373766.399551</v>
      </c>
      <c r="L243" s="96">
        <v>82028022530.732162</v>
      </c>
      <c r="M243" s="96">
        <v>92054725186.698975</v>
      </c>
      <c r="N243" s="96">
        <v>103016365581.20084</v>
      </c>
      <c r="O243" s="96">
        <v>119148598963.58716</v>
      </c>
      <c r="P243" s="96">
        <v>131490677768.46982</v>
      </c>
      <c r="Q243" s="96">
        <v>141574971592.70624</v>
      </c>
      <c r="R243" s="96">
        <v>165754058556.61655</v>
      </c>
      <c r="S243" s="96">
        <v>182323567519.37735</v>
      </c>
      <c r="T243" s="96">
        <v>178409929408.89459</v>
      </c>
      <c r="U243" s="96">
        <v>165545163109.17831</v>
      </c>
      <c r="V243" s="96">
        <v>180482885849.67123</v>
      </c>
      <c r="W243" s="96">
        <v>171643856201.99289</v>
      </c>
      <c r="X243" s="96">
        <v>139261521059.09708</v>
      </c>
      <c r="Y243" s="96">
        <v>123748691870.03531</v>
      </c>
      <c r="Z243" s="96">
        <v>73868248791.24884</v>
      </c>
      <c r="AA243" s="96">
        <v>74205554406.873688</v>
      </c>
      <c r="AB243" s="96">
        <v>96177684326.91124</v>
      </c>
      <c r="AC243" s="96">
        <v>108579239506.19139</v>
      </c>
      <c r="AD243" s="96">
        <v>100683427010.56419</v>
      </c>
      <c r="AE243" s="96">
        <v>98631638985.620636</v>
      </c>
      <c r="AF243" s="96">
        <v>92452525950.51799</v>
      </c>
      <c r="AG243" s="96">
        <v>110202752421.79137</v>
      </c>
      <c r="AH243" s="96">
        <v>121653119768.47922</v>
      </c>
      <c r="AI243" s="96">
        <v>131481672406.91745</v>
      </c>
      <c r="AJ243" s="96">
        <v>148947374186.25827</v>
      </c>
      <c r="AK243" s="96">
        <v>163872875218.71024</v>
      </c>
      <c r="AL243" s="96">
        <v>169971605108.21295</v>
      </c>
      <c r="AM243" s="96">
        <v>179468674763.64996</v>
      </c>
      <c r="AN243" s="96">
        <v>192113597179.65723</v>
      </c>
      <c r="AO243" s="96">
        <v>191391956129.28644</v>
      </c>
      <c r="AP243" s="96">
        <v>197235972951.85071</v>
      </c>
      <c r="AQ243" s="96">
        <v>201058858984.64822</v>
      </c>
      <c r="AR243" s="96">
        <v>201453540261.17914</v>
      </c>
      <c r="AS243" s="96">
        <v>212430684950.13074</v>
      </c>
      <c r="AT243" s="96">
        <v>223490383607.31326</v>
      </c>
      <c r="AU243" s="96">
        <v>229064759016.74222</v>
      </c>
      <c r="AV243" s="96">
        <v>238010406346.26251</v>
      </c>
      <c r="AW243" s="96">
        <v>252501064990.3475</v>
      </c>
      <c r="AX243" s="96">
        <v>269761840331.24466</v>
      </c>
      <c r="AY243" s="96">
        <v>288509445862.7879</v>
      </c>
      <c r="AZ243" s="96">
        <v>309696054636.36938</v>
      </c>
      <c r="BA243" s="96">
        <v>322718396131.40051</v>
      </c>
      <c r="BB243" s="96">
        <v>338052219808.14941</v>
      </c>
      <c r="BC243" s="96">
        <v>312094338232.90967</v>
      </c>
      <c r="BD243" s="96">
        <v>358668255214.70129</v>
      </c>
      <c r="BE243" s="96">
        <v>317868667524.32587</v>
      </c>
      <c r="BF243" s="96">
        <v>315252875662.55524</v>
      </c>
      <c r="BG243" s="96">
        <v>303229025263.7146</v>
      </c>
      <c r="BH243" s="96">
        <v>297225568498.65924</v>
      </c>
      <c r="BI243" s="96">
        <v>312796817098.27942</v>
      </c>
      <c r="BJ243" s="96">
        <v>328145673150.91827</v>
      </c>
      <c r="BK243" s="96">
        <v>381105538571.45953</v>
      </c>
      <c r="BL243" s="96">
        <v>414711803866.26166</v>
      </c>
      <c r="BM243" s="96">
        <v>395723118155.05316</v>
      </c>
      <c r="BN243" s="96">
        <v>314515464581.96631</v>
      </c>
      <c r="BO243" s="96">
        <v>323959233829.48523</v>
      </c>
      <c r="BP243" s="96">
        <v>378508948937.9444</v>
      </c>
      <c r="BQ243" s="96">
        <v>441612428069.86292</v>
      </c>
    </row>
    <row r="244" spans="1:69" hidden="1" x14ac:dyDescent="0.25">
      <c r="A244" s="96" t="s">
        <v>474</v>
      </c>
      <c r="B244" s="96" t="s">
        <v>4009</v>
      </c>
      <c r="C244" s="96" t="s">
        <v>4192</v>
      </c>
      <c r="D244" s="100">
        <f t="shared" si="3"/>
        <v>74025429.784140825</v>
      </c>
      <c r="E244" s="96" t="s">
        <v>4193</v>
      </c>
      <c r="BE244" s="96">
        <v>60525489.319797888</v>
      </c>
      <c r="BF244" s="96">
        <v>59208206.297045313</v>
      </c>
      <c r="BG244" s="96">
        <v>67412320.125761837</v>
      </c>
      <c r="BH244" s="96">
        <v>68702460.94920592</v>
      </c>
      <c r="BI244" s="96">
        <v>74117113.046378136</v>
      </c>
      <c r="BJ244" s="96">
        <v>94281521.696647644</v>
      </c>
      <c r="BK244" s="96">
        <v>88826688.114287242</v>
      </c>
      <c r="BL244" s="96">
        <v>89965951.400211006</v>
      </c>
      <c r="BM244" s="96">
        <v>86989370.007251143</v>
      </c>
      <c r="BN244" s="96">
        <v>82204621.780823067</v>
      </c>
      <c r="BO244" s="96">
        <v>42045984.888139874</v>
      </c>
    </row>
    <row r="245" spans="1:69" hidden="1" x14ac:dyDescent="0.25">
      <c r="A245" s="96" t="s">
        <v>4008</v>
      </c>
      <c r="B245" s="96" t="s">
        <v>4007</v>
      </c>
      <c r="C245" s="96" t="s">
        <v>4192</v>
      </c>
      <c r="D245" s="100">
        <f t="shared" si="3"/>
        <v>531095971765.01746</v>
      </c>
      <c r="E245" s="96" t="s">
        <v>4193</v>
      </c>
      <c r="F245" s="96">
        <v>8055839070.6165457</v>
      </c>
      <c r="G245" s="96">
        <v>7999212656.5075865</v>
      </c>
      <c r="H245" s="96">
        <v>8179105443.5145216</v>
      </c>
      <c r="I245" s="96">
        <v>9393574049.984169</v>
      </c>
      <c r="J245" s="96">
        <v>8981378395.9096756</v>
      </c>
      <c r="K245" s="96">
        <v>8179872927.0486326</v>
      </c>
      <c r="L245" s="96">
        <v>9808087216.7717304</v>
      </c>
      <c r="M245" s="96">
        <v>10111301861.428526</v>
      </c>
      <c r="N245" s="96">
        <v>10540623003.977238</v>
      </c>
      <c r="O245" s="96">
        <v>10740625801.590651</v>
      </c>
      <c r="P245" s="96">
        <v>13382957198.476522</v>
      </c>
      <c r="Q245" s="96">
        <v>13190629921.979107</v>
      </c>
      <c r="R245" s="96">
        <v>13019296335.061558</v>
      </c>
      <c r="S245" s="96">
        <v>14204877054.41058</v>
      </c>
      <c r="T245" s="96">
        <v>14046369269.674116</v>
      </c>
      <c r="U245" s="96">
        <v>16181337986.169724</v>
      </c>
      <c r="V245" s="96">
        <v>19254231386.263004</v>
      </c>
      <c r="W245" s="96">
        <v>18396803333.242611</v>
      </c>
      <c r="X245" s="96">
        <v>19754192205.8466</v>
      </c>
      <c r="Y245" s="96">
        <v>22102686601.911602</v>
      </c>
      <c r="Z245" s="96">
        <v>23738756545.863735</v>
      </c>
      <c r="AA245" s="96">
        <v>23924439925.246204</v>
      </c>
      <c r="AB245" s="96">
        <v>24602161291.194649</v>
      </c>
      <c r="AC245" s="96">
        <v>25777688416.784595</v>
      </c>
      <c r="AD245" s="96">
        <v>26869770445.965775</v>
      </c>
      <c r="AE245" s="96">
        <v>25695459168.063141</v>
      </c>
      <c r="AF245" s="96">
        <v>28675018914.187115</v>
      </c>
      <c r="AG245" s="96">
        <v>32135562488.830994</v>
      </c>
      <c r="AH245" s="96">
        <v>33511124836.270889</v>
      </c>
      <c r="AI245" s="96">
        <v>37639211879.939125</v>
      </c>
      <c r="AJ245" s="96">
        <v>40935198400.358002</v>
      </c>
      <c r="AK245" s="96">
        <v>47038090254.521835</v>
      </c>
      <c r="AL245" s="96">
        <v>50797596696.97506</v>
      </c>
      <c r="AM245" s="96">
        <v>55884791802.708092</v>
      </c>
      <c r="AN245" s="96">
        <v>61434293582.707932</v>
      </c>
      <c r="AO245" s="96">
        <v>75297279451.213135</v>
      </c>
      <c r="AP245" s="96">
        <v>79436792307.748199</v>
      </c>
      <c r="AQ245" s="96">
        <v>77545144355.242706</v>
      </c>
      <c r="AR245" s="96">
        <v>85384510835.715439</v>
      </c>
      <c r="AS245" s="96">
        <v>97175742541.327942</v>
      </c>
      <c r="AT245" s="96">
        <v>114328251456.80553</v>
      </c>
      <c r="AU245" s="96">
        <v>121190977159.6154</v>
      </c>
      <c r="AV245" s="96">
        <v>143109470016.83401</v>
      </c>
      <c r="AW245" s="96">
        <v>159095995652.81989</v>
      </c>
      <c r="AX245" s="96">
        <v>198481898692.97882</v>
      </c>
      <c r="AY245" s="96">
        <v>249515896167.20743</v>
      </c>
      <c r="AZ245" s="96">
        <v>298303397454.20776</v>
      </c>
      <c r="BA245" s="96">
        <v>316233574981.2923</v>
      </c>
      <c r="BB245" s="96">
        <v>356830393918.84723</v>
      </c>
      <c r="BC245" s="96">
        <v>340619116960.2829</v>
      </c>
      <c r="BD245" s="96">
        <v>398381413389.78021</v>
      </c>
      <c r="BE245" s="96">
        <v>458668646160.76477</v>
      </c>
      <c r="BF245" s="96">
        <v>484890493431.36292</v>
      </c>
      <c r="BG245" s="96">
        <v>521331208050.45752</v>
      </c>
      <c r="BH245" s="96">
        <v>529975051465.42346</v>
      </c>
      <c r="BI245" s="96">
        <v>501870486996.98822</v>
      </c>
      <c r="BJ245" s="96">
        <v>524233929645.92505</v>
      </c>
      <c r="BK245" s="96">
        <v>545957680445.95392</v>
      </c>
      <c r="BL245" s="96">
        <v>607095498792.32349</v>
      </c>
      <c r="BM245" s="96">
        <v>599034039831.01978</v>
      </c>
      <c r="BN245" s="96">
        <v>551426708211.96375</v>
      </c>
      <c r="BO245" s="96">
        <v>694659580662.18738</v>
      </c>
      <c r="BP245" s="96">
        <v>790088527146.41479</v>
      </c>
      <c r="BQ245" s="96">
        <v>807335169914.30933</v>
      </c>
    </row>
    <row r="246" spans="1:69" hidden="1" x14ac:dyDescent="0.25">
      <c r="A246" s="96" t="s">
        <v>4006</v>
      </c>
      <c r="B246" s="96" t="s">
        <v>4005</v>
      </c>
      <c r="C246" s="96" t="s">
        <v>4192</v>
      </c>
      <c r="D246" s="100">
        <f t="shared" si="3"/>
        <v>406143738037.33771</v>
      </c>
      <c r="E246" s="96" t="s">
        <v>4193</v>
      </c>
      <c r="AJ246" s="96">
        <v>166775235628.14719</v>
      </c>
      <c r="AK246" s="96">
        <v>163542297296.59442</v>
      </c>
      <c r="AL246" s="96">
        <v>170775479715.64673</v>
      </c>
      <c r="AM246" s="96">
        <v>182144902043.81171</v>
      </c>
      <c r="AN246" s="96">
        <v>190613000941.48947</v>
      </c>
      <c r="AO246" s="96">
        <v>205535435420.56793</v>
      </c>
      <c r="AP246" s="96">
        <v>220879199639.04251</v>
      </c>
      <c r="AQ246" s="96">
        <v>229858928394.41003</v>
      </c>
      <c r="AR246" s="96">
        <v>246907327803.87897</v>
      </c>
      <c r="AS246" s="96">
        <v>299487499330.75385</v>
      </c>
      <c r="AT246" s="96">
        <v>298161660669.08514</v>
      </c>
      <c r="AU246" s="96">
        <v>310654406132.4502</v>
      </c>
      <c r="AV246" s="96">
        <v>332372179247.65955</v>
      </c>
      <c r="AW246" s="96">
        <v>356966335826.13708</v>
      </c>
      <c r="AX246" s="96">
        <v>379531942892.3833</v>
      </c>
      <c r="AY246" s="96">
        <v>406110806472.0816</v>
      </c>
      <c r="AZ246" s="96">
        <v>441861914307.18091</v>
      </c>
      <c r="BA246" s="96">
        <v>485344233508.26733</v>
      </c>
      <c r="BB246" s="96">
        <v>517480131312.94574</v>
      </c>
      <c r="BC246" s="96">
        <v>500516471654.19806</v>
      </c>
      <c r="BD246" s="96">
        <v>533567267636.51849</v>
      </c>
      <c r="BE246" s="96">
        <v>368022973415.70453</v>
      </c>
      <c r="BF246" s="96">
        <v>333837116781.64221</v>
      </c>
      <c r="BG246" s="96">
        <v>342760271064.39917</v>
      </c>
      <c r="BH246" s="96">
        <v>365187932917.6189</v>
      </c>
      <c r="BI246" s="96">
        <v>359241844158.91589</v>
      </c>
      <c r="BJ246" s="96">
        <v>352812713420.38464</v>
      </c>
      <c r="BK246" s="96">
        <v>378059166192.02417</v>
      </c>
      <c r="BL246" s="96">
        <v>390119206604.76868</v>
      </c>
      <c r="BM246" s="96">
        <v>392436561371.22559</v>
      </c>
      <c r="BN246" s="96">
        <v>351126061023.68219</v>
      </c>
      <c r="BO246" s="96">
        <v>379447836804.16199</v>
      </c>
      <c r="BP246" s="96">
        <v>420422471219.3103</v>
      </c>
      <c r="BQ246" s="96">
        <v>434061287548.97186</v>
      </c>
    </row>
    <row r="247" spans="1:69" hidden="1" x14ac:dyDescent="0.25">
      <c r="A247" s="96" t="s">
        <v>475</v>
      </c>
      <c r="B247" s="96" t="s">
        <v>476</v>
      </c>
      <c r="C247" s="96" t="s">
        <v>4192</v>
      </c>
      <c r="D247" s="100" t="e">
        <f t="shared" si="3"/>
        <v>#DIV/0!</v>
      </c>
      <c r="E247" s="96" t="s">
        <v>4193</v>
      </c>
    </row>
    <row r="248" spans="1:69" hidden="1" x14ac:dyDescent="0.25">
      <c r="A248" s="96" t="s">
        <v>477</v>
      </c>
      <c r="B248" s="96" t="s">
        <v>478</v>
      </c>
      <c r="C248" s="96" t="s">
        <v>4192</v>
      </c>
      <c r="D248" s="100">
        <f t="shared" si="3"/>
        <v>17611583993.073853</v>
      </c>
      <c r="E248" s="96" t="s">
        <v>4193</v>
      </c>
      <c r="K248" s="96">
        <v>955352361.84183478</v>
      </c>
      <c r="L248" s="96">
        <v>1081797983.1449196</v>
      </c>
      <c r="M248" s="96">
        <v>1103357167.4182708</v>
      </c>
      <c r="N248" s="96">
        <v>1232580352.7118797</v>
      </c>
      <c r="O248" s="96">
        <v>1286412353.2729869</v>
      </c>
      <c r="P248" s="96">
        <v>1396721599.5935209</v>
      </c>
      <c r="Q248" s="96">
        <v>1793385308.3538077</v>
      </c>
      <c r="R248" s="96">
        <v>2204862669.7586131</v>
      </c>
      <c r="S248" s="96">
        <v>2005274219.2752135</v>
      </c>
      <c r="T248" s="96">
        <v>2309087579.6597619</v>
      </c>
      <c r="U248" s="96">
        <v>2325488591.9718304</v>
      </c>
      <c r="V248" s="96">
        <v>2721490839.9771643</v>
      </c>
      <c r="W248" s="96">
        <v>2913540311.4076266</v>
      </c>
      <c r="X248" s="96">
        <v>3131248655.8224163</v>
      </c>
      <c r="Y248" s="96">
        <v>3803950084.6541848</v>
      </c>
      <c r="Z248" s="96">
        <v>3805801882.530355</v>
      </c>
      <c r="AA248" s="96">
        <v>3938067202.8723302</v>
      </c>
      <c r="AB248" s="96">
        <v>3665336122.4314675</v>
      </c>
      <c r="AC248" s="96">
        <v>3699460470.9989085</v>
      </c>
      <c r="AD248" s="96">
        <v>3799320789.1611228</v>
      </c>
      <c r="AE248" s="96">
        <v>3924972896.6154919</v>
      </c>
      <c r="AF248" s="96">
        <v>4130116275.9590445</v>
      </c>
      <c r="AG248" s="96">
        <v>4682324101.2678442</v>
      </c>
      <c r="AH248" s="96">
        <v>5686481946.3575611</v>
      </c>
      <c r="AI248" s="96">
        <v>5968339365.6718454</v>
      </c>
      <c r="AJ248" s="96">
        <v>6231018540.5007191</v>
      </c>
      <c r="AK248" s="96">
        <v>6176260229.3269758</v>
      </c>
      <c r="AL248" s="96">
        <v>6671594257.5216303</v>
      </c>
      <c r="AM248" s="96">
        <v>6896445080.7148085</v>
      </c>
      <c r="AN248" s="96">
        <v>7829973698.389678</v>
      </c>
      <c r="AO248" s="96">
        <v>7934463229.766119</v>
      </c>
      <c r="AP248" s="96">
        <v>7872959903.1689186</v>
      </c>
      <c r="AQ248" s="96">
        <v>8669064719.5106106</v>
      </c>
      <c r="AR248" s="96">
        <v>9117486353.9715862</v>
      </c>
      <c r="AS248" s="96">
        <v>9625342721.1427879</v>
      </c>
      <c r="AT248" s="96">
        <v>10179696468.423689</v>
      </c>
      <c r="AU248" s="96">
        <v>12136647561.312632</v>
      </c>
      <c r="AV248" s="96">
        <v>11710389877.022232</v>
      </c>
      <c r="AW248" s="96">
        <v>11715451452.714575</v>
      </c>
      <c r="AX248" s="96">
        <v>12355218837.372107</v>
      </c>
      <c r="AY248" s="96">
        <v>12908030289.826832</v>
      </c>
      <c r="AZ248" s="96">
        <v>13464664037.639914</v>
      </c>
      <c r="BA248" s="96">
        <v>15053503194.857986</v>
      </c>
      <c r="BB248" s="96">
        <v>15474967499.829435</v>
      </c>
      <c r="BC248" s="96">
        <v>14385570755.890179</v>
      </c>
      <c r="BD248" s="96">
        <v>18236264037.031616</v>
      </c>
      <c r="BE248" s="96">
        <v>17190712480.743984</v>
      </c>
      <c r="BF248" s="96">
        <v>17905587543.525192</v>
      </c>
      <c r="BG248" s="96">
        <v>18670465860.012508</v>
      </c>
      <c r="BH248" s="96">
        <v>18437488039.282352</v>
      </c>
      <c r="BI248" s="96">
        <v>17579251895.749699</v>
      </c>
      <c r="BJ248" s="96">
        <v>17672650301.451797</v>
      </c>
      <c r="BK248" s="96">
        <v>18526056310.374638</v>
      </c>
      <c r="BL248" s="96">
        <v>19377608037.813793</v>
      </c>
      <c r="BM248" s="96">
        <v>18559626125.700512</v>
      </c>
      <c r="BN248" s="96">
        <v>14840356510.338581</v>
      </c>
      <c r="BO248" s="96">
        <v>16610377432.820709</v>
      </c>
      <c r="BP248" s="96">
        <v>19489490888.299953</v>
      </c>
      <c r="BQ248" s="96">
        <v>21386950968.532612</v>
      </c>
    </row>
    <row r="249" spans="1:69" hidden="1" x14ac:dyDescent="0.25">
      <c r="A249" s="96" t="s">
        <v>479</v>
      </c>
      <c r="B249" s="96" t="s">
        <v>480</v>
      </c>
      <c r="C249" s="96" t="s">
        <v>4192</v>
      </c>
      <c r="D249" s="100">
        <f t="shared" si="3"/>
        <v>213028808438.07623</v>
      </c>
      <c r="E249" s="96" t="s">
        <v>4193</v>
      </c>
      <c r="AG249" s="96">
        <v>25245342254.948597</v>
      </c>
      <c r="AH249" s="96">
        <v>29894642045.52356</v>
      </c>
      <c r="AI249" s="96">
        <v>29817229249.650993</v>
      </c>
      <c r="AJ249" s="96">
        <v>30757020773.548752</v>
      </c>
      <c r="AK249" s="96">
        <v>31716978195.213181</v>
      </c>
      <c r="AL249" s="96">
        <v>35206175417.462685</v>
      </c>
      <c r="AM249" s="96">
        <v>37911924379.576027</v>
      </c>
      <c r="AN249" s="96">
        <v>43666898433.207901</v>
      </c>
      <c r="AO249" s="96">
        <v>47153493754.723175</v>
      </c>
      <c r="AP249" s="96">
        <v>57508110892.773178</v>
      </c>
      <c r="AQ249" s="96">
        <v>68505879943.138435</v>
      </c>
      <c r="AR249" s="96">
        <v>77639317654.222748</v>
      </c>
      <c r="AS249" s="96">
        <v>69574008679.915939</v>
      </c>
      <c r="AT249" s="96">
        <v>82657195820.899506</v>
      </c>
      <c r="AU249" s="96">
        <v>86733707531.054474</v>
      </c>
      <c r="AV249" s="96">
        <v>93794902764.136795</v>
      </c>
      <c r="AW249" s="96">
        <v>101024842880.36914</v>
      </c>
      <c r="AX249" s="96">
        <v>113313361282.20367</v>
      </c>
      <c r="AY249" s="96">
        <v>122754110646.62973</v>
      </c>
      <c r="AZ249" s="96">
        <v>129752386222.26193</v>
      </c>
      <c r="BA249" s="96">
        <v>138805134400.68335</v>
      </c>
      <c r="BB249" s="96">
        <v>144195756431.06512</v>
      </c>
      <c r="BC249" s="96">
        <v>138980330704.71094</v>
      </c>
      <c r="BD249" s="96">
        <v>141372898239.82913</v>
      </c>
      <c r="BE249" s="96">
        <v>159639767516.38043</v>
      </c>
      <c r="BF249" s="96">
        <v>182783948500.08771</v>
      </c>
      <c r="BG249" s="96">
        <v>191800047407.78687</v>
      </c>
      <c r="BH249" s="96">
        <v>205375518824.17416</v>
      </c>
      <c r="BI249" s="96">
        <v>212027217924.64658</v>
      </c>
      <c r="BJ249" s="96">
        <v>208333939583.30286</v>
      </c>
      <c r="BK249" s="96">
        <v>234186705317.87085</v>
      </c>
      <c r="BL249" s="96">
        <v>255475697690.82254</v>
      </c>
      <c r="BM249" s="96">
        <v>268961034647.10825</v>
      </c>
      <c r="BN249" s="96">
        <v>229628838249.05704</v>
      </c>
      <c r="BO249" s="96">
        <v>287165385681.38708</v>
      </c>
      <c r="BP249" s="96">
        <v>315686858674.22455</v>
      </c>
      <c r="BQ249" s="96">
        <v>307070663654.15826</v>
      </c>
    </row>
    <row r="250" spans="1:69" hidden="1" x14ac:dyDescent="0.25">
      <c r="A250" s="96" t="s">
        <v>3989</v>
      </c>
      <c r="B250" s="96" t="s">
        <v>4004</v>
      </c>
      <c r="C250" s="96" t="s">
        <v>4192</v>
      </c>
      <c r="D250" s="100" t="e">
        <f t="shared" si="3"/>
        <v>#DIV/0!</v>
      </c>
      <c r="E250" s="96" t="s">
        <v>4193</v>
      </c>
    </row>
    <row r="251" spans="1:69" hidden="1" x14ac:dyDescent="0.25">
      <c r="A251" s="96" t="s">
        <v>481</v>
      </c>
      <c r="B251" s="96" t="s">
        <v>482</v>
      </c>
      <c r="C251" s="96" t="s">
        <v>4192</v>
      </c>
      <c r="D251" s="100">
        <f t="shared" si="3"/>
        <v>7699731435.5389538</v>
      </c>
      <c r="E251" s="96" t="s">
        <v>4193</v>
      </c>
      <c r="AJ251" s="96">
        <v>886684126.31034291</v>
      </c>
      <c r="AK251" s="96">
        <v>793365218.45661902</v>
      </c>
      <c r="AL251" s="96">
        <v>975293599.49823797</v>
      </c>
      <c r="AM251" s="96">
        <v>1267083993.7656152</v>
      </c>
      <c r="AN251" s="96">
        <v>1413551418.6472826</v>
      </c>
      <c r="AO251" s="96">
        <v>1927308972.5523427</v>
      </c>
      <c r="AP251" s="96">
        <v>1947451390.7586496</v>
      </c>
      <c r="AQ251" s="96">
        <v>1714068286.7371955</v>
      </c>
      <c r="AR251" s="96">
        <v>1825189201.1793692</v>
      </c>
      <c r="AS251" s="96">
        <v>2077834602.6574788</v>
      </c>
      <c r="AT251" s="96">
        <v>2522800938.9875546</v>
      </c>
      <c r="AU251" s="96">
        <v>3031964717.1020627</v>
      </c>
      <c r="AV251" s="96">
        <v>3283372403.4236789</v>
      </c>
      <c r="AW251" s="96">
        <v>4047725045.1340308</v>
      </c>
      <c r="AX251" s="96">
        <v>4357334759.3989334</v>
      </c>
      <c r="AY251" s="96">
        <v>4922375965.4193611</v>
      </c>
      <c r="AZ251" s="96">
        <v>4417987946.2257738</v>
      </c>
      <c r="BA251" s="96">
        <v>5024065498.2055988</v>
      </c>
      <c r="BB251" s="96">
        <v>5435131351.2950268</v>
      </c>
      <c r="BC251" s="96">
        <v>5682858820.310544</v>
      </c>
      <c r="BD251" s="96">
        <v>6042342843.6087885</v>
      </c>
      <c r="BE251" s="96">
        <v>6619034527.6759033</v>
      </c>
      <c r="BF251" s="96">
        <v>7630002817.789237</v>
      </c>
      <c r="BG251" s="96">
        <v>7374714572.2885504</v>
      </c>
      <c r="BH251" s="96">
        <v>8002208054.3700762</v>
      </c>
      <c r="BI251" s="96">
        <v>8110109048.5751734</v>
      </c>
      <c r="BJ251" s="96">
        <v>8109780390.085887</v>
      </c>
      <c r="BK251" s="96">
        <v>8115467906.6538048</v>
      </c>
      <c r="BL251" s="96">
        <v>7643916188.9353371</v>
      </c>
      <c r="BM251" s="96">
        <v>9095498497.3919811</v>
      </c>
      <c r="BN251" s="96">
        <v>8313120376.4553633</v>
      </c>
      <c r="BO251" s="96">
        <v>8745402636.0527515</v>
      </c>
      <c r="BP251" s="96">
        <v>9637433704.9216881</v>
      </c>
      <c r="BQ251" s="96">
        <v>11314347169.546503</v>
      </c>
    </row>
    <row r="252" spans="1:69" hidden="1" x14ac:dyDescent="0.25">
      <c r="A252" s="96" t="s">
        <v>483</v>
      </c>
      <c r="B252" s="96" t="s">
        <v>484</v>
      </c>
      <c r="C252" s="96" t="s">
        <v>4192</v>
      </c>
      <c r="D252" s="100">
        <f t="shared" si="3"/>
        <v>4718546560.7375784</v>
      </c>
      <c r="E252" s="96" t="s">
        <v>4193</v>
      </c>
      <c r="AB252" s="96">
        <v>287024009.04768002</v>
      </c>
      <c r="AC252" s="96">
        <v>265921485.03506982</v>
      </c>
      <c r="AD252" s="96">
        <v>296880511.09213006</v>
      </c>
      <c r="AE252" s="96">
        <v>286602886.19614434</v>
      </c>
      <c r="AF252" s="96">
        <v>291407768.49367028</v>
      </c>
      <c r="AG252" s="96">
        <v>287038850.3820343</v>
      </c>
      <c r="AH252" s="96">
        <v>297956507.83119905</v>
      </c>
      <c r="AI252" s="96">
        <v>315391366.83060271</v>
      </c>
      <c r="AJ252" s="96">
        <v>331119472.14023083</v>
      </c>
      <c r="AK252" s="96">
        <v>312836801.85977972</v>
      </c>
      <c r="AL252" s="96">
        <v>361254803.99690151</v>
      </c>
      <c r="AM252" s="96">
        <v>345220596.05203974</v>
      </c>
      <c r="AN252" s="96">
        <v>454128171.6434775</v>
      </c>
      <c r="AO252" s="96">
        <v>584154967.6592108</v>
      </c>
      <c r="AP252" s="96">
        <v>743157616.10257483</v>
      </c>
      <c r="AQ252" s="96">
        <v>962356721.70408022</v>
      </c>
      <c r="AR252" s="96">
        <v>818913358.36113572</v>
      </c>
      <c r="AS252" s="96">
        <v>1034014600.3721372</v>
      </c>
      <c r="AT252" s="96">
        <v>810603346.17652392</v>
      </c>
      <c r="AU252" s="96">
        <v>1046165125.0623118</v>
      </c>
      <c r="AV252" s="96">
        <v>1220726846.1216292</v>
      </c>
      <c r="AW252" s="96">
        <v>1261030870.249156</v>
      </c>
      <c r="AX252" s="96">
        <v>1559821266.7555797</v>
      </c>
      <c r="AY252" s="96">
        <v>1790396792.3520715</v>
      </c>
      <c r="AZ252" s="96">
        <v>1929395031.3532097</v>
      </c>
      <c r="BA252" s="96">
        <v>2163596057.950623</v>
      </c>
      <c r="BB252" s="96">
        <v>3990541820.5209284</v>
      </c>
      <c r="BC252" s="96">
        <v>3648755389.2329702</v>
      </c>
      <c r="BD252" s="96">
        <v>3321796132.8325534</v>
      </c>
      <c r="BE252" s="96">
        <v>3504136308.5826235</v>
      </c>
      <c r="BF252" s="96">
        <v>3994263417.4955339</v>
      </c>
      <c r="BG252" s="96">
        <v>4271742648.056756</v>
      </c>
      <c r="BH252" s="96">
        <v>4271840294.0692916</v>
      </c>
      <c r="BI252" s="96">
        <v>4170603009.2065363</v>
      </c>
      <c r="BJ252" s="96">
        <v>4292937649.917717</v>
      </c>
      <c r="BK252" s="96">
        <v>5703367875.3051786</v>
      </c>
      <c r="BL252" s="96">
        <v>6240621371.7363014</v>
      </c>
      <c r="BM252" s="96">
        <v>6510059686.3271961</v>
      </c>
      <c r="BN252" s="96">
        <v>6433890724.1770058</v>
      </c>
      <c r="BO252" s="96">
        <v>6449054725.8065109</v>
      </c>
      <c r="BP252" s="96">
        <v>5180305118.5596352</v>
      </c>
      <c r="BQ252" s="96">
        <v>6067779302.7614937</v>
      </c>
    </row>
    <row r="253" spans="1:69" hidden="1" x14ac:dyDescent="0.25">
      <c r="A253" s="96" t="s">
        <v>485</v>
      </c>
      <c r="B253" s="96" t="s">
        <v>486</v>
      </c>
      <c r="C253" s="96" t="s">
        <v>4192</v>
      </c>
      <c r="D253" s="100">
        <f t="shared" si="3"/>
        <v>57892859179.904167</v>
      </c>
      <c r="E253" s="96" t="s">
        <v>4193</v>
      </c>
      <c r="AJ253" s="96">
        <v>124825589660.85709</v>
      </c>
      <c r="AK253" s="96">
        <v>103355588258.47411</v>
      </c>
      <c r="AL253" s="96">
        <v>54468395007.950417</v>
      </c>
      <c r="AM253" s="96">
        <v>48585808333.387985</v>
      </c>
      <c r="AN253" s="96">
        <v>53638732443.810104</v>
      </c>
      <c r="AO253" s="96">
        <v>54228758493.752182</v>
      </c>
      <c r="AP253" s="96">
        <v>63393418636.006195</v>
      </c>
      <c r="AQ253" s="96">
        <v>59970174065.864159</v>
      </c>
      <c r="AR253" s="96">
        <v>60689816113.335297</v>
      </c>
      <c r="AS253" s="96">
        <v>59354640211.394417</v>
      </c>
      <c r="AT253" s="96">
        <v>72115887815.828796</v>
      </c>
      <c r="AU253" s="96">
        <v>70602914816.066238</v>
      </c>
      <c r="AV253" s="96">
        <v>75813111396.457138</v>
      </c>
      <c r="AW253" s="96">
        <v>83862965652.889328</v>
      </c>
      <c r="AX253" s="96">
        <v>102915384069.00792</v>
      </c>
      <c r="AY253" s="96">
        <v>90376261048.860352</v>
      </c>
      <c r="AZ253" s="96">
        <v>85171860993.556396</v>
      </c>
      <c r="BA253" s="96">
        <v>87690391179.780975</v>
      </c>
      <c r="BB253" s="96">
        <v>92694071562.936325</v>
      </c>
      <c r="BC253" s="96">
        <v>72327281089.344406</v>
      </c>
      <c r="BD253" s="96">
        <v>73999038900.454147</v>
      </c>
      <c r="BE253" s="96">
        <v>76314730684.670746</v>
      </c>
      <c r="BF253" s="96">
        <v>72125122279.932831</v>
      </c>
      <c r="BG253" s="96">
        <v>66772491086.543434</v>
      </c>
      <c r="BH253" s="96">
        <v>55139424901.537849</v>
      </c>
      <c r="BI253" s="96">
        <v>47880176690.929764</v>
      </c>
      <c r="BJ253" s="96">
        <v>47009938383.221588</v>
      </c>
      <c r="BK253" s="96">
        <v>48854712474.167839</v>
      </c>
      <c r="BL253" s="96">
        <v>48193149069.589653</v>
      </c>
      <c r="BM253" s="96">
        <v>51711160084.94371</v>
      </c>
      <c r="BN253" s="96">
        <v>48706721192.292892</v>
      </c>
      <c r="BO253" s="96">
        <v>44534622290.921051</v>
      </c>
      <c r="BP253" s="96">
        <v>25809647578.162205</v>
      </c>
      <c r="BQ253" s="96">
        <v>24415926608.941444</v>
      </c>
    </row>
    <row r="254" spans="1:69" hidden="1" x14ac:dyDescent="0.25">
      <c r="A254" s="96" t="s">
        <v>4003</v>
      </c>
      <c r="B254" s="96" t="s">
        <v>4002</v>
      </c>
      <c r="C254" s="96" t="s">
        <v>4192</v>
      </c>
      <c r="D254" s="100">
        <f t="shared" si="3"/>
        <v>4675734565227.8623</v>
      </c>
      <c r="E254" s="96" t="s">
        <v>4193</v>
      </c>
      <c r="BI254" s="96">
        <v>4675734565227.8623</v>
      </c>
    </row>
    <row r="255" spans="1:69" hidden="1" x14ac:dyDescent="0.25">
      <c r="A255" s="96" t="s">
        <v>151</v>
      </c>
      <c r="B255" s="96" t="s">
        <v>487</v>
      </c>
      <c r="C255" s="96" t="s">
        <v>4192</v>
      </c>
      <c r="D255" s="100">
        <f t="shared" si="3"/>
        <v>12629332196.377308</v>
      </c>
      <c r="E255" s="96" t="s">
        <v>4193</v>
      </c>
      <c r="F255" s="96">
        <v>895474417.2388761</v>
      </c>
      <c r="G255" s="96">
        <v>1100449397.0268831</v>
      </c>
      <c r="H255" s="96">
        <v>944733146.16691732</v>
      </c>
      <c r="I255" s="96">
        <v>986064640.27525628</v>
      </c>
      <c r="J255" s="96">
        <v>1024050255.1857169</v>
      </c>
      <c r="K255" s="96">
        <v>1310856509.1489553</v>
      </c>
      <c r="L255" s="96">
        <v>1162235700.0391376</v>
      </c>
      <c r="M255" s="96">
        <v>1084582401.2247655</v>
      </c>
      <c r="N255" s="96">
        <v>1241968616.6480062</v>
      </c>
      <c r="O255" s="96">
        <v>1240304925.0549891</v>
      </c>
      <c r="P255" s="96">
        <v>1274534704.4429224</v>
      </c>
      <c r="Q255" s="96">
        <v>1212872681.1481175</v>
      </c>
      <c r="R255" s="96">
        <v>1191157817.8850722</v>
      </c>
      <c r="S255" s="96">
        <v>1187395893.9020035</v>
      </c>
      <c r="T255" s="96">
        <v>1432976246.4155908</v>
      </c>
      <c r="U255" s="96">
        <v>1706541331.0468709</v>
      </c>
      <c r="V255" s="96">
        <v>2065730530.6125</v>
      </c>
      <c r="W255" s="96">
        <v>2213581571.1686783</v>
      </c>
      <c r="X255" s="96">
        <v>2309640984.4334183</v>
      </c>
      <c r="Y255" s="96">
        <v>2461247741.9284139</v>
      </c>
      <c r="Z255" s="96">
        <v>2550211640.9520993</v>
      </c>
      <c r="AA255" s="96">
        <v>2707666140.7040114</v>
      </c>
      <c r="AB255" s="96">
        <v>2422827698.2397289</v>
      </c>
      <c r="AC255" s="96">
        <v>2446913391.5006623</v>
      </c>
      <c r="AD255" s="96">
        <v>2307387266.1956429</v>
      </c>
      <c r="AE255" s="96">
        <v>2345756950.6704507</v>
      </c>
      <c r="AF255" s="96">
        <v>2728152245.5693092</v>
      </c>
      <c r="AG255" s="96">
        <v>2497153209.0048313</v>
      </c>
      <c r="AH255" s="96">
        <v>2674580460.8887992</v>
      </c>
      <c r="AI255" s="96">
        <v>2875279420.9910297</v>
      </c>
      <c r="AJ255" s="96">
        <v>3269232476.9609761</v>
      </c>
      <c r="AK255" s="96">
        <v>3358206413.6345539</v>
      </c>
      <c r="AL255" s="96">
        <v>3664487080.4256415</v>
      </c>
      <c r="AM255" s="96">
        <v>3980607466.7415681</v>
      </c>
      <c r="AN255" s="96">
        <v>4583433218.9581633</v>
      </c>
      <c r="AO255" s="96">
        <v>4498311870.3701153</v>
      </c>
      <c r="AP255" s="96">
        <v>4960830559.0621595</v>
      </c>
      <c r="AQ255" s="96">
        <v>5606815693.4260101</v>
      </c>
      <c r="AR255" s="96">
        <v>5651164618.9390249</v>
      </c>
      <c r="AS255" s="96">
        <v>5481063288.7254972</v>
      </c>
      <c r="AT255" s="96">
        <v>5919093347.0402832</v>
      </c>
      <c r="AU255" s="96">
        <v>5612572692.9678583</v>
      </c>
      <c r="AV255" s="96">
        <v>5237407981.3723631</v>
      </c>
      <c r="AW255" s="96">
        <v>5971730091.1301594</v>
      </c>
      <c r="AX255" s="96">
        <v>7371987644.3155661</v>
      </c>
      <c r="AY255" s="96">
        <v>8551115991.9706097</v>
      </c>
      <c r="AZ255" s="96">
        <v>9031320373.2550697</v>
      </c>
      <c r="BA255" s="96">
        <v>9463065677.7310848</v>
      </c>
      <c r="BB255" s="96">
        <v>10270387094.23917</v>
      </c>
      <c r="BC255" s="96">
        <v>10727839735.020798</v>
      </c>
      <c r="BD255" s="96">
        <v>11498038605.428358</v>
      </c>
      <c r="BE255" s="96">
        <v>12165367212.169832</v>
      </c>
      <c r="BF255" s="96">
        <v>12608407001.520027</v>
      </c>
      <c r="BG255" s="96">
        <v>12600668230.231981</v>
      </c>
      <c r="BH255" s="96">
        <v>13043555098.948582</v>
      </c>
      <c r="BI255" s="96">
        <v>12965298328.960855</v>
      </c>
      <c r="BJ255" s="96">
        <v>12934056739.913198</v>
      </c>
      <c r="BK255" s="96">
        <v>13613823318.100519</v>
      </c>
      <c r="BL255" s="96">
        <v>13467668218.097908</v>
      </c>
      <c r="BM255" s="96">
        <v>14087338141.50523</v>
      </c>
      <c r="BN255" s="96">
        <v>11917780045.002649</v>
      </c>
      <c r="BO255" s="96">
        <v>13525338359.031673</v>
      </c>
      <c r="BP255" s="96">
        <v>14853352487.214983</v>
      </c>
      <c r="BQ255" s="96">
        <v>14956663045.297384</v>
      </c>
    </row>
    <row r="256" spans="1:69" hidden="1" x14ac:dyDescent="0.25">
      <c r="A256" s="96" t="s">
        <v>488</v>
      </c>
      <c r="B256" s="96" t="s">
        <v>57</v>
      </c>
      <c r="C256" s="96" t="s">
        <v>4192</v>
      </c>
      <c r="D256" s="100">
        <f t="shared" si="3"/>
        <v>2149785809250</v>
      </c>
      <c r="E256" s="96" t="s">
        <v>4193</v>
      </c>
      <c r="P256" s="96">
        <v>191711015000</v>
      </c>
      <c r="Q256" s="96">
        <v>195033817000</v>
      </c>
      <c r="R256" s="96">
        <v>210235557999.99997</v>
      </c>
      <c r="S256" s="96">
        <v>249799867999.99997</v>
      </c>
      <c r="T256" s="96">
        <v>269640204000.00003</v>
      </c>
      <c r="U256" s="96">
        <v>267913659999.99997</v>
      </c>
      <c r="V256" s="96">
        <v>279612586000</v>
      </c>
      <c r="W256" s="96">
        <v>286332780000</v>
      </c>
      <c r="X256" s="96">
        <v>316556249000</v>
      </c>
      <c r="Y256" s="96">
        <v>347904557000</v>
      </c>
      <c r="Z256" s="96">
        <v>385364393000</v>
      </c>
      <c r="AA256" s="96">
        <v>390060671000</v>
      </c>
      <c r="AB256" s="96">
        <v>360193253000</v>
      </c>
      <c r="AC256" s="96">
        <v>350860368000</v>
      </c>
      <c r="AD256" s="96">
        <v>379465699000</v>
      </c>
      <c r="AE256" s="96">
        <v>392180064000</v>
      </c>
      <c r="AF256" s="96">
        <v>422230480000</v>
      </c>
      <c r="AG256" s="96">
        <v>468374751999.99994</v>
      </c>
      <c r="AH256" s="96">
        <v>544308866999.99982</v>
      </c>
      <c r="AI256" s="96">
        <v>607321750999.99988</v>
      </c>
      <c r="AJ256" s="96">
        <v>660900305999.99988</v>
      </c>
      <c r="AK256" s="96">
        <v>704612895999.99988</v>
      </c>
      <c r="AL256" s="96">
        <v>753424558999.99988</v>
      </c>
      <c r="AM256" s="96">
        <v>778020846999.99988</v>
      </c>
      <c r="AN256" s="96">
        <v>846767328999.99988</v>
      </c>
      <c r="AO256" s="96">
        <v>933800654999.99988</v>
      </c>
      <c r="AP256" s="96">
        <v>1010152481999.9999</v>
      </c>
      <c r="AQ256" s="96">
        <v>1130457581999.9998</v>
      </c>
      <c r="AR256" s="96">
        <v>1156861966999.9998</v>
      </c>
      <c r="AS256" s="96">
        <v>1214470450999.9998</v>
      </c>
      <c r="AT256" s="96">
        <v>1315435473999.9998</v>
      </c>
      <c r="AU256" s="96">
        <v>1242006636999.9998</v>
      </c>
      <c r="AV256" s="96">
        <v>1217741534999.9998</v>
      </c>
      <c r="AW256" s="96">
        <v>1243393043999.9998</v>
      </c>
      <c r="AX256" s="96">
        <v>1363304299999.9998</v>
      </c>
      <c r="AY256" s="96">
        <v>1458019552999.9998</v>
      </c>
      <c r="AZ256" s="96">
        <v>1596179860999.9998</v>
      </c>
      <c r="BA256" s="96">
        <v>1736026930999.9998</v>
      </c>
      <c r="BB256" s="96">
        <v>1836538438000</v>
      </c>
      <c r="BC256" s="96">
        <v>1683875559000</v>
      </c>
      <c r="BD256" s="96">
        <v>1896869013000</v>
      </c>
      <c r="BE256" s="96">
        <v>2033029274999.9998</v>
      </c>
      <c r="BF256" s="96">
        <v>2114719862999.9998</v>
      </c>
      <c r="BG256" s="96">
        <v>2178380200000</v>
      </c>
      <c r="BH256" s="96">
        <v>2263387622000</v>
      </c>
      <c r="BI256" s="96">
        <v>2270622000000</v>
      </c>
      <c r="BJ256" s="96">
        <v>2281386046000</v>
      </c>
      <c r="BK256" s="96">
        <v>2375250956000</v>
      </c>
      <c r="BL256" s="96">
        <v>2443042667000</v>
      </c>
      <c r="BM256" s="96">
        <v>2455535246000</v>
      </c>
      <c r="BN256" s="96">
        <v>2133136992999.9995</v>
      </c>
      <c r="BO256" s="96">
        <v>2268447907000</v>
      </c>
      <c r="BP256" s="96">
        <v>2426324232000</v>
      </c>
    </row>
    <row r="257" spans="1:69" hidden="1" x14ac:dyDescent="0.25">
      <c r="A257" s="96" t="s">
        <v>176</v>
      </c>
      <c r="B257" s="96" t="s">
        <v>489</v>
      </c>
      <c r="C257" s="96" t="s">
        <v>4192</v>
      </c>
      <c r="D257" s="100">
        <f t="shared" si="3"/>
        <v>13590743729.712265</v>
      </c>
      <c r="E257" s="96" t="s">
        <v>4193</v>
      </c>
      <c r="AO257" s="96">
        <v>3112897354.6675792</v>
      </c>
      <c r="AP257" s="96">
        <v>3222257602.3854394</v>
      </c>
      <c r="AQ257" s="96">
        <v>3326491880.7353187</v>
      </c>
      <c r="AR257" s="96">
        <v>2813376127.7994227</v>
      </c>
      <c r="AS257" s="96">
        <v>2585602793.4929061</v>
      </c>
      <c r="AT257" s="96">
        <v>2822887541.7772307</v>
      </c>
      <c r="AU257" s="96">
        <v>2670704918.5118432</v>
      </c>
      <c r="AV257" s="96">
        <v>2490488653.9859262</v>
      </c>
      <c r="AW257" s="96">
        <v>3149612955.1311555</v>
      </c>
      <c r="AX257" s="96">
        <v>4035676254.3749824</v>
      </c>
      <c r="AY257" s="96">
        <v>4518755963.7925301</v>
      </c>
      <c r="AZ257" s="96">
        <v>5278000411.1194563</v>
      </c>
      <c r="BA257" s="96">
        <v>7384695167.9930506</v>
      </c>
      <c r="BB257" s="96">
        <v>10143839550.770901</v>
      </c>
      <c r="BC257" s="96">
        <v>9624925172.7143154</v>
      </c>
      <c r="BD257" s="96">
        <v>10389634510.548635</v>
      </c>
      <c r="BE257" s="96">
        <v>11916503577.964659</v>
      </c>
      <c r="BF257" s="96">
        <v>11306452397.712461</v>
      </c>
      <c r="BG257" s="96">
        <v>12506598470.396704</v>
      </c>
      <c r="BH257" s="96">
        <v>11619672596.089182</v>
      </c>
      <c r="BI257" s="96">
        <v>11866028941.554546</v>
      </c>
      <c r="BJ257" s="96">
        <v>12382057612.450983</v>
      </c>
      <c r="BK257" s="96">
        <v>14211686824.901514</v>
      </c>
      <c r="BL257" s="96">
        <v>15656251792.140598</v>
      </c>
      <c r="BM257" s="96">
        <v>18226259104.499329</v>
      </c>
      <c r="BN257" s="96">
        <v>14561456737.916023</v>
      </c>
      <c r="BO257" s="96">
        <v>16512691940.791889</v>
      </c>
      <c r="BP257" s="96">
        <v>20574814158.249573</v>
      </c>
      <c r="BQ257" s="96">
        <v>22159074848.414131</v>
      </c>
    </row>
    <row r="258" spans="1:69" hidden="1" x14ac:dyDescent="0.25">
      <c r="A258" s="96" t="s">
        <v>4001</v>
      </c>
      <c r="B258" s="96" t="s">
        <v>4000</v>
      </c>
      <c r="C258" s="96" t="s">
        <v>4192</v>
      </c>
      <c r="D258" s="100" t="e">
        <f t="shared" si="3"/>
        <v>#DIV/0!</v>
      </c>
      <c r="E258" s="96" t="s">
        <v>4193</v>
      </c>
    </row>
    <row r="259" spans="1:69" hidden="1" x14ac:dyDescent="0.25">
      <c r="A259" s="96" t="s">
        <v>3999</v>
      </c>
      <c r="B259" s="96" t="s">
        <v>490</v>
      </c>
      <c r="C259" s="96" t="s">
        <v>4192</v>
      </c>
      <c r="D259" s="100" t="e">
        <f t="shared" si="3"/>
        <v>#DIV/0!</v>
      </c>
      <c r="E259" s="96" t="s">
        <v>4193</v>
      </c>
    </row>
    <row r="260" spans="1:69" hidden="1" x14ac:dyDescent="0.25">
      <c r="A260" s="96" t="s">
        <v>491</v>
      </c>
      <c r="B260" s="96" t="s">
        <v>3998</v>
      </c>
      <c r="C260" s="96" t="s">
        <v>4192</v>
      </c>
      <c r="D260" s="100" t="e">
        <f t="shared" si="3"/>
        <v>#DIV/0!</v>
      </c>
      <c r="E260" s="96" t="s">
        <v>4193</v>
      </c>
    </row>
    <row r="261" spans="1:69" hidden="1" x14ac:dyDescent="0.25">
      <c r="A261" s="96" t="s">
        <v>3997</v>
      </c>
      <c r="B261" s="96" t="s">
        <v>3996</v>
      </c>
      <c r="C261" s="96" t="s">
        <v>4192</v>
      </c>
      <c r="D261" s="100">
        <f t="shared" ref="D261:D270" si="4">AVERAGE(BA261:BQ261)</f>
        <v>6073585393.4399738</v>
      </c>
      <c r="E261" s="96" t="s">
        <v>4193</v>
      </c>
      <c r="AV261" s="96">
        <v>12903732428.50218</v>
      </c>
      <c r="AW261" s="96">
        <v>15045237518.17741</v>
      </c>
      <c r="AX261" s="96">
        <v>16024697043.141056</v>
      </c>
      <c r="AY261" s="96">
        <v>16152581192.438196</v>
      </c>
      <c r="AZ261" s="96">
        <v>15314311682.016479</v>
      </c>
      <c r="BA261" s="96">
        <v>15370492001.938923</v>
      </c>
      <c r="BB261" s="96">
        <v>15595213281.628696</v>
      </c>
      <c r="BC261" s="96">
        <v>14042123121.667475</v>
      </c>
      <c r="BD261" s="96">
        <v>13467014057.198256</v>
      </c>
      <c r="BE261" s="96">
        <v>11214626757.149782</v>
      </c>
      <c r="BF261" s="96">
        <v>2423145904.0232677</v>
      </c>
      <c r="BG261" s="96">
        <v>2026187590.887058</v>
      </c>
      <c r="BH261" s="96">
        <v>2386185167.2321863</v>
      </c>
      <c r="BI261" s="96">
        <v>1525000000</v>
      </c>
      <c r="BJ261" s="96">
        <v>1836948618.5167232</v>
      </c>
      <c r="BK261" s="96">
        <v>2315959767.3291326</v>
      </c>
      <c r="BL261" s="96">
        <v>1844340765.8749397</v>
      </c>
      <c r="BM261" s="96">
        <v>2058713039.2632091</v>
      </c>
      <c r="BN261" s="96">
        <v>1694280174.5031509</v>
      </c>
      <c r="BO261" s="96">
        <v>3303550654.3868155</v>
      </c>
    </row>
    <row r="262" spans="1:69" hidden="1" x14ac:dyDescent="0.25">
      <c r="A262" s="96" t="s">
        <v>177</v>
      </c>
      <c r="B262" s="96" t="s">
        <v>492</v>
      </c>
      <c r="C262" s="96" t="s">
        <v>4192</v>
      </c>
      <c r="D262" s="100">
        <f t="shared" si="4"/>
        <v>181886091626.02905</v>
      </c>
      <c r="E262" s="96" t="s">
        <v>4193</v>
      </c>
      <c r="AI262" s="96">
        <v>3815984527.7710352</v>
      </c>
      <c r="AJ262" s="96">
        <v>4309214786.3964605</v>
      </c>
      <c r="AK262" s="96">
        <v>5595827644.8175983</v>
      </c>
      <c r="AL262" s="96">
        <v>6976416770.8105507</v>
      </c>
      <c r="AM262" s="96">
        <v>7613139781.9232178</v>
      </c>
      <c r="AN262" s="96">
        <v>8831242146.9575272</v>
      </c>
      <c r="AO262" s="96">
        <v>10597490576.471375</v>
      </c>
      <c r="AP262" s="96">
        <v>13140888314.628757</v>
      </c>
      <c r="AQ262" s="96">
        <v>15243430445.189575</v>
      </c>
      <c r="AR262" s="96">
        <v>18139682229.934639</v>
      </c>
      <c r="AS262" s="96">
        <v>22311809142.593273</v>
      </c>
      <c r="AT262" s="96">
        <v>27019839104.570133</v>
      </c>
      <c r="AU262" s="96">
        <v>31661978877.100258</v>
      </c>
      <c r="AV262" s="96">
        <v>34944663418.512184</v>
      </c>
      <c r="AW262" s="96">
        <v>41915965072.716125</v>
      </c>
      <c r="AX262" s="96">
        <v>52654709393.455124</v>
      </c>
      <c r="AY262" s="96">
        <v>62014577698.009834</v>
      </c>
      <c r="AZ262" s="96">
        <v>68960201979.704803</v>
      </c>
      <c r="BA262" s="96">
        <v>77580256448.470917</v>
      </c>
      <c r="BB262" s="96">
        <v>88208727152.504486</v>
      </c>
      <c r="BC262" s="96">
        <v>83723262276.947937</v>
      </c>
      <c r="BD262" s="96">
        <v>90797873935.17514</v>
      </c>
      <c r="BE262" s="96">
        <v>100416986139.98787</v>
      </c>
      <c r="BF262" s="96">
        <v>115521102695.00056</v>
      </c>
      <c r="BG262" s="96">
        <v>136105268763.40181</v>
      </c>
      <c r="BH262" s="96">
        <v>153227594342.09262</v>
      </c>
      <c r="BI262" s="96">
        <v>174473995760.12378</v>
      </c>
      <c r="BJ262" s="96">
        <v>193673070841.85684</v>
      </c>
      <c r="BK262" s="96">
        <v>227088490297.81754</v>
      </c>
      <c r="BL262" s="96">
        <v>254914425634.76544</v>
      </c>
      <c r="BM262" s="96">
        <v>270810949054.6503</v>
      </c>
      <c r="BN262" s="96">
        <v>281812950096.43726</v>
      </c>
      <c r="BO262" s="96">
        <v>321004206337.88873</v>
      </c>
      <c r="BP262" s="96">
        <v>340818306239.34375</v>
      </c>
    </row>
    <row r="263" spans="1:69" hidden="1" x14ac:dyDescent="0.25">
      <c r="A263" s="96" t="s">
        <v>493</v>
      </c>
      <c r="B263" s="96" t="s">
        <v>494</v>
      </c>
      <c r="C263" s="96" t="s">
        <v>4192</v>
      </c>
      <c r="D263" s="100">
        <f t="shared" si="4"/>
        <v>297779491.87415755</v>
      </c>
      <c r="E263" s="96" t="s">
        <v>4193</v>
      </c>
      <c r="AV263" s="96">
        <v>158469283.44634798</v>
      </c>
      <c r="AW263" s="96">
        <v>175386717.8023268</v>
      </c>
      <c r="AX263" s="96">
        <v>200848853.75487688</v>
      </c>
      <c r="AY263" s="96">
        <v>215100771.1348184</v>
      </c>
      <c r="AZ263" s="96">
        <v>215638173.75095496</v>
      </c>
      <c r="BA263" s="96">
        <v>228127410.54996857</v>
      </c>
      <c r="BB263" s="96">
        <v>247764102.14359838</v>
      </c>
      <c r="BC263" s="96">
        <v>283275667.01790208</v>
      </c>
      <c r="BD263" s="96">
        <v>286177641.1450395</v>
      </c>
      <c r="BE263" s="96">
        <v>315089901.89318627</v>
      </c>
      <c r="BF263" s="96">
        <v>310360758.87118453</v>
      </c>
      <c r="BG263" s="96">
        <v>322441569.6819343</v>
      </c>
      <c r="BH263" s="96">
        <v>320850857.93817008</v>
      </c>
      <c r="BI263" s="96">
        <v>336446281.85845298</v>
      </c>
      <c r="BJ263" s="96">
        <v>402181369.86427665</v>
      </c>
      <c r="BK263" s="96">
        <v>397742424.25498867</v>
      </c>
      <c r="BL263" s="96">
        <v>411542923.43737549</v>
      </c>
      <c r="BM263" s="96">
        <v>517078049.19427258</v>
      </c>
      <c r="BN263" s="96">
        <v>149462415.59989929</v>
      </c>
      <c r="BO263" s="96">
        <v>86371348.465467483</v>
      </c>
      <c r="BP263" s="96">
        <v>149559148.07080388</v>
      </c>
    </row>
    <row r="264" spans="1:69" hidden="1" x14ac:dyDescent="0.25">
      <c r="A264" s="96" t="s">
        <v>495</v>
      </c>
      <c r="B264" s="96" t="s">
        <v>3995</v>
      </c>
      <c r="C264" s="96" t="s">
        <v>4192</v>
      </c>
      <c r="D264" s="100">
        <f t="shared" si="4"/>
        <v>21203136929666.715</v>
      </c>
      <c r="E264" s="96" t="s">
        <v>4193</v>
      </c>
      <c r="P264" s="96">
        <v>2191413537513.9265</v>
      </c>
      <c r="Q264" s="96">
        <v>2315960997983.6001</v>
      </c>
      <c r="R264" s="96">
        <v>2516923622629.0088</v>
      </c>
      <c r="S264" s="96">
        <v>2787077291105.6362</v>
      </c>
      <c r="T264" s="96">
        <v>2925154320034.9404</v>
      </c>
      <c r="U264" s="96">
        <v>2854869612440.8989</v>
      </c>
      <c r="V264" s="96">
        <v>3121179415110.543</v>
      </c>
      <c r="W264" s="96">
        <v>3281236145922.5786</v>
      </c>
      <c r="X264" s="96">
        <v>3440303495160.5171</v>
      </c>
      <c r="Y264" s="96">
        <v>3655824166324.771</v>
      </c>
      <c r="Z264" s="96">
        <v>3779488333503.0264</v>
      </c>
      <c r="AA264" s="96">
        <v>3942181168446.0605</v>
      </c>
      <c r="AB264" s="96">
        <v>3937391790902.2339</v>
      </c>
      <c r="AC264" s="96">
        <v>4107120787718.5938</v>
      </c>
      <c r="AD264" s="96">
        <v>4495972639767.4033</v>
      </c>
      <c r="AE264" s="96">
        <v>4664198769430.082</v>
      </c>
      <c r="AF264" s="96">
        <v>4761410950884.6729</v>
      </c>
      <c r="AG264" s="96">
        <v>5057536683805.8652</v>
      </c>
      <c r="AH264" s="96">
        <v>5476055827684.1709</v>
      </c>
      <c r="AI264" s="96">
        <v>5829393565335.7637</v>
      </c>
      <c r="AJ264" s="96">
        <v>6124596707534.1113</v>
      </c>
      <c r="AK264" s="96">
        <v>6299973333286.5537</v>
      </c>
      <c r="AL264" s="96">
        <v>6516212230898.7373</v>
      </c>
      <c r="AM264" s="96">
        <v>6750532768588.6865</v>
      </c>
      <c r="AN264" s="96">
        <v>7350458204811.8604</v>
      </c>
      <c r="AO264" s="96">
        <v>8012849576130.2676</v>
      </c>
      <c r="AP264" s="96">
        <v>8532362471031.4111</v>
      </c>
      <c r="AQ264" s="96">
        <v>9382184595367.6504</v>
      </c>
      <c r="AR264" s="96">
        <v>9806575059412.9121</v>
      </c>
      <c r="AS264" s="96">
        <v>10346459013164.094</v>
      </c>
      <c r="AT264" s="96">
        <v>11573016453049.625</v>
      </c>
      <c r="AU264" s="96">
        <v>11662256671925.295</v>
      </c>
      <c r="AV264" s="96">
        <v>11998298581023.928</v>
      </c>
      <c r="AW264" s="96">
        <v>12531224554145.596</v>
      </c>
      <c r="AX264" s="96">
        <v>13808924518295.594</v>
      </c>
      <c r="AY264" s="96">
        <v>14774133156653.002</v>
      </c>
      <c r="AZ264" s="96">
        <v>16051929630069.119</v>
      </c>
      <c r="BA264" s="96">
        <v>17134612279862.539</v>
      </c>
      <c r="BB264" s="96">
        <v>17647086110167.984</v>
      </c>
      <c r="BC264" s="96">
        <v>15929021850049.625</v>
      </c>
      <c r="BD264" s="96">
        <v>17830343342261.164</v>
      </c>
      <c r="BE264" s="96">
        <v>18803448936615.449</v>
      </c>
      <c r="BF264" s="96">
        <v>19321197977522.262</v>
      </c>
      <c r="BG264" s="96">
        <v>19914028899016.082</v>
      </c>
      <c r="BH264" s="96">
        <v>20613933224973.883</v>
      </c>
      <c r="BI264" s="96">
        <v>21315096441263.605</v>
      </c>
      <c r="BJ264" s="96">
        <v>21857206577103.914</v>
      </c>
      <c r="BK264" s="96">
        <v>23013573950559.633</v>
      </c>
      <c r="BL264" s="96">
        <v>24034471082054.316</v>
      </c>
      <c r="BM264" s="96">
        <v>24330350008401.43</v>
      </c>
      <c r="BN264" s="96">
        <v>22194472673330.82</v>
      </c>
      <c r="BO264" s="96">
        <v>24474566681891.883</v>
      </c>
      <c r="BP264" s="96">
        <v>25974856142860.176</v>
      </c>
      <c r="BQ264" s="96">
        <v>26065061626399.367</v>
      </c>
    </row>
    <row r="265" spans="1:69" hidden="1" x14ac:dyDescent="0.25">
      <c r="A265" s="96" t="s">
        <v>496</v>
      </c>
      <c r="B265" s="96" t="s">
        <v>3681</v>
      </c>
      <c r="C265" s="96" t="s">
        <v>4192</v>
      </c>
      <c r="D265" s="100">
        <f t="shared" si="4"/>
        <v>224690225.30842236</v>
      </c>
      <c r="E265" s="96" t="s">
        <v>4193</v>
      </c>
      <c r="BC265" s="96">
        <v>217607087.4935838</v>
      </c>
      <c r="BD265" s="96">
        <v>214012548.38577458</v>
      </c>
      <c r="BE265" s="96">
        <v>221758259.12442616</v>
      </c>
      <c r="BF265" s="96">
        <v>205449887.24326739</v>
      </c>
      <c r="BG265" s="96">
        <v>232350779.45630977</v>
      </c>
      <c r="BH265" s="96">
        <v>220997601.06320816</v>
      </c>
      <c r="BI265" s="96">
        <v>223682247.80209625</v>
      </c>
      <c r="BJ265" s="96">
        <v>253825063.16024902</v>
      </c>
      <c r="BK265" s="96">
        <v>273498569.94121712</v>
      </c>
      <c r="BL265" s="96">
        <v>263457856.85430431</v>
      </c>
      <c r="BM265" s="96">
        <v>320782848.27978516</v>
      </c>
      <c r="BN265" s="96">
        <v>254985592.49898693</v>
      </c>
      <c r="BO265" s="96">
        <v>109805150.81189865</v>
      </c>
      <c r="BP265" s="96">
        <v>106566518.0564843</v>
      </c>
      <c r="BQ265" s="96">
        <v>251573369.45474374</v>
      </c>
    </row>
    <row r="266" spans="1:69" hidden="1" x14ac:dyDescent="0.25">
      <c r="A266" s="96" t="s">
        <v>497</v>
      </c>
      <c r="B266" s="96" t="s">
        <v>3994</v>
      </c>
      <c r="C266" s="96" t="s">
        <v>4192</v>
      </c>
      <c r="D266" s="100">
        <f t="shared" si="4"/>
        <v>1745996855.5999737</v>
      </c>
      <c r="E266" s="96" t="s">
        <v>4193</v>
      </c>
      <c r="BB266" s="96">
        <v>664349016.20440722</v>
      </c>
      <c r="BC266" s="96">
        <v>794558093.64971685</v>
      </c>
      <c r="BD266" s="96">
        <v>1012825877.3396696</v>
      </c>
      <c r="BE266" s="96">
        <v>1298635304.8505449</v>
      </c>
      <c r="BF266" s="96">
        <v>1325002337.1524422</v>
      </c>
      <c r="BG266" s="96">
        <v>1305457101.6575034</v>
      </c>
      <c r="BH266" s="96">
        <v>1387920374.5284731</v>
      </c>
      <c r="BI266" s="96">
        <v>1413505662.9564538</v>
      </c>
      <c r="BJ266" s="96">
        <v>1560213294.1052463</v>
      </c>
      <c r="BK266" s="96">
        <v>1872497795.3785143</v>
      </c>
      <c r="BL266" s="96">
        <v>2042282492.5761478</v>
      </c>
      <c r="BM266" s="96">
        <v>2196550404.1243634</v>
      </c>
      <c r="BN266" s="96">
        <v>1557519139.9103711</v>
      </c>
      <c r="BO266" s="96">
        <v>2753055908.3941774</v>
      </c>
      <c r="BP266" s="96">
        <v>3272932110.1891909</v>
      </c>
      <c r="BQ266" s="96">
        <v>3478644776.5823579</v>
      </c>
    </row>
    <row r="267" spans="1:69" hidden="1" x14ac:dyDescent="0.25">
      <c r="A267" s="96" t="s">
        <v>3993</v>
      </c>
      <c r="B267" s="96" t="s">
        <v>498</v>
      </c>
      <c r="C267" s="96" t="s">
        <v>4192</v>
      </c>
      <c r="D267" s="100">
        <f t="shared" si="4"/>
        <v>11334744523.146833</v>
      </c>
      <c r="E267" s="96" t="s">
        <v>4193</v>
      </c>
      <c r="AJ267" s="96">
        <v>2562970780.0321441</v>
      </c>
      <c r="AK267" s="96">
        <v>4311088518.2659531</v>
      </c>
      <c r="AL267" s="96">
        <v>4279094672.89815</v>
      </c>
      <c r="AM267" s="96">
        <v>5470155599.7784319</v>
      </c>
      <c r="AN267" s="96">
        <v>11653295995.439259</v>
      </c>
      <c r="AO267" s="96">
        <v>14081383277.546507</v>
      </c>
      <c r="AP267" s="96">
        <v>12472992203.622967</v>
      </c>
      <c r="AQ267" s="96">
        <v>12368097296.102713</v>
      </c>
      <c r="AR267" s="96">
        <v>9591297087.2740345</v>
      </c>
      <c r="AS267" s="96">
        <v>13064225765.779408</v>
      </c>
      <c r="AT267" s="96">
        <v>16487616945.320332</v>
      </c>
      <c r="AU267" s="96">
        <v>14836586943.21586</v>
      </c>
      <c r="AV267" s="96">
        <v>15894798784.490232</v>
      </c>
      <c r="AW267" s="96">
        <v>16239897530.837238</v>
      </c>
      <c r="AX267" s="96">
        <v>16858873078.231865</v>
      </c>
      <c r="AY267" s="96">
        <v>20010390981.559933</v>
      </c>
      <c r="AZ267" s="96">
        <v>20827404774.979301</v>
      </c>
      <c r="BA267" s="96">
        <v>18729186140.632462</v>
      </c>
      <c r="BB267" s="96">
        <v>20457771674.618774</v>
      </c>
      <c r="BC267" s="96">
        <v>15907021765.640043</v>
      </c>
      <c r="BD267" s="96">
        <v>18142265904.891323</v>
      </c>
      <c r="BE267" s="96">
        <v>16017816568.024252</v>
      </c>
      <c r="BF267" s="96">
        <v>13440578047.809071</v>
      </c>
      <c r="BG267" s="96">
        <v>12669942094.680992</v>
      </c>
      <c r="BH267" s="96">
        <v>12150867578.887537</v>
      </c>
      <c r="BI267" s="96">
        <v>3841895932.879364</v>
      </c>
      <c r="BJ267" s="96">
        <v>1359391336.717494</v>
      </c>
      <c r="BK267" s="96">
        <v>1324445713.7330782</v>
      </c>
      <c r="BL267" s="96">
        <v>1975751519.2476161</v>
      </c>
    </row>
    <row r="268" spans="1:69" hidden="1" x14ac:dyDescent="0.25">
      <c r="A268" s="96" t="s">
        <v>155</v>
      </c>
      <c r="B268" s="96" t="s">
        <v>499</v>
      </c>
      <c r="C268" s="96" t="s">
        <v>4192</v>
      </c>
      <c r="D268" s="100">
        <f t="shared" si="4"/>
        <v>91816225589.460159</v>
      </c>
      <c r="E268" s="96" t="s">
        <v>4193</v>
      </c>
      <c r="F268" s="96">
        <v>21445881402.589668</v>
      </c>
      <c r="G268" s="96">
        <v>22963053008.854424</v>
      </c>
      <c r="H268" s="96">
        <v>24907730555.969486</v>
      </c>
      <c r="I268" s="96">
        <v>26806841977.303219</v>
      </c>
      <c r="J268" s="96">
        <v>28129828166.296768</v>
      </c>
      <c r="K268" s="96">
        <v>28991271067.470821</v>
      </c>
      <c r="L268" s="96">
        <v>29388347306.422409</v>
      </c>
      <c r="M268" s="96">
        <v>30803171590.579357</v>
      </c>
      <c r="N268" s="96">
        <v>32081611205.659313</v>
      </c>
      <c r="O268" s="96">
        <v>32327009497.517796</v>
      </c>
      <c r="P268" s="96">
        <v>33212137372.850128</v>
      </c>
      <c r="Q268" s="96">
        <v>34235689020.994942</v>
      </c>
      <c r="R268" s="96">
        <v>35262926741.27697</v>
      </c>
      <c r="S268" s="96">
        <v>33435811367.219074</v>
      </c>
      <c r="T268" s="96">
        <v>31800136463.096165</v>
      </c>
      <c r="U268" s="96">
        <v>31431529249.374565</v>
      </c>
      <c r="V268" s="96">
        <v>32782906036.531349</v>
      </c>
      <c r="W268" s="96">
        <v>34291607519.587185</v>
      </c>
      <c r="X268" s="96">
        <v>35422133686.778008</v>
      </c>
      <c r="Y268" s="96">
        <v>36074176319.731499</v>
      </c>
      <c r="Z268" s="96">
        <v>36073078340.797012</v>
      </c>
      <c r="AA268" s="96">
        <v>34142047103.296326</v>
      </c>
      <c r="AB268" s="96">
        <v>33239037856.745155</v>
      </c>
      <c r="AC268" s="96">
        <v>32797415043.879978</v>
      </c>
      <c r="AD268" s="96">
        <v>33671876838.134411</v>
      </c>
      <c r="AE268" s="96">
        <v>37065023881.041862</v>
      </c>
      <c r="AF268" s="96">
        <v>35697177409.867729</v>
      </c>
      <c r="AG268" s="96">
        <v>37356772569.349174</v>
      </c>
      <c r="AH268" s="96">
        <v>40408761871.89727</v>
      </c>
      <c r="AI268" s="96">
        <v>41290125248.025642</v>
      </c>
      <c r="AJ268" s="96">
        <v>41110997827.570297</v>
      </c>
      <c r="AK268" s="96">
        <v>40475660159.834404</v>
      </c>
      <c r="AL268" s="96">
        <v>42698126377.375404</v>
      </c>
      <c r="AM268" s="96">
        <v>47129783784.419731</v>
      </c>
      <c r="AN268" s="96">
        <v>48301328923.117996</v>
      </c>
      <c r="AO268" s="96">
        <v>53584240449.543999</v>
      </c>
      <c r="AP268" s="96">
        <v>57444357266.659927</v>
      </c>
      <c r="AQ268" s="96">
        <v>60486457112.1586</v>
      </c>
      <c r="AR268" s="96">
        <v>62449973115.201569</v>
      </c>
      <c r="AS268" s="96">
        <v>63237497078.591812</v>
      </c>
      <c r="AT268" s="96">
        <v>68494786027.433838</v>
      </c>
      <c r="AU268" s="96">
        <v>70133784553.004974</v>
      </c>
      <c r="AV268" s="96">
        <v>70827606084.371887</v>
      </c>
      <c r="AW268" s="96">
        <v>70905003239.037903</v>
      </c>
      <c r="AX268" s="96">
        <v>72914258730.89325</v>
      </c>
      <c r="AY268" s="96">
        <v>79160981859.819504</v>
      </c>
      <c r="AZ268" s="96">
        <v>85068576289.92923</v>
      </c>
      <c r="BA268" s="96">
        <v>91728013646.309662</v>
      </c>
      <c r="BB268" s="96">
        <v>93149643697.993088</v>
      </c>
      <c r="BC268" s="96">
        <v>77292015324.648865</v>
      </c>
      <c r="BD268" s="96">
        <v>83257419388.739471</v>
      </c>
      <c r="BE268" s="96">
        <v>85762171370.983582</v>
      </c>
      <c r="BF268" s="96">
        <v>86716130377.155777</v>
      </c>
      <c r="BG268" s="96">
        <v>89953221305.496964</v>
      </c>
      <c r="BH268" s="96">
        <v>93233173166.963394</v>
      </c>
      <c r="BI268" s="96">
        <v>96085897668.363312</v>
      </c>
      <c r="BJ268" s="96">
        <v>96477456202.404572</v>
      </c>
      <c r="BK268" s="96">
        <v>96213845051.644226</v>
      </c>
      <c r="BL268" s="96">
        <v>98858055949.869431</v>
      </c>
      <c r="BM268" s="96">
        <v>95582979005.074249</v>
      </c>
      <c r="BN268" s="96">
        <v>84143740492.678864</v>
      </c>
      <c r="BO268" s="96">
        <v>91792049338.467728</v>
      </c>
      <c r="BP268" s="96">
        <v>98575189354.309998</v>
      </c>
      <c r="BQ268" s="96">
        <v>102054833679.71957</v>
      </c>
    </row>
    <row r="269" spans="1:69" hidden="1" x14ac:dyDescent="0.25">
      <c r="A269" s="96" t="s">
        <v>500</v>
      </c>
      <c r="B269" s="96" t="s">
        <v>501</v>
      </c>
      <c r="C269" s="96" t="s">
        <v>4192</v>
      </c>
      <c r="D269" s="100">
        <f t="shared" si="4"/>
        <v>7892388633.9405727</v>
      </c>
      <c r="E269" s="96" t="s">
        <v>4193</v>
      </c>
      <c r="BI269" s="96">
        <v>7892388633.9405727</v>
      </c>
    </row>
    <row r="270" spans="1:69" hidden="1" x14ac:dyDescent="0.25">
      <c r="A270" s="96" t="s">
        <v>502</v>
      </c>
      <c r="B270" s="96" t="s">
        <v>503</v>
      </c>
      <c r="C270" s="96" t="s">
        <v>4192</v>
      </c>
      <c r="D270" s="100">
        <f t="shared" si="4"/>
        <v>3491810277.6932988</v>
      </c>
      <c r="E270" s="96" t="s">
        <v>4193</v>
      </c>
      <c r="V270" s="96">
        <v>2236860142.2964067</v>
      </c>
      <c r="W270" s="96">
        <v>2122978942.8679073</v>
      </c>
      <c r="X270" s="96">
        <v>2206778312.2097821</v>
      </c>
      <c r="Y270" s="96">
        <v>1837189448.5473912</v>
      </c>
      <c r="Z270" s="96">
        <v>2558939956.0240531</v>
      </c>
      <c r="AA270" s="96">
        <v>2879458061.4391475</v>
      </c>
      <c r="AB270" s="96">
        <v>2955311557.3135114</v>
      </c>
      <c r="AC270" s="96">
        <v>3002162302.399437</v>
      </c>
      <c r="AD270" s="96">
        <v>2944900269.4561639</v>
      </c>
      <c r="AE270" s="96">
        <v>3149422910.7179503</v>
      </c>
      <c r="AF270" s="96">
        <v>3804658689.7946405</v>
      </c>
      <c r="AG270" s="96">
        <v>3725167968.4281073</v>
      </c>
      <c r="AH270" s="96">
        <v>3951607602.2877364</v>
      </c>
      <c r="AI270" s="96">
        <v>4000071517.2502575</v>
      </c>
      <c r="AJ270" s="96">
        <v>3998161383.5792041</v>
      </c>
      <c r="AK270" s="96">
        <v>3823043620.3960886</v>
      </c>
      <c r="AL270" s="96">
        <v>3619560160.396245</v>
      </c>
      <c r="AM270" s="96">
        <v>4443832887.1266975</v>
      </c>
      <c r="AN270" s="96">
        <v>4861105675.6068821</v>
      </c>
      <c r="AO270" s="96">
        <v>4884785687.8606625</v>
      </c>
      <c r="AP270" s="96">
        <v>5282307534.9889574</v>
      </c>
      <c r="AQ270" s="96">
        <v>5573770486.037569</v>
      </c>
      <c r="AR270" s="96">
        <v>5535925093.8278799</v>
      </c>
      <c r="AS270" s="96">
        <v>5333153218.8710308</v>
      </c>
      <c r="AT270" s="96">
        <v>4920777415.8498201</v>
      </c>
      <c r="AU270" s="96">
        <v>5081992588.5163641</v>
      </c>
      <c r="AV270" s="96">
        <v>4219841845.8198838</v>
      </c>
      <c r="AW270" s="96">
        <v>3357422021.3536029</v>
      </c>
      <c r="AX270" s="96">
        <v>3288381483.2421412</v>
      </c>
      <c r="AY270" s="96">
        <v>3046957502.8747134</v>
      </c>
      <c r="AZ270" s="96">
        <v>2774484944.9776344</v>
      </c>
      <c r="BA270" s="96">
        <v>2502963971.4109006</v>
      </c>
      <c r="BB270" s="96">
        <v>1975230428.3622019</v>
      </c>
      <c r="BC270" s="96">
        <v>1899694716.8768477</v>
      </c>
      <c r="BD270" s="96">
        <v>2769347446.4713669</v>
      </c>
      <c r="BE270" s="96">
        <v>2910713219.3627858</v>
      </c>
      <c r="BF270" s="96">
        <v>2815406419.7963748</v>
      </c>
      <c r="BG270" s="96">
        <v>2481033733.7778831</v>
      </c>
      <c r="BH270" s="96">
        <v>2577277402.122005</v>
      </c>
      <c r="BI270" s="96">
        <v>3824969000</v>
      </c>
      <c r="BJ270" s="96">
        <v>4628242743.2129192</v>
      </c>
      <c r="BK270" s="96">
        <v>4850707770.7024288</v>
      </c>
      <c r="BL270" s="96">
        <v>4709412832.4630604</v>
      </c>
      <c r="BM270" s="96">
        <v>5363549559.8053122</v>
      </c>
      <c r="BN270" s="96">
        <v>2738132016.2261577</v>
      </c>
      <c r="BO270" s="96">
        <v>4026366869.8624845</v>
      </c>
      <c r="BP270" s="96">
        <v>5795916312.6400461</v>
      </c>
    </row>
  </sheetData>
  <autoFilter ref="A4:BQ270" xr:uid="{D2272A23-C830-4D0D-8A94-96E2212B8DF5}">
    <filterColumn colId="0">
      <filters>
        <filter val="Japan"/>
      </filters>
    </filterColumn>
    <filterColumn colId="3">
      <filters>
        <filter val="1E+08"/>
        <filter val="1E+09"/>
        <filter val="1E+10"/>
        <filter val="1E+11"/>
        <filter val="1E+12"/>
        <filter val="1E+13"/>
        <filter val="2E+07"/>
        <filter val="2E+08"/>
        <filter val="2E+09"/>
        <filter val="2E+10"/>
        <filter val="2E+11"/>
        <filter val="2E+12"/>
        <filter val="2E+13"/>
        <filter val="3E+08"/>
        <filter val="3E+09"/>
        <filter val="3E+10"/>
        <filter val="3E+11"/>
        <filter val="3E+12"/>
        <filter val="4E+08"/>
        <filter val="4E+09"/>
        <filter val="4E+10"/>
        <filter val="4E+11"/>
        <filter val="5E+08"/>
        <filter val="5E+09"/>
        <filter val="5E+10"/>
        <filter val="5E+11"/>
        <filter val="5E+12"/>
        <filter val="6E+07"/>
        <filter val="6E+09"/>
        <filter val="6E+10"/>
        <filter val="6E+11"/>
        <filter val="6E+12"/>
        <filter val="7E+07"/>
        <filter val="7E+08"/>
        <filter val="7E+09"/>
        <filter val="7E+10"/>
        <filter val="7E+11"/>
        <filter val="7E+12"/>
        <filter val="8E+08"/>
        <filter val="8E+09"/>
        <filter val="8E+10"/>
        <filter val="8E+11"/>
        <filter val="9E+07"/>
        <filter val="9E+08"/>
        <filter val="9E+09"/>
        <filter val="9E+10"/>
        <filter val="9E+11"/>
        <filter val="9E+12"/>
      </filters>
    </filterColumn>
  </autoFilter>
  <pageMargins left="0.7" right="0.7" top="0.75" bottom="0.75" header="0.3" footer="0.3"/>
  <pageSetup paperSize="9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5369-6D09-4D88-A11F-B4FAB53CA0E5}">
  <sheetPr filterMode="1"/>
  <dimension ref="A1:Q272"/>
  <sheetViews>
    <sheetView workbookViewId="0">
      <selection activeCell="H54" sqref="H54:H55"/>
    </sheetView>
  </sheetViews>
  <sheetFormatPr defaultRowHeight="15" x14ac:dyDescent="0.25"/>
  <cols>
    <col min="5" max="5" width="9.140625" style="34"/>
  </cols>
  <sheetData>
    <row r="1" spans="1:17" x14ac:dyDescent="0.25">
      <c r="A1" t="s">
        <v>4214</v>
      </c>
      <c r="B1" s="102" t="s">
        <v>4213</v>
      </c>
      <c r="C1" t="s">
        <v>184</v>
      </c>
      <c r="D1" s="102" t="s">
        <v>4187</v>
      </c>
      <c r="F1" t="s">
        <v>4212</v>
      </c>
      <c r="G1" t="s">
        <v>4211</v>
      </c>
      <c r="H1" t="s">
        <v>4210</v>
      </c>
      <c r="I1" t="s">
        <v>4209</v>
      </c>
      <c r="J1" t="s">
        <v>4208</v>
      </c>
      <c r="K1" t="s">
        <v>4207</v>
      </c>
      <c r="L1" t="s">
        <v>4206</v>
      </c>
      <c r="M1" t="s">
        <v>4205</v>
      </c>
      <c r="N1" t="s">
        <v>4204</v>
      </c>
      <c r="O1" t="s">
        <v>4203</v>
      </c>
      <c r="P1" t="s">
        <v>4202</v>
      </c>
      <c r="Q1" t="s">
        <v>4201</v>
      </c>
    </row>
    <row r="2" spans="1:17" x14ac:dyDescent="0.25">
      <c r="A2" t="s">
        <v>4196</v>
      </c>
      <c r="B2" s="102" t="s">
        <v>4200</v>
      </c>
      <c r="C2" t="s">
        <v>205</v>
      </c>
      <c r="D2" s="102" t="s">
        <v>206</v>
      </c>
      <c r="E2" s="34">
        <f t="shared" ref="E2:E65" si="0">AVERAGE(I2:O2)</f>
        <v>0.76259682289624442</v>
      </c>
      <c r="F2">
        <v>0</v>
      </c>
      <c r="I2">
        <v>4.9830316297558006E-2</v>
      </c>
      <c r="K2">
        <v>2.12279633383891</v>
      </c>
      <c r="L2">
        <v>1.3800623177417801</v>
      </c>
      <c r="M2">
        <v>0.34096398983307302</v>
      </c>
      <c r="N2">
        <v>0.34096398983307302</v>
      </c>
      <c r="O2">
        <v>0.34096398983307302</v>
      </c>
      <c r="P2" t="s">
        <v>4199</v>
      </c>
      <c r="Q2" t="s">
        <v>4199</v>
      </c>
    </row>
    <row r="3" spans="1:17" x14ac:dyDescent="0.25">
      <c r="A3" t="s">
        <v>4196</v>
      </c>
      <c r="B3" s="102" t="s">
        <v>4200</v>
      </c>
      <c r="C3" t="s">
        <v>167</v>
      </c>
      <c r="D3" s="102" t="s">
        <v>209</v>
      </c>
      <c r="E3" s="34">
        <f t="shared" si="0"/>
        <v>6.9978644144882134</v>
      </c>
      <c r="F3">
        <v>10.025370726050401</v>
      </c>
      <c r="G3">
        <v>6.5599170577423802</v>
      </c>
      <c r="H3">
        <v>3.8713264422082299</v>
      </c>
      <c r="I3">
        <v>9.0747789139560489</v>
      </c>
      <c r="J3">
        <v>10.1886855480472</v>
      </c>
      <c r="K3">
        <v>3.5565927139718601</v>
      </c>
      <c r="L3">
        <v>4.8049422271258102</v>
      </c>
      <c r="M3">
        <v>4.5323890737489299</v>
      </c>
      <c r="N3">
        <v>8.4138312122838208</v>
      </c>
      <c r="O3">
        <v>8.4138312122838208</v>
      </c>
      <c r="P3" t="s">
        <v>4199</v>
      </c>
      <c r="Q3" t="s">
        <v>4199</v>
      </c>
    </row>
    <row r="4" spans="1:17" x14ac:dyDescent="0.25">
      <c r="A4" t="s">
        <v>4196</v>
      </c>
      <c r="B4" s="102" t="s">
        <v>4200</v>
      </c>
      <c r="C4" t="s">
        <v>162</v>
      </c>
      <c r="D4" s="102" t="s">
        <v>276</v>
      </c>
      <c r="E4" s="34">
        <f t="shared" si="0"/>
        <v>4.3226190726294247</v>
      </c>
      <c r="F4">
        <v>4.7560458166915893</v>
      </c>
      <c r="G4">
        <v>2.2164923842915401</v>
      </c>
      <c r="H4">
        <v>1.9236609684497801</v>
      </c>
      <c r="I4">
        <v>4.4634103494313297</v>
      </c>
      <c r="J4">
        <v>6.0511542430780398</v>
      </c>
      <c r="K4">
        <v>3.94875378317932</v>
      </c>
      <c r="L4">
        <v>3.94875378317932</v>
      </c>
      <c r="M4">
        <v>3.94875378317932</v>
      </c>
      <c r="N4">
        <v>3.94875378317932</v>
      </c>
      <c r="O4">
        <v>3.94875378317932</v>
      </c>
      <c r="P4" t="s">
        <v>4199</v>
      </c>
      <c r="Q4" t="s">
        <v>4199</v>
      </c>
    </row>
    <row r="5" spans="1:17" hidden="1" x14ac:dyDescent="0.25">
      <c r="A5" t="s">
        <v>4196</v>
      </c>
      <c r="B5" s="102" t="s">
        <v>4200</v>
      </c>
      <c r="C5" t="s">
        <v>214</v>
      </c>
      <c r="D5" s="102" t="s">
        <v>4132</v>
      </c>
      <c r="E5" s="34" t="e">
        <f t="shared" si="0"/>
        <v>#DIV/0!</v>
      </c>
      <c r="F5" t="s">
        <v>4199</v>
      </c>
      <c r="G5" t="s">
        <v>4199</v>
      </c>
      <c r="H5" t="s">
        <v>4199</v>
      </c>
      <c r="I5" t="s">
        <v>4199</v>
      </c>
      <c r="J5" t="s">
        <v>4199</v>
      </c>
      <c r="K5" t="s">
        <v>4199</v>
      </c>
      <c r="L5" t="s">
        <v>4199</v>
      </c>
      <c r="M5" t="s">
        <v>4199</v>
      </c>
      <c r="N5" t="s">
        <v>4199</v>
      </c>
      <c r="O5" t="s">
        <v>4199</v>
      </c>
      <c r="P5" t="s">
        <v>4199</v>
      </c>
      <c r="Q5" t="s">
        <v>4199</v>
      </c>
    </row>
    <row r="6" spans="1:17" hidden="1" x14ac:dyDescent="0.25">
      <c r="A6" t="s">
        <v>4196</v>
      </c>
      <c r="B6" s="102" t="s">
        <v>4200</v>
      </c>
      <c r="C6" t="s">
        <v>3694</v>
      </c>
      <c r="D6" s="102" t="s">
        <v>3693</v>
      </c>
      <c r="E6" s="34" t="e">
        <f t="shared" si="0"/>
        <v>#DIV/0!</v>
      </c>
      <c r="F6" t="s">
        <v>4199</v>
      </c>
      <c r="G6" t="s">
        <v>4199</v>
      </c>
      <c r="H6" t="s">
        <v>4199</v>
      </c>
      <c r="I6" t="s">
        <v>4199</v>
      </c>
      <c r="J6" t="s">
        <v>4199</v>
      </c>
      <c r="K6" t="s">
        <v>4199</v>
      </c>
      <c r="L6" t="s">
        <v>4199</v>
      </c>
      <c r="M6" t="s">
        <v>4199</v>
      </c>
      <c r="N6" t="s">
        <v>4199</v>
      </c>
      <c r="O6" t="s">
        <v>4199</v>
      </c>
      <c r="P6" t="s">
        <v>4199</v>
      </c>
      <c r="Q6" t="s">
        <v>4199</v>
      </c>
    </row>
    <row r="7" spans="1:17" x14ac:dyDescent="0.25">
      <c r="A7" t="s">
        <v>4196</v>
      </c>
      <c r="B7" s="102" t="s">
        <v>4200</v>
      </c>
      <c r="C7" t="s">
        <v>207</v>
      </c>
      <c r="D7" s="102" t="s">
        <v>208</v>
      </c>
      <c r="E7" s="34">
        <f t="shared" si="0"/>
        <v>26.033508274430798</v>
      </c>
      <c r="F7">
        <v>0</v>
      </c>
      <c r="G7">
        <v>0</v>
      </c>
      <c r="I7">
        <v>49.263441541999903</v>
      </c>
      <c r="J7">
        <v>40.051087123906598</v>
      </c>
      <c r="K7">
        <v>24.726519484608602</v>
      </c>
      <c r="L7">
        <v>13.5289490060101</v>
      </c>
      <c r="M7">
        <v>22.538666598528799</v>
      </c>
      <c r="N7">
        <v>19.924549847519099</v>
      </c>
      <c r="O7">
        <v>12.2013443184425</v>
      </c>
      <c r="P7" t="s">
        <v>4199</v>
      </c>
      <c r="Q7" t="s">
        <v>4199</v>
      </c>
    </row>
    <row r="8" spans="1:17" hidden="1" x14ac:dyDescent="0.25">
      <c r="A8" t="s">
        <v>4196</v>
      </c>
      <c r="B8" s="102" t="s">
        <v>4200</v>
      </c>
      <c r="C8" t="s">
        <v>215</v>
      </c>
      <c r="D8" s="102" t="s">
        <v>3692</v>
      </c>
      <c r="E8" s="34" t="e">
        <f t="shared" si="0"/>
        <v>#DIV/0!</v>
      </c>
      <c r="F8" t="s">
        <v>4199</v>
      </c>
      <c r="G8" t="s">
        <v>4199</v>
      </c>
      <c r="H8" t="s">
        <v>4199</v>
      </c>
      <c r="I8" t="s">
        <v>4199</v>
      </c>
      <c r="J8" t="s">
        <v>4199</v>
      </c>
      <c r="K8" t="s">
        <v>4199</v>
      </c>
      <c r="L8" t="s">
        <v>4199</v>
      </c>
      <c r="M8" t="s">
        <v>4199</v>
      </c>
      <c r="N8" t="s">
        <v>4199</v>
      </c>
      <c r="O8" t="s">
        <v>4199</v>
      </c>
      <c r="P8" t="s">
        <v>4199</v>
      </c>
      <c r="Q8" t="s">
        <v>4199</v>
      </c>
    </row>
    <row r="9" spans="1:17" x14ac:dyDescent="0.25">
      <c r="A9" t="s">
        <v>4196</v>
      </c>
      <c r="B9" s="102" t="s">
        <v>4200</v>
      </c>
      <c r="C9" t="s">
        <v>145</v>
      </c>
      <c r="D9" s="102" t="s">
        <v>212</v>
      </c>
      <c r="E9" s="34">
        <f t="shared" si="0"/>
        <v>43.332977146775264</v>
      </c>
      <c r="F9">
        <v>23.624433906023</v>
      </c>
      <c r="G9">
        <v>36.173550575092598</v>
      </c>
      <c r="H9">
        <v>49.128676637994502</v>
      </c>
      <c r="I9">
        <v>46.127006571016402</v>
      </c>
      <c r="J9">
        <v>44.118493451270403</v>
      </c>
      <c r="K9">
        <v>45.423432249146799</v>
      </c>
      <c r="L9">
        <v>46.242755668181601</v>
      </c>
      <c r="M9">
        <v>42.696595197368595</v>
      </c>
      <c r="N9">
        <v>36.383623583926997</v>
      </c>
      <c r="O9">
        <v>42.338933306516104</v>
      </c>
      <c r="P9" t="s">
        <v>4199</v>
      </c>
      <c r="Q9" t="s">
        <v>4199</v>
      </c>
    </row>
    <row r="10" spans="1:17" x14ac:dyDescent="0.25">
      <c r="A10" t="s">
        <v>4196</v>
      </c>
      <c r="B10" s="102" t="s">
        <v>4200</v>
      </c>
      <c r="C10" t="s">
        <v>164</v>
      </c>
      <c r="D10" s="102" t="s">
        <v>213</v>
      </c>
      <c r="E10" s="34">
        <f t="shared" si="0"/>
        <v>13.201338881155857</v>
      </c>
      <c r="F10">
        <v>21.171568371707998</v>
      </c>
      <c r="G10">
        <v>27.454877058329004</v>
      </c>
      <c r="H10">
        <v>15.253523935744202</v>
      </c>
      <c r="I10">
        <v>10.3825280335833</v>
      </c>
      <c r="J10">
        <v>10.706889346402299</v>
      </c>
      <c r="K10">
        <v>13.253424191350998</v>
      </c>
      <c r="L10">
        <v>14.736839517860901</v>
      </c>
      <c r="M10">
        <v>15.250148574487099</v>
      </c>
      <c r="N10">
        <v>11.910507972181501</v>
      </c>
      <c r="O10">
        <v>16.169034532224899</v>
      </c>
      <c r="P10" t="s">
        <v>4199</v>
      </c>
      <c r="Q10" t="s">
        <v>4199</v>
      </c>
    </row>
    <row r="11" spans="1:17" hidden="1" x14ac:dyDescent="0.25">
      <c r="A11" t="s">
        <v>4196</v>
      </c>
      <c r="B11" s="102" t="s">
        <v>4200</v>
      </c>
      <c r="C11" t="s">
        <v>203</v>
      </c>
      <c r="D11" s="102" t="s">
        <v>3691</v>
      </c>
      <c r="E11" s="34" t="e">
        <f t="shared" si="0"/>
        <v>#DIV/0!</v>
      </c>
      <c r="F11" t="s">
        <v>4199</v>
      </c>
      <c r="G11" t="s">
        <v>4199</v>
      </c>
      <c r="H11" t="s">
        <v>4199</v>
      </c>
      <c r="I11" t="s">
        <v>4199</v>
      </c>
      <c r="J11" t="s">
        <v>4199</v>
      </c>
      <c r="K11" t="s">
        <v>4199</v>
      </c>
      <c r="L11" t="s">
        <v>4199</v>
      </c>
      <c r="M11" t="s">
        <v>4199</v>
      </c>
      <c r="N11" t="s">
        <v>4199</v>
      </c>
      <c r="O11" t="s">
        <v>4199</v>
      </c>
      <c r="P11" t="s">
        <v>4199</v>
      </c>
      <c r="Q11" t="s">
        <v>4199</v>
      </c>
    </row>
    <row r="12" spans="1:17" x14ac:dyDescent="0.25">
      <c r="A12" t="s">
        <v>4196</v>
      </c>
      <c r="B12" s="102" t="s">
        <v>4200</v>
      </c>
      <c r="C12" t="s">
        <v>84</v>
      </c>
      <c r="D12" s="102" t="s">
        <v>216</v>
      </c>
      <c r="E12" s="34">
        <f t="shared" si="0"/>
        <v>18.190812562238385</v>
      </c>
      <c r="F12">
        <v>23.791285040180298</v>
      </c>
      <c r="G12">
        <v>40.076252694859498</v>
      </c>
      <c r="H12">
        <v>17.816658903423598</v>
      </c>
      <c r="I12">
        <v>21.757502758066298</v>
      </c>
      <c r="J12">
        <v>21.8180222008308</v>
      </c>
      <c r="K12">
        <v>19.024016008054502</v>
      </c>
      <c r="L12">
        <v>19.467964484082302</v>
      </c>
      <c r="M12">
        <v>17.940778995820899</v>
      </c>
      <c r="N12">
        <v>15.333354810498001</v>
      </c>
      <c r="O12">
        <v>11.994048678315899</v>
      </c>
      <c r="P12" t="s">
        <v>4199</v>
      </c>
      <c r="Q12" t="s">
        <v>4199</v>
      </c>
    </row>
    <row r="13" spans="1:17" x14ac:dyDescent="0.25">
      <c r="A13" t="s">
        <v>4196</v>
      </c>
      <c r="B13" s="102" t="s">
        <v>4200</v>
      </c>
      <c r="C13" t="s">
        <v>51</v>
      </c>
      <c r="D13" s="102" t="s">
        <v>217</v>
      </c>
      <c r="E13" s="34">
        <f t="shared" si="0"/>
        <v>61.981957221267486</v>
      </c>
      <c r="F13">
        <v>53.211269539837403</v>
      </c>
      <c r="G13">
        <v>58.8933390360407</v>
      </c>
      <c r="H13">
        <v>61.936406473261194</v>
      </c>
      <c r="I13">
        <v>62.380990833072005</v>
      </c>
      <c r="J13">
        <v>62.532587229517802</v>
      </c>
      <c r="K13">
        <v>61.269616260585401</v>
      </c>
      <c r="L13">
        <v>61.184167708146497</v>
      </c>
      <c r="M13">
        <v>62.223735581122199</v>
      </c>
      <c r="N13">
        <v>62.537307859518798</v>
      </c>
      <c r="O13">
        <v>61.745295076909699</v>
      </c>
      <c r="P13" t="s">
        <v>4199</v>
      </c>
      <c r="Q13" t="s">
        <v>4199</v>
      </c>
    </row>
    <row r="14" spans="1:17" x14ac:dyDescent="0.25">
      <c r="A14" t="s">
        <v>4196</v>
      </c>
      <c r="B14" s="102" t="s">
        <v>4200</v>
      </c>
      <c r="C14" t="s">
        <v>168</v>
      </c>
      <c r="D14" s="102" t="s">
        <v>218</v>
      </c>
      <c r="E14" s="34">
        <f t="shared" si="0"/>
        <v>28.684973312449927</v>
      </c>
      <c r="F14">
        <v>15.2962876204588</v>
      </c>
      <c r="G14">
        <v>14.137518439029801</v>
      </c>
      <c r="H14">
        <v>12.667627758679401</v>
      </c>
      <c r="I14">
        <v>16.785085651871501</v>
      </c>
      <c r="J14">
        <v>28.2619121711306</v>
      </c>
      <c r="K14">
        <v>26.165145741257401</v>
      </c>
      <c r="L14">
        <v>23.240131916000699</v>
      </c>
      <c r="M14">
        <v>31.990994616373602</v>
      </c>
      <c r="N14">
        <v>34.244960746893902</v>
      </c>
      <c r="O14">
        <v>40.106582343621803</v>
      </c>
      <c r="P14" t="s">
        <v>4199</v>
      </c>
      <c r="Q14" t="s">
        <v>4199</v>
      </c>
    </row>
    <row r="15" spans="1:17" x14ac:dyDescent="0.25">
      <c r="A15" t="s">
        <v>4196</v>
      </c>
      <c r="B15" s="102" t="s">
        <v>4200</v>
      </c>
      <c r="C15" t="s">
        <v>230</v>
      </c>
      <c r="D15" s="102" t="s">
        <v>3690</v>
      </c>
      <c r="E15" s="34">
        <f t="shared" si="0"/>
        <v>52.074353329037535</v>
      </c>
      <c r="F15">
        <v>18.374189753794901</v>
      </c>
      <c r="G15">
        <v>53.546465971544698</v>
      </c>
      <c r="H15">
        <v>67.962603227650703</v>
      </c>
      <c r="I15">
        <v>63.225896334939002</v>
      </c>
      <c r="J15">
        <v>58.578875088893703</v>
      </c>
      <c r="K15">
        <v>58.1677097142653</v>
      </c>
      <c r="L15">
        <v>48.986197632217497</v>
      </c>
      <c r="M15">
        <v>62.740543397774196</v>
      </c>
      <c r="N15">
        <v>36.4106255675865</v>
      </c>
      <c r="O15">
        <v>36.4106255675865</v>
      </c>
      <c r="P15" t="s">
        <v>4199</v>
      </c>
      <c r="Q15" t="s">
        <v>4199</v>
      </c>
    </row>
    <row r="16" spans="1:17" x14ac:dyDescent="0.25">
      <c r="A16" t="s">
        <v>4196</v>
      </c>
      <c r="B16" s="102" t="s">
        <v>4200</v>
      </c>
      <c r="C16" t="s">
        <v>228</v>
      </c>
      <c r="D16" s="102" t="s">
        <v>229</v>
      </c>
      <c r="E16" s="34">
        <f t="shared" si="0"/>
        <v>19.348430775222742</v>
      </c>
      <c r="F16">
        <v>14.9859496261105</v>
      </c>
      <c r="G16">
        <v>19.497543273078598</v>
      </c>
      <c r="H16">
        <v>12.197756636696401</v>
      </c>
      <c r="I16">
        <v>15.194447071394801</v>
      </c>
      <c r="J16">
        <v>15.192297904677099</v>
      </c>
      <c r="K16">
        <v>12.3905086995176</v>
      </c>
      <c r="L16">
        <v>13.0742020439095</v>
      </c>
      <c r="M16">
        <v>20.678562832794402</v>
      </c>
      <c r="N16">
        <v>29.454498437132898</v>
      </c>
      <c r="O16">
        <v>29.454498437132898</v>
      </c>
      <c r="P16" t="s">
        <v>4199</v>
      </c>
      <c r="Q16" t="s">
        <v>4199</v>
      </c>
    </row>
    <row r="17" spans="1:17" x14ac:dyDescent="0.25">
      <c r="A17" t="s">
        <v>4196</v>
      </c>
      <c r="B17" s="102" t="s">
        <v>4200</v>
      </c>
      <c r="C17" t="s">
        <v>181</v>
      </c>
      <c r="D17" s="102" t="s">
        <v>226</v>
      </c>
      <c r="E17" s="34">
        <f t="shared" si="0"/>
        <v>1.8696778955494797</v>
      </c>
      <c r="F17">
        <v>2.4136024949773303</v>
      </c>
      <c r="G17">
        <v>3.3282385873881903</v>
      </c>
      <c r="H17">
        <v>1.8008887923212697</v>
      </c>
      <c r="I17">
        <v>1.8696778955494799</v>
      </c>
      <c r="J17">
        <v>1.8696778955494799</v>
      </c>
      <c r="K17">
        <v>1.8696778955494799</v>
      </c>
      <c r="L17">
        <v>1.8696778955494799</v>
      </c>
      <c r="M17">
        <v>1.8696778955494799</v>
      </c>
      <c r="N17">
        <v>1.8696778955494799</v>
      </c>
      <c r="O17">
        <v>1.8696778955494799</v>
      </c>
      <c r="P17" t="s">
        <v>4199</v>
      </c>
      <c r="Q17" t="s">
        <v>4199</v>
      </c>
    </row>
    <row r="18" spans="1:17" x14ac:dyDescent="0.25">
      <c r="A18" t="s">
        <v>4196</v>
      </c>
      <c r="B18" s="102" t="s">
        <v>4200</v>
      </c>
      <c r="C18" t="s">
        <v>238</v>
      </c>
      <c r="D18" s="102" t="s">
        <v>239</v>
      </c>
      <c r="E18" s="34">
        <f t="shared" si="0"/>
        <v>31.819259282935487</v>
      </c>
      <c r="F18">
        <v>36.451190960562201</v>
      </c>
      <c r="G18">
        <v>31.967407153000899</v>
      </c>
      <c r="H18">
        <v>33.300214995368499</v>
      </c>
      <c r="I18">
        <v>34.158310710958702</v>
      </c>
      <c r="J18">
        <v>32.833753260098298</v>
      </c>
      <c r="K18">
        <v>30.2853162106532</v>
      </c>
      <c r="L18">
        <v>31.365411329044303</v>
      </c>
      <c r="M18">
        <v>31.365411329044303</v>
      </c>
      <c r="N18">
        <v>34.978979132569599</v>
      </c>
      <c r="O18">
        <v>27.747633008179999</v>
      </c>
      <c r="P18" t="s">
        <v>4199</v>
      </c>
      <c r="Q18" t="s">
        <v>4199</v>
      </c>
    </row>
    <row r="19" spans="1:17" x14ac:dyDescent="0.25">
      <c r="A19" t="s">
        <v>4196</v>
      </c>
      <c r="B19" s="102" t="s">
        <v>4200</v>
      </c>
      <c r="C19" t="s">
        <v>159</v>
      </c>
      <c r="D19" s="102" t="s">
        <v>232</v>
      </c>
      <c r="E19" s="34">
        <f t="shared" si="0"/>
        <v>40.223266585277997</v>
      </c>
      <c r="F19">
        <v>50.081672927729002</v>
      </c>
      <c r="G19">
        <v>45.164569846871899</v>
      </c>
      <c r="H19">
        <v>35.171047925589399</v>
      </c>
      <c r="I19">
        <v>38.755228329795898</v>
      </c>
      <c r="J19">
        <v>41.917664206552303</v>
      </c>
      <c r="K19">
        <v>39.821592465299396</v>
      </c>
      <c r="L19">
        <v>39.002748975751501</v>
      </c>
      <c r="M19">
        <v>41.474387011301403</v>
      </c>
      <c r="N19">
        <v>44.324699554407296</v>
      </c>
      <c r="O19">
        <v>36.266545553838199</v>
      </c>
      <c r="P19" t="s">
        <v>4199</v>
      </c>
      <c r="Q19" t="s">
        <v>4199</v>
      </c>
    </row>
    <row r="20" spans="1:17" x14ac:dyDescent="0.25">
      <c r="A20" t="s">
        <v>4196</v>
      </c>
      <c r="B20" s="102" t="s">
        <v>4200</v>
      </c>
      <c r="C20" t="s">
        <v>63</v>
      </c>
      <c r="D20" s="102" t="s">
        <v>221</v>
      </c>
      <c r="E20" s="34">
        <f t="shared" si="0"/>
        <v>55.58668063897057</v>
      </c>
      <c r="F20">
        <v>49.683358539005603</v>
      </c>
      <c r="G20">
        <v>53.731638720691002</v>
      </c>
      <c r="H20">
        <v>50.935237627897699</v>
      </c>
      <c r="I20">
        <v>52.696019428814502</v>
      </c>
      <c r="J20">
        <v>53.634964047147605</v>
      </c>
      <c r="K20">
        <v>53.849661928567208</v>
      </c>
      <c r="L20">
        <v>52.301313971613098</v>
      </c>
      <c r="M20">
        <v>56.1589894619242</v>
      </c>
      <c r="N20">
        <v>59.5651317884723</v>
      </c>
      <c r="O20">
        <v>60.900683846255099</v>
      </c>
      <c r="P20" t="s">
        <v>4199</v>
      </c>
      <c r="Q20" t="s">
        <v>4199</v>
      </c>
    </row>
    <row r="21" spans="1:17" x14ac:dyDescent="0.25">
      <c r="A21" t="s">
        <v>4196</v>
      </c>
      <c r="B21" s="102" t="s">
        <v>4200</v>
      </c>
      <c r="C21" t="s">
        <v>233</v>
      </c>
      <c r="D21" s="102" t="s">
        <v>3689</v>
      </c>
      <c r="E21" s="34">
        <f t="shared" si="0"/>
        <v>0.10339214426396015</v>
      </c>
      <c r="F21">
        <v>9.3537647466909995E-3</v>
      </c>
      <c r="G21">
        <v>0.26380228401481304</v>
      </c>
      <c r="H21">
        <v>6.7114439286005995E-2</v>
      </c>
      <c r="I21">
        <v>3.8038439755261E-2</v>
      </c>
      <c r="J21">
        <v>4.5270714755894996E-2</v>
      </c>
      <c r="K21">
        <v>7.5632875902976002E-2</v>
      </c>
      <c r="L21">
        <v>0.154079795797366</v>
      </c>
      <c r="M21">
        <v>0.11368506845896301</v>
      </c>
      <c r="N21">
        <v>0.22042314319505102</v>
      </c>
      <c r="O21">
        <v>7.6614971982208999E-2</v>
      </c>
      <c r="P21" t="s">
        <v>4199</v>
      </c>
      <c r="Q21" t="s">
        <v>4199</v>
      </c>
    </row>
    <row r="22" spans="1:17" hidden="1" x14ac:dyDescent="0.25">
      <c r="A22" t="s">
        <v>4196</v>
      </c>
      <c r="B22" s="102" t="s">
        <v>4200</v>
      </c>
      <c r="C22" t="s">
        <v>222</v>
      </c>
      <c r="D22" s="102" t="s">
        <v>223</v>
      </c>
      <c r="E22" s="34" t="e">
        <f t="shared" si="0"/>
        <v>#DIV/0!</v>
      </c>
      <c r="F22" t="s">
        <v>4199</v>
      </c>
      <c r="G22" t="s">
        <v>4199</v>
      </c>
      <c r="H22" t="s">
        <v>4199</v>
      </c>
      <c r="I22" t="s">
        <v>4199</v>
      </c>
      <c r="J22" t="s">
        <v>4199</v>
      </c>
      <c r="K22" t="s">
        <v>4199</v>
      </c>
      <c r="L22" t="s">
        <v>4199</v>
      </c>
      <c r="M22" t="s">
        <v>4199</v>
      </c>
      <c r="N22" t="s">
        <v>4199</v>
      </c>
      <c r="O22" t="s">
        <v>4199</v>
      </c>
      <c r="P22" t="s">
        <v>4199</v>
      </c>
      <c r="Q22" t="s">
        <v>4199</v>
      </c>
    </row>
    <row r="23" spans="1:17" x14ac:dyDescent="0.25">
      <c r="A23" t="s">
        <v>4196</v>
      </c>
      <c r="B23" s="102" t="s">
        <v>4200</v>
      </c>
      <c r="C23" t="s">
        <v>234</v>
      </c>
      <c r="D23" s="102" t="s">
        <v>4131</v>
      </c>
      <c r="E23" s="34">
        <f t="shared" si="0"/>
        <v>49.178780538070718</v>
      </c>
      <c r="F23">
        <v>0</v>
      </c>
      <c r="H23">
        <v>57.303272382591395</v>
      </c>
      <c r="I23">
        <v>24.3735853133105</v>
      </c>
      <c r="J23">
        <v>28.589657108618098</v>
      </c>
      <c r="K23">
        <v>41.763484364927102</v>
      </c>
      <c r="L23">
        <v>63.720205462194599</v>
      </c>
      <c r="M23">
        <v>72.324070467806507</v>
      </c>
      <c r="N23">
        <v>25.365042967688801</v>
      </c>
      <c r="O23">
        <v>88.1154180819494</v>
      </c>
      <c r="P23" t="s">
        <v>4199</v>
      </c>
      <c r="Q23" t="s">
        <v>4199</v>
      </c>
    </row>
    <row r="24" spans="1:17" hidden="1" x14ac:dyDescent="0.25">
      <c r="A24" t="s">
        <v>4196</v>
      </c>
      <c r="B24" s="102" t="s">
        <v>4200</v>
      </c>
      <c r="C24" t="s">
        <v>241</v>
      </c>
      <c r="D24" s="102" t="s">
        <v>242</v>
      </c>
      <c r="E24" s="34" t="e">
        <f t="shared" si="0"/>
        <v>#DIV/0!</v>
      </c>
      <c r="F24" t="s">
        <v>4199</v>
      </c>
      <c r="G24" t="s">
        <v>4199</v>
      </c>
      <c r="H24" t="s">
        <v>4199</v>
      </c>
      <c r="I24" t="s">
        <v>4199</v>
      </c>
      <c r="J24" t="s">
        <v>4199</v>
      </c>
      <c r="K24" t="s">
        <v>4199</v>
      </c>
      <c r="L24" t="s">
        <v>4199</v>
      </c>
      <c r="M24" t="s">
        <v>4199</v>
      </c>
      <c r="N24" t="s">
        <v>4199</v>
      </c>
      <c r="O24" t="s">
        <v>4199</v>
      </c>
      <c r="P24" t="s">
        <v>4199</v>
      </c>
      <c r="Q24" t="s">
        <v>4199</v>
      </c>
    </row>
    <row r="25" spans="1:17" x14ac:dyDescent="0.25">
      <c r="A25" t="s">
        <v>4196</v>
      </c>
      <c r="B25" s="102" t="s">
        <v>4200</v>
      </c>
      <c r="C25" t="s">
        <v>235</v>
      </c>
      <c r="D25" s="102" t="s">
        <v>236</v>
      </c>
      <c r="E25" s="34">
        <f t="shared" si="0"/>
        <v>3.7387617897741059</v>
      </c>
      <c r="F25">
        <v>6.59846389625306</v>
      </c>
      <c r="G25">
        <v>1.19284195506968</v>
      </c>
      <c r="H25">
        <v>3.3982878254857898</v>
      </c>
      <c r="I25">
        <v>3.5250790344270997</v>
      </c>
      <c r="J25">
        <v>2.7394415757607997</v>
      </c>
      <c r="K25">
        <v>1.9427173633233701</v>
      </c>
      <c r="L25">
        <v>4.5812416887205201</v>
      </c>
      <c r="M25">
        <v>5.7700300052061602</v>
      </c>
      <c r="N25">
        <v>4.3585453097140405</v>
      </c>
      <c r="O25">
        <v>3.2542775512667501</v>
      </c>
      <c r="P25" t="s">
        <v>4199</v>
      </c>
      <c r="Q25" t="s">
        <v>4199</v>
      </c>
    </row>
    <row r="26" spans="1:17" x14ac:dyDescent="0.25">
      <c r="A26" t="s">
        <v>4196</v>
      </c>
      <c r="B26" s="102" t="s">
        <v>4200</v>
      </c>
      <c r="C26" t="s">
        <v>156</v>
      </c>
      <c r="D26" s="102" t="s">
        <v>231</v>
      </c>
      <c r="E26" s="34">
        <f t="shared" si="0"/>
        <v>26.818965530225302</v>
      </c>
      <c r="F26">
        <v>31.509262492748203</v>
      </c>
      <c r="G26">
        <v>31.509262492748203</v>
      </c>
      <c r="H26">
        <v>24.382626986811101</v>
      </c>
      <c r="I26">
        <v>24.8729152768774</v>
      </c>
      <c r="J26">
        <v>24.042937469478801</v>
      </c>
      <c r="K26">
        <v>25.6469212091515</v>
      </c>
      <c r="L26">
        <v>26.697053796520397</v>
      </c>
      <c r="M26">
        <v>28.649662424716301</v>
      </c>
      <c r="N26">
        <v>28.830813982320201</v>
      </c>
      <c r="O26">
        <v>28.992454552512498</v>
      </c>
      <c r="P26" t="s">
        <v>4199</v>
      </c>
      <c r="Q26" t="s">
        <v>4199</v>
      </c>
    </row>
    <row r="27" spans="1:17" x14ac:dyDescent="0.25">
      <c r="A27" t="s">
        <v>4196</v>
      </c>
      <c r="B27" s="102" t="s">
        <v>4200</v>
      </c>
      <c r="C27" t="s">
        <v>157</v>
      </c>
      <c r="D27" s="102" t="s">
        <v>243</v>
      </c>
      <c r="E27" s="34">
        <f t="shared" si="0"/>
        <v>4.4823900145775726</v>
      </c>
      <c r="F27">
        <v>4.1128629061784094</v>
      </c>
      <c r="G27">
        <v>4.1128629061784094</v>
      </c>
      <c r="H27">
        <v>3.4385071832283196</v>
      </c>
      <c r="I27">
        <v>5.33697813407802</v>
      </c>
      <c r="J27">
        <v>4.0118307754003695</v>
      </c>
      <c r="K27">
        <v>4.5990132461237199</v>
      </c>
      <c r="L27">
        <v>4.5098718866694494</v>
      </c>
      <c r="M27">
        <v>4.3503834744213101</v>
      </c>
      <c r="N27">
        <v>4.9950125582948601</v>
      </c>
      <c r="O27">
        <v>3.5736400270552795</v>
      </c>
      <c r="P27" t="s">
        <v>4199</v>
      </c>
      <c r="Q27" t="s">
        <v>4199</v>
      </c>
    </row>
    <row r="28" spans="1:17" x14ac:dyDescent="0.25">
      <c r="A28" t="s">
        <v>4196</v>
      </c>
      <c r="B28" s="102" t="s">
        <v>4200</v>
      </c>
      <c r="C28" t="s">
        <v>166</v>
      </c>
      <c r="D28" s="102" t="s">
        <v>237</v>
      </c>
      <c r="E28" s="34">
        <f t="shared" si="0"/>
        <v>37.69816185733491</v>
      </c>
      <c r="F28">
        <v>37.870653004188995</v>
      </c>
      <c r="G28">
        <v>48.263928318151798</v>
      </c>
      <c r="H28">
        <v>36.675589963816805</v>
      </c>
      <c r="I28">
        <v>40.553122183017095</v>
      </c>
      <c r="J28">
        <v>41.203612281964901</v>
      </c>
      <c r="K28">
        <v>40.853716147000704</v>
      </c>
      <c r="L28">
        <v>40.878196986093101</v>
      </c>
      <c r="M28">
        <v>38.010930988486301</v>
      </c>
      <c r="N28">
        <v>32.018004988776703</v>
      </c>
      <c r="O28">
        <v>30.369549426005499</v>
      </c>
      <c r="P28" t="s">
        <v>4199</v>
      </c>
      <c r="Q28" t="s">
        <v>4199</v>
      </c>
    </row>
    <row r="29" spans="1:17" hidden="1" x14ac:dyDescent="0.25">
      <c r="A29" t="s">
        <v>4196</v>
      </c>
      <c r="B29" s="102" t="s">
        <v>4200</v>
      </c>
      <c r="C29" t="s">
        <v>491</v>
      </c>
      <c r="D29" s="102" t="s">
        <v>3998</v>
      </c>
      <c r="E29" s="34" t="e">
        <f t="shared" si="0"/>
        <v>#DIV/0!</v>
      </c>
      <c r="F29" t="s">
        <v>4199</v>
      </c>
      <c r="G29" t="s">
        <v>4199</v>
      </c>
      <c r="H29" t="s">
        <v>4199</v>
      </c>
      <c r="I29" t="s">
        <v>4199</v>
      </c>
      <c r="J29" t="s">
        <v>4199</v>
      </c>
      <c r="K29" t="s">
        <v>4199</v>
      </c>
      <c r="L29" t="s">
        <v>4199</v>
      </c>
      <c r="M29" t="s">
        <v>4199</v>
      </c>
      <c r="N29" t="s">
        <v>4199</v>
      </c>
      <c r="O29" t="s">
        <v>4199</v>
      </c>
      <c r="P29" t="s">
        <v>4199</v>
      </c>
      <c r="Q29" t="s">
        <v>4199</v>
      </c>
    </row>
    <row r="30" spans="1:17" x14ac:dyDescent="0.25">
      <c r="A30" t="s">
        <v>4196</v>
      </c>
      <c r="B30" s="102" t="s">
        <v>4200</v>
      </c>
      <c r="C30" t="s">
        <v>240</v>
      </c>
      <c r="D30" s="102" t="s">
        <v>3688</v>
      </c>
      <c r="E30" s="34">
        <f t="shared" si="0"/>
        <v>52.415407481642077</v>
      </c>
      <c r="G30">
        <v>33.769340160915498</v>
      </c>
      <c r="H30">
        <v>85.744438602429497</v>
      </c>
      <c r="I30">
        <v>82.593369062462997</v>
      </c>
      <c r="J30">
        <v>87.228524915324201</v>
      </c>
      <c r="K30">
        <v>65.019756192795995</v>
      </c>
      <c r="L30">
        <v>81.032544771015807</v>
      </c>
      <c r="M30">
        <v>37.1084572791273</v>
      </c>
      <c r="N30">
        <v>6.7290697464334999</v>
      </c>
      <c r="O30">
        <v>7.1961304043346992</v>
      </c>
      <c r="P30" t="s">
        <v>4199</v>
      </c>
      <c r="Q30" t="s">
        <v>4199</v>
      </c>
    </row>
    <row r="31" spans="1:17" x14ac:dyDescent="0.25">
      <c r="A31" t="s">
        <v>4196</v>
      </c>
      <c r="B31" s="102" t="s">
        <v>4200</v>
      </c>
      <c r="C31" t="s">
        <v>148</v>
      </c>
      <c r="D31" s="102" t="s">
        <v>227</v>
      </c>
      <c r="E31" s="34">
        <f t="shared" si="0"/>
        <v>45.37966144347444</v>
      </c>
      <c r="F31">
        <v>35.105116853109905</v>
      </c>
      <c r="G31">
        <v>26.809321246648999</v>
      </c>
      <c r="H31">
        <v>39.0305272505829</v>
      </c>
      <c r="I31">
        <v>42.199005860706301</v>
      </c>
      <c r="J31">
        <v>43.4431526088946</v>
      </c>
      <c r="K31">
        <v>42.959748858604598</v>
      </c>
      <c r="L31">
        <v>44.692598772063704</v>
      </c>
      <c r="M31">
        <v>46.288570405662497</v>
      </c>
      <c r="N31">
        <v>48.674315322683597</v>
      </c>
      <c r="O31">
        <v>49.400238275705796</v>
      </c>
      <c r="P31" t="s">
        <v>4199</v>
      </c>
      <c r="Q31" t="s">
        <v>4199</v>
      </c>
    </row>
    <row r="32" spans="1:17" hidden="1" x14ac:dyDescent="0.25">
      <c r="A32" t="s">
        <v>4196</v>
      </c>
      <c r="B32" s="102" t="s">
        <v>4200</v>
      </c>
      <c r="C32" t="s">
        <v>224</v>
      </c>
      <c r="D32" s="102" t="s">
        <v>225</v>
      </c>
      <c r="E32" s="34" t="e">
        <f t="shared" si="0"/>
        <v>#DIV/0!</v>
      </c>
      <c r="F32" t="s">
        <v>4199</v>
      </c>
      <c r="G32" t="s">
        <v>4199</v>
      </c>
      <c r="H32" t="s">
        <v>4199</v>
      </c>
      <c r="I32" t="s">
        <v>4199</v>
      </c>
      <c r="J32" t="s">
        <v>4199</v>
      </c>
      <c r="K32" t="s">
        <v>4199</v>
      </c>
      <c r="L32" t="s">
        <v>4199</v>
      </c>
      <c r="M32" t="s">
        <v>4199</v>
      </c>
      <c r="N32" t="s">
        <v>4199</v>
      </c>
      <c r="O32" t="s">
        <v>4199</v>
      </c>
      <c r="P32" t="s">
        <v>4199</v>
      </c>
      <c r="Q32" t="s">
        <v>4199</v>
      </c>
    </row>
    <row r="33" spans="1:17" x14ac:dyDescent="0.25">
      <c r="A33" t="s">
        <v>4196</v>
      </c>
      <c r="B33" s="102" t="s">
        <v>4200</v>
      </c>
      <c r="C33" t="s">
        <v>219</v>
      </c>
      <c r="D33" s="102" t="s">
        <v>220</v>
      </c>
      <c r="E33" s="34">
        <f t="shared" si="0"/>
        <v>13.140658572727023</v>
      </c>
      <c r="F33">
        <v>11.709774583063099</v>
      </c>
      <c r="G33">
        <v>4.4680336225708599</v>
      </c>
      <c r="H33">
        <v>25.530940183984104</v>
      </c>
      <c r="I33">
        <v>21.7239225552741</v>
      </c>
      <c r="J33">
        <v>21.230738665944802</v>
      </c>
      <c r="K33">
        <v>8.8563614366156393</v>
      </c>
      <c r="L33">
        <v>12.689246723515199</v>
      </c>
      <c r="M33">
        <v>14.833724000534701</v>
      </c>
      <c r="N33">
        <v>5.6301895518171694</v>
      </c>
      <c r="O33">
        <v>7.0204270753875599</v>
      </c>
      <c r="P33" t="s">
        <v>4199</v>
      </c>
      <c r="Q33" t="s">
        <v>4199</v>
      </c>
    </row>
    <row r="34" spans="1:17" x14ac:dyDescent="0.25">
      <c r="A34" t="s">
        <v>4196</v>
      </c>
      <c r="B34" s="102" t="s">
        <v>4200</v>
      </c>
      <c r="C34" t="s">
        <v>261</v>
      </c>
      <c r="D34" s="102" t="s">
        <v>262</v>
      </c>
      <c r="E34" s="34">
        <f t="shared" si="0"/>
        <v>0.61125065755504238</v>
      </c>
      <c r="F34">
        <v>9.6586402564716997E-2</v>
      </c>
      <c r="G34">
        <v>4.8301209126863496</v>
      </c>
      <c r="H34">
        <v>0.15416850089152101</v>
      </c>
      <c r="I34">
        <v>0.12557963491722002</v>
      </c>
      <c r="J34">
        <v>0.169802427086025</v>
      </c>
      <c r="L34">
        <v>2.4868369961263001E-2</v>
      </c>
      <c r="M34">
        <v>0.99431615909494597</v>
      </c>
      <c r="N34">
        <v>1.1764686771354</v>
      </c>
      <c r="O34">
        <v>1.1764686771354</v>
      </c>
      <c r="P34" t="s">
        <v>4199</v>
      </c>
      <c r="Q34" t="s">
        <v>4199</v>
      </c>
    </row>
    <row r="35" spans="1:17" x14ac:dyDescent="0.25">
      <c r="A35" t="s">
        <v>4196</v>
      </c>
      <c r="B35" s="102" t="s">
        <v>4200</v>
      </c>
      <c r="C35" t="s">
        <v>341</v>
      </c>
      <c r="D35" s="102" t="s">
        <v>342</v>
      </c>
      <c r="E35" s="34">
        <f t="shared" si="0"/>
        <v>10.369813159163352</v>
      </c>
      <c r="F35">
        <v>1.3100153791801401</v>
      </c>
      <c r="G35">
        <v>1.3100153791801401</v>
      </c>
      <c r="H35">
        <v>1.77601836426537</v>
      </c>
      <c r="I35">
        <v>8.920290121240031</v>
      </c>
      <c r="J35">
        <v>9.5580968467268299</v>
      </c>
      <c r="K35">
        <v>9.778440333220221</v>
      </c>
      <c r="L35">
        <v>9.1666861628285901</v>
      </c>
      <c r="M35">
        <v>9.021019579105289</v>
      </c>
      <c r="N35">
        <v>12.457253501618599</v>
      </c>
      <c r="O35">
        <v>13.686905569403901</v>
      </c>
      <c r="P35" t="s">
        <v>4199</v>
      </c>
      <c r="Q35" t="s">
        <v>4199</v>
      </c>
    </row>
    <row r="36" spans="1:17" x14ac:dyDescent="0.25">
      <c r="A36" t="s">
        <v>4196</v>
      </c>
      <c r="B36" s="102" t="s">
        <v>4200</v>
      </c>
      <c r="C36" t="s">
        <v>252</v>
      </c>
      <c r="D36" s="102" t="s">
        <v>253</v>
      </c>
      <c r="E36" s="34">
        <f t="shared" si="0"/>
        <v>12.102373836522329</v>
      </c>
      <c r="F36">
        <v>19.709038756688599</v>
      </c>
      <c r="G36">
        <v>6.0961831684131695</v>
      </c>
      <c r="H36">
        <v>16.278472905378997</v>
      </c>
      <c r="I36">
        <v>14.814449034644101</v>
      </c>
      <c r="J36">
        <v>10.7007558111319</v>
      </c>
      <c r="K36">
        <v>12.437019254242699</v>
      </c>
      <c r="L36">
        <v>11.6910981889094</v>
      </c>
      <c r="M36">
        <v>11.6910981889094</v>
      </c>
      <c r="N36">
        <v>11.6910981889094</v>
      </c>
      <c r="O36">
        <v>11.6910981889094</v>
      </c>
      <c r="P36" t="s">
        <v>4199</v>
      </c>
      <c r="Q36" t="s">
        <v>4199</v>
      </c>
    </row>
    <row r="37" spans="1:17" x14ac:dyDescent="0.25">
      <c r="A37" t="s">
        <v>4196</v>
      </c>
      <c r="B37" s="102" t="s">
        <v>4200</v>
      </c>
      <c r="C37" t="s">
        <v>87</v>
      </c>
      <c r="D37" s="102" t="s">
        <v>246</v>
      </c>
      <c r="E37" s="34">
        <f t="shared" si="0"/>
        <v>56.050708080510368</v>
      </c>
      <c r="F37">
        <v>57.548959908576705</v>
      </c>
      <c r="G37">
        <v>62.114236635484296</v>
      </c>
      <c r="H37">
        <v>56.634328220223495</v>
      </c>
      <c r="I37">
        <v>59.129642805599204</v>
      </c>
      <c r="J37">
        <v>60.000855211941797</v>
      </c>
      <c r="K37">
        <v>56.649264708092893</v>
      </c>
      <c r="L37">
        <v>55.741683062177607</v>
      </c>
      <c r="M37">
        <v>57.3317134068391</v>
      </c>
      <c r="N37">
        <v>54.721593484261902</v>
      </c>
      <c r="O37">
        <v>48.780203884659997</v>
      </c>
      <c r="P37" t="s">
        <v>4199</v>
      </c>
      <c r="Q37" t="s">
        <v>4199</v>
      </c>
    </row>
    <row r="38" spans="1:17" hidden="1" x14ac:dyDescent="0.25">
      <c r="A38" t="s">
        <v>4196</v>
      </c>
      <c r="B38" s="102" t="s">
        <v>4200</v>
      </c>
      <c r="C38" t="s">
        <v>266</v>
      </c>
      <c r="D38" s="102" t="s">
        <v>4122</v>
      </c>
      <c r="E38" s="34" t="e">
        <f t="shared" si="0"/>
        <v>#DIV/0!</v>
      </c>
      <c r="F38" t="s">
        <v>4199</v>
      </c>
      <c r="G38" t="s">
        <v>4199</v>
      </c>
      <c r="H38" t="s">
        <v>4199</v>
      </c>
      <c r="I38" t="s">
        <v>4199</v>
      </c>
      <c r="J38" t="s">
        <v>4199</v>
      </c>
      <c r="K38" t="s">
        <v>4199</v>
      </c>
      <c r="L38" t="s">
        <v>4199</v>
      </c>
      <c r="M38" t="s">
        <v>4199</v>
      </c>
      <c r="N38" t="s">
        <v>4199</v>
      </c>
      <c r="O38" t="s">
        <v>4199</v>
      </c>
      <c r="P38" t="s">
        <v>4199</v>
      </c>
      <c r="Q38" t="s">
        <v>4199</v>
      </c>
    </row>
    <row r="39" spans="1:17" x14ac:dyDescent="0.25">
      <c r="A39" t="s">
        <v>4196</v>
      </c>
      <c r="B39" s="102" t="s">
        <v>4200</v>
      </c>
      <c r="C39" t="s">
        <v>244</v>
      </c>
      <c r="D39" s="102" t="s">
        <v>245</v>
      </c>
      <c r="E39" s="34">
        <f t="shared" si="0"/>
        <v>72.521180339191574</v>
      </c>
      <c r="F39">
        <v>15.831846341539499</v>
      </c>
      <c r="G39">
        <v>3.3762345476352298</v>
      </c>
      <c r="H39">
        <v>0.62724266147569296</v>
      </c>
      <c r="I39">
        <v>80.463028059252295</v>
      </c>
      <c r="J39">
        <v>65.083474260367396</v>
      </c>
      <c r="K39">
        <v>84.53957140467439</v>
      </c>
      <c r="L39">
        <v>63.704255628923498</v>
      </c>
      <c r="M39">
        <v>85.416703058418094</v>
      </c>
      <c r="N39">
        <v>64.220614981352696</v>
      </c>
      <c r="O39">
        <v>64.220614981352696</v>
      </c>
      <c r="P39" t="s">
        <v>4199</v>
      </c>
      <c r="Q39" t="s">
        <v>4199</v>
      </c>
    </row>
    <row r="40" spans="1:17" hidden="1" x14ac:dyDescent="0.25">
      <c r="A40" t="s">
        <v>4196</v>
      </c>
      <c r="B40" s="102" t="s">
        <v>4200</v>
      </c>
      <c r="C40" t="s">
        <v>463</v>
      </c>
      <c r="D40" s="102" t="s">
        <v>464</v>
      </c>
      <c r="E40" s="34" t="e">
        <f t="shared" si="0"/>
        <v>#DIV/0!</v>
      </c>
      <c r="F40" t="s">
        <v>4199</v>
      </c>
      <c r="G40" t="s">
        <v>4199</v>
      </c>
      <c r="H40" t="s">
        <v>4199</v>
      </c>
      <c r="I40" t="s">
        <v>4199</v>
      </c>
      <c r="J40" t="s">
        <v>4199</v>
      </c>
      <c r="K40" t="s">
        <v>4199</v>
      </c>
      <c r="L40" t="s">
        <v>4199</v>
      </c>
      <c r="M40" t="s">
        <v>4199</v>
      </c>
      <c r="N40" t="s">
        <v>4199</v>
      </c>
      <c r="O40" t="s">
        <v>4199</v>
      </c>
      <c r="P40" t="s">
        <v>4199</v>
      </c>
      <c r="Q40" t="s">
        <v>4199</v>
      </c>
    </row>
    <row r="41" spans="1:17" hidden="1" x14ac:dyDescent="0.25">
      <c r="A41" t="s">
        <v>4196</v>
      </c>
      <c r="B41" s="102" t="s">
        <v>4200</v>
      </c>
      <c r="C41" t="s">
        <v>4128</v>
      </c>
      <c r="D41" s="102" t="s">
        <v>4127</v>
      </c>
      <c r="E41" s="34" t="e">
        <f t="shared" si="0"/>
        <v>#DIV/0!</v>
      </c>
      <c r="F41" t="s">
        <v>4199</v>
      </c>
      <c r="G41" t="s">
        <v>4199</v>
      </c>
      <c r="H41" t="s">
        <v>4199</v>
      </c>
      <c r="I41" t="s">
        <v>4199</v>
      </c>
      <c r="J41" t="s">
        <v>4199</v>
      </c>
      <c r="K41" t="s">
        <v>4199</v>
      </c>
      <c r="L41" t="s">
        <v>4199</v>
      </c>
      <c r="M41" t="s">
        <v>4199</v>
      </c>
      <c r="N41" t="s">
        <v>4199</v>
      </c>
      <c r="O41" t="s">
        <v>4199</v>
      </c>
      <c r="P41" t="s">
        <v>4199</v>
      </c>
      <c r="Q41" t="s">
        <v>4199</v>
      </c>
    </row>
    <row r="42" spans="1:17" x14ac:dyDescent="0.25">
      <c r="A42" t="s">
        <v>4196</v>
      </c>
      <c r="B42" s="102" t="s">
        <v>4200</v>
      </c>
      <c r="C42" t="s">
        <v>146</v>
      </c>
      <c r="D42" s="102" t="s">
        <v>248</v>
      </c>
      <c r="E42" s="34">
        <f t="shared" si="0"/>
        <v>9.6196299648015611</v>
      </c>
      <c r="F42">
        <v>10.8273216071772</v>
      </c>
      <c r="G42">
        <v>13.805866361612102</v>
      </c>
      <c r="H42">
        <v>12.007720780604799</v>
      </c>
      <c r="I42">
        <v>11.4411098425348</v>
      </c>
      <c r="J42">
        <v>11.453697777811399</v>
      </c>
      <c r="K42">
        <v>9.9579309425216795</v>
      </c>
      <c r="L42">
        <v>9.0484471083593903</v>
      </c>
      <c r="M42">
        <v>8.9389311070001689</v>
      </c>
      <c r="N42">
        <v>8.7567367570634698</v>
      </c>
      <c r="O42">
        <v>7.7405562183200205</v>
      </c>
      <c r="P42" t="s">
        <v>4199</v>
      </c>
      <c r="Q42" t="s">
        <v>4199</v>
      </c>
    </row>
    <row r="43" spans="1:17" x14ac:dyDescent="0.25">
      <c r="A43" t="s">
        <v>4196</v>
      </c>
      <c r="B43" s="102" t="s">
        <v>4200</v>
      </c>
      <c r="C43" t="s">
        <v>172</v>
      </c>
      <c r="D43" s="102" t="s">
        <v>249</v>
      </c>
      <c r="E43" s="34">
        <f t="shared" si="0"/>
        <v>60.276837807273473</v>
      </c>
      <c r="F43">
        <v>28.444403503314298</v>
      </c>
      <c r="G43">
        <v>45.491341467142597</v>
      </c>
      <c r="H43">
        <v>57.340551192756294</v>
      </c>
      <c r="I43">
        <v>58.721945054028502</v>
      </c>
      <c r="J43">
        <v>59.127737717782104</v>
      </c>
      <c r="K43">
        <v>59.956275497305697</v>
      </c>
      <c r="L43">
        <v>60.614655429653794</v>
      </c>
      <c r="M43">
        <v>60.296574024757</v>
      </c>
      <c r="N43">
        <v>61.361048763153306</v>
      </c>
      <c r="O43">
        <v>61.859628164233904</v>
      </c>
      <c r="P43" t="s">
        <v>4199</v>
      </c>
      <c r="Q43" t="s">
        <v>4199</v>
      </c>
    </row>
    <row r="44" spans="1:17" x14ac:dyDescent="0.25">
      <c r="A44" t="s">
        <v>4196</v>
      </c>
      <c r="B44" s="102" t="s">
        <v>4200</v>
      </c>
      <c r="C44" t="s">
        <v>169</v>
      </c>
      <c r="D44" s="102" t="s">
        <v>258</v>
      </c>
      <c r="E44" s="34">
        <f t="shared" si="0"/>
        <v>41.767166989055802</v>
      </c>
      <c r="F44">
        <v>24.202685025769</v>
      </c>
      <c r="G44">
        <v>37.482104951283901</v>
      </c>
      <c r="H44">
        <v>39.966904132807002</v>
      </c>
      <c r="I44">
        <v>45.977146225900299</v>
      </c>
      <c r="J44">
        <v>42.845936415239301</v>
      </c>
      <c r="K44">
        <v>41.123981391572102</v>
      </c>
      <c r="L44">
        <v>39.132720669362399</v>
      </c>
      <c r="M44">
        <v>40.157756298977098</v>
      </c>
      <c r="N44">
        <v>42.333422844431198</v>
      </c>
      <c r="O44">
        <v>40.799205077908205</v>
      </c>
      <c r="P44" t="s">
        <v>4199</v>
      </c>
      <c r="Q44" t="s">
        <v>4199</v>
      </c>
    </row>
    <row r="45" spans="1:17" hidden="1" x14ac:dyDescent="0.25">
      <c r="A45" t="s">
        <v>4196</v>
      </c>
      <c r="B45" s="102" t="s">
        <v>4200</v>
      </c>
      <c r="C45" t="s">
        <v>259</v>
      </c>
      <c r="D45" s="102" t="s">
        <v>260</v>
      </c>
      <c r="E45" s="34" t="e">
        <f t="shared" si="0"/>
        <v>#DIV/0!</v>
      </c>
      <c r="F45" t="s">
        <v>4199</v>
      </c>
      <c r="G45" t="s">
        <v>4199</v>
      </c>
      <c r="H45" t="s">
        <v>4199</v>
      </c>
      <c r="I45" t="s">
        <v>4199</v>
      </c>
      <c r="J45" t="s">
        <v>4199</v>
      </c>
      <c r="K45" t="s">
        <v>4199</v>
      </c>
      <c r="L45" t="s">
        <v>4199</v>
      </c>
      <c r="M45" t="s">
        <v>4199</v>
      </c>
      <c r="N45" t="s">
        <v>4199</v>
      </c>
      <c r="O45" t="s">
        <v>4199</v>
      </c>
      <c r="P45" t="s">
        <v>4199</v>
      </c>
      <c r="Q45" t="s">
        <v>4199</v>
      </c>
    </row>
    <row r="46" spans="1:17" hidden="1" x14ac:dyDescent="0.25">
      <c r="A46" t="s">
        <v>4196</v>
      </c>
      <c r="B46" s="102" t="s">
        <v>4200</v>
      </c>
      <c r="C46" t="s">
        <v>254</v>
      </c>
      <c r="D46" s="102" t="s">
        <v>255</v>
      </c>
      <c r="E46" s="34" t="e">
        <f t="shared" si="0"/>
        <v>#DIV/0!</v>
      </c>
      <c r="F46" t="s">
        <v>4199</v>
      </c>
      <c r="G46" t="s">
        <v>4199</v>
      </c>
      <c r="H46" t="s">
        <v>4199</v>
      </c>
      <c r="I46" t="s">
        <v>4199</v>
      </c>
      <c r="J46" t="s">
        <v>4199</v>
      </c>
      <c r="K46" t="s">
        <v>4199</v>
      </c>
      <c r="L46" t="s">
        <v>4199</v>
      </c>
      <c r="M46" t="s">
        <v>4199</v>
      </c>
      <c r="N46" t="s">
        <v>4199</v>
      </c>
      <c r="O46" t="s">
        <v>4199</v>
      </c>
      <c r="P46" t="s">
        <v>4199</v>
      </c>
      <c r="Q46" t="s">
        <v>4199</v>
      </c>
    </row>
    <row r="47" spans="1:17" x14ac:dyDescent="0.25">
      <c r="A47" t="s">
        <v>4196</v>
      </c>
      <c r="B47" s="102" t="s">
        <v>4200</v>
      </c>
      <c r="C47" t="s">
        <v>256</v>
      </c>
      <c r="D47" s="102" t="s">
        <v>257</v>
      </c>
      <c r="E47" s="34">
        <f t="shared" si="0"/>
        <v>72.331450195055581</v>
      </c>
      <c r="F47">
        <v>9.5805957307297192</v>
      </c>
      <c r="G47">
        <v>6.3029366468720207</v>
      </c>
      <c r="H47">
        <v>95.5634846854594</v>
      </c>
      <c r="I47">
        <v>97.202986745326797</v>
      </c>
      <c r="J47">
        <v>96.124481114129807</v>
      </c>
      <c r="K47">
        <v>90.199396242309504</v>
      </c>
      <c r="L47">
        <v>78.971902034382396</v>
      </c>
      <c r="M47">
        <v>39.272176277003304</v>
      </c>
      <c r="N47">
        <v>57.089411612540999</v>
      </c>
      <c r="O47">
        <v>47.459797339696301</v>
      </c>
      <c r="P47" t="s">
        <v>4199</v>
      </c>
      <c r="Q47" t="s">
        <v>4199</v>
      </c>
    </row>
    <row r="48" spans="1:17" x14ac:dyDescent="0.25">
      <c r="A48" t="s">
        <v>4196</v>
      </c>
      <c r="B48" s="102" t="s">
        <v>4200</v>
      </c>
      <c r="C48" t="s">
        <v>150</v>
      </c>
      <c r="D48" s="102" t="s">
        <v>263</v>
      </c>
      <c r="E48" s="34">
        <f t="shared" si="0"/>
        <v>52.354466600077522</v>
      </c>
      <c r="F48">
        <v>28.050850937322902</v>
      </c>
      <c r="G48">
        <v>66.585267921257397</v>
      </c>
      <c r="H48">
        <v>61.031935291909804</v>
      </c>
      <c r="I48">
        <v>50.637084038521195</v>
      </c>
      <c r="J48">
        <v>49.914448758494601</v>
      </c>
      <c r="K48">
        <v>48.461411901225901</v>
      </c>
      <c r="L48">
        <v>51.031229813589299</v>
      </c>
      <c r="M48">
        <v>54.209300111399095</v>
      </c>
      <c r="N48">
        <v>56.852292364736101</v>
      </c>
      <c r="O48">
        <v>55.375499212576493</v>
      </c>
      <c r="P48" t="s">
        <v>4199</v>
      </c>
      <c r="Q48" t="s">
        <v>4199</v>
      </c>
    </row>
    <row r="49" spans="1:17" x14ac:dyDescent="0.25">
      <c r="A49" t="s">
        <v>4196</v>
      </c>
      <c r="B49" s="102" t="s">
        <v>4200</v>
      </c>
      <c r="C49" t="s">
        <v>250</v>
      </c>
      <c r="D49" s="102" t="s">
        <v>251</v>
      </c>
      <c r="E49" s="34">
        <f t="shared" si="0"/>
        <v>31.202748545994886</v>
      </c>
      <c r="F49">
        <v>8.5579924693472194</v>
      </c>
      <c r="G49">
        <v>10.185992495510101</v>
      </c>
      <c r="H49">
        <v>31.806477143235302</v>
      </c>
      <c r="I49">
        <v>48.661585278438103</v>
      </c>
      <c r="J49">
        <v>32.219886935982402</v>
      </c>
      <c r="K49">
        <v>41.260890362627002</v>
      </c>
      <c r="L49">
        <v>23.456203840039201</v>
      </c>
      <c r="M49">
        <v>25.934165109771701</v>
      </c>
      <c r="N49">
        <v>23.443254147552899</v>
      </c>
      <c r="O49">
        <v>23.443254147552899</v>
      </c>
      <c r="P49" t="s">
        <v>4199</v>
      </c>
      <c r="Q49" t="s">
        <v>4199</v>
      </c>
    </row>
    <row r="50" spans="1:17" x14ac:dyDescent="0.25">
      <c r="A50" t="s">
        <v>4196</v>
      </c>
      <c r="B50" s="102" t="s">
        <v>4200</v>
      </c>
      <c r="C50" t="s">
        <v>119</v>
      </c>
      <c r="D50" s="102" t="s">
        <v>318</v>
      </c>
      <c r="E50" s="34">
        <f t="shared" si="0"/>
        <v>46.94740984968292</v>
      </c>
      <c r="F50">
        <v>39.541178934808805</v>
      </c>
      <c r="G50">
        <v>42.278133141899197</v>
      </c>
      <c r="H50">
        <v>41.825664697219104</v>
      </c>
      <c r="I50">
        <v>45.307915352084201</v>
      </c>
      <c r="J50">
        <v>46.758628417987403</v>
      </c>
      <c r="K50">
        <v>46.861030737430198</v>
      </c>
      <c r="L50">
        <v>45.614505810225197</v>
      </c>
      <c r="M50">
        <v>47.510741997117698</v>
      </c>
      <c r="N50">
        <v>49.209293484244597</v>
      </c>
      <c r="O50">
        <v>47.369753148691203</v>
      </c>
      <c r="P50" t="s">
        <v>4199</v>
      </c>
      <c r="Q50" t="s">
        <v>4199</v>
      </c>
    </row>
    <row r="51" spans="1:17" x14ac:dyDescent="0.25">
      <c r="A51" t="s">
        <v>4196</v>
      </c>
      <c r="B51" s="102" t="s">
        <v>4200</v>
      </c>
      <c r="C51" t="s">
        <v>264</v>
      </c>
      <c r="D51" s="102" t="s">
        <v>265</v>
      </c>
      <c r="E51" s="34">
        <f t="shared" si="0"/>
        <v>63.425281747490892</v>
      </c>
      <c r="F51">
        <v>6.3005314774657899</v>
      </c>
      <c r="G51">
        <v>6.9039257990853695</v>
      </c>
      <c r="H51">
        <v>63.425281747490899</v>
      </c>
      <c r="I51">
        <v>63.425281747490899</v>
      </c>
      <c r="J51">
        <v>63.425281747490899</v>
      </c>
      <c r="K51">
        <v>63.425281747490899</v>
      </c>
      <c r="L51">
        <v>63.425281747490899</v>
      </c>
      <c r="M51">
        <v>63.425281747490899</v>
      </c>
      <c r="N51">
        <v>63.425281747490899</v>
      </c>
      <c r="O51">
        <v>63.425281747490899</v>
      </c>
      <c r="P51" t="s">
        <v>4199</v>
      </c>
      <c r="Q51" t="s">
        <v>4199</v>
      </c>
    </row>
    <row r="52" spans="1:17" hidden="1" x14ac:dyDescent="0.25">
      <c r="A52" t="s">
        <v>4196</v>
      </c>
      <c r="B52" s="102" t="s">
        <v>4200</v>
      </c>
      <c r="C52" t="s">
        <v>4124</v>
      </c>
      <c r="D52" s="102" t="s">
        <v>4123</v>
      </c>
      <c r="E52" s="34" t="e">
        <f t="shared" si="0"/>
        <v>#DIV/0!</v>
      </c>
      <c r="F52" t="s">
        <v>4199</v>
      </c>
      <c r="G52" t="s">
        <v>4199</v>
      </c>
      <c r="H52" t="s">
        <v>4199</v>
      </c>
      <c r="I52" t="s">
        <v>4199</v>
      </c>
      <c r="J52" t="s">
        <v>4199</v>
      </c>
      <c r="K52" t="s">
        <v>4199</v>
      </c>
      <c r="L52" t="s">
        <v>4199</v>
      </c>
      <c r="M52" t="s">
        <v>4199</v>
      </c>
      <c r="N52" t="s">
        <v>4199</v>
      </c>
      <c r="O52" t="s">
        <v>4199</v>
      </c>
      <c r="P52" t="s">
        <v>4199</v>
      </c>
      <c r="Q52" t="s">
        <v>4199</v>
      </c>
    </row>
    <row r="53" spans="1:17" x14ac:dyDescent="0.25">
      <c r="A53" t="s">
        <v>4196</v>
      </c>
      <c r="B53" s="102" t="s">
        <v>4200</v>
      </c>
      <c r="C53" t="s">
        <v>143</v>
      </c>
      <c r="D53" s="102" t="s">
        <v>267</v>
      </c>
      <c r="E53" s="34">
        <f t="shared" si="0"/>
        <v>36.529102897662732</v>
      </c>
      <c r="F53">
        <v>14.418652985900298</v>
      </c>
      <c r="G53">
        <v>32.328058192267498</v>
      </c>
      <c r="H53">
        <v>52.732468421354199</v>
      </c>
      <c r="I53">
        <v>43.985872898874</v>
      </c>
      <c r="J53">
        <v>38.826110758934</v>
      </c>
      <c r="K53">
        <v>32.741576396690604</v>
      </c>
      <c r="L53">
        <v>28.157423474248699</v>
      </c>
      <c r="M53">
        <v>36.048555547451798</v>
      </c>
      <c r="N53">
        <v>40.460615999785198</v>
      </c>
      <c r="O53">
        <v>35.483565207654799</v>
      </c>
      <c r="P53" t="s">
        <v>4199</v>
      </c>
      <c r="Q53" t="s">
        <v>4199</v>
      </c>
    </row>
    <row r="54" spans="1:17" x14ac:dyDescent="0.25">
      <c r="A54" t="s">
        <v>4196</v>
      </c>
      <c r="B54" s="102" t="s">
        <v>4200</v>
      </c>
      <c r="C54" t="s">
        <v>268</v>
      </c>
      <c r="D54" s="102" t="s">
        <v>269</v>
      </c>
      <c r="E54" s="34">
        <f t="shared" si="0"/>
        <v>70.388988940159706</v>
      </c>
      <c r="F54">
        <v>43.376258135515897</v>
      </c>
      <c r="G54">
        <v>57.495911410586096</v>
      </c>
      <c r="H54">
        <v>68.2975854057525</v>
      </c>
      <c r="I54">
        <v>68.958505345275597</v>
      </c>
      <c r="J54">
        <v>69.107596939236203</v>
      </c>
      <c r="K54">
        <v>69.873953660245107</v>
      </c>
      <c r="L54">
        <v>70.954376338955598</v>
      </c>
      <c r="M54">
        <v>71.864498066514699</v>
      </c>
      <c r="N54">
        <v>71.84143548267879</v>
      </c>
      <c r="O54">
        <v>70.122556748211991</v>
      </c>
      <c r="P54" t="s">
        <v>4199</v>
      </c>
      <c r="Q54" t="s">
        <v>4199</v>
      </c>
    </row>
    <row r="55" spans="1:17" x14ac:dyDescent="0.25">
      <c r="A55" t="s">
        <v>4196</v>
      </c>
      <c r="B55" s="102" t="s">
        <v>4200</v>
      </c>
      <c r="C55" t="s">
        <v>69</v>
      </c>
      <c r="D55" s="102" t="s">
        <v>274</v>
      </c>
      <c r="E55" s="34">
        <f t="shared" si="0"/>
        <v>58.498465052352081</v>
      </c>
      <c r="F55">
        <v>49.942461716870199</v>
      </c>
      <c r="G55">
        <v>52.685712062287607</v>
      </c>
      <c r="H55">
        <v>54.046651673525105</v>
      </c>
      <c r="I55">
        <v>55.252200812714406</v>
      </c>
      <c r="J55">
        <v>59.427366361786305</v>
      </c>
      <c r="K55">
        <v>57.756659892157003</v>
      </c>
      <c r="L55">
        <v>57.683394071044603</v>
      </c>
      <c r="M55">
        <v>60.682028435906396</v>
      </c>
      <c r="N55">
        <v>60.667390058905802</v>
      </c>
      <c r="O55">
        <v>58.020215733950096</v>
      </c>
      <c r="P55" t="s">
        <v>4199</v>
      </c>
      <c r="Q55" t="s">
        <v>4199</v>
      </c>
    </row>
    <row r="56" spans="1:17" hidden="1" x14ac:dyDescent="0.25">
      <c r="A56" t="s">
        <v>4196</v>
      </c>
      <c r="B56" s="102" t="s">
        <v>4200</v>
      </c>
      <c r="C56" t="s">
        <v>271</v>
      </c>
      <c r="D56" s="102" t="s">
        <v>272</v>
      </c>
      <c r="E56" s="34" t="e">
        <f t="shared" si="0"/>
        <v>#DIV/0!</v>
      </c>
      <c r="F56" t="s">
        <v>4199</v>
      </c>
      <c r="G56" t="s">
        <v>4199</v>
      </c>
      <c r="H56" t="s">
        <v>4199</v>
      </c>
      <c r="I56" t="s">
        <v>4199</v>
      </c>
      <c r="J56" t="s">
        <v>4199</v>
      </c>
      <c r="K56" t="s">
        <v>4199</v>
      </c>
      <c r="L56" t="s">
        <v>4199</v>
      </c>
      <c r="M56" t="s">
        <v>4199</v>
      </c>
      <c r="N56" t="s">
        <v>4199</v>
      </c>
      <c r="O56" t="s">
        <v>4199</v>
      </c>
      <c r="P56" t="s">
        <v>4199</v>
      </c>
      <c r="Q56" t="s">
        <v>4199</v>
      </c>
    </row>
    <row r="57" spans="1:17" hidden="1" x14ac:dyDescent="0.25">
      <c r="A57" t="s">
        <v>4196</v>
      </c>
      <c r="B57" s="102" t="s">
        <v>4200</v>
      </c>
      <c r="C57" t="s">
        <v>273</v>
      </c>
      <c r="D57" s="102" t="s">
        <v>4121</v>
      </c>
      <c r="E57" s="34" t="e">
        <f t="shared" si="0"/>
        <v>#DIV/0!</v>
      </c>
      <c r="F57" t="s">
        <v>4199</v>
      </c>
      <c r="G57" t="s">
        <v>4199</v>
      </c>
      <c r="H57" t="s">
        <v>4199</v>
      </c>
      <c r="I57" t="s">
        <v>4199</v>
      </c>
      <c r="J57" t="s">
        <v>4199</v>
      </c>
      <c r="K57" t="s">
        <v>4199</v>
      </c>
      <c r="L57" t="s">
        <v>4199</v>
      </c>
      <c r="M57" t="s">
        <v>4199</v>
      </c>
      <c r="N57" t="s">
        <v>4199</v>
      </c>
      <c r="O57" t="s">
        <v>4199</v>
      </c>
      <c r="P57" t="s">
        <v>4199</v>
      </c>
      <c r="Q57" t="s">
        <v>4199</v>
      </c>
    </row>
    <row r="58" spans="1:17" hidden="1" x14ac:dyDescent="0.25">
      <c r="A58" t="s">
        <v>4196</v>
      </c>
      <c r="B58" s="102" t="s">
        <v>4200</v>
      </c>
      <c r="C58" t="s">
        <v>154</v>
      </c>
      <c r="D58" s="102" t="s">
        <v>275</v>
      </c>
      <c r="E58" s="34" t="e">
        <f t="shared" si="0"/>
        <v>#DIV/0!</v>
      </c>
      <c r="F58" t="s">
        <v>4199</v>
      </c>
      <c r="G58" t="s">
        <v>4199</v>
      </c>
      <c r="H58" t="s">
        <v>4199</v>
      </c>
      <c r="I58" t="s">
        <v>4199</v>
      </c>
      <c r="J58" t="s">
        <v>4199</v>
      </c>
      <c r="K58" t="s">
        <v>4199</v>
      </c>
      <c r="L58" t="s">
        <v>4199</v>
      </c>
      <c r="M58" t="s">
        <v>4199</v>
      </c>
      <c r="N58" t="s">
        <v>4199</v>
      </c>
      <c r="O58" t="s">
        <v>4199</v>
      </c>
      <c r="P58" t="s">
        <v>4199</v>
      </c>
      <c r="Q58" t="s">
        <v>4199</v>
      </c>
    </row>
    <row r="59" spans="1:17" x14ac:dyDescent="0.25">
      <c r="A59" t="s">
        <v>4196</v>
      </c>
      <c r="B59" s="102" t="s">
        <v>4200</v>
      </c>
      <c r="C59" t="s">
        <v>277</v>
      </c>
      <c r="D59" s="102" t="s">
        <v>278</v>
      </c>
      <c r="E59" s="34">
        <f t="shared" si="0"/>
        <v>11.767287791059633</v>
      </c>
      <c r="F59">
        <v>6.2827747102092903</v>
      </c>
      <c r="G59">
        <v>15.925365257069499</v>
      </c>
      <c r="H59">
        <v>17.108844466860702</v>
      </c>
      <c r="I59">
        <v>17.946351057160399</v>
      </c>
      <c r="J59">
        <v>15.413595090907201</v>
      </c>
      <c r="K59">
        <v>11.8013150992387</v>
      </c>
      <c r="L59">
        <v>11.553257049199301</v>
      </c>
      <c r="M59">
        <v>10.0910232309406</v>
      </c>
      <c r="N59">
        <v>8.5653361934342609</v>
      </c>
      <c r="O59">
        <v>7.0001368165369797</v>
      </c>
      <c r="P59" t="s">
        <v>4199</v>
      </c>
      <c r="Q59" t="s">
        <v>4199</v>
      </c>
    </row>
    <row r="60" spans="1:17" x14ac:dyDescent="0.25">
      <c r="A60" t="s">
        <v>4196</v>
      </c>
      <c r="B60" s="102" t="s">
        <v>4200</v>
      </c>
      <c r="C60" t="s">
        <v>279</v>
      </c>
      <c r="D60" s="102" t="s">
        <v>280</v>
      </c>
      <c r="E60" s="34">
        <f t="shared" si="0"/>
        <v>32.938927752665009</v>
      </c>
      <c r="F60">
        <v>10.649105204576999</v>
      </c>
      <c r="G60">
        <v>19.3964685217599</v>
      </c>
      <c r="H60">
        <v>34.3618770965927</v>
      </c>
      <c r="I60">
        <v>32.645153384288697</v>
      </c>
      <c r="J60">
        <v>34.686267307052596</v>
      </c>
      <c r="K60">
        <v>33.740586016623602</v>
      </c>
      <c r="L60">
        <v>31.892770944758901</v>
      </c>
      <c r="M60">
        <v>32.032825356528299</v>
      </c>
      <c r="N60">
        <v>34.172178479948599</v>
      </c>
      <c r="O60">
        <v>31.402712779454401</v>
      </c>
      <c r="P60" t="s">
        <v>4199</v>
      </c>
      <c r="Q60" t="s">
        <v>4199</v>
      </c>
    </row>
    <row r="61" spans="1:17" x14ac:dyDescent="0.25">
      <c r="A61" t="s">
        <v>4196</v>
      </c>
      <c r="B61" s="102" t="s">
        <v>4200</v>
      </c>
      <c r="C61" t="s">
        <v>442</v>
      </c>
      <c r="D61" s="102" t="s">
        <v>443</v>
      </c>
      <c r="E61" s="34">
        <f t="shared" si="0"/>
        <v>15.1764386011161</v>
      </c>
      <c r="F61">
        <v>30.532836867671598</v>
      </c>
      <c r="G61">
        <v>15.8027226419754</v>
      </c>
      <c r="H61">
        <v>14.091120763508998</v>
      </c>
      <c r="I61">
        <v>13.509395478191799</v>
      </c>
      <c r="J61">
        <v>14.1819285494129</v>
      </c>
      <c r="K61">
        <v>14.740206192573698</v>
      </c>
      <c r="L61">
        <v>15.174135369055501</v>
      </c>
      <c r="M61">
        <v>14.7479711803062</v>
      </c>
      <c r="N61">
        <v>16.844198659624098</v>
      </c>
      <c r="O61">
        <v>17.0372347786485</v>
      </c>
      <c r="P61" t="s">
        <v>4199</v>
      </c>
      <c r="Q61" t="s">
        <v>4199</v>
      </c>
    </row>
    <row r="62" spans="1:17" hidden="1" x14ac:dyDescent="0.25">
      <c r="A62" t="s">
        <v>4196</v>
      </c>
      <c r="B62" s="102" t="s">
        <v>4200</v>
      </c>
      <c r="C62" t="s">
        <v>304</v>
      </c>
      <c r="D62" s="102" t="s">
        <v>305</v>
      </c>
      <c r="E62" s="34" t="e">
        <f t="shared" si="0"/>
        <v>#DIV/0!</v>
      </c>
      <c r="F62" t="s">
        <v>4199</v>
      </c>
      <c r="G62" t="s">
        <v>4199</v>
      </c>
      <c r="H62" t="s">
        <v>4199</v>
      </c>
      <c r="I62" t="s">
        <v>4199</v>
      </c>
      <c r="J62" t="s">
        <v>4199</v>
      </c>
      <c r="K62" t="s">
        <v>4199</v>
      </c>
      <c r="L62" t="s">
        <v>4199</v>
      </c>
      <c r="M62" t="s">
        <v>4199</v>
      </c>
      <c r="N62" t="s">
        <v>4199</v>
      </c>
      <c r="O62" t="s">
        <v>4199</v>
      </c>
      <c r="P62" t="s">
        <v>4199</v>
      </c>
      <c r="Q62" t="s">
        <v>4199</v>
      </c>
    </row>
    <row r="63" spans="1:17" x14ac:dyDescent="0.25">
      <c r="A63" t="s">
        <v>4196</v>
      </c>
      <c r="B63" s="102" t="s">
        <v>4200</v>
      </c>
      <c r="C63" t="s">
        <v>281</v>
      </c>
      <c r="D63" s="102" t="s">
        <v>282</v>
      </c>
      <c r="E63" s="34">
        <f t="shared" si="0"/>
        <v>14.674679985918901</v>
      </c>
      <c r="F63">
        <v>12.8426920232345</v>
      </c>
      <c r="G63">
        <v>12.8426920232345</v>
      </c>
      <c r="H63">
        <v>14.674679985918901</v>
      </c>
      <c r="I63">
        <v>14.674679985918901</v>
      </c>
      <c r="J63">
        <v>14.674679985918901</v>
      </c>
      <c r="K63">
        <v>14.674679985918901</v>
      </c>
      <c r="L63">
        <v>14.674679985918901</v>
      </c>
      <c r="M63">
        <v>14.674679985918901</v>
      </c>
      <c r="N63">
        <v>14.674679985918901</v>
      </c>
      <c r="O63">
        <v>14.674679985918901</v>
      </c>
      <c r="P63" t="s">
        <v>4199</v>
      </c>
      <c r="Q63" t="s">
        <v>4199</v>
      </c>
    </row>
    <row r="64" spans="1:17" x14ac:dyDescent="0.25">
      <c r="A64" t="s">
        <v>4196</v>
      </c>
      <c r="B64" s="102" t="s">
        <v>4200</v>
      </c>
      <c r="C64" t="s">
        <v>138</v>
      </c>
      <c r="D64" s="102" t="s">
        <v>284</v>
      </c>
      <c r="E64" s="34">
        <f t="shared" si="0"/>
        <v>50.973245058779085</v>
      </c>
      <c r="F64">
        <v>32.164965103741899</v>
      </c>
      <c r="G64">
        <v>47.364964449326202</v>
      </c>
      <c r="H64">
        <v>49.822728104381497</v>
      </c>
      <c r="I64">
        <v>50.477423607467401</v>
      </c>
      <c r="J64">
        <v>53.218944812500801</v>
      </c>
      <c r="K64">
        <v>50.155829412301102</v>
      </c>
      <c r="L64">
        <v>52.560840204882396</v>
      </c>
      <c r="M64">
        <v>52.899475701206896</v>
      </c>
      <c r="N64">
        <v>50.670496871695605</v>
      </c>
      <c r="O64">
        <v>46.829704801399402</v>
      </c>
      <c r="P64" t="s">
        <v>4199</v>
      </c>
      <c r="Q64" t="s">
        <v>4199</v>
      </c>
    </row>
    <row r="65" spans="1:17" x14ac:dyDescent="0.25">
      <c r="A65" t="s">
        <v>4196</v>
      </c>
      <c r="B65" s="102" t="s">
        <v>4200</v>
      </c>
      <c r="C65" t="s">
        <v>457</v>
      </c>
      <c r="D65" s="102" t="s">
        <v>458</v>
      </c>
      <c r="E65" s="34">
        <f t="shared" si="0"/>
        <v>19.018518236474858</v>
      </c>
      <c r="F65">
        <v>13.635586932199001</v>
      </c>
      <c r="G65">
        <v>13.635586932199001</v>
      </c>
      <c r="H65">
        <v>22.1201337641116</v>
      </c>
      <c r="I65">
        <v>22.244757474129301</v>
      </c>
      <c r="J65">
        <v>19.680309105545298</v>
      </c>
      <c r="K65">
        <v>18.3947416832527</v>
      </c>
      <c r="L65">
        <v>18.492962507609199</v>
      </c>
      <c r="M65">
        <v>17.602756756349098</v>
      </c>
      <c r="N65">
        <v>19.085018205806602</v>
      </c>
      <c r="O65">
        <v>17.629081922631801</v>
      </c>
      <c r="P65" t="s">
        <v>4199</v>
      </c>
      <c r="Q65" t="s">
        <v>4199</v>
      </c>
    </row>
    <row r="66" spans="1:17" x14ac:dyDescent="0.25">
      <c r="A66" t="s">
        <v>4196</v>
      </c>
      <c r="B66" s="102" t="s">
        <v>4200</v>
      </c>
      <c r="C66" t="s">
        <v>182</v>
      </c>
      <c r="D66" s="102" t="s">
        <v>285</v>
      </c>
      <c r="E66" s="34">
        <f t="shared" ref="E66:E129" si="1">AVERAGE(I66:O66)</f>
        <v>31.001718762633043</v>
      </c>
      <c r="F66">
        <v>0.34752628883056297</v>
      </c>
      <c r="G66">
        <v>0.73129180875253297</v>
      </c>
      <c r="H66">
        <v>27.109761231070699</v>
      </c>
      <c r="I66">
        <v>27.944502810362597</v>
      </c>
      <c r="J66">
        <v>31.819047358222701</v>
      </c>
      <c r="K66">
        <v>41.3584682055331</v>
      </c>
      <c r="L66">
        <v>41.005568811648899</v>
      </c>
      <c r="M66">
        <v>30.019492335766301</v>
      </c>
      <c r="N66">
        <v>28.987162992254699</v>
      </c>
      <c r="O66">
        <v>15.877788824643</v>
      </c>
      <c r="P66" t="s">
        <v>4199</v>
      </c>
      <c r="Q66" t="s">
        <v>4199</v>
      </c>
    </row>
    <row r="67" spans="1:17" hidden="1" x14ac:dyDescent="0.25">
      <c r="A67" t="s">
        <v>4196</v>
      </c>
      <c r="B67" s="102" t="s">
        <v>4200</v>
      </c>
      <c r="C67" t="s">
        <v>290</v>
      </c>
      <c r="D67" s="102" t="s">
        <v>4104</v>
      </c>
      <c r="E67" s="34" t="e">
        <f t="shared" si="1"/>
        <v>#DIV/0!</v>
      </c>
      <c r="F67" t="s">
        <v>4199</v>
      </c>
      <c r="G67" t="s">
        <v>4199</v>
      </c>
      <c r="H67" t="s">
        <v>4199</v>
      </c>
      <c r="I67" t="s">
        <v>4199</v>
      </c>
      <c r="J67" t="s">
        <v>4199</v>
      </c>
      <c r="K67" t="s">
        <v>4199</v>
      </c>
      <c r="L67" t="s">
        <v>4199</v>
      </c>
      <c r="M67" t="s">
        <v>4199</v>
      </c>
      <c r="N67" t="s">
        <v>4199</v>
      </c>
      <c r="O67" t="s">
        <v>4199</v>
      </c>
      <c r="P67" t="s">
        <v>4199</v>
      </c>
      <c r="Q67" t="s">
        <v>4199</v>
      </c>
    </row>
    <row r="68" spans="1:17" x14ac:dyDescent="0.25">
      <c r="A68" t="s">
        <v>4196</v>
      </c>
      <c r="B68" s="102" t="s">
        <v>4200</v>
      </c>
      <c r="C68" t="s">
        <v>287</v>
      </c>
      <c r="D68" s="102" t="s">
        <v>288</v>
      </c>
      <c r="E68" s="34">
        <f t="shared" si="1"/>
        <v>8.7484567815041636</v>
      </c>
      <c r="F68">
        <v>5.9896194138745802</v>
      </c>
      <c r="G68">
        <v>1.96117454448605</v>
      </c>
      <c r="H68">
        <v>4.4904977316709198</v>
      </c>
      <c r="I68">
        <v>5.4720423947691001</v>
      </c>
      <c r="J68">
        <v>8.1377880026193008</v>
      </c>
      <c r="K68">
        <v>8.1504375694537909</v>
      </c>
      <c r="L68">
        <v>8.7531585466575308</v>
      </c>
      <c r="M68">
        <v>8.7187709194717904</v>
      </c>
      <c r="N68">
        <v>12.0483994081705</v>
      </c>
      <c r="O68">
        <v>9.9586006293871296</v>
      </c>
      <c r="P68" t="s">
        <v>4199</v>
      </c>
      <c r="Q68" t="s">
        <v>4199</v>
      </c>
    </row>
    <row r="69" spans="1:17" x14ac:dyDescent="0.25">
      <c r="A69" t="s">
        <v>4196</v>
      </c>
      <c r="B69" s="102" t="s">
        <v>4200</v>
      </c>
      <c r="C69" t="s">
        <v>81</v>
      </c>
      <c r="D69" s="102" t="s">
        <v>286</v>
      </c>
      <c r="E69" s="34">
        <f t="shared" si="1"/>
        <v>49.921453940519349</v>
      </c>
      <c r="F69">
        <v>41.816671777443098</v>
      </c>
      <c r="G69">
        <v>55.283196891511501</v>
      </c>
      <c r="H69">
        <v>46.351048669902099</v>
      </c>
      <c r="I69">
        <v>49.731050745435404</v>
      </c>
      <c r="J69">
        <v>48.119649373948199</v>
      </c>
      <c r="K69">
        <v>50.375078722387599</v>
      </c>
      <c r="L69">
        <v>48.505247761738104</v>
      </c>
      <c r="M69">
        <v>49.777525893297501</v>
      </c>
      <c r="N69">
        <v>52.594833329336396</v>
      </c>
      <c r="O69">
        <v>50.346791757492205</v>
      </c>
      <c r="P69" t="s">
        <v>4199</v>
      </c>
      <c r="Q69" t="s">
        <v>4199</v>
      </c>
    </row>
    <row r="70" spans="1:17" x14ac:dyDescent="0.25">
      <c r="A70" t="s">
        <v>4196</v>
      </c>
      <c r="B70" s="102" t="s">
        <v>4200</v>
      </c>
      <c r="C70" t="s">
        <v>60</v>
      </c>
      <c r="D70" s="102" t="s">
        <v>289</v>
      </c>
      <c r="E70" s="34">
        <f t="shared" si="1"/>
        <v>65.687777866270139</v>
      </c>
      <c r="F70">
        <v>59.382396777681699</v>
      </c>
      <c r="G70">
        <v>66.889793592785594</v>
      </c>
      <c r="H70">
        <v>65.209996335537895</v>
      </c>
      <c r="I70">
        <v>66.430397657646296</v>
      </c>
      <c r="J70">
        <v>66.994109056588798</v>
      </c>
      <c r="K70">
        <v>66.061283788977192</v>
      </c>
      <c r="L70">
        <v>65.878679621795499</v>
      </c>
      <c r="M70">
        <v>66.5351977085474</v>
      </c>
      <c r="N70">
        <v>65.321505574517602</v>
      </c>
      <c r="O70">
        <v>62.593271655818192</v>
      </c>
      <c r="P70" t="s">
        <v>4199</v>
      </c>
      <c r="Q70" t="s">
        <v>4199</v>
      </c>
    </row>
    <row r="71" spans="1:17" hidden="1" x14ac:dyDescent="0.25">
      <c r="A71" t="s">
        <v>4196</v>
      </c>
      <c r="B71" s="102" t="s">
        <v>4200</v>
      </c>
      <c r="C71" t="s">
        <v>423</v>
      </c>
      <c r="D71" s="102" t="s">
        <v>4030</v>
      </c>
      <c r="E71" s="34" t="e">
        <f t="shared" si="1"/>
        <v>#DIV/0!</v>
      </c>
      <c r="F71" t="s">
        <v>4199</v>
      </c>
      <c r="G71" t="s">
        <v>4199</v>
      </c>
      <c r="H71" t="s">
        <v>4199</v>
      </c>
      <c r="I71" t="s">
        <v>4199</v>
      </c>
      <c r="J71" t="s">
        <v>4199</v>
      </c>
      <c r="K71" t="s">
        <v>4199</v>
      </c>
      <c r="L71" t="s">
        <v>4199</v>
      </c>
      <c r="M71" t="s">
        <v>4199</v>
      </c>
      <c r="N71" t="s">
        <v>4199</v>
      </c>
      <c r="O71" t="s">
        <v>4199</v>
      </c>
      <c r="P71" t="s">
        <v>4199</v>
      </c>
      <c r="Q71" t="s">
        <v>4199</v>
      </c>
    </row>
    <row r="72" spans="1:17" x14ac:dyDescent="0.25">
      <c r="A72" t="s">
        <v>4196</v>
      </c>
      <c r="B72" s="102" t="s">
        <v>4200</v>
      </c>
      <c r="C72" t="s">
        <v>291</v>
      </c>
      <c r="D72" s="102" t="s">
        <v>292</v>
      </c>
      <c r="E72" s="34">
        <f t="shared" si="1"/>
        <v>10.086545709084602</v>
      </c>
      <c r="F72">
        <v>7.7551952505503801</v>
      </c>
      <c r="G72">
        <v>2.95550612243128</v>
      </c>
      <c r="H72">
        <v>10.0865457090846</v>
      </c>
      <c r="I72">
        <v>10.0865457090846</v>
      </c>
      <c r="J72">
        <v>10.0865457090846</v>
      </c>
      <c r="K72">
        <v>10.0865457090846</v>
      </c>
      <c r="L72">
        <v>10.0865457090846</v>
      </c>
      <c r="M72">
        <v>10.0865457090846</v>
      </c>
      <c r="N72">
        <v>10.0865457090846</v>
      </c>
      <c r="O72">
        <v>10.0865457090846</v>
      </c>
      <c r="P72" t="s">
        <v>4199</v>
      </c>
      <c r="Q72" t="s">
        <v>4199</v>
      </c>
    </row>
    <row r="73" spans="1:17" x14ac:dyDescent="0.25">
      <c r="A73" t="s">
        <v>4196</v>
      </c>
      <c r="B73" s="102" t="s">
        <v>4200</v>
      </c>
      <c r="C73" t="s">
        <v>300</v>
      </c>
      <c r="D73" s="102" t="s">
        <v>301</v>
      </c>
      <c r="E73" s="34">
        <f t="shared" si="1"/>
        <v>8.3806308357637693</v>
      </c>
      <c r="F73">
        <v>50.959060541493997</v>
      </c>
      <c r="G73">
        <v>69.162392465442295</v>
      </c>
      <c r="H73">
        <v>10.4702457983184</v>
      </c>
      <c r="I73">
        <v>0.123978077122358</v>
      </c>
      <c r="J73">
        <v>2.3162066594061401</v>
      </c>
      <c r="K73">
        <v>8.16512776562924</v>
      </c>
      <c r="L73">
        <v>8.2926121023903612</v>
      </c>
      <c r="M73">
        <v>20.8160897968983</v>
      </c>
      <c r="N73">
        <v>3.8705580991102897</v>
      </c>
      <c r="O73">
        <v>15.079843349789702</v>
      </c>
      <c r="P73" t="s">
        <v>4199</v>
      </c>
      <c r="Q73" t="s">
        <v>4199</v>
      </c>
    </row>
    <row r="74" spans="1:17" x14ac:dyDescent="0.25">
      <c r="A74" t="s">
        <v>4196</v>
      </c>
      <c r="B74" s="102" t="s">
        <v>4200</v>
      </c>
      <c r="C74" t="s">
        <v>165</v>
      </c>
      <c r="D74" s="102" t="s">
        <v>294</v>
      </c>
      <c r="E74" s="34">
        <f t="shared" si="1"/>
        <v>29.232930093729006</v>
      </c>
      <c r="F74">
        <v>31.721939374277802</v>
      </c>
      <c r="G74">
        <v>31.673713464074201</v>
      </c>
      <c r="H74">
        <v>42.871783515891501</v>
      </c>
      <c r="I74">
        <v>38.187719991694799</v>
      </c>
      <c r="J74">
        <v>27.077914227606598</v>
      </c>
      <c r="K74">
        <v>31.709355889015399</v>
      </c>
      <c r="L74">
        <v>30.967301252264701</v>
      </c>
      <c r="M74">
        <v>26.776234571726299</v>
      </c>
      <c r="N74">
        <v>21.019983029203402</v>
      </c>
      <c r="O74">
        <v>28.892001694591801</v>
      </c>
      <c r="P74" t="s">
        <v>4199</v>
      </c>
      <c r="Q74" t="s">
        <v>4199</v>
      </c>
    </row>
    <row r="75" spans="1:17" x14ac:dyDescent="0.25">
      <c r="A75" t="s">
        <v>4196</v>
      </c>
      <c r="B75" s="102" t="s">
        <v>4200</v>
      </c>
      <c r="C75" t="s">
        <v>78</v>
      </c>
      <c r="D75" s="102" t="s">
        <v>270</v>
      </c>
      <c r="E75" s="34">
        <f t="shared" si="1"/>
        <v>73.710606308021042</v>
      </c>
      <c r="F75">
        <v>68.893485782384602</v>
      </c>
      <c r="G75">
        <v>72.972616187097287</v>
      </c>
      <c r="H75">
        <v>72.811915875262102</v>
      </c>
      <c r="I75">
        <v>74.048137025089702</v>
      </c>
      <c r="J75">
        <v>74.3429791732149</v>
      </c>
      <c r="K75">
        <v>74.186344788814694</v>
      </c>
      <c r="L75">
        <v>73.911034061614401</v>
      </c>
      <c r="M75">
        <v>73.895362117946789</v>
      </c>
      <c r="N75">
        <v>73.360254925915797</v>
      </c>
      <c r="O75">
        <v>72.230132063550997</v>
      </c>
      <c r="P75" t="s">
        <v>4199</v>
      </c>
      <c r="Q75" t="s">
        <v>4199</v>
      </c>
    </row>
    <row r="76" spans="1:17" x14ac:dyDescent="0.25">
      <c r="A76" t="s">
        <v>4196</v>
      </c>
      <c r="B76" s="102" t="s">
        <v>4200</v>
      </c>
      <c r="C76" t="s">
        <v>295</v>
      </c>
      <c r="D76" s="102" t="s">
        <v>296</v>
      </c>
      <c r="E76" s="34">
        <f t="shared" si="1"/>
        <v>15.831911131428456</v>
      </c>
      <c r="F76">
        <v>6.9705668764537903</v>
      </c>
      <c r="G76">
        <v>6.4590525110547707</v>
      </c>
      <c r="H76">
        <v>19.155283902588298</v>
      </c>
      <c r="I76">
        <v>29.489078407261299</v>
      </c>
      <c r="J76">
        <v>15.849402092245098</v>
      </c>
      <c r="K76">
        <v>18.5909900929651</v>
      </c>
      <c r="L76">
        <v>15.203897550990101</v>
      </c>
      <c r="M76">
        <v>10.5633365921792</v>
      </c>
      <c r="N76">
        <v>10.5633365921792</v>
      </c>
      <c r="O76">
        <v>10.5633365921792</v>
      </c>
      <c r="P76" t="s">
        <v>4199</v>
      </c>
      <c r="Q76" t="s">
        <v>4199</v>
      </c>
    </row>
    <row r="77" spans="1:17" hidden="1" x14ac:dyDescent="0.25">
      <c r="A77" t="s">
        <v>4196</v>
      </c>
      <c r="B77" s="102" t="s">
        <v>4200</v>
      </c>
      <c r="C77" t="s">
        <v>297</v>
      </c>
      <c r="D77" s="102" t="s">
        <v>4101</v>
      </c>
      <c r="E77" s="34" t="e">
        <f t="shared" si="1"/>
        <v>#DIV/0!</v>
      </c>
      <c r="F77" t="s">
        <v>4199</v>
      </c>
      <c r="G77" t="s">
        <v>4199</v>
      </c>
      <c r="H77" t="s">
        <v>4199</v>
      </c>
      <c r="I77" t="s">
        <v>4199</v>
      </c>
      <c r="J77" t="s">
        <v>4199</v>
      </c>
      <c r="K77" t="s">
        <v>4199</v>
      </c>
      <c r="L77" t="s">
        <v>4199</v>
      </c>
      <c r="M77" t="s">
        <v>4199</v>
      </c>
      <c r="N77" t="s">
        <v>4199</v>
      </c>
      <c r="O77" t="s">
        <v>4199</v>
      </c>
      <c r="P77" t="s">
        <v>4199</v>
      </c>
      <c r="Q77" t="s">
        <v>4199</v>
      </c>
    </row>
    <row r="78" spans="1:17" x14ac:dyDescent="0.25">
      <c r="A78" t="s">
        <v>4196</v>
      </c>
      <c r="B78" s="102" t="s">
        <v>4200</v>
      </c>
      <c r="C78" t="s">
        <v>128</v>
      </c>
      <c r="D78" s="102" t="s">
        <v>306</v>
      </c>
      <c r="E78" s="34">
        <f t="shared" si="1"/>
        <v>29.19434367211489</v>
      </c>
      <c r="F78">
        <v>12.929590195652299</v>
      </c>
      <c r="G78">
        <v>27.9238358274728</v>
      </c>
      <c r="H78">
        <v>23.598351718115801</v>
      </c>
      <c r="I78">
        <v>27.576230908402799</v>
      </c>
      <c r="J78">
        <v>28.651988837953802</v>
      </c>
      <c r="K78">
        <v>26.545147746910402</v>
      </c>
      <c r="L78">
        <v>25.459579974539498</v>
      </c>
      <c r="M78">
        <v>28.407500770662804</v>
      </c>
      <c r="N78">
        <v>35.949614856991005</v>
      </c>
      <c r="O78">
        <v>31.770342609343899</v>
      </c>
      <c r="P78" t="s">
        <v>4199</v>
      </c>
      <c r="Q78" t="s">
        <v>4199</v>
      </c>
    </row>
    <row r="79" spans="1:17" hidden="1" x14ac:dyDescent="0.25">
      <c r="A79" t="s">
        <v>4196</v>
      </c>
      <c r="B79" s="102" t="s">
        <v>4200</v>
      </c>
      <c r="C79" t="s">
        <v>308</v>
      </c>
      <c r="D79" s="102" t="s">
        <v>4099</v>
      </c>
      <c r="E79" s="34" t="e">
        <f t="shared" si="1"/>
        <v>#DIV/0!</v>
      </c>
      <c r="F79" t="s">
        <v>4199</v>
      </c>
      <c r="G79" t="s">
        <v>4199</v>
      </c>
      <c r="H79" t="s">
        <v>4199</v>
      </c>
      <c r="I79" t="s">
        <v>4199</v>
      </c>
      <c r="J79" t="s">
        <v>4199</v>
      </c>
      <c r="K79" t="s">
        <v>4199</v>
      </c>
      <c r="L79" t="s">
        <v>4199</v>
      </c>
      <c r="M79" t="s">
        <v>4199</v>
      </c>
      <c r="N79" t="s">
        <v>4199</v>
      </c>
      <c r="O79" t="s">
        <v>4199</v>
      </c>
      <c r="P79" t="s">
        <v>4199</v>
      </c>
      <c r="Q79" t="s">
        <v>4199</v>
      </c>
    </row>
    <row r="80" spans="1:17" hidden="1" x14ac:dyDescent="0.25">
      <c r="A80" t="s">
        <v>4196</v>
      </c>
      <c r="B80" s="102" t="s">
        <v>4200</v>
      </c>
      <c r="C80" t="s">
        <v>307</v>
      </c>
      <c r="D80" s="102" t="s">
        <v>4100</v>
      </c>
      <c r="E80" s="34" t="e">
        <f t="shared" si="1"/>
        <v>#DIV/0!</v>
      </c>
      <c r="F80" t="s">
        <v>4199</v>
      </c>
      <c r="G80" t="s">
        <v>4199</v>
      </c>
      <c r="H80" t="s">
        <v>4199</v>
      </c>
      <c r="I80" t="s">
        <v>4199</v>
      </c>
      <c r="J80" t="s">
        <v>4199</v>
      </c>
      <c r="K80" t="s">
        <v>4199</v>
      </c>
      <c r="L80" t="s">
        <v>4199</v>
      </c>
      <c r="M80" t="s">
        <v>4199</v>
      </c>
      <c r="N80" t="s">
        <v>4199</v>
      </c>
      <c r="O80" t="s">
        <v>4199</v>
      </c>
      <c r="P80" t="s">
        <v>4199</v>
      </c>
      <c r="Q80" t="s">
        <v>4199</v>
      </c>
    </row>
    <row r="81" spans="1:17" hidden="1" x14ac:dyDescent="0.25">
      <c r="A81" t="s">
        <v>4196</v>
      </c>
      <c r="B81" s="102" t="s">
        <v>4200</v>
      </c>
      <c r="C81" t="s">
        <v>311</v>
      </c>
      <c r="D81" s="102" t="s">
        <v>4098</v>
      </c>
      <c r="E81" s="34" t="e">
        <f t="shared" si="1"/>
        <v>#DIV/0!</v>
      </c>
      <c r="F81" t="s">
        <v>4199</v>
      </c>
      <c r="G81" t="s">
        <v>4199</v>
      </c>
      <c r="H81" t="s">
        <v>4199</v>
      </c>
      <c r="I81" t="s">
        <v>4199</v>
      </c>
      <c r="J81" t="s">
        <v>4199</v>
      </c>
      <c r="K81" t="s">
        <v>4199</v>
      </c>
      <c r="L81" t="s">
        <v>4199</v>
      </c>
      <c r="M81" t="s">
        <v>4199</v>
      </c>
      <c r="N81" t="s">
        <v>4199</v>
      </c>
      <c r="O81" t="s">
        <v>4199</v>
      </c>
      <c r="P81" t="s">
        <v>4199</v>
      </c>
      <c r="Q81" t="s">
        <v>4199</v>
      </c>
    </row>
    <row r="82" spans="1:17" x14ac:dyDescent="0.25">
      <c r="A82" t="s">
        <v>4196</v>
      </c>
      <c r="B82" s="102" t="s">
        <v>4200</v>
      </c>
      <c r="C82" t="s">
        <v>309</v>
      </c>
      <c r="D82" s="102" t="s">
        <v>310</v>
      </c>
      <c r="E82" s="34">
        <f t="shared" si="1"/>
        <v>22.546382140635188</v>
      </c>
      <c r="F82">
        <v>27.107904294371398</v>
      </c>
      <c r="G82">
        <v>30.091612729036299</v>
      </c>
      <c r="H82">
        <v>19.451772940101598</v>
      </c>
      <c r="I82">
        <v>21.200770982468502</v>
      </c>
      <c r="J82">
        <v>21.1406882475512</v>
      </c>
      <c r="K82">
        <v>20.882233060768701</v>
      </c>
      <c r="L82">
        <v>21.5393110117056</v>
      </c>
      <c r="M82">
        <v>23.2307892221848</v>
      </c>
      <c r="N82">
        <v>24.9595155131341</v>
      </c>
      <c r="O82">
        <v>24.871366946633401</v>
      </c>
      <c r="P82" t="s">
        <v>4199</v>
      </c>
      <c r="Q82" t="s">
        <v>4199</v>
      </c>
    </row>
    <row r="83" spans="1:17" hidden="1" x14ac:dyDescent="0.25">
      <c r="A83" t="s">
        <v>4196</v>
      </c>
      <c r="B83" s="102" t="s">
        <v>4200</v>
      </c>
      <c r="C83" t="s">
        <v>298</v>
      </c>
      <c r="D83" s="102" t="s">
        <v>299</v>
      </c>
      <c r="E83" s="34" t="e">
        <f t="shared" si="1"/>
        <v>#DIV/0!</v>
      </c>
      <c r="F83" t="s">
        <v>4199</v>
      </c>
      <c r="G83" t="s">
        <v>4199</v>
      </c>
      <c r="H83" t="s">
        <v>4199</v>
      </c>
      <c r="I83" t="s">
        <v>4199</v>
      </c>
      <c r="J83" t="s">
        <v>4199</v>
      </c>
      <c r="K83" t="s">
        <v>4199</v>
      </c>
      <c r="L83" t="s">
        <v>4199</v>
      </c>
      <c r="M83" t="s">
        <v>4199</v>
      </c>
      <c r="N83" t="s">
        <v>4199</v>
      </c>
      <c r="O83" t="s">
        <v>4199</v>
      </c>
      <c r="P83" t="s">
        <v>4199</v>
      </c>
      <c r="Q83" t="s">
        <v>4199</v>
      </c>
    </row>
    <row r="84" spans="1:17" hidden="1" x14ac:dyDescent="0.25">
      <c r="A84" t="s">
        <v>4196</v>
      </c>
      <c r="B84" s="102" t="s">
        <v>4200</v>
      </c>
      <c r="C84" t="s">
        <v>302</v>
      </c>
      <c r="D84" s="102" t="s">
        <v>303</v>
      </c>
      <c r="E84" s="34" t="e">
        <f t="shared" si="1"/>
        <v>#DIV/0!</v>
      </c>
      <c r="F84" t="s">
        <v>4199</v>
      </c>
      <c r="G84" t="s">
        <v>4199</v>
      </c>
      <c r="H84" t="s">
        <v>4199</v>
      </c>
      <c r="I84" t="s">
        <v>4199</v>
      </c>
      <c r="J84" t="s">
        <v>4199</v>
      </c>
      <c r="K84" t="s">
        <v>4199</v>
      </c>
      <c r="L84" t="s">
        <v>4199</v>
      </c>
      <c r="M84" t="s">
        <v>4199</v>
      </c>
      <c r="N84" t="s">
        <v>4199</v>
      </c>
      <c r="O84" t="s">
        <v>4199</v>
      </c>
      <c r="P84" t="s">
        <v>4199</v>
      </c>
      <c r="Q84" t="s">
        <v>4199</v>
      </c>
    </row>
    <row r="85" spans="1:17" hidden="1" x14ac:dyDescent="0.25">
      <c r="A85" t="s">
        <v>4196</v>
      </c>
      <c r="B85" s="102" t="s">
        <v>4200</v>
      </c>
      <c r="C85" t="s">
        <v>312</v>
      </c>
      <c r="D85" s="102" t="s">
        <v>313</v>
      </c>
      <c r="E85" s="34" t="e">
        <f t="shared" si="1"/>
        <v>#DIV/0!</v>
      </c>
      <c r="F85" t="s">
        <v>4199</v>
      </c>
      <c r="G85" t="s">
        <v>4199</v>
      </c>
      <c r="H85" t="s">
        <v>4199</v>
      </c>
      <c r="I85" t="s">
        <v>4199</v>
      </c>
      <c r="J85" t="s">
        <v>4199</v>
      </c>
      <c r="K85" t="s">
        <v>4199</v>
      </c>
      <c r="L85" t="s">
        <v>4199</v>
      </c>
      <c r="M85" t="s">
        <v>4199</v>
      </c>
      <c r="N85" t="s">
        <v>4199</v>
      </c>
      <c r="O85" t="s">
        <v>4199</v>
      </c>
      <c r="P85" t="s">
        <v>4199</v>
      </c>
      <c r="Q85" t="s">
        <v>4199</v>
      </c>
    </row>
    <row r="86" spans="1:17" x14ac:dyDescent="0.25">
      <c r="A86" t="s">
        <v>4196</v>
      </c>
      <c r="B86" s="102" t="s">
        <v>4200</v>
      </c>
      <c r="C86" t="s">
        <v>319</v>
      </c>
      <c r="D86" s="102" t="s">
        <v>320</v>
      </c>
      <c r="E86" s="34">
        <f t="shared" si="1"/>
        <v>3.7961157939016301</v>
      </c>
      <c r="F86">
        <v>14.6942099693026</v>
      </c>
      <c r="G86">
        <v>3.7961157939016297</v>
      </c>
      <c r="H86">
        <v>3.7961157939016297</v>
      </c>
      <c r="I86">
        <v>3.7961157939016297</v>
      </c>
      <c r="J86">
        <v>3.7961157939016297</v>
      </c>
      <c r="K86">
        <v>3.7961157939016297</v>
      </c>
      <c r="L86">
        <v>3.7961157939016297</v>
      </c>
      <c r="M86">
        <v>3.7961157939016297</v>
      </c>
      <c r="N86">
        <v>3.7961157939016297</v>
      </c>
      <c r="O86">
        <v>3.7961157939016297</v>
      </c>
      <c r="P86" t="s">
        <v>4199</v>
      </c>
      <c r="Q86" t="s">
        <v>4199</v>
      </c>
    </row>
    <row r="87" spans="1:17" x14ac:dyDescent="0.25">
      <c r="A87" t="s">
        <v>4196</v>
      </c>
      <c r="B87" s="102" t="s">
        <v>4200</v>
      </c>
      <c r="C87" t="s">
        <v>316</v>
      </c>
      <c r="D87" s="102" t="s">
        <v>317</v>
      </c>
      <c r="E87" s="34">
        <f t="shared" si="1"/>
        <v>34.820820648420955</v>
      </c>
      <c r="F87">
        <v>11.498818425260101</v>
      </c>
      <c r="G87">
        <v>19.990781039206702</v>
      </c>
      <c r="H87">
        <v>36.535444691793799</v>
      </c>
      <c r="I87">
        <v>41.012328976267298</v>
      </c>
      <c r="J87">
        <v>39.811235676858395</v>
      </c>
      <c r="K87">
        <v>33.269647039932401</v>
      </c>
      <c r="L87">
        <v>27.395409528203302</v>
      </c>
      <c r="M87">
        <v>23.580726434429799</v>
      </c>
      <c r="N87">
        <v>34.729658061924198</v>
      </c>
      <c r="O87">
        <v>43.946738821331301</v>
      </c>
      <c r="P87" t="s">
        <v>4199</v>
      </c>
      <c r="Q87" t="s">
        <v>4199</v>
      </c>
    </row>
    <row r="88" spans="1:17" x14ac:dyDescent="0.25">
      <c r="A88" t="s">
        <v>4196</v>
      </c>
      <c r="B88" s="102" t="s">
        <v>4200</v>
      </c>
      <c r="C88" t="s">
        <v>314</v>
      </c>
      <c r="D88" s="102" t="s">
        <v>315</v>
      </c>
      <c r="E88" s="34">
        <f t="shared" si="1"/>
        <v>38.759837081058265</v>
      </c>
      <c r="F88">
        <v>40.979450806777002</v>
      </c>
      <c r="G88">
        <v>37.105129510588</v>
      </c>
      <c r="H88">
        <v>41.394763603139104</v>
      </c>
      <c r="I88">
        <v>38.812731093555605</v>
      </c>
      <c r="J88">
        <v>38.751021412308702</v>
      </c>
      <c r="K88">
        <v>38.751021412308702</v>
      </c>
      <c r="L88">
        <v>38.751021412308702</v>
      </c>
      <c r="M88">
        <v>38.751021412308702</v>
      </c>
      <c r="N88">
        <v>38.751021412308702</v>
      </c>
      <c r="O88">
        <v>38.751021412308702</v>
      </c>
      <c r="P88" t="s">
        <v>4199</v>
      </c>
      <c r="Q88" t="s">
        <v>4199</v>
      </c>
    </row>
    <row r="89" spans="1:17" x14ac:dyDescent="0.25">
      <c r="A89" t="s">
        <v>4196</v>
      </c>
      <c r="B89" s="102" t="s">
        <v>4200</v>
      </c>
      <c r="C89" t="s">
        <v>131</v>
      </c>
      <c r="D89" s="102" t="s">
        <v>321</v>
      </c>
      <c r="E89" s="34">
        <f t="shared" si="1"/>
        <v>76.433376777587426</v>
      </c>
      <c r="F89">
        <v>38.662844782979199</v>
      </c>
      <c r="G89">
        <v>73.335823144937194</v>
      </c>
      <c r="H89">
        <v>74.617982035271595</v>
      </c>
      <c r="I89">
        <v>76.603065178134102</v>
      </c>
      <c r="J89">
        <v>76.519169477363107</v>
      </c>
      <c r="K89">
        <v>75.8422604523372</v>
      </c>
      <c r="L89">
        <v>75.344479519206899</v>
      </c>
      <c r="M89">
        <v>77.110068730889807</v>
      </c>
      <c r="N89">
        <v>77.503347594120598</v>
      </c>
      <c r="O89">
        <v>76.1112464910602</v>
      </c>
      <c r="P89" t="s">
        <v>4199</v>
      </c>
      <c r="Q89" t="s">
        <v>4199</v>
      </c>
    </row>
    <row r="90" spans="1:17" x14ac:dyDescent="0.25">
      <c r="A90" t="s">
        <v>4196</v>
      </c>
      <c r="B90" s="102" t="s">
        <v>4200</v>
      </c>
      <c r="C90" t="s">
        <v>101</v>
      </c>
      <c r="D90" s="102" t="s">
        <v>328</v>
      </c>
      <c r="E90" s="34">
        <f t="shared" si="1"/>
        <v>37.821998674183185</v>
      </c>
      <c r="F90">
        <v>17.110771275949499</v>
      </c>
      <c r="G90">
        <v>25.891553183056796</v>
      </c>
      <c r="H90">
        <v>40.823869950104104</v>
      </c>
      <c r="I90">
        <v>36.7204663813868</v>
      </c>
      <c r="J90">
        <v>39.474589589110295</v>
      </c>
      <c r="K90">
        <v>41.201586812120603</v>
      </c>
      <c r="L90">
        <v>34.787306387442001</v>
      </c>
      <c r="M90">
        <v>43.412674596516396</v>
      </c>
      <c r="N90">
        <v>32.436357319470801</v>
      </c>
      <c r="O90">
        <v>36.721009633235404</v>
      </c>
      <c r="P90" t="s">
        <v>4199</v>
      </c>
      <c r="Q90" t="s">
        <v>4199</v>
      </c>
    </row>
    <row r="91" spans="1:17" x14ac:dyDescent="0.25">
      <c r="A91" t="s">
        <v>4196</v>
      </c>
      <c r="B91" s="102" t="s">
        <v>4200</v>
      </c>
      <c r="C91" t="s">
        <v>179</v>
      </c>
      <c r="D91" s="102" t="s">
        <v>323</v>
      </c>
      <c r="E91" s="34">
        <f t="shared" si="1"/>
        <v>35.556004106546659</v>
      </c>
      <c r="F91">
        <v>18.083661914292502</v>
      </c>
      <c r="G91">
        <v>18.679986910385299</v>
      </c>
      <c r="H91">
        <v>30.207397906401301</v>
      </c>
      <c r="I91">
        <v>33.890566347603098</v>
      </c>
      <c r="J91">
        <v>34.070523852755905</v>
      </c>
      <c r="K91">
        <v>33.842464118321402</v>
      </c>
      <c r="L91">
        <v>34.773128613929899</v>
      </c>
      <c r="M91">
        <v>36.668956997454899</v>
      </c>
      <c r="N91">
        <v>40.0356029492172</v>
      </c>
      <c r="O91">
        <v>35.610785866544198</v>
      </c>
      <c r="P91" t="s">
        <v>4199</v>
      </c>
      <c r="Q91" t="s">
        <v>4199</v>
      </c>
    </row>
    <row r="92" spans="1:17" x14ac:dyDescent="0.25">
      <c r="A92" t="s">
        <v>4196</v>
      </c>
      <c r="B92" s="102" t="s">
        <v>4200</v>
      </c>
      <c r="C92" t="s">
        <v>175</v>
      </c>
      <c r="D92" s="102" t="s">
        <v>322</v>
      </c>
      <c r="E92" s="34">
        <f t="shared" si="1"/>
        <v>29.671432997194682</v>
      </c>
      <c r="F92">
        <v>12.2116985065715</v>
      </c>
      <c r="G92">
        <v>34.390430522517001</v>
      </c>
      <c r="H92">
        <v>29.940674860755102</v>
      </c>
      <c r="I92">
        <v>28.626694609682602</v>
      </c>
      <c r="J92">
        <v>29.649356541850601</v>
      </c>
      <c r="K92">
        <v>28.119855499543799</v>
      </c>
      <c r="L92">
        <v>28.713294257734802</v>
      </c>
      <c r="M92">
        <v>30.711370911732601</v>
      </c>
      <c r="N92">
        <v>31.577958486804096</v>
      </c>
      <c r="O92">
        <v>30.301500673014299</v>
      </c>
      <c r="P92" t="s">
        <v>4199</v>
      </c>
      <c r="Q92" t="s">
        <v>4199</v>
      </c>
    </row>
    <row r="93" spans="1:17" x14ac:dyDescent="0.25">
      <c r="A93" t="s">
        <v>4196</v>
      </c>
      <c r="B93" s="102" t="s">
        <v>4200</v>
      </c>
      <c r="C93" t="s">
        <v>325</v>
      </c>
      <c r="D93" s="102" t="s">
        <v>326</v>
      </c>
      <c r="E93" s="34">
        <f t="shared" si="1"/>
        <v>30.085798424809546</v>
      </c>
      <c r="F93">
        <v>13.869127254606001</v>
      </c>
      <c r="G93">
        <v>18.126681563617399</v>
      </c>
      <c r="H93">
        <v>22.488993959928099</v>
      </c>
      <c r="I93">
        <v>26.272243716736497</v>
      </c>
      <c r="J93">
        <v>25.965337351147998</v>
      </c>
      <c r="K93">
        <v>26.305039012958698</v>
      </c>
      <c r="L93">
        <v>33.014492223205899</v>
      </c>
      <c r="M93">
        <v>33.014492223205899</v>
      </c>
      <c r="N93">
        <v>33.014492223205899</v>
      </c>
      <c r="O93">
        <v>33.014492223205899</v>
      </c>
      <c r="P93" t="s">
        <v>4199</v>
      </c>
      <c r="Q93" t="s">
        <v>4199</v>
      </c>
    </row>
    <row r="94" spans="1:17" x14ac:dyDescent="0.25">
      <c r="A94" t="s">
        <v>4196</v>
      </c>
      <c r="B94" s="102" t="s">
        <v>4200</v>
      </c>
      <c r="C94" t="s">
        <v>163</v>
      </c>
      <c r="D94" s="102" t="s">
        <v>327</v>
      </c>
      <c r="E94" s="34">
        <f t="shared" si="1"/>
        <v>3.9293069677951897</v>
      </c>
      <c r="F94">
        <v>75.9017273541929</v>
      </c>
      <c r="G94">
        <v>75.9017273541929</v>
      </c>
      <c r="H94">
        <v>6.5450086263826801</v>
      </c>
      <c r="I94">
        <v>27.280235346794001</v>
      </c>
      <c r="J94">
        <v>3.7485571295387002E-2</v>
      </c>
      <c r="K94">
        <v>3.7485571295387002E-2</v>
      </c>
      <c r="L94">
        <v>3.7485571295387002E-2</v>
      </c>
      <c r="M94">
        <v>3.7485571295387002E-2</v>
      </c>
      <c r="N94">
        <v>3.7485571295387002E-2</v>
      </c>
      <c r="O94">
        <v>3.7485571295387002E-2</v>
      </c>
      <c r="P94" t="s">
        <v>4199</v>
      </c>
      <c r="Q94" t="s">
        <v>4199</v>
      </c>
    </row>
    <row r="95" spans="1:17" x14ac:dyDescent="0.25">
      <c r="A95" t="s">
        <v>4196</v>
      </c>
      <c r="B95" s="102" t="s">
        <v>4200</v>
      </c>
      <c r="C95" t="s">
        <v>42</v>
      </c>
      <c r="D95" s="102" t="s">
        <v>324</v>
      </c>
      <c r="E95" s="34">
        <f t="shared" si="1"/>
        <v>58.924675425562619</v>
      </c>
      <c r="F95">
        <v>51.811966646376995</v>
      </c>
      <c r="G95">
        <v>58.025768060314796</v>
      </c>
      <c r="H95">
        <v>52.461289646731601</v>
      </c>
      <c r="I95">
        <v>55.851945000609305</v>
      </c>
      <c r="J95">
        <v>56.499410274930497</v>
      </c>
      <c r="K95">
        <v>59.634698096510398</v>
      </c>
      <c r="L95">
        <v>59.332954309139993</v>
      </c>
      <c r="M95">
        <v>59.462413494974598</v>
      </c>
      <c r="N95">
        <v>60.126163012882806</v>
      </c>
      <c r="O95">
        <v>61.565143789890698</v>
      </c>
      <c r="P95" t="s">
        <v>4199</v>
      </c>
      <c r="Q95" t="s">
        <v>4199</v>
      </c>
    </row>
    <row r="96" spans="1:17" hidden="1" x14ac:dyDescent="0.25">
      <c r="A96" t="s">
        <v>4196</v>
      </c>
      <c r="B96" s="102" t="s">
        <v>4200</v>
      </c>
      <c r="C96" t="s">
        <v>4083</v>
      </c>
      <c r="D96" s="102" t="s">
        <v>4082</v>
      </c>
      <c r="E96" s="34" t="e">
        <f t="shared" si="1"/>
        <v>#DIV/0!</v>
      </c>
      <c r="F96" t="s">
        <v>4199</v>
      </c>
      <c r="G96" t="s">
        <v>4199</v>
      </c>
      <c r="H96" t="s">
        <v>4199</v>
      </c>
      <c r="I96" t="s">
        <v>4199</v>
      </c>
      <c r="J96" t="s">
        <v>4199</v>
      </c>
      <c r="K96" t="s">
        <v>4199</v>
      </c>
      <c r="L96" t="s">
        <v>4199</v>
      </c>
      <c r="M96" t="s">
        <v>4199</v>
      </c>
      <c r="N96" t="s">
        <v>4199</v>
      </c>
      <c r="O96" t="s">
        <v>4199</v>
      </c>
      <c r="P96" t="s">
        <v>4199</v>
      </c>
      <c r="Q96" t="s">
        <v>4199</v>
      </c>
    </row>
    <row r="97" spans="1:17" x14ac:dyDescent="0.25">
      <c r="A97" t="s">
        <v>4196</v>
      </c>
      <c r="B97" s="102" t="s">
        <v>4200</v>
      </c>
      <c r="C97" t="s">
        <v>93</v>
      </c>
      <c r="D97" s="102" t="s">
        <v>329</v>
      </c>
      <c r="E97" s="34">
        <f t="shared" si="1"/>
        <v>60.132290137120471</v>
      </c>
      <c r="F97">
        <v>41.344930344740497</v>
      </c>
      <c r="G97">
        <v>44.233338609456503</v>
      </c>
      <c r="H97">
        <v>54.055409756405304</v>
      </c>
      <c r="I97">
        <v>57.247062438474806</v>
      </c>
      <c r="J97">
        <v>56.617489783345597</v>
      </c>
      <c r="K97">
        <v>59.510934023315997</v>
      </c>
      <c r="L97">
        <v>58.754046160328201</v>
      </c>
      <c r="M97">
        <v>57.629801591182293</v>
      </c>
      <c r="N97">
        <v>64.332005355541995</v>
      </c>
      <c r="O97">
        <v>66.834691607654392</v>
      </c>
      <c r="P97" t="s">
        <v>4199</v>
      </c>
      <c r="Q97" t="s">
        <v>4199</v>
      </c>
    </row>
    <row r="98" spans="1:17" x14ac:dyDescent="0.25">
      <c r="A98" t="s">
        <v>4196</v>
      </c>
      <c r="B98" s="102" t="s">
        <v>4200</v>
      </c>
      <c r="C98" t="s">
        <v>75</v>
      </c>
      <c r="D98" s="102" t="s">
        <v>330</v>
      </c>
      <c r="E98" s="34">
        <f t="shared" si="1"/>
        <v>54.70953744513934</v>
      </c>
      <c r="F98">
        <v>50.156351657136398</v>
      </c>
      <c r="G98">
        <v>52.879328956943404</v>
      </c>
      <c r="H98">
        <v>54.206751729824298</v>
      </c>
      <c r="I98">
        <v>55.003453584817997</v>
      </c>
      <c r="J98">
        <v>55.715863998149196</v>
      </c>
      <c r="K98">
        <v>55.292506843441302</v>
      </c>
      <c r="L98">
        <v>54.142984836120903</v>
      </c>
      <c r="M98">
        <v>53.813850897297698</v>
      </c>
      <c r="N98">
        <v>55.318495182532899</v>
      </c>
      <c r="O98">
        <v>53.679606773615397</v>
      </c>
      <c r="P98" t="s">
        <v>4199</v>
      </c>
      <c r="Q98" t="s">
        <v>4199</v>
      </c>
    </row>
    <row r="99" spans="1:17" x14ac:dyDescent="0.25">
      <c r="A99" t="s">
        <v>4196</v>
      </c>
      <c r="B99" s="102" t="s">
        <v>4200</v>
      </c>
      <c r="C99" t="s">
        <v>331</v>
      </c>
      <c r="D99" s="102" t="s">
        <v>332</v>
      </c>
      <c r="E99" s="34">
        <f t="shared" si="1"/>
        <v>1.3169832291434418</v>
      </c>
      <c r="F99">
        <v>2.06118131002789</v>
      </c>
      <c r="G99">
        <v>4.0374742518893001</v>
      </c>
      <c r="H99">
        <v>1.1504258146048401</v>
      </c>
      <c r="I99">
        <v>0.8748251429589109</v>
      </c>
      <c r="J99">
        <v>1.60462560310594</v>
      </c>
      <c r="K99">
        <v>1.3116941459204701</v>
      </c>
      <c r="L99">
        <v>1.2022702949135999</v>
      </c>
      <c r="M99">
        <v>1.4904041898706299</v>
      </c>
      <c r="N99">
        <v>1.4388681837274999</v>
      </c>
      <c r="O99">
        <v>1.29619504350704</v>
      </c>
      <c r="P99" t="s">
        <v>4199</v>
      </c>
      <c r="Q99" t="s">
        <v>4199</v>
      </c>
    </row>
    <row r="100" spans="1:17" x14ac:dyDescent="0.25">
      <c r="A100" t="s">
        <v>4196</v>
      </c>
      <c r="B100" s="102" t="s">
        <v>4200</v>
      </c>
      <c r="C100" t="s">
        <v>122</v>
      </c>
      <c r="D100" s="102" t="s">
        <v>335</v>
      </c>
      <c r="E100" s="34">
        <f t="shared" si="1"/>
        <v>80.700272976751151</v>
      </c>
      <c r="F100">
        <v>83.154821754137799</v>
      </c>
      <c r="G100">
        <v>85.388372373851396</v>
      </c>
      <c r="H100">
        <v>78.4792223013187</v>
      </c>
      <c r="I100">
        <v>79.849823113385895</v>
      </c>
      <c r="J100">
        <v>81.308174432346405</v>
      </c>
      <c r="K100">
        <v>81.032872943111599</v>
      </c>
      <c r="L100">
        <v>80.661454105556402</v>
      </c>
      <c r="M100">
        <v>80.608707237391101</v>
      </c>
      <c r="N100">
        <v>81.530845078992897</v>
      </c>
      <c r="O100">
        <v>79.910033926473702</v>
      </c>
      <c r="P100" t="s">
        <v>4199</v>
      </c>
      <c r="Q100" t="s">
        <v>4199</v>
      </c>
    </row>
    <row r="101" spans="1:17" x14ac:dyDescent="0.25">
      <c r="A101" t="s">
        <v>4196</v>
      </c>
      <c r="B101" s="102" t="s">
        <v>4200</v>
      </c>
      <c r="C101" t="s">
        <v>333</v>
      </c>
      <c r="D101" s="102" t="s">
        <v>334</v>
      </c>
      <c r="E101" s="34">
        <f t="shared" si="1"/>
        <v>37.322047241735149</v>
      </c>
      <c r="F101">
        <v>58.228299128953296</v>
      </c>
      <c r="G101">
        <v>44.177487613954902</v>
      </c>
      <c r="H101">
        <v>42.0170391236787</v>
      </c>
      <c r="I101">
        <v>39.231334710501599</v>
      </c>
      <c r="J101">
        <v>37.784920224512504</v>
      </c>
      <c r="K101">
        <v>36.473039712289804</v>
      </c>
      <c r="L101">
        <v>37.445748518505404</v>
      </c>
      <c r="M101">
        <v>35.503028136766403</v>
      </c>
      <c r="N101">
        <v>37.428558187534797</v>
      </c>
      <c r="O101">
        <v>37.387701202035501</v>
      </c>
      <c r="P101" t="s">
        <v>4199</v>
      </c>
      <c r="Q101" t="s">
        <v>4199</v>
      </c>
    </row>
    <row r="102" spans="1:17" x14ac:dyDescent="0.25">
      <c r="A102" t="s">
        <v>4196</v>
      </c>
      <c r="B102" s="102" t="s">
        <v>4200</v>
      </c>
      <c r="C102" t="s">
        <v>147</v>
      </c>
      <c r="D102" s="102" t="s">
        <v>336</v>
      </c>
      <c r="E102" s="34">
        <f t="shared" si="1"/>
        <v>38.452329068185541</v>
      </c>
      <c r="F102">
        <v>43.323033308353899</v>
      </c>
      <c r="G102">
        <v>1.8891382329702</v>
      </c>
      <c r="H102">
        <v>36.524755913897202</v>
      </c>
      <c r="I102">
        <v>41.490041790155004</v>
      </c>
      <c r="J102">
        <v>41.449662056412301</v>
      </c>
      <c r="K102">
        <v>35.917174434732502</v>
      </c>
      <c r="L102">
        <v>35.0989426367099</v>
      </c>
      <c r="M102">
        <v>37.832096820024105</v>
      </c>
      <c r="N102">
        <v>38.6891928696325</v>
      </c>
      <c r="O102">
        <v>38.6891928696325</v>
      </c>
      <c r="P102" t="s">
        <v>4199</v>
      </c>
      <c r="Q102" t="s">
        <v>4199</v>
      </c>
    </row>
    <row r="103" spans="1:17" x14ac:dyDescent="0.25">
      <c r="A103" t="s">
        <v>4196</v>
      </c>
      <c r="B103" s="102" t="s">
        <v>4200</v>
      </c>
      <c r="C103" t="s">
        <v>337</v>
      </c>
      <c r="D103" s="102" t="s">
        <v>338</v>
      </c>
      <c r="E103" s="34">
        <f t="shared" si="1"/>
        <v>21.697308353761542</v>
      </c>
      <c r="F103">
        <v>27.879689668270004</v>
      </c>
      <c r="G103">
        <v>15.084024714672999</v>
      </c>
      <c r="H103">
        <v>21.624904819398299</v>
      </c>
      <c r="I103">
        <v>20.8499002830664</v>
      </c>
      <c r="J103">
        <v>24.4629997655172</v>
      </c>
      <c r="K103">
        <v>19.9019298724882</v>
      </c>
      <c r="L103">
        <v>21.4752226518093</v>
      </c>
      <c r="M103">
        <v>23.6086565709228</v>
      </c>
      <c r="N103">
        <v>21.165108341028997</v>
      </c>
      <c r="O103">
        <v>20.417340991497902</v>
      </c>
      <c r="P103" t="s">
        <v>4199</v>
      </c>
      <c r="Q103" t="s">
        <v>4199</v>
      </c>
    </row>
    <row r="104" spans="1:17" hidden="1" x14ac:dyDescent="0.25">
      <c r="A104" t="s">
        <v>4196</v>
      </c>
      <c r="B104" s="102" t="s">
        <v>4200</v>
      </c>
      <c r="C104" t="s">
        <v>343</v>
      </c>
      <c r="D104" s="102" t="s">
        <v>4079</v>
      </c>
      <c r="E104" s="34" t="e">
        <f t="shared" si="1"/>
        <v>#DIV/0!</v>
      </c>
      <c r="F104" t="s">
        <v>4199</v>
      </c>
      <c r="G104" t="s">
        <v>4199</v>
      </c>
      <c r="H104" t="s">
        <v>4199</v>
      </c>
      <c r="I104" t="s">
        <v>4199</v>
      </c>
      <c r="J104" t="s">
        <v>4199</v>
      </c>
      <c r="K104" t="s">
        <v>4199</v>
      </c>
      <c r="L104" t="s">
        <v>4199</v>
      </c>
      <c r="M104" t="s">
        <v>4199</v>
      </c>
      <c r="N104" t="s">
        <v>4199</v>
      </c>
      <c r="O104" t="s">
        <v>4199</v>
      </c>
      <c r="P104" t="s">
        <v>4199</v>
      </c>
      <c r="Q104" t="s">
        <v>4199</v>
      </c>
    </row>
    <row r="105" spans="1:17" hidden="1" x14ac:dyDescent="0.25">
      <c r="A105" t="s">
        <v>4196</v>
      </c>
      <c r="B105" s="102" t="s">
        <v>4200</v>
      </c>
      <c r="C105" t="s">
        <v>4036</v>
      </c>
      <c r="D105" s="102" t="s">
        <v>419</v>
      </c>
      <c r="E105" s="34" t="e">
        <f t="shared" si="1"/>
        <v>#DIV/0!</v>
      </c>
      <c r="F105" t="s">
        <v>4199</v>
      </c>
      <c r="G105" t="s">
        <v>4199</v>
      </c>
      <c r="H105" t="s">
        <v>4199</v>
      </c>
      <c r="I105" t="s">
        <v>4199</v>
      </c>
      <c r="J105" t="s">
        <v>4199</v>
      </c>
      <c r="K105" t="s">
        <v>4199</v>
      </c>
      <c r="L105" t="s">
        <v>4199</v>
      </c>
      <c r="M105" t="s">
        <v>4199</v>
      </c>
      <c r="N105" t="s">
        <v>4199</v>
      </c>
      <c r="O105" t="s">
        <v>4199</v>
      </c>
      <c r="P105" t="s">
        <v>4199</v>
      </c>
      <c r="Q105" t="s">
        <v>4199</v>
      </c>
    </row>
    <row r="106" spans="1:17" x14ac:dyDescent="0.25">
      <c r="A106" t="s">
        <v>4196</v>
      </c>
      <c r="B106" s="102" t="s">
        <v>4200</v>
      </c>
      <c r="C106" t="s">
        <v>344</v>
      </c>
      <c r="D106" s="102" t="s">
        <v>345</v>
      </c>
      <c r="E106" s="34">
        <f t="shared" si="1"/>
        <v>75.607753234559155</v>
      </c>
      <c r="F106">
        <v>51.114269420627501</v>
      </c>
      <c r="G106">
        <v>70.397867372431506</v>
      </c>
      <c r="H106">
        <v>72.415836348426694</v>
      </c>
      <c r="I106">
        <v>76.1786982039675</v>
      </c>
      <c r="J106">
        <v>75.955895489923492</v>
      </c>
      <c r="K106">
        <v>75.494559876053998</v>
      </c>
      <c r="L106">
        <v>74.222678470146491</v>
      </c>
      <c r="M106">
        <v>73.827425317280699</v>
      </c>
      <c r="N106">
        <v>77.698718132218104</v>
      </c>
      <c r="O106">
        <v>75.876297152323801</v>
      </c>
      <c r="P106" t="s">
        <v>4199</v>
      </c>
      <c r="Q106" t="s">
        <v>4199</v>
      </c>
    </row>
    <row r="107" spans="1:17" hidden="1" x14ac:dyDescent="0.25">
      <c r="A107" t="s">
        <v>4196</v>
      </c>
      <c r="B107" s="102" t="s">
        <v>4200</v>
      </c>
      <c r="C107" t="s">
        <v>497</v>
      </c>
      <c r="D107" s="102" t="s">
        <v>3994</v>
      </c>
      <c r="E107" s="34" t="e">
        <f t="shared" si="1"/>
        <v>#DIV/0!</v>
      </c>
      <c r="F107" t="s">
        <v>4199</v>
      </c>
      <c r="G107" t="s">
        <v>4199</v>
      </c>
      <c r="H107" t="s">
        <v>4199</v>
      </c>
      <c r="I107" t="s">
        <v>4199</v>
      </c>
      <c r="J107" t="s">
        <v>4199</v>
      </c>
      <c r="K107" t="s">
        <v>4199</v>
      </c>
      <c r="L107" t="s">
        <v>4199</v>
      </c>
      <c r="M107" t="s">
        <v>4199</v>
      </c>
      <c r="N107" t="s">
        <v>4199</v>
      </c>
      <c r="O107" t="s">
        <v>4199</v>
      </c>
      <c r="P107" t="s">
        <v>4199</v>
      </c>
      <c r="Q107" t="s">
        <v>4199</v>
      </c>
    </row>
    <row r="108" spans="1:17" x14ac:dyDescent="0.25">
      <c r="A108" t="s">
        <v>4196</v>
      </c>
      <c r="B108" s="102" t="s">
        <v>4200</v>
      </c>
      <c r="C108" t="s">
        <v>346</v>
      </c>
      <c r="D108" s="102" t="s">
        <v>347</v>
      </c>
      <c r="E108" s="34">
        <f t="shared" si="1"/>
        <v>12.512824382146571</v>
      </c>
      <c r="F108">
        <v>51.754596114604801</v>
      </c>
      <c r="G108">
        <v>9.2141842854652793</v>
      </c>
      <c r="H108">
        <v>9.1739556754264804</v>
      </c>
      <c r="I108">
        <v>12.218070881429199</v>
      </c>
      <c r="J108">
        <v>10.4739877649482</v>
      </c>
      <c r="K108">
        <v>12.609459770909101</v>
      </c>
      <c r="L108">
        <v>20.8825163514949</v>
      </c>
      <c r="M108">
        <v>10.993164682520201</v>
      </c>
      <c r="N108">
        <v>12.956456584453399</v>
      </c>
      <c r="O108">
        <v>7.456114639271</v>
      </c>
      <c r="P108" t="s">
        <v>4199</v>
      </c>
      <c r="Q108" t="s">
        <v>4199</v>
      </c>
    </row>
    <row r="109" spans="1:17" x14ac:dyDescent="0.25">
      <c r="A109" t="s">
        <v>4196</v>
      </c>
      <c r="B109" s="102" t="s">
        <v>4200</v>
      </c>
      <c r="C109" t="s">
        <v>339</v>
      </c>
      <c r="D109" s="102" t="s">
        <v>340</v>
      </c>
      <c r="E109" s="34">
        <f t="shared" si="1"/>
        <v>26.28242515635403</v>
      </c>
      <c r="F109">
        <v>34.1209920713736</v>
      </c>
      <c r="G109">
        <v>45.278965236604698</v>
      </c>
      <c r="H109">
        <v>18.678921312739799</v>
      </c>
      <c r="I109">
        <v>42.2656159614506</v>
      </c>
      <c r="J109">
        <v>36.978485336035199</v>
      </c>
      <c r="K109">
        <v>28.823300747465101</v>
      </c>
      <c r="L109">
        <v>17.3467340039298</v>
      </c>
      <c r="M109">
        <v>17.612244778188398</v>
      </c>
      <c r="N109">
        <v>20.8879772649586</v>
      </c>
      <c r="O109">
        <v>20.062618002450499</v>
      </c>
      <c r="P109" t="s">
        <v>4199</v>
      </c>
      <c r="Q109" t="s">
        <v>4199</v>
      </c>
    </row>
    <row r="110" spans="1:17" x14ac:dyDescent="0.25">
      <c r="A110" t="s">
        <v>4196</v>
      </c>
      <c r="B110" s="102" t="s">
        <v>4200</v>
      </c>
      <c r="C110" t="s">
        <v>348</v>
      </c>
      <c r="D110" s="102" t="s">
        <v>349</v>
      </c>
      <c r="E110" s="34">
        <f t="shared" si="1"/>
        <v>21.754530616574357</v>
      </c>
      <c r="F110">
        <v>4.0943686002074005</v>
      </c>
      <c r="G110">
        <v>4.0943686002074005</v>
      </c>
      <c r="H110">
        <v>15.7176962041744</v>
      </c>
      <c r="I110">
        <v>21.348210702268101</v>
      </c>
      <c r="J110">
        <v>21.589190583371902</v>
      </c>
      <c r="K110">
        <v>24.740965663938898</v>
      </c>
      <c r="L110">
        <v>25.430548223536697</v>
      </c>
      <c r="M110">
        <v>22.500503033170698</v>
      </c>
      <c r="N110">
        <v>22.848953552005298</v>
      </c>
      <c r="O110">
        <v>13.823342557728898</v>
      </c>
      <c r="P110" t="s">
        <v>4199</v>
      </c>
      <c r="Q110" t="s">
        <v>4199</v>
      </c>
    </row>
    <row r="111" spans="1:17" x14ac:dyDescent="0.25">
      <c r="A111" t="s">
        <v>4196</v>
      </c>
      <c r="B111" s="102" t="s">
        <v>4200</v>
      </c>
      <c r="C111" t="s">
        <v>144</v>
      </c>
      <c r="D111" s="102" t="s">
        <v>362</v>
      </c>
      <c r="E111" s="34">
        <f t="shared" si="1"/>
        <v>42.523442519032876</v>
      </c>
      <c r="F111">
        <v>31.662955279536796</v>
      </c>
      <c r="G111">
        <v>15.4792043942631</v>
      </c>
      <c r="H111">
        <v>37.855751437768397</v>
      </c>
      <c r="I111">
        <v>41.576945354972501</v>
      </c>
      <c r="J111">
        <v>42.911912303028899</v>
      </c>
      <c r="K111">
        <v>42.715379477081399</v>
      </c>
      <c r="L111">
        <v>43.352169585289701</v>
      </c>
      <c r="M111">
        <v>42.1802411077363</v>
      </c>
      <c r="N111">
        <v>43.978966324180803</v>
      </c>
      <c r="O111">
        <v>40.948483480940602</v>
      </c>
      <c r="P111" t="s">
        <v>4199</v>
      </c>
      <c r="Q111" t="s">
        <v>4199</v>
      </c>
    </row>
    <row r="112" spans="1:17" x14ac:dyDescent="0.25">
      <c r="A112" t="s">
        <v>4196</v>
      </c>
      <c r="B112" s="102" t="s">
        <v>4200</v>
      </c>
      <c r="C112" t="s">
        <v>350</v>
      </c>
      <c r="D112" s="102" t="s">
        <v>351</v>
      </c>
      <c r="E112" s="34">
        <f t="shared" si="1"/>
        <v>36.846874566724679</v>
      </c>
      <c r="F112">
        <v>32.939099202729501</v>
      </c>
      <c r="G112">
        <v>27.383316329656299</v>
      </c>
      <c r="H112">
        <v>37.605189872790902</v>
      </c>
      <c r="I112">
        <v>39.253583142642803</v>
      </c>
      <c r="J112">
        <v>39.192619904414698</v>
      </c>
      <c r="K112">
        <v>38.212446412337101</v>
      </c>
      <c r="L112">
        <v>37.090150987003398</v>
      </c>
      <c r="M112">
        <v>39.457705855050698</v>
      </c>
      <c r="N112">
        <v>37.010140435336602</v>
      </c>
      <c r="O112">
        <v>27.711475230287402</v>
      </c>
      <c r="P112" t="s">
        <v>4199</v>
      </c>
      <c r="Q112" t="s">
        <v>4199</v>
      </c>
    </row>
    <row r="113" spans="1:17" hidden="1" x14ac:dyDescent="0.25">
      <c r="A113" t="s">
        <v>4196</v>
      </c>
      <c r="B113" s="102" t="s">
        <v>4200</v>
      </c>
      <c r="C113" t="s">
        <v>358</v>
      </c>
      <c r="D113" s="102" t="s">
        <v>359</v>
      </c>
      <c r="E113" s="34" t="e">
        <f t="shared" si="1"/>
        <v>#DIV/0!</v>
      </c>
      <c r="F113" t="s">
        <v>4199</v>
      </c>
      <c r="G113" t="s">
        <v>4199</v>
      </c>
      <c r="H113" t="s">
        <v>4199</v>
      </c>
      <c r="I113" t="s">
        <v>4199</v>
      </c>
      <c r="J113" t="s">
        <v>4199</v>
      </c>
      <c r="K113" t="s">
        <v>4199</v>
      </c>
      <c r="L113" t="s">
        <v>4199</v>
      </c>
      <c r="M113" t="s">
        <v>4199</v>
      </c>
      <c r="N113" t="s">
        <v>4199</v>
      </c>
      <c r="O113" t="s">
        <v>4199</v>
      </c>
      <c r="P113" t="s">
        <v>4199</v>
      </c>
      <c r="Q113" t="s">
        <v>4199</v>
      </c>
    </row>
    <row r="114" spans="1:17" hidden="1" x14ac:dyDescent="0.25">
      <c r="A114" t="s">
        <v>4196</v>
      </c>
      <c r="B114" s="102" t="s">
        <v>4200</v>
      </c>
      <c r="C114" t="s">
        <v>352</v>
      </c>
      <c r="D114" s="102" t="s">
        <v>353</v>
      </c>
      <c r="E114" s="34" t="e">
        <f t="shared" si="1"/>
        <v>#DIV/0!</v>
      </c>
      <c r="F114" t="s">
        <v>4199</v>
      </c>
      <c r="G114" t="s">
        <v>4199</v>
      </c>
      <c r="H114" t="s">
        <v>4199</v>
      </c>
      <c r="I114" t="s">
        <v>4199</v>
      </c>
      <c r="J114" t="s">
        <v>4199</v>
      </c>
      <c r="K114" t="s">
        <v>4199</v>
      </c>
      <c r="L114" t="s">
        <v>4199</v>
      </c>
      <c r="M114" t="s">
        <v>4199</v>
      </c>
      <c r="N114" t="s">
        <v>4199</v>
      </c>
      <c r="O114" t="s">
        <v>4199</v>
      </c>
      <c r="P114" t="s">
        <v>4199</v>
      </c>
      <c r="Q114" t="s">
        <v>4199</v>
      </c>
    </row>
    <row r="115" spans="1:17" x14ac:dyDescent="0.25">
      <c r="A115" t="s">
        <v>4196</v>
      </c>
      <c r="B115" s="102" t="s">
        <v>4200</v>
      </c>
      <c r="C115" t="s">
        <v>354</v>
      </c>
      <c r="D115" s="102" t="s">
        <v>355</v>
      </c>
      <c r="E115" s="34">
        <f t="shared" si="1"/>
        <v>9.1863650995228454</v>
      </c>
      <c r="F115">
        <v>9.6003038628741688</v>
      </c>
      <c r="G115">
        <v>9.6003038628741688</v>
      </c>
      <c r="H115">
        <v>11.5924588978987</v>
      </c>
      <c r="I115">
        <v>11.5924588978987</v>
      </c>
      <c r="J115">
        <v>11.5924588978987</v>
      </c>
      <c r="K115">
        <v>11.5924588978987</v>
      </c>
      <c r="L115">
        <v>10.515584328285001</v>
      </c>
      <c r="M115">
        <v>6.3371982248929397</v>
      </c>
      <c r="N115">
        <v>6.3371982248929397</v>
      </c>
      <c r="O115">
        <v>6.3371982248929397</v>
      </c>
      <c r="P115" t="s">
        <v>4199</v>
      </c>
      <c r="Q115" t="s">
        <v>4199</v>
      </c>
    </row>
    <row r="116" spans="1:17" hidden="1" x14ac:dyDescent="0.25">
      <c r="A116" t="s">
        <v>4196</v>
      </c>
      <c r="B116" s="102" t="s">
        <v>4200</v>
      </c>
      <c r="C116" t="s">
        <v>4067</v>
      </c>
      <c r="D116" s="102" t="s">
        <v>4066</v>
      </c>
      <c r="E116" s="34" t="e">
        <f t="shared" si="1"/>
        <v>#DIV/0!</v>
      </c>
      <c r="F116" t="s">
        <v>4199</v>
      </c>
      <c r="G116" t="s">
        <v>4199</v>
      </c>
      <c r="H116" t="s">
        <v>4199</v>
      </c>
      <c r="I116" t="s">
        <v>4199</v>
      </c>
      <c r="J116" t="s">
        <v>4199</v>
      </c>
      <c r="K116" t="s">
        <v>4199</v>
      </c>
      <c r="L116" t="s">
        <v>4199</v>
      </c>
      <c r="M116" t="s">
        <v>4199</v>
      </c>
      <c r="N116" t="s">
        <v>4199</v>
      </c>
      <c r="O116" t="s">
        <v>4199</v>
      </c>
      <c r="P116" t="s">
        <v>4199</v>
      </c>
      <c r="Q116" t="s">
        <v>4199</v>
      </c>
    </row>
    <row r="117" spans="1:17" x14ac:dyDescent="0.25">
      <c r="A117" t="s">
        <v>4196</v>
      </c>
      <c r="B117" s="102" t="s">
        <v>4200</v>
      </c>
      <c r="C117" t="s">
        <v>134</v>
      </c>
      <c r="D117" s="102" t="s">
        <v>360</v>
      </c>
      <c r="E117" s="34">
        <f t="shared" si="1"/>
        <v>43.497014280602613</v>
      </c>
      <c r="F117">
        <v>50.004812477907699</v>
      </c>
      <c r="G117">
        <v>32.133514454732499</v>
      </c>
      <c r="H117">
        <v>40.628573172048796</v>
      </c>
      <c r="I117">
        <v>40.761720515317798</v>
      </c>
      <c r="J117">
        <v>41.4831420654914</v>
      </c>
      <c r="K117">
        <v>42.802571433569099</v>
      </c>
      <c r="L117">
        <v>42.486813326007599</v>
      </c>
      <c r="M117">
        <v>44.001036377651495</v>
      </c>
      <c r="N117">
        <v>47.384169512366597</v>
      </c>
      <c r="O117">
        <v>45.559646733814304</v>
      </c>
      <c r="P117" t="s">
        <v>4199</v>
      </c>
      <c r="Q117" t="s">
        <v>4199</v>
      </c>
    </row>
    <row r="118" spans="1:17" x14ac:dyDescent="0.25">
      <c r="A118" t="s">
        <v>4196</v>
      </c>
      <c r="B118" s="102" t="s">
        <v>4200</v>
      </c>
      <c r="C118" t="s">
        <v>39</v>
      </c>
      <c r="D118" s="102" t="s">
        <v>361</v>
      </c>
      <c r="E118" s="34">
        <f t="shared" si="1"/>
        <v>46.336631930734526</v>
      </c>
      <c r="F118">
        <v>40.382944041108502</v>
      </c>
      <c r="G118">
        <v>42.536279141123501</v>
      </c>
      <c r="H118">
        <v>40.169034994570801</v>
      </c>
      <c r="I118">
        <v>43.479210021902198</v>
      </c>
      <c r="J118">
        <v>45.826451809935399</v>
      </c>
      <c r="K118">
        <v>45.841249486136498</v>
      </c>
      <c r="L118">
        <v>46.607664529957198</v>
      </c>
      <c r="M118">
        <v>48.119677086944698</v>
      </c>
      <c r="N118">
        <v>47.817566265373998</v>
      </c>
      <c r="O118">
        <v>46.664604314891697</v>
      </c>
      <c r="P118" t="s">
        <v>4199</v>
      </c>
      <c r="Q118" t="s">
        <v>4199</v>
      </c>
    </row>
    <row r="119" spans="1:17" x14ac:dyDescent="0.25">
      <c r="A119" t="s">
        <v>4196</v>
      </c>
      <c r="B119" s="102" t="s">
        <v>4200</v>
      </c>
      <c r="C119" t="s">
        <v>4059</v>
      </c>
      <c r="D119" s="102" t="s">
        <v>363</v>
      </c>
      <c r="E119" s="34">
        <f t="shared" si="1"/>
        <v>2.8394454517741234</v>
      </c>
      <c r="F119">
        <v>5.0527001627029593</v>
      </c>
      <c r="G119">
        <v>0.66999785390744293</v>
      </c>
      <c r="H119">
        <v>0.49357830299247996</v>
      </c>
      <c r="I119">
        <v>2.2272672013461601</v>
      </c>
      <c r="K119">
        <v>8.6105163530813691</v>
      </c>
      <c r="L119">
        <v>5.6063626889875495</v>
      </c>
      <c r="M119">
        <v>0.15120520494037998</v>
      </c>
      <c r="N119">
        <v>0.22257352526937799</v>
      </c>
      <c r="O119">
        <v>0.21874773701990199</v>
      </c>
      <c r="P119" t="s">
        <v>4199</v>
      </c>
      <c r="Q119" t="s">
        <v>4199</v>
      </c>
    </row>
    <row r="120" spans="1:17" x14ac:dyDescent="0.25">
      <c r="A120" t="s">
        <v>4196</v>
      </c>
      <c r="B120" s="102" t="s">
        <v>4200</v>
      </c>
      <c r="C120" t="s">
        <v>367</v>
      </c>
      <c r="D120" s="102" t="s">
        <v>368</v>
      </c>
      <c r="E120" s="34">
        <f t="shared" si="1"/>
        <v>4.2816161366183527</v>
      </c>
      <c r="F120">
        <v>7.9554165827032204</v>
      </c>
      <c r="G120">
        <v>2.0928096653185699</v>
      </c>
      <c r="H120">
        <v>4.9944997609082398</v>
      </c>
      <c r="I120">
        <v>5.2529878639619696</v>
      </c>
      <c r="J120">
        <v>5.0845154036290099</v>
      </c>
      <c r="K120">
        <v>4.2932824455980896</v>
      </c>
      <c r="L120">
        <v>4.6750864471244107</v>
      </c>
      <c r="M120">
        <v>3.63017156243439</v>
      </c>
      <c r="N120">
        <v>3.2669372113440502</v>
      </c>
      <c r="O120">
        <v>3.7683320222365499</v>
      </c>
      <c r="P120" t="s">
        <v>4199</v>
      </c>
      <c r="Q120" t="s">
        <v>4199</v>
      </c>
    </row>
    <row r="121" spans="1:17" x14ac:dyDescent="0.25">
      <c r="A121" t="s">
        <v>4196</v>
      </c>
      <c r="B121" s="102" t="s">
        <v>4200</v>
      </c>
      <c r="C121" t="s">
        <v>388</v>
      </c>
      <c r="D121" s="102" t="s">
        <v>389</v>
      </c>
      <c r="E121" s="34">
        <f t="shared" si="1"/>
        <v>26.016165426697373</v>
      </c>
      <c r="F121">
        <v>11.281076727915201</v>
      </c>
      <c r="G121">
        <v>11.324246572007999</v>
      </c>
      <c r="H121">
        <v>43.658987893546502</v>
      </c>
      <c r="I121">
        <v>34.507290795286501</v>
      </c>
      <c r="J121">
        <v>20.838018873670499</v>
      </c>
      <c r="K121">
        <v>30.513227222431698</v>
      </c>
      <c r="L121">
        <v>26.395804963965602</v>
      </c>
      <c r="M121">
        <v>24.3628096978249</v>
      </c>
      <c r="N121">
        <v>18.059607778401602</v>
      </c>
      <c r="O121">
        <v>27.436398655300799</v>
      </c>
      <c r="P121" t="s">
        <v>4199</v>
      </c>
      <c r="Q121" t="s">
        <v>4199</v>
      </c>
    </row>
    <row r="122" spans="1:17" x14ac:dyDescent="0.25">
      <c r="A122" t="s">
        <v>4196</v>
      </c>
      <c r="B122" s="102" t="s">
        <v>4200</v>
      </c>
      <c r="C122" t="s">
        <v>390</v>
      </c>
      <c r="D122" s="102" t="s">
        <v>391</v>
      </c>
      <c r="E122" s="34">
        <f t="shared" si="1"/>
        <v>63.788377200238038</v>
      </c>
      <c r="F122">
        <v>53.262877265149797</v>
      </c>
      <c r="G122">
        <v>76.442691157870897</v>
      </c>
      <c r="H122">
        <v>59.450653420134302</v>
      </c>
      <c r="I122">
        <v>61.764768938815592</v>
      </c>
      <c r="J122">
        <v>62.466548807856604</v>
      </c>
      <c r="K122">
        <v>63.378745319670401</v>
      </c>
      <c r="L122">
        <v>66.147914247321808</v>
      </c>
      <c r="M122">
        <v>65.595062793588397</v>
      </c>
      <c r="N122">
        <v>65.166040153531199</v>
      </c>
      <c r="O122">
        <v>61.999560140882302</v>
      </c>
      <c r="P122" t="s">
        <v>4199</v>
      </c>
      <c r="Q122" t="s">
        <v>4199</v>
      </c>
    </row>
    <row r="123" spans="1:17" x14ac:dyDescent="0.25">
      <c r="A123" t="s">
        <v>4196</v>
      </c>
      <c r="B123" s="102" t="s">
        <v>4200</v>
      </c>
      <c r="C123" t="s">
        <v>369</v>
      </c>
      <c r="D123" s="102" t="s">
        <v>370</v>
      </c>
      <c r="E123" s="34">
        <f t="shared" si="1"/>
        <v>1.0627023602713825</v>
      </c>
      <c r="F123">
        <v>7.4629842187130006E-3</v>
      </c>
      <c r="G123">
        <v>0</v>
      </c>
      <c r="H123">
        <v>0.98597855179343596</v>
      </c>
      <c r="I123">
        <v>2.5438800149739103</v>
      </c>
      <c r="J123">
        <v>1.6485966439153301</v>
      </c>
      <c r="K123">
        <v>1.1830077376025201</v>
      </c>
      <c r="L123">
        <v>1.20391773686061</v>
      </c>
      <c r="M123">
        <v>0.26799298510900099</v>
      </c>
      <c r="N123">
        <v>0.26799298510900099</v>
      </c>
      <c r="O123">
        <v>0.32352841832930401</v>
      </c>
      <c r="P123" t="s">
        <v>4199</v>
      </c>
      <c r="Q123" t="s">
        <v>4199</v>
      </c>
    </row>
    <row r="124" spans="1:17" hidden="1" x14ac:dyDescent="0.25">
      <c r="A124" t="s">
        <v>4196</v>
      </c>
      <c r="B124" s="102" t="s">
        <v>4200</v>
      </c>
      <c r="C124" t="s">
        <v>373</v>
      </c>
      <c r="D124" s="102" t="s">
        <v>374</v>
      </c>
      <c r="E124" s="34" t="e">
        <f t="shared" si="1"/>
        <v>#DIV/0!</v>
      </c>
      <c r="F124" t="s">
        <v>4199</v>
      </c>
      <c r="G124" t="s">
        <v>4199</v>
      </c>
      <c r="H124" t="s">
        <v>4199</v>
      </c>
      <c r="I124" t="s">
        <v>4199</v>
      </c>
      <c r="J124" t="s">
        <v>4199</v>
      </c>
      <c r="K124" t="s">
        <v>4199</v>
      </c>
      <c r="L124" t="s">
        <v>4199</v>
      </c>
      <c r="M124" t="s">
        <v>4199</v>
      </c>
      <c r="N124" t="s">
        <v>4199</v>
      </c>
      <c r="O124" t="s">
        <v>4199</v>
      </c>
      <c r="P124" t="s">
        <v>4199</v>
      </c>
      <c r="Q124" t="s">
        <v>4199</v>
      </c>
    </row>
    <row r="125" spans="1:17" x14ac:dyDescent="0.25">
      <c r="A125" t="s">
        <v>4196</v>
      </c>
      <c r="B125" s="102" t="s">
        <v>4200</v>
      </c>
      <c r="C125" t="s">
        <v>375</v>
      </c>
      <c r="D125" s="102" t="s">
        <v>376</v>
      </c>
      <c r="E125" s="34">
        <f t="shared" si="1"/>
        <v>52.554399600770424</v>
      </c>
      <c r="F125">
        <v>63.696065680487898</v>
      </c>
      <c r="G125">
        <v>81.094497138756211</v>
      </c>
      <c r="H125">
        <v>38.743977554107701</v>
      </c>
      <c r="I125">
        <v>41.4169486895182</v>
      </c>
      <c r="J125">
        <v>57.733269533256404</v>
      </c>
      <c r="K125">
        <v>42.238787551934095</v>
      </c>
      <c r="L125">
        <v>46.423478780531703</v>
      </c>
      <c r="M125">
        <v>44.848284540353099</v>
      </c>
      <c r="N125">
        <v>70.831593629556494</v>
      </c>
      <c r="O125">
        <v>64.388434480242992</v>
      </c>
      <c r="P125" t="s">
        <v>4199</v>
      </c>
      <c r="Q125" t="s">
        <v>4199</v>
      </c>
    </row>
    <row r="126" spans="1:17" hidden="1" x14ac:dyDescent="0.25">
      <c r="A126" t="s">
        <v>4196</v>
      </c>
      <c r="B126" s="102" t="s">
        <v>4200</v>
      </c>
      <c r="C126" t="s">
        <v>3987</v>
      </c>
      <c r="D126" s="102" t="s">
        <v>4054</v>
      </c>
      <c r="E126" s="34" t="e">
        <f t="shared" si="1"/>
        <v>#DIV/0!</v>
      </c>
      <c r="F126" t="s">
        <v>4199</v>
      </c>
      <c r="G126" t="s">
        <v>4199</v>
      </c>
      <c r="H126" t="s">
        <v>4199</v>
      </c>
      <c r="I126" t="s">
        <v>4199</v>
      </c>
      <c r="J126" t="s">
        <v>4199</v>
      </c>
      <c r="K126" t="s">
        <v>4199</v>
      </c>
      <c r="L126" t="s">
        <v>4199</v>
      </c>
      <c r="M126" t="s">
        <v>4199</v>
      </c>
      <c r="N126" t="s">
        <v>4199</v>
      </c>
      <c r="O126" t="s">
        <v>4199</v>
      </c>
      <c r="P126" t="s">
        <v>4199</v>
      </c>
      <c r="Q126" t="s">
        <v>4199</v>
      </c>
    </row>
    <row r="127" spans="1:17" hidden="1" x14ac:dyDescent="0.25">
      <c r="A127" t="s">
        <v>4196</v>
      </c>
      <c r="B127" s="102" t="s">
        <v>4200</v>
      </c>
      <c r="C127" t="s">
        <v>384</v>
      </c>
      <c r="D127" s="102" t="s">
        <v>385</v>
      </c>
      <c r="E127" s="34" t="e">
        <f t="shared" si="1"/>
        <v>#DIV/0!</v>
      </c>
      <c r="F127" t="s">
        <v>4199</v>
      </c>
      <c r="G127" t="s">
        <v>4199</v>
      </c>
      <c r="H127" t="s">
        <v>4199</v>
      </c>
      <c r="I127" t="s">
        <v>4199</v>
      </c>
      <c r="J127" t="s">
        <v>4199</v>
      </c>
      <c r="K127" t="s">
        <v>4199</v>
      </c>
      <c r="L127" t="s">
        <v>4199</v>
      </c>
      <c r="M127" t="s">
        <v>4199</v>
      </c>
      <c r="N127" t="s">
        <v>4199</v>
      </c>
      <c r="O127" t="s">
        <v>4199</v>
      </c>
      <c r="P127" t="s">
        <v>4199</v>
      </c>
      <c r="Q127" t="s">
        <v>4199</v>
      </c>
    </row>
    <row r="128" spans="1:17" x14ac:dyDescent="0.25">
      <c r="A128" t="s">
        <v>4196</v>
      </c>
      <c r="B128" s="102" t="s">
        <v>4200</v>
      </c>
      <c r="C128" t="s">
        <v>386</v>
      </c>
      <c r="D128" s="102" t="s">
        <v>387</v>
      </c>
      <c r="E128" s="34">
        <f t="shared" si="1"/>
        <v>10.816375924029543</v>
      </c>
      <c r="F128">
        <v>7.0835260345979396</v>
      </c>
      <c r="G128">
        <v>4.8788968059053399</v>
      </c>
      <c r="H128">
        <v>4.0175047060140505</v>
      </c>
      <c r="I128">
        <v>4.0089834724801596</v>
      </c>
      <c r="J128">
        <v>4.6366322237874797</v>
      </c>
      <c r="K128">
        <v>14.308494697629001</v>
      </c>
      <c r="L128">
        <v>14.3398825083943</v>
      </c>
      <c r="M128">
        <v>13.843149346226999</v>
      </c>
      <c r="N128">
        <v>15.225643851638701</v>
      </c>
      <c r="O128">
        <v>9.351845368050169</v>
      </c>
      <c r="P128" t="s">
        <v>4199</v>
      </c>
      <c r="Q128" t="s">
        <v>4199</v>
      </c>
    </row>
    <row r="129" spans="1:17" x14ac:dyDescent="0.25">
      <c r="A129" t="s">
        <v>4196</v>
      </c>
      <c r="B129" s="102" t="s">
        <v>4200</v>
      </c>
      <c r="C129" t="s">
        <v>160</v>
      </c>
      <c r="D129" s="102" t="s">
        <v>371</v>
      </c>
      <c r="E129" s="34">
        <f t="shared" si="1"/>
        <v>80.721314846431937</v>
      </c>
      <c r="F129">
        <v>61.236331752879302</v>
      </c>
      <c r="G129">
        <v>76.147600072417305</v>
      </c>
      <c r="H129">
        <v>79.920014758699793</v>
      </c>
      <c r="I129">
        <v>80.900755429075005</v>
      </c>
      <c r="J129">
        <v>80.754958782150993</v>
      </c>
      <c r="K129">
        <v>80.941133412186701</v>
      </c>
      <c r="L129">
        <v>81.000571386499004</v>
      </c>
      <c r="M129">
        <v>81.729814141543301</v>
      </c>
      <c r="N129">
        <v>80.506406158869709</v>
      </c>
      <c r="O129">
        <v>79.215564614698891</v>
      </c>
      <c r="P129" t="s">
        <v>4199</v>
      </c>
      <c r="Q129" t="s">
        <v>4199</v>
      </c>
    </row>
    <row r="130" spans="1:17" hidden="1" x14ac:dyDescent="0.25">
      <c r="A130" t="s">
        <v>4196</v>
      </c>
      <c r="B130" s="102" t="s">
        <v>4200</v>
      </c>
      <c r="C130" t="s">
        <v>4103</v>
      </c>
      <c r="D130" s="102" t="s">
        <v>4102</v>
      </c>
      <c r="E130" s="34" t="e">
        <f t="shared" ref="E130:E193" si="2">AVERAGE(I130:O130)</f>
        <v>#DIV/0!</v>
      </c>
      <c r="F130" t="s">
        <v>4199</v>
      </c>
      <c r="G130" t="s">
        <v>4199</v>
      </c>
      <c r="H130" t="s">
        <v>4199</v>
      </c>
      <c r="I130" t="s">
        <v>4199</v>
      </c>
      <c r="J130" t="s">
        <v>4199</v>
      </c>
      <c r="K130" t="s">
        <v>4199</v>
      </c>
      <c r="L130" t="s">
        <v>4199</v>
      </c>
      <c r="M130" t="s">
        <v>4199</v>
      </c>
      <c r="N130" t="s">
        <v>4199</v>
      </c>
      <c r="O130" t="s">
        <v>4199</v>
      </c>
      <c r="P130" t="s">
        <v>4199</v>
      </c>
      <c r="Q130" t="s">
        <v>4199</v>
      </c>
    </row>
    <row r="131" spans="1:17" x14ac:dyDescent="0.25">
      <c r="A131" t="s">
        <v>4196</v>
      </c>
      <c r="B131" s="102" t="s">
        <v>4200</v>
      </c>
      <c r="C131" t="s">
        <v>161</v>
      </c>
      <c r="D131" s="102" t="s">
        <v>366</v>
      </c>
      <c r="E131" s="34">
        <f t="shared" si="2"/>
        <v>35.52633532925897</v>
      </c>
      <c r="F131">
        <v>20.9829352633738</v>
      </c>
      <c r="G131">
        <v>10.6855693568869</v>
      </c>
      <c r="H131">
        <v>27.420468598423696</v>
      </c>
      <c r="I131">
        <v>30.778517757973201</v>
      </c>
      <c r="J131">
        <v>28.728695313332597</v>
      </c>
      <c r="K131">
        <v>31.864058899750802</v>
      </c>
      <c r="L131">
        <v>37.948288108935103</v>
      </c>
      <c r="M131">
        <v>42.618850937245597</v>
      </c>
      <c r="N131">
        <v>40.6799689353413</v>
      </c>
      <c r="O131">
        <v>36.065967352234203</v>
      </c>
      <c r="P131" t="s">
        <v>4199</v>
      </c>
      <c r="Q131" t="s">
        <v>4199</v>
      </c>
    </row>
    <row r="132" spans="1:17" hidden="1" x14ac:dyDescent="0.25">
      <c r="A132" t="s">
        <v>4196</v>
      </c>
      <c r="B132" s="102" t="s">
        <v>4200</v>
      </c>
      <c r="C132" t="s">
        <v>3684</v>
      </c>
      <c r="D132" s="102" t="s">
        <v>3683</v>
      </c>
      <c r="E132" s="34" t="e">
        <f t="shared" si="2"/>
        <v>#DIV/0!</v>
      </c>
      <c r="F132" t="s">
        <v>4199</v>
      </c>
      <c r="G132" t="s">
        <v>4199</v>
      </c>
      <c r="H132" t="s">
        <v>4199</v>
      </c>
      <c r="I132" t="s">
        <v>4199</v>
      </c>
      <c r="J132" t="s">
        <v>4199</v>
      </c>
      <c r="K132" t="s">
        <v>4199</v>
      </c>
      <c r="L132" t="s">
        <v>4199</v>
      </c>
      <c r="M132" t="s">
        <v>4199</v>
      </c>
      <c r="N132" t="s">
        <v>4199</v>
      </c>
      <c r="O132" t="s">
        <v>4199</v>
      </c>
      <c r="P132" t="s">
        <v>4199</v>
      </c>
      <c r="Q132" t="s">
        <v>4199</v>
      </c>
    </row>
    <row r="133" spans="1:17" x14ac:dyDescent="0.25">
      <c r="A133" t="s">
        <v>4196</v>
      </c>
      <c r="B133" s="102" t="s">
        <v>4200</v>
      </c>
      <c r="C133" t="s">
        <v>380</v>
      </c>
      <c r="D133" s="102" t="s">
        <v>381</v>
      </c>
      <c r="E133" s="34">
        <f t="shared" si="2"/>
        <v>2.1860501938142836</v>
      </c>
      <c r="F133">
        <v>4.5989029121863796</v>
      </c>
      <c r="G133">
        <v>1.8811886339920501</v>
      </c>
      <c r="H133">
        <v>2.9653662544187402</v>
      </c>
      <c r="I133">
        <v>0.307488677814936</v>
      </c>
      <c r="J133">
        <v>5.5763940811626593</v>
      </c>
      <c r="K133">
        <v>1.1693880721402201</v>
      </c>
      <c r="L133">
        <v>1.9185691714554001</v>
      </c>
      <c r="M133">
        <v>3.9630653325801797</v>
      </c>
      <c r="N133">
        <v>1.2858297951864601</v>
      </c>
      <c r="O133">
        <v>1.0816162263601299</v>
      </c>
      <c r="P133" t="s">
        <v>4199</v>
      </c>
      <c r="Q133" t="s">
        <v>4199</v>
      </c>
    </row>
    <row r="134" spans="1:17" x14ac:dyDescent="0.25">
      <c r="A134" t="s">
        <v>4196</v>
      </c>
      <c r="B134" s="102" t="s">
        <v>4200</v>
      </c>
      <c r="C134" t="s">
        <v>149</v>
      </c>
      <c r="D134" s="102" t="s">
        <v>379</v>
      </c>
      <c r="E134" s="34">
        <f t="shared" si="2"/>
        <v>26.326901417617414</v>
      </c>
      <c r="F134">
        <v>22.3492233784756</v>
      </c>
      <c r="G134">
        <v>22.3492233784756</v>
      </c>
      <c r="H134">
        <v>22.070439340964001</v>
      </c>
      <c r="I134">
        <v>23.575070132381502</v>
      </c>
      <c r="J134">
        <v>24.743092966227103</v>
      </c>
      <c r="K134">
        <v>23.4875076452313</v>
      </c>
      <c r="L134">
        <v>26.108743533267898</v>
      </c>
      <c r="M134">
        <v>26.501527850077899</v>
      </c>
      <c r="N134">
        <v>30.688988457237297</v>
      </c>
      <c r="O134">
        <v>29.183379338898902</v>
      </c>
      <c r="P134" t="s">
        <v>4199</v>
      </c>
      <c r="Q134" t="s">
        <v>4199</v>
      </c>
    </row>
    <row r="135" spans="1:17" x14ac:dyDescent="0.25">
      <c r="A135" t="s">
        <v>4196</v>
      </c>
      <c r="B135" s="102" t="s">
        <v>4200</v>
      </c>
      <c r="C135" t="s">
        <v>364</v>
      </c>
      <c r="D135" s="102" t="s">
        <v>365</v>
      </c>
      <c r="E135" s="34">
        <f t="shared" si="2"/>
        <v>57.613917288389779</v>
      </c>
      <c r="F135">
        <v>23.332169431454002</v>
      </c>
      <c r="G135">
        <v>23.175383436660802</v>
      </c>
      <c r="H135">
        <v>48.943445400570404</v>
      </c>
      <c r="I135">
        <v>51.479053727927706</v>
      </c>
      <c r="J135">
        <v>55.157259478069101</v>
      </c>
      <c r="K135">
        <v>56.296157982184305</v>
      </c>
      <c r="L135">
        <v>57.759905985764405</v>
      </c>
      <c r="M135">
        <v>59.003498199836699</v>
      </c>
      <c r="N135">
        <v>61.649022466846603</v>
      </c>
      <c r="O135">
        <v>61.952523178099703</v>
      </c>
      <c r="P135" t="s">
        <v>4199</v>
      </c>
      <c r="Q135" t="s">
        <v>4199</v>
      </c>
    </row>
    <row r="136" spans="1:17" x14ac:dyDescent="0.25">
      <c r="A136" t="s">
        <v>4196</v>
      </c>
      <c r="B136" s="102" t="s">
        <v>4200</v>
      </c>
      <c r="C136" t="s">
        <v>382</v>
      </c>
      <c r="D136" s="102" t="s">
        <v>383</v>
      </c>
      <c r="E136" s="34">
        <f t="shared" si="2"/>
        <v>19.671616113040187</v>
      </c>
      <c r="F136">
        <v>11.5512531179475</v>
      </c>
      <c r="G136">
        <v>21.917069279216399</v>
      </c>
      <c r="H136">
        <v>45.182340419787998</v>
      </c>
      <c r="I136">
        <v>16.667428653617499</v>
      </c>
      <c r="J136">
        <v>56.111290454838205</v>
      </c>
      <c r="K136">
        <v>14.396520107571801</v>
      </c>
      <c r="L136">
        <v>15.813824026840601</v>
      </c>
      <c r="M136">
        <v>10.0107154916531</v>
      </c>
      <c r="N136">
        <v>12.373550227787</v>
      </c>
      <c r="O136">
        <v>12.327983828973101</v>
      </c>
      <c r="P136" t="s">
        <v>4199</v>
      </c>
      <c r="Q136" t="s">
        <v>4199</v>
      </c>
    </row>
    <row r="137" spans="1:17" x14ac:dyDescent="0.25">
      <c r="A137" t="s">
        <v>4196</v>
      </c>
      <c r="B137" s="102" t="s">
        <v>4200</v>
      </c>
      <c r="C137" t="s">
        <v>377</v>
      </c>
      <c r="D137" s="102" t="s">
        <v>378</v>
      </c>
      <c r="E137" s="34">
        <f t="shared" si="2"/>
        <v>13.85161333441296</v>
      </c>
      <c r="F137">
        <v>0.67819208218392701</v>
      </c>
      <c r="G137">
        <v>0.67819208218392701</v>
      </c>
      <c r="H137">
        <v>8.5058599708686504</v>
      </c>
      <c r="I137">
        <v>11.3189953122091</v>
      </c>
      <c r="J137">
        <v>19.357140019370298</v>
      </c>
      <c r="K137">
        <v>19.563098479714899</v>
      </c>
      <c r="L137">
        <v>10.4374394999471</v>
      </c>
      <c r="M137">
        <v>7.6055627116967601</v>
      </c>
      <c r="N137">
        <v>14.827443983539601</v>
      </c>
      <c r="P137" t="s">
        <v>4199</v>
      </c>
      <c r="Q137" t="s">
        <v>4199</v>
      </c>
    </row>
    <row r="138" spans="1:17" x14ac:dyDescent="0.25">
      <c r="A138" t="s">
        <v>4196</v>
      </c>
      <c r="B138" s="102" t="s">
        <v>4200</v>
      </c>
      <c r="C138" t="s">
        <v>393</v>
      </c>
      <c r="D138" s="102" t="s">
        <v>394</v>
      </c>
      <c r="E138" s="34">
        <f t="shared" si="2"/>
        <v>2.7500126615139671</v>
      </c>
      <c r="F138">
        <v>6.9711176631059493</v>
      </c>
      <c r="G138">
        <v>6.9711176631059493</v>
      </c>
      <c r="H138">
        <v>34.194945272946399</v>
      </c>
      <c r="I138">
        <v>7.1883601650855597</v>
      </c>
      <c r="J138">
        <v>4.0135976117386498</v>
      </c>
      <c r="K138">
        <v>1.5109335570750599</v>
      </c>
      <c r="L138">
        <v>1.9116500226704198</v>
      </c>
      <c r="M138">
        <v>1.7013547462338001</v>
      </c>
      <c r="N138">
        <v>1.46209626389714</v>
      </c>
      <c r="O138">
        <v>1.46209626389714</v>
      </c>
      <c r="P138" t="s">
        <v>4199</v>
      </c>
      <c r="Q138" t="s">
        <v>4199</v>
      </c>
    </row>
    <row r="139" spans="1:17" hidden="1" x14ac:dyDescent="0.25">
      <c r="A139" t="s">
        <v>4196</v>
      </c>
      <c r="B139" s="102" t="s">
        <v>4200</v>
      </c>
      <c r="C139" t="s">
        <v>405</v>
      </c>
      <c r="D139" s="102" t="s">
        <v>4045</v>
      </c>
      <c r="E139" s="34" t="e">
        <f t="shared" si="2"/>
        <v>#DIV/0!</v>
      </c>
      <c r="F139" t="s">
        <v>4199</v>
      </c>
      <c r="G139" t="s">
        <v>4199</v>
      </c>
      <c r="H139" t="s">
        <v>4199</v>
      </c>
      <c r="I139" t="s">
        <v>4199</v>
      </c>
      <c r="J139" t="s">
        <v>4199</v>
      </c>
      <c r="K139" t="s">
        <v>4199</v>
      </c>
      <c r="L139" t="s">
        <v>4199</v>
      </c>
      <c r="M139" t="s">
        <v>4199</v>
      </c>
      <c r="N139" t="s">
        <v>4199</v>
      </c>
      <c r="O139" t="s">
        <v>4199</v>
      </c>
      <c r="P139" t="s">
        <v>4199</v>
      </c>
      <c r="Q139" t="s">
        <v>4199</v>
      </c>
    </row>
    <row r="140" spans="1:17" x14ac:dyDescent="0.25">
      <c r="A140" t="s">
        <v>4196</v>
      </c>
      <c r="B140" s="102" t="s">
        <v>4200</v>
      </c>
      <c r="C140" t="s">
        <v>403</v>
      </c>
      <c r="D140" s="102" t="s">
        <v>404</v>
      </c>
      <c r="E140" s="34">
        <f t="shared" si="2"/>
        <v>13.504912487682995</v>
      </c>
      <c r="F140">
        <v>5.8225447631207201</v>
      </c>
      <c r="G140">
        <v>12.132547466494801</v>
      </c>
      <c r="H140">
        <v>19.268569454516101</v>
      </c>
      <c r="I140">
        <v>17.8714002388644</v>
      </c>
      <c r="J140">
        <v>18.022890468673598</v>
      </c>
      <c r="K140">
        <v>16.991630703076201</v>
      </c>
      <c r="L140">
        <v>15.5008433098354</v>
      </c>
      <c r="M140">
        <v>11.1677415810083</v>
      </c>
      <c r="N140">
        <v>9.8075714844844697</v>
      </c>
      <c r="O140">
        <v>5.1723096278385796</v>
      </c>
      <c r="P140" t="s">
        <v>4199</v>
      </c>
      <c r="Q140" t="s">
        <v>4199</v>
      </c>
    </row>
    <row r="141" spans="1:17" x14ac:dyDescent="0.25">
      <c r="A141" t="s">
        <v>4196</v>
      </c>
      <c r="B141" s="102" t="s">
        <v>4200</v>
      </c>
      <c r="C141" t="s">
        <v>66</v>
      </c>
      <c r="D141" s="102" t="s">
        <v>401</v>
      </c>
      <c r="E141" s="34">
        <f t="shared" si="2"/>
        <v>56.622648100787011</v>
      </c>
      <c r="F141">
        <v>49.079349410275604</v>
      </c>
      <c r="G141">
        <v>60.853027218104408</v>
      </c>
      <c r="H141">
        <v>52.729210292409704</v>
      </c>
      <c r="I141">
        <v>55.411526045096402</v>
      </c>
      <c r="J141">
        <v>55.678797624345599</v>
      </c>
      <c r="K141">
        <v>55.994632190447703</v>
      </c>
      <c r="L141">
        <v>55.618815405393995</v>
      </c>
      <c r="M141">
        <v>56.638380823673295</v>
      </c>
      <c r="N141">
        <v>59.558988950627302</v>
      </c>
      <c r="O141">
        <v>57.457395665924807</v>
      </c>
      <c r="P141" t="s">
        <v>4199</v>
      </c>
      <c r="Q141" t="s">
        <v>4199</v>
      </c>
    </row>
    <row r="142" spans="1:17" hidden="1" x14ac:dyDescent="0.25">
      <c r="A142" t="s">
        <v>4196</v>
      </c>
      <c r="B142" s="102" t="s">
        <v>4200</v>
      </c>
      <c r="C142" t="s">
        <v>395</v>
      </c>
      <c r="D142" s="102" t="s">
        <v>4046</v>
      </c>
      <c r="E142" s="34" t="e">
        <f t="shared" si="2"/>
        <v>#DIV/0!</v>
      </c>
      <c r="F142" t="s">
        <v>4199</v>
      </c>
      <c r="G142" t="s">
        <v>4199</v>
      </c>
      <c r="H142" t="s">
        <v>4199</v>
      </c>
      <c r="I142" t="s">
        <v>4199</v>
      </c>
      <c r="J142" t="s">
        <v>4199</v>
      </c>
      <c r="K142" t="s">
        <v>4199</v>
      </c>
      <c r="L142" t="s">
        <v>4199</v>
      </c>
      <c r="M142" t="s">
        <v>4199</v>
      </c>
      <c r="N142" t="s">
        <v>4199</v>
      </c>
      <c r="O142" t="s">
        <v>4199</v>
      </c>
      <c r="P142" t="s">
        <v>4199</v>
      </c>
      <c r="Q142" t="s">
        <v>4199</v>
      </c>
    </row>
    <row r="143" spans="1:17" x14ac:dyDescent="0.25">
      <c r="A143" t="s">
        <v>4196</v>
      </c>
      <c r="B143" s="102" t="s">
        <v>4200</v>
      </c>
      <c r="C143" t="s">
        <v>110</v>
      </c>
      <c r="D143" s="102" t="s">
        <v>406</v>
      </c>
      <c r="E143" s="34">
        <f t="shared" si="2"/>
        <v>18.112799315935028</v>
      </c>
      <c r="F143">
        <v>17.3958899626139</v>
      </c>
      <c r="G143">
        <v>26.629670004808897</v>
      </c>
      <c r="H143">
        <v>18.472066305926099</v>
      </c>
      <c r="I143">
        <v>20.911368137269402</v>
      </c>
      <c r="J143">
        <v>18.8010646953595</v>
      </c>
      <c r="K143">
        <v>16.894922967613599</v>
      </c>
      <c r="L143">
        <v>16.944614431114399</v>
      </c>
      <c r="M143">
        <v>16.7079138701007</v>
      </c>
      <c r="N143">
        <v>17.996716128607503</v>
      </c>
      <c r="O143">
        <v>18.532994981480101</v>
      </c>
      <c r="P143" t="s">
        <v>4199</v>
      </c>
      <c r="Q143" t="s">
        <v>4199</v>
      </c>
    </row>
    <row r="144" spans="1:17" x14ac:dyDescent="0.25">
      <c r="A144" t="s">
        <v>4196</v>
      </c>
      <c r="B144" s="102" t="s">
        <v>4200</v>
      </c>
      <c r="C144" t="s">
        <v>399</v>
      </c>
      <c r="D144" s="102" t="s">
        <v>400</v>
      </c>
      <c r="E144" s="34">
        <f t="shared" si="2"/>
        <v>21.511029707965914</v>
      </c>
      <c r="F144">
        <v>15.464762682235399</v>
      </c>
      <c r="G144">
        <v>12.512079121445998</v>
      </c>
      <c r="H144">
        <v>21.751065734326698</v>
      </c>
      <c r="I144">
        <v>23.026807519240798</v>
      </c>
      <c r="J144">
        <v>26.746118245132898</v>
      </c>
      <c r="K144">
        <v>23.030848929380703</v>
      </c>
      <c r="L144">
        <v>20.8323493578315</v>
      </c>
      <c r="M144">
        <v>19.7676450776422</v>
      </c>
      <c r="N144">
        <v>17.312532161295099</v>
      </c>
      <c r="O144">
        <v>19.8609066652382</v>
      </c>
      <c r="P144" t="s">
        <v>4199</v>
      </c>
      <c r="Q144" t="s">
        <v>4199</v>
      </c>
    </row>
    <row r="145" spans="1:17" x14ac:dyDescent="0.25">
      <c r="A145" t="s">
        <v>4196</v>
      </c>
      <c r="B145" s="102" t="s">
        <v>4200</v>
      </c>
      <c r="C145" t="s">
        <v>396</v>
      </c>
      <c r="D145" s="102" t="s">
        <v>397</v>
      </c>
      <c r="E145" s="34">
        <f t="shared" si="2"/>
        <v>7.734396985964894</v>
      </c>
      <c r="F145">
        <v>0.47404179891821296</v>
      </c>
      <c r="G145">
        <v>8.28617659734428</v>
      </c>
      <c r="H145">
        <v>10.847731530051099</v>
      </c>
      <c r="I145">
        <v>8.6507841283807494</v>
      </c>
      <c r="J145">
        <v>7.3136569849094499</v>
      </c>
      <c r="K145">
        <v>8.9657349955164687</v>
      </c>
      <c r="L145">
        <v>7.3041777021939609</v>
      </c>
      <c r="M145">
        <v>4.1111455606799305</v>
      </c>
      <c r="N145">
        <v>10.3707514415786</v>
      </c>
      <c r="O145">
        <v>7.4245280884950997</v>
      </c>
      <c r="P145" t="s">
        <v>4199</v>
      </c>
      <c r="Q145" t="s">
        <v>4199</v>
      </c>
    </row>
    <row r="146" spans="1:17" x14ac:dyDescent="0.25">
      <c r="A146" t="s">
        <v>4196</v>
      </c>
      <c r="B146" s="102" t="s">
        <v>4200</v>
      </c>
      <c r="C146" t="s">
        <v>178</v>
      </c>
      <c r="D146" s="102" t="s">
        <v>398</v>
      </c>
      <c r="E146" s="34">
        <f t="shared" si="2"/>
        <v>47.652245961962187</v>
      </c>
      <c r="F146">
        <v>34.253965659781997</v>
      </c>
      <c r="G146">
        <v>60.772170100137402</v>
      </c>
      <c r="H146">
        <v>18.9850143666444</v>
      </c>
      <c r="I146">
        <v>50.657463031110197</v>
      </c>
      <c r="J146">
        <v>11.5162154378423</v>
      </c>
      <c r="K146">
        <v>24.879419945205701</v>
      </c>
      <c r="L146">
        <v>53.612219703213107</v>
      </c>
      <c r="M146">
        <v>53.557414704993</v>
      </c>
      <c r="N146">
        <v>74.203066895862506</v>
      </c>
      <c r="O146">
        <v>65.139922015508503</v>
      </c>
      <c r="P146" t="s">
        <v>4199</v>
      </c>
      <c r="Q146" t="s">
        <v>4199</v>
      </c>
    </row>
    <row r="147" spans="1:17" x14ac:dyDescent="0.25">
      <c r="A147" t="s">
        <v>4196</v>
      </c>
      <c r="B147" s="102" t="s">
        <v>4200</v>
      </c>
      <c r="C147" t="s">
        <v>153</v>
      </c>
      <c r="D147" s="102" t="s">
        <v>372</v>
      </c>
      <c r="E147" s="34">
        <f t="shared" si="2"/>
        <v>62.323022625800661</v>
      </c>
      <c r="F147">
        <v>33.658180248205397</v>
      </c>
      <c r="G147">
        <v>16.050405029555602</v>
      </c>
      <c r="H147">
        <v>54.994868511191399</v>
      </c>
      <c r="I147">
        <v>58.632358954512199</v>
      </c>
      <c r="J147">
        <v>59.363381889460797</v>
      </c>
      <c r="K147">
        <v>59.475132851071798</v>
      </c>
      <c r="L147">
        <v>62.322797995402802</v>
      </c>
      <c r="M147">
        <v>64.983514071032602</v>
      </c>
      <c r="N147">
        <v>65.412544164614189</v>
      </c>
      <c r="O147">
        <v>66.071428454510297</v>
      </c>
      <c r="P147" t="s">
        <v>4199</v>
      </c>
      <c r="Q147" t="s">
        <v>4199</v>
      </c>
    </row>
    <row r="148" spans="1:17" hidden="1" x14ac:dyDescent="0.25">
      <c r="A148" t="s">
        <v>4196</v>
      </c>
      <c r="B148" s="102" t="s">
        <v>4200</v>
      </c>
      <c r="C148" t="s">
        <v>4049</v>
      </c>
      <c r="D148" s="102" t="s">
        <v>4048</v>
      </c>
      <c r="E148" s="34" t="e">
        <f t="shared" si="2"/>
        <v>#DIV/0!</v>
      </c>
      <c r="F148" t="s">
        <v>4199</v>
      </c>
      <c r="G148" t="s">
        <v>4199</v>
      </c>
      <c r="H148" t="s">
        <v>4199</v>
      </c>
      <c r="I148" t="s">
        <v>4199</v>
      </c>
      <c r="J148" t="s">
        <v>4199</v>
      </c>
      <c r="K148" t="s">
        <v>4199</v>
      </c>
      <c r="L148" t="s">
        <v>4199</v>
      </c>
      <c r="M148" t="s">
        <v>4199</v>
      </c>
      <c r="N148" t="s">
        <v>4199</v>
      </c>
      <c r="O148" t="s">
        <v>4199</v>
      </c>
      <c r="P148" t="s">
        <v>4199</v>
      </c>
      <c r="Q148" t="s">
        <v>4199</v>
      </c>
    </row>
    <row r="149" spans="1:17" x14ac:dyDescent="0.25">
      <c r="A149" t="s">
        <v>4196</v>
      </c>
      <c r="B149" s="102" t="s">
        <v>4200</v>
      </c>
      <c r="C149" t="s">
        <v>48</v>
      </c>
      <c r="D149" s="102" t="s">
        <v>402</v>
      </c>
      <c r="E149" s="34">
        <f t="shared" si="2"/>
        <v>49.031764650616154</v>
      </c>
      <c r="F149">
        <v>50.195868586372107</v>
      </c>
      <c r="G149">
        <v>47.937704108754396</v>
      </c>
      <c r="H149">
        <v>48.623429604365995</v>
      </c>
      <c r="I149">
        <v>53.327654164631596</v>
      </c>
      <c r="J149">
        <v>55.099543781950203</v>
      </c>
      <c r="K149">
        <v>48.080224065100502</v>
      </c>
      <c r="L149">
        <v>44.806832760056096</v>
      </c>
      <c r="M149">
        <v>46.863695793993202</v>
      </c>
      <c r="N149">
        <v>49.213008995650199</v>
      </c>
      <c r="O149">
        <v>45.831392992931299</v>
      </c>
      <c r="P149" t="s">
        <v>4199</v>
      </c>
      <c r="Q149" t="s">
        <v>4199</v>
      </c>
    </row>
    <row r="150" spans="1:17" x14ac:dyDescent="0.25">
      <c r="A150" t="s">
        <v>4196</v>
      </c>
      <c r="B150" s="102" t="s">
        <v>4200</v>
      </c>
      <c r="C150" t="s">
        <v>407</v>
      </c>
      <c r="D150" s="102" t="s">
        <v>408</v>
      </c>
      <c r="E150" s="34">
        <f t="shared" si="2"/>
        <v>33.733147637465912</v>
      </c>
      <c r="F150">
        <v>49.171854617992899</v>
      </c>
      <c r="G150">
        <v>50.930214312643393</v>
      </c>
      <c r="H150">
        <v>32.751133205542502</v>
      </c>
      <c r="I150">
        <v>43.468022535688299</v>
      </c>
      <c r="J150">
        <v>36.012454785412899</v>
      </c>
      <c r="K150">
        <v>32.213485947027998</v>
      </c>
      <c r="L150">
        <v>22.990629130311198</v>
      </c>
      <c r="M150">
        <v>25.564844475897601</v>
      </c>
      <c r="N150">
        <v>38.133075995904598</v>
      </c>
      <c r="O150">
        <v>37.749520592018797</v>
      </c>
      <c r="P150" t="s">
        <v>4199</v>
      </c>
      <c r="Q150" t="s">
        <v>4199</v>
      </c>
    </row>
    <row r="151" spans="1:17" x14ac:dyDescent="0.25">
      <c r="A151" t="s">
        <v>4196</v>
      </c>
      <c r="B151" s="102" t="s">
        <v>4200</v>
      </c>
      <c r="C151" t="s">
        <v>180</v>
      </c>
      <c r="D151" s="102" t="s">
        <v>409</v>
      </c>
      <c r="E151" s="34">
        <f t="shared" si="2"/>
        <v>10.074826283154872</v>
      </c>
      <c r="F151">
        <v>8.9244003720326504</v>
      </c>
      <c r="G151">
        <v>10.293983890839401</v>
      </c>
      <c r="H151">
        <v>10.2473053726131</v>
      </c>
      <c r="I151">
        <v>9.39320585685895</v>
      </c>
      <c r="J151">
        <v>9.0740387357227412</v>
      </c>
      <c r="K151">
        <v>10.141271572468</v>
      </c>
      <c r="L151">
        <v>10.297701764683801</v>
      </c>
      <c r="M151">
        <v>10.208580041662501</v>
      </c>
      <c r="N151">
        <v>11.1339658179912</v>
      </c>
      <c r="O151">
        <v>10.2750201926969</v>
      </c>
      <c r="P151" t="s">
        <v>4199</v>
      </c>
      <c r="Q151" t="s">
        <v>4199</v>
      </c>
    </row>
    <row r="152" spans="1:17" hidden="1" x14ac:dyDescent="0.25">
      <c r="A152" t="s">
        <v>4196</v>
      </c>
      <c r="B152" s="102" t="s">
        <v>4200</v>
      </c>
      <c r="C152" t="s">
        <v>4040</v>
      </c>
      <c r="D152" s="102" t="s">
        <v>4039</v>
      </c>
      <c r="E152" s="34" t="e">
        <f t="shared" si="2"/>
        <v>#DIV/0!</v>
      </c>
      <c r="F152" t="s">
        <v>4199</v>
      </c>
      <c r="G152" t="s">
        <v>4199</v>
      </c>
      <c r="H152" t="s">
        <v>4199</v>
      </c>
      <c r="I152" t="s">
        <v>4199</v>
      </c>
      <c r="J152" t="s">
        <v>4199</v>
      </c>
      <c r="K152" t="s">
        <v>4199</v>
      </c>
      <c r="L152" t="s">
        <v>4199</v>
      </c>
      <c r="M152" t="s">
        <v>4199</v>
      </c>
      <c r="N152" t="s">
        <v>4199</v>
      </c>
      <c r="O152" t="s">
        <v>4199</v>
      </c>
      <c r="P152" t="s">
        <v>4199</v>
      </c>
      <c r="Q152" t="s">
        <v>4199</v>
      </c>
    </row>
    <row r="153" spans="1:17" x14ac:dyDescent="0.25">
      <c r="A153" t="s">
        <v>4196</v>
      </c>
      <c r="B153" s="102" t="s">
        <v>4200</v>
      </c>
      <c r="C153" t="s">
        <v>142</v>
      </c>
      <c r="D153" s="102" t="s">
        <v>410</v>
      </c>
      <c r="E153" s="34">
        <f t="shared" si="2"/>
        <v>7.5852079581852516</v>
      </c>
      <c r="F153">
        <v>14.2987753012528</v>
      </c>
      <c r="G153">
        <v>8.979456150440571</v>
      </c>
      <c r="H153">
        <v>8.4234050973627692</v>
      </c>
      <c r="I153">
        <v>9.1123702915351501</v>
      </c>
      <c r="J153">
        <v>6.4652580751007491</v>
      </c>
      <c r="K153">
        <v>4.7049387918894698</v>
      </c>
      <c r="L153">
        <v>6.3628386679753195</v>
      </c>
      <c r="M153">
        <v>11.067864637713299</v>
      </c>
      <c r="N153">
        <v>7.6915926215413908</v>
      </c>
      <c r="O153">
        <v>7.6915926215413908</v>
      </c>
      <c r="P153" t="s">
        <v>4199</v>
      </c>
      <c r="Q153" t="s">
        <v>4199</v>
      </c>
    </row>
    <row r="154" spans="1:17" x14ac:dyDescent="0.25">
      <c r="A154" t="s">
        <v>4196</v>
      </c>
      <c r="B154" s="102" t="s">
        <v>4200</v>
      </c>
      <c r="C154" t="s">
        <v>414</v>
      </c>
      <c r="D154" s="102" t="s">
        <v>415</v>
      </c>
      <c r="E154" s="34">
        <f t="shared" si="2"/>
        <v>8.0634096884042616</v>
      </c>
      <c r="F154">
        <v>4.3629621429460697</v>
      </c>
      <c r="G154">
        <v>3.1764185382166299</v>
      </c>
      <c r="H154">
        <v>8.0634096884042599</v>
      </c>
      <c r="I154">
        <v>8.0634096884042599</v>
      </c>
      <c r="J154">
        <v>8.0634096884042599</v>
      </c>
      <c r="K154">
        <v>8.0634096884042599</v>
      </c>
      <c r="L154">
        <v>8.0634096884042599</v>
      </c>
      <c r="M154">
        <v>8.0634096884042599</v>
      </c>
      <c r="N154">
        <v>8.0634096884042599</v>
      </c>
      <c r="O154">
        <v>8.0634096884042599</v>
      </c>
      <c r="P154" t="s">
        <v>4199</v>
      </c>
      <c r="Q154" t="s">
        <v>4199</v>
      </c>
    </row>
    <row r="155" spans="1:17" x14ac:dyDescent="0.25">
      <c r="A155" t="s">
        <v>4196</v>
      </c>
      <c r="B155" s="102" t="s">
        <v>4200</v>
      </c>
      <c r="C155" t="s">
        <v>173</v>
      </c>
      <c r="D155" s="102" t="s">
        <v>421</v>
      </c>
      <c r="E155" s="34">
        <f t="shared" si="2"/>
        <v>27.080823600814107</v>
      </c>
      <c r="F155">
        <v>7.7451588542748899</v>
      </c>
      <c r="G155">
        <v>5.9813817447853506</v>
      </c>
      <c r="H155">
        <v>19.418912580337299</v>
      </c>
      <c r="I155">
        <v>21.3879680389371</v>
      </c>
      <c r="J155">
        <v>22.8033408877703</v>
      </c>
      <c r="K155">
        <v>26.8549126401807</v>
      </c>
      <c r="L155">
        <v>30.879768773961402</v>
      </c>
      <c r="M155">
        <v>33.307230207463704</v>
      </c>
      <c r="N155">
        <v>28.053362310062504</v>
      </c>
      <c r="O155">
        <v>26.279182347322998</v>
      </c>
      <c r="P155" t="s">
        <v>4199</v>
      </c>
      <c r="Q155" t="s">
        <v>4199</v>
      </c>
    </row>
    <row r="156" spans="1:17" x14ac:dyDescent="0.25">
      <c r="A156" t="s">
        <v>4196</v>
      </c>
      <c r="B156" s="102" t="s">
        <v>4200</v>
      </c>
      <c r="C156" t="s">
        <v>174</v>
      </c>
      <c r="D156" s="102" t="s">
        <v>411</v>
      </c>
      <c r="E156" s="34">
        <f t="shared" si="2"/>
        <v>5.4975941940075392</v>
      </c>
      <c r="F156">
        <v>7.6528944324112596</v>
      </c>
      <c r="G156">
        <v>7.7422766791347701</v>
      </c>
      <c r="H156">
        <v>6.8143069013309896</v>
      </c>
      <c r="I156">
        <v>7.1628545012577094</v>
      </c>
      <c r="J156">
        <v>5.6829366728879807</v>
      </c>
      <c r="K156">
        <v>4.6320582492870601</v>
      </c>
      <c r="L156">
        <v>4.8387533572764294</v>
      </c>
      <c r="M156">
        <v>5.0763841394613998</v>
      </c>
      <c r="N156">
        <v>6.2639750515060104</v>
      </c>
      <c r="O156">
        <v>4.8261973863761796</v>
      </c>
      <c r="P156" t="s">
        <v>4199</v>
      </c>
      <c r="Q156" t="s">
        <v>4199</v>
      </c>
    </row>
    <row r="157" spans="1:17" x14ac:dyDescent="0.25">
      <c r="A157" t="s">
        <v>4196</v>
      </c>
      <c r="B157" s="102" t="s">
        <v>4200</v>
      </c>
      <c r="C157" t="s">
        <v>412</v>
      </c>
      <c r="D157" s="102" t="s">
        <v>413</v>
      </c>
      <c r="E157" s="34">
        <f t="shared" si="2"/>
        <v>79.226448338899147</v>
      </c>
      <c r="F157">
        <v>38.525138990279302</v>
      </c>
      <c r="G157">
        <v>81.44192442449139</v>
      </c>
      <c r="H157">
        <v>70.426588076563306</v>
      </c>
      <c r="I157">
        <v>75.874764700790593</v>
      </c>
      <c r="J157">
        <v>76.755196027093604</v>
      </c>
      <c r="K157">
        <v>78.87594901357599</v>
      </c>
      <c r="L157">
        <v>80.792179545590798</v>
      </c>
      <c r="M157">
        <v>81.188798662446999</v>
      </c>
      <c r="N157">
        <v>81.182935808262599</v>
      </c>
      <c r="O157">
        <v>79.9153146145335</v>
      </c>
      <c r="P157" t="s">
        <v>4199</v>
      </c>
      <c r="Q157" t="s">
        <v>4199</v>
      </c>
    </row>
    <row r="158" spans="1:17" x14ac:dyDescent="0.25">
      <c r="A158" t="s">
        <v>4196</v>
      </c>
      <c r="B158" s="102" t="s">
        <v>4200</v>
      </c>
      <c r="C158" t="s">
        <v>141</v>
      </c>
      <c r="D158" s="102" t="s">
        <v>416</v>
      </c>
      <c r="E158" s="34">
        <f t="shared" si="2"/>
        <v>54.782591823648254</v>
      </c>
      <c r="F158">
        <v>41.399467651192801</v>
      </c>
      <c r="G158">
        <v>47.792891478677902</v>
      </c>
      <c r="H158">
        <v>55.382068716775699</v>
      </c>
      <c r="I158">
        <v>56.100330566037606</v>
      </c>
      <c r="J158">
        <v>55.803796312975493</v>
      </c>
      <c r="K158">
        <v>55.231202364066</v>
      </c>
      <c r="L158">
        <v>54.057551314803696</v>
      </c>
      <c r="M158">
        <v>54.818079844562995</v>
      </c>
      <c r="N158">
        <v>54.051799949394898</v>
      </c>
      <c r="O158">
        <v>53.415382413697102</v>
      </c>
      <c r="P158" t="s">
        <v>4199</v>
      </c>
      <c r="Q158" t="s">
        <v>4199</v>
      </c>
    </row>
    <row r="159" spans="1:17" x14ac:dyDescent="0.25">
      <c r="A159" t="s">
        <v>4196</v>
      </c>
      <c r="B159" s="102" t="s">
        <v>4200</v>
      </c>
      <c r="C159" t="s">
        <v>140</v>
      </c>
      <c r="D159" s="102" t="s">
        <v>420</v>
      </c>
      <c r="E159" s="34">
        <f t="shared" si="2"/>
        <v>42.818964856206364</v>
      </c>
      <c r="F159">
        <v>26.930180770249201</v>
      </c>
      <c r="G159">
        <v>43.226909441367901</v>
      </c>
      <c r="H159">
        <v>38.508769609986501</v>
      </c>
      <c r="I159">
        <v>39.391072574773801</v>
      </c>
      <c r="J159">
        <v>40.661767364664499</v>
      </c>
      <c r="K159">
        <v>41.376520227386202</v>
      </c>
      <c r="L159">
        <v>43.0692822613792</v>
      </c>
      <c r="M159">
        <v>45.539486789427706</v>
      </c>
      <c r="N159">
        <v>45.783283423047799</v>
      </c>
      <c r="O159">
        <v>43.911341352765298</v>
      </c>
      <c r="P159" t="s">
        <v>4199</v>
      </c>
      <c r="Q159" t="s">
        <v>4199</v>
      </c>
    </row>
    <row r="160" spans="1:17" hidden="1" x14ac:dyDescent="0.25">
      <c r="A160" t="s">
        <v>4196</v>
      </c>
      <c r="B160" s="102" t="s">
        <v>4200</v>
      </c>
      <c r="C160" t="s">
        <v>417</v>
      </c>
      <c r="D160" s="102" t="s">
        <v>418</v>
      </c>
      <c r="E160" s="34" t="e">
        <f t="shared" si="2"/>
        <v>#DIV/0!</v>
      </c>
      <c r="F160" t="s">
        <v>4199</v>
      </c>
      <c r="G160" t="s">
        <v>4199</v>
      </c>
      <c r="H160" t="s">
        <v>4199</v>
      </c>
      <c r="I160" t="s">
        <v>4199</v>
      </c>
      <c r="J160" t="s">
        <v>4199</v>
      </c>
      <c r="K160" t="s">
        <v>4199</v>
      </c>
      <c r="L160" t="s">
        <v>4199</v>
      </c>
      <c r="M160" t="s">
        <v>4199</v>
      </c>
      <c r="N160" t="s">
        <v>4199</v>
      </c>
      <c r="O160" t="s">
        <v>4199</v>
      </c>
      <c r="P160" t="s">
        <v>4199</v>
      </c>
      <c r="Q160" t="s">
        <v>4199</v>
      </c>
    </row>
    <row r="161" spans="1:17" x14ac:dyDescent="0.25">
      <c r="A161" t="s">
        <v>4196</v>
      </c>
      <c r="B161" s="102" t="s">
        <v>4200</v>
      </c>
      <c r="C161" t="s">
        <v>424</v>
      </c>
      <c r="D161" s="102" t="s">
        <v>425</v>
      </c>
      <c r="E161" s="34">
        <f t="shared" si="2"/>
        <v>47.820011132854127</v>
      </c>
      <c r="F161">
        <v>27.862480769823101</v>
      </c>
      <c r="G161">
        <v>32.4805059789133</v>
      </c>
      <c r="H161">
        <v>0.91566970983538898</v>
      </c>
      <c r="I161">
        <v>47.221486976370905</v>
      </c>
      <c r="J161">
        <v>40.972477017264204</v>
      </c>
      <c r="K161">
        <v>32.500561762218297</v>
      </c>
      <c r="L161">
        <v>37.9825067308389</v>
      </c>
      <c r="M161">
        <v>28.072598629294198</v>
      </c>
      <c r="N161">
        <v>73.995223406996203</v>
      </c>
      <c r="O161">
        <v>73.995223406996203</v>
      </c>
      <c r="P161" t="s">
        <v>4199</v>
      </c>
      <c r="Q161" t="s">
        <v>4199</v>
      </c>
    </row>
    <row r="162" spans="1:17" x14ac:dyDescent="0.25">
      <c r="A162" t="s">
        <v>4196</v>
      </c>
      <c r="B162" s="102" t="s">
        <v>4200</v>
      </c>
      <c r="C162" t="s">
        <v>139</v>
      </c>
      <c r="D162" s="102" t="s">
        <v>426</v>
      </c>
      <c r="E162" s="34">
        <f t="shared" si="2"/>
        <v>61.519339557254533</v>
      </c>
      <c r="F162">
        <v>38.223603021077004</v>
      </c>
      <c r="G162">
        <v>26.381975297472398</v>
      </c>
      <c r="H162">
        <v>55.823233829928796</v>
      </c>
      <c r="I162">
        <v>58.199302944955399</v>
      </c>
      <c r="J162">
        <v>60.753195019874795</v>
      </c>
      <c r="K162">
        <v>61.323020200939801</v>
      </c>
      <c r="L162">
        <v>61.863043642752402</v>
      </c>
      <c r="M162">
        <v>62.494485492493403</v>
      </c>
      <c r="N162">
        <v>64.131417721197309</v>
      </c>
      <c r="O162">
        <v>61.870911878568599</v>
      </c>
      <c r="P162" t="s">
        <v>4199</v>
      </c>
      <c r="Q162" t="s">
        <v>4199</v>
      </c>
    </row>
    <row r="163" spans="1:17" x14ac:dyDescent="0.25">
      <c r="A163" t="s">
        <v>4196</v>
      </c>
      <c r="B163" s="102" t="s">
        <v>4200</v>
      </c>
      <c r="C163" t="s">
        <v>427</v>
      </c>
      <c r="D163" s="102" t="s">
        <v>428</v>
      </c>
      <c r="E163" s="34">
        <f t="shared" si="2"/>
        <v>28.30499617062824</v>
      </c>
      <c r="F163">
        <v>37.6151362245391</v>
      </c>
      <c r="G163">
        <v>36.186075137668297</v>
      </c>
      <c r="H163">
        <v>21.679376202773103</v>
      </c>
      <c r="I163">
        <v>27.957411074234901</v>
      </c>
      <c r="J163">
        <v>29.921960239114298</v>
      </c>
      <c r="K163">
        <v>28.4484094604693</v>
      </c>
      <c r="L163">
        <v>26.082903687812298</v>
      </c>
      <c r="M163">
        <v>27.456219368090601</v>
      </c>
      <c r="N163">
        <v>28.278772452999501</v>
      </c>
      <c r="O163">
        <v>29.989296911676799</v>
      </c>
      <c r="P163" t="s">
        <v>4199</v>
      </c>
      <c r="Q163" t="s">
        <v>4199</v>
      </c>
    </row>
    <row r="164" spans="1:17" x14ac:dyDescent="0.25">
      <c r="A164" t="s">
        <v>4196</v>
      </c>
      <c r="B164" s="102" t="s">
        <v>4200</v>
      </c>
      <c r="C164" t="s">
        <v>429</v>
      </c>
      <c r="D164" s="102" t="s">
        <v>430</v>
      </c>
      <c r="E164" s="34">
        <f t="shared" si="2"/>
        <v>11.083743708496192</v>
      </c>
      <c r="F164">
        <v>47.997828724201604</v>
      </c>
      <c r="G164">
        <v>2.9401423123563397</v>
      </c>
      <c r="H164">
        <v>7.8938420477868005</v>
      </c>
      <c r="I164">
        <v>13.637020643357999</v>
      </c>
      <c r="J164">
        <v>11.9183865872642</v>
      </c>
      <c r="K164">
        <v>4.1293148979995902</v>
      </c>
      <c r="L164">
        <v>8.1882110411367499</v>
      </c>
      <c r="M164">
        <v>8.3386979723975792</v>
      </c>
      <c r="N164">
        <v>8.1212170065452298</v>
      </c>
      <c r="O164">
        <v>23.253357810771998</v>
      </c>
      <c r="P164" t="s">
        <v>4199</v>
      </c>
      <c r="Q164" t="s">
        <v>4199</v>
      </c>
    </row>
    <row r="165" spans="1:17" hidden="1" x14ac:dyDescent="0.25">
      <c r="A165" t="s">
        <v>4196</v>
      </c>
      <c r="B165" s="102" t="s">
        <v>4200</v>
      </c>
      <c r="C165" t="s">
        <v>496</v>
      </c>
      <c r="D165" s="102" t="s">
        <v>3681</v>
      </c>
      <c r="E165" s="34" t="e">
        <f t="shared" si="2"/>
        <v>#DIV/0!</v>
      </c>
      <c r="F165" t="s">
        <v>4199</v>
      </c>
      <c r="G165" t="s">
        <v>4199</v>
      </c>
      <c r="H165" t="s">
        <v>4199</v>
      </c>
      <c r="I165" t="s">
        <v>4199</v>
      </c>
      <c r="J165" t="s">
        <v>4199</v>
      </c>
      <c r="K165" t="s">
        <v>4199</v>
      </c>
      <c r="L165" t="s">
        <v>4199</v>
      </c>
      <c r="M165" t="s">
        <v>4199</v>
      </c>
      <c r="N165" t="s">
        <v>4199</v>
      </c>
      <c r="O165" t="s">
        <v>4199</v>
      </c>
      <c r="P165" t="s">
        <v>4199</v>
      </c>
      <c r="Q165" t="s">
        <v>4199</v>
      </c>
    </row>
    <row r="166" spans="1:17" hidden="1" x14ac:dyDescent="0.25">
      <c r="A166" t="s">
        <v>4196</v>
      </c>
      <c r="B166" s="102" t="s">
        <v>4200</v>
      </c>
      <c r="C166" t="s">
        <v>3680</v>
      </c>
      <c r="D166" s="102" t="s">
        <v>3679</v>
      </c>
      <c r="E166" s="34" t="e">
        <f t="shared" si="2"/>
        <v>#DIV/0!</v>
      </c>
      <c r="F166" t="s">
        <v>4199</v>
      </c>
      <c r="G166" t="s">
        <v>4199</v>
      </c>
      <c r="H166" t="s">
        <v>4199</v>
      </c>
      <c r="I166" t="s">
        <v>4199</v>
      </c>
      <c r="J166" t="s">
        <v>4199</v>
      </c>
      <c r="K166" t="s">
        <v>4199</v>
      </c>
      <c r="L166" t="s">
        <v>4199</v>
      </c>
      <c r="M166" t="s">
        <v>4199</v>
      </c>
      <c r="N166" t="s">
        <v>4199</v>
      </c>
      <c r="O166" t="s">
        <v>4199</v>
      </c>
      <c r="P166" t="s">
        <v>4199</v>
      </c>
      <c r="Q166" t="s">
        <v>4199</v>
      </c>
    </row>
    <row r="167" spans="1:17" hidden="1" x14ac:dyDescent="0.25">
      <c r="A167" t="s">
        <v>4196</v>
      </c>
      <c r="B167" s="102" t="s">
        <v>4200</v>
      </c>
      <c r="C167" t="s">
        <v>449</v>
      </c>
      <c r="D167" s="102" t="s">
        <v>450</v>
      </c>
      <c r="E167" s="34" t="e">
        <f t="shared" si="2"/>
        <v>#DIV/0!</v>
      </c>
      <c r="F167" t="s">
        <v>4199</v>
      </c>
      <c r="G167" t="s">
        <v>4199</v>
      </c>
      <c r="H167" t="s">
        <v>4199</v>
      </c>
      <c r="I167" t="s">
        <v>4199</v>
      </c>
      <c r="J167" t="s">
        <v>4199</v>
      </c>
      <c r="K167" t="s">
        <v>4199</v>
      </c>
      <c r="L167" t="s">
        <v>4199</v>
      </c>
      <c r="M167" t="s">
        <v>4199</v>
      </c>
      <c r="N167" t="s">
        <v>4199</v>
      </c>
      <c r="O167" t="s">
        <v>4199</v>
      </c>
      <c r="P167" t="s">
        <v>4199</v>
      </c>
      <c r="Q167" t="s">
        <v>4199</v>
      </c>
    </row>
    <row r="168" spans="1:17" x14ac:dyDescent="0.25">
      <c r="A168" t="s">
        <v>4196</v>
      </c>
      <c r="B168" s="102" t="s">
        <v>4200</v>
      </c>
      <c r="C168" t="s">
        <v>431</v>
      </c>
      <c r="D168" s="102" t="s">
        <v>432</v>
      </c>
      <c r="E168" s="34">
        <f t="shared" si="2"/>
        <v>49.21588886048368</v>
      </c>
      <c r="F168">
        <v>19.7051005957459</v>
      </c>
      <c r="G168">
        <v>19.7874566370152</v>
      </c>
      <c r="H168">
        <v>34.4387614383323</v>
      </c>
      <c r="I168">
        <v>36.992334860695294</v>
      </c>
      <c r="J168">
        <v>36.153171506623998</v>
      </c>
      <c r="K168">
        <v>61.022458894382204</v>
      </c>
      <c r="L168">
        <v>58.986598762407205</v>
      </c>
      <c r="M168">
        <v>60.158635515750106</v>
      </c>
      <c r="N168">
        <v>60.087423789145298</v>
      </c>
      <c r="O168">
        <v>31.110598694381704</v>
      </c>
      <c r="P168" t="s">
        <v>4199</v>
      </c>
      <c r="Q168" t="s">
        <v>4199</v>
      </c>
    </row>
    <row r="169" spans="1:17" x14ac:dyDescent="0.25">
      <c r="A169" t="s">
        <v>4196</v>
      </c>
      <c r="B169" s="102" t="s">
        <v>4200</v>
      </c>
      <c r="C169" t="s">
        <v>435</v>
      </c>
      <c r="D169" s="102" t="s">
        <v>436</v>
      </c>
      <c r="E169" s="34">
        <f t="shared" si="2"/>
        <v>14.904945642643485</v>
      </c>
      <c r="F169">
        <v>23.602773851255201</v>
      </c>
      <c r="G169">
        <v>20.912384104853398</v>
      </c>
      <c r="H169">
        <v>16.995215763056599</v>
      </c>
      <c r="I169">
        <v>15.070932815253801</v>
      </c>
      <c r="J169">
        <v>16.719428974523002</v>
      </c>
      <c r="K169">
        <v>15.7988856104812</v>
      </c>
      <c r="L169">
        <v>14.610556299207399</v>
      </c>
      <c r="M169">
        <v>12.938621951028001</v>
      </c>
      <c r="N169">
        <v>15.365811972555099</v>
      </c>
      <c r="O169">
        <v>13.830381875455899</v>
      </c>
      <c r="P169" t="s">
        <v>4199</v>
      </c>
      <c r="Q169" t="s">
        <v>4199</v>
      </c>
    </row>
    <row r="170" spans="1:17" x14ac:dyDescent="0.25">
      <c r="A170" t="s">
        <v>4196</v>
      </c>
      <c r="B170" s="102" t="s">
        <v>4200</v>
      </c>
      <c r="C170" t="s">
        <v>152</v>
      </c>
      <c r="D170" s="102" t="s">
        <v>446</v>
      </c>
      <c r="E170" s="34">
        <f t="shared" si="2"/>
        <v>45.755395360515671</v>
      </c>
      <c r="F170">
        <v>35.666615551442</v>
      </c>
      <c r="G170">
        <v>28.3379287391489</v>
      </c>
      <c r="H170">
        <v>47.090400798993102</v>
      </c>
      <c r="I170">
        <v>46.544424983139102</v>
      </c>
      <c r="J170">
        <v>47.025536362234696</v>
      </c>
      <c r="K170">
        <v>45.183753383822904</v>
      </c>
      <c r="L170">
        <v>44.7948254986565</v>
      </c>
      <c r="M170">
        <v>45.5722531801336</v>
      </c>
      <c r="N170">
        <v>46.706949073058901</v>
      </c>
      <c r="O170">
        <v>44.460025042563998</v>
      </c>
      <c r="P170" t="s">
        <v>4199</v>
      </c>
      <c r="Q170" t="s">
        <v>4199</v>
      </c>
    </row>
    <row r="171" spans="1:17" hidden="1" x14ac:dyDescent="0.25">
      <c r="A171" t="s">
        <v>4196</v>
      </c>
      <c r="B171" s="102" t="s">
        <v>4200</v>
      </c>
      <c r="C171" t="s">
        <v>459</v>
      </c>
      <c r="D171" s="102" t="s">
        <v>460</v>
      </c>
      <c r="E171" s="34" t="e">
        <f t="shared" si="2"/>
        <v>#DIV/0!</v>
      </c>
      <c r="F171" t="s">
        <v>4199</v>
      </c>
      <c r="G171" t="s">
        <v>4199</v>
      </c>
      <c r="H171" t="s">
        <v>4199</v>
      </c>
      <c r="I171" t="s">
        <v>4199</v>
      </c>
      <c r="J171" t="s">
        <v>4199</v>
      </c>
      <c r="K171" t="s">
        <v>4199</v>
      </c>
      <c r="L171" t="s">
        <v>4199</v>
      </c>
      <c r="M171" t="s">
        <v>4199</v>
      </c>
      <c r="N171" t="s">
        <v>4199</v>
      </c>
      <c r="O171" t="s">
        <v>4199</v>
      </c>
      <c r="P171" t="s">
        <v>4199</v>
      </c>
      <c r="Q171" t="s">
        <v>4199</v>
      </c>
    </row>
    <row r="172" spans="1:17" hidden="1" x14ac:dyDescent="0.25">
      <c r="A172" t="s">
        <v>4196</v>
      </c>
      <c r="B172" s="102" t="s">
        <v>4200</v>
      </c>
      <c r="C172" t="s">
        <v>440</v>
      </c>
      <c r="D172" s="102" t="s">
        <v>441</v>
      </c>
      <c r="E172" s="34" t="e">
        <f t="shared" si="2"/>
        <v>#DIV/0!</v>
      </c>
      <c r="F172" t="s">
        <v>4199</v>
      </c>
      <c r="G172" t="s">
        <v>4199</v>
      </c>
      <c r="H172" t="s">
        <v>4199</v>
      </c>
      <c r="I172" t="s">
        <v>4199</v>
      </c>
      <c r="J172" t="s">
        <v>4199</v>
      </c>
      <c r="K172" t="s">
        <v>4199</v>
      </c>
      <c r="L172" t="s">
        <v>4199</v>
      </c>
      <c r="M172" t="s">
        <v>4199</v>
      </c>
      <c r="N172" t="s">
        <v>4199</v>
      </c>
      <c r="O172" t="s">
        <v>4199</v>
      </c>
      <c r="P172" t="s">
        <v>4199</v>
      </c>
      <c r="Q172" t="s">
        <v>4199</v>
      </c>
    </row>
    <row r="173" spans="1:17" x14ac:dyDescent="0.25">
      <c r="A173" t="s">
        <v>4196</v>
      </c>
      <c r="B173" s="102" t="s">
        <v>4200</v>
      </c>
      <c r="C173" t="s">
        <v>45</v>
      </c>
      <c r="D173" s="102" t="s">
        <v>437</v>
      </c>
      <c r="E173" s="34">
        <f t="shared" si="2"/>
        <v>72.807368778170215</v>
      </c>
      <c r="F173">
        <v>62.209144193326907</v>
      </c>
      <c r="G173">
        <v>80.341928972194594</v>
      </c>
      <c r="H173">
        <v>66.475664625545505</v>
      </c>
      <c r="I173">
        <v>71.114011970436593</v>
      </c>
      <c r="J173">
        <v>71.6893312386578</v>
      </c>
      <c r="K173">
        <v>70.869618461923295</v>
      </c>
      <c r="L173">
        <v>70.606835420628897</v>
      </c>
      <c r="M173">
        <v>71.910759386035608</v>
      </c>
      <c r="N173">
        <v>77.340528754778902</v>
      </c>
      <c r="O173">
        <v>76.120496214730309</v>
      </c>
      <c r="P173" t="s">
        <v>4199</v>
      </c>
      <c r="Q173" t="s">
        <v>4199</v>
      </c>
    </row>
    <row r="174" spans="1:17" hidden="1" x14ac:dyDescent="0.25">
      <c r="A174" t="s">
        <v>4196</v>
      </c>
      <c r="B174" s="102" t="s">
        <v>4200</v>
      </c>
      <c r="C174" t="s">
        <v>4021</v>
      </c>
      <c r="D174" s="102" t="s">
        <v>4020</v>
      </c>
      <c r="E174" s="34" t="e">
        <f t="shared" si="2"/>
        <v>#DIV/0!</v>
      </c>
      <c r="F174" t="s">
        <v>4199</v>
      </c>
      <c r="G174" t="s">
        <v>4199</v>
      </c>
      <c r="H174" t="s">
        <v>4199</v>
      </c>
      <c r="I174" t="s">
        <v>4199</v>
      </c>
      <c r="J174" t="s">
        <v>4199</v>
      </c>
      <c r="K174" t="s">
        <v>4199</v>
      </c>
      <c r="L174" t="s">
        <v>4199</v>
      </c>
      <c r="M174" t="s">
        <v>4199</v>
      </c>
      <c r="N174" t="s">
        <v>4199</v>
      </c>
      <c r="O174" t="s">
        <v>4199</v>
      </c>
      <c r="P174" t="s">
        <v>4199</v>
      </c>
      <c r="Q174" t="s">
        <v>4199</v>
      </c>
    </row>
    <row r="175" spans="1:17" x14ac:dyDescent="0.25">
      <c r="A175" t="s">
        <v>4196</v>
      </c>
      <c r="B175" s="102" t="s">
        <v>4200</v>
      </c>
      <c r="C175" t="s">
        <v>453</v>
      </c>
      <c r="D175" s="102" t="s">
        <v>454</v>
      </c>
      <c r="E175" s="34">
        <f t="shared" si="2"/>
        <v>71.888632650411992</v>
      </c>
      <c r="F175">
        <v>37.990648977635203</v>
      </c>
      <c r="G175">
        <v>51.234485263183302</v>
      </c>
      <c r="H175">
        <v>69.202214761567205</v>
      </c>
      <c r="I175">
        <v>70.661107415563393</v>
      </c>
      <c r="J175">
        <v>71.689265891134099</v>
      </c>
      <c r="K175">
        <v>70.86466619910739</v>
      </c>
      <c r="L175">
        <v>71.298978464646595</v>
      </c>
      <c r="M175">
        <v>72.69920313569061</v>
      </c>
      <c r="N175">
        <v>74.421840080792904</v>
      </c>
      <c r="O175">
        <v>71.585367365948997</v>
      </c>
      <c r="P175" t="s">
        <v>4199</v>
      </c>
      <c r="Q175" t="s">
        <v>4199</v>
      </c>
    </row>
    <row r="176" spans="1:17" x14ac:dyDescent="0.25">
      <c r="A176" t="s">
        <v>4196</v>
      </c>
      <c r="B176" s="102" t="s">
        <v>4200</v>
      </c>
      <c r="C176" t="s">
        <v>113</v>
      </c>
      <c r="D176" s="102" t="s">
        <v>455</v>
      </c>
      <c r="E176" s="34">
        <f t="shared" si="2"/>
        <v>65.450074291668145</v>
      </c>
      <c r="F176">
        <v>45.806219698409201</v>
      </c>
      <c r="G176">
        <v>54.293496683345701</v>
      </c>
      <c r="H176">
        <v>61.727899122014897</v>
      </c>
      <c r="I176">
        <v>62.835545183213405</v>
      </c>
      <c r="J176">
        <v>63.643938163496003</v>
      </c>
      <c r="K176">
        <v>64.096840378587302</v>
      </c>
      <c r="L176">
        <v>63.717423685186603</v>
      </c>
      <c r="M176">
        <v>65.869976507380699</v>
      </c>
      <c r="N176">
        <v>69.59820812594289</v>
      </c>
      <c r="O176">
        <v>68.388587997870104</v>
      </c>
      <c r="P176" t="s">
        <v>4199</v>
      </c>
      <c r="Q176" t="s">
        <v>4199</v>
      </c>
    </row>
    <row r="177" spans="1:17" hidden="1" x14ac:dyDescent="0.25">
      <c r="A177" t="s">
        <v>4196</v>
      </c>
      <c r="B177" s="102" t="s">
        <v>4200</v>
      </c>
      <c r="C177" t="s">
        <v>438</v>
      </c>
      <c r="D177" s="102" t="s">
        <v>439</v>
      </c>
      <c r="E177" s="34" t="e">
        <f t="shared" si="2"/>
        <v>#DIV/0!</v>
      </c>
      <c r="F177" t="s">
        <v>4199</v>
      </c>
      <c r="G177" t="s">
        <v>4199</v>
      </c>
      <c r="H177" t="s">
        <v>4199</v>
      </c>
      <c r="I177" t="s">
        <v>4199</v>
      </c>
      <c r="J177" t="s">
        <v>4199</v>
      </c>
      <c r="K177" t="s">
        <v>4199</v>
      </c>
      <c r="L177" t="s">
        <v>4199</v>
      </c>
      <c r="M177" t="s">
        <v>4199</v>
      </c>
      <c r="N177" t="s">
        <v>4199</v>
      </c>
      <c r="O177" t="s">
        <v>4199</v>
      </c>
      <c r="P177" t="s">
        <v>4199</v>
      </c>
      <c r="Q177" t="s">
        <v>4199</v>
      </c>
    </row>
    <row r="178" spans="1:17" hidden="1" x14ac:dyDescent="0.25">
      <c r="A178" t="s">
        <v>4196</v>
      </c>
      <c r="B178" s="102" t="s">
        <v>4200</v>
      </c>
      <c r="C178" t="s">
        <v>444</v>
      </c>
      <c r="D178" s="102" t="s">
        <v>445</v>
      </c>
      <c r="E178" s="34" t="e">
        <f t="shared" si="2"/>
        <v>#DIV/0!</v>
      </c>
      <c r="F178" t="s">
        <v>4199</v>
      </c>
      <c r="G178" t="s">
        <v>4199</v>
      </c>
      <c r="H178" t="s">
        <v>4199</v>
      </c>
      <c r="I178" t="s">
        <v>4199</v>
      </c>
      <c r="J178" t="s">
        <v>4199</v>
      </c>
      <c r="K178" t="s">
        <v>4199</v>
      </c>
      <c r="L178" t="s">
        <v>4199</v>
      </c>
      <c r="M178" t="s">
        <v>4199</v>
      </c>
      <c r="N178" t="s">
        <v>4199</v>
      </c>
      <c r="O178" t="s">
        <v>4199</v>
      </c>
      <c r="P178" t="s">
        <v>4199</v>
      </c>
      <c r="Q178" t="s">
        <v>4199</v>
      </c>
    </row>
    <row r="179" spans="1:17" x14ac:dyDescent="0.25">
      <c r="A179" t="s">
        <v>4196</v>
      </c>
      <c r="B179" s="102" t="s">
        <v>4200</v>
      </c>
      <c r="C179" t="s">
        <v>155</v>
      </c>
      <c r="D179" s="102" t="s">
        <v>499</v>
      </c>
      <c r="E179" s="34">
        <f t="shared" si="2"/>
        <v>47.120348864322821</v>
      </c>
      <c r="F179">
        <v>31.0224923315231</v>
      </c>
      <c r="G179">
        <v>39.982426781930201</v>
      </c>
      <c r="H179">
        <v>46.085700042796205</v>
      </c>
      <c r="I179">
        <v>49.928870790184895</v>
      </c>
      <c r="J179">
        <v>50.564532601584098</v>
      </c>
      <c r="K179">
        <v>46.872563869003301</v>
      </c>
      <c r="L179">
        <v>46.024593254991402</v>
      </c>
      <c r="M179">
        <v>45.9937539199897</v>
      </c>
      <c r="N179">
        <v>45.1059409294445</v>
      </c>
      <c r="O179">
        <v>45.352186685061902</v>
      </c>
      <c r="P179" t="s">
        <v>4199</v>
      </c>
      <c r="Q179" t="s">
        <v>4199</v>
      </c>
    </row>
    <row r="180" spans="1:17" hidden="1" x14ac:dyDescent="0.25">
      <c r="A180" t="s">
        <v>4196</v>
      </c>
      <c r="B180" s="102" t="s">
        <v>4200</v>
      </c>
      <c r="C180" t="s">
        <v>447</v>
      </c>
      <c r="D180" s="102" t="s">
        <v>448</v>
      </c>
      <c r="E180" s="34" t="e">
        <f t="shared" si="2"/>
        <v>#DIV/0!</v>
      </c>
      <c r="F180" t="s">
        <v>4199</v>
      </c>
      <c r="G180" t="s">
        <v>4199</v>
      </c>
      <c r="H180" t="s">
        <v>4199</v>
      </c>
      <c r="I180" t="s">
        <v>4199</v>
      </c>
      <c r="J180" t="s">
        <v>4199</v>
      </c>
      <c r="K180" t="s">
        <v>4199</v>
      </c>
      <c r="L180" t="s">
        <v>4199</v>
      </c>
      <c r="M180" t="s">
        <v>4199</v>
      </c>
      <c r="N180" t="s">
        <v>4199</v>
      </c>
      <c r="O180" t="s">
        <v>4199</v>
      </c>
      <c r="P180" t="s">
        <v>4199</v>
      </c>
      <c r="Q180" t="s">
        <v>4199</v>
      </c>
    </row>
    <row r="181" spans="1:17" x14ac:dyDescent="0.25">
      <c r="A181" t="s">
        <v>4196</v>
      </c>
      <c r="B181" s="102" t="s">
        <v>4200</v>
      </c>
      <c r="C181" t="s">
        <v>104</v>
      </c>
      <c r="D181" s="102" t="s">
        <v>283</v>
      </c>
      <c r="E181" s="34">
        <f t="shared" si="2"/>
        <v>56.138117622936036</v>
      </c>
      <c r="F181">
        <v>54.524249190370099</v>
      </c>
      <c r="G181">
        <v>60.707800356596799</v>
      </c>
      <c r="H181">
        <v>54.717470416727195</v>
      </c>
      <c r="I181">
        <v>56.780891344277698</v>
      </c>
      <c r="J181">
        <v>58.085435159661401</v>
      </c>
      <c r="K181">
        <v>58.085435159661401</v>
      </c>
      <c r="L181">
        <v>54.615544606960796</v>
      </c>
      <c r="M181">
        <v>54.991893036599002</v>
      </c>
      <c r="N181">
        <v>56.278546929288595</v>
      </c>
      <c r="O181">
        <v>54.129077124103397</v>
      </c>
      <c r="P181" t="s">
        <v>4199</v>
      </c>
      <c r="Q181" t="s">
        <v>4199</v>
      </c>
    </row>
    <row r="182" spans="1:17" x14ac:dyDescent="0.25">
      <c r="A182" t="s">
        <v>4196</v>
      </c>
      <c r="B182" s="102" t="s">
        <v>4200</v>
      </c>
      <c r="C182" t="s">
        <v>356</v>
      </c>
      <c r="D182" s="102" t="s">
        <v>357</v>
      </c>
      <c r="E182" s="34">
        <f t="shared" si="2"/>
        <v>9.4139152624997475</v>
      </c>
      <c r="F182">
        <v>5.2954346131951899</v>
      </c>
      <c r="G182">
        <v>6.8537243038860902</v>
      </c>
      <c r="H182">
        <v>8.27695540275543</v>
      </c>
      <c r="I182">
        <v>9.2122366070016106</v>
      </c>
      <c r="J182">
        <v>7.9182514839297102</v>
      </c>
      <c r="K182">
        <v>10.5132246888026</v>
      </c>
      <c r="L182">
        <v>10.5132246888026</v>
      </c>
      <c r="M182">
        <v>8.6032632688944997</v>
      </c>
      <c r="N182">
        <v>9.0925822956681195</v>
      </c>
      <c r="O182">
        <v>10.0446238043991</v>
      </c>
      <c r="P182" t="s">
        <v>4199</v>
      </c>
      <c r="Q182" t="s">
        <v>4199</v>
      </c>
    </row>
    <row r="183" spans="1:17" hidden="1" x14ac:dyDescent="0.25">
      <c r="A183" t="s">
        <v>4196</v>
      </c>
      <c r="B183" s="102" t="s">
        <v>4200</v>
      </c>
      <c r="C183" t="s">
        <v>4078</v>
      </c>
      <c r="D183" s="102" t="s">
        <v>4077</v>
      </c>
      <c r="E183" s="34" t="e">
        <f t="shared" si="2"/>
        <v>#DIV/0!</v>
      </c>
      <c r="F183" t="s">
        <v>4199</v>
      </c>
      <c r="G183" t="s">
        <v>4199</v>
      </c>
      <c r="H183" t="s">
        <v>4199</v>
      </c>
      <c r="I183" t="s">
        <v>4199</v>
      </c>
      <c r="J183" t="s">
        <v>4199</v>
      </c>
      <c r="K183" t="s">
        <v>4199</v>
      </c>
      <c r="L183" t="s">
        <v>4199</v>
      </c>
      <c r="M183" t="s">
        <v>4199</v>
      </c>
      <c r="N183" t="s">
        <v>4199</v>
      </c>
      <c r="O183" t="s">
        <v>4199</v>
      </c>
      <c r="P183" t="s">
        <v>4199</v>
      </c>
      <c r="Q183" t="s">
        <v>4199</v>
      </c>
    </row>
    <row r="184" spans="1:17" x14ac:dyDescent="0.25">
      <c r="A184" t="s">
        <v>4196</v>
      </c>
      <c r="B184" s="102" t="s">
        <v>4200</v>
      </c>
      <c r="C184" t="s">
        <v>4074</v>
      </c>
      <c r="D184" s="102" t="s">
        <v>3682</v>
      </c>
      <c r="E184" s="34">
        <f t="shared" si="2"/>
        <v>36.86063451894001</v>
      </c>
      <c r="F184">
        <v>9.1389571311184703</v>
      </c>
      <c r="G184">
        <v>15.300337789558299</v>
      </c>
      <c r="H184">
        <v>37.531795152239098</v>
      </c>
      <c r="I184">
        <v>41.199511041902198</v>
      </c>
      <c r="J184">
        <v>39.679822322087702</v>
      </c>
      <c r="K184">
        <v>42.196904081104904</v>
      </c>
      <c r="L184">
        <v>37.7783649087946</v>
      </c>
      <c r="M184">
        <v>31.813690895996299</v>
      </c>
      <c r="N184">
        <v>32.6780741913472</v>
      </c>
      <c r="O184">
        <v>32.6780741913472</v>
      </c>
      <c r="P184" t="s">
        <v>4199</v>
      </c>
      <c r="Q184" t="s">
        <v>4199</v>
      </c>
    </row>
    <row r="185" spans="1:17" hidden="1" x14ac:dyDescent="0.25">
      <c r="A185" t="s">
        <v>4196</v>
      </c>
      <c r="B185" s="102" t="s">
        <v>4200</v>
      </c>
      <c r="C185" t="s">
        <v>4058</v>
      </c>
      <c r="D185" s="102" t="s">
        <v>4057</v>
      </c>
      <c r="E185" s="34" t="e">
        <f t="shared" si="2"/>
        <v>#DIV/0!</v>
      </c>
      <c r="F185" t="s">
        <v>4199</v>
      </c>
      <c r="G185" t="s">
        <v>4199</v>
      </c>
      <c r="H185" t="s">
        <v>4199</v>
      </c>
      <c r="I185" t="s">
        <v>4199</v>
      </c>
      <c r="J185" t="s">
        <v>4199</v>
      </c>
      <c r="K185" t="s">
        <v>4199</v>
      </c>
      <c r="L185" t="s">
        <v>4199</v>
      </c>
      <c r="M185" t="s">
        <v>4199</v>
      </c>
      <c r="N185" t="s">
        <v>4199</v>
      </c>
      <c r="O185" t="s">
        <v>4199</v>
      </c>
      <c r="P185" t="s">
        <v>4199</v>
      </c>
      <c r="Q185" t="s">
        <v>4199</v>
      </c>
    </row>
    <row r="186" spans="1:17" hidden="1" x14ac:dyDescent="0.25">
      <c r="A186" t="s">
        <v>4196</v>
      </c>
      <c r="B186" s="102" t="s">
        <v>4200</v>
      </c>
      <c r="C186" t="s">
        <v>4001</v>
      </c>
      <c r="D186" s="102" t="s">
        <v>4000</v>
      </c>
      <c r="E186" s="34" t="e">
        <f t="shared" si="2"/>
        <v>#DIV/0!</v>
      </c>
      <c r="F186" t="s">
        <v>4199</v>
      </c>
      <c r="G186" t="s">
        <v>4199</v>
      </c>
      <c r="H186" t="s">
        <v>4199</v>
      </c>
      <c r="I186" t="s">
        <v>4199</v>
      </c>
      <c r="J186" t="s">
        <v>4199</v>
      </c>
      <c r="K186" t="s">
        <v>4199</v>
      </c>
      <c r="L186" t="s">
        <v>4199</v>
      </c>
      <c r="M186" t="s">
        <v>4199</v>
      </c>
      <c r="N186" t="s">
        <v>4199</v>
      </c>
      <c r="O186" t="s">
        <v>4199</v>
      </c>
      <c r="P186" t="s">
        <v>4199</v>
      </c>
      <c r="Q186" t="s">
        <v>4199</v>
      </c>
    </row>
    <row r="187" spans="1:17" hidden="1" x14ac:dyDescent="0.25">
      <c r="A187" t="s">
        <v>4196</v>
      </c>
      <c r="B187" s="102" t="s">
        <v>4200</v>
      </c>
      <c r="C187" t="s">
        <v>433</v>
      </c>
      <c r="D187" s="102" t="s">
        <v>434</v>
      </c>
      <c r="E187" s="34" t="e">
        <f t="shared" si="2"/>
        <v>#DIV/0!</v>
      </c>
      <c r="F187" t="s">
        <v>4199</v>
      </c>
      <c r="G187" t="s">
        <v>4199</v>
      </c>
      <c r="H187" t="s">
        <v>4199</v>
      </c>
      <c r="I187" t="s">
        <v>4199</v>
      </c>
      <c r="J187" t="s">
        <v>4199</v>
      </c>
      <c r="K187" t="s">
        <v>4199</v>
      </c>
      <c r="L187" t="s">
        <v>4199</v>
      </c>
      <c r="M187" t="s">
        <v>4199</v>
      </c>
      <c r="N187" t="s">
        <v>4199</v>
      </c>
      <c r="O187" t="s">
        <v>4199</v>
      </c>
      <c r="P187" t="s">
        <v>4199</v>
      </c>
      <c r="Q187" t="s">
        <v>4199</v>
      </c>
    </row>
    <row r="188" spans="1:17" x14ac:dyDescent="0.25">
      <c r="A188" t="s">
        <v>4196</v>
      </c>
      <c r="B188" s="102" t="s">
        <v>4200</v>
      </c>
      <c r="C188" t="s">
        <v>451</v>
      </c>
      <c r="D188" s="102" t="s">
        <v>452</v>
      </c>
      <c r="E188" s="34">
        <f t="shared" si="2"/>
        <v>20.431751961819138</v>
      </c>
      <c r="F188">
        <v>6.7530102593326993E-2</v>
      </c>
      <c r="G188">
        <v>32.293692461046703</v>
      </c>
      <c r="H188">
        <v>12.3699952164383</v>
      </c>
      <c r="I188">
        <v>19.2913495014554</v>
      </c>
      <c r="J188">
        <v>11.348396330214799</v>
      </c>
      <c r="K188">
        <v>10.8983588925084</v>
      </c>
      <c r="L188">
        <v>3.73129214280008</v>
      </c>
      <c r="M188">
        <v>11.951134317966</v>
      </c>
      <c r="N188">
        <v>49.742504955076299</v>
      </c>
      <c r="O188">
        <v>36.059227592713</v>
      </c>
      <c r="P188" t="s">
        <v>4199</v>
      </c>
      <c r="Q188" t="s">
        <v>4199</v>
      </c>
    </row>
    <row r="189" spans="1:17" x14ac:dyDescent="0.25">
      <c r="A189" t="s">
        <v>4196</v>
      </c>
      <c r="B189" s="102" t="s">
        <v>4200</v>
      </c>
      <c r="C189" t="s">
        <v>72</v>
      </c>
      <c r="D189" s="102" t="s">
        <v>456</v>
      </c>
      <c r="E189" s="34">
        <f t="shared" si="2"/>
        <v>60.086391439795207</v>
      </c>
      <c r="F189">
        <v>57.568517178385605</v>
      </c>
      <c r="G189">
        <v>64.314873814900594</v>
      </c>
      <c r="H189">
        <v>57.0165391596516</v>
      </c>
      <c r="I189">
        <v>59.745455157036496</v>
      </c>
      <c r="J189">
        <v>60.736326070607404</v>
      </c>
      <c r="K189">
        <v>60.048526512893993</v>
      </c>
      <c r="L189">
        <v>59.740774942100508</v>
      </c>
      <c r="M189">
        <v>60.647269381170197</v>
      </c>
      <c r="N189">
        <v>61.381399811270299</v>
      </c>
      <c r="O189">
        <v>58.304988203487596</v>
      </c>
      <c r="P189" t="s">
        <v>4199</v>
      </c>
      <c r="Q189" t="s">
        <v>4199</v>
      </c>
    </row>
    <row r="190" spans="1:17" x14ac:dyDescent="0.25">
      <c r="A190" t="s">
        <v>4196</v>
      </c>
      <c r="B190" s="102" t="s">
        <v>4200</v>
      </c>
      <c r="C190" t="s">
        <v>54</v>
      </c>
      <c r="D190" s="102" t="s">
        <v>247</v>
      </c>
      <c r="E190" s="34">
        <f t="shared" si="2"/>
        <v>70.865283176177783</v>
      </c>
      <c r="F190">
        <v>62.271088538195798</v>
      </c>
      <c r="G190">
        <v>67.032338951521098</v>
      </c>
      <c r="H190">
        <v>71.143976762721906</v>
      </c>
      <c r="I190">
        <v>71.111663367734394</v>
      </c>
      <c r="J190">
        <v>71.355660639129098</v>
      </c>
      <c r="K190">
        <v>69.954117557076501</v>
      </c>
      <c r="L190">
        <v>70.201347441838308</v>
      </c>
      <c r="M190">
        <v>71.033039354918898</v>
      </c>
      <c r="N190">
        <v>71.567355295774504</v>
      </c>
      <c r="O190">
        <v>70.833798576772793</v>
      </c>
      <c r="P190" t="s">
        <v>4199</v>
      </c>
      <c r="Q190" t="s">
        <v>4199</v>
      </c>
    </row>
    <row r="191" spans="1:17" x14ac:dyDescent="0.25">
      <c r="A191" t="s">
        <v>4196</v>
      </c>
      <c r="B191" s="102" t="s">
        <v>4200</v>
      </c>
      <c r="C191" t="s">
        <v>4019</v>
      </c>
      <c r="D191" s="102" t="s">
        <v>461</v>
      </c>
      <c r="E191" s="34">
        <f t="shared" si="2"/>
        <v>22.688230187518496</v>
      </c>
      <c r="F191">
        <v>6.3322236671982903</v>
      </c>
      <c r="G191">
        <v>6.3322236671982903</v>
      </c>
      <c r="H191">
        <v>22.688230187518499</v>
      </c>
      <c r="I191">
        <v>22.688230187518499</v>
      </c>
      <c r="J191">
        <v>22.688230187518499</v>
      </c>
      <c r="K191">
        <v>22.688230187518499</v>
      </c>
      <c r="L191">
        <v>22.688230187518499</v>
      </c>
      <c r="M191">
        <v>22.688230187518499</v>
      </c>
      <c r="N191">
        <v>22.688230187518499</v>
      </c>
      <c r="O191">
        <v>22.688230187518499</v>
      </c>
      <c r="P191" t="s">
        <v>4199</v>
      </c>
      <c r="Q191" t="s">
        <v>4199</v>
      </c>
    </row>
    <row r="192" spans="1:17" x14ac:dyDescent="0.25">
      <c r="A192" t="s">
        <v>4196</v>
      </c>
      <c r="B192" s="102" t="s">
        <v>4200</v>
      </c>
      <c r="C192" t="s">
        <v>468</v>
      </c>
      <c r="D192" s="102" t="s">
        <v>469</v>
      </c>
      <c r="E192" s="34">
        <f t="shared" si="2"/>
        <v>9.4662605186556039</v>
      </c>
      <c r="F192">
        <v>66.304802106406996</v>
      </c>
      <c r="G192">
        <v>66.304802106406996</v>
      </c>
      <c r="H192">
        <v>20.098265717757098</v>
      </c>
      <c r="I192">
        <v>20.098265717757098</v>
      </c>
      <c r="J192">
        <v>20.098265717757098</v>
      </c>
      <c r="K192">
        <v>8.5213768659530498</v>
      </c>
      <c r="L192">
        <v>5.0078530983480398</v>
      </c>
      <c r="M192">
        <v>5.3568999680254308</v>
      </c>
      <c r="N192">
        <v>3.8149485181306999</v>
      </c>
      <c r="O192">
        <v>3.36621374461782</v>
      </c>
      <c r="P192" t="s">
        <v>4199</v>
      </c>
      <c r="Q192" t="s">
        <v>4199</v>
      </c>
    </row>
    <row r="193" spans="1:17" x14ac:dyDescent="0.25">
      <c r="A193" t="s">
        <v>4196</v>
      </c>
      <c r="B193" s="102" t="s">
        <v>4200</v>
      </c>
      <c r="C193" t="s">
        <v>481</v>
      </c>
      <c r="D193" s="102" t="s">
        <v>482</v>
      </c>
      <c r="E193" s="34">
        <f t="shared" si="2"/>
        <v>20.13033583599486</v>
      </c>
      <c r="F193">
        <v>8.9684914647281495</v>
      </c>
      <c r="G193">
        <v>7.3415025340618101</v>
      </c>
      <c r="H193">
        <v>11.271270350970401</v>
      </c>
      <c r="I193">
        <v>20.219528951369401</v>
      </c>
      <c r="J193">
        <v>11.7098210788094</v>
      </c>
      <c r="K193">
        <v>17.8120852774741</v>
      </c>
      <c r="L193">
        <v>37.667662325827003</v>
      </c>
      <c r="M193">
        <v>15.0372621243315</v>
      </c>
      <c r="N193">
        <v>17.71035206649</v>
      </c>
      <c r="O193">
        <v>20.7556390276626</v>
      </c>
      <c r="P193" t="s">
        <v>4199</v>
      </c>
      <c r="Q193" t="s">
        <v>4199</v>
      </c>
    </row>
    <row r="194" spans="1:17" x14ac:dyDescent="0.25">
      <c r="A194" t="s">
        <v>4196</v>
      </c>
      <c r="B194" s="102" t="s">
        <v>4200</v>
      </c>
      <c r="C194" t="s">
        <v>171</v>
      </c>
      <c r="D194" s="102" t="s">
        <v>467</v>
      </c>
      <c r="E194" s="34">
        <f t="shared" ref="E194:E218" si="3">AVERAGE(I194:O194)</f>
        <v>62.718221407229507</v>
      </c>
      <c r="F194">
        <v>35.216790690070397</v>
      </c>
      <c r="G194">
        <v>59.595557329364702</v>
      </c>
      <c r="H194">
        <v>60.873636565606105</v>
      </c>
      <c r="I194">
        <v>62.656585338631402</v>
      </c>
      <c r="J194">
        <v>63.808950228165394</v>
      </c>
      <c r="K194">
        <v>63.146982240883197</v>
      </c>
      <c r="L194">
        <v>62.212682758908599</v>
      </c>
      <c r="M194">
        <v>61.121144510976301</v>
      </c>
      <c r="N194">
        <v>63.109041343126407</v>
      </c>
      <c r="O194">
        <v>62.972163429915199</v>
      </c>
      <c r="P194" t="s">
        <v>4199</v>
      </c>
      <c r="Q194" t="s">
        <v>4199</v>
      </c>
    </row>
    <row r="195" spans="1:17" hidden="1" x14ac:dyDescent="0.25">
      <c r="A195" t="s">
        <v>4196</v>
      </c>
      <c r="B195" s="102" t="s">
        <v>4200</v>
      </c>
      <c r="C195" t="s">
        <v>472</v>
      </c>
      <c r="D195" s="102" t="s">
        <v>473</v>
      </c>
      <c r="E195" s="34" t="e">
        <f t="shared" si="3"/>
        <v>#DIV/0!</v>
      </c>
      <c r="F195" t="s">
        <v>4199</v>
      </c>
      <c r="G195" t="s">
        <v>4199</v>
      </c>
      <c r="H195" t="s">
        <v>4199</v>
      </c>
      <c r="I195" t="s">
        <v>4199</v>
      </c>
      <c r="J195" t="s">
        <v>4199</v>
      </c>
      <c r="K195" t="s">
        <v>4199</v>
      </c>
      <c r="L195" t="s">
        <v>4199</v>
      </c>
      <c r="M195" t="s">
        <v>4199</v>
      </c>
      <c r="N195" t="s">
        <v>4199</v>
      </c>
      <c r="O195" t="s">
        <v>4199</v>
      </c>
      <c r="P195" t="s">
        <v>4199</v>
      </c>
      <c r="Q195" t="s">
        <v>4199</v>
      </c>
    </row>
    <row r="196" spans="1:17" hidden="1" x14ac:dyDescent="0.25">
      <c r="A196" t="s">
        <v>4196</v>
      </c>
      <c r="B196" s="102" t="s">
        <v>4200</v>
      </c>
      <c r="C196" t="s">
        <v>465</v>
      </c>
      <c r="D196" s="102" t="s">
        <v>466</v>
      </c>
      <c r="E196" s="34" t="e">
        <f t="shared" si="3"/>
        <v>#DIV/0!</v>
      </c>
      <c r="F196" t="s">
        <v>4199</v>
      </c>
      <c r="G196" t="s">
        <v>4199</v>
      </c>
      <c r="H196" t="s">
        <v>4199</v>
      </c>
      <c r="I196" t="s">
        <v>4199</v>
      </c>
      <c r="J196" t="s">
        <v>4199</v>
      </c>
      <c r="K196" t="s">
        <v>4199</v>
      </c>
      <c r="L196" t="s">
        <v>4199</v>
      </c>
      <c r="M196" t="s">
        <v>4199</v>
      </c>
      <c r="N196" t="s">
        <v>4199</v>
      </c>
      <c r="O196" t="s">
        <v>4199</v>
      </c>
      <c r="P196" t="s">
        <v>4199</v>
      </c>
      <c r="Q196" t="s">
        <v>4199</v>
      </c>
    </row>
    <row r="197" spans="1:17" x14ac:dyDescent="0.25">
      <c r="A197" t="s">
        <v>4196</v>
      </c>
      <c r="B197" s="102" t="s">
        <v>4200</v>
      </c>
      <c r="C197" t="s">
        <v>474</v>
      </c>
      <c r="D197" s="102" t="s">
        <v>4009</v>
      </c>
      <c r="E197" s="34">
        <f t="shared" si="3"/>
        <v>23.454818322445103</v>
      </c>
      <c r="F197">
        <v>52.528828592393396</v>
      </c>
      <c r="G197">
        <v>52.528828592393396</v>
      </c>
      <c r="H197">
        <v>23.454818322445099</v>
      </c>
      <c r="I197">
        <v>23.454818322445099</v>
      </c>
      <c r="J197">
        <v>23.454818322445099</v>
      </c>
      <c r="K197">
        <v>23.454818322445099</v>
      </c>
      <c r="L197">
        <v>23.454818322445099</v>
      </c>
      <c r="M197">
        <v>23.454818322445099</v>
      </c>
      <c r="N197">
        <v>23.454818322445099</v>
      </c>
      <c r="O197">
        <v>23.454818322445099</v>
      </c>
      <c r="P197" t="s">
        <v>4199</v>
      </c>
      <c r="Q197" t="s">
        <v>4199</v>
      </c>
    </row>
    <row r="198" spans="1:17" x14ac:dyDescent="0.25">
      <c r="A198" t="s">
        <v>4196</v>
      </c>
      <c r="B198" s="102" t="s">
        <v>4200</v>
      </c>
      <c r="C198" t="s">
        <v>475</v>
      </c>
      <c r="D198" s="102" t="s">
        <v>476</v>
      </c>
      <c r="E198" s="34">
        <f t="shared" si="3"/>
        <v>43.531588553565044</v>
      </c>
      <c r="F198">
        <v>13.6412340112292</v>
      </c>
      <c r="G198">
        <v>15.824635469522699</v>
      </c>
      <c r="H198">
        <v>29.2009185715652</v>
      </c>
      <c r="I198">
        <v>34.073607269427704</v>
      </c>
      <c r="J198">
        <v>33.539495099380204</v>
      </c>
      <c r="K198">
        <v>35.368303444395799</v>
      </c>
      <c r="L198">
        <v>35.990307782047495</v>
      </c>
      <c r="M198">
        <v>52.533011896255402</v>
      </c>
      <c r="N198">
        <v>56.936682363586101</v>
      </c>
      <c r="O198">
        <v>56.279712019862608</v>
      </c>
      <c r="P198" t="s">
        <v>4199</v>
      </c>
      <c r="Q198" t="s">
        <v>4199</v>
      </c>
    </row>
    <row r="199" spans="1:17" x14ac:dyDescent="0.25">
      <c r="A199" t="s">
        <v>4196</v>
      </c>
      <c r="B199" s="102" t="s">
        <v>4200</v>
      </c>
      <c r="C199" t="s">
        <v>477</v>
      </c>
      <c r="D199" s="102" t="s">
        <v>478</v>
      </c>
      <c r="E199" s="34">
        <f t="shared" si="3"/>
        <v>50.164712286707314</v>
      </c>
      <c r="F199">
        <v>23.6230641704602</v>
      </c>
      <c r="G199">
        <v>24.826086974975901</v>
      </c>
      <c r="H199">
        <v>49.094750003966901</v>
      </c>
      <c r="I199">
        <v>47.370747201555105</v>
      </c>
      <c r="J199">
        <v>51.867020488738802</v>
      </c>
      <c r="K199">
        <v>51.953778655323603</v>
      </c>
      <c r="L199">
        <v>48.7422610674613</v>
      </c>
      <c r="M199">
        <v>51.6429008568184</v>
      </c>
      <c r="N199">
        <v>49.3379728420174</v>
      </c>
      <c r="O199">
        <v>50.238304895036599</v>
      </c>
      <c r="P199" t="s">
        <v>4199</v>
      </c>
      <c r="Q199" t="s">
        <v>4199</v>
      </c>
    </row>
    <row r="200" spans="1:17" x14ac:dyDescent="0.25">
      <c r="A200" t="s">
        <v>4196</v>
      </c>
      <c r="B200" s="102" t="s">
        <v>4200</v>
      </c>
      <c r="C200" t="s">
        <v>479</v>
      </c>
      <c r="D200" s="102" t="s">
        <v>480</v>
      </c>
      <c r="E200" s="34">
        <f t="shared" si="3"/>
        <v>44.032595787436087</v>
      </c>
      <c r="F200">
        <v>20.298153028067599</v>
      </c>
      <c r="G200">
        <v>31.768156568082301</v>
      </c>
      <c r="H200">
        <v>41.614107514180901</v>
      </c>
      <c r="I200">
        <v>42.848829065055902</v>
      </c>
      <c r="J200">
        <v>44.346548157906298</v>
      </c>
      <c r="K200">
        <v>45.540040346441401</v>
      </c>
      <c r="L200">
        <v>45.080624813194696</v>
      </c>
      <c r="M200">
        <v>44.398914022924004</v>
      </c>
      <c r="N200">
        <v>44.380285271146406</v>
      </c>
      <c r="O200">
        <v>41.6329288353839</v>
      </c>
      <c r="P200" t="s">
        <v>4199</v>
      </c>
      <c r="Q200" t="s">
        <v>4199</v>
      </c>
    </row>
    <row r="201" spans="1:17" hidden="1" x14ac:dyDescent="0.25">
      <c r="A201" t="s">
        <v>4196</v>
      </c>
      <c r="B201" s="102" t="s">
        <v>4200</v>
      </c>
      <c r="C201" t="s">
        <v>470</v>
      </c>
      <c r="D201" s="102" t="s">
        <v>471</v>
      </c>
      <c r="E201" s="34" t="e">
        <f t="shared" si="3"/>
        <v>#DIV/0!</v>
      </c>
      <c r="F201" t="s">
        <v>4199</v>
      </c>
      <c r="G201" t="s">
        <v>4199</v>
      </c>
      <c r="H201" t="s">
        <v>4199</v>
      </c>
      <c r="I201" t="s">
        <v>4199</v>
      </c>
      <c r="J201" t="s">
        <v>4199</v>
      </c>
      <c r="K201" t="s">
        <v>4199</v>
      </c>
      <c r="L201" t="s">
        <v>4199</v>
      </c>
      <c r="M201" t="s">
        <v>4199</v>
      </c>
      <c r="N201" t="s">
        <v>4199</v>
      </c>
      <c r="O201" t="s">
        <v>4199</v>
      </c>
      <c r="P201" t="s">
        <v>4199</v>
      </c>
      <c r="Q201" t="s">
        <v>4199</v>
      </c>
    </row>
    <row r="202" spans="1:17" hidden="1" x14ac:dyDescent="0.25">
      <c r="A202" t="s">
        <v>4196</v>
      </c>
      <c r="B202" s="102" t="s">
        <v>4200</v>
      </c>
      <c r="C202" t="s">
        <v>462</v>
      </c>
      <c r="D202" s="102" t="s">
        <v>4018</v>
      </c>
      <c r="E202" s="34" t="e">
        <f t="shared" si="3"/>
        <v>#DIV/0!</v>
      </c>
      <c r="F202" t="s">
        <v>4199</v>
      </c>
      <c r="G202" t="s">
        <v>4199</v>
      </c>
      <c r="H202" t="s">
        <v>4199</v>
      </c>
      <c r="I202" t="s">
        <v>4199</v>
      </c>
      <c r="J202" t="s">
        <v>4199</v>
      </c>
      <c r="K202" t="s">
        <v>4199</v>
      </c>
      <c r="L202" t="s">
        <v>4199</v>
      </c>
      <c r="M202" t="s">
        <v>4199</v>
      </c>
      <c r="N202" t="s">
        <v>4199</v>
      </c>
      <c r="O202" t="s">
        <v>4199</v>
      </c>
      <c r="P202" t="s">
        <v>4199</v>
      </c>
      <c r="Q202" t="s">
        <v>4199</v>
      </c>
    </row>
    <row r="203" spans="1:17" hidden="1" x14ac:dyDescent="0.25">
      <c r="A203" t="s">
        <v>4196</v>
      </c>
      <c r="B203" s="102" t="s">
        <v>4200</v>
      </c>
      <c r="C203" t="s">
        <v>3989</v>
      </c>
      <c r="D203" s="102" t="s">
        <v>4004</v>
      </c>
      <c r="E203" s="34" t="e">
        <f t="shared" si="3"/>
        <v>#DIV/0!</v>
      </c>
      <c r="F203" t="s">
        <v>4199</v>
      </c>
      <c r="G203" t="s">
        <v>4199</v>
      </c>
      <c r="H203" t="s">
        <v>4199</v>
      </c>
      <c r="I203" t="s">
        <v>4199</v>
      </c>
      <c r="J203" t="s">
        <v>4199</v>
      </c>
      <c r="K203" t="s">
        <v>4199</v>
      </c>
      <c r="L203" t="s">
        <v>4199</v>
      </c>
      <c r="M203" t="s">
        <v>4199</v>
      </c>
      <c r="N203" t="s">
        <v>4199</v>
      </c>
      <c r="O203" t="s">
        <v>4199</v>
      </c>
      <c r="P203" t="s">
        <v>4199</v>
      </c>
      <c r="Q203" t="s">
        <v>4199</v>
      </c>
    </row>
    <row r="204" spans="1:17" x14ac:dyDescent="0.25">
      <c r="A204" t="s">
        <v>4196</v>
      </c>
      <c r="B204" s="102" t="s">
        <v>4200</v>
      </c>
      <c r="C204" t="s">
        <v>483</v>
      </c>
      <c r="D204" s="102" t="s">
        <v>484</v>
      </c>
      <c r="E204" s="34">
        <f t="shared" si="3"/>
        <v>20.156090247265315</v>
      </c>
      <c r="F204">
        <v>42.625154091639601</v>
      </c>
      <c r="G204">
        <v>13.012384872382199</v>
      </c>
      <c r="H204">
        <v>14.609190289926699</v>
      </c>
      <c r="I204">
        <v>17.079237896854</v>
      </c>
      <c r="J204">
        <v>20.8550730317118</v>
      </c>
      <c r="K204">
        <v>22.375526933281602</v>
      </c>
      <c r="L204">
        <v>19.656834931526703</v>
      </c>
      <c r="M204">
        <v>19.347393814029303</v>
      </c>
      <c r="N204">
        <v>20.889282561726898</v>
      </c>
      <c r="O204">
        <v>20.889282561726898</v>
      </c>
      <c r="P204" t="s">
        <v>4199</v>
      </c>
      <c r="Q204" t="s">
        <v>4199</v>
      </c>
    </row>
    <row r="205" spans="1:17" x14ac:dyDescent="0.25">
      <c r="A205" t="s">
        <v>4196</v>
      </c>
      <c r="B205" s="102" t="s">
        <v>4200</v>
      </c>
      <c r="C205" t="s">
        <v>485</v>
      </c>
      <c r="D205" s="102" t="s">
        <v>486</v>
      </c>
      <c r="E205" s="34">
        <f t="shared" si="3"/>
        <v>34.991230755072472</v>
      </c>
      <c r="F205">
        <v>36.657108948349595</v>
      </c>
      <c r="G205">
        <v>37.875875481612894</v>
      </c>
      <c r="H205">
        <v>39.661961702207499</v>
      </c>
      <c r="I205">
        <v>37.559495309920301</v>
      </c>
      <c r="J205">
        <v>35.575969911609199</v>
      </c>
      <c r="K205">
        <v>34.852256697667499</v>
      </c>
      <c r="L205">
        <v>35.374647432620996</v>
      </c>
      <c r="M205">
        <v>35.114900277027303</v>
      </c>
      <c r="N205">
        <v>34.226038645205101</v>
      </c>
      <c r="O205">
        <v>32.235307011456896</v>
      </c>
      <c r="P205" t="s">
        <v>4199</v>
      </c>
      <c r="Q205" t="s">
        <v>4199</v>
      </c>
    </row>
    <row r="206" spans="1:17" x14ac:dyDescent="0.25">
      <c r="A206" t="s">
        <v>4196</v>
      </c>
      <c r="B206" s="102" t="s">
        <v>4200</v>
      </c>
      <c r="C206" t="s">
        <v>210</v>
      </c>
      <c r="D206" s="102" t="s">
        <v>211</v>
      </c>
      <c r="E206" s="34">
        <f t="shared" si="3"/>
        <v>15.881542653248715</v>
      </c>
      <c r="F206">
        <v>27.425238708258298</v>
      </c>
      <c r="G206">
        <v>4.1723585349704297</v>
      </c>
      <c r="H206">
        <v>21.493648825809899</v>
      </c>
      <c r="I206">
        <v>15.3665233589011</v>
      </c>
      <c r="J206">
        <v>21.608691918726901</v>
      </c>
      <c r="K206">
        <v>20.397855284394701</v>
      </c>
      <c r="L206">
        <v>18.713863140747499</v>
      </c>
      <c r="M206">
        <v>10.5453709719706</v>
      </c>
      <c r="N206">
        <v>13.354095825221199</v>
      </c>
      <c r="O206">
        <v>11.184398072779</v>
      </c>
      <c r="P206" t="s">
        <v>4199</v>
      </c>
      <c r="Q206" t="s">
        <v>4199</v>
      </c>
    </row>
    <row r="207" spans="1:17" x14ac:dyDescent="0.25">
      <c r="A207" t="s">
        <v>4196</v>
      </c>
      <c r="B207" s="102" t="s">
        <v>4200</v>
      </c>
      <c r="C207" t="s">
        <v>98</v>
      </c>
      <c r="D207" s="102" t="s">
        <v>293</v>
      </c>
      <c r="E207" s="34">
        <f t="shared" si="3"/>
        <v>68.50530311831578</v>
      </c>
      <c r="F207">
        <v>65.852771780643906</v>
      </c>
      <c r="G207">
        <v>69.430476519113711</v>
      </c>
      <c r="H207">
        <v>67.615310248410893</v>
      </c>
      <c r="I207">
        <v>68.993260857220989</v>
      </c>
      <c r="J207">
        <v>70.494018347294599</v>
      </c>
      <c r="K207">
        <v>69.902948390912997</v>
      </c>
      <c r="L207">
        <v>68.730015475015307</v>
      </c>
      <c r="M207">
        <v>68.626128911422896</v>
      </c>
      <c r="N207">
        <v>65.926399078588304</v>
      </c>
      <c r="O207">
        <v>66.864350767755496</v>
      </c>
      <c r="P207" t="s">
        <v>4199</v>
      </c>
      <c r="Q207" t="s">
        <v>4199</v>
      </c>
    </row>
    <row r="208" spans="1:17" x14ac:dyDescent="0.25">
      <c r="A208" t="s">
        <v>4196</v>
      </c>
      <c r="B208" s="102" t="s">
        <v>4200</v>
      </c>
      <c r="C208" t="s">
        <v>488</v>
      </c>
      <c r="D208" s="102" t="s">
        <v>57</v>
      </c>
      <c r="E208" s="34">
        <f t="shared" si="3"/>
        <v>64.029307474944616</v>
      </c>
      <c r="F208">
        <v>72.505639423504604</v>
      </c>
      <c r="G208">
        <v>75.517415846150101</v>
      </c>
      <c r="H208">
        <v>62.357069791425403</v>
      </c>
      <c r="I208">
        <v>65.287447233776803</v>
      </c>
      <c r="J208">
        <v>65.743730543992797</v>
      </c>
      <c r="K208">
        <v>63.566406719109601</v>
      </c>
      <c r="L208">
        <v>62.307349576053596</v>
      </c>
      <c r="M208">
        <v>63.602103556900403</v>
      </c>
      <c r="N208">
        <v>65.099982024746907</v>
      </c>
      <c r="O208">
        <v>62.5981326700322</v>
      </c>
      <c r="P208" t="s">
        <v>4199</v>
      </c>
      <c r="Q208" t="s">
        <v>4199</v>
      </c>
    </row>
    <row r="209" spans="1:17" x14ac:dyDescent="0.25">
      <c r="A209" t="s">
        <v>4196</v>
      </c>
      <c r="B209" s="102" t="s">
        <v>4200</v>
      </c>
      <c r="C209" t="s">
        <v>151</v>
      </c>
      <c r="D209" s="102" t="s">
        <v>487</v>
      </c>
      <c r="E209" s="34">
        <f t="shared" si="3"/>
        <v>23.075638862295001</v>
      </c>
      <c r="F209">
        <v>26.237480844493398</v>
      </c>
      <c r="G209">
        <v>26.070964349789801</v>
      </c>
      <c r="H209">
        <v>24.586748468574999</v>
      </c>
      <c r="I209">
        <v>26.256703569380303</v>
      </c>
      <c r="J209">
        <v>22.5529496006926</v>
      </c>
      <c r="K209">
        <v>21.8811455907896</v>
      </c>
      <c r="L209">
        <v>22.498880725349903</v>
      </c>
      <c r="M209">
        <v>22.015122581483201</v>
      </c>
      <c r="N209">
        <v>22.349997300034101</v>
      </c>
      <c r="O209">
        <v>23.974672668335302</v>
      </c>
      <c r="P209" t="s">
        <v>4199</v>
      </c>
      <c r="Q209" t="s">
        <v>4199</v>
      </c>
    </row>
    <row r="210" spans="1:17" x14ac:dyDescent="0.25">
      <c r="A210" t="s">
        <v>4196</v>
      </c>
      <c r="B210" s="102" t="s">
        <v>4200</v>
      </c>
      <c r="C210" t="s">
        <v>176</v>
      </c>
      <c r="D210" s="102" t="s">
        <v>489</v>
      </c>
      <c r="E210" s="34">
        <f t="shared" si="3"/>
        <v>31.790175663662442</v>
      </c>
      <c r="F210">
        <v>36.735355087031898</v>
      </c>
      <c r="G210">
        <v>36.735355087031898</v>
      </c>
      <c r="H210">
        <v>36.735355087031898</v>
      </c>
      <c r="I210">
        <v>36.735355087031898</v>
      </c>
      <c r="J210">
        <v>36.735355087031898</v>
      </c>
      <c r="K210">
        <v>36.735355087031898</v>
      </c>
      <c r="L210">
        <v>29.000987542505403</v>
      </c>
      <c r="M210">
        <v>28.601296627120597</v>
      </c>
      <c r="N210">
        <v>26.588549240580502</v>
      </c>
      <c r="O210">
        <v>28.134330974334897</v>
      </c>
      <c r="P210" t="s">
        <v>4199</v>
      </c>
      <c r="Q210" t="s">
        <v>4199</v>
      </c>
    </row>
    <row r="211" spans="1:17" hidden="1" x14ac:dyDescent="0.25">
      <c r="A211" t="s">
        <v>4196</v>
      </c>
      <c r="B211" s="102" t="s">
        <v>4200</v>
      </c>
      <c r="C211" t="s">
        <v>493</v>
      </c>
      <c r="D211" s="102" t="s">
        <v>494</v>
      </c>
      <c r="E211" s="34" t="e">
        <f t="shared" si="3"/>
        <v>#DIV/0!</v>
      </c>
      <c r="F211" t="s">
        <v>4199</v>
      </c>
      <c r="G211" t="s">
        <v>4199</v>
      </c>
      <c r="H211" t="s">
        <v>4199</v>
      </c>
      <c r="I211" t="s">
        <v>4199</v>
      </c>
      <c r="J211" t="s">
        <v>4199</v>
      </c>
      <c r="K211" t="s">
        <v>4199</v>
      </c>
      <c r="L211" t="s">
        <v>4199</v>
      </c>
      <c r="M211" t="s">
        <v>4199</v>
      </c>
      <c r="N211" t="s">
        <v>4199</v>
      </c>
      <c r="O211" t="s">
        <v>4199</v>
      </c>
      <c r="P211" t="s">
        <v>4199</v>
      </c>
      <c r="Q211" t="s">
        <v>4199</v>
      </c>
    </row>
    <row r="212" spans="1:17" x14ac:dyDescent="0.25">
      <c r="A212" t="s">
        <v>4196</v>
      </c>
      <c r="B212" s="102" t="s">
        <v>4200</v>
      </c>
      <c r="C212" t="s">
        <v>3999</v>
      </c>
      <c r="D212" s="102" t="s">
        <v>490</v>
      </c>
      <c r="E212" s="34">
        <f t="shared" si="3"/>
        <v>9.6520655499035986</v>
      </c>
      <c r="F212">
        <v>32.416709335650999</v>
      </c>
      <c r="G212">
        <v>12.1907168290949</v>
      </c>
      <c r="H212">
        <v>9.6520655499036003</v>
      </c>
      <c r="I212">
        <v>9.6520655499036003</v>
      </c>
      <c r="J212">
        <v>9.6520655499036003</v>
      </c>
      <c r="K212">
        <v>9.6520655499036003</v>
      </c>
      <c r="L212">
        <v>9.6520655499036003</v>
      </c>
      <c r="M212">
        <v>9.6520655499036003</v>
      </c>
      <c r="N212">
        <v>9.6520655499036003</v>
      </c>
      <c r="O212">
        <v>9.6520655499036003</v>
      </c>
      <c r="P212" t="s">
        <v>4199</v>
      </c>
      <c r="Q212" t="s">
        <v>4199</v>
      </c>
    </row>
    <row r="213" spans="1:17" x14ac:dyDescent="0.25">
      <c r="A213" t="s">
        <v>4196</v>
      </c>
      <c r="B213" s="102" t="s">
        <v>4200</v>
      </c>
      <c r="C213" t="s">
        <v>177</v>
      </c>
      <c r="D213" s="102" t="s">
        <v>492</v>
      </c>
      <c r="E213" s="34">
        <f t="shared" si="3"/>
        <v>54.218304890940153</v>
      </c>
      <c r="F213">
        <v>16.3764936527439</v>
      </c>
      <c r="G213">
        <v>21.454220835182401</v>
      </c>
      <c r="H213">
        <v>46.456379236029498</v>
      </c>
      <c r="I213">
        <v>49.246163538991297</v>
      </c>
      <c r="J213">
        <v>51.253560125945498</v>
      </c>
      <c r="K213">
        <v>54.682387278439201</v>
      </c>
      <c r="L213">
        <v>54.566745419079801</v>
      </c>
      <c r="M213">
        <v>54.004161429566999</v>
      </c>
      <c r="N213">
        <v>57.458918648064902</v>
      </c>
      <c r="O213">
        <v>58.316197796493398</v>
      </c>
      <c r="P213" t="s">
        <v>4199</v>
      </c>
      <c r="Q213" t="s">
        <v>4199</v>
      </c>
    </row>
    <row r="214" spans="1:17" hidden="1" x14ac:dyDescent="0.25">
      <c r="A214" t="s">
        <v>4196</v>
      </c>
      <c r="B214" s="102" t="s">
        <v>4200</v>
      </c>
      <c r="C214" t="s">
        <v>3997</v>
      </c>
      <c r="D214" s="102" t="s">
        <v>3996</v>
      </c>
      <c r="E214" s="34" t="e">
        <f t="shared" si="3"/>
        <v>#DIV/0!</v>
      </c>
      <c r="F214" t="s">
        <v>4199</v>
      </c>
      <c r="G214" t="s">
        <v>4199</v>
      </c>
      <c r="H214" t="s">
        <v>4199</v>
      </c>
      <c r="I214" t="s">
        <v>4199</v>
      </c>
      <c r="J214" t="s">
        <v>4199</v>
      </c>
      <c r="K214" t="s">
        <v>4199</v>
      </c>
      <c r="L214" t="s">
        <v>4199</v>
      </c>
      <c r="M214" t="s">
        <v>4199</v>
      </c>
      <c r="N214" t="s">
        <v>4199</v>
      </c>
      <c r="O214" t="s">
        <v>4199</v>
      </c>
      <c r="P214" t="s">
        <v>4199</v>
      </c>
      <c r="Q214" t="s">
        <v>4199</v>
      </c>
    </row>
    <row r="215" spans="1:17" x14ac:dyDescent="0.25">
      <c r="A215" t="s">
        <v>4196</v>
      </c>
      <c r="B215" s="102" t="s">
        <v>4200</v>
      </c>
      <c r="C215" t="s">
        <v>4035</v>
      </c>
      <c r="D215" s="102" t="s">
        <v>422</v>
      </c>
      <c r="E215" s="34">
        <f t="shared" si="3"/>
        <v>13.662901662113914</v>
      </c>
      <c r="F215">
        <v>12.365294013443499</v>
      </c>
      <c r="G215">
        <v>12.365294013443499</v>
      </c>
      <c r="H215">
        <v>5.6809065648266399</v>
      </c>
      <c r="I215">
        <v>12.2659207752799</v>
      </c>
      <c r="J215">
        <v>12.6802127263659</v>
      </c>
      <c r="K215">
        <v>11.895017427989</v>
      </c>
      <c r="L215">
        <v>13.455239786563</v>
      </c>
      <c r="M215">
        <v>14.362377440475798</v>
      </c>
      <c r="N215">
        <v>15.871134477922698</v>
      </c>
      <c r="O215">
        <v>15.1104090002011</v>
      </c>
      <c r="P215" t="s">
        <v>4199</v>
      </c>
      <c r="Q215" t="s">
        <v>4199</v>
      </c>
    </row>
    <row r="216" spans="1:17" x14ac:dyDescent="0.25">
      <c r="A216" t="s">
        <v>4196</v>
      </c>
      <c r="B216" s="102" t="s">
        <v>4200</v>
      </c>
      <c r="C216" t="s">
        <v>3993</v>
      </c>
      <c r="D216" s="102" t="s">
        <v>498</v>
      </c>
      <c r="E216" s="34">
        <f t="shared" si="3"/>
        <v>10.404428710235544</v>
      </c>
      <c r="F216">
        <v>27.347478897022999</v>
      </c>
      <c r="G216">
        <v>27.347478897022999</v>
      </c>
      <c r="H216">
        <v>22.740760509835802</v>
      </c>
      <c r="I216">
        <v>35.484911900698599</v>
      </c>
      <c r="J216">
        <v>35.484911900698599</v>
      </c>
      <c r="K216">
        <v>0.56295558423651504</v>
      </c>
      <c r="L216">
        <v>0.56295558423651504</v>
      </c>
      <c r="M216">
        <v>0.24508866725952203</v>
      </c>
      <c r="N216">
        <v>0.24508866725952203</v>
      </c>
      <c r="O216">
        <v>0.24508866725952203</v>
      </c>
      <c r="P216" t="s">
        <v>4199</v>
      </c>
      <c r="Q216" t="s">
        <v>4199</v>
      </c>
    </row>
    <row r="217" spans="1:17" x14ac:dyDescent="0.25">
      <c r="A217" t="s">
        <v>4196</v>
      </c>
      <c r="B217" s="102" t="s">
        <v>4200</v>
      </c>
      <c r="C217" t="s">
        <v>500</v>
      </c>
      <c r="D217" s="102" t="s">
        <v>501</v>
      </c>
      <c r="E217" s="34">
        <f t="shared" si="3"/>
        <v>28.488813481347915</v>
      </c>
      <c r="F217">
        <v>17.0562816696076</v>
      </c>
      <c r="G217">
        <v>3.3319999471834296</v>
      </c>
      <c r="H217">
        <v>23.864550722595901</v>
      </c>
      <c r="I217">
        <v>28.400248703311497</v>
      </c>
      <c r="J217">
        <v>42.011681410053903</v>
      </c>
      <c r="K217">
        <v>26.780986177639498</v>
      </c>
      <c r="L217">
        <v>25.599190809857397</v>
      </c>
      <c r="M217">
        <v>26.400668246867397</v>
      </c>
      <c r="N217">
        <v>21.433394487314299</v>
      </c>
      <c r="O217">
        <v>28.795524534391397</v>
      </c>
      <c r="P217" t="s">
        <v>4199</v>
      </c>
      <c r="Q217" t="s">
        <v>4199</v>
      </c>
    </row>
    <row r="218" spans="1:17" x14ac:dyDescent="0.25">
      <c r="A218" t="s">
        <v>4196</v>
      </c>
      <c r="B218" s="102" t="s">
        <v>4200</v>
      </c>
      <c r="C218" t="s">
        <v>502</v>
      </c>
      <c r="D218" s="102" t="s">
        <v>503</v>
      </c>
      <c r="E218" s="34">
        <f t="shared" si="3"/>
        <v>16.145418741158796</v>
      </c>
      <c r="F218">
        <v>48.943305096122899</v>
      </c>
      <c r="G218">
        <v>25.952080484510997</v>
      </c>
      <c r="H218">
        <v>17.093621221682202</v>
      </c>
      <c r="I218">
        <v>17.288428481484601</v>
      </c>
      <c r="J218">
        <v>14.7945380983553</v>
      </c>
      <c r="K218">
        <v>24.7882937571929</v>
      </c>
      <c r="L218">
        <v>19.4119891241814</v>
      </c>
      <c r="M218">
        <v>15.796605063404701</v>
      </c>
      <c r="N218">
        <v>8.6340424281828607</v>
      </c>
      <c r="O218">
        <v>12.3040342353098</v>
      </c>
      <c r="P218" t="s">
        <v>4199</v>
      </c>
      <c r="Q218" t="s">
        <v>4199</v>
      </c>
    </row>
    <row r="219" spans="1:17" hidden="1" x14ac:dyDescent="0.25">
      <c r="A219" t="s">
        <v>4196</v>
      </c>
      <c r="B219" s="102" t="s">
        <v>4200</v>
      </c>
      <c r="C219" t="s">
        <v>4138</v>
      </c>
      <c r="D219" s="102" t="s">
        <v>4137</v>
      </c>
      <c r="F219" t="s">
        <v>4199</v>
      </c>
      <c r="G219" t="s">
        <v>4199</v>
      </c>
      <c r="H219" t="s">
        <v>4199</v>
      </c>
      <c r="I219" t="s">
        <v>4199</v>
      </c>
      <c r="J219" t="s">
        <v>4199</v>
      </c>
      <c r="K219" t="s">
        <v>4199</v>
      </c>
      <c r="L219" t="s">
        <v>4199</v>
      </c>
      <c r="M219" t="s">
        <v>4199</v>
      </c>
      <c r="N219" t="s">
        <v>4199</v>
      </c>
      <c r="O219" t="s">
        <v>4199</v>
      </c>
      <c r="P219" t="s">
        <v>4199</v>
      </c>
      <c r="Q219" t="s">
        <v>4199</v>
      </c>
    </row>
    <row r="220" spans="1:17" hidden="1" x14ac:dyDescent="0.25">
      <c r="A220" t="s">
        <v>4196</v>
      </c>
      <c r="B220" s="102" t="s">
        <v>4200</v>
      </c>
      <c r="C220" t="s">
        <v>4136</v>
      </c>
      <c r="D220" s="102" t="s">
        <v>4135</v>
      </c>
      <c r="F220" t="s">
        <v>4199</v>
      </c>
      <c r="G220" t="s">
        <v>4199</v>
      </c>
      <c r="H220" t="s">
        <v>4199</v>
      </c>
      <c r="I220" t="s">
        <v>4199</v>
      </c>
      <c r="J220" t="s">
        <v>4199</v>
      </c>
      <c r="K220" t="s">
        <v>4199</v>
      </c>
      <c r="L220" t="s">
        <v>4199</v>
      </c>
      <c r="M220" t="s">
        <v>4199</v>
      </c>
      <c r="N220" t="s">
        <v>4199</v>
      </c>
      <c r="O220" t="s">
        <v>4199</v>
      </c>
      <c r="P220" t="s">
        <v>4199</v>
      </c>
      <c r="Q220" t="s">
        <v>4199</v>
      </c>
    </row>
    <row r="221" spans="1:17" hidden="1" x14ac:dyDescent="0.25">
      <c r="A221" t="s">
        <v>4196</v>
      </c>
      <c r="B221" s="102" t="s">
        <v>4200</v>
      </c>
      <c r="C221" t="s">
        <v>4134</v>
      </c>
      <c r="D221" s="102" t="s">
        <v>4133</v>
      </c>
      <c r="F221" t="s">
        <v>4199</v>
      </c>
      <c r="G221" t="s">
        <v>4199</v>
      </c>
      <c r="H221" t="s">
        <v>4199</v>
      </c>
      <c r="I221" t="s">
        <v>4199</v>
      </c>
      <c r="J221" t="s">
        <v>4199</v>
      </c>
      <c r="K221" t="s">
        <v>4199</v>
      </c>
      <c r="L221" t="s">
        <v>4199</v>
      </c>
      <c r="M221" t="s">
        <v>4199</v>
      </c>
      <c r="N221" t="s">
        <v>4199</v>
      </c>
      <c r="O221" t="s">
        <v>4199</v>
      </c>
      <c r="P221" t="s">
        <v>4199</v>
      </c>
      <c r="Q221" t="s">
        <v>4199</v>
      </c>
    </row>
    <row r="222" spans="1:17" hidden="1" x14ac:dyDescent="0.25">
      <c r="A222" t="s">
        <v>4196</v>
      </c>
      <c r="B222" s="102" t="s">
        <v>4200</v>
      </c>
      <c r="C222" t="s">
        <v>4126</v>
      </c>
      <c r="D222" s="102" t="s">
        <v>4125</v>
      </c>
      <c r="F222" t="s">
        <v>4199</v>
      </c>
      <c r="G222" t="s">
        <v>4199</v>
      </c>
      <c r="H222" t="s">
        <v>4199</v>
      </c>
      <c r="I222" t="s">
        <v>4199</v>
      </c>
      <c r="J222" t="s">
        <v>4199</v>
      </c>
      <c r="K222" t="s">
        <v>4199</v>
      </c>
      <c r="L222" t="s">
        <v>4199</v>
      </c>
      <c r="M222" t="s">
        <v>4199</v>
      </c>
      <c r="N222" t="s">
        <v>4199</v>
      </c>
      <c r="O222" t="s">
        <v>4199</v>
      </c>
      <c r="P222" t="s">
        <v>4199</v>
      </c>
      <c r="Q222" t="s">
        <v>4199</v>
      </c>
    </row>
    <row r="223" spans="1:17" hidden="1" x14ac:dyDescent="0.25">
      <c r="A223" t="s">
        <v>4196</v>
      </c>
      <c r="B223" s="102" t="s">
        <v>4200</v>
      </c>
      <c r="C223" t="s">
        <v>4130</v>
      </c>
      <c r="D223" s="102" t="s">
        <v>4129</v>
      </c>
      <c r="F223" t="s">
        <v>4199</v>
      </c>
      <c r="G223" t="s">
        <v>4199</v>
      </c>
      <c r="H223" t="s">
        <v>4199</v>
      </c>
      <c r="I223" t="s">
        <v>4199</v>
      </c>
      <c r="J223" t="s">
        <v>4199</v>
      </c>
      <c r="K223" t="s">
        <v>4199</v>
      </c>
      <c r="L223" t="s">
        <v>4199</v>
      </c>
      <c r="M223" t="s">
        <v>4199</v>
      </c>
      <c r="N223" t="s">
        <v>4199</v>
      </c>
      <c r="O223" t="s">
        <v>4199</v>
      </c>
      <c r="P223" t="s">
        <v>4199</v>
      </c>
      <c r="Q223" t="s">
        <v>4199</v>
      </c>
    </row>
    <row r="224" spans="1:17" hidden="1" x14ac:dyDescent="0.25">
      <c r="A224" t="s">
        <v>4196</v>
      </c>
      <c r="B224" s="102" t="s">
        <v>4200</v>
      </c>
      <c r="C224" t="s">
        <v>4118</v>
      </c>
      <c r="D224" s="102" t="s">
        <v>4117</v>
      </c>
      <c r="F224" t="s">
        <v>4199</v>
      </c>
      <c r="G224" t="s">
        <v>4199</v>
      </c>
      <c r="H224" t="s">
        <v>4199</v>
      </c>
      <c r="I224" t="s">
        <v>4199</v>
      </c>
      <c r="J224" t="s">
        <v>4199</v>
      </c>
      <c r="K224" t="s">
        <v>4199</v>
      </c>
      <c r="L224" t="s">
        <v>4199</v>
      </c>
      <c r="M224" t="s">
        <v>4199</v>
      </c>
      <c r="N224" t="s">
        <v>4199</v>
      </c>
      <c r="O224" t="s">
        <v>4199</v>
      </c>
      <c r="P224" t="s">
        <v>4199</v>
      </c>
      <c r="Q224" t="s">
        <v>4199</v>
      </c>
    </row>
    <row r="225" spans="1:17" hidden="1" x14ac:dyDescent="0.25">
      <c r="A225" t="s">
        <v>4196</v>
      </c>
      <c r="B225" s="102" t="s">
        <v>4200</v>
      </c>
      <c r="C225" t="s">
        <v>4116</v>
      </c>
      <c r="D225" s="102" t="s">
        <v>4115</v>
      </c>
      <c r="F225" t="s">
        <v>4199</v>
      </c>
      <c r="G225" t="s">
        <v>4199</v>
      </c>
      <c r="H225" t="s">
        <v>4199</v>
      </c>
      <c r="I225" t="s">
        <v>4199</v>
      </c>
      <c r="J225" t="s">
        <v>4199</v>
      </c>
      <c r="K225" t="s">
        <v>4199</v>
      </c>
      <c r="L225" t="s">
        <v>4199</v>
      </c>
      <c r="M225" t="s">
        <v>4199</v>
      </c>
      <c r="N225" t="s">
        <v>4199</v>
      </c>
      <c r="O225" t="s">
        <v>4199</v>
      </c>
      <c r="P225" t="s">
        <v>4199</v>
      </c>
      <c r="Q225" t="s">
        <v>4199</v>
      </c>
    </row>
    <row r="226" spans="1:17" hidden="1" x14ac:dyDescent="0.25">
      <c r="A226" t="s">
        <v>4196</v>
      </c>
      <c r="B226" s="102" t="s">
        <v>4200</v>
      </c>
      <c r="C226" t="s">
        <v>4120</v>
      </c>
      <c r="D226" s="102" t="s">
        <v>4119</v>
      </c>
      <c r="F226" t="s">
        <v>4199</v>
      </c>
      <c r="G226" t="s">
        <v>4199</v>
      </c>
      <c r="H226" t="s">
        <v>4199</v>
      </c>
      <c r="I226" t="s">
        <v>4199</v>
      </c>
      <c r="J226" t="s">
        <v>4199</v>
      </c>
      <c r="K226" t="s">
        <v>4199</v>
      </c>
      <c r="L226" t="s">
        <v>4199</v>
      </c>
      <c r="M226" t="s">
        <v>4199</v>
      </c>
      <c r="N226" t="s">
        <v>4199</v>
      </c>
      <c r="O226" t="s">
        <v>4199</v>
      </c>
      <c r="P226" t="s">
        <v>4199</v>
      </c>
      <c r="Q226" t="s">
        <v>4199</v>
      </c>
    </row>
    <row r="227" spans="1:17" hidden="1" x14ac:dyDescent="0.25">
      <c r="A227" t="s">
        <v>4196</v>
      </c>
      <c r="B227" s="102" t="s">
        <v>4200</v>
      </c>
      <c r="C227" t="s">
        <v>4017</v>
      </c>
      <c r="D227" s="102" t="s">
        <v>4016</v>
      </c>
      <c r="F227" t="s">
        <v>4199</v>
      </c>
      <c r="G227" t="s">
        <v>4199</v>
      </c>
      <c r="H227" t="s">
        <v>4199</v>
      </c>
      <c r="I227" t="s">
        <v>4199</v>
      </c>
      <c r="J227" t="s">
        <v>4199</v>
      </c>
      <c r="K227" t="s">
        <v>4199</v>
      </c>
      <c r="L227" t="s">
        <v>4199</v>
      </c>
      <c r="M227" t="s">
        <v>4199</v>
      </c>
      <c r="N227" t="s">
        <v>4199</v>
      </c>
      <c r="O227" t="s">
        <v>4199</v>
      </c>
      <c r="P227" t="s">
        <v>4199</v>
      </c>
      <c r="Q227" t="s">
        <v>4199</v>
      </c>
    </row>
    <row r="228" spans="1:17" hidden="1" x14ac:dyDescent="0.25">
      <c r="A228" t="s">
        <v>4196</v>
      </c>
      <c r="B228" s="102" t="s">
        <v>4200</v>
      </c>
      <c r="C228" t="s">
        <v>4110</v>
      </c>
      <c r="D228" s="102" t="s">
        <v>4109</v>
      </c>
      <c r="F228" t="s">
        <v>4199</v>
      </c>
      <c r="G228" t="s">
        <v>4199</v>
      </c>
      <c r="H228" t="s">
        <v>4199</v>
      </c>
      <c r="I228" t="s">
        <v>4199</v>
      </c>
      <c r="J228" t="s">
        <v>4199</v>
      </c>
      <c r="K228" t="s">
        <v>4199</v>
      </c>
      <c r="L228" t="s">
        <v>4199</v>
      </c>
      <c r="M228" t="s">
        <v>4199</v>
      </c>
      <c r="N228" t="s">
        <v>4199</v>
      </c>
      <c r="O228" t="s">
        <v>4199</v>
      </c>
      <c r="P228" t="s">
        <v>4199</v>
      </c>
      <c r="Q228" t="s">
        <v>4199</v>
      </c>
    </row>
    <row r="229" spans="1:17" hidden="1" x14ac:dyDescent="0.25">
      <c r="A229" t="s">
        <v>4196</v>
      </c>
      <c r="B229" s="102" t="s">
        <v>4200</v>
      </c>
      <c r="C229" t="s">
        <v>4112</v>
      </c>
      <c r="D229" s="102" t="s">
        <v>4111</v>
      </c>
      <c r="F229" t="s">
        <v>4199</v>
      </c>
      <c r="G229" t="s">
        <v>4199</v>
      </c>
      <c r="H229" t="s">
        <v>4199</v>
      </c>
      <c r="I229" t="s">
        <v>4199</v>
      </c>
      <c r="J229" t="s">
        <v>4199</v>
      </c>
      <c r="K229" t="s">
        <v>4199</v>
      </c>
      <c r="L229" t="s">
        <v>4199</v>
      </c>
      <c r="M229" t="s">
        <v>4199</v>
      </c>
      <c r="N229" t="s">
        <v>4199</v>
      </c>
      <c r="O229" t="s">
        <v>4199</v>
      </c>
      <c r="P229" t="s">
        <v>4199</v>
      </c>
      <c r="Q229" t="s">
        <v>4199</v>
      </c>
    </row>
    <row r="230" spans="1:17" hidden="1" x14ac:dyDescent="0.25">
      <c r="A230" t="s">
        <v>4196</v>
      </c>
      <c r="B230" s="102" t="s">
        <v>4200</v>
      </c>
      <c r="C230" t="s">
        <v>4114</v>
      </c>
      <c r="D230" s="102" t="s">
        <v>4113</v>
      </c>
      <c r="F230" t="s">
        <v>4199</v>
      </c>
      <c r="G230" t="s">
        <v>4199</v>
      </c>
      <c r="H230" t="s">
        <v>4199</v>
      </c>
      <c r="I230" t="s">
        <v>4199</v>
      </c>
      <c r="J230" t="s">
        <v>4199</v>
      </c>
      <c r="K230" t="s">
        <v>4199</v>
      </c>
      <c r="L230" t="s">
        <v>4199</v>
      </c>
      <c r="M230" t="s">
        <v>4199</v>
      </c>
      <c r="N230" t="s">
        <v>4199</v>
      </c>
      <c r="O230" t="s">
        <v>4199</v>
      </c>
      <c r="P230" t="s">
        <v>4199</v>
      </c>
      <c r="Q230" t="s">
        <v>4199</v>
      </c>
    </row>
    <row r="231" spans="1:17" hidden="1" x14ac:dyDescent="0.25">
      <c r="A231" t="s">
        <v>4196</v>
      </c>
      <c r="B231" s="102" t="s">
        <v>4200</v>
      </c>
      <c r="C231" t="s">
        <v>4015</v>
      </c>
      <c r="D231" s="102" t="s">
        <v>4014</v>
      </c>
      <c r="F231" t="s">
        <v>4199</v>
      </c>
      <c r="G231" t="s">
        <v>4199</v>
      </c>
      <c r="H231" t="s">
        <v>4199</v>
      </c>
      <c r="I231" t="s">
        <v>4199</v>
      </c>
      <c r="J231" t="s">
        <v>4199</v>
      </c>
      <c r="K231" t="s">
        <v>4199</v>
      </c>
      <c r="L231" t="s">
        <v>4199</v>
      </c>
      <c r="M231" t="s">
        <v>4199</v>
      </c>
      <c r="N231" t="s">
        <v>4199</v>
      </c>
      <c r="O231" t="s">
        <v>4199</v>
      </c>
      <c r="P231" t="s">
        <v>4199</v>
      </c>
      <c r="Q231" t="s">
        <v>4199</v>
      </c>
    </row>
    <row r="232" spans="1:17" hidden="1" x14ac:dyDescent="0.25">
      <c r="A232" t="s">
        <v>4196</v>
      </c>
      <c r="B232" s="102" t="s">
        <v>4200</v>
      </c>
      <c r="C232" t="s">
        <v>4108</v>
      </c>
      <c r="D232" s="102" t="s">
        <v>4107</v>
      </c>
      <c r="F232" t="s">
        <v>4199</v>
      </c>
      <c r="G232" t="s">
        <v>4199</v>
      </c>
      <c r="H232" t="s">
        <v>4199</v>
      </c>
      <c r="I232" t="s">
        <v>4199</v>
      </c>
      <c r="J232" t="s">
        <v>4199</v>
      </c>
      <c r="K232" t="s">
        <v>4199</v>
      </c>
      <c r="L232" t="s">
        <v>4199</v>
      </c>
      <c r="M232" t="s">
        <v>4199</v>
      </c>
      <c r="N232" t="s">
        <v>4199</v>
      </c>
      <c r="O232" t="s">
        <v>4199</v>
      </c>
      <c r="P232" t="s">
        <v>4199</v>
      </c>
      <c r="Q232" t="s">
        <v>4199</v>
      </c>
    </row>
    <row r="233" spans="1:17" hidden="1" x14ac:dyDescent="0.25">
      <c r="A233" t="s">
        <v>4196</v>
      </c>
      <c r="B233" s="102" t="s">
        <v>4200</v>
      </c>
      <c r="C233" t="s">
        <v>4106</v>
      </c>
      <c r="D233" s="102" t="s">
        <v>4105</v>
      </c>
      <c r="F233" t="s">
        <v>4199</v>
      </c>
      <c r="G233" t="s">
        <v>4199</v>
      </c>
      <c r="H233" t="s">
        <v>4199</v>
      </c>
      <c r="I233" t="s">
        <v>4199</v>
      </c>
      <c r="J233" t="s">
        <v>4199</v>
      </c>
      <c r="K233" t="s">
        <v>4199</v>
      </c>
      <c r="L233" t="s">
        <v>4199</v>
      </c>
      <c r="M233" t="s">
        <v>4199</v>
      </c>
      <c r="N233" t="s">
        <v>4199</v>
      </c>
      <c r="O233" t="s">
        <v>4199</v>
      </c>
      <c r="P233" t="s">
        <v>4199</v>
      </c>
      <c r="Q233" t="s">
        <v>4199</v>
      </c>
    </row>
    <row r="234" spans="1:17" hidden="1" x14ac:dyDescent="0.25">
      <c r="A234" t="s">
        <v>4196</v>
      </c>
      <c r="B234" s="102" t="s">
        <v>4200</v>
      </c>
      <c r="C234" t="s">
        <v>4095</v>
      </c>
      <c r="D234" s="102" t="s">
        <v>4094</v>
      </c>
      <c r="F234" t="s">
        <v>4199</v>
      </c>
      <c r="G234" t="s">
        <v>4199</v>
      </c>
      <c r="H234" t="s">
        <v>4199</v>
      </c>
      <c r="I234" t="s">
        <v>4199</v>
      </c>
      <c r="J234" t="s">
        <v>4199</v>
      </c>
      <c r="K234" t="s">
        <v>4199</v>
      </c>
      <c r="L234" t="s">
        <v>4199</v>
      </c>
      <c r="M234" t="s">
        <v>4199</v>
      </c>
      <c r="N234" t="s">
        <v>4199</v>
      </c>
      <c r="O234" t="s">
        <v>4199</v>
      </c>
      <c r="P234" t="s">
        <v>4199</v>
      </c>
      <c r="Q234" t="s">
        <v>4199</v>
      </c>
    </row>
    <row r="235" spans="1:17" hidden="1" x14ac:dyDescent="0.25">
      <c r="A235" t="s">
        <v>4196</v>
      </c>
      <c r="B235" s="102" t="s">
        <v>4200</v>
      </c>
      <c r="C235" t="s">
        <v>4097</v>
      </c>
      <c r="D235" s="102" t="s">
        <v>4096</v>
      </c>
      <c r="F235" t="s">
        <v>4199</v>
      </c>
      <c r="G235" t="s">
        <v>4199</v>
      </c>
      <c r="H235" t="s">
        <v>4199</v>
      </c>
      <c r="I235" t="s">
        <v>4199</v>
      </c>
      <c r="J235" t="s">
        <v>4199</v>
      </c>
      <c r="K235" t="s">
        <v>4199</v>
      </c>
      <c r="L235" t="s">
        <v>4199</v>
      </c>
      <c r="M235" t="s">
        <v>4199</v>
      </c>
      <c r="N235" t="s">
        <v>4199</v>
      </c>
      <c r="O235" t="s">
        <v>4199</v>
      </c>
      <c r="P235" t="s">
        <v>4199</v>
      </c>
      <c r="Q235" t="s">
        <v>4199</v>
      </c>
    </row>
    <row r="236" spans="1:17" hidden="1" x14ac:dyDescent="0.25">
      <c r="A236" t="s">
        <v>4196</v>
      </c>
      <c r="B236" s="102" t="s">
        <v>4200</v>
      </c>
      <c r="C236" t="s">
        <v>4093</v>
      </c>
      <c r="D236" s="102" t="s">
        <v>4092</v>
      </c>
      <c r="F236" t="s">
        <v>4199</v>
      </c>
      <c r="G236" t="s">
        <v>4199</v>
      </c>
      <c r="H236" t="s">
        <v>4199</v>
      </c>
      <c r="I236" t="s">
        <v>4199</v>
      </c>
      <c r="J236" t="s">
        <v>4199</v>
      </c>
      <c r="K236" t="s">
        <v>4199</v>
      </c>
      <c r="L236" t="s">
        <v>4199</v>
      </c>
      <c r="M236" t="s">
        <v>4199</v>
      </c>
      <c r="N236" t="s">
        <v>4199</v>
      </c>
      <c r="O236" t="s">
        <v>4199</v>
      </c>
      <c r="P236" t="s">
        <v>4199</v>
      </c>
      <c r="Q236" t="s">
        <v>4199</v>
      </c>
    </row>
    <row r="237" spans="1:17" hidden="1" x14ac:dyDescent="0.25">
      <c r="A237" t="s">
        <v>4196</v>
      </c>
      <c r="B237" s="102" t="s">
        <v>4200</v>
      </c>
      <c r="C237" t="s">
        <v>4091</v>
      </c>
      <c r="D237" s="102" t="s">
        <v>4090</v>
      </c>
      <c r="F237" t="s">
        <v>4199</v>
      </c>
      <c r="G237" t="s">
        <v>4199</v>
      </c>
      <c r="H237" t="s">
        <v>4199</v>
      </c>
      <c r="I237" t="s">
        <v>4199</v>
      </c>
      <c r="J237" t="s">
        <v>4199</v>
      </c>
      <c r="K237" t="s">
        <v>4199</v>
      </c>
      <c r="L237" t="s">
        <v>4199</v>
      </c>
      <c r="M237" t="s">
        <v>4199</v>
      </c>
      <c r="N237" t="s">
        <v>4199</v>
      </c>
      <c r="O237" t="s">
        <v>4199</v>
      </c>
      <c r="P237" t="s">
        <v>4199</v>
      </c>
      <c r="Q237" t="s">
        <v>4199</v>
      </c>
    </row>
    <row r="238" spans="1:17" hidden="1" x14ac:dyDescent="0.25">
      <c r="A238" t="s">
        <v>4196</v>
      </c>
      <c r="B238" s="102" t="s">
        <v>4200</v>
      </c>
      <c r="C238" t="s">
        <v>4087</v>
      </c>
      <c r="D238" s="102" t="s">
        <v>4086</v>
      </c>
      <c r="F238" t="s">
        <v>4199</v>
      </c>
      <c r="G238" t="s">
        <v>4199</v>
      </c>
      <c r="H238" t="s">
        <v>4199</v>
      </c>
      <c r="I238" t="s">
        <v>4199</v>
      </c>
      <c r="J238" t="s">
        <v>4199</v>
      </c>
      <c r="K238" t="s">
        <v>4199</v>
      </c>
      <c r="L238" t="s">
        <v>4199</v>
      </c>
      <c r="M238" t="s">
        <v>4199</v>
      </c>
      <c r="N238" t="s">
        <v>4199</v>
      </c>
      <c r="O238" t="s">
        <v>4199</v>
      </c>
      <c r="P238" t="s">
        <v>4199</v>
      </c>
      <c r="Q238" t="s">
        <v>4199</v>
      </c>
    </row>
    <row r="239" spans="1:17" hidden="1" x14ac:dyDescent="0.25">
      <c r="A239" t="s">
        <v>4196</v>
      </c>
      <c r="B239" s="102" t="s">
        <v>4200</v>
      </c>
      <c r="C239" t="s">
        <v>4085</v>
      </c>
      <c r="D239" s="102" t="s">
        <v>4084</v>
      </c>
      <c r="F239" t="s">
        <v>4199</v>
      </c>
      <c r="G239" t="s">
        <v>4199</v>
      </c>
      <c r="H239" t="s">
        <v>4199</v>
      </c>
      <c r="I239" t="s">
        <v>4199</v>
      </c>
      <c r="J239" t="s">
        <v>4199</v>
      </c>
      <c r="K239" t="s">
        <v>4199</v>
      </c>
      <c r="L239" t="s">
        <v>4199</v>
      </c>
      <c r="M239" t="s">
        <v>4199</v>
      </c>
      <c r="N239" t="s">
        <v>4199</v>
      </c>
      <c r="O239" t="s">
        <v>4199</v>
      </c>
      <c r="P239" t="s">
        <v>4199</v>
      </c>
      <c r="Q239" t="s">
        <v>4199</v>
      </c>
    </row>
    <row r="240" spans="1:17" hidden="1" x14ac:dyDescent="0.25">
      <c r="A240" t="s">
        <v>4196</v>
      </c>
      <c r="B240" s="102" t="s">
        <v>4200</v>
      </c>
      <c r="C240" t="s">
        <v>4089</v>
      </c>
      <c r="D240" s="102" t="s">
        <v>4088</v>
      </c>
      <c r="F240" t="s">
        <v>4199</v>
      </c>
      <c r="G240" t="s">
        <v>4199</v>
      </c>
      <c r="H240" t="s">
        <v>4199</v>
      </c>
      <c r="I240" t="s">
        <v>4199</v>
      </c>
      <c r="J240" t="s">
        <v>4199</v>
      </c>
      <c r="K240" t="s">
        <v>4199</v>
      </c>
      <c r="L240" t="s">
        <v>4199</v>
      </c>
      <c r="M240" t="s">
        <v>4199</v>
      </c>
      <c r="N240" t="s">
        <v>4199</v>
      </c>
      <c r="O240" t="s">
        <v>4199</v>
      </c>
      <c r="P240" t="s">
        <v>4199</v>
      </c>
      <c r="Q240" t="s">
        <v>4199</v>
      </c>
    </row>
    <row r="241" spans="1:17" hidden="1" x14ac:dyDescent="0.25">
      <c r="A241" t="s">
        <v>4196</v>
      </c>
      <c r="B241" s="102" t="s">
        <v>4200</v>
      </c>
      <c r="C241" t="s">
        <v>4061</v>
      </c>
      <c r="D241" s="102" t="s">
        <v>4060</v>
      </c>
      <c r="F241" t="s">
        <v>4199</v>
      </c>
      <c r="G241" t="s">
        <v>4199</v>
      </c>
      <c r="H241" t="s">
        <v>4199</v>
      </c>
      <c r="I241" t="s">
        <v>4199</v>
      </c>
      <c r="J241" t="s">
        <v>4199</v>
      </c>
      <c r="K241" t="s">
        <v>4199</v>
      </c>
      <c r="L241" t="s">
        <v>4199</v>
      </c>
      <c r="M241" t="s">
        <v>4199</v>
      </c>
      <c r="N241" t="s">
        <v>4199</v>
      </c>
      <c r="O241" t="s">
        <v>4199</v>
      </c>
      <c r="P241" t="s">
        <v>4199</v>
      </c>
      <c r="Q241" t="s">
        <v>4199</v>
      </c>
    </row>
    <row r="242" spans="1:17" hidden="1" x14ac:dyDescent="0.25">
      <c r="A242" t="s">
        <v>4196</v>
      </c>
      <c r="B242" s="102" t="s">
        <v>4200</v>
      </c>
      <c r="C242" t="s">
        <v>4073</v>
      </c>
      <c r="D242" s="102" t="s">
        <v>4072</v>
      </c>
      <c r="F242" t="s">
        <v>4199</v>
      </c>
      <c r="G242" t="s">
        <v>4199</v>
      </c>
      <c r="H242" t="s">
        <v>4199</v>
      </c>
      <c r="I242" t="s">
        <v>4199</v>
      </c>
      <c r="J242" t="s">
        <v>4199</v>
      </c>
      <c r="K242" t="s">
        <v>4199</v>
      </c>
      <c r="L242" t="s">
        <v>4199</v>
      </c>
      <c r="M242" t="s">
        <v>4199</v>
      </c>
      <c r="N242" t="s">
        <v>4199</v>
      </c>
      <c r="O242" t="s">
        <v>4199</v>
      </c>
      <c r="P242" t="s">
        <v>4199</v>
      </c>
      <c r="Q242" t="s">
        <v>4199</v>
      </c>
    </row>
    <row r="243" spans="1:17" hidden="1" x14ac:dyDescent="0.25">
      <c r="A243" t="s">
        <v>4196</v>
      </c>
      <c r="B243" s="102" t="s">
        <v>4200</v>
      </c>
      <c r="C243" t="s">
        <v>4076</v>
      </c>
      <c r="D243" s="102" t="s">
        <v>4075</v>
      </c>
      <c r="F243" t="s">
        <v>4199</v>
      </c>
      <c r="G243" t="s">
        <v>4199</v>
      </c>
      <c r="H243" t="s">
        <v>4199</v>
      </c>
      <c r="I243" t="s">
        <v>4199</v>
      </c>
      <c r="J243" t="s">
        <v>4199</v>
      </c>
      <c r="K243" t="s">
        <v>4199</v>
      </c>
      <c r="L243" t="s">
        <v>4199</v>
      </c>
      <c r="M243" t="s">
        <v>4199</v>
      </c>
      <c r="N243" t="s">
        <v>4199</v>
      </c>
      <c r="O243" t="s">
        <v>4199</v>
      </c>
      <c r="P243" t="s">
        <v>4199</v>
      </c>
      <c r="Q243" t="s">
        <v>4199</v>
      </c>
    </row>
    <row r="244" spans="1:17" hidden="1" x14ac:dyDescent="0.25">
      <c r="A244" t="s">
        <v>4196</v>
      </c>
      <c r="B244" s="102" t="s">
        <v>4200</v>
      </c>
      <c r="C244" t="s">
        <v>4013</v>
      </c>
      <c r="D244" s="102" t="s">
        <v>4012</v>
      </c>
      <c r="F244" t="s">
        <v>4199</v>
      </c>
      <c r="G244" t="s">
        <v>4199</v>
      </c>
      <c r="H244" t="s">
        <v>4199</v>
      </c>
      <c r="I244" t="s">
        <v>4199</v>
      </c>
      <c r="J244" t="s">
        <v>4199</v>
      </c>
      <c r="K244" t="s">
        <v>4199</v>
      </c>
      <c r="L244" t="s">
        <v>4199</v>
      </c>
      <c r="M244" t="s">
        <v>4199</v>
      </c>
      <c r="N244" t="s">
        <v>4199</v>
      </c>
      <c r="O244" t="s">
        <v>4199</v>
      </c>
      <c r="P244" t="s">
        <v>4199</v>
      </c>
      <c r="Q244" t="s">
        <v>4199</v>
      </c>
    </row>
    <row r="245" spans="1:17" hidden="1" x14ac:dyDescent="0.25">
      <c r="A245" t="s">
        <v>4196</v>
      </c>
      <c r="B245" s="102" t="s">
        <v>4200</v>
      </c>
      <c r="C245" t="s">
        <v>4071</v>
      </c>
      <c r="D245" s="102" t="s">
        <v>4070</v>
      </c>
      <c r="F245" t="s">
        <v>4199</v>
      </c>
      <c r="G245" t="s">
        <v>4199</v>
      </c>
      <c r="H245" t="s">
        <v>4199</v>
      </c>
      <c r="I245" t="s">
        <v>4199</v>
      </c>
      <c r="J245" t="s">
        <v>4199</v>
      </c>
      <c r="K245" t="s">
        <v>4199</v>
      </c>
      <c r="L245" t="s">
        <v>4199</v>
      </c>
      <c r="M245" t="s">
        <v>4199</v>
      </c>
      <c r="N245" t="s">
        <v>4199</v>
      </c>
      <c r="O245" t="s">
        <v>4199</v>
      </c>
      <c r="P245" t="s">
        <v>4199</v>
      </c>
      <c r="Q245" t="s">
        <v>4199</v>
      </c>
    </row>
    <row r="246" spans="1:17" hidden="1" x14ac:dyDescent="0.25">
      <c r="A246" t="s">
        <v>4196</v>
      </c>
      <c r="B246" s="102" t="s">
        <v>4200</v>
      </c>
      <c r="C246" t="s">
        <v>4063</v>
      </c>
      <c r="D246" s="102" t="s">
        <v>4062</v>
      </c>
      <c r="F246" t="s">
        <v>4199</v>
      </c>
      <c r="G246" t="s">
        <v>4199</v>
      </c>
      <c r="H246" t="s">
        <v>4199</v>
      </c>
      <c r="I246" t="s">
        <v>4199</v>
      </c>
      <c r="J246" t="s">
        <v>4199</v>
      </c>
      <c r="K246" t="s">
        <v>4199</v>
      </c>
      <c r="L246" t="s">
        <v>4199</v>
      </c>
      <c r="M246" t="s">
        <v>4199</v>
      </c>
      <c r="N246" t="s">
        <v>4199</v>
      </c>
      <c r="O246" t="s">
        <v>4199</v>
      </c>
      <c r="P246" t="s">
        <v>4199</v>
      </c>
      <c r="Q246" t="s">
        <v>4199</v>
      </c>
    </row>
    <row r="247" spans="1:17" hidden="1" x14ac:dyDescent="0.25">
      <c r="A247" t="s">
        <v>4196</v>
      </c>
      <c r="B247" s="102" t="s">
        <v>4200</v>
      </c>
      <c r="C247" t="s">
        <v>4069</v>
      </c>
      <c r="D247" s="102" t="s">
        <v>4068</v>
      </c>
      <c r="F247" t="s">
        <v>4199</v>
      </c>
      <c r="G247" t="s">
        <v>4199</v>
      </c>
      <c r="H247" t="s">
        <v>4199</v>
      </c>
      <c r="I247" t="s">
        <v>4199</v>
      </c>
      <c r="J247" t="s">
        <v>4199</v>
      </c>
      <c r="K247" t="s">
        <v>4199</v>
      </c>
      <c r="L247" t="s">
        <v>4199</v>
      </c>
      <c r="M247" t="s">
        <v>4199</v>
      </c>
      <c r="N247" t="s">
        <v>4199</v>
      </c>
      <c r="O247" t="s">
        <v>4199</v>
      </c>
      <c r="P247" t="s">
        <v>4199</v>
      </c>
      <c r="Q247" t="s">
        <v>4199</v>
      </c>
    </row>
    <row r="248" spans="1:17" hidden="1" x14ac:dyDescent="0.25">
      <c r="A248" t="s">
        <v>4196</v>
      </c>
      <c r="B248" s="102" t="s">
        <v>4200</v>
      </c>
      <c r="C248" t="s">
        <v>4065</v>
      </c>
      <c r="D248" s="102" t="s">
        <v>4064</v>
      </c>
      <c r="F248" t="s">
        <v>4199</v>
      </c>
      <c r="G248" t="s">
        <v>4199</v>
      </c>
      <c r="H248" t="s">
        <v>4199</v>
      </c>
      <c r="I248" t="s">
        <v>4199</v>
      </c>
      <c r="J248" t="s">
        <v>4199</v>
      </c>
      <c r="K248" t="s">
        <v>4199</v>
      </c>
      <c r="L248" t="s">
        <v>4199</v>
      </c>
      <c r="M248" t="s">
        <v>4199</v>
      </c>
      <c r="N248" t="s">
        <v>4199</v>
      </c>
      <c r="O248" t="s">
        <v>4199</v>
      </c>
      <c r="P248" t="s">
        <v>4199</v>
      </c>
      <c r="Q248" t="s">
        <v>4199</v>
      </c>
    </row>
    <row r="249" spans="1:17" hidden="1" x14ac:dyDescent="0.25">
      <c r="A249" t="s">
        <v>4196</v>
      </c>
      <c r="B249" s="102" t="s">
        <v>4200</v>
      </c>
      <c r="C249" t="s">
        <v>4056</v>
      </c>
      <c r="D249" s="102" t="s">
        <v>4055</v>
      </c>
      <c r="F249" t="s">
        <v>4199</v>
      </c>
      <c r="G249" t="s">
        <v>4199</v>
      </c>
      <c r="H249" t="s">
        <v>4199</v>
      </c>
      <c r="I249" t="s">
        <v>4199</v>
      </c>
      <c r="J249" t="s">
        <v>4199</v>
      </c>
      <c r="K249" t="s">
        <v>4199</v>
      </c>
      <c r="L249" t="s">
        <v>4199</v>
      </c>
      <c r="M249" t="s">
        <v>4199</v>
      </c>
      <c r="N249" t="s">
        <v>4199</v>
      </c>
      <c r="O249" t="s">
        <v>4199</v>
      </c>
      <c r="P249" t="s">
        <v>4199</v>
      </c>
      <c r="Q249" t="s">
        <v>4199</v>
      </c>
    </row>
    <row r="250" spans="1:17" hidden="1" x14ac:dyDescent="0.25">
      <c r="A250" t="s">
        <v>4196</v>
      </c>
      <c r="B250" s="102" t="s">
        <v>4200</v>
      </c>
      <c r="C250" t="s">
        <v>4051</v>
      </c>
      <c r="D250" s="102" t="s">
        <v>4050</v>
      </c>
      <c r="F250" t="s">
        <v>4199</v>
      </c>
      <c r="G250" t="s">
        <v>4199</v>
      </c>
      <c r="H250" t="s">
        <v>4199</v>
      </c>
      <c r="I250" t="s">
        <v>4199</v>
      </c>
      <c r="J250" t="s">
        <v>4199</v>
      </c>
      <c r="K250" t="s">
        <v>4199</v>
      </c>
      <c r="L250" t="s">
        <v>4199</v>
      </c>
      <c r="M250" t="s">
        <v>4199</v>
      </c>
      <c r="N250" t="s">
        <v>4199</v>
      </c>
      <c r="O250" t="s">
        <v>4199</v>
      </c>
      <c r="P250" t="s">
        <v>4199</v>
      </c>
      <c r="Q250" t="s">
        <v>4199</v>
      </c>
    </row>
    <row r="251" spans="1:17" hidden="1" x14ac:dyDescent="0.25">
      <c r="A251" t="s">
        <v>4196</v>
      </c>
      <c r="B251" s="102" t="s">
        <v>4200</v>
      </c>
      <c r="C251" t="s">
        <v>4011</v>
      </c>
      <c r="D251" s="102" t="s">
        <v>4010</v>
      </c>
      <c r="F251" t="s">
        <v>4199</v>
      </c>
      <c r="G251" t="s">
        <v>4199</v>
      </c>
      <c r="H251" t="s">
        <v>4199</v>
      </c>
      <c r="I251" t="s">
        <v>4199</v>
      </c>
      <c r="J251" t="s">
        <v>4199</v>
      </c>
      <c r="K251" t="s">
        <v>4199</v>
      </c>
      <c r="L251" t="s">
        <v>4199</v>
      </c>
      <c r="M251" t="s">
        <v>4199</v>
      </c>
      <c r="N251" t="s">
        <v>4199</v>
      </c>
      <c r="O251" t="s">
        <v>4199</v>
      </c>
      <c r="P251" t="s">
        <v>4199</v>
      </c>
      <c r="Q251" t="s">
        <v>4199</v>
      </c>
    </row>
    <row r="252" spans="1:17" hidden="1" x14ac:dyDescent="0.25">
      <c r="A252" t="s">
        <v>4196</v>
      </c>
      <c r="B252" s="102" t="s">
        <v>4200</v>
      </c>
      <c r="C252" t="s">
        <v>4053</v>
      </c>
      <c r="D252" s="102" t="s">
        <v>4052</v>
      </c>
      <c r="F252" t="s">
        <v>4199</v>
      </c>
      <c r="G252" t="s">
        <v>4199</v>
      </c>
      <c r="H252" t="s">
        <v>4199</v>
      </c>
      <c r="I252" t="s">
        <v>4199</v>
      </c>
      <c r="J252" t="s">
        <v>4199</v>
      </c>
      <c r="K252" t="s">
        <v>4199</v>
      </c>
      <c r="L252" t="s">
        <v>4199</v>
      </c>
      <c r="M252" t="s">
        <v>4199</v>
      </c>
      <c r="N252" t="s">
        <v>4199</v>
      </c>
      <c r="O252" t="s">
        <v>4199</v>
      </c>
      <c r="P252" t="s">
        <v>4199</v>
      </c>
      <c r="Q252" t="s">
        <v>4199</v>
      </c>
    </row>
    <row r="253" spans="1:17" hidden="1" x14ac:dyDescent="0.25">
      <c r="A253" t="s">
        <v>4196</v>
      </c>
      <c r="B253" s="102" t="s">
        <v>4200</v>
      </c>
      <c r="C253" t="s">
        <v>392</v>
      </c>
      <c r="D253" s="102" t="s">
        <v>4047</v>
      </c>
      <c r="F253" t="s">
        <v>4199</v>
      </c>
      <c r="G253" t="s">
        <v>4199</v>
      </c>
      <c r="H253" t="s">
        <v>4199</v>
      </c>
      <c r="I253" t="s">
        <v>4199</v>
      </c>
      <c r="J253" t="s">
        <v>4199</v>
      </c>
      <c r="K253" t="s">
        <v>4199</v>
      </c>
      <c r="L253" t="s">
        <v>4199</v>
      </c>
      <c r="M253" t="s">
        <v>4199</v>
      </c>
      <c r="N253" t="s">
        <v>4199</v>
      </c>
      <c r="O253" t="s">
        <v>4199</v>
      </c>
      <c r="P253" t="s">
        <v>4199</v>
      </c>
      <c r="Q253" t="s">
        <v>4199</v>
      </c>
    </row>
    <row r="254" spans="1:17" hidden="1" x14ac:dyDescent="0.25">
      <c r="A254" t="s">
        <v>4196</v>
      </c>
      <c r="B254" s="102" t="s">
        <v>4200</v>
      </c>
      <c r="C254" t="s">
        <v>4081</v>
      </c>
      <c r="D254" s="102" t="s">
        <v>4080</v>
      </c>
      <c r="F254" t="s">
        <v>4199</v>
      </c>
      <c r="G254" t="s">
        <v>4199</v>
      </c>
      <c r="H254" t="s">
        <v>4199</v>
      </c>
      <c r="I254" t="s">
        <v>4199</v>
      </c>
      <c r="J254" t="s">
        <v>4199</v>
      </c>
      <c r="K254" t="s">
        <v>4199</v>
      </c>
      <c r="L254" t="s">
        <v>4199</v>
      </c>
      <c r="M254" t="s">
        <v>4199</v>
      </c>
      <c r="N254" t="s">
        <v>4199</v>
      </c>
      <c r="O254" t="s">
        <v>4199</v>
      </c>
      <c r="P254" t="s">
        <v>4199</v>
      </c>
      <c r="Q254" t="s">
        <v>4199</v>
      </c>
    </row>
    <row r="255" spans="1:17" hidden="1" x14ac:dyDescent="0.25">
      <c r="A255" t="s">
        <v>4196</v>
      </c>
      <c r="B255" s="102" t="s">
        <v>4200</v>
      </c>
      <c r="C255" t="s">
        <v>4044</v>
      </c>
      <c r="D255" s="102" t="s">
        <v>4043</v>
      </c>
      <c r="F255" t="s">
        <v>4199</v>
      </c>
      <c r="G255" t="s">
        <v>4199</v>
      </c>
      <c r="H255" t="s">
        <v>4199</v>
      </c>
      <c r="I255" t="s">
        <v>4199</v>
      </c>
      <c r="J255" t="s">
        <v>4199</v>
      </c>
      <c r="K255" t="s">
        <v>4199</v>
      </c>
      <c r="L255" t="s">
        <v>4199</v>
      </c>
      <c r="M255" t="s">
        <v>4199</v>
      </c>
      <c r="N255" t="s">
        <v>4199</v>
      </c>
      <c r="O255" t="s">
        <v>4199</v>
      </c>
      <c r="P255" t="s">
        <v>4199</v>
      </c>
      <c r="Q255" t="s">
        <v>4199</v>
      </c>
    </row>
    <row r="256" spans="1:17" hidden="1" x14ac:dyDescent="0.25">
      <c r="A256" t="s">
        <v>4196</v>
      </c>
      <c r="B256" s="102" t="s">
        <v>4200</v>
      </c>
      <c r="C256" t="s">
        <v>4042</v>
      </c>
      <c r="D256" s="102" t="s">
        <v>4041</v>
      </c>
      <c r="F256" t="s">
        <v>4199</v>
      </c>
      <c r="G256" t="s">
        <v>4199</v>
      </c>
      <c r="H256" t="s">
        <v>4199</v>
      </c>
      <c r="I256" t="s">
        <v>4199</v>
      </c>
      <c r="J256" t="s">
        <v>4199</v>
      </c>
      <c r="K256" t="s">
        <v>4199</v>
      </c>
      <c r="L256" t="s">
        <v>4199</v>
      </c>
      <c r="M256" t="s">
        <v>4199</v>
      </c>
      <c r="N256" t="s">
        <v>4199</v>
      </c>
      <c r="O256" t="s">
        <v>4199</v>
      </c>
      <c r="P256" t="s">
        <v>4199</v>
      </c>
      <c r="Q256" t="s">
        <v>4199</v>
      </c>
    </row>
    <row r="257" spans="1:17" hidden="1" x14ac:dyDescent="0.25">
      <c r="A257" t="s">
        <v>4196</v>
      </c>
      <c r="B257" s="102" t="s">
        <v>4200</v>
      </c>
      <c r="C257" t="s">
        <v>4034</v>
      </c>
      <c r="D257" s="102" t="s">
        <v>4033</v>
      </c>
      <c r="F257" t="s">
        <v>4199</v>
      </c>
      <c r="G257" t="s">
        <v>4199</v>
      </c>
      <c r="H257" t="s">
        <v>4199</v>
      </c>
      <c r="I257" t="s">
        <v>4199</v>
      </c>
      <c r="J257" t="s">
        <v>4199</v>
      </c>
      <c r="K257" t="s">
        <v>4199</v>
      </c>
      <c r="L257" t="s">
        <v>4199</v>
      </c>
      <c r="M257" t="s">
        <v>4199</v>
      </c>
      <c r="N257" t="s">
        <v>4199</v>
      </c>
      <c r="O257" t="s">
        <v>4199</v>
      </c>
      <c r="P257" t="s">
        <v>4199</v>
      </c>
      <c r="Q257" t="s">
        <v>4199</v>
      </c>
    </row>
    <row r="258" spans="1:17" hidden="1" x14ac:dyDescent="0.25">
      <c r="A258" t="s">
        <v>4196</v>
      </c>
      <c r="B258" s="102" t="s">
        <v>4200</v>
      </c>
      <c r="C258" t="s">
        <v>4032</v>
      </c>
      <c r="D258" s="102" t="s">
        <v>4031</v>
      </c>
      <c r="F258" t="s">
        <v>4199</v>
      </c>
      <c r="G258" t="s">
        <v>4199</v>
      </c>
      <c r="H258" t="s">
        <v>4199</v>
      </c>
      <c r="I258" t="s">
        <v>4199</v>
      </c>
      <c r="J258" t="s">
        <v>4199</v>
      </c>
      <c r="K258" t="s">
        <v>4199</v>
      </c>
      <c r="L258" t="s">
        <v>4199</v>
      </c>
      <c r="M258" t="s">
        <v>4199</v>
      </c>
      <c r="N258" t="s">
        <v>4199</v>
      </c>
      <c r="O258" t="s">
        <v>4199</v>
      </c>
      <c r="P258" t="s">
        <v>4199</v>
      </c>
      <c r="Q258" t="s">
        <v>4199</v>
      </c>
    </row>
    <row r="259" spans="1:17" hidden="1" x14ac:dyDescent="0.25">
      <c r="A259" t="s">
        <v>4196</v>
      </c>
      <c r="B259" s="102" t="s">
        <v>4200</v>
      </c>
      <c r="C259" t="s">
        <v>4038</v>
      </c>
      <c r="D259" s="102" t="s">
        <v>4037</v>
      </c>
      <c r="F259" t="s">
        <v>4199</v>
      </c>
      <c r="G259" t="s">
        <v>4199</v>
      </c>
      <c r="H259" t="s">
        <v>4199</v>
      </c>
      <c r="I259" t="s">
        <v>4199</v>
      </c>
      <c r="J259" t="s">
        <v>4199</v>
      </c>
      <c r="K259" t="s">
        <v>4199</v>
      </c>
      <c r="L259" t="s">
        <v>4199</v>
      </c>
      <c r="M259" t="s">
        <v>4199</v>
      </c>
      <c r="N259" t="s">
        <v>4199</v>
      </c>
      <c r="O259" t="s">
        <v>4199</v>
      </c>
      <c r="P259" t="s">
        <v>4199</v>
      </c>
      <c r="Q259" t="s">
        <v>4199</v>
      </c>
    </row>
    <row r="260" spans="1:17" hidden="1" x14ac:dyDescent="0.25">
      <c r="A260" t="s">
        <v>4196</v>
      </c>
      <c r="B260" s="102" t="s">
        <v>4200</v>
      </c>
      <c r="C260" t="s">
        <v>4023</v>
      </c>
      <c r="D260" s="102" t="s">
        <v>4022</v>
      </c>
      <c r="F260" t="s">
        <v>4199</v>
      </c>
      <c r="G260" t="s">
        <v>4199</v>
      </c>
      <c r="H260" t="s">
        <v>4199</v>
      </c>
      <c r="I260" t="s">
        <v>4199</v>
      </c>
      <c r="J260" t="s">
        <v>4199</v>
      </c>
      <c r="K260" t="s">
        <v>4199</v>
      </c>
      <c r="L260" t="s">
        <v>4199</v>
      </c>
      <c r="M260" t="s">
        <v>4199</v>
      </c>
      <c r="N260" t="s">
        <v>4199</v>
      </c>
      <c r="O260" t="s">
        <v>4199</v>
      </c>
      <c r="P260" t="s">
        <v>4199</v>
      </c>
      <c r="Q260" t="s">
        <v>4199</v>
      </c>
    </row>
    <row r="261" spans="1:17" hidden="1" x14ac:dyDescent="0.25">
      <c r="A261" t="s">
        <v>4196</v>
      </c>
      <c r="B261" s="102" t="s">
        <v>4200</v>
      </c>
      <c r="C261" t="s">
        <v>4029</v>
      </c>
      <c r="D261" s="102" t="s">
        <v>4028</v>
      </c>
      <c r="F261" t="s">
        <v>4199</v>
      </c>
      <c r="G261" t="s">
        <v>4199</v>
      </c>
      <c r="H261" t="s">
        <v>4199</v>
      </c>
      <c r="I261" t="s">
        <v>4199</v>
      </c>
      <c r="J261" t="s">
        <v>4199</v>
      </c>
      <c r="K261" t="s">
        <v>4199</v>
      </c>
      <c r="L261" t="s">
        <v>4199</v>
      </c>
      <c r="M261" t="s">
        <v>4199</v>
      </c>
      <c r="N261" t="s">
        <v>4199</v>
      </c>
      <c r="O261" t="s">
        <v>4199</v>
      </c>
      <c r="P261" t="s">
        <v>4199</v>
      </c>
      <c r="Q261" t="s">
        <v>4199</v>
      </c>
    </row>
    <row r="262" spans="1:17" hidden="1" x14ac:dyDescent="0.25">
      <c r="A262" t="s">
        <v>4196</v>
      </c>
      <c r="B262" s="102" t="s">
        <v>4200</v>
      </c>
      <c r="C262" t="s">
        <v>4008</v>
      </c>
      <c r="D262" s="102" t="s">
        <v>4007</v>
      </c>
      <c r="F262" t="s">
        <v>4199</v>
      </c>
      <c r="G262" t="s">
        <v>4199</v>
      </c>
      <c r="H262" t="s">
        <v>4199</v>
      </c>
      <c r="I262" t="s">
        <v>4199</v>
      </c>
      <c r="J262" t="s">
        <v>4199</v>
      </c>
      <c r="K262" t="s">
        <v>4199</v>
      </c>
      <c r="L262" t="s">
        <v>4199</v>
      </c>
      <c r="M262" t="s">
        <v>4199</v>
      </c>
      <c r="N262" t="s">
        <v>4199</v>
      </c>
      <c r="O262" t="s">
        <v>4199</v>
      </c>
      <c r="P262" t="s">
        <v>4199</v>
      </c>
      <c r="Q262" t="s">
        <v>4199</v>
      </c>
    </row>
    <row r="263" spans="1:17" hidden="1" x14ac:dyDescent="0.25">
      <c r="A263" t="s">
        <v>4196</v>
      </c>
      <c r="B263" s="102" t="s">
        <v>4200</v>
      </c>
      <c r="C263" t="s">
        <v>4025</v>
      </c>
      <c r="D263" s="102" t="s">
        <v>4024</v>
      </c>
      <c r="F263" t="s">
        <v>4199</v>
      </c>
      <c r="G263" t="s">
        <v>4199</v>
      </c>
      <c r="H263" t="s">
        <v>4199</v>
      </c>
      <c r="I263" t="s">
        <v>4199</v>
      </c>
      <c r="J263" t="s">
        <v>4199</v>
      </c>
      <c r="K263" t="s">
        <v>4199</v>
      </c>
      <c r="L263" t="s">
        <v>4199</v>
      </c>
      <c r="M263" t="s">
        <v>4199</v>
      </c>
      <c r="N263" t="s">
        <v>4199</v>
      </c>
      <c r="O263" t="s">
        <v>4199</v>
      </c>
      <c r="P263" t="s">
        <v>4199</v>
      </c>
      <c r="Q263" t="s">
        <v>4199</v>
      </c>
    </row>
    <row r="264" spans="1:17" hidden="1" x14ac:dyDescent="0.25">
      <c r="A264" t="s">
        <v>4196</v>
      </c>
      <c r="B264" s="102" t="s">
        <v>4200</v>
      </c>
      <c r="C264" t="s">
        <v>4027</v>
      </c>
      <c r="D264" s="102" t="s">
        <v>4026</v>
      </c>
      <c r="F264" t="s">
        <v>4199</v>
      </c>
      <c r="G264" t="s">
        <v>4199</v>
      </c>
      <c r="H264" t="s">
        <v>4199</v>
      </c>
      <c r="I264" t="s">
        <v>4199</v>
      </c>
      <c r="J264" t="s">
        <v>4199</v>
      </c>
      <c r="K264" t="s">
        <v>4199</v>
      </c>
      <c r="L264" t="s">
        <v>4199</v>
      </c>
      <c r="M264" t="s">
        <v>4199</v>
      </c>
      <c r="N264" t="s">
        <v>4199</v>
      </c>
      <c r="O264" t="s">
        <v>4199</v>
      </c>
      <c r="P264" t="s">
        <v>4199</v>
      </c>
      <c r="Q264" t="s">
        <v>4199</v>
      </c>
    </row>
    <row r="265" spans="1:17" hidden="1" x14ac:dyDescent="0.25">
      <c r="A265" t="s">
        <v>4196</v>
      </c>
      <c r="B265" s="102" t="s">
        <v>4200</v>
      </c>
      <c r="C265" t="s">
        <v>4006</v>
      </c>
      <c r="D265" s="102" t="s">
        <v>4005</v>
      </c>
      <c r="F265" t="s">
        <v>4199</v>
      </c>
      <c r="G265" t="s">
        <v>4199</v>
      </c>
      <c r="H265" t="s">
        <v>4199</v>
      </c>
      <c r="I265" t="s">
        <v>4199</v>
      </c>
      <c r="J265" t="s">
        <v>4199</v>
      </c>
      <c r="K265" t="s">
        <v>4199</v>
      </c>
      <c r="L265" t="s">
        <v>4199</v>
      </c>
      <c r="M265" t="s">
        <v>4199</v>
      </c>
      <c r="N265" t="s">
        <v>4199</v>
      </c>
      <c r="O265" t="s">
        <v>4199</v>
      </c>
      <c r="P265" t="s">
        <v>4199</v>
      </c>
      <c r="Q265" t="s">
        <v>4199</v>
      </c>
    </row>
    <row r="266" spans="1:17" hidden="1" x14ac:dyDescent="0.25">
      <c r="A266" t="s">
        <v>4196</v>
      </c>
      <c r="B266" s="102" t="s">
        <v>4200</v>
      </c>
      <c r="C266" t="s">
        <v>4003</v>
      </c>
      <c r="D266" s="102" t="s">
        <v>4002</v>
      </c>
      <c r="F266" t="s">
        <v>4199</v>
      </c>
      <c r="G266" t="s">
        <v>4199</v>
      </c>
      <c r="H266" t="s">
        <v>4199</v>
      </c>
      <c r="I266" t="s">
        <v>4199</v>
      </c>
      <c r="J266" t="s">
        <v>4199</v>
      </c>
      <c r="K266" t="s">
        <v>4199</v>
      </c>
      <c r="L266" t="s">
        <v>4199</v>
      </c>
      <c r="M266" t="s">
        <v>4199</v>
      </c>
      <c r="N266" t="s">
        <v>4199</v>
      </c>
      <c r="O266" t="s">
        <v>4199</v>
      </c>
      <c r="P266" t="s">
        <v>4199</v>
      </c>
      <c r="Q266" t="s">
        <v>4199</v>
      </c>
    </row>
    <row r="267" spans="1:17" hidden="1" x14ac:dyDescent="0.25">
      <c r="A267" t="s">
        <v>4196</v>
      </c>
      <c r="B267" s="102" t="s">
        <v>4200</v>
      </c>
      <c r="C267" t="s">
        <v>495</v>
      </c>
      <c r="D267" s="102" t="s">
        <v>3995</v>
      </c>
      <c r="F267" t="s">
        <v>4199</v>
      </c>
      <c r="G267" t="s">
        <v>4199</v>
      </c>
      <c r="H267" t="s">
        <v>4199</v>
      </c>
      <c r="I267" t="s">
        <v>4199</v>
      </c>
      <c r="J267" t="s">
        <v>4199</v>
      </c>
      <c r="K267" t="s">
        <v>4199</v>
      </c>
      <c r="L267" t="s">
        <v>4199</v>
      </c>
      <c r="M267" t="s">
        <v>4199</v>
      </c>
      <c r="N267" t="s">
        <v>4199</v>
      </c>
      <c r="O267" t="s">
        <v>4199</v>
      </c>
      <c r="P267" t="s">
        <v>4199</v>
      </c>
      <c r="Q267" t="s">
        <v>4199</v>
      </c>
    </row>
    <row r="268" spans="1:17" x14ac:dyDescent="0.25">
      <c r="B268" s="102"/>
      <c r="D268" s="102"/>
    </row>
    <row r="269" spans="1:17" x14ac:dyDescent="0.25">
      <c r="B269" s="102"/>
      <c r="D269" s="102"/>
    </row>
    <row r="270" spans="1:17" x14ac:dyDescent="0.25">
      <c r="B270" s="102"/>
      <c r="D270" s="102"/>
    </row>
    <row r="271" spans="1:17" x14ac:dyDescent="0.25">
      <c r="A271" t="s">
        <v>4198</v>
      </c>
      <c r="B271" s="102"/>
      <c r="D271" s="102"/>
    </row>
    <row r="272" spans="1:17" x14ac:dyDescent="0.25">
      <c r="A272" t="s">
        <v>4197</v>
      </c>
    </row>
  </sheetData>
  <autoFilter ref="A1:Q267" xr:uid="{00000000-0001-0000-0000-000000000000}">
    <filterColumn colId="4">
      <filters>
        <filter val="0,10"/>
        <filter val="0,61"/>
        <filter val="0,76"/>
        <filter val="1,06"/>
        <filter val="1,32"/>
        <filter val="1,87"/>
        <filter val="10,07"/>
        <filter val="10,09"/>
        <filter val="10,37"/>
        <filter val="10,40"/>
        <filter val="10,82"/>
        <filter val="11,08"/>
        <filter val="11,77"/>
        <filter val="12,10"/>
        <filter val="12,51"/>
        <filter val="13,14"/>
        <filter val="13,20"/>
        <filter val="13,50"/>
        <filter val="13,66"/>
        <filter val="13,85"/>
        <filter val="14,67"/>
        <filter val="14,90"/>
        <filter val="15,18"/>
        <filter val="15,83"/>
        <filter val="15,88"/>
        <filter val="16,15"/>
        <filter val="18,11"/>
        <filter val="18,19"/>
        <filter val="19,02"/>
        <filter val="19,35"/>
        <filter val="19,67"/>
        <filter val="2,19"/>
        <filter val="2,75"/>
        <filter val="2,84"/>
        <filter val="20,13"/>
        <filter val="20,16"/>
        <filter val="20,43"/>
        <filter val="21,51"/>
        <filter val="21,70"/>
        <filter val="21,75"/>
        <filter val="22,55"/>
        <filter val="22,69"/>
        <filter val="23,08"/>
        <filter val="23,45"/>
        <filter val="26,02"/>
        <filter val="26,03"/>
        <filter val="26,28"/>
        <filter val="26,33"/>
        <filter val="26,82"/>
        <filter val="27,08"/>
        <filter val="28,30"/>
        <filter val="28,49"/>
        <filter val="28,68"/>
        <filter val="29,19"/>
        <filter val="29,23"/>
        <filter val="29,67"/>
        <filter val="3,74"/>
        <filter val="3,80"/>
        <filter val="3,93"/>
        <filter val="30,09"/>
        <filter val="31,00"/>
        <filter val="31,20"/>
        <filter val="31,79"/>
        <filter val="31,82"/>
        <filter val="32,94"/>
        <filter val="33,73"/>
        <filter val="34,82"/>
        <filter val="34,99"/>
        <filter val="35,53"/>
        <filter val="35,56"/>
        <filter val="36,53"/>
        <filter val="36,85"/>
        <filter val="36,86"/>
        <filter val="37,32"/>
        <filter val="37,70"/>
        <filter val="37,82"/>
        <filter val="38,45"/>
        <filter val="38,76"/>
        <filter val="4,28"/>
        <filter val="4,32"/>
        <filter val="4,48"/>
        <filter val="40,22"/>
        <filter val="41,77"/>
        <filter val="42,52"/>
        <filter val="42,82"/>
        <filter val="43,33"/>
        <filter val="43,50"/>
        <filter val="43,53"/>
        <filter val="44,03"/>
        <filter val="45,38"/>
        <filter val="45,76"/>
        <filter val="46,34"/>
        <filter val="46,95"/>
        <filter val="47,12"/>
        <filter val="47,65"/>
        <filter val="47,82"/>
        <filter val="49,03"/>
        <filter val="49,18"/>
        <filter val="49,22"/>
        <filter val="49,92"/>
        <filter val="5,50"/>
        <filter val="50,16"/>
        <filter val="50,97"/>
        <filter val="52,07"/>
        <filter val="52,35"/>
        <filter val="52,42"/>
        <filter val="52,55"/>
        <filter val="54,22"/>
        <filter val="54,71"/>
        <filter val="54,78"/>
        <filter val="55,59"/>
        <filter val="56,05"/>
        <filter val="56,14"/>
        <filter val="56,62"/>
        <filter val="57,61"/>
        <filter val="58,50"/>
        <filter val="58,92"/>
        <filter val="60,09"/>
        <filter val="60,13"/>
        <filter val="60,28"/>
        <filter val="61,52"/>
        <filter val="61,98"/>
        <filter val="62,32"/>
        <filter val="62,72"/>
        <filter val="63,43"/>
        <filter val="63,79"/>
        <filter val="64,03"/>
        <filter val="65,45"/>
        <filter val="65,69"/>
        <filter val="68,51"/>
        <filter val="7,00"/>
        <filter val="7,59"/>
        <filter val="7,73"/>
        <filter val="70,39"/>
        <filter val="70,87"/>
        <filter val="71,89"/>
        <filter val="72,33"/>
        <filter val="72,52"/>
        <filter val="72,81"/>
        <filter val="73,71"/>
        <filter val="75,61"/>
        <filter val="76,43"/>
        <filter val="79,23"/>
        <filter val="8,06"/>
        <filter val="8,38"/>
        <filter val="8,75"/>
        <filter val="80,70"/>
        <filter val="80,72"/>
        <filter val="9,19"/>
        <filter val="9,41"/>
        <filter val="9,47"/>
        <filter val="9,62"/>
        <filter val="9,65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659D-6ACE-4852-9001-6DC238468F0A}">
  <dimension ref="A1:BQ271"/>
  <sheetViews>
    <sheetView topLeftCell="A4" workbookViewId="0">
      <selection activeCell="C13" sqref="C13"/>
    </sheetView>
  </sheetViews>
  <sheetFormatPr defaultRowHeight="15" x14ac:dyDescent="0.25"/>
  <cols>
    <col min="1" max="1" width="44" style="96" bestFit="1" customWidth="1"/>
    <col min="2" max="2" width="25.7109375" style="96" bestFit="1" customWidth="1"/>
    <col min="3" max="3" width="14.42578125" style="96" bestFit="1" customWidth="1"/>
    <col min="4" max="4" width="14.42578125" style="96" customWidth="1"/>
    <col min="5" max="5" width="12.7109375" style="96" bestFit="1" customWidth="1"/>
    <col min="6" max="69" width="11" style="96" bestFit="1" customWidth="1"/>
    <col min="70" max="16384" width="9.140625" style="96"/>
  </cols>
  <sheetData>
    <row r="1" spans="1:69" x14ac:dyDescent="0.25">
      <c r="A1" s="96" t="s">
        <v>4190</v>
      </c>
      <c r="B1" s="96" t="s">
        <v>4189</v>
      </c>
    </row>
    <row r="2" spans="1:69" x14ac:dyDescent="0.25">
      <c r="A2" s="96" t="s">
        <v>4188</v>
      </c>
      <c r="B2" s="97">
        <v>45589</v>
      </c>
    </row>
    <row r="4" spans="1:69" x14ac:dyDescent="0.25">
      <c r="A4" s="96" t="s">
        <v>184</v>
      </c>
      <c r="B4" s="96" t="s">
        <v>4187</v>
      </c>
      <c r="C4" s="96" t="s">
        <v>185</v>
      </c>
      <c r="E4" s="96" t="s">
        <v>4186</v>
      </c>
      <c r="F4" s="96" t="s">
        <v>4185</v>
      </c>
      <c r="G4" s="96" t="s">
        <v>4184</v>
      </c>
      <c r="H4" s="96" t="s">
        <v>4183</v>
      </c>
      <c r="I4" s="96" t="s">
        <v>4182</v>
      </c>
      <c r="J4" s="96" t="s">
        <v>4181</v>
      </c>
      <c r="K4" s="96" t="s">
        <v>4180</v>
      </c>
      <c r="L4" s="96" t="s">
        <v>4179</v>
      </c>
      <c r="M4" s="96" t="s">
        <v>4178</v>
      </c>
      <c r="N4" s="96" t="s">
        <v>4177</v>
      </c>
      <c r="O4" s="96" t="s">
        <v>4176</v>
      </c>
      <c r="P4" s="96" t="s">
        <v>4175</v>
      </c>
      <c r="Q4" s="96" t="s">
        <v>4174</v>
      </c>
      <c r="R4" s="96" t="s">
        <v>4173</v>
      </c>
      <c r="S4" s="96" t="s">
        <v>4172</v>
      </c>
      <c r="T4" s="96" t="s">
        <v>4171</v>
      </c>
      <c r="U4" s="96" t="s">
        <v>4170</v>
      </c>
      <c r="V4" s="96" t="s">
        <v>4169</v>
      </c>
      <c r="W4" s="96" t="s">
        <v>4168</v>
      </c>
      <c r="X4" s="96" t="s">
        <v>4167</v>
      </c>
      <c r="Y4" s="96" t="s">
        <v>4166</v>
      </c>
      <c r="Z4" s="96" t="s">
        <v>4165</v>
      </c>
      <c r="AA4" s="96" t="s">
        <v>4164</v>
      </c>
      <c r="AB4" s="96" t="s">
        <v>4163</v>
      </c>
      <c r="AC4" s="96" t="s">
        <v>4162</v>
      </c>
      <c r="AD4" s="96" t="s">
        <v>4161</v>
      </c>
      <c r="AE4" s="96" t="s">
        <v>4160</v>
      </c>
      <c r="AF4" s="96" t="s">
        <v>4159</v>
      </c>
      <c r="AG4" s="96" t="s">
        <v>4158</v>
      </c>
      <c r="AH4" s="96" t="s">
        <v>4157</v>
      </c>
      <c r="AI4" s="96" t="s">
        <v>4156</v>
      </c>
      <c r="AJ4" s="96" t="s">
        <v>4155</v>
      </c>
      <c r="AK4" s="96" t="s">
        <v>4154</v>
      </c>
      <c r="AL4" s="96" t="s">
        <v>4153</v>
      </c>
      <c r="AM4" s="96" t="s">
        <v>4152</v>
      </c>
      <c r="AN4" s="96" t="s">
        <v>4151</v>
      </c>
      <c r="AO4" s="96" t="s">
        <v>4150</v>
      </c>
      <c r="AP4" s="96" t="s">
        <v>4149</v>
      </c>
      <c r="AQ4" s="96" t="s">
        <v>4148</v>
      </c>
      <c r="AR4" s="96" t="s">
        <v>4147</v>
      </c>
      <c r="AS4" s="96" t="s">
        <v>4146</v>
      </c>
      <c r="AT4" s="96" t="s">
        <v>4145</v>
      </c>
      <c r="AU4" s="96" t="s">
        <v>4144</v>
      </c>
      <c r="AV4" s="96" t="s">
        <v>4143</v>
      </c>
      <c r="AW4" s="96" t="s">
        <v>4142</v>
      </c>
      <c r="AX4" s="96" t="s">
        <v>4141</v>
      </c>
      <c r="AY4" s="96" t="s">
        <v>4140</v>
      </c>
      <c r="AZ4" s="96" t="s">
        <v>4139</v>
      </c>
      <c r="BA4" s="96" t="s">
        <v>186</v>
      </c>
      <c r="BB4" s="96" t="s">
        <v>187</v>
      </c>
      <c r="BC4" s="96" t="s">
        <v>188</v>
      </c>
      <c r="BD4" s="96" t="s">
        <v>189</v>
      </c>
      <c r="BE4" s="96" t="s">
        <v>190</v>
      </c>
      <c r="BF4" s="96" t="s">
        <v>191</v>
      </c>
      <c r="BG4" s="96" t="s">
        <v>192</v>
      </c>
      <c r="BH4" s="96" t="s">
        <v>193</v>
      </c>
      <c r="BI4" s="96" t="s">
        <v>194</v>
      </c>
      <c r="BJ4" s="96" t="s">
        <v>195</v>
      </c>
      <c r="BK4" s="96" t="s">
        <v>196</v>
      </c>
      <c r="BL4" s="96" t="s">
        <v>197</v>
      </c>
      <c r="BM4" s="96" t="s">
        <v>198</v>
      </c>
      <c r="BN4" s="96" t="s">
        <v>199</v>
      </c>
      <c r="BO4" s="96" t="s">
        <v>200</v>
      </c>
      <c r="BP4" s="96" t="s">
        <v>201</v>
      </c>
      <c r="BQ4" s="96" t="s">
        <v>202</v>
      </c>
    </row>
    <row r="5" spans="1:69" x14ac:dyDescent="0.25">
      <c r="A5" s="96" t="s">
        <v>203</v>
      </c>
      <c r="B5" s="96" t="s">
        <v>3691</v>
      </c>
      <c r="C5" s="96" t="s">
        <v>4215</v>
      </c>
      <c r="D5" s="101">
        <f t="shared" ref="D5:D68" si="0">AVERAGE(BA5:BQ5)</f>
        <v>103354.58823529411</v>
      </c>
      <c r="E5" s="96" t="s">
        <v>4216</v>
      </c>
      <c r="F5" s="96">
        <v>54608</v>
      </c>
      <c r="G5" s="96">
        <v>55811</v>
      </c>
      <c r="H5" s="96">
        <v>56682</v>
      </c>
      <c r="I5" s="96">
        <v>57475</v>
      </c>
      <c r="J5" s="96">
        <v>58178</v>
      </c>
      <c r="K5" s="96">
        <v>58782</v>
      </c>
      <c r="L5" s="96">
        <v>59291</v>
      </c>
      <c r="M5" s="96">
        <v>59522</v>
      </c>
      <c r="N5" s="96">
        <v>59471</v>
      </c>
      <c r="O5" s="96">
        <v>59330</v>
      </c>
      <c r="P5" s="96">
        <v>59106</v>
      </c>
      <c r="Q5" s="96">
        <v>58816</v>
      </c>
      <c r="R5" s="96">
        <v>58855</v>
      </c>
      <c r="S5" s="96">
        <v>59365</v>
      </c>
      <c r="T5" s="96">
        <v>60028</v>
      </c>
      <c r="U5" s="96">
        <v>60715</v>
      </c>
      <c r="V5" s="96">
        <v>61193</v>
      </c>
      <c r="W5" s="96">
        <v>61465</v>
      </c>
      <c r="X5" s="96">
        <v>61738</v>
      </c>
      <c r="Y5" s="96">
        <v>62006</v>
      </c>
      <c r="Z5" s="96">
        <v>62267</v>
      </c>
      <c r="AA5" s="96">
        <v>62614</v>
      </c>
      <c r="AB5" s="96">
        <v>63116</v>
      </c>
      <c r="AC5" s="96">
        <v>63683</v>
      </c>
      <c r="AD5" s="96">
        <v>64174</v>
      </c>
      <c r="AE5" s="96">
        <v>64478</v>
      </c>
      <c r="AF5" s="96">
        <v>64553</v>
      </c>
      <c r="AG5" s="96">
        <v>64450</v>
      </c>
      <c r="AH5" s="96">
        <v>64332</v>
      </c>
      <c r="AI5" s="96">
        <v>64596</v>
      </c>
      <c r="AJ5" s="96">
        <v>65712</v>
      </c>
      <c r="AK5" s="96">
        <v>67864</v>
      </c>
      <c r="AL5" s="96">
        <v>70192</v>
      </c>
      <c r="AM5" s="96">
        <v>72360</v>
      </c>
      <c r="AN5" s="96">
        <v>74710</v>
      </c>
      <c r="AO5" s="96">
        <v>77050</v>
      </c>
      <c r="AP5" s="96">
        <v>79417</v>
      </c>
      <c r="AQ5" s="96">
        <v>81858</v>
      </c>
      <c r="AR5" s="96">
        <v>84355</v>
      </c>
      <c r="AS5" s="96">
        <v>86867</v>
      </c>
      <c r="AT5" s="96">
        <v>89101</v>
      </c>
      <c r="AU5" s="96">
        <v>90691</v>
      </c>
      <c r="AV5" s="96">
        <v>91781</v>
      </c>
      <c r="AW5" s="96">
        <v>92701</v>
      </c>
      <c r="AX5" s="96">
        <v>93540</v>
      </c>
      <c r="AY5" s="96">
        <v>94483</v>
      </c>
      <c r="AZ5" s="96">
        <v>95606</v>
      </c>
      <c r="BA5" s="96">
        <v>96787</v>
      </c>
      <c r="BB5" s="96">
        <v>97996</v>
      </c>
      <c r="BC5" s="96">
        <v>99212</v>
      </c>
      <c r="BD5" s="96">
        <v>100341</v>
      </c>
      <c r="BE5" s="96">
        <v>101288</v>
      </c>
      <c r="BF5" s="96">
        <v>102112</v>
      </c>
      <c r="BG5" s="96">
        <v>102880</v>
      </c>
      <c r="BH5" s="96">
        <v>103594</v>
      </c>
      <c r="BI5" s="96">
        <v>104257</v>
      </c>
      <c r="BJ5" s="96">
        <v>104874</v>
      </c>
      <c r="BK5" s="96">
        <v>105439</v>
      </c>
      <c r="BL5" s="96">
        <v>105962</v>
      </c>
      <c r="BM5" s="96">
        <v>106442</v>
      </c>
      <c r="BN5" s="96">
        <v>106585</v>
      </c>
      <c r="BO5" s="96">
        <v>106537</v>
      </c>
      <c r="BP5" s="96">
        <v>106445</v>
      </c>
      <c r="BQ5" s="96">
        <v>106277</v>
      </c>
    </row>
    <row r="6" spans="1:69" x14ac:dyDescent="0.25">
      <c r="A6" s="96" t="s">
        <v>4138</v>
      </c>
      <c r="B6" s="96" t="s">
        <v>4137</v>
      </c>
      <c r="C6" s="96" t="s">
        <v>4215</v>
      </c>
      <c r="D6" s="101">
        <f t="shared" si="0"/>
        <v>603946033.52941179</v>
      </c>
      <c r="E6" s="96" t="s">
        <v>4216</v>
      </c>
      <c r="F6" s="96">
        <v>130692579</v>
      </c>
      <c r="G6" s="96">
        <v>134169237</v>
      </c>
      <c r="H6" s="96">
        <v>137835590</v>
      </c>
      <c r="I6" s="96">
        <v>141630546</v>
      </c>
      <c r="J6" s="96">
        <v>145605995</v>
      </c>
      <c r="K6" s="96">
        <v>149742351</v>
      </c>
      <c r="L6" s="96">
        <v>153955516</v>
      </c>
      <c r="M6" s="96">
        <v>158313235</v>
      </c>
      <c r="N6" s="96">
        <v>162875171</v>
      </c>
      <c r="O6" s="96">
        <v>167596160</v>
      </c>
      <c r="P6" s="96">
        <v>172475766</v>
      </c>
      <c r="Q6" s="96">
        <v>177503186</v>
      </c>
      <c r="R6" s="96">
        <v>182599092</v>
      </c>
      <c r="S6" s="96">
        <v>187901657</v>
      </c>
      <c r="T6" s="96">
        <v>193512956</v>
      </c>
      <c r="U6" s="96">
        <v>199284304</v>
      </c>
      <c r="V6" s="96">
        <v>205202669</v>
      </c>
      <c r="W6" s="96">
        <v>211120911</v>
      </c>
      <c r="X6" s="96">
        <v>217481420</v>
      </c>
      <c r="Y6" s="96">
        <v>224315978</v>
      </c>
      <c r="Z6" s="96">
        <v>230967858</v>
      </c>
      <c r="AA6" s="96">
        <v>237937461</v>
      </c>
      <c r="AB6" s="96">
        <v>245386717</v>
      </c>
      <c r="AC6" s="96">
        <v>252779730</v>
      </c>
      <c r="AD6" s="96">
        <v>260209149</v>
      </c>
      <c r="AE6" s="96">
        <v>267938123</v>
      </c>
      <c r="AF6" s="96">
        <v>276035920</v>
      </c>
      <c r="AG6" s="96">
        <v>284490394</v>
      </c>
      <c r="AH6" s="96">
        <v>292795186</v>
      </c>
      <c r="AI6" s="96">
        <v>301124880</v>
      </c>
      <c r="AJ6" s="96">
        <v>309890664</v>
      </c>
      <c r="AK6" s="96">
        <v>318544083</v>
      </c>
      <c r="AL6" s="96">
        <v>326933522</v>
      </c>
      <c r="AM6" s="96">
        <v>335625136</v>
      </c>
      <c r="AN6" s="96">
        <v>344418362</v>
      </c>
      <c r="AO6" s="96">
        <v>353466601</v>
      </c>
      <c r="AP6" s="96">
        <v>362985802</v>
      </c>
      <c r="AQ6" s="96">
        <v>372352230</v>
      </c>
      <c r="AR6" s="96">
        <v>381715600</v>
      </c>
      <c r="AS6" s="96">
        <v>391486231</v>
      </c>
      <c r="AT6" s="96">
        <v>401600588</v>
      </c>
      <c r="AU6" s="96">
        <v>412001885</v>
      </c>
      <c r="AV6" s="96">
        <v>422741118</v>
      </c>
      <c r="AW6" s="96">
        <v>433807484</v>
      </c>
      <c r="AX6" s="96">
        <v>445281555</v>
      </c>
      <c r="AY6" s="96">
        <v>457153837</v>
      </c>
      <c r="AZ6" s="96">
        <v>469508516</v>
      </c>
      <c r="BA6" s="96">
        <v>482406426</v>
      </c>
      <c r="BB6" s="96">
        <v>495748900</v>
      </c>
      <c r="BC6" s="96">
        <v>509410477</v>
      </c>
      <c r="BD6" s="96">
        <v>523459657</v>
      </c>
      <c r="BE6" s="96">
        <v>537792950</v>
      </c>
      <c r="BF6" s="96">
        <v>552530654</v>
      </c>
      <c r="BG6" s="96">
        <v>567892149</v>
      </c>
      <c r="BH6" s="96">
        <v>583651101</v>
      </c>
      <c r="BI6" s="96">
        <v>600008424</v>
      </c>
      <c r="BJ6" s="96">
        <v>616377605</v>
      </c>
      <c r="BK6" s="96">
        <v>632746570</v>
      </c>
      <c r="BL6" s="96">
        <v>649757148</v>
      </c>
      <c r="BM6" s="96">
        <v>667242986</v>
      </c>
      <c r="BN6" s="96">
        <v>685112979</v>
      </c>
      <c r="BO6" s="96">
        <v>702977106</v>
      </c>
      <c r="BP6" s="96">
        <v>720859132</v>
      </c>
      <c r="BQ6" s="96">
        <v>739108306</v>
      </c>
    </row>
    <row r="7" spans="1:69" x14ac:dyDescent="0.25">
      <c r="A7" s="96" t="s">
        <v>205</v>
      </c>
      <c r="B7" s="96" t="s">
        <v>206</v>
      </c>
      <c r="C7" s="96" t="s">
        <v>4215</v>
      </c>
      <c r="D7" s="101">
        <f t="shared" si="0"/>
        <v>33694603.411764704</v>
      </c>
      <c r="E7" s="96" t="s">
        <v>4216</v>
      </c>
      <c r="F7" s="96">
        <v>8622466</v>
      </c>
      <c r="G7" s="96">
        <v>8790140</v>
      </c>
      <c r="H7" s="96">
        <v>8969047</v>
      </c>
      <c r="I7" s="96">
        <v>9157465</v>
      </c>
      <c r="J7" s="96">
        <v>9355514</v>
      </c>
      <c r="K7" s="96">
        <v>9565147</v>
      </c>
      <c r="L7" s="96">
        <v>9783147</v>
      </c>
      <c r="M7" s="96">
        <v>10010030</v>
      </c>
      <c r="N7" s="96">
        <v>10247780</v>
      </c>
      <c r="O7" s="96">
        <v>10494489</v>
      </c>
      <c r="P7" s="96">
        <v>10752971</v>
      </c>
      <c r="Q7" s="96">
        <v>11015857</v>
      </c>
      <c r="R7" s="96">
        <v>11286753</v>
      </c>
      <c r="S7" s="96">
        <v>11575305</v>
      </c>
      <c r="T7" s="96">
        <v>11869879</v>
      </c>
      <c r="U7" s="96">
        <v>12157386</v>
      </c>
      <c r="V7" s="96">
        <v>12425267</v>
      </c>
      <c r="W7" s="96">
        <v>12687301</v>
      </c>
      <c r="X7" s="96">
        <v>12938862</v>
      </c>
      <c r="Y7" s="96">
        <v>12986369</v>
      </c>
      <c r="Z7" s="96">
        <v>12486631</v>
      </c>
      <c r="AA7" s="96">
        <v>11155195</v>
      </c>
      <c r="AB7" s="96">
        <v>10088289</v>
      </c>
      <c r="AC7" s="96">
        <v>9951449</v>
      </c>
      <c r="AD7" s="96">
        <v>10243686</v>
      </c>
      <c r="AE7" s="96">
        <v>10512221</v>
      </c>
      <c r="AF7" s="96">
        <v>10448442</v>
      </c>
      <c r="AG7" s="96">
        <v>10322758</v>
      </c>
      <c r="AH7" s="96">
        <v>10383460</v>
      </c>
      <c r="AI7" s="96">
        <v>10673168</v>
      </c>
      <c r="AJ7" s="96">
        <v>10694796</v>
      </c>
      <c r="AK7" s="96">
        <v>10745167</v>
      </c>
      <c r="AL7" s="96">
        <v>12057433</v>
      </c>
      <c r="AM7" s="96">
        <v>14003760</v>
      </c>
      <c r="AN7" s="96">
        <v>15455555</v>
      </c>
      <c r="AO7" s="96">
        <v>16418912</v>
      </c>
      <c r="AP7" s="96">
        <v>17106595</v>
      </c>
      <c r="AQ7" s="96">
        <v>17788819</v>
      </c>
      <c r="AR7" s="96">
        <v>18493132</v>
      </c>
      <c r="AS7" s="96">
        <v>19262847</v>
      </c>
      <c r="AT7" s="96">
        <v>19542982</v>
      </c>
      <c r="AU7" s="96">
        <v>19688632</v>
      </c>
      <c r="AV7" s="96">
        <v>21000256</v>
      </c>
      <c r="AW7" s="96">
        <v>22645130</v>
      </c>
      <c r="AX7" s="96">
        <v>23553551</v>
      </c>
      <c r="AY7" s="96">
        <v>24411191</v>
      </c>
      <c r="AZ7" s="96">
        <v>25442944</v>
      </c>
      <c r="BA7" s="96">
        <v>25903301</v>
      </c>
      <c r="BB7" s="96">
        <v>26427199</v>
      </c>
      <c r="BC7" s="96">
        <v>27385307</v>
      </c>
      <c r="BD7" s="96">
        <v>28189672</v>
      </c>
      <c r="BE7" s="96">
        <v>29249157</v>
      </c>
      <c r="BF7" s="96">
        <v>30466479</v>
      </c>
      <c r="BG7" s="96">
        <v>31541209</v>
      </c>
      <c r="BH7" s="96">
        <v>32716210</v>
      </c>
      <c r="BI7" s="96">
        <v>33753499</v>
      </c>
      <c r="BJ7" s="96">
        <v>34636207</v>
      </c>
      <c r="BK7" s="96">
        <v>35643418</v>
      </c>
      <c r="BL7" s="96">
        <v>36686784</v>
      </c>
      <c r="BM7" s="96">
        <v>37769499</v>
      </c>
      <c r="BN7" s="96">
        <v>38972230</v>
      </c>
      <c r="BO7" s="96">
        <v>40099462</v>
      </c>
      <c r="BP7" s="96">
        <v>41128771</v>
      </c>
      <c r="BQ7" s="96">
        <v>42239854</v>
      </c>
    </row>
    <row r="8" spans="1:69" x14ac:dyDescent="0.25">
      <c r="A8" s="96" t="s">
        <v>4136</v>
      </c>
      <c r="B8" s="96" t="s">
        <v>4135</v>
      </c>
      <c r="C8" s="96" t="s">
        <v>4215</v>
      </c>
      <c r="D8" s="101">
        <f t="shared" si="0"/>
        <v>411160156.47058821</v>
      </c>
      <c r="E8" s="96" t="s">
        <v>4216</v>
      </c>
      <c r="F8" s="96">
        <v>97256290</v>
      </c>
      <c r="G8" s="96">
        <v>99314028</v>
      </c>
      <c r="H8" s="96">
        <v>101445032</v>
      </c>
      <c r="I8" s="96">
        <v>103667517</v>
      </c>
      <c r="J8" s="96">
        <v>105959979</v>
      </c>
      <c r="K8" s="96">
        <v>108336203</v>
      </c>
      <c r="L8" s="96">
        <v>110798486</v>
      </c>
      <c r="M8" s="96">
        <v>113319950</v>
      </c>
      <c r="N8" s="96">
        <v>115921723</v>
      </c>
      <c r="O8" s="96">
        <v>118615741</v>
      </c>
      <c r="P8" s="96">
        <v>121424797</v>
      </c>
      <c r="Q8" s="96">
        <v>124336039</v>
      </c>
      <c r="R8" s="96">
        <v>127364044</v>
      </c>
      <c r="S8" s="96">
        <v>130563107</v>
      </c>
      <c r="T8" s="96">
        <v>133953892</v>
      </c>
      <c r="U8" s="96">
        <v>137548613</v>
      </c>
      <c r="V8" s="96">
        <v>141258400</v>
      </c>
      <c r="W8" s="96">
        <v>145122851</v>
      </c>
      <c r="X8" s="96">
        <v>149206663</v>
      </c>
      <c r="Y8" s="96">
        <v>153459665</v>
      </c>
      <c r="Z8" s="96">
        <v>157825609</v>
      </c>
      <c r="AA8" s="96">
        <v>162323313</v>
      </c>
      <c r="AB8" s="96">
        <v>167023385</v>
      </c>
      <c r="AC8" s="96">
        <v>171566640</v>
      </c>
      <c r="AD8" s="96">
        <v>176054495</v>
      </c>
      <c r="AE8" s="96">
        <v>180817312</v>
      </c>
      <c r="AF8" s="96">
        <v>185720244</v>
      </c>
      <c r="AG8" s="96">
        <v>190759952</v>
      </c>
      <c r="AH8" s="96">
        <v>195969722</v>
      </c>
      <c r="AI8" s="96">
        <v>201392200</v>
      </c>
      <c r="AJ8" s="96">
        <v>206739024</v>
      </c>
      <c r="AK8" s="96">
        <v>212172888</v>
      </c>
      <c r="AL8" s="96">
        <v>217966101</v>
      </c>
      <c r="AM8" s="96">
        <v>223788766</v>
      </c>
      <c r="AN8" s="96">
        <v>229675775</v>
      </c>
      <c r="AO8" s="96">
        <v>235861484</v>
      </c>
      <c r="AP8" s="96">
        <v>242200260</v>
      </c>
      <c r="AQ8" s="96">
        <v>248713095</v>
      </c>
      <c r="AR8" s="96">
        <v>255482918</v>
      </c>
      <c r="AS8" s="96">
        <v>262397030</v>
      </c>
      <c r="AT8" s="96">
        <v>269611898</v>
      </c>
      <c r="AU8" s="96">
        <v>277160097</v>
      </c>
      <c r="AV8" s="96">
        <v>284952322</v>
      </c>
      <c r="AW8" s="96">
        <v>292977949</v>
      </c>
      <c r="AX8" s="96">
        <v>301265247</v>
      </c>
      <c r="AY8" s="96">
        <v>309824829</v>
      </c>
      <c r="AZ8" s="96">
        <v>318601484</v>
      </c>
      <c r="BA8" s="96">
        <v>327612838</v>
      </c>
      <c r="BB8" s="96">
        <v>336893835</v>
      </c>
      <c r="BC8" s="96">
        <v>346475221</v>
      </c>
      <c r="BD8" s="96">
        <v>356337762</v>
      </c>
      <c r="BE8" s="96">
        <v>366489204</v>
      </c>
      <c r="BF8" s="96">
        <v>376797999</v>
      </c>
      <c r="BG8" s="96">
        <v>387204553</v>
      </c>
      <c r="BH8" s="96">
        <v>397855507</v>
      </c>
      <c r="BI8" s="96">
        <v>408690375</v>
      </c>
      <c r="BJ8" s="96">
        <v>419778384</v>
      </c>
      <c r="BK8" s="96">
        <v>431138704</v>
      </c>
      <c r="BL8" s="96">
        <v>442646825</v>
      </c>
      <c r="BM8" s="96">
        <v>454306063</v>
      </c>
      <c r="BN8" s="96">
        <v>466189102</v>
      </c>
      <c r="BO8" s="96">
        <v>478185907</v>
      </c>
      <c r="BP8" s="96">
        <v>490330870</v>
      </c>
      <c r="BQ8" s="96">
        <v>502789511</v>
      </c>
    </row>
    <row r="9" spans="1:69" x14ac:dyDescent="0.25">
      <c r="A9" s="96" t="s">
        <v>207</v>
      </c>
      <c r="B9" s="96" t="s">
        <v>208</v>
      </c>
      <c r="C9" s="96" t="s">
        <v>4215</v>
      </c>
      <c r="D9" s="101">
        <f t="shared" si="0"/>
        <v>28383498.352941178</v>
      </c>
      <c r="E9" s="96" t="s">
        <v>4216</v>
      </c>
      <c r="F9" s="96">
        <v>5357195</v>
      </c>
      <c r="G9" s="96">
        <v>5441333</v>
      </c>
      <c r="H9" s="96">
        <v>5521400</v>
      </c>
      <c r="I9" s="96">
        <v>5599827</v>
      </c>
      <c r="J9" s="96">
        <v>5673199</v>
      </c>
      <c r="K9" s="96">
        <v>5736582</v>
      </c>
      <c r="L9" s="96">
        <v>5787044</v>
      </c>
      <c r="M9" s="96">
        <v>5827503</v>
      </c>
      <c r="N9" s="96">
        <v>5868203</v>
      </c>
      <c r="O9" s="96">
        <v>5928386</v>
      </c>
      <c r="P9" s="96">
        <v>6029700</v>
      </c>
      <c r="Q9" s="96">
        <v>6177049</v>
      </c>
      <c r="R9" s="96">
        <v>6364731</v>
      </c>
      <c r="S9" s="96">
        <v>6578230</v>
      </c>
      <c r="T9" s="96">
        <v>6802494</v>
      </c>
      <c r="U9" s="96">
        <v>7032713</v>
      </c>
      <c r="V9" s="96">
        <v>7266780</v>
      </c>
      <c r="W9" s="96">
        <v>7511895</v>
      </c>
      <c r="X9" s="96">
        <v>7771590</v>
      </c>
      <c r="Y9" s="96">
        <v>8043218</v>
      </c>
      <c r="Z9" s="96">
        <v>8330047</v>
      </c>
      <c r="AA9" s="96">
        <v>8631457</v>
      </c>
      <c r="AB9" s="96">
        <v>8947152</v>
      </c>
      <c r="AC9" s="96">
        <v>9276707</v>
      </c>
      <c r="AD9" s="96">
        <v>9617702</v>
      </c>
      <c r="AE9" s="96">
        <v>9970621</v>
      </c>
      <c r="AF9" s="96">
        <v>10332574</v>
      </c>
      <c r="AG9" s="96">
        <v>10694057</v>
      </c>
      <c r="AH9" s="96">
        <v>11060261</v>
      </c>
      <c r="AI9" s="96">
        <v>11439498</v>
      </c>
      <c r="AJ9" s="96">
        <v>11828638</v>
      </c>
      <c r="AK9" s="96">
        <v>12228691</v>
      </c>
      <c r="AL9" s="96">
        <v>12632507</v>
      </c>
      <c r="AM9" s="96">
        <v>13038270</v>
      </c>
      <c r="AN9" s="96">
        <v>13462031</v>
      </c>
      <c r="AO9" s="96">
        <v>13912253</v>
      </c>
      <c r="AP9" s="96">
        <v>14383350</v>
      </c>
      <c r="AQ9" s="96">
        <v>14871146</v>
      </c>
      <c r="AR9" s="96">
        <v>15366864</v>
      </c>
      <c r="AS9" s="96">
        <v>15870753</v>
      </c>
      <c r="AT9" s="96">
        <v>16394062</v>
      </c>
      <c r="AU9" s="96">
        <v>16941587</v>
      </c>
      <c r="AV9" s="96">
        <v>17516139</v>
      </c>
      <c r="AW9" s="96">
        <v>18124342</v>
      </c>
      <c r="AX9" s="96">
        <v>18771125</v>
      </c>
      <c r="AY9" s="96">
        <v>19450959</v>
      </c>
      <c r="AZ9" s="96">
        <v>20162340</v>
      </c>
      <c r="BA9" s="96">
        <v>20909684</v>
      </c>
      <c r="BB9" s="96">
        <v>21691522</v>
      </c>
      <c r="BC9" s="96">
        <v>22507674</v>
      </c>
      <c r="BD9" s="96">
        <v>23364185</v>
      </c>
      <c r="BE9" s="96">
        <v>24259111</v>
      </c>
      <c r="BF9" s="96">
        <v>25188292</v>
      </c>
      <c r="BG9" s="96">
        <v>26147002</v>
      </c>
      <c r="BH9" s="96">
        <v>27128337</v>
      </c>
      <c r="BI9" s="96">
        <v>28127721</v>
      </c>
      <c r="BJ9" s="96">
        <v>29154746</v>
      </c>
      <c r="BK9" s="96">
        <v>30208628</v>
      </c>
      <c r="BL9" s="96">
        <v>31273533</v>
      </c>
      <c r="BM9" s="96">
        <v>32353588</v>
      </c>
      <c r="BN9" s="96">
        <v>33428486</v>
      </c>
      <c r="BO9" s="96">
        <v>34503774</v>
      </c>
      <c r="BP9" s="96">
        <v>35588987</v>
      </c>
      <c r="BQ9" s="96">
        <v>36684202</v>
      </c>
    </row>
    <row r="10" spans="1:69" x14ac:dyDescent="0.25">
      <c r="A10" s="96" t="s">
        <v>167</v>
      </c>
      <c r="B10" s="96" t="s">
        <v>209</v>
      </c>
      <c r="C10" s="96" t="s">
        <v>4215</v>
      </c>
      <c r="D10" s="101">
        <f t="shared" si="0"/>
        <v>2874803.9411764704</v>
      </c>
      <c r="E10" s="96" t="s">
        <v>4216</v>
      </c>
      <c r="F10" s="96">
        <v>1608800</v>
      </c>
      <c r="G10" s="96">
        <v>1659800</v>
      </c>
      <c r="H10" s="96">
        <v>1711319</v>
      </c>
      <c r="I10" s="96">
        <v>1762621</v>
      </c>
      <c r="J10" s="96">
        <v>1814135</v>
      </c>
      <c r="K10" s="96">
        <v>1864791</v>
      </c>
      <c r="L10" s="96">
        <v>1914573</v>
      </c>
      <c r="M10" s="96">
        <v>1965598</v>
      </c>
      <c r="N10" s="96">
        <v>2022272</v>
      </c>
      <c r="O10" s="96">
        <v>2081695</v>
      </c>
      <c r="P10" s="96">
        <v>2135479</v>
      </c>
      <c r="Q10" s="96">
        <v>2187853</v>
      </c>
      <c r="R10" s="96">
        <v>2243126</v>
      </c>
      <c r="S10" s="96">
        <v>2296752</v>
      </c>
      <c r="T10" s="96">
        <v>2350124</v>
      </c>
      <c r="U10" s="96">
        <v>2404831</v>
      </c>
      <c r="V10" s="96">
        <v>2458526</v>
      </c>
      <c r="W10" s="96">
        <v>2513546</v>
      </c>
      <c r="X10" s="96">
        <v>2566266</v>
      </c>
      <c r="Y10" s="96">
        <v>2617832</v>
      </c>
      <c r="Z10" s="96">
        <v>2671997</v>
      </c>
      <c r="AA10" s="96">
        <v>2726056</v>
      </c>
      <c r="AB10" s="96">
        <v>2784278</v>
      </c>
      <c r="AC10" s="96">
        <v>2843960</v>
      </c>
      <c r="AD10" s="96">
        <v>2904429</v>
      </c>
      <c r="AE10" s="96">
        <v>2964762</v>
      </c>
      <c r="AF10" s="96">
        <v>3022635</v>
      </c>
      <c r="AG10" s="96">
        <v>3083605</v>
      </c>
      <c r="AH10" s="96">
        <v>3142336</v>
      </c>
      <c r="AI10" s="96">
        <v>3227943</v>
      </c>
      <c r="AJ10" s="96">
        <v>3286542</v>
      </c>
      <c r="AK10" s="96">
        <v>3266790</v>
      </c>
      <c r="AL10" s="96">
        <v>3247039</v>
      </c>
      <c r="AM10" s="96">
        <v>3227287</v>
      </c>
      <c r="AN10" s="96">
        <v>3207536</v>
      </c>
      <c r="AO10" s="96">
        <v>3187784</v>
      </c>
      <c r="AP10" s="96">
        <v>3168033</v>
      </c>
      <c r="AQ10" s="96">
        <v>3148281</v>
      </c>
      <c r="AR10" s="96">
        <v>3128530</v>
      </c>
      <c r="AS10" s="96">
        <v>3108778</v>
      </c>
      <c r="AT10" s="96">
        <v>3089027</v>
      </c>
      <c r="AU10" s="96">
        <v>3060173</v>
      </c>
      <c r="AV10" s="96">
        <v>3051010</v>
      </c>
      <c r="AW10" s="96">
        <v>3039616</v>
      </c>
      <c r="AX10" s="96">
        <v>3026939</v>
      </c>
      <c r="AY10" s="96">
        <v>3011487</v>
      </c>
      <c r="AZ10" s="96">
        <v>2992547</v>
      </c>
      <c r="BA10" s="96">
        <v>2970017</v>
      </c>
      <c r="BB10" s="96">
        <v>2947314</v>
      </c>
      <c r="BC10" s="96">
        <v>2927519</v>
      </c>
      <c r="BD10" s="96">
        <v>2913021</v>
      </c>
      <c r="BE10" s="96">
        <v>2905195</v>
      </c>
      <c r="BF10" s="96">
        <v>2900401</v>
      </c>
      <c r="BG10" s="96">
        <v>2895092</v>
      </c>
      <c r="BH10" s="96">
        <v>2889104</v>
      </c>
      <c r="BI10" s="96">
        <v>2880703</v>
      </c>
      <c r="BJ10" s="96">
        <v>2876101</v>
      </c>
      <c r="BK10" s="96">
        <v>2873457</v>
      </c>
      <c r="BL10" s="96">
        <v>2866376</v>
      </c>
      <c r="BM10" s="96">
        <v>2854191</v>
      </c>
      <c r="BN10" s="96">
        <v>2837849</v>
      </c>
      <c r="BO10" s="96">
        <v>2811666</v>
      </c>
      <c r="BP10" s="96">
        <v>2777689</v>
      </c>
      <c r="BQ10" s="96">
        <v>2745972</v>
      </c>
    </row>
    <row r="11" spans="1:69" x14ac:dyDescent="0.25">
      <c r="A11" s="96" t="s">
        <v>3694</v>
      </c>
      <c r="B11" s="96" t="s">
        <v>3693</v>
      </c>
      <c r="C11" s="96" t="s">
        <v>4215</v>
      </c>
      <c r="D11" s="101">
        <f t="shared" si="0"/>
        <v>74722.76470588235</v>
      </c>
      <c r="E11" s="96" t="s">
        <v>4216</v>
      </c>
      <c r="F11" s="96">
        <v>9443</v>
      </c>
      <c r="G11" s="96">
        <v>10216</v>
      </c>
      <c r="H11" s="96">
        <v>11014</v>
      </c>
      <c r="I11" s="96">
        <v>11839</v>
      </c>
      <c r="J11" s="96">
        <v>12690</v>
      </c>
      <c r="K11" s="96">
        <v>13563</v>
      </c>
      <c r="L11" s="96">
        <v>14546</v>
      </c>
      <c r="M11" s="96">
        <v>15745</v>
      </c>
      <c r="N11" s="96">
        <v>17079</v>
      </c>
      <c r="O11" s="96">
        <v>18449</v>
      </c>
      <c r="P11" s="96">
        <v>19860</v>
      </c>
      <c r="Q11" s="96">
        <v>21322</v>
      </c>
      <c r="R11" s="96">
        <v>22832</v>
      </c>
      <c r="S11" s="96">
        <v>24393</v>
      </c>
      <c r="T11" s="96">
        <v>26003</v>
      </c>
      <c r="U11" s="96">
        <v>27640</v>
      </c>
      <c r="V11" s="96">
        <v>29294</v>
      </c>
      <c r="W11" s="96">
        <v>30949</v>
      </c>
      <c r="X11" s="96">
        <v>32574</v>
      </c>
      <c r="Y11" s="96">
        <v>34142</v>
      </c>
      <c r="Z11" s="96">
        <v>35611</v>
      </c>
      <c r="AA11" s="96">
        <v>36987</v>
      </c>
      <c r="AB11" s="96">
        <v>38598</v>
      </c>
      <c r="AC11" s="96">
        <v>40432</v>
      </c>
      <c r="AD11" s="96">
        <v>42181</v>
      </c>
      <c r="AE11" s="96">
        <v>43809</v>
      </c>
      <c r="AF11" s="96">
        <v>45605</v>
      </c>
      <c r="AG11" s="96">
        <v>47635</v>
      </c>
      <c r="AH11" s="96">
        <v>49654</v>
      </c>
      <c r="AI11" s="96">
        <v>51639</v>
      </c>
      <c r="AJ11" s="96">
        <v>53569</v>
      </c>
      <c r="AK11" s="96">
        <v>55434</v>
      </c>
      <c r="AL11" s="96">
        <v>57283</v>
      </c>
      <c r="AM11" s="96">
        <v>59156</v>
      </c>
      <c r="AN11" s="96">
        <v>61037</v>
      </c>
      <c r="AO11" s="96">
        <v>62928</v>
      </c>
      <c r="AP11" s="96">
        <v>64147</v>
      </c>
      <c r="AQ11" s="96">
        <v>64682</v>
      </c>
      <c r="AR11" s="96">
        <v>65186</v>
      </c>
      <c r="AS11" s="96">
        <v>65655</v>
      </c>
      <c r="AT11" s="96">
        <v>66097</v>
      </c>
      <c r="AU11" s="96">
        <v>67820</v>
      </c>
      <c r="AV11" s="96">
        <v>70849</v>
      </c>
      <c r="AW11" s="96">
        <v>73907</v>
      </c>
      <c r="AX11" s="96">
        <v>76933</v>
      </c>
      <c r="AY11" s="96">
        <v>79826</v>
      </c>
      <c r="AZ11" s="96">
        <v>80221</v>
      </c>
      <c r="BA11" s="96">
        <v>78168</v>
      </c>
      <c r="BB11" s="96">
        <v>76055</v>
      </c>
      <c r="BC11" s="96">
        <v>73852</v>
      </c>
      <c r="BD11" s="96">
        <v>71519</v>
      </c>
      <c r="BE11" s="96">
        <v>70567</v>
      </c>
      <c r="BF11" s="96">
        <v>71013</v>
      </c>
      <c r="BG11" s="96">
        <v>71367</v>
      </c>
      <c r="BH11" s="96">
        <v>71621</v>
      </c>
      <c r="BI11" s="96">
        <v>71746</v>
      </c>
      <c r="BJ11" s="96">
        <v>72540</v>
      </c>
      <c r="BK11" s="96">
        <v>73837</v>
      </c>
      <c r="BL11" s="96">
        <v>75013</v>
      </c>
      <c r="BM11" s="96">
        <v>76343</v>
      </c>
      <c r="BN11" s="96">
        <v>77700</v>
      </c>
      <c r="BO11" s="96">
        <v>79034</v>
      </c>
      <c r="BP11" s="96">
        <v>79824</v>
      </c>
      <c r="BQ11" s="96">
        <v>80088</v>
      </c>
    </row>
    <row r="12" spans="1:69" x14ac:dyDescent="0.25">
      <c r="A12" s="96" t="s">
        <v>4134</v>
      </c>
      <c r="B12" s="96" t="s">
        <v>4133</v>
      </c>
      <c r="C12" s="96" t="s">
        <v>4215</v>
      </c>
      <c r="D12" s="101">
        <f t="shared" si="0"/>
        <v>406297909.2352941</v>
      </c>
      <c r="E12" s="96" t="s">
        <v>4216</v>
      </c>
      <c r="F12" s="96">
        <v>93359407</v>
      </c>
      <c r="G12" s="96">
        <v>95760348</v>
      </c>
      <c r="H12" s="96">
        <v>98268683</v>
      </c>
      <c r="I12" s="96">
        <v>100892507</v>
      </c>
      <c r="J12" s="96">
        <v>103618568</v>
      </c>
      <c r="K12" s="96">
        <v>106444103</v>
      </c>
      <c r="L12" s="96">
        <v>109394536</v>
      </c>
      <c r="M12" s="96">
        <v>112499764</v>
      </c>
      <c r="N12" s="96">
        <v>115729597</v>
      </c>
      <c r="O12" s="96">
        <v>119061868</v>
      </c>
      <c r="P12" s="96">
        <v>122475578</v>
      </c>
      <c r="Q12" s="96">
        <v>125979765</v>
      </c>
      <c r="R12" s="96">
        <v>129605560</v>
      </c>
      <c r="S12" s="96">
        <v>133384981</v>
      </c>
      <c r="T12" s="96">
        <v>137372356</v>
      </c>
      <c r="U12" s="96">
        <v>141756318</v>
      </c>
      <c r="V12" s="96">
        <v>146815543</v>
      </c>
      <c r="W12" s="96">
        <v>151960544</v>
      </c>
      <c r="X12" s="96">
        <v>156741680</v>
      </c>
      <c r="Y12" s="96">
        <v>162014425</v>
      </c>
      <c r="Z12" s="96">
        <v>167707208</v>
      </c>
      <c r="AA12" s="96">
        <v>173118753</v>
      </c>
      <c r="AB12" s="96">
        <v>178587926</v>
      </c>
      <c r="AC12" s="96">
        <v>184342569</v>
      </c>
      <c r="AD12" s="96">
        <v>190162096</v>
      </c>
      <c r="AE12" s="96">
        <v>195956917</v>
      </c>
      <c r="AF12" s="96">
        <v>201916517</v>
      </c>
      <c r="AG12" s="96">
        <v>207894127</v>
      </c>
      <c r="AH12" s="96">
        <v>213455083</v>
      </c>
      <c r="AI12" s="96">
        <v>219021375</v>
      </c>
      <c r="AJ12" s="96">
        <v>225923327</v>
      </c>
      <c r="AK12" s="96">
        <v>230837072</v>
      </c>
      <c r="AL12" s="96">
        <v>236598334</v>
      </c>
      <c r="AM12" s="96">
        <v>242994250</v>
      </c>
      <c r="AN12" s="96">
        <v>249596194</v>
      </c>
      <c r="AO12" s="96">
        <v>255803349</v>
      </c>
      <c r="AP12" s="96">
        <v>261953764</v>
      </c>
      <c r="AQ12" s="96">
        <v>268158920</v>
      </c>
      <c r="AR12" s="96">
        <v>274376380</v>
      </c>
      <c r="AS12" s="96">
        <v>280650496</v>
      </c>
      <c r="AT12" s="96">
        <v>287065982</v>
      </c>
      <c r="AU12" s="96">
        <v>293512340</v>
      </c>
      <c r="AV12" s="96">
        <v>300018650</v>
      </c>
      <c r="AW12" s="96">
        <v>306573087</v>
      </c>
      <c r="AX12" s="96">
        <v>313249616</v>
      </c>
      <c r="AY12" s="96">
        <v>320558754</v>
      </c>
      <c r="AZ12" s="96">
        <v>328703057</v>
      </c>
      <c r="BA12" s="96">
        <v>337498222</v>
      </c>
      <c r="BB12" s="96">
        <v>346630443</v>
      </c>
      <c r="BC12" s="96">
        <v>355754908</v>
      </c>
      <c r="BD12" s="96">
        <v>364427661</v>
      </c>
      <c r="BE12" s="96">
        <v>372351065</v>
      </c>
      <c r="BF12" s="96">
        <v>380383408</v>
      </c>
      <c r="BG12" s="96">
        <v>389131555</v>
      </c>
      <c r="BH12" s="96">
        <v>397922915</v>
      </c>
      <c r="BI12" s="96">
        <v>406501999</v>
      </c>
      <c r="BJ12" s="96">
        <v>415077960</v>
      </c>
      <c r="BK12" s="96">
        <v>423664839</v>
      </c>
      <c r="BL12" s="96">
        <v>432545676</v>
      </c>
      <c r="BM12" s="96">
        <v>441467739</v>
      </c>
      <c r="BN12" s="96">
        <v>449228296</v>
      </c>
      <c r="BO12" s="96">
        <v>456520777</v>
      </c>
      <c r="BP12" s="96">
        <v>464684914</v>
      </c>
      <c r="BQ12" s="96">
        <v>473272080</v>
      </c>
    </row>
    <row r="13" spans="1:69" x14ac:dyDescent="0.25">
      <c r="A13" s="96" t="s">
        <v>210</v>
      </c>
      <c r="B13" s="96" t="s">
        <v>211</v>
      </c>
      <c r="C13" s="96" t="s">
        <v>4215</v>
      </c>
      <c r="D13" s="101">
        <f t="shared" si="0"/>
        <v>8653259.6470588241</v>
      </c>
      <c r="E13" s="96" t="s">
        <v>4216</v>
      </c>
      <c r="F13" s="96">
        <v>133426</v>
      </c>
      <c r="G13" s="96">
        <v>140984</v>
      </c>
      <c r="H13" s="96">
        <v>148877</v>
      </c>
      <c r="I13" s="96">
        <v>157006</v>
      </c>
      <c r="J13" s="96">
        <v>165305</v>
      </c>
      <c r="K13" s="96">
        <v>173797</v>
      </c>
      <c r="L13" s="96">
        <v>182509</v>
      </c>
      <c r="M13" s="96">
        <v>191404</v>
      </c>
      <c r="N13" s="96">
        <v>213582</v>
      </c>
      <c r="O13" s="96">
        <v>253261</v>
      </c>
      <c r="P13" s="96">
        <v>298084</v>
      </c>
      <c r="Q13" s="96">
        <v>344513</v>
      </c>
      <c r="R13" s="96">
        <v>392368</v>
      </c>
      <c r="S13" s="96">
        <v>441546</v>
      </c>
      <c r="T13" s="96">
        <v>491955</v>
      </c>
      <c r="U13" s="96">
        <v>543394</v>
      </c>
      <c r="V13" s="96">
        <v>614177</v>
      </c>
      <c r="W13" s="96">
        <v>706861</v>
      </c>
      <c r="X13" s="96">
        <v>805231</v>
      </c>
      <c r="Y13" s="96">
        <v>908452</v>
      </c>
      <c r="Z13" s="96">
        <v>1014048</v>
      </c>
      <c r="AA13" s="96">
        <v>1100180</v>
      </c>
      <c r="AB13" s="96">
        <v>1167856</v>
      </c>
      <c r="AC13" s="96">
        <v>1237572</v>
      </c>
      <c r="AD13" s="96">
        <v>1308331</v>
      </c>
      <c r="AE13" s="96">
        <v>1379536</v>
      </c>
      <c r="AF13" s="96">
        <v>1468697</v>
      </c>
      <c r="AG13" s="96">
        <v>1575909</v>
      </c>
      <c r="AH13" s="96">
        <v>1683681</v>
      </c>
      <c r="AI13" s="96">
        <v>1791840</v>
      </c>
      <c r="AJ13" s="96">
        <v>1900151</v>
      </c>
      <c r="AK13" s="96">
        <v>2008383</v>
      </c>
      <c r="AL13" s="96">
        <v>2116231</v>
      </c>
      <c r="AM13" s="96">
        <v>2223284</v>
      </c>
      <c r="AN13" s="96">
        <v>2329024</v>
      </c>
      <c r="AO13" s="96">
        <v>2433988</v>
      </c>
      <c r="AP13" s="96">
        <v>2572735</v>
      </c>
      <c r="AQ13" s="96">
        <v>2746119</v>
      </c>
      <c r="AR13" s="96">
        <v>2921130</v>
      </c>
      <c r="AS13" s="96">
        <v>3097563</v>
      </c>
      <c r="AT13" s="96">
        <v>3275333</v>
      </c>
      <c r="AU13" s="96">
        <v>3454198</v>
      </c>
      <c r="AV13" s="96">
        <v>3633655</v>
      </c>
      <c r="AW13" s="96">
        <v>3813443</v>
      </c>
      <c r="AX13" s="96">
        <v>3993339</v>
      </c>
      <c r="AY13" s="96">
        <v>4280993</v>
      </c>
      <c r="AZ13" s="96">
        <v>4898954</v>
      </c>
      <c r="BA13" s="96">
        <v>5872624</v>
      </c>
      <c r="BB13" s="96">
        <v>6988685</v>
      </c>
      <c r="BC13" s="96">
        <v>7992644</v>
      </c>
      <c r="BD13" s="96">
        <v>8481771</v>
      </c>
      <c r="BE13" s="96">
        <v>8575205</v>
      </c>
      <c r="BF13" s="96">
        <v>8664969</v>
      </c>
      <c r="BG13" s="96">
        <v>8751847</v>
      </c>
      <c r="BH13" s="96">
        <v>8835951</v>
      </c>
      <c r="BI13" s="96">
        <v>8916899</v>
      </c>
      <c r="BJ13" s="96">
        <v>8994263</v>
      </c>
      <c r="BK13" s="96">
        <v>9068296</v>
      </c>
      <c r="BL13" s="96">
        <v>9140169</v>
      </c>
      <c r="BM13" s="96">
        <v>9211657</v>
      </c>
      <c r="BN13" s="96">
        <v>9287289</v>
      </c>
      <c r="BO13" s="96">
        <v>9365145</v>
      </c>
      <c r="BP13" s="96">
        <v>9441129</v>
      </c>
      <c r="BQ13" s="96">
        <v>9516871</v>
      </c>
    </row>
    <row r="14" spans="1:69" x14ac:dyDescent="0.25">
      <c r="A14" s="96" t="s">
        <v>145</v>
      </c>
      <c r="B14" s="96" t="s">
        <v>212</v>
      </c>
      <c r="C14" s="96" t="s">
        <v>4215</v>
      </c>
      <c r="D14" s="101">
        <f t="shared" si="0"/>
        <v>43162655.705882356</v>
      </c>
      <c r="E14" s="96" t="s">
        <v>4216</v>
      </c>
      <c r="F14" s="96">
        <v>20349744</v>
      </c>
      <c r="G14" s="96">
        <v>20680653</v>
      </c>
      <c r="H14" s="96">
        <v>21020359</v>
      </c>
      <c r="I14" s="96">
        <v>21364017</v>
      </c>
      <c r="J14" s="96">
        <v>21708487</v>
      </c>
      <c r="K14" s="96">
        <v>22053661</v>
      </c>
      <c r="L14" s="96">
        <v>22403116</v>
      </c>
      <c r="M14" s="96">
        <v>22757014</v>
      </c>
      <c r="N14" s="96">
        <v>23112971</v>
      </c>
      <c r="O14" s="96">
        <v>23472028</v>
      </c>
      <c r="P14" s="96">
        <v>23842803</v>
      </c>
      <c r="Q14" s="96">
        <v>24223379</v>
      </c>
      <c r="R14" s="96">
        <v>24612794</v>
      </c>
      <c r="S14" s="96">
        <v>25020588</v>
      </c>
      <c r="T14" s="96">
        <v>25449754</v>
      </c>
      <c r="U14" s="96">
        <v>25875558</v>
      </c>
      <c r="V14" s="96">
        <v>26290257</v>
      </c>
      <c r="W14" s="96">
        <v>26713780</v>
      </c>
      <c r="X14" s="96">
        <v>27146121</v>
      </c>
      <c r="Y14" s="96">
        <v>27584134</v>
      </c>
      <c r="Z14" s="96">
        <v>28024803</v>
      </c>
      <c r="AA14" s="96">
        <v>28471285</v>
      </c>
      <c r="AB14" s="96">
        <v>28922762</v>
      </c>
      <c r="AC14" s="96">
        <v>29377137</v>
      </c>
      <c r="AD14" s="96">
        <v>29832197</v>
      </c>
      <c r="AE14" s="96">
        <v>30287112</v>
      </c>
      <c r="AF14" s="96">
        <v>30748326</v>
      </c>
      <c r="AG14" s="96">
        <v>31216453</v>
      </c>
      <c r="AH14" s="96">
        <v>31690792</v>
      </c>
      <c r="AI14" s="96">
        <v>32165766</v>
      </c>
      <c r="AJ14" s="96">
        <v>32637657</v>
      </c>
      <c r="AK14" s="96">
        <v>33105763</v>
      </c>
      <c r="AL14" s="96">
        <v>33568285</v>
      </c>
      <c r="AM14" s="96">
        <v>34027240</v>
      </c>
      <c r="AN14" s="96">
        <v>34488696</v>
      </c>
      <c r="AO14" s="96">
        <v>34946110</v>
      </c>
      <c r="AP14" s="96">
        <v>35389362</v>
      </c>
      <c r="AQ14" s="96">
        <v>35815971</v>
      </c>
      <c r="AR14" s="96">
        <v>36233195</v>
      </c>
      <c r="AS14" s="96">
        <v>36653031</v>
      </c>
      <c r="AT14" s="96">
        <v>37070774</v>
      </c>
      <c r="AU14" s="96">
        <v>37480493</v>
      </c>
      <c r="AV14" s="96">
        <v>37885028</v>
      </c>
      <c r="AW14" s="96">
        <v>38278164</v>
      </c>
      <c r="AX14" s="96">
        <v>38668796</v>
      </c>
      <c r="AY14" s="96">
        <v>39070501</v>
      </c>
      <c r="AZ14" s="96">
        <v>39476851</v>
      </c>
      <c r="BA14" s="96">
        <v>39876111</v>
      </c>
      <c r="BB14" s="96">
        <v>40273769</v>
      </c>
      <c r="BC14" s="96">
        <v>40684338</v>
      </c>
      <c r="BD14" s="96">
        <v>40788453</v>
      </c>
      <c r="BE14" s="96">
        <v>41261490</v>
      </c>
      <c r="BF14" s="96">
        <v>41733271</v>
      </c>
      <c r="BG14" s="96">
        <v>42202935</v>
      </c>
      <c r="BH14" s="96">
        <v>42669500</v>
      </c>
      <c r="BI14" s="96">
        <v>43131966</v>
      </c>
      <c r="BJ14" s="96">
        <v>43590368</v>
      </c>
      <c r="BK14" s="96">
        <v>44044811</v>
      </c>
      <c r="BL14" s="96">
        <v>44494502</v>
      </c>
      <c r="BM14" s="96">
        <v>44938712</v>
      </c>
      <c r="BN14" s="96">
        <v>45376763</v>
      </c>
      <c r="BO14" s="96">
        <v>45808747</v>
      </c>
      <c r="BP14" s="96">
        <v>46234830</v>
      </c>
      <c r="BQ14" s="96">
        <v>46654581</v>
      </c>
    </row>
    <row r="15" spans="1:69" x14ac:dyDescent="0.25">
      <c r="A15" s="96" t="s">
        <v>164</v>
      </c>
      <c r="B15" s="96" t="s">
        <v>213</v>
      </c>
      <c r="C15" s="96" t="s">
        <v>4215</v>
      </c>
      <c r="D15" s="101">
        <f t="shared" si="0"/>
        <v>2878920.4705882352</v>
      </c>
      <c r="E15" s="96" t="s">
        <v>4216</v>
      </c>
      <c r="F15" s="96">
        <v>1904148</v>
      </c>
      <c r="G15" s="96">
        <v>1971530</v>
      </c>
      <c r="H15" s="96">
        <v>2039346</v>
      </c>
      <c r="I15" s="96">
        <v>2106142</v>
      </c>
      <c r="J15" s="96">
        <v>2171029</v>
      </c>
      <c r="K15" s="96">
        <v>2234051</v>
      </c>
      <c r="L15" s="96">
        <v>2295496</v>
      </c>
      <c r="M15" s="96">
        <v>2355997</v>
      </c>
      <c r="N15" s="96">
        <v>2416461</v>
      </c>
      <c r="O15" s="96">
        <v>2476359</v>
      </c>
      <c r="P15" s="96">
        <v>2534377</v>
      </c>
      <c r="Q15" s="96">
        <v>2590923</v>
      </c>
      <c r="R15" s="96">
        <v>2648048</v>
      </c>
      <c r="S15" s="96">
        <v>2706852</v>
      </c>
      <c r="T15" s="96">
        <v>2767646</v>
      </c>
      <c r="U15" s="96">
        <v>2830798</v>
      </c>
      <c r="V15" s="96">
        <v>2896311</v>
      </c>
      <c r="W15" s="96">
        <v>2965523</v>
      </c>
      <c r="X15" s="96">
        <v>3038224</v>
      </c>
      <c r="Y15" s="96">
        <v>3097058</v>
      </c>
      <c r="Z15" s="96">
        <v>3135123</v>
      </c>
      <c r="AA15" s="96">
        <v>3167876</v>
      </c>
      <c r="AB15" s="96">
        <v>3202011</v>
      </c>
      <c r="AC15" s="96">
        <v>3238291</v>
      </c>
      <c r="AD15" s="96">
        <v>3272102</v>
      </c>
      <c r="AE15" s="96">
        <v>3300896</v>
      </c>
      <c r="AF15" s="96">
        <v>3327182</v>
      </c>
      <c r="AG15" s="96">
        <v>3351364</v>
      </c>
      <c r="AH15" s="96">
        <v>3366838</v>
      </c>
      <c r="AI15" s="96">
        <v>3448186</v>
      </c>
      <c r="AJ15" s="96">
        <v>3556539</v>
      </c>
      <c r="AK15" s="96">
        <v>3617631</v>
      </c>
      <c r="AL15" s="96">
        <v>3574555</v>
      </c>
      <c r="AM15" s="96">
        <v>3457349</v>
      </c>
      <c r="AN15" s="96">
        <v>3373713</v>
      </c>
      <c r="AO15" s="96">
        <v>3322782</v>
      </c>
      <c r="AP15" s="96">
        <v>3298898</v>
      </c>
      <c r="AQ15" s="96">
        <v>3271418</v>
      </c>
      <c r="AR15" s="96">
        <v>3240550</v>
      </c>
      <c r="AS15" s="96">
        <v>3206030</v>
      </c>
      <c r="AT15" s="96">
        <v>3168523</v>
      </c>
      <c r="AU15" s="96">
        <v>3133133</v>
      </c>
      <c r="AV15" s="96">
        <v>3105037</v>
      </c>
      <c r="AW15" s="96">
        <v>3084102</v>
      </c>
      <c r="AX15" s="96">
        <v>3065745</v>
      </c>
      <c r="AY15" s="96">
        <v>3047246</v>
      </c>
      <c r="AZ15" s="96">
        <v>3026486</v>
      </c>
      <c r="BA15" s="96">
        <v>3004393</v>
      </c>
      <c r="BB15" s="96">
        <v>2983421</v>
      </c>
      <c r="BC15" s="96">
        <v>2964296</v>
      </c>
      <c r="BD15" s="96">
        <v>2946293</v>
      </c>
      <c r="BE15" s="96">
        <v>2928976</v>
      </c>
      <c r="BF15" s="96">
        <v>2914421</v>
      </c>
      <c r="BG15" s="96">
        <v>2901385</v>
      </c>
      <c r="BH15" s="96">
        <v>2889930</v>
      </c>
      <c r="BI15" s="96">
        <v>2878595</v>
      </c>
      <c r="BJ15" s="96">
        <v>2865835</v>
      </c>
      <c r="BK15" s="96">
        <v>2851923</v>
      </c>
      <c r="BL15" s="96">
        <v>2836557</v>
      </c>
      <c r="BM15" s="96">
        <v>2820602</v>
      </c>
      <c r="BN15" s="96">
        <v>2805608</v>
      </c>
      <c r="BO15" s="96">
        <v>2790974</v>
      </c>
      <c r="BP15" s="96">
        <v>2780469</v>
      </c>
      <c r="BQ15" s="96">
        <v>2777970</v>
      </c>
    </row>
    <row r="16" spans="1:69" x14ac:dyDescent="0.25">
      <c r="A16" s="96" t="s">
        <v>214</v>
      </c>
      <c r="B16" s="96" t="s">
        <v>4132</v>
      </c>
      <c r="C16" s="96" t="s">
        <v>4215</v>
      </c>
      <c r="D16" s="101">
        <f t="shared" si="0"/>
        <v>50713.941176470587</v>
      </c>
      <c r="E16" s="96" t="s">
        <v>4216</v>
      </c>
      <c r="F16" s="96">
        <v>20085</v>
      </c>
      <c r="G16" s="96">
        <v>20626</v>
      </c>
      <c r="H16" s="96">
        <v>21272</v>
      </c>
      <c r="I16" s="96">
        <v>21949</v>
      </c>
      <c r="J16" s="96">
        <v>22656</v>
      </c>
      <c r="K16" s="96">
        <v>23391</v>
      </c>
      <c r="L16" s="96">
        <v>24122</v>
      </c>
      <c r="M16" s="96">
        <v>24848</v>
      </c>
      <c r="N16" s="96">
        <v>25608</v>
      </c>
      <c r="O16" s="96">
        <v>26396</v>
      </c>
      <c r="P16" s="96">
        <v>27075</v>
      </c>
      <c r="Q16" s="96">
        <v>27593</v>
      </c>
      <c r="R16" s="96">
        <v>28063</v>
      </c>
      <c r="S16" s="96">
        <v>28529</v>
      </c>
      <c r="T16" s="96">
        <v>29012</v>
      </c>
      <c r="U16" s="96">
        <v>29573</v>
      </c>
      <c r="V16" s="96">
        <v>30198</v>
      </c>
      <c r="W16" s="96">
        <v>30816</v>
      </c>
      <c r="X16" s="96">
        <v>31428</v>
      </c>
      <c r="Y16" s="96">
        <v>32045</v>
      </c>
      <c r="Z16" s="96">
        <v>32886</v>
      </c>
      <c r="AA16" s="96">
        <v>34059</v>
      </c>
      <c r="AB16" s="96">
        <v>35367</v>
      </c>
      <c r="AC16" s="96">
        <v>36735</v>
      </c>
      <c r="AD16" s="96">
        <v>38168</v>
      </c>
      <c r="AE16" s="96">
        <v>39663</v>
      </c>
      <c r="AF16" s="96">
        <v>41221</v>
      </c>
      <c r="AG16" s="96">
        <v>42842</v>
      </c>
      <c r="AH16" s="96">
        <v>44532</v>
      </c>
      <c r="AI16" s="96">
        <v>46288</v>
      </c>
      <c r="AJ16" s="96">
        <v>47818</v>
      </c>
      <c r="AK16" s="96">
        <v>48992</v>
      </c>
      <c r="AL16" s="96">
        <v>50078</v>
      </c>
      <c r="AM16" s="96">
        <v>51174</v>
      </c>
      <c r="AN16" s="96">
        <v>52288</v>
      </c>
      <c r="AO16" s="96">
        <v>53401</v>
      </c>
      <c r="AP16" s="96">
        <v>54500</v>
      </c>
      <c r="AQ16" s="96">
        <v>55578</v>
      </c>
      <c r="AR16" s="96">
        <v>56603</v>
      </c>
      <c r="AS16" s="96">
        <v>57594</v>
      </c>
      <c r="AT16" s="96">
        <v>58230</v>
      </c>
      <c r="AU16" s="96">
        <v>58324</v>
      </c>
      <c r="AV16" s="96">
        <v>58177</v>
      </c>
      <c r="AW16" s="96">
        <v>57941</v>
      </c>
      <c r="AX16" s="96">
        <v>57626</v>
      </c>
      <c r="AY16" s="96">
        <v>57254</v>
      </c>
      <c r="AZ16" s="96">
        <v>56837</v>
      </c>
      <c r="BA16" s="96">
        <v>56383</v>
      </c>
      <c r="BB16" s="96">
        <v>55891</v>
      </c>
      <c r="BC16" s="96">
        <v>55366</v>
      </c>
      <c r="BD16" s="96">
        <v>54849</v>
      </c>
      <c r="BE16" s="96">
        <v>54310</v>
      </c>
      <c r="BF16" s="96">
        <v>53691</v>
      </c>
      <c r="BG16" s="96">
        <v>52995</v>
      </c>
      <c r="BH16" s="96">
        <v>52217</v>
      </c>
      <c r="BI16" s="96">
        <v>51368</v>
      </c>
      <c r="BJ16" s="96">
        <v>50448</v>
      </c>
      <c r="BK16" s="96">
        <v>49463</v>
      </c>
      <c r="BL16" s="96">
        <v>48424</v>
      </c>
      <c r="BM16" s="96">
        <v>47321</v>
      </c>
      <c r="BN16" s="96">
        <v>46189</v>
      </c>
      <c r="BO16" s="96">
        <v>45035</v>
      </c>
      <c r="BP16" s="96">
        <v>44273</v>
      </c>
      <c r="BQ16" s="96">
        <v>43914</v>
      </c>
    </row>
    <row r="17" spans="1:69" x14ac:dyDescent="0.25">
      <c r="A17" s="96" t="s">
        <v>215</v>
      </c>
      <c r="B17" s="96" t="s">
        <v>3692</v>
      </c>
      <c r="C17" s="96" t="s">
        <v>4215</v>
      </c>
      <c r="D17" s="101">
        <f t="shared" si="0"/>
        <v>89231.941176470587</v>
      </c>
      <c r="E17" s="96" t="s">
        <v>4216</v>
      </c>
      <c r="F17" s="96">
        <v>55342</v>
      </c>
      <c r="G17" s="96">
        <v>56245</v>
      </c>
      <c r="H17" s="96">
        <v>57008</v>
      </c>
      <c r="I17" s="96">
        <v>57778</v>
      </c>
      <c r="J17" s="96">
        <v>58664</v>
      </c>
      <c r="K17" s="96">
        <v>59644</v>
      </c>
      <c r="L17" s="96">
        <v>60615</v>
      </c>
      <c r="M17" s="96">
        <v>61617</v>
      </c>
      <c r="N17" s="96">
        <v>62658</v>
      </c>
      <c r="O17" s="96">
        <v>63742</v>
      </c>
      <c r="P17" s="96">
        <v>64517</v>
      </c>
      <c r="Q17" s="96">
        <v>64769</v>
      </c>
      <c r="R17" s="96">
        <v>64695</v>
      </c>
      <c r="S17" s="96">
        <v>64463</v>
      </c>
      <c r="T17" s="96">
        <v>64218</v>
      </c>
      <c r="U17" s="96">
        <v>64035</v>
      </c>
      <c r="V17" s="96">
        <v>63990</v>
      </c>
      <c r="W17" s="96">
        <v>64117</v>
      </c>
      <c r="X17" s="96">
        <v>64329</v>
      </c>
      <c r="Y17" s="96">
        <v>64609</v>
      </c>
      <c r="Z17" s="96">
        <v>64889</v>
      </c>
      <c r="AA17" s="96">
        <v>65076</v>
      </c>
      <c r="AB17" s="96">
        <v>65231</v>
      </c>
      <c r="AC17" s="96">
        <v>65408</v>
      </c>
      <c r="AD17" s="96">
        <v>65362</v>
      </c>
      <c r="AE17" s="96">
        <v>65048</v>
      </c>
      <c r="AF17" s="96">
        <v>64712</v>
      </c>
      <c r="AG17" s="96">
        <v>64353</v>
      </c>
      <c r="AH17" s="96">
        <v>63982</v>
      </c>
      <c r="AI17" s="96">
        <v>63636</v>
      </c>
      <c r="AJ17" s="96">
        <v>63328</v>
      </c>
      <c r="AK17" s="96">
        <v>63634</v>
      </c>
      <c r="AL17" s="96">
        <v>64659</v>
      </c>
      <c r="AM17" s="96">
        <v>65834</v>
      </c>
      <c r="AN17" s="96">
        <v>67072</v>
      </c>
      <c r="AO17" s="96">
        <v>68398</v>
      </c>
      <c r="AP17" s="96">
        <v>69798</v>
      </c>
      <c r="AQ17" s="96">
        <v>71218</v>
      </c>
      <c r="AR17" s="96">
        <v>72572</v>
      </c>
      <c r="AS17" s="96">
        <v>73821</v>
      </c>
      <c r="AT17" s="96">
        <v>75055</v>
      </c>
      <c r="AU17" s="96">
        <v>76215</v>
      </c>
      <c r="AV17" s="96">
        <v>77195</v>
      </c>
      <c r="AW17" s="96">
        <v>78075</v>
      </c>
      <c r="AX17" s="96">
        <v>78941</v>
      </c>
      <c r="AY17" s="96">
        <v>79869</v>
      </c>
      <c r="AZ17" s="96">
        <v>80895</v>
      </c>
      <c r="BA17" s="96">
        <v>82016</v>
      </c>
      <c r="BB17" s="96">
        <v>83251</v>
      </c>
      <c r="BC17" s="96">
        <v>84534</v>
      </c>
      <c r="BD17" s="96">
        <v>85695</v>
      </c>
      <c r="BE17" s="96">
        <v>86729</v>
      </c>
      <c r="BF17" s="96">
        <v>87674</v>
      </c>
      <c r="BG17" s="96">
        <v>88497</v>
      </c>
      <c r="BH17" s="96">
        <v>89236</v>
      </c>
      <c r="BI17" s="96">
        <v>89941</v>
      </c>
      <c r="BJ17" s="96">
        <v>90564</v>
      </c>
      <c r="BK17" s="96">
        <v>91119</v>
      </c>
      <c r="BL17" s="96">
        <v>91626</v>
      </c>
      <c r="BM17" s="96">
        <v>92117</v>
      </c>
      <c r="BN17" s="96">
        <v>92664</v>
      </c>
      <c r="BO17" s="96">
        <v>93219</v>
      </c>
      <c r="BP17" s="96">
        <v>93763</v>
      </c>
      <c r="BQ17" s="96">
        <v>94298</v>
      </c>
    </row>
    <row r="18" spans="1:69" x14ac:dyDescent="0.25">
      <c r="A18" s="96" t="s">
        <v>84</v>
      </c>
      <c r="B18" s="96" t="s">
        <v>216</v>
      </c>
      <c r="C18" s="96" t="s">
        <v>4215</v>
      </c>
      <c r="D18" s="101">
        <f t="shared" si="0"/>
        <v>23786041.470588237</v>
      </c>
      <c r="E18" s="96" t="s">
        <v>4216</v>
      </c>
      <c r="F18" s="96">
        <v>10276477</v>
      </c>
      <c r="G18" s="96">
        <v>10483000</v>
      </c>
      <c r="H18" s="96">
        <v>10742000</v>
      </c>
      <c r="I18" s="96">
        <v>10950000</v>
      </c>
      <c r="J18" s="96">
        <v>11167000</v>
      </c>
      <c r="K18" s="96">
        <v>11388000</v>
      </c>
      <c r="L18" s="96">
        <v>11651000</v>
      </c>
      <c r="M18" s="96">
        <v>11799000</v>
      </c>
      <c r="N18" s="96">
        <v>12009000</v>
      </c>
      <c r="O18" s="96">
        <v>12263000</v>
      </c>
      <c r="P18" s="96">
        <v>12507000</v>
      </c>
      <c r="Q18" s="96">
        <v>12937000</v>
      </c>
      <c r="R18" s="96">
        <v>13177000</v>
      </c>
      <c r="S18" s="96">
        <v>13380000</v>
      </c>
      <c r="T18" s="96">
        <v>13723000</v>
      </c>
      <c r="U18" s="96">
        <v>13893000</v>
      </c>
      <c r="V18" s="96">
        <v>14033000</v>
      </c>
      <c r="W18" s="96">
        <v>14192000</v>
      </c>
      <c r="X18" s="96">
        <v>14358000</v>
      </c>
      <c r="Y18" s="96">
        <v>14514000</v>
      </c>
      <c r="Z18" s="96">
        <v>14692000</v>
      </c>
      <c r="AA18" s="96">
        <v>14923260</v>
      </c>
      <c r="AB18" s="96">
        <v>15184247</v>
      </c>
      <c r="AC18" s="96">
        <v>15393472</v>
      </c>
      <c r="AD18" s="96">
        <v>15579391</v>
      </c>
      <c r="AE18" s="96">
        <v>15788312</v>
      </c>
      <c r="AF18" s="96">
        <v>16018350</v>
      </c>
      <c r="AG18" s="96">
        <v>16263874</v>
      </c>
      <c r="AH18" s="96">
        <v>16532164</v>
      </c>
      <c r="AI18" s="96">
        <v>16814416</v>
      </c>
      <c r="AJ18" s="96">
        <v>17065128</v>
      </c>
      <c r="AK18" s="96">
        <v>17284036</v>
      </c>
      <c r="AL18" s="96">
        <v>17478635</v>
      </c>
      <c r="AM18" s="96">
        <v>17634808</v>
      </c>
      <c r="AN18" s="96">
        <v>17805468</v>
      </c>
      <c r="AO18" s="96">
        <v>18004882</v>
      </c>
      <c r="AP18" s="96">
        <v>18224767</v>
      </c>
      <c r="AQ18" s="96">
        <v>18423037</v>
      </c>
      <c r="AR18" s="96">
        <v>18607584</v>
      </c>
      <c r="AS18" s="96">
        <v>18812264</v>
      </c>
      <c r="AT18" s="96">
        <v>19028802</v>
      </c>
      <c r="AU18" s="96">
        <v>19274701</v>
      </c>
      <c r="AV18" s="96">
        <v>19495210</v>
      </c>
      <c r="AW18" s="96">
        <v>19720737</v>
      </c>
      <c r="AX18" s="96">
        <v>19932722</v>
      </c>
      <c r="AY18" s="96">
        <v>20176844</v>
      </c>
      <c r="AZ18" s="96">
        <v>20450966</v>
      </c>
      <c r="BA18" s="96">
        <v>20827622</v>
      </c>
      <c r="BB18" s="96">
        <v>21249199</v>
      </c>
      <c r="BC18" s="96">
        <v>21691653</v>
      </c>
      <c r="BD18" s="96">
        <v>22031750</v>
      </c>
      <c r="BE18" s="96">
        <v>22340024</v>
      </c>
      <c r="BF18" s="96">
        <v>22733465</v>
      </c>
      <c r="BG18" s="96">
        <v>23128129</v>
      </c>
      <c r="BH18" s="96">
        <v>23475686</v>
      </c>
      <c r="BI18" s="96">
        <v>23815995</v>
      </c>
      <c r="BJ18" s="96">
        <v>24190907</v>
      </c>
      <c r="BK18" s="96">
        <v>24592588</v>
      </c>
      <c r="BL18" s="96">
        <v>24963258</v>
      </c>
      <c r="BM18" s="96">
        <v>25334826</v>
      </c>
      <c r="BN18" s="96">
        <v>25649248</v>
      </c>
      <c r="BO18" s="96">
        <v>25685412</v>
      </c>
      <c r="BP18" s="96">
        <v>26014399</v>
      </c>
      <c r="BQ18" s="96">
        <v>26638544</v>
      </c>
    </row>
    <row r="19" spans="1:69" x14ac:dyDescent="0.25">
      <c r="A19" s="96" t="s">
        <v>51</v>
      </c>
      <c r="B19" s="96" t="s">
        <v>217</v>
      </c>
      <c r="C19" s="96" t="s">
        <v>4215</v>
      </c>
      <c r="D19" s="101">
        <f t="shared" si="0"/>
        <v>8653870.1176470593</v>
      </c>
      <c r="E19" s="96" t="s">
        <v>4216</v>
      </c>
      <c r="F19" s="96">
        <v>7047539</v>
      </c>
      <c r="G19" s="96">
        <v>7086299</v>
      </c>
      <c r="H19" s="96">
        <v>7129864</v>
      </c>
      <c r="I19" s="96">
        <v>7175811</v>
      </c>
      <c r="J19" s="96">
        <v>7223801</v>
      </c>
      <c r="K19" s="96">
        <v>7270889</v>
      </c>
      <c r="L19" s="96">
        <v>7322066</v>
      </c>
      <c r="M19" s="96">
        <v>7376998</v>
      </c>
      <c r="N19" s="96">
        <v>7415403</v>
      </c>
      <c r="O19" s="96">
        <v>7441055</v>
      </c>
      <c r="P19" s="96">
        <v>7467086</v>
      </c>
      <c r="Q19" s="96">
        <v>7500482</v>
      </c>
      <c r="R19" s="96">
        <v>7544201</v>
      </c>
      <c r="S19" s="96">
        <v>7586115</v>
      </c>
      <c r="T19" s="96">
        <v>7599038</v>
      </c>
      <c r="U19" s="96">
        <v>7578903</v>
      </c>
      <c r="V19" s="96">
        <v>7565525</v>
      </c>
      <c r="W19" s="96">
        <v>7568430</v>
      </c>
      <c r="X19" s="96">
        <v>7562305</v>
      </c>
      <c r="Y19" s="96">
        <v>7549425</v>
      </c>
      <c r="Z19" s="96">
        <v>7549433</v>
      </c>
      <c r="AA19" s="96">
        <v>7568710</v>
      </c>
      <c r="AB19" s="96">
        <v>7574140</v>
      </c>
      <c r="AC19" s="96">
        <v>7561910</v>
      </c>
      <c r="AD19" s="96">
        <v>7561434</v>
      </c>
      <c r="AE19" s="96">
        <v>7564985</v>
      </c>
      <c r="AF19" s="96">
        <v>7569794</v>
      </c>
      <c r="AG19" s="96">
        <v>7574586</v>
      </c>
      <c r="AH19" s="96">
        <v>7585317</v>
      </c>
      <c r="AI19" s="96">
        <v>7619567</v>
      </c>
      <c r="AJ19" s="96">
        <v>7677850</v>
      </c>
      <c r="AK19" s="96">
        <v>7754891</v>
      </c>
      <c r="AL19" s="96">
        <v>7840709</v>
      </c>
      <c r="AM19" s="96">
        <v>7905633</v>
      </c>
      <c r="AN19" s="96">
        <v>7936118</v>
      </c>
      <c r="AO19" s="96">
        <v>7948278</v>
      </c>
      <c r="AP19" s="96">
        <v>7959017</v>
      </c>
      <c r="AQ19" s="96">
        <v>7968041</v>
      </c>
      <c r="AR19" s="96">
        <v>7976789</v>
      </c>
      <c r="AS19" s="96">
        <v>7992324</v>
      </c>
      <c r="AT19" s="96">
        <v>8011566</v>
      </c>
      <c r="AU19" s="96">
        <v>8042293</v>
      </c>
      <c r="AV19" s="96">
        <v>8081957</v>
      </c>
      <c r="AW19" s="96">
        <v>8121423</v>
      </c>
      <c r="AX19" s="96">
        <v>8171966</v>
      </c>
      <c r="AY19" s="96">
        <v>8227829</v>
      </c>
      <c r="AZ19" s="96">
        <v>8268641</v>
      </c>
      <c r="BA19" s="96">
        <v>8295487</v>
      </c>
      <c r="BB19" s="96">
        <v>8321496</v>
      </c>
      <c r="BC19" s="96">
        <v>8343323</v>
      </c>
      <c r="BD19" s="96">
        <v>8363404</v>
      </c>
      <c r="BE19" s="96">
        <v>8391643</v>
      </c>
      <c r="BF19" s="96">
        <v>8429991</v>
      </c>
      <c r="BG19" s="96">
        <v>8479823</v>
      </c>
      <c r="BH19" s="96">
        <v>8546356</v>
      </c>
      <c r="BI19" s="96">
        <v>8642699</v>
      </c>
      <c r="BJ19" s="96">
        <v>8736668</v>
      </c>
      <c r="BK19" s="96">
        <v>8797566</v>
      </c>
      <c r="BL19" s="96">
        <v>8840521</v>
      </c>
      <c r="BM19" s="96">
        <v>8879920</v>
      </c>
      <c r="BN19" s="96">
        <v>8916864</v>
      </c>
      <c r="BO19" s="96">
        <v>8955797</v>
      </c>
      <c r="BP19" s="96">
        <v>9041851</v>
      </c>
      <c r="BQ19" s="96">
        <v>9132383</v>
      </c>
    </row>
    <row r="20" spans="1:69" x14ac:dyDescent="0.25">
      <c r="A20" s="96" t="s">
        <v>168</v>
      </c>
      <c r="B20" s="96" t="s">
        <v>218</v>
      </c>
      <c r="C20" s="96" t="s">
        <v>4215</v>
      </c>
      <c r="D20" s="101">
        <f t="shared" si="0"/>
        <v>9557496.6470588241</v>
      </c>
      <c r="E20" s="96" t="s">
        <v>4216</v>
      </c>
      <c r="F20" s="96">
        <v>3894500</v>
      </c>
      <c r="G20" s="96">
        <v>4045750</v>
      </c>
      <c r="H20" s="96">
        <v>4168150</v>
      </c>
      <c r="I20" s="96">
        <v>4293550</v>
      </c>
      <c r="J20" s="96">
        <v>4439250</v>
      </c>
      <c r="K20" s="96">
        <v>4574650</v>
      </c>
      <c r="L20" s="96">
        <v>4708150</v>
      </c>
      <c r="M20" s="96">
        <v>4832000</v>
      </c>
      <c r="N20" s="96">
        <v>4948500</v>
      </c>
      <c r="O20" s="96">
        <v>5063300</v>
      </c>
      <c r="P20" s="96">
        <v>5172050</v>
      </c>
      <c r="Q20" s="96">
        <v>5282950</v>
      </c>
      <c r="R20" s="96">
        <v>5391450</v>
      </c>
      <c r="S20" s="96">
        <v>5493900</v>
      </c>
      <c r="T20" s="96">
        <v>5594100</v>
      </c>
      <c r="U20" s="96">
        <v>5689050</v>
      </c>
      <c r="V20" s="96">
        <v>5781000</v>
      </c>
      <c r="W20" s="96">
        <v>5876150</v>
      </c>
      <c r="X20" s="96">
        <v>5976150</v>
      </c>
      <c r="Y20" s="96">
        <v>6071300</v>
      </c>
      <c r="Z20" s="96">
        <v>6160500</v>
      </c>
      <c r="AA20" s="96">
        <v>6257750</v>
      </c>
      <c r="AB20" s="96">
        <v>6357550</v>
      </c>
      <c r="AC20" s="96">
        <v>6459800</v>
      </c>
      <c r="AD20" s="96">
        <v>6567850</v>
      </c>
      <c r="AE20" s="96">
        <v>6670150</v>
      </c>
      <c r="AF20" s="96">
        <v>6770300</v>
      </c>
      <c r="AG20" s="96">
        <v>6875350</v>
      </c>
      <c r="AH20" s="96">
        <v>6974600</v>
      </c>
      <c r="AI20" s="96">
        <v>7076550</v>
      </c>
      <c r="AJ20" s="96">
        <v>7175200</v>
      </c>
      <c r="AK20" s="96">
        <v>7271300</v>
      </c>
      <c r="AL20" s="96">
        <v>7382050</v>
      </c>
      <c r="AM20" s="96">
        <v>7494800</v>
      </c>
      <c r="AN20" s="96">
        <v>7596550</v>
      </c>
      <c r="AO20" s="96">
        <v>7684850</v>
      </c>
      <c r="AP20" s="96">
        <v>7763000</v>
      </c>
      <c r="AQ20" s="96">
        <v>7838250</v>
      </c>
      <c r="AR20" s="96">
        <v>7913000</v>
      </c>
      <c r="AS20" s="96">
        <v>7982750</v>
      </c>
      <c r="AT20" s="96">
        <v>8048600</v>
      </c>
      <c r="AU20" s="96">
        <v>8111200</v>
      </c>
      <c r="AV20" s="96">
        <v>8171950</v>
      </c>
      <c r="AW20" s="96">
        <v>8234100</v>
      </c>
      <c r="AX20" s="96">
        <v>8306500</v>
      </c>
      <c r="AY20" s="96">
        <v>8391850</v>
      </c>
      <c r="AZ20" s="96">
        <v>8484550</v>
      </c>
      <c r="BA20" s="96">
        <v>8581300</v>
      </c>
      <c r="BB20" s="96">
        <v>8763400</v>
      </c>
      <c r="BC20" s="96">
        <v>8947243</v>
      </c>
      <c r="BD20" s="96">
        <v>9054332</v>
      </c>
      <c r="BE20" s="96">
        <v>9173082</v>
      </c>
      <c r="BF20" s="96">
        <v>9295784</v>
      </c>
      <c r="BG20" s="96">
        <v>9416801</v>
      </c>
      <c r="BH20" s="96">
        <v>9535079</v>
      </c>
      <c r="BI20" s="96">
        <v>9649341</v>
      </c>
      <c r="BJ20" s="96">
        <v>9757812</v>
      </c>
      <c r="BK20" s="96">
        <v>9854033</v>
      </c>
      <c r="BL20" s="96">
        <v>9939771</v>
      </c>
      <c r="BM20" s="96">
        <v>10024283</v>
      </c>
      <c r="BN20" s="96">
        <v>10093121</v>
      </c>
      <c r="BO20" s="96">
        <v>10137750</v>
      </c>
      <c r="BP20" s="96">
        <v>10141756</v>
      </c>
      <c r="BQ20" s="96">
        <v>10112555</v>
      </c>
    </row>
    <row r="21" spans="1:69" x14ac:dyDescent="0.25">
      <c r="A21" s="96" t="s">
        <v>219</v>
      </c>
      <c r="B21" s="96" t="s">
        <v>220</v>
      </c>
      <c r="C21" s="96" t="s">
        <v>4215</v>
      </c>
      <c r="D21" s="101">
        <f t="shared" si="0"/>
        <v>10647549.647058824</v>
      </c>
      <c r="E21" s="96" t="s">
        <v>4216</v>
      </c>
      <c r="F21" s="96">
        <v>2746628</v>
      </c>
      <c r="G21" s="96">
        <v>2815972</v>
      </c>
      <c r="H21" s="96">
        <v>2887398</v>
      </c>
      <c r="I21" s="96">
        <v>2948133</v>
      </c>
      <c r="J21" s="96">
        <v>3033221</v>
      </c>
      <c r="K21" s="96">
        <v>3118134</v>
      </c>
      <c r="L21" s="96">
        <v>3193378</v>
      </c>
      <c r="M21" s="96">
        <v>3274493</v>
      </c>
      <c r="N21" s="96">
        <v>3352397</v>
      </c>
      <c r="O21" s="96">
        <v>3424429</v>
      </c>
      <c r="P21" s="96">
        <v>3497834</v>
      </c>
      <c r="Q21" s="96">
        <v>3582070</v>
      </c>
      <c r="R21" s="96">
        <v>3579195</v>
      </c>
      <c r="S21" s="96">
        <v>3571450</v>
      </c>
      <c r="T21" s="96">
        <v>3660032</v>
      </c>
      <c r="U21" s="96">
        <v>3749232</v>
      </c>
      <c r="V21" s="96">
        <v>3830889</v>
      </c>
      <c r="W21" s="96">
        <v>3927428</v>
      </c>
      <c r="X21" s="96">
        <v>4039410</v>
      </c>
      <c r="Y21" s="96">
        <v>4137437</v>
      </c>
      <c r="Z21" s="96">
        <v>4312834</v>
      </c>
      <c r="AA21" s="96">
        <v>4490743</v>
      </c>
      <c r="AB21" s="96">
        <v>4602271</v>
      </c>
      <c r="AC21" s="96">
        <v>4726506</v>
      </c>
      <c r="AD21" s="96">
        <v>4842268</v>
      </c>
      <c r="AE21" s="96">
        <v>4948024</v>
      </c>
      <c r="AF21" s="96">
        <v>5041706</v>
      </c>
      <c r="AG21" s="96">
        <v>5157769</v>
      </c>
      <c r="AH21" s="96">
        <v>5271840</v>
      </c>
      <c r="AI21" s="96">
        <v>5373697</v>
      </c>
      <c r="AJ21" s="96">
        <v>5483793</v>
      </c>
      <c r="AK21" s="96">
        <v>5594828</v>
      </c>
      <c r="AL21" s="96">
        <v>5743085</v>
      </c>
      <c r="AM21" s="96">
        <v>5555220</v>
      </c>
      <c r="AN21" s="96">
        <v>5586408</v>
      </c>
      <c r="AO21" s="96">
        <v>5932783</v>
      </c>
      <c r="AP21" s="96">
        <v>5930507</v>
      </c>
      <c r="AQ21" s="96">
        <v>5923862</v>
      </c>
      <c r="AR21" s="96">
        <v>6035340</v>
      </c>
      <c r="AS21" s="96">
        <v>6180180</v>
      </c>
      <c r="AT21" s="96">
        <v>6307659</v>
      </c>
      <c r="AU21" s="96">
        <v>6465729</v>
      </c>
      <c r="AV21" s="96">
        <v>6648938</v>
      </c>
      <c r="AW21" s="96">
        <v>6860846</v>
      </c>
      <c r="AX21" s="96">
        <v>7120496</v>
      </c>
      <c r="AY21" s="96">
        <v>7388874</v>
      </c>
      <c r="AZ21" s="96">
        <v>7658190</v>
      </c>
      <c r="BA21" s="96">
        <v>7944609</v>
      </c>
      <c r="BB21" s="96">
        <v>8278109</v>
      </c>
      <c r="BC21" s="96">
        <v>8709366</v>
      </c>
      <c r="BD21" s="96">
        <v>9126605</v>
      </c>
      <c r="BE21" s="96">
        <v>9455733</v>
      </c>
      <c r="BF21" s="96">
        <v>9795479</v>
      </c>
      <c r="BG21" s="96">
        <v>10149577</v>
      </c>
      <c r="BH21" s="96">
        <v>10494913</v>
      </c>
      <c r="BI21" s="96">
        <v>10727148</v>
      </c>
      <c r="BJ21" s="96">
        <v>10903327</v>
      </c>
      <c r="BK21" s="96">
        <v>11155593</v>
      </c>
      <c r="BL21" s="96">
        <v>11493472</v>
      </c>
      <c r="BM21" s="96">
        <v>11874838</v>
      </c>
      <c r="BN21" s="96">
        <v>12220227</v>
      </c>
      <c r="BO21" s="96">
        <v>12551213</v>
      </c>
      <c r="BP21" s="96">
        <v>12889576</v>
      </c>
      <c r="BQ21" s="96">
        <v>13238559</v>
      </c>
    </row>
    <row r="22" spans="1:69" x14ac:dyDescent="0.25">
      <c r="A22" s="96" t="s">
        <v>63</v>
      </c>
      <c r="B22" s="96" t="s">
        <v>221</v>
      </c>
      <c r="C22" s="96" t="s">
        <v>4215</v>
      </c>
      <c r="D22" s="101">
        <f t="shared" si="0"/>
        <v>11239495.705882354</v>
      </c>
      <c r="E22" s="96" t="s">
        <v>4216</v>
      </c>
      <c r="F22" s="96">
        <v>9153489</v>
      </c>
      <c r="G22" s="96">
        <v>9183948</v>
      </c>
      <c r="H22" s="96">
        <v>9220578</v>
      </c>
      <c r="I22" s="96">
        <v>9289770</v>
      </c>
      <c r="J22" s="96">
        <v>9378113</v>
      </c>
      <c r="K22" s="96">
        <v>9463667</v>
      </c>
      <c r="L22" s="96">
        <v>9527807</v>
      </c>
      <c r="M22" s="96">
        <v>9580991</v>
      </c>
      <c r="N22" s="96">
        <v>9618756</v>
      </c>
      <c r="O22" s="96">
        <v>9646032</v>
      </c>
      <c r="P22" s="96">
        <v>9655549</v>
      </c>
      <c r="Q22" s="96">
        <v>9673162</v>
      </c>
      <c r="R22" s="96">
        <v>9711115</v>
      </c>
      <c r="S22" s="96">
        <v>9741720</v>
      </c>
      <c r="T22" s="96">
        <v>9772419</v>
      </c>
      <c r="U22" s="96">
        <v>9800700</v>
      </c>
      <c r="V22" s="96">
        <v>9818227</v>
      </c>
      <c r="W22" s="96">
        <v>9830358</v>
      </c>
      <c r="X22" s="96">
        <v>9839534</v>
      </c>
      <c r="Y22" s="96">
        <v>9848382</v>
      </c>
      <c r="Z22" s="96">
        <v>9859242</v>
      </c>
      <c r="AA22" s="96">
        <v>9858982</v>
      </c>
      <c r="AB22" s="96">
        <v>9856303</v>
      </c>
      <c r="AC22" s="96">
        <v>9855520</v>
      </c>
      <c r="AD22" s="96">
        <v>9855372</v>
      </c>
      <c r="AE22" s="96">
        <v>9858308</v>
      </c>
      <c r="AF22" s="96">
        <v>9861823</v>
      </c>
      <c r="AG22" s="96">
        <v>9870234</v>
      </c>
      <c r="AH22" s="96">
        <v>9901664</v>
      </c>
      <c r="AI22" s="96">
        <v>9937697</v>
      </c>
      <c r="AJ22" s="96">
        <v>9967379</v>
      </c>
      <c r="AK22" s="96">
        <v>10004486</v>
      </c>
      <c r="AL22" s="96">
        <v>10045158</v>
      </c>
      <c r="AM22" s="96">
        <v>10084475</v>
      </c>
      <c r="AN22" s="96">
        <v>10115603</v>
      </c>
      <c r="AO22" s="96">
        <v>10136811</v>
      </c>
      <c r="AP22" s="96">
        <v>10156637</v>
      </c>
      <c r="AQ22" s="96">
        <v>10181245</v>
      </c>
      <c r="AR22" s="96">
        <v>10203008</v>
      </c>
      <c r="AS22" s="96">
        <v>10226419</v>
      </c>
      <c r="AT22" s="96">
        <v>10251250</v>
      </c>
      <c r="AU22" s="96">
        <v>10286570</v>
      </c>
      <c r="AV22" s="96">
        <v>10332785</v>
      </c>
      <c r="AW22" s="96">
        <v>10376133</v>
      </c>
      <c r="AX22" s="96">
        <v>10421137</v>
      </c>
      <c r="AY22" s="96">
        <v>10478617</v>
      </c>
      <c r="AZ22" s="96">
        <v>10547958</v>
      </c>
      <c r="BA22" s="96">
        <v>10625700</v>
      </c>
      <c r="BB22" s="96">
        <v>10709973</v>
      </c>
      <c r="BC22" s="96">
        <v>10796493</v>
      </c>
      <c r="BD22" s="96">
        <v>10895586</v>
      </c>
      <c r="BE22" s="96">
        <v>11038264</v>
      </c>
      <c r="BF22" s="96">
        <v>11106932</v>
      </c>
      <c r="BG22" s="96">
        <v>11159407</v>
      </c>
      <c r="BH22" s="96">
        <v>11209057</v>
      </c>
      <c r="BI22" s="96">
        <v>11274196</v>
      </c>
      <c r="BJ22" s="96">
        <v>11331422</v>
      </c>
      <c r="BK22" s="96">
        <v>11375158</v>
      </c>
      <c r="BL22" s="96">
        <v>11427054</v>
      </c>
      <c r="BM22" s="96">
        <v>11488980</v>
      </c>
      <c r="BN22" s="96">
        <v>11538604</v>
      </c>
      <c r="BO22" s="96">
        <v>11586195</v>
      </c>
      <c r="BP22" s="96">
        <v>11685814</v>
      </c>
      <c r="BQ22" s="96">
        <v>11822592</v>
      </c>
    </row>
    <row r="23" spans="1:69" x14ac:dyDescent="0.25">
      <c r="A23" s="96" t="s">
        <v>222</v>
      </c>
      <c r="B23" s="96" t="s">
        <v>223</v>
      </c>
      <c r="C23" s="96" t="s">
        <v>4215</v>
      </c>
      <c r="D23" s="101">
        <f t="shared" si="0"/>
        <v>11033115.882352941</v>
      </c>
      <c r="E23" s="96" t="s">
        <v>4216</v>
      </c>
      <c r="F23" s="96">
        <v>2512284</v>
      </c>
      <c r="G23" s="96">
        <v>2551216</v>
      </c>
      <c r="H23" s="96">
        <v>2593302</v>
      </c>
      <c r="I23" s="96">
        <v>2638082</v>
      </c>
      <c r="J23" s="96">
        <v>2685619</v>
      </c>
      <c r="K23" s="96">
        <v>2735843</v>
      </c>
      <c r="L23" s="96">
        <v>2788642</v>
      </c>
      <c r="M23" s="96">
        <v>2843739</v>
      </c>
      <c r="N23" s="96">
        <v>2901218</v>
      </c>
      <c r="O23" s="96">
        <v>2961166</v>
      </c>
      <c r="P23" s="96">
        <v>3023443</v>
      </c>
      <c r="Q23" s="96">
        <v>3088381</v>
      </c>
      <c r="R23" s="96">
        <v>3156408</v>
      </c>
      <c r="S23" s="96">
        <v>3227380</v>
      </c>
      <c r="T23" s="96">
        <v>3301276</v>
      </c>
      <c r="U23" s="96">
        <v>3378703</v>
      </c>
      <c r="V23" s="96">
        <v>3460329</v>
      </c>
      <c r="W23" s="96">
        <v>3546454</v>
      </c>
      <c r="X23" s="96">
        <v>3636927</v>
      </c>
      <c r="Y23" s="96">
        <v>3732394</v>
      </c>
      <c r="Z23" s="96">
        <v>3833939</v>
      </c>
      <c r="AA23" s="96">
        <v>3941569</v>
      </c>
      <c r="AB23" s="96">
        <v>4054385</v>
      </c>
      <c r="AC23" s="96">
        <v>4171526</v>
      </c>
      <c r="AD23" s="96">
        <v>4293070</v>
      </c>
      <c r="AE23" s="96">
        <v>4419552</v>
      </c>
      <c r="AF23" s="96">
        <v>4551382</v>
      </c>
      <c r="AG23" s="96">
        <v>4688787</v>
      </c>
      <c r="AH23" s="96">
        <v>4831624</v>
      </c>
      <c r="AI23" s="96">
        <v>4979680</v>
      </c>
      <c r="AJ23" s="96">
        <v>5133419</v>
      </c>
      <c r="AK23" s="96">
        <v>5293046</v>
      </c>
      <c r="AL23" s="96">
        <v>5457778</v>
      </c>
      <c r="AM23" s="96">
        <v>5706181</v>
      </c>
      <c r="AN23" s="96">
        <v>5923394</v>
      </c>
      <c r="AO23" s="96">
        <v>6046511</v>
      </c>
      <c r="AP23" s="96">
        <v>6203860</v>
      </c>
      <c r="AQ23" s="96">
        <v>6387026</v>
      </c>
      <c r="AR23" s="96">
        <v>6584183</v>
      </c>
      <c r="AS23" s="96">
        <v>6788589</v>
      </c>
      <c r="AT23" s="96">
        <v>6998023</v>
      </c>
      <c r="AU23" s="96">
        <v>7212041</v>
      </c>
      <c r="AV23" s="96">
        <v>7431783</v>
      </c>
      <c r="AW23" s="96">
        <v>7659208</v>
      </c>
      <c r="AX23" s="96">
        <v>7894554</v>
      </c>
      <c r="AY23" s="96">
        <v>8149419</v>
      </c>
      <c r="AZ23" s="96">
        <v>8402631</v>
      </c>
      <c r="BA23" s="96">
        <v>8647761</v>
      </c>
      <c r="BB23" s="96">
        <v>8906469</v>
      </c>
      <c r="BC23" s="96">
        <v>9172514</v>
      </c>
      <c r="BD23" s="96">
        <v>9445710</v>
      </c>
      <c r="BE23" s="96">
        <v>9726380</v>
      </c>
      <c r="BF23" s="96">
        <v>10014078</v>
      </c>
      <c r="BG23" s="96">
        <v>10308730</v>
      </c>
      <c r="BH23" s="96">
        <v>10614844</v>
      </c>
      <c r="BI23" s="96">
        <v>10932783</v>
      </c>
      <c r="BJ23" s="96">
        <v>11260085</v>
      </c>
      <c r="BK23" s="96">
        <v>11596779</v>
      </c>
      <c r="BL23" s="96">
        <v>11940683</v>
      </c>
      <c r="BM23" s="96">
        <v>12290444</v>
      </c>
      <c r="BN23" s="96">
        <v>12643123</v>
      </c>
      <c r="BO23" s="96">
        <v>12996895</v>
      </c>
      <c r="BP23" s="96">
        <v>13352864</v>
      </c>
      <c r="BQ23" s="96">
        <v>13712828</v>
      </c>
    </row>
    <row r="24" spans="1:69" x14ac:dyDescent="0.25">
      <c r="A24" s="96" t="s">
        <v>224</v>
      </c>
      <c r="B24" s="96" t="s">
        <v>225</v>
      </c>
      <c r="C24" s="96" t="s">
        <v>4215</v>
      </c>
      <c r="D24" s="101">
        <f t="shared" si="0"/>
        <v>18821575.411764707</v>
      </c>
      <c r="E24" s="96" t="s">
        <v>4216</v>
      </c>
      <c r="F24" s="96">
        <v>4783259</v>
      </c>
      <c r="G24" s="96">
        <v>4852833</v>
      </c>
      <c r="H24" s="96">
        <v>4924497</v>
      </c>
      <c r="I24" s="96">
        <v>4998671</v>
      </c>
      <c r="J24" s="96">
        <v>5076111</v>
      </c>
      <c r="K24" s="96">
        <v>5157929</v>
      </c>
      <c r="L24" s="96">
        <v>5242797</v>
      </c>
      <c r="M24" s="96">
        <v>5330613</v>
      </c>
      <c r="N24" s="96">
        <v>5422119</v>
      </c>
      <c r="O24" s="96">
        <v>5515747</v>
      </c>
      <c r="P24" s="96">
        <v>5611666</v>
      </c>
      <c r="Q24" s="96">
        <v>5707793</v>
      </c>
      <c r="R24" s="96">
        <v>5805283</v>
      </c>
      <c r="S24" s="96">
        <v>5907742</v>
      </c>
      <c r="T24" s="96">
        <v>6018141</v>
      </c>
      <c r="U24" s="96">
        <v>6138444</v>
      </c>
      <c r="V24" s="96">
        <v>6269765</v>
      </c>
      <c r="W24" s="96">
        <v>6416569</v>
      </c>
      <c r="X24" s="96">
        <v>6577779</v>
      </c>
      <c r="Y24" s="96">
        <v>6749939</v>
      </c>
      <c r="Z24" s="96">
        <v>6932967</v>
      </c>
      <c r="AA24" s="96">
        <v>7123730</v>
      </c>
      <c r="AB24" s="96">
        <v>7321817</v>
      </c>
      <c r="AC24" s="96">
        <v>7531184</v>
      </c>
      <c r="AD24" s="96">
        <v>7751476</v>
      </c>
      <c r="AE24" s="96">
        <v>7979185</v>
      </c>
      <c r="AF24" s="96">
        <v>8207827</v>
      </c>
      <c r="AG24" s="96">
        <v>8434996</v>
      </c>
      <c r="AH24" s="96">
        <v>8663720</v>
      </c>
      <c r="AI24" s="96">
        <v>8895234</v>
      </c>
      <c r="AJ24" s="96">
        <v>9131361</v>
      </c>
      <c r="AK24" s="96">
        <v>9365064</v>
      </c>
      <c r="AL24" s="96">
        <v>9598555</v>
      </c>
      <c r="AM24" s="96">
        <v>9840075</v>
      </c>
      <c r="AN24" s="96">
        <v>10091256</v>
      </c>
      <c r="AO24" s="96">
        <v>10353263</v>
      </c>
      <c r="AP24" s="96">
        <v>10621210</v>
      </c>
      <c r="AQ24" s="96">
        <v>10897353</v>
      </c>
      <c r="AR24" s="96">
        <v>11201063</v>
      </c>
      <c r="AS24" s="96">
        <v>11533554</v>
      </c>
      <c r="AT24" s="96">
        <v>11882888</v>
      </c>
      <c r="AU24" s="96">
        <v>12249764</v>
      </c>
      <c r="AV24" s="96">
        <v>12632269</v>
      </c>
      <c r="AW24" s="96">
        <v>13030591</v>
      </c>
      <c r="AX24" s="96">
        <v>13445977</v>
      </c>
      <c r="AY24" s="96">
        <v>13876127</v>
      </c>
      <c r="AZ24" s="96">
        <v>14316242</v>
      </c>
      <c r="BA24" s="96">
        <v>14757074</v>
      </c>
      <c r="BB24" s="96">
        <v>15197915</v>
      </c>
      <c r="BC24" s="96">
        <v>15650022</v>
      </c>
      <c r="BD24" s="96">
        <v>16116845</v>
      </c>
      <c r="BE24" s="96">
        <v>16602651</v>
      </c>
      <c r="BF24" s="96">
        <v>17113732</v>
      </c>
      <c r="BG24" s="96">
        <v>17636408</v>
      </c>
      <c r="BH24" s="96">
        <v>18169842</v>
      </c>
      <c r="BI24" s="96">
        <v>18718019</v>
      </c>
      <c r="BJ24" s="96">
        <v>19275498</v>
      </c>
      <c r="BK24" s="96">
        <v>19835858</v>
      </c>
      <c r="BL24" s="96">
        <v>20392723</v>
      </c>
      <c r="BM24" s="96">
        <v>20951639</v>
      </c>
      <c r="BN24" s="96">
        <v>21522626</v>
      </c>
      <c r="BO24" s="96">
        <v>22100683</v>
      </c>
      <c r="BP24" s="96">
        <v>22673762</v>
      </c>
      <c r="BQ24" s="96">
        <v>23251485</v>
      </c>
    </row>
    <row r="25" spans="1:69" x14ac:dyDescent="0.25">
      <c r="A25" s="96" t="s">
        <v>181</v>
      </c>
      <c r="B25" s="96" t="s">
        <v>226</v>
      </c>
      <c r="C25" s="96" t="s">
        <v>4215</v>
      </c>
      <c r="D25" s="101">
        <f t="shared" si="0"/>
        <v>158027935.17647058</v>
      </c>
      <c r="E25" s="96" t="s">
        <v>4216</v>
      </c>
      <c r="F25" s="96">
        <v>50396429</v>
      </c>
      <c r="G25" s="96">
        <v>51882769</v>
      </c>
      <c r="H25" s="96">
        <v>53461661</v>
      </c>
      <c r="I25" s="96">
        <v>55094115</v>
      </c>
      <c r="J25" s="96">
        <v>56774465</v>
      </c>
      <c r="K25" s="96">
        <v>58500159</v>
      </c>
      <c r="L25" s="96">
        <v>60265259</v>
      </c>
      <c r="M25" s="96">
        <v>62104488</v>
      </c>
      <c r="N25" s="96">
        <v>63995652</v>
      </c>
      <c r="O25" s="96">
        <v>65866908</v>
      </c>
      <c r="P25" s="96">
        <v>67541860</v>
      </c>
      <c r="Q25" s="96">
        <v>68376204</v>
      </c>
      <c r="R25" s="96">
        <v>69346705</v>
      </c>
      <c r="S25" s="96">
        <v>71144818</v>
      </c>
      <c r="T25" s="96">
        <v>72947807</v>
      </c>
      <c r="U25" s="96">
        <v>74700345</v>
      </c>
      <c r="V25" s="96">
        <v>76380080</v>
      </c>
      <c r="W25" s="96">
        <v>78137788</v>
      </c>
      <c r="X25" s="96">
        <v>80007550</v>
      </c>
      <c r="Y25" s="96">
        <v>81908151</v>
      </c>
      <c r="Z25" s="96">
        <v>83929765</v>
      </c>
      <c r="AA25" s="96">
        <v>86154836</v>
      </c>
      <c r="AB25" s="96">
        <v>88555336</v>
      </c>
      <c r="AC25" s="96">
        <v>91045478</v>
      </c>
      <c r="AD25" s="96">
        <v>93534239</v>
      </c>
      <c r="AE25" s="96">
        <v>95959099</v>
      </c>
      <c r="AF25" s="96">
        <v>98271746</v>
      </c>
      <c r="AG25" s="96">
        <v>100490256</v>
      </c>
      <c r="AH25" s="96">
        <v>102688833</v>
      </c>
      <c r="AI25" s="96">
        <v>104893674</v>
      </c>
      <c r="AJ25" s="96">
        <v>107147651</v>
      </c>
      <c r="AK25" s="96">
        <v>109242834</v>
      </c>
      <c r="AL25" s="96">
        <v>111272102</v>
      </c>
      <c r="AM25" s="96">
        <v>113418757</v>
      </c>
      <c r="AN25" s="96">
        <v>115614891</v>
      </c>
      <c r="AO25" s="96">
        <v>117793338</v>
      </c>
      <c r="AP25" s="96">
        <v>119876868</v>
      </c>
      <c r="AQ25" s="96">
        <v>122039226</v>
      </c>
      <c r="AR25" s="96">
        <v>124350471</v>
      </c>
      <c r="AS25" s="96">
        <v>126754824</v>
      </c>
      <c r="AT25" s="96">
        <v>129193327</v>
      </c>
      <c r="AU25" s="96">
        <v>131670484</v>
      </c>
      <c r="AV25" s="96">
        <v>134139826</v>
      </c>
      <c r="AW25" s="96">
        <v>136503206</v>
      </c>
      <c r="AX25" s="96">
        <v>138789725</v>
      </c>
      <c r="AY25" s="96">
        <v>140912590</v>
      </c>
      <c r="AZ25" s="96">
        <v>142628831</v>
      </c>
      <c r="BA25" s="96">
        <v>144135934</v>
      </c>
      <c r="BB25" s="96">
        <v>145421318</v>
      </c>
      <c r="BC25" s="96">
        <v>146706810</v>
      </c>
      <c r="BD25" s="96">
        <v>148391139</v>
      </c>
      <c r="BE25" s="96">
        <v>150211005</v>
      </c>
      <c r="BF25" s="96">
        <v>152090649</v>
      </c>
      <c r="BG25" s="96">
        <v>154030139</v>
      </c>
      <c r="BH25" s="96">
        <v>155961299</v>
      </c>
      <c r="BI25" s="96">
        <v>157830000</v>
      </c>
      <c r="BJ25" s="96">
        <v>159784568</v>
      </c>
      <c r="BK25" s="96">
        <v>161793964</v>
      </c>
      <c r="BL25" s="96">
        <v>163683958</v>
      </c>
      <c r="BM25" s="96">
        <v>165516222</v>
      </c>
      <c r="BN25" s="96">
        <v>167420951</v>
      </c>
      <c r="BO25" s="96">
        <v>169356251</v>
      </c>
      <c r="BP25" s="96">
        <v>171186372</v>
      </c>
      <c r="BQ25" s="96">
        <v>172954319</v>
      </c>
    </row>
    <row r="26" spans="1:69" x14ac:dyDescent="0.25">
      <c r="A26" s="96" t="s">
        <v>148</v>
      </c>
      <c r="B26" s="96" t="s">
        <v>227</v>
      </c>
      <c r="C26" s="96" t="s">
        <v>4215</v>
      </c>
      <c r="D26" s="101">
        <f t="shared" si="0"/>
        <v>7124176.0588235296</v>
      </c>
      <c r="E26" s="96" t="s">
        <v>4216</v>
      </c>
      <c r="F26" s="96">
        <v>7867374</v>
      </c>
      <c r="G26" s="96">
        <v>7943118</v>
      </c>
      <c r="H26" s="96">
        <v>8012946</v>
      </c>
      <c r="I26" s="96">
        <v>8078145</v>
      </c>
      <c r="J26" s="96">
        <v>8144340</v>
      </c>
      <c r="K26" s="96">
        <v>8204168</v>
      </c>
      <c r="L26" s="96">
        <v>8258057</v>
      </c>
      <c r="M26" s="96">
        <v>8310226</v>
      </c>
      <c r="N26" s="96">
        <v>8369603</v>
      </c>
      <c r="O26" s="96">
        <v>8434172</v>
      </c>
      <c r="P26" s="96">
        <v>8489574</v>
      </c>
      <c r="Q26" s="96">
        <v>8536395</v>
      </c>
      <c r="R26" s="96">
        <v>8576200</v>
      </c>
      <c r="S26" s="96">
        <v>8620967</v>
      </c>
      <c r="T26" s="96">
        <v>8678745</v>
      </c>
      <c r="U26" s="96">
        <v>8720742</v>
      </c>
      <c r="V26" s="96">
        <v>8758599</v>
      </c>
      <c r="W26" s="96">
        <v>8804183</v>
      </c>
      <c r="X26" s="96">
        <v>8814032</v>
      </c>
      <c r="Y26" s="96">
        <v>8825940</v>
      </c>
      <c r="Z26" s="96">
        <v>8861535</v>
      </c>
      <c r="AA26" s="96">
        <v>8891117</v>
      </c>
      <c r="AB26" s="96">
        <v>8917457</v>
      </c>
      <c r="AC26" s="96">
        <v>8939738</v>
      </c>
      <c r="AD26" s="96">
        <v>8960679</v>
      </c>
      <c r="AE26" s="96">
        <v>8960547</v>
      </c>
      <c r="AF26" s="96">
        <v>8958171</v>
      </c>
      <c r="AG26" s="96">
        <v>8971359</v>
      </c>
      <c r="AH26" s="96">
        <v>8981446</v>
      </c>
      <c r="AI26" s="96">
        <v>8876972</v>
      </c>
      <c r="AJ26" s="96">
        <v>8718289</v>
      </c>
      <c r="AK26" s="96">
        <v>8632367</v>
      </c>
      <c r="AL26" s="96">
        <v>8540164</v>
      </c>
      <c r="AM26" s="96">
        <v>8472313</v>
      </c>
      <c r="AN26" s="96">
        <v>8443591</v>
      </c>
      <c r="AO26" s="96">
        <v>8406067</v>
      </c>
      <c r="AP26" s="96">
        <v>8362826</v>
      </c>
      <c r="AQ26" s="96">
        <v>8312068</v>
      </c>
      <c r="AR26" s="96">
        <v>8256786</v>
      </c>
      <c r="AS26" s="96">
        <v>8210624</v>
      </c>
      <c r="AT26" s="96">
        <v>8170172</v>
      </c>
      <c r="AU26" s="96">
        <v>8009142</v>
      </c>
      <c r="AV26" s="96">
        <v>7837161</v>
      </c>
      <c r="AW26" s="96">
        <v>7775327</v>
      </c>
      <c r="AX26" s="96">
        <v>7716860</v>
      </c>
      <c r="AY26" s="96">
        <v>7658972</v>
      </c>
      <c r="AZ26" s="96">
        <v>7601022</v>
      </c>
      <c r="BA26" s="96">
        <v>7545338</v>
      </c>
      <c r="BB26" s="96">
        <v>7492561</v>
      </c>
      <c r="BC26" s="96">
        <v>7444443</v>
      </c>
      <c r="BD26" s="96">
        <v>7395599</v>
      </c>
      <c r="BE26" s="96">
        <v>7348328</v>
      </c>
      <c r="BF26" s="96">
        <v>7305888</v>
      </c>
      <c r="BG26" s="96">
        <v>7265115</v>
      </c>
      <c r="BH26" s="96">
        <v>7223938</v>
      </c>
      <c r="BI26" s="96">
        <v>7177991</v>
      </c>
      <c r="BJ26" s="96">
        <v>7127822</v>
      </c>
      <c r="BK26" s="96">
        <v>7075947</v>
      </c>
      <c r="BL26" s="96">
        <v>7025037</v>
      </c>
      <c r="BM26" s="96">
        <v>6975761</v>
      </c>
      <c r="BN26" s="96">
        <v>6934015</v>
      </c>
      <c r="BO26" s="96">
        <v>6877743</v>
      </c>
      <c r="BP26" s="96">
        <v>6465097</v>
      </c>
      <c r="BQ26" s="96">
        <v>6430370</v>
      </c>
    </row>
    <row r="27" spans="1:69" x14ac:dyDescent="0.25">
      <c r="A27" s="96" t="s">
        <v>228</v>
      </c>
      <c r="B27" s="96" t="s">
        <v>229</v>
      </c>
      <c r="C27" s="96" t="s">
        <v>4215</v>
      </c>
      <c r="D27" s="101">
        <f t="shared" si="0"/>
        <v>1333084.5294117648</v>
      </c>
      <c r="E27" s="96" t="s">
        <v>4216</v>
      </c>
      <c r="F27" s="96">
        <v>160691</v>
      </c>
      <c r="G27" s="96">
        <v>166970</v>
      </c>
      <c r="H27" s="96">
        <v>173359</v>
      </c>
      <c r="I27" s="96">
        <v>179891</v>
      </c>
      <c r="J27" s="96">
        <v>186587</v>
      </c>
      <c r="K27" s="96">
        <v>193012</v>
      </c>
      <c r="L27" s="96">
        <v>199019</v>
      </c>
      <c r="M27" s="96">
        <v>204916</v>
      </c>
      <c r="N27" s="96">
        <v>210801</v>
      </c>
      <c r="O27" s="96">
        <v>216696</v>
      </c>
      <c r="P27" s="96">
        <v>222555</v>
      </c>
      <c r="Q27" s="96">
        <v>230992</v>
      </c>
      <c r="R27" s="96">
        <v>243143</v>
      </c>
      <c r="S27" s="96">
        <v>256632</v>
      </c>
      <c r="T27" s="96">
        <v>270627</v>
      </c>
      <c r="U27" s="96">
        <v>285116</v>
      </c>
      <c r="V27" s="96">
        <v>300044</v>
      </c>
      <c r="W27" s="96">
        <v>315337</v>
      </c>
      <c r="X27" s="96">
        <v>330912</v>
      </c>
      <c r="Y27" s="96">
        <v>346697</v>
      </c>
      <c r="Z27" s="96">
        <v>362595</v>
      </c>
      <c r="AA27" s="96">
        <v>377430</v>
      </c>
      <c r="AB27" s="96">
        <v>391017</v>
      </c>
      <c r="AC27" s="96">
        <v>404772</v>
      </c>
      <c r="AD27" s="96">
        <v>419217</v>
      </c>
      <c r="AE27" s="96">
        <v>434375</v>
      </c>
      <c r="AF27" s="96">
        <v>450196</v>
      </c>
      <c r="AG27" s="96">
        <v>466565</v>
      </c>
      <c r="AH27" s="96">
        <v>483337</v>
      </c>
      <c r="AI27" s="96">
        <v>500349</v>
      </c>
      <c r="AJ27" s="96">
        <v>517418</v>
      </c>
      <c r="AK27" s="96">
        <v>535415</v>
      </c>
      <c r="AL27" s="96">
        <v>554470</v>
      </c>
      <c r="AM27" s="96">
        <v>573755</v>
      </c>
      <c r="AN27" s="96">
        <v>593254</v>
      </c>
      <c r="AO27" s="96">
        <v>612934</v>
      </c>
      <c r="AP27" s="96">
        <v>632756</v>
      </c>
      <c r="AQ27" s="96">
        <v>652643</v>
      </c>
      <c r="AR27" s="96">
        <v>672484</v>
      </c>
      <c r="AS27" s="96">
        <v>692133</v>
      </c>
      <c r="AT27" s="96">
        <v>711442</v>
      </c>
      <c r="AU27" s="96">
        <v>730257</v>
      </c>
      <c r="AV27" s="96">
        <v>748324</v>
      </c>
      <c r="AW27" s="96">
        <v>778256</v>
      </c>
      <c r="AX27" s="96">
        <v>833451</v>
      </c>
      <c r="AY27" s="96">
        <v>901921</v>
      </c>
      <c r="AZ27" s="96">
        <v>970981</v>
      </c>
      <c r="BA27" s="96">
        <v>1040532</v>
      </c>
      <c r="BB27" s="96">
        <v>1110343</v>
      </c>
      <c r="BC27" s="96">
        <v>1179453</v>
      </c>
      <c r="BD27" s="96">
        <v>1213645</v>
      </c>
      <c r="BE27" s="96">
        <v>1212077</v>
      </c>
      <c r="BF27" s="96">
        <v>1224939</v>
      </c>
      <c r="BG27" s="96">
        <v>1261673</v>
      </c>
      <c r="BH27" s="96">
        <v>1311134</v>
      </c>
      <c r="BI27" s="96">
        <v>1362142</v>
      </c>
      <c r="BJ27" s="96">
        <v>1409661</v>
      </c>
      <c r="BK27" s="96">
        <v>1456834</v>
      </c>
      <c r="BL27" s="96">
        <v>1487340</v>
      </c>
      <c r="BM27" s="96">
        <v>1494188</v>
      </c>
      <c r="BN27" s="96">
        <v>1477469</v>
      </c>
      <c r="BO27" s="96">
        <v>1463265</v>
      </c>
      <c r="BP27" s="96">
        <v>1472233</v>
      </c>
      <c r="BQ27" s="96">
        <v>1485509</v>
      </c>
    </row>
    <row r="28" spans="1:69" x14ac:dyDescent="0.25">
      <c r="A28" s="96" t="s">
        <v>230</v>
      </c>
      <c r="B28" s="96" t="s">
        <v>3690</v>
      </c>
      <c r="C28" s="96" t="s">
        <v>4215</v>
      </c>
      <c r="D28" s="101">
        <f t="shared" si="0"/>
        <v>389866</v>
      </c>
      <c r="E28" s="96" t="s">
        <v>4216</v>
      </c>
      <c r="F28" s="96">
        <v>114500</v>
      </c>
      <c r="G28" s="96">
        <v>120216</v>
      </c>
      <c r="H28" s="96">
        <v>126305</v>
      </c>
      <c r="I28" s="96">
        <v>132639</v>
      </c>
      <c r="J28" s="96">
        <v>138785</v>
      </c>
      <c r="K28" s="96">
        <v>144849</v>
      </c>
      <c r="L28" s="96">
        <v>151323</v>
      </c>
      <c r="M28" s="96">
        <v>158197</v>
      </c>
      <c r="N28" s="96">
        <v>165456</v>
      </c>
      <c r="O28" s="96">
        <v>172745</v>
      </c>
      <c r="P28" s="96">
        <v>179129</v>
      </c>
      <c r="Q28" s="96">
        <v>184435</v>
      </c>
      <c r="R28" s="96">
        <v>189181</v>
      </c>
      <c r="S28" s="96">
        <v>193563</v>
      </c>
      <c r="T28" s="96">
        <v>197767</v>
      </c>
      <c r="U28" s="96">
        <v>201881</v>
      </c>
      <c r="V28" s="96">
        <v>206096</v>
      </c>
      <c r="W28" s="96">
        <v>210534</v>
      </c>
      <c r="X28" s="96">
        <v>215016</v>
      </c>
      <c r="Y28" s="96">
        <v>219426</v>
      </c>
      <c r="Z28" s="96">
        <v>223752</v>
      </c>
      <c r="AA28" s="96">
        <v>227956</v>
      </c>
      <c r="AB28" s="96">
        <v>232177</v>
      </c>
      <c r="AC28" s="96">
        <v>236586</v>
      </c>
      <c r="AD28" s="96">
        <v>241166</v>
      </c>
      <c r="AE28" s="96">
        <v>245935</v>
      </c>
      <c r="AF28" s="96">
        <v>250804</v>
      </c>
      <c r="AG28" s="96">
        <v>255618</v>
      </c>
      <c r="AH28" s="96">
        <v>260452</v>
      </c>
      <c r="AI28" s="96">
        <v>265493</v>
      </c>
      <c r="AJ28" s="96">
        <v>270679</v>
      </c>
      <c r="AK28" s="96">
        <v>276058</v>
      </c>
      <c r="AL28" s="96">
        <v>281973</v>
      </c>
      <c r="AM28" s="96">
        <v>288164</v>
      </c>
      <c r="AN28" s="96">
        <v>293997</v>
      </c>
      <c r="AO28" s="96">
        <v>299554</v>
      </c>
      <c r="AP28" s="96">
        <v>304933</v>
      </c>
      <c r="AQ28" s="96">
        <v>310171</v>
      </c>
      <c r="AR28" s="96">
        <v>315398</v>
      </c>
      <c r="AS28" s="96">
        <v>320272</v>
      </c>
      <c r="AT28" s="96">
        <v>325014</v>
      </c>
      <c r="AU28" s="96">
        <v>329626</v>
      </c>
      <c r="AV28" s="96">
        <v>334002</v>
      </c>
      <c r="AW28" s="96">
        <v>338490</v>
      </c>
      <c r="AX28" s="96">
        <v>343089</v>
      </c>
      <c r="AY28" s="96">
        <v>347804</v>
      </c>
      <c r="AZ28" s="96">
        <v>352664</v>
      </c>
      <c r="BA28" s="96">
        <v>357666</v>
      </c>
      <c r="BB28" s="96">
        <v>362795</v>
      </c>
      <c r="BC28" s="96">
        <v>368057</v>
      </c>
      <c r="BD28" s="96">
        <v>373272</v>
      </c>
      <c r="BE28" s="96">
        <v>377950</v>
      </c>
      <c r="BF28" s="96">
        <v>382061</v>
      </c>
      <c r="BG28" s="96">
        <v>385650</v>
      </c>
      <c r="BH28" s="96">
        <v>389131</v>
      </c>
      <c r="BI28" s="96">
        <v>392697</v>
      </c>
      <c r="BJ28" s="96">
        <v>395976</v>
      </c>
      <c r="BK28" s="96">
        <v>399020</v>
      </c>
      <c r="BL28" s="96">
        <v>401906</v>
      </c>
      <c r="BM28" s="96">
        <v>404557</v>
      </c>
      <c r="BN28" s="96">
        <v>406471</v>
      </c>
      <c r="BO28" s="96">
        <v>407906</v>
      </c>
      <c r="BP28" s="96">
        <v>409984</v>
      </c>
      <c r="BQ28" s="96">
        <v>412623</v>
      </c>
    </row>
    <row r="29" spans="1:69" x14ac:dyDescent="0.25">
      <c r="A29" s="96" t="s">
        <v>156</v>
      </c>
      <c r="B29" s="96" t="s">
        <v>231</v>
      </c>
      <c r="C29" s="96" t="s">
        <v>4215</v>
      </c>
      <c r="D29" s="101">
        <f t="shared" si="0"/>
        <v>3558008.7647058824</v>
      </c>
      <c r="E29" s="96" t="s">
        <v>4216</v>
      </c>
      <c r="F29" s="96">
        <v>3262539</v>
      </c>
      <c r="G29" s="96">
        <v>3325333</v>
      </c>
      <c r="H29" s="96">
        <v>3387512</v>
      </c>
      <c r="I29" s="96">
        <v>3448532</v>
      </c>
      <c r="J29" s="96">
        <v>3507959</v>
      </c>
      <c r="K29" s="96">
        <v>3565517</v>
      </c>
      <c r="L29" s="96">
        <v>3620849</v>
      </c>
      <c r="M29" s="96">
        <v>3673367</v>
      </c>
      <c r="N29" s="96">
        <v>3723067</v>
      </c>
      <c r="O29" s="96">
        <v>3770376</v>
      </c>
      <c r="P29" s="96">
        <v>3815561</v>
      </c>
      <c r="Q29" s="96">
        <v>3859242</v>
      </c>
      <c r="R29" s="96">
        <v>3901895</v>
      </c>
      <c r="S29" s="96">
        <v>3943152</v>
      </c>
      <c r="T29" s="96">
        <v>3983063</v>
      </c>
      <c r="U29" s="96">
        <v>4022090</v>
      </c>
      <c r="V29" s="96">
        <v>4060039</v>
      </c>
      <c r="W29" s="96">
        <v>4096516</v>
      </c>
      <c r="X29" s="96">
        <v>4131521</v>
      </c>
      <c r="Y29" s="96">
        <v>4165511</v>
      </c>
      <c r="Z29" s="96">
        <v>4199820</v>
      </c>
      <c r="AA29" s="96">
        <v>4235970</v>
      </c>
      <c r="AB29" s="96">
        <v>4274013</v>
      </c>
      <c r="AC29" s="96">
        <v>4312521</v>
      </c>
      <c r="AD29" s="96">
        <v>4349597</v>
      </c>
      <c r="AE29" s="96">
        <v>4383306</v>
      </c>
      <c r="AF29" s="96">
        <v>4413374</v>
      </c>
      <c r="AG29" s="96">
        <v>4440300</v>
      </c>
      <c r="AH29" s="96">
        <v>4463320</v>
      </c>
      <c r="AI29" s="96">
        <v>4481230</v>
      </c>
      <c r="AJ29" s="96">
        <v>4494310</v>
      </c>
      <c r="AK29" s="96">
        <v>4502386</v>
      </c>
      <c r="AL29" s="96">
        <v>4275730</v>
      </c>
      <c r="AM29" s="96">
        <v>3942981</v>
      </c>
      <c r="AN29" s="96">
        <v>3762330</v>
      </c>
      <c r="AO29" s="96">
        <v>3750527</v>
      </c>
      <c r="AP29" s="96">
        <v>3907751</v>
      </c>
      <c r="AQ29" s="96">
        <v>4047748</v>
      </c>
      <c r="AR29" s="96">
        <v>4115059</v>
      </c>
      <c r="AS29" s="96">
        <v>4153014</v>
      </c>
      <c r="AT29" s="96">
        <v>4179350</v>
      </c>
      <c r="AU29" s="96">
        <v>4194932</v>
      </c>
      <c r="AV29" s="96">
        <v>4198410</v>
      </c>
      <c r="AW29" s="96">
        <v>4183757</v>
      </c>
      <c r="AX29" s="96">
        <v>4142860</v>
      </c>
      <c r="AY29" s="96">
        <v>4094297</v>
      </c>
      <c r="AZ29" s="96">
        <v>4058086</v>
      </c>
      <c r="BA29" s="96">
        <v>4007876</v>
      </c>
      <c r="BB29" s="96">
        <v>3943392</v>
      </c>
      <c r="BC29" s="96">
        <v>3877750</v>
      </c>
      <c r="BD29" s="96">
        <v>3811088</v>
      </c>
      <c r="BE29" s="96">
        <v>3743142</v>
      </c>
      <c r="BF29" s="96">
        <v>3674374</v>
      </c>
      <c r="BG29" s="96">
        <v>3617559</v>
      </c>
      <c r="BH29" s="96">
        <v>3571068</v>
      </c>
      <c r="BI29" s="96">
        <v>3524324</v>
      </c>
      <c r="BJ29" s="96">
        <v>3480986</v>
      </c>
      <c r="BK29" s="96">
        <v>3440027</v>
      </c>
      <c r="BL29" s="96">
        <v>3400129</v>
      </c>
      <c r="BM29" s="96">
        <v>3360711</v>
      </c>
      <c r="BN29" s="96">
        <v>3318407</v>
      </c>
      <c r="BO29" s="96">
        <v>3270943</v>
      </c>
      <c r="BP29" s="96">
        <v>3233526</v>
      </c>
      <c r="BQ29" s="96">
        <v>3210847</v>
      </c>
    </row>
    <row r="30" spans="1:69" x14ac:dyDescent="0.25">
      <c r="A30" s="96" t="s">
        <v>159</v>
      </c>
      <c r="B30" s="96" t="s">
        <v>232</v>
      </c>
      <c r="C30" s="96" t="s">
        <v>4215</v>
      </c>
      <c r="D30" s="101">
        <f t="shared" si="0"/>
        <v>9424379.7058823537</v>
      </c>
      <c r="E30" s="96" t="s">
        <v>4216</v>
      </c>
      <c r="F30" s="96">
        <v>8198000</v>
      </c>
      <c r="G30" s="96">
        <v>8271216</v>
      </c>
      <c r="H30" s="96">
        <v>8351928</v>
      </c>
      <c r="I30" s="96">
        <v>8437232</v>
      </c>
      <c r="J30" s="96">
        <v>8524224</v>
      </c>
      <c r="K30" s="96">
        <v>8610000</v>
      </c>
      <c r="L30" s="96">
        <v>8696496</v>
      </c>
      <c r="M30" s="96">
        <v>8785648</v>
      </c>
      <c r="N30" s="96">
        <v>8874552</v>
      </c>
      <c r="O30" s="96">
        <v>8960304</v>
      </c>
      <c r="P30" s="96">
        <v>9040000</v>
      </c>
      <c r="Q30" s="96">
        <v>9115576</v>
      </c>
      <c r="R30" s="96">
        <v>9188968</v>
      </c>
      <c r="S30" s="96">
        <v>9257272</v>
      </c>
      <c r="T30" s="96">
        <v>9317584</v>
      </c>
      <c r="U30" s="96">
        <v>9367000</v>
      </c>
      <c r="V30" s="96">
        <v>9411000</v>
      </c>
      <c r="W30" s="96">
        <v>9463000</v>
      </c>
      <c r="X30" s="96">
        <v>9525000</v>
      </c>
      <c r="Y30" s="96">
        <v>9584000</v>
      </c>
      <c r="Z30" s="96">
        <v>9643000</v>
      </c>
      <c r="AA30" s="96">
        <v>9710000</v>
      </c>
      <c r="AB30" s="96">
        <v>9776000</v>
      </c>
      <c r="AC30" s="96">
        <v>9843000</v>
      </c>
      <c r="AD30" s="96">
        <v>9910000</v>
      </c>
      <c r="AE30" s="96">
        <v>9975000</v>
      </c>
      <c r="AF30" s="96">
        <v>10043000</v>
      </c>
      <c r="AG30" s="96">
        <v>10111000</v>
      </c>
      <c r="AH30" s="96">
        <v>10140000</v>
      </c>
      <c r="AI30" s="96">
        <v>10170000</v>
      </c>
      <c r="AJ30" s="96">
        <v>10189348</v>
      </c>
      <c r="AK30" s="96">
        <v>10194050</v>
      </c>
      <c r="AL30" s="96">
        <v>10216470</v>
      </c>
      <c r="AM30" s="96">
        <v>10239050</v>
      </c>
      <c r="AN30" s="96">
        <v>10226955</v>
      </c>
      <c r="AO30" s="96">
        <v>10193831</v>
      </c>
      <c r="AP30" s="96">
        <v>10159569</v>
      </c>
      <c r="AQ30" s="96">
        <v>10117433</v>
      </c>
      <c r="AR30" s="96">
        <v>10071963</v>
      </c>
      <c r="AS30" s="96">
        <v>10026738</v>
      </c>
      <c r="AT30" s="96">
        <v>9979610</v>
      </c>
      <c r="AU30" s="96">
        <v>9928549</v>
      </c>
      <c r="AV30" s="96">
        <v>9865548</v>
      </c>
      <c r="AW30" s="96">
        <v>9796749</v>
      </c>
      <c r="AX30" s="96">
        <v>9730146</v>
      </c>
      <c r="AY30" s="96">
        <v>9663915</v>
      </c>
      <c r="AZ30" s="96">
        <v>9604924</v>
      </c>
      <c r="BA30" s="96">
        <v>9560953</v>
      </c>
      <c r="BB30" s="96">
        <v>9527985</v>
      </c>
      <c r="BC30" s="96">
        <v>9504583</v>
      </c>
      <c r="BD30" s="96">
        <v>9483836</v>
      </c>
      <c r="BE30" s="96">
        <v>9461643</v>
      </c>
      <c r="BF30" s="96">
        <v>9446836</v>
      </c>
      <c r="BG30" s="96">
        <v>9443211</v>
      </c>
      <c r="BH30" s="96">
        <v>9448515</v>
      </c>
      <c r="BI30" s="96">
        <v>9461076</v>
      </c>
      <c r="BJ30" s="96">
        <v>9469379</v>
      </c>
      <c r="BK30" s="96">
        <v>9458989</v>
      </c>
      <c r="BL30" s="96">
        <v>9438785</v>
      </c>
      <c r="BM30" s="96">
        <v>9419758</v>
      </c>
      <c r="BN30" s="96">
        <v>9379952</v>
      </c>
      <c r="BO30" s="96">
        <v>9302585</v>
      </c>
      <c r="BP30" s="96">
        <v>9228071</v>
      </c>
      <c r="BQ30" s="96">
        <v>9178298</v>
      </c>
    </row>
    <row r="31" spans="1:69" x14ac:dyDescent="0.25">
      <c r="A31" s="96" t="s">
        <v>233</v>
      </c>
      <c r="B31" s="96" t="s">
        <v>3689</v>
      </c>
      <c r="C31" s="96" t="s">
        <v>4215</v>
      </c>
      <c r="D31" s="101">
        <f t="shared" si="0"/>
        <v>358048.70588235295</v>
      </c>
      <c r="E31" s="96" t="s">
        <v>4216</v>
      </c>
      <c r="F31" s="96">
        <v>91403</v>
      </c>
      <c r="G31" s="96">
        <v>93757</v>
      </c>
      <c r="H31" s="96">
        <v>96188</v>
      </c>
      <c r="I31" s="96">
        <v>98862</v>
      </c>
      <c r="J31" s="96">
        <v>101772</v>
      </c>
      <c r="K31" s="96">
        <v>104838</v>
      </c>
      <c r="L31" s="96">
        <v>108062</v>
      </c>
      <c r="M31" s="96">
        <v>111411</v>
      </c>
      <c r="N31" s="96">
        <v>114825</v>
      </c>
      <c r="O31" s="96">
        <v>118145</v>
      </c>
      <c r="P31" s="96">
        <v>120905</v>
      </c>
      <c r="Q31" s="96">
        <v>123091</v>
      </c>
      <c r="R31" s="96">
        <v>125054</v>
      </c>
      <c r="S31" s="96">
        <v>126875</v>
      </c>
      <c r="T31" s="96">
        <v>128620</v>
      </c>
      <c r="U31" s="96">
        <v>130801</v>
      </c>
      <c r="V31" s="96">
        <v>133471</v>
      </c>
      <c r="W31" s="96">
        <v>136183</v>
      </c>
      <c r="X31" s="96">
        <v>138933</v>
      </c>
      <c r="Y31" s="96">
        <v>141823</v>
      </c>
      <c r="Z31" s="96">
        <v>145133</v>
      </c>
      <c r="AA31" s="96">
        <v>148764</v>
      </c>
      <c r="AB31" s="96">
        <v>152409</v>
      </c>
      <c r="AC31" s="96">
        <v>156053</v>
      </c>
      <c r="AD31" s="96">
        <v>159721</v>
      </c>
      <c r="AE31" s="96">
        <v>163436</v>
      </c>
      <c r="AF31" s="96">
        <v>167191</v>
      </c>
      <c r="AG31" s="96">
        <v>170980</v>
      </c>
      <c r="AH31" s="96">
        <v>174817</v>
      </c>
      <c r="AI31" s="96">
        <v>178695</v>
      </c>
      <c r="AJ31" s="96">
        <v>182589</v>
      </c>
      <c r="AK31" s="96">
        <v>186462</v>
      </c>
      <c r="AL31" s="96">
        <v>190299</v>
      </c>
      <c r="AM31" s="96">
        <v>194177</v>
      </c>
      <c r="AN31" s="96">
        <v>198416</v>
      </c>
      <c r="AO31" s="96">
        <v>203556</v>
      </c>
      <c r="AP31" s="96">
        <v>209840</v>
      </c>
      <c r="AQ31" s="96">
        <v>217117</v>
      </c>
      <c r="AR31" s="96">
        <v>224907</v>
      </c>
      <c r="AS31" s="96">
        <v>232733</v>
      </c>
      <c r="AT31" s="96">
        <v>240406</v>
      </c>
      <c r="AU31" s="96">
        <v>248100</v>
      </c>
      <c r="AV31" s="96">
        <v>255987</v>
      </c>
      <c r="AW31" s="96">
        <v>263998</v>
      </c>
      <c r="AX31" s="96">
        <v>272128</v>
      </c>
      <c r="AY31" s="96">
        <v>280375</v>
      </c>
      <c r="AZ31" s="96">
        <v>288729</v>
      </c>
      <c r="BA31" s="96">
        <v>297173</v>
      </c>
      <c r="BB31" s="96">
        <v>305671</v>
      </c>
      <c r="BC31" s="96">
        <v>314171</v>
      </c>
      <c r="BD31" s="96">
        <v>322106</v>
      </c>
      <c r="BE31" s="96">
        <v>329538</v>
      </c>
      <c r="BF31" s="96">
        <v>337059</v>
      </c>
      <c r="BG31" s="96">
        <v>344688</v>
      </c>
      <c r="BH31" s="96">
        <v>352335</v>
      </c>
      <c r="BI31" s="96">
        <v>359871</v>
      </c>
      <c r="BJ31" s="96">
        <v>367313</v>
      </c>
      <c r="BK31" s="96">
        <v>374693</v>
      </c>
      <c r="BL31" s="96">
        <v>382066</v>
      </c>
      <c r="BM31" s="96">
        <v>389095</v>
      </c>
      <c r="BN31" s="96">
        <v>394921</v>
      </c>
      <c r="BO31" s="96">
        <v>400031</v>
      </c>
      <c r="BP31" s="96">
        <v>405272</v>
      </c>
      <c r="BQ31" s="96">
        <v>410825</v>
      </c>
    </row>
    <row r="32" spans="1:69" x14ac:dyDescent="0.25">
      <c r="A32" s="96" t="s">
        <v>234</v>
      </c>
      <c r="B32" s="96" t="s">
        <v>4131</v>
      </c>
      <c r="C32" s="96" t="s">
        <v>4215</v>
      </c>
      <c r="D32" s="101">
        <f t="shared" si="0"/>
        <v>64509.176470588238</v>
      </c>
      <c r="E32" s="96" t="s">
        <v>4216</v>
      </c>
      <c r="F32" s="96">
        <v>44400</v>
      </c>
      <c r="G32" s="96">
        <v>45500</v>
      </c>
      <c r="H32" s="96">
        <v>46600</v>
      </c>
      <c r="I32" s="96">
        <v>47700</v>
      </c>
      <c r="J32" s="96">
        <v>48900</v>
      </c>
      <c r="K32" s="96">
        <v>50100</v>
      </c>
      <c r="L32" s="96">
        <v>51000</v>
      </c>
      <c r="M32" s="96">
        <v>52000</v>
      </c>
      <c r="N32" s="96">
        <v>53000</v>
      </c>
      <c r="O32" s="96">
        <v>54000</v>
      </c>
      <c r="P32" s="96">
        <v>55000</v>
      </c>
      <c r="Q32" s="96">
        <v>54600</v>
      </c>
      <c r="R32" s="96">
        <v>54200</v>
      </c>
      <c r="S32" s="96">
        <v>53800</v>
      </c>
      <c r="T32" s="96">
        <v>53400</v>
      </c>
      <c r="U32" s="96">
        <v>53000</v>
      </c>
      <c r="V32" s="96">
        <v>53200</v>
      </c>
      <c r="W32" s="96">
        <v>53400</v>
      </c>
      <c r="X32" s="96">
        <v>53600</v>
      </c>
      <c r="Y32" s="96">
        <v>53800</v>
      </c>
      <c r="Z32" s="96">
        <v>54670</v>
      </c>
      <c r="AA32" s="96">
        <v>55050</v>
      </c>
      <c r="AB32" s="96">
        <v>55449</v>
      </c>
      <c r="AC32" s="96">
        <v>55930</v>
      </c>
      <c r="AD32" s="96">
        <v>56423</v>
      </c>
      <c r="AE32" s="96">
        <v>56898</v>
      </c>
      <c r="AF32" s="96">
        <v>57382</v>
      </c>
      <c r="AG32" s="96">
        <v>57849</v>
      </c>
      <c r="AH32" s="96">
        <v>58347</v>
      </c>
      <c r="AI32" s="96">
        <v>58841</v>
      </c>
      <c r="AJ32" s="96">
        <v>59326</v>
      </c>
      <c r="AK32" s="96">
        <v>59021</v>
      </c>
      <c r="AL32" s="96">
        <v>58595</v>
      </c>
      <c r="AM32" s="96">
        <v>58910</v>
      </c>
      <c r="AN32" s="96">
        <v>59320</v>
      </c>
      <c r="AO32" s="96">
        <v>59746</v>
      </c>
      <c r="AP32" s="96">
        <v>60129</v>
      </c>
      <c r="AQ32" s="96">
        <v>60497</v>
      </c>
      <c r="AR32" s="96">
        <v>60943</v>
      </c>
      <c r="AS32" s="96">
        <v>61285</v>
      </c>
      <c r="AT32" s="96">
        <v>61833</v>
      </c>
      <c r="AU32" s="96">
        <v>62504</v>
      </c>
      <c r="AV32" s="96">
        <v>62912</v>
      </c>
      <c r="AW32" s="96">
        <v>63325</v>
      </c>
      <c r="AX32" s="96">
        <v>63740</v>
      </c>
      <c r="AY32" s="96">
        <v>64154</v>
      </c>
      <c r="AZ32" s="96">
        <v>64523</v>
      </c>
      <c r="BA32" s="96">
        <v>64888</v>
      </c>
      <c r="BB32" s="96">
        <v>65273</v>
      </c>
      <c r="BC32" s="96">
        <v>65636</v>
      </c>
      <c r="BD32" s="96">
        <v>65124</v>
      </c>
      <c r="BE32" s="96">
        <v>64564</v>
      </c>
      <c r="BF32" s="96">
        <v>64798</v>
      </c>
      <c r="BG32" s="96">
        <v>65001</v>
      </c>
      <c r="BH32" s="96">
        <v>65138</v>
      </c>
      <c r="BI32" s="96">
        <v>65237</v>
      </c>
      <c r="BJ32" s="96">
        <v>64554</v>
      </c>
      <c r="BK32" s="96">
        <v>63873</v>
      </c>
      <c r="BL32" s="96">
        <v>63918</v>
      </c>
      <c r="BM32" s="96">
        <v>63911</v>
      </c>
      <c r="BN32" s="96">
        <v>63893</v>
      </c>
      <c r="BO32" s="96">
        <v>63764</v>
      </c>
      <c r="BP32" s="96">
        <v>63595</v>
      </c>
      <c r="BQ32" s="96">
        <v>63489</v>
      </c>
    </row>
    <row r="33" spans="1:69" x14ac:dyDescent="0.25">
      <c r="A33" s="96" t="s">
        <v>235</v>
      </c>
      <c r="B33" s="96" t="s">
        <v>236</v>
      </c>
      <c r="C33" s="96" t="s">
        <v>4215</v>
      </c>
      <c r="D33" s="101">
        <f t="shared" si="0"/>
        <v>11076104.647058824</v>
      </c>
      <c r="E33" s="96" t="s">
        <v>4216</v>
      </c>
      <c r="F33" s="96">
        <v>3707515</v>
      </c>
      <c r="G33" s="96">
        <v>3784744</v>
      </c>
      <c r="H33" s="96">
        <v>3864140</v>
      </c>
      <c r="I33" s="96">
        <v>3945729</v>
      </c>
      <c r="J33" s="96">
        <v>4029472</v>
      </c>
      <c r="K33" s="96">
        <v>4115511</v>
      </c>
      <c r="L33" s="96">
        <v>4204065</v>
      </c>
      <c r="M33" s="96">
        <v>4295269</v>
      </c>
      <c r="N33" s="96">
        <v>4389249</v>
      </c>
      <c r="O33" s="96">
        <v>4486098</v>
      </c>
      <c r="P33" s="96">
        <v>4585693</v>
      </c>
      <c r="Q33" s="96">
        <v>4688267</v>
      </c>
      <c r="R33" s="96">
        <v>4793804</v>
      </c>
      <c r="S33" s="96">
        <v>4902248</v>
      </c>
      <c r="T33" s="96">
        <v>5013765</v>
      </c>
      <c r="U33" s="96">
        <v>5127776</v>
      </c>
      <c r="V33" s="96">
        <v>5244355</v>
      </c>
      <c r="W33" s="96">
        <v>5363917</v>
      </c>
      <c r="X33" s="96">
        <v>5486132</v>
      </c>
      <c r="Y33" s="96">
        <v>5610380</v>
      </c>
      <c r="Z33" s="96">
        <v>5736088</v>
      </c>
      <c r="AA33" s="96">
        <v>5862990</v>
      </c>
      <c r="AB33" s="96">
        <v>5991118</v>
      </c>
      <c r="AC33" s="96">
        <v>6120620</v>
      </c>
      <c r="AD33" s="96">
        <v>6251926</v>
      </c>
      <c r="AE33" s="96">
        <v>6385630</v>
      </c>
      <c r="AF33" s="96">
        <v>6521983</v>
      </c>
      <c r="AG33" s="96">
        <v>6661434</v>
      </c>
      <c r="AH33" s="96">
        <v>6804072</v>
      </c>
      <c r="AI33" s="96">
        <v>6949139</v>
      </c>
      <c r="AJ33" s="96">
        <v>7096194</v>
      </c>
      <c r="AK33" s="96">
        <v>7244891</v>
      </c>
      <c r="AL33" s="96">
        <v>7394419</v>
      </c>
      <c r="AM33" s="96">
        <v>7544489</v>
      </c>
      <c r="AN33" s="96">
        <v>7693722</v>
      </c>
      <c r="AO33" s="96">
        <v>7841471</v>
      </c>
      <c r="AP33" s="96">
        <v>7989367</v>
      </c>
      <c r="AQ33" s="96">
        <v>8137619</v>
      </c>
      <c r="AR33" s="96">
        <v>8286928</v>
      </c>
      <c r="AS33" s="96">
        <v>8439052</v>
      </c>
      <c r="AT33" s="96">
        <v>8592656</v>
      </c>
      <c r="AU33" s="96">
        <v>8746084</v>
      </c>
      <c r="AV33" s="96">
        <v>8900583</v>
      </c>
      <c r="AW33" s="96">
        <v>9057378</v>
      </c>
      <c r="AX33" s="96">
        <v>9216279</v>
      </c>
      <c r="AY33" s="96">
        <v>9377388</v>
      </c>
      <c r="AZ33" s="96">
        <v>9542663</v>
      </c>
      <c r="BA33" s="96">
        <v>9711152</v>
      </c>
      <c r="BB33" s="96">
        <v>9880593</v>
      </c>
      <c r="BC33" s="96">
        <v>10051317</v>
      </c>
      <c r="BD33" s="96">
        <v>10223270</v>
      </c>
      <c r="BE33" s="96">
        <v>10396246</v>
      </c>
      <c r="BF33" s="96">
        <v>10569697</v>
      </c>
      <c r="BG33" s="96">
        <v>10743349</v>
      </c>
      <c r="BH33" s="96">
        <v>10916987</v>
      </c>
      <c r="BI33" s="96">
        <v>11090085</v>
      </c>
      <c r="BJ33" s="96">
        <v>11263015</v>
      </c>
      <c r="BK33" s="96">
        <v>11435533</v>
      </c>
      <c r="BL33" s="96">
        <v>11606905</v>
      </c>
      <c r="BM33" s="96">
        <v>11777315</v>
      </c>
      <c r="BN33" s="96">
        <v>11936162</v>
      </c>
      <c r="BO33" s="96">
        <v>12079472</v>
      </c>
      <c r="BP33" s="96">
        <v>12224110</v>
      </c>
      <c r="BQ33" s="96">
        <v>12388571</v>
      </c>
    </row>
    <row r="34" spans="1:69" x14ac:dyDescent="0.25">
      <c r="A34" s="96" t="s">
        <v>166</v>
      </c>
      <c r="B34" s="96" t="s">
        <v>237</v>
      </c>
      <c r="C34" s="96" t="s">
        <v>4215</v>
      </c>
      <c r="D34" s="101">
        <f t="shared" si="0"/>
        <v>204672230.64705881</v>
      </c>
      <c r="E34" s="96" t="s">
        <v>4216</v>
      </c>
      <c r="F34" s="96">
        <v>73092515</v>
      </c>
      <c r="G34" s="96">
        <v>75330008</v>
      </c>
      <c r="H34" s="96">
        <v>77599218</v>
      </c>
      <c r="I34" s="96">
        <v>79915555</v>
      </c>
      <c r="J34" s="96">
        <v>82262794</v>
      </c>
      <c r="K34" s="96">
        <v>84623747</v>
      </c>
      <c r="L34" s="96">
        <v>86979283</v>
      </c>
      <c r="M34" s="96">
        <v>89323288</v>
      </c>
      <c r="N34" s="96">
        <v>91659246</v>
      </c>
      <c r="O34" s="96">
        <v>94000381</v>
      </c>
      <c r="P34" s="96">
        <v>96369875</v>
      </c>
      <c r="Q34" s="96">
        <v>98766288</v>
      </c>
      <c r="R34" s="96">
        <v>101194394</v>
      </c>
      <c r="S34" s="96">
        <v>103666904</v>
      </c>
      <c r="T34" s="96">
        <v>106167372</v>
      </c>
      <c r="U34" s="96">
        <v>108700515</v>
      </c>
      <c r="V34" s="96">
        <v>111286504</v>
      </c>
      <c r="W34" s="96">
        <v>113939886</v>
      </c>
      <c r="X34" s="96">
        <v>116664382</v>
      </c>
      <c r="Y34" s="96">
        <v>119447303</v>
      </c>
      <c r="Z34" s="96">
        <v>122288383</v>
      </c>
      <c r="AA34" s="96">
        <v>125168060</v>
      </c>
      <c r="AB34" s="96">
        <v>128065095</v>
      </c>
      <c r="AC34" s="96">
        <v>130977370</v>
      </c>
      <c r="AD34" s="96">
        <v>133888775</v>
      </c>
      <c r="AE34" s="96">
        <v>136783180</v>
      </c>
      <c r="AF34" s="96">
        <v>139643355</v>
      </c>
      <c r="AG34" s="96">
        <v>142466264</v>
      </c>
      <c r="AH34" s="96">
        <v>145253973</v>
      </c>
      <c r="AI34" s="96">
        <v>148003411</v>
      </c>
      <c r="AJ34" s="96">
        <v>150706446</v>
      </c>
      <c r="AK34" s="96">
        <v>153336445</v>
      </c>
      <c r="AL34" s="96">
        <v>155900790</v>
      </c>
      <c r="AM34" s="96">
        <v>158440875</v>
      </c>
      <c r="AN34" s="96">
        <v>160980472</v>
      </c>
      <c r="AO34" s="96">
        <v>163515328</v>
      </c>
      <c r="AP34" s="96">
        <v>166037122</v>
      </c>
      <c r="AQ34" s="96">
        <v>168546707</v>
      </c>
      <c r="AR34" s="96">
        <v>171039804</v>
      </c>
      <c r="AS34" s="96">
        <v>173486281</v>
      </c>
      <c r="AT34" s="96">
        <v>175873720</v>
      </c>
      <c r="AU34" s="96">
        <v>178211881</v>
      </c>
      <c r="AV34" s="96">
        <v>180476685</v>
      </c>
      <c r="AW34" s="96">
        <v>182629278</v>
      </c>
      <c r="AX34" s="96">
        <v>184722043</v>
      </c>
      <c r="AY34" s="96">
        <v>186797334</v>
      </c>
      <c r="AZ34" s="96">
        <v>188820682</v>
      </c>
      <c r="BA34" s="96">
        <v>190779453</v>
      </c>
      <c r="BB34" s="96">
        <v>192672317</v>
      </c>
      <c r="BC34" s="96">
        <v>194517549</v>
      </c>
      <c r="BD34" s="96">
        <v>196353492</v>
      </c>
      <c r="BE34" s="96">
        <v>198185302</v>
      </c>
      <c r="BF34" s="96">
        <v>199977707</v>
      </c>
      <c r="BG34" s="96">
        <v>201721767</v>
      </c>
      <c r="BH34" s="96">
        <v>203459650</v>
      </c>
      <c r="BI34" s="96">
        <v>205188205</v>
      </c>
      <c r="BJ34" s="96">
        <v>206859578</v>
      </c>
      <c r="BK34" s="96">
        <v>208504960</v>
      </c>
      <c r="BL34" s="96">
        <v>210166592</v>
      </c>
      <c r="BM34" s="96">
        <v>211782878</v>
      </c>
      <c r="BN34" s="96">
        <v>213196304</v>
      </c>
      <c r="BO34" s="96">
        <v>214326223</v>
      </c>
      <c r="BP34" s="96">
        <v>215313498</v>
      </c>
      <c r="BQ34" s="96">
        <v>216422446</v>
      </c>
    </row>
    <row r="35" spans="1:69" x14ac:dyDescent="0.25">
      <c r="A35" s="96" t="s">
        <v>238</v>
      </c>
      <c r="B35" s="96" t="s">
        <v>239</v>
      </c>
      <c r="C35" s="96" t="s">
        <v>4215</v>
      </c>
      <c r="D35" s="101">
        <f t="shared" si="0"/>
        <v>277643.0588235294</v>
      </c>
      <c r="E35" s="96" t="s">
        <v>4216</v>
      </c>
      <c r="F35" s="96">
        <v>232550</v>
      </c>
      <c r="G35" s="96">
        <v>233698</v>
      </c>
      <c r="H35" s="96">
        <v>234829</v>
      </c>
      <c r="I35" s="96">
        <v>235875</v>
      </c>
      <c r="J35" s="96">
        <v>236834</v>
      </c>
      <c r="K35" s="96">
        <v>237694</v>
      </c>
      <c r="L35" s="96">
        <v>238494</v>
      </c>
      <c r="M35" s="96">
        <v>239238</v>
      </c>
      <c r="N35" s="96">
        <v>239905</v>
      </c>
      <c r="O35" s="96">
        <v>240594</v>
      </c>
      <c r="P35" s="96">
        <v>241397</v>
      </c>
      <c r="Q35" s="96">
        <v>242350</v>
      </c>
      <c r="R35" s="96">
        <v>243458</v>
      </c>
      <c r="S35" s="96">
        <v>244643</v>
      </c>
      <c r="T35" s="96">
        <v>245851</v>
      </c>
      <c r="U35" s="96">
        <v>247090</v>
      </c>
      <c r="V35" s="96">
        <v>248359</v>
      </c>
      <c r="W35" s="96">
        <v>249663</v>
      </c>
      <c r="X35" s="96">
        <v>251009</v>
      </c>
      <c r="Y35" s="96">
        <v>252334</v>
      </c>
      <c r="Z35" s="96">
        <v>253575</v>
      </c>
      <c r="AA35" s="96">
        <v>254684</v>
      </c>
      <c r="AB35" s="96">
        <v>255642</v>
      </c>
      <c r="AC35" s="96">
        <v>256505</v>
      </c>
      <c r="AD35" s="96">
        <v>257279</v>
      </c>
      <c r="AE35" s="96">
        <v>257911</v>
      </c>
      <c r="AF35" s="96">
        <v>258370</v>
      </c>
      <c r="AG35" s="96">
        <v>258654</v>
      </c>
      <c r="AH35" s="96">
        <v>258762</v>
      </c>
      <c r="AI35" s="96">
        <v>258759</v>
      </c>
      <c r="AJ35" s="96">
        <v>258868</v>
      </c>
      <c r="AK35" s="96">
        <v>259402</v>
      </c>
      <c r="AL35" s="96">
        <v>260212</v>
      </c>
      <c r="AM35" s="96">
        <v>260995</v>
      </c>
      <c r="AN35" s="96">
        <v>261712</v>
      </c>
      <c r="AO35" s="96">
        <v>262303</v>
      </c>
      <c r="AP35" s="96">
        <v>262793</v>
      </c>
      <c r="AQ35" s="96">
        <v>263224</v>
      </c>
      <c r="AR35" s="96">
        <v>263642</v>
      </c>
      <c r="AS35" s="96">
        <v>264170</v>
      </c>
      <c r="AT35" s="96">
        <v>264657</v>
      </c>
      <c r="AU35" s="96">
        <v>265377</v>
      </c>
      <c r="AV35" s="96">
        <v>266455</v>
      </c>
      <c r="AW35" s="96">
        <v>267499</v>
      </c>
      <c r="AX35" s="96">
        <v>268505</v>
      </c>
      <c r="AY35" s="96">
        <v>269477</v>
      </c>
      <c r="AZ35" s="96">
        <v>270425</v>
      </c>
      <c r="BA35" s="96">
        <v>271444</v>
      </c>
      <c r="BB35" s="96">
        <v>272635</v>
      </c>
      <c r="BC35" s="96">
        <v>273791</v>
      </c>
      <c r="BD35" s="96">
        <v>274711</v>
      </c>
      <c r="BE35" s="96">
        <v>275486</v>
      </c>
      <c r="BF35" s="96">
        <v>276197</v>
      </c>
      <c r="BG35" s="96">
        <v>276865</v>
      </c>
      <c r="BH35" s="96">
        <v>277493</v>
      </c>
      <c r="BI35" s="96">
        <v>278083</v>
      </c>
      <c r="BJ35" s="96">
        <v>278649</v>
      </c>
      <c r="BK35" s="96">
        <v>279187</v>
      </c>
      <c r="BL35" s="96">
        <v>279688</v>
      </c>
      <c r="BM35" s="96">
        <v>280180</v>
      </c>
      <c r="BN35" s="96">
        <v>280693</v>
      </c>
      <c r="BO35" s="96">
        <v>281200</v>
      </c>
      <c r="BP35" s="96">
        <v>281635</v>
      </c>
      <c r="BQ35" s="96">
        <v>281995</v>
      </c>
    </row>
    <row r="36" spans="1:69" x14ac:dyDescent="0.25">
      <c r="A36" s="96" t="s">
        <v>240</v>
      </c>
      <c r="B36" s="96" t="s">
        <v>3688</v>
      </c>
      <c r="C36" s="96" t="s">
        <v>4215</v>
      </c>
      <c r="D36" s="101">
        <f t="shared" si="0"/>
        <v>419107.70588235295</v>
      </c>
      <c r="E36" s="96" t="s">
        <v>4216</v>
      </c>
      <c r="F36" s="96">
        <v>85346</v>
      </c>
      <c r="G36" s="96">
        <v>89561</v>
      </c>
      <c r="H36" s="96">
        <v>93837</v>
      </c>
      <c r="I36" s="96">
        <v>98277</v>
      </c>
      <c r="J36" s="96">
        <v>102904</v>
      </c>
      <c r="K36" s="96">
        <v>107686</v>
      </c>
      <c r="L36" s="96">
        <v>112597</v>
      </c>
      <c r="M36" s="96">
        <v>117628</v>
      </c>
      <c r="N36" s="96">
        <v>122764</v>
      </c>
      <c r="O36" s="96">
        <v>128012</v>
      </c>
      <c r="P36" s="96">
        <v>133343</v>
      </c>
      <c r="Q36" s="96">
        <v>138666</v>
      </c>
      <c r="R36" s="96">
        <v>143886</v>
      </c>
      <c r="S36" s="96">
        <v>149065</v>
      </c>
      <c r="T36" s="96">
        <v>154314</v>
      </c>
      <c r="U36" s="96">
        <v>159653</v>
      </c>
      <c r="V36" s="96">
        <v>165064</v>
      </c>
      <c r="W36" s="96">
        <v>170560</v>
      </c>
      <c r="X36" s="96">
        <v>176176</v>
      </c>
      <c r="Y36" s="96">
        <v>181951</v>
      </c>
      <c r="Z36" s="96">
        <v>187921</v>
      </c>
      <c r="AA36" s="96">
        <v>194099</v>
      </c>
      <c r="AB36" s="96">
        <v>200630</v>
      </c>
      <c r="AC36" s="96">
        <v>207523</v>
      </c>
      <c r="AD36" s="96">
        <v>214682</v>
      </c>
      <c r="AE36" s="96">
        <v>222119</v>
      </c>
      <c r="AF36" s="96">
        <v>229815</v>
      </c>
      <c r="AG36" s="96">
        <v>237712</v>
      </c>
      <c r="AH36" s="96">
        <v>245729</v>
      </c>
      <c r="AI36" s="96">
        <v>253821</v>
      </c>
      <c r="AJ36" s="96">
        <v>261928</v>
      </c>
      <c r="AK36" s="96">
        <v>269860</v>
      </c>
      <c r="AL36" s="96">
        <v>277416</v>
      </c>
      <c r="AM36" s="96">
        <v>284713</v>
      </c>
      <c r="AN36" s="96">
        <v>291935</v>
      </c>
      <c r="AO36" s="96">
        <v>299097</v>
      </c>
      <c r="AP36" s="96">
        <v>306196</v>
      </c>
      <c r="AQ36" s="96">
        <v>313215</v>
      </c>
      <c r="AR36" s="96">
        <v>320152</v>
      </c>
      <c r="AS36" s="96">
        <v>327045</v>
      </c>
      <c r="AT36" s="96">
        <v>333926</v>
      </c>
      <c r="AU36" s="96">
        <v>340748</v>
      </c>
      <c r="AV36" s="96">
        <v>347463</v>
      </c>
      <c r="AW36" s="96">
        <v>354045</v>
      </c>
      <c r="AX36" s="96">
        <v>360461</v>
      </c>
      <c r="AY36" s="96">
        <v>366717</v>
      </c>
      <c r="AZ36" s="96">
        <v>372808</v>
      </c>
      <c r="BA36" s="96">
        <v>378748</v>
      </c>
      <c r="BB36" s="96">
        <v>384568</v>
      </c>
      <c r="BC36" s="96">
        <v>390311</v>
      </c>
      <c r="BD36" s="96">
        <v>396053</v>
      </c>
      <c r="BE36" s="96">
        <v>401506</v>
      </c>
      <c r="BF36" s="96">
        <v>406634</v>
      </c>
      <c r="BG36" s="96">
        <v>411702</v>
      </c>
      <c r="BH36" s="96">
        <v>416656</v>
      </c>
      <c r="BI36" s="96">
        <v>421437</v>
      </c>
      <c r="BJ36" s="96">
        <v>425994</v>
      </c>
      <c r="BK36" s="96">
        <v>430276</v>
      </c>
      <c r="BL36" s="96">
        <v>434274</v>
      </c>
      <c r="BM36" s="96">
        <v>438048</v>
      </c>
      <c r="BN36" s="96">
        <v>441725</v>
      </c>
      <c r="BO36" s="96">
        <v>445373</v>
      </c>
      <c r="BP36" s="96">
        <v>449002</v>
      </c>
      <c r="BQ36" s="96">
        <v>452524</v>
      </c>
    </row>
    <row r="37" spans="1:69" x14ac:dyDescent="0.25">
      <c r="A37" s="96" t="s">
        <v>241</v>
      </c>
      <c r="B37" s="96" t="s">
        <v>242</v>
      </c>
      <c r="C37" s="96" t="s">
        <v>4215</v>
      </c>
      <c r="D37" s="101">
        <f t="shared" si="0"/>
        <v>739579.3529411765</v>
      </c>
      <c r="E37" s="96" t="s">
        <v>4216</v>
      </c>
      <c r="F37" s="96">
        <v>221266</v>
      </c>
      <c r="G37" s="96">
        <v>227071</v>
      </c>
      <c r="H37" s="96">
        <v>233417</v>
      </c>
      <c r="I37" s="96">
        <v>240268</v>
      </c>
      <c r="J37" s="96">
        <v>247444</v>
      </c>
      <c r="K37" s="96">
        <v>255010</v>
      </c>
      <c r="L37" s="96">
        <v>262976</v>
      </c>
      <c r="M37" s="96">
        <v>271339</v>
      </c>
      <c r="N37" s="96">
        <v>280102</v>
      </c>
      <c r="O37" s="96">
        <v>289296</v>
      </c>
      <c r="P37" s="96">
        <v>298894</v>
      </c>
      <c r="Q37" s="96">
        <v>308837</v>
      </c>
      <c r="R37" s="96">
        <v>319128</v>
      </c>
      <c r="S37" s="96">
        <v>329800</v>
      </c>
      <c r="T37" s="96">
        <v>340842</v>
      </c>
      <c r="U37" s="96">
        <v>352269</v>
      </c>
      <c r="V37" s="96">
        <v>364119</v>
      </c>
      <c r="W37" s="96">
        <v>376387</v>
      </c>
      <c r="X37" s="96">
        <v>389072</v>
      </c>
      <c r="Y37" s="96">
        <v>402063</v>
      </c>
      <c r="Z37" s="96">
        <v>415257</v>
      </c>
      <c r="AA37" s="96">
        <v>428641</v>
      </c>
      <c r="AB37" s="96">
        <v>442201</v>
      </c>
      <c r="AC37" s="96">
        <v>456033</v>
      </c>
      <c r="AD37" s="96">
        <v>470165</v>
      </c>
      <c r="AE37" s="96">
        <v>484528</v>
      </c>
      <c r="AF37" s="96">
        <v>499151</v>
      </c>
      <c r="AG37" s="96">
        <v>514026</v>
      </c>
      <c r="AH37" s="96">
        <v>529051</v>
      </c>
      <c r="AI37" s="96">
        <v>544209</v>
      </c>
      <c r="AJ37" s="96">
        <v>558442</v>
      </c>
      <c r="AK37" s="96">
        <v>567710</v>
      </c>
      <c r="AL37" s="96">
        <v>545944</v>
      </c>
      <c r="AM37" s="96">
        <v>520838</v>
      </c>
      <c r="AN37" s="96">
        <v>521260</v>
      </c>
      <c r="AO37" s="96">
        <v>527536</v>
      </c>
      <c r="AP37" s="96">
        <v>537494</v>
      </c>
      <c r="AQ37" s="96">
        <v>546865</v>
      </c>
      <c r="AR37" s="96">
        <v>557143</v>
      </c>
      <c r="AS37" s="96">
        <v>570990</v>
      </c>
      <c r="AT37" s="96">
        <v>587207</v>
      </c>
      <c r="AU37" s="96">
        <v>603234</v>
      </c>
      <c r="AV37" s="96">
        <v>619048</v>
      </c>
      <c r="AW37" s="96">
        <v>634627</v>
      </c>
      <c r="AX37" s="96">
        <v>649991</v>
      </c>
      <c r="AY37" s="96">
        <v>663323</v>
      </c>
      <c r="AZ37" s="96">
        <v>673260</v>
      </c>
      <c r="BA37" s="96">
        <v>681614</v>
      </c>
      <c r="BB37" s="96">
        <v>689737</v>
      </c>
      <c r="BC37" s="96">
        <v>697678</v>
      </c>
      <c r="BD37" s="96">
        <v>705516</v>
      </c>
      <c r="BE37" s="96">
        <v>713331</v>
      </c>
      <c r="BF37" s="96">
        <v>721145</v>
      </c>
      <c r="BG37" s="96">
        <v>728889</v>
      </c>
      <c r="BH37" s="96">
        <v>736357</v>
      </c>
      <c r="BI37" s="96">
        <v>743274</v>
      </c>
      <c r="BJ37" s="96">
        <v>749761</v>
      </c>
      <c r="BK37" s="96">
        <v>756121</v>
      </c>
      <c r="BL37" s="96">
        <v>762096</v>
      </c>
      <c r="BM37" s="96">
        <v>767459</v>
      </c>
      <c r="BN37" s="96">
        <v>772506</v>
      </c>
      <c r="BO37" s="96">
        <v>777486</v>
      </c>
      <c r="BP37" s="96">
        <v>782455</v>
      </c>
      <c r="BQ37" s="96">
        <v>787424</v>
      </c>
    </row>
    <row r="38" spans="1:69" x14ac:dyDescent="0.25">
      <c r="A38" s="96" t="s">
        <v>157</v>
      </c>
      <c r="B38" s="96" t="s">
        <v>243</v>
      </c>
      <c r="C38" s="96" t="s">
        <v>4215</v>
      </c>
      <c r="D38" s="101">
        <f t="shared" si="0"/>
        <v>2314887.3529411764</v>
      </c>
      <c r="E38" s="96" t="s">
        <v>4216</v>
      </c>
      <c r="F38" s="96">
        <v>512865</v>
      </c>
      <c r="G38" s="96">
        <v>524403</v>
      </c>
      <c r="H38" s="96">
        <v>536428</v>
      </c>
      <c r="I38" s="96">
        <v>549041</v>
      </c>
      <c r="J38" s="96">
        <v>562274</v>
      </c>
      <c r="K38" s="96">
        <v>570975</v>
      </c>
      <c r="L38" s="96">
        <v>574855</v>
      </c>
      <c r="M38" s="96">
        <v>578723</v>
      </c>
      <c r="N38" s="96">
        <v>582655</v>
      </c>
      <c r="O38" s="96">
        <v>586737</v>
      </c>
      <c r="P38" s="96">
        <v>592244</v>
      </c>
      <c r="Q38" s="96">
        <v>604139</v>
      </c>
      <c r="R38" s="96">
        <v>626601</v>
      </c>
      <c r="S38" s="96">
        <v>657246</v>
      </c>
      <c r="T38" s="96">
        <v>691569</v>
      </c>
      <c r="U38" s="96">
        <v>727930</v>
      </c>
      <c r="V38" s="96">
        <v>766424</v>
      </c>
      <c r="W38" s="96">
        <v>806968</v>
      </c>
      <c r="X38" s="96">
        <v>849394</v>
      </c>
      <c r="Y38" s="96">
        <v>893500</v>
      </c>
      <c r="Z38" s="96">
        <v>938578</v>
      </c>
      <c r="AA38" s="96">
        <v>982747</v>
      </c>
      <c r="AB38" s="96">
        <v>1023009</v>
      </c>
      <c r="AC38" s="96">
        <v>1060717</v>
      </c>
      <c r="AD38" s="96">
        <v>1099170</v>
      </c>
      <c r="AE38" s="96">
        <v>1138704</v>
      </c>
      <c r="AF38" s="96">
        <v>1179263</v>
      </c>
      <c r="AG38" s="96">
        <v>1220361</v>
      </c>
      <c r="AH38" s="96">
        <v>1261272</v>
      </c>
      <c r="AI38" s="96">
        <v>1301671</v>
      </c>
      <c r="AJ38" s="96">
        <v>1341474</v>
      </c>
      <c r="AK38" s="96">
        <v>1380584</v>
      </c>
      <c r="AL38" s="96">
        <v>1420695</v>
      </c>
      <c r="AM38" s="96">
        <v>1462262</v>
      </c>
      <c r="AN38" s="96">
        <v>1503544</v>
      </c>
      <c r="AO38" s="96">
        <v>1543634</v>
      </c>
      <c r="AP38" s="96">
        <v>1582169</v>
      </c>
      <c r="AQ38" s="96">
        <v>1619354</v>
      </c>
      <c r="AR38" s="96">
        <v>1655699</v>
      </c>
      <c r="AS38" s="96">
        <v>1691558</v>
      </c>
      <c r="AT38" s="96">
        <v>1726985</v>
      </c>
      <c r="AU38" s="96">
        <v>1761930</v>
      </c>
      <c r="AV38" s="96">
        <v>1795130</v>
      </c>
      <c r="AW38" s="96">
        <v>1826863</v>
      </c>
      <c r="AX38" s="96">
        <v>1859085</v>
      </c>
      <c r="AY38" s="96">
        <v>1892807</v>
      </c>
      <c r="AZ38" s="96">
        <v>1928704</v>
      </c>
      <c r="BA38" s="96">
        <v>1966977</v>
      </c>
      <c r="BB38" s="96">
        <v>2007320</v>
      </c>
      <c r="BC38" s="96">
        <v>2048997</v>
      </c>
      <c r="BD38" s="96">
        <v>2091664</v>
      </c>
      <c r="BE38" s="96">
        <v>2134037</v>
      </c>
      <c r="BF38" s="96">
        <v>2175425</v>
      </c>
      <c r="BG38" s="96">
        <v>2217278</v>
      </c>
      <c r="BH38" s="96">
        <v>2260376</v>
      </c>
      <c r="BI38" s="96">
        <v>2305171</v>
      </c>
      <c r="BJ38" s="96">
        <v>2352416</v>
      </c>
      <c r="BK38" s="96">
        <v>2401840</v>
      </c>
      <c r="BL38" s="96">
        <v>2451409</v>
      </c>
      <c r="BM38" s="96">
        <v>2499702</v>
      </c>
      <c r="BN38" s="96">
        <v>2546402</v>
      </c>
      <c r="BO38" s="96">
        <v>2588423</v>
      </c>
      <c r="BP38" s="96">
        <v>2630296</v>
      </c>
      <c r="BQ38" s="96">
        <v>2675352</v>
      </c>
    </row>
    <row r="39" spans="1:69" x14ac:dyDescent="0.25">
      <c r="A39" s="96" t="s">
        <v>244</v>
      </c>
      <c r="B39" s="96" t="s">
        <v>245</v>
      </c>
      <c r="C39" s="96" t="s">
        <v>4215</v>
      </c>
      <c r="D39" s="101">
        <f t="shared" si="0"/>
        <v>4959993.3529411769</v>
      </c>
      <c r="E39" s="96" t="s">
        <v>4216</v>
      </c>
      <c r="F39" s="96">
        <v>1679728</v>
      </c>
      <c r="G39" s="96">
        <v>1710364</v>
      </c>
      <c r="H39" s="96">
        <v>1742502</v>
      </c>
      <c r="I39" s="96">
        <v>1776214</v>
      </c>
      <c r="J39" s="96">
        <v>1811694</v>
      </c>
      <c r="K39" s="96">
        <v>1849171</v>
      </c>
      <c r="L39" s="96">
        <v>1888853</v>
      </c>
      <c r="M39" s="96">
        <v>1930861</v>
      </c>
      <c r="N39" s="96">
        <v>1975257</v>
      </c>
      <c r="O39" s="96">
        <v>2021519</v>
      </c>
      <c r="P39" s="96">
        <v>2067356</v>
      </c>
      <c r="Q39" s="96">
        <v>2111224</v>
      </c>
      <c r="R39" s="96">
        <v>2153613</v>
      </c>
      <c r="S39" s="96">
        <v>2195905</v>
      </c>
      <c r="T39" s="96">
        <v>2239305</v>
      </c>
      <c r="U39" s="96">
        <v>2283927</v>
      </c>
      <c r="V39" s="96">
        <v>2318349</v>
      </c>
      <c r="W39" s="96">
        <v>2342048</v>
      </c>
      <c r="X39" s="96">
        <v>2365957</v>
      </c>
      <c r="Y39" s="96">
        <v>2390329</v>
      </c>
      <c r="Z39" s="96">
        <v>2415276</v>
      </c>
      <c r="AA39" s="96">
        <v>2441010</v>
      </c>
      <c r="AB39" s="96">
        <v>2467635</v>
      </c>
      <c r="AC39" s="96">
        <v>2495097</v>
      </c>
      <c r="AD39" s="96">
        <v>2523538</v>
      </c>
      <c r="AE39" s="96">
        <v>2553075</v>
      </c>
      <c r="AF39" s="96">
        <v>2583631</v>
      </c>
      <c r="AG39" s="96">
        <v>2615594</v>
      </c>
      <c r="AH39" s="96">
        <v>2657235</v>
      </c>
      <c r="AI39" s="96">
        <v>2724109</v>
      </c>
      <c r="AJ39" s="96">
        <v>2809221</v>
      </c>
      <c r="AK39" s="96">
        <v>2898052</v>
      </c>
      <c r="AL39" s="96">
        <v>2991727</v>
      </c>
      <c r="AM39" s="96">
        <v>3089146</v>
      </c>
      <c r="AN39" s="96">
        <v>3187844</v>
      </c>
      <c r="AO39" s="96">
        <v>3276706</v>
      </c>
      <c r="AP39" s="96">
        <v>3363570</v>
      </c>
      <c r="AQ39" s="96">
        <v>3458472</v>
      </c>
      <c r="AR39" s="96">
        <v>3555064</v>
      </c>
      <c r="AS39" s="96">
        <v>3655360</v>
      </c>
      <c r="AT39" s="96">
        <v>3759170</v>
      </c>
      <c r="AU39" s="96">
        <v>3844773</v>
      </c>
      <c r="AV39" s="96">
        <v>3930648</v>
      </c>
      <c r="AW39" s="96">
        <v>4026841</v>
      </c>
      <c r="AX39" s="96">
        <v>4115138</v>
      </c>
      <c r="AY39" s="96">
        <v>4208834</v>
      </c>
      <c r="AZ39" s="96">
        <v>4294352</v>
      </c>
      <c r="BA39" s="96">
        <v>4375569</v>
      </c>
      <c r="BB39" s="96">
        <v>4467233</v>
      </c>
      <c r="BC39" s="96">
        <v>4564540</v>
      </c>
      <c r="BD39" s="96">
        <v>4660067</v>
      </c>
      <c r="BE39" s="96">
        <v>4732022</v>
      </c>
      <c r="BF39" s="96">
        <v>4773306</v>
      </c>
      <c r="BG39" s="96">
        <v>4802428</v>
      </c>
      <c r="BH39" s="96">
        <v>4798734</v>
      </c>
      <c r="BI39" s="96">
        <v>4819333</v>
      </c>
      <c r="BJ39" s="96">
        <v>4904177</v>
      </c>
      <c r="BK39" s="96">
        <v>4996741</v>
      </c>
      <c r="BL39" s="96">
        <v>5094780</v>
      </c>
      <c r="BM39" s="96">
        <v>5209324</v>
      </c>
      <c r="BN39" s="96">
        <v>5343020</v>
      </c>
      <c r="BO39" s="96">
        <v>5457154</v>
      </c>
      <c r="BP39" s="96">
        <v>5579144</v>
      </c>
      <c r="BQ39" s="96">
        <v>5742315</v>
      </c>
    </row>
    <row r="40" spans="1:69" x14ac:dyDescent="0.25">
      <c r="A40" s="96" t="s">
        <v>87</v>
      </c>
      <c r="B40" s="96" t="s">
        <v>246</v>
      </c>
      <c r="C40" s="96" t="s">
        <v>4215</v>
      </c>
      <c r="D40" s="101">
        <f t="shared" si="0"/>
        <v>35982155.235294119</v>
      </c>
      <c r="E40" s="96" t="s">
        <v>4216</v>
      </c>
      <c r="F40" s="96">
        <v>17909356</v>
      </c>
      <c r="G40" s="96">
        <v>18271000</v>
      </c>
      <c r="H40" s="96">
        <v>18614000</v>
      </c>
      <c r="I40" s="96">
        <v>18964000</v>
      </c>
      <c r="J40" s="96">
        <v>19325000</v>
      </c>
      <c r="K40" s="96">
        <v>19678000</v>
      </c>
      <c r="L40" s="96">
        <v>20048000</v>
      </c>
      <c r="M40" s="96">
        <v>20412000</v>
      </c>
      <c r="N40" s="96">
        <v>20744000</v>
      </c>
      <c r="O40" s="96">
        <v>21028000</v>
      </c>
      <c r="P40" s="96">
        <v>21324000</v>
      </c>
      <c r="Q40" s="96">
        <v>21962032</v>
      </c>
      <c r="R40" s="96">
        <v>22218463</v>
      </c>
      <c r="S40" s="96">
        <v>22491777</v>
      </c>
      <c r="T40" s="96">
        <v>22807969</v>
      </c>
      <c r="U40" s="96">
        <v>23143275</v>
      </c>
      <c r="V40" s="96">
        <v>23449808</v>
      </c>
      <c r="W40" s="96">
        <v>23725843</v>
      </c>
      <c r="X40" s="96">
        <v>23963203</v>
      </c>
      <c r="Y40" s="96">
        <v>24201544</v>
      </c>
      <c r="Z40" s="96">
        <v>24515667</v>
      </c>
      <c r="AA40" s="96">
        <v>24819915</v>
      </c>
      <c r="AB40" s="96">
        <v>25116942</v>
      </c>
      <c r="AC40" s="96">
        <v>25366451</v>
      </c>
      <c r="AD40" s="96">
        <v>25607053</v>
      </c>
      <c r="AE40" s="96">
        <v>25842116</v>
      </c>
      <c r="AF40" s="96">
        <v>26100278</v>
      </c>
      <c r="AG40" s="96">
        <v>26446601</v>
      </c>
      <c r="AH40" s="96">
        <v>26791747</v>
      </c>
      <c r="AI40" s="96">
        <v>27276781</v>
      </c>
      <c r="AJ40" s="96">
        <v>27691138</v>
      </c>
      <c r="AK40" s="96">
        <v>28037420</v>
      </c>
      <c r="AL40" s="96">
        <v>28371264</v>
      </c>
      <c r="AM40" s="96">
        <v>28684764</v>
      </c>
      <c r="AN40" s="96">
        <v>29000663</v>
      </c>
      <c r="AO40" s="96">
        <v>29302311</v>
      </c>
      <c r="AP40" s="96">
        <v>29610218</v>
      </c>
      <c r="AQ40" s="96">
        <v>29905948</v>
      </c>
      <c r="AR40" s="96">
        <v>30155173</v>
      </c>
      <c r="AS40" s="96">
        <v>30401286</v>
      </c>
      <c r="AT40" s="96">
        <v>30685730</v>
      </c>
      <c r="AU40" s="96">
        <v>31020855</v>
      </c>
      <c r="AV40" s="96">
        <v>31359199</v>
      </c>
      <c r="AW40" s="96">
        <v>31642461</v>
      </c>
      <c r="AX40" s="96">
        <v>31938807</v>
      </c>
      <c r="AY40" s="96">
        <v>32242732</v>
      </c>
      <c r="AZ40" s="96">
        <v>32571193</v>
      </c>
      <c r="BA40" s="96">
        <v>32888886</v>
      </c>
      <c r="BB40" s="96">
        <v>33247298</v>
      </c>
      <c r="BC40" s="96">
        <v>33630069</v>
      </c>
      <c r="BD40" s="96">
        <v>34005902</v>
      </c>
      <c r="BE40" s="96">
        <v>34339221</v>
      </c>
      <c r="BF40" s="96">
        <v>34713395</v>
      </c>
      <c r="BG40" s="96">
        <v>35080992</v>
      </c>
      <c r="BH40" s="96">
        <v>35434066</v>
      </c>
      <c r="BI40" s="96">
        <v>35704498</v>
      </c>
      <c r="BJ40" s="96">
        <v>36110803</v>
      </c>
      <c r="BK40" s="96">
        <v>36545075</v>
      </c>
      <c r="BL40" s="96">
        <v>37072620</v>
      </c>
      <c r="BM40" s="96">
        <v>37618495</v>
      </c>
      <c r="BN40" s="96">
        <v>38028638</v>
      </c>
      <c r="BO40" s="96">
        <v>38239864</v>
      </c>
      <c r="BP40" s="96">
        <v>38939056</v>
      </c>
      <c r="BQ40" s="96">
        <v>40097761</v>
      </c>
    </row>
    <row r="41" spans="1:69" x14ac:dyDescent="0.25">
      <c r="A41" s="96" t="s">
        <v>4130</v>
      </c>
      <c r="B41" s="96" t="s">
        <v>4129</v>
      </c>
      <c r="C41" s="96" t="s">
        <v>4215</v>
      </c>
      <c r="D41" s="101">
        <f t="shared" si="0"/>
        <v>103100540.88235295</v>
      </c>
      <c r="E41" s="96" t="s">
        <v>4216</v>
      </c>
      <c r="F41" s="96">
        <v>91401764</v>
      </c>
      <c r="G41" s="96">
        <v>92232738</v>
      </c>
      <c r="H41" s="96">
        <v>93009498</v>
      </c>
      <c r="I41" s="96">
        <v>93840016</v>
      </c>
      <c r="J41" s="96">
        <v>94715795</v>
      </c>
      <c r="K41" s="96">
        <v>95440988</v>
      </c>
      <c r="L41" s="96">
        <v>96146336</v>
      </c>
      <c r="M41" s="96">
        <v>97043270</v>
      </c>
      <c r="N41" s="96">
        <v>97884022</v>
      </c>
      <c r="O41" s="96">
        <v>98606630</v>
      </c>
      <c r="P41" s="96">
        <v>99134548</v>
      </c>
      <c r="Q41" s="96">
        <v>99635258</v>
      </c>
      <c r="R41" s="96">
        <v>100357161</v>
      </c>
      <c r="S41" s="96">
        <v>101112680</v>
      </c>
      <c r="T41" s="96">
        <v>101939916</v>
      </c>
      <c r="U41" s="96">
        <v>102860571</v>
      </c>
      <c r="V41" s="96">
        <v>103776068</v>
      </c>
      <c r="W41" s="96">
        <v>104616884</v>
      </c>
      <c r="X41" s="96">
        <v>105329397</v>
      </c>
      <c r="Y41" s="96">
        <v>105948616</v>
      </c>
      <c r="Z41" s="96">
        <v>106541316</v>
      </c>
      <c r="AA41" s="96">
        <v>107129392</v>
      </c>
      <c r="AB41" s="96">
        <v>107730380</v>
      </c>
      <c r="AC41" s="96">
        <v>108297837</v>
      </c>
      <c r="AD41" s="96">
        <v>108838073</v>
      </c>
      <c r="AE41" s="96">
        <v>109338285</v>
      </c>
      <c r="AF41" s="96">
        <v>109824166</v>
      </c>
      <c r="AG41" s="96">
        <v>110296425</v>
      </c>
      <c r="AH41" s="96">
        <v>110686740</v>
      </c>
      <c r="AI41" s="96">
        <v>110801640</v>
      </c>
      <c r="AJ41" s="96">
        <v>110743128</v>
      </c>
      <c r="AK41" s="96">
        <v>110469467</v>
      </c>
      <c r="AL41" s="96">
        <v>110111454</v>
      </c>
      <c r="AM41" s="96">
        <v>110041924</v>
      </c>
      <c r="AN41" s="96">
        <v>110021594</v>
      </c>
      <c r="AO41" s="96">
        <v>109864246</v>
      </c>
      <c r="AP41" s="96">
        <v>109626194</v>
      </c>
      <c r="AQ41" s="96">
        <v>109422013</v>
      </c>
      <c r="AR41" s="96">
        <v>109238340</v>
      </c>
      <c r="AS41" s="96">
        <v>109060951</v>
      </c>
      <c r="AT41" s="96">
        <v>108447824</v>
      </c>
      <c r="AU41" s="96">
        <v>107660041</v>
      </c>
      <c r="AV41" s="96">
        <v>106959751</v>
      </c>
      <c r="AW41" s="96">
        <v>106624167</v>
      </c>
      <c r="AX41" s="96">
        <v>106331716</v>
      </c>
      <c r="AY41" s="96">
        <v>106041911</v>
      </c>
      <c r="AZ41" s="96">
        <v>105772481</v>
      </c>
      <c r="BA41" s="96">
        <v>105378748</v>
      </c>
      <c r="BB41" s="96">
        <v>105001883</v>
      </c>
      <c r="BC41" s="96">
        <v>104800475</v>
      </c>
      <c r="BD41" s="96">
        <v>104421447</v>
      </c>
      <c r="BE41" s="96">
        <v>104174038</v>
      </c>
      <c r="BF41" s="96">
        <v>103935318</v>
      </c>
      <c r="BG41" s="96">
        <v>103713726</v>
      </c>
      <c r="BH41" s="96">
        <v>103496179</v>
      </c>
      <c r="BI41" s="96">
        <v>103257886</v>
      </c>
      <c r="BJ41" s="96">
        <v>102994278</v>
      </c>
      <c r="BK41" s="96">
        <v>102740078</v>
      </c>
      <c r="BL41" s="96">
        <v>102538451</v>
      </c>
      <c r="BM41" s="96">
        <v>102398537</v>
      </c>
      <c r="BN41" s="96">
        <v>102180124</v>
      </c>
      <c r="BO41" s="96">
        <v>101413157</v>
      </c>
      <c r="BP41" s="96">
        <v>100108262</v>
      </c>
      <c r="BQ41" s="96">
        <v>100156608</v>
      </c>
    </row>
    <row r="42" spans="1:69" x14ac:dyDescent="0.25">
      <c r="A42" s="96" t="s">
        <v>54</v>
      </c>
      <c r="B42" s="96" t="s">
        <v>247</v>
      </c>
      <c r="C42" s="96" t="s">
        <v>4215</v>
      </c>
      <c r="D42" s="101">
        <f t="shared" si="0"/>
        <v>8242370.2352941176</v>
      </c>
      <c r="E42" s="96" t="s">
        <v>4216</v>
      </c>
      <c r="F42" s="96">
        <v>5327827</v>
      </c>
      <c r="G42" s="96">
        <v>5434294</v>
      </c>
      <c r="H42" s="96">
        <v>5573815</v>
      </c>
      <c r="I42" s="96">
        <v>5694247</v>
      </c>
      <c r="J42" s="96">
        <v>5789228</v>
      </c>
      <c r="K42" s="96">
        <v>5856472</v>
      </c>
      <c r="L42" s="96">
        <v>5918002</v>
      </c>
      <c r="M42" s="96">
        <v>5991785</v>
      </c>
      <c r="N42" s="96">
        <v>6067714</v>
      </c>
      <c r="O42" s="96">
        <v>6136387</v>
      </c>
      <c r="P42" s="96">
        <v>6180877</v>
      </c>
      <c r="Q42" s="96">
        <v>6213399</v>
      </c>
      <c r="R42" s="96">
        <v>6260956</v>
      </c>
      <c r="S42" s="96">
        <v>6307347</v>
      </c>
      <c r="T42" s="96">
        <v>6341405</v>
      </c>
      <c r="U42" s="96">
        <v>6338632</v>
      </c>
      <c r="V42" s="96">
        <v>6302504</v>
      </c>
      <c r="W42" s="96">
        <v>6281174</v>
      </c>
      <c r="X42" s="96">
        <v>6281738</v>
      </c>
      <c r="Y42" s="96">
        <v>6294365</v>
      </c>
      <c r="Z42" s="96">
        <v>6319408</v>
      </c>
      <c r="AA42" s="96">
        <v>6354074</v>
      </c>
      <c r="AB42" s="96">
        <v>6391309</v>
      </c>
      <c r="AC42" s="96">
        <v>6418773</v>
      </c>
      <c r="AD42" s="96">
        <v>6441865</v>
      </c>
      <c r="AE42" s="96">
        <v>6470365</v>
      </c>
      <c r="AF42" s="96">
        <v>6504124</v>
      </c>
      <c r="AG42" s="96">
        <v>6545106</v>
      </c>
      <c r="AH42" s="96">
        <v>6593386</v>
      </c>
      <c r="AI42" s="96">
        <v>6646912</v>
      </c>
      <c r="AJ42" s="96">
        <v>6715519</v>
      </c>
      <c r="AK42" s="96">
        <v>6799978</v>
      </c>
      <c r="AL42" s="96">
        <v>6875364</v>
      </c>
      <c r="AM42" s="96">
        <v>6938265</v>
      </c>
      <c r="AN42" s="96">
        <v>6993795</v>
      </c>
      <c r="AO42" s="96">
        <v>7040687</v>
      </c>
      <c r="AP42" s="96">
        <v>7071850</v>
      </c>
      <c r="AQ42" s="96">
        <v>7088906</v>
      </c>
      <c r="AR42" s="96">
        <v>7110001</v>
      </c>
      <c r="AS42" s="96">
        <v>7143991</v>
      </c>
      <c r="AT42" s="96">
        <v>7184250</v>
      </c>
      <c r="AU42" s="96">
        <v>7229854</v>
      </c>
      <c r="AV42" s="96">
        <v>7284753</v>
      </c>
      <c r="AW42" s="96">
        <v>7339001</v>
      </c>
      <c r="AX42" s="96">
        <v>7389625</v>
      </c>
      <c r="AY42" s="96">
        <v>7437115</v>
      </c>
      <c r="AZ42" s="96">
        <v>7483934</v>
      </c>
      <c r="BA42" s="96">
        <v>7551117</v>
      </c>
      <c r="BB42" s="96">
        <v>7647675</v>
      </c>
      <c r="BC42" s="96">
        <v>7743831</v>
      </c>
      <c r="BD42" s="96">
        <v>7824909</v>
      </c>
      <c r="BE42" s="96">
        <v>7912398</v>
      </c>
      <c r="BF42" s="96">
        <v>7996861</v>
      </c>
      <c r="BG42" s="96">
        <v>8089346</v>
      </c>
      <c r="BH42" s="96">
        <v>8188649</v>
      </c>
      <c r="BI42" s="96">
        <v>8282396</v>
      </c>
      <c r="BJ42" s="96">
        <v>8373338</v>
      </c>
      <c r="BK42" s="96">
        <v>8451840</v>
      </c>
      <c r="BL42" s="96">
        <v>8514329</v>
      </c>
      <c r="BM42" s="96">
        <v>8575280</v>
      </c>
      <c r="BN42" s="96">
        <v>8638167</v>
      </c>
      <c r="BO42" s="96">
        <v>8704546</v>
      </c>
      <c r="BP42" s="96">
        <v>8775760</v>
      </c>
      <c r="BQ42" s="96">
        <v>8849852</v>
      </c>
    </row>
    <row r="43" spans="1:69" x14ac:dyDescent="0.25">
      <c r="A43" s="96" t="s">
        <v>4128</v>
      </c>
      <c r="B43" s="96" t="s">
        <v>4127</v>
      </c>
      <c r="C43" s="96" t="s">
        <v>4215</v>
      </c>
      <c r="D43" s="101">
        <f t="shared" si="0"/>
        <v>163442.11764705883</v>
      </c>
      <c r="E43" s="96" t="s">
        <v>4216</v>
      </c>
      <c r="F43" s="96">
        <v>109186</v>
      </c>
      <c r="G43" s="96">
        <v>110225</v>
      </c>
      <c r="H43" s="96">
        <v>111281</v>
      </c>
      <c r="I43" s="96">
        <v>112410</v>
      </c>
      <c r="J43" s="96">
        <v>113596</v>
      </c>
      <c r="K43" s="96">
        <v>114832</v>
      </c>
      <c r="L43" s="96">
        <v>116116</v>
      </c>
      <c r="M43" s="96">
        <v>117430</v>
      </c>
      <c r="N43" s="96">
        <v>118707</v>
      </c>
      <c r="O43" s="96">
        <v>119884</v>
      </c>
      <c r="P43" s="96">
        <v>121003</v>
      </c>
      <c r="Q43" s="96">
        <v>122162</v>
      </c>
      <c r="R43" s="96">
        <v>123348</v>
      </c>
      <c r="S43" s="96">
        <v>124465</v>
      </c>
      <c r="T43" s="96">
        <v>125486</v>
      </c>
      <c r="U43" s="96">
        <v>126393</v>
      </c>
      <c r="V43" s="96">
        <v>127052</v>
      </c>
      <c r="W43" s="96">
        <v>127425</v>
      </c>
      <c r="X43" s="96">
        <v>127667</v>
      </c>
      <c r="Y43" s="96">
        <v>127850</v>
      </c>
      <c r="Z43" s="96">
        <v>127984</v>
      </c>
      <c r="AA43" s="96">
        <v>128510</v>
      </c>
      <c r="AB43" s="96">
        <v>129614</v>
      </c>
      <c r="AC43" s="96">
        <v>130881</v>
      </c>
      <c r="AD43" s="96">
        <v>132154</v>
      </c>
      <c r="AE43" s="96">
        <v>133450</v>
      </c>
      <c r="AF43" s="96">
        <v>134808</v>
      </c>
      <c r="AG43" s="96">
        <v>136264</v>
      </c>
      <c r="AH43" s="96">
        <v>137765</v>
      </c>
      <c r="AI43" s="96">
        <v>139228</v>
      </c>
      <c r="AJ43" s="96">
        <v>140601</v>
      </c>
      <c r="AK43" s="96">
        <v>141557</v>
      </c>
      <c r="AL43" s="96">
        <v>142011</v>
      </c>
      <c r="AM43" s="96">
        <v>142291</v>
      </c>
      <c r="AN43" s="96">
        <v>142466</v>
      </c>
      <c r="AO43" s="96">
        <v>142559</v>
      </c>
      <c r="AP43" s="96">
        <v>142898</v>
      </c>
      <c r="AQ43" s="96">
        <v>143549</v>
      </c>
      <c r="AR43" s="96">
        <v>144211</v>
      </c>
      <c r="AS43" s="96">
        <v>144811</v>
      </c>
      <c r="AT43" s="96">
        <v>145306</v>
      </c>
      <c r="AU43" s="96">
        <v>146044</v>
      </c>
      <c r="AV43" s="96">
        <v>147167</v>
      </c>
      <c r="AW43" s="96">
        <v>148341</v>
      </c>
      <c r="AX43" s="96">
        <v>149538</v>
      </c>
      <c r="AY43" s="96">
        <v>150763</v>
      </c>
      <c r="AZ43" s="96">
        <v>151985</v>
      </c>
      <c r="BA43" s="96">
        <v>153225</v>
      </c>
      <c r="BB43" s="96">
        <v>154475</v>
      </c>
      <c r="BC43" s="96">
        <v>155721</v>
      </c>
      <c r="BD43" s="96">
        <v>156933</v>
      </c>
      <c r="BE43" s="96">
        <v>157819</v>
      </c>
      <c r="BF43" s="96">
        <v>158621</v>
      </c>
      <c r="BG43" s="96">
        <v>159794</v>
      </c>
      <c r="BH43" s="96">
        <v>160912</v>
      </c>
      <c r="BI43" s="96">
        <v>162190</v>
      </c>
      <c r="BJ43" s="96">
        <v>163721</v>
      </c>
      <c r="BK43" s="96">
        <v>165215</v>
      </c>
      <c r="BL43" s="96">
        <v>167259</v>
      </c>
      <c r="BM43" s="96">
        <v>169410</v>
      </c>
      <c r="BN43" s="96">
        <v>171113</v>
      </c>
      <c r="BO43" s="96">
        <v>172683</v>
      </c>
      <c r="BP43" s="96">
        <v>174079</v>
      </c>
      <c r="BQ43" s="96">
        <v>175346</v>
      </c>
    </row>
    <row r="44" spans="1:69" x14ac:dyDescent="0.25">
      <c r="A44" s="96" t="s">
        <v>146</v>
      </c>
      <c r="B44" s="96" t="s">
        <v>248</v>
      </c>
      <c r="C44" s="96" t="s">
        <v>4215</v>
      </c>
      <c r="D44" s="101">
        <f t="shared" si="0"/>
        <v>18046901.352941178</v>
      </c>
      <c r="E44" s="96" t="s">
        <v>4216</v>
      </c>
      <c r="F44" s="96">
        <v>8141820</v>
      </c>
      <c r="G44" s="96">
        <v>8313535</v>
      </c>
      <c r="H44" s="96">
        <v>8486120</v>
      </c>
      <c r="I44" s="96">
        <v>8656006</v>
      </c>
      <c r="J44" s="96">
        <v>8825046</v>
      </c>
      <c r="K44" s="96">
        <v>8994936</v>
      </c>
      <c r="L44" s="96">
        <v>9161649</v>
      </c>
      <c r="M44" s="96">
        <v>9326268</v>
      </c>
      <c r="N44" s="96">
        <v>9491502</v>
      </c>
      <c r="O44" s="96">
        <v>9656299</v>
      </c>
      <c r="P44" s="96">
        <v>9820481</v>
      </c>
      <c r="Q44" s="96">
        <v>9984378</v>
      </c>
      <c r="R44" s="96">
        <v>10145765</v>
      </c>
      <c r="S44" s="96">
        <v>10307842</v>
      </c>
      <c r="T44" s="96">
        <v>10472743</v>
      </c>
      <c r="U44" s="96">
        <v>10639531</v>
      </c>
      <c r="V44" s="96">
        <v>10804869</v>
      </c>
      <c r="W44" s="96">
        <v>10969861</v>
      </c>
      <c r="X44" s="96">
        <v>11137748</v>
      </c>
      <c r="Y44" s="96">
        <v>11304331</v>
      </c>
      <c r="Z44" s="96">
        <v>11469828</v>
      </c>
      <c r="AA44" s="96">
        <v>11637613</v>
      </c>
      <c r="AB44" s="96">
        <v>11807408</v>
      </c>
      <c r="AC44" s="96">
        <v>11976513</v>
      </c>
      <c r="AD44" s="96">
        <v>12147758</v>
      </c>
      <c r="AE44" s="96">
        <v>12326396</v>
      </c>
      <c r="AF44" s="96">
        <v>12514502</v>
      </c>
      <c r="AG44" s="96">
        <v>12712784</v>
      </c>
      <c r="AH44" s="96">
        <v>12918389</v>
      </c>
      <c r="AI44" s="96">
        <v>13128619</v>
      </c>
      <c r="AJ44" s="96">
        <v>13342868</v>
      </c>
      <c r="AK44" s="96">
        <v>13561945</v>
      </c>
      <c r="AL44" s="96">
        <v>13782297</v>
      </c>
      <c r="AM44" s="96">
        <v>13998386</v>
      </c>
      <c r="AN44" s="96">
        <v>14210674</v>
      </c>
      <c r="AO44" s="96">
        <v>14416796</v>
      </c>
      <c r="AP44" s="96">
        <v>14615483</v>
      </c>
      <c r="AQ44" s="96">
        <v>14809289</v>
      </c>
      <c r="AR44" s="96">
        <v>14996742</v>
      </c>
      <c r="AS44" s="96">
        <v>15176410</v>
      </c>
      <c r="AT44" s="96">
        <v>15351799</v>
      </c>
      <c r="AU44" s="96">
        <v>15523978</v>
      </c>
      <c r="AV44" s="96">
        <v>15693790</v>
      </c>
      <c r="AW44" s="96">
        <v>15859112</v>
      </c>
      <c r="AX44" s="96">
        <v>16017966</v>
      </c>
      <c r="AY44" s="96">
        <v>16175311</v>
      </c>
      <c r="AZ44" s="96">
        <v>16334575</v>
      </c>
      <c r="BA44" s="96">
        <v>16495538</v>
      </c>
      <c r="BB44" s="96">
        <v>16661462</v>
      </c>
      <c r="BC44" s="96">
        <v>16833447</v>
      </c>
      <c r="BD44" s="96">
        <v>17004162</v>
      </c>
      <c r="BE44" s="96">
        <v>17173573</v>
      </c>
      <c r="BF44" s="96">
        <v>17341771</v>
      </c>
      <c r="BG44" s="96">
        <v>17509925</v>
      </c>
      <c r="BH44" s="96">
        <v>17687108</v>
      </c>
      <c r="BI44" s="96">
        <v>17870124</v>
      </c>
      <c r="BJ44" s="96">
        <v>18083879</v>
      </c>
      <c r="BK44" s="96">
        <v>18368577</v>
      </c>
      <c r="BL44" s="96">
        <v>18701450</v>
      </c>
      <c r="BM44" s="96">
        <v>19039485</v>
      </c>
      <c r="BN44" s="96">
        <v>19300315</v>
      </c>
      <c r="BO44" s="96">
        <v>19493184</v>
      </c>
      <c r="BP44" s="96">
        <v>19603733</v>
      </c>
      <c r="BQ44" s="96">
        <v>19629590</v>
      </c>
    </row>
    <row r="45" spans="1:69" x14ac:dyDescent="0.25">
      <c r="A45" s="96" t="s">
        <v>172</v>
      </c>
      <c r="B45" s="96" t="s">
        <v>249</v>
      </c>
      <c r="C45" s="96" t="s">
        <v>4215</v>
      </c>
      <c r="D45" s="101">
        <f t="shared" si="0"/>
        <v>1374502647.0588236</v>
      </c>
      <c r="E45" s="96" t="s">
        <v>4216</v>
      </c>
      <c r="F45" s="96">
        <v>667070000</v>
      </c>
      <c r="G45" s="96">
        <v>660330000</v>
      </c>
      <c r="H45" s="96">
        <v>665770000</v>
      </c>
      <c r="I45" s="96">
        <v>682335000</v>
      </c>
      <c r="J45" s="96">
        <v>698355000</v>
      </c>
      <c r="K45" s="96">
        <v>715185000</v>
      </c>
      <c r="L45" s="96">
        <v>735400000</v>
      </c>
      <c r="M45" s="96">
        <v>754550000</v>
      </c>
      <c r="N45" s="96">
        <v>774510000</v>
      </c>
      <c r="O45" s="96">
        <v>796025000</v>
      </c>
      <c r="P45" s="96">
        <v>818315000</v>
      </c>
      <c r="Q45" s="96">
        <v>841105000</v>
      </c>
      <c r="R45" s="96">
        <v>862030000</v>
      </c>
      <c r="S45" s="96">
        <v>881940000</v>
      </c>
      <c r="T45" s="96">
        <v>900350000</v>
      </c>
      <c r="U45" s="96">
        <v>916395000</v>
      </c>
      <c r="V45" s="96">
        <v>930685000</v>
      </c>
      <c r="W45" s="96">
        <v>943455000</v>
      </c>
      <c r="X45" s="96">
        <v>956165000</v>
      </c>
      <c r="Y45" s="96">
        <v>969005000</v>
      </c>
      <c r="Z45" s="96">
        <v>981235000</v>
      </c>
      <c r="AA45" s="96">
        <v>993885000</v>
      </c>
      <c r="AB45" s="96">
        <v>1008630000</v>
      </c>
      <c r="AC45" s="96">
        <v>1023310000</v>
      </c>
      <c r="AD45" s="96">
        <v>1036825000</v>
      </c>
      <c r="AE45" s="96">
        <v>1051040000</v>
      </c>
      <c r="AF45" s="96">
        <v>1066790000</v>
      </c>
      <c r="AG45" s="96">
        <v>1084035000</v>
      </c>
      <c r="AH45" s="96">
        <v>1101630000</v>
      </c>
      <c r="AI45" s="96">
        <v>1118650000</v>
      </c>
      <c r="AJ45" s="96">
        <v>1135185000</v>
      </c>
      <c r="AK45" s="96">
        <v>1150780000</v>
      </c>
      <c r="AL45" s="96">
        <v>1164970000</v>
      </c>
      <c r="AM45" s="96">
        <v>1178440000</v>
      </c>
      <c r="AN45" s="96">
        <v>1191835000</v>
      </c>
      <c r="AO45" s="96">
        <v>1204855000</v>
      </c>
      <c r="AP45" s="96">
        <v>1217550000</v>
      </c>
      <c r="AQ45" s="96">
        <v>1230075000</v>
      </c>
      <c r="AR45" s="96">
        <v>1241935000</v>
      </c>
      <c r="AS45" s="96">
        <v>1252735000</v>
      </c>
      <c r="AT45" s="96">
        <v>1262645000</v>
      </c>
      <c r="AU45" s="96">
        <v>1271850000</v>
      </c>
      <c r="AV45" s="96">
        <v>1280400000</v>
      </c>
      <c r="AW45" s="96">
        <v>1288400000</v>
      </c>
      <c r="AX45" s="96">
        <v>1296075000</v>
      </c>
      <c r="AY45" s="96">
        <v>1303720000</v>
      </c>
      <c r="AZ45" s="96">
        <v>1311020000</v>
      </c>
      <c r="BA45" s="96">
        <v>1317885000</v>
      </c>
      <c r="BB45" s="96">
        <v>1324655000</v>
      </c>
      <c r="BC45" s="96">
        <v>1331260000</v>
      </c>
      <c r="BD45" s="96">
        <v>1337705000</v>
      </c>
      <c r="BE45" s="96">
        <v>1345035000</v>
      </c>
      <c r="BF45" s="96">
        <v>1354190000</v>
      </c>
      <c r="BG45" s="96">
        <v>1363240000</v>
      </c>
      <c r="BH45" s="96">
        <v>1371860000</v>
      </c>
      <c r="BI45" s="96">
        <v>1379860000</v>
      </c>
      <c r="BJ45" s="96">
        <v>1387790000</v>
      </c>
      <c r="BK45" s="96">
        <v>1396215000</v>
      </c>
      <c r="BL45" s="96">
        <v>1402760000</v>
      </c>
      <c r="BM45" s="96">
        <v>1407745000</v>
      </c>
      <c r="BN45" s="96">
        <v>1411100000</v>
      </c>
      <c r="BO45" s="96">
        <v>1412360000</v>
      </c>
      <c r="BP45" s="96">
        <v>1412175000</v>
      </c>
      <c r="BQ45" s="96">
        <v>1410710000</v>
      </c>
    </row>
    <row r="46" spans="1:69" x14ac:dyDescent="0.25">
      <c r="A46" s="96" t="s">
        <v>250</v>
      </c>
      <c r="B46" s="96" t="s">
        <v>251</v>
      </c>
      <c r="C46" s="96" t="s">
        <v>4215</v>
      </c>
      <c r="D46" s="101">
        <f t="shared" si="0"/>
        <v>23913055</v>
      </c>
      <c r="E46" s="96" t="s">
        <v>4216</v>
      </c>
      <c r="F46" s="96">
        <v>3708661</v>
      </c>
      <c r="G46" s="96">
        <v>3848336</v>
      </c>
      <c r="H46" s="96">
        <v>3998287</v>
      </c>
      <c r="I46" s="96">
        <v>4156453</v>
      </c>
      <c r="J46" s="96">
        <v>4321368</v>
      </c>
      <c r="K46" s="96">
        <v>4492890</v>
      </c>
      <c r="L46" s="96">
        <v>4671196</v>
      </c>
      <c r="M46" s="96">
        <v>4856689</v>
      </c>
      <c r="N46" s="96">
        <v>5050106</v>
      </c>
      <c r="O46" s="96">
        <v>5255149</v>
      </c>
      <c r="P46" s="96">
        <v>5477086</v>
      </c>
      <c r="Q46" s="96">
        <v>5718867</v>
      </c>
      <c r="R46" s="96">
        <v>5979984</v>
      </c>
      <c r="S46" s="96">
        <v>6257373</v>
      </c>
      <c r="T46" s="96">
        <v>6548923</v>
      </c>
      <c r="U46" s="96">
        <v>6853981</v>
      </c>
      <c r="V46" s="96">
        <v>7142690</v>
      </c>
      <c r="W46" s="96">
        <v>7415900</v>
      </c>
      <c r="X46" s="96">
        <v>7700816</v>
      </c>
      <c r="Y46" s="96">
        <v>7996368</v>
      </c>
      <c r="Z46" s="96">
        <v>8303810</v>
      </c>
      <c r="AA46" s="96">
        <v>8621621</v>
      </c>
      <c r="AB46" s="96">
        <v>8948119</v>
      </c>
      <c r="AC46" s="96">
        <v>9282050</v>
      </c>
      <c r="AD46" s="96">
        <v>9621405</v>
      </c>
      <c r="AE46" s="96">
        <v>9964075</v>
      </c>
      <c r="AF46" s="96">
        <v>10309440</v>
      </c>
      <c r="AG46" s="96">
        <v>10663498</v>
      </c>
      <c r="AH46" s="96">
        <v>11043193</v>
      </c>
      <c r="AI46" s="96">
        <v>11462943</v>
      </c>
      <c r="AJ46" s="96">
        <v>11910540</v>
      </c>
      <c r="AK46" s="96">
        <v>12369269</v>
      </c>
      <c r="AL46" s="96">
        <v>12838314</v>
      </c>
      <c r="AM46" s="96">
        <v>13316448</v>
      </c>
      <c r="AN46" s="96">
        <v>13802285</v>
      </c>
      <c r="AO46" s="96">
        <v>14299727</v>
      </c>
      <c r="AP46" s="96">
        <v>14810946</v>
      </c>
      <c r="AQ46" s="96">
        <v>15335453</v>
      </c>
      <c r="AR46" s="96">
        <v>15858990</v>
      </c>
      <c r="AS46" s="96">
        <v>16345894</v>
      </c>
      <c r="AT46" s="96">
        <v>16799670</v>
      </c>
      <c r="AU46" s="96">
        <v>17245468</v>
      </c>
      <c r="AV46" s="96">
        <v>17683897</v>
      </c>
      <c r="AW46" s="96">
        <v>18116451</v>
      </c>
      <c r="AX46" s="96">
        <v>18544903</v>
      </c>
      <c r="AY46" s="96">
        <v>18970215</v>
      </c>
      <c r="AZ46" s="96">
        <v>19394057</v>
      </c>
      <c r="BA46" s="96">
        <v>19817700</v>
      </c>
      <c r="BB46" s="96">
        <v>20244449</v>
      </c>
      <c r="BC46" s="96">
        <v>20677762</v>
      </c>
      <c r="BD46" s="96">
        <v>21120042</v>
      </c>
      <c r="BE46" s="96">
        <v>21562914</v>
      </c>
      <c r="BF46" s="96">
        <v>22010712</v>
      </c>
      <c r="BG46" s="96">
        <v>22469268</v>
      </c>
      <c r="BH46" s="96">
        <v>22995555</v>
      </c>
      <c r="BI46" s="96">
        <v>23596741</v>
      </c>
      <c r="BJ46" s="96">
        <v>24213622</v>
      </c>
      <c r="BK46" s="96">
        <v>24848016</v>
      </c>
      <c r="BL46" s="96">
        <v>25493988</v>
      </c>
      <c r="BM46" s="96">
        <v>26147551</v>
      </c>
      <c r="BN46" s="96">
        <v>26811790</v>
      </c>
      <c r="BO46" s="96">
        <v>27478249</v>
      </c>
      <c r="BP46" s="96">
        <v>28160542</v>
      </c>
      <c r="BQ46" s="96">
        <v>28873034</v>
      </c>
    </row>
    <row r="47" spans="1:69" x14ac:dyDescent="0.25">
      <c r="A47" s="96" t="s">
        <v>252</v>
      </c>
      <c r="B47" s="96" t="s">
        <v>253</v>
      </c>
      <c r="C47" s="96" t="s">
        <v>4215</v>
      </c>
      <c r="D47" s="101">
        <f t="shared" si="0"/>
        <v>23168725.764705881</v>
      </c>
      <c r="E47" s="96" t="s">
        <v>4216</v>
      </c>
      <c r="F47" s="96">
        <v>5117608</v>
      </c>
      <c r="G47" s="96">
        <v>5200355</v>
      </c>
      <c r="H47" s="96">
        <v>5303841</v>
      </c>
      <c r="I47" s="96">
        <v>5427511</v>
      </c>
      <c r="J47" s="96">
        <v>5556209</v>
      </c>
      <c r="K47" s="96">
        <v>5690086</v>
      </c>
      <c r="L47" s="96">
        <v>5829580</v>
      </c>
      <c r="M47" s="96">
        <v>5975087</v>
      </c>
      <c r="N47" s="96">
        <v>6127193</v>
      </c>
      <c r="O47" s="96">
        <v>6286232</v>
      </c>
      <c r="P47" s="96">
        <v>6452787</v>
      </c>
      <c r="Q47" s="96">
        <v>6627350</v>
      </c>
      <c r="R47" s="96">
        <v>6809468</v>
      </c>
      <c r="S47" s="96">
        <v>6998688</v>
      </c>
      <c r="T47" s="96">
        <v>7194697</v>
      </c>
      <c r="U47" s="96">
        <v>7397417</v>
      </c>
      <c r="V47" s="96">
        <v>7598028</v>
      </c>
      <c r="W47" s="96">
        <v>7796825</v>
      </c>
      <c r="X47" s="96">
        <v>8013279</v>
      </c>
      <c r="Y47" s="96">
        <v>8243377</v>
      </c>
      <c r="Z47" s="96">
        <v>8519891</v>
      </c>
      <c r="AA47" s="96">
        <v>8829048</v>
      </c>
      <c r="AB47" s="96">
        <v>9046986</v>
      </c>
      <c r="AC47" s="96">
        <v>9240672</v>
      </c>
      <c r="AD47" s="96">
        <v>9508570</v>
      </c>
      <c r="AE47" s="96">
        <v>9804254</v>
      </c>
      <c r="AF47" s="96">
        <v>10112712</v>
      </c>
      <c r="AG47" s="96">
        <v>10433905</v>
      </c>
      <c r="AH47" s="96">
        <v>10759573</v>
      </c>
      <c r="AI47" s="96">
        <v>11089222</v>
      </c>
      <c r="AJ47" s="96">
        <v>11430520</v>
      </c>
      <c r="AK47" s="96">
        <v>11777719</v>
      </c>
      <c r="AL47" s="96">
        <v>12128604</v>
      </c>
      <c r="AM47" s="96">
        <v>12486773</v>
      </c>
      <c r="AN47" s="96">
        <v>12848862</v>
      </c>
      <c r="AO47" s="96">
        <v>13211647</v>
      </c>
      <c r="AP47" s="96">
        <v>13575324</v>
      </c>
      <c r="AQ47" s="96">
        <v>13941181</v>
      </c>
      <c r="AR47" s="96">
        <v>14314599</v>
      </c>
      <c r="AS47" s="96">
        <v>14698973</v>
      </c>
      <c r="AT47" s="96">
        <v>15091594</v>
      </c>
      <c r="AU47" s="96">
        <v>15493253</v>
      </c>
      <c r="AV47" s="96">
        <v>15914033</v>
      </c>
      <c r="AW47" s="96">
        <v>16354326</v>
      </c>
      <c r="AX47" s="96">
        <v>16809407</v>
      </c>
      <c r="AY47" s="96">
        <v>17275171</v>
      </c>
      <c r="AZ47" s="96">
        <v>17751333</v>
      </c>
      <c r="BA47" s="96">
        <v>18251866</v>
      </c>
      <c r="BB47" s="96">
        <v>18777081</v>
      </c>
      <c r="BC47" s="96">
        <v>19319274</v>
      </c>
      <c r="BD47" s="96">
        <v>19878036</v>
      </c>
      <c r="BE47" s="96">
        <v>20448873</v>
      </c>
      <c r="BF47" s="96">
        <v>21032684</v>
      </c>
      <c r="BG47" s="96">
        <v>21632850</v>
      </c>
      <c r="BH47" s="96">
        <v>22299585</v>
      </c>
      <c r="BI47" s="96">
        <v>23012646</v>
      </c>
      <c r="BJ47" s="96">
        <v>23711630</v>
      </c>
      <c r="BK47" s="96">
        <v>24393181</v>
      </c>
      <c r="BL47" s="96">
        <v>25076747</v>
      </c>
      <c r="BM47" s="96">
        <v>25782341</v>
      </c>
      <c r="BN47" s="96">
        <v>26491087</v>
      </c>
      <c r="BO47" s="96">
        <v>27198628</v>
      </c>
      <c r="BP47" s="96">
        <v>27914536</v>
      </c>
      <c r="BQ47" s="96">
        <v>28647293</v>
      </c>
    </row>
    <row r="48" spans="1:69" x14ac:dyDescent="0.25">
      <c r="A48" s="96" t="s">
        <v>254</v>
      </c>
      <c r="B48" s="96" t="s">
        <v>255</v>
      </c>
      <c r="C48" s="96" t="s">
        <v>4215</v>
      </c>
      <c r="D48" s="101">
        <f t="shared" si="0"/>
        <v>79631416.705882356</v>
      </c>
      <c r="E48" s="96" t="s">
        <v>4216</v>
      </c>
      <c r="F48" s="96">
        <v>15276558</v>
      </c>
      <c r="G48" s="96">
        <v>15673284</v>
      </c>
      <c r="H48" s="96">
        <v>16086084</v>
      </c>
      <c r="I48" s="96">
        <v>16517995</v>
      </c>
      <c r="J48" s="96">
        <v>16965855</v>
      </c>
      <c r="K48" s="96">
        <v>17438254</v>
      </c>
      <c r="L48" s="96">
        <v>17941738</v>
      </c>
      <c r="M48" s="96">
        <v>18472105</v>
      </c>
      <c r="N48" s="96">
        <v>19022799</v>
      </c>
      <c r="O48" s="96">
        <v>19583123</v>
      </c>
      <c r="P48" s="96">
        <v>20151733</v>
      </c>
      <c r="Q48" s="96">
        <v>20712952</v>
      </c>
      <c r="R48" s="96">
        <v>21273409</v>
      </c>
      <c r="S48" s="96">
        <v>21853906</v>
      </c>
      <c r="T48" s="96">
        <v>22448415</v>
      </c>
      <c r="U48" s="96">
        <v>23052715</v>
      </c>
      <c r="V48" s="96">
        <v>23655016</v>
      </c>
      <c r="W48" s="96">
        <v>24256464</v>
      </c>
      <c r="X48" s="96">
        <v>25015244</v>
      </c>
      <c r="Y48" s="96">
        <v>25902760</v>
      </c>
      <c r="Z48" s="96">
        <v>26708686</v>
      </c>
      <c r="AA48" s="96">
        <v>27457783</v>
      </c>
      <c r="AB48" s="96">
        <v>28219219</v>
      </c>
      <c r="AC48" s="96">
        <v>29005175</v>
      </c>
      <c r="AD48" s="96">
        <v>29879852</v>
      </c>
      <c r="AE48" s="96">
        <v>30800051</v>
      </c>
      <c r="AF48" s="96">
        <v>31725132</v>
      </c>
      <c r="AG48" s="96">
        <v>32712574</v>
      </c>
      <c r="AH48" s="96">
        <v>33750052</v>
      </c>
      <c r="AI48" s="96">
        <v>34825891</v>
      </c>
      <c r="AJ48" s="96">
        <v>35987541</v>
      </c>
      <c r="AK48" s="96">
        <v>37194812</v>
      </c>
      <c r="AL48" s="96">
        <v>38332302</v>
      </c>
      <c r="AM48" s="96">
        <v>39580844</v>
      </c>
      <c r="AN48" s="96">
        <v>41511985</v>
      </c>
      <c r="AO48" s="96">
        <v>43285791</v>
      </c>
      <c r="AP48" s="96">
        <v>44118709</v>
      </c>
      <c r="AQ48" s="96">
        <v>44822198</v>
      </c>
      <c r="AR48" s="96">
        <v>45895524</v>
      </c>
      <c r="AS48" s="96">
        <v>47227238</v>
      </c>
      <c r="AT48" s="96">
        <v>48616317</v>
      </c>
      <c r="AU48" s="96">
        <v>50106657</v>
      </c>
      <c r="AV48" s="96">
        <v>51662071</v>
      </c>
      <c r="AW48" s="96">
        <v>53205639</v>
      </c>
      <c r="AX48" s="96">
        <v>54815607</v>
      </c>
      <c r="AY48" s="96">
        <v>56550247</v>
      </c>
      <c r="AZ48" s="96">
        <v>58381630</v>
      </c>
      <c r="BA48" s="96">
        <v>60289422</v>
      </c>
      <c r="BB48" s="96">
        <v>62249724</v>
      </c>
      <c r="BC48" s="96">
        <v>64270232</v>
      </c>
      <c r="BD48" s="96">
        <v>66391257</v>
      </c>
      <c r="BE48" s="96">
        <v>68654269</v>
      </c>
      <c r="BF48" s="96">
        <v>70997870</v>
      </c>
      <c r="BG48" s="96">
        <v>73460021</v>
      </c>
      <c r="BH48" s="96">
        <v>76035588</v>
      </c>
      <c r="BI48" s="96">
        <v>78656904</v>
      </c>
      <c r="BJ48" s="96">
        <v>81430977</v>
      </c>
      <c r="BK48" s="96">
        <v>84283273</v>
      </c>
      <c r="BL48" s="96">
        <v>87087355</v>
      </c>
      <c r="BM48" s="96">
        <v>89906890</v>
      </c>
      <c r="BN48" s="96">
        <v>92853164</v>
      </c>
      <c r="BO48" s="96">
        <v>95894118</v>
      </c>
      <c r="BP48" s="96">
        <v>99010212</v>
      </c>
      <c r="BQ48" s="96">
        <v>102262808</v>
      </c>
    </row>
    <row r="49" spans="1:69" x14ac:dyDescent="0.25">
      <c r="A49" s="96" t="s">
        <v>256</v>
      </c>
      <c r="B49" s="96" t="s">
        <v>257</v>
      </c>
      <c r="C49" s="96" t="s">
        <v>4215</v>
      </c>
      <c r="D49" s="101">
        <f t="shared" si="0"/>
        <v>5058944.8823529407</v>
      </c>
      <c r="E49" s="96" t="s">
        <v>4216</v>
      </c>
      <c r="F49" s="96">
        <v>1055693</v>
      </c>
      <c r="G49" s="96">
        <v>1083431</v>
      </c>
      <c r="H49" s="96">
        <v>1112348</v>
      </c>
      <c r="I49" s="96">
        <v>1142600</v>
      </c>
      <c r="J49" s="96">
        <v>1174269</v>
      </c>
      <c r="K49" s="96">
        <v>1207412</v>
      </c>
      <c r="L49" s="96">
        <v>1242116</v>
      </c>
      <c r="M49" s="96">
        <v>1278312</v>
      </c>
      <c r="N49" s="96">
        <v>1316130</v>
      </c>
      <c r="O49" s="96">
        <v>1355699</v>
      </c>
      <c r="P49" s="96">
        <v>1396989</v>
      </c>
      <c r="Q49" s="96">
        <v>1440159</v>
      </c>
      <c r="R49" s="96">
        <v>1485274</v>
      </c>
      <c r="S49" s="96">
        <v>1532069</v>
      </c>
      <c r="T49" s="96">
        <v>1580280</v>
      </c>
      <c r="U49" s="96">
        <v>1624935</v>
      </c>
      <c r="V49" s="96">
        <v>1665418</v>
      </c>
      <c r="W49" s="96">
        <v>1706181</v>
      </c>
      <c r="X49" s="96">
        <v>1747207</v>
      </c>
      <c r="Y49" s="96">
        <v>1788218</v>
      </c>
      <c r="Z49" s="96">
        <v>1829256</v>
      </c>
      <c r="AA49" s="96">
        <v>1870540</v>
      </c>
      <c r="AB49" s="96">
        <v>1911634</v>
      </c>
      <c r="AC49" s="96">
        <v>1951851</v>
      </c>
      <c r="AD49" s="96">
        <v>2001739</v>
      </c>
      <c r="AE49" s="96">
        <v>2062555</v>
      </c>
      <c r="AF49" s="96">
        <v>2124863</v>
      </c>
      <c r="AG49" s="96">
        <v>2188654</v>
      </c>
      <c r="AH49" s="96">
        <v>2253336</v>
      </c>
      <c r="AI49" s="96">
        <v>2319177</v>
      </c>
      <c r="AJ49" s="96">
        <v>2385435</v>
      </c>
      <c r="AK49" s="96">
        <v>2452675</v>
      </c>
      <c r="AL49" s="96">
        <v>2520958</v>
      </c>
      <c r="AM49" s="96">
        <v>2594168</v>
      </c>
      <c r="AN49" s="96">
        <v>2669220</v>
      </c>
      <c r="AO49" s="96">
        <v>2742309</v>
      </c>
      <c r="AP49" s="96">
        <v>2816595</v>
      </c>
      <c r="AQ49" s="96">
        <v>2875037</v>
      </c>
      <c r="AR49" s="96">
        <v>2937166</v>
      </c>
      <c r="AS49" s="96">
        <v>3016659</v>
      </c>
      <c r="AT49" s="96">
        <v>3134030</v>
      </c>
      <c r="AU49" s="96">
        <v>3254101</v>
      </c>
      <c r="AV49" s="96">
        <v>3331158</v>
      </c>
      <c r="AW49" s="96">
        <v>3424653</v>
      </c>
      <c r="AX49" s="96">
        <v>3543012</v>
      </c>
      <c r="AY49" s="96">
        <v>3672839</v>
      </c>
      <c r="AZ49" s="96">
        <v>3813323</v>
      </c>
      <c r="BA49" s="96">
        <v>3956329</v>
      </c>
      <c r="BB49" s="96">
        <v>4089602</v>
      </c>
      <c r="BC49" s="96">
        <v>4257230</v>
      </c>
      <c r="BD49" s="96">
        <v>4437884</v>
      </c>
      <c r="BE49" s="96">
        <v>4584216</v>
      </c>
      <c r="BF49" s="96">
        <v>4713257</v>
      </c>
      <c r="BG49" s="96">
        <v>4828066</v>
      </c>
      <c r="BH49" s="96">
        <v>4944861</v>
      </c>
      <c r="BI49" s="96">
        <v>5064386</v>
      </c>
      <c r="BJ49" s="96">
        <v>5186824</v>
      </c>
      <c r="BK49" s="96">
        <v>5312340</v>
      </c>
      <c r="BL49" s="96">
        <v>5441062</v>
      </c>
      <c r="BM49" s="96">
        <v>5570733</v>
      </c>
      <c r="BN49" s="96">
        <v>5702174</v>
      </c>
      <c r="BO49" s="96">
        <v>5835806</v>
      </c>
      <c r="BP49" s="96">
        <v>5970424</v>
      </c>
      <c r="BQ49" s="96">
        <v>6106869</v>
      </c>
    </row>
    <row r="50" spans="1:69" x14ac:dyDescent="0.25">
      <c r="A50" s="96" t="s">
        <v>169</v>
      </c>
      <c r="B50" s="96" t="s">
        <v>258</v>
      </c>
      <c r="C50" s="96" t="s">
        <v>4215</v>
      </c>
      <c r="D50" s="101">
        <f t="shared" si="0"/>
        <v>47601602.941176474</v>
      </c>
      <c r="E50" s="96" t="s">
        <v>4216</v>
      </c>
      <c r="F50" s="96">
        <v>15687688</v>
      </c>
      <c r="G50" s="96">
        <v>16182414</v>
      </c>
      <c r="H50" s="96">
        <v>16691282</v>
      </c>
      <c r="I50" s="96">
        <v>17210956</v>
      </c>
      <c r="J50" s="96">
        <v>17739754</v>
      </c>
      <c r="K50" s="96">
        <v>18275814</v>
      </c>
      <c r="L50" s="96">
        <v>18811407</v>
      </c>
      <c r="M50" s="96">
        <v>19343961</v>
      </c>
      <c r="N50" s="96">
        <v>19872503</v>
      </c>
      <c r="O50" s="96">
        <v>20392264</v>
      </c>
      <c r="P50" s="96">
        <v>20905254</v>
      </c>
      <c r="Q50" s="96">
        <v>21405413</v>
      </c>
      <c r="R50" s="96">
        <v>21898055</v>
      </c>
      <c r="S50" s="96">
        <v>22396318</v>
      </c>
      <c r="T50" s="96">
        <v>22897871</v>
      </c>
      <c r="U50" s="96">
        <v>23403731</v>
      </c>
      <c r="V50" s="96">
        <v>23913002</v>
      </c>
      <c r="W50" s="96">
        <v>24443926</v>
      </c>
      <c r="X50" s="96">
        <v>25003608</v>
      </c>
      <c r="Y50" s="96">
        <v>25579323</v>
      </c>
      <c r="Z50" s="96">
        <v>26176195</v>
      </c>
      <c r="AA50" s="96">
        <v>26785982</v>
      </c>
      <c r="AB50" s="96">
        <v>27405194</v>
      </c>
      <c r="AC50" s="96">
        <v>28042329</v>
      </c>
      <c r="AD50" s="96">
        <v>28689032</v>
      </c>
      <c r="AE50" s="96">
        <v>29326260</v>
      </c>
      <c r="AF50" s="96">
        <v>29960101</v>
      </c>
      <c r="AG50" s="96">
        <v>30603048</v>
      </c>
      <c r="AH50" s="96">
        <v>31256727</v>
      </c>
      <c r="AI50" s="96">
        <v>31923117</v>
      </c>
      <c r="AJ50" s="96">
        <v>32601393</v>
      </c>
      <c r="AK50" s="96">
        <v>33272628</v>
      </c>
      <c r="AL50" s="96">
        <v>33939039</v>
      </c>
      <c r="AM50" s="96">
        <v>34614735</v>
      </c>
      <c r="AN50" s="96">
        <v>35295461</v>
      </c>
      <c r="AO50" s="96">
        <v>35970101</v>
      </c>
      <c r="AP50" s="96">
        <v>36632573</v>
      </c>
      <c r="AQ50" s="96">
        <v>37291946</v>
      </c>
      <c r="AR50" s="96">
        <v>37944414</v>
      </c>
      <c r="AS50" s="96">
        <v>38585033</v>
      </c>
      <c r="AT50" s="96">
        <v>39215135</v>
      </c>
      <c r="AU50" s="96">
        <v>39837875</v>
      </c>
      <c r="AV50" s="96">
        <v>40454050</v>
      </c>
      <c r="AW50" s="96">
        <v>41057687</v>
      </c>
      <c r="AX50" s="96">
        <v>41648268</v>
      </c>
      <c r="AY50" s="96">
        <v>42220940</v>
      </c>
      <c r="AZ50" s="96">
        <v>42772910</v>
      </c>
      <c r="BA50" s="96">
        <v>43306582</v>
      </c>
      <c r="BB50" s="96">
        <v>43815313</v>
      </c>
      <c r="BC50" s="96">
        <v>44313917</v>
      </c>
      <c r="BD50" s="96">
        <v>44816108</v>
      </c>
      <c r="BE50" s="96">
        <v>45308899</v>
      </c>
      <c r="BF50" s="96">
        <v>45782417</v>
      </c>
      <c r="BG50" s="96">
        <v>46237930</v>
      </c>
      <c r="BH50" s="96">
        <v>46677947</v>
      </c>
      <c r="BI50" s="96">
        <v>47119728</v>
      </c>
      <c r="BJ50" s="96">
        <v>47625955</v>
      </c>
      <c r="BK50" s="96">
        <v>48351671</v>
      </c>
      <c r="BL50" s="96">
        <v>49276961</v>
      </c>
      <c r="BM50" s="96">
        <v>50187406</v>
      </c>
      <c r="BN50" s="96">
        <v>50930662</v>
      </c>
      <c r="BO50" s="96">
        <v>51516562</v>
      </c>
      <c r="BP50" s="96">
        <v>51874024</v>
      </c>
      <c r="BQ50" s="96">
        <v>52085168</v>
      </c>
    </row>
    <row r="51" spans="1:69" x14ac:dyDescent="0.25">
      <c r="A51" s="96" t="s">
        <v>259</v>
      </c>
      <c r="B51" s="96" t="s">
        <v>260</v>
      </c>
      <c r="C51" s="96" t="s">
        <v>4215</v>
      </c>
      <c r="D51" s="101">
        <f t="shared" si="0"/>
        <v>731503.8823529412</v>
      </c>
      <c r="E51" s="96" t="s">
        <v>4216</v>
      </c>
      <c r="F51" s="96">
        <v>194852</v>
      </c>
      <c r="G51" s="96">
        <v>198617</v>
      </c>
      <c r="H51" s="96">
        <v>202527</v>
      </c>
      <c r="I51" s="96">
        <v>206546</v>
      </c>
      <c r="J51" s="96">
        <v>210665</v>
      </c>
      <c r="K51" s="96">
        <v>214939</v>
      </c>
      <c r="L51" s="96">
        <v>219369</v>
      </c>
      <c r="M51" s="96">
        <v>224321</v>
      </c>
      <c r="N51" s="96">
        <v>229971</v>
      </c>
      <c r="O51" s="96">
        <v>236002</v>
      </c>
      <c r="P51" s="96">
        <v>242351</v>
      </c>
      <c r="Q51" s="96">
        <v>249066</v>
      </c>
      <c r="R51" s="96">
        <v>256187</v>
      </c>
      <c r="S51" s="96">
        <v>263728</v>
      </c>
      <c r="T51" s="96">
        <v>271719</v>
      </c>
      <c r="U51" s="96">
        <v>280036</v>
      </c>
      <c r="V51" s="96">
        <v>288810</v>
      </c>
      <c r="W51" s="96">
        <v>298152</v>
      </c>
      <c r="X51" s="96">
        <v>307938</v>
      </c>
      <c r="Y51" s="96">
        <v>318123</v>
      </c>
      <c r="Z51" s="96">
        <v>328328</v>
      </c>
      <c r="AA51" s="96">
        <v>337986</v>
      </c>
      <c r="AB51" s="96">
        <v>347053</v>
      </c>
      <c r="AC51" s="96">
        <v>356137</v>
      </c>
      <c r="AD51" s="96">
        <v>365664</v>
      </c>
      <c r="AE51" s="96">
        <v>375650</v>
      </c>
      <c r="AF51" s="96">
        <v>386068</v>
      </c>
      <c r="AG51" s="96">
        <v>396887</v>
      </c>
      <c r="AH51" s="96">
        <v>408070</v>
      </c>
      <c r="AI51" s="96">
        <v>419584</v>
      </c>
      <c r="AJ51" s="96">
        <v>431119</v>
      </c>
      <c r="AK51" s="96">
        <v>442277</v>
      </c>
      <c r="AL51" s="96">
        <v>452990</v>
      </c>
      <c r="AM51" s="96">
        <v>463318</v>
      </c>
      <c r="AN51" s="96">
        <v>473478</v>
      </c>
      <c r="AO51" s="96">
        <v>483760</v>
      </c>
      <c r="AP51" s="96">
        <v>494288</v>
      </c>
      <c r="AQ51" s="96">
        <v>505033</v>
      </c>
      <c r="AR51" s="96">
        <v>515959</v>
      </c>
      <c r="AS51" s="96">
        <v>526443</v>
      </c>
      <c r="AT51" s="96">
        <v>536758</v>
      </c>
      <c r="AU51" s="96">
        <v>547741</v>
      </c>
      <c r="AV51" s="96">
        <v>559047</v>
      </c>
      <c r="AW51" s="96">
        <v>570130</v>
      </c>
      <c r="AX51" s="96">
        <v>581154</v>
      </c>
      <c r="AY51" s="96">
        <v>592683</v>
      </c>
      <c r="AZ51" s="96">
        <v>604658</v>
      </c>
      <c r="BA51" s="96">
        <v>616899</v>
      </c>
      <c r="BB51" s="96">
        <v>629470</v>
      </c>
      <c r="BC51" s="96">
        <v>642493</v>
      </c>
      <c r="BD51" s="96">
        <v>656024</v>
      </c>
      <c r="BE51" s="96">
        <v>670071</v>
      </c>
      <c r="BF51" s="96">
        <v>684553</v>
      </c>
      <c r="BG51" s="96">
        <v>699393</v>
      </c>
      <c r="BH51" s="96">
        <v>714612</v>
      </c>
      <c r="BI51" s="96">
        <v>730216</v>
      </c>
      <c r="BJ51" s="96">
        <v>746232</v>
      </c>
      <c r="BK51" s="96">
        <v>761664</v>
      </c>
      <c r="BL51" s="96">
        <v>776313</v>
      </c>
      <c r="BM51" s="96">
        <v>790986</v>
      </c>
      <c r="BN51" s="96">
        <v>806166</v>
      </c>
      <c r="BO51" s="96">
        <v>821625</v>
      </c>
      <c r="BP51" s="96">
        <v>836774</v>
      </c>
      <c r="BQ51" s="96">
        <v>852075</v>
      </c>
    </row>
    <row r="52" spans="1:69" x14ac:dyDescent="0.25">
      <c r="A52" s="96" t="s">
        <v>261</v>
      </c>
      <c r="B52" s="96" t="s">
        <v>262</v>
      </c>
      <c r="C52" s="96" t="s">
        <v>4215</v>
      </c>
      <c r="D52" s="101">
        <f t="shared" si="0"/>
        <v>552086</v>
      </c>
      <c r="E52" s="96" t="s">
        <v>4216</v>
      </c>
      <c r="F52" s="96">
        <v>209849</v>
      </c>
      <c r="G52" s="96">
        <v>214788</v>
      </c>
      <c r="H52" s="96">
        <v>221484</v>
      </c>
      <c r="I52" s="96">
        <v>228814</v>
      </c>
      <c r="J52" s="96">
        <v>236362</v>
      </c>
      <c r="K52" s="96">
        <v>244156</v>
      </c>
      <c r="L52" s="96">
        <v>252238</v>
      </c>
      <c r="M52" s="96">
        <v>260648</v>
      </c>
      <c r="N52" s="96">
        <v>269408</v>
      </c>
      <c r="O52" s="96">
        <v>278524</v>
      </c>
      <c r="P52" s="96">
        <v>287262</v>
      </c>
      <c r="Q52" s="96">
        <v>293505</v>
      </c>
      <c r="R52" s="96">
        <v>296818</v>
      </c>
      <c r="S52" s="96">
        <v>299191</v>
      </c>
      <c r="T52" s="96">
        <v>301682</v>
      </c>
      <c r="U52" s="96">
        <v>304375</v>
      </c>
      <c r="V52" s="96">
        <v>307015</v>
      </c>
      <c r="W52" s="96">
        <v>309389</v>
      </c>
      <c r="X52" s="96">
        <v>311685</v>
      </c>
      <c r="Y52" s="96">
        <v>313995</v>
      </c>
      <c r="Z52" s="96">
        <v>317234</v>
      </c>
      <c r="AA52" s="96">
        <v>321634</v>
      </c>
      <c r="AB52" s="96">
        <v>326319</v>
      </c>
      <c r="AC52" s="96">
        <v>330971</v>
      </c>
      <c r="AD52" s="96">
        <v>335473</v>
      </c>
      <c r="AE52" s="96">
        <v>339874</v>
      </c>
      <c r="AF52" s="96">
        <v>344271</v>
      </c>
      <c r="AG52" s="96">
        <v>348718</v>
      </c>
      <c r="AH52" s="96">
        <v>353233</v>
      </c>
      <c r="AI52" s="96">
        <v>358150</v>
      </c>
      <c r="AJ52" s="96">
        <v>364563</v>
      </c>
      <c r="AK52" s="96">
        <v>372721</v>
      </c>
      <c r="AL52" s="96">
        <v>381947</v>
      </c>
      <c r="AM52" s="96">
        <v>391749</v>
      </c>
      <c r="AN52" s="96">
        <v>401655</v>
      </c>
      <c r="AO52" s="96">
        <v>411382</v>
      </c>
      <c r="AP52" s="96">
        <v>421007</v>
      </c>
      <c r="AQ52" s="96">
        <v>430654</v>
      </c>
      <c r="AR52" s="96">
        <v>440214</v>
      </c>
      <c r="AS52" s="96">
        <v>449627</v>
      </c>
      <c r="AT52" s="96">
        <v>458251</v>
      </c>
      <c r="AU52" s="96">
        <v>465958</v>
      </c>
      <c r="AV52" s="96">
        <v>473231</v>
      </c>
      <c r="AW52" s="96">
        <v>480089</v>
      </c>
      <c r="AX52" s="96">
        <v>486583</v>
      </c>
      <c r="AY52" s="96">
        <v>492827</v>
      </c>
      <c r="AZ52" s="96">
        <v>498884</v>
      </c>
      <c r="BA52" s="96">
        <v>504733</v>
      </c>
      <c r="BB52" s="96">
        <v>510336</v>
      </c>
      <c r="BC52" s="96">
        <v>515638</v>
      </c>
      <c r="BD52" s="96">
        <v>521212</v>
      </c>
      <c r="BE52" s="96">
        <v>527521</v>
      </c>
      <c r="BF52" s="96">
        <v>533864</v>
      </c>
      <c r="BG52" s="96">
        <v>539940</v>
      </c>
      <c r="BH52" s="96">
        <v>546076</v>
      </c>
      <c r="BI52" s="96">
        <v>552166</v>
      </c>
      <c r="BJ52" s="96">
        <v>558394</v>
      </c>
      <c r="BK52" s="96">
        <v>564954</v>
      </c>
      <c r="BL52" s="96">
        <v>571202</v>
      </c>
      <c r="BM52" s="96">
        <v>577030</v>
      </c>
      <c r="BN52" s="96">
        <v>582640</v>
      </c>
      <c r="BO52" s="96">
        <v>587925</v>
      </c>
      <c r="BP52" s="96">
        <v>593149</v>
      </c>
      <c r="BQ52" s="96">
        <v>598682</v>
      </c>
    </row>
    <row r="53" spans="1:69" x14ac:dyDescent="0.25">
      <c r="A53" s="96" t="s">
        <v>150</v>
      </c>
      <c r="B53" s="96" t="s">
        <v>263</v>
      </c>
      <c r="C53" s="96" t="s">
        <v>4215</v>
      </c>
      <c r="D53" s="101">
        <f t="shared" si="0"/>
        <v>4871134.1176470593</v>
      </c>
      <c r="E53" s="96" t="s">
        <v>4216</v>
      </c>
      <c r="F53" s="96">
        <v>1346302</v>
      </c>
      <c r="G53" s="96">
        <v>1396138</v>
      </c>
      <c r="H53" s="96">
        <v>1447037</v>
      </c>
      <c r="I53" s="96">
        <v>1498647</v>
      </c>
      <c r="J53" s="96">
        <v>1550661</v>
      </c>
      <c r="K53" s="96">
        <v>1602736</v>
      </c>
      <c r="L53" s="96">
        <v>1654619</v>
      </c>
      <c r="M53" s="96">
        <v>1706062</v>
      </c>
      <c r="N53" s="96">
        <v>1756333</v>
      </c>
      <c r="O53" s="96">
        <v>1805968</v>
      </c>
      <c r="P53" s="96">
        <v>1855697</v>
      </c>
      <c r="Q53" s="96">
        <v>1905486</v>
      </c>
      <c r="R53" s="96">
        <v>1955547</v>
      </c>
      <c r="S53" s="96">
        <v>2006247</v>
      </c>
      <c r="T53" s="96">
        <v>2058235</v>
      </c>
      <c r="U53" s="96">
        <v>2111850</v>
      </c>
      <c r="V53" s="96">
        <v>2167544</v>
      </c>
      <c r="W53" s="96">
        <v>2225630</v>
      </c>
      <c r="X53" s="96">
        <v>2286210</v>
      </c>
      <c r="Y53" s="96">
        <v>2349258</v>
      </c>
      <c r="Z53" s="96">
        <v>2414303</v>
      </c>
      <c r="AA53" s="96">
        <v>2481334</v>
      </c>
      <c r="AB53" s="96">
        <v>2550780</v>
      </c>
      <c r="AC53" s="96">
        <v>2622532</v>
      </c>
      <c r="AD53" s="96">
        <v>2696200</v>
      </c>
      <c r="AE53" s="96">
        <v>2771463</v>
      </c>
      <c r="AF53" s="96">
        <v>2847849</v>
      </c>
      <c r="AG53" s="96">
        <v>2924595</v>
      </c>
      <c r="AH53" s="96">
        <v>3001461</v>
      </c>
      <c r="AI53" s="96">
        <v>3079001</v>
      </c>
      <c r="AJ53" s="96">
        <v>3158253</v>
      </c>
      <c r="AK53" s="96">
        <v>3239414</v>
      </c>
      <c r="AL53" s="96">
        <v>3321939</v>
      </c>
      <c r="AM53" s="96">
        <v>3405372</v>
      </c>
      <c r="AN53" s="96">
        <v>3489152</v>
      </c>
      <c r="AO53" s="96">
        <v>3572856</v>
      </c>
      <c r="AP53" s="96">
        <v>3656234</v>
      </c>
      <c r="AQ53" s="96">
        <v>3739421</v>
      </c>
      <c r="AR53" s="96">
        <v>3821421</v>
      </c>
      <c r="AS53" s="96">
        <v>3901430</v>
      </c>
      <c r="AT53" s="96">
        <v>3979193</v>
      </c>
      <c r="AU53" s="96">
        <v>4053222</v>
      </c>
      <c r="AV53" s="96">
        <v>4122623</v>
      </c>
      <c r="AW53" s="96">
        <v>4188610</v>
      </c>
      <c r="AX53" s="96">
        <v>4252800</v>
      </c>
      <c r="AY53" s="96">
        <v>4315887</v>
      </c>
      <c r="AZ53" s="96">
        <v>4378172</v>
      </c>
      <c r="BA53" s="96">
        <v>4440019</v>
      </c>
      <c r="BB53" s="96">
        <v>4501921</v>
      </c>
      <c r="BC53" s="96">
        <v>4563127</v>
      </c>
      <c r="BD53" s="96">
        <v>4622252</v>
      </c>
      <c r="BE53" s="96">
        <v>4679926</v>
      </c>
      <c r="BF53" s="96">
        <v>4736593</v>
      </c>
      <c r="BG53" s="96">
        <v>4791535</v>
      </c>
      <c r="BH53" s="96">
        <v>4844288</v>
      </c>
      <c r="BI53" s="96">
        <v>4895242</v>
      </c>
      <c r="BJ53" s="96">
        <v>4945205</v>
      </c>
      <c r="BK53" s="96">
        <v>4993842</v>
      </c>
      <c r="BL53" s="96">
        <v>5040734</v>
      </c>
      <c r="BM53" s="96">
        <v>5084532</v>
      </c>
      <c r="BN53" s="96">
        <v>5123105</v>
      </c>
      <c r="BO53" s="96">
        <v>5153957</v>
      </c>
      <c r="BP53" s="96">
        <v>5180829</v>
      </c>
      <c r="BQ53" s="96">
        <v>5212173</v>
      </c>
    </row>
    <row r="54" spans="1:69" x14ac:dyDescent="0.25">
      <c r="A54" s="96" t="s">
        <v>4126</v>
      </c>
      <c r="B54" s="96" t="s">
        <v>4125</v>
      </c>
      <c r="C54" s="96" t="s">
        <v>4215</v>
      </c>
      <c r="D54" s="101">
        <f t="shared" si="0"/>
        <v>2978938.1176470588</v>
      </c>
      <c r="E54" s="96" t="s">
        <v>4216</v>
      </c>
      <c r="F54" s="96">
        <v>1719747</v>
      </c>
      <c r="G54" s="96">
        <v>1760647</v>
      </c>
      <c r="H54" s="96">
        <v>1801140</v>
      </c>
      <c r="I54" s="96">
        <v>1842018</v>
      </c>
      <c r="J54" s="96">
        <v>1882012</v>
      </c>
      <c r="K54" s="96">
        <v>1920806</v>
      </c>
      <c r="L54" s="96">
        <v>1959063</v>
      </c>
      <c r="M54" s="96">
        <v>1996792</v>
      </c>
      <c r="N54" s="96">
        <v>2034050</v>
      </c>
      <c r="O54" s="96">
        <v>2070611</v>
      </c>
      <c r="P54" s="96">
        <v>2105333</v>
      </c>
      <c r="Q54" s="96">
        <v>2137603</v>
      </c>
      <c r="R54" s="96">
        <v>2161722</v>
      </c>
      <c r="S54" s="96">
        <v>2178240</v>
      </c>
      <c r="T54" s="96">
        <v>2193773</v>
      </c>
      <c r="U54" s="96">
        <v>2209263</v>
      </c>
      <c r="V54" s="96">
        <v>2225099</v>
      </c>
      <c r="W54" s="96">
        <v>2240643</v>
      </c>
      <c r="X54" s="96">
        <v>2255168</v>
      </c>
      <c r="Y54" s="96">
        <v>2267669</v>
      </c>
      <c r="Z54" s="96">
        <v>2280663</v>
      </c>
      <c r="AA54" s="96">
        <v>2295232</v>
      </c>
      <c r="AB54" s="96">
        <v>2309508</v>
      </c>
      <c r="AC54" s="96">
        <v>2323503</v>
      </c>
      <c r="AD54" s="96">
        <v>2337040</v>
      </c>
      <c r="AE54" s="96">
        <v>2350145</v>
      </c>
      <c r="AF54" s="96">
        <v>2362152</v>
      </c>
      <c r="AG54" s="96">
        <v>2371752</v>
      </c>
      <c r="AH54" s="96">
        <v>2380933</v>
      </c>
      <c r="AI54" s="96">
        <v>2390808</v>
      </c>
      <c r="AJ54" s="96">
        <v>2399288</v>
      </c>
      <c r="AK54" s="96">
        <v>2412122</v>
      </c>
      <c r="AL54" s="96">
        <v>2432356</v>
      </c>
      <c r="AM54" s="96">
        <v>2453739</v>
      </c>
      <c r="AN54" s="96">
        <v>2476169</v>
      </c>
      <c r="AO54" s="96">
        <v>2502323</v>
      </c>
      <c r="AP54" s="96">
        <v>2530137</v>
      </c>
      <c r="AQ54" s="96">
        <v>2557844</v>
      </c>
      <c r="AR54" s="96">
        <v>2585353</v>
      </c>
      <c r="AS54" s="96">
        <v>2612065</v>
      </c>
      <c r="AT54" s="96">
        <v>2637733</v>
      </c>
      <c r="AU54" s="96">
        <v>2662831</v>
      </c>
      <c r="AV54" s="96">
        <v>2687634</v>
      </c>
      <c r="AW54" s="96">
        <v>2712172</v>
      </c>
      <c r="AX54" s="96">
        <v>2735176</v>
      </c>
      <c r="AY54" s="96">
        <v>2756536</v>
      </c>
      <c r="AZ54" s="96">
        <v>2777604</v>
      </c>
      <c r="BA54" s="96">
        <v>2798623</v>
      </c>
      <c r="BB54" s="96">
        <v>2819748</v>
      </c>
      <c r="BC54" s="96">
        <v>2840648</v>
      </c>
      <c r="BD54" s="96">
        <v>2860236</v>
      </c>
      <c r="BE54" s="96">
        <v>2878168</v>
      </c>
      <c r="BF54" s="96">
        <v>2898802</v>
      </c>
      <c r="BG54" s="96">
        <v>2922026</v>
      </c>
      <c r="BH54" s="96">
        <v>2945840</v>
      </c>
      <c r="BI54" s="96">
        <v>2969980</v>
      </c>
      <c r="BJ54" s="96">
        <v>2993247</v>
      </c>
      <c r="BK54" s="96">
        <v>3016651</v>
      </c>
      <c r="BL54" s="96">
        <v>3058106</v>
      </c>
      <c r="BM54" s="96">
        <v>3090374</v>
      </c>
      <c r="BN54" s="96">
        <v>3106185</v>
      </c>
      <c r="BO54" s="96">
        <v>3128519</v>
      </c>
      <c r="BP54" s="96">
        <v>3147057</v>
      </c>
      <c r="BQ54" s="96">
        <v>3167738</v>
      </c>
    </row>
    <row r="55" spans="1:69" x14ac:dyDescent="0.25">
      <c r="A55" s="96" t="s">
        <v>264</v>
      </c>
      <c r="B55" s="96" t="s">
        <v>265</v>
      </c>
      <c r="C55" s="96" t="s">
        <v>4215</v>
      </c>
      <c r="D55" s="101">
        <f t="shared" si="0"/>
        <v>11294627.352941176</v>
      </c>
      <c r="E55" s="96" t="s">
        <v>4216</v>
      </c>
      <c r="F55" s="96">
        <v>7267395</v>
      </c>
      <c r="G55" s="96">
        <v>7418518</v>
      </c>
      <c r="H55" s="96">
        <v>7574265</v>
      </c>
      <c r="I55" s="96">
        <v>7736352</v>
      </c>
      <c r="J55" s="96">
        <v>7902286</v>
      </c>
      <c r="K55" s="96">
        <v>8067651</v>
      </c>
      <c r="L55" s="96">
        <v>8230450</v>
      </c>
      <c r="M55" s="96">
        <v>8390962</v>
      </c>
      <c r="N55" s="96">
        <v>8550286</v>
      </c>
      <c r="O55" s="96">
        <v>8709654</v>
      </c>
      <c r="P55" s="96">
        <v>8869636</v>
      </c>
      <c r="Q55" s="96">
        <v>9025709</v>
      </c>
      <c r="R55" s="96">
        <v>9169289</v>
      </c>
      <c r="S55" s="96">
        <v>9297924</v>
      </c>
      <c r="T55" s="96">
        <v>9413105</v>
      </c>
      <c r="U55" s="96">
        <v>9514305</v>
      </c>
      <c r="V55" s="96">
        <v>9600862</v>
      </c>
      <c r="W55" s="96">
        <v>9672546</v>
      </c>
      <c r="X55" s="96">
        <v>9729986</v>
      </c>
      <c r="Y55" s="96">
        <v>9774711</v>
      </c>
      <c r="Z55" s="96">
        <v>9809107</v>
      </c>
      <c r="AA55" s="96">
        <v>9848560</v>
      </c>
      <c r="AB55" s="96">
        <v>9908874</v>
      </c>
      <c r="AC55" s="96">
        <v>9984591</v>
      </c>
      <c r="AD55" s="96">
        <v>10065539</v>
      </c>
      <c r="AE55" s="96">
        <v>10149044</v>
      </c>
      <c r="AF55" s="96">
        <v>10235480</v>
      </c>
      <c r="AG55" s="96">
        <v>10326910</v>
      </c>
      <c r="AH55" s="96">
        <v>10425433</v>
      </c>
      <c r="AI55" s="96">
        <v>10527187</v>
      </c>
      <c r="AJ55" s="96">
        <v>10626680</v>
      </c>
      <c r="AK55" s="96">
        <v>10713812</v>
      </c>
      <c r="AL55" s="96">
        <v>10783748</v>
      </c>
      <c r="AM55" s="96">
        <v>10840934</v>
      </c>
      <c r="AN55" s="96">
        <v>10887207</v>
      </c>
      <c r="AO55" s="96">
        <v>10926703</v>
      </c>
      <c r="AP55" s="96">
        <v>10963031</v>
      </c>
      <c r="AQ55" s="96">
        <v>10998129</v>
      </c>
      <c r="AR55" s="96">
        <v>11033758</v>
      </c>
      <c r="AS55" s="96">
        <v>11070094</v>
      </c>
      <c r="AT55" s="96">
        <v>11105791</v>
      </c>
      <c r="AU55" s="96">
        <v>11139127</v>
      </c>
      <c r="AV55" s="96">
        <v>11170051</v>
      </c>
      <c r="AW55" s="96">
        <v>11199217</v>
      </c>
      <c r="AX55" s="96">
        <v>11225294</v>
      </c>
      <c r="AY55" s="96">
        <v>11246114</v>
      </c>
      <c r="AZ55" s="96">
        <v>11260630</v>
      </c>
      <c r="BA55" s="96">
        <v>11269887</v>
      </c>
      <c r="BB55" s="96">
        <v>11276609</v>
      </c>
      <c r="BC55" s="96">
        <v>11283185</v>
      </c>
      <c r="BD55" s="96">
        <v>11290417</v>
      </c>
      <c r="BE55" s="96">
        <v>11298710</v>
      </c>
      <c r="BF55" s="96">
        <v>11309290</v>
      </c>
      <c r="BG55" s="96">
        <v>11321579</v>
      </c>
      <c r="BH55" s="96">
        <v>11332026</v>
      </c>
      <c r="BI55" s="96">
        <v>11339894</v>
      </c>
      <c r="BJ55" s="96">
        <v>11342012</v>
      </c>
      <c r="BK55" s="96">
        <v>11336405</v>
      </c>
      <c r="BL55" s="96">
        <v>11328244</v>
      </c>
      <c r="BM55" s="96">
        <v>11316697</v>
      </c>
      <c r="BN55" s="96">
        <v>11300698</v>
      </c>
      <c r="BO55" s="96">
        <v>11256372</v>
      </c>
      <c r="BP55" s="96">
        <v>11212191</v>
      </c>
      <c r="BQ55" s="96">
        <v>11194449</v>
      </c>
    </row>
    <row r="56" spans="1:69" x14ac:dyDescent="0.25">
      <c r="A56" s="96" t="s">
        <v>4124</v>
      </c>
      <c r="B56" s="96" t="s">
        <v>4123</v>
      </c>
      <c r="C56" s="96" t="s">
        <v>4215</v>
      </c>
      <c r="D56" s="101">
        <f t="shared" si="0"/>
        <v>152817.17647058822</v>
      </c>
      <c r="E56" s="96" t="s">
        <v>4216</v>
      </c>
      <c r="F56" s="96">
        <v>124826</v>
      </c>
      <c r="G56" s="96">
        <v>126125</v>
      </c>
      <c r="H56" s="96">
        <v>128414</v>
      </c>
      <c r="I56" s="96">
        <v>130860</v>
      </c>
      <c r="J56" s="96">
        <v>133148</v>
      </c>
      <c r="K56" s="96">
        <v>135266</v>
      </c>
      <c r="L56" s="96">
        <v>136682</v>
      </c>
      <c r="M56" s="96">
        <v>138140</v>
      </c>
      <c r="N56" s="96">
        <v>140298</v>
      </c>
      <c r="O56" s="96">
        <v>142581</v>
      </c>
      <c r="P56" s="96">
        <v>144739</v>
      </c>
      <c r="Q56" s="96">
        <v>147389</v>
      </c>
      <c r="R56" s="96">
        <v>147710</v>
      </c>
      <c r="S56" s="96">
        <v>146912</v>
      </c>
      <c r="T56" s="96">
        <v>148351</v>
      </c>
      <c r="U56" s="96">
        <v>149129</v>
      </c>
      <c r="V56" s="96">
        <v>149399</v>
      </c>
      <c r="W56" s="96">
        <v>149459</v>
      </c>
      <c r="X56" s="96">
        <v>148341</v>
      </c>
      <c r="Y56" s="96">
        <v>147851</v>
      </c>
      <c r="Z56" s="96">
        <v>148041</v>
      </c>
      <c r="AA56" s="96">
        <v>148629</v>
      </c>
      <c r="AB56" s="96">
        <v>150101</v>
      </c>
      <c r="AC56" s="96">
        <v>151159</v>
      </c>
      <c r="AD56" s="96">
        <v>151940</v>
      </c>
      <c r="AE56" s="96">
        <v>152711</v>
      </c>
      <c r="AF56" s="96">
        <v>152662</v>
      </c>
      <c r="AG56" s="96">
        <v>151456</v>
      </c>
      <c r="AH56" s="96">
        <v>149254</v>
      </c>
      <c r="AI56" s="96">
        <v>146937</v>
      </c>
      <c r="AJ56" s="96">
        <v>145400</v>
      </c>
      <c r="AK56" s="96">
        <v>144403</v>
      </c>
      <c r="AL56" s="96">
        <v>143912</v>
      </c>
      <c r="AM56" s="96">
        <v>144299</v>
      </c>
      <c r="AN56" s="96">
        <v>144630</v>
      </c>
      <c r="AO56" s="96">
        <v>145139</v>
      </c>
      <c r="AP56" s="96">
        <v>146306</v>
      </c>
      <c r="AQ56" s="96">
        <v>146956</v>
      </c>
      <c r="AR56" s="96">
        <v>144472</v>
      </c>
      <c r="AS56" s="96">
        <v>139428</v>
      </c>
      <c r="AT56" s="96">
        <v>133860</v>
      </c>
      <c r="AU56" s="96">
        <v>129047</v>
      </c>
      <c r="AV56" s="96">
        <v>129205</v>
      </c>
      <c r="AW56" s="96">
        <v>131897</v>
      </c>
      <c r="AX56" s="96">
        <v>134192</v>
      </c>
      <c r="AY56" s="96">
        <v>137658</v>
      </c>
      <c r="AZ56" s="96">
        <v>141239</v>
      </c>
      <c r="BA56" s="96">
        <v>144056</v>
      </c>
      <c r="BB56" s="96">
        <v>145880</v>
      </c>
      <c r="BC56" s="96">
        <v>146833</v>
      </c>
      <c r="BD56" s="96">
        <v>148703</v>
      </c>
      <c r="BE56" s="96">
        <v>150831</v>
      </c>
      <c r="BF56" s="96">
        <v>152088</v>
      </c>
      <c r="BG56" s="96">
        <v>153822</v>
      </c>
      <c r="BH56" s="96">
        <v>155909</v>
      </c>
      <c r="BI56" s="96">
        <v>157980</v>
      </c>
      <c r="BJ56" s="96">
        <v>159664</v>
      </c>
      <c r="BK56" s="96">
        <v>160175</v>
      </c>
      <c r="BL56" s="96">
        <v>159336</v>
      </c>
      <c r="BM56" s="96">
        <v>157441</v>
      </c>
      <c r="BN56" s="96">
        <v>154947</v>
      </c>
      <c r="BO56" s="96">
        <v>152369</v>
      </c>
      <c r="BP56" s="96">
        <v>149996</v>
      </c>
      <c r="BQ56" s="96">
        <v>147862</v>
      </c>
    </row>
    <row r="57" spans="1:69" x14ac:dyDescent="0.25">
      <c r="A57" s="96" t="s">
        <v>266</v>
      </c>
      <c r="B57" s="96" t="s">
        <v>4122</v>
      </c>
      <c r="C57" s="96" t="s">
        <v>4215</v>
      </c>
      <c r="D57" s="101">
        <f t="shared" si="0"/>
        <v>60517.470588235294</v>
      </c>
      <c r="E57" s="96" t="s">
        <v>4216</v>
      </c>
      <c r="F57" s="96">
        <v>8473</v>
      </c>
      <c r="G57" s="96">
        <v>8626</v>
      </c>
      <c r="H57" s="96">
        <v>8799</v>
      </c>
      <c r="I57" s="96">
        <v>8985</v>
      </c>
      <c r="J57" s="96">
        <v>9172</v>
      </c>
      <c r="K57" s="96">
        <v>9366</v>
      </c>
      <c r="L57" s="96">
        <v>9566</v>
      </c>
      <c r="M57" s="96">
        <v>9771</v>
      </c>
      <c r="N57" s="96">
        <v>9981</v>
      </c>
      <c r="O57" s="96">
        <v>10181</v>
      </c>
      <c r="P57" s="96">
        <v>10533</v>
      </c>
      <c r="Q57" s="96">
        <v>11117</v>
      </c>
      <c r="R57" s="96">
        <v>11778</v>
      </c>
      <c r="S57" s="96">
        <v>12443</v>
      </c>
      <c r="T57" s="96">
        <v>13118</v>
      </c>
      <c r="U57" s="96">
        <v>13791</v>
      </c>
      <c r="V57" s="96">
        <v>14456</v>
      </c>
      <c r="W57" s="96">
        <v>15116</v>
      </c>
      <c r="X57" s="96">
        <v>15746</v>
      </c>
      <c r="Y57" s="96">
        <v>16378</v>
      </c>
      <c r="Z57" s="96">
        <v>17100</v>
      </c>
      <c r="AA57" s="96">
        <v>17904</v>
      </c>
      <c r="AB57" s="96">
        <v>18729</v>
      </c>
      <c r="AC57" s="96">
        <v>19572</v>
      </c>
      <c r="AD57" s="96">
        <v>20433</v>
      </c>
      <c r="AE57" s="96">
        <v>21313</v>
      </c>
      <c r="AF57" s="96">
        <v>22195</v>
      </c>
      <c r="AG57" s="96">
        <v>23075</v>
      </c>
      <c r="AH57" s="96">
        <v>23956</v>
      </c>
      <c r="AI57" s="96">
        <v>24888</v>
      </c>
      <c r="AJ57" s="96">
        <v>26027</v>
      </c>
      <c r="AK57" s="96">
        <v>27340</v>
      </c>
      <c r="AL57" s="96">
        <v>28677</v>
      </c>
      <c r="AM57" s="96">
        <v>30038</v>
      </c>
      <c r="AN57" s="96">
        <v>31418</v>
      </c>
      <c r="AO57" s="96">
        <v>32802</v>
      </c>
      <c r="AP57" s="96">
        <v>34194</v>
      </c>
      <c r="AQ57" s="96">
        <v>35579</v>
      </c>
      <c r="AR57" s="96">
        <v>36947</v>
      </c>
      <c r="AS57" s="96">
        <v>38295</v>
      </c>
      <c r="AT57" s="96">
        <v>39658</v>
      </c>
      <c r="AU57" s="96">
        <v>41054</v>
      </c>
      <c r="AV57" s="96">
        <v>42456</v>
      </c>
      <c r="AW57" s="96">
        <v>43862</v>
      </c>
      <c r="AX57" s="96">
        <v>45286</v>
      </c>
      <c r="AY57" s="96">
        <v>46727</v>
      </c>
      <c r="AZ57" s="96">
        <v>48177</v>
      </c>
      <c r="BA57" s="96">
        <v>49647</v>
      </c>
      <c r="BB57" s="96">
        <v>51123</v>
      </c>
      <c r="BC57" s="96">
        <v>52602</v>
      </c>
      <c r="BD57" s="96">
        <v>54074</v>
      </c>
      <c r="BE57" s="96">
        <v>55492</v>
      </c>
      <c r="BF57" s="96">
        <v>56860</v>
      </c>
      <c r="BG57" s="96">
        <v>58212</v>
      </c>
      <c r="BH57" s="96">
        <v>59559</v>
      </c>
      <c r="BI57" s="96">
        <v>60911</v>
      </c>
      <c r="BJ57" s="96">
        <v>62255</v>
      </c>
      <c r="BK57" s="96">
        <v>63581</v>
      </c>
      <c r="BL57" s="96">
        <v>64884</v>
      </c>
      <c r="BM57" s="96">
        <v>66134</v>
      </c>
      <c r="BN57" s="96">
        <v>67311</v>
      </c>
      <c r="BO57" s="96">
        <v>68136</v>
      </c>
      <c r="BP57" s="96">
        <v>68706</v>
      </c>
      <c r="BQ57" s="96">
        <v>69310</v>
      </c>
    </row>
    <row r="58" spans="1:69" x14ac:dyDescent="0.25">
      <c r="A58" s="96" t="s">
        <v>143</v>
      </c>
      <c r="B58" s="96" t="s">
        <v>267</v>
      </c>
      <c r="C58" s="96" t="s">
        <v>4215</v>
      </c>
      <c r="D58" s="101">
        <f t="shared" si="0"/>
        <v>1181601.7647058824</v>
      </c>
      <c r="E58" s="96" t="s">
        <v>4216</v>
      </c>
      <c r="F58" s="96">
        <v>585725</v>
      </c>
      <c r="G58" s="96">
        <v>594771</v>
      </c>
      <c r="H58" s="96">
        <v>601095</v>
      </c>
      <c r="I58" s="96">
        <v>607072</v>
      </c>
      <c r="J58" s="96">
        <v>612338</v>
      </c>
      <c r="K58" s="96">
        <v>617345</v>
      </c>
      <c r="L58" s="96">
        <v>622566</v>
      </c>
      <c r="M58" s="96">
        <v>627695</v>
      </c>
      <c r="N58" s="96">
        <v>632452</v>
      </c>
      <c r="O58" s="96">
        <v>636821</v>
      </c>
      <c r="P58" s="96">
        <v>640804</v>
      </c>
      <c r="Q58" s="96">
        <v>644413</v>
      </c>
      <c r="R58" s="96">
        <v>647620</v>
      </c>
      <c r="S58" s="96">
        <v>650705</v>
      </c>
      <c r="T58" s="96">
        <v>648585</v>
      </c>
      <c r="U58" s="96">
        <v>644982</v>
      </c>
      <c r="V58" s="96">
        <v>648868</v>
      </c>
      <c r="W58" s="96">
        <v>656414</v>
      </c>
      <c r="X58" s="96">
        <v>663975</v>
      </c>
      <c r="Y58" s="96">
        <v>671611</v>
      </c>
      <c r="Z58" s="96">
        <v>679327</v>
      </c>
      <c r="AA58" s="96">
        <v>687170</v>
      </c>
      <c r="AB58" s="96">
        <v>696227</v>
      </c>
      <c r="AC58" s="96">
        <v>707477</v>
      </c>
      <c r="AD58" s="96">
        <v>719678</v>
      </c>
      <c r="AE58" s="96">
        <v>731664</v>
      </c>
      <c r="AF58" s="96">
        <v>743446</v>
      </c>
      <c r="AG58" s="96">
        <v>755021</v>
      </c>
      <c r="AH58" s="96">
        <v>766412</v>
      </c>
      <c r="AI58" s="96">
        <v>777592</v>
      </c>
      <c r="AJ58" s="96">
        <v>788500</v>
      </c>
      <c r="AK58" s="96">
        <v>799061</v>
      </c>
      <c r="AL58" s="96">
        <v>810431</v>
      </c>
      <c r="AM58" s="96">
        <v>825986</v>
      </c>
      <c r="AN58" s="96">
        <v>844444</v>
      </c>
      <c r="AO58" s="96">
        <v>862418</v>
      </c>
      <c r="AP58" s="96">
        <v>880058</v>
      </c>
      <c r="AQ58" s="96">
        <v>897471</v>
      </c>
      <c r="AR58" s="96">
        <v>914660</v>
      </c>
      <c r="AS58" s="96">
        <v>931600</v>
      </c>
      <c r="AT58" s="96">
        <v>948237</v>
      </c>
      <c r="AU58" s="96">
        <v>964830</v>
      </c>
      <c r="AV58" s="96">
        <v>982194</v>
      </c>
      <c r="AW58" s="96">
        <v>1000350</v>
      </c>
      <c r="AX58" s="96">
        <v>1018684</v>
      </c>
      <c r="AY58" s="96">
        <v>1037062</v>
      </c>
      <c r="AZ58" s="96">
        <v>1055438</v>
      </c>
      <c r="BA58" s="96">
        <v>1073873</v>
      </c>
      <c r="BB58" s="96">
        <v>1092390</v>
      </c>
      <c r="BC58" s="96">
        <v>1110974</v>
      </c>
      <c r="BD58" s="96">
        <v>1129686</v>
      </c>
      <c r="BE58" s="96">
        <v>1145086</v>
      </c>
      <c r="BF58" s="96">
        <v>1156556</v>
      </c>
      <c r="BG58" s="96">
        <v>1166968</v>
      </c>
      <c r="BH58" s="96">
        <v>1176995</v>
      </c>
      <c r="BI58" s="96">
        <v>1187280</v>
      </c>
      <c r="BJ58" s="96">
        <v>1197881</v>
      </c>
      <c r="BK58" s="96">
        <v>1208523</v>
      </c>
      <c r="BL58" s="96">
        <v>1218831</v>
      </c>
      <c r="BM58" s="96">
        <v>1228836</v>
      </c>
      <c r="BN58" s="96">
        <v>1237537</v>
      </c>
      <c r="BO58" s="96">
        <v>1244188</v>
      </c>
      <c r="BP58" s="96">
        <v>1251488</v>
      </c>
      <c r="BQ58" s="96">
        <v>1260138</v>
      </c>
    </row>
    <row r="59" spans="1:69" x14ac:dyDescent="0.25">
      <c r="A59" s="96" t="s">
        <v>268</v>
      </c>
      <c r="B59" s="96" t="s">
        <v>269</v>
      </c>
      <c r="C59" s="96" t="s">
        <v>4215</v>
      </c>
      <c r="D59" s="101">
        <f t="shared" si="0"/>
        <v>10553313.705882354</v>
      </c>
      <c r="E59" s="96" t="s">
        <v>4216</v>
      </c>
      <c r="F59" s="96">
        <v>9602006</v>
      </c>
      <c r="G59" s="96">
        <v>9586651</v>
      </c>
      <c r="H59" s="96">
        <v>9624660</v>
      </c>
      <c r="I59" s="96">
        <v>9670685</v>
      </c>
      <c r="J59" s="96">
        <v>9727804</v>
      </c>
      <c r="K59" s="96">
        <v>9779358</v>
      </c>
      <c r="L59" s="96">
        <v>9821040</v>
      </c>
      <c r="M59" s="96">
        <v>9852899</v>
      </c>
      <c r="N59" s="96">
        <v>9876346</v>
      </c>
      <c r="O59" s="96">
        <v>9896580</v>
      </c>
      <c r="P59" s="96">
        <v>9858071</v>
      </c>
      <c r="Q59" s="96">
        <v>9826815</v>
      </c>
      <c r="R59" s="96">
        <v>9867632</v>
      </c>
      <c r="S59" s="96">
        <v>9922266</v>
      </c>
      <c r="T59" s="96">
        <v>9988459</v>
      </c>
      <c r="U59" s="96">
        <v>10058620</v>
      </c>
      <c r="V59" s="96">
        <v>10125939</v>
      </c>
      <c r="W59" s="96">
        <v>10186755</v>
      </c>
      <c r="X59" s="96">
        <v>10242098</v>
      </c>
      <c r="Y59" s="96">
        <v>10292341</v>
      </c>
      <c r="Z59" s="96">
        <v>10304193</v>
      </c>
      <c r="AA59" s="96">
        <v>10300591</v>
      </c>
      <c r="AB59" s="96">
        <v>10314826</v>
      </c>
      <c r="AC59" s="96">
        <v>10323856</v>
      </c>
      <c r="AD59" s="96">
        <v>10330213</v>
      </c>
      <c r="AE59" s="96">
        <v>10337118</v>
      </c>
      <c r="AF59" s="96">
        <v>10342227</v>
      </c>
      <c r="AG59" s="96">
        <v>10347318</v>
      </c>
      <c r="AH59" s="96">
        <v>10355276</v>
      </c>
      <c r="AI59" s="96">
        <v>10361068</v>
      </c>
      <c r="AJ59" s="96">
        <v>10333355</v>
      </c>
      <c r="AK59" s="96">
        <v>10308578</v>
      </c>
      <c r="AL59" s="96">
        <v>10319123</v>
      </c>
      <c r="AM59" s="96">
        <v>10329855</v>
      </c>
      <c r="AN59" s="96">
        <v>10333587</v>
      </c>
      <c r="AO59" s="96">
        <v>10327253</v>
      </c>
      <c r="AP59" s="96">
        <v>10315241</v>
      </c>
      <c r="AQ59" s="96">
        <v>10304131</v>
      </c>
      <c r="AR59" s="96">
        <v>10294373</v>
      </c>
      <c r="AS59" s="96">
        <v>10283860</v>
      </c>
      <c r="AT59" s="96">
        <v>10255063</v>
      </c>
      <c r="AU59" s="96">
        <v>10216605</v>
      </c>
      <c r="AV59" s="96">
        <v>10196916</v>
      </c>
      <c r="AW59" s="96">
        <v>10193998</v>
      </c>
      <c r="AX59" s="96">
        <v>10197101</v>
      </c>
      <c r="AY59" s="96">
        <v>10211216</v>
      </c>
      <c r="AZ59" s="96">
        <v>10238905</v>
      </c>
      <c r="BA59" s="96">
        <v>10298828</v>
      </c>
      <c r="BB59" s="96">
        <v>10384603</v>
      </c>
      <c r="BC59" s="96">
        <v>10443936</v>
      </c>
      <c r="BD59" s="96">
        <v>10474410</v>
      </c>
      <c r="BE59" s="96">
        <v>10496088</v>
      </c>
      <c r="BF59" s="96">
        <v>10510785</v>
      </c>
      <c r="BG59" s="96">
        <v>10514272</v>
      </c>
      <c r="BH59" s="96">
        <v>10525347</v>
      </c>
      <c r="BI59" s="96">
        <v>10546059</v>
      </c>
      <c r="BJ59" s="96">
        <v>10566332</v>
      </c>
      <c r="BK59" s="96">
        <v>10594438</v>
      </c>
      <c r="BL59" s="96">
        <v>10629928</v>
      </c>
      <c r="BM59" s="96">
        <v>10671870</v>
      </c>
      <c r="BN59" s="96">
        <v>10697858</v>
      </c>
      <c r="BO59" s="96">
        <v>10505772</v>
      </c>
      <c r="BP59" s="96">
        <v>10672118</v>
      </c>
      <c r="BQ59" s="96">
        <v>10873689</v>
      </c>
    </row>
    <row r="60" spans="1:69" x14ac:dyDescent="0.25">
      <c r="A60" s="96" t="s">
        <v>78</v>
      </c>
      <c r="B60" s="96" t="s">
        <v>270</v>
      </c>
      <c r="C60" s="96" t="s">
        <v>4215</v>
      </c>
      <c r="D60" s="101">
        <f t="shared" si="0"/>
        <v>82218402.588235289</v>
      </c>
      <c r="E60" s="96" t="s">
        <v>4216</v>
      </c>
      <c r="F60" s="96">
        <v>72814900</v>
      </c>
      <c r="G60" s="96">
        <v>73377632</v>
      </c>
      <c r="H60" s="96">
        <v>74025784</v>
      </c>
      <c r="I60" s="96">
        <v>74714353</v>
      </c>
      <c r="J60" s="96">
        <v>75318337</v>
      </c>
      <c r="K60" s="96">
        <v>75963695</v>
      </c>
      <c r="L60" s="96">
        <v>76600311</v>
      </c>
      <c r="M60" s="96">
        <v>76951336</v>
      </c>
      <c r="N60" s="96">
        <v>77294314</v>
      </c>
      <c r="O60" s="96">
        <v>77909682</v>
      </c>
      <c r="P60" s="96">
        <v>78169289</v>
      </c>
      <c r="Q60" s="96">
        <v>78312842</v>
      </c>
      <c r="R60" s="96">
        <v>78688452</v>
      </c>
      <c r="S60" s="96">
        <v>78936666</v>
      </c>
      <c r="T60" s="96">
        <v>78967433</v>
      </c>
      <c r="U60" s="96">
        <v>78673554</v>
      </c>
      <c r="V60" s="96">
        <v>78336950</v>
      </c>
      <c r="W60" s="96">
        <v>78159814</v>
      </c>
      <c r="X60" s="96">
        <v>78091820</v>
      </c>
      <c r="Y60" s="96">
        <v>78126350</v>
      </c>
      <c r="Z60" s="96">
        <v>78288576</v>
      </c>
      <c r="AA60" s="96">
        <v>78407907</v>
      </c>
      <c r="AB60" s="96">
        <v>78333366</v>
      </c>
      <c r="AC60" s="96">
        <v>78128282</v>
      </c>
      <c r="AD60" s="96">
        <v>77858685</v>
      </c>
      <c r="AE60" s="96">
        <v>77684873</v>
      </c>
      <c r="AF60" s="96">
        <v>77720436</v>
      </c>
      <c r="AG60" s="96">
        <v>77839920</v>
      </c>
      <c r="AH60" s="96">
        <v>78144619</v>
      </c>
      <c r="AI60" s="96">
        <v>78751283</v>
      </c>
      <c r="AJ60" s="96">
        <v>79433029</v>
      </c>
      <c r="AK60" s="96">
        <v>80013896</v>
      </c>
      <c r="AL60" s="96">
        <v>80624598</v>
      </c>
      <c r="AM60" s="96">
        <v>81156363</v>
      </c>
      <c r="AN60" s="96">
        <v>81438348</v>
      </c>
      <c r="AO60" s="96">
        <v>81678051</v>
      </c>
      <c r="AP60" s="96">
        <v>81914831</v>
      </c>
      <c r="AQ60" s="96">
        <v>82034771</v>
      </c>
      <c r="AR60" s="96">
        <v>82047195</v>
      </c>
      <c r="AS60" s="96">
        <v>82100243</v>
      </c>
      <c r="AT60" s="96">
        <v>82211508</v>
      </c>
      <c r="AU60" s="96">
        <v>82349925</v>
      </c>
      <c r="AV60" s="96">
        <v>82488495</v>
      </c>
      <c r="AW60" s="96">
        <v>82534176</v>
      </c>
      <c r="AX60" s="96">
        <v>82516260</v>
      </c>
      <c r="AY60" s="96">
        <v>82469422</v>
      </c>
      <c r="AZ60" s="96">
        <v>82376451</v>
      </c>
      <c r="BA60" s="96">
        <v>82266372</v>
      </c>
      <c r="BB60" s="96">
        <v>82110097</v>
      </c>
      <c r="BC60" s="96">
        <v>81902307</v>
      </c>
      <c r="BD60" s="96">
        <v>81776930</v>
      </c>
      <c r="BE60" s="96">
        <v>80274983</v>
      </c>
      <c r="BF60" s="96">
        <v>80425823</v>
      </c>
      <c r="BG60" s="96">
        <v>80645605</v>
      </c>
      <c r="BH60" s="96">
        <v>80982500</v>
      </c>
      <c r="BI60" s="96">
        <v>81686611</v>
      </c>
      <c r="BJ60" s="96">
        <v>82348669</v>
      </c>
      <c r="BK60" s="96">
        <v>82657002</v>
      </c>
      <c r="BL60" s="96">
        <v>82905782</v>
      </c>
      <c r="BM60" s="96">
        <v>83092962</v>
      </c>
      <c r="BN60" s="96">
        <v>83160871</v>
      </c>
      <c r="BO60" s="96">
        <v>83196078</v>
      </c>
      <c r="BP60" s="96">
        <v>83797985</v>
      </c>
      <c r="BQ60" s="96">
        <v>84482267</v>
      </c>
    </row>
    <row r="61" spans="1:69" x14ac:dyDescent="0.25">
      <c r="A61" s="96" t="s">
        <v>271</v>
      </c>
      <c r="B61" s="96" t="s">
        <v>272</v>
      </c>
      <c r="C61" s="96" t="s">
        <v>4215</v>
      </c>
      <c r="D61" s="101">
        <f t="shared" si="0"/>
        <v>1004370.2352941176</v>
      </c>
      <c r="E61" s="96" t="s">
        <v>4216</v>
      </c>
      <c r="F61" s="96">
        <v>85940</v>
      </c>
      <c r="G61" s="96">
        <v>89270</v>
      </c>
      <c r="H61" s="96">
        <v>93122</v>
      </c>
      <c r="I61" s="96">
        <v>97670</v>
      </c>
      <c r="J61" s="96">
        <v>102945</v>
      </c>
      <c r="K61" s="96">
        <v>108772</v>
      </c>
      <c r="L61" s="96">
        <v>114874</v>
      </c>
      <c r="M61" s="96">
        <v>121168</v>
      </c>
      <c r="N61" s="96">
        <v>127668</v>
      </c>
      <c r="O61" s="96">
        <v>135390</v>
      </c>
      <c r="P61" s="96">
        <v>144379</v>
      </c>
      <c r="Q61" s="96">
        <v>154225</v>
      </c>
      <c r="R61" s="96">
        <v>165234</v>
      </c>
      <c r="S61" s="96">
        <v>177327</v>
      </c>
      <c r="T61" s="96">
        <v>191389</v>
      </c>
      <c r="U61" s="96">
        <v>208582</v>
      </c>
      <c r="V61" s="96">
        <v>229304</v>
      </c>
      <c r="W61" s="96">
        <v>253083</v>
      </c>
      <c r="X61" s="96">
        <v>278425</v>
      </c>
      <c r="Y61" s="96">
        <v>302856</v>
      </c>
      <c r="Z61" s="96">
        <v>324121</v>
      </c>
      <c r="AA61" s="96">
        <v>341316</v>
      </c>
      <c r="AB61" s="96">
        <v>355110</v>
      </c>
      <c r="AC61" s="96">
        <v>367726</v>
      </c>
      <c r="AD61" s="96">
        <v>382156</v>
      </c>
      <c r="AE61" s="96">
        <v>400709</v>
      </c>
      <c r="AF61" s="96">
        <v>424286</v>
      </c>
      <c r="AG61" s="96">
        <v>452272</v>
      </c>
      <c r="AH61" s="96">
        <v>482337</v>
      </c>
      <c r="AI61" s="96">
        <v>521104</v>
      </c>
      <c r="AJ61" s="96">
        <v>577173</v>
      </c>
      <c r="AK61" s="96">
        <v>628521</v>
      </c>
      <c r="AL61" s="96">
        <v>623197</v>
      </c>
      <c r="AM61" s="96">
        <v>611231</v>
      </c>
      <c r="AN61" s="96">
        <v>623477</v>
      </c>
      <c r="AO61" s="96">
        <v>629619</v>
      </c>
      <c r="AP61" s="96">
        <v>644649</v>
      </c>
      <c r="AQ61" s="96">
        <v>667786</v>
      </c>
      <c r="AR61" s="96">
        <v>694920</v>
      </c>
      <c r="AS61" s="96">
        <v>719371</v>
      </c>
      <c r="AT61" s="96">
        <v>742033</v>
      </c>
      <c r="AU61" s="96">
        <v>765490</v>
      </c>
      <c r="AV61" s="96">
        <v>789129</v>
      </c>
      <c r="AW61" s="96">
        <v>806411</v>
      </c>
      <c r="AX61" s="96">
        <v>818373</v>
      </c>
      <c r="AY61" s="96">
        <v>830861</v>
      </c>
      <c r="AZ61" s="96">
        <v>846947</v>
      </c>
      <c r="BA61" s="96">
        <v>865196</v>
      </c>
      <c r="BB61" s="96">
        <v>882886</v>
      </c>
      <c r="BC61" s="96">
        <v>901103</v>
      </c>
      <c r="BD61" s="96">
        <v>919199</v>
      </c>
      <c r="BE61" s="96">
        <v>936811</v>
      </c>
      <c r="BF61" s="96">
        <v>954297</v>
      </c>
      <c r="BG61" s="96">
        <v>971753</v>
      </c>
      <c r="BH61" s="96">
        <v>989087</v>
      </c>
      <c r="BI61" s="96">
        <v>1006259</v>
      </c>
      <c r="BJ61" s="96">
        <v>1023261</v>
      </c>
      <c r="BK61" s="96">
        <v>1040233</v>
      </c>
      <c r="BL61" s="96">
        <v>1057198</v>
      </c>
      <c r="BM61" s="96">
        <v>1073994</v>
      </c>
      <c r="BN61" s="96">
        <v>1090156</v>
      </c>
      <c r="BO61" s="96">
        <v>1105557</v>
      </c>
      <c r="BP61" s="96">
        <v>1120849</v>
      </c>
      <c r="BQ61" s="96">
        <v>1136455</v>
      </c>
    </row>
    <row r="62" spans="1:69" x14ac:dyDescent="0.25">
      <c r="A62" s="96" t="s">
        <v>273</v>
      </c>
      <c r="B62" s="96" t="s">
        <v>4121</v>
      </c>
      <c r="C62" s="96" t="s">
        <v>4215</v>
      </c>
      <c r="D62" s="101">
        <f t="shared" si="0"/>
        <v>70225.823529411762</v>
      </c>
      <c r="E62" s="96" t="s">
        <v>4216</v>
      </c>
      <c r="F62" s="96">
        <v>59379</v>
      </c>
      <c r="G62" s="96">
        <v>60395</v>
      </c>
      <c r="H62" s="96">
        <v>61224</v>
      </c>
      <c r="I62" s="96">
        <v>62031</v>
      </c>
      <c r="J62" s="96">
        <v>62843</v>
      </c>
      <c r="K62" s="96">
        <v>63744</v>
      </c>
      <c r="L62" s="96">
        <v>64728</v>
      </c>
      <c r="M62" s="96">
        <v>65760</v>
      </c>
      <c r="N62" s="96">
        <v>66865</v>
      </c>
      <c r="O62" s="96">
        <v>68007</v>
      </c>
      <c r="P62" s="96">
        <v>68895</v>
      </c>
      <c r="Q62" s="96">
        <v>69430</v>
      </c>
      <c r="R62" s="96">
        <v>69870</v>
      </c>
      <c r="S62" s="96">
        <v>70334</v>
      </c>
      <c r="T62" s="96">
        <v>70822</v>
      </c>
      <c r="U62" s="96">
        <v>71300</v>
      </c>
      <c r="V62" s="96">
        <v>71748</v>
      </c>
      <c r="W62" s="96">
        <v>72142</v>
      </c>
      <c r="X62" s="96">
        <v>72478</v>
      </c>
      <c r="Y62" s="96">
        <v>72768</v>
      </c>
      <c r="Z62" s="96">
        <v>72978</v>
      </c>
      <c r="AA62" s="96">
        <v>72932</v>
      </c>
      <c r="AB62" s="96">
        <v>72626</v>
      </c>
      <c r="AC62" s="96">
        <v>72269</v>
      </c>
      <c r="AD62" s="96">
        <v>71936</v>
      </c>
      <c r="AE62" s="96">
        <v>71596</v>
      </c>
      <c r="AF62" s="96">
        <v>71215</v>
      </c>
      <c r="AG62" s="96">
        <v>70808</v>
      </c>
      <c r="AH62" s="96">
        <v>70397</v>
      </c>
      <c r="AI62" s="96">
        <v>69975</v>
      </c>
      <c r="AJ62" s="96">
        <v>69481</v>
      </c>
      <c r="AK62" s="96">
        <v>69141</v>
      </c>
      <c r="AL62" s="96">
        <v>69112</v>
      </c>
      <c r="AM62" s="96">
        <v>69169</v>
      </c>
      <c r="AN62" s="96">
        <v>69198</v>
      </c>
      <c r="AO62" s="96">
        <v>69201</v>
      </c>
      <c r="AP62" s="96">
        <v>69166</v>
      </c>
      <c r="AQ62" s="96">
        <v>69081</v>
      </c>
      <c r="AR62" s="96">
        <v>68938</v>
      </c>
      <c r="AS62" s="96">
        <v>68698</v>
      </c>
      <c r="AT62" s="96">
        <v>68346</v>
      </c>
      <c r="AU62" s="96">
        <v>68153</v>
      </c>
      <c r="AV62" s="96">
        <v>68262</v>
      </c>
      <c r="AW62" s="96">
        <v>68442</v>
      </c>
      <c r="AX62" s="96">
        <v>68574</v>
      </c>
      <c r="AY62" s="96">
        <v>68674</v>
      </c>
      <c r="AZ62" s="96">
        <v>68742</v>
      </c>
      <c r="BA62" s="96">
        <v>68775</v>
      </c>
      <c r="BB62" s="96">
        <v>68782</v>
      </c>
      <c r="BC62" s="96">
        <v>68787</v>
      </c>
      <c r="BD62" s="96">
        <v>68755</v>
      </c>
      <c r="BE62" s="96">
        <v>68742</v>
      </c>
      <c r="BF62" s="96">
        <v>68888</v>
      </c>
      <c r="BG62" s="96">
        <v>68819</v>
      </c>
      <c r="BH62" s="96">
        <v>69371</v>
      </c>
      <c r="BI62" s="96">
        <v>70007</v>
      </c>
      <c r="BJ62" s="96">
        <v>70075</v>
      </c>
      <c r="BK62" s="96">
        <v>70403</v>
      </c>
      <c r="BL62" s="96">
        <v>70823</v>
      </c>
      <c r="BM62" s="96">
        <v>71428</v>
      </c>
      <c r="BN62" s="96">
        <v>71995</v>
      </c>
      <c r="BO62" s="96">
        <v>72412</v>
      </c>
      <c r="BP62" s="96">
        <v>72737</v>
      </c>
      <c r="BQ62" s="96">
        <v>73040</v>
      </c>
    </row>
    <row r="63" spans="1:69" x14ac:dyDescent="0.25">
      <c r="A63" s="96" t="s">
        <v>69</v>
      </c>
      <c r="B63" s="96" t="s">
        <v>274</v>
      </c>
      <c r="C63" s="96" t="s">
        <v>4215</v>
      </c>
      <c r="D63" s="101">
        <f t="shared" si="0"/>
        <v>5692296.7647058824</v>
      </c>
      <c r="E63" s="96" t="s">
        <v>4216</v>
      </c>
      <c r="F63" s="96">
        <v>4579603</v>
      </c>
      <c r="G63" s="96">
        <v>4611687</v>
      </c>
      <c r="H63" s="96">
        <v>4647727</v>
      </c>
      <c r="I63" s="96">
        <v>4684483</v>
      </c>
      <c r="J63" s="96">
        <v>4722072</v>
      </c>
      <c r="K63" s="96">
        <v>4759012</v>
      </c>
      <c r="L63" s="96">
        <v>4797381</v>
      </c>
      <c r="M63" s="96">
        <v>4835354</v>
      </c>
      <c r="N63" s="96">
        <v>4864883</v>
      </c>
      <c r="O63" s="96">
        <v>4891860</v>
      </c>
      <c r="P63" s="96">
        <v>4928757</v>
      </c>
      <c r="Q63" s="96">
        <v>4963126</v>
      </c>
      <c r="R63" s="96">
        <v>4991596</v>
      </c>
      <c r="S63" s="96">
        <v>5021861</v>
      </c>
      <c r="T63" s="96">
        <v>5045297</v>
      </c>
      <c r="U63" s="96">
        <v>5059862</v>
      </c>
      <c r="V63" s="96">
        <v>5072596</v>
      </c>
      <c r="W63" s="96">
        <v>5088419</v>
      </c>
      <c r="X63" s="96">
        <v>5104248</v>
      </c>
      <c r="Y63" s="96">
        <v>5116801</v>
      </c>
      <c r="Z63" s="96">
        <v>5123027</v>
      </c>
      <c r="AA63" s="96">
        <v>5121572</v>
      </c>
      <c r="AB63" s="96">
        <v>5117810</v>
      </c>
      <c r="AC63" s="96">
        <v>5114297</v>
      </c>
      <c r="AD63" s="96">
        <v>5111619</v>
      </c>
      <c r="AE63" s="96">
        <v>5113691</v>
      </c>
      <c r="AF63" s="96">
        <v>5120534</v>
      </c>
      <c r="AG63" s="96">
        <v>5127024</v>
      </c>
      <c r="AH63" s="96">
        <v>5129516</v>
      </c>
      <c r="AI63" s="96">
        <v>5132594</v>
      </c>
      <c r="AJ63" s="96">
        <v>5140939</v>
      </c>
      <c r="AK63" s="96">
        <v>5154298</v>
      </c>
      <c r="AL63" s="96">
        <v>5171370</v>
      </c>
      <c r="AM63" s="96">
        <v>5188628</v>
      </c>
      <c r="AN63" s="96">
        <v>5206180</v>
      </c>
      <c r="AO63" s="96">
        <v>5233373</v>
      </c>
      <c r="AP63" s="96">
        <v>5263074</v>
      </c>
      <c r="AQ63" s="96">
        <v>5284991</v>
      </c>
      <c r="AR63" s="96">
        <v>5304219</v>
      </c>
      <c r="AS63" s="96">
        <v>5321799</v>
      </c>
      <c r="AT63" s="96">
        <v>5339616</v>
      </c>
      <c r="AU63" s="96">
        <v>5358783</v>
      </c>
      <c r="AV63" s="96">
        <v>5375931</v>
      </c>
      <c r="AW63" s="96">
        <v>5390574</v>
      </c>
      <c r="AX63" s="96">
        <v>5404523</v>
      </c>
      <c r="AY63" s="96">
        <v>5419432</v>
      </c>
      <c r="AZ63" s="96">
        <v>5437272</v>
      </c>
      <c r="BA63" s="96">
        <v>5461438</v>
      </c>
      <c r="BB63" s="96">
        <v>5493621</v>
      </c>
      <c r="BC63" s="96">
        <v>5523095</v>
      </c>
      <c r="BD63" s="96">
        <v>5547683</v>
      </c>
      <c r="BE63" s="96">
        <v>5570572</v>
      </c>
      <c r="BF63" s="96">
        <v>5591572</v>
      </c>
      <c r="BG63" s="96">
        <v>5614932</v>
      </c>
      <c r="BH63" s="96">
        <v>5643475</v>
      </c>
      <c r="BI63" s="96">
        <v>5683483</v>
      </c>
      <c r="BJ63" s="96">
        <v>5728010</v>
      </c>
      <c r="BK63" s="96">
        <v>5764980</v>
      </c>
      <c r="BL63" s="96">
        <v>5793636</v>
      </c>
      <c r="BM63" s="96">
        <v>5814422</v>
      </c>
      <c r="BN63" s="96">
        <v>5831404</v>
      </c>
      <c r="BO63" s="96">
        <v>5856733</v>
      </c>
      <c r="BP63" s="96">
        <v>5903037</v>
      </c>
      <c r="BQ63" s="96">
        <v>5946952</v>
      </c>
    </row>
    <row r="64" spans="1:69" x14ac:dyDescent="0.25">
      <c r="A64" s="96" t="s">
        <v>154</v>
      </c>
      <c r="B64" s="96" t="s">
        <v>275</v>
      </c>
      <c r="C64" s="96" t="s">
        <v>4215</v>
      </c>
      <c r="D64" s="101">
        <f t="shared" si="0"/>
        <v>10390009.764705881</v>
      </c>
      <c r="E64" s="96" t="s">
        <v>4216</v>
      </c>
      <c r="F64" s="96">
        <v>3298021</v>
      </c>
      <c r="G64" s="96">
        <v>3408415</v>
      </c>
      <c r="H64" s="96">
        <v>3521164</v>
      </c>
      <c r="I64" s="96">
        <v>3635798</v>
      </c>
      <c r="J64" s="96">
        <v>3752313</v>
      </c>
      <c r="K64" s="96">
        <v>3868712</v>
      </c>
      <c r="L64" s="96">
        <v>3987090</v>
      </c>
      <c r="M64" s="96">
        <v>4108916</v>
      </c>
      <c r="N64" s="96">
        <v>4230877</v>
      </c>
      <c r="O64" s="96">
        <v>4352954</v>
      </c>
      <c r="P64" s="96">
        <v>4475871</v>
      </c>
      <c r="Q64" s="96">
        <v>4599841</v>
      </c>
      <c r="R64" s="96">
        <v>4724801</v>
      </c>
      <c r="S64" s="96">
        <v>4851183</v>
      </c>
      <c r="T64" s="96">
        <v>4978582</v>
      </c>
      <c r="U64" s="96">
        <v>5106453</v>
      </c>
      <c r="V64" s="96">
        <v>5235318</v>
      </c>
      <c r="W64" s="96">
        <v>5365074</v>
      </c>
      <c r="X64" s="96">
        <v>5495443</v>
      </c>
      <c r="Y64" s="96">
        <v>5625864</v>
      </c>
      <c r="Z64" s="96">
        <v>5755800</v>
      </c>
      <c r="AA64" s="96">
        <v>5885244</v>
      </c>
      <c r="AB64" s="96">
        <v>6014979</v>
      </c>
      <c r="AC64" s="96">
        <v>6147213</v>
      </c>
      <c r="AD64" s="96">
        <v>6282104</v>
      </c>
      <c r="AE64" s="96">
        <v>6417798</v>
      </c>
      <c r="AF64" s="96">
        <v>6554325</v>
      </c>
      <c r="AG64" s="96">
        <v>6692720</v>
      </c>
      <c r="AH64" s="96">
        <v>6834207</v>
      </c>
      <c r="AI64" s="96">
        <v>6980033</v>
      </c>
      <c r="AJ64" s="96">
        <v>7129004</v>
      </c>
      <c r="AK64" s="96">
        <v>7278402</v>
      </c>
      <c r="AL64" s="96">
        <v>7427340</v>
      </c>
      <c r="AM64" s="96">
        <v>7576074</v>
      </c>
      <c r="AN64" s="96">
        <v>7723934</v>
      </c>
      <c r="AO64" s="96">
        <v>7869753</v>
      </c>
      <c r="AP64" s="96">
        <v>8012314</v>
      </c>
      <c r="AQ64" s="96">
        <v>8150076</v>
      </c>
      <c r="AR64" s="96">
        <v>8282126</v>
      </c>
      <c r="AS64" s="96">
        <v>8411374</v>
      </c>
      <c r="AT64" s="96">
        <v>8540791</v>
      </c>
      <c r="AU64" s="96">
        <v>8669040</v>
      </c>
      <c r="AV64" s="96">
        <v>8795101</v>
      </c>
      <c r="AW64" s="96">
        <v>8919852</v>
      </c>
      <c r="AX64" s="96">
        <v>9043127</v>
      </c>
      <c r="AY64" s="96">
        <v>9164768</v>
      </c>
      <c r="AZ64" s="96">
        <v>9284168</v>
      </c>
      <c r="BA64" s="96">
        <v>9402206</v>
      </c>
      <c r="BB64" s="96">
        <v>9522948</v>
      </c>
      <c r="BC64" s="96">
        <v>9648061</v>
      </c>
      <c r="BD64" s="96">
        <v>9775755</v>
      </c>
      <c r="BE64" s="96">
        <v>9903737</v>
      </c>
      <c r="BF64" s="96">
        <v>10030882</v>
      </c>
      <c r="BG64" s="96">
        <v>10157051</v>
      </c>
      <c r="BH64" s="96">
        <v>10282115</v>
      </c>
      <c r="BI64" s="96">
        <v>10405832</v>
      </c>
      <c r="BJ64" s="96">
        <v>10527592</v>
      </c>
      <c r="BK64" s="96">
        <v>10647244</v>
      </c>
      <c r="BL64" s="96">
        <v>10765531</v>
      </c>
      <c r="BM64" s="96">
        <v>10881882</v>
      </c>
      <c r="BN64" s="96">
        <v>10999664</v>
      </c>
      <c r="BO64" s="96">
        <v>11117873</v>
      </c>
      <c r="BP64" s="96">
        <v>11228821</v>
      </c>
      <c r="BQ64" s="96">
        <v>11332972</v>
      </c>
    </row>
    <row r="65" spans="1:69" x14ac:dyDescent="0.25">
      <c r="A65" s="96" t="s">
        <v>162</v>
      </c>
      <c r="B65" s="96" t="s">
        <v>276</v>
      </c>
      <c r="C65" s="96" t="s">
        <v>4215</v>
      </c>
      <c r="D65" s="101">
        <f t="shared" si="0"/>
        <v>39644790.705882356</v>
      </c>
      <c r="E65" s="96" t="s">
        <v>4216</v>
      </c>
      <c r="F65" s="96">
        <v>11394307</v>
      </c>
      <c r="G65" s="96">
        <v>11598608</v>
      </c>
      <c r="H65" s="96">
        <v>11778260</v>
      </c>
      <c r="I65" s="96">
        <v>11969451</v>
      </c>
      <c r="J65" s="96">
        <v>12179099</v>
      </c>
      <c r="K65" s="96">
        <v>12381256</v>
      </c>
      <c r="L65" s="96">
        <v>12613389</v>
      </c>
      <c r="M65" s="96">
        <v>12897115</v>
      </c>
      <c r="N65" s="96">
        <v>13190975</v>
      </c>
      <c r="O65" s="96">
        <v>13491016</v>
      </c>
      <c r="P65" s="96">
        <v>13795915</v>
      </c>
      <c r="Q65" s="96">
        <v>14110271</v>
      </c>
      <c r="R65" s="96">
        <v>14439748</v>
      </c>
      <c r="S65" s="96">
        <v>14786469</v>
      </c>
      <c r="T65" s="96">
        <v>15153602</v>
      </c>
      <c r="U65" s="96">
        <v>15724692</v>
      </c>
      <c r="V65" s="96">
        <v>16500516</v>
      </c>
      <c r="W65" s="96">
        <v>17134192</v>
      </c>
      <c r="X65" s="96">
        <v>17632645</v>
      </c>
      <c r="Y65" s="96">
        <v>18166981</v>
      </c>
      <c r="Z65" s="96">
        <v>18739378</v>
      </c>
      <c r="AA65" s="96">
        <v>19351357</v>
      </c>
      <c r="AB65" s="96">
        <v>20000096</v>
      </c>
      <c r="AC65" s="96">
        <v>20682111</v>
      </c>
      <c r="AD65" s="96">
        <v>21393530</v>
      </c>
      <c r="AE65" s="96">
        <v>22132905</v>
      </c>
      <c r="AF65" s="96">
        <v>22882553</v>
      </c>
      <c r="AG65" s="96">
        <v>23586101</v>
      </c>
      <c r="AH65" s="96">
        <v>24243018</v>
      </c>
      <c r="AI65" s="96">
        <v>24889507</v>
      </c>
      <c r="AJ65" s="96">
        <v>25518074</v>
      </c>
      <c r="AK65" s="96">
        <v>26133905</v>
      </c>
      <c r="AL65" s="96">
        <v>26748303</v>
      </c>
      <c r="AM65" s="96">
        <v>27354327</v>
      </c>
      <c r="AN65" s="96">
        <v>27937006</v>
      </c>
      <c r="AO65" s="96">
        <v>28478022</v>
      </c>
      <c r="AP65" s="96">
        <v>28984634</v>
      </c>
      <c r="AQ65" s="96">
        <v>29476031</v>
      </c>
      <c r="AR65" s="96">
        <v>29924668</v>
      </c>
      <c r="AS65" s="96">
        <v>30346083</v>
      </c>
      <c r="AT65" s="96">
        <v>30774621</v>
      </c>
      <c r="AU65" s="96">
        <v>31200985</v>
      </c>
      <c r="AV65" s="96">
        <v>31624696</v>
      </c>
      <c r="AW65" s="96">
        <v>32055883</v>
      </c>
      <c r="AX65" s="96">
        <v>32510186</v>
      </c>
      <c r="AY65" s="96">
        <v>32956690</v>
      </c>
      <c r="AZ65" s="96">
        <v>33435080</v>
      </c>
      <c r="BA65" s="96">
        <v>33983827</v>
      </c>
      <c r="BB65" s="96">
        <v>34569592</v>
      </c>
      <c r="BC65" s="96">
        <v>35196037</v>
      </c>
      <c r="BD65" s="96">
        <v>35856344</v>
      </c>
      <c r="BE65" s="96">
        <v>36543541</v>
      </c>
      <c r="BF65" s="96">
        <v>37260563</v>
      </c>
      <c r="BG65" s="96">
        <v>38000626</v>
      </c>
      <c r="BH65" s="96">
        <v>38760168</v>
      </c>
      <c r="BI65" s="96">
        <v>39543154</v>
      </c>
      <c r="BJ65" s="96">
        <v>40339329</v>
      </c>
      <c r="BK65" s="96">
        <v>41136546</v>
      </c>
      <c r="BL65" s="96">
        <v>41927007</v>
      </c>
      <c r="BM65" s="96">
        <v>42705368</v>
      </c>
      <c r="BN65" s="96">
        <v>43451666</v>
      </c>
      <c r="BO65" s="96">
        <v>44177969</v>
      </c>
      <c r="BP65" s="96">
        <v>44903225</v>
      </c>
      <c r="BQ65" s="96">
        <v>45606480</v>
      </c>
    </row>
    <row r="66" spans="1:69" x14ac:dyDescent="0.25">
      <c r="A66" s="96" t="s">
        <v>4120</v>
      </c>
      <c r="B66" s="96" t="s">
        <v>4119</v>
      </c>
      <c r="C66" s="96" t="s">
        <v>4215</v>
      </c>
      <c r="D66" s="101">
        <f t="shared" si="0"/>
        <v>2042848025</v>
      </c>
      <c r="E66" s="96" t="s">
        <v>4216</v>
      </c>
      <c r="F66" s="96">
        <v>896452801</v>
      </c>
      <c r="G66" s="96">
        <v>895982616</v>
      </c>
      <c r="H66" s="96">
        <v>907849084</v>
      </c>
      <c r="I66" s="96">
        <v>931103981</v>
      </c>
      <c r="J66" s="96">
        <v>953977437</v>
      </c>
      <c r="K66" s="96">
        <v>977483065</v>
      </c>
      <c r="L66" s="96">
        <v>1004323080</v>
      </c>
      <c r="M66" s="96">
        <v>1030442864</v>
      </c>
      <c r="N66" s="96">
        <v>1057583766</v>
      </c>
      <c r="O66" s="96">
        <v>1086447495</v>
      </c>
      <c r="P66" s="96">
        <v>1116170774</v>
      </c>
      <c r="Q66" s="96">
        <v>1146513513</v>
      </c>
      <c r="R66" s="96">
        <v>1175144020</v>
      </c>
      <c r="S66" s="96">
        <v>1202800072</v>
      </c>
      <c r="T66" s="96">
        <v>1228896581</v>
      </c>
      <c r="U66" s="96">
        <v>1252472762</v>
      </c>
      <c r="V66" s="96">
        <v>1274251072</v>
      </c>
      <c r="W66" s="96">
        <v>1294846389</v>
      </c>
      <c r="X66" s="96">
        <v>1315749587</v>
      </c>
      <c r="Y66" s="96">
        <v>1336881495</v>
      </c>
      <c r="Z66" s="96">
        <v>1357568923</v>
      </c>
      <c r="AA66" s="96">
        <v>1378929135</v>
      </c>
      <c r="AB66" s="96">
        <v>1402542074</v>
      </c>
      <c r="AC66" s="96">
        <v>1426243031</v>
      </c>
      <c r="AD66" s="96">
        <v>1448866962</v>
      </c>
      <c r="AE66" s="96">
        <v>1472135650</v>
      </c>
      <c r="AF66" s="96">
        <v>1496876017</v>
      </c>
      <c r="AG66" s="96">
        <v>1523084914</v>
      </c>
      <c r="AH66" s="96">
        <v>1549637871</v>
      </c>
      <c r="AI66" s="96">
        <v>1575635488</v>
      </c>
      <c r="AJ66" s="96">
        <v>1601222039</v>
      </c>
      <c r="AK66" s="96">
        <v>1625888128</v>
      </c>
      <c r="AL66" s="96">
        <v>1649237070</v>
      </c>
      <c r="AM66" s="96">
        <v>1671930685</v>
      </c>
      <c r="AN66" s="96">
        <v>1694403785</v>
      </c>
      <c r="AO66" s="96">
        <v>1716310165</v>
      </c>
      <c r="AP66" s="96">
        <v>1737842789</v>
      </c>
      <c r="AQ66" s="96">
        <v>1759202933</v>
      </c>
      <c r="AR66" s="96">
        <v>1779768710</v>
      </c>
      <c r="AS66" s="96">
        <v>1798994292</v>
      </c>
      <c r="AT66" s="96">
        <v>1816986829</v>
      </c>
      <c r="AU66" s="96">
        <v>1834082049</v>
      </c>
      <c r="AV66" s="96">
        <v>1850453077</v>
      </c>
      <c r="AW66" s="96">
        <v>1866220978</v>
      </c>
      <c r="AX66" s="96">
        <v>1881541652</v>
      </c>
      <c r="AY66" s="96">
        <v>1896768430</v>
      </c>
      <c r="AZ66" s="96">
        <v>1911702057</v>
      </c>
      <c r="BA66" s="96">
        <v>1926287101</v>
      </c>
      <c r="BB66" s="96">
        <v>1940749039</v>
      </c>
      <c r="BC66" s="96">
        <v>1955023279</v>
      </c>
      <c r="BD66" s="96">
        <v>1969168373</v>
      </c>
      <c r="BE66" s="96">
        <v>1984249541</v>
      </c>
      <c r="BF66" s="96">
        <v>2001246209</v>
      </c>
      <c r="BG66" s="96">
        <v>2018050656</v>
      </c>
      <c r="BH66" s="96">
        <v>2034247084</v>
      </c>
      <c r="BI66" s="96">
        <v>2049740052</v>
      </c>
      <c r="BJ66" s="96">
        <v>2065155186</v>
      </c>
      <c r="BK66" s="96">
        <v>2080901482</v>
      </c>
      <c r="BL66" s="96">
        <v>2094506990</v>
      </c>
      <c r="BM66" s="96">
        <v>2106374009</v>
      </c>
      <c r="BN66" s="96">
        <v>2116360715</v>
      </c>
      <c r="BO66" s="96">
        <v>2123610397</v>
      </c>
      <c r="BP66" s="96">
        <v>2129094071</v>
      </c>
      <c r="BQ66" s="96">
        <v>2133652241</v>
      </c>
    </row>
    <row r="67" spans="1:69" x14ac:dyDescent="0.25">
      <c r="A67" s="96" t="s">
        <v>4118</v>
      </c>
      <c r="B67" s="96" t="s">
        <v>4117</v>
      </c>
      <c r="C67" s="96" t="s">
        <v>4215</v>
      </c>
      <c r="D67" s="101">
        <f t="shared" si="0"/>
        <v>3159809200.4705882</v>
      </c>
      <c r="E67" s="96" t="s">
        <v>4216</v>
      </c>
      <c r="F67" s="96">
        <v>979461502</v>
      </c>
      <c r="G67" s="96">
        <v>1004319366</v>
      </c>
      <c r="H67" s="96">
        <v>1029962253</v>
      </c>
      <c r="I67" s="96">
        <v>1056327420</v>
      </c>
      <c r="J67" s="96">
        <v>1083430197</v>
      </c>
      <c r="K67" s="96">
        <v>1110603410</v>
      </c>
      <c r="L67" s="96">
        <v>1137875812</v>
      </c>
      <c r="M67" s="96">
        <v>1166092667</v>
      </c>
      <c r="N67" s="96">
        <v>1195278339</v>
      </c>
      <c r="O67" s="96">
        <v>1225287413</v>
      </c>
      <c r="P67" s="96">
        <v>1255661025</v>
      </c>
      <c r="Q67" s="96">
        <v>1285672098</v>
      </c>
      <c r="R67" s="96">
        <v>1316555228</v>
      </c>
      <c r="S67" s="96">
        <v>1349249410</v>
      </c>
      <c r="T67" s="96">
        <v>1382608576</v>
      </c>
      <c r="U67" s="96">
        <v>1416414404</v>
      </c>
      <c r="V67" s="96">
        <v>1450710647</v>
      </c>
      <c r="W67" s="96">
        <v>1485833546</v>
      </c>
      <c r="X67" s="96">
        <v>1521983049</v>
      </c>
      <c r="Y67" s="96">
        <v>1559348459</v>
      </c>
      <c r="Z67" s="96">
        <v>1598348344</v>
      </c>
      <c r="AA67" s="96">
        <v>1639825731</v>
      </c>
      <c r="AB67" s="96">
        <v>1682434337</v>
      </c>
      <c r="AC67" s="96">
        <v>1724928292</v>
      </c>
      <c r="AD67" s="96">
        <v>1767765290</v>
      </c>
      <c r="AE67" s="96">
        <v>1811272313</v>
      </c>
      <c r="AF67" s="96">
        <v>1855624329</v>
      </c>
      <c r="AG67" s="96">
        <v>1900589995</v>
      </c>
      <c r="AH67" s="96">
        <v>1946149314</v>
      </c>
      <c r="AI67" s="96">
        <v>1992092223</v>
      </c>
      <c r="AJ67" s="96">
        <v>2041043553</v>
      </c>
      <c r="AK67" s="96">
        <v>2088580891</v>
      </c>
      <c r="AL67" s="96">
        <v>2134566607</v>
      </c>
      <c r="AM67" s="96">
        <v>2179380224</v>
      </c>
      <c r="AN67" s="96">
        <v>2223076958</v>
      </c>
      <c r="AO67" s="96">
        <v>2267616622</v>
      </c>
      <c r="AP67" s="96">
        <v>2314334474</v>
      </c>
      <c r="AQ67" s="96">
        <v>2361095210</v>
      </c>
      <c r="AR67" s="96">
        <v>2407186134</v>
      </c>
      <c r="AS67" s="96">
        <v>2452952807</v>
      </c>
      <c r="AT67" s="96">
        <v>2499206970</v>
      </c>
      <c r="AU67" s="96">
        <v>2545843129</v>
      </c>
      <c r="AV67" s="96">
        <v>2591204247</v>
      </c>
      <c r="AW67" s="96">
        <v>2635731526</v>
      </c>
      <c r="AX67" s="96">
        <v>2680567394</v>
      </c>
      <c r="AY67" s="96">
        <v>2725013738</v>
      </c>
      <c r="AZ67" s="96">
        <v>2769421149</v>
      </c>
      <c r="BA67" s="96">
        <v>2813790790</v>
      </c>
      <c r="BB67" s="96">
        <v>2857587007</v>
      </c>
      <c r="BC67" s="96">
        <v>2901329923</v>
      </c>
      <c r="BD67" s="96">
        <v>2946285613</v>
      </c>
      <c r="BE67" s="96">
        <v>2991403487</v>
      </c>
      <c r="BF67" s="96">
        <v>3035159632</v>
      </c>
      <c r="BG67" s="96">
        <v>3078407213</v>
      </c>
      <c r="BH67" s="96">
        <v>3121656203</v>
      </c>
      <c r="BI67" s="96">
        <v>3165214886</v>
      </c>
      <c r="BJ67" s="96">
        <v>3208369547</v>
      </c>
      <c r="BK67" s="96">
        <v>3250752755</v>
      </c>
      <c r="BL67" s="96">
        <v>3292896609</v>
      </c>
      <c r="BM67" s="96">
        <v>3334561751</v>
      </c>
      <c r="BN67" s="96">
        <v>3374383528</v>
      </c>
      <c r="BO67" s="96">
        <v>3411268373</v>
      </c>
      <c r="BP67" s="96">
        <v>3447398652</v>
      </c>
      <c r="BQ67" s="96">
        <v>3486290439</v>
      </c>
    </row>
    <row r="68" spans="1:69" x14ac:dyDescent="0.25">
      <c r="A68" s="96" t="s">
        <v>4116</v>
      </c>
      <c r="B68" s="96" t="s">
        <v>4115</v>
      </c>
      <c r="C68" s="96" t="s">
        <v>4215</v>
      </c>
      <c r="D68" s="101">
        <f t="shared" si="0"/>
        <v>2286839965.1176472</v>
      </c>
      <c r="E68" s="96" t="s">
        <v>4216</v>
      </c>
      <c r="F68" s="96">
        <v>1043333636</v>
      </c>
      <c r="G68" s="96">
        <v>1045203037</v>
      </c>
      <c r="H68" s="96">
        <v>1059600211</v>
      </c>
      <c r="I68" s="96">
        <v>1085398906</v>
      </c>
      <c r="J68" s="96">
        <v>1110819272</v>
      </c>
      <c r="K68" s="96">
        <v>1136927045</v>
      </c>
      <c r="L68" s="96">
        <v>1166227679</v>
      </c>
      <c r="M68" s="96">
        <v>1194567141</v>
      </c>
      <c r="N68" s="96">
        <v>1224255729</v>
      </c>
      <c r="O68" s="96">
        <v>1255933616</v>
      </c>
      <c r="P68" s="96">
        <v>1288490485</v>
      </c>
      <c r="Q68" s="96">
        <v>1322732627</v>
      </c>
      <c r="R68" s="96">
        <v>1354211283</v>
      </c>
      <c r="S68" s="96">
        <v>1384704173</v>
      </c>
      <c r="T68" s="96">
        <v>1413718269</v>
      </c>
      <c r="U68" s="96">
        <v>1439944265</v>
      </c>
      <c r="V68" s="96">
        <v>1464087148</v>
      </c>
      <c r="W68" s="96">
        <v>1486953865</v>
      </c>
      <c r="X68" s="96">
        <v>1510060320</v>
      </c>
      <c r="Y68" s="96">
        <v>1533514709</v>
      </c>
      <c r="Z68" s="96">
        <v>1556403010</v>
      </c>
      <c r="AA68" s="96">
        <v>1580048609</v>
      </c>
      <c r="AB68" s="96">
        <v>1605925794</v>
      </c>
      <c r="AC68" s="96">
        <v>1631735726</v>
      </c>
      <c r="AD68" s="96">
        <v>1656258164</v>
      </c>
      <c r="AE68" s="96">
        <v>1681267266</v>
      </c>
      <c r="AF68" s="96">
        <v>1707611028</v>
      </c>
      <c r="AG68" s="96">
        <v>1735427884</v>
      </c>
      <c r="AH68" s="96">
        <v>1763555005</v>
      </c>
      <c r="AI68" s="96">
        <v>1791156275</v>
      </c>
      <c r="AJ68" s="96">
        <v>1818247576</v>
      </c>
      <c r="AK68" s="96">
        <v>1844603995</v>
      </c>
      <c r="AL68" s="96">
        <v>1869453624</v>
      </c>
      <c r="AM68" s="96">
        <v>1893594516</v>
      </c>
      <c r="AN68" s="96">
        <v>1917553356</v>
      </c>
      <c r="AO68" s="96">
        <v>1940892820</v>
      </c>
      <c r="AP68" s="96">
        <v>1964042971</v>
      </c>
      <c r="AQ68" s="96">
        <v>1986768093</v>
      </c>
      <c r="AR68" s="96">
        <v>2008680261</v>
      </c>
      <c r="AS68" s="96">
        <v>2028993034</v>
      </c>
      <c r="AT68" s="96">
        <v>2048148696</v>
      </c>
      <c r="AU68" s="96">
        <v>2066530023</v>
      </c>
      <c r="AV68" s="96">
        <v>2083969920</v>
      </c>
      <c r="AW68" s="96">
        <v>2100610344</v>
      </c>
      <c r="AX68" s="96">
        <v>2116651449</v>
      </c>
      <c r="AY68" s="96">
        <v>2132517760</v>
      </c>
      <c r="AZ68" s="96">
        <v>2148405823</v>
      </c>
      <c r="BA68" s="96">
        <v>2164155292</v>
      </c>
      <c r="BB68" s="96">
        <v>2179914111</v>
      </c>
      <c r="BC68" s="96">
        <v>2195169711</v>
      </c>
      <c r="BD68" s="96">
        <v>2210203758</v>
      </c>
      <c r="BE68" s="96">
        <v>2225992094</v>
      </c>
      <c r="BF68" s="96">
        <v>2243776727</v>
      </c>
      <c r="BG68" s="96">
        <v>2261274500</v>
      </c>
      <c r="BH68" s="96">
        <v>2278232287</v>
      </c>
      <c r="BI68" s="96">
        <v>2294507020</v>
      </c>
      <c r="BJ68" s="96">
        <v>2310721864</v>
      </c>
      <c r="BK68" s="96">
        <v>2327132966</v>
      </c>
      <c r="BL68" s="96">
        <v>2341383691</v>
      </c>
      <c r="BM68" s="96">
        <v>2353856866</v>
      </c>
      <c r="BN68" s="96">
        <v>2363934334</v>
      </c>
      <c r="BO68" s="96">
        <v>2370214403</v>
      </c>
      <c r="BP68" s="96">
        <v>2375208613</v>
      </c>
      <c r="BQ68" s="96">
        <v>2380601170</v>
      </c>
    </row>
    <row r="69" spans="1:69" x14ac:dyDescent="0.25">
      <c r="A69" s="96" t="s">
        <v>4114</v>
      </c>
      <c r="B69" s="96" t="s">
        <v>4113</v>
      </c>
      <c r="C69" s="96" t="s">
        <v>4215</v>
      </c>
      <c r="D69" s="101">
        <f t="shared" ref="D69:D132" si="1">AVERAGE(BA69:BQ69)</f>
        <v>238079439.2352941</v>
      </c>
      <c r="E69" s="96" t="s">
        <v>4216</v>
      </c>
      <c r="F69" s="96">
        <v>128004868</v>
      </c>
      <c r="G69" s="96">
        <v>130820612</v>
      </c>
      <c r="H69" s="96">
        <v>133624232</v>
      </c>
      <c r="I69" s="96">
        <v>136412403</v>
      </c>
      <c r="J69" s="96">
        <v>139183218</v>
      </c>
      <c r="K69" s="96">
        <v>141850212</v>
      </c>
      <c r="L69" s="96">
        <v>144532646</v>
      </c>
      <c r="M69" s="96">
        <v>147243299</v>
      </c>
      <c r="N69" s="96">
        <v>149917246</v>
      </c>
      <c r="O69" s="96">
        <v>152495588</v>
      </c>
      <c r="P69" s="96">
        <v>154904402</v>
      </c>
      <c r="Q69" s="96">
        <v>157302537</v>
      </c>
      <c r="R69" s="96">
        <v>159769903</v>
      </c>
      <c r="S69" s="96">
        <v>162210682</v>
      </c>
      <c r="T69" s="96">
        <v>164636799</v>
      </c>
      <c r="U69" s="96">
        <v>167025422</v>
      </c>
      <c r="V69" s="96">
        <v>169417382</v>
      </c>
      <c r="W69" s="96">
        <v>171856019</v>
      </c>
      <c r="X69" s="96">
        <v>174295734</v>
      </c>
      <c r="Y69" s="96">
        <v>176711498</v>
      </c>
      <c r="Z69" s="96">
        <v>179134330</v>
      </c>
      <c r="AA69" s="96">
        <v>181605180</v>
      </c>
      <c r="AB69" s="96">
        <v>184101787</v>
      </c>
      <c r="AC69" s="96">
        <v>186767082</v>
      </c>
      <c r="AD69" s="96">
        <v>189482130</v>
      </c>
      <c r="AE69" s="96">
        <v>192169372</v>
      </c>
      <c r="AF69" s="96">
        <v>194943688</v>
      </c>
      <c r="AG69" s="96">
        <v>197778590</v>
      </c>
      <c r="AH69" s="96">
        <v>200590588</v>
      </c>
      <c r="AI69" s="96">
        <v>202941311</v>
      </c>
      <c r="AJ69" s="96">
        <v>205274329</v>
      </c>
      <c r="AK69" s="96">
        <v>207469747</v>
      </c>
      <c r="AL69" s="96">
        <v>209295467</v>
      </c>
      <c r="AM69" s="96">
        <v>210691828</v>
      </c>
      <c r="AN69" s="96">
        <v>211613719</v>
      </c>
      <c r="AO69" s="96">
        <v>212235863</v>
      </c>
      <c r="AP69" s="96">
        <v>213252888</v>
      </c>
      <c r="AQ69" s="96">
        <v>214167783</v>
      </c>
      <c r="AR69" s="96">
        <v>214788022</v>
      </c>
      <c r="AS69" s="96">
        <v>215247930</v>
      </c>
      <c r="AT69" s="96">
        <v>216002444</v>
      </c>
      <c r="AU69" s="96">
        <v>216892662</v>
      </c>
      <c r="AV69" s="96">
        <v>217808502</v>
      </c>
      <c r="AW69" s="96">
        <v>218779991</v>
      </c>
      <c r="AX69" s="96">
        <v>219860219</v>
      </c>
      <c r="AY69" s="96">
        <v>220987094</v>
      </c>
      <c r="AZ69" s="96">
        <v>222181747</v>
      </c>
      <c r="BA69" s="96">
        <v>223150949</v>
      </c>
      <c r="BB69" s="96">
        <v>224757863</v>
      </c>
      <c r="BC69" s="96">
        <v>226581984</v>
      </c>
      <c r="BD69" s="96">
        <v>228742156</v>
      </c>
      <c r="BE69" s="96">
        <v>230906639</v>
      </c>
      <c r="BF69" s="96">
        <v>232735642</v>
      </c>
      <c r="BG69" s="96">
        <v>234709774</v>
      </c>
      <c r="BH69" s="96">
        <v>236718663</v>
      </c>
      <c r="BI69" s="96">
        <v>238848390</v>
      </c>
      <c r="BJ69" s="96">
        <v>240976831</v>
      </c>
      <c r="BK69" s="96">
        <v>243006453</v>
      </c>
      <c r="BL69" s="96">
        <v>245052675</v>
      </c>
      <c r="BM69" s="96">
        <v>247195931</v>
      </c>
      <c r="BN69" s="96">
        <v>248913167</v>
      </c>
      <c r="BO69" s="96">
        <v>250663105</v>
      </c>
      <c r="BP69" s="96">
        <v>246915820</v>
      </c>
      <c r="BQ69" s="96">
        <v>247474425</v>
      </c>
    </row>
    <row r="70" spans="1:69" x14ac:dyDescent="0.25">
      <c r="A70" s="96" t="s">
        <v>4112</v>
      </c>
      <c r="B70" s="96" t="s">
        <v>4111</v>
      </c>
      <c r="C70" s="96" t="s">
        <v>4215</v>
      </c>
      <c r="D70" s="101">
        <f t="shared" si="1"/>
        <v>905164055.47058821</v>
      </c>
      <c r="E70" s="96" t="s">
        <v>4216</v>
      </c>
      <c r="F70" s="96">
        <v>666316810</v>
      </c>
      <c r="G70" s="96">
        <v>674006055</v>
      </c>
      <c r="H70" s="96">
        <v>681853980</v>
      </c>
      <c r="I70" s="96">
        <v>689723879</v>
      </c>
      <c r="J70" s="96">
        <v>697597298</v>
      </c>
      <c r="K70" s="96">
        <v>705266930</v>
      </c>
      <c r="L70" s="96">
        <v>712106610</v>
      </c>
      <c r="M70" s="96">
        <v>718908748</v>
      </c>
      <c r="N70" s="96">
        <v>725472765</v>
      </c>
      <c r="O70" s="96">
        <v>731807369</v>
      </c>
      <c r="P70" s="96">
        <v>737417742</v>
      </c>
      <c r="Q70" s="96">
        <v>742980383</v>
      </c>
      <c r="R70" s="96">
        <v>749108833</v>
      </c>
      <c r="S70" s="96">
        <v>755028396</v>
      </c>
      <c r="T70" s="96">
        <v>760712783</v>
      </c>
      <c r="U70" s="96">
        <v>766207613</v>
      </c>
      <c r="V70" s="96">
        <v>771636189</v>
      </c>
      <c r="W70" s="96">
        <v>776969009</v>
      </c>
      <c r="X70" s="96">
        <v>782276619</v>
      </c>
      <c r="Y70" s="96">
        <v>787563097</v>
      </c>
      <c r="Z70" s="96">
        <v>792958926</v>
      </c>
      <c r="AA70" s="96">
        <v>798163948</v>
      </c>
      <c r="AB70" s="96">
        <v>802960230</v>
      </c>
      <c r="AC70" s="96">
        <v>807615842</v>
      </c>
      <c r="AD70" s="96">
        <v>812473775</v>
      </c>
      <c r="AE70" s="96">
        <v>817419352</v>
      </c>
      <c r="AF70" s="96">
        <v>822539979</v>
      </c>
      <c r="AG70" s="96">
        <v>827779053</v>
      </c>
      <c r="AH70" s="96">
        <v>833073833</v>
      </c>
      <c r="AI70" s="96">
        <v>837911059</v>
      </c>
      <c r="AJ70" s="96">
        <v>842133494</v>
      </c>
      <c r="AK70" s="96">
        <v>846468500</v>
      </c>
      <c r="AL70" s="96">
        <v>849923742</v>
      </c>
      <c r="AM70" s="96">
        <v>852844448</v>
      </c>
      <c r="AN70" s="96">
        <v>855003604</v>
      </c>
      <c r="AO70" s="96">
        <v>856623954</v>
      </c>
      <c r="AP70" s="96">
        <v>858323941</v>
      </c>
      <c r="AQ70" s="96">
        <v>859830347</v>
      </c>
      <c r="AR70" s="96">
        <v>861000616</v>
      </c>
      <c r="AS70" s="96">
        <v>861975173</v>
      </c>
      <c r="AT70" s="96">
        <v>862909497</v>
      </c>
      <c r="AU70" s="96">
        <v>864048235</v>
      </c>
      <c r="AV70" s="96">
        <v>865618646</v>
      </c>
      <c r="AW70" s="96">
        <v>867833353</v>
      </c>
      <c r="AX70" s="96">
        <v>870382097</v>
      </c>
      <c r="AY70" s="96">
        <v>873001450</v>
      </c>
      <c r="AZ70" s="96">
        <v>875680116</v>
      </c>
      <c r="BA70" s="96">
        <v>878472460</v>
      </c>
      <c r="BB70" s="96">
        <v>882068986</v>
      </c>
      <c r="BC70" s="96">
        <v>885603905</v>
      </c>
      <c r="BD70" s="96">
        <v>889077806</v>
      </c>
      <c r="BE70" s="96">
        <v>891273900</v>
      </c>
      <c r="BF70" s="96">
        <v>894705970</v>
      </c>
      <c r="BG70" s="96">
        <v>898764759</v>
      </c>
      <c r="BH70" s="96">
        <v>902938502</v>
      </c>
      <c r="BI70" s="96">
        <v>907094808</v>
      </c>
      <c r="BJ70" s="96">
        <v>911173722</v>
      </c>
      <c r="BK70" s="96">
        <v>914748588</v>
      </c>
      <c r="BL70" s="96">
        <v>918181600</v>
      </c>
      <c r="BM70" s="96">
        <v>921212388</v>
      </c>
      <c r="BN70" s="96">
        <v>923384672</v>
      </c>
      <c r="BO70" s="96">
        <v>924168763</v>
      </c>
      <c r="BP70" s="96">
        <v>920988359</v>
      </c>
      <c r="BQ70" s="96">
        <v>923929755</v>
      </c>
    </row>
    <row r="71" spans="1:69" x14ac:dyDescent="0.25">
      <c r="A71" s="96" t="s">
        <v>277</v>
      </c>
      <c r="B71" s="96" t="s">
        <v>278</v>
      </c>
      <c r="C71" s="96" t="s">
        <v>4215</v>
      </c>
      <c r="D71" s="101">
        <f t="shared" si="1"/>
        <v>16244308</v>
      </c>
      <c r="E71" s="96" t="s">
        <v>4216</v>
      </c>
      <c r="F71" s="96">
        <v>4618158</v>
      </c>
      <c r="G71" s="96">
        <v>4751507</v>
      </c>
      <c r="H71" s="96">
        <v>4890425</v>
      </c>
      <c r="I71" s="96">
        <v>5034334</v>
      </c>
      <c r="J71" s="96">
        <v>5183283</v>
      </c>
      <c r="K71" s="96">
        <v>5337351</v>
      </c>
      <c r="L71" s="96">
        <v>5495761</v>
      </c>
      <c r="M71" s="96">
        <v>5658446</v>
      </c>
      <c r="N71" s="96">
        <v>5825663</v>
      </c>
      <c r="O71" s="96">
        <v>5997037</v>
      </c>
      <c r="P71" s="96">
        <v>6172215</v>
      </c>
      <c r="Q71" s="96">
        <v>6350944</v>
      </c>
      <c r="R71" s="96">
        <v>6533630</v>
      </c>
      <c r="S71" s="96">
        <v>6720443</v>
      </c>
      <c r="T71" s="96">
        <v>6911123</v>
      </c>
      <c r="U71" s="96">
        <v>7105786</v>
      </c>
      <c r="V71" s="96">
        <v>7304349</v>
      </c>
      <c r="W71" s="96">
        <v>7506665</v>
      </c>
      <c r="X71" s="96">
        <v>7712718</v>
      </c>
      <c r="Y71" s="96">
        <v>7922490</v>
      </c>
      <c r="Z71" s="96">
        <v>8135845</v>
      </c>
      <c r="AA71" s="96">
        <v>8352602</v>
      </c>
      <c r="AB71" s="96">
        <v>8572607</v>
      </c>
      <c r="AC71" s="96">
        <v>8795873</v>
      </c>
      <c r="AD71" s="96">
        <v>9022979</v>
      </c>
      <c r="AE71" s="96">
        <v>9254311</v>
      </c>
      <c r="AF71" s="96">
        <v>9490096</v>
      </c>
      <c r="AG71" s="96">
        <v>9729376</v>
      </c>
      <c r="AH71" s="96">
        <v>9969788</v>
      </c>
      <c r="AI71" s="96">
        <v>10210185</v>
      </c>
      <c r="AJ71" s="96">
        <v>10449837</v>
      </c>
      <c r="AK71" s="96">
        <v>10686279</v>
      </c>
      <c r="AL71" s="96">
        <v>10914222</v>
      </c>
      <c r="AM71" s="96">
        <v>11132829</v>
      </c>
      <c r="AN71" s="96">
        <v>11347652</v>
      </c>
      <c r="AO71" s="96">
        <v>11561683</v>
      </c>
      <c r="AP71" s="96">
        <v>11775221</v>
      </c>
      <c r="AQ71" s="96">
        <v>11987838</v>
      </c>
      <c r="AR71" s="96">
        <v>12199693</v>
      </c>
      <c r="AS71" s="96">
        <v>12412046</v>
      </c>
      <c r="AT71" s="96">
        <v>12626507</v>
      </c>
      <c r="AU71" s="96">
        <v>12845521</v>
      </c>
      <c r="AV71" s="96">
        <v>13070609</v>
      </c>
      <c r="AW71" s="96">
        <v>13301184</v>
      </c>
      <c r="AX71" s="96">
        <v>13534593</v>
      </c>
      <c r="AY71" s="96">
        <v>13770012</v>
      </c>
      <c r="AZ71" s="96">
        <v>14009061</v>
      </c>
      <c r="BA71" s="96">
        <v>14251835</v>
      </c>
      <c r="BB71" s="96">
        <v>14496797</v>
      </c>
      <c r="BC71" s="96">
        <v>14742766</v>
      </c>
      <c r="BD71" s="96">
        <v>14989585</v>
      </c>
      <c r="BE71" s="96">
        <v>15237728</v>
      </c>
      <c r="BF71" s="96">
        <v>15483883</v>
      </c>
      <c r="BG71" s="96">
        <v>15722989</v>
      </c>
      <c r="BH71" s="96">
        <v>15957994</v>
      </c>
      <c r="BI71" s="96">
        <v>16195902</v>
      </c>
      <c r="BJ71" s="96">
        <v>16439585</v>
      </c>
      <c r="BK71" s="96">
        <v>16696944</v>
      </c>
      <c r="BL71" s="96">
        <v>17015672</v>
      </c>
      <c r="BM71" s="96">
        <v>17343740</v>
      </c>
      <c r="BN71" s="96">
        <v>17588595</v>
      </c>
      <c r="BO71" s="96">
        <v>17797737</v>
      </c>
      <c r="BP71" s="96">
        <v>18001000</v>
      </c>
      <c r="BQ71" s="96">
        <v>18190484</v>
      </c>
    </row>
    <row r="72" spans="1:69" x14ac:dyDescent="0.25">
      <c r="A72" s="96" t="s">
        <v>279</v>
      </c>
      <c r="B72" s="96" t="s">
        <v>280</v>
      </c>
      <c r="C72" s="96" t="s">
        <v>4215</v>
      </c>
      <c r="D72" s="101">
        <f t="shared" si="1"/>
        <v>97489313.117647052</v>
      </c>
      <c r="E72" s="96" t="s">
        <v>4216</v>
      </c>
      <c r="F72" s="96">
        <v>27034499</v>
      </c>
      <c r="G72" s="96">
        <v>27747867</v>
      </c>
      <c r="H72" s="96">
        <v>28485022</v>
      </c>
      <c r="I72" s="96">
        <v>29245936</v>
      </c>
      <c r="J72" s="96">
        <v>30026648</v>
      </c>
      <c r="K72" s="96">
        <v>30818469</v>
      </c>
      <c r="L72" s="96">
        <v>31613132</v>
      </c>
      <c r="M72" s="96">
        <v>32408414</v>
      </c>
      <c r="N72" s="96">
        <v>33204629</v>
      </c>
      <c r="O72" s="96">
        <v>33995955</v>
      </c>
      <c r="P72" s="96">
        <v>34781986</v>
      </c>
      <c r="Q72" s="96">
        <v>35555969</v>
      </c>
      <c r="R72" s="96">
        <v>36330768</v>
      </c>
      <c r="S72" s="96">
        <v>37120776</v>
      </c>
      <c r="T72" s="96">
        <v>37930374</v>
      </c>
      <c r="U72" s="96">
        <v>38775584</v>
      </c>
      <c r="V72" s="96">
        <v>39649050</v>
      </c>
      <c r="W72" s="96">
        <v>40577356</v>
      </c>
      <c r="X72" s="96">
        <v>41576636</v>
      </c>
      <c r="Y72" s="96">
        <v>42632458</v>
      </c>
      <c r="Z72" s="96">
        <v>43748556</v>
      </c>
      <c r="AA72" s="96">
        <v>44899573</v>
      </c>
      <c r="AB72" s="96">
        <v>46088647</v>
      </c>
      <c r="AC72" s="96">
        <v>47353665</v>
      </c>
      <c r="AD72" s="96">
        <v>48676443</v>
      </c>
      <c r="AE72" s="96">
        <v>50035843</v>
      </c>
      <c r="AF72" s="96">
        <v>51424313</v>
      </c>
      <c r="AG72" s="96">
        <v>52841319</v>
      </c>
      <c r="AH72" s="96">
        <v>54298446</v>
      </c>
      <c r="AI72" s="96">
        <v>55765843</v>
      </c>
      <c r="AJ72" s="96">
        <v>57214630</v>
      </c>
      <c r="AK72" s="96">
        <v>58611032</v>
      </c>
      <c r="AL72" s="96">
        <v>59989142</v>
      </c>
      <c r="AM72" s="96">
        <v>61382200</v>
      </c>
      <c r="AN72" s="96">
        <v>62775847</v>
      </c>
      <c r="AO72" s="96">
        <v>64166908</v>
      </c>
      <c r="AP72" s="96">
        <v>65565195</v>
      </c>
      <c r="AQ72" s="96">
        <v>66993728</v>
      </c>
      <c r="AR72" s="96">
        <v>68446011</v>
      </c>
      <c r="AS72" s="96">
        <v>69907887</v>
      </c>
      <c r="AT72" s="96">
        <v>71371371</v>
      </c>
      <c r="AU72" s="96">
        <v>72854261</v>
      </c>
      <c r="AV72" s="96">
        <v>74393759</v>
      </c>
      <c r="AW72" s="96">
        <v>75963322</v>
      </c>
      <c r="AX72" s="96">
        <v>77522427</v>
      </c>
      <c r="AY72" s="96">
        <v>79075310</v>
      </c>
      <c r="AZ72" s="96">
        <v>80629670</v>
      </c>
      <c r="BA72" s="96">
        <v>82218755</v>
      </c>
      <c r="BB72" s="96">
        <v>83844783</v>
      </c>
      <c r="BC72" s="96">
        <v>85501064</v>
      </c>
      <c r="BD72" s="96">
        <v>87252413</v>
      </c>
      <c r="BE72" s="96">
        <v>89200054</v>
      </c>
      <c r="BF72" s="96">
        <v>91240376</v>
      </c>
      <c r="BG72" s="96">
        <v>93377890</v>
      </c>
      <c r="BH72" s="96">
        <v>95592324</v>
      </c>
      <c r="BI72" s="96">
        <v>97723799</v>
      </c>
      <c r="BJ72" s="96">
        <v>99784030</v>
      </c>
      <c r="BK72" s="96">
        <v>101789386</v>
      </c>
      <c r="BL72" s="96">
        <v>103740765</v>
      </c>
      <c r="BM72" s="96">
        <v>105618671</v>
      </c>
      <c r="BN72" s="96">
        <v>107465134</v>
      </c>
      <c r="BO72" s="96">
        <v>109262178</v>
      </c>
      <c r="BP72" s="96">
        <v>110990103</v>
      </c>
      <c r="BQ72" s="96">
        <v>112716598</v>
      </c>
    </row>
    <row r="73" spans="1:69" x14ac:dyDescent="0.25">
      <c r="A73" s="96" t="s">
        <v>4110</v>
      </c>
      <c r="B73" s="96" t="s">
        <v>4109</v>
      </c>
      <c r="C73" s="96" t="s">
        <v>4215</v>
      </c>
      <c r="D73" s="101">
        <f t="shared" si="1"/>
        <v>343484769.11764705</v>
      </c>
      <c r="E73" s="96" t="s">
        <v>4216</v>
      </c>
      <c r="F73" s="96">
        <v>269385168</v>
      </c>
      <c r="G73" s="96">
        <v>271727867</v>
      </c>
      <c r="H73" s="96">
        <v>274105087</v>
      </c>
      <c r="I73" s="96">
        <v>276517540</v>
      </c>
      <c r="J73" s="96">
        <v>278953378</v>
      </c>
      <c r="K73" s="96">
        <v>281432987</v>
      </c>
      <c r="L73" s="96">
        <v>283803777</v>
      </c>
      <c r="M73" s="96">
        <v>285908171</v>
      </c>
      <c r="N73" s="96">
        <v>287907506</v>
      </c>
      <c r="O73" s="96">
        <v>289911679</v>
      </c>
      <c r="P73" s="96">
        <v>291544661</v>
      </c>
      <c r="Q73" s="96">
        <v>293192129</v>
      </c>
      <c r="R73" s="96">
        <v>295189531</v>
      </c>
      <c r="S73" s="96">
        <v>297059919</v>
      </c>
      <c r="T73" s="96">
        <v>298719155</v>
      </c>
      <c r="U73" s="96">
        <v>300215183</v>
      </c>
      <c r="V73" s="96">
        <v>301525335</v>
      </c>
      <c r="W73" s="96">
        <v>302746591</v>
      </c>
      <c r="X73" s="96">
        <v>304018977</v>
      </c>
      <c r="Y73" s="96">
        <v>305309331</v>
      </c>
      <c r="Z73" s="96">
        <v>306668989</v>
      </c>
      <c r="AA73" s="96">
        <v>307893389</v>
      </c>
      <c r="AB73" s="96">
        <v>308788172</v>
      </c>
      <c r="AC73" s="96">
        <v>309428033</v>
      </c>
      <c r="AD73" s="96">
        <v>309939418</v>
      </c>
      <c r="AE73" s="96">
        <v>310521622</v>
      </c>
      <c r="AF73" s="96">
        <v>311282260</v>
      </c>
      <c r="AG73" s="96">
        <v>312125526</v>
      </c>
      <c r="AH73" s="96">
        <v>313147164</v>
      </c>
      <c r="AI73" s="96">
        <v>314457467</v>
      </c>
      <c r="AJ73" s="96">
        <v>315870845</v>
      </c>
      <c r="AK73" s="96">
        <v>317411362</v>
      </c>
      <c r="AL73" s="96">
        <v>318746422</v>
      </c>
      <c r="AM73" s="96">
        <v>320056200</v>
      </c>
      <c r="AN73" s="96">
        <v>321026530</v>
      </c>
      <c r="AO73" s="96">
        <v>321810273</v>
      </c>
      <c r="AP73" s="96">
        <v>322570180</v>
      </c>
      <c r="AQ73" s="96">
        <v>323308056</v>
      </c>
      <c r="AR73" s="96">
        <v>323978576</v>
      </c>
      <c r="AS73" s="96">
        <v>324784751</v>
      </c>
      <c r="AT73" s="96">
        <v>325792924</v>
      </c>
      <c r="AU73" s="96">
        <v>326862028</v>
      </c>
      <c r="AV73" s="96">
        <v>328443707</v>
      </c>
      <c r="AW73" s="96">
        <v>330208234</v>
      </c>
      <c r="AX73" s="96">
        <v>332006792</v>
      </c>
      <c r="AY73" s="96">
        <v>333709006</v>
      </c>
      <c r="AZ73" s="96">
        <v>335250759</v>
      </c>
      <c r="BA73" s="96">
        <v>336971054</v>
      </c>
      <c r="BB73" s="96">
        <v>338599969</v>
      </c>
      <c r="BC73" s="96">
        <v>339682801</v>
      </c>
      <c r="BD73" s="96">
        <v>340467048</v>
      </c>
      <c r="BE73" s="96">
        <v>339722971</v>
      </c>
      <c r="BF73" s="96">
        <v>340450693</v>
      </c>
      <c r="BG73" s="96">
        <v>341584506</v>
      </c>
      <c r="BH73" s="96">
        <v>342725321</v>
      </c>
      <c r="BI73" s="96">
        <v>343718279</v>
      </c>
      <c r="BJ73" s="96">
        <v>344683796</v>
      </c>
      <c r="BK73" s="96">
        <v>345370612</v>
      </c>
      <c r="BL73" s="96">
        <v>346153001</v>
      </c>
      <c r="BM73" s="96">
        <v>346517987</v>
      </c>
      <c r="BN73" s="96">
        <v>346961127</v>
      </c>
      <c r="BO73" s="96">
        <v>346942960</v>
      </c>
      <c r="BP73" s="96">
        <v>348331552</v>
      </c>
      <c r="BQ73" s="96">
        <v>350357398</v>
      </c>
    </row>
    <row r="74" spans="1:69" x14ac:dyDescent="0.25">
      <c r="A74" s="96" t="s">
        <v>281</v>
      </c>
      <c r="B74" s="96" t="s">
        <v>282</v>
      </c>
      <c r="C74" s="96" t="s">
        <v>4215</v>
      </c>
      <c r="D74" s="101">
        <f t="shared" si="1"/>
        <v>3347003</v>
      </c>
      <c r="E74" s="96" t="s">
        <v>4216</v>
      </c>
      <c r="F74" s="96">
        <v>993568</v>
      </c>
      <c r="G74" s="96">
        <v>1016932</v>
      </c>
      <c r="H74" s="96">
        <v>1041552</v>
      </c>
      <c r="I74" s="96">
        <v>1067295</v>
      </c>
      <c r="J74" s="96">
        <v>1094042</v>
      </c>
      <c r="K74" s="96">
        <v>1121739</v>
      </c>
      <c r="L74" s="96">
        <v>1150264</v>
      </c>
      <c r="M74" s="96">
        <v>1179554</v>
      </c>
      <c r="N74" s="96">
        <v>1209602</v>
      </c>
      <c r="O74" s="96">
        <v>1240562</v>
      </c>
      <c r="P74" s="96">
        <v>1272748</v>
      </c>
      <c r="Q74" s="96">
        <v>1306234</v>
      </c>
      <c r="R74" s="96">
        <v>1340838</v>
      </c>
      <c r="S74" s="96">
        <v>1376516</v>
      </c>
      <c r="T74" s="96">
        <v>1413220</v>
      </c>
      <c r="U74" s="96">
        <v>1450867</v>
      </c>
      <c r="V74" s="96">
        <v>1489656</v>
      </c>
      <c r="W74" s="96">
        <v>1529802</v>
      </c>
      <c r="X74" s="96">
        <v>1571193</v>
      </c>
      <c r="Y74" s="96">
        <v>1613829</v>
      </c>
      <c r="Z74" s="96">
        <v>1657982</v>
      </c>
      <c r="AA74" s="96">
        <v>1703789</v>
      </c>
      <c r="AB74" s="96">
        <v>1751045</v>
      </c>
      <c r="AC74" s="96">
        <v>1799814</v>
      </c>
      <c r="AD74" s="96">
        <v>1849594</v>
      </c>
      <c r="AE74" s="96">
        <v>1899243</v>
      </c>
      <c r="AF74" s="96">
        <v>1949611</v>
      </c>
      <c r="AG74" s="96">
        <v>2000355</v>
      </c>
      <c r="AH74" s="96">
        <v>2051546</v>
      </c>
      <c r="AI74" s="96">
        <v>2102131</v>
      </c>
      <c r="AJ74" s="96">
        <v>2149960</v>
      </c>
      <c r="AK74" s="96">
        <v>2039220</v>
      </c>
      <c r="AL74" s="96">
        <v>1921153</v>
      </c>
      <c r="AM74" s="96">
        <v>1981419</v>
      </c>
      <c r="AN74" s="96">
        <v>2042500</v>
      </c>
      <c r="AO74" s="96">
        <v>2157220</v>
      </c>
      <c r="AP74" s="96">
        <v>2264073</v>
      </c>
      <c r="AQ74" s="96">
        <v>2291561</v>
      </c>
      <c r="AR74" s="96">
        <v>2322753</v>
      </c>
      <c r="AS74" s="96">
        <v>2356477</v>
      </c>
      <c r="AT74" s="96">
        <v>2392880</v>
      </c>
      <c r="AU74" s="96">
        <v>2461927</v>
      </c>
      <c r="AV74" s="96">
        <v>2547424</v>
      </c>
      <c r="AW74" s="96">
        <v>2653390</v>
      </c>
      <c r="AX74" s="96">
        <v>2763140</v>
      </c>
      <c r="AY74" s="96">
        <v>2831732</v>
      </c>
      <c r="AZ74" s="96">
        <v>2880093</v>
      </c>
      <c r="BA74" s="96">
        <v>2926168</v>
      </c>
      <c r="BB74" s="96">
        <v>3005779</v>
      </c>
      <c r="BC74" s="96">
        <v>3083888</v>
      </c>
      <c r="BD74" s="96">
        <v>3147727</v>
      </c>
      <c r="BE74" s="96">
        <v>3207570</v>
      </c>
      <c r="BF74" s="96">
        <v>3252596</v>
      </c>
      <c r="BG74" s="96">
        <v>3296367</v>
      </c>
      <c r="BH74" s="96">
        <v>3323425</v>
      </c>
      <c r="BI74" s="96">
        <v>3340006</v>
      </c>
      <c r="BJ74" s="96">
        <v>3365287</v>
      </c>
      <c r="BK74" s="96">
        <v>3396933</v>
      </c>
      <c r="BL74" s="96">
        <v>3445374</v>
      </c>
      <c r="BM74" s="96">
        <v>3498818</v>
      </c>
      <c r="BN74" s="96">
        <v>3555868</v>
      </c>
      <c r="BO74" s="96">
        <v>3620312</v>
      </c>
      <c r="BP74" s="96">
        <v>3684032</v>
      </c>
      <c r="BQ74" s="96">
        <v>3748901</v>
      </c>
    </row>
    <row r="75" spans="1:69" x14ac:dyDescent="0.25">
      <c r="A75" s="96" t="s">
        <v>104</v>
      </c>
      <c r="B75" s="96" t="s">
        <v>283</v>
      </c>
      <c r="C75" s="96" t="s">
        <v>4215</v>
      </c>
      <c r="D75" s="101">
        <f t="shared" si="1"/>
        <v>46772075.117647059</v>
      </c>
      <c r="E75" s="96" t="s">
        <v>4216</v>
      </c>
      <c r="F75" s="96">
        <v>30455000</v>
      </c>
      <c r="G75" s="96">
        <v>30739250</v>
      </c>
      <c r="H75" s="96">
        <v>31023366</v>
      </c>
      <c r="I75" s="96">
        <v>31296651</v>
      </c>
      <c r="J75" s="96">
        <v>31609195</v>
      </c>
      <c r="K75" s="96">
        <v>31954292</v>
      </c>
      <c r="L75" s="96">
        <v>32283194</v>
      </c>
      <c r="M75" s="96">
        <v>32682947</v>
      </c>
      <c r="N75" s="96">
        <v>33113134</v>
      </c>
      <c r="O75" s="96">
        <v>33441054</v>
      </c>
      <c r="P75" s="96">
        <v>33814531</v>
      </c>
      <c r="Q75" s="96">
        <v>34224490</v>
      </c>
      <c r="R75" s="96">
        <v>34604469</v>
      </c>
      <c r="S75" s="96">
        <v>34988947</v>
      </c>
      <c r="T75" s="96">
        <v>35373335</v>
      </c>
      <c r="U75" s="96">
        <v>35757900</v>
      </c>
      <c r="V75" s="96">
        <v>36137812</v>
      </c>
      <c r="W75" s="96">
        <v>36511638</v>
      </c>
      <c r="X75" s="96">
        <v>36864898</v>
      </c>
      <c r="Y75" s="96">
        <v>37191330</v>
      </c>
      <c r="Z75" s="96">
        <v>37491165</v>
      </c>
      <c r="AA75" s="96">
        <v>37758631</v>
      </c>
      <c r="AB75" s="96">
        <v>37986012</v>
      </c>
      <c r="AC75" s="96">
        <v>38171525</v>
      </c>
      <c r="AD75" s="96">
        <v>38330364</v>
      </c>
      <c r="AE75" s="96">
        <v>38469512</v>
      </c>
      <c r="AF75" s="96">
        <v>38584624</v>
      </c>
      <c r="AG75" s="96">
        <v>38684815</v>
      </c>
      <c r="AH75" s="96">
        <v>38766939</v>
      </c>
      <c r="AI75" s="96">
        <v>38827764</v>
      </c>
      <c r="AJ75" s="96">
        <v>38867322</v>
      </c>
      <c r="AK75" s="96">
        <v>38966376</v>
      </c>
      <c r="AL75" s="96">
        <v>39157685</v>
      </c>
      <c r="AM75" s="96">
        <v>39361262</v>
      </c>
      <c r="AN75" s="96">
        <v>39549108</v>
      </c>
      <c r="AO75" s="96">
        <v>39724050</v>
      </c>
      <c r="AP75" s="96">
        <v>39889852</v>
      </c>
      <c r="AQ75" s="96">
        <v>40057389</v>
      </c>
      <c r="AR75" s="96">
        <v>40223509</v>
      </c>
      <c r="AS75" s="96">
        <v>40386875</v>
      </c>
      <c r="AT75" s="96">
        <v>40567864</v>
      </c>
      <c r="AU75" s="96">
        <v>40850412</v>
      </c>
      <c r="AV75" s="96">
        <v>41431558</v>
      </c>
      <c r="AW75" s="96">
        <v>42187645</v>
      </c>
      <c r="AX75" s="96">
        <v>42921895</v>
      </c>
      <c r="AY75" s="96">
        <v>43653155</v>
      </c>
      <c r="AZ75" s="96">
        <v>44397319</v>
      </c>
      <c r="BA75" s="96">
        <v>45226803</v>
      </c>
      <c r="BB75" s="96">
        <v>45954106</v>
      </c>
      <c r="BC75" s="96">
        <v>46362946</v>
      </c>
      <c r="BD75" s="96">
        <v>46576897</v>
      </c>
      <c r="BE75" s="96">
        <v>46742697</v>
      </c>
      <c r="BF75" s="96">
        <v>46773055</v>
      </c>
      <c r="BG75" s="96">
        <v>46620045</v>
      </c>
      <c r="BH75" s="96">
        <v>46480882</v>
      </c>
      <c r="BI75" s="96">
        <v>46444832</v>
      </c>
      <c r="BJ75" s="96">
        <v>46484062</v>
      </c>
      <c r="BK75" s="96">
        <v>46593236</v>
      </c>
      <c r="BL75" s="96">
        <v>46797754</v>
      </c>
      <c r="BM75" s="96">
        <v>47134837</v>
      </c>
      <c r="BN75" s="96">
        <v>47365655</v>
      </c>
      <c r="BO75" s="96">
        <v>47415794</v>
      </c>
      <c r="BP75" s="96">
        <v>47778340</v>
      </c>
      <c r="BQ75" s="96">
        <v>48373336</v>
      </c>
    </row>
    <row r="76" spans="1:69" x14ac:dyDescent="0.25">
      <c r="A76" s="96" t="s">
        <v>138</v>
      </c>
      <c r="B76" s="96" t="s">
        <v>284</v>
      </c>
      <c r="C76" s="96" t="s">
        <v>4215</v>
      </c>
      <c r="D76" s="101">
        <f t="shared" si="1"/>
        <v>1329375</v>
      </c>
      <c r="E76" s="96" t="s">
        <v>4216</v>
      </c>
      <c r="F76" s="96">
        <v>1211537</v>
      </c>
      <c r="G76" s="96">
        <v>1225077</v>
      </c>
      <c r="H76" s="96">
        <v>1241623</v>
      </c>
      <c r="I76" s="96">
        <v>1258857</v>
      </c>
      <c r="J76" s="96">
        <v>1277086</v>
      </c>
      <c r="K76" s="96">
        <v>1294566</v>
      </c>
      <c r="L76" s="96">
        <v>1308597</v>
      </c>
      <c r="M76" s="96">
        <v>1318946</v>
      </c>
      <c r="N76" s="96">
        <v>1331214</v>
      </c>
      <c r="O76" s="96">
        <v>1345249</v>
      </c>
      <c r="P76" s="96">
        <v>1360076</v>
      </c>
      <c r="Q76" s="96">
        <v>1376955</v>
      </c>
      <c r="R76" s="96">
        <v>1392518</v>
      </c>
      <c r="S76" s="96">
        <v>1405951</v>
      </c>
      <c r="T76" s="96">
        <v>1418169</v>
      </c>
      <c r="U76" s="96">
        <v>1429352</v>
      </c>
      <c r="V76" s="96">
        <v>1439576</v>
      </c>
      <c r="W76" s="96">
        <v>1450211</v>
      </c>
      <c r="X76" s="96">
        <v>1460188</v>
      </c>
      <c r="Y76" s="96">
        <v>1468333</v>
      </c>
      <c r="Z76" s="96">
        <v>1477219</v>
      </c>
      <c r="AA76" s="96">
        <v>1487666</v>
      </c>
      <c r="AB76" s="96">
        <v>1498414</v>
      </c>
      <c r="AC76" s="96">
        <v>1508745</v>
      </c>
      <c r="AD76" s="96">
        <v>1518617</v>
      </c>
      <c r="AE76" s="96">
        <v>1528781</v>
      </c>
      <c r="AF76" s="96">
        <v>1540190</v>
      </c>
      <c r="AG76" s="96">
        <v>1552221</v>
      </c>
      <c r="AH76" s="96">
        <v>1561900</v>
      </c>
      <c r="AI76" s="96">
        <v>1568131</v>
      </c>
      <c r="AJ76" s="96">
        <v>1569174</v>
      </c>
      <c r="AK76" s="96">
        <v>1561314</v>
      </c>
      <c r="AL76" s="96">
        <v>1533091</v>
      </c>
      <c r="AM76" s="96">
        <v>1494128</v>
      </c>
      <c r="AN76" s="96">
        <v>1462514</v>
      </c>
      <c r="AO76" s="96">
        <v>1436634</v>
      </c>
      <c r="AP76" s="96">
        <v>1415594</v>
      </c>
      <c r="AQ76" s="96">
        <v>1399535</v>
      </c>
      <c r="AR76" s="96">
        <v>1386156</v>
      </c>
      <c r="AS76" s="96">
        <v>1390244</v>
      </c>
      <c r="AT76" s="96">
        <v>1396985</v>
      </c>
      <c r="AU76" s="96">
        <v>1388115</v>
      </c>
      <c r="AV76" s="96">
        <v>1379350</v>
      </c>
      <c r="AW76" s="96">
        <v>1370720</v>
      </c>
      <c r="AX76" s="96">
        <v>1362550</v>
      </c>
      <c r="AY76" s="96">
        <v>1354775</v>
      </c>
      <c r="AZ76" s="96">
        <v>1346810</v>
      </c>
      <c r="BA76" s="96">
        <v>1340680</v>
      </c>
      <c r="BB76" s="96">
        <v>1337090</v>
      </c>
      <c r="BC76" s="96">
        <v>1334515</v>
      </c>
      <c r="BD76" s="96">
        <v>1331475</v>
      </c>
      <c r="BE76" s="96">
        <v>1327439</v>
      </c>
      <c r="BF76" s="96">
        <v>1322696</v>
      </c>
      <c r="BG76" s="96">
        <v>1317997</v>
      </c>
      <c r="BH76" s="96">
        <v>1314545</v>
      </c>
      <c r="BI76" s="96">
        <v>1315407</v>
      </c>
      <c r="BJ76" s="96">
        <v>1315790</v>
      </c>
      <c r="BK76" s="96">
        <v>1317384</v>
      </c>
      <c r="BL76" s="96">
        <v>1321977</v>
      </c>
      <c r="BM76" s="96">
        <v>1326898</v>
      </c>
      <c r="BN76" s="96">
        <v>1329522</v>
      </c>
      <c r="BO76" s="96">
        <v>1330932</v>
      </c>
      <c r="BP76" s="96">
        <v>1348840</v>
      </c>
      <c r="BQ76" s="96">
        <v>1366188</v>
      </c>
    </row>
    <row r="77" spans="1:69" x14ac:dyDescent="0.25">
      <c r="A77" s="96" t="s">
        <v>182</v>
      </c>
      <c r="B77" s="96" t="s">
        <v>285</v>
      </c>
      <c r="C77" s="96" t="s">
        <v>4215</v>
      </c>
      <c r="D77" s="101">
        <f t="shared" si="1"/>
        <v>103178884.29411764</v>
      </c>
      <c r="E77" s="96" t="s">
        <v>4216</v>
      </c>
      <c r="F77" s="96">
        <v>21739710</v>
      </c>
      <c r="G77" s="96">
        <v>22281675</v>
      </c>
      <c r="H77" s="96">
        <v>22852158</v>
      </c>
      <c r="I77" s="96">
        <v>23448979</v>
      </c>
      <c r="J77" s="96">
        <v>24073696</v>
      </c>
      <c r="K77" s="96">
        <v>24727506</v>
      </c>
      <c r="L77" s="96">
        <v>25377645</v>
      </c>
      <c r="M77" s="96">
        <v>26051596</v>
      </c>
      <c r="N77" s="96">
        <v>26778653</v>
      </c>
      <c r="O77" s="96">
        <v>27530388</v>
      </c>
      <c r="P77" s="96">
        <v>28308246</v>
      </c>
      <c r="Q77" s="96">
        <v>29099594</v>
      </c>
      <c r="R77" s="96">
        <v>29891328</v>
      </c>
      <c r="S77" s="96">
        <v>30694316</v>
      </c>
      <c r="T77" s="96">
        <v>31488613</v>
      </c>
      <c r="U77" s="96">
        <v>32252783</v>
      </c>
      <c r="V77" s="96">
        <v>33062216</v>
      </c>
      <c r="W77" s="96">
        <v>33695018</v>
      </c>
      <c r="X77" s="96">
        <v>34259065</v>
      </c>
      <c r="Y77" s="96">
        <v>34758823</v>
      </c>
      <c r="Z77" s="96">
        <v>34945469</v>
      </c>
      <c r="AA77" s="96">
        <v>35818844</v>
      </c>
      <c r="AB77" s="96">
        <v>37213393</v>
      </c>
      <c r="AC77" s="96">
        <v>38235187</v>
      </c>
      <c r="AD77" s="96">
        <v>39202890</v>
      </c>
      <c r="AE77" s="96">
        <v>40285965</v>
      </c>
      <c r="AF77" s="96">
        <v>41455309</v>
      </c>
      <c r="AG77" s="96">
        <v>42851957</v>
      </c>
      <c r="AH77" s="96">
        <v>44511537</v>
      </c>
      <c r="AI77" s="96">
        <v>46195954</v>
      </c>
      <c r="AJ77" s="96">
        <v>47878073</v>
      </c>
      <c r="AK77" s="96">
        <v>49937430</v>
      </c>
      <c r="AL77" s="96">
        <v>52011554</v>
      </c>
      <c r="AM77" s="96">
        <v>53791672</v>
      </c>
      <c r="AN77" s="96">
        <v>55620211</v>
      </c>
      <c r="AO77" s="96">
        <v>57476536</v>
      </c>
      <c r="AP77" s="96">
        <v>59347649</v>
      </c>
      <c r="AQ77" s="96">
        <v>61233480</v>
      </c>
      <c r="AR77" s="96">
        <v>63136493</v>
      </c>
      <c r="AS77" s="96">
        <v>65077579</v>
      </c>
      <c r="AT77" s="96">
        <v>67031867</v>
      </c>
      <c r="AU77" s="96">
        <v>69018932</v>
      </c>
      <c r="AV77" s="96">
        <v>71073215</v>
      </c>
      <c r="AW77" s="96">
        <v>73168838</v>
      </c>
      <c r="AX77" s="96">
        <v>75301026</v>
      </c>
      <c r="AY77" s="96">
        <v>77469940</v>
      </c>
      <c r="AZ77" s="96">
        <v>79691050</v>
      </c>
      <c r="BA77" s="96">
        <v>81996185</v>
      </c>
      <c r="BB77" s="96">
        <v>84357105</v>
      </c>
      <c r="BC77" s="96">
        <v>86755585</v>
      </c>
      <c r="BD77" s="96">
        <v>89237791</v>
      </c>
      <c r="BE77" s="96">
        <v>91817929</v>
      </c>
      <c r="BF77" s="96">
        <v>94451280</v>
      </c>
      <c r="BG77" s="96">
        <v>97084366</v>
      </c>
      <c r="BH77" s="96">
        <v>99746766</v>
      </c>
      <c r="BI77" s="96">
        <v>102471895</v>
      </c>
      <c r="BJ77" s="96">
        <v>105293228</v>
      </c>
      <c r="BK77" s="96">
        <v>108197950</v>
      </c>
      <c r="BL77" s="96">
        <v>111129438</v>
      </c>
      <c r="BM77" s="96">
        <v>114120594</v>
      </c>
      <c r="BN77" s="96">
        <v>117190911</v>
      </c>
      <c r="BO77" s="96">
        <v>120283026</v>
      </c>
      <c r="BP77" s="96">
        <v>123379924</v>
      </c>
      <c r="BQ77" s="96">
        <v>126527060</v>
      </c>
    </row>
    <row r="78" spans="1:69" x14ac:dyDescent="0.25">
      <c r="A78" s="96" t="s">
        <v>4108</v>
      </c>
      <c r="B78" s="96" t="s">
        <v>4107</v>
      </c>
      <c r="C78" s="96" t="s">
        <v>4215</v>
      </c>
      <c r="D78" s="101">
        <f t="shared" si="1"/>
        <v>444208074</v>
      </c>
      <c r="E78" s="96" t="s">
        <v>4216</v>
      </c>
      <c r="F78" s="96">
        <v>356947129</v>
      </c>
      <c r="G78" s="96">
        <v>359937892</v>
      </c>
      <c r="H78" s="96">
        <v>362998792</v>
      </c>
      <c r="I78" s="96">
        <v>366152978</v>
      </c>
      <c r="J78" s="96">
        <v>369387359</v>
      </c>
      <c r="K78" s="96">
        <v>372533839</v>
      </c>
      <c r="L78" s="96">
        <v>375563155</v>
      </c>
      <c r="M78" s="96">
        <v>378512582</v>
      </c>
      <c r="N78" s="96">
        <v>381280912</v>
      </c>
      <c r="O78" s="96">
        <v>383958527</v>
      </c>
      <c r="P78" s="96">
        <v>386116472</v>
      </c>
      <c r="Q78" s="96">
        <v>388229403</v>
      </c>
      <c r="R78" s="96">
        <v>390859355</v>
      </c>
      <c r="S78" s="96">
        <v>393386261</v>
      </c>
      <c r="T78" s="96">
        <v>395778659</v>
      </c>
      <c r="U78" s="96">
        <v>398096151</v>
      </c>
      <c r="V78" s="96">
        <v>400211366</v>
      </c>
      <c r="W78" s="96">
        <v>402170665</v>
      </c>
      <c r="X78" s="96">
        <v>404056840</v>
      </c>
      <c r="Y78" s="96">
        <v>405879948</v>
      </c>
      <c r="Z78" s="96">
        <v>407760829</v>
      </c>
      <c r="AA78" s="96">
        <v>409490677</v>
      </c>
      <c r="AB78" s="96">
        <v>410875285</v>
      </c>
      <c r="AC78" s="96">
        <v>411956706</v>
      </c>
      <c r="AD78" s="96">
        <v>412891310</v>
      </c>
      <c r="AE78" s="96">
        <v>413866961</v>
      </c>
      <c r="AF78" s="96">
        <v>414996545</v>
      </c>
      <c r="AG78" s="96">
        <v>416199247</v>
      </c>
      <c r="AH78" s="96">
        <v>417528527</v>
      </c>
      <c r="AI78" s="96">
        <v>418925771</v>
      </c>
      <c r="AJ78" s="96">
        <v>420308868</v>
      </c>
      <c r="AK78" s="96">
        <v>421744728</v>
      </c>
      <c r="AL78" s="96">
        <v>422972438</v>
      </c>
      <c r="AM78" s="96">
        <v>424347768</v>
      </c>
      <c r="AN78" s="96">
        <v>425406851</v>
      </c>
      <c r="AO78" s="96">
        <v>426212138</v>
      </c>
      <c r="AP78" s="96">
        <v>426906931</v>
      </c>
      <c r="AQ78" s="96">
        <v>427549432</v>
      </c>
      <c r="AR78" s="96">
        <v>428122323</v>
      </c>
      <c r="AS78" s="96">
        <v>428828749</v>
      </c>
      <c r="AT78" s="96">
        <v>429342455</v>
      </c>
      <c r="AU78" s="96">
        <v>429910140</v>
      </c>
      <c r="AV78" s="96">
        <v>430898141</v>
      </c>
      <c r="AW78" s="96">
        <v>432434810</v>
      </c>
      <c r="AX78" s="96">
        <v>434059923</v>
      </c>
      <c r="AY78" s="96">
        <v>435600393</v>
      </c>
      <c r="AZ78" s="96">
        <v>437014860</v>
      </c>
      <c r="BA78" s="96">
        <v>438484072</v>
      </c>
      <c r="BB78" s="96">
        <v>439892213</v>
      </c>
      <c r="BC78" s="96">
        <v>440934530</v>
      </c>
      <c r="BD78" s="96">
        <v>441552554</v>
      </c>
      <c r="BE78" s="96">
        <v>440769682</v>
      </c>
      <c r="BF78" s="96">
        <v>441419873</v>
      </c>
      <c r="BG78" s="96">
        <v>442496175</v>
      </c>
      <c r="BH78" s="96">
        <v>443601373</v>
      </c>
      <c r="BI78" s="96">
        <v>444570054</v>
      </c>
      <c r="BJ78" s="96">
        <v>445515422</v>
      </c>
      <c r="BK78" s="96">
        <v>446215182</v>
      </c>
      <c r="BL78" s="96">
        <v>447001100</v>
      </c>
      <c r="BM78" s="96">
        <v>447367191</v>
      </c>
      <c r="BN78" s="96">
        <v>447692315</v>
      </c>
      <c r="BO78" s="96">
        <v>447178093</v>
      </c>
      <c r="BP78" s="96">
        <v>447370551</v>
      </c>
      <c r="BQ78" s="96">
        <v>449476878</v>
      </c>
    </row>
    <row r="79" spans="1:69" x14ac:dyDescent="0.25">
      <c r="A79" s="96" t="s">
        <v>4106</v>
      </c>
      <c r="B79" s="96" t="s">
        <v>4105</v>
      </c>
      <c r="C79" s="96" t="s">
        <v>4215</v>
      </c>
      <c r="D79" s="101">
        <f t="shared" si="1"/>
        <v>878879298.64705884</v>
      </c>
      <c r="E79" s="96" t="s">
        <v>4216</v>
      </c>
      <c r="F79" s="96">
        <v>245054534</v>
      </c>
      <c r="G79" s="96">
        <v>250320873</v>
      </c>
      <c r="H79" s="96">
        <v>255792159</v>
      </c>
      <c r="I79" s="96">
        <v>261419447</v>
      </c>
      <c r="J79" s="96">
        <v>267217843</v>
      </c>
      <c r="K79" s="96">
        <v>273158163</v>
      </c>
      <c r="L79" s="96">
        <v>279188642</v>
      </c>
      <c r="M79" s="96">
        <v>285373478</v>
      </c>
      <c r="N79" s="96">
        <v>291752459</v>
      </c>
      <c r="O79" s="96">
        <v>298271801</v>
      </c>
      <c r="P79" s="96">
        <v>304932033</v>
      </c>
      <c r="Q79" s="96">
        <v>311832372</v>
      </c>
      <c r="R79" s="96">
        <v>318935016</v>
      </c>
      <c r="S79" s="96">
        <v>326272935</v>
      </c>
      <c r="T79" s="96">
        <v>333989998</v>
      </c>
      <c r="U79" s="96">
        <v>341992350</v>
      </c>
      <c r="V79" s="96">
        <v>350514335</v>
      </c>
      <c r="W79" s="96">
        <v>359107582</v>
      </c>
      <c r="X79" s="96">
        <v>367561832</v>
      </c>
      <c r="Y79" s="96">
        <v>376388838</v>
      </c>
      <c r="Z79" s="96">
        <v>384920163</v>
      </c>
      <c r="AA79" s="96">
        <v>392974640</v>
      </c>
      <c r="AB79" s="96">
        <v>401640207</v>
      </c>
      <c r="AC79" s="96">
        <v>410883312</v>
      </c>
      <c r="AD79" s="96">
        <v>420542833</v>
      </c>
      <c r="AE79" s="96">
        <v>430465285</v>
      </c>
      <c r="AF79" s="96">
        <v>440305466</v>
      </c>
      <c r="AG79" s="96">
        <v>450279373</v>
      </c>
      <c r="AH79" s="96">
        <v>460218589</v>
      </c>
      <c r="AI79" s="96">
        <v>470693520</v>
      </c>
      <c r="AJ79" s="96">
        <v>483150347</v>
      </c>
      <c r="AK79" s="96">
        <v>493951561</v>
      </c>
      <c r="AL79" s="96">
        <v>506399343</v>
      </c>
      <c r="AM79" s="96">
        <v>519989331</v>
      </c>
      <c r="AN79" s="96">
        <v>534524440</v>
      </c>
      <c r="AO79" s="96">
        <v>548658108</v>
      </c>
      <c r="AP79" s="96">
        <v>561040609</v>
      </c>
      <c r="AQ79" s="96">
        <v>573237237</v>
      </c>
      <c r="AR79" s="96">
        <v>585939751</v>
      </c>
      <c r="AS79" s="96">
        <v>599275261</v>
      </c>
      <c r="AT79" s="96">
        <v>612751355</v>
      </c>
      <c r="AU79" s="96">
        <v>626553787</v>
      </c>
      <c r="AV79" s="96">
        <v>641963096</v>
      </c>
      <c r="AW79" s="96">
        <v>658162649</v>
      </c>
      <c r="AX79" s="96">
        <v>674132661</v>
      </c>
      <c r="AY79" s="96">
        <v>690520612</v>
      </c>
      <c r="AZ79" s="96">
        <v>707248050</v>
      </c>
      <c r="BA79" s="96">
        <v>723930164</v>
      </c>
      <c r="BB79" s="96">
        <v>741362383</v>
      </c>
      <c r="BC79" s="96">
        <v>759831151</v>
      </c>
      <c r="BD79" s="96">
        <v>778734290</v>
      </c>
      <c r="BE79" s="96">
        <v>797793348</v>
      </c>
      <c r="BF79" s="96">
        <v>817412582</v>
      </c>
      <c r="BG79" s="96">
        <v>837410155</v>
      </c>
      <c r="BH79" s="96">
        <v>857018106</v>
      </c>
      <c r="BI79" s="96">
        <v>876449625</v>
      </c>
      <c r="BJ79" s="96">
        <v>896306261</v>
      </c>
      <c r="BK79" s="96">
        <v>916477490</v>
      </c>
      <c r="BL79" s="96">
        <v>936789597</v>
      </c>
      <c r="BM79" s="96">
        <v>957873862</v>
      </c>
      <c r="BN79" s="96">
        <v>979839336</v>
      </c>
      <c r="BO79" s="96">
        <v>1001870564</v>
      </c>
      <c r="BP79" s="96">
        <v>1019145355</v>
      </c>
      <c r="BQ79" s="96">
        <v>1042703808</v>
      </c>
    </row>
    <row r="80" spans="1:69" x14ac:dyDescent="0.25">
      <c r="A80" s="96" t="s">
        <v>81</v>
      </c>
      <c r="B80" s="96" t="s">
        <v>286</v>
      </c>
      <c r="C80" s="96" t="s">
        <v>4215</v>
      </c>
      <c r="D80" s="101">
        <f t="shared" si="1"/>
        <v>5455186.9411764704</v>
      </c>
      <c r="E80" s="96" t="s">
        <v>4216</v>
      </c>
      <c r="F80" s="96">
        <v>4429634</v>
      </c>
      <c r="G80" s="96">
        <v>4461005</v>
      </c>
      <c r="H80" s="96">
        <v>4491443</v>
      </c>
      <c r="I80" s="96">
        <v>4523309</v>
      </c>
      <c r="J80" s="96">
        <v>4548543</v>
      </c>
      <c r="K80" s="96">
        <v>4563732</v>
      </c>
      <c r="L80" s="96">
        <v>4580869</v>
      </c>
      <c r="M80" s="96">
        <v>4605744</v>
      </c>
      <c r="N80" s="96">
        <v>4626469</v>
      </c>
      <c r="O80" s="96">
        <v>4623785</v>
      </c>
      <c r="P80" s="96">
        <v>4606307</v>
      </c>
      <c r="Q80" s="96">
        <v>4612124</v>
      </c>
      <c r="R80" s="96">
        <v>4639657</v>
      </c>
      <c r="S80" s="96">
        <v>4666081</v>
      </c>
      <c r="T80" s="96">
        <v>4690574</v>
      </c>
      <c r="U80" s="96">
        <v>4711440</v>
      </c>
      <c r="V80" s="96">
        <v>4725664</v>
      </c>
      <c r="W80" s="96">
        <v>4738902</v>
      </c>
      <c r="X80" s="96">
        <v>4752528</v>
      </c>
      <c r="Y80" s="96">
        <v>4764690</v>
      </c>
      <c r="Z80" s="96">
        <v>4779535</v>
      </c>
      <c r="AA80" s="96">
        <v>4799964</v>
      </c>
      <c r="AB80" s="96">
        <v>4826933</v>
      </c>
      <c r="AC80" s="96">
        <v>4855787</v>
      </c>
      <c r="AD80" s="96">
        <v>4881803</v>
      </c>
      <c r="AE80" s="96">
        <v>4902206</v>
      </c>
      <c r="AF80" s="96">
        <v>4918154</v>
      </c>
      <c r="AG80" s="96">
        <v>4932123</v>
      </c>
      <c r="AH80" s="96">
        <v>4946481</v>
      </c>
      <c r="AI80" s="96">
        <v>4964371</v>
      </c>
      <c r="AJ80" s="96">
        <v>4986431</v>
      </c>
      <c r="AK80" s="96">
        <v>5013740</v>
      </c>
      <c r="AL80" s="96">
        <v>5041992</v>
      </c>
      <c r="AM80" s="96">
        <v>5066447</v>
      </c>
      <c r="AN80" s="96">
        <v>5088333</v>
      </c>
      <c r="AO80" s="96">
        <v>5107790</v>
      </c>
      <c r="AP80" s="96">
        <v>5124573</v>
      </c>
      <c r="AQ80" s="96">
        <v>5139835</v>
      </c>
      <c r="AR80" s="96">
        <v>5153498</v>
      </c>
      <c r="AS80" s="96">
        <v>5165474</v>
      </c>
      <c r="AT80" s="96">
        <v>5176209</v>
      </c>
      <c r="AU80" s="96">
        <v>5188008</v>
      </c>
      <c r="AV80" s="96">
        <v>5200598</v>
      </c>
      <c r="AW80" s="96">
        <v>5213014</v>
      </c>
      <c r="AX80" s="96">
        <v>5228172</v>
      </c>
      <c r="AY80" s="96">
        <v>5246096</v>
      </c>
      <c r="AZ80" s="96">
        <v>5266268</v>
      </c>
      <c r="BA80" s="96">
        <v>5288720</v>
      </c>
      <c r="BB80" s="96">
        <v>5313399</v>
      </c>
      <c r="BC80" s="96">
        <v>5338871</v>
      </c>
      <c r="BD80" s="96">
        <v>5363352</v>
      </c>
      <c r="BE80" s="96">
        <v>5388272</v>
      </c>
      <c r="BF80" s="96">
        <v>5413971</v>
      </c>
      <c r="BG80" s="96">
        <v>5438972</v>
      </c>
      <c r="BH80" s="96">
        <v>5461512</v>
      </c>
      <c r="BI80" s="96">
        <v>5479531</v>
      </c>
      <c r="BJ80" s="96">
        <v>5495303</v>
      </c>
      <c r="BK80" s="96">
        <v>5508214</v>
      </c>
      <c r="BL80" s="96">
        <v>5515525</v>
      </c>
      <c r="BM80" s="96">
        <v>5521606</v>
      </c>
      <c r="BN80" s="96">
        <v>5529543</v>
      </c>
      <c r="BO80" s="96">
        <v>5541017</v>
      </c>
      <c r="BP80" s="96">
        <v>5556106</v>
      </c>
      <c r="BQ80" s="96">
        <v>5584264</v>
      </c>
    </row>
    <row r="81" spans="1:69" x14ac:dyDescent="0.25">
      <c r="A81" s="96" t="s">
        <v>287</v>
      </c>
      <c r="B81" s="96" t="s">
        <v>288</v>
      </c>
      <c r="C81" s="96" t="s">
        <v>4215</v>
      </c>
      <c r="D81" s="101">
        <f t="shared" si="1"/>
        <v>914446</v>
      </c>
      <c r="E81" s="96" t="s">
        <v>4216</v>
      </c>
      <c r="F81" s="96">
        <v>401841</v>
      </c>
      <c r="G81" s="96">
        <v>414534</v>
      </c>
      <c r="H81" s="96">
        <v>427695</v>
      </c>
      <c r="I81" s="96">
        <v>441385</v>
      </c>
      <c r="J81" s="96">
        <v>455214</v>
      </c>
      <c r="K81" s="96">
        <v>469010</v>
      </c>
      <c r="L81" s="96">
        <v>482358</v>
      </c>
      <c r="M81" s="96">
        <v>494632</v>
      </c>
      <c r="N81" s="96">
        <v>505979</v>
      </c>
      <c r="O81" s="96">
        <v>516952</v>
      </c>
      <c r="P81" s="96">
        <v>527634</v>
      </c>
      <c r="Q81" s="96">
        <v>538000</v>
      </c>
      <c r="R81" s="96">
        <v>547918</v>
      </c>
      <c r="S81" s="96">
        <v>557244</v>
      </c>
      <c r="T81" s="96">
        <v>566296</v>
      </c>
      <c r="U81" s="96">
        <v>575804</v>
      </c>
      <c r="V81" s="96">
        <v>586607</v>
      </c>
      <c r="W81" s="96">
        <v>599289</v>
      </c>
      <c r="X81" s="96">
        <v>613611</v>
      </c>
      <c r="Y81" s="96">
        <v>628859</v>
      </c>
      <c r="Z81" s="96">
        <v>644582</v>
      </c>
      <c r="AA81" s="96">
        <v>660630</v>
      </c>
      <c r="AB81" s="96">
        <v>676967</v>
      </c>
      <c r="AC81" s="96">
        <v>693593</v>
      </c>
      <c r="AD81" s="96">
        <v>710561</v>
      </c>
      <c r="AE81" s="96">
        <v>727461</v>
      </c>
      <c r="AF81" s="96">
        <v>742658</v>
      </c>
      <c r="AG81" s="96">
        <v>754778</v>
      </c>
      <c r="AH81" s="96">
        <v>764370</v>
      </c>
      <c r="AI81" s="96">
        <v>772704</v>
      </c>
      <c r="AJ81" s="96">
        <v>780430</v>
      </c>
      <c r="AK81" s="96">
        <v>784832</v>
      </c>
      <c r="AL81" s="96">
        <v>786859</v>
      </c>
      <c r="AM81" s="96">
        <v>789198</v>
      </c>
      <c r="AN81" s="96">
        <v>790803</v>
      </c>
      <c r="AO81" s="96">
        <v>792246</v>
      </c>
      <c r="AP81" s="96">
        <v>796538</v>
      </c>
      <c r="AQ81" s="96">
        <v>804572</v>
      </c>
      <c r="AR81" s="96">
        <v>813947</v>
      </c>
      <c r="AS81" s="96">
        <v>823422</v>
      </c>
      <c r="AT81" s="96">
        <v>832509</v>
      </c>
      <c r="AU81" s="96">
        <v>841320</v>
      </c>
      <c r="AV81" s="96">
        <v>849891</v>
      </c>
      <c r="AW81" s="96">
        <v>858306</v>
      </c>
      <c r="AX81" s="96">
        <v>866694</v>
      </c>
      <c r="AY81" s="96">
        <v>874923</v>
      </c>
      <c r="AZ81" s="96">
        <v>883083</v>
      </c>
      <c r="BA81" s="96">
        <v>890648</v>
      </c>
      <c r="BB81" s="96">
        <v>896731</v>
      </c>
      <c r="BC81" s="96">
        <v>901383</v>
      </c>
      <c r="BD81" s="96">
        <v>905169</v>
      </c>
      <c r="BE81" s="96">
        <v>908355</v>
      </c>
      <c r="BF81" s="96">
        <v>911059</v>
      </c>
      <c r="BG81" s="96">
        <v>913453</v>
      </c>
      <c r="BH81" s="96">
        <v>915560</v>
      </c>
      <c r="BI81" s="96">
        <v>917200</v>
      </c>
      <c r="BJ81" s="96">
        <v>918371</v>
      </c>
      <c r="BK81" s="96">
        <v>919019</v>
      </c>
      <c r="BL81" s="96">
        <v>918996</v>
      </c>
      <c r="BM81" s="96">
        <v>918465</v>
      </c>
      <c r="BN81" s="96">
        <v>920422</v>
      </c>
      <c r="BO81" s="96">
        <v>924610</v>
      </c>
      <c r="BP81" s="96">
        <v>929766</v>
      </c>
      <c r="BQ81" s="96">
        <v>936375</v>
      </c>
    </row>
    <row r="82" spans="1:69" x14ac:dyDescent="0.25">
      <c r="A82" s="96" t="s">
        <v>60</v>
      </c>
      <c r="B82" s="96" t="s">
        <v>289</v>
      </c>
      <c r="C82" s="96" t="s">
        <v>4215</v>
      </c>
      <c r="D82" s="101">
        <f t="shared" si="1"/>
        <v>66334024.176470585</v>
      </c>
      <c r="E82" s="96" t="s">
        <v>4216</v>
      </c>
      <c r="F82" s="96">
        <v>46649927</v>
      </c>
      <c r="G82" s="96">
        <v>47161641</v>
      </c>
      <c r="H82" s="96">
        <v>47679792</v>
      </c>
      <c r="I82" s="96">
        <v>48189939</v>
      </c>
      <c r="J82" s="96">
        <v>48733997</v>
      </c>
      <c r="K82" s="96">
        <v>49282756</v>
      </c>
      <c r="L82" s="96">
        <v>49817041</v>
      </c>
      <c r="M82" s="96">
        <v>50334012</v>
      </c>
      <c r="N82" s="96">
        <v>50817020</v>
      </c>
      <c r="O82" s="96">
        <v>51272683</v>
      </c>
      <c r="P82" s="96">
        <v>51724116</v>
      </c>
      <c r="Q82" s="96">
        <v>52185222</v>
      </c>
      <c r="R82" s="96">
        <v>52637888</v>
      </c>
      <c r="S82" s="96">
        <v>53053660</v>
      </c>
      <c r="T82" s="96">
        <v>53415250</v>
      </c>
      <c r="U82" s="96">
        <v>53715733</v>
      </c>
      <c r="V82" s="96">
        <v>53966558</v>
      </c>
      <c r="W82" s="96">
        <v>54221988</v>
      </c>
      <c r="X82" s="96">
        <v>54486195</v>
      </c>
      <c r="Y82" s="96">
        <v>54753575</v>
      </c>
      <c r="Z82" s="96">
        <v>55052582</v>
      </c>
      <c r="AA82" s="96">
        <v>55371044</v>
      </c>
      <c r="AB82" s="96">
        <v>55694106</v>
      </c>
      <c r="AC82" s="96">
        <v>55992656</v>
      </c>
      <c r="AD82" s="96">
        <v>56275701</v>
      </c>
      <c r="AE82" s="96">
        <v>56569195</v>
      </c>
      <c r="AF82" s="96">
        <v>56865193</v>
      </c>
      <c r="AG82" s="96">
        <v>57168409</v>
      </c>
      <c r="AH82" s="96">
        <v>57472651</v>
      </c>
      <c r="AI82" s="96">
        <v>57766282</v>
      </c>
      <c r="AJ82" s="96">
        <v>58044701</v>
      </c>
      <c r="AK82" s="96">
        <v>58557577</v>
      </c>
      <c r="AL82" s="96">
        <v>58849943</v>
      </c>
      <c r="AM82" s="96">
        <v>59106166</v>
      </c>
      <c r="AN82" s="96">
        <v>59327585</v>
      </c>
      <c r="AO82" s="96">
        <v>59543659</v>
      </c>
      <c r="AP82" s="96">
        <v>59756533</v>
      </c>
      <c r="AQ82" s="96">
        <v>59969944</v>
      </c>
      <c r="AR82" s="96">
        <v>60192790</v>
      </c>
      <c r="AS82" s="96">
        <v>60504420</v>
      </c>
      <c r="AT82" s="96">
        <v>60921384</v>
      </c>
      <c r="AU82" s="96">
        <v>61367388</v>
      </c>
      <c r="AV82" s="96">
        <v>61816234</v>
      </c>
      <c r="AW82" s="96">
        <v>62256970</v>
      </c>
      <c r="AX82" s="96">
        <v>62716306</v>
      </c>
      <c r="AY82" s="96">
        <v>63188395</v>
      </c>
      <c r="AZ82" s="96">
        <v>63628261</v>
      </c>
      <c r="BA82" s="96">
        <v>64021737</v>
      </c>
      <c r="BB82" s="96">
        <v>64379696</v>
      </c>
      <c r="BC82" s="96">
        <v>64710879</v>
      </c>
      <c r="BD82" s="96">
        <v>65030575</v>
      </c>
      <c r="BE82" s="96">
        <v>65345233</v>
      </c>
      <c r="BF82" s="96">
        <v>65662240</v>
      </c>
      <c r="BG82" s="96">
        <v>66002289</v>
      </c>
      <c r="BH82" s="96">
        <v>66312067</v>
      </c>
      <c r="BI82" s="96">
        <v>66548272</v>
      </c>
      <c r="BJ82" s="96">
        <v>66724104</v>
      </c>
      <c r="BK82" s="96">
        <v>66918020</v>
      </c>
      <c r="BL82" s="96">
        <v>67158348</v>
      </c>
      <c r="BM82" s="96">
        <v>67388001</v>
      </c>
      <c r="BN82" s="96">
        <v>67571107</v>
      </c>
      <c r="BO82" s="96">
        <v>67764304</v>
      </c>
      <c r="BP82" s="96">
        <v>67971311</v>
      </c>
      <c r="BQ82" s="96">
        <v>68170228</v>
      </c>
    </row>
    <row r="83" spans="1:69" x14ac:dyDescent="0.25">
      <c r="A83" s="96" t="s">
        <v>290</v>
      </c>
      <c r="B83" s="96" t="s">
        <v>4104</v>
      </c>
      <c r="C83" s="96" t="s">
        <v>4215</v>
      </c>
      <c r="D83" s="101">
        <f t="shared" si="1"/>
        <v>50006.941176470587</v>
      </c>
      <c r="E83" s="96" t="s">
        <v>4216</v>
      </c>
      <c r="F83" s="96">
        <v>34154</v>
      </c>
      <c r="G83" s="96">
        <v>34572</v>
      </c>
      <c r="H83" s="96">
        <v>34963</v>
      </c>
      <c r="I83" s="96">
        <v>35385</v>
      </c>
      <c r="J83" s="96">
        <v>35841</v>
      </c>
      <c r="K83" s="96">
        <v>36346</v>
      </c>
      <c r="L83" s="96">
        <v>36825</v>
      </c>
      <c r="M83" s="96">
        <v>37234</v>
      </c>
      <c r="N83" s="96">
        <v>37630</v>
      </c>
      <c r="O83" s="96">
        <v>38011</v>
      </c>
      <c r="P83" s="96">
        <v>38416</v>
      </c>
      <c r="Q83" s="96">
        <v>38861</v>
      </c>
      <c r="R83" s="96">
        <v>39304</v>
      </c>
      <c r="S83" s="96">
        <v>39746</v>
      </c>
      <c r="T83" s="96">
        <v>40189</v>
      </c>
      <c r="U83" s="96">
        <v>40626</v>
      </c>
      <c r="V83" s="96">
        <v>41054</v>
      </c>
      <c r="W83" s="96">
        <v>41481</v>
      </c>
      <c r="X83" s="96">
        <v>41965</v>
      </c>
      <c r="Y83" s="96">
        <v>42506</v>
      </c>
      <c r="Z83" s="96">
        <v>43054</v>
      </c>
      <c r="AA83" s="96">
        <v>43613</v>
      </c>
      <c r="AB83" s="96">
        <v>44164</v>
      </c>
      <c r="AC83" s="96">
        <v>44669</v>
      </c>
      <c r="AD83" s="96">
        <v>45135</v>
      </c>
      <c r="AE83" s="96">
        <v>45575</v>
      </c>
      <c r="AF83" s="96">
        <v>46011</v>
      </c>
      <c r="AG83" s="96">
        <v>46477</v>
      </c>
      <c r="AH83" s="96">
        <v>46959</v>
      </c>
      <c r="AI83" s="96">
        <v>47490</v>
      </c>
      <c r="AJ83" s="96">
        <v>47479</v>
      </c>
      <c r="AK83" s="96">
        <v>46810</v>
      </c>
      <c r="AL83" s="96">
        <v>46005</v>
      </c>
      <c r="AM83" s="96">
        <v>45096</v>
      </c>
      <c r="AN83" s="96">
        <v>44131</v>
      </c>
      <c r="AO83" s="96">
        <v>43805</v>
      </c>
      <c r="AP83" s="96">
        <v>44138</v>
      </c>
      <c r="AQ83" s="96">
        <v>44495</v>
      </c>
      <c r="AR83" s="96">
        <v>44865</v>
      </c>
      <c r="AS83" s="96">
        <v>45203</v>
      </c>
      <c r="AT83" s="96">
        <v>45660</v>
      </c>
      <c r="AU83" s="96">
        <v>46245</v>
      </c>
      <c r="AV83" s="96">
        <v>46813</v>
      </c>
      <c r="AW83" s="96">
        <v>47392</v>
      </c>
      <c r="AX83" s="96">
        <v>47989</v>
      </c>
      <c r="AY83" s="96">
        <v>48291</v>
      </c>
      <c r="AZ83" s="96">
        <v>48313</v>
      </c>
      <c r="BA83" s="96">
        <v>48361</v>
      </c>
      <c r="BB83" s="96">
        <v>48411</v>
      </c>
      <c r="BC83" s="96">
        <v>48429</v>
      </c>
      <c r="BD83" s="96">
        <v>48410</v>
      </c>
      <c r="BE83" s="96">
        <v>48386</v>
      </c>
      <c r="BF83" s="96">
        <v>48392</v>
      </c>
      <c r="BG83" s="96">
        <v>48418</v>
      </c>
      <c r="BH83" s="96">
        <v>48465</v>
      </c>
      <c r="BI83" s="96">
        <v>48816</v>
      </c>
      <c r="BJ83" s="96">
        <v>49500</v>
      </c>
      <c r="BK83" s="96">
        <v>50230</v>
      </c>
      <c r="BL83" s="96">
        <v>50955</v>
      </c>
      <c r="BM83" s="96">
        <v>51681</v>
      </c>
      <c r="BN83" s="96">
        <v>52415</v>
      </c>
      <c r="BO83" s="96">
        <v>52889</v>
      </c>
      <c r="BP83" s="96">
        <v>53090</v>
      </c>
      <c r="BQ83" s="96">
        <v>53270</v>
      </c>
    </row>
    <row r="84" spans="1:69" x14ac:dyDescent="0.25">
      <c r="A84" s="96" t="s">
        <v>4103</v>
      </c>
      <c r="B84" s="96" t="s">
        <v>4102</v>
      </c>
      <c r="C84" s="96" t="s">
        <v>4215</v>
      </c>
      <c r="D84" s="101">
        <f t="shared" si="1"/>
        <v>110246.70588235294</v>
      </c>
      <c r="E84" s="96" t="s">
        <v>4216</v>
      </c>
      <c r="F84" s="96">
        <v>42986</v>
      </c>
      <c r="G84" s="96">
        <v>44563</v>
      </c>
      <c r="H84" s="96">
        <v>46200</v>
      </c>
      <c r="I84" s="96">
        <v>47758</v>
      </c>
      <c r="J84" s="96">
        <v>49231</v>
      </c>
      <c r="K84" s="96">
        <v>50759</v>
      </c>
      <c r="L84" s="96">
        <v>52346</v>
      </c>
      <c r="M84" s="96">
        <v>53940</v>
      </c>
      <c r="N84" s="96">
        <v>55553</v>
      </c>
      <c r="O84" s="96">
        <v>57236</v>
      </c>
      <c r="P84" s="96">
        <v>58989</v>
      </c>
      <c r="Q84" s="96">
        <v>60673</v>
      </c>
      <c r="R84" s="96">
        <v>62265</v>
      </c>
      <c r="S84" s="96">
        <v>63889</v>
      </c>
      <c r="T84" s="96">
        <v>65552</v>
      </c>
      <c r="U84" s="96">
        <v>67121</v>
      </c>
      <c r="V84" s="96">
        <v>68602</v>
      </c>
      <c r="W84" s="96">
        <v>70144</v>
      </c>
      <c r="X84" s="96">
        <v>71983</v>
      </c>
      <c r="Y84" s="96">
        <v>74114</v>
      </c>
      <c r="Z84" s="96">
        <v>76299</v>
      </c>
      <c r="AA84" s="96">
        <v>78531</v>
      </c>
      <c r="AB84" s="96">
        <v>80816</v>
      </c>
      <c r="AC84" s="96">
        <v>83153</v>
      </c>
      <c r="AD84" s="96">
        <v>85543</v>
      </c>
      <c r="AE84" s="96">
        <v>87966</v>
      </c>
      <c r="AF84" s="96">
        <v>90397</v>
      </c>
      <c r="AG84" s="96">
        <v>92845</v>
      </c>
      <c r="AH84" s="96">
        <v>94987</v>
      </c>
      <c r="AI84" s="96">
        <v>96796</v>
      </c>
      <c r="AJ84" s="96">
        <v>98603</v>
      </c>
      <c r="AK84" s="96">
        <v>100427</v>
      </c>
      <c r="AL84" s="96">
        <v>102893</v>
      </c>
      <c r="AM84" s="96">
        <v>106030</v>
      </c>
      <c r="AN84" s="96">
        <v>108844</v>
      </c>
      <c r="AO84" s="96">
        <v>110328</v>
      </c>
      <c r="AP84" s="96">
        <v>110785</v>
      </c>
      <c r="AQ84" s="96">
        <v>111133</v>
      </c>
      <c r="AR84" s="96">
        <v>111406</v>
      </c>
      <c r="AS84" s="96">
        <v>111539</v>
      </c>
      <c r="AT84" s="96">
        <v>111709</v>
      </c>
      <c r="AU84" s="96">
        <v>111948</v>
      </c>
      <c r="AV84" s="96">
        <v>111992</v>
      </c>
      <c r="AW84" s="96">
        <v>111805</v>
      </c>
      <c r="AX84" s="96">
        <v>111438</v>
      </c>
      <c r="AY84" s="96">
        <v>110940</v>
      </c>
      <c r="AZ84" s="96">
        <v>110301</v>
      </c>
      <c r="BA84" s="96">
        <v>109532</v>
      </c>
      <c r="BB84" s="96">
        <v>108704</v>
      </c>
      <c r="BC84" s="96">
        <v>107868</v>
      </c>
      <c r="BD84" s="96">
        <v>107588</v>
      </c>
      <c r="BE84" s="96">
        <v>107887</v>
      </c>
      <c r="BF84" s="96">
        <v>108232</v>
      </c>
      <c r="BG84" s="96">
        <v>108609</v>
      </c>
      <c r="BH84" s="96">
        <v>109024</v>
      </c>
      <c r="BI84" s="96">
        <v>109462</v>
      </c>
      <c r="BJ84" s="96">
        <v>109925</v>
      </c>
      <c r="BK84" s="96">
        <v>110430</v>
      </c>
      <c r="BL84" s="96">
        <v>110929</v>
      </c>
      <c r="BM84" s="96">
        <v>111379</v>
      </c>
      <c r="BN84" s="96">
        <v>112106</v>
      </c>
      <c r="BO84" s="96">
        <v>113131</v>
      </c>
      <c r="BP84" s="96">
        <v>114164</v>
      </c>
      <c r="BQ84" s="96">
        <v>115224</v>
      </c>
    </row>
    <row r="85" spans="1:69" x14ac:dyDescent="0.25">
      <c r="A85" s="96" t="s">
        <v>291</v>
      </c>
      <c r="B85" s="96" t="s">
        <v>292</v>
      </c>
      <c r="C85" s="96" t="s">
        <v>4215</v>
      </c>
      <c r="D85" s="101">
        <f t="shared" si="1"/>
        <v>2008337.0588235294</v>
      </c>
      <c r="E85" s="96" t="s">
        <v>4216</v>
      </c>
      <c r="F85" s="96">
        <v>513340</v>
      </c>
      <c r="G85" s="96">
        <v>519329</v>
      </c>
      <c r="H85" s="96">
        <v>525754</v>
      </c>
      <c r="I85" s="96">
        <v>532592</v>
      </c>
      <c r="J85" s="96">
        <v>539830</v>
      </c>
      <c r="K85" s="96">
        <v>547535</v>
      </c>
      <c r="L85" s="96">
        <v>555748</v>
      </c>
      <c r="M85" s="96">
        <v>564436</v>
      </c>
      <c r="N85" s="96">
        <v>573611</v>
      </c>
      <c r="O85" s="96">
        <v>584628</v>
      </c>
      <c r="P85" s="96">
        <v>597192</v>
      </c>
      <c r="Q85" s="96">
        <v>609693</v>
      </c>
      <c r="R85" s="96">
        <v>622289</v>
      </c>
      <c r="S85" s="96">
        <v>635288</v>
      </c>
      <c r="T85" s="96">
        <v>648922</v>
      </c>
      <c r="U85" s="96">
        <v>663340</v>
      </c>
      <c r="V85" s="96">
        <v>678660</v>
      </c>
      <c r="W85" s="96">
        <v>694931</v>
      </c>
      <c r="X85" s="96">
        <v>712135</v>
      </c>
      <c r="Y85" s="96">
        <v>730188</v>
      </c>
      <c r="Z85" s="96">
        <v>749078</v>
      </c>
      <c r="AA85" s="96">
        <v>768904</v>
      </c>
      <c r="AB85" s="96">
        <v>789585</v>
      </c>
      <c r="AC85" s="96">
        <v>811098</v>
      </c>
      <c r="AD85" s="96">
        <v>833417</v>
      </c>
      <c r="AE85" s="96">
        <v>856482</v>
      </c>
      <c r="AF85" s="96">
        <v>880340</v>
      </c>
      <c r="AG85" s="96">
        <v>905016</v>
      </c>
      <c r="AH85" s="96">
        <v>930464</v>
      </c>
      <c r="AI85" s="96">
        <v>956509</v>
      </c>
      <c r="AJ85" s="96">
        <v>983028</v>
      </c>
      <c r="AK85" s="96">
        <v>1009995</v>
      </c>
      <c r="AL85" s="96">
        <v>1037446</v>
      </c>
      <c r="AM85" s="96">
        <v>1065390</v>
      </c>
      <c r="AN85" s="96">
        <v>1093611</v>
      </c>
      <c r="AO85" s="96">
        <v>1121964</v>
      </c>
      <c r="AP85" s="96">
        <v>1150601</v>
      </c>
      <c r="AQ85" s="96">
        <v>1179806</v>
      </c>
      <c r="AR85" s="96">
        <v>1209832</v>
      </c>
      <c r="AS85" s="96">
        <v>1240764</v>
      </c>
      <c r="AT85" s="96">
        <v>1272935</v>
      </c>
      <c r="AU85" s="96">
        <v>1306590</v>
      </c>
      <c r="AV85" s="96">
        <v>1341696</v>
      </c>
      <c r="AW85" s="96">
        <v>1378398</v>
      </c>
      <c r="AX85" s="96">
        <v>1417110</v>
      </c>
      <c r="AY85" s="96">
        <v>1458353</v>
      </c>
      <c r="AZ85" s="96">
        <v>1502534</v>
      </c>
      <c r="BA85" s="96">
        <v>1549774</v>
      </c>
      <c r="BB85" s="96">
        <v>1599978</v>
      </c>
      <c r="BC85" s="96">
        <v>1653542</v>
      </c>
      <c r="BD85" s="96">
        <v>1711105</v>
      </c>
      <c r="BE85" s="96">
        <v>1772500</v>
      </c>
      <c r="BF85" s="96">
        <v>1836705</v>
      </c>
      <c r="BG85" s="96">
        <v>1902226</v>
      </c>
      <c r="BH85" s="96">
        <v>1966855</v>
      </c>
      <c r="BI85" s="96">
        <v>2028517</v>
      </c>
      <c r="BJ85" s="96">
        <v>2086206</v>
      </c>
      <c r="BK85" s="96">
        <v>2140215</v>
      </c>
      <c r="BL85" s="96">
        <v>2192012</v>
      </c>
      <c r="BM85" s="96">
        <v>2242785</v>
      </c>
      <c r="BN85" s="96">
        <v>2292573</v>
      </c>
      <c r="BO85" s="96">
        <v>2341179</v>
      </c>
      <c r="BP85" s="96">
        <v>2388992</v>
      </c>
      <c r="BQ85" s="96">
        <v>2436566</v>
      </c>
    </row>
    <row r="86" spans="1:69" x14ac:dyDescent="0.25">
      <c r="A86" s="96" t="s">
        <v>98</v>
      </c>
      <c r="B86" s="96" t="s">
        <v>293</v>
      </c>
      <c r="C86" s="96" t="s">
        <v>4215</v>
      </c>
      <c r="D86" s="101">
        <f t="shared" si="1"/>
        <v>64952562.176470585</v>
      </c>
      <c r="E86" s="96" t="s">
        <v>4216</v>
      </c>
      <c r="F86" s="96">
        <v>52400000</v>
      </c>
      <c r="G86" s="96">
        <v>52800000</v>
      </c>
      <c r="H86" s="96">
        <v>53250000</v>
      </c>
      <c r="I86" s="96">
        <v>53650000</v>
      </c>
      <c r="J86" s="96">
        <v>54000000</v>
      </c>
      <c r="K86" s="96">
        <v>54348050</v>
      </c>
      <c r="L86" s="96">
        <v>54648500</v>
      </c>
      <c r="M86" s="96">
        <v>54943600</v>
      </c>
      <c r="N86" s="96">
        <v>55211700</v>
      </c>
      <c r="O86" s="96">
        <v>55441750</v>
      </c>
      <c r="P86" s="96">
        <v>55663250</v>
      </c>
      <c r="Q86" s="96">
        <v>55896223</v>
      </c>
      <c r="R86" s="96">
        <v>56086065</v>
      </c>
      <c r="S86" s="96">
        <v>56194527</v>
      </c>
      <c r="T86" s="96">
        <v>56229974</v>
      </c>
      <c r="U86" s="96">
        <v>56225800</v>
      </c>
      <c r="V86" s="96">
        <v>56211968</v>
      </c>
      <c r="W86" s="96">
        <v>56193492</v>
      </c>
      <c r="X86" s="96">
        <v>56196504</v>
      </c>
      <c r="Y86" s="96">
        <v>56246951</v>
      </c>
      <c r="Z86" s="96">
        <v>56314216</v>
      </c>
      <c r="AA86" s="96">
        <v>56333829</v>
      </c>
      <c r="AB86" s="96">
        <v>56313641</v>
      </c>
      <c r="AC86" s="96">
        <v>56332848</v>
      </c>
      <c r="AD86" s="96">
        <v>56422072</v>
      </c>
      <c r="AE86" s="96">
        <v>56550268</v>
      </c>
      <c r="AF86" s="96">
        <v>56681396</v>
      </c>
      <c r="AG86" s="96">
        <v>56802050</v>
      </c>
      <c r="AH86" s="96">
        <v>56928327</v>
      </c>
      <c r="AI86" s="96">
        <v>57076711</v>
      </c>
      <c r="AJ86" s="96">
        <v>57247586</v>
      </c>
      <c r="AK86" s="96">
        <v>57424897</v>
      </c>
      <c r="AL86" s="96">
        <v>57580402</v>
      </c>
      <c r="AM86" s="96">
        <v>57718614</v>
      </c>
      <c r="AN86" s="96">
        <v>57865745</v>
      </c>
      <c r="AO86" s="96">
        <v>58019030</v>
      </c>
      <c r="AP86" s="96">
        <v>58166950</v>
      </c>
      <c r="AQ86" s="96">
        <v>58316954</v>
      </c>
      <c r="AR86" s="96">
        <v>58487141</v>
      </c>
      <c r="AS86" s="96">
        <v>58682466</v>
      </c>
      <c r="AT86" s="96">
        <v>58892514</v>
      </c>
      <c r="AU86" s="96">
        <v>59119673</v>
      </c>
      <c r="AV86" s="96">
        <v>59370479</v>
      </c>
      <c r="AW86" s="96">
        <v>59647577</v>
      </c>
      <c r="AX86" s="96">
        <v>59987905</v>
      </c>
      <c r="AY86" s="96">
        <v>60401206</v>
      </c>
      <c r="AZ86" s="96">
        <v>60846820</v>
      </c>
      <c r="BA86" s="96">
        <v>61322463</v>
      </c>
      <c r="BB86" s="96">
        <v>61806995</v>
      </c>
      <c r="BC86" s="96">
        <v>62276270</v>
      </c>
      <c r="BD86" s="96">
        <v>62766365</v>
      </c>
      <c r="BE86" s="96">
        <v>63258810</v>
      </c>
      <c r="BF86" s="96">
        <v>63700215</v>
      </c>
      <c r="BG86" s="96">
        <v>64128273</v>
      </c>
      <c r="BH86" s="96">
        <v>64602298</v>
      </c>
      <c r="BI86" s="96">
        <v>65116219</v>
      </c>
      <c r="BJ86" s="96">
        <v>65611593</v>
      </c>
      <c r="BK86" s="96">
        <v>66058859</v>
      </c>
      <c r="BL86" s="96">
        <v>66460344</v>
      </c>
      <c r="BM86" s="96">
        <v>66836327</v>
      </c>
      <c r="BN86" s="96">
        <v>67081234</v>
      </c>
      <c r="BO86" s="96">
        <v>67026292</v>
      </c>
      <c r="BP86" s="96">
        <v>67791000</v>
      </c>
      <c r="BQ86" s="96">
        <v>68350000</v>
      </c>
    </row>
    <row r="87" spans="1:69" x14ac:dyDescent="0.25">
      <c r="A87" s="96" t="s">
        <v>165</v>
      </c>
      <c r="B87" s="96" t="s">
        <v>294</v>
      </c>
      <c r="C87" s="96" t="s">
        <v>4215</v>
      </c>
      <c r="D87" s="101">
        <f t="shared" si="1"/>
        <v>3750812.1176470588</v>
      </c>
      <c r="E87" s="96" t="s">
        <v>4216</v>
      </c>
      <c r="F87" s="96">
        <v>3645600</v>
      </c>
      <c r="G87" s="96">
        <v>3703600</v>
      </c>
      <c r="H87" s="96">
        <v>3760300</v>
      </c>
      <c r="I87" s="96">
        <v>3816100</v>
      </c>
      <c r="J87" s="96">
        <v>3870300</v>
      </c>
      <c r="K87" s="96">
        <v>3921600</v>
      </c>
      <c r="L87" s="96">
        <v>3966700</v>
      </c>
      <c r="M87" s="96">
        <v>4005800</v>
      </c>
      <c r="N87" s="96">
        <v>4042300</v>
      </c>
      <c r="O87" s="96">
        <v>4080300</v>
      </c>
      <c r="P87" s="96">
        <v>4119900</v>
      </c>
      <c r="Q87" s="96">
        <v>4163000</v>
      </c>
      <c r="R87" s="96">
        <v>4205300</v>
      </c>
      <c r="S87" s="96">
        <v>4242500</v>
      </c>
      <c r="T87" s="96">
        <v>4279500</v>
      </c>
      <c r="U87" s="96">
        <v>4311200</v>
      </c>
      <c r="V87" s="96">
        <v>4342400</v>
      </c>
      <c r="W87" s="96">
        <v>4372100</v>
      </c>
      <c r="X87" s="96">
        <v>4397700</v>
      </c>
      <c r="Y87" s="96">
        <v>4430200</v>
      </c>
      <c r="Z87" s="96">
        <v>4467700</v>
      </c>
      <c r="AA87" s="96">
        <v>4504500</v>
      </c>
      <c r="AB87" s="96">
        <v>4542800</v>
      </c>
      <c r="AC87" s="96">
        <v>4582900</v>
      </c>
      <c r="AD87" s="96">
        <v>4622200</v>
      </c>
      <c r="AE87" s="96">
        <v>4662900</v>
      </c>
      <c r="AF87" s="96">
        <v>4704500</v>
      </c>
      <c r="AG87" s="96">
        <v>4743500</v>
      </c>
      <c r="AH87" s="96">
        <v>4790700</v>
      </c>
      <c r="AI87" s="96">
        <v>4803300</v>
      </c>
      <c r="AJ87" s="96">
        <v>4802000</v>
      </c>
      <c r="AK87" s="96">
        <v>4835900</v>
      </c>
      <c r="AL87" s="96">
        <v>4873500</v>
      </c>
      <c r="AM87" s="96">
        <v>4911100</v>
      </c>
      <c r="AN87" s="96">
        <v>4836076</v>
      </c>
      <c r="AO87" s="96">
        <v>4657722</v>
      </c>
      <c r="AP87" s="96">
        <v>4491699</v>
      </c>
      <c r="AQ87" s="96">
        <v>4349913</v>
      </c>
      <c r="AR87" s="96">
        <v>4243607</v>
      </c>
      <c r="AS87" s="96">
        <v>4157192</v>
      </c>
      <c r="AT87" s="96">
        <v>4077131</v>
      </c>
      <c r="AU87" s="96">
        <v>4014373</v>
      </c>
      <c r="AV87" s="96">
        <v>3978515</v>
      </c>
      <c r="AW87" s="96">
        <v>3951736</v>
      </c>
      <c r="AX87" s="96">
        <v>3927340</v>
      </c>
      <c r="AY87" s="96">
        <v>3902469</v>
      </c>
      <c r="AZ87" s="96">
        <v>3880347</v>
      </c>
      <c r="BA87" s="96">
        <v>3860158</v>
      </c>
      <c r="BB87" s="96">
        <v>3848449</v>
      </c>
      <c r="BC87" s="96">
        <v>3814419</v>
      </c>
      <c r="BD87" s="96">
        <v>3786695</v>
      </c>
      <c r="BE87" s="96">
        <v>3756441</v>
      </c>
      <c r="BF87" s="96">
        <v>3728874</v>
      </c>
      <c r="BG87" s="96">
        <v>3717668</v>
      </c>
      <c r="BH87" s="96">
        <v>3719414</v>
      </c>
      <c r="BI87" s="96">
        <v>3725276</v>
      </c>
      <c r="BJ87" s="96">
        <v>3727505</v>
      </c>
      <c r="BK87" s="96">
        <v>3728004</v>
      </c>
      <c r="BL87" s="96">
        <v>3726549</v>
      </c>
      <c r="BM87" s="96">
        <v>3720161</v>
      </c>
      <c r="BN87" s="96">
        <v>3722716</v>
      </c>
      <c r="BO87" s="96">
        <v>3708610</v>
      </c>
      <c r="BP87" s="96">
        <v>3712502</v>
      </c>
      <c r="BQ87" s="96">
        <v>3760365</v>
      </c>
    </row>
    <row r="88" spans="1:69" x14ac:dyDescent="0.25">
      <c r="A88" s="96" t="s">
        <v>295</v>
      </c>
      <c r="B88" s="96" t="s">
        <v>296</v>
      </c>
      <c r="C88" s="96" t="s">
        <v>4215</v>
      </c>
      <c r="D88" s="101">
        <f t="shared" si="1"/>
        <v>28882251.05882353</v>
      </c>
      <c r="E88" s="96" t="s">
        <v>4216</v>
      </c>
      <c r="F88" s="96">
        <v>6911510</v>
      </c>
      <c r="G88" s="96">
        <v>7109029</v>
      </c>
      <c r="H88" s="96">
        <v>7281192</v>
      </c>
      <c r="I88" s="96">
        <v>7458243</v>
      </c>
      <c r="J88" s="96">
        <v>7640196</v>
      </c>
      <c r="K88" s="96">
        <v>7827726</v>
      </c>
      <c r="L88" s="96">
        <v>8019658</v>
      </c>
      <c r="M88" s="96">
        <v>8216086</v>
      </c>
      <c r="N88" s="96">
        <v>8418152</v>
      </c>
      <c r="O88" s="96">
        <v>8629855</v>
      </c>
      <c r="P88" s="96">
        <v>8861895</v>
      </c>
      <c r="Q88" s="96">
        <v>9108878</v>
      </c>
      <c r="R88" s="96">
        <v>9365952</v>
      </c>
      <c r="S88" s="96">
        <v>9637197</v>
      </c>
      <c r="T88" s="96">
        <v>9918979</v>
      </c>
      <c r="U88" s="96">
        <v>10209848</v>
      </c>
      <c r="V88" s="96">
        <v>10509006</v>
      </c>
      <c r="W88" s="96">
        <v>10825496</v>
      </c>
      <c r="X88" s="96">
        <v>11163230</v>
      </c>
      <c r="Y88" s="96">
        <v>11515675</v>
      </c>
      <c r="Z88" s="96">
        <v>11865246</v>
      </c>
      <c r="AA88" s="96">
        <v>12212960</v>
      </c>
      <c r="AB88" s="96">
        <v>12584976</v>
      </c>
      <c r="AC88" s="96">
        <v>12984131</v>
      </c>
      <c r="AD88" s="96">
        <v>13342487</v>
      </c>
      <c r="AE88" s="96">
        <v>13651443</v>
      </c>
      <c r="AF88" s="96">
        <v>13971682</v>
      </c>
      <c r="AG88" s="96">
        <v>14310790</v>
      </c>
      <c r="AH88" s="96">
        <v>14671677</v>
      </c>
      <c r="AI88" s="96">
        <v>15052447</v>
      </c>
      <c r="AJ88" s="96">
        <v>15446982</v>
      </c>
      <c r="AK88" s="96">
        <v>15843471</v>
      </c>
      <c r="AL88" s="96">
        <v>16241548</v>
      </c>
      <c r="AM88" s="96">
        <v>16643633</v>
      </c>
      <c r="AN88" s="96">
        <v>17040854</v>
      </c>
      <c r="AO88" s="96">
        <v>17438874</v>
      </c>
      <c r="AP88" s="96">
        <v>17844010</v>
      </c>
      <c r="AQ88" s="96">
        <v>18268040</v>
      </c>
      <c r="AR88" s="96">
        <v>18714708</v>
      </c>
      <c r="AS88" s="96">
        <v>19176791</v>
      </c>
      <c r="AT88" s="96">
        <v>19665502</v>
      </c>
      <c r="AU88" s="96">
        <v>20195577</v>
      </c>
      <c r="AV88" s="96">
        <v>20758326</v>
      </c>
      <c r="AW88" s="96">
        <v>21329514</v>
      </c>
      <c r="AX88" s="96">
        <v>21906444</v>
      </c>
      <c r="AY88" s="96">
        <v>22496951</v>
      </c>
      <c r="AZ88" s="96">
        <v>23098586</v>
      </c>
      <c r="BA88" s="96">
        <v>23708320</v>
      </c>
      <c r="BB88" s="96">
        <v>24326087</v>
      </c>
      <c r="BC88" s="96">
        <v>24950762</v>
      </c>
      <c r="BD88" s="96">
        <v>25574719</v>
      </c>
      <c r="BE88" s="96">
        <v>26205941</v>
      </c>
      <c r="BF88" s="96">
        <v>26858762</v>
      </c>
      <c r="BG88" s="96">
        <v>27525597</v>
      </c>
      <c r="BH88" s="96">
        <v>28196358</v>
      </c>
      <c r="BI88" s="96">
        <v>28870939</v>
      </c>
      <c r="BJ88" s="96">
        <v>29554303</v>
      </c>
      <c r="BK88" s="96">
        <v>30222262</v>
      </c>
      <c r="BL88" s="96">
        <v>30870641</v>
      </c>
      <c r="BM88" s="96">
        <v>31522290</v>
      </c>
      <c r="BN88" s="96">
        <v>32180401</v>
      </c>
      <c r="BO88" s="96">
        <v>32833031</v>
      </c>
      <c r="BP88" s="96">
        <v>33475870</v>
      </c>
      <c r="BQ88" s="96">
        <v>34121985</v>
      </c>
    </row>
    <row r="89" spans="1:69" x14ac:dyDescent="0.25">
      <c r="A89" s="96" t="s">
        <v>297</v>
      </c>
      <c r="B89" s="96" t="s">
        <v>4101</v>
      </c>
      <c r="C89" s="96" t="s">
        <v>4215</v>
      </c>
      <c r="D89" s="101">
        <f t="shared" si="1"/>
        <v>32054.941176470587</v>
      </c>
      <c r="E89" s="96" t="s">
        <v>4216</v>
      </c>
      <c r="F89" s="96">
        <v>21822</v>
      </c>
      <c r="G89" s="96">
        <v>21907</v>
      </c>
      <c r="H89" s="96">
        <v>22249</v>
      </c>
      <c r="I89" s="96">
        <v>22796</v>
      </c>
      <c r="J89" s="96">
        <v>23347</v>
      </c>
      <c r="K89" s="96">
        <v>23910</v>
      </c>
      <c r="L89" s="96">
        <v>24477</v>
      </c>
      <c r="M89" s="96">
        <v>25047</v>
      </c>
      <c r="N89" s="96">
        <v>25610</v>
      </c>
      <c r="O89" s="96">
        <v>26162</v>
      </c>
      <c r="P89" s="96">
        <v>26685</v>
      </c>
      <c r="Q89" s="96">
        <v>27069</v>
      </c>
      <c r="R89" s="96">
        <v>27323</v>
      </c>
      <c r="S89" s="96">
        <v>27558</v>
      </c>
      <c r="T89" s="96">
        <v>27779</v>
      </c>
      <c r="U89" s="96">
        <v>27973</v>
      </c>
      <c r="V89" s="96">
        <v>28162</v>
      </c>
      <c r="W89" s="96">
        <v>28337</v>
      </c>
      <c r="X89" s="96">
        <v>28485</v>
      </c>
      <c r="Y89" s="96">
        <v>28618</v>
      </c>
      <c r="Z89" s="96">
        <v>28734</v>
      </c>
      <c r="AA89" s="96">
        <v>28819</v>
      </c>
      <c r="AB89" s="96">
        <v>28863</v>
      </c>
      <c r="AC89" s="96">
        <v>28855</v>
      </c>
      <c r="AD89" s="96">
        <v>28788</v>
      </c>
      <c r="AE89" s="96">
        <v>28674</v>
      </c>
      <c r="AF89" s="96">
        <v>28506</v>
      </c>
      <c r="AG89" s="96">
        <v>28272</v>
      </c>
      <c r="AH89" s="96">
        <v>28000</v>
      </c>
      <c r="AI89" s="96">
        <v>27688</v>
      </c>
      <c r="AJ89" s="96">
        <v>27317</v>
      </c>
      <c r="AK89" s="96">
        <v>26988</v>
      </c>
      <c r="AL89" s="96">
        <v>26945</v>
      </c>
      <c r="AM89" s="96">
        <v>27118</v>
      </c>
      <c r="AN89" s="96">
        <v>27282</v>
      </c>
      <c r="AO89" s="96">
        <v>27412</v>
      </c>
      <c r="AP89" s="96">
        <v>27491</v>
      </c>
      <c r="AQ89" s="96">
        <v>27564</v>
      </c>
      <c r="AR89" s="96">
        <v>27636</v>
      </c>
      <c r="AS89" s="96">
        <v>27695</v>
      </c>
      <c r="AT89" s="96">
        <v>27741</v>
      </c>
      <c r="AU89" s="96">
        <v>27721</v>
      </c>
      <c r="AV89" s="96">
        <v>27892</v>
      </c>
      <c r="AW89" s="96">
        <v>28301</v>
      </c>
      <c r="AX89" s="96">
        <v>28716</v>
      </c>
      <c r="AY89" s="96">
        <v>29155</v>
      </c>
      <c r="AZ89" s="96">
        <v>29587</v>
      </c>
      <c r="BA89" s="96">
        <v>29996</v>
      </c>
      <c r="BB89" s="96">
        <v>30398</v>
      </c>
      <c r="BC89" s="96">
        <v>30819</v>
      </c>
      <c r="BD89" s="96">
        <v>31262</v>
      </c>
      <c r="BE89" s="96">
        <v>31701</v>
      </c>
      <c r="BF89" s="96">
        <v>32160</v>
      </c>
      <c r="BG89" s="96">
        <v>32411</v>
      </c>
      <c r="BH89" s="96">
        <v>32452</v>
      </c>
      <c r="BI89" s="96">
        <v>32520</v>
      </c>
      <c r="BJ89" s="96">
        <v>32565</v>
      </c>
      <c r="BK89" s="96">
        <v>32602</v>
      </c>
      <c r="BL89" s="96">
        <v>32648</v>
      </c>
      <c r="BM89" s="96">
        <v>32685</v>
      </c>
      <c r="BN89" s="96">
        <v>32709</v>
      </c>
      <c r="BO89" s="96">
        <v>32669</v>
      </c>
      <c r="BP89" s="96">
        <v>32649</v>
      </c>
      <c r="BQ89" s="96">
        <v>32688</v>
      </c>
    </row>
    <row r="90" spans="1:69" x14ac:dyDescent="0.25">
      <c r="A90" s="96" t="s">
        <v>298</v>
      </c>
      <c r="B90" s="96" t="s">
        <v>299</v>
      </c>
      <c r="C90" s="96" t="s">
        <v>4215</v>
      </c>
      <c r="D90" s="101">
        <f t="shared" si="1"/>
        <v>11725959.05882353</v>
      </c>
      <c r="E90" s="96" t="s">
        <v>4216</v>
      </c>
      <c r="F90" s="96">
        <v>3516814</v>
      </c>
      <c r="G90" s="96">
        <v>3578631</v>
      </c>
      <c r="H90" s="96">
        <v>3642324</v>
      </c>
      <c r="I90" s="96">
        <v>3707945</v>
      </c>
      <c r="J90" s="96">
        <v>3775510</v>
      </c>
      <c r="K90" s="96">
        <v>3845074</v>
      </c>
      <c r="L90" s="96">
        <v>3916780</v>
      </c>
      <c r="M90" s="96">
        <v>3990760</v>
      </c>
      <c r="N90" s="96">
        <v>4067333</v>
      </c>
      <c r="O90" s="96">
        <v>4145194</v>
      </c>
      <c r="P90" s="96">
        <v>4222374</v>
      </c>
      <c r="Q90" s="96">
        <v>4298087</v>
      </c>
      <c r="R90" s="96">
        <v>4372212</v>
      </c>
      <c r="S90" s="96">
        <v>4445207</v>
      </c>
      <c r="T90" s="96">
        <v>4517073</v>
      </c>
      <c r="U90" s="96">
        <v>4588006</v>
      </c>
      <c r="V90" s="96">
        <v>4658743</v>
      </c>
      <c r="W90" s="96">
        <v>4730375</v>
      </c>
      <c r="X90" s="96">
        <v>4804926</v>
      </c>
      <c r="Y90" s="96">
        <v>4885199</v>
      </c>
      <c r="Z90" s="96">
        <v>4972609</v>
      </c>
      <c r="AA90" s="96">
        <v>5067427</v>
      </c>
      <c r="AB90" s="96">
        <v>5170731</v>
      </c>
      <c r="AC90" s="96">
        <v>5282274</v>
      </c>
      <c r="AD90" s="96">
        <v>5402084</v>
      </c>
      <c r="AE90" s="96">
        <v>5531661</v>
      </c>
      <c r="AF90" s="96">
        <v>5671380</v>
      </c>
      <c r="AG90" s="96">
        <v>5820774</v>
      </c>
      <c r="AH90" s="96">
        <v>5977175</v>
      </c>
      <c r="AI90" s="96">
        <v>6136166</v>
      </c>
      <c r="AJ90" s="96">
        <v>6354145</v>
      </c>
      <c r="AK90" s="96">
        <v>6615734</v>
      </c>
      <c r="AL90" s="96">
        <v>6832195</v>
      </c>
      <c r="AM90" s="96">
        <v>7046097</v>
      </c>
      <c r="AN90" s="96">
        <v>7262112</v>
      </c>
      <c r="AO90" s="96">
        <v>7468347</v>
      </c>
      <c r="AP90" s="96">
        <v>7683115</v>
      </c>
      <c r="AQ90" s="96">
        <v>7842806</v>
      </c>
      <c r="AR90" s="96">
        <v>7992545</v>
      </c>
      <c r="AS90" s="96">
        <v>8174897</v>
      </c>
      <c r="AT90" s="96">
        <v>8336967</v>
      </c>
      <c r="AU90" s="96">
        <v>8445717</v>
      </c>
      <c r="AV90" s="96">
        <v>8577790</v>
      </c>
      <c r="AW90" s="96">
        <v>8772254</v>
      </c>
      <c r="AX90" s="96">
        <v>8961039</v>
      </c>
      <c r="AY90" s="96">
        <v>9140114</v>
      </c>
      <c r="AZ90" s="96">
        <v>9330625</v>
      </c>
      <c r="BA90" s="96">
        <v>9547082</v>
      </c>
      <c r="BB90" s="96">
        <v>9779785</v>
      </c>
      <c r="BC90" s="96">
        <v>10021323</v>
      </c>
      <c r="BD90" s="96">
        <v>10270728</v>
      </c>
      <c r="BE90" s="96">
        <v>10527712</v>
      </c>
      <c r="BF90" s="96">
        <v>10788692</v>
      </c>
      <c r="BG90" s="96">
        <v>11055430</v>
      </c>
      <c r="BH90" s="96">
        <v>11333365</v>
      </c>
      <c r="BI90" s="96">
        <v>11625998</v>
      </c>
      <c r="BJ90" s="96">
        <v>11930985</v>
      </c>
      <c r="BK90" s="96">
        <v>12240789</v>
      </c>
      <c r="BL90" s="96">
        <v>12554864</v>
      </c>
      <c r="BM90" s="96">
        <v>12877539</v>
      </c>
      <c r="BN90" s="96">
        <v>13205153</v>
      </c>
      <c r="BO90" s="96">
        <v>13531906</v>
      </c>
      <c r="BP90" s="96">
        <v>13859341</v>
      </c>
      <c r="BQ90" s="96">
        <v>14190612</v>
      </c>
    </row>
    <row r="91" spans="1:69" x14ac:dyDescent="0.25">
      <c r="A91" s="96" t="s">
        <v>300</v>
      </c>
      <c r="B91" s="96" t="s">
        <v>301</v>
      </c>
      <c r="C91" s="96" t="s">
        <v>4215</v>
      </c>
      <c r="D91" s="101">
        <f t="shared" si="1"/>
        <v>2257195.5294117648</v>
      </c>
      <c r="E91" s="96" t="s">
        <v>4216</v>
      </c>
      <c r="F91" s="96">
        <v>399649</v>
      </c>
      <c r="G91" s="96">
        <v>410801</v>
      </c>
      <c r="H91" s="96">
        <v>422310</v>
      </c>
      <c r="I91" s="96">
        <v>434173</v>
      </c>
      <c r="J91" s="96">
        <v>446375</v>
      </c>
      <c r="K91" s="96">
        <v>458908</v>
      </c>
      <c r="L91" s="96">
        <v>471753</v>
      </c>
      <c r="M91" s="96">
        <v>485132</v>
      </c>
      <c r="N91" s="96">
        <v>499151</v>
      </c>
      <c r="O91" s="96">
        <v>513686</v>
      </c>
      <c r="P91" s="96">
        <v>528731</v>
      </c>
      <c r="Q91" s="96">
        <v>544317</v>
      </c>
      <c r="R91" s="96">
        <v>560553</v>
      </c>
      <c r="S91" s="96">
        <v>577488</v>
      </c>
      <c r="T91" s="96">
        <v>594904</v>
      </c>
      <c r="U91" s="96">
        <v>612909</v>
      </c>
      <c r="V91" s="96">
        <v>631894</v>
      </c>
      <c r="W91" s="96">
        <v>651934</v>
      </c>
      <c r="X91" s="96">
        <v>672974</v>
      </c>
      <c r="Y91" s="96">
        <v>695155</v>
      </c>
      <c r="Z91" s="96">
        <v>718586</v>
      </c>
      <c r="AA91" s="96">
        <v>742846</v>
      </c>
      <c r="AB91" s="96">
        <v>768272</v>
      </c>
      <c r="AC91" s="96">
        <v>795563</v>
      </c>
      <c r="AD91" s="96">
        <v>824798</v>
      </c>
      <c r="AE91" s="96">
        <v>855958</v>
      </c>
      <c r="AF91" s="96">
        <v>888980</v>
      </c>
      <c r="AG91" s="96">
        <v>923914</v>
      </c>
      <c r="AH91" s="96">
        <v>960837</v>
      </c>
      <c r="AI91" s="96">
        <v>999732</v>
      </c>
      <c r="AJ91" s="96">
        <v>1040616</v>
      </c>
      <c r="AK91" s="96">
        <v>1083536</v>
      </c>
      <c r="AL91" s="96">
        <v>1127152</v>
      </c>
      <c r="AM91" s="96">
        <v>1168309</v>
      </c>
      <c r="AN91" s="96">
        <v>1205882</v>
      </c>
      <c r="AO91" s="96">
        <v>1242155</v>
      </c>
      <c r="AP91" s="96">
        <v>1279070</v>
      </c>
      <c r="AQ91" s="96">
        <v>1317002</v>
      </c>
      <c r="AR91" s="96">
        <v>1356189</v>
      </c>
      <c r="AS91" s="96">
        <v>1396499</v>
      </c>
      <c r="AT91" s="96">
        <v>1437539</v>
      </c>
      <c r="AU91" s="96">
        <v>1479449</v>
      </c>
      <c r="AV91" s="96">
        <v>1522223</v>
      </c>
      <c r="AW91" s="96">
        <v>1566257</v>
      </c>
      <c r="AX91" s="96">
        <v>1612225</v>
      </c>
      <c r="AY91" s="96">
        <v>1660368</v>
      </c>
      <c r="AZ91" s="96">
        <v>1711294</v>
      </c>
      <c r="BA91" s="96">
        <v>1764883</v>
      </c>
      <c r="BB91" s="96">
        <v>1820542</v>
      </c>
      <c r="BC91" s="96">
        <v>1878119</v>
      </c>
      <c r="BD91" s="96">
        <v>1937275</v>
      </c>
      <c r="BE91" s="96">
        <v>1998212</v>
      </c>
      <c r="BF91" s="96">
        <v>2061014</v>
      </c>
      <c r="BG91" s="96">
        <v>2124869</v>
      </c>
      <c r="BH91" s="96">
        <v>2189019</v>
      </c>
      <c r="BI91" s="96">
        <v>2253133</v>
      </c>
      <c r="BJ91" s="96">
        <v>2317206</v>
      </c>
      <c r="BK91" s="96">
        <v>2381182</v>
      </c>
      <c r="BL91" s="96">
        <v>2444916</v>
      </c>
      <c r="BM91" s="96">
        <v>2508883</v>
      </c>
      <c r="BN91" s="96">
        <v>2573995</v>
      </c>
      <c r="BO91" s="96">
        <v>2639916</v>
      </c>
      <c r="BP91" s="96">
        <v>2705992</v>
      </c>
      <c r="BQ91" s="96">
        <v>2773168</v>
      </c>
    </row>
    <row r="92" spans="1:69" x14ac:dyDescent="0.25">
      <c r="A92" s="96" t="s">
        <v>302</v>
      </c>
      <c r="B92" s="96" t="s">
        <v>303</v>
      </c>
      <c r="C92" s="96" t="s">
        <v>4215</v>
      </c>
      <c r="D92" s="101">
        <f t="shared" si="1"/>
        <v>1792228.294117647</v>
      </c>
      <c r="E92" s="96" t="s">
        <v>4216</v>
      </c>
      <c r="F92" s="96">
        <v>577933</v>
      </c>
      <c r="G92" s="96">
        <v>583107</v>
      </c>
      <c r="H92" s="96">
        <v>590399</v>
      </c>
      <c r="I92" s="96">
        <v>595802</v>
      </c>
      <c r="J92" s="96">
        <v>590481</v>
      </c>
      <c r="K92" s="96">
        <v>577638</v>
      </c>
      <c r="L92" s="96">
        <v>570375</v>
      </c>
      <c r="M92" s="96">
        <v>573380</v>
      </c>
      <c r="N92" s="96">
        <v>583475</v>
      </c>
      <c r="O92" s="96">
        <v>587880</v>
      </c>
      <c r="P92" s="96">
        <v>591663</v>
      </c>
      <c r="Q92" s="96">
        <v>594501</v>
      </c>
      <c r="R92" s="96">
        <v>595950</v>
      </c>
      <c r="S92" s="96">
        <v>603203</v>
      </c>
      <c r="T92" s="96">
        <v>623576</v>
      </c>
      <c r="U92" s="96">
        <v>659635</v>
      </c>
      <c r="V92" s="96">
        <v>701016</v>
      </c>
      <c r="W92" s="96">
        <v>746588</v>
      </c>
      <c r="X92" s="96">
        <v>794328</v>
      </c>
      <c r="Y92" s="96">
        <v>821598</v>
      </c>
      <c r="Z92" s="96">
        <v>831462</v>
      </c>
      <c r="AA92" s="96">
        <v>844957</v>
      </c>
      <c r="AB92" s="96">
        <v>858630</v>
      </c>
      <c r="AC92" s="96">
        <v>872394</v>
      </c>
      <c r="AD92" s="96">
        <v>886210</v>
      </c>
      <c r="AE92" s="96">
        <v>900088</v>
      </c>
      <c r="AF92" s="96">
        <v>914122</v>
      </c>
      <c r="AG92" s="96">
        <v>928408</v>
      </c>
      <c r="AH92" s="96">
        <v>943080</v>
      </c>
      <c r="AI92" s="96">
        <v>958239</v>
      </c>
      <c r="AJ92" s="96">
        <v>973551</v>
      </c>
      <c r="AK92" s="96">
        <v>993856</v>
      </c>
      <c r="AL92" s="96">
        <v>1022904</v>
      </c>
      <c r="AM92" s="96">
        <v>1056761</v>
      </c>
      <c r="AN92" s="96">
        <v>1089617</v>
      </c>
      <c r="AO92" s="96">
        <v>1117222</v>
      </c>
      <c r="AP92" s="96">
        <v>1140604</v>
      </c>
      <c r="AQ92" s="96">
        <v>1162443</v>
      </c>
      <c r="AR92" s="96">
        <v>1184071</v>
      </c>
      <c r="AS92" s="96">
        <v>1206474</v>
      </c>
      <c r="AT92" s="96">
        <v>1230849</v>
      </c>
      <c r="AU92" s="96">
        <v>1257380</v>
      </c>
      <c r="AV92" s="96">
        <v>1285678</v>
      </c>
      <c r="AW92" s="96">
        <v>1315653</v>
      </c>
      <c r="AX92" s="96">
        <v>1347009</v>
      </c>
      <c r="AY92" s="96">
        <v>1379713</v>
      </c>
      <c r="AZ92" s="96">
        <v>1414091</v>
      </c>
      <c r="BA92" s="96">
        <v>1450572</v>
      </c>
      <c r="BB92" s="96">
        <v>1488431</v>
      </c>
      <c r="BC92" s="96">
        <v>1527196</v>
      </c>
      <c r="BD92" s="96">
        <v>1567220</v>
      </c>
      <c r="BE92" s="96">
        <v>1609017</v>
      </c>
      <c r="BF92" s="96">
        <v>1652717</v>
      </c>
      <c r="BG92" s="96">
        <v>1697753</v>
      </c>
      <c r="BH92" s="96">
        <v>1743309</v>
      </c>
      <c r="BI92" s="96">
        <v>1788919</v>
      </c>
      <c r="BJ92" s="96">
        <v>1834552</v>
      </c>
      <c r="BK92" s="96">
        <v>1879826</v>
      </c>
      <c r="BL92" s="96">
        <v>1924955</v>
      </c>
      <c r="BM92" s="96">
        <v>1970457</v>
      </c>
      <c r="BN92" s="96">
        <v>2015828</v>
      </c>
      <c r="BO92" s="96">
        <v>2060721</v>
      </c>
      <c r="BP92" s="96">
        <v>2105566</v>
      </c>
      <c r="BQ92" s="96">
        <v>2150842</v>
      </c>
    </row>
    <row r="93" spans="1:69" x14ac:dyDescent="0.25">
      <c r="A93" s="96" t="s">
        <v>304</v>
      </c>
      <c r="B93" s="96" t="s">
        <v>305</v>
      </c>
      <c r="C93" s="96" t="s">
        <v>4215</v>
      </c>
      <c r="D93" s="101">
        <f t="shared" si="1"/>
        <v>1343009</v>
      </c>
      <c r="E93" s="96" t="s">
        <v>4216</v>
      </c>
      <c r="F93" s="96">
        <v>267351</v>
      </c>
      <c r="G93" s="96">
        <v>272264</v>
      </c>
      <c r="H93" s="96">
        <v>277490</v>
      </c>
      <c r="I93" s="96">
        <v>283018</v>
      </c>
      <c r="J93" s="96">
        <v>288852</v>
      </c>
      <c r="K93" s="96">
        <v>295010</v>
      </c>
      <c r="L93" s="96">
        <v>301517</v>
      </c>
      <c r="M93" s="96">
        <v>308374</v>
      </c>
      <c r="N93" s="96">
        <v>315325</v>
      </c>
      <c r="O93" s="96">
        <v>318846</v>
      </c>
      <c r="P93" s="96">
        <v>316955</v>
      </c>
      <c r="Q93" s="96">
        <v>311952</v>
      </c>
      <c r="R93" s="96">
        <v>305362</v>
      </c>
      <c r="S93" s="96">
        <v>298050</v>
      </c>
      <c r="T93" s="96">
        <v>290558</v>
      </c>
      <c r="U93" s="96">
        <v>283262</v>
      </c>
      <c r="V93" s="96">
        <v>276000</v>
      </c>
      <c r="W93" s="96">
        <v>271377</v>
      </c>
      <c r="X93" s="96">
        <v>270866</v>
      </c>
      <c r="Y93" s="96">
        <v>273925</v>
      </c>
      <c r="Z93" s="96">
        <v>282509</v>
      </c>
      <c r="AA93" s="96">
        <v>296950</v>
      </c>
      <c r="AB93" s="96">
        <v>315741</v>
      </c>
      <c r="AC93" s="96">
        <v>336744</v>
      </c>
      <c r="AD93" s="96">
        <v>357995</v>
      </c>
      <c r="AE93" s="96">
        <v>378379</v>
      </c>
      <c r="AF93" s="96">
        <v>397276</v>
      </c>
      <c r="AG93" s="96">
        <v>414769</v>
      </c>
      <c r="AH93" s="96">
        <v>431587</v>
      </c>
      <c r="AI93" s="96">
        <v>448420</v>
      </c>
      <c r="AJ93" s="96">
        <v>465549</v>
      </c>
      <c r="AK93" s="96">
        <v>483142</v>
      </c>
      <c r="AL93" s="96">
        <v>501334</v>
      </c>
      <c r="AM93" s="96">
        <v>520236</v>
      </c>
      <c r="AN93" s="96">
        <v>539992</v>
      </c>
      <c r="AO93" s="96">
        <v>560740</v>
      </c>
      <c r="AP93" s="96">
        <v>582573</v>
      </c>
      <c r="AQ93" s="96">
        <v>605570</v>
      </c>
      <c r="AR93" s="96">
        <v>629734</v>
      </c>
      <c r="AS93" s="96">
        <v>655029</v>
      </c>
      <c r="AT93" s="96">
        <v>684977</v>
      </c>
      <c r="AU93" s="96">
        <v>719270</v>
      </c>
      <c r="AV93" s="96">
        <v>754115</v>
      </c>
      <c r="AW93" s="96">
        <v>789681</v>
      </c>
      <c r="AX93" s="96">
        <v>826355</v>
      </c>
      <c r="AY93" s="96">
        <v>864726</v>
      </c>
      <c r="AZ93" s="96">
        <v>905418</v>
      </c>
      <c r="BA93" s="96">
        <v>948814</v>
      </c>
      <c r="BB93" s="96">
        <v>994971</v>
      </c>
      <c r="BC93" s="96">
        <v>1043686</v>
      </c>
      <c r="BD93" s="96">
        <v>1094524</v>
      </c>
      <c r="BE93" s="96">
        <v>1144588</v>
      </c>
      <c r="BF93" s="96">
        <v>1193636</v>
      </c>
      <c r="BG93" s="96">
        <v>1243941</v>
      </c>
      <c r="BH93" s="96">
        <v>1295183</v>
      </c>
      <c r="BI93" s="96">
        <v>1346973</v>
      </c>
      <c r="BJ93" s="96">
        <v>1398927</v>
      </c>
      <c r="BK93" s="96">
        <v>1450694</v>
      </c>
      <c r="BL93" s="96">
        <v>1502091</v>
      </c>
      <c r="BM93" s="96">
        <v>1553031</v>
      </c>
      <c r="BN93" s="96">
        <v>1596049</v>
      </c>
      <c r="BO93" s="96">
        <v>1634466</v>
      </c>
      <c r="BP93" s="96">
        <v>1674908</v>
      </c>
      <c r="BQ93" s="96">
        <v>1714671</v>
      </c>
    </row>
    <row r="94" spans="1:69" x14ac:dyDescent="0.25">
      <c r="A94" s="96" t="s">
        <v>128</v>
      </c>
      <c r="B94" s="96" t="s">
        <v>306</v>
      </c>
      <c r="C94" s="96" t="s">
        <v>4215</v>
      </c>
      <c r="D94" s="101">
        <f t="shared" si="1"/>
        <v>10836719</v>
      </c>
      <c r="E94" s="96" t="s">
        <v>4216</v>
      </c>
      <c r="F94" s="96">
        <v>8331725</v>
      </c>
      <c r="G94" s="96">
        <v>8398050</v>
      </c>
      <c r="H94" s="96">
        <v>8448233</v>
      </c>
      <c r="I94" s="96">
        <v>8479625</v>
      </c>
      <c r="J94" s="96">
        <v>8510429</v>
      </c>
      <c r="K94" s="96">
        <v>8550333</v>
      </c>
      <c r="L94" s="96">
        <v>8613651</v>
      </c>
      <c r="M94" s="96">
        <v>8684088</v>
      </c>
      <c r="N94" s="96">
        <v>8740765</v>
      </c>
      <c r="O94" s="96">
        <v>8772764</v>
      </c>
      <c r="P94" s="96">
        <v>8792806</v>
      </c>
      <c r="Q94" s="96">
        <v>8831036</v>
      </c>
      <c r="R94" s="96">
        <v>8888628</v>
      </c>
      <c r="S94" s="96">
        <v>8929086</v>
      </c>
      <c r="T94" s="96">
        <v>8962022</v>
      </c>
      <c r="U94" s="96">
        <v>9046541</v>
      </c>
      <c r="V94" s="96">
        <v>9188150</v>
      </c>
      <c r="W94" s="96">
        <v>9308479</v>
      </c>
      <c r="X94" s="96">
        <v>9429959</v>
      </c>
      <c r="Y94" s="96">
        <v>9548258</v>
      </c>
      <c r="Z94" s="96">
        <v>9642505</v>
      </c>
      <c r="AA94" s="96">
        <v>9729350</v>
      </c>
      <c r="AB94" s="96">
        <v>9789513</v>
      </c>
      <c r="AC94" s="96">
        <v>9846627</v>
      </c>
      <c r="AD94" s="96">
        <v>9895801</v>
      </c>
      <c r="AE94" s="96">
        <v>9934300</v>
      </c>
      <c r="AF94" s="96">
        <v>9967213</v>
      </c>
      <c r="AG94" s="96">
        <v>10000595</v>
      </c>
      <c r="AH94" s="96">
        <v>10036983</v>
      </c>
      <c r="AI94" s="96">
        <v>10089498</v>
      </c>
      <c r="AJ94" s="96">
        <v>10196792</v>
      </c>
      <c r="AK94" s="96">
        <v>10319927</v>
      </c>
      <c r="AL94" s="96">
        <v>10399061</v>
      </c>
      <c r="AM94" s="96">
        <v>10460415</v>
      </c>
      <c r="AN94" s="96">
        <v>10512922</v>
      </c>
      <c r="AO94" s="96">
        <v>10562153</v>
      </c>
      <c r="AP94" s="96">
        <v>10608800</v>
      </c>
      <c r="AQ94" s="96">
        <v>10661259</v>
      </c>
      <c r="AR94" s="96">
        <v>10720509</v>
      </c>
      <c r="AS94" s="96">
        <v>10761698</v>
      </c>
      <c r="AT94" s="96">
        <v>10805808</v>
      </c>
      <c r="AU94" s="96">
        <v>10862132</v>
      </c>
      <c r="AV94" s="96">
        <v>10902022</v>
      </c>
      <c r="AW94" s="96">
        <v>10928070</v>
      </c>
      <c r="AX94" s="96">
        <v>10955141</v>
      </c>
      <c r="AY94" s="96">
        <v>10987314</v>
      </c>
      <c r="AZ94" s="96">
        <v>11020362</v>
      </c>
      <c r="BA94" s="96">
        <v>11048473</v>
      </c>
      <c r="BB94" s="96">
        <v>11077841</v>
      </c>
      <c r="BC94" s="96">
        <v>11107017</v>
      </c>
      <c r="BD94" s="96">
        <v>11121341</v>
      </c>
      <c r="BE94" s="96">
        <v>11104899</v>
      </c>
      <c r="BF94" s="96">
        <v>11045011</v>
      </c>
      <c r="BG94" s="96">
        <v>10965211</v>
      </c>
      <c r="BH94" s="96">
        <v>10892413</v>
      </c>
      <c r="BI94" s="96">
        <v>10820883</v>
      </c>
      <c r="BJ94" s="96">
        <v>10775971</v>
      </c>
      <c r="BK94" s="96">
        <v>10754679</v>
      </c>
      <c r="BL94" s="96">
        <v>10732882</v>
      </c>
      <c r="BM94" s="96">
        <v>10721582</v>
      </c>
      <c r="BN94" s="96">
        <v>10698599</v>
      </c>
      <c r="BO94" s="96">
        <v>10569207</v>
      </c>
      <c r="BP94" s="96">
        <v>10426919</v>
      </c>
      <c r="BQ94" s="96">
        <v>10361295</v>
      </c>
    </row>
    <row r="95" spans="1:69" x14ac:dyDescent="0.25">
      <c r="A95" s="96" t="s">
        <v>307</v>
      </c>
      <c r="B95" s="96" t="s">
        <v>4100</v>
      </c>
      <c r="C95" s="96" t="s">
        <v>4215</v>
      </c>
      <c r="D95" s="101">
        <f t="shared" si="1"/>
        <v>118915.35294117648</v>
      </c>
      <c r="E95" s="96" t="s">
        <v>4216</v>
      </c>
      <c r="F95" s="96">
        <v>93772</v>
      </c>
      <c r="G95" s="96">
        <v>95096</v>
      </c>
      <c r="H95" s="96">
        <v>96052</v>
      </c>
      <c r="I95" s="96">
        <v>96882</v>
      </c>
      <c r="J95" s="96">
        <v>97613</v>
      </c>
      <c r="K95" s="96">
        <v>98226</v>
      </c>
      <c r="L95" s="96">
        <v>98692</v>
      </c>
      <c r="M95" s="96">
        <v>98977</v>
      </c>
      <c r="N95" s="96">
        <v>99056</v>
      </c>
      <c r="O95" s="96">
        <v>98975</v>
      </c>
      <c r="P95" s="96">
        <v>98794</v>
      </c>
      <c r="Q95" s="96">
        <v>98535</v>
      </c>
      <c r="R95" s="96">
        <v>98225</v>
      </c>
      <c r="S95" s="96">
        <v>97886</v>
      </c>
      <c r="T95" s="96">
        <v>97528</v>
      </c>
      <c r="U95" s="96">
        <v>97165</v>
      </c>
      <c r="V95" s="96">
        <v>96781</v>
      </c>
      <c r="W95" s="96">
        <v>96329</v>
      </c>
      <c r="X95" s="96">
        <v>95811</v>
      </c>
      <c r="Y95" s="96">
        <v>95242</v>
      </c>
      <c r="Z95" s="96">
        <v>94838</v>
      </c>
      <c r="AA95" s="96">
        <v>95222</v>
      </c>
      <c r="AB95" s="96">
        <v>96534</v>
      </c>
      <c r="AC95" s="96">
        <v>98177</v>
      </c>
      <c r="AD95" s="96">
        <v>99618</v>
      </c>
      <c r="AE95" s="96">
        <v>100576</v>
      </c>
      <c r="AF95" s="96">
        <v>100893</v>
      </c>
      <c r="AG95" s="96">
        <v>100599</v>
      </c>
      <c r="AH95" s="96">
        <v>99877</v>
      </c>
      <c r="AI95" s="96">
        <v>99224</v>
      </c>
      <c r="AJ95" s="96">
        <v>99047</v>
      </c>
      <c r="AK95" s="96">
        <v>99758</v>
      </c>
      <c r="AL95" s="96">
        <v>101040</v>
      </c>
      <c r="AM95" s="96">
        <v>102173</v>
      </c>
      <c r="AN95" s="96">
        <v>103174</v>
      </c>
      <c r="AO95" s="96">
        <v>104060</v>
      </c>
      <c r="AP95" s="96">
        <v>104846</v>
      </c>
      <c r="AQ95" s="96">
        <v>105549</v>
      </c>
      <c r="AR95" s="96">
        <v>106200</v>
      </c>
      <c r="AS95" s="96">
        <v>106823</v>
      </c>
      <c r="AT95" s="96">
        <v>107432</v>
      </c>
      <c r="AU95" s="96">
        <v>107936</v>
      </c>
      <c r="AV95" s="96">
        <v>108231</v>
      </c>
      <c r="AW95" s="96">
        <v>108740</v>
      </c>
      <c r="AX95" s="96">
        <v>109516</v>
      </c>
      <c r="AY95" s="96">
        <v>110254</v>
      </c>
      <c r="AZ95" s="96">
        <v>110988</v>
      </c>
      <c r="BA95" s="96">
        <v>111725</v>
      </c>
      <c r="BB95" s="96">
        <v>112478</v>
      </c>
      <c r="BC95" s="96">
        <v>113249</v>
      </c>
      <c r="BD95" s="96">
        <v>114039</v>
      </c>
      <c r="BE95" s="96">
        <v>114918</v>
      </c>
      <c r="BF95" s="96">
        <v>115912</v>
      </c>
      <c r="BG95" s="96">
        <v>116945</v>
      </c>
      <c r="BH95" s="96">
        <v>117972</v>
      </c>
      <c r="BI95" s="96">
        <v>118980</v>
      </c>
      <c r="BJ95" s="96">
        <v>119966</v>
      </c>
      <c r="BK95" s="96">
        <v>120921</v>
      </c>
      <c r="BL95" s="96">
        <v>121838</v>
      </c>
      <c r="BM95" s="96">
        <v>122724</v>
      </c>
      <c r="BN95" s="96">
        <v>123663</v>
      </c>
      <c r="BO95" s="96">
        <v>124610</v>
      </c>
      <c r="BP95" s="96">
        <v>125438</v>
      </c>
      <c r="BQ95" s="96">
        <v>126183</v>
      </c>
    </row>
    <row r="96" spans="1:69" x14ac:dyDescent="0.25">
      <c r="A96" s="96" t="s">
        <v>308</v>
      </c>
      <c r="B96" s="96" t="s">
        <v>4099</v>
      </c>
      <c r="C96" s="96" t="s">
        <v>4215</v>
      </c>
      <c r="D96" s="101">
        <f t="shared" si="1"/>
        <v>56462.058823529413</v>
      </c>
      <c r="E96" s="96" t="s">
        <v>4216</v>
      </c>
      <c r="F96" s="96">
        <v>32500</v>
      </c>
      <c r="G96" s="96">
        <v>33700</v>
      </c>
      <c r="H96" s="96">
        <v>35000</v>
      </c>
      <c r="I96" s="96">
        <v>36400</v>
      </c>
      <c r="J96" s="96">
        <v>37600</v>
      </c>
      <c r="K96" s="96">
        <v>39200</v>
      </c>
      <c r="L96" s="96">
        <v>40500</v>
      </c>
      <c r="M96" s="96">
        <v>41900</v>
      </c>
      <c r="N96" s="96">
        <v>43400</v>
      </c>
      <c r="O96" s="96">
        <v>44900</v>
      </c>
      <c r="P96" s="96">
        <v>46400</v>
      </c>
      <c r="Q96" s="96">
        <v>47200</v>
      </c>
      <c r="R96" s="96">
        <v>48300</v>
      </c>
      <c r="S96" s="96">
        <v>49000</v>
      </c>
      <c r="T96" s="96">
        <v>49500</v>
      </c>
      <c r="U96" s="96">
        <v>49600</v>
      </c>
      <c r="V96" s="96">
        <v>49700</v>
      </c>
      <c r="W96" s="96">
        <v>49400</v>
      </c>
      <c r="X96" s="96">
        <v>49200</v>
      </c>
      <c r="Y96" s="96">
        <v>49600</v>
      </c>
      <c r="Z96" s="96">
        <v>50200</v>
      </c>
      <c r="AA96" s="96">
        <v>51000</v>
      </c>
      <c r="AB96" s="96">
        <v>51500</v>
      </c>
      <c r="AC96" s="96">
        <v>52100</v>
      </c>
      <c r="AD96" s="96">
        <v>52700</v>
      </c>
      <c r="AE96" s="96">
        <v>53200</v>
      </c>
      <c r="AF96" s="96">
        <v>53500</v>
      </c>
      <c r="AG96" s="96">
        <v>54100</v>
      </c>
      <c r="AH96" s="96">
        <v>54800</v>
      </c>
      <c r="AI96" s="96">
        <v>55300</v>
      </c>
      <c r="AJ96" s="96">
        <v>55600</v>
      </c>
      <c r="AK96" s="96">
        <v>55500</v>
      </c>
      <c r="AL96" s="96">
        <v>55300</v>
      </c>
      <c r="AM96" s="96">
        <v>55200</v>
      </c>
      <c r="AN96" s="96">
        <v>55500</v>
      </c>
      <c r="AO96" s="96">
        <v>55800</v>
      </c>
      <c r="AP96" s="96">
        <v>55900</v>
      </c>
      <c r="AQ96" s="96">
        <v>56000</v>
      </c>
      <c r="AR96" s="96">
        <v>56100</v>
      </c>
      <c r="AS96" s="96">
        <v>56100</v>
      </c>
      <c r="AT96" s="96">
        <v>56200</v>
      </c>
      <c r="AU96" s="96">
        <v>56350</v>
      </c>
      <c r="AV96" s="96">
        <v>56609</v>
      </c>
      <c r="AW96" s="96">
        <v>56765</v>
      </c>
      <c r="AX96" s="96">
        <v>56911</v>
      </c>
      <c r="AY96" s="96">
        <v>56935</v>
      </c>
      <c r="AZ96" s="96">
        <v>56774</v>
      </c>
      <c r="BA96" s="96">
        <v>56555</v>
      </c>
      <c r="BB96" s="96">
        <v>56328</v>
      </c>
      <c r="BC96" s="96">
        <v>56323</v>
      </c>
      <c r="BD96" s="96">
        <v>56905</v>
      </c>
      <c r="BE96" s="96">
        <v>56890</v>
      </c>
      <c r="BF96" s="96">
        <v>56810</v>
      </c>
      <c r="BG96" s="96">
        <v>56483</v>
      </c>
      <c r="BH96" s="96">
        <v>56295</v>
      </c>
      <c r="BI96" s="96">
        <v>56114</v>
      </c>
      <c r="BJ96" s="96">
        <v>56186</v>
      </c>
      <c r="BK96" s="96">
        <v>56172</v>
      </c>
      <c r="BL96" s="96">
        <v>56023</v>
      </c>
      <c r="BM96" s="96">
        <v>56225</v>
      </c>
      <c r="BN96" s="96">
        <v>56367</v>
      </c>
      <c r="BO96" s="96">
        <v>56653</v>
      </c>
      <c r="BP96" s="96">
        <v>56661</v>
      </c>
      <c r="BQ96" s="96">
        <v>56865</v>
      </c>
    </row>
    <row r="97" spans="1:69" x14ac:dyDescent="0.25">
      <c r="A97" s="96" t="s">
        <v>309</v>
      </c>
      <c r="B97" s="96" t="s">
        <v>310</v>
      </c>
      <c r="C97" s="96" t="s">
        <v>4215</v>
      </c>
      <c r="D97" s="101">
        <f t="shared" si="1"/>
        <v>15558343.882352941</v>
      </c>
      <c r="E97" s="96" t="s">
        <v>4216</v>
      </c>
      <c r="F97" s="96">
        <v>4128880</v>
      </c>
      <c r="G97" s="96">
        <v>4251911</v>
      </c>
      <c r="H97" s="96">
        <v>4378604</v>
      </c>
      <c r="I97" s="96">
        <v>4508444</v>
      </c>
      <c r="J97" s="96">
        <v>4640795</v>
      </c>
      <c r="K97" s="96">
        <v>4774984</v>
      </c>
      <c r="L97" s="96">
        <v>4910790</v>
      </c>
      <c r="M97" s="96">
        <v>5047435</v>
      </c>
      <c r="N97" s="96">
        <v>5184095</v>
      </c>
      <c r="O97" s="96">
        <v>5320100</v>
      </c>
      <c r="P97" s="96">
        <v>5455197</v>
      </c>
      <c r="Q97" s="96">
        <v>5589563</v>
      </c>
      <c r="R97" s="96">
        <v>5723759</v>
      </c>
      <c r="S97" s="96">
        <v>5858466</v>
      </c>
      <c r="T97" s="96">
        <v>5994300</v>
      </c>
      <c r="U97" s="96">
        <v>6131151</v>
      </c>
      <c r="V97" s="96">
        <v>6269983</v>
      </c>
      <c r="W97" s="96">
        <v>6412667</v>
      </c>
      <c r="X97" s="96">
        <v>6561919</v>
      </c>
      <c r="Y97" s="96">
        <v>6720582</v>
      </c>
      <c r="Z97" s="96">
        <v>6890346</v>
      </c>
      <c r="AA97" s="96">
        <v>7071186</v>
      </c>
      <c r="AB97" s="96">
        <v>7262658</v>
      </c>
      <c r="AC97" s="96">
        <v>7462585</v>
      </c>
      <c r="AD97" s="96">
        <v>7669863</v>
      </c>
      <c r="AE97" s="96">
        <v>7884034</v>
      </c>
      <c r="AF97" s="96">
        <v>8104921</v>
      </c>
      <c r="AG97" s="96">
        <v>8332446</v>
      </c>
      <c r="AH97" s="96">
        <v>8566331</v>
      </c>
      <c r="AI97" s="96">
        <v>8805995</v>
      </c>
      <c r="AJ97" s="96">
        <v>9050115</v>
      </c>
      <c r="AK97" s="96">
        <v>9296814</v>
      </c>
      <c r="AL97" s="96">
        <v>9544055</v>
      </c>
      <c r="AM97" s="96">
        <v>9790619</v>
      </c>
      <c r="AN97" s="96">
        <v>10037522</v>
      </c>
      <c r="AO97" s="96">
        <v>10286786</v>
      </c>
      <c r="AP97" s="96">
        <v>10536942</v>
      </c>
      <c r="AQ97" s="96">
        <v>10788362</v>
      </c>
      <c r="AR97" s="96">
        <v>11046215</v>
      </c>
      <c r="AS97" s="96">
        <v>11311078</v>
      </c>
      <c r="AT97" s="96">
        <v>11589761</v>
      </c>
      <c r="AU97" s="96">
        <v>11871565</v>
      </c>
      <c r="AV97" s="96">
        <v>12147518</v>
      </c>
      <c r="AW97" s="96">
        <v>12415334</v>
      </c>
      <c r="AX97" s="96">
        <v>12682108</v>
      </c>
      <c r="AY97" s="96">
        <v>12948292</v>
      </c>
      <c r="AZ97" s="96">
        <v>13213330</v>
      </c>
      <c r="BA97" s="96">
        <v>13477017</v>
      </c>
      <c r="BB97" s="96">
        <v>13739299</v>
      </c>
      <c r="BC97" s="96">
        <v>14000190</v>
      </c>
      <c r="BD97" s="96">
        <v>14259687</v>
      </c>
      <c r="BE97" s="96">
        <v>14521515</v>
      </c>
      <c r="BF97" s="96">
        <v>14781942</v>
      </c>
      <c r="BG97" s="96">
        <v>15043981</v>
      </c>
      <c r="BH97" s="96">
        <v>15306316</v>
      </c>
      <c r="BI97" s="96">
        <v>15567419</v>
      </c>
      <c r="BJ97" s="96">
        <v>15827690</v>
      </c>
      <c r="BK97" s="96">
        <v>16087418</v>
      </c>
      <c r="BL97" s="96">
        <v>16346950</v>
      </c>
      <c r="BM97" s="96">
        <v>16604026</v>
      </c>
      <c r="BN97" s="96">
        <v>16858333</v>
      </c>
      <c r="BO97" s="96">
        <v>17109746</v>
      </c>
      <c r="BP97" s="96">
        <v>17357886</v>
      </c>
      <c r="BQ97" s="96">
        <v>17602431</v>
      </c>
    </row>
    <row r="98" spans="1:69" x14ac:dyDescent="0.25">
      <c r="A98" s="96" t="s">
        <v>311</v>
      </c>
      <c r="B98" s="96" t="s">
        <v>4098</v>
      </c>
      <c r="C98" s="96" t="s">
        <v>4215</v>
      </c>
      <c r="D98" s="101">
        <f t="shared" si="1"/>
        <v>167784.35294117648</v>
      </c>
      <c r="E98" s="96" t="s">
        <v>4216</v>
      </c>
      <c r="F98" s="96">
        <v>72374</v>
      </c>
      <c r="G98" s="96">
        <v>73873</v>
      </c>
      <c r="H98" s="96">
        <v>75412</v>
      </c>
      <c r="I98" s="96">
        <v>76996</v>
      </c>
      <c r="J98" s="96">
        <v>78621</v>
      </c>
      <c r="K98" s="96">
        <v>80255</v>
      </c>
      <c r="L98" s="96">
        <v>81879</v>
      </c>
      <c r="M98" s="96">
        <v>83480</v>
      </c>
      <c r="N98" s="96">
        <v>85046</v>
      </c>
      <c r="O98" s="96">
        <v>86534</v>
      </c>
      <c r="P98" s="96">
        <v>88300</v>
      </c>
      <c r="Q98" s="96">
        <v>90505</v>
      </c>
      <c r="R98" s="96">
        <v>92815</v>
      </c>
      <c r="S98" s="96">
        <v>95100</v>
      </c>
      <c r="T98" s="96">
        <v>97329</v>
      </c>
      <c r="U98" s="96">
        <v>99478</v>
      </c>
      <c r="V98" s="96">
        <v>101590</v>
      </c>
      <c r="W98" s="96">
        <v>103676</v>
      </c>
      <c r="X98" s="96">
        <v>105710</v>
      </c>
      <c r="Y98" s="96">
        <v>107790</v>
      </c>
      <c r="Z98" s="96">
        <v>110286</v>
      </c>
      <c r="AA98" s="96">
        <v>113221</v>
      </c>
      <c r="AB98" s="96">
        <v>116189</v>
      </c>
      <c r="AC98" s="96">
        <v>119067</v>
      </c>
      <c r="AD98" s="96">
        <v>121885</v>
      </c>
      <c r="AE98" s="96">
        <v>124675</v>
      </c>
      <c r="AF98" s="96">
        <v>127462</v>
      </c>
      <c r="AG98" s="96">
        <v>130259</v>
      </c>
      <c r="AH98" s="96">
        <v>133079</v>
      </c>
      <c r="AI98" s="96">
        <v>135759</v>
      </c>
      <c r="AJ98" s="96">
        <v>138263</v>
      </c>
      <c r="AK98" s="96">
        <v>140739</v>
      </c>
      <c r="AL98" s="96">
        <v>143173</v>
      </c>
      <c r="AM98" s="96">
        <v>145541</v>
      </c>
      <c r="AN98" s="96">
        <v>147843</v>
      </c>
      <c r="AO98" s="96">
        <v>150094</v>
      </c>
      <c r="AP98" s="96">
        <v>152261</v>
      </c>
      <c r="AQ98" s="96">
        <v>154330</v>
      </c>
      <c r="AR98" s="96">
        <v>156357</v>
      </c>
      <c r="AS98" s="96">
        <v>158395</v>
      </c>
      <c r="AT98" s="96">
        <v>160188</v>
      </c>
      <c r="AU98" s="96">
        <v>161524</v>
      </c>
      <c r="AV98" s="96">
        <v>162563</v>
      </c>
      <c r="AW98" s="96">
        <v>163385</v>
      </c>
      <c r="AX98" s="96">
        <v>164004</v>
      </c>
      <c r="AY98" s="96">
        <v>164430</v>
      </c>
      <c r="AZ98" s="96">
        <v>164675</v>
      </c>
      <c r="BA98" s="96">
        <v>164763</v>
      </c>
      <c r="BB98" s="96">
        <v>164725</v>
      </c>
      <c r="BC98" s="96">
        <v>164580</v>
      </c>
      <c r="BD98" s="96">
        <v>164905</v>
      </c>
      <c r="BE98" s="96">
        <v>165649</v>
      </c>
      <c r="BF98" s="96">
        <v>166392</v>
      </c>
      <c r="BG98" s="96">
        <v>167054</v>
      </c>
      <c r="BH98" s="96">
        <v>167543</v>
      </c>
      <c r="BI98" s="96">
        <v>167978</v>
      </c>
      <c r="BJ98" s="96">
        <v>168346</v>
      </c>
      <c r="BK98" s="96">
        <v>168606</v>
      </c>
      <c r="BL98" s="96">
        <v>168678</v>
      </c>
      <c r="BM98" s="96">
        <v>168624</v>
      </c>
      <c r="BN98" s="96">
        <v>169231</v>
      </c>
      <c r="BO98" s="96">
        <v>170534</v>
      </c>
      <c r="BP98" s="96">
        <v>171774</v>
      </c>
      <c r="BQ98" s="96">
        <v>172952</v>
      </c>
    </row>
    <row r="99" spans="1:69" x14ac:dyDescent="0.25">
      <c r="A99" s="96" t="s">
        <v>312</v>
      </c>
      <c r="B99" s="96" t="s">
        <v>313</v>
      </c>
      <c r="C99" s="96" t="s">
        <v>4215</v>
      </c>
      <c r="D99" s="101">
        <f t="shared" si="1"/>
        <v>769562.23529411759</v>
      </c>
      <c r="E99" s="96" t="s">
        <v>4216</v>
      </c>
      <c r="F99" s="96">
        <v>571990</v>
      </c>
      <c r="G99" s="96">
        <v>588597</v>
      </c>
      <c r="H99" s="96">
        <v>604833</v>
      </c>
      <c r="I99" s="96">
        <v>620703</v>
      </c>
      <c r="J99" s="96">
        <v>635957</v>
      </c>
      <c r="K99" s="96">
        <v>650207</v>
      </c>
      <c r="L99" s="96">
        <v>663241</v>
      </c>
      <c r="M99" s="96">
        <v>675064</v>
      </c>
      <c r="N99" s="96">
        <v>685887</v>
      </c>
      <c r="O99" s="96">
        <v>695919</v>
      </c>
      <c r="P99" s="96">
        <v>705261</v>
      </c>
      <c r="Q99" s="96">
        <v>713904</v>
      </c>
      <c r="R99" s="96">
        <v>721994</v>
      </c>
      <c r="S99" s="96">
        <v>729865</v>
      </c>
      <c r="T99" s="96">
        <v>737701</v>
      </c>
      <c r="U99" s="96">
        <v>745590</v>
      </c>
      <c r="V99" s="96">
        <v>753553</v>
      </c>
      <c r="W99" s="96">
        <v>761378</v>
      </c>
      <c r="X99" s="96">
        <v>768609</v>
      </c>
      <c r="Y99" s="96">
        <v>774482</v>
      </c>
      <c r="Z99" s="96">
        <v>778176</v>
      </c>
      <c r="AA99" s="96">
        <v>779686</v>
      </c>
      <c r="AB99" s="96">
        <v>779639</v>
      </c>
      <c r="AC99" s="96">
        <v>778372</v>
      </c>
      <c r="AD99" s="96">
        <v>776007</v>
      </c>
      <c r="AE99" s="96">
        <v>772671</v>
      </c>
      <c r="AF99" s="96">
        <v>768508</v>
      </c>
      <c r="AG99" s="96">
        <v>763706</v>
      </c>
      <c r="AH99" s="96">
        <v>758450</v>
      </c>
      <c r="AI99" s="96">
        <v>752897</v>
      </c>
      <c r="AJ99" s="96">
        <v>747116</v>
      </c>
      <c r="AK99" s="96">
        <v>744096</v>
      </c>
      <c r="AL99" s="96">
        <v>744998</v>
      </c>
      <c r="AM99" s="96">
        <v>747189</v>
      </c>
      <c r="AN99" s="96">
        <v>749546</v>
      </c>
      <c r="AO99" s="96">
        <v>751689</v>
      </c>
      <c r="AP99" s="96">
        <v>753571</v>
      </c>
      <c r="AQ99" s="96">
        <v>755211</v>
      </c>
      <c r="AR99" s="96">
        <v>756697</v>
      </c>
      <c r="AS99" s="96">
        <v>758014</v>
      </c>
      <c r="AT99" s="96">
        <v>759051</v>
      </c>
      <c r="AU99" s="96">
        <v>759809</v>
      </c>
      <c r="AV99" s="96">
        <v>760323</v>
      </c>
      <c r="AW99" s="96">
        <v>760562</v>
      </c>
      <c r="AX99" s="96">
        <v>760424</v>
      </c>
      <c r="AY99" s="96">
        <v>759709</v>
      </c>
      <c r="AZ99" s="96">
        <v>758367</v>
      </c>
      <c r="BA99" s="96">
        <v>756521</v>
      </c>
      <c r="BB99" s="96">
        <v>754150</v>
      </c>
      <c r="BC99" s="96">
        <v>751258</v>
      </c>
      <c r="BD99" s="96">
        <v>747932</v>
      </c>
      <c r="BE99" s="96">
        <v>744230</v>
      </c>
      <c r="BF99" s="96">
        <v>743966</v>
      </c>
      <c r="BG99" s="96">
        <v>747420</v>
      </c>
      <c r="BH99" s="96">
        <v>751115</v>
      </c>
      <c r="BI99" s="96">
        <v>755031</v>
      </c>
      <c r="BJ99" s="96">
        <v>759087</v>
      </c>
      <c r="BK99" s="96">
        <v>763252</v>
      </c>
      <c r="BL99" s="96">
        <v>785514</v>
      </c>
      <c r="BM99" s="96">
        <v>798753</v>
      </c>
      <c r="BN99" s="96">
        <v>797202</v>
      </c>
      <c r="BO99" s="96">
        <v>804567</v>
      </c>
      <c r="BP99" s="96">
        <v>808726</v>
      </c>
      <c r="BQ99" s="96">
        <v>813834</v>
      </c>
    </row>
    <row r="100" spans="1:69" x14ac:dyDescent="0.25">
      <c r="A100" s="96" t="s">
        <v>4097</v>
      </c>
      <c r="B100" s="96" t="s">
        <v>4096</v>
      </c>
      <c r="C100" s="96" t="s">
        <v>4215</v>
      </c>
      <c r="D100" s="101">
        <f t="shared" si="1"/>
        <v>1360721604</v>
      </c>
      <c r="E100" s="96" t="s">
        <v>4216</v>
      </c>
      <c r="F100" s="96">
        <v>907912413</v>
      </c>
      <c r="G100" s="96">
        <v>919107547</v>
      </c>
      <c r="H100" s="96">
        <v>930536680</v>
      </c>
      <c r="I100" s="96">
        <v>941879887</v>
      </c>
      <c r="J100" s="96">
        <v>953215721</v>
      </c>
      <c r="K100" s="96">
        <v>964261686</v>
      </c>
      <c r="L100" s="96">
        <v>974157526</v>
      </c>
      <c r="M100" s="96">
        <v>983690017</v>
      </c>
      <c r="N100" s="96">
        <v>993133232</v>
      </c>
      <c r="O100" s="96">
        <v>1002691282</v>
      </c>
      <c r="P100" s="96">
        <v>1012186875</v>
      </c>
      <c r="Q100" s="96">
        <v>1023331593</v>
      </c>
      <c r="R100" s="96">
        <v>1033198607</v>
      </c>
      <c r="S100" s="96">
        <v>1042769605</v>
      </c>
      <c r="T100" s="96">
        <v>1052189245</v>
      </c>
      <c r="U100" s="96">
        <v>1061393041</v>
      </c>
      <c r="V100" s="96">
        <v>1070186825</v>
      </c>
      <c r="W100" s="96">
        <v>1078894429</v>
      </c>
      <c r="X100" s="96">
        <v>1087645025</v>
      </c>
      <c r="Y100" s="96">
        <v>1096681462</v>
      </c>
      <c r="Z100" s="96">
        <v>1105492737</v>
      </c>
      <c r="AA100" s="96">
        <v>1114189491</v>
      </c>
      <c r="AB100" s="96">
        <v>1122386268</v>
      </c>
      <c r="AC100" s="96">
        <v>1130028100</v>
      </c>
      <c r="AD100" s="96">
        <v>1137503635</v>
      </c>
      <c r="AE100" s="96">
        <v>1145056586</v>
      </c>
      <c r="AF100" s="96">
        <v>1152740549</v>
      </c>
      <c r="AG100" s="96">
        <v>1160564047</v>
      </c>
      <c r="AH100" s="96">
        <v>1168510076</v>
      </c>
      <c r="AI100" s="96">
        <v>1176763924</v>
      </c>
      <c r="AJ100" s="96">
        <v>1184203705</v>
      </c>
      <c r="AK100" s="96">
        <v>1192917410</v>
      </c>
      <c r="AL100" s="96">
        <v>1201571467</v>
      </c>
      <c r="AM100" s="96">
        <v>1209574376</v>
      </c>
      <c r="AN100" s="96">
        <v>1217016521</v>
      </c>
      <c r="AO100" s="96">
        <v>1224100529</v>
      </c>
      <c r="AP100" s="96">
        <v>1231090974</v>
      </c>
      <c r="AQ100" s="96">
        <v>1237913846</v>
      </c>
      <c r="AR100" s="96">
        <v>1244547641</v>
      </c>
      <c r="AS100" s="96">
        <v>1250881910</v>
      </c>
      <c r="AT100" s="96">
        <v>1256926406</v>
      </c>
      <c r="AU100" s="96">
        <v>1262875491</v>
      </c>
      <c r="AV100" s="96">
        <v>1268844485</v>
      </c>
      <c r="AW100" s="96">
        <v>1274957396</v>
      </c>
      <c r="AX100" s="96">
        <v>1281374060</v>
      </c>
      <c r="AY100" s="96">
        <v>1288177967</v>
      </c>
      <c r="AZ100" s="96">
        <v>1296180548</v>
      </c>
      <c r="BA100" s="96">
        <v>1305161431</v>
      </c>
      <c r="BB100" s="96">
        <v>1314663441</v>
      </c>
      <c r="BC100" s="96">
        <v>1323316736</v>
      </c>
      <c r="BD100" s="96">
        <v>1330723736</v>
      </c>
      <c r="BE100" s="96">
        <v>1335858758</v>
      </c>
      <c r="BF100" s="96">
        <v>1342743557</v>
      </c>
      <c r="BG100" s="96">
        <v>1349905020</v>
      </c>
      <c r="BH100" s="96">
        <v>1357161865</v>
      </c>
      <c r="BI100" s="96">
        <v>1364282269</v>
      </c>
      <c r="BJ100" s="96">
        <v>1371516373</v>
      </c>
      <c r="BK100" s="96">
        <v>1377929189</v>
      </c>
      <c r="BL100" s="96">
        <v>1383955367</v>
      </c>
      <c r="BM100" s="96">
        <v>1389172209</v>
      </c>
      <c r="BN100" s="96">
        <v>1393950970</v>
      </c>
      <c r="BO100" s="96">
        <v>1392964458</v>
      </c>
      <c r="BP100" s="96">
        <v>1395940386</v>
      </c>
      <c r="BQ100" s="96">
        <v>1403021503</v>
      </c>
    </row>
    <row r="101" spans="1:69" x14ac:dyDescent="0.25">
      <c r="A101" s="96" t="s">
        <v>314</v>
      </c>
      <c r="B101" s="96" t="s">
        <v>315</v>
      </c>
      <c r="C101" s="96" t="s">
        <v>4215</v>
      </c>
      <c r="D101" s="101">
        <f t="shared" si="1"/>
        <v>7250535.2941176472</v>
      </c>
      <c r="E101" s="96" t="s">
        <v>4216</v>
      </c>
      <c r="F101" s="96">
        <v>3114671</v>
      </c>
      <c r="G101" s="96">
        <v>3168100</v>
      </c>
      <c r="H101" s="96">
        <v>3305200</v>
      </c>
      <c r="I101" s="96">
        <v>3420900</v>
      </c>
      <c r="J101" s="96">
        <v>3504600</v>
      </c>
      <c r="K101" s="96">
        <v>3597900</v>
      </c>
      <c r="L101" s="96">
        <v>3629900</v>
      </c>
      <c r="M101" s="96">
        <v>3722800</v>
      </c>
      <c r="N101" s="96">
        <v>3802700</v>
      </c>
      <c r="O101" s="96">
        <v>3863900</v>
      </c>
      <c r="P101" s="96">
        <v>3959000</v>
      </c>
      <c r="Q101" s="96">
        <v>4045300</v>
      </c>
      <c r="R101" s="96">
        <v>4123600</v>
      </c>
      <c r="S101" s="96">
        <v>4241600</v>
      </c>
      <c r="T101" s="96">
        <v>4377800</v>
      </c>
      <c r="U101" s="96">
        <v>4461600</v>
      </c>
      <c r="V101" s="96">
        <v>4518000</v>
      </c>
      <c r="W101" s="96">
        <v>4583700</v>
      </c>
      <c r="X101" s="96">
        <v>4667500</v>
      </c>
      <c r="Y101" s="96">
        <v>4929700</v>
      </c>
      <c r="Z101" s="96">
        <v>5063100</v>
      </c>
      <c r="AA101" s="96">
        <v>5183400</v>
      </c>
      <c r="AB101" s="96">
        <v>5264500</v>
      </c>
      <c r="AC101" s="96">
        <v>5345100</v>
      </c>
      <c r="AD101" s="96">
        <v>5397900</v>
      </c>
      <c r="AE101" s="96">
        <v>5456200</v>
      </c>
      <c r="AF101" s="96">
        <v>5524600</v>
      </c>
      <c r="AG101" s="96">
        <v>5580500</v>
      </c>
      <c r="AH101" s="96">
        <v>5627600</v>
      </c>
      <c r="AI101" s="96">
        <v>5686200</v>
      </c>
      <c r="AJ101" s="96">
        <v>5704500</v>
      </c>
      <c r="AK101" s="96">
        <v>5752000</v>
      </c>
      <c r="AL101" s="96">
        <v>5800500</v>
      </c>
      <c r="AM101" s="96">
        <v>5901000</v>
      </c>
      <c r="AN101" s="96">
        <v>6035400</v>
      </c>
      <c r="AO101" s="96">
        <v>6156100</v>
      </c>
      <c r="AP101" s="96">
        <v>6435500</v>
      </c>
      <c r="AQ101" s="96">
        <v>6489300</v>
      </c>
      <c r="AR101" s="96">
        <v>6543700</v>
      </c>
      <c r="AS101" s="96">
        <v>6606500</v>
      </c>
      <c r="AT101" s="96">
        <v>6665000</v>
      </c>
      <c r="AU101" s="96">
        <v>6714300</v>
      </c>
      <c r="AV101" s="96">
        <v>6744100</v>
      </c>
      <c r="AW101" s="96">
        <v>6730800</v>
      </c>
      <c r="AX101" s="96">
        <v>6783500</v>
      </c>
      <c r="AY101" s="96">
        <v>6813200</v>
      </c>
      <c r="AZ101" s="96">
        <v>6857100</v>
      </c>
      <c r="BA101" s="96">
        <v>6916300</v>
      </c>
      <c r="BB101" s="96">
        <v>6957800</v>
      </c>
      <c r="BC101" s="96">
        <v>6972800</v>
      </c>
      <c r="BD101" s="96">
        <v>7024200</v>
      </c>
      <c r="BE101" s="96">
        <v>7071600</v>
      </c>
      <c r="BF101" s="96">
        <v>7150100</v>
      </c>
      <c r="BG101" s="96">
        <v>7178900</v>
      </c>
      <c r="BH101" s="96">
        <v>7229500</v>
      </c>
      <c r="BI101" s="96">
        <v>7291300</v>
      </c>
      <c r="BJ101" s="96">
        <v>7336600</v>
      </c>
      <c r="BK101" s="96">
        <v>7393200</v>
      </c>
      <c r="BL101" s="96">
        <v>7452600</v>
      </c>
      <c r="BM101" s="96">
        <v>7507900</v>
      </c>
      <c r="BN101" s="96">
        <v>7481000</v>
      </c>
      <c r="BO101" s="96">
        <v>7413100</v>
      </c>
      <c r="BP101" s="96">
        <v>7346100</v>
      </c>
      <c r="BQ101" s="96">
        <v>7536100</v>
      </c>
    </row>
    <row r="102" spans="1:69" x14ac:dyDescent="0.25">
      <c r="A102" s="96" t="s">
        <v>316</v>
      </c>
      <c r="B102" s="96" t="s">
        <v>317</v>
      </c>
      <c r="C102" s="96" t="s">
        <v>4215</v>
      </c>
      <c r="D102" s="101">
        <f t="shared" si="1"/>
        <v>9283437.5294117648</v>
      </c>
      <c r="E102" s="96" t="s">
        <v>4216</v>
      </c>
      <c r="F102" s="96">
        <v>2078617</v>
      </c>
      <c r="G102" s="96">
        <v>2139928</v>
      </c>
      <c r="H102" s="96">
        <v>2202854</v>
      </c>
      <c r="I102" s="96">
        <v>2267708</v>
      </c>
      <c r="J102" s="96">
        <v>2334492</v>
      </c>
      <c r="K102" s="96">
        <v>2403465</v>
      </c>
      <c r="L102" s="96">
        <v>2474523</v>
      </c>
      <c r="M102" s="96">
        <v>2547497</v>
      </c>
      <c r="N102" s="96">
        <v>2622982</v>
      </c>
      <c r="O102" s="96">
        <v>2701381</v>
      </c>
      <c r="P102" s="96">
        <v>2782753</v>
      </c>
      <c r="Q102" s="96">
        <v>2867501</v>
      </c>
      <c r="R102" s="96">
        <v>2956021</v>
      </c>
      <c r="S102" s="96">
        <v>3046715</v>
      </c>
      <c r="T102" s="96">
        <v>3136539</v>
      </c>
      <c r="U102" s="96">
        <v>3231631</v>
      </c>
      <c r="V102" s="96">
        <v>3334814</v>
      </c>
      <c r="W102" s="96">
        <v>3441122</v>
      </c>
      <c r="X102" s="96">
        <v>3550368</v>
      </c>
      <c r="Y102" s="96">
        <v>3662736</v>
      </c>
      <c r="Z102" s="96">
        <v>3777990</v>
      </c>
      <c r="AA102" s="96">
        <v>3895736</v>
      </c>
      <c r="AB102" s="96">
        <v>4015647</v>
      </c>
      <c r="AC102" s="96">
        <v>4137784</v>
      </c>
      <c r="AD102" s="96">
        <v>4261919</v>
      </c>
      <c r="AE102" s="96">
        <v>4387693</v>
      </c>
      <c r="AF102" s="96">
        <v>4515568</v>
      </c>
      <c r="AG102" s="96">
        <v>4645733</v>
      </c>
      <c r="AH102" s="96">
        <v>4778114</v>
      </c>
      <c r="AI102" s="96">
        <v>4913676</v>
      </c>
      <c r="AJ102" s="96">
        <v>5053234</v>
      </c>
      <c r="AK102" s="96">
        <v>5196887</v>
      </c>
      <c r="AL102" s="96">
        <v>5344774</v>
      </c>
      <c r="AM102" s="96">
        <v>5496841</v>
      </c>
      <c r="AN102" s="96">
        <v>5652934</v>
      </c>
      <c r="AO102" s="96">
        <v>5812832</v>
      </c>
      <c r="AP102" s="96">
        <v>5976550</v>
      </c>
      <c r="AQ102" s="96">
        <v>6144112</v>
      </c>
      <c r="AR102" s="96">
        <v>6308537</v>
      </c>
      <c r="AS102" s="96">
        <v>6477365</v>
      </c>
      <c r="AT102" s="96">
        <v>6656725</v>
      </c>
      <c r="AU102" s="96">
        <v>6837861</v>
      </c>
      <c r="AV102" s="96">
        <v>7019908</v>
      </c>
      <c r="AW102" s="96">
        <v>7201881</v>
      </c>
      <c r="AX102" s="96">
        <v>7383407</v>
      </c>
      <c r="AY102" s="96">
        <v>7564613</v>
      </c>
      <c r="AZ102" s="96">
        <v>7745200</v>
      </c>
      <c r="BA102" s="96">
        <v>7924462</v>
      </c>
      <c r="BB102" s="96">
        <v>8101777</v>
      </c>
      <c r="BC102" s="96">
        <v>8277302</v>
      </c>
      <c r="BD102" s="96">
        <v>8450933</v>
      </c>
      <c r="BE102" s="96">
        <v>8622504</v>
      </c>
      <c r="BF102" s="96">
        <v>8792367</v>
      </c>
      <c r="BG102" s="96">
        <v>8960657</v>
      </c>
      <c r="BH102" s="96">
        <v>9127846</v>
      </c>
      <c r="BI102" s="96">
        <v>9294505</v>
      </c>
      <c r="BJ102" s="96">
        <v>9460798</v>
      </c>
      <c r="BK102" s="96">
        <v>9626842</v>
      </c>
      <c r="BL102" s="96">
        <v>9792850</v>
      </c>
      <c r="BM102" s="96">
        <v>9958829</v>
      </c>
      <c r="BN102" s="96">
        <v>10121763</v>
      </c>
      <c r="BO102" s="96">
        <v>10278345</v>
      </c>
      <c r="BP102" s="96">
        <v>10432860</v>
      </c>
      <c r="BQ102" s="96">
        <v>10593798</v>
      </c>
    </row>
    <row r="103" spans="1:69" x14ac:dyDescent="0.25">
      <c r="A103" s="96" t="s">
        <v>4095</v>
      </c>
      <c r="B103" s="96" t="s">
        <v>4094</v>
      </c>
      <c r="C103" s="96" t="s">
        <v>4215</v>
      </c>
      <c r="D103" s="101">
        <f t="shared" si="1"/>
        <v>733849412.52941179</v>
      </c>
      <c r="E103" s="96" t="s">
        <v>4216</v>
      </c>
      <c r="F103" s="96">
        <v>163453961</v>
      </c>
      <c r="G103" s="96">
        <v>167427839</v>
      </c>
      <c r="H103" s="96">
        <v>171555341</v>
      </c>
      <c r="I103" s="96">
        <v>175832578</v>
      </c>
      <c r="J103" s="96">
        <v>180294830</v>
      </c>
      <c r="K103" s="96">
        <v>184949176</v>
      </c>
      <c r="L103" s="96">
        <v>189744990</v>
      </c>
      <c r="M103" s="96">
        <v>194742549</v>
      </c>
      <c r="N103" s="96">
        <v>199980949</v>
      </c>
      <c r="O103" s="96">
        <v>205388448</v>
      </c>
      <c r="P103" s="96">
        <v>210973069</v>
      </c>
      <c r="Q103" s="96">
        <v>216706865</v>
      </c>
      <c r="R103" s="96">
        <v>222495959</v>
      </c>
      <c r="S103" s="96">
        <v>228507880</v>
      </c>
      <c r="T103" s="96">
        <v>234861273</v>
      </c>
      <c r="U103" s="96">
        <v>241415576</v>
      </c>
      <c r="V103" s="96">
        <v>248105304</v>
      </c>
      <c r="W103" s="96">
        <v>254798463</v>
      </c>
      <c r="X103" s="96">
        <v>262035002</v>
      </c>
      <c r="Y103" s="96">
        <v>269571043</v>
      </c>
      <c r="Z103" s="96">
        <v>276049311</v>
      </c>
      <c r="AA103" s="96">
        <v>282020641</v>
      </c>
      <c r="AB103" s="96">
        <v>289043160</v>
      </c>
      <c r="AC103" s="96">
        <v>296920640</v>
      </c>
      <c r="AD103" s="96">
        <v>305097813</v>
      </c>
      <c r="AE103" s="96">
        <v>313452117</v>
      </c>
      <c r="AF103" s="96">
        <v>321846502</v>
      </c>
      <c r="AG103" s="96">
        <v>330566338</v>
      </c>
      <c r="AH103" s="96">
        <v>339527267</v>
      </c>
      <c r="AI103" s="96">
        <v>348860257</v>
      </c>
      <c r="AJ103" s="96">
        <v>358121820</v>
      </c>
      <c r="AK103" s="96">
        <v>367531126</v>
      </c>
      <c r="AL103" s="96">
        <v>378502714</v>
      </c>
      <c r="AM103" s="96">
        <v>390576688</v>
      </c>
      <c r="AN103" s="96">
        <v>402287229</v>
      </c>
      <c r="AO103" s="96">
        <v>413913354</v>
      </c>
      <c r="AP103" s="96">
        <v>425839678</v>
      </c>
      <c r="AQ103" s="96">
        <v>437721228</v>
      </c>
      <c r="AR103" s="96">
        <v>449883034</v>
      </c>
      <c r="AS103" s="96">
        <v>462533086</v>
      </c>
      <c r="AT103" s="96">
        <v>475127894</v>
      </c>
      <c r="AU103" s="96">
        <v>488040621</v>
      </c>
      <c r="AV103" s="96">
        <v>502494432</v>
      </c>
      <c r="AW103" s="96">
        <v>517663749</v>
      </c>
      <c r="AX103" s="96">
        <v>532571131</v>
      </c>
      <c r="AY103" s="96">
        <v>547936900</v>
      </c>
      <c r="AZ103" s="96">
        <v>563930944</v>
      </c>
      <c r="BA103" s="96">
        <v>579864063</v>
      </c>
      <c r="BB103" s="96">
        <v>596301357</v>
      </c>
      <c r="BC103" s="96">
        <v>613535903</v>
      </c>
      <c r="BD103" s="96">
        <v>630953183</v>
      </c>
      <c r="BE103" s="96">
        <v>648927117</v>
      </c>
      <c r="BF103" s="96">
        <v>667520863</v>
      </c>
      <c r="BG103" s="96">
        <v>686620331</v>
      </c>
      <c r="BH103" s="96">
        <v>706617213</v>
      </c>
      <c r="BI103" s="96">
        <v>727129254</v>
      </c>
      <c r="BJ103" s="96">
        <v>748356635</v>
      </c>
      <c r="BK103" s="96">
        <v>770390212</v>
      </c>
      <c r="BL103" s="96">
        <v>792615894</v>
      </c>
      <c r="BM103" s="96">
        <v>815100831</v>
      </c>
      <c r="BN103" s="96">
        <v>838066650</v>
      </c>
      <c r="BO103" s="96">
        <v>861156745</v>
      </c>
      <c r="BP103" s="96">
        <v>884288332</v>
      </c>
      <c r="BQ103" s="96">
        <v>907995430</v>
      </c>
    </row>
    <row r="104" spans="1:69" x14ac:dyDescent="0.25">
      <c r="A104" s="96" t="s">
        <v>119</v>
      </c>
      <c r="B104" s="96" t="s">
        <v>318</v>
      </c>
      <c r="C104" s="96" t="s">
        <v>4215</v>
      </c>
      <c r="D104" s="101">
        <f t="shared" si="1"/>
        <v>4150227.6470588236</v>
      </c>
      <c r="E104" s="96" t="s">
        <v>4216</v>
      </c>
      <c r="F104" s="96">
        <v>4140181</v>
      </c>
      <c r="G104" s="96">
        <v>4167292</v>
      </c>
      <c r="H104" s="96">
        <v>4196712</v>
      </c>
      <c r="I104" s="96">
        <v>4225675</v>
      </c>
      <c r="J104" s="96">
        <v>4252876</v>
      </c>
      <c r="K104" s="96">
        <v>4280923</v>
      </c>
      <c r="L104" s="96">
        <v>4310701</v>
      </c>
      <c r="M104" s="96">
        <v>4338683</v>
      </c>
      <c r="N104" s="96">
        <v>4365628</v>
      </c>
      <c r="O104" s="96">
        <v>4391490</v>
      </c>
      <c r="P104" s="96">
        <v>4412252</v>
      </c>
      <c r="Q104" s="96">
        <v>4431275</v>
      </c>
      <c r="R104" s="96">
        <v>4450564</v>
      </c>
      <c r="S104" s="96">
        <v>4470161</v>
      </c>
      <c r="T104" s="96">
        <v>4490660</v>
      </c>
      <c r="U104" s="96">
        <v>4512082</v>
      </c>
      <c r="V104" s="96">
        <v>4535934</v>
      </c>
      <c r="W104" s="96">
        <v>4559571</v>
      </c>
      <c r="X104" s="96">
        <v>4581085</v>
      </c>
      <c r="Y104" s="96">
        <v>4594778</v>
      </c>
      <c r="Z104" s="96">
        <v>4599782</v>
      </c>
      <c r="AA104" s="96">
        <v>4611509</v>
      </c>
      <c r="AB104" s="96">
        <v>4634234</v>
      </c>
      <c r="AC104" s="96">
        <v>4658254</v>
      </c>
      <c r="AD104" s="96">
        <v>4680285</v>
      </c>
      <c r="AE104" s="96">
        <v>4701417</v>
      </c>
      <c r="AF104" s="96">
        <v>4721446</v>
      </c>
      <c r="AG104" s="96">
        <v>4739745</v>
      </c>
      <c r="AH104" s="96">
        <v>4755207</v>
      </c>
      <c r="AI104" s="96">
        <v>4767260</v>
      </c>
      <c r="AJ104" s="96">
        <v>4777368</v>
      </c>
      <c r="AK104" s="96">
        <v>4689022</v>
      </c>
      <c r="AL104" s="96">
        <v>4575818</v>
      </c>
      <c r="AM104" s="96">
        <v>4600463</v>
      </c>
      <c r="AN104" s="96">
        <v>4652024</v>
      </c>
      <c r="AO104" s="96">
        <v>4620030</v>
      </c>
      <c r="AP104" s="96">
        <v>4557097</v>
      </c>
      <c r="AQ104" s="96">
        <v>4534920</v>
      </c>
      <c r="AR104" s="96">
        <v>4532135</v>
      </c>
      <c r="AS104" s="96">
        <v>4512597</v>
      </c>
      <c r="AT104" s="96">
        <v>4468302</v>
      </c>
      <c r="AU104" s="96">
        <v>4299642</v>
      </c>
      <c r="AV104" s="96">
        <v>4302174</v>
      </c>
      <c r="AW104" s="96">
        <v>4303399</v>
      </c>
      <c r="AX104" s="96">
        <v>4304600</v>
      </c>
      <c r="AY104" s="96">
        <v>4310145</v>
      </c>
      <c r="AZ104" s="96">
        <v>4311159</v>
      </c>
      <c r="BA104" s="96">
        <v>4310217</v>
      </c>
      <c r="BB104" s="96">
        <v>4309705</v>
      </c>
      <c r="BC104" s="96">
        <v>4305181</v>
      </c>
      <c r="BD104" s="96">
        <v>4295427</v>
      </c>
      <c r="BE104" s="96">
        <v>4280622</v>
      </c>
      <c r="BF104" s="96">
        <v>4267558</v>
      </c>
      <c r="BG104" s="96">
        <v>4255689</v>
      </c>
      <c r="BH104" s="96">
        <v>4238389</v>
      </c>
      <c r="BI104" s="96">
        <v>4203604</v>
      </c>
      <c r="BJ104" s="96">
        <v>4174349</v>
      </c>
      <c r="BK104" s="96">
        <v>4124531</v>
      </c>
      <c r="BL104" s="96">
        <v>4087843</v>
      </c>
      <c r="BM104" s="96">
        <v>4065253</v>
      </c>
      <c r="BN104" s="96">
        <v>4047680</v>
      </c>
      <c r="BO104" s="96">
        <v>3878981</v>
      </c>
      <c r="BP104" s="96">
        <v>3855641</v>
      </c>
      <c r="BQ104" s="96">
        <v>3853200</v>
      </c>
    </row>
    <row r="105" spans="1:69" x14ac:dyDescent="0.25">
      <c r="A105" s="96" t="s">
        <v>319</v>
      </c>
      <c r="B105" s="96" t="s">
        <v>320</v>
      </c>
      <c r="C105" s="96" t="s">
        <v>4215</v>
      </c>
      <c r="D105" s="101">
        <f t="shared" si="1"/>
        <v>10569677.94117647</v>
      </c>
      <c r="E105" s="96" t="s">
        <v>4216</v>
      </c>
      <c r="F105" s="96">
        <v>3901139</v>
      </c>
      <c r="G105" s="96">
        <v>3974934</v>
      </c>
      <c r="H105" s="96">
        <v>4049504</v>
      </c>
      <c r="I105" s="96">
        <v>4122260</v>
      </c>
      <c r="J105" s="96">
        <v>4196349</v>
      </c>
      <c r="K105" s="96">
        <v>4274348</v>
      </c>
      <c r="L105" s="96">
        <v>4352949</v>
      </c>
      <c r="M105" s="96">
        <v>4432716</v>
      </c>
      <c r="N105" s="96">
        <v>4514006</v>
      </c>
      <c r="O105" s="96">
        <v>4596642</v>
      </c>
      <c r="P105" s="96">
        <v>4680812</v>
      </c>
      <c r="Q105" s="96">
        <v>4766423</v>
      </c>
      <c r="R105" s="96">
        <v>4853117</v>
      </c>
      <c r="S105" s="96">
        <v>4940710</v>
      </c>
      <c r="T105" s="96">
        <v>5030652</v>
      </c>
      <c r="U105" s="96">
        <v>5124560</v>
      </c>
      <c r="V105" s="96">
        <v>5222342</v>
      </c>
      <c r="W105" s="96">
        <v>5323827</v>
      </c>
      <c r="X105" s="96">
        <v>5428667</v>
      </c>
      <c r="Y105" s="96">
        <v>5536423</v>
      </c>
      <c r="Z105" s="96">
        <v>5646676</v>
      </c>
      <c r="AA105" s="96">
        <v>5760197</v>
      </c>
      <c r="AB105" s="96">
        <v>5877684</v>
      </c>
      <c r="AC105" s="96">
        <v>5997739</v>
      </c>
      <c r="AD105" s="96">
        <v>6119932</v>
      </c>
      <c r="AE105" s="96">
        <v>6245539</v>
      </c>
      <c r="AF105" s="96">
        <v>6375097</v>
      </c>
      <c r="AG105" s="96">
        <v>6508349</v>
      </c>
      <c r="AH105" s="96">
        <v>6644959</v>
      </c>
      <c r="AI105" s="96">
        <v>6784161</v>
      </c>
      <c r="AJ105" s="96">
        <v>6925331</v>
      </c>
      <c r="AK105" s="96">
        <v>7066055</v>
      </c>
      <c r="AL105" s="96">
        <v>7205780</v>
      </c>
      <c r="AM105" s="96">
        <v>7345940</v>
      </c>
      <c r="AN105" s="96">
        <v>7486091</v>
      </c>
      <c r="AO105" s="96">
        <v>7627316</v>
      </c>
      <c r="AP105" s="96">
        <v>7770593</v>
      </c>
      <c r="AQ105" s="96">
        <v>7915172</v>
      </c>
      <c r="AR105" s="96">
        <v>8060896</v>
      </c>
      <c r="AS105" s="96">
        <v>8208941</v>
      </c>
      <c r="AT105" s="96">
        <v>8360225</v>
      </c>
      <c r="AU105" s="96">
        <v>8511728</v>
      </c>
      <c r="AV105" s="96">
        <v>8661546</v>
      </c>
      <c r="AW105" s="96">
        <v>8812245</v>
      </c>
      <c r="AX105" s="96">
        <v>8961489</v>
      </c>
      <c r="AY105" s="96">
        <v>9111900</v>
      </c>
      <c r="AZ105" s="96">
        <v>9266288</v>
      </c>
      <c r="BA105" s="96">
        <v>9420826</v>
      </c>
      <c r="BB105" s="96">
        <v>9575247</v>
      </c>
      <c r="BC105" s="96">
        <v>9730638</v>
      </c>
      <c r="BD105" s="96">
        <v>9842880</v>
      </c>
      <c r="BE105" s="96">
        <v>9954312</v>
      </c>
      <c r="BF105" s="96">
        <v>10108539</v>
      </c>
      <c r="BG105" s="96">
        <v>10261206</v>
      </c>
      <c r="BH105" s="96">
        <v>10412740</v>
      </c>
      <c r="BI105" s="96">
        <v>10563757</v>
      </c>
      <c r="BJ105" s="96">
        <v>10713849</v>
      </c>
      <c r="BK105" s="96">
        <v>10863543</v>
      </c>
      <c r="BL105" s="96">
        <v>11012421</v>
      </c>
      <c r="BM105" s="96">
        <v>11160438</v>
      </c>
      <c r="BN105" s="96">
        <v>11306801</v>
      </c>
      <c r="BO105" s="96">
        <v>11447569</v>
      </c>
      <c r="BP105" s="96">
        <v>11584996</v>
      </c>
      <c r="BQ105" s="96">
        <v>11724763</v>
      </c>
    </row>
    <row r="106" spans="1:69" x14ac:dyDescent="0.25">
      <c r="A106" s="96" t="s">
        <v>131</v>
      </c>
      <c r="B106" s="96" t="s">
        <v>321</v>
      </c>
      <c r="C106" s="96" t="s">
        <v>4215</v>
      </c>
      <c r="D106" s="101">
        <f t="shared" si="1"/>
        <v>9850174.2352941185</v>
      </c>
      <c r="E106" s="96" t="s">
        <v>4216</v>
      </c>
      <c r="F106" s="96">
        <v>9983967</v>
      </c>
      <c r="G106" s="96">
        <v>10029321</v>
      </c>
      <c r="H106" s="96">
        <v>10061734</v>
      </c>
      <c r="I106" s="96">
        <v>10087947</v>
      </c>
      <c r="J106" s="96">
        <v>10119835</v>
      </c>
      <c r="K106" s="96">
        <v>10147935</v>
      </c>
      <c r="L106" s="96">
        <v>10178653</v>
      </c>
      <c r="M106" s="96">
        <v>10216604</v>
      </c>
      <c r="N106" s="96">
        <v>10255815</v>
      </c>
      <c r="O106" s="96">
        <v>10298723</v>
      </c>
      <c r="P106" s="96">
        <v>10337910</v>
      </c>
      <c r="Q106" s="96">
        <v>10367537</v>
      </c>
      <c r="R106" s="96">
        <v>10398489</v>
      </c>
      <c r="S106" s="96">
        <v>10432055</v>
      </c>
      <c r="T106" s="96">
        <v>10478720</v>
      </c>
      <c r="U106" s="96">
        <v>10540525</v>
      </c>
      <c r="V106" s="96">
        <v>10598677</v>
      </c>
      <c r="W106" s="96">
        <v>10648031</v>
      </c>
      <c r="X106" s="96">
        <v>10684822</v>
      </c>
      <c r="Y106" s="96">
        <v>10704152</v>
      </c>
      <c r="Z106" s="96">
        <v>10711122</v>
      </c>
      <c r="AA106" s="96">
        <v>10711848</v>
      </c>
      <c r="AB106" s="96">
        <v>10705535</v>
      </c>
      <c r="AC106" s="96">
        <v>10689463</v>
      </c>
      <c r="AD106" s="96">
        <v>10668095</v>
      </c>
      <c r="AE106" s="96">
        <v>10648713</v>
      </c>
      <c r="AF106" s="96">
        <v>10630564</v>
      </c>
      <c r="AG106" s="96">
        <v>10612741</v>
      </c>
      <c r="AH106" s="96">
        <v>10596487</v>
      </c>
      <c r="AI106" s="96">
        <v>10481719</v>
      </c>
      <c r="AJ106" s="96">
        <v>10373988</v>
      </c>
      <c r="AK106" s="96">
        <v>10373400</v>
      </c>
      <c r="AL106" s="96">
        <v>10369341</v>
      </c>
      <c r="AM106" s="96">
        <v>10357523</v>
      </c>
      <c r="AN106" s="96">
        <v>10343355</v>
      </c>
      <c r="AO106" s="96">
        <v>10328965</v>
      </c>
      <c r="AP106" s="96">
        <v>10311238</v>
      </c>
      <c r="AQ106" s="96">
        <v>10290486</v>
      </c>
      <c r="AR106" s="96">
        <v>10266570</v>
      </c>
      <c r="AS106" s="96">
        <v>10237530</v>
      </c>
      <c r="AT106" s="96">
        <v>10210971</v>
      </c>
      <c r="AU106" s="96">
        <v>10187576</v>
      </c>
      <c r="AV106" s="96">
        <v>10158608</v>
      </c>
      <c r="AW106" s="96">
        <v>10129552</v>
      </c>
      <c r="AX106" s="96">
        <v>10107146</v>
      </c>
      <c r="AY106" s="96">
        <v>10087065</v>
      </c>
      <c r="AZ106" s="96">
        <v>10071370</v>
      </c>
      <c r="BA106" s="96">
        <v>10055780</v>
      </c>
      <c r="BB106" s="96">
        <v>10038188</v>
      </c>
      <c r="BC106" s="96">
        <v>10022650</v>
      </c>
      <c r="BD106" s="96">
        <v>10000023</v>
      </c>
      <c r="BE106" s="96">
        <v>9971727</v>
      </c>
      <c r="BF106" s="96">
        <v>9920362</v>
      </c>
      <c r="BG106" s="96">
        <v>9893082</v>
      </c>
      <c r="BH106" s="96">
        <v>9866468</v>
      </c>
      <c r="BI106" s="96">
        <v>9843028</v>
      </c>
      <c r="BJ106" s="96">
        <v>9814023</v>
      </c>
      <c r="BK106" s="96">
        <v>9787966</v>
      </c>
      <c r="BL106" s="96">
        <v>9775564</v>
      </c>
      <c r="BM106" s="96">
        <v>9771141</v>
      </c>
      <c r="BN106" s="96">
        <v>9750149</v>
      </c>
      <c r="BO106" s="96">
        <v>9709891</v>
      </c>
      <c r="BP106" s="96">
        <v>9643048</v>
      </c>
      <c r="BQ106" s="96">
        <v>9589872</v>
      </c>
    </row>
    <row r="107" spans="1:69" x14ac:dyDescent="0.25">
      <c r="A107" s="96" t="s">
        <v>4093</v>
      </c>
      <c r="B107" s="96" t="s">
        <v>4092</v>
      </c>
      <c r="C107" s="96" t="s">
        <v>4215</v>
      </c>
      <c r="D107" s="101">
        <f t="shared" si="1"/>
        <v>4645157449.6470585</v>
      </c>
      <c r="E107" s="96" t="s">
        <v>4216</v>
      </c>
      <c r="F107" s="96">
        <v>1904142765</v>
      </c>
      <c r="G107" s="96">
        <v>1925829506</v>
      </c>
      <c r="H107" s="96">
        <v>1960383924</v>
      </c>
      <c r="I107" s="96">
        <v>2006828445</v>
      </c>
      <c r="J107" s="96">
        <v>2053311947</v>
      </c>
      <c r="K107" s="96">
        <v>2100281677</v>
      </c>
      <c r="L107" s="96">
        <v>2149863866</v>
      </c>
      <c r="M107" s="96">
        <v>2199183946</v>
      </c>
      <c r="N107" s="96">
        <v>2249980136</v>
      </c>
      <c r="O107" s="96">
        <v>2302867176</v>
      </c>
      <c r="P107" s="96">
        <v>2356892546</v>
      </c>
      <c r="Q107" s="96">
        <v>2412012184</v>
      </c>
      <c r="R107" s="96">
        <v>2466068634</v>
      </c>
      <c r="S107" s="96">
        <v>2519871313</v>
      </c>
      <c r="T107" s="96">
        <v>2572840435</v>
      </c>
      <c r="U107" s="96">
        <v>2624186688</v>
      </c>
      <c r="V107" s="96">
        <v>2674969821</v>
      </c>
      <c r="W107" s="96">
        <v>2724949752</v>
      </c>
      <c r="X107" s="96">
        <v>2774937121</v>
      </c>
      <c r="Y107" s="96">
        <v>2825639414</v>
      </c>
      <c r="Z107" s="96">
        <v>2877115899</v>
      </c>
      <c r="AA107" s="96">
        <v>2930329552</v>
      </c>
      <c r="AB107" s="96">
        <v>2986059777</v>
      </c>
      <c r="AC107" s="96">
        <v>3042087759</v>
      </c>
      <c r="AD107" s="96">
        <v>3097942924</v>
      </c>
      <c r="AE107" s="96">
        <v>3154738668</v>
      </c>
      <c r="AF107" s="96">
        <v>3213395968</v>
      </c>
      <c r="AG107" s="96">
        <v>3273803609</v>
      </c>
      <c r="AH107" s="96">
        <v>3334531476</v>
      </c>
      <c r="AI107" s="96">
        <v>3394353995</v>
      </c>
      <c r="AJ107" s="96">
        <v>3453648037</v>
      </c>
      <c r="AK107" s="96">
        <v>3511638756</v>
      </c>
      <c r="AL107" s="96">
        <v>3566912141</v>
      </c>
      <c r="AM107" s="96">
        <v>3620616438</v>
      </c>
      <c r="AN107" s="96">
        <v>3673830207</v>
      </c>
      <c r="AO107" s="96">
        <v>3726486149</v>
      </c>
      <c r="AP107" s="96">
        <v>3778679694</v>
      </c>
      <c r="AQ107" s="96">
        <v>3830663657</v>
      </c>
      <c r="AR107" s="96">
        <v>3881872613</v>
      </c>
      <c r="AS107" s="96">
        <v>3931470705</v>
      </c>
      <c r="AT107" s="96">
        <v>3979356320</v>
      </c>
      <c r="AU107" s="96">
        <v>4026403756</v>
      </c>
      <c r="AV107" s="96">
        <v>4072303744</v>
      </c>
      <c r="AW107" s="96">
        <v>4117630166</v>
      </c>
      <c r="AX107" s="96">
        <v>4162927496</v>
      </c>
      <c r="AY107" s="96">
        <v>4207824263</v>
      </c>
      <c r="AZ107" s="96">
        <v>4251458316</v>
      </c>
      <c r="BA107" s="96">
        <v>4293654594</v>
      </c>
      <c r="BB107" s="96">
        <v>4336867656</v>
      </c>
      <c r="BC107" s="96">
        <v>4380820406</v>
      </c>
      <c r="BD107" s="96">
        <v>4424528755</v>
      </c>
      <c r="BE107" s="96">
        <v>4469961043</v>
      </c>
      <c r="BF107" s="96">
        <v>4517846874</v>
      </c>
      <c r="BG107" s="96">
        <v>4566948798</v>
      </c>
      <c r="BH107" s="96">
        <v>4615651856</v>
      </c>
      <c r="BI107" s="96">
        <v>4662836842</v>
      </c>
      <c r="BJ107" s="96">
        <v>4708313438</v>
      </c>
      <c r="BK107" s="96">
        <v>4752675645</v>
      </c>
      <c r="BL107" s="96">
        <v>4794094269</v>
      </c>
      <c r="BM107" s="96">
        <v>4832585266</v>
      </c>
      <c r="BN107" s="96">
        <v>4866828116</v>
      </c>
      <c r="BO107" s="96">
        <v>4894666421</v>
      </c>
      <c r="BP107" s="96">
        <v>4912348798</v>
      </c>
      <c r="BQ107" s="96">
        <v>4937047867</v>
      </c>
    </row>
    <row r="108" spans="1:69" x14ac:dyDescent="0.25">
      <c r="A108" s="96" t="s">
        <v>4091</v>
      </c>
      <c r="B108" s="96" t="s">
        <v>4090</v>
      </c>
      <c r="C108" s="96" t="s">
        <v>4215</v>
      </c>
      <c r="D108" s="101">
        <f t="shared" si="1"/>
        <v>6232541071.7058821</v>
      </c>
      <c r="E108" s="96" t="s">
        <v>4216</v>
      </c>
      <c r="F108" s="96">
        <v>2298247983</v>
      </c>
      <c r="G108" s="96">
        <v>2329785708</v>
      </c>
      <c r="H108" s="96">
        <v>2374555774</v>
      </c>
      <c r="I108" s="96">
        <v>2431591328</v>
      </c>
      <c r="J108" s="96">
        <v>2489084003</v>
      </c>
      <c r="K108" s="96">
        <v>2547491977</v>
      </c>
      <c r="L108" s="96">
        <v>2608851292</v>
      </c>
      <c r="M108" s="96">
        <v>2670356128</v>
      </c>
      <c r="N108" s="96">
        <v>2733794158</v>
      </c>
      <c r="O108" s="96">
        <v>2799632817</v>
      </c>
      <c r="P108" s="96">
        <v>2866639928</v>
      </c>
      <c r="Q108" s="96">
        <v>2934067335</v>
      </c>
      <c r="R108" s="96">
        <v>3000875648</v>
      </c>
      <c r="S108" s="96">
        <v>3068779645</v>
      </c>
      <c r="T108" s="96">
        <v>3136417425</v>
      </c>
      <c r="U108" s="96">
        <v>3202651220</v>
      </c>
      <c r="V108" s="96">
        <v>3268442731</v>
      </c>
      <c r="W108" s="96">
        <v>3333971696</v>
      </c>
      <c r="X108" s="96">
        <v>3400614104</v>
      </c>
      <c r="Y108" s="96">
        <v>3468899419</v>
      </c>
      <c r="Z108" s="96">
        <v>3538125231</v>
      </c>
      <c r="AA108" s="96">
        <v>3609391186</v>
      </c>
      <c r="AB108" s="96">
        <v>3684291030</v>
      </c>
      <c r="AC108" s="96">
        <v>3760049450</v>
      </c>
      <c r="AD108" s="96">
        <v>3835772578</v>
      </c>
      <c r="AE108" s="96">
        <v>3913078525</v>
      </c>
      <c r="AF108" s="96">
        <v>3992634841</v>
      </c>
      <c r="AG108" s="96">
        <v>4074363345</v>
      </c>
      <c r="AH108" s="96">
        <v>4156642221</v>
      </c>
      <c r="AI108" s="96">
        <v>4238479661</v>
      </c>
      <c r="AJ108" s="96">
        <v>4320048688</v>
      </c>
      <c r="AK108" s="96">
        <v>4400467505</v>
      </c>
      <c r="AL108" s="96">
        <v>4479108518</v>
      </c>
      <c r="AM108" s="96">
        <v>4557323479</v>
      </c>
      <c r="AN108" s="96">
        <v>4635143097</v>
      </c>
      <c r="AO108" s="96">
        <v>4712519365</v>
      </c>
      <c r="AP108" s="96">
        <v>4789922904</v>
      </c>
      <c r="AQ108" s="96">
        <v>4867134757</v>
      </c>
      <c r="AR108" s="96">
        <v>4943812366</v>
      </c>
      <c r="AS108" s="96">
        <v>5019457363</v>
      </c>
      <c r="AT108" s="96">
        <v>5094293697</v>
      </c>
      <c r="AU108" s="96">
        <v>5169110817</v>
      </c>
      <c r="AV108" s="96">
        <v>5243694285</v>
      </c>
      <c r="AW108" s="96">
        <v>5317975833</v>
      </c>
      <c r="AX108" s="96">
        <v>5392175010</v>
      </c>
      <c r="AY108" s="96">
        <v>5466351480</v>
      </c>
      <c r="AZ108" s="96">
        <v>5540049563</v>
      </c>
      <c r="BA108" s="96">
        <v>5612877854</v>
      </c>
      <c r="BB108" s="96">
        <v>5686788085</v>
      </c>
      <c r="BC108" s="96">
        <v>5762203524</v>
      </c>
      <c r="BD108" s="96">
        <v>5838903143</v>
      </c>
      <c r="BE108" s="96">
        <v>5917936328</v>
      </c>
      <c r="BF108" s="96">
        <v>5998753810</v>
      </c>
      <c r="BG108" s="96">
        <v>6079936045</v>
      </c>
      <c r="BH108" s="96">
        <v>6160835364</v>
      </c>
      <c r="BI108" s="96">
        <v>6240908648</v>
      </c>
      <c r="BJ108" s="96">
        <v>6320624467</v>
      </c>
      <c r="BK108" s="96">
        <v>6400602851</v>
      </c>
      <c r="BL108" s="96">
        <v>6478776303</v>
      </c>
      <c r="BM108" s="96">
        <v>6555193386</v>
      </c>
      <c r="BN108" s="96">
        <v>6628629499</v>
      </c>
      <c r="BO108" s="96">
        <v>6696373761</v>
      </c>
      <c r="BP108" s="96">
        <v>6754104791</v>
      </c>
      <c r="BQ108" s="96">
        <v>6819750360</v>
      </c>
    </row>
    <row r="109" spans="1:69" x14ac:dyDescent="0.25">
      <c r="A109" s="96" t="s">
        <v>4089</v>
      </c>
      <c r="B109" s="96" t="s">
        <v>4088</v>
      </c>
      <c r="C109" s="96" t="s">
        <v>4215</v>
      </c>
      <c r="D109" s="101">
        <f t="shared" si="1"/>
        <v>1587383622.0588236</v>
      </c>
      <c r="E109" s="96" t="s">
        <v>4216</v>
      </c>
      <c r="F109" s="96">
        <v>394105218</v>
      </c>
      <c r="G109" s="96">
        <v>403956202</v>
      </c>
      <c r="H109" s="96">
        <v>414171850</v>
      </c>
      <c r="I109" s="96">
        <v>424762883</v>
      </c>
      <c r="J109" s="96">
        <v>435772056</v>
      </c>
      <c r="K109" s="96">
        <v>447210300</v>
      </c>
      <c r="L109" s="96">
        <v>458987426</v>
      </c>
      <c r="M109" s="96">
        <v>471172182</v>
      </c>
      <c r="N109" s="96">
        <v>483814022</v>
      </c>
      <c r="O109" s="96">
        <v>496765641</v>
      </c>
      <c r="P109" s="96">
        <v>509747382</v>
      </c>
      <c r="Q109" s="96">
        <v>522055151</v>
      </c>
      <c r="R109" s="96">
        <v>534807014</v>
      </c>
      <c r="S109" s="96">
        <v>548908332</v>
      </c>
      <c r="T109" s="96">
        <v>563576990</v>
      </c>
      <c r="U109" s="96">
        <v>578464532</v>
      </c>
      <c r="V109" s="96">
        <v>593472910</v>
      </c>
      <c r="W109" s="96">
        <v>609021944</v>
      </c>
      <c r="X109" s="96">
        <v>625676983</v>
      </c>
      <c r="Y109" s="96">
        <v>643260005</v>
      </c>
      <c r="Z109" s="96">
        <v>661009332</v>
      </c>
      <c r="AA109" s="96">
        <v>679061634</v>
      </c>
      <c r="AB109" s="96">
        <v>698231253</v>
      </c>
      <c r="AC109" s="96">
        <v>717961691</v>
      </c>
      <c r="AD109" s="96">
        <v>737829654</v>
      </c>
      <c r="AE109" s="96">
        <v>758339857</v>
      </c>
      <c r="AF109" s="96">
        <v>779238873</v>
      </c>
      <c r="AG109" s="96">
        <v>800559736</v>
      </c>
      <c r="AH109" s="96">
        <v>822110745</v>
      </c>
      <c r="AI109" s="96">
        <v>844125666</v>
      </c>
      <c r="AJ109" s="96">
        <v>866400651</v>
      </c>
      <c r="AK109" s="96">
        <v>888828749</v>
      </c>
      <c r="AL109" s="96">
        <v>912196377</v>
      </c>
      <c r="AM109" s="96">
        <v>936707041</v>
      </c>
      <c r="AN109" s="96">
        <v>961312890</v>
      </c>
      <c r="AO109" s="96">
        <v>986033216</v>
      </c>
      <c r="AP109" s="96">
        <v>1011243210</v>
      </c>
      <c r="AQ109" s="96">
        <v>1036471100</v>
      </c>
      <c r="AR109" s="96">
        <v>1061939753</v>
      </c>
      <c r="AS109" s="96">
        <v>1087986658</v>
      </c>
      <c r="AT109" s="96">
        <v>1114937377</v>
      </c>
      <c r="AU109" s="96">
        <v>1142707061</v>
      </c>
      <c r="AV109" s="96">
        <v>1171390541</v>
      </c>
      <c r="AW109" s="96">
        <v>1200345667</v>
      </c>
      <c r="AX109" s="96">
        <v>1229247514</v>
      </c>
      <c r="AY109" s="96">
        <v>1258527217</v>
      </c>
      <c r="AZ109" s="96">
        <v>1288591247</v>
      </c>
      <c r="BA109" s="96">
        <v>1319223260</v>
      </c>
      <c r="BB109" s="96">
        <v>1349920429</v>
      </c>
      <c r="BC109" s="96">
        <v>1381383118</v>
      </c>
      <c r="BD109" s="96">
        <v>1414374388</v>
      </c>
      <c r="BE109" s="96">
        <v>1447975285</v>
      </c>
      <c r="BF109" s="96">
        <v>1480906936</v>
      </c>
      <c r="BG109" s="96">
        <v>1512987247</v>
      </c>
      <c r="BH109" s="96">
        <v>1545183508</v>
      </c>
      <c r="BI109" s="96">
        <v>1578071806</v>
      </c>
      <c r="BJ109" s="96">
        <v>1612311029</v>
      </c>
      <c r="BK109" s="96">
        <v>1647927206</v>
      </c>
      <c r="BL109" s="96">
        <v>1684682034</v>
      </c>
      <c r="BM109" s="96">
        <v>1722608120</v>
      </c>
      <c r="BN109" s="96">
        <v>1761801383</v>
      </c>
      <c r="BO109" s="96">
        <v>1801707340</v>
      </c>
      <c r="BP109" s="96">
        <v>1841755993</v>
      </c>
      <c r="BQ109" s="96">
        <v>1882702493</v>
      </c>
    </row>
    <row r="110" spans="1:69" x14ac:dyDescent="0.25">
      <c r="A110" s="96" t="s">
        <v>4087</v>
      </c>
      <c r="B110" s="96" t="s">
        <v>4086</v>
      </c>
      <c r="C110" s="96" t="s">
        <v>4215</v>
      </c>
      <c r="D110" s="101">
        <f t="shared" si="1"/>
        <v>529569496.35294116</v>
      </c>
      <c r="E110" s="96" t="s">
        <v>4216</v>
      </c>
      <c r="F110" s="96">
        <v>120817228</v>
      </c>
      <c r="G110" s="96">
        <v>123787114</v>
      </c>
      <c r="H110" s="96">
        <v>126862058</v>
      </c>
      <c r="I110" s="96">
        <v>130088814</v>
      </c>
      <c r="J110" s="96">
        <v>133448149</v>
      </c>
      <c r="K110" s="96">
        <v>136945840</v>
      </c>
      <c r="L110" s="96">
        <v>140571218</v>
      </c>
      <c r="M110" s="96">
        <v>144289794</v>
      </c>
      <c r="N110" s="96">
        <v>148122678</v>
      </c>
      <c r="O110" s="96">
        <v>152090704</v>
      </c>
      <c r="P110" s="96">
        <v>156188262</v>
      </c>
      <c r="Q110" s="96">
        <v>160311126</v>
      </c>
      <c r="R110" s="96">
        <v>164564539</v>
      </c>
      <c r="S110" s="96">
        <v>169101287</v>
      </c>
      <c r="T110" s="96">
        <v>173882120</v>
      </c>
      <c r="U110" s="96">
        <v>178942945</v>
      </c>
      <c r="V110" s="96">
        <v>184255432</v>
      </c>
      <c r="W110" s="96">
        <v>189819289</v>
      </c>
      <c r="X110" s="96">
        <v>195597910</v>
      </c>
      <c r="Y110" s="96">
        <v>201759170</v>
      </c>
      <c r="Z110" s="96">
        <v>208958276</v>
      </c>
      <c r="AA110" s="96">
        <v>216739122</v>
      </c>
      <c r="AB110" s="96">
        <v>224210712</v>
      </c>
      <c r="AC110" s="96">
        <v>231163936</v>
      </c>
      <c r="AD110" s="96">
        <v>237939240</v>
      </c>
      <c r="AE110" s="96">
        <v>245258177</v>
      </c>
      <c r="AF110" s="96">
        <v>252983956</v>
      </c>
      <c r="AG110" s="96">
        <v>260915798</v>
      </c>
      <c r="AH110" s="96">
        <v>269037308</v>
      </c>
      <c r="AI110" s="96">
        <v>277221224</v>
      </c>
      <c r="AJ110" s="96">
        <v>285458430</v>
      </c>
      <c r="AK110" s="96">
        <v>293790697</v>
      </c>
      <c r="AL110" s="96">
        <v>301587423</v>
      </c>
      <c r="AM110" s="96">
        <v>309380669</v>
      </c>
      <c r="AN110" s="96">
        <v>317628977</v>
      </c>
      <c r="AO110" s="96">
        <v>326152635</v>
      </c>
      <c r="AP110" s="96">
        <v>335062226</v>
      </c>
      <c r="AQ110" s="96">
        <v>344022548</v>
      </c>
      <c r="AR110" s="96">
        <v>353079757</v>
      </c>
      <c r="AS110" s="96">
        <v>362258853</v>
      </c>
      <c r="AT110" s="96">
        <v>372181624</v>
      </c>
      <c r="AU110" s="96">
        <v>382432118</v>
      </c>
      <c r="AV110" s="96">
        <v>392011236</v>
      </c>
      <c r="AW110" s="96">
        <v>401318288</v>
      </c>
      <c r="AX110" s="96">
        <v>410960215</v>
      </c>
      <c r="AY110" s="96">
        <v>420690092</v>
      </c>
      <c r="AZ110" s="96">
        <v>430617236</v>
      </c>
      <c r="BA110" s="96">
        <v>440957937</v>
      </c>
      <c r="BB110" s="96">
        <v>451665010</v>
      </c>
      <c r="BC110" s="96">
        <v>462819210</v>
      </c>
      <c r="BD110" s="96">
        <v>474626536</v>
      </c>
      <c r="BE110" s="96">
        <v>486354807</v>
      </c>
      <c r="BF110" s="96">
        <v>497317025</v>
      </c>
      <c r="BG110" s="96">
        <v>507906365</v>
      </c>
      <c r="BH110" s="96">
        <v>518378284</v>
      </c>
      <c r="BI110" s="96">
        <v>528669692</v>
      </c>
      <c r="BJ110" s="96">
        <v>538868249</v>
      </c>
      <c r="BK110" s="96">
        <v>549511044</v>
      </c>
      <c r="BL110" s="96">
        <v>560698093</v>
      </c>
      <c r="BM110" s="96">
        <v>572192040</v>
      </c>
      <c r="BN110" s="96">
        <v>584212703</v>
      </c>
      <c r="BO110" s="96">
        <v>596608333</v>
      </c>
      <c r="BP110" s="96">
        <v>609342910</v>
      </c>
      <c r="BQ110" s="96">
        <v>622553200</v>
      </c>
    </row>
    <row r="111" spans="1:69" x14ac:dyDescent="0.25">
      <c r="A111" s="96" t="s">
        <v>175</v>
      </c>
      <c r="B111" s="96" t="s">
        <v>322</v>
      </c>
      <c r="C111" s="96" t="s">
        <v>4215</v>
      </c>
      <c r="D111" s="101">
        <f t="shared" si="1"/>
        <v>257962218.94117647</v>
      </c>
      <c r="E111" s="96" t="s">
        <v>4216</v>
      </c>
      <c r="F111" s="96">
        <v>88382881</v>
      </c>
      <c r="G111" s="96">
        <v>90816938</v>
      </c>
      <c r="H111" s="96">
        <v>93345489</v>
      </c>
      <c r="I111" s="96">
        <v>95962527</v>
      </c>
      <c r="J111" s="96">
        <v>98675061</v>
      </c>
      <c r="K111" s="96">
        <v>101157868</v>
      </c>
      <c r="L111" s="96">
        <v>103561105</v>
      </c>
      <c r="M111" s="96">
        <v>106260749</v>
      </c>
      <c r="N111" s="96">
        <v>109138723</v>
      </c>
      <c r="O111" s="96">
        <v>112149246</v>
      </c>
      <c r="P111" s="96">
        <v>115228394</v>
      </c>
      <c r="Q111" s="96">
        <v>118347135</v>
      </c>
      <c r="R111" s="96">
        <v>121504145</v>
      </c>
      <c r="S111" s="96">
        <v>124709058</v>
      </c>
      <c r="T111" s="96">
        <v>127945196</v>
      </c>
      <c r="U111" s="96">
        <v>131213215</v>
      </c>
      <c r="V111" s="96">
        <v>134521025</v>
      </c>
      <c r="W111" s="96">
        <v>137861540</v>
      </c>
      <c r="X111" s="96">
        <v>141250964</v>
      </c>
      <c r="Y111" s="96">
        <v>144693087</v>
      </c>
      <c r="Z111" s="96">
        <v>148177096</v>
      </c>
      <c r="AA111" s="96">
        <v>151686337</v>
      </c>
      <c r="AB111" s="96">
        <v>155228658</v>
      </c>
      <c r="AC111" s="96">
        <v>158790611</v>
      </c>
      <c r="AD111" s="96">
        <v>162331962</v>
      </c>
      <c r="AE111" s="96">
        <v>165791694</v>
      </c>
      <c r="AF111" s="96">
        <v>169135273</v>
      </c>
      <c r="AG111" s="96">
        <v>172421390</v>
      </c>
      <c r="AH111" s="96">
        <v>175694647</v>
      </c>
      <c r="AI111" s="96">
        <v>178949174</v>
      </c>
      <c r="AJ111" s="96">
        <v>182159874</v>
      </c>
      <c r="AK111" s="96">
        <v>185361228</v>
      </c>
      <c r="AL111" s="96">
        <v>188558416</v>
      </c>
      <c r="AM111" s="96">
        <v>191737287</v>
      </c>
      <c r="AN111" s="96">
        <v>194928533</v>
      </c>
      <c r="AO111" s="96">
        <v>198140162</v>
      </c>
      <c r="AP111" s="96">
        <v>201373791</v>
      </c>
      <c r="AQ111" s="96">
        <v>204628007</v>
      </c>
      <c r="AR111" s="96">
        <v>207855486</v>
      </c>
      <c r="AS111" s="96">
        <v>210996910</v>
      </c>
      <c r="AT111" s="96">
        <v>214072421</v>
      </c>
      <c r="AU111" s="96">
        <v>217112437</v>
      </c>
      <c r="AV111" s="96">
        <v>220115092</v>
      </c>
      <c r="AW111" s="96">
        <v>223080121</v>
      </c>
      <c r="AX111" s="96">
        <v>225938595</v>
      </c>
      <c r="AY111" s="96">
        <v>228805144</v>
      </c>
      <c r="AZ111" s="96">
        <v>231797427</v>
      </c>
      <c r="BA111" s="96">
        <v>234858289</v>
      </c>
      <c r="BB111" s="96">
        <v>237936543</v>
      </c>
      <c r="BC111" s="96">
        <v>240981299</v>
      </c>
      <c r="BD111" s="96">
        <v>244016173</v>
      </c>
      <c r="BE111" s="96">
        <v>247099697</v>
      </c>
      <c r="BF111" s="96">
        <v>250222695</v>
      </c>
      <c r="BG111" s="96">
        <v>253275918</v>
      </c>
      <c r="BH111" s="96">
        <v>256229761</v>
      </c>
      <c r="BI111" s="96">
        <v>259091970</v>
      </c>
      <c r="BJ111" s="96">
        <v>261850182</v>
      </c>
      <c r="BK111" s="96">
        <v>264498852</v>
      </c>
      <c r="BL111" s="96">
        <v>267066843</v>
      </c>
      <c r="BM111" s="96">
        <v>269582878</v>
      </c>
      <c r="BN111" s="96">
        <v>271857970</v>
      </c>
      <c r="BO111" s="96">
        <v>273753191</v>
      </c>
      <c r="BP111" s="96">
        <v>275501339</v>
      </c>
      <c r="BQ111" s="96">
        <v>277534122</v>
      </c>
    </row>
    <row r="112" spans="1:69" x14ac:dyDescent="0.25">
      <c r="A112" s="96" t="s">
        <v>4085</v>
      </c>
      <c r="B112" s="96" t="s">
        <v>4084</v>
      </c>
      <c r="C112" s="96" t="s">
        <v>4215</v>
      </c>
      <c r="D112" s="101">
        <f t="shared" si="1"/>
        <v>1057814125.7058823</v>
      </c>
      <c r="E112" s="96" t="s">
        <v>4216</v>
      </c>
      <c r="F112" s="96">
        <v>273287990</v>
      </c>
      <c r="G112" s="96">
        <v>280169088</v>
      </c>
      <c r="H112" s="96">
        <v>287309792</v>
      </c>
      <c r="I112" s="96">
        <v>294674069</v>
      </c>
      <c r="J112" s="96">
        <v>302323907</v>
      </c>
      <c r="K112" s="96">
        <v>310264460</v>
      </c>
      <c r="L112" s="96">
        <v>318416208</v>
      </c>
      <c r="M112" s="96">
        <v>326882388</v>
      </c>
      <c r="N112" s="96">
        <v>335691344</v>
      </c>
      <c r="O112" s="96">
        <v>344674937</v>
      </c>
      <c r="P112" s="96">
        <v>353559120</v>
      </c>
      <c r="Q112" s="96">
        <v>361744025</v>
      </c>
      <c r="R112" s="96">
        <v>370242475</v>
      </c>
      <c r="S112" s="96">
        <v>379807045</v>
      </c>
      <c r="T112" s="96">
        <v>389694870</v>
      </c>
      <c r="U112" s="96">
        <v>399521587</v>
      </c>
      <c r="V112" s="96">
        <v>409217478</v>
      </c>
      <c r="W112" s="96">
        <v>419202655</v>
      </c>
      <c r="X112" s="96">
        <v>430079073</v>
      </c>
      <c r="Y112" s="96">
        <v>441500835</v>
      </c>
      <c r="Z112" s="96">
        <v>452051056</v>
      </c>
      <c r="AA112" s="96">
        <v>462322512</v>
      </c>
      <c r="AB112" s="96">
        <v>474020541</v>
      </c>
      <c r="AC112" s="96">
        <v>486797755</v>
      </c>
      <c r="AD112" s="96">
        <v>499890414</v>
      </c>
      <c r="AE112" s="96">
        <v>513081680</v>
      </c>
      <c r="AF112" s="96">
        <v>526254917</v>
      </c>
      <c r="AG112" s="96">
        <v>539643938</v>
      </c>
      <c r="AH112" s="96">
        <v>553073437</v>
      </c>
      <c r="AI112" s="96">
        <v>566904442</v>
      </c>
      <c r="AJ112" s="96">
        <v>580942221</v>
      </c>
      <c r="AK112" s="96">
        <v>595038052</v>
      </c>
      <c r="AL112" s="96">
        <v>610608954</v>
      </c>
      <c r="AM112" s="96">
        <v>627326372</v>
      </c>
      <c r="AN112" s="96">
        <v>643683913</v>
      </c>
      <c r="AO112" s="96">
        <v>659880581</v>
      </c>
      <c r="AP112" s="96">
        <v>676180984</v>
      </c>
      <c r="AQ112" s="96">
        <v>692448552</v>
      </c>
      <c r="AR112" s="96">
        <v>708859996</v>
      </c>
      <c r="AS112" s="96">
        <v>725727805</v>
      </c>
      <c r="AT112" s="96">
        <v>742755753</v>
      </c>
      <c r="AU112" s="96">
        <v>760274943</v>
      </c>
      <c r="AV112" s="96">
        <v>779379305</v>
      </c>
      <c r="AW112" s="96">
        <v>799027379</v>
      </c>
      <c r="AX112" s="96">
        <v>818287299</v>
      </c>
      <c r="AY112" s="96">
        <v>837837125</v>
      </c>
      <c r="AZ112" s="96">
        <v>857974011</v>
      </c>
      <c r="BA112" s="96">
        <v>878265323</v>
      </c>
      <c r="BB112" s="96">
        <v>898255419</v>
      </c>
      <c r="BC112" s="96">
        <v>918563908</v>
      </c>
      <c r="BD112" s="96">
        <v>939747852</v>
      </c>
      <c r="BE112" s="96">
        <v>961620478</v>
      </c>
      <c r="BF112" s="96">
        <v>983589911</v>
      </c>
      <c r="BG112" s="96">
        <v>1005080882</v>
      </c>
      <c r="BH112" s="96">
        <v>1026805224</v>
      </c>
      <c r="BI112" s="96">
        <v>1049402114</v>
      </c>
      <c r="BJ112" s="96">
        <v>1073442780</v>
      </c>
      <c r="BK112" s="96">
        <v>1098416162</v>
      </c>
      <c r="BL112" s="96">
        <v>1123983941</v>
      </c>
      <c r="BM112" s="96">
        <v>1150416080</v>
      </c>
      <c r="BN112" s="96">
        <v>1177588680</v>
      </c>
      <c r="BO112" s="96">
        <v>1205099007</v>
      </c>
      <c r="BP112" s="96">
        <v>1232413083</v>
      </c>
      <c r="BQ112" s="96">
        <v>1260149293</v>
      </c>
    </row>
    <row r="113" spans="1:69" x14ac:dyDescent="0.25">
      <c r="A113" s="96" t="s">
        <v>4083</v>
      </c>
      <c r="B113" s="96" t="s">
        <v>4082</v>
      </c>
      <c r="C113" s="96" t="s">
        <v>4215</v>
      </c>
      <c r="D113" s="101">
        <f t="shared" si="1"/>
        <v>83672.76470588235</v>
      </c>
      <c r="E113" s="96" t="s">
        <v>4216</v>
      </c>
      <c r="F113" s="96">
        <v>48793</v>
      </c>
      <c r="G113" s="96">
        <v>48422</v>
      </c>
      <c r="H113" s="96">
        <v>48669</v>
      </c>
      <c r="I113" s="96">
        <v>49131</v>
      </c>
      <c r="J113" s="96">
        <v>49597</v>
      </c>
      <c r="K113" s="96">
        <v>50057</v>
      </c>
      <c r="L113" s="96">
        <v>50718</v>
      </c>
      <c r="M113" s="96">
        <v>51731</v>
      </c>
      <c r="N113" s="96">
        <v>52910</v>
      </c>
      <c r="O113" s="96">
        <v>54099</v>
      </c>
      <c r="P113" s="96">
        <v>55298</v>
      </c>
      <c r="Q113" s="96">
        <v>56431</v>
      </c>
      <c r="R113" s="96">
        <v>57419</v>
      </c>
      <c r="S113" s="96">
        <v>58325</v>
      </c>
      <c r="T113" s="96">
        <v>59179</v>
      </c>
      <c r="U113" s="96">
        <v>59949</v>
      </c>
      <c r="V113" s="96">
        <v>60701</v>
      </c>
      <c r="W113" s="96">
        <v>61506</v>
      </c>
      <c r="X113" s="96">
        <v>62333</v>
      </c>
      <c r="Y113" s="96">
        <v>63172</v>
      </c>
      <c r="Z113" s="96">
        <v>64022</v>
      </c>
      <c r="AA113" s="96">
        <v>64558</v>
      </c>
      <c r="AB113" s="96">
        <v>64654</v>
      </c>
      <c r="AC113" s="96">
        <v>64598</v>
      </c>
      <c r="AD113" s="96">
        <v>64500</v>
      </c>
      <c r="AE113" s="96">
        <v>64376</v>
      </c>
      <c r="AF113" s="96">
        <v>64663</v>
      </c>
      <c r="AG113" s="96">
        <v>65554</v>
      </c>
      <c r="AH113" s="96">
        <v>66636</v>
      </c>
      <c r="AI113" s="96">
        <v>67740</v>
      </c>
      <c r="AJ113" s="96">
        <v>68865</v>
      </c>
      <c r="AK113" s="96">
        <v>69770</v>
      </c>
      <c r="AL113" s="96">
        <v>70307</v>
      </c>
      <c r="AM113" s="96">
        <v>70710</v>
      </c>
      <c r="AN113" s="96">
        <v>71094</v>
      </c>
      <c r="AO113" s="96">
        <v>71454</v>
      </c>
      <c r="AP113" s="96">
        <v>71981</v>
      </c>
      <c r="AQ113" s="96">
        <v>72793</v>
      </c>
      <c r="AR113" s="96">
        <v>73727</v>
      </c>
      <c r="AS113" s="96">
        <v>74668</v>
      </c>
      <c r="AT113" s="96">
        <v>75562</v>
      </c>
      <c r="AU113" s="96">
        <v>76398</v>
      </c>
      <c r="AV113" s="96">
        <v>77183</v>
      </c>
      <c r="AW113" s="96">
        <v>77939</v>
      </c>
      <c r="AX113" s="96">
        <v>78677</v>
      </c>
      <c r="AY113" s="96">
        <v>79415</v>
      </c>
      <c r="AZ113" s="96">
        <v>80228</v>
      </c>
      <c r="BA113" s="96">
        <v>81100</v>
      </c>
      <c r="BB113" s="96">
        <v>81997</v>
      </c>
      <c r="BC113" s="96">
        <v>82915</v>
      </c>
      <c r="BD113" s="96">
        <v>83828</v>
      </c>
      <c r="BE113" s="96">
        <v>84350</v>
      </c>
      <c r="BF113" s="96">
        <v>84338</v>
      </c>
      <c r="BG113" s="96">
        <v>84144</v>
      </c>
      <c r="BH113" s="96">
        <v>83896</v>
      </c>
      <c r="BI113" s="96">
        <v>83593</v>
      </c>
      <c r="BJ113" s="96">
        <v>83450</v>
      </c>
      <c r="BK113" s="96">
        <v>83580</v>
      </c>
      <c r="BL113" s="96">
        <v>83775</v>
      </c>
      <c r="BM113" s="96">
        <v>83933</v>
      </c>
      <c r="BN113" s="96">
        <v>84046</v>
      </c>
      <c r="BO113" s="96">
        <v>84263</v>
      </c>
      <c r="BP113" s="96">
        <v>84519</v>
      </c>
      <c r="BQ113" s="96">
        <v>84710</v>
      </c>
    </row>
    <row r="114" spans="1:69" x14ac:dyDescent="0.25">
      <c r="A114" s="96" t="s">
        <v>179</v>
      </c>
      <c r="B114" s="96" t="s">
        <v>323</v>
      </c>
      <c r="C114" s="96" t="s">
        <v>4215</v>
      </c>
      <c r="D114" s="101">
        <f t="shared" si="1"/>
        <v>1318160768.1764705</v>
      </c>
      <c r="E114" s="96" t="s">
        <v>4216</v>
      </c>
      <c r="F114" s="96">
        <v>445954579</v>
      </c>
      <c r="G114" s="96">
        <v>456351876</v>
      </c>
      <c r="H114" s="96">
        <v>467024193</v>
      </c>
      <c r="I114" s="96">
        <v>477933619</v>
      </c>
      <c r="J114" s="96">
        <v>489059309</v>
      </c>
      <c r="K114" s="96">
        <v>500114346</v>
      </c>
      <c r="L114" s="96">
        <v>510992617</v>
      </c>
      <c r="M114" s="96">
        <v>521987069</v>
      </c>
      <c r="N114" s="96">
        <v>533431909</v>
      </c>
      <c r="O114" s="96">
        <v>545314670</v>
      </c>
      <c r="P114" s="96">
        <v>557501301</v>
      </c>
      <c r="Q114" s="96">
        <v>569999178</v>
      </c>
      <c r="R114" s="96">
        <v>582837973</v>
      </c>
      <c r="S114" s="96">
        <v>596107483</v>
      </c>
      <c r="T114" s="96">
        <v>609721951</v>
      </c>
      <c r="U114" s="96">
        <v>623524219</v>
      </c>
      <c r="V114" s="96">
        <v>637451448</v>
      </c>
      <c r="W114" s="96">
        <v>651685628</v>
      </c>
      <c r="X114" s="96">
        <v>666267760</v>
      </c>
      <c r="Y114" s="96">
        <v>681248383</v>
      </c>
      <c r="Z114" s="96">
        <v>696828385</v>
      </c>
      <c r="AA114" s="96">
        <v>712869298</v>
      </c>
      <c r="AB114" s="96">
        <v>729169466</v>
      </c>
      <c r="AC114" s="96">
        <v>745826546</v>
      </c>
      <c r="AD114" s="96">
        <v>762895156</v>
      </c>
      <c r="AE114" s="96">
        <v>780242084</v>
      </c>
      <c r="AF114" s="96">
        <v>797878993</v>
      </c>
      <c r="AG114" s="96">
        <v>815716125</v>
      </c>
      <c r="AH114" s="96">
        <v>833729681</v>
      </c>
      <c r="AI114" s="96">
        <v>852012673</v>
      </c>
      <c r="AJ114" s="96">
        <v>870452165</v>
      </c>
      <c r="AK114" s="96">
        <v>888941756</v>
      </c>
      <c r="AL114" s="96">
        <v>907574049</v>
      </c>
      <c r="AM114" s="96">
        <v>926351297</v>
      </c>
      <c r="AN114" s="96">
        <v>945261958</v>
      </c>
      <c r="AO114" s="96">
        <v>964279129</v>
      </c>
      <c r="AP114" s="96">
        <v>983281218</v>
      </c>
      <c r="AQ114" s="96">
        <v>1002335230</v>
      </c>
      <c r="AR114" s="96">
        <v>1021434576</v>
      </c>
      <c r="AS114" s="96">
        <v>1040500054</v>
      </c>
      <c r="AT114" s="96">
        <v>1059633675</v>
      </c>
      <c r="AU114" s="96">
        <v>1078970907</v>
      </c>
      <c r="AV114" s="96">
        <v>1098313039</v>
      </c>
      <c r="AW114" s="96">
        <v>1117415123</v>
      </c>
      <c r="AX114" s="96">
        <v>1136264583</v>
      </c>
      <c r="AY114" s="96">
        <v>1154638713</v>
      </c>
      <c r="AZ114" s="96">
        <v>1172373788</v>
      </c>
      <c r="BA114" s="96">
        <v>1189691809</v>
      </c>
      <c r="BB114" s="96">
        <v>1206734806</v>
      </c>
      <c r="BC114" s="96">
        <v>1223640160</v>
      </c>
      <c r="BD114" s="96">
        <v>1240613620</v>
      </c>
      <c r="BE114" s="96">
        <v>1257621191</v>
      </c>
      <c r="BF114" s="96">
        <v>1274487215</v>
      </c>
      <c r="BG114" s="96">
        <v>1291132063</v>
      </c>
      <c r="BH114" s="96">
        <v>1307246509</v>
      </c>
      <c r="BI114" s="96">
        <v>1322866505</v>
      </c>
      <c r="BJ114" s="96">
        <v>1338636340</v>
      </c>
      <c r="BK114" s="96">
        <v>1354195680</v>
      </c>
      <c r="BL114" s="96">
        <v>1369003306</v>
      </c>
      <c r="BM114" s="96">
        <v>1383112050</v>
      </c>
      <c r="BN114" s="96">
        <v>1396387127</v>
      </c>
      <c r="BO114" s="96">
        <v>1407563842</v>
      </c>
      <c r="BP114" s="96">
        <v>1417173173</v>
      </c>
      <c r="BQ114" s="96">
        <v>1428627663</v>
      </c>
    </row>
    <row r="115" spans="1:69" x14ac:dyDescent="0.25">
      <c r="A115" s="96" t="s">
        <v>4081</v>
      </c>
      <c r="B115" s="96" t="s">
        <v>4080</v>
      </c>
      <c r="C115" s="96" t="s">
        <v>4215</v>
      </c>
      <c r="D115" s="101" t="e">
        <f t="shared" si="1"/>
        <v>#DIV/0!</v>
      </c>
      <c r="E115" s="96" t="s">
        <v>4216</v>
      </c>
    </row>
    <row r="116" spans="1:69" x14ac:dyDescent="0.25">
      <c r="A116" s="96" t="s">
        <v>42</v>
      </c>
      <c r="B116" s="96" t="s">
        <v>324</v>
      </c>
      <c r="C116" s="96" t="s">
        <v>4215</v>
      </c>
      <c r="D116" s="101">
        <f t="shared" si="1"/>
        <v>4759977.823529412</v>
      </c>
      <c r="E116" s="96" t="s">
        <v>4216</v>
      </c>
      <c r="F116" s="96">
        <v>2828600</v>
      </c>
      <c r="G116" s="96">
        <v>2824400</v>
      </c>
      <c r="H116" s="96">
        <v>2836050</v>
      </c>
      <c r="I116" s="96">
        <v>2852650</v>
      </c>
      <c r="J116" s="96">
        <v>2866550</v>
      </c>
      <c r="K116" s="96">
        <v>2877300</v>
      </c>
      <c r="L116" s="96">
        <v>2888800</v>
      </c>
      <c r="M116" s="96">
        <v>2902450</v>
      </c>
      <c r="N116" s="96">
        <v>2915550</v>
      </c>
      <c r="O116" s="96">
        <v>2932650</v>
      </c>
      <c r="P116" s="96">
        <v>2957250</v>
      </c>
      <c r="Q116" s="96">
        <v>2992050</v>
      </c>
      <c r="R116" s="96">
        <v>3036850</v>
      </c>
      <c r="S116" s="96">
        <v>3085950</v>
      </c>
      <c r="T116" s="96">
        <v>3137500</v>
      </c>
      <c r="U116" s="96">
        <v>3189550</v>
      </c>
      <c r="V116" s="96">
        <v>3238050</v>
      </c>
      <c r="W116" s="96">
        <v>3282200</v>
      </c>
      <c r="X116" s="96">
        <v>3329100</v>
      </c>
      <c r="Y116" s="96">
        <v>3373750</v>
      </c>
      <c r="Z116" s="96">
        <v>3412800</v>
      </c>
      <c r="AA116" s="96">
        <v>3453000</v>
      </c>
      <c r="AB116" s="96">
        <v>3485800</v>
      </c>
      <c r="AC116" s="96">
        <v>3510600</v>
      </c>
      <c r="AD116" s="96">
        <v>3532423</v>
      </c>
      <c r="AE116" s="96">
        <v>3538082</v>
      </c>
      <c r="AF116" s="96">
        <v>3539690</v>
      </c>
      <c r="AG116" s="96">
        <v>3540057</v>
      </c>
      <c r="AH116" s="96">
        <v>3524949</v>
      </c>
      <c r="AI116" s="96">
        <v>3511009</v>
      </c>
      <c r="AJ116" s="96">
        <v>3513974</v>
      </c>
      <c r="AK116" s="96">
        <v>3534235</v>
      </c>
      <c r="AL116" s="96">
        <v>3558430</v>
      </c>
      <c r="AM116" s="96">
        <v>3576261</v>
      </c>
      <c r="AN116" s="96">
        <v>3590386</v>
      </c>
      <c r="AO116" s="96">
        <v>3608841</v>
      </c>
      <c r="AP116" s="96">
        <v>3637510</v>
      </c>
      <c r="AQ116" s="96">
        <v>3674171</v>
      </c>
      <c r="AR116" s="96">
        <v>3712696</v>
      </c>
      <c r="AS116" s="96">
        <v>3754786</v>
      </c>
      <c r="AT116" s="96">
        <v>3805174</v>
      </c>
      <c r="AU116" s="96">
        <v>3866243</v>
      </c>
      <c r="AV116" s="96">
        <v>3931947</v>
      </c>
      <c r="AW116" s="96">
        <v>3996521</v>
      </c>
      <c r="AX116" s="96">
        <v>4070262</v>
      </c>
      <c r="AY116" s="96">
        <v>4159914</v>
      </c>
      <c r="AZ116" s="96">
        <v>4273591</v>
      </c>
      <c r="BA116" s="96">
        <v>4398942</v>
      </c>
      <c r="BB116" s="96">
        <v>4489544</v>
      </c>
      <c r="BC116" s="96">
        <v>4535375</v>
      </c>
      <c r="BD116" s="96">
        <v>4560155</v>
      </c>
      <c r="BE116" s="96">
        <v>4580084</v>
      </c>
      <c r="BF116" s="96">
        <v>4599533</v>
      </c>
      <c r="BG116" s="96">
        <v>4623816</v>
      </c>
      <c r="BH116" s="96">
        <v>4657740</v>
      </c>
      <c r="BI116" s="96">
        <v>4701957</v>
      </c>
      <c r="BJ116" s="96">
        <v>4755335</v>
      </c>
      <c r="BK116" s="96">
        <v>4807388</v>
      </c>
      <c r="BL116" s="96">
        <v>4867316</v>
      </c>
      <c r="BM116" s="96">
        <v>4934340</v>
      </c>
      <c r="BN116" s="96">
        <v>4985382</v>
      </c>
      <c r="BO116" s="96">
        <v>5033164</v>
      </c>
      <c r="BP116" s="96">
        <v>5127170</v>
      </c>
      <c r="BQ116" s="96">
        <v>5262382</v>
      </c>
    </row>
    <row r="117" spans="1:69" x14ac:dyDescent="0.25">
      <c r="A117" s="96" t="s">
        <v>325</v>
      </c>
      <c r="B117" s="96" t="s">
        <v>326</v>
      </c>
      <c r="C117" s="96" t="s">
        <v>4215</v>
      </c>
      <c r="D117" s="101">
        <f t="shared" si="1"/>
        <v>81302544</v>
      </c>
      <c r="E117" s="96" t="s">
        <v>4216</v>
      </c>
      <c r="F117" s="96">
        <v>21388806</v>
      </c>
      <c r="G117" s="96">
        <v>21983622</v>
      </c>
      <c r="H117" s="96">
        <v>22605050</v>
      </c>
      <c r="I117" s="96">
        <v>23259094</v>
      </c>
      <c r="J117" s="96">
        <v>23948624</v>
      </c>
      <c r="K117" s="96">
        <v>24667026</v>
      </c>
      <c r="L117" s="96">
        <v>25398700</v>
      </c>
      <c r="M117" s="96">
        <v>26133341</v>
      </c>
      <c r="N117" s="96">
        <v>26875302</v>
      </c>
      <c r="O117" s="96">
        <v>27643685</v>
      </c>
      <c r="P117" s="96">
        <v>28449705</v>
      </c>
      <c r="Q117" s="96">
        <v>29273682</v>
      </c>
      <c r="R117" s="96">
        <v>30111574</v>
      </c>
      <c r="S117" s="96">
        <v>30981898</v>
      </c>
      <c r="T117" s="96">
        <v>31895534</v>
      </c>
      <c r="U117" s="96">
        <v>32856976</v>
      </c>
      <c r="V117" s="96">
        <v>33841060</v>
      </c>
      <c r="W117" s="96">
        <v>34876497</v>
      </c>
      <c r="X117" s="96">
        <v>35993661</v>
      </c>
      <c r="Y117" s="96">
        <v>37205013</v>
      </c>
      <c r="Z117" s="96">
        <v>38520664</v>
      </c>
      <c r="AA117" s="96">
        <v>40476251</v>
      </c>
      <c r="AB117" s="96">
        <v>42500030</v>
      </c>
      <c r="AC117" s="96">
        <v>44027986</v>
      </c>
      <c r="AD117" s="96">
        <v>45628402</v>
      </c>
      <c r="AE117" s="96">
        <v>47266160</v>
      </c>
      <c r="AF117" s="96">
        <v>48913237</v>
      </c>
      <c r="AG117" s="96">
        <v>50541490</v>
      </c>
      <c r="AH117" s="96">
        <v>52111868</v>
      </c>
      <c r="AI117" s="96">
        <v>53644736</v>
      </c>
      <c r="AJ117" s="96">
        <v>55793629</v>
      </c>
      <c r="AK117" s="96">
        <v>57990883</v>
      </c>
      <c r="AL117" s="96">
        <v>59372016</v>
      </c>
      <c r="AM117" s="96">
        <v>59755430</v>
      </c>
      <c r="AN117" s="96">
        <v>59985749</v>
      </c>
      <c r="AO117" s="96">
        <v>60794809</v>
      </c>
      <c r="AP117" s="96">
        <v>61598378</v>
      </c>
      <c r="AQ117" s="96">
        <v>62480533</v>
      </c>
      <c r="AR117" s="96">
        <v>63461421</v>
      </c>
      <c r="AS117" s="96">
        <v>64474745</v>
      </c>
      <c r="AT117" s="96">
        <v>65544383</v>
      </c>
      <c r="AU117" s="96">
        <v>66674851</v>
      </c>
      <c r="AV117" s="96">
        <v>67327117</v>
      </c>
      <c r="AW117" s="96">
        <v>67954699</v>
      </c>
      <c r="AX117" s="96">
        <v>69061674</v>
      </c>
      <c r="AY117" s="96">
        <v>70182594</v>
      </c>
      <c r="AZ117" s="96">
        <v>71275760</v>
      </c>
      <c r="BA117" s="96">
        <v>72319418</v>
      </c>
      <c r="BB117" s="96">
        <v>73318394</v>
      </c>
      <c r="BC117" s="96">
        <v>74322685</v>
      </c>
      <c r="BD117" s="96">
        <v>75373855</v>
      </c>
      <c r="BE117" s="96">
        <v>76342971</v>
      </c>
      <c r="BF117" s="96">
        <v>77324451</v>
      </c>
      <c r="BG117" s="96">
        <v>78458928</v>
      </c>
      <c r="BH117" s="96">
        <v>79961672</v>
      </c>
      <c r="BI117" s="96">
        <v>81790841</v>
      </c>
      <c r="BJ117" s="96">
        <v>83306231</v>
      </c>
      <c r="BK117" s="96">
        <v>84505076</v>
      </c>
      <c r="BL117" s="96">
        <v>85617562</v>
      </c>
      <c r="BM117" s="96">
        <v>86564202</v>
      </c>
      <c r="BN117" s="96">
        <v>87290193</v>
      </c>
      <c r="BO117" s="96">
        <v>87923432</v>
      </c>
      <c r="BP117" s="96">
        <v>88550570</v>
      </c>
      <c r="BQ117" s="96">
        <v>89172767</v>
      </c>
    </row>
    <row r="118" spans="1:69" x14ac:dyDescent="0.25">
      <c r="A118" s="96" t="s">
        <v>163</v>
      </c>
      <c r="B118" s="96" t="s">
        <v>327</v>
      </c>
      <c r="C118" s="96" t="s">
        <v>4215</v>
      </c>
      <c r="D118" s="101">
        <f t="shared" si="1"/>
        <v>37189786.764705881</v>
      </c>
      <c r="E118" s="96" t="s">
        <v>4216</v>
      </c>
      <c r="F118" s="96">
        <v>7084678</v>
      </c>
      <c r="G118" s="96">
        <v>7260714</v>
      </c>
      <c r="H118" s="96">
        <v>7481832</v>
      </c>
      <c r="I118" s="96">
        <v>7735824</v>
      </c>
      <c r="J118" s="96">
        <v>7997655</v>
      </c>
      <c r="K118" s="96">
        <v>8270544</v>
      </c>
      <c r="L118" s="96">
        <v>8553883</v>
      </c>
      <c r="M118" s="96">
        <v>8848502</v>
      </c>
      <c r="N118" s="96">
        <v>9156132</v>
      </c>
      <c r="O118" s="96">
        <v>9476737</v>
      </c>
      <c r="P118" s="96">
        <v>9811347</v>
      </c>
      <c r="Q118" s="96">
        <v>10154928</v>
      </c>
      <c r="R118" s="96">
        <v>10507315</v>
      </c>
      <c r="S118" s="96">
        <v>10872139</v>
      </c>
      <c r="T118" s="96">
        <v>11243146</v>
      </c>
      <c r="U118" s="96">
        <v>11617622</v>
      </c>
      <c r="V118" s="96">
        <v>11999342</v>
      </c>
      <c r="W118" s="96">
        <v>12400190</v>
      </c>
      <c r="X118" s="96">
        <v>12819707</v>
      </c>
      <c r="Y118" s="96">
        <v>13233830</v>
      </c>
      <c r="Z118" s="96">
        <v>13653369</v>
      </c>
      <c r="AA118" s="96">
        <v>14067260</v>
      </c>
      <c r="AB118" s="96">
        <v>14467682</v>
      </c>
      <c r="AC118" s="96">
        <v>14903737</v>
      </c>
      <c r="AD118" s="96">
        <v>15377032</v>
      </c>
      <c r="AE118" s="96">
        <v>15753856</v>
      </c>
      <c r="AF118" s="96">
        <v>16148221</v>
      </c>
      <c r="AG118" s="96">
        <v>16598019</v>
      </c>
      <c r="AH118" s="96">
        <v>16987346</v>
      </c>
      <c r="AI118" s="96">
        <v>17442590</v>
      </c>
      <c r="AJ118" s="96">
        <v>17658381</v>
      </c>
      <c r="AK118" s="96">
        <v>17846378</v>
      </c>
      <c r="AL118" s="96">
        <v>18385673</v>
      </c>
      <c r="AM118" s="96">
        <v>19295818</v>
      </c>
      <c r="AN118" s="96">
        <v>20248073</v>
      </c>
      <c r="AO118" s="96">
        <v>20948858</v>
      </c>
      <c r="AP118" s="96">
        <v>21639332</v>
      </c>
      <c r="AQ118" s="96">
        <v>22330770</v>
      </c>
      <c r="AR118" s="96">
        <v>23053488</v>
      </c>
      <c r="AS118" s="96">
        <v>23820734</v>
      </c>
      <c r="AT118" s="96">
        <v>24628858</v>
      </c>
      <c r="AU118" s="96">
        <v>25425663</v>
      </c>
      <c r="AV118" s="96">
        <v>26255343</v>
      </c>
      <c r="AW118" s="96">
        <v>27068823</v>
      </c>
      <c r="AX118" s="96">
        <v>27858948</v>
      </c>
      <c r="AY118" s="96">
        <v>28698684</v>
      </c>
      <c r="AZ118" s="96">
        <v>28905607</v>
      </c>
      <c r="BA118" s="96">
        <v>28660887</v>
      </c>
      <c r="BB118" s="96">
        <v>29218381</v>
      </c>
      <c r="BC118" s="96">
        <v>30289040</v>
      </c>
      <c r="BD118" s="96">
        <v>31264875</v>
      </c>
      <c r="BE118" s="96">
        <v>32378061</v>
      </c>
      <c r="BF118" s="96">
        <v>33864447</v>
      </c>
      <c r="BG118" s="96">
        <v>35481800</v>
      </c>
      <c r="BH118" s="96">
        <v>36746488</v>
      </c>
      <c r="BI118" s="96">
        <v>37757813</v>
      </c>
      <c r="BJ118" s="96">
        <v>38697943</v>
      </c>
      <c r="BK118" s="96">
        <v>39621162</v>
      </c>
      <c r="BL118" s="96">
        <v>40590700</v>
      </c>
      <c r="BM118" s="96">
        <v>41563520</v>
      </c>
      <c r="BN118" s="96">
        <v>42556984</v>
      </c>
      <c r="BO118" s="96">
        <v>43533592</v>
      </c>
      <c r="BP118" s="96">
        <v>44496122</v>
      </c>
      <c r="BQ118" s="96">
        <v>45504560</v>
      </c>
    </row>
    <row r="119" spans="1:69" x14ac:dyDescent="0.25">
      <c r="A119" s="96" t="s">
        <v>101</v>
      </c>
      <c r="B119" s="96" t="s">
        <v>328</v>
      </c>
      <c r="C119" s="96" t="s">
        <v>4215</v>
      </c>
      <c r="D119" s="101">
        <f t="shared" si="1"/>
        <v>340819.0588235294</v>
      </c>
      <c r="E119" s="96" t="s">
        <v>4216</v>
      </c>
      <c r="F119" s="96">
        <v>175574</v>
      </c>
      <c r="G119" s="96">
        <v>179029</v>
      </c>
      <c r="H119" s="96">
        <v>182378</v>
      </c>
      <c r="I119" s="96">
        <v>185653</v>
      </c>
      <c r="J119" s="96">
        <v>188983</v>
      </c>
      <c r="K119" s="96">
        <v>192286</v>
      </c>
      <c r="L119" s="96">
        <v>195570</v>
      </c>
      <c r="M119" s="96">
        <v>198751</v>
      </c>
      <c r="N119" s="96">
        <v>201488</v>
      </c>
      <c r="O119" s="96">
        <v>203369</v>
      </c>
      <c r="P119" s="96">
        <v>204438</v>
      </c>
      <c r="Q119" s="96">
        <v>206098</v>
      </c>
      <c r="R119" s="96">
        <v>209137</v>
      </c>
      <c r="S119" s="96">
        <v>212317</v>
      </c>
      <c r="T119" s="96">
        <v>215209</v>
      </c>
      <c r="U119" s="96">
        <v>217979</v>
      </c>
      <c r="V119" s="96">
        <v>220154</v>
      </c>
      <c r="W119" s="96">
        <v>221799</v>
      </c>
      <c r="X119" s="96">
        <v>223537</v>
      </c>
      <c r="Y119" s="96">
        <v>225735</v>
      </c>
      <c r="Z119" s="96">
        <v>228138</v>
      </c>
      <c r="AA119" s="96">
        <v>230755</v>
      </c>
      <c r="AB119" s="96">
        <v>233860</v>
      </c>
      <c r="AC119" s="96">
        <v>236977</v>
      </c>
      <c r="AD119" s="96">
        <v>239511</v>
      </c>
      <c r="AE119" s="96">
        <v>241405</v>
      </c>
      <c r="AF119" s="96">
        <v>243180</v>
      </c>
      <c r="AG119" s="96">
        <v>245859</v>
      </c>
      <c r="AH119" s="96">
        <v>249740</v>
      </c>
      <c r="AI119" s="96">
        <v>252852</v>
      </c>
      <c r="AJ119" s="96">
        <v>254826</v>
      </c>
      <c r="AK119" s="96">
        <v>257797</v>
      </c>
      <c r="AL119" s="96">
        <v>261057</v>
      </c>
      <c r="AM119" s="96">
        <v>263725</v>
      </c>
      <c r="AN119" s="96">
        <v>266021</v>
      </c>
      <c r="AO119" s="96">
        <v>267468</v>
      </c>
      <c r="AP119" s="96">
        <v>268916</v>
      </c>
      <c r="AQ119" s="96">
        <v>271128</v>
      </c>
      <c r="AR119" s="96">
        <v>274047</v>
      </c>
      <c r="AS119" s="96">
        <v>277381</v>
      </c>
      <c r="AT119" s="96">
        <v>281205</v>
      </c>
      <c r="AU119" s="96">
        <v>284968</v>
      </c>
      <c r="AV119" s="96">
        <v>287523</v>
      </c>
      <c r="AW119" s="96">
        <v>289521</v>
      </c>
      <c r="AX119" s="96">
        <v>292074</v>
      </c>
      <c r="AY119" s="96">
        <v>296734</v>
      </c>
      <c r="AZ119" s="96">
        <v>303782</v>
      </c>
      <c r="BA119" s="96">
        <v>311566</v>
      </c>
      <c r="BB119" s="96">
        <v>317414</v>
      </c>
      <c r="BC119" s="96">
        <v>318499</v>
      </c>
      <c r="BD119" s="96">
        <v>318041</v>
      </c>
      <c r="BE119" s="96">
        <v>319014</v>
      </c>
      <c r="BF119" s="96">
        <v>320716</v>
      </c>
      <c r="BG119" s="96">
        <v>323764</v>
      </c>
      <c r="BH119" s="96">
        <v>327386</v>
      </c>
      <c r="BI119" s="96">
        <v>330815</v>
      </c>
      <c r="BJ119" s="96">
        <v>335439</v>
      </c>
      <c r="BK119" s="96">
        <v>343400</v>
      </c>
      <c r="BL119" s="96">
        <v>352721</v>
      </c>
      <c r="BM119" s="96">
        <v>360563</v>
      </c>
      <c r="BN119" s="96">
        <v>366463</v>
      </c>
      <c r="BO119" s="96">
        <v>372520</v>
      </c>
      <c r="BP119" s="96">
        <v>382003</v>
      </c>
      <c r="BQ119" s="96">
        <v>393600</v>
      </c>
    </row>
    <row r="120" spans="1:69" x14ac:dyDescent="0.25">
      <c r="A120" s="96" t="s">
        <v>93</v>
      </c>
      <c r="B120" s="96" t="s">
        <v>329</v>
      </c>
      <c r="C120" s="96" t="s">
        <v>4215</v>
      </c>
      <c r="D120" s="101">
        <f t="shared" si="1"/>
        <v>8413323.5294117648</v>
      </c>
      <c r="E120" s="96" t="s">
        <v>4216</v>
      </c>
      <c r="F120" s="96">
        <v>2114020</v>
      </c>
      <c r="G120" s="96">
        <v>2185000</v>
      </c>
      <c r="H120" s="96">
        <v>2293000</v>
      </c>
      <c r="I120" s="96">
        <v>2379000</v>
      </c>
      <c r="J120" s="96">
        <v>2475000</v>
      </c>
      <c r="K120" s="96">
        <v>2563000</v>
      </c>
      <c r="L120" s="96">
        <v>2629000</v>
      </c>
      <c r="M120" s="96">
        <v>2745000</v>
      </c>
      <c r="N120" s="96">
        <v>2803000</v>
      </c>
      <c r="O120" s="96">
        <v>2877000</v>
      </c>
      <c r="P120" s="96">
        <v>2974000</v>
      </c>
      <c r="Q120" s="96">
        <v>3069000</v>
      </c>
      <c r="R120" s="96">
        <v>3148000</v>
      </c>
      <c r="S120" s="96">
        <v>3278000</v>
      </c>
      <c r="T120" s="96">
        <v>3377000</v>
      </c>
      <c r="U120" s="96">
        <v>3455000</v>
      </c>
      <c r="V120" s="96">
        <v>3533000</v>
      </c>
      <c r="W120" s="96">
        <v>3613000</v>
      </c>
      <c r="X120" s="96">
        <v>3690000</v>
      </c>
      <c r="Y120" s="96">
        <v>3786000</v>
      </c>
      <c r="Z120" s="96">
        <v>3878000</v>
      </c>
      <c r="AA120" s="96">
        <v>3956000</v>
      </c>
      <c r="AB120" s="96">
        <v>4031000</v>
      </c>
      <c r="AC120" s="96">
        <v>4105000</v>
      </c>
      <c r="AD120" s="96">
        <v>4159000</v>
      </c>
      <c r="AE120" s="96">
        <v>4233000</v>
      </c>
      <c r="AF120" s="96">
        <v>4299000</v>
      </c>
      <c r="AG120" s="96">
        <v>4369000</v>
      </c>
      <c r="AH120" s="96">
        <v>4442000</v>
      </c>
      <c r="AI120" s="96">
        <v>4518000</v>
      </c>
      <c r="AJ120" s="96">
        <v>4660000</v>
      </c>
      <c r="AK120" s="96">
        <v>4949000</v>
      </c>
      <c r="AL120" s="96">
        <v>5123000</v>
      </c>
      <c r="AM120" s="96">
        <v>5261000</v>
      </c>
      <c r="AN120" s="96">
        <v>5399000</v>
      </c>
      <c r="AO120" s="96">
        <v>5545000</v>
      </c>
      <c r="AP120" s="96">
        <v>5692000</v>
      </c>
      <c r="AQ120" s="96">
        <v>5836000</v>
      </c>
      <c r="AR120" s="96">
        <v>5971000</v>
      </c>
      <c r="AS120" s="96">
        <v>6125000</v>
      </c>
      <c r="AT120" s="96">
        <v>6289000</v>
      </c>
      <c r="AU120" s="96">
        <v>6439000</v>
      </c>
      <c r="AV120" s="96">
        <v>6570000</v>
      </c>
      <c r="AW120" s="96">
        <v>6689700</v>
      </c>
      <c r="AX120" s="96">
        <v>6809000</v>
      </c>
      <c r="AY120" s="96">
        <v>6930100</v>
      </c>
      <c r="AZ120" s="96">
        <v>7053700</v>
      </c>
      <c r="BA120" s="96">
        <v>7180100</v>
      </c>
      <c r="BB120" s="96">
        <v>7308800</v>
      </c>
      <c r="BC120" s="96">
        <v>7485600</v>
      </c>
      <c r="BD120" s="96">
        <v>7623600</v>
      </c>
      <c r="BE120" s="96">
        <v>7765800</v>
      </c>
      <c r="BF120" s="96">
        <v>7910500</v>
      </c>
      <c r="BG120" s="96">
        <v>8059500</v>
      </c>
      <c r="BH120" s="96">
        <v>8215700</v>
      </c>
      <c r="BI120" s="96">
        <v>8380100</v>
      </c>
      <c r="BJ120" s="96">
        <v>8546000</v>
      </c>
      <c r="BK120" s="96">
        <v>8713300</v>
      </c>
      <c r="BL120" s="96">
        <v>8882800</v>
      </c>
      <c r="BM120" s="96">
        <v>9054000</v>
      </c>
      <c r="BN120" s="96">
        <v>9215100</v>
      </c>
      <c r="BO120" s="96">
        <v>9371400</v>
      </c>
      <c r="BP120" s="96">
        <v>9557500</v>
      </c>
      <c r="BQ120" s="96">
        <v>9756700</v>
      </c>
    </row>
    <row r="121" spans="1:69" x14ac:dyDescent="0.25">
      <c r="A121" s="96" t="s">
        <v>75</v>
      </c>
      <c r="B121" s="96" t="s">
        <v>330</v>
      </c>
      <c r="C121" s="96" t="s">
        <v>4215</v>
      </c>
      <c r="D121" s="101">
        <f t="shared" si="1"/>
        <v>59641135.411764704</v>
      </c>
      <c r="E121" s="96" t="s">
        <v>4216</v>
      </c>
      <c r="F121" s="96">
        <v>50199700</v>
      </c>
      <c r="G121" s="96">
        <v>50536350</v>
      </c>
      <c r="H121" s="96">
        <v>50879450</v>
      </c>
      <c r="I121" s="96">
        <v>51252000</v>
      </c>
      <c r="J121" s="96">
        <v>51675350</v>
      </c>
      <c r="K121" s="96">
        <v>52112350</v>
      </c>
      <c r="L121" s="96">
        <v>52519000</v>
      </c>
      <c r="M121" s="96">
        <v>52900500</v>
      </c>
      <c r="N121" s="96">
        <v>53235750</v>
      </c>
      <c r="O121" s="96">
        <v>53537950</v>
      </c>
      <c r="P121" s="96">
        <v>53821850</v>
      </c>
      <c r="Q121" s="96">
        <v>54073490</v>
      </c>
      <c r="R121" s="96">
        <v>54381345</v>
      </c>
      <c r="S121" s="96">
        <v>54751406</v>
      </c>
      <c r="T121" s="96">
        <v>55110868</v>
      </c>
      <c r="U121" s="96">
        <v>55441001</v>
      </c>
      <c r="V121" s="96">
        <v>55718260</v>
      </c>
      <c r="W121" s="96">
        <v>55955411</v>
      </c>
      <c r="X121" s="96">
        <v>56155143</v>
      </c>
      <c r="Y121" s="96">
        <v>56317749</v>
      </c>
      <c r="Z121" s="96">
        <v>56433883</v>
      </c>
      <c r="AA121" s="96">
        <v>56501675</v>
      </c>
      <c r="AB121" s="96">
        <v>56543548</v>
      </c>
      <c r="AC121" s="96">
        <v>56564074</v>
      </c>
      <c r="AD121" s="96">
        <v>56576718</v>
      </c>
      <c r="AE121" s="96">
        <v>56593071</v>
      </c>
      <c r="AF121" s="96">
        <v>56596155</v>
      </c>
      <c r="AG121" s="96">
        <v>56601931</v>
      </c>
      <c r="AH121" s="96">
        <v>56629288</v>
      </c>
      <c r="AI121" s="96">
        <v>56671781</v>
      </c>
      <c r="AJ121" s="96">
        <v>56719240</v>
      </c>
      <c r="AK121" s="96">
        <v>56758521</v>
      </c>
      <c r="AL121" s="96">
        <v>56797087</v>
      </c>
      <c r="AM121" s="96">
        <v>56831821</v>
      </c>
      <c r="AN121" s="96">
        <v>56843400</v>
      </c>
      <c r="AO121" s="96">
        <v>56844303</v>
      </c>
      <c r="AP121" s="96">
        <v>56860281</v>
      </c>
      <c r="AQ121" s="96">
        <v>56890372</v>
      </c>
      <c r="AR121" s="96">
        <v>56906744</v>
      </c>
      <c r="AS121" s="96">
        <v>56916317</v>
      </c>
      <c r="AT121" s="96">
        <v>56942108</v>
      </c>
      <c r="AU121" s="96">
        <v>56974100</v>
      </c>
      <c r="AV121" s="96">
        <v>57059007</v>
      </c>
      <c r="AW121" s="96">
        <v>57313203</v>
      </c>
      <c r="AX121" s="96">
        <v>57685327</v>
      </c>
      <c r="AY121" s="96">
        <v>57969484</v>
      </c>
      <c r="AZ121" s="96">
        <v>58143979</v>
      </c>
      <c r="BA121" s="96">
        <v>58438310</v>
      </c>
      <c r="BB121" s="96">
        <v>58826731</v>
      </c>
      <c r="BC121" s="96">
        <v>59095365</v>
      </c>
      <c r="BD121" s="96">
        <v>59277417</v>
      </c>
      <c r="BE121" s="96">
        <v>59379449</v>
      </c>
      <c r="BF121" s="96">
        <v>59539717</v>
      </c>
      <c r="BG121" s="96">
        <v>60233948</v>
      </c>
      <c r="BH121" s="96">
        <v>60789140</v>
      </c>
      <c r="BI121" s="96">
        <v>60730582</v>
      </c>
      <c r="BJ121" s="96">
        <v>60627498</v>
      </c>
      <c r="BK121" s="96">
        <v>60536709</v>
      </c>
      <c r="BL121" s="96">
        <v>60421760</v>
      </c>
      <c r="BM121" s="96">
        <v>59729081</v>
      </c>
      <c r="BN121" s="96">
        <v>59438851</v>
      </c>
      <c r="BO121" s="96">
        <v>59133173</v>
      </c>
      <c r="BP121" s="96">
        <v>58940425</v>
      </c>
      <c r="BQ121" s="96">
        <v>58761146</v>
      </c>
    </row>
    <row r="122" spans="1:69" x14ac:dyDescent="0.25">
      <c r="A122" s="96" t="s">
        <v>331</v>
      </c>
      <c r="B122" s="96" t="s">
        <v>332</v>
      </c>
      <c r="C122" s="96" t="s">
        <v>4215</v>
      </c>
      <c r="D122" s="101">
        <f t="shared" si="1"/>
        <v>2780277.9411764704</v>
      </c>
      <c r="E122" s="96" t="s">
        <v>4216</v>
      </c>
      <c r="F122" s="96">
        <v>1642331</v>
      </c>
      <c r="G122" s="96">
        <v>1663754</v>
      </c>
      <c r="H122" s="96">
        <v>1683761</v>
      </c>
      <c r="I122" s="96">
        <v>1703868</v>
      </c>
      <c r="J122" s="96">
        <v>1725181</v>
      </c>
      <c r="K122" s="96">
        <v>1746977</v>
      </c>
      <c r="L122" s="96">
        <v>1768803</v>
      </c>
      <c r="M122" s="96">
        <v>1790580</v>
      </c>
      <c r="N122" s="96">
        <v>1812209</v>
      </c>
      <c r="O122" s="96">
        <v>1834615</v>
      </c>
      <c r="P122" s="96">
        <v>1859091</v>
      </c>
      <c r="Q122" s="96">
        <v>1886143</v>
      </c>
      <c r="R122" s="96">
        <v>1915299</v>
      </c>
      <c r="S122" s="96">
        <v>1945320</v>
      </c>
      <c r="T122" s="96">
        <v>1974880</v>
      </c>
      <c r="U122" s="96">
        <v>2003094</v>
      </c>
      <c r="V122" s="96">
        <v>2029486</v>
      </c>
      <c r="W122" s="96">
        <v>2054927</v>
      </c>
      <c r="X122" s="96">
        <v>2080485</v>
      </c>
      <c r="Y122" s="96">
        <v>2106937</v>
      </c>
      <c r="Z122" s="96">
        <v>2135546</v>
      </c>
      <c r="AA122" s="96">
        <v>2166657</v>
      </c>
      <c r="AB122" s="96">
        <v>2199606</v>
      </c>
      <c r="AC122" s="96">
        <v>2232782</v>
      </c>
      <c r="AD122" s="96">
        <v>2264095</v>
      </c>
      <c r="AE122" s="96">
        <v>2292030</v>
      </c>
      <c r="AF122" s="96">
        <v>2315871</v>
      </c>
      <c r="AG122" s="96">
        <v>2336245</v>
      </c>
      <c r="AH122" s="96">
        <v>2354805</v>
      </c>
      <c r="AI122" s="96">
        <v>2373365</v>
      </c>
      <c r="AJ122" s="96">
        <v>2392030</v>
      </c>
      <c r="AK122" s="96">
        <v>2411867</v>
      </c>
      <c r="AL122" s="96">
        <v>2434574</v>
      </c>
      <c r="AM122" s="96">
        <v>2459062</v>
      </c>
      <c r="AN122" s="96">
        <v>2484182</v>
      </c>
      <c r="AO122" s="96">
        <v>2509372</v>
      </c>
      <c r="AP122" s="96">
        <v>2532894</v>
      </c>
      <c r="AQ122" s="96">
        <v>2554954</v>
      </c>
      <c r="AR122" s="96">
        <v>2576567</v>
      </c>
      <c r="AS122" s="96">
        <v>2596271</v>
      </c>
      <c r="AT122" s="96">
        <v>2612205</v>
      </c>
      <c r="AU122" s="96">
        <v>2625405</v>
      </c>
      <c r="AV122" s="96">
        <v>2638244</v>
      </c>
      <c r="AW122" s="96">
        <v>2651027</v>
      </c>
      <c r="AX122" s="96">
        <v>2664024</v>
      </c>
      <c r="AY122" s="96">
        <v>2676863</v>
      </c>
      <c r="AZ122" s="96">
        <v>2689660</v>
      </c>
      <c r="BA122" s="96">
        <v>2701221</v>
      </c>
      <c r="BB122" s="96">
        <v>2711373</v>
      </c>
      <c r="BC122" s="96">
        <v>2722401</v>
      </c>
      <c r="BD122" s="96">
        <v>2733896</v>
      </c>
      <c r="BE122" s="96">
        <v>2746169</v>
      </c>
      <c r="BF122" s="96">
        <v>2759817</v>
      </c>
      <c r="BG122" s="96">
        <v>2773129</v>
      </c>
      <c r="BH122" s="96">
        <v>2784543</v>
      </c>
      <c r="BI122" s="96">
        <v>2794445</v>
      </c>
      <c r="BJ122" s="96">
        <v>2802695</v>
      </c>
      <c r="BK122" s="96">
        <v>2808376</v>
      </c>
      <c r="BL122" s="96">
        <v>2811835</v>
      </c>
      <c r="BM122" s="96">
        <v>2813773</v>
      </c>
      <c r="BN122" s="96">
        <v>2820436</v>
      </c>
      <c r="BO122" s="96">
        <v>2827695</v>
      </c>
      <c r="BP122" s="96">
        <v>2827377</v>
      </c>
      <c r="BQ122" s="96">
        <v>2825544</v>
      </c>
    </row>
    <row r="123" spans="1:69" x14ac:dyDescent="0.25">
      <c r="A123" s="96" t="s">
        <v>333</v>
      </c>
      <c r="B123" s="96" t="s">
        <v>334</v>
      </c>
      <c r="C123" s="96" t="s">
        <v>4215</v>
      </c>
      <c r="D123" s="101">
        <f t="shared" si="1"/>
        <v>9001500.8823529407</v>
      </c>
      <c r="E123" s="96" t="s">
        <v>4216</v>
      </c>
      <c r="F123" s="96">
        <v>847936</v>
      </c>
      <c r="G123" s="96">
        <v>891848</v>
      </c>
      <c r="H123" s="96">
        <v>934615</v>
      </c>
      <c r="I123" s="96">
        <v>978607</v>
      </c>
      <c r="J123" s="96">
        <v>1029447</v>
      </c>
      <c r="K123" s="96">
        <v>1093474</v>
      </c>
      <c r="L123" s="96">
        <v>1172770</v>
      </c>
      <c r="M123" s="96">
        <v>1265680</v>
      </c>
      <c r="N123" s="96">
        <v>1366644</v>
      </c>
      <c r="O123" s="96">
        <v>1466428</v>
      </c>
      <c r="P123" s="96">
        <v>1557374</v>
      </c>
      <c r="Q123" s="96">
        <v>1636320</v>
      </c>
      <c r="R123" s="96">
        <v>1704787</v>
      </c>
      <c r="S123" s="96">
        <v>1767414</v>
      </c>
      <c r="T123" s="96">
        <v>1827584</v>
      </c>
      <c r="U123" s="96">
        <v>1886636</v>
      </c>
      <c r="V123" s="96">
        <v>1945141</v>
      </c>
      <c r="W123" s="96">
        <v>2005418</v>
      </c>
      <c r="X123" s="96">
        <v>2069104</v>
      </c>
      <c r="Y123" s="96">
        <v>2138078</v>
      </c>
      <c r="Z123" s="96">
        <v>2216903</v>
      </c>
      <c r="AA123" s="96">
        <v>2306655</v>
      </c>
      <c r="AB123" s="96">
        <v>2406349</v>
      </c>
      <c r="AC123" s="96">
        <v>2514785</v>
      </c>
      <c r="AD123" s="96">
        <v>2629939</v>
      </c>
      <c r="AE123" s="96">
        <v>2751492</v>
      </c>
      <c r="AF123" s="96">
        <v>2879799</v>
      </c>
      <c r="AG123" s="96">
        <v>3014694</v>
      </c>
      <c r="AH123" s="96">
        <v>3157177</v>
      </c>
      <c r="AI123" s="96">
        <v>3310954</v>
      </c>
      <c r="AJ123" s="96">
        <v>3480587</v>
      </c>
      <c r="AK123" s="96">
        <v>3666379</v>
      </c>
      <c r="AL123" s="96">
        <v>3866887</v>
      </c>
      <c r="AM123" s="96">
        <v>4075759</v>
      </c>
      <c r="AN123" s="96">
        <v>4278166</v>
      </c>
      <c r="AO123" s="96">
        <v>4458195</v>
      </c>
      <c r="AP123" s="96">
        <v>4608676</v>
      </c>
      <c r="AQ123" s="96">
        <v>4733665</v>
      </c>
      <c r="AR123" s="96">
        <v>4844403</v>
      </c>
      <c r="AS123" s="96">
        <v>4950775</v>
      </c>
      <c r="AT123" s="96">
        <v>5056174</v>
      </c>
      <c r="AU123" s="96">
        <v>5163310</v>
      </c>
      <c r="AV123" s="96">
        <v>5275532</v>
      </c>
      <c r="AW123" s="96">
        <v>5396117</v>
      </c>
      <c r="AX123" s="96">
        <v>5532423</v>
      </c>
      <c r="AY123" s="96">
        <v>5678534</v>
      </c>
      <c r="AZ123" s="96">
        <v>6075548</v>
      </c>
      <c r="BA123" s="96">
        <v>6473457</v>
      </c>
      <c r="BB123" s="96">
        <v>6632873</v>
      </c>
      <c r="BC123" s="96">
        <v>6780493</v>
      </c>
      <c r="BD123" s="96">
        <v>6931258</v>
      </c>
      <c r="BE123" s="96">
        <v>7109980</v>
      </c>
      <c r="BF123" s="96">
        <v>7211863</v>
      </c>
      <c r="BG123" s="96">
        <v>7694814</v>
      </c>
      <c r="BH123" s="96">
        <v>8658026</v>
      </c>
      <c r="BI123" s="96">
        <v>9494246</v>
      </c>
      <c r="BJ123" s="96">
        <v>9964656</v>
      </c>
      <c r="BK123" s="96">
        <v>10215381</v>
      </c>
      <c r="BL123" s="96">
        <v>10459865</v>
      </c>
      <c r="BM123" s="96">
        <v>10698683</v>
      </c>
      <c r="BN123" s="96">
        <v>10928721</v>
      </c>
      <c r="BO123" s="96">
        <v>11148278</v>
      </c>
      <c r="BP123" s="96">
        <v>11285869</v>
      </c>
      <c r="BQ123" s="96">
        <v>11337052</v>
      </c>
    </row>
    <row r="124" spans="1:69" x14ac:dyDescent="0.25">
      <c r="A124" s="96" t="s">
        <v>122</v>
      </c>
      <c r="B124" s="96" t="s">
        <v>335</v>
      </c>
      <c r="C124" s="96" t="s">
        <v>4215</v>
      </c>
      <c r="D124" s="101">
        <f t="shared" si="1"/>
        <v>126975366.58823529</v>
      </c>
      <c r="E124" s="96" t="s">
        <v>4216</v>
      </c>
      <c r="F124" s="96">
        <v>93216000</v>
      </c>
      <c r="G124" s="96">
        <v>94055000</v>
      </c>
      <c r="H124" s="96">
        <v>94933000</v>
      </c>
      <c r="I124" s="96">
        <v>95900000</v>
      </c>
      <c r="J124" s="96">
        <v>96903000</v>
      </c>
      <c r="K124" s="96">
        <v>97952000</v>
      </c>
      <c r="L124" s="96">
        <v>98851000</v>
      </c>
      <c r="M124" s="96">
        <v>99879000</v>
      </c>
      <c r="N124" s="96">
        <v>101011000</v>
      </c>
      <c r="O124" s="96">
        <v>102219000</v>
      </c>
      <c r="P124" s="96">
        <v>103403000</v>
      </c>
      <c r="Q124" s="96">
        <v>105697000</v>
      </c>
      <c r="R124" s="96">
        <v>107188000</v>
      </c>
      <c r="S124" s="96">
        <v>108707000</v>
      </c>
      <c r="T124" s="96">
        <v>110162000</v>
      </c>
      <c r="U124" s="96">
        <v>111573000</v>
      </c>
      <c r="V124" s="96">
        <v>112775000</v>
      </c>
      <c r="W124" s="96">
        <v>113872000</v>
      </c>
      <c r="X124" s="96">
        <v>114913000</v>
      </c>
      <c r="Y124" s="96">
        <v>115890000</v>
      </c>
      <c r="Z124" s="96">
        <v>116807000</v>
      </c>
      <c r="AA124" s="96">
        <v>117661000</v>
      </c>
      <c r="AB124" s="96">
        <v>118480000</v>
      </c>
      <c r="AC124" s="96">
        <v>119307000</v>
      </c>
      <c r="AD124" s="96">
        <v>120083000</v>
      </c>
      <c r="AE124" s="96">
        <v>120837000</v>
      </c>
      <c r="AF124" s="96">
        <v>121482000</v>
      </c>
      <c r="AG124" s="96">
        <v>122069000</v>
      </c>
      <c r="AH124" s="96">
        <v>122578000</v>
      </c>
      <c r="AI124" s="96">
        <v>123069000</v>
      </c>
      <c r="AJ124" s="96">
        <v>123478000</v>
      </c>
      <c r="AK124" s="96">
        <v>123964000</v>
      </c>
      <c r="AL124" s="96">
        <v>124425000</v>
      </c>
      <c r="AM124" s="96">
        <v>124829000</v>
      </c>
      <c r="AN124" s="96">
        <v>125178000</v>
      </c>
      <c r="AO124" s="96">
        <v>125472000</v>
      </c>
      <c r="AP124" s="96">
        <v>125757000</v>
      </c>
      <c r="AQ124" s="96">
        <v>126057000</v>
      </c>
      <c r="AR124" s="96">
        <v>126400000</v>
      </c>
      <c r="AS124" s="96">
        <v>126631000</v>
      </c>
      <c r="AT124" s="96">
        <v>126843000</v>
      </c>
      <c r="AU124" s="96">
        <v>127149000</v>
      </c>
      <c r="AV124" s="96">
        <v>127445000</v>
      </c>
      <c r="AW124" s="96">
        <v>127718000</v>
      </c>
      <c r="AX124" s="96">
        <v>127761000</v>
      </c>
      <c r="AY124" s="96">
        <v>127773000</v>
      </c>
      <c r="AZ124" s="96">
        <v>127854000</v>
      </c>
      <c r="BA124" s="96">
        <v>128001000</v>
      </c>
      <c r="BB124" s="96">
        <v>128063000</v>
      </c>
      <c r="BC124" s="96">
        <v>128047000</v>
      </c>
      <c r="BD124" s="96">
        <v>128070000</v>
      </c>
      <c r="BE124" s="96">
        <v>127833000</v>
      </c>
      <c r="BF124" s="96">
        <v>127629000</v>
      </c>
      <c r="BG124" s="96">
        <v>127445000</v>
      </c>
      <c r="BH124" s="96">
        <v>127276000</v>
      </c>
      <c r="BI124" s="96">
        <v>127141000</v>
      </c>
      <c r="BJ124" s="96">
        <v>127076000</v>
      </c>
      <c r="BK124" s="96">
        <v>126972000</v>
      </c>
      <c r="BL124" s="96">
        <v>126811000</v>
      </c>
      <c r="BM124" s="96">
        <v>126633000</v>
      </c>
      <c r="BN124" s="96">
        <v>126261000</v>
      </c>
      <c r="BO124" s="96">
        <v>125681593</v>
      </c>
      <c r="BP124" s="96">
        <v>125124989</v>
      </c>
      <c r="BQ124" s="96">
        <v>124516650</v>
      </c>
    </row>
    <row r="125" spans="1:69" x14ac:dyDescent="0.25">
      <c r="A125" s="96" t="s">
        <v>147</v>
      </c>
      <c r="B125" s="96" t="s">
        <v>336</v>
      </c>
      <c r="C125" s="96" t="s">
        <v>4215</v>
      </c>
      <c r="D125" s="101">
        <f t="shared" si="1"/>
        <v>17587993.882352941</v>
      </c>
      <c r="E125" s="96" t="s">
        <v>4216</v>
      </c>
      <c r="F125" s="96">
        <v>9319283</v>
      </c>
      <c r="G125" s="96">
        <v>9639302</v>
      </c>
      <c r="H125" s="96">
        <v>9959414</v>
      </c>
      <c r="I125" s="96">
        <v>10277790</v>
      </c>
      <c r="J125" s="96">
        <v>10590934</v>
      </c>
      <c r="K125" s="96">
        <v>10897644</v>
      </c>
      <c r="L125" s="96">
        <v>11197568</v>
      </c>
      <c r="M125" s="96">
        <v>11491228</v>
      </c>
      <c r="N125" s="96">
        <v>11777849</v>
      </c>
      <c r="O125" s="96">
        <v>12042478</v>
      </c>
      <c r="P125" s="96">
        <v>12265305</v>
      </c>
      <c r="Q125" s="96">
        <v>12444338</v>
      </c>
      <c r="R125" s="96">
        <v>12611997</v>
      </c>
      <c r="S125" s="96">
        <v>12789985</v>
      </c>
      <c r="T125" s="96">
        <v>12972497</v>
      </c>
      <c r="U125" s="96">
        <v>13158942</v>
      </c>
      <c r="V125" s="96">
        <v>13346173</v>
      </c>
      <c r="W125" s="96">
        <v>13543521</v>
      </c>
      <c r="X125" s="96">
        <v>13750291</v>
      </c>
      <c r="Y125" s="96">
        <v>13957795</v>
      </c>
      <c r="Z125" s="96">
        <v>14172710</v>
      </c>
      <c r="AA125" s="96">
        <v>14397391</v>
      </c>
      <c r="AB125" s="96">
        <v>14634179</v>
      </c>
      <c r="AC125" s="96">
        <v>14885966</v>
      </c>
      <c r="AD125" s="96">
        <v>15147590</v>
      </c>
      <c r="AE125" s="96">
        <v>15413315</v>
      </c>
      <c r="AF125" s="96">
        <v>15721289</v>
      </c>
      <c r="AG125" s="96">
        <v>16072478</v>
      </c>
      <c r="AH125" s="96">
        <v>16430590</v>
      </c>
      <c r="AI125" s="96">
        <v>16249500</v>
      </c>
      <c r="AJ125" s="96">
        <v>16348000</v>
      </c>
      <c r="AK125" s="96">
        <v>16451711</v>
      </c>
      <c r="AL125" s="96">
        <v>16439095</v>
      </c>
      <c r="AM125" s="96">
        <v>16380672</v>
      </c>
      <c r="AN125" s="96">
        <v>16145766</v>
      </c>
      <c r="AO125" s="96">
        <v>15816243</v>
      </c>
      <c r="AP125" s="96">
        <v>15578227</v>
      </c>
      <c r="AQ125" s="96">
        <v>15334405</v>
      </c>
      <c r="AR125" s="96">
        <v>15071640</v>
      </c>
      <c r="AS125" s="96">
        <v>14928374</v>
      </c>
      <c r="AT125" s="96">
        <v>14883626</v>
      </c>
      <c r="AU125" s="96">
        <v>14858335</v>
      </c>
      <c r="AV125" s="96">
        <v>14858948</v>
      </c>
      <c r="AW125" s="96">
        <v>14909019</v>
      </c>
      <c r="AX125" s="96">
        <v>15012984</v>
      </c>
      <c r="AY125" s="96">
        <v>15147029</v>
      </c>
      <c r="AZ125" s="96">
        <v>15308085</v>
      </c>
      <c r="BA125" s="96">
        <v>15484192</v>
      </c>
      <c r="BB125" s="96">
        <v>15776938</v>
      </c>
      <c r="BC125" s="96">
        <v>16092822</v>
      </c>
      <c r="BD125" s="96">
        <v>16321872</v>
      </c>
      <c r="BE125" s="96">
        <v>16557202</v>
      </c>
      <c r="BF125" s="96">
        <v>16792090</v>
      </c>
      <c r="BG125" s="96">
        <v>17035551</v>
      </c>
      <c r="BH125" s="96">
        <v>17288285</v>
      </c>
      <c r="BI125" s="96">
        <v>17542806</v>
      </c>
      <c r="BJ125" s="96">
        <v>17794055</v>
      </c>
      <c r="BK125" s="96">
        <v>18037776</v>
      </c>
      <c r="BL125" s="96">
        <v>18276452</v>
      </c>
      <c r="BM125" s="96">
        <v>18513673</v>
      </c>
      <c r="BN125" s="96">
        <v>18755666</v>
      </c>
      <c r="BO125" s="96">
        <v>19191356</v>
      </c>
      <c r="BP125" s="96">
        <v>19634983</v>
      </c>
      <c r="BQ125" s="96">
        <v>19900177</v>
      </c>
    </row>
    <row r="126" spans="1:69" x14ac:dyDescent="0.25">
      <c r="A126" s="96" t="s">
        <v>337</v>
      </c>
      <c r="B126" s="96" t="s">
        <v>338</v>
      </c>
      <c r="C126" s="96" t="s">
        <v>4215</v>
      </c>
      <c r="D126" s="101">
        <f t="shared" si="1"/>
        <v>46753513.176470585</v>
      </c>
      <c r="E126" s="96" t="s">
        <v>4216</v>
      </c>
      <c r="F126" s="96">
        <v>7751435</v>
      </c>
      <c r="G126" s="96">
        <v>8047470</v>
      </c>
      <c r="H126" s="96">
        <v>8363578</v>
      </c>
      <c r="I126" s="96">
        <v>8697200</v>
      </c>
      <c r="J126" s="96">
        <v>9047387</v>
      </c>
      <c r="K126" s="96">
        <v>9417207</v>
      </c>
      <c r="L126" s="96">
        <v>9802605</v>
      </c>
      <c r="M126" s="96">
        <v>10201068</v>
      </c>
      <c r="N126" s="96">
        <v>10613877</v>
      </c>
      <c r="O126" s="96">
        <v>11039551</v>
      </c>
      <c r="P126" s="96">
        <v>11473087</v>
      </c>
      <c r="Q126" s="96">
        <v>11898457</v>
      </c>
      <c r="R126" s="96">
        <v>12322903</v>
      </c>
      <c r="S126" s="96">
        <v>12760405</v>
      </c>
      <c r="T126" s="96">
        <v>13203949</v>
      </c>
      <c r="U126" s="96">
        <v>13651908</v>
      </c>
      <c r="V126" s="96">
        <v>14102268</v>
      </c>
      <c r="W126" s="96">
        <v>14577346</v>
      </c>
      <c r="X126" s="96">
        <v>15087423</v>
      </c>
      <c r="Y126" s="96">
        <v>15620613</v>
      </c>
      <c r="Z126" s="96">
        <v>16187124</v>
      </c>
      <c r="AA126" s="96">
        <v>16785962</v>
      </c>
      <c r="AB126" s="96">
        <v>17411491</v>
      </c>
      <c r="AC126" s="96">
        <v>18069461</v>
      </c>
      <c r="AD126" s="96">
        <v>18753176</v>
      </c>
      <c r="AE126" s="96">
        <v>19452161</v>
      </c>
      <c r="AF126" s="96">
        <v>20160879</v>
      </c>
      <c r="AG126" s="96">
        <v>20882094</v>
      </c>
      <c r="AH126" s="96">
        <v>21626122</v>
      </c>
      <c r="AI126" s="96">
        <v>22387803</v>
      </c>
      <c r="AJ126" s="96">
        <v>23162269</v>
      </c>
      <c r="AK126" s="96">
        <v>23918235</v>
      </c>
      <c r="AL126" s="96">
        <v>24655723</v>
      </c>
      <c r="AM126" s="96">
        <v>25391830</v>
      </c>
      <c r="AN126" s="96">
        <v>26133744</v>
      </c>
      <c r="AO126" s="96">
        <v>26878347</v>
      </c>
      <c r="AP126" s="96">
        <v>27615736</v>
      </c>
      <c r="AQ126" s="96">
        <v>28364264</v>
      </c>
      <c r="AR126" s="96">
        <v>29137373</v>
      </c>
      <c r="AS126" s="96">
        <v>29965129</v>
      </c>
      <c r="AT126" s="96">
        <v>30851606</v>
      </c>
      <c r="AU126" s="96">
        <v>31800343</v>
      </c>
      <c r="AV126" s="96">
        <v>32779823</v>
      </c>
      <c r="AW126" s="96">
        <v>33767122</v>
      </c>
      <c r="AX126" s="96">
        <v>34791836</v>
      </c>
      <c r="AY126" s="96">
        <v>35843010</v>
      </c>
      <c r="AZ126" s="96">
        <v>36925253</v>
      </c>
      <c r="BA126" s="96">
        <v>38036793</v>
      </c>
      <c r="BB126" s="96">
        <v>39186895</v>
      </c>
      <c r="BC126" s="96">
        <v>40364444</v>
      </c>
      <c r="BD126" s="96">
        <v>41517895</v>
      </c>
      <c r="BE126" s="96">
        <v>42635144</v>
      </c>
      <c r="BF126" s="96">
        <v>43725806</v>
      </c>
      <c r="BG126" s="96">
        <v>44792368</v>
      </c>
      <c r="BH126" s="96">
        <v>45831863</v>
      </c>
      <c r="BI126" s="96">
        <v>46851488</v>
      </c>
      <c r="BJ126" s="96">
        <v>47894670</v>
      </c>
      <c r="BK126" s="96">
        <v>48948137</v>
      </c>
      <c r="BL126" s="96">
        <v>49953304</v>
      </c>
      <c r="BM126" s="96">
        <v>50951450</v>
      </c>
      <c r="BN126" s="96">
        <v>51985780</v>
      </c>
      <c r="BO126" s="96">
        <v>53005614</v>
      </c>
      <c r="BP126" s="96">
        <v>54027487</v>
      </c>
      <c r="BQ126" s="96">
        <v>55100586</v>
      </c>
    </row>
    <row r="127" spans="1:69" x14ac:dyDescent="0.25">
      <c r="A127" s="96" t="s">
        <v>339</v>
      </c>
      <c r="B127" s="96" t="s">
        <v>340</v>
      </c>
      <c r="C127" s="96" t="s">
        <v>4215</v>
      </c>
      <c r="D127" s="101">
        <f t="shared" si="1"/>
        <v>6031635.2941176472</v>
      </c>
      <c r="E127" s="96" t="s">
        <v>4216</v>
      </c>
      <c r="F127" s="96">
        <v>2172300</v>
      </c>
      <c r="G127" s="96">
        <v>2255900</v>
      </c>
      <c r="H127" s="96">
        <v>2333400</v>
      </c>
      <c r="I127" s="96">
        <v>2413700</v>
      </c>
      <c r="J127" s="96">
        <v>2495300</v>
      </c>
      <c r="K127" s="96">
        <v>2573300</v>
      </c>
      <c r="L127" s="96">
        <v>2655300</v>
      </c>
      <c r="M127" s="96">
        <v>2736500</v>
      </c>
      <c r="N127" s="96">
        <v>2818300</v>
      </c>
      <c r="O127" s="96">
        <v>2894800</v>
      </c>
      <c r="P127" s="96">
        <v>2959900</v>
      </c>
      <c r="Q127" s="96">
        <v>3022300</v>
      </c>
      <c r="R127" s="96">
        <v>3088200</v>
      </c>
      <c r="S127" s="96">
        <v>3153800</v>
      </c>
      <c r="T127" s="96">
        <v>3223900</v>
      </c>
      <c r="U127" s="96">
        <v>3292400</v>
      </c>
      <c r="V127" s="96">
        <v>3358700</v>
      </c>
      <c r="W127" s="96">
        <v>3423900</v>
      </c>
      <c r="X127" s="96">
        <v>3487100</v>
      </c>
      <c r="Y127" s="96">
        <v>3552000</v>
      </c>
      <c r="Z127" s="96">
        <v>3617400</v>
      </c>
      <c r="AA127" s="96">
        <v>3685800</v>
      </c>
      <c r="AB127" s="96">
        <v>3759300</v>
      </c>
      <c r="AC127" s="96">
        <v>3838300</v>
      </c>
      <c r="AD127" s="96">
        <v>3916400</v>
      </c>
      <c r="AE127" s="96">
        <v>3990300</v>
      </c>
      <c r="AF127" s="96">
        <v>4066500</v>
      </c>
      <c r="AG127" s="96">
        <v>4144600</v>
      </c>
      <c r="AH127" s="96">
        <v>4218400</v>
      </c>
      <c r="AI127" s="96">
        <v>4307500</v>
      </c>
      <c r="AJ127" s="96">
        <v>4391200</v>
      </c>
      <c r="AK127" s="96">
        <v>4463600</v>
      </c>
      <c r="AL127" s="96">
        <v>4515400</v>
      </c>
      <c r="AM127" s="96">
        <v>4516700</v>
      </c>
      <c r="AN127" s="96">
        <v>4515100</v>
      </c>
      <c r="AO127" s="96">
        <v>4560400</v>
      </c>
      <c r="AP127" s="96">
        <v>4628400</v>
      </c>
      <c r="AQ127" s="96">
        <v>4696400</v>
      </c>
      <c r="AR127" s="96">
        <v>4769000</v>
      </c>
      <c r="AS127" s="96">
        <v>4840400</v>
      </c>
      <c r="AT127" s="96">
        <v>4898400</v>
      </c>
      <c r="AU127" s="96">
        <v>4945100</v>
      </c>
      <c r="AV127" s="96">
        <v>4990700</v>
      </c>
      <c r="AW127" s="96">
        <v>5043300</v>
      </c>
      <c r="AX127" s="96">
        <v>5104700</v>
      </c>
      <c r="AY127" s="96">
        <v>5162600</v>
      </c>
      <c r="AZ127" s="96">
        <v>5218400</v>
      </c>
      <c r="BA127" s="96">
        <v>5268400</v>
      </c>
      <c r="BB127" s="96">
        <v>5318700</v>
      </c>
      <c r="BC127" s="96">
        <v>5383300</v>
      </c>
      <c r="BD127" s="96">
        <v>5447900</v>
      </c>
      <c r="BE127" s="96">
        <v>5514600</v>
      </c>
      <c r="BF127" s="96">
        <v>5607200</v>
      </c>
      <c r="BG127" s="96">
        <v>5719600</v>
      </c>
      <c r="BH127" s="96">
        <v>5835500</v>
      </c>
      <c r="BI127" s="96">
        <v>5956900</v>
      </c>
      <c r="BJ127" s="96">
        <v>6079500</v>
      </c>
      <c r="BK127" s="96">
        <v>6198200</v>
      </c>
      <c r="BL127" s="96">
        <v>6322800</v>
      </c>
      <c r="BM127" s="96">
        <v>6456200</v>
      </c>
      <c r="BN127" s="96">
        <v>6579900</v>
      </c>
      <c r="BO127" s="96">
        <v>6773400</v>
      </c>
      <c r="BP127" s="96">
        <v>6974900</v>
      </c>
      <c r="BQ127" s="96">
        <v>7100800</v>
      </c>
    </row>
    <row r="128" spans="1:69" x14ac:dyDescent="0.25">
      <c r="A128" s="96" t="s">
        <v>341</v>
      </c>
      <c r="B128" s="96" t="s">
        <v>342</v>
      </c>
      <c r="C128" s="96" t="s">
        <v>4215</v>
      </c>
      <c r="D128" s="101">
        <f t="shared" si="1"/>
        <v>15385488.647058824</v>
      </c>
      <c r="E128" s="96" t="s">
        <v>4216</v>
      </c>
      <c r="F128" s="96">
        <v>5541676</v>
      </c>
      <c r="G128" s="96">
        <v>5664654</v>
      </c>
      <c r="H128" s="96">
        <v>5788854</v>
      </c>
      <c r="I128" s="96">
        <v>5913680</v>
      </c>
      <c r="J128" s="96">
        <v>6040847</v>
      </c>
      <c r="K128" s="96">
        <v>6170727</v>
      </c>
      <c r="L128" s="96">
        <v>6299230</v>
      </c>
      <c r="M128" s="96">
        <v>6426445</v>
      </c>
      <c r="N128" s="96">
        <v>6553109</v>
      </c>
      <c r="O128" s="96">
        <v>6679708</v>
      </c>
      <c r="P128" s="96">
        <v>6708525</v>
      </c>
      <c r="Q128" s="96">
        <v>6696324</v>
      </c>
      <c r="R128" s="96">
        <v>6766289</v>
      </c>
      <c r="S128" s="96">
        <v>6852360</v>
      </c>
      <c r="T128" s="96">
        <v>6913408</v>
      </c>
      <c r="U128" s="96">
        <v>6727922</v>
      </c>
      <c r="V128" s="96">
        <v>6307122</v>
      </c>
      <c r="W128" s="96">
        <v>6040197</v>
      </c>
      <c r="X128" s="96">
        <v>5961193</v>
      </c>
      <c r="Y128" s="96">
        <v>6051808</v>
      </c>
      <c r="Z128" s="96">
        <v>6198959</v>
      </c>
      <c r="AA128" s="96">
        <v>6364472</v>
      </c>
      <c r="AB128" s="96">
        <v>6619699</v>
      </c>
      <c r="AC128" s="96">
        <v>6881962</v>
      </c>
      <c r="AD128" s="96">
        <v>7133899</v>
      </c>
      <c r="AE128" s="96">
        <v>7376090</v>
      </c>
      <c r="AF128" s="96">
        <v>7661317</v>
      </c>
      <c r="AG128" s="96">
        <v>7975597</v>
      </c>
      <c r="AH128" s="96">
        <v>8269780</v>
      </c>
      <c r="AI128" s="96">
        <v>8570928</v>
      </c>
      <c r="AJ128" s="96">
        <v>8910808</v>
      </c>
      <c r="AK128" s="96">
        <v>9259362</v>
      </c>
      <c r="AL128" s="96">
        <v>9718215</v>
      </c>
      <c r="AM128" s="96">
        <v>10243550</v>
      </c>
      <c r="AN128" s="96">
        <v>10636353</v>
      </c>
      <c r="AO128" s="96">
        <v>10919528</v>
      </c>
      <c r="AP128" s="96">
        <v>11182612</v>
      </c>
      <c r="AQ128" s="96">
        <v>11431569</v>
      </c>
      <c r="AR128" s="96">
        <v>11669077</v>
      </c>
      <c r="AS128" s="96">
        <v>11899006</v>
      </c>
      <c r="AT128" s="96">
        <v>12118841</v>
      </c>
      <c r="AU128" s="96">
        <v>12338192</v>
      </c>
      <c r="AV128" s="96">
        <v>12561779</v>
      </c>
      <c r="AW128" s="96">
        <v>12787710</v>
      </c>
      <c r="AX128" s="96">
        <v>13016371</v>
      </c>
      <c r="AY128" s="96">
        <v>13246583</v>
      </c>
      <c r="AZ128" s="96">
        <v>13477779</v>
      </c>
      <c r="BA128" s="96">
        <v>13714791</v>
      </c>
      <c r="BB128" s="96">
        <v>13943888</v>
      </c>
      <c r="BC128" s="96">
        <v>14155740</v>
      </c>
      <c r="BD128" s="96">
        <v>14363532</v>
      </c>
      <c r="BE128" s="96">
        <v>14573885</v>
      </c>
      <c r="BF128" s="96">
        <v>14786640</v>
      </c>
      <c r="BG128" s="96">
        <v>14999683</v>
      </c>
      <c r="BH128" s="96">
        <v>15210817</v>
      </c>
      <c r="BI128" s="96">
        <v>15417523</v>
      </c>
      <c r="BJ128" s="96">
        <v>15624584</v>
      </c>
      <c r="BK128" s="96">
        <v>15830689</v>
      </c>
      <c r="BL128" s="96">
        <v>16025238</v>
      </c>
      <c r="BM128" s="96">
        <v>16207746</v>
      </c>
      <c r="BN128" s="96">
        <v>16396860</v>
      </c>
      <c r="BO128" s="96">
        <v>16589023</v>
      </c>
      <c r="BP128" s="96">
        <v>16767842</v>
      </c>
      <c r="BQ128" s="96">
        <v>16944826</v>
      </c>
    </row>
    <row r="129" spans="1:69" x14ac:dyDescent="0.25">
      <c r="A129" s="96" t="s">
        <v>343</v>
      </c>
      <c r="B129" s="96" t="s">
        <v>4079</v>
      </c>
      <c r="C129" s="96" t="s">
        <v>4215</v>
      </c>
      <c r="D129" s="101">
        <f t="shared" si="1"/>
        <v>117171.05882352941</v>
      </c>
      <c r="E129" s="96" t="s">
        <v>4216</v>
      </c>
      <c r="F129" s="96">
        <v>47093</v>
      </c>
      <c r="G129" s="96">
        <v>48275</v>
      </c>
      <c r="H129" s="96">
        <v>49508</v>
      </c>
      <c r="I129" s="96">
        <v>50780</v>
      </c>
      <c r="J129" s="96">
        <v>52092</v>
      </c>
      <c r="K129" s="96">
        <v>53444</v>
      </c>
      <c r="L129" s="96">
        <v>54428</v>
      </c>
      <c r="M129" s="96">
        <v>54990</v>
      </c>
      <c r="N129" s="96">
        <v>55511</v>
      </c>
      <c r="O129" s="96">
        <v>56324</v>
      </c>
      <c r="P129" s="96">
        <v>57437</v>
      </c>
      <c r="Q129" s="96">
        <v>58535</v>
      </c>
      <c r="R129" s="96">
        <v>59606</v>
      </c>
      <c r="S129" s="96">
        <v>60598</v>
      </c>
      <c r="T129" s="96">
        <v>60953</v>
      </c>
      <c r="U129" s="96">
        <v>60675</v>
      </c>
      <c r="V129" s="96">
        <v>60310</v>
      </c>
      <c r="W129" s="96">
        <v>59894</v>
      </c>
      <c r="X129" s="96">
        <v>59465</v>
      </c>
      <c r="Y129" s="96">
        <v>59775</v>
      </c>
      <c r="Z129" s="96">
        <v>60813</v>
      </c>
      <c r="AA129" s="96">
        <v>61875</v>
      </c>
      <c r="AB129" s="96">
        <v>62977</v>
      </c>
      <c r="AC129" s="96">
        <v>64121</v>
      </c>
      <c r="AD129" s="96">
        <v>65338</v>
      </c>
      <c r="AE129" s="96">
        <v>66708</v>
      </c>
      <c r="AF129" s="96">
        <v>68266</v>
      </c>
      <c r="AG129" s="96">
        <v>69946</v>
      </c>
      <c r="AH129" s="96">
        <v>71680</v>
      </c>
      <c r="AI129" s="96">
        <v>73436</v>
      </c>
      <c r="AJ129" s="96">
        <v>75124</v>
      </c>
      <c r="AK129" s="96">
        <v>76612</v>
      </c>
      <c r="AL129" s="96">
        <v>77901</v>
      </c>
      <c r="AM129" s="96">
        <v>79093</v>
      </c>
      <c r="AN129" s="96">
        <v>80264</v>
      </c>
      <c r="AO129" s="96">
        <v>81481</v>
      </c>
      <c r="AP129" s="96">
        <v>82832</v>
      </c>
      <c r="AQ129" s="96">
        <v>84308</v>
      </c>
      <c r="AR129" s="96">
        <v>85805</v>
      </c>
      <c r="AS129" s="96">
        <v>87289</v>
      </c>
      <c r="AT129" s="96">
        <v>88826</v>
      </c>
      <c r="AU129" s="96">
        <v>90531</v>
      </c>
      <c r="AV129" s="96">
        <v>92400</v>
      </c>
      <c r="AW129" s="96">
        <v>94302</v>
      </c>
      <c r="AX129" s="96">
        <v>96224</v>
      </c>
      <c r="AY129" s="96">
        <v>98164</v>
      </c>
      <c r="AZ129" s="96">
        <v>100083</v>
      </c>
      <c r="BA129" s="96">
        <v>101998</v>
      </c>
      <c r="BB129" s="96">
        <v>103966</v>
      </c>
      <c r="BC129" s="96">
        <v>105996</v>
      </c>
      <c r="BD129" s="96">
        <v>107995</v>
      </c>
      <c r="BE129" s="96">
        <v>109871</v>
      </c>
      <c r="BF129" s="96">
        <v>111618</v>
      </c>
      <c r="BG129" s="96">
        <v>113311</v>
      </c>
      <c r="BH129" s="96">
        <v>114985</v>
      </c>
      <c r="BI129" s="96">
        <v>116707</v>
      </c>
      <c r="BJ129" s="96">
        <v>118513</v>
      </c>
      <c r="BK129" s="96">
        <v>120362</v>
      </c>
      <c r="BL129" s="96">
        <v>122261</v>
      </c>
      <c r="BM129" s="96">
        <v>124241</v>
      </c>
      <c r="BN129" s="96">
        <v>126463</v>
      </c>
      <c r="BO129" s="96">
        <v>128874</v>
      </c>
      <c r="BP129" s="96">
        <v>131232</v>
      </c>
      <c r="BQ129" s="96">
        <v>133515</v>
      </c>
    </row>
    <row r="130" spans="1:69" x14ac:dyDescent="0.25">
      <c r="A130" s="96" t="s">
        <v>4078</v>
      </c>
      <c r="B130" s="96" t="s">
        <v>4077</v>
      </c>
      <c r="C130" s="96" t="s">
        <v>4215</v>
      </c>
      <c r="D130" s="101">
        <f t="shared" si="1"/>
        <v>47601.176470588238</v>
      </c>
      <c r="E130" s="96" t="s">
        <v>4216</v>
      </c>
      <c r="F130" s="96">
        <v>56660</v>
      </c>
      <c r="G130" s="96">
        <v>56247</v>
      </c>
      <c r="H130" s="96">
        <v>55404</v>
      </c>
      <c r="I130" s="96">
        <v>54391</v>
      </c>
      <c r="J130" s="96">
        <v>53255</v>
      </c>
      <c r="K130" s="96">
        <v>52016</v>
      </c>
      <c r="L130" s="96">
        <v>50683</v>
      </c>
      <c r="M130" s="96">
        <v>49269</v>
      </c>
      <c r="N130" s="96">
        <v>47772</v>
      </c>
      <c r="O130" s="96">
        <v>46135</v>
      </c>
      <c r="P130" s="96">
        <v>44968</v>
      </c>
      <c r="Q130" s="96">
        <v>44583</v>
      </c>
      <c r="R130" s="96">
        <v>44416</v>
      </c>
      <c r="S130" s="96">
        <v>44242</v>
      </c>
      <c r="T130" s="96">
        <v>44056</v>
      </c>
      <c r="U130" s="96">
        <v>43888</v>
      </c>
      <c r="V130" s="96">
        <v>43740</v>
      </c>
      <c r="W130" s="96">
        <v>43603</v>
      </c>
      <c r="X130" s="96">
        <v>43465</v>
      </c>
      <c r="Y130" s="96">
        <v>43278</v>
      </c>
      <c r="Z130" s="96">
        <v>43097</v>
      </c>
      <c r="AA130" s="96">
        <v>42953</v>
      </c>
      <c r="AB130" s="96">
        <v>42794</v>
      </c>
      <c r="AC130" s="96">
        <v>42600</v>
      </c>
      <c r="AD130" s="96">
        <v>42380</v>
      </c>
      <c r="AE130" s="96">
        <v>42144</v>
      </c>
      <c r="AF130" s="96">
        <v>41889</v>
      </c>
      <c r="AG130" s="96">
        <v>41617</v>
      </c>
      <c r="AH130" s="96">
        <v>41321</v>
      </c>
      <c r="AI130" s="96">
        <v>40992</v>
      </c>
      <c r="AJ130" s="96">
        <v>40636</v>
      </c>
      <c r="AK130" s="96">
        <v>40542</v>
      </c>
      <c r="AL130" s="96">
        <v>40900</v>
      </c>
      <c r="AM130" s="96">
        <v>41447</v>
      </c>
      <c r="AN130" s="96">
        <v>42001</v>
      </c>
      <c r="AO130" s="96">
        <v>42550</v>
      </c>
      <c r="AP130" s="96">
        <v>43097</v>
      </c>
      <c r="AQ130" s="96">
        <v>43656</v>
      </c>
      <c r="AR130" s="96">
        <v>44230</v>
      </c>
      <c r="AS130" s="96">
        <v>44825</v>
      </c>
      <c r="AT130" s="96">
        <v>45461</v>
      </c>
      <c r="AU130" s="96">
        <v>45986</v>
      </c>
      <c r="AV130" s="96">
        <v>46264</v>
      </c>
      <c r="AW130" s="96">
        <v>46431</v>
      </c>
      <c r="AX130" s="96">
        <v>46580</v>
      </c>
      <c r="AY130" s="96">
        <v>46725</v>
      </c>
      <c r="AZ130" s="96">
        <v>46874</v>
      </c>
      <c r="BA130" s="96">
        <v>47015</v>
      </c>
      <c r="BB130" s="96">
        <v>47156</v>
      </c>
      <c r="BC130" s="96">
        <v>47286</v>
      </c>
      <c r="BD130" s="96">
        <v>47403</v>
      </c>
      <c r="BE130" s="96">
        <v>47581</v>
      </c>
      <c r="BF130" s="96">
        <v>47727</v>
      </c>
      <c r="BG130" s="96">
        <v>47767</v>
      </c>
      <c r="BH130" s="96">
        <v>47789</v>
      </c>
      <c r="BI130" s="96">
        <v>47790</v>
      </c>
      <c r="BJ130" s="96">
        <v>47788</v>
      </c>
      <c r="BK130" s="96">
        <v>47785</v>
      </c>
      <c r="BL130" s="96">
        <v>47761</v>
      </c>
      <c r="BM130" s="96">
        <v>47712</v>
      </c>
      <c r="BN130" s="96">
        <v>47642</v>
      </c>
      <c r="BO130" s="96">
        <v>47606</v>
      </c>
      <c r="BP130" s="96">
        <v>47657</v>
      </c>
      <c r="BQ130" s="96">
        <v>47755</v>
      </c>
    </row>
    <row r="131" spans="1:69" x14ac:dyDescent="0.25">
      <c r="A131" s="96" t="s">
        <v>344</v>
      </c>
      <c r="B131" s="96" t="s">
        <v>345</v>
      </c>
      <c r="C131" s="96" t="s">
        <v>4215</v>
      </c>
      <c r="D131" s="101">
        <f t="shared" si="1"/>
        <v>50696931.941176474</v>
      </c>
      <c r="E131" s="96" t="s">
        <v>4216</v>
      </c>
      <c r="F131" s="96">
        <v>25012374</v>
      </c>
      <c r="G131" s="96">
        <v>25765673</v>
      </c>
      <c r="H131" s="96">
        <v>26513030</v>
      </c>
      <c r="I131" s="96">
        <v>27261747</v>
      </c>
      <c r="J131" s="96">
        <v>27984155</v>
      </c>
      <c r="K131" s="96">
        <v>28704674</v>
      </c>
      <c r="L131" s="96">
        <v>29435571</v>
      </c>
      <c r="M131" s="96">
        <v>30130983</v>
      </c>
      <c r="N131" s="96">
        <v>30838302</v>
      </c>
      <c r="O131" s="96">
        <v>31544266</v>
      </c>
      <c r="P131" s="96">
        <v>32240827</v>
      </c>
      <c r="Q131" s="96">
        <v>32882704</v>
      </c>
      <c r="R131" s="96">
        <v>33505406</v>
      </c>
      <c r="S131" s="96">
        <v>34103149</v>
      </c>
      <c r="T131" s="96">
        <v>34692266</v>
      </c>
      <c r="U131" s="96">
        <v>35280725</v>
      </c>
      <c r="V131" s="96">
        <v>35848523</v>
      </c>
      <c r="W131" s="96">
        <v>36411795</v>
      </c>
      <c r="X131" s="96">
        <v>36969185</v>
      </c>
      <c r="Y131" s="96">
        <v>37534236</v>
      </c>
      <c r="Z131" s="96">
        <v>38123775</v>
      </c>
      <c r="AA131" s="96">
        <v>38723248</v>
      </c>
      <c r="AB131" s="96">
        <v>39326352</v>
      </c>
      <c r="AC131" s="96">
        <v>39910403</v>
      </c>
      <c r="AD131" s="96">
        <v>40405956</v>
      </c>
      <c r="AE131" s="96">
        <v>40805744</v>
      </c>
      <c r="AF131" s="96">
        <v>41213674</v>
      </c>
      <c r="AG131" s="96">
        <v>41621690</v>
      </c>
      <c r="AH131" s="96">
        <v>42031247</v>
      </c>
      <c r="AI131" s="96">
        <v>42449038</v>
      </c>
      <c r="AJ131" s="96">
        <v>42869283</v>
      </c>
      <c r="AK131" s="96">
        <v>43295704</v>
      </c>
      <c r="AL131" s="96">
        <v>43747962</v>
      </c>
      <c r="AM131" s="96">
        <v>44194628</v>
      </c>
      <c r="AN131" s="96">
        <v>44641540</v>
      </c>
      <c r="AO131" s="96">
        <v>45092991</v>
      </c>
      <c r="AP131" s="96">
        <v>45524681</v>
      </c>
      <c r="AQ131" s="96">
        <v>45953580</v>
      </c>
      <c r="AR131" s="96">
        <v>46286503</v>
      </c>
      <c r="AS131" s="96">
        <v>46616677</v>
      </c>
      <c r="AT131" s="96">
        <v>47008111</v>
      </c>
      <c r="AU131" s="96">
        <v>47370164</v>
      </c>
      <c r="AV131" s="96">
        <v>47644736</v>
      </c>
      <c r="AW131" s="96">
        <v>47892330</v>
      </c>
      <c r="AX131" s="96">
        <v>48082519</v>
      </c>
      <c r="AY131" s="96">
        <v>48184561</v>
      </c>
      <c r="AZ131" s="96">
        <v>48438292</v>
      </c>
      <c r="BA131" s="96">
        <v>48683638</v>
      </c>
      <c r="BB131" s="96">
        <v>49054708</v>
      </c>
      <c r="BC131" s="96">
        <v>49307835</v>
      </c>
      <c r="BD131" s="96">
        <v>49554112</v>
      </c>
      <c r="BE131" s="96">
        <v>49936638</v>
      </c>
      <c r="BF131" s="96">
        <v>50199853</v>
      </c>
      <c r="BG131" s="96">
        <v>50428893</v>
      </c>
      <c r="BH131" s="96">
        <v>50746659</v>
      </c>
      <c r="BI131" s="96">
        <v>51014947</v>
      </c>
      <c r="BJ131" s="96">
        <v>51217803</v>
      </c>
      <c r="BK131" s="96">
        <v>51361911</v>
      </c>
      <c r="BL131" s="96">
        <v>51585058</v>
      </c>
      <c r="BM131" s="96">
        <v>51764822</v>
      </c>
      <c r="BN131" s="96">
        <v>51836239</v>
      </c>
      <c r="BO131" s="96">
        <v>51769539</v>
      </c>
      <c r="BP131" s="96">
        <v>51672569</v>
      </c>
      <c r="BQ131" s="96">
        <v>51712619</v>
      </c>
    </row>
    <row r="132" spans="1:69" x14ac:dyDescent="0.25">
      <c r="A132" s="96" t="s">
        <v>346</v>
      </c>
      <c r="B132" s="96" t="s">
        <v>347</v>
      </c>
      <c r="C132" s="96" t="s">
        <v>4215</v>
      </c>
      <c r="D132" s="101">
        <f t="shared" si="1"/>
        <v>3698397.1176470588</v>
      </c>
      <c r="E132" s="96" t="s">
        <v>4216</v>
      </c>
      <c r="F132" s="96">
        <v>305415</v>
      </c>
      <c r="G132" s="96">
        <v>339697</v>
      </c>
      <c r="H132" s="96">
        <v>378190</v>
      </c>
      <c r="I132" s="96">
        <v>420494</v>
      </c>
      <c r="J132" s="96">
        <v>465748</v>
      </c>
      <c r="K132" s="96">
        <v>513840</v>
      </c>
      <c r="L132" s="96">
        <v>565463</v>
      </c>
      <c r="M132" s="96">
        <v>621242</v>
      </c>
      <c r="N132" s="96">
        <v>681117</v>
      </c>
      <c r="O132" s="96">
        <v>743044</v>
      </c>
      <c r="P132" s="96">
        <v>802786</v>
      </c>
      <c r="Q132" s="96">
        <v>858734</v>
      </c>
      <c r="R132" s="96">
        <v>913785</v>
      </c>
      <c r="S132" s="96">
        <v>970527</v>
      </c>
      <c r="T132" s="96">
        <v>1030426</v>
      </c>
      <c r="U132" s="96">
        <v>1095998</v>
      </c>
      <c r="V132" s="96">
        <v>1168791</v>
      </c>
      <c r="W132" s="96">
        <v>1247225</v>
      </c>
      <c r="X132" s="96">
        <v>1329074</v>
      </c>
      <c r="Y132" s="96">
        <v>1412266</v>
      </c>
      <c r="Z132" s="96">
        <v>1493870</v>
      </c>
      <c r="AA132" s="96">
        <v>1573026</v>
      </c>
      <c r="AB132" s="96">
        <v>1652921</v>
      </c>
      <c r="AC132" s="96">
        <v>1736028</v>
      </c>
      <c r="AD132" s="96">
        <v>1813986</v>
      </c>
      <c r="AE132" s="96">
        <v>1888975</v>
      </c>
      <c r="AF132" s="96">
        <v>1968093</v>
      </c>
      <c r="AG132" s="96">
        <v>2048477</v>
      </c>
      <c r="AH132" s="96">
        <v>2129153</v>
      </c>
      <c r="AI132" s="96">
        <v>2210013</v>
      </c>
      <c r="AJ132" s="96">
        <v>1674938</v>
      </c>
      <c r="AK132" s="96">
        <v>1339500</v>
      </c>
      <c r="AL132" s="96">
        <v>1620633</v>
      </c>
      <c r="AM132" s="96">
        <v>1653645</v>
      </c>
      <c r="AN132" s="96">
        <v>1641106</v>
      </c>
      <c r="AO132" s="96">
        <v>1655222</v>
      </c>
      <c r="AP132" s="96">
        <v>1703318</v>
      </c>
      <c r="AQ132" s="96">
        <v>1761468</v>
      </c>
      <c r="AR132" s="96">
        <v>1819544</v>
      </c>
      <c r="AS132" s="96">
        <v>1877427</v>
      </c>
      <c r="AT132" s="96">
        <v>1934901</v>
      </c>
      <c r="AU132" s="96">
        <v>1991674</v>
      </c>
      <c r="AV132" s="96">
        <v>2047364</v>
      </c>
      <c r="AW132" s="96">
        <v>2101506</v>
      </c>
      <c r="AX132" s="96">
        <v>2153481</v>
      </c>
      <c r="AY132" s="96">
        <v>2235403</v>
      </c>
      <c r="AZ132" s="96">
        <v>2363409</v>
      </c>
      <c r="BA132" s="96">
        <v>2506769</v>
      </c>
      <c r="BB132" s="96">
        <v>2650930</v>
      </c>
      <c r="BC132" s="96">
        <v>2795550</v>
      </c>
      <c r="BD132" s="96">
        <v>2943356</v>
      </c>
      <c r="BE132" s="96">
        <v>3143825</v>
      </c>
      <c r="BF132" s="96">
        <v>3394663</v>
      </c>
      <c r="BG132" s="96">
        <v>3646518</v>
      </c>
      <c r="BH132" s="96">
        <v>3761584</v>
      </c>
      <c r="BI132" s="96">
        <v>3908743</v>
      </c>
      <c r="BJ132" s="96">
        <v>4048085</v>
      </c>
      <c r="BK132" s="96">
        <v>4124904</v>
      </c>
      <c r="BL132" s="96">
        <v>4317185</v>
      </c>
      <c r="BM132" s="96">
        <v>4441100</v>
      </c>
      <c r="BN132" s="96">
        <v>4360444</v>
      </c>
      <c r="BO132" s="96">
        <v>4250114</v>
      </c>
      <c r="BP132" s="96">
        <v>4268873</v>
      </c>
      <c r="BQ132" s="96">
        <v>4310108</v>
      </c>
    </row>
    <row r="133" spans="1:69" x14ac:dyDescent="0.25">
      <c r="A133" s="96" t="s">
        <v>4076</v>
      </c>
      <c r="B133" s="96" t="s">
        <v>4075</v>
      </c>
      <c r="C133" s="96" t="s">
        <v>4215</v>
      </c>
      <c r="D133" s="101">
        <f t="shared" ref="D133:D196" si="2">AVERAGE(BA133:BQ133)</f>
        <v>558151847.94117641</v>
      </c>
      <c r="E133" s="96" t="s">
        <v>4216</v>
      </c>
      <c r="F133" s="96">
        <v>194711112</v>
      </c>
      <c r="G133" s="96">
        <v>200250715</v>
      </c>
      <c r="H133" s="96">
        <v>205949399</v>
      </c>
      <c r="I133" s="96">
        <v>211793513</v>
      </c>
      <c r="J133" s="96">
        <v>217767514</v>
      </c>
      <c r="K133" s="96">
        <v>223847681</v>
      </c>
      <c r="L133" s="96">
        <v>229988384</v>
      </c>
      <c r="M133" s="96">
        <v>236176636</v>
      </c>
      <c r="N133" s="96">
        <v>242412816</v>
      </c>
      <c r="O133" s="96">
        <v>248701446</v>
      </c>
      <c r="P133" s="96">
        <v>255049279</v>
      </c>
      <c r="Q133" s="96">
        <v>261469430</v>
      </c>
      <c r="R133" s="96">
        <v>267987160</v>
      </c>
      <c r="S133" s="96">
        <v>274614064</v>
      </c>
      <c r="T133" s="96">
        <v>281334755</v>
      </c>
      <c r="U133" s="96">
        <v>288125444</v>
      </c>
      <c r="V133" s="96">
        <v>294984501</v>
      </c>
      <c r="W133" s="96">
        <v>302010242</v>
      </c>
      <c r="X133" s="96">
        <v>309220692</v>
      </c>
      <c r="Y133" s="96">
        <v>316512545</v>
      </c>
      <c r="Z133" s="96">
        <v>323797061</v>
      </c>
      <c r="AA133" s="96">
        <v>330950954</v>
      </c>
      <c r="AB133" s="96">
        <v>338095672</v>
      </c>
      <c r="AC133" s="96">
        <v>345367369</v>
      </c>
      <c r="AD133" s="96">
        <v>352669319</v>
      </c>
      <c r="AE133" s="96">
        <v>359944435</v>
      </c>
      <c r="AF133" s="96">
        <v>367182475</v>
      </c>
      <c r="AG133" s="96">
        <v>374403954</v>
      </c>
      <c r="AH133" s="96">
        <v>381662610</v>
      </c>
      <c r="AI133" s="96">
        <v>388933687</v>
      </c>
      <c r="AJ133" s="96">
        <v>396328556</v>
      </c>
      <c r="AK133" s="96">
        <v>403768603</v>
      </c>
      <c r="AL133" s="96">
        <v>411115420</v>
      </c>
      <c r="AM133" s="96">
        <v>418431327</v>
      </c>
      <c r="AN133" s="96">
        <v>425740147</v>
      </c>
      <c r="AO133" s="96">
        <v>433010808</v>
      </c>
      <c r="AP133" s="96">
        <v>440183193</v>
      </c>
      <c r="AQ133" s="96">
        <v>447290040</v>
      </c>
      <c r="AR133" s="96">
        <v>454334962</v>
      </c>
      <c r="AS133" s="96">
        <v>461289769</v>
      </c>
      <c r="AT133" s="96">
        <v>468125382</v>
      </c>
      <c r="AU133" s="96">
        <v>474817217</v>
      </c>
      <c r="AV133" s="96">
        <v>481353718</v>
      </c>
      <c r="AW133" s="96">
        <v>487688819</v>
      </c>
      <c r="AX133" s="96">
        <v>493917791</v>
      </c>
      <c r="AY133" s="96">
        <v>500076606</v>
      </c>
      <c r="AZ133" s="96">
        <v>506094784</v>
      </c>
      <c r="BA133" s="96">
        <v>511989821</v>
      </c>
      <c r="BB133" s="96">
        <v>517759389</v>
      </c>
      <c r="BC133" s="96">
        <v>523473668</v>
      </c>
      <c r="BD133" s="96">
        <v>528978305</v>
      </c>
      <c r="BE133" s="96">
        <v>535014773</v>
      </c>
      <c r="BF133" s="96">
        <v>541048298</v>
      </c>
      <c r="BG133" s="96">
        <v>546954103</v>
      </c>
      <c r="BH133" s="96">
        <v>552781789</v>
      </c>
      <c r="BI133" s="96">
        <v>558562792</v>
      </c>
      <c r="BJ133" s="96">
        <v>564377885</v>
      </c>
      <c r="BK133" s="96">
        <v>570381211</v>
      </c>
      <c r="BL133" s="96">
        <v>576620516</v>
      </c>
      <c r="BM133" s="96">
        <v>582701622</v>
      </c>
      <c r="BN133" s="96">
        <v>588011178</v>
      </c>
      <c r="BO133" s="96">
        <v>592503434</v>
      </c>
      <c r="BP133" s="96">
        <v>596596955</v>
      </c>
      <c r="BQ133" s="96">
        <v>600825676</v>
      </c>
    </row>
    <row r="134" spans="1:69" x14ac:dyDescent="0.25">
      <c r="A134" s="96" t="s">
        <v>348</v>
      </c>
      <c r="B134" s="96" t="s">
        <v>349</v>
      </c>
      <c r="C134" s="96" t="s">
        <v>4215</v>
      </c>
      <c r="D134" s="101">
        <f t="shared" si="2"/>
        <v>6814667.7058823528</v>
      </c>
      <c r="E134" s="96" t="s">
        <v>4216</v>
      </c>
      <c r="F134" s="96">
        <v>2122532</v>
      </c>
      <c r="G134" s="96">
        <v>2171141</v>
      </c>
      <c r="H134" s="96">
        <v>2221615</v>
      </c>
      <c r="I134" s="96">
        <v>2273219</v>
      </c>
      <c r="J134" s="96">
        <v>2325513</v>
      </c>
      <c r="K134" s="96">
        <v>2379456</v>
      </c>
      <c r="L134" s="96">
        <v>2434861</v>
      </c>
      <c r="M134" s="96">
        <v>2491927</v>
      </c>
      <c r="N134" s="96">
        <v>2551070</v>
      </c>
      <c r="O134" s="96">
        <v>2612111</v>
      </c>
      <c r="P134" s="96">
        <v>2675283</v>
      </c>
      <c r="Q134" s="96">
        <v>2740732</v>
      </c>
      <c r="R134" s="96">
        <v>2808290</v>
      </c>
      <c r="S134" s="96">
        <v>2877561</v>
      </c>
      <c r="T134" s="96">
        <v>2946882</v>
      </c>
      <c r="U134" s="96">
        <v>3012720</v>
      </c>
      <c r="V134" s="96">
        <v>3072017</v>
      </c>
      <c r="W134" s="96">
        <v>3125742</v>
      </c>
      <c r="X134" s="96">
        <v>3177945</v>
      </c>
      <c r="Y134" s="96">
        <v>3233700</v>
      </c>
      <c r="Z134" s="96">
        <v>3297519</v>
      </c>
      <c r="AA134" s="96">
        <v>3370993</v>
      </c>
      <c r="AB134" s="96">
        <v>3453691</v>
      </c>
      <c r="AC134" s="96">
        <v>3543861</v>
      </c>
      <c r="AD134" s="96">
        <v>3639956</v>
      </c>
      <c r="AE134" s="96">
        <v>3741604</v>
      </c>
      <c r="AF134" s="96">
        <v>3848390</v>
      </c>
      <c r="AG134" s="96">
        <v>3959697</v>
      </c>
      <c r="AH134" s="96">
        <v>4074961</v>
      </c>
      <c r="AI134" s="96">
        <v>4193532</v>
      </c>
      <c r="AJ134" s="96">
        <v>4314443</v>
      </c>
      <c r="AK134" s="96">
        <v>4437225</v>
      </c>
      <c r="AL134" s="96">
        <v>4561106</v>
      </c>
      <c r="AM134" s="96">
        <v>4685296</v>
      </c>
      <c r="AN134" s="96">
        <v>4807950</v>
      </c>
      <c r="AO134" s="96">
        <v>4927432</v>
      </c>
      <c r="AP134" s="96">
        <v>5043914</v>
      </c>
      <c r="AQ134" s="96">
        <v>5150538</v>
      </c>
      <c r="AR134" s="96">
        <v>5246922</v>
      </c>
      <c r="AS134" s="96">
        <v>5340056</v>
      </c>
      <c r="AT134" s="96">
        <v>5430853</v>
      </c>
      <c r="AU134" s="96">
        <v>5519707</v>
      </c>
      <c r="AV134" s="96">
        <v>5606101</v>
      </c>
      <c r="AW134" s="96">
        <v>5689065</v>
      </c>
      <c r="AX134" s="96">
        <v>5768167</v>
      </c>
      <c r="AY134" s="96">
        <v>5852970</v>
      </c>
      <c r="AZ134" s="96">
        <v>5946593</v>
      </c>
      <c r="BA134" s="96">
        <v>6041348</v>
      </c>
      <c r="BB134" s="96">
        <v>6135861</v>
      </c>
      <c r="BC134" s="96">
        <v>6229930</v>
      </c>
      <c r="BD134" s="96">
        <v>6323418</v>
      </c>
      <c r="BE134" s="96">
        <v>6416327</v>
      </c>
      <c r="BF134" s="96">
        <v>6508803</v>
      </c>
      <c r="BG134" s="96">
        <v>6600742</v>
      </c>
      <c r="BH134" s="96">
        <v>6691454</v>
      </c>
      <c r="BI134" s="96">
        <v>6787419</v>
      </c>
      <c r="BJ134" s="96">
        <v>6891363</v>
      </c>
      <c r="BK134" s="96">
        <v>6997917</v>
      </c>
      <c r="BL134" s="96">
        <v>7105006</v>
      </c>
      <c r="BM134" s="96">
        <v>7212053</v>
      </c>
      <c r="BN134" s="96">
        <v>7319399</v>
      </c>
      <c r="BO134" s="96">
        <v>7425057</v>
      </c>
      <c r="BP134" s="96">
        <v>7529475</v>
      </c>
      <c r="BQ134" s="96">
        <v>7633779</v>
      </c>
    </row>
    <row r="135" spans="1:69" x14ac:dyDescent="0.25">
      <c r="A135" s="96" t="s">
        <v>350</v>
      </c>
      <c r="B135" s="96" t="s">
        <v>351</v>
      </c>
      <c r="C135" s="96" t="s">
        <v>4215</v>
      </c>
      <c r="D135" s="101">
        <f t="shared" si="2"/>
        <v>5554089.5294117648</v>
      </c>
      <c r="E135" s="96" t="s">
        <v>4216</v>
      </c>
      <c r="F135" s="96">
        <v>1798092</v>
      </c>
      <c r="G135" s="96">
        <v>1853295</v>
      </c>
      <c r="H135" s="96">
        <v>1911959</v>
      </c>
      <c r="I135" s="96">
        <v>1971511</v>
      </c>
      <c r="J135" s="96">
        <v>2030440</v>
      </c>
      <c r="K135" s="96">
        <v>2087445</v>
      </c>
      <c r="L135" s="96">
        <v>2145646</v>
      </c>
      <c r="M135" s="96">
        <v>2203202</v>
      </c>
      <c r="N135" s="96">
        <v>2262291</v>
      </c>
      <c r="O135" s="96">
        <v>2323823</v>
      </c>
      <c r="P135" s="96">
        <v>2381791</v>
      </c>
      <c r="Q135" s="96">
        <v>2442137</v>
      </c>
      <c r="R135" s="96">
        <v>2505965</v>
      </c>
      <c r="S135" s="96">
        <v>2569841</v>
      </c>
      <c r="T135" s="96">
        <v>2632880</v>
      </c>
      <c r="U135" s="96">
        <v>2691586</v>
      </c>
      <c r="V135" s="96">
        <v>3070419</v>
      </c>
      <c r="W135" s="96">
        <v>3457617</v>
      </c>
      <c r="X135" s="96">
        <v>3183405</v>
      </c>
      <c r="Y135" s="96">
        <v>2902164</v>
      </c>
      <c r="Z135" s="96">
        <v>2963702</v>
      </c>
      <c r="AA135" s="96">
        <v>3027222</v>
      </c>
      <c r="AB135" s="96">
        <v>3070133</v>
      </c>
      <c r="AC135" s="96">
        <v>3106990</v>
      </c>
      <c r="AD135" s="96">
        <v>3163558</v>
      </c>
      <c r="AE135" s="96">
        <v>3226750</v>
      </c>
      <c r="AF135" s="96">
        <v>3308010</v>
      </c>
      <c r="AG135" s="96">
        <v>3390870</v>
      </c>
      <c r="AH135" s="96">
        <v>3457148</v>
      </c>
      <c r="AI135" s="96">
        <v>3525502</v>
      </c>
      <c r="AJ135" s="96">
        <v>3593700</v>
      </c>
      <c r="AK135" s="96">
        <v>3666734</v>
      </c>
      <c r="AL135" s="96">
        <v>3745407</v>
      </c>
      <c r="AM135" s="96">
        <v>3818796</v>
      </c>
      <c r="AN135" s="96">
        <v>3888144</v>
      </c>
      <c r="AO135" s="96">
        <v>3959640</v>
      </c>
      <c r="AP135" s="96">
        <v>4034243</v>
      </c>
      <c r="AQ135" s="96">
        <v>4107551</v>
      </c>
      <c r="AR135" s="96">
        <v>4178784</v>
      </c>
      <c r="AS135" s="96">
        <v>4250020</v>
      </c>
      <c r="AT135" s="96">
        <v>4320642</v>
      </c>
      <c r="AU135" s="96">
        <v>4389200</v>
      </c>
      <c r="AV135" s="96">
        <v>4446666</v>
      </c>
      <c r="AW135" s="96">
        <v>4504807</v>
      </c>
      <c r="AX135" s="96">
        <v>4574797</v>
      </c>
      <c r="AY135" s="96">
        <v>4643044</v>
      </c>
      <c r="AZ135" s="96">
        <v>4719864</v>
      </c>
      <c r="BA135" s="96">
        <v>4809608</v>
      </c>
      <c r="BB135" s="96">
        <v>4887613</v>
      </c>
      <c r="BC135" s="96">
        <v>4951135</v>
      </c>
      <c r="BD135" s="96">
        <v>4995800</v>
      </c>
      <c r="BE135" s="96">
        <v>5045056</v>
      </c>
      <c r="BF135" s="96">
        <v>5178337</v>
      </c>
      <c r="BG135" s="96">
        <v>5678851</v>
      </c>
      <c r="BH135" s="96">
        <v>6274342</v>
      </c>
      <c r="BI135" s="96">
        <v>6398940</v>
      </c>
      <c r="BJ135" s="96">
        <v>6258619</v>
      </c>
      <c r="BK135" s="96">
        <v>6109252</v>
      </c>
      <c r="BL135" s="96">
        <v>5950839</v>
      </c>
      <c r="BM135" s="96">
        <v>5781907</v>
      </c>
      <c r="BN135" s="96">
        <v>5662923</v>
      </c>
      <c r="BO135" s="96">
        <v>5592631</v>
      </c>
      <c r="BP135" s="96">
        <v>5489739</v>
      </c>
      <c r="BQ135" s="96">
        <v>5353930</v>
      </c>
    </row>
    <row r="136" spans="1:69" x14ac:dyDescent="0.25">
      <c r="A136" s="96" t="s">
        <v>352</v>
      </c>
      <c r="B136" s="96" t="s">
        <v>353</v>
      </c>
      <c r="C136" s="96" t="s">
        <v>4215</v>
      </c>
      <c r="D136" s="101">
        <f t="shared" si="2"/>
        <v>4576061.4705882352</v>
      </c>
      <c r="E136" s="96" t="s">
        <v>4216</v>
      </c>
      <c r="F136" s="96">
        <v>1137026</v>
      </c>
      <c r="G136" s="96">
        <v>1165005</v>
      </c>
      <c r="H136" s="96">
        <v>1194085</v>
      </c>
      <c r="I136" s="96">
        <v>1224169</v>
      </c>
      <c r="J136" s="96">
        <v>1255197</v>
      </c>
      <c r="K136" s="96">
        <v>1287315</v>
      </c>
      <c r="L136" s="96">
        <v>1320315</v>
      </c>
      <c r="M136" s="96">
        <v>1354287</v>
      </c>
      <c r="N136" s="96">
        <v>1389453</v>
      </c>
      <c r="O136" s="96">
        <v>1425879</v>
      </c>
      <c r="P136" s="96">
        <v>1463563</v>
      </c>
      <c r="Q136" s="96">
        <v>1501658</v>
      </c>
      <c r="R136" s="96">
        <v>1540995</v>
      </c>
      <c r="S136" s="96">
        <v>1582697</v>
      </c>
      <c r="T136" s="96">
        <v>1626283</v>
      </c>
      <c r="U136" s="96">
        <v>1671632</v>
      </c>
      <c r="V136" s="96">
        <v>1718482</v>
      </c>
      <c r="W136" s="96">
        <v>1768092</v>
      </c>
      <c r="X136" s="96">
        <v>1820861</v>
      </c>
      <c r="Y136" s="96">
        <v>1875566</v>
      </c>
      <c r="Z136" s="96">
        <v>1932169</v>
      </c>
      <c r="AA136" s="96">
        <v>1989690</v>
      </c>
      <c r="AB136" s="96">
        <v>2047602</v>
      </c>
      <c r="AC136" s="96">
        <v>2109151</v>
      </c>
      <c r="AD136" s="96">
        <v>2174194</v>
      </c>
      <c r="AE136" s="96">
        <v>2239724</v>
      </c>
      <c r="AF136" s="96">
        <v>2305860</v>
      </c>
      <c r="AG136" s="96">
        <v>2372449</v>
      </c>
      <c r="AH136" s="96">
        <v>2439639</v>
      </c>
      <c r="AI136" s="96">
        <v>2507600</v>
      </c>
      <c r="AJ136" s="96">
        <v>2209731</v>
      </c>
      <c r="AK136" s="96">
        <v>1939236</v>
      </c>
      <c r="AL136" s="96">
        <v>2052626</v>
      </c>
      <c r="AM136" s="96">
        <v>2132771</v>
      </c>
      <c r="AN136" s="96">
        <v>2125198</v>
      </c>
      <c r="AO136" s="96">
        <v>2142422</v>
      </c>
      <c r="AP136" s="96">
        <v>2203966</v>
      </c>
      <c r="AQ136" s="96">
        <v>2383300</v>
      </c>
      <c r="AR136" s="96">
        <v>2639224</v>
      </c>
      <c r="AS136" s="96">
        <v>2789743</v>
      </c>
      <c r="AT136" s="96">
        <v>2895224</v>
      </c>
      <c r="AU136" s="96">
        <v>2981648</v>
      </c>
      <c r="AV136" s="96">
        <v>3060599</v>
      </c>
      <c r="AW136" s="96">
        <v>3085173</v>
      </c>
      <c r="AX136" s="96">
        <v>3122447</v>
      </c>
      <c r="AY136" s="96">
        <v>3266318</v>
      </c>
      <c r="AZ136" s="96">
        <v>3455397</v>
      </c>
      <c r="BA136" s="96">
        <v>3632740</v>
      </c>
      <c r="BB136" s="96">
        <v>3783887</v>
      </c>
      <c r="BC136" s="96">
        <v>3905066</v>
      </c>
      <c r="BD136" s="96">
        <v>4019956</v>
      </c>
      <c r="BE136" s="96">
        <v>4181150</v>
      </c>
      <c r="BF136" s="96">
        <v>4331740</v>
      </c>
      <c r="BG136" s="96">
        <v>4427313</v>
      </c>
      <c r="BH136" s="96">
        <v>4519398</v>
      </c>
      <c r="BI136" s="96">
        <v>4612329</v>
      </c>
      <c r="BJ136" s="96">
        <v>4706097</v>
      </c>
      <c r="BK136" s="96">
        <v>4796631</v>
      </c>
      <c r="BL136" s="96">
        <v>4889391</v>
      </c>
      <c r="BM136" s="96">
        <v>4985289</v>
      </c>
      <c r="BN136" s="96">
        <v>5087584</v>
      </c>
      <c r="BO136" s="96">
        <v>5193416</v>
      </c>
      <c r="BP136" s="96">
        <v>5302681</v>
      </c>
      <c r="BQ136" s="96">
        <v>5418377</v>
      </c>
    </row>
    <row r="137" spans="1:69" x14ac:dyDescent="0.25">
      <c r="A137" s="96" t="s">
        <v>354</v>
      </c>
      <c r="B137" s="96" t="s">
        <v>355</v>
      </c>
      <c r="C137" s="96" t="s">
        <v>4215</v>
      </c>
      <c r="D137" s="101">
        <f t="shared" si="2"/>
        <v>6371072.5882352944</v>
      </c>
      <c r="E137" s="96" t="s">
        <v>4216</v>
      </c>
      <c r="F137" s="96">
        <v>1426986</v>
      </c>
      <c r="G137" s="96">
        <v>1478760</v>
      </c>
      <c r="H137" s="96">
        <v>1535157</v>
      </c>
      <c r="I137" s="96">
        <v>1594758</v>
      </c>
      <c r="J137" s="96">
        <v>1652102</v>
      </c>
      <c r="K137" s="96">
        <v>1700072</v>
      </c>
      <c r="L137" s="96">
        <v>1739831</v>
      </c>
      <c r="M137" s="96">
        <v>1778578</v>
      </c>
      <c r="N137" s="96">
        <v>1819393</v>
      </c>
      <c r="O137" s="96">
        <v>1862823</v>
      </c>
      <c r="P137" s="96">
        <v>1909177</v>
      </c>
      <c r="Q137" s="96">
        <v>1958320</v>
      </c>
      <c r="R137" s="96">
        <v>2012796</v>
      </c>
      <c r="S137" s="96">
        <v>2084256</v>
      </c>
      <c r="T137" s="96">
        <v>2179446</v>
      </c>
      <c r="U137" s="96">
        <v>2291841</v>
      </c>
      <c r="V137" s="96">
        <v>2413760</v>
      </c>
      <c r="W137" s="96">
        <v>2541805</v>
      </c>
      <c r="X137" s="96">
        <v>2676117</v>
      </c>
      <c r="Y137" s="96">
        <v>2816917</v>
      </c>
      <c r="Z137" s="96">
        <v>2962720</v>
      </c>
      <c r="AA137" s="96">
        <v>3112015</v>
      </c>
      <c r="AB137" s="96">
        <v>3265457</v>
      </c>
      <c r="AC137" s="96">
        <v>3423592</v>
      </c>
      <c r="AD137" s="96">
        <v>3564547</v>
      </c>
      <c r="AE137" s="96">
        <v>3684313</v>
      </c>
      <c r="AF137" s="96">
        <v>3800110</v>
      </c>
      <c r="AG137" s="96">
        <v>3911939</v>
      </c>
      <c r="AH137" s="96">
        <v>4021565</v>
      </c>
      <c r="AI137" s="96">
        <v>4130042</v>
      </c>
      <c r="AJ137" s="96">
        <v>4236983</v>
      </c>
      <c r="AK137" s="96">
        <v>4341971</v>
      </c>
      <c r="AL137" s="96">
        <v>4444820</v>
      </c>
      <c r="AM137" s="96">
        <v>4544970</v>
      </c>
      <c r="AN137" s="96">
        <v>4641296</v>
      </c>
      <c r="AO137" s="96">
        <v>4733063</v>
      </c>
      <c r="AP137" s="96">
        <v>4820066</v>
      </c>
      <c r="AQ137" s="96">
        <v>4902346</v>
      </c>
      <c r="AR137" s="96">
        <v>4980962</v>
      </c>
      <c r="AS137" s="96">
        <v>5057998</v>
      </c>
      <c r="AT137" s="96">
        <v>5154790</v>
      </c>
      <c r="AU137" s="96">
        <v>5275916</v>
      </c>
      <c r="AV137" s="96">
        <v>5405326</v>
      </c>
      <c r="AW137" s="96">
        <v>5542641</v>
      </c>
      <c r="AX137" s="96">
        <v>5687563</v>
      </c>
      <c r="AY137" s="96">
        <v>5837986</v>
      </c>
      <c r="AZ137" s="96">
        <v>5973369</v>
      </c>
      <c r="BA137" s="96">
        <v>6097177</v>
      </c>
      <c r="BB137" s="96">
        <v>6228370</v>
      </c>
      <c r="BC137" s="96">
        <v>6360191</v>
      </c>
      <c r="BD137" s="96">
        <v>6491988</v>
      </c>
      <c r="BE137" s="96">
        <v>6188132</v>
      </c>
      <c r="BF137" s="96">
        <v>5869870</v>
      </c>
      <c r="BG137" s="96">
        <v>5985221</v>
      </c>
      <c r="BH137" s="96">
        <v>6097764</v>
      </c>
      <c r="BI137" s="96">
        <v>6192235</v>
      </c>
      <c r="BJ137" s="96">
        <v>6282196</v>
      </c>
      <c r="BK137" s="96">
        <v>6378261</v>
      </c>
      <c r="BL137" s="96">
        <v>6477793</v>
      </c>
      <c r="BM137" s="96">
        <v>6569088</v>
      </c>
      <c r="BN137" s="96">
        <v>6653942</v>
      </c>
      <c r="BO137" s="96">
        <v>6735277</v>
      </c>
      <c r="BP137" s="96">
        <v>6812341</v>
      </c>
      <c r="BQ137" s="96">
        <v>6888388</v>
      </c>
    </row>
    <row r="138" spans="1:69" x14ac:dyDescent="0.25">
      <c r="A138" s="96" t="s">
        <v>4074</v>
      </c>
      <c r="B138" s="96" t="s">
        <v>3682</v>
      </c>
      <c r="C138" s="96" t="s">
        <v>4215</v>
      </c>
      <c r="D138" s="101">
        <f t="shared" si="2"/>
        <v>175025.5294117647</v>
      </c>
      <c r="E138" s="96" t="s">
        <v>4216</v>
      </c>
      <c r="F138" s="96">
        <v>91614</v>
      </c>
      <c r="G138" s="96">
        <v>92761</v>
      </c>
      <c r="H138" s="96">
        <v>93823</v>
      </c>
      <c r="I138" s="96">
        <v>94887</v>
      </c>
      <c r="J138" s="96">
        <v>95948</v>
      </c>
      <c r="K138" s="96">
        <v>97024</v>
      </c>
      <c r="L138" s="96">
        <v>98126</v>
      </c>
      <c r="M138" s="96">
        <v>99257</v>
      </c>
      <c r="N138" s="96">
        <v>100400</v>
      </c>
      <c r="O138" s="96">
        <v>101605</v>
      </c>
      <c r="P138" s="96">
        <v>103090</v>
      </c>
      <c r="Q138" s="96">
        <v>104781</v>
      </c>
      <c r="R138" s="96">
        <v>106457</v>
      </c>
      <c r="S138" s="96">
        <v>108114</v>
      </c>
      <c r="T138" s="96">
        <v>109740</v>
      </c>
      <c r="U138" s="96">
        <v>111497</v>
      </c>
      <c r="V138" s="96">
        <v>113421</v>
      </c>
      <c r="W138" s="96">
        <v>115385</v>
      </c>
      <c r="X138" s="96">
        <v>117397</v>
      </c>
      <c r="Y138" s="96">
        <v>119463</v>
      </c>
      <c r="Z138" s="96">
        <v>121633</v>
      </c>
      <c r="AA138" s="96">
        <v>123909</v>
      </c>
      <c r="AB138" s="96">
        <v>126194</v>
      </c>
      <c r="AC138" s="96">
        <v>128440</v>
      </c>
      <c r="AD138" s="96">
        <v>130625</v>
      </c>
      <c r="AE138" s="96">
        <v>132751</v>
      </c>
      <c r="AF138" s="96">
        <v>134810</v>
      </c>
      <c r="AG138" s="96">
        <v>136780</v>
      </c>
      <c r="AH138" s="96">
        <v>138660</v>
      </c>
      <c r="AI138" s="96">
        <v>140457</v>
      </c>
      <c r="AJ138" s="96">
        <v>142301</v>
      </c>
      <c r="AK138" s="96">
        <v>144268</v>
      </c>
      <c r="AL138" s="96">
        <v>146420</v>
      </c>
      <c r="AM138" s="96">
        <v>148595</v>
      </c>
      <c r="AN138" s="96">
        <v>150561</v>
      </c>
      <c r="AO138" s="96">
        <v>152348</v>
      </c>
      <c r="AP138" s="96">
        <v>153969</v>
      </c>
      <c r="AQ138" s="96">
        <v>155454</v>
      </c>
      <c r="AR138" s="96">
        <v>156855</v>
      </c>
      <c r="AS138" s="96">
        <v>158256</v>
      </c>
      <c r="AT138" s="96">
        <v>159500</v>
      </c>
      <c r="AU138" s="96">
        <v>160594</v>
      </c>
      <c r="AV138" s="96">
        <v>161799</v>
      </c>
      <c r="AW138" s="96">
        <v>163047</v>
      </c>
      <c r="AX138" s="96">
        <v>164239</v>
      </c>
      <c r="AY138" s="96">
        <v>165386</v>
      </c>
      <c r="AZ138" s="96">
        <v>166470</v>
      </c>
      <c r="BA138" s="96">
        <v>167518</v>
      </c>
      <c r="BB138" s="96">
        <v>168576</v>
      </c>
      <c r="BC138" s="96">
        <v>169688</v>
      </c>
      <c r="BD138" s="96">
        <v>170935</v>
      </c>
      <c r="BE138" s="96">
        <v>172145</v>
      </c>
      <c r="BF138" s="96">
        <v>173124</v>
      </c>
      <c r="BG138" s="96">
        <v>173978</v>
      </c>
      <c r="BH138" s="96">
        <v>174804</v>
      </c>
      <c r="BI138" s="96">
        <v>175623</v>
      </c>
      <c r="BJ138" s="96">
        <v>176413</v>
      </c>
      <c r="BK138" s="96">
        <v>177163</v>
      </c>
      <c r="BL138" s="96">
        <v>177888</v>
      </c>
      <c r="BM138" s="96">
        <v>178583</v>
      </c>
      <c r="BN138" s="96">
        <v>179237</v>
      </c>
      <c r="BO138" s="96">
        <v>179651</v>
      </c>
      <c r="BP138" s="96">
        <v>179857</v>
      </c>
      <c r="BQ138" s="96">
        <v>180251</v>
      </c>
    </row>
    <row r="139" spans="1:69" x14ac:dyDescent="0.25">
      <c r="A139" s="96" t="s">
        <v>4073</v>
      </c>
      <c r="B139" s="96" t="s">
        <v>4072</v>
      </c>
      <c r="C139" s="96" t="s">
        <v>4215</v>
      </c>
      <c r="D139" s="101">
        <f t="shared" si="2"/>
        <v>619767977.05882359</v>
      </c>
      <c r="E139" s="96" t="s">
        <v>4216</v>
      </c>
      <c r="F139" s="96">
        <v>219142626</v>
      </c>
      <c r="G139" s="96">
        <v>225304612</v>
      </c>
      <c r="H139" s="96">
        <v>231638540</v>
      </c>
      <c r="I139" s="96">
        <v>238127927</v>
      </c>
      <c r="J139" s="96">
        <v>244742056</v>
      </c>
      <c r="K139" s="96">
        <v>251458185</v>
      </c>
      <c r="L139" s="96">
        <v>258225265</v>
      </c>
      <c r="M139" s="96">
        <v>265030167</v>
      </c>
      <c r="N139" s="96">
        <v>271885703</v>
      </c>
      <c r="O139" s="96">
        <v>278797542</v>
      </c>
      <c r="P139" s="96">
        <v>285779012</v>
      </c>
      <c r="Q139" s="96">
        <v>292852914</v>
      </c>
      <c r="R139" s="96">
        <v>300036114</v>
      </c>
      <c r="S139" s="96">
        <v>307345195</v>
      </c>
      <c r="T139" s="96">
        <v>314759757</v>
      </c>
      <c r="U139" s="96">
        <v>322249100</v>
      </c>
      <c r="V139" s="96">
        <v>329807630</v>
      </c>
      <c r="W139" s="96">
        <v>337531513</v>
      </c>
      <c r="X139" s="96">
        <v>345450768</v>
      </c>
      <c r="Y139" s="96">
        <v>353452209</v>
      </c>
      <c r="Z139" s="96">
        <v>361451180</v>
      </c>
      <c r="AA139" s="96">
        <v>369321289</v>
      </c>
      <c r="AB139" s="96">
        <v>377189872</v>
      </c>
      <c r="AC139" s="96">
        <v>385189898</v>
      </c>
      <c r="AD139" s="96">
        <v>393227113</v>
      </c>
      <c r="AE139" s="96">
        <v>401251731</v>
      </c>
      <c r="AF139" s="96">
        <v>409259052</v>
      </c>
      <c r="AG139" s="96">
        <v>417266298</v>
      </c>
      <c r="AH139" s="96">
        <v>425320442</v>
      </c>
      <c r="AI139" s="96">
        <v>433393694</v>
      </c>
      <c r="AJ139" s="96">
        <v>441597528</v>
      </c>
      <c r="AK139" s="96">
        <v>449847635</v>
      </c>
      <c r="AL139" s="96">
        <v>458008075</v>
      </c>
      <c r="AM139" s="96">
        <v>466139063</v>
      </c>
      <c r="AN139" s="96">
        <v>474258790</v>
      </c>
      <c r="AO139" s="96">
        <v>482331291</v>
      </c>
      <c r="AP139" s="96">
        <v>490304061</v>
      </c>
      <c r="AQ139" s="96">
        <v>498199382</v>
      </c>
      <c r="AR139" s="96">
        <v>506010566</v>
      </c>
      <c r="AS139" s="96">
        <v>513714410</v>
      </c>
      <c r="AT139" s="96">
        <v>521281149</v>
      </c>
      <c r="AU139" s="96">
        <v>528688278</v>
      </c>
      <c r="AV139" s="96">
        <v>535935546</v>
      </c>
      <c r="AW139" s="96">
        <v>542976557</v>
      </c>
      <c r="AX139" s="96">
        <v>549897638</v>
      </c>
      <c r="AY139" s="96">
        <v>556739532</v>
      </c>
      <c r="AZ139" s="96">
        <v>563424119</v>
      </c>
      <c r="BA139" s="96">
        <v>569972223</v>
      </c>
      <c r="BB139" s="96">
        <v>576386180</v>
      </c>
      <c r="BC139" s="96">
        <v>582738079</v>
      </c>
      <c r="BD139" s="96">
        <v>588873862</v>
      </c>
      <c r="BE139" s="96">
        <v>595510008</v>
      </c>
      <c r="BF139" s="96">
        <v>602139396</v>
      </c>
      <c r="BG139" s="96">
        <v>608642242</v>
      </c>
      <c r="BH139" s="96">
        <v>615046755</v>
      </c>
      <c r="BI139" s="96">
        <v>621390109</v>
      </c>
      <c r="BJ139" s="96">
        <v>627667493</v>
      </c>
      <c r="BK139" s="96">
        <v>633795231</v>
      </c>
      <c r="BL139" s="96">
        <v>639626265</v>
      </c>
      <c r="BM139" s="96">
        <v>645293844</v>
      </c>
      <c r="BN139" s="96">
        <v>650533026</v>
      </c>
      <c r="BO139" s="96">
        <v>654978670</v>
      </c>
      <c r="BP139" s="96">
        <v>659306928</v>
      </c>
      <c r="BQ139" s="96">
        <v>664155299</v>
      </c>
    </row>
    <row r="140" spans="1:69" x14ac:dyDescent="0.25">
      <c r="A140" s="96" t="s">
        <v>4071</v>
      </c>
      <c r="B140" s="96" t="s">
        <v>4070</v>
      </c>
      <c r="C140" s="96" t="s">
        <v>4215</v>
      </c>
      <c r="D140" s="101">
        <f t="shared" si="2"/>
        <v>957613643.11764705</v>
      </c>
      <c r="E140" s="96" t="s">
        <v>4216</v>
      </c>
      <c r="F140" s="96">
        <v>243747624</v>
      </c>
      <c r="G140" s="96">
        <v>249669012</v>
      </c>
      <c r="H140" s="96">
        <v>255852360</v>
      </c>
      <c r="I140" s="96">
        <v>262222227</v>
      </c>
      <c r="J140" s="96">
        <v>268840613</v>
      </c>
      <c r="K140" s="96">
        <v>275712411</v>
      </c>
      <c r="L140" s="96">
        <v>282750085</v>
      </c>
      <c r="M140" s="96">
        <v>290061165</v>
      </c>
      <c r="N140" s="96">
        <v>297680657</v>
      </c>
      <c r="O140" s="96">
        <v>305463862</v>
      </c>
      <c r="P140" s="96">
        <v>313150585</v>
      </c>
      <c r="Q140" s="96">
        <v>320137304</v>
      </c>
      <c r="R140" s="96">
        <v>327434877</v>
      </c>
      <c r="S140" s="96">
        <v>335785808</v>
      </c>
      <c r="T140" s="96">
        <v>344428047</v>
      </c>
      <c r="U140" s="96">
        <v>352974187</v>
      </c>
      <c r="V140" s="96">
        <v>361378199</v>
      </c>
      <c r="W140" s="96">
        <v>370063476</v>
      </c>
      <c r="X140" s="96">
        <v>379602942</v>
      </c>
      <c r="Y140" s="96">
        <v>389654865</v>
      </c>
      <c r="Z140" s="96">
        <v>398831237</v>
      </c>
      <c r="AA140" s="96">
        <v>407724663</v>
      </c>
      <c r="AB140" s="96">
        <v>418029153</v>
      </c>
      <c r="AC140" s="96">
        <v>429385050</v>
      </c>
      <c r="AD140" s="96">
        <v>441083473</v>
      </c>
      <c r="AE140" s="96">
        <v>452925370</v>
      </c>
      <c r="AF140" s="96">
        <v>464719751</v>
      </c>
      <c r="AG140" s="96">
        <v>476678929</v>
      </c>
      <c r="AH140" s="96">
        <v>488634944</v>
      </c>
      <c r="AI140" s="96">
        <v>500927368</v>
      </c>
      <c r="AJ140" s="96">
        <v>513410293</v>
      </c>
      <c r="AK140" s="96">
        <v>525967892</v>
      </c>
      <c r="AL140" s="96">
        <v>540073235</v>
      </c>
      <c r="AM140" s="96">
        <v>555402795</v>
      </c>
      <c r="AN140" s="96">
        <v>570349227</v>
      </c>
      <c r="AO140" s="96">
        <v>585085744</v>
      </c>
      <c r="AP140" s="96">
        <v>599913754</v>
      </c>
      <c r="AQ140" s="96">
        <v>614755340</v>
      </c>
      <c r="AR140" s="96">
        <v>629930825</v>
      </c>
      <c r="AS140" s="96">
        <v>645681010</v>
      </c>
      <c r="AT140" s="96">
        <v>661430964</v>
      </c>
      <c r="AU140" s="96">
        <v>677492970</v>
      </c>
      <c r="AV140" s="96">
        <v>695099275</v>
      </c>
      <c r="AW140" s="96">
        <v>713279960</v>
      </c>
      <c r="AX140" s="96">
        <v>731086901</v>
      </c>
      <c r="AY140" s="96">
        <v>749189504</v>
      </c>
      <c r="AZ140" s="96">
        <v>767538041</v>
      </c>
      <c r="BA140" s="96">
        <v>785635469</v>
      </c>
      <c r="BB140" s="96">
        <v>803947600</v>
      </c>
      <c r="BC140" s="96">
        <v>823002155</v>
      </c>
      <c r="BD140" s="96">
        <v>842807198</v>
      </c>
      <c r="BE140" s="96">
        <v>863421305</v>
      </c>
      <c r="BF140" s="96">
        <v>884653995</v>
      </c>
      <c r="BG140" s="96">
        <v>906405074</v>
      </c>
      <c r="BH140" s="96">
        <v>928661685</v>
      </c>
      <c r="BI140" s="96">
        <v>951184941</v>
      </c>
      <c r="BJ140" s="96">
        <v>974516186</v>
      </c>
      <c r="BK140" s="96">
        <v>998532743</v>
      </c>
      <c r="BL140" s="96">
        <v>1022731692</v>
      </c>
      <c r="BM140" s="96">
        <v>1047426093</v>
      </c>
      <c r="BN140" s="96">
        <v>1072970944</v>
      </c>
      <c r="BO140" s="96">
        <v>1098791080</v>
      </c>
      <c r="BP140" s="96">
        <v>1124396999</v>
      </c>
      <c r="BQ140" s="96">
        <v>1150346774</v>
      </c>
    </row>
    <row r="141" spans="1:69" x14ac:dyDescent="0.25">
      <c r="A141" s="96" t="s">
        <v>4069</v>
      </c>
      <c r="B141" s="96" t="s">
        <v>4068</v>
      </c>
      <c r="C141" s="96" t="s">
        <v>4215</v>
      </c>
      <c r="D141" s="101">
        <f t="shared" si="2"/>
        <v>588155612.52941179</v>
      </c>
      <c r="E141" s="96" t="s">
        <v>4216</v>
      </c>
      <c r="F141" s="96">
        <v>135762574</v>
      </c>
      <c r="G141" s="96">
        <v>138934269</v>
      </c>
      <c r="H141" s="96">
        <v>142232863</v>
      </c>
      <c r="I141" s="96">
        <v>145659986</v>
      </c>
      <c r="J141" s="96">
        <v>149260915</v>
      </c>
      <c r="K141" s="96">
        <v>153026043</v>
      </c>
      <c r="L141" s="96">
        <v>156903784</v>
      </c>
      <c r="M141" s="96">
        <v>160978695</v>
      </c>
      <c r="N141" s="96">
        <v>165256142</v>
      </c>
      <c r="O141" s="96">
        <v>169632655</v>
      </c>
      <c r="P141" s="96">
        <v>174131565</v>
      </c>
      <c r="Q141" s="96">
        <v>178729317</v>
      </c>
      <c r="R141" s="96">
        <v>183334870</v>
      </c>
      <c r="S141" s="96">
        <v>188076728</v>
      </c>
      <c r="T141" s="96">
        <v>193061843</v>
      </c>
      <c r="U141" s="96">
        <v>198178476</v>
      </c>
      <c r="V141" s="96">
        <v>203399737</v>
      </c>
      <c r="W141" s="96">
        <v>208592240</v>
      </c>
      <c r="X141" s="96">
        <v>214272852</v>
      </c>
      <c r="Y141" s="96">
        <v>220230887</v>
      </c>
      <c r="Z141" s="96">
        <v>225097677</v>
      </c>
      <c r="AA141" s="96">
        <v>229413733</v>
      </c>
      <c r="AB141" s="96">
        <v>234808317</v>
      </c>
      <c r="AC141" s="96">
        <v>240996976</v>
      </c>
      <c r="AD141" s="96">
        <v>247448306</v>
      </c>
      <c r="AE141" s="96">
        <v>254069015</v>
      </c>
      <c r="AF141" s="96">
        <v>260658473</v>
      </c>
      <c r="AG141" s="96">
        <v>267469591</v>
      </c>
      <c r="AH141" s="96">
        <v>274348618</v>
      </c>
      <c r="AI141" s="96">
        <v>281571278</v>
      </c>
      <c r="AJ141" s="96">
        <v>288759638</v>
      </c>
      <c r="AK141" s="96">
        <v>296103521</v>
      </c>
      <c r="AL141" s="96">
        <v>304997572</v>
      </c>
      <c r="AM141" s="96">
        <v>314673487</v>
      </c>
      <c r="AN141" s="96">
        <v>323847963</v>
      </c>
      <c r="AO141" s="96">
        <v>333181004</v>
      </c>
      <c r="AP141" s="96">
        <v>343031111</v>
      </c>
      <c r="AQ141" s="96">
        <v>352755561</v>
      </c>
      <c r="AR141" s="96">
        <v>362458276</v>
      </c>
      <c r="AS141" s="96">
        <v>372579993</v>
      </c>
      <c r="AT141" s="96">
        <v>382593480</v>
      </c>
      <c r="AU141" s="96">
        <v>392924294</v>
      </c>
      <c r="AV141" s="96">
        <v>404771898</v>
      </c>
      <c r="AW141" s="96">
        <v>417212831</v>
      </c>
      <c r="AX141" s="96">
        <v>429354375</v>
      </c>
      <c r="AY141" s="96">
        <v>441886612</v>
      </c>
      <c r="AZ141" s="96">
        <v>455313027</v>
      </c>
      <c r="BA141" s="96">
        <v>469010772</v>
      </c>
      <c r="BB141" s="96">
        <v>482640782</v>
      </c>
      <c r="BC141" s="96">
        <v>496609143</v>
      </c>
      <c r="BD141" s="96">
        <v>510897321</v>
      </c>
      <c r="BE141" s="96">
        <v>525506329</v>
      </c>
      <c r="BF141" s="96">
        <v>540002626</v>
      </c>
      <c r="BG141" s="96">
        <v>553835758</v>
      </c>
      <c r="BH141" s="96">
        <v>567702296</v>
      </c>
      <c r="BI141" s="96">
        <v>582173028</v>
      </c>
      <c r="BJ141" s="96">
        <v>597683499</v>
      </c>
      <c r="BK141" s="96">
        <v>613946858</v>
      </c>
      <c r="BL141" s="96">
        <v>630865826</v>
      </c>
      <c r="BM141" s="96">
        <v>648755452</v>
      </c>
      <c r="BN141" s="96">
        <v>667053670</v>
      </c>
      <c r="BO141" s="96">
        <v>685250041</v>
      </c>
      <c r="BP141" s="96">
        <v>703727949</v>
      </c>
      <c r="BQ141" s="96">
        <v>722984063</v>
      </c>
    </row>
    <row r="142" spans="1:69" x14ac:dyDescent="0.25">
      <c r="A142" s="96" t="s">
        <v>4067</v>
      </c>
      <c r="B142" s="96" t="s">
        <v>4066</v>
      </c>
      <c r="C142" s="96" t="s">
        <v>4215</v>
      </c>
      <c r="D142" s="101">
        <f t="shared" si="2"/>
        <v>37351.176470588238</v>
      </c>
      <c r="E142" s="96" t="s">
        <v>4216</v>
      </c>
      <c r="F142" s="96">
        <v>16472</v>
      </c>
      <c r="G142" s="96">
        <v>16834</v>
      </c>
      <c r="H142" s="96">
        <v>17221</v>
      </c>
      <c r="I142" s="96">
        <v>17625</v>
      </c>
      <c r="J142" s="96">
        <v>18058</v>
      </c>
      <c r="K142" s="96">
        <v>18500</v>
      </c>
      <c r="L142" s="96">
        <v>18957</v>
      </c>
      <c r="M142" s="96">
        <v>19467</v>
      </c>
      <c r="N142" s="96">
        <v>20011</v>
      </c>
      <c r="O142" s="96">
        <v>20558</v>
      </c>
      <c r="P142" s="96">
        <v>21089</v>
      </c>
      <c r="Q142" s="96">
        <v>21517</v>
      </c>
      <c r="R142" s="96">
        <v>21873</v>
      </c>
      <c r="S142" s="96">
        <v>22251</v>
      </c>
      <c r="T142" s="96">
        <v>22638</v>
      </c>
      <c r="U142" s="96">
        <v>23030</v>
      </c>
      <c r="V142" s="96">
        <v>23416</v>
      </c>
      <c r="W142" s="96">
        <v>23803</v>
      </c>
      <c r="X142" s="96">
        <v>24205</v>
      </c>
      <c r="Y142" s="96">
        <v>24616</v>
      </c>
      <c r="Z142" s="96">
        <v>25003</v>
      </c>
      <c r="AA142" s="96">
        <v>25346</v>
      </c>
      <c r="AB142" s="96">
        <v>25689</v>
      </c>
      <c r="AC142" s="96">
        <v>26055</v>
      </c>
      <c r="AD142" s="96">
        <v>26420</v>
      </c>
      <c r="AE142" s="96">
        <v>26785</v>
      </c>
      <c r="AF142" s="96">
        <v>27159</v>
      </c>
      <c r="AG142" s="96">
        <v>27542</v>
      </c>
      <c r="AH142" s="96">
        <v>27944</v>
      </c>
      <c r="AI142" s="96">
        <v>28357</v>
      </c>
      <c r="AJ142" s="96">
        <v>28765</v>
      </c>
      <c r="AK142" s="96">
        <v>29168</v>
      </c>
      <c r="AL142" s="96">
        <v>29581</v>
      </c>
      <c r="AM142" s="96">
        <v>30012</v>
      </c>
      <c r="AN142" s="96">
        <v>30447</v>
      </c>
      <c r="AO142" s="96">
        <v>30890</v>
      </c>
      <c r="AP142" s="96">
        <v>31337</v>
      </c>
      <c r="AQ142" s="96">
        <v>31770</v>
      </c>
      <c r="AR142" s="96">
        <v>32190</v>
      </c>
      <c r="AS142" s="96">
        <v>32615</v>
      </c>
      <c r="AT142" s="96">
        <v>33026</v>
      </c>
      <c r="AU142" s="96">
        <v>33376</v>
      </c>
      <c r="AV142" s="96">
        <v>33693</v>
      </c>
      <c r="AW142" s="96">
        <v>34000</v>
      </c>
      <c r="AX142" s="96">
        <v>34300</v>
      </c>
      <c r="AY142" s="96">
        <v>34603</v>
      </c>
      <c r="AZ142" s="96">
        <v>34889</v>
      </c>
      <c r="BA142" s="96">
        <v>35150</v>
      </c>
      <c r="BB142" s="96">
        <v>35401</v>
      </c>
      <c r="BC142" s="96">
        <v>35675</v>
      </c>
      <c r="BD142" s="96">
        <v>35926</v>
      </c>
      <c r="BE142" s="96">
        <v>36189</v>
      </c>
      <c r="BF142" s="96">
        <v>36505</v>
      </c>
      <c r="BG142" s="96">
        <v>36806</v>
      </c>
      <c r="BH142" s="96">
        <v>37096</v>
      </c>
      <c r="BI142" s="96">
        <v>37355</v>
      </c>
      <c r="BJ142" s="96">
        <v>37609</v>
      </c>
      <c r="BK142" s="96">
        <v>37889</v>
      </c>
      <c r="BL142" s="96">
        <v>38181</v>
      </c>
      <c r="BM142" s="96">
        <v>38482</v>
      </c>
      <c r="BN142" s="96">
        <v>38756</v>
      </c>
      <c r="BO142" s="96">
        <v>39039</v>
      </c>
      <c r="BP142" s="96">
        <v>39327</v>
      </c>
      <c r="BQ142" s="96">
        <v>39584</v>
      </c>
    </row>
    <row r="143" spans="1:69" x14ac:dyDescent="0.25">
      <c r="A143" s="96" t="s">
        <v>356</v>
      </c>
      <c r="B143" s="96" t="s">
        <v>357</v>
      </c>
      <c r="C143" s="96" t="s">
        <v>4215</v>
      </c>
      <c r="D143" s="101">
        <f t="shared" si="2"/>
        <v>21282261.117647059</v>
      </c>
      <c r="E143" s="96" t="s">
        <v>4216</v>
      </c>
      <c r="F143" s="96">
        <v>9783871</v>
      </c>
      <c r="G143" s="96">
        <v>10022888</v>
      </c>
      <c r="H143" s="96">
        <v>10267067</v>
      </c>
      <c r="I143" s="96">
        <v>10517531</v>
      </c>
      <c r="J143" s="96">
        <v>10774086</v>
      </c>
      <c r="K143" s="96">
        <v>11035224</v>
      </c>
      <c r="L143" s="96">
        <v>11299721</v>
      </c>
      <c r="M143" s="96">
        <v>11571008</v>
      </c>
      <c r="N143" s="96">
        <v>11846815</v>
      </c>
      <c r="O143" s="96">
        <v>12119207</v>
      </c>
      <c r="P143" s="96">
        <v>12388769</v>
      </c>
      <c r="Q143" s="96">
        <v>12654651</v>
      </c>
      <c r="R143" s="96">
        <v>12914457</v>
      </c>
      <c r="S143" s="96">
        <v>13169737</v>
      </c>
      <c r="T143" s="96">
        <v>13418276</v>
      </c>
      <c r="U143" s="96">
        <v>13662873</v>
      </c>
      <c r="V143" s="96">
        <v>13910170</v>
      </c>
      <c r="W143" s="96">
        <v>14159052</v>
      </c>
      <c r="X143" s="96">
        <v>14414816</v>
      </c>
      <c r="Y143" s="96">
        <v>14680387</v>
      </c>
      <c r="Z143" s="96">
        <v>14943645</v>
      </c>
      <c r="AA143" s="96">
        <v>15198918</v>
      </c>
      <c r="AB143" s="96">
        <v>15438753</v>
      </c>
      <c r="AC143" s="96">
        <v>15658442</v>
      </c>
      <c r="AD143" s="96">
        <v>15872577</v>
      </c>
      <c r="AE143" s="96">
        <v>16092338</v>
      </c>
      <c r="AF143" s="96">
        <v>16317995</v>
      </c>
      <c r="AG143" s="96">
        <v>16547139</v>
      </c>
      <c r="AH143" s="96">
        <v>16773736</v>
      </c>
      <c r="AI143" s="96">
        <v>16990575</v>
      </c>
      <c r="AJ143" s="96">
        <v>17204094</v>
      </c>
      <c r="AK143" s="96">
        <v>17416596</v>
      </c>
      <c r="AL143" s="96">
        <v>17624457</v>
      </c>
      <c r="AM143" s="96">
        <v>17825611</v>
      </c>
      <c r="AN143" s="96">
        <v>18011744</v>
      </c>
      <c r="AO143" s="96">
        <v>18177572</v>
      </c>
      <c r="AP143" s="96">
        <v>18322506</v>
      </c>
      <c r="AQ143" s="96">
        <v>18449123</v>
      </c>
      <c r="AR143" s="96">
        <v>18560798</v>
      </c>
      <c r="AS143" s="96">
        <v>18670411</v>
      </c>
      <c r="AT143" s="96">
        <v>18776371</v>
      </c>
      <c r="AU143" s="96">
        <v>18920275</v>
      </c>
      <c r="AV143" s="96">
        <v>19110707</v>
      </c>
      <c r="AW143" s="96">
        <v>19303180</v>
      </c>
      <c r="AX143" s="96">
        <v>19490431</v>
      </c>
      <c r="AY143" s="96">
        <v>19673866</v>
      </c>
      <c r="AZ143" s="96">
        <v>19870706</v>
      </c>
      <c r="BA143" s="96">
        <v>20078655</v>
      </c>
      <c r="BB143" s="96">
        <v>20285643</v>
      </c>
      <c r="BC143" s="96">
        <v>20482477</v>
      </c>
      <c r="BD143" s="96">
        <v>20668557</v>
      </c>
      <c r="BE143" s="96">
        <v>20859743</v>
      </c>
      <c r="BF143" s="96">
        <v>21017147</v>
      </c>
      <c r="BG143" s="96">
        <v>21131756</v>
      </c>
      <c r="BH143" s="96">
        <v>21239457</v>
      </c>
      <c r="BI143" s="96">
        <v>21336697</v>
      </c>
      <c r="BJ143" s="96">
        <v>21425494</v>
      </c>
      <c r="BK143" s="96">
        <v>21506813</v>
      </c>
      <c r="BL143" s="96">
        <v>21670000</v>
      </c>
      <c r="BM143" s="96">
        <v>21803000</v>
      </c>
      <c r="BN143" s="96">
        <v>21919000</v>
      </c>
      <c r="BO143" s="96">
        <v>22156000</v>
      </c>
      <c r="BP143" s="96">
        <v>22181000</v>
      </c>
      <c r="BQ143" s="96">
        <v>22037000</v>
      </c>
    </row>
    <row r="144" spans="1:69" x14ac:dyDescent="0.25">
      <c r="A144" s="96" t="s">
        <v>4065</v>
      </c>
      <c r="B144" s="96" t="s">
        <v>4064</v>
      </c>
      <c r="C144" s="96" t="s">
        <v>4215</v>
      </c>
      <c r="D144" s="101">
        <f t="shared" si="2"/>
        <v>2735038848.2941175</v>
      </c>
      <c r="E144" s="96" t="s">
        <v>4216</v>
      </c>
      <c r="F144" s="96">
        <v>829304553</v>
      </c>
      <c r="G144" s="96">
        <v>849662240</v>
      </c>
      <c r="H144" s="96">
        <v>870571996</v>
      </c>
      <c r="I144" s="96">
        <v>892122183</v>
      </c>
      <c r="J144" s="96">
        <v>914179691</v>
      </c>
      <c r="K144" s="96">
        <v>936474497</v>
      </c>
      <c r="L144" s="96">
        <v>958866819</v>
      </c>
      <c r="M144" s="96">
        <v>981653792</v>
      </c>
      <c r="N144" s="96">
        <v>1005182826</v>
      </c>
      <c r="O144" s="96">
        <v>1029398298</v>
      </c>
      <c r="P144" s="96">
        <v>1053935945</v>
      </c>
      <c r="Q144" s="96">
        <v>1078143512</v>
      </c>
      <c r="R144" s="96">
        <v>1103176231</v>
      </c>
      <c r="S144" s="96">
        <v>1129871655</v>
      </c>
      <c r="T144" s="96">
        <v>1157235978</v>
      </c>
      <c r="U144" s="96">
        <v>1184993312</v>
      </c>
      <c r="V144" s="96">
        <v>1213431181</v>
      </c>
      <c r="W144" s="96">
        <v>1242976775</v>
      </c>
      <c r="X144" s="96">
        <v>1273039062</v>
      </c>
      <c r="Y144" s="96">
        <v>1304106034</v>
      </c>
      <c r="Z144" s="96">
        <v>1337497873</v>
      </c>
      <c r="AA144" s="96">
        <v>1372467577</v>
      </c>
      <c r="AB144" s="96">
        <v>1407836955</v>
      </c>
      <c r="AC144" s="96">
        <v>1443482185</v>
      </c>
      <c r="AD144" s="96">
        <v>1479546761</v>
      </c>
      <c r="AE144" s="96">
        <v>1516442333</v>
      </c>
      <c r="AF144" s="96">
        <v>1554102862</v>
      </c>
      <c r="AG144" s="96">
        <v>1592185751</v>
      </c>
      <c r="AH144" s="96">
        <v>1630669927</v>
      </c>
      <c r="AI144" s="96">
        <v>1669623556</v>
      </c>
      <c r="AJ144" s="96">
        <v>1711089696</v>
      </c>
      <c r="AK144" s="96">
        <v>1750747711</v>
      </c>
      <c r="AL144" s="96">
        <v>1789953429</v>
      </c>
      <c r="AM144" s="96">
        <v>1829681824</v>
      </c>
      <c r="AN144" s="96">
        <v>1870097460</v>
      </c>
      <c r="AO144" s="96">
        <v>1910485587</v>
      </c>
      <c r="AP144" s="96">
        <v>1950796431</v>
      </c>
      <c r="AQ144" s="96">
        <v>1991303064</v>
      </c>
      <c r="AR144" s="96">
        <v>2032158426</v>
      </c>
      <c r="AS144" s="96">
        <v>2073121889</v>
      </c>
      <c r="AT144" s="96">
        <v>2114855470</v>
      </c>
      <c r="AU144" s="96">
        <v>2157133128</v>
      </c>
      <c r="AV144" s="96">
        <v>2198877481</v>
      </c>
      <c r="AW144" s="96">
        <v>2240162906</v>
      </c>
      <c r="AX144" s="96">
        <v>2281546588</v>
      </c>
      <c r="AY144" s="96">
        <v>2322476208</v>
      </c>
      <c r="AZ144" s="96">
        <v>2362904109</v>
      </c>
      <c r="BA144" s="96">
        <v>2403305272</v>
      </c>
      <c r="BB144" s="96">
        <v>2443449823</v>
      </c>
      <c r="BC144" s="96">
        <v>2483987657</v>
      </c>
      <c r="BD144" s="96">
        <v>2525974118</v>
      </c>
      <c r="BE144" s="96">
        <v>2568598935</v>
      </c>
      <c r="BF144" s="96">
        <v>2610684758</v>
      </c>
      <c r="BG144" s="96">
        <v>2653214685</v>
      </c>
      <c r="BH144" s="96">
        <v>2695950000</v>
      </c>
      <c r="BI144" s="96">
        <v>2737695800</v>
      </c>
      <c r="BJ144" s="96">
        <v>2779326476</v>
      </c>
      <c r="BK144" s="96">
        <v>2821058566</v>
      </c>
      <c r="BL144" s="96">
        <v>2862391122</v>
      </c>
      <c r="BM144" s="96">
        <v>2903108878</v>
      </c>
      <c r="BN144" s="96">
        <v>2943860780</v>
      </c>
      <c r="BO144" s="96">
        <v>2983113040</v>
      </c>
      <c r="BP144" s="96">
        <v>3020375650</v>
      </c>
      <c r="BQ144" s="96">
        <v>3059564861</v>
      </c>
    </row>
    <row r="145" spans="1:69" x14ac:dyDescent="0.25">
      <c r="A145" s="96" t="s">
        <v>4063</v>
      </c>
      <c r="B145" s="96" t="s">
        <v>4062</v>
      </c>
      <c r="C145" s="96" t="s">
        <v>4215</v>
      </c>
      <c r="D145" s="101">
        <f t="shared" si="2"/>
        <v>6003053543.7058821</v>
      </c>
      <c r="E145" s="96" t="s">
        <v>4216</v>
      </c>
      <c r="F145" s="96">
        <v>2115448034</v>
      </c>
      <c r="G145" s="96">
        <v>2144909359</v>
      </c>
      <c r="H145" s="96">
        <v>2187603468</v>
      </c>
      <c r="I145" s="96">
        <v>2242530229</v>
      </c>
      <c r="J145" s="96">
        <v>2297892571</v>
      </c>
      <c r="K145" s="96">
        <v>2354293010</v>
      </c>
      <c r="L145" s="96">
        <v>2414341591</v>
      </c>
      <c r="M145" s="96">
        <v>2474366272</v>
      </c>
      <c r="N145" s="96">
        <v>2536379782</v>
      </c>
      <c r="O145" s="96">
        <v>2600890229</v>
      </c>
      <c r="P145" s="96">
        <v>2666686848</v>
      </c>
      <c r="Q145" s="96">
        <v>2732913368</v>
      </c>
      <c r="R145" s="96">
        <v>2798370133</v>
      </c>
      <c r="S145" s="96">
        <v>2864850432</v>
      </c>
      <c r="T145" s="96">
        <v>2930934760</v>
      </c>
      <c r="U145" s="96">
        <v>2995490712</v>
      </c>
      <c r="V145" s="96">
        <v>3059382497</v>
      </c>
      <c r="W145" s="96">
        <v>3123017003</v>
      </c>
      <c r="X145" s="96">
        <v>3187834084</v>
      </c>
      <c r="Y145" s="96">
        <v>3254332897</v>
      </c>
      <c r="Z145" s="96">
        <v>3321713494</v>
      </c>
      <c r="AA145" s="96">
        <v>3391165252</v>
      </c>
      <c r="AB145" s="96">
        <v>3464327390</v>
      </c>
      <c r="AC145" s="96">
        <v>3538429935</v>
      </c>
      <c r="AD145" s="96">
        <v>3612283886</v>
      </c>
      <c r="AE145" s="96">
        <v>3687723465</v>
      </c>
      <c r="AF145" s="96">
        <v>3765515230</v>
      </c>
      <c r="AG145" s="96">
        <v>3845508773</v>
      </c>
      <c r="AH145" s="96">
        <v>3926185019</v>
      </c>
      <c r="AI145" s="96">
        <v>4006647335</v>
      </c>
      <c r="AJ145" s="96">
        <v>4089544168</v>
      </c>
      <c r="AK145" s="96">
        <v>4169497287</v>
      </c>
      <c r="AL145" s="96">
        <v>4247999679</v>
      </c>
      <c r="AM145" s="96">
        <v>4325985835</v>
      </c>
      <c r="AN145" s="96">
        <v>4403499627</v>
      </c>
      <c r="AO145" s="96">
        <v>4480641078</v>
      </c>
      <c r="AP145" s="96">
        <v>4558031834</v>
      </c>
      <c r="AQ145" s="96">
        <v>4635223420</v>
      </c>
      <c r="AR145" s="96">
        <v>4711799589</v>
      </c>
      <c r="AS145" s="96">
        <v>4787566559</v>
      </c>
      <c r="AT145" s="96">
        <v>4863090613</v>
      </c>
      <c r="AU145" s="96">
        <v>4938731447</v>
      </c>
      <c r="AV145" s="96">
        <v>5014109152</v>
      </c>
      <c r="AW145" s="96">
        <v>5088853415</v>
      </c>
      <c r="AX145" s="96">
        <v>5163432770</v>
      </c>
      <c r="AY145" s="96">
        <v>5237940420</v>
      </c>
      <c r="AZ145" s="96">
        <v>5311879939</v>
      </c>
      <c r="BA145" s="96">
        <v>5384897109</v>
      </c>
      <c r="BB145" s="96">
        <v>5458824459</v>
      </c>
      <c r="BC145" s="96">
        <v>5533964000</v>
      </c>
      <c r="BD145" s="96">
        <v>5610455957</v>
      </c>
      <c r="BE145" s="96">
        <v>5689033832</v>
      </c>
      <c r="BF145" s="96">
        <v>5769216950</v>
      </c>
      <c r="BG145" s="96">
        <v>5849715412</v>
      </c>
      <c r="BH145" s="96">
        <v>5929949445</v>
      </c>
      <c r="BI145" s="96">
        <v>6009439133</v>
      </c>
      <c r="BJ145" s="96">
        <v>6088698400</v>
      </c>
      <c r="BK145" s="96">
        <v>6168617518</v>
      </c>
      <c r="BL145" s="96">
        <v>6247396829</v>
      </c>
      <c r="BM145" s="96">
        <v>6324580903</v>
      </c>
      <c r="BN145" s="96">
        <v>6398830423</v>
      </c>
      <c r="BO145" s="96">
        <v>6467799496</v>
      </c>
      <c r="BP145" s="96">
        <v>6527353351</v>
      </c>
      <c r="BQ145" s="96">
        <v>6593137026</v>
      </c>
    </row>
    <row r="146" spans="1:69" x14ac:dyDescent="0.25">
      <c r="A146" s="96" t="s">
        <v>358</v>
      </c>
      <c r="B146" s="96" t="s">
        <v>359</v>
      </c>
      <c r="C146" s="96" t="s">
        <v>4215</v>
      </c>
      <c r="D146" s="101">
        <f t="shared" si="2"/>
        <v>2135317.4705882352</v>
      </c>
      <c r="E146" s="96" t="s">
        <v>4216</v>
      </c>
      <c r="F146" s="96">
        <v>737838</v>
      </c>
      <c r="G146" s="96">
        <v>760895</v>
      </c>
      <c r="H146" s="96">
        <v>784681</v>
      </c>
      <c r="I146" s="96">
        <v>809138</v>
      </c>
      <c r="J146" s="96">
        <v>834215</v>
      </c>
      <c r="K146" s="96">
        <v>860220</v>
      </c>
      <c r="L146" s="96">
        <v>887841</v>
      </c>
      <c r="M146" s="96">
        <v>918923</v>
      </c>
      <c r="N146" s="96">
        <v>952992</v>
      </c>
      <c r="O146" s="96">
        <v>987909</v>
      </c>
      <c r="P146" s="96">
        <v>1023481</v>
      </c>
      <c r="Q146" s="96">
        <v>1059879</v>
      </c>
      <c r="R146" s="96">
        <v>1097242</v>
      </c>
      <c r="S146" s="96">
        <v>1135631</v>
      </c>
      <c r="T146" s="96">
        <v>1175369</v>
      </c>
      <c r="U146" s="96">
        <v>1216180</v>
      </c>
      <c r="V146" s="96">
        <v>1256478</v>
      </c>
      <c r="W146" s="96">
        <v>1294435</v>
      </c>
      <c r="X146" s="96">
        <v>1331213</v>
      </c>
      <c r="Y146" s="96">
        <v>1368917</v>
      </c>
      <c r="Z146" s="96">
        <v>1407672</v>
      </c>
      <c r="AA146" s="96">
        <v>1447501</v>
      </c>
      <c r="AB146" s="96">
        <v>1488399</v>
      </c>
      <c r="AC146" s="96">
        <v>1530331</v>
      </c>
      <c r="AD146" s="96">
        <v>1573267</v>
      </c>
      <c r="AE146" s="96">
        <v>1616697</v>
      </c>
      <c r="AF146" s="96">
        <v>1659793</v>
      </c>
      <c r="AG146" s="96">
        <v>1698939</v>
      </c>
      <c r="AH146" s="96">
        <v>1733733</v>
      </c>
      <c r="AI146" s="96">
        <v>1767091</v>
      </c>
      <c r="AJ146" s="96">
        <v>1798997</v>
      </c>
      <c r="AK146" s="96">
        <v>1829509</v>
      </c>
      <c r="AL146" s="96">
        <v>1858507</v>
      </c>
      <c r="AM146" s="96">
        <v>1885478</v>
      </c>
      <c r="AN146" s="96">
        <v>1910642</v>
      </c>
      <c r="AO146" s="96">
        <v>1934079</v>
      </c>
      <c r="AP146" s="96">
        <v>1955098</v>
      </c>
      <c r="AQ146" s="96">
        <v>1972579</v>
      </c>
      <c r="AR146" s="96">
        <v>1985639</v>
      </c>
      <c r="AS146" s="96">
        <v>1994243</v>
      </c>
      <c r="AT146" s="96">
        <v>1998630</v>
      </c>
      <c r="AU146" s="96">
        <v>1999473</v>
      </c>
      <c r="AV146" s="96">
        <v>1997534</v>
      </c>
      <c r="AW146" s="96">
        <v>1993030</v>
      </c>
      <c r="AX146" s="96">
        <v>1985384</v>
      </c>
      <c r="AY146" s="96">
        <v>1977424</v>
      </c>
      <c r="AZ146" s="96">
        <v>1976780</v>
      </c>
      <c r="BA146" s="96">
        <v>1983465</v>
      </c>
      <c r="BB146" s="96">
        <v>1995014</v>
      </c>
      <c r="BC146" s="96">
        <v>2009169</v>
      </c>
      <c r="BD146" s="96">
        <v>2022747</v>
      </c>
      <c r="BE146" s="96">
        <v>2037677</v>
      </c>
      <c r="BF146" s="96">
        <v>2054718</v>
      </c>
      <c r="BG146" s="96">
        <v>2073939</v>
      </c>
      <c r="BH146" s="96">
        <v>2095242</v>
      </c>
      <c r="BI146" s="96">
        <v>2118521</v>
      </c>
      <c r="BJ146" s="96">
        <v>2143872</v>
      </c>
      <c r="BK146" s="96">
        <v>2170617</v>
      </c>
      <c r="BL146" s="96">
        <v>2198017</v>
      </c>
      <c r="BM146" s="96">
        <v>2225702</v>
      </c>
      <c r="BN146" s="96">
        <v>2254100</v>
      </c>
      <c r="BO146" s="96">
        <v>2281454</v>
      </c>
      <c r="BP146" s="96">
        <v>2305825</v>
      </c>
      <c r="BQ146" s="96">
        <v>2330318</v>
      </c>
    </row>
    <row r="147" spans="1:69" x14ac:dyDescent="0.25">
      <c r="A147" s="96" t="s">
        <v>4061</v>
      </c>
      <c r="B147" s="96" t="s">
        <v>4060</v>
      </c>
      <c r="C147" s="96" t="s">
        <v>4215</v>
      </c>
      <c r="D147" s="101">
        <f t="shared" si="2"/>
        <v>2250283706.2352943</v>
      </c>
      <c r="E147" s="96" t="s">
        <v>4216</v>
      </c>
      <c r="F147" s="96">
        <v>1095548725</v>
      </c>
      <c r="G147" s="96">
        <v>1097728985</v>
      </c>
      <c r="H147" s="96">
        <v>1112142897</v>
      </c>
      <c r="I147" s="96">
        <v>1137971547</v>
      </c>
      <c r="J147" s="96">
        <v>1163376707</v>
      </c>
      <c r="K147" s="96">
        <v>1189485776</v>
      </c>
      <c r="L147" s="96">
        <v>1218319662</v>
      </c>
      <c r="M147" s="96">
        <v>1246291107</v>
      </c>
      <c r="N147" s="96">
        <v>1275030950</v>
      </c>
      <c r="O147" s="96">
        <v>1305235738</v>
      </c>
      <c r="P147" s="96">
        <v>1336152939</v>
      </c>
      <c r="Q147" s="96">
        <v>1367659433</v>
      </c>
      <c r="R147" s="96">
        <v>1397522486</v>
      </c>
      <c r="S147" s="96">
        <v>1426459153</v>
      </c>
      <c r="T147" s="96">
        <v>1453964650</v>
      </c>
      <c r="U147" s="96">
        <v>1479273067</v>
      </c>
      <c r="V147" s="96">
        <v>1503509107</v>
      </c>
      <c r="W147" s="96">
        <v>1526366884</v>
      </c>
      <c r="X147" s="96">
        <v>1548637582</v>
      </c>
      <c r="Y147" s="96">
        <v>1570920160</v>
      </c>
      <c r="Z147" s="96">
        <v>1593099029</v>
      </c>
      <c r="AA147" s="96">
        <v>1615957004</v>
      </c>
      <c r="AB147" s="96">
        <v>1640893480</v>
      </c>
      <c r="AC147" s="96">
        <v>1665773694</v>
      </c>
      <c r="AD147" s="96">
        <v>1689771008</v>
      </c>
      <c r="AE147" s="96">
        <v>1714481164</v>
      </c>
      <c r="AF147" s="96">
        <v>1740698024</v>
      </c>
      <c r="AG147" s="96">
        <v>1768376867</v>
      </c>
      <c r="AH147" s="96">
        <v>1796192544</v>
      </c>
      <c r="AI147" s="96">
        <v>1822788469</v>
      </c>
      <c r="AJ147" s="96">
        <v>1847821461</v>
      </c>
      <c r="AK147" s="96">
        <v>1871805819</v>
      </c>
      <c r="AL147" s="96">
        <v>1894353796</v>
      </c>
      <c r="AM147" s="96">
        <v>1915623786</v>
      </c>
      <c r="AN147" s="96">
        <v>1936398016</v>
      </c>
      <c r="AO147" s="96">
        <v>1956331335</v>
      </c>
      <c r="AP147" s="96">
        <v>1975855844</v>
      </c>
      <c r="AQ147" s="96">
        <v>1995080443</v>
      </c>
      <c r="AR147" s="96">
        <v>2013531302</v>
      </c>
      <c r="AS147" s="96">
        <v>2030612791</v>
      </c>
      <c r="AT147" s="96">
        <v>2046026051</v>
      </c>
      <c r="AU147" s="96">
        <v>2060709239</v>
      </c>
      <c r="AV147" s="96">
        <v>2074581734</v>
      </c>
      <c r="AW147" s="96">
        <v>2088087419</v>
      </c>
      <c r="AX147" s="96">
        <v>2101394737</v>
      </c>
      <c r="AY147" s="96">
        <v>2114863550</v>
      </c>
      <c r="AZ147" s="96">
        <v>2128474052</v>
      </c>
      <c r="BA147" s="96">
        <v>2142072086</v>
      </c>
      <c r="BB147" s="96">
        <v>2155970810</v>
      </c>
      <c r="BC147" s="96">
        <v>2169765463</v>
      </c>
      <c r="BD147" s="96">
        <v>2182659481</v>
      </c>
      <c r="BE147" s="96">
        <v>2196448219</v>
      </c>
      <c r="BF147" s="96">
        <v>2212426916</v>
      </c>
      <c r="BG147" s="96">
        <v>2228642364</v>
      </c>
      <c r="BH147" s="96">
        <v>2244311001</v>
      </c>
      <c r="BI147" s="96">
        <v>2258792292</v>
      </c>
      <c r="BJ147" s="96">
        <v>2272847109</v>
      </c>
      <c r="BK147" s="96">
        <v>2287248399</v>
      </c>
      <c r="BL147" s="96">
        <v>2299720675</v>
      </c>
      <c r="BM147" s="96">
        <v>2310338402</v>
      </c>
      <c r="BN147" s="96">
        <v>2318233156</v>
      </c>
      <c r="BO147" s="96">
        <v>2323185156</v>
      </c>
      <c r="BP147" s="96">
        <v>2325328254</v>
      </c>
      <c r="BQ147" s="96">
        <v>2326833223</v>
      </c>
    </row>
    <row r="148" spans="1:69" x14ac:dyDescent="0.25">
      <c r="A148" s="96" t="s">
        <v>134</v>
      </c>
      <c r="B148" s="96" t="s">
        <v>360</v>
      </c>
      <c r="C148" s="96" t="s">
        <v>4215</v>
      </c>
      <c r="D148" s="101">
        <f t="shared" si="2"/>
        <v>2946597.1176470588</v>
      </c>
      <c r="E148" s="96" t="s">
        <v>4216</v>
      </c>
      <c r="F148" s="96">
        <v>2778550</v>
      </c>
      <c r="G148" s="96">
        <v>2823550</v>
      </c>
      <c r="H148" s="96">
        <v>2863350</v>
      </c>
      <c r="I148" s="96">
        <v>2898950</v>
      </c>
      <c r="J148" s="96">
        <v>2935200</v>
      </c>
      <c r="K148" s="96">
        <v>2971450</v>
      </c>
      <c r="L148" s="96">
        <v>3008050</v>
      </c>
      <c r="M148" s="96">
        <v>3044400</v>
      </c>
      <c r="N148" s="96">
        <v>3078850</v>
      </c>
      <c r="O148" s="96">
        <v>3107321</v>
      </c>
      <c r="P148" s="96">
        <v>3139689</v>
      </c>
      <c r="Q148" s="96">
        <v>3179041</v>
      </c>
      <c r="R148" s="96">
        <v>3213622</v>
      </c>
      <c r="S148" s="96">
        <v>3244438</v>
      </c>
      <c r="T148" s="96">
        <v>3273894</v>
      </c>
      <c r="U148" s="96">
        <v>3301652</v>
      </c>
      <c r="V148" s="96">
        <v>3328664</v>
      </c>
      <c r="W148" s="96">
        <v>3355036</v>
      </c>
      <c r="X148" s="96">
        <v>3379514</v>
      </c>
      <c r="Y148" s="96">
        <v>3397842</v>
      </c>
      <c r="Z148" s="96">
        <v>3413202</v>
      </c>
      <c r="AA148" s="96">
        <v>3432947</v>
      </c>
      <c r="AB148" s="96">
        <v>3457179</v>
      </c>
      <c r="AC148" s="96">
        <v>3485192</v>
      </c>
      <c r="AD148" s="96">
        <v>3514205</v>
      </c>
      <c r="AE148" s="96">
        <v>3544543</v>
      </c>
      <c r="AF148" s="96">
        <v>3578914</v>
      </c>
      <c r="AG148" s="96">
        <v>3616367</v>
      </c>
      <c r="AH148" s="96">
        <v>3655049</v>
      </c>
      <c r="AI148" s="96">
        <v>3684255</v>
      </c>
      <c r="AJ148" s="96">
        <v>3697838</v>
      </c>
      <c r="AK148" s="96">
        <v>3704134</v>
      </c>
      <c r="AL148" s="96">
        <v>3700114</v>
      </c>
      <c r="AM148" s="96">
        <v>3682613</v>
      </c>
      <c r="AN148" s="96">
        <v>3657144</v>
      </c>
      <c r="AO148" s="96">
        <v>3629102</v>
      </c>
      <c r="AP148" s="96">
        <v>3601613</v>
      </c>
      <c r="AQ148" s="96">
        <v>3575137</v>
      </c>
      <c r="AR148" s="96">
        <v>3549331</v>
      </c>
      <c r="AS148" s="96">
        <v>3524238</v>
      </c>
      <c r="AT148" s="96">
        <v>3499536</v>
      </c>
      <c r="AU148" s="96">
        <v>3470818</v>
      </c>
      <c r="AV148" s="96">
        <v>3443067</v>
      </c>
      <c r="AW148" s="96">
        <v>3415213</v>
      </c>
      <c r="AX148" s="96">
        <v>3377075</v>
      </c>
      <c r="AY148" s="96">
        <v>3322528</v>
      </c>
      <c r="AZ148" s="96">
        <v>3269909</v>
      </c>
      <c r="BA148" s="96">
        <v>3231294</v>
      </c>
      <c r="BB148" s="96">
        <v>3198231</v>
      </c>
      <c r="BC148" s="96">
        <v>3162916</v>
      </c>
      <c r="BD148" s="96">
        <v>3097282</v>
      </c>
      <c r="BE148" s="96">
        <v>3028115</v>
      </c>
      <c r="BF148" s="96">
        <v>2987773</v>
      </c>
      <c r="BG148" s="96">
        <v>2957689</v>
      </c>
      <c r="BH148" s="96">
        <v>2932367</v>
      </c>
      <c r="BI148" s="96">
        <v>2904910</v>
      </c>
      <c r="BJ148" s="96">
        <v>2868231</v>
      </c>
      <c r="BK148" s="96">
        <v>2828403</v>
      </c>
      <c r="BL148" s="96">
        <v>2801543</v>
      </c>
      <c r="BM148" s="96">
        <v>2794137</v>
      </c>
      <c r="BN148" s="96">
        <v>2794885</v>
      </c>
      <c r="BO148" s="96">
        <v>2800839</v>
      </c>
      <c r="BP148" s="96">
        <v>2831639</v>
      </c>
      <c r="BQ148" s="96">
        <v>2871897</v>
      </c>
    </row>
    <row r="149" spans="1:69" x14ac:dyDescent="0.25">
      <c r="A149" s="96" t="s">
        <v>39</v>
      </c>
      <c r="B149" s="96" t="s">
        <v>361</v>
      </c>
      <c r="C149" s="96" t="s">
        <v>4215</v>
      </c>
      <c r="D149" s="101">
        <f t="shared" si="2"/>
        <v>570026.3529411765</v>
      </c>
      <c r="E149" s="96" t="s">
        <v>4216</v>
      </c>
      <c r="F149" s="96">
        <v>313970</v>
      </c>
      <c r="G149" s="96">
        <v>316845</v>
      </c>
      <c r="H149" s="96">
        <v>320750</v>
      </c>
      <c r="I149" s="96">
        <v>324100</v>
      </c>
      <c r="J149" s="96">
        <v>327750</v>
      </c>
      <c r="K149" s="96">
        <v>331500</v>
      </c>
      <c r="L149" s="96">
        <v>333895</v>
      </c>
      <c r="M149" s="96">
        <v>334995</v>
      </c>
      <c r="N149" s="96">
        <v>335850</v>
      </c>
      <c r="O149" s="96">
        <v>337500</v>
      </c>
      <c r="P149" s="96">
        <v>339171</v>
      </c>
      <c r="Q149" s="96">
        <v>342421</v>
      </c>
      <c r="R149" s="96">
        <v>346600</v>
      </c>
      <c r="S149" s="96">
        <v>350450</v>
      </c>
      <c r="T149" s="96">
        <v>355050</v>
      </c>
      <c r="U149" s="96">
        <v>358950</v>
      </c>
      <c r="V149" s="96">
        <v>360731</v>
      </c>
      <c r="W149" s="96">
        <v>361358</v>
      </c>
      <c r="X149" s="96">
        <v>362007</v>
      </c>
      <c r="Y149" s="96">
        <v>362856</v>
      </c>
      <c r="Z149" s="96">
        <v>364150</v>
      </c>
      <c r="AA149" s="96">
        <v>365225</v>
      </c>
      <c r="AB149" s="96">
        <v>365525</v>
      </c>
      <c r="AC149" s="96">
        <v>365622</v>
      </c>
      <c r="AD149" s="96">
        <v>365998</v>
      </c>
      <c r="AE149" s="96">
        <v>366706</v>
      </c>
      <c r="AF149" s="96">
        <v>368355</v>
      </c>
      <c r="AG149" s="96">
        <v>370750</v>
      </c>
      <c r="AH149" s="96">
        <v>373450</v>
      </c>
      <c r="AI149" s="96">
        <v>377100</v>
      </c>
      <c r="AJ149" s="96">
        <v>381850</v>
      </c>
      <c r="AK149" s="96">
        <v>387000</v>
      </c>
      <c r="AL149" s="96">
        <v>392175</v>
      </c>
      <c r="AM149" s="96">
        <v>397475</v>
      </c>
      <c r="AN149" s="96">
        <v>402925</v>
      </c>
      <c r="AO149" s="96">
        <v>408625</v>
      </c>
      <c r="AP149" s="96">
        <v>414225</v>
      </c>
      <c r="AQ149" s="96">
        <v>419450</v>
      </c>
      <c r="AR149" s="96">
        <v>424700</v>
      </c>
      <c r="AS149" s="96">
        <v>430475</v>
      </c>
      <c r="AT149" s="96">
        <v>436300</v>
      </c>
      <c r="AU149" s="96">
        <v>441525</v>
      </c>
      <c r="AV149" s="96">
        <v>446175</v>
      </c>
      <c r="AW149" s="96">
        <v>451630</v>
      </c>
      <c r="AX149" s="96">
        <v>458095</v>
      </c>
      <c r="AY149" s="96">
        <v>465158</v>
      </c>
      <c r="AZ149" s="96">
        <v>472637</v>
      </c>
      <c r="BA149" s="96">
        <v>479993</v>
      </c>
      <c r="BB149" s="96">
        <v>488650</v>
      </c>
      <c r="BC149" s="96">
        <v>497783</v>
      </c>
      <c r="BD149" s="96">
        <v>506953</v>
      </c>
      <c r="BE149" s="96">
        <v>518347</v>
      </c>
      <c r="BF149" s="96">
        <v>530946</v>
      </c>
      <c r="BG149" s="96">
        <v>543360</v>
      </c>
      <c r="BH149" s="96">
        <v>556319</v>
      </c>
      <c r="BI149" s="96">
        <v>569604</v>
      </c>
      <c r="BJ149" s="96">
        <v>582014</v>
      </c>
      <c r="BK149" s="96">
        <v>596336</v>
      </c>
      <c r="BL149" s="96">
        <v>607950</v>
      </c>
      <c r="BM149" s="96">
        <v>620001</v>
      </c>
      <c r="BN149" s="96">
        <v>630419</v>
      </c>
      <c r="BO149" s="96">
        <v>640064</v>
      </c>
      <c r="BP149" s="96">
        <v>653103</v>
      </c>
      <c r="BQ149" s="96">
        <v>668606</v>
      </c>
    </row>
    <row r="150" spans="1:69" x14ac:dyDescent="0.25">
      <c r="A150" s="96" t="s">
        <v>144</v>
      </c>
      <c r="B150" s="96" t="s">
        <v>362</v>
      </c>
      <c r="C150" s="96" t="s">
        <v>4215</v>
      </c>
      <c r="D150" s="101">
        <f t="shared" si="2"/>
        <v>1999041.6470588236</v>
      </c>
      <c r="E150" s="96" t="s">
        <v>4216</v>
      </c>
      <c r="F150" s="96">
        <v>2120979</v>
      </c>
      <c r="G150" s="96">
        <v>2152681</v>
      </c>
      <c r="H150" s="96">
        <v>2181586</v>
      </c>
      <c r="I150" s="96">
        <v>2210919</v>
      </c>
      <c r="J150" s="96">
        <v>2240623</v>
      </c>
      <c r="K150" s="96">
        <v>2265919</v>
      </c>
      <c r="L150" s="96">
        <v>2283217</v>
      </c>
      <c r="M150" s="96">
        <v>2301220</v>
      </c>
      <c r="N150" s="96">
        <v>2323619</v>
      </c>
      <c r="O150" s="96">
        <v>2343173</v>
      </c>
      <c r="P150" s="96">
        <v>2359164</v>
      </c>
      <c r="Q150" s="96">
        <v>2376389</v>
      </c>
      <c r="R150" s="96">
        <v>2395674</v>
      </c>
      <c r="S150" s="96">
        <v>2415819</v>
      </c>
      <c r="T150" s="96">
        <v>2437186</v>
      </c>
      <c r="U150" s="96">
        <v>2456130</v>
      </c>
      <c r="V150" s="96">
        <v>2470989</v>
      </c>
      <c r="W150" s="96">
        <v>2485073</v>
      </c>
      <c r="X150" s="96">
        <v>2497921</v>
      </c>
      <c r="Y150" s="96">
        <v>2505953</v>
      </c>
      <c r="Z150" s="96">
        <v>2511701</v>
      </c>
      <c r="AA150" s="96">
        <v>2519421</v>
      </c>
      <c r="AB150" s="96">
        <v>2531080</v>
      </c>
      <c r="AC150" s="96">
        <v>2546011</v>
      </c>
      <c r="AD150" s="96">
        <v>2562047</v>
      </c>
      <c r="AE150" s="96">
        <v>2578873</v>
      </c>
      <c r="AF150" s="96">
        <v>2599892</v>
      </c>
      <c r="AG150" s="96">
        <v>2626583</v>
      </c>
      <c r="AH150" s="96">
        <v>2653434</v>
      </c>
      <c r="AI150" s="96">
        <v>2666955</v>
      </c>
      <c r="AJ150" s="96">
        <v>2663151</v>
      </c>
      <c r="AK150" s="96">
        <v>2650581</v>
      </c>
      <c r="AL150" s="96">
        <v>2614338</v>
      </c>
      <c r="AM150" s="96">
        <v>2563290</v>
      </c>
      <c r="AN150" s="96">
        <v>2520742</v>
      </c>
      <c r="AO150" s="96">
        <v>2485056</v>
      </c>
      <c r="AP150" s="96">
        <v>2457222</v>
      </c>
      <c r="AQ150" s="96">
        <v>2432851</v>
      </c>
      <c r="AR150" s="96">
        <v>2410019</v>
      </c>
      <c r="AS150" s="96">
        <v>2390482</v>
      </c>
      <c r="AT150" s="96">
        <v>2367550</v>
      </c>
      <c r="AU150" s="96">
        <v>2337170</v>
      </c>
      <c r="AV150" s="96">
        <v>2310173</v>
      </c>
      <c r="AW150" s="96">
        <v>2287955</v>
      </c>
      <c r="AX150" s="96">
        <v>2263122</v>
      </c>
      <c r="AY150" s="96">
        <v>2238799</v>
      </c>
      <c r="AZ150" s="96">
        <v>2218357</v>
      </c>
      <c r="BA150" s="96">
        <v>2200325</v>
      </c>
      <c r="BB150" s="96">
        <v>2177322</v>
      </c>
      <c r="BC150" s="96">
        <v>2141669</v>
      </c>
      <c r="BD150" s="96">
        <v>2097555</v>
      </c>
      <c r="BE150" s="96">
        <v>2059709</v>
      </c>
      <c r="BF150" s="96">
        <v>2034319</v>
      </c>
      <c r="BG150" s="96">
        <v>2012647</v>
      </c>
      <c r="BH150" s="96">
        <v>1993782</v>
      </c>
      <c r="BI150" s="96">
        <v>1977527</v>
      </c>
      <c r="BJ150" s="96">
        <v>1959537</v>
      </c>
      <c r="BK150" s="96">
        <v>1942248</v>
      </c>
      <c r="BL150" s="96">
        <v>1927174</v>
      </c>
      <c r="BM150" s="96">
        <v>1913822</v>
      </c>
      <c r="BN150" s="96">
        <v>1900449</v>
      </c>
      <c r="BO150" s="96">
        <v>1884490</v>
      </c>
      <c r="BP150" s="96">
        <v>1879383</v>
      </c>
      <c r="BQ150" s="96">
        <v>1881750</v>
      </c>
    </row>
    <row r="151" spans="1:69" x14ac:dyDescent="0.25">
      <c r="A151" s="96" t="s">
        <v>4059</v>
      </c>
      <c r="B151" s="96" t="s">
        <v>363</v>
      </c>
      <c r="C151" s="96" t="s">
        <v>4215</v>
      </c>
      <c r="D151" s="101">
        <f t="shared" si="2"/>
        <v>614904.8823529412</v>
      </c>
      <c r="E151" s="96" t="s">
        <v>4216</v>
      </c>
      <c r="F151" s="96">
        <v>177014</v>
      </c>
      <c r="G151" s="96">
        <v>178672</v>
      </c>
      <c r="H151" s="96">
        <v>186039</v>
      </c>
      <c r="I151" s="96">
        <v>193618</v>
      </c>
      <c r="J151" s="96">
        <v>201380</v>
      </c>
      <c r="K151" s="96">
        <v>209278</v>
      </c>
      <c r="L151" s="96">
        <v>217232</v>
      </c>
      <c r="M151" s="96">
        <v>225151</v>
      </c>
      <c r="N151" s="96">
        <v>232929</v>
      </c>
      <c r="O151" s="96">
        <v>240416</v>
      </c>
      <c r="P151" s="96">
        <v>247284</v>
      </c>
      <c r="Q151" s="96">
        <v>249832</v>
      </c>
      <c r="R151" s="96">
        <v>248669</v>
      </c>
      <c r="S151" s="96">
        <v>247838</v>
      </c>
      <c r="T151" s="96">
        <v>247280</v>
      </c>
      <c r="U151" s="96">
        <v>246919</v>
      </c>
      <c r="V151" s="96">
        <v>246661</v>
      </c>
      <c r="W151" s="96">
        <v>246405</v>
      </c>
      <c r="X151" s="96">
        <v>246048</v>
      </c>
      <c r="Y151" s="96">
        <v>245605</v>
      </c>
      <c r="Z151" s="96">
        <v>245332</v>
      </c>
      <c r="AA151" s="96">
        <v>248695</v>
      </c>
      <c r="AB151" s="96">
        <v>256692</v>
      </c>
      <c r="AC151" s="96">
        <v>266253</v>
      </c>
      <c r="AD151" s="96">
        <v>276591</v>
      </c>
      <c r="AE151" s="96">
        <v>287700</v>
      </c>
      <c r="AF151" s="96">
        <v>299491</v>
      </c>
      <c r="AG151" s="96">
        <v>311808</v>
      </c>
      <c r="AH151" s="96">
        <v>324478</v>
      </c>
      <c r="AI151" s="96">
        <v>337336</v>
      </c>
      <c r="AJ151" s="96">
        <v>350227</v>
      </c>
      <c r="AK151" s="96">
        <v>362390</v>
      </c>
      <c r="AL151" s="96">
        <v>372370</v>
      </c>
      <c r="AM151" s="96">
        <v>380712</v>
      </c>
      <c r="AN151" s="96">
        <v>388779</v>
      </c>
      <c r="AO151" s="96">
        <v>396641</v>
      </c>
      <c r="AP151" s="96">
        <v>404297</v>
      </c>
      <c r="AQ151" s="96">
        <v>411700</v>
      </c>
      <c r="AR151" s="96">
        <v>418776</v>
      </c>
      <c r="AS151" s="96">
        <v>425518</v>
      </c>
      <c r="AT151" s="96">
        <v>431896</v>
      </c>
      <c r="AU151" s="96">
        <v>439122</v>
      </c>
      <c r="AV151" s="96">
        <v>449665</v>
      </c>
      <c r="AW151" s="96">
        <v>462533</v>
      </c>
      <c r="AX151" s="96">
        <v>475529</v>
      </c>
      <c r="AY151" s="96">
        <v>488619</v>
      </c>
      <c r="AZ151" s="96">
        <v>501863</v>
      </c>
      <c r="BA151" s="96">
        <v>515330</v>
      </c>
      <c r="BB151" s="96">
        <v>529038</v>
      </c>
      <c r="BC151" s="96">
        <v>543021</v>
      </c>
      <c r="BD151" s="96">
        <v>557297</v>
      </c>
      <c r="BE151" s="96">
        <v>571003</v>
      </c>
      <c r="BF151" s="96">
        <v>582766</v>
      </c>
      <c r="BG151" s="96">
        <v>593374</v>
      </c>
      <c r="BH151" s="96">
        <v>604167</v>
      </c>
      <c r="BI151" s="96">
        <v>615239</v>
      </c>
      <c r="BJ151" s="96">
        <v>626688</v>
      </c>
      <c r="BK151" s="96">
        <v>638609</v>
      </c>
      <c r="BL151" s="96">
        <v>650991</v>
      </c>
      <c r="BM151" s="96">
        <v>663653</v>
      </c>
      <c r="BN151" s="96">
        <v>676283</v>
      </c>
      <c r="BO151" s="96">
        <v>686607</v>
      </c>
      <c r="BP151" s="96">
        <v>695168</v>
      </c>
      <c r="BQ151" s="96">
        <v>704149</v>
      </c>
    </row>
    <row r="152" spans="1:69" x14ac:dyDescent="0.25">
      <c r="A152" s="96" t="s">
        <v>4058</v>
      </c>
      <c r="B152" s="96" t="s">
        <v>4057</v>
      </c>
      <c r="C152" s="96" t="s">
        <v>4215</v>
      </c>
      <c r="D152" s="101">
        <f t="shared" si="2"/>
        <v>34468.411764705881</v>
      </c>
      <c r="E152" s="96" t="s">
        <v>4216</v>
      </c>
      <c r="F152" s="96">
        <v>4135</v>
      </c>
      <c r="G152" s="96">
        <v>4258</v>
      </c>
      <c r="H152" s="96">
        <v>4388</v>
      </c>
      <c r="I152" s="96">
        <v>4524</v>
      </c>
      <c r="J152" s="96">
        <v>4666</v>
      </c>
      <c r="K152" s="96">
        <v>4832</v>
      </c>
      <c r="L152" s="96">
        <v>5044</v>
      </c>
      <c r="M152" s="96">
        <v>5294</v>
      </c>
      <c r="N152" s="96">
        <v>5497</v>
      </c>
      <c r="O152" s="96">
        <v>5646</v>
      </c>
      <c r="P152" s="96">
        <v>5802</v>
      </c>
      <c r="Q152" s="96">
        <v>5957</v>
      </c>
      <c r="R152" s="96">
        <v>6114</v>
      </c>
      <c r="S152" s="96">
        <v>6278</v>
      </c>
      <c r="T152" s="96">
        <v>6447</v>
      </c>
      <c r="U152" s="96">
        <v>6656</v>
      </c>
      <c r="V152" s="96">
        <v>6896</v>
      </c>
      <c r="W152" s="96">
        <v>7131</v>
      </c>
      <c r="X152" s="96">
        <v>7357</v>
      </c>
      <c r="Y152" s="96">
        <v>7572</v>
      </c>
      <c r="Z152" s="96">
        <v>7776</v>
      </c>
      <c r="AA152" s="96">
        <v>7963</v>
      </c>
      <c r="AB152" s="96">
        <v>8957</v>
      </c>
      <c r="AC152" s="96">
        <v>10992</v>
      </c>
      <c r="AD152" s="96">
        <v>13299</v>
      </c>
      <c r="AE152" s="96">
        <v>15714</v>
      </c>
      <c r="AF152" s="96">
        <v>18234</v>
      </c>
      <c r="AG152" s="96">
        <v>20853</v>
      </c>
      <c r="AH152" s="96">
        <v>23552</v>
      </c>
      <c r="AI152" s="96">
        <v>26303</v>
      </c>
      <c r="AJ152" s="96">
        <v>28127</v>
      </c>
      <c r="AK152" s="96">
        <v>28736</v>
      </c>
      <c r="AL152" s="96">
        <v>29035</v>
      </c>
      <c r="AM152" s="96">
        <v>29247</v>
      </c>
      <c r="AN152" s="96">
        <v>29380</v>
      </c>
      <c r="AO152" s="96">
        <v>29435</v>
      </c>
      <c r="AP152" s="96">
        <v>29407</v>
      </c>
      <c r="AQ152" s="96">
        <v>29299</v>
      </c>
      <c r="AR152" s="96">
        <v>29102</v>
      </c>
      <c r="AS152" s="96">
        <v>29099</v>
      </c>
      <c r="AT152" s="96">
        <v>29610</v>
      </c>
      <c r="AU152" s="96">
        <v>30387</v>
      </c>
      <c r="AV152" s="96">
        <v>31160</v>
      </c>
      <c r="AW152" s="96">
        <v>31929</v>
      </c>
      <c r="AX152" s="96">
        <v>32697</v>
      </c>
      <c r="AY152" s="96">
        <v>33452</v>
      </c>
      <c r="AZ152" s="96">
        <v>34183</v>
      </c>
      <c r="BA152" s="96">
        <v>34887</v>
      </c>
      <c r="BB152" s="96">
        <v>35541</v>
      </c>
      <c r="BC152" s="96">
        <v>36132</v>
      </c>
      <c r="BD152" s="96">
        <v>36458</v>
      </c>
      <c r="BE152" s="96">
        <v>36350</v>
      </c>
      <c r="BF152" s="96">
        <v>36026</v>
      </c>
      <c r="BG152" s="96">
        <v>35639</v>
      </c>
      <c r="BH152" s="96">
        <v>35261</v>
      </c>
      <c r="BI152" s="96">
        <v>35020</v>
      </c>
      <c r="BJ152" s="96">
        <v>34811</v>
      </c>
      <c r="BK152" s="96">
        <v>34496</v>
      </c>
      <c r="BL152" s="96">
        <v>33852</v>
      </c>
      <c r="BM152" s="96">
        <v>33121</v>
      </c>
      <c r="BN152" s="96">
        <v>32553</v>
      </c>
      <c r="BO152" s="96">
        <v>31948</v>
      </c>
      <c r="BP152" s="96">
        <v>31791</v>
      </c>
      <c r="BQ152" s="96">
        <v>32077</v>
      </c>
    </row>
    <row r="153" spans="1:69" x14ac:dyDescent="0.25">
      <c r="A153" s="96" t="s">
        <v>364</v>
      </c>
      <c r="B153" s="96" t="s">
        <v>365</v>
      </c>
      <c r="C153" s="96" t="s">
        <v>4215</v>
      </c>
      <c r="D153" s="101">
        <f t="shared" si="2"/>
        <v>34605558.352941178</v>
      </c>
      <c r="E153" s="96" t="s">
        <v>4216</v>
      </c>
      <c r="F153" s="96">
        <v>11769774</v>
      </c>
      <c r="G153" s="96">
        <v>12081713</v>
      </c>
      <c r="H153" s="96">
        <v>12404757</v>
      </c>
      <c r="I153" s="96">
        <v>12726686</v>
      </c>
      <c r="J153" s="96">
        <v>13044254</v>
      </c>
      <c r="K153" s="96">
        <v>13381880</v>
      </c>
      <c r="L153" s="96">
        <v>13738502</v>
      </c>
      <c r="M153" s="96">
        <v>14109755</v>
      </c>
      <c r="N153" s="96">
        <v>14490077</v>
      </c>
      <c r="O153" s="96">
        <v>14876982</v>
      </c>
      <c r="P153" s="96">
        <v>15274351</v>
      </c>
      <c r="Q153" s="96">
        <v>15677300</v>
      </c>
      <c r="R153" s="96">
        <v>16081438</v>
      </c>
      <c r="S153" s="96">
        <v>16489452</v>
      </c>
      <c r="T153" s="96">
        <v>16902383</v>
      </c>
      <c r="U153" s="96">
        <v>17325325</v>
      </c>
      <c r="V153" s="96">
        <v>17756516</v>
      </c>
      <c r="W153" s="96">
        <v>18206472</v>
      </c>
      <c r="X153" s="96">
        <v>18679859</v>
      </c>
      <c r="Y153" s="96">
        <v>19167661</v>
      </c>
      <c r="Z153" s="96">
        <v>19678444</v>
      </c>
      <c r="AA153" s="96">
        <v>20208260</v>
      </c>
      <c r="AB153" s="96">
        <v>20746765</v>
      </c>
      <c r="AC153" s="96">
        <v>21287381</v>
      </c>
      <c r="AD153" s="96">
        <v>21817271</v>
      </c>
      <c r="AE153" s="96">
        <v>22335077</v>
      </c>
      <c r="AF153" s="96">
        <v>22824446</v>
      </c>
      <c r="AG153" s="96">
        <v>23279935</v>
      </c>
      <c r="AH153" s="96">
        <v>23720590</v>
      </c>
      <c r="AI153" s="96">
        <v>24148104</v>
      </c>
      <c r="AJ153" s="96">
        <v>24570814</v>
      </c>
      <c r="AK153" s="96">
        <v>24988083</v>
      </c>
      <c r="AL153" s="96">
        <v>25400676</v>
      </c>
      <c r="AM153" s="96">
        <v>25806777</v>
      </c>
      <c r="AN153" s="96">
        <v>26201551</v>
      </c>
      <c r="AO153" s="96">
        <v>26599048</v>
      </c>
      <c r="AP153" s="96">
        <v>26999093</v>
      </c>
      <c r="AQ153" s="96">
        <v>27397118</v>
      </c>
      <c r="AR153" s="96">
        <v>27791825</v>
      </c>
      <c r="AS153" s="96">
        <v>28176997</v>
      </c>
      <c r="AT153" s="96">
        <v>28554415</v>
      </c>
      <c r="AU153" s="96">
        <v>28930097</v>
      </c>
      <c r="AV153" s="96">
        <v>29301817</v>
      </c>
      <c r="AW153" s="96">
        <v>29661270</v>
      </c>
      <c r="AX153" s="96">
        <v>30033125</v>
      </c>
      <c r="AY153" s="96">
        <v>30431902</v>
      </c>
      <c r="AZ153" s="96">
        <v>30833022</v>
      </c>
      <c r="BA153" s="96">
        <v>31232633</v>
      </c>
      <c r="BB153" s="96">
        <v>31634992</v>
      </c>
      <c r="BC153" s="96">
        <v>32042877</v>
      </c>
      <c r="BD153" s="96">
        <v>32464865</v>
      </c>
      <c r="BE153" s="96">
        <v>32903699</v>
      </c>
      <c r="BF153" s="96">
        <v>33352169</v>
      </c>
      <c r="BG153" s="96">
        <v>33803527</v>
      </c>
      <c r="BH153" s="96">
        <v>34248603</v>
      </c>
      <c r="BI153" s="96">
        <v>34680458</v>
      </c>
      <c r="BJ153" s="96">
        <v>35107264</v>
      </c>
      <c r="BK153" s="96">
        <v>35528115</v>
      </c>
      <c r="BL153" s="96">
        <v>35927511</v>
      </c>
      <c r="BM153" s="96">
        <v>36304408</v>
      </c>
      <c r="BN153" s="96">
        <v>36688772</v>
      </c>
      <c r="BO153" s="96">
        <v>37076584</v>
      </c>
      <c r="BP153" s="96">
        <v>37457971</v>
      </c>
      <c r="BQ153" s="96">
        <v>37840044</v>
      </c>
    </row>
    <row r="154" spans="1:69" x14ac:dyDescent="0.25">
      <c r="A154" s="96" t="s">
        <v>3684</v>
      </c>
      <c r="B154" s="96" t="s">
        <v>3683</v>
      </c>
      <c r="C154" s="96" t="s">
        <v>4215</v>
      </c>
      <c r="D154" s="101">
        <f t="shared" si="2"/>
        <v>35338.588235294119</v>
      </c>
      <c r="E154" s="96" t="s">
        <v>4216</v>
      </c>
      <c r="F154" s="96">
        <v>21797</v>
      </c>
      <c r="G154" s="96">
        <v>21907</v>
      </c>
      <c r="H154" s="96">
        <v>22106</v>
      </c>
      <c r="I154" s="96">
        <v>22442</v>
      </c>
      <c r="J154" s="96">
        <v>22766</v>
      </c>
      <c r="K154" s="96">
        <v>23022</v>
      </c>
      <c r="L154" s="96">
        <v>23198</v>
      </c>
      <c r="M154" s="96">
        <v>23281</v>
      </c>
      <c r="N154" s="96">
        <v>23481</v>
      </c>
      <c r="O154" s="96">
        <v>23875</v>
      </c>
      <c r="P154" s="96">
        <v>24270</v>
      </c>
      <c r="Q154" s="96">
        <v>24610</v>
      </c>
      <c r="R154" s="96">
        <v>24889</v>
      </c>
      <c r="S154" s="96">
        <v>25102</v>
      </c>
      <c r="T154" s="96">
        <v>25262</v>
      </c>
      <c r="U154" s="96">
        <v>25524</v>
      </c>
      <c r="V154" s="96">
        <v>25898</v>
      </c>
      <c r="W154" s="96">
        <v>26242</v>
      </c>
      <c r="X154" s="96">
        <v>26553</v>
      </c>
      <c r="Y154" s="96">
        <v>26834</v>
      </c>
      <c r="Z154" s="96">
        <v>27076</v>
      </c>
      <c r="AA154" s="96">
        <v>27284</v>
      </c>
      <c r="AB154" s="96">
        <v>27573</v>
      </c>
      <c r="AC154" s="96">
        <v>27985</v>
      </c>
      <c r="AD154" s="96">
        <v>28407</v>
      </c>
      <c r="AE154" s="96">
        <v>28807</v>
      </c>
      <c r="AF154" s="96">
        <v>29171</v>
      </c>
      <c r="AG154" s="96">
        <v>29500</v>
      </c>
      <c r="AH154" s="96">
        <v>29802</v>
      </c>
      <c r="AI154" s="96">
        <v>30078</v>
      </c>
      <c r="AJ154" s="96">
        <v>30329</v>
      </c>
      <c r="AK154" s="96">
        <v>30564</v>
      </c>
      <c r="AL154" s="96">
        <v>30794</v>
      </c>
      <c r="AM154" s="96">
        <v>31024</v>
      </c>
      <c r="AN154" s="96">
        <v>31253</v>
      </c>
      <c r="AO154" s="96">
        <v>31482</v>
      </c>
      <c r="AP154" s="96">
        <v>31719</v>
      </c>
      <c r="AQ154" s="96">
        <v>31968</v>
      </c>
      <c r="AR154" s="96">
        <v>32209</v>
      </c>
      <c r="AS154" s="96">
        <v>32394</v>
      </c>
      <c r="AT154" s="96">
        <v>32465</v>
      </c>
      <c r="AU154" s="96">
        <v>32444</v>
      </c>
      <c r="AV154" s="96">
        <v>32386</v>
      </c>
      <c r="AW154" s="96">
        <v>32316</v>
      </c>
      <c r="AX154" s="96">
        <v>32236</v>
      </c>
      <c r="AY154" s="96">
        <v>32141</v>
      </c>
      <c r="AZ154" s="96">
        <v>32011</v>
      </c>
      <c r="BA154" s="96">
        <v>31823</v>
      </c>
      <c r="BB154" s="96">
        <v>31862</v>
      </c>
      <c r="BC154" s="96">
        <v>32401</v>
      </c>
      <c r="BD154" s="96">
        <v>33178</v>
      </c>
      <c r="BE154" s="96">
        <v>33945</v>
      </c>
      <c r="BF154" s="96">
        <v>34700</v>
      </c>
      <c r="BG154" s="96">
        <v>35425</v>
      </c>
      <c r="BH154" s="96">
        <v>36110</v>
      </c>
      <c r="BI154" s="96">
        <v>36760</v>
      </c>
      <c r="BJ154" s="96">
        <v>37071</v>
      </c>
      <c r="BK154" s="96">
        <v>37044</v>
      </c>
      <c r="BL154" s="96">
        <v>37029</v>
      </c>
      <c r="BM154" s="96">
        <v>37034</v>
      </c>
      <c r="BN154" s="96">
        <v>36922</v>
      </c>
      <c r="BO154" s="96">
        <v>36686</v>
      </c>
      <c r="BP154" s="96">
        <v>36469</v>
      </c>
      <c r="BQ154" s="96">
        <v>36297</v>
      </c>
    </row>
    <row r="155" spans="1:69" x14ac:dyDescent="0.25">
      <c r="A155" s="96" t="s">
        <v>161</v>
      </c>
      <c r="B155" s="96" t="s">
        <v>366</v>
      </c>
      <c r="C155" s="96" t="s">
        <v>4215</v>
      </c>
      <c r="D155" s="101">
        <f t="shared" si="2"/>
        <v>2760682.2941176472</v>
      </c>
      <c r="E155" s="96" t="s">
        <v>4216</v>
      </c>
      <c r="F155" s="96">
        <v>2074015</v>
      </c>
      <c r="G155" s="96">
        <v>2127854</v>
      </c>
      <c r="H155" s="96">
        <v>2177676</v>
      </c>
      <c r="I155" s="96">
        <v>2222675</v>
      </c>
      <c r="J155" s="96">
        <v>2264461</v>
      </c>
      <c r="K155" s="96">
        <v>2301425</v>
      </c>
      <c r="L155" s="96">
        <v>2336782</v>
      </c>
      <c r="M155" s="96">
        <v>2369729</v>
      </c>
      <c r="N155" s="96">
        <v>2400264</v>
      </c>
      <c r="O155" s="96">
        <v>2429193</v>
      </c>
      <c r="P155" s="96">
        <v>2456514</v>
      </c>
      <c r="Q155" s="96">
        <v>2483032</v>
      </c>
      <c r="R155" s="96">
        <v>2509550</v>
      </c>
      <c r="S155" s="96">
        <v>2536068</v>
      </c>
      <c r="T155" s="96">
        <v>2563389</v>
      </c>
      <c r="U155" s="96">
        <v>2590711</v>
      </c>
      <c r="V155" s="96">
        <v>2618032</v>
      </c>
      <c r="W155" s="96">
        <v>2643746</v>
      </c>
      <c r="X155" s="96">
        <v>2668657</v>
      </c>
      <c r="Y155" s="96">
        <v>2692764</v>
      </c>
      <c r="Z155" s="96">
        <v>2716068</v>
      </c>
      <c r="AA155" s="96">
        <v>2740175</v>
      </c>
      <c r="AB155" s="96">
        <v>2765889</v>
      </c>
      <c r="AC155" s="96">
        <v>2792407</v>
      </c>
      <c r="AD155" s="96">
        <v>2819728</v>
      </c>
      <c r="AE155" s="96">
        <v>2847050</v>
      </c>
      <c r="AF155" s="96">
        <v>2875175</v>
      </c>
      <c r="AG155" s="96">
        <v>2904907</v>
      </c>
      <c r="AH155" s="96">
        <v>2931424</v>
      </c>
      <c r="AI155" s="96">
        <v>2952317</v>
      </c>
      <c r="AJ155" s="96">
        <v>2965978</v>
      </c>
      <c r="AK155" s="96">
        <v>2973210</v>
      </c>
      <c r="AL155" s="96">
        <v>2975621</v>
      </c>
      <c r="AM155" s="96">
        <v>2974817</v>
      </c>
      <c r="AN155" s="96">
        <v>2967585</v>
      </c>
      <c r="AO155" s="96">
        <v>2953200</v>
      </c>
      <c r="AP155" s="96">
        <v>2947293</v>
      </c>
      <c r="AQ155" s="96">
        <v>2936413</v>
      </c>
      <c r="AR155" s="96">
        <v>2935227</v>
      </c>
      <c r="AS155" s="96">
        <v>2930622</v>
      </c>
      <c r="AT155" s="96">
        <v>2924668</v>
      </c>
      <c r="AU155" s="96">
        <v>2918135</v>
      </c>
      <c r="AV155" s="96">
        <v>2911385</v>
      </c>
      <c r="AW155" s="96">
        <v>2903198</v>
      </c>
      <c r="AX155" s="96">
        <v>2896023</v>
      </c>
      <c r="AY155" s="96">
        <v>2888985</v>
      </c>
      <c r="AZ155" s="96">
        <v>2880967</v>
      </c>
      <c r="BA155" s="96">
        <v>2874299</v>
      </c>
      <c r="BB155" s="96">
        <v>2868833</v>
      </c>
      <c r="BC155" s="96">
        <v>2865213</v>
      </c>
      <c r="BD155" s="96">
        <v>2862354</v>
      </c>
      <c r="BE155" s="96">
        <v>2860699</v>
      </c>
      <c r="BF155" s="96">
        <v>2860324</v>
      </c>
      <c r="BG155" s="96">
        <v>2859558</v>
      </c>
      <c r="BH155" s="96">
        <v>2857815</v>
      </c>
      <c r="BI155" s="96">
        <v>2835978</v>
      </c>
      <c r="BJ155" s="96">
        <v>2803186</v>
      </c>
      <c r="BK155" s="96">
        <v>2755189</v>
      </c>
      <c r="BL155" s="96">
        <v>2707203</v>
      </c>
      <c r="BM155" s="96">
        <v>2664224</v>
      </c>
      <c r="BN155" s="96">
        <v>2635130</v>
      </c>
      <c r="BO155" s="96">
        <v>2595809</v>
      </c>
      <c r="BP155" s="96">
        <v>2538894</v>
      </c>
      <c r="BQ155" s="96">
        <v>2486891</v>
      </c>
    </row>
    <row r="156" spans="1:69" x14ac:dyDescent="0.25">
      <c r="A156" s="96" t="s">
        <v>367</v>
      </c>
      <c r="B156" s="96" t="s">
        <v>368</v>
      </c>
      <c r="C156" s="96" t="s">
        <v>4215</v>
      </c>
      <c r="D156" s="101">
        <f t="shared" si="2"/>
        <v>24963852.647058822</v>
      </c>
      <c r="E156" s="96" t="s">
        <v>4216</v>
      </c>
      <c r="F156" s="96">
        <v>5073342</v>
      </c>
      <c r="G156" s="96">
        <v>5206239</v>
      </c>
      <c r="H156" s="96">
        <v>5343117</v>
      </c>
      <c r="I156" s="96">
        <v>5484252</v>
      </c>
      <c r="J156" s="96">
        <v>5630024</v>
      </c>
      <c r="K156" s="96">
        <v>5780453</v>
      </c>
      <c r="L156" s="96">
        <v>5936461</v>
      </c>
      <c r="M156" s="96">
        <v>6099529</v>
      </c>
      <c r="N156" s="96">
        <v>6270528</v>
      </c>
      <c r="O156" s="96">
        <v>6450324</v>
      </c>
      <c r="P156" s="96">
        <v>6639751</v>
      </c>
      <c r="Q156" s="96">
        <v>6840457</v>
      </c>
      <c r="R156" s="96">
        <v>7051090</v>
      </c>
      <c r="S156" s="96">
        <v>7268560</v>
      </c>
      <c r="T156" s="96">
        <v>7491935</v>
      </c>
      <c r="U156" s="96">
        <v>7720859</v>
      </c>
      <c r="V156" s="96">
        <v>7955197</v>
      </c>
      <c r="W156" s="96">
        <v>8195142</v>
      </c>
      <c r="X156" s="96">
        <v>8440919</v>
      </c>
      <c r="Y156" s="96">
        <v>8692289</v>
      </c>
      <c r="Z156" s="96">
        <v>8948162</v>
      </c>
      <c r="AA156" s="96">
        <v>9207310</v>
      </c>
      <c r="AB156" s="96">
        <v>9470990</v>
      </c>
      <c r="AC156" s="96">
        <v>9740088</v>
      </c>
      <c r="AD156" s="96">
        <v>10015017</v>
      </c>
      <c r="AE156" s="96">
        <v>10297746</v>
      </c>
      <c r="AF156" s="96">
        <v>10588428</v>
      </c>
      <c r="AG156" s="96">
        <v>10890514</v>
      </c>
      <c r="AH156" s="96">
        <v>11206789</v>
      </c>
      <c r="AI156" s="96">
        <v>11536734</v>
      </c>
      <c r="AJ156" s="96">
        <v>11882762</v>
      </c>
      <c r="AK156" s="96">
        <v>12245260</v>
      </c>
      <c r="AL156" s="96">
        <v>12623342</v>
      </c>
      <c r="AM156" s="96">
        <v>13020100</v>
      </c>
      <c r="AN156" s="96">
        <v>13436121</v>
      </c>
      <c r="AO156" s="96">
        <v>13869138</v>
      </c>
      <c r="AP156" s="96">
        <v>14317454</v>
      </c>
      <c r="AQ156" s="96">
        <v>14778903</v>
      </c>
      <c r="AR156" s="96">
        <v>15250934</v>
      </c>
      <c r="AS156" s="96">
        <v>15730885</v>
      </c>
      <c r="AT156" s="96">
        <v>16216431</v>
      </c>
      <c r="AU156" s="96">
        <v>16709665</v>
      </c>
      <c r="AV156" s="96">
        <v>17211934</v>
      </c>
      <c r="AW156" s="96">
        <v>17724310</v>
      </c>
      <c r="AX156" s="96">
        <v>18250774</v>
      </c>
      <c r="AY156" s="96">
        <v>18792171</v>
      </c>
      <c r="AZ156" s="96">
        <v>19350299</v>
      </c>
      <c r="BA156" s="96">
        <v>19924958</v>
      </c>
      <c r="BB156" s="96">
        <v>20513599</v>
      </c>
      <c r="BC156" s="96">
        <v>21117092</v>
      </c>
      <c r="BD156" s="96">
        <v>21731053</v>
      </c>
      <c r="BE156" s="96">
        <v>22348158</v>
      </c>
      <c r="BF156" s="96">
        <v>22966240</v>
      </c>
      <c r="BG156" s="96">
        <v>23588073</v>
      </c>
      <c r="BH156" s="96">
        <v>24215976</v>
      </c>
      <c r="BI156" s="96">
        <v>24850912</v>
      </c>
      <c r="BJ156" s="96">
        <v>25501941</v>
      </c>
      <c r="BK156" s="96">
        <v>26169542</v>
      </c>
      <c r="BL156" s="96">
        <v>26846541</v>
      </c>
      <c r="BM156" s="96">
        <v>27533134</v>
      </c>
      <c r="BN156" s="96">
        <v>28225177</v>
      </c>
      <c r="BO156" s="96">
        <v>28915653</v>
      </c>
      <c r="BP156" s="96">
        <v>29611714</v>
      </c>
      <c r="BQ156" s="96">
        <v>30325732</v>
      </c>
    </row>
    <row r="157" spans="1:69" x14ac:dyDescent="0.25">
      <c r="A157" s="96" t="s">
        <v>369</v>
      </c>
      <c r="B157" s="96" t="s">
        <v>370</v>
      </c>
      <c r="C157" s="96" t="s">
        <v>4215</v>
      </c>
      <c r="D157" s="101">
        <f t="shared" si="2"/>
        <v>434665.35294117645</v>
      </c>
      <c r="E157" s="96" t="s">
        <v>4216</v>
      </c>
      <c r="F157" s="96">
        <v>91650</v>
      </c>
      <c r="G157" s="96">
        <v>93952</v>
      </c>
      <c r="H157" s="96">
        <v>96332</v>
      </c>
      <c r="I157" s="96">
        <v>98775</v>
      </c>
      <c r="J157" s="96">
        <v>101241</v>
      </c>
      <c r="K157" s="96">
        <v>104566</v>
      </c>
      <c r="L157" s="96">
        <v>108713</v>
      </c>
      <c r="M157" s="96">
        <v>112547</v>
      </c>
      <c r="N157" s="96">
        <v>116049</v>
      </c>
      <c r="O157" s="96">
        <v>119569</v>
      </c>
      <c r="P157" s="96">
        <v>123243</v>
      </c>
      <c r="Q157" s="96">
        <v>127066</v>
      </c>
      <c r="R157" s="96">
        <v>130990</v>
      </c>
      <c r="S157" s="96">
        <v>134940</v>
      </c>
      <c r="T157" s="96">
        <v>138944</v>
      </c>
      <c r="U157" s="96">
        <v>143126</v>
      </c>
      <c r="V157" s="96">
        <v>147468</v>
      </c>
      <c r="W157" s="96">
        <v>151792</v>
      </c>
      <c r="X157" s="96">
        <v>156025</v>
      </c>
      <c r="Y157" s="96">
        <v>160326</v>
      </c>
      <c r="Z157" s="96">
        <v>164887</v>
      </c>
      <c r="AA157" s="96">
        <v>169663</v>
      </c>
      <c r="AB157" s="96">
        <v>174523</v>
      </c>
      <c r="AC157" s="96">
        <v>179339</v>
      </c>
      <c r="AD157" s="96">
        <v>184388</v>
      </c>
      <c r="AE157" s="96">
        <v>190383</v>
      </c>
      <c r="AF157" s="96">
        <v>197225</v>
      </c>
      <c r="AG157" s="96">
        <v>204256</v>
      </c>
      <c r="AH157" s="96">
        <v>211160</v>
      </c>
      <c r="AI157" s="96">
        <v>217937</v>
      </c>
      <c r="AJ157" s="96">
        <v>224957</v>
      </c>
      <c r="AK157" s="96">
        <v>232150</v>
      </c>
      <c r="AL157" s="96">
        <v>239136</v>
      </c>
      <c r="AM157" s="96">
        <v>245845</v>
      </c>
      <c r="AN157" s="96">
        <v>252201</v>
      </c>
      <c r="AO157" s="96">
        <v>258208</v>
      </c>
      <c r="AP157" s="96">
        <v>263841</v>
      </c>
      <c r="AQ157" s="96">
        <v>269040</v>
      </c>
      <c r="AR157" s="96">
        <v>273796</v>
      </c>
      <c r="AS157" s="96">
        <v>278111</v>
      </c>
      <c r="AT157" s="96">
        <v>282507</v>
      </c>
      <c r="AU157" s="96">
        <v>287324</v>
      </c>
      <c r="AV157" s="96">
        <v>292284</v>
      </c>
      <c r="AW157" s="96">
        <v>297226</v>
      </c>
      <c r="AX157" s="96">
        <v>302135</v>
      </c>
      <c r="AY157" s="96">
        <v>307018</v>
      </c>
      <c r="AZ157" s="96">
        <v>314401</v>
      </c>
      <c r="BA157" s="96">
        <v>325126</v>
      </c>
      <c r="BB157" s="96">
        <v>336883</v>
      </c>
      <c r="BC157" s="96">
        <v>349037</v>
      </c>
      <c r="BD157" s="96">
        <v>361575</v>
      </c>
      <c r="BE157" s="96">
        <v>374440</v>
      </c>
      <c r="BF157" s="96">
        <v>387539</v>
      </c>
      <c r="BG157" s="96">
        <v>400728</v>
      </c>
      <c r="BH157" s="96">
        <v>416738</v>
      </c>
      <c r="BI157" s="96">
        <v>435582</v>
      </c>
      <c r="BJ157" s="96">
        <v>454252</v>
      </c>
      <c r="BK157" s="96">
        <v>472442</v>
      </c>
      <c r="BL157" s="96">
        <v>489758</v>
      </c>
      <c r="BM157" s="96">
        <v>504508</v>
      </c>
      <c r="BN157" s="96">
        <v>514438</v>
      </c>
      <c r="BO157" s="96">
        <v>521457</v>
      </c>
      <c r="BP157" s="96">
        <v>523787</v>
      </c>
      <c r="BQ157" s="96">
        <v>521021</v>
      </c>
    </row>
    <row r="158" spans="1:69" x14ac:dyDescent="0.25">
      <c r="A158" s="96" t="s">
        <v>4056</v>
      </c>
      <c r="B158" s="96" t="s">
        <v>4055</v>
      </c>
      <c r="C158" s="96" t="s">
        <v>4215</v>
      </c>
      <c r="D158" s="101">
        <f t="shared" si="2"/>
        <v>438727033.41176468</v>
      </c>
      <c r="E158" s="96" t="s">
        <v>4216</v>
      </c>
      <c r="F158" s="96">
        <v>104958259</v>
      </c>
      <c r="G158" s="96">
        <v>107670788</v>
      </c>
      <c r="H158" s="96">
        <v>110538003</v>
      </c>
      <c r="I158" s="96">
        <v>113518054</v>
      </c>
      <c r="J158" s="96">
        <v>116624655</v>
      </c>
      <c r="K158" s="96">
        <v>119831991</v>
      </c>
      <c r="L158" s="96">
        <v>123155200</v>
      </c>
      <c r="M158" s="96">
        <v>126678043</v>
      </c>
      <c r="N158" s="96">
        <v>130258116</v>
      </c>
      <c r="O158" s="96">
        <v>133970600</v>
      </c>
      <c r="P158" s="96">
        <v>137811201</v>
      </c>
      <c r="Q158" s="96">
        <v>141732410</v>
      </c>
      <c r="R158" s="96">
        <v>145744541</v>
      </c>
      <c r="S158" s="96">
        <v>149964066</v>
      </c>
      <c r="T158" s="96">
        <v>154334030</v>
      </c>
      <c r="U158" s="96">
        <v>159064212</v>
      </c>
      <c r="V158" s="96">
        <v>164465177</v>
      </c>
      <c r="W158" s="96">
        <v>169960807</v>
      </c>
      <c r="X158" s="96">
        <v>174922290</v>
      </c>
      <c r="Y158" s="96">
        <v>180155296</v>
      </c>
      <c r="Z158" s="96">
        <v>186021685</v>
      </c>
      <c r="AA158" s="96">
        <v>192641039</v>
      </c>
      <c r="AB158" s="96">
        <v>199419033</v>
      </c>
      <c r="AC158" s="96">
        <v>205927091</v>
      </c>
      <c r="AD158" s="96">
        <v>212683895</v>
      </c>
      <c r="AE158" s="96">
        <v>219522781</v>
      </c>
      <c r="AF158" s="96">
        <v>226490767</v>
      </c>
      <c r="AG158" s="96">
        <v>233512587</v>
      </c>
      <c r="AH158" s="96">
        <v>240428079</v>
      </c>
      <c r="AI158" s="96">
        <v>247406122</v>
      </c>
      <c r="AJ158" s="96">
        <v>256203998</v>
      </c>
      <c r="AK158" s="96">
        <v>263445808</v>
      </c>
      <c r="AL158" s="96">
        <v>270652251</v>
      </c>
      <c r="AM158" s="96">
        <v>276897626</v>
      </c>
      <c r="AN158" s="96">
        <v>282903612</v>
      </c>
      <c r="AO158" s="96">
        <v>289154944</v>
      </c>
      <c r="AP158" s="96">
        <v>295366235</v>
      </c>
      <c r="AQ158" s="96">
        <v>301680248</v>
      </c>
      <c r="AR158" s="96">
        <v>308041622</v>
      </c>
      <c r="AS158" s="96">
        <v>314472124</v>
      </c>
      <c r="AT158" s="96">
        <v>321037453</v>
      </c>
      <c r="AU158" s="96">
        <v>327691655</v>
      </c>
      <c r="AV158" s="96">
        <v>333949565</v>
      </c>
      <c r="AW158" s="96">
        <v>340215354</v>
      </c>
      <c r="AX158" s="96">
        <v>347044925</v>
      </c>
      <c r="AY158" s="96">
        <v>354462370</v>
      </c>
      <c r="AZ158" s="96">
        <v>362633997</v>
      </c>
      <c r="BA158" s="96">
        <v>371324802</v>
      </c>
      <c r="BB158" s="96">
        <v>380294099</v>
      </c>
      <c r="BC158" s="96">
        <v>389332369</v>
      </c>
      <c r="BD158" s="96">
        <v>397997557</v>
      </c>
      <c r="BE158" s="96">
        <v>406045323</v>
      </c>
      <c r="BF158" s="96">
        <v>414117603</v>
      </c>
      <c r="BG158" s="96">
        <v>422790409</v>
      </c>
      <c r="BH158" s="96">
        <v>431664579</v>
      </c>
      <c r="BI158" s="96">
        <v>440506473</v>
      </c>
      <c r="BJ158" s="96">
        <v>448917409</v>
      </c>
      <c r="BK158" s="96">
        <v>456885486</v>
      </c>
      <c r="BL158" s="96">
        <v>465073490</v>
      </c>
      <c r="BM158" s="96">
        <v>473201775</v>
      </c>
      <c r="BN158" s="96">
        <v>479966649</v>
      </c>
      <c r="BO158" s="96">
        <v>486174763</v>
      </c>
      <c r="BP158" s="96">
        <v>493279469</v>
      </c>
      <c r="BQ158" s="96">
        <v>500787313</v>
      </c>
    </row>
    <row r="159" spans="1:69" x14ac:dyDescent="0.25">
      <c r="A159" s="96" t="s">
        <v>160</v>
      </c>
      <c r="B159" s="96" t="s">
        <v>371</v>
      </c>
      <c r="C159" s="96" t="s">
        <v>4215</v>
      </c>
      <c r="D159" s="101">
        <f t="shared" si="2"/>
        <v>119399584.35294117</v>
      </c>
      <c r="E159" s="96" t="s">
        <v>4216</v>
      </c>
      <c r="F159" s="96">
        <v>36268055</v>
      </c>
      <c r="G159" s="96">
        <v>37439317</v>
      </c>
      <c r="H159" s="96">
        <v>38683283</v>
      </c>
      <c r="I159" s="96">
        <v>39982118</v>
      </c>
      <c r="J159" s="96">
        <v>41333878</v>
      </c>
      <c r="K159" s="96">
        <v>42737991</v>
      </c>
      <c r="L159" s="96">
        <v>44180437</v>
      </c>
      <c r="M159" s="96">
        <v>45656963</v>
      </c>
      <c r="N159" s="96">
        <v>47170337</v>
      </c>
      <c r="O159" s="96">
        <v>48714394</v>
      </c>
      <c r="P159" s="96">
        <v>50289306</v>
      </c>
      <c r="Q159" s="96">
        <v>51897675</v>
      </c>
      <c r="R159" s="96">
        <v>53543436</v>
      </c>
      <c r="S159" s="96">
        <v>55228203</v>
      </c>
      <c r="T159" s="96">
        <v>56945880</v>
      </c>
      <c r="U159" s="96">
        <v>58691882</v>
      </c>
      <c r="V159" s="96">
        <v>60452543</v>
      </c>
      <c r="W159" s="96">
        <v>62262505</v>
      </c>
      <c r="X159" s="96">
        <v>64123997</v>
      </c>
      <c r="Y159" s="96">
        <v>65972912</v>
      </c>
      <c r="Z159" s="96">
        <v>67705186</v>
      </c>
      <c r="AA159" s="96">
        <v>69233769</v>
      </c>
      <c r="AB159" s="96">
        <v>70656783</v>
      </c>
      <c r="AC159" s="96">
        <v>72080310</v>
      </c>
      <c r="AD159" s="96">
        <v>73489654</v>
      </c>
      <c r="AE159" s="96">
        <v>74872006</v>
      </c>
      <c r="AF159" s="96">
        <v>76224365</v>
      </c>
      <c r="AG159" s="96">
        <v>77553504</v>
      </c>
      <c r="AH159" s="96">
        <v>78892015</v>
      </c>
      <c r="AI159" s="96">
        <v>80233749</v>
      </c>
      <c r="AJ159" s="96">
        <v>81720428</v>
      </c>
      <c r="AK159" s="96">
        <v>83351595</v>
      </c>
      <c r="AL159" s="96">
        <v>84993164</v>
      </c>
      <c r="AM159" s="96">
        <v>86648447</v>
      </c>
      <c r="AN159" s="96">
        <v>88314424</v>
      </c>
      <c r="AO159" s="96">
        <v>89969572</v>
      </c>
      <c r="AP159" s="96">
        <v>91586555</v>
      </c>
      <c r="AQ159" s="96">
        <v>93183094</v>
      </c>
      <c r="AR159" s="96">
        <v>94767284</v>
      </c>
      <c r="AS159" s="96">
        <v>96334810</v>
      </c>
      <c r="AT159" s="96">
        <v>97873442</v>
      </c>
      <c r="AU159" s="96">
        <v>99394288</v>
      </c>
      <c r="AV159" s="96">
        <v>100917081</v>
      </c>
      <c r="AW159" s="96">
        <v>102429341</v>
      </c>
      <c r="AX159" s="96">
        <v>103945813</v>
      </c>
      <c r="AY159" s="96">
        <v>105442402</v>
      </c>
      <c r="AZ159" s="96">
        <v>106886790</v>
      </c>
      <c r="BA159" s="96">
        <v>108302973</v>
      </c>
      <c r="BB159" s="96">
        <v>109684489</v>
      </c>
      <c r="BC159" s="96">
        <v>111049428</v>
      </c>
      <c r="BD159" s="96">
        <v>112532401</v>
      </c>
      <c r="BE159" s="96">
        <v>114150481</v>
      </c>
      <c r="BF159" s="96">
        <v>115755909</v>
      </c>
      <c r="BG159" s="96">
        <v>117290686</v>
      </c>
      <c r="BH159" s="96">
        <v>118755887</v>
      </c>
      <c r="BI159" s="96">
        <v>120149897</v>
      </c>
      <c r="BJ159" s="96">
        <v>121519221</v>
      </c>
      <c r="BK159" s="96">
        <v>122839258</v>
      </c>
      <c r="BL159" s="96">
        <v>124013861</v>
      </c>
      <c r="BM159" s="96">
        <v>125085311</v>
      </c>
      <c r="BN159" s="96">
        <v>125998302</v>
      </c>
      <c r="BO159" s="96">
        <v>126705138</v>
      </c>
      <c r="BP159" s="96">
        <v>127504125</v>
      </c>
      <c r="BQ159" s="96">
        <v>128455567</v>
      </c>
    </row>
    <row r="160" spans="1:69" x14ac:dyDescent="0.25">
      <c r="A160" s="96" t="s">
        <v>3987</v>
      </c>
      <c r="B160" s="96" t="s">
        <v>4054</v>
      </c>
      <c r="C160" s="96" t="s">
        <v>4215</v>
      </c>
      <c r="D160" s="101">
        <f t="shared" si="2"/>
        <v>48616.411764705881</v>
      </c>
      <c r="E160" s="96" t="s">
        <v>4216</v>
      </c>
      <c r="F160" s="96">
        <v>15374</v>
      </c>
      <c r="G160" s="96">
        <v>15867</v>
      </c>
      <c r="H160" s="96">
        <v>16387</v>
      </c>
      <c r="I160" s="96">
        <v>16947</v>
      </c>
      <c r="J160" s="96">
        <v>17537</v>
      </c>
      <c r="K160" s="96">
        <v>18154</v>
      </c>
      <c r="L160" s="96">
        <v>18794</v>
      </c>
      <c r="M160" s="96">
        <v>19665</v>
      </c>
      <c r="N160" s="96">
        <v>21001</v>
      </c>
      <c r="O160" s="96">
        <v>22623</v>
      </c>
      <c r="P160" s="96">
        <v>23969</v>
      </c>
      <c r="Q160" s="96">
        <v>24680</v>
      </c>
      <c r="R160" s="96">
        <v>25084</v>
      </c>
      <c r="S160" s="96">
        <v>25522</v>
      </c>
      <c r="T160" s="96">
        <v>26174</v>
      </c>
      <c r="U160" s="96">
        <v>27047</v>
      </c>
      <c r="V160" s="96">
        <v>27964</v>
      </c>
      <c r="W160" s="96">
        <v>28912</v>
      </c>
      <c r="X160" s="96">
        <v>29892</v>
      </c>
      <c r="Y160" s="96">
        <v>30902</v>
      </c>
      <c r="Z160" s="96">
        <v>31988</v>
      </c>
      <c r="AA160" s="96">
        <v>33219</v>
      </c>
      <c r="AB160" s="96">
        <v>34569</v>
      </c>
      <c r="AC160" s="96">
        <v>35975</v>
      </c>
      <c r="AD160" s="96">
        <v>37437</v>
      </c>
      <c r="AE160" s="96">
        <v>38962</v>
      </c>
      <c r="AF160" s="96">
        <v>40527</v>
      </c>
      <c r="AG160" s="96">
        <v>42122</v>
      </c>
      <c r="AH160" s="96">
        <v>43687</v>
      </c>
      <c r="AI160" s="96">
        <v>44988</v>
      </c>
      <c r="AJ160" s="96">
        <v>46047</v>
      </c>
      <c r="AK160" s="96">
        <v>47053</v>
      </c>
      <c r="AL160" s="96">
        <v>48015</v>
      </c>
      <c r="AM160" s="96">
        <v>48944</v>
      </c>
      <c r="AN160" s="96">
        <v>49840</v>
      </c>
      <c r="AO160" s="96">
        <v>50702</v>
      </c>
      <c r="AP160" s="96">
        <v>51538</v>
      </c>
      <c r="AQ160" s="96">
        <v>52358</v>
      </c>
      <c r="AR160" s="96">
        <v>53164</v>
      </c>
      <c r="AS160" s="96">
        <v>53834</v>
      </c>
      <c r="AT160" s="96">
        <v>54224</v>
      </c>
      <c r="AU160" s="96">
        <v>54413</v>
      </c>
      <c r="AV160" s="96">
        <v>54496</v>
      </c>
      <c r="AW160" s="96">
        <v>54493</v>
      </c>
      <c r="AX160" s="96">
        <v>54435</v>
      </c>
      <c r="AY160" s="96">
        <v>54337</v>
      </c>
      <c r="AZ160" s="96">
        <v>54208</v>
      </c>
      <c r="BA160" s="96">
        <v>54038</v>
      </c>
      <c r="BB160" s="96">
        <v>53816</v>
      </c>
      <c r="BC160" s="96">
        <v>53593</v>
      </c>
      <c r="BD160" s="96">
        <v>53416</v>
      </c>
      <c r="BE160" s="96">
        <v>52971</v>
      </c>
      <c r="BF160" s="96">
        <v>52203</v>
      </c>
      <c r="BG160" s="96">
        <v>51352</v>
      </c>
      <c r="BH160" s="96">
        <v>50419</v>
      </c>
      <c r="BI160" s="96">
        <v>49410</v>
      </c>
      <c r="BJ160" s="96">
        <v>48329</v>
      </c>
      <c r="BK160" s="96">
        <v>47187</v>
      </c>
      <c r="BL160" s="96">
        <v>45989</v>
      </c>
      <c r="BM160" s="96">
        <v>44728</v>
      </c>
      <c r="BN160" s="96">
        <v>43413</v>
      </c>
      <c r="BO160" s="96">
        <v>42050</v>
      </c>
      <c r="BP160" s="96">
        <v>41569</v>
      </c>
      <c r="BQ160" s="96">
        <v>41996</v>
      </c>
    </row>
    <row r="161" spans="1:69" x14ac:dyDescent="0.25">
      <c r="A161" s="96" t="s">
        <v>4053</v>
      </c>
      <c r="B161" s="96" t="s">
        <v>4052</v>
      </c>
      <c r="C161" s="96" t="s">
        <v>4215</v>
      </c>
      <c r="D161" s="101">
        <f t="shared" si="2"/>
        <v>5414897931.1764708</v>
      </c>
      <c r="E161" s="96" t="s">
        <v>4216</v>
      </c>
      <c r="F161" s="96">
        <v>1979685460</v>
      </c>
      <c r="G161" s="96">
        <v>2005975090</v>
      </c>
      <c r="H161" s="96">
        <v>2045370605</v>
      </c>
      <c r="I161" s="96">
        <v>2096870243</v>
      </c>
      <c r="J161" s="96">
        <v>2148631656</v>
      </c>
      <c r="K161" s="96">
        <v>2201266967</v>
      </c>
      <c r="L161" s="96">
        <v>2257437807</v>
      </c>
      <c r="M161" s="96">
        <v>2313387577</v>
      </c>
      <c r="N161" s="96">
        <v>2371123640</v>
      </c>
      <c r="O161" s="96">
        <v>2431257574</v>
      </c>
      <c r="P161" s="96">
        <v>2492555283</v>
      </c>
      <c r="Q161" s="96">
        <v>2554184051</v>
      </c>
      <c r="R161" s="96">
        <v>2615035263</v>
      </c>
      <c r="S161" s="96">
        <v>2676773704</v>
      </c>
      <c r="T161" s="96">
        <v>2737872917</v>
      </c>
      <c r="U161" s="96">
        <v>2797312236</v>
      </c>
      <c r="V161" s="96">
        <v>2855982760</v>
      </c>
      <c r="W161" s="96">
        <v>2914424763</v>
      </c>
      <c r="X161" s="96">
        <v>2973561232</v>
      </c>
      <c r="Y161" s="96">
        <v>3034102010</v>
      </c>
      <c r="Z161" s="96">
        <v>3096615817</v>
      </c>
      <c r="AA161" s="96">
        <v>3161751519</v>
      </c>
      <c r="AB161" s="96">
        <v>3229519073</v>
      </c>
      <c r="AC161" s="96">
        <v>3297432959</v>
      </c>
      <c r="AD161" s="96">
        <v>3364835580</v>
      </c>
      <c r="AE161" s="96">
        <v>3433654450</v>
      </c>
      <c r="AF161" s="96">
        <v>3504856757</v>
      </c>
      <c r="AG161" s="96">
        <v>3578039182</v>
      </c>
      <c r="AH161" s="96">
        <v>3651836401</v>
      </c>
      <c r="AI161" s="96">
        <v>3725076057</v>
      </c>
      <c r="AJ161" s="96">
        <v>3800784530</v>
      </c>
      <c r="AK161" s="96">
        <v>3873393766</v>
      </c>
      <c r="AL161" s="96">
        <v>3943002107</v>
      </c>
      <c r="AM161" s="96">
        <v>4011312348</v>
      </c>
      <c r="AN161" s="96">
        <v>4079651664</v>
      </c>
      <c r="AO161" s="96">
        <v>4147460074</v>
      </c>
      <c r="AP161" s="96">
        <v>4215000723</v>
      </c>
      <c r="AQ161" s="96">
        <v>4282467859</v>
      </c>
      <c r="AR161" s="96">
        <v>4349341313</v>
      </c>
      <c r="AS161" s="96">
        <v>4414986566</v>
      </c>
      <c r="AT161" s="96">
        <v>4480497133</v>
      </c>
      <c r="AU161" s="96">
        <v>4545807153</v>
      </c>
      <c r="AV161" s="96">
        <v>4609337254</v>
      </c>
      <c r="AW161" s="96">
        <v>4671640584</v>
      </c>
      <c r="AX161" s="96">
        <v>4734078395</v>
      </c>
      <c r="AY161" s="96">
        <v>4796053808</v>
      </c>
      <c r="AZ161" s="96">
        <v>4856566912</v>
      </c>
      <c r="BA161" s="96">
        <v>4915886337</v>
      </c>
      <c r="BB161" s="96">
        <v>4976183677</v>
      </c>
      <c r="BC161" s="96">
        <v>5037354857</v>
      </c>
      <c r="BD161" s="96">
        <v>5099558636</v>
      </c>
      <c r="BE161" s="96">
        <v>5163527503</v>
      </c>
      <c r="BF161" s="96">
        <v>5229214324</v>
      </c>
      <c r="BG161" s="96">
        <v>5295879654</v>
      </c>
      <c r="BH161" s="96">
        <v>5362247149</v>
      </c>
      <c r="BI161" s="96">
        <v>5427266105</v>
      </c>
      <c r="BJ161" s="96">
        <v>5491014901</v>
      </c>
      <c r="BK161" s="96">
        <v>5554670660</v>
      </c>
      <c r="BL161" s="96">
        <v>5616531003</v>
      </c>
      <c r="BM161" s="96">
        <v>5675825451</v>
      </c>
      <c r="BN161" s="96">
        <v>5731776753</v>
      </c>
      <c r="BO161" s="96">
        <v>5782549455</v>
      </c>
      <c r="BP161" s="96">
        <v>5823625402</v>
      </c>
      <c r="BQ161" s="96">
        <v>5870152963</v>
      </c>
    </row>
    <row r="162" spans="1:69" x14ac:dyDescent="0.25">
      <c r="A162" s="96" t="s">
        <v>153</v>
      </c>
      <c r="B162" s="96" t="s">
        <v>372</v>
      </c>
      <c r="C162" s="96" t="s">
        <v>4215</v>
      </c>
      <c r="D162" s="101">
        <f t="shared" si="2"/>
        <v>1905096.5294117648</v>
      </c>
      <c r="E162" s="96" t="s">
        <v>4216</v>
      </c>
      <c r="F162" s="96">
        <v>1462368</v>
      </c>
      <c r="G162" s="96">
        <v>1481112</v>
      </c>
      <c r="H162" s="96">
        <v>1497338</v>
      </c>
      <c r="I162" s="96">
        <v>1511854</v>
      </c>
      <c r="J162" s="96">
        <v>1529507</v>
      </c>
      <c r="K162" s="96">
        <v>1547982</v>
      </c>
      <c r="L162" s="96">
        <v>1567707</v>
      </c>
      <c r="M162" s="96">
        <v>1588649</v>
      </c>
      <c r="N162" s="96">
        <v>1610537</v>
      </c>
      <c r="O162" s="96">
        <v>1633502</v>
      </c>
      <c r="P162" s="96">
        <v>1656783</v>
      </c>
      <c r="Q162" s="96">
        <v>1679012</v>
      </c>
      <c r="R162" s="96">
        <v>1701498</v>
      </c>
      <c r="S162" s="96">
        <v>1725228</v>
      </c>
      <c r="T162" s="96">
        <v>1749329</v>
      </c>
      <c r="U162" s="96">
        <v>1774013</v>
      </c>
      <c r="V162" s="96">
        <v>1799332</v>
      </c>
      <c r="W162" s="96">
        <v>1825299</v>
      </c>
      <c r="X162" s="96">
        <v>1851978</v>
      </c>
      <c r="Y162" s="96">
        <v>1879354</v>
      </c>
      <c r="Z162" s="96">
        <v>1907023</v>
      </c>
      <c r="AA162" s="96">
        <v>1935200</v>
      </c>
      <c r="AB162" s="96">
        <v>1958275</v>
      </c>
      <c r="AC162" s="96">
        <v>1974441</v>
      </c>
      <c r="AD162" s="96">
        <v>1988682</v>
      </c>
      <c r="AE162" s="96">
        <v>2001504</v>
      </c>
      <c r="AF162" s="96">
        <v>2012926</v>
      </c>
      <c r="AG162" s="96">
        <v>2023097</v>
      </c>
      <c r="AH162" s="96">
        <v>2031932</v>
      </c>
      <c r="AI162" s="96">
        <v>2039426</v>
      </c>
      <c r="AJ162" s="96">
        <v>2044174</v>
      </c>
      <c r="AK162" s="96">
        <v>2036686</v>
      </c>
      <c r="AL162" s="96">
        <v>2018023</v>
      </c>
      <c r="AM162" s="96">
        <v>1996893</v>
      </c>
      <c r="AN162" s="96">
        <v>1982458</v>
      </c>
      <c r="AO162" s="96">
        <v>1983964</v>
      </c>
      <c r="AP162" s="96">
        <v>1994226</v>
      </c>
      <c r="AQ162" s="96">
        <v>1996869</v>
      </c>
      <c r="AR162" s="96">
        <v>2007523</v>
      </c>
      <c r="AS162" s="96">
        <v>2017142</v>
      </c>
      <c r="AT162" s="96">
        <v>2026350</v>
      </c>
      <c r="AU162" s="96">
        <v>2034882</v>
      </c>
      <c r="AV162" s="96">
        <v>2020157</v>
      </c>
      <c r="AW162" s="96">
        <v>2022725</v>
      </c>
      <c r="AX162" s="96">
        <v>2016186</v>
      </c>
      <c r="AY162" s="96">
        <v>2005330</v>
      </c>
      <c r="AZ162" s="96">
        <v>1994287</v>
      </c>
      <c r="BA162" s="96">
        <v>1982933</v>
      </c>
      <c r="BB162" s="96">
        <v>1971493</v>
      </c>
      <c r="BC162" s="96">
        <v>1958782</v>
      </c>
      <c r="BD162" s="96">
        <v>1946298</v>
      </c>
      <c r="BE162" s="96">
        <v>1937398</v>
      </c>
      <c r="BF162" s="96">
        <v>1929821</v>
      </c>
      <c r="BG162" s="96">
        <v>1922716</v>
      </c>
      <c r="BH162" s="96">
        <v>1917557</v>
      </c>
      <c r="BI162" s="96">
        <v>1912430</v>
      </c>
      <c r="BJ162" s="96">
        <v>1906313</v>
      </c>
      <c r="BK162" s="96">
        <v>1898657</v>
      </c>
      <c r="BL162" s="96">
        <v>1889051</v>
      </c>
      <c r="BM162" s="96">
        <v>1876262</v>
      </c>
      <c r="BN162" s="96">
        <v>1856124</v>
      </c>
      <c r="BO162" s="96">
        <v>1837114</v>
      </c>
      <c r="BP162" s="96">
        <v>1831712</v>
      </c>
      <c r="BQ162" s="96">
        <v>1811980</v>
      </c>
    </row>
    <row r="163" spans="1:69" x14ac:dyDescent="0.25">
      <c r="A163" s="96" t="s">
        <v>373</v>
      </c>
      <c r="B163" s="96" t="s">
        <v>374</v>
      </c>
      <c r="C163" s="96" t="s">
        <v>4215</v>
      </c>
      <c r="D163" s="101">
        <f t="shared" si="2"/>
        <v>18349794.94117647</v>
      </c>
      <c r="E163" s="96" t="s">
        <v>4216</v>
      </c>
      <c r="F163" s="96">
        <v>5346792</v>
      </c>
      <c r="G163" s="96">
        <v>5420247</v>
      </c>
      <c r="H163" s="96">
        <v>5494845</v>
      </c>
      <c r="I163" s="96">
        <v>5570462</v>
      </c>
      <c r="J163" s="96">
        <v>5647380</v>
      </c>
      <c r="K163" s="96">
        <v>5726382</v>
      </c>
      <c r="L163" s="96">
        <v>5806572</v>
      </c>
      <c r="M163" s="96">
        <v>5888497</v>
      </c>
      <c r="N163" s="96">
        <v>5973762</v>
      </c>
      <c r="O163" s="96">
        <v>6061764</v>
      </c>
      <c r="P163" s="96">
        <v>6153587</v>
      </c>
      <c r="Q163" s="96">
        <v>6247878</v>
      </c>
      <c r="R163" s="96">
        <v>6347158</v>
      </c>
      <c r="S163" s="96">
        <v>6455257</v>
      </c>
      <c r="T163" s="96">
        <v>6569273</v>
      </c>
      <c r="U163" s="96">
        <v>6687293</v>
      </c>
      <c r="V163" s="96">
        <v>6807648</v>
      </c>
      <c r="W163" s="96">
        <v>6935336</v>
      </c>
      <c r="X163" s="96">
        <v>7072938</v>
      </c>
      <c r="Y163" s="96">
        <v>7218079</v>
      </c>
      <c r="Z163" s="96">
        <v>7372581</v>
      </c>
      <c r="AA163" s="96">
        <v>7532864</v>
      </c>
      <c r="AB163" s="96">
        <v>7696349</v>
      </c>
      <c r="AC163" s="96">
        <v>7863944</v>
      </c>
      <c r="AD163" s="96">
        <v>8030099</v>
      </c>
      <c r="AE163" s="96">
        <v>8187651</v>
      </c>
      <c r="AF163" s="96">
        <v>8334588</v>
      </c>
      <c r="AG163" s="96">
        <v>8474329</v>
      </c>
      <c r="AH163" s="96">
        <v>8617474</v>
      </c>
      <c r="AI163" s="96">
        <v>8774122</v>
      </c>
      <c r="AJ163" s="96">
        <v>8945026</v>
      </c>
      <c r="AK163" s="96">
        <v>9123969</v>
      </c>
      <c r="AL163" s="96">
        <v>9310572</v>
      </c>
      <c r="AM163" s="96">
        <v>9506510</v>
      </c>
      <c r="AN163" s="96">
        <v>9711797</v>
      </c>
      <c r="AO163" s="96">
        <v>9921094</v>
      </c>
      <c r="AP163" s="96">
        <v>10131906</v>
      </c>
      <c r="AQ163" s="96">
        <v>10359301</v>
      </c>
      <c r="AR163" s="96">
        <v>10620475</v>
      </c>
      <c r="AS163" s="96">
        <v>10916993</v>
      </c>
      <c r="AT163" s="96">
        <v>11239101</v>
      </c>
      <c r="AU163" s="96">
        <v>11583824</v>
      </c>
      <c r="AV163" s="96">
        <v>11952660</v>
      </c>
      <c r="AW163" s="96">
        <v>12342165</v>
      </c>
      <c r="AX163" s="96">
        <v>12751995</v>
      </c>
      <c r="AY163" s="96">
        <v>13180551</v>
      </c>
      <c r="AZ163" s="96">
        <v>13623541</v>
      </c>
      <c r="BA163" s="96">
        <v>14080912</v>
      </c>
      <c r="BB163" s="96">
        <v>14551117</v>
      </c>
      <c r="BC163" s="96">
        <v>15032635</v>
      </c>
      <c r="BD163" s="96">
        <v>15529181</v>
      </c>
      <c r="BE163" s="96">
        <v>16039734</v>
      </c>
      <c r="BF163" s="96">
        <v>16514687</v>
      </c>
      <c r="BG163" s="96">
        <v>17004033</v>
      </c>
      <c r="BH163" s="96">
        <v>17551814</v>
      </c>
      <c r="BI163" s="96">
        <v>18112907</v>
      </c>
      <c r="BJ163" s="96">
        <v>18700106</v>
      </c>
      <c r="BK163" s="96">
        <v>19311355</v>
      </c>
      <c r="BL163" s="96">
        <v>19934298</v>
      </c>
      <c r="BM163" s="96">
        <v>20567424</v>
      </c>
      <c r="BN163" s="96">
        <v>21224040</v>
      </c>
      <c r="BO163" s="96">
        <v>21904983</v>
      </c>
      <c r="BP163" s="96">
        <v>22593590</v>
      </c>
      <c r="BQ163" s="96">
        <v>23293698</v>
      </c>
    </row>
    <row r="164" spans="1:69" x14ac:dyDescent="0.25">
      <c r="A164" s="96" t="s">
        <v>375</v>
      </c>
      <c r="B164" s="96" t="s">
        <v>376</v>
      </c>
      <c r="C164" s="96" t="s">
        <v>4215</v>
      </c>
      <c r="D164" s="101">
        <f t="shared" si="2"/>
        <v>459717.8823529412</v>
      </c>
      <c r="E164" s="96" t="s">
        <v>4216</v>
      </c>
      <c r="F164" s="96">
        <v>326550</v>
      </c>
      <c r="G164" s="96">
        <v>325250</v>
      </c>
      <c r="H164" s="96">
        <v>323900</v>
      </c>
      <c r="I164" s="96">
        <v>322550</v>
      </c>
      <c r="J164" s="96">
        <v>321250</v>
      </c>
      <c r="K164" s="96">
        <v>318800</v>
      </c>
      <c r="L164" s="96">
        <v>315200</v>
      </c>
      <c r="M164" s="96">
        <v>311550</v>
      </c>
      <c r="N164" s="96">
        <v>307900</v>
      </c>
      <c r="O164" s="96">
        <v>304300</v>
      </c>
      <c r="P164" s="96">
        <v>302650</v>
      </c>
      <c r="Q164" s="96">
        <v>302700</v>
      </c>
      <c r="R164" s="96">
        <v>302450</v>
      </c>
      <c r="S164" s="96">
        <v>302200</v>
      </c>
      <c r="T164" s="96">
        <v>301996</v>
      </c>
      <c r="U164" s="96">
        <v>304222</v>
      </c>
      <c r="V164" s="96">
        <v>305774</v>
      </c>
      <c r="W164" s="96">
        <v>306970</v>
      </c>
      <c r="X164" s="96">
        <v>310182</v>
      </c>
      <c r="Y164" s="96">
        <v>313342</v>
      </c>
      <c r="Z164" s="96">
        <v>316645</v>
      </c>
      <c r="AA164" s="96">
        <v>318982</v>
      </c>
      <c r="AB164" s="96">
        <v>325898</v>
      </c>
      <c r="AC164" s="96">
        <v>330524</v>
      </c>
      <c r="AD164" s="96">
        <v>330593</v>
      </c>
      <c r="AE164" s="96">
        <v>336452</v>
      </c>
      <c r="AF164" s="96">
        <v>342121</v>
      </c>
      <c r="AG164" s="96">
        <v>344485</v>
      </c>
      <c r="AH164" s="96">
        <v>347325</v>
      </c>
      <c r="AI164" s="96">
        <v>350722</v>
      </c>
      <c r="AJ164" s="96">
        <v>354170</v>
      </c>
      <c r="AK164" s="96">
        <v>363845</v>
      </c>
      <c r="AL164" s="96">
        <v>367618</v>
      </c>
      <c r="AM164" s="96">
        <v>371308</v>
      </c>
      <c r="AN164" s="96">
        <v>374797</v>
      </c>
      <c r="AO164" s="96">
        <v>377419</v>
      </c>
      <c r="AP164" s="96">
        <v>379905</v>
      </c>
      <c r="AQ164" s="96">
        <v>382791</v>
      </c>
      <c r="AR164" s="96">
        <v>385287</v>
      </c>
      <c r="AS164" s="96">
        <v>387578</v>
      </c>
      <c r="AT164" s="96">
        <v>390087</v>
      </c>
      <c r="AU164" s="96">
        <v>393028</v>
      </c>
      <c r="AV164" s="96">
        <v>395969</v>
      </c>
      <c r="AW164" s="96">
        <v>398582</v>
      </c>
      <c r="AX164" s="96">
        <v>401268</v>
      </c>
      <c r="AY164" s="96">
        <v>403834</v>
      </c>
      <c r="AZ164" s="96">
        <v>405308</v>
      </c>
      <c r="BA164" s="96">
        <v>406724</v>
      </c>
      <c r="BB164" s="96">
        <v>409379</v>
      </c>
      <c r="BC164" s="96">
        <v>412477</v>
      </c>
      <c r="BD164" s="96">
        <v>414508</v>
      </c>
      <c r="BE164" s="96">
        <v>416268</v>
      </c>
      <c r="BF164" s="96">
        <v>420028</v>
      </c>
      <c r="BG164" s="96">
        <v>425967</v>
      </c>
      <c r="BH164" s="96">
        <v>434558</v>
      </c>
      <c r="BI164" s="96">
        <v>445053</v>
      </c>
      <c r="BJ164" s="96">
        <v>455356</v>
      </c>
      <c r="BK164" s="96">
        <v>467999</v>
      </c>
      <c r="BL164" s="96">
        <v>484630</v>
      </c>
      <c r="BM164" s="96">
        <v>504062</v>
      </c>
      <c r="BN164" s="96">
        <v>515332</v>
      </c>
      <c r="BO164" s="96">
        <v>518536</v>
      </c>
      <c r="BP164" s="96">
        <v>531113</v>
      </c>
      <c r="BQ164" s="96">
        <v>553214</v>
      </c>
    </row>
    <row r="165" spans="1:69" x14ac:dyDescent="0.25">
      <c r="A165" s="96" t="s">
        <v>377</v>
      </c>
      <c r="B165" s="96" t="s">
        <v>378</v>
      </c>
      <c r="C165" s="96" t="s">
        <v>4215</v>
      </c>
      <c r="D165" s="101">
        <f t="shared" si="2"/>
        <v>51450875.529411763</v>
      </c>
      <c r="E165" s="96" t="s">
        <v>4216</v>
      </c>
      <c r="F165" s="96">
        <v>21720697</v>
      </c>
      <c r="G165" s="96">
        <v>22203109</v>
      </c>
      <c r="H165" s="96">
        <v>22699703</v>
      </c>
      <c r="I165" s="96">
        <v>23210687</v>
      </c>
      <c r="J165" s="96">
        <v>23737818</v>
      </c>
      <c r="K165" s="96">
        <v>24286878</v>
      </c>
      <c r="L165" s="96">
        <v>24854704</v>
      </c>
      <c r="M165" s="96">
        <v>25440029</v>
      </c>
      <c r="N165" s="96">
        <v>26044111</v>
      </c>
      <c r="O165" s="96">
        <v>26659479</v>
      </c>
      <c r="P165" s="96">
        <v>27284112</v>
      </c>
      <c r="Q165" s="96">
        <v>27914953</v>
      </c>
      <c r="R165" s="96">
        <v>28551949</v>
      </c>
      <c r="S165" s="96">
        <v>29165356</v>
      </c>
      <c r="T165" s="96">
        <v>29751936</v>
      </c>
      <c r="U165" s="96">
        <v>30344276</v>
      </c>
      <c r="V165" s="96">
        <v>30941375</v>
      </c>
      <c r="W165" s="96">
        <v>31554598</v>
      </c>
      <c r="X165" s="96">
        <v>32185601</v>
      </c>
      <c r="Y165" s="96">
        <v>32821779</v>
      </c>
      <c r="Z165" s="96">
        <v>33465781</v>
      </c>
      <c r="AA165" s="96">
        <v>34110098</v>
      </c>
      <c r="AB165" s="96">
        <v>34742586</v>
      </c>
      <c r="AC165" s="96">
        <v>35424262</v>
      </c>
      <c r="AD165" s="96">
        <v>36159838</v>
      </c>
      <c r="AE165" s="96">
        <v>36881020</v>
      </c>
      <c r="AF165" s="96">
        <v>37572340</v>
      </c>
      <c r="AG165" s="96">
        <v>38233171</v>
      </c>
      <c r="AH165" s="96">
        <v>38868270</v>
      </c>
      <c r="AI165" s="96">
        <v>39489419</v>
      </c>
      <c r="AJ165" s="96">
        <v>40099553</v>
      </c>
      <c r="AK165" s="96">
        <v>40680533</v>
      </c>
      <c r="AL165" s="96">
        <v>41237813</v>
      </c>
      <c r="AM165" s="96">
        <v>41788302</v>
      </c>
      <c r="AN165" s="96">
        <v>42337109</v>
      </c>
      <c r="AO165" s="96">
        <v>42880186</v>
      </c>
      <c r="AP165" s="96">
        <v>43423369</v>
      </c>
      <c r="AQ165" s="96">
        <v>43972046</v>
      </c>
      <c r="AR165" s="96">
        <v>44516185</v>
      </c>
      <c r="AS165" s="96">
        <v>45041636</v>
      </c>
      <c r="AT165" s="96">
        <v>45538332</v>
      </c>
      <c r="AU165" s="96">
        <v>46014826</v>
      </c>
      <c r="AV165" s="96">
        <v>46480230</v>
      </c>
      <c r="AW165" s="96">
        <v>46924293</v>
      </c>
      <c r="AX165" s="96">
        <v>47338446</v>
      </c>
      <c r="AY165" s="96">
        <v>47724471</v>
      </c>
      <c r="AZ165" s="96">
        <v>48088274</v>
      </c>
      <c r="BA165" s="96">
        <v>48445647</v>
      </c>
      <c r="BB165" s="96">
        <v>48729486</v>
      </c>
      <c r="BC165" s="96">
        <v>49015836</v>
      </c>
      <c r="BD165" s="96">
        <v>49390988</v>
      </c>
      <c r="BE165" s="96">
        <v>49794522</v>
      </c>
      <c r="BF165" s="96">
        <v>50218185</v>
      </c>
      <c r="BG165" s="96">
        <v>50648334</v>
      </c>
      <c r="BH165" s="96">
        <v>51072436</v>
      </c>
      <c r="BI165" s="96">
        <v>51483949</v>
      </c>
      <c r="BJ165" s="96">
        <v>51892349</v>
      </c>
      <c r="BK165" s="96">
        <v>52288341</v>
      </c>
      <c r="BL165" s="96">
        <v>52666014</v>
      </c>
      <c r="BM165" s="96">
        <v>53040212</v>
      </c>
      <c r="BN165" s="96">
        <v>53423198</v>
      </c>
      <c r="BO165" s="96">
        <v>53798084</v>
      </c>
      <c r="BP165" s="96">
        <v>54179306</v>
      </c>
      <c r="BQ165" s="96">
        <v>54577997</v>
      </c>
    </row>
    <row r="166" spans="1:69" x14ac:dyDescent="0.25">
      <c r="A166" s="96" t="s">
        <v>4051</v>
      </c>
      <c r="B166" s="96" t="s">
        <v>4050</v>
      </c>
      <c r="C166" s="96" t="s">
        <v>4215</v>
      </c>
      <c r="D166" s="101">
        <f t="shared" si="2"/>
        <v>377524434.7647059</v>
      </c>
      <c r="E166" s="96" t="s">
        <v>4216</v>
      </c>
      <c r="F166" s="96">
        <v>97179656</v>
      </c>
      <c r="G166" s="96">
        <v>99620285</v>
      </c>
      <c r="H166" s="96">
        <v>102159899</v>
      </c>
      <c r="I166" s="96">
        <v>104817905</v>
      </c>
      <c r="J166" s="96">
        <v>107577280</v>
      </c>
      <c r="K166" s="96">
        <v>110431969</v>
      </c>
      <c r="L166" s="96">
        <v>113410132</v>
      </c>
      <c r="M166" s="96">
        <v>116518346</v>
      </c>
      <c r="N166" s="96">
        <v>119706733</v>
      </c>
      <c r="O166" s="96">
        <v>122973346</v>
      </c>
      <c r="P166" s="96">
        <v>126316235</v>
      </c>
      <c r="Q166" s="96">
        <v>129707914</v>
      </c>
      <c r="R166" s="96">
        <v>133164152</v>
      </c>
      <c r="S166" s="96">
        <v>136734072</v>
      </c>
      <c r="T166" s="96">
        <v>140444545</v>
      </c>
      <c r="U166" s="96">
        <v>144500701</v>
      </c>
      <c r="V166" s="96">
        <v>149188764</v>
      </c>
      <c r="W166" s="96">
        <v>153922894</v>
      </c>
      <c r="X166" s="96">
        <v>158089953</v>
      </c>
      <c r="Y166" s="96">
        <v>162482818</v>
      </c>
      <c r="Z166" s="96">
        <v>167489905</v>
      </c>
      <c r="AA166" s="96">
        <v>173266699</v>
      </c>
      <c r="AB166" s="96">
        <v>179198278</v>
      </c>
      <c r="AC166" s="96">
        <v>184832095</v>
      </c>
      <c r="AD166" s="96">
        <v>190720860</v>
      </c>
      <c r="AE166" s="96">
        <v>196641041</v>
      </c>
      <c r="AF166" s="96">
        <v>202653537</v>
      </c>
      <c r="AG166" s="96">
        <v>208687611</v>
      </c>
      <c r="AH166" s="96">
        <v>214593293</v>
      </c>
      <c r="AI166" s="96">
        <v>220541237</v>
      </c>
      <c r="AJ166" s="96">
        <v>228846359</v>
      </c>
      <c r="AK166" s="96">
        <v>235243716</v>
      </c>
      <c r="AL166" s="96">
        <v>241132429</v>
      </c>
      <c r="AM166" s="96">
        <v>246410264</v>
      </c>
      <c r="AN166" s="96">
        <v>251564545</v>
      </c>
      <c r="AO166" s="96">
        <v>256953719</v>
      </c>
      <c r="AP166" s="96">
        <v>262236018</v>
      </c>
      <c r="AQ166" s="96">
        <v>267566671</v>
      </c>
      <c r="AR166" s="96">
        <v>272938873</v>
      </c>
      <c r="AS166" s="96">
        <v>278356861</v>
      </c>
      <c r="AT166" s="96">
        <v>283899110</v>
      </c>
      <c r="AU166" s="96">
        <v>289544085</v>
      </c>
      <c r="AV166" s="96">
        <v>294813993</v>
      </c>
      <c r="AW166" s="96">
        <v>300102895</v>
      </c>
      <c r="AX166" s="96">
        <v>305945780</v>
      </c>
      <c r="AY166" s="96">
        <v>311948573</v>
      </c>
      <c r="AZ166" s="96">
        <v>317983066</v>
      </c>
      <c r="BA166" s="96">
        <v>324080392</v>
      </c>
      <c r="BB166" s="96">
        <v>330293304</v>
      </c>
      <c r="BC166" s="96">
        <v>336675037</v>
      </c>
      <c r="BD166" s="96">
        <v>343313330</v>
      </c>
      <c r="BE166" s="96">
        <v>349770162</v>
      </c>
      <c r="BF166" s="96">
        <v>356239722</v>
      </c>
      <c r="BG166" s="96">
        <v>363310225</v>
      </c>
      <c r="BH166" s="96">
        <v>370756356</v>
      </c>
      <c r="BI166" s="96">
        <v>378137339</v>
      </c>
      <c r="BJ166" s="96">
        <v>385054538</v>
      </c>
      <c r="BK166" s="96">
        <v>391607422</v>
      </c>
      <c r="BL166" s="96">
        <v>398375344</v>
      </c>
      <c r="BM166" s="96">
        <v>405259403</v>
      </c>
      <c r="BN166" s="96">
        <v>411810124</v>
      </c>
      <c r="BO166" s="96">
        <v>418047201</v>
      </c>
      <c r="BP166" s="96">
        <v>424328381</v>
      </c>
      <c r="BQ166" s="96">
        <v>430857111</v>
      </c>
    </row>
    <row r="167" spans="1:69" x14ac:dyDescent="0.25">
      <c r="A167" s="96" t="s">
        <v>149</v>
      </c>
      <c r="B167" s="96" t="s">
        <v>379</v>
      </c>
      <c r="C167" s="96" t="s">
        <v>4215</v>
      </c>
      <c r="D167" s="101">
        <f t="shared" si="2"/>
        <v>619956.4705882353</v>
      </c>
      <c r="E167" s="96" t="s">
        <v>4216</v>
      </c>
      <c r="F167" s="96">
        <v>480579</v>
      </c>
      <c r="G167" s="96">
        <v>491140</v>
      </c>
      <c r="H167" s="96">
        <v>502558</v>
      </c>
      <c r="I167" s="96">
        <v>513409</v>
      </c>
      <c r="J167" s="96">
        <v>521753</v>
      </c>
      <c r="K167" s="96">
        <v>526327</v>
      </c>
      <c r="L167" s="96">
        <v>526419</v>
      </c>
      <c r="M167" s="96">
        <v>522796</v>
      </c>
      <c r="N167" s="96">
        <v>517481</v>
      </c>
      <c r="O167" s="96">
        <v>513340</v>
      </c>
      <c r="P167" s="96">
        <v>512407</v>
      </c>
      <c r="Q167" s="96">
        <v>515449</v>
      </c>
      <c r="R167" s="96">
        <v>521785</v>
      </c>
      <c r="S167" s="96">
        <v>530220</v>
      </c>
      <c r="T167" s="96">
        <v>538902</v>
      </c>
      <c r="U167" s="96">
        <v>546487</v>
      </c>
      <c r="V167" s="96">
        <v>552562</v>
      </c>
      <c r="W167" s="96">
        <v>557576</v>
      </c>
      <c r="X167" s="96">
        <v>562065</v>
      </c>
      <c r="Y167" s="96">
        <v>566888</v>
      </c>
      <c r="Z167" s="96">
        <v>572608</v>
      </c>
      <c r="AA167" s="96">
        <v>579445</v>
      </c>
      <c r="AB167" s="96">
        <v>587001</v>
      </c>
      <c r="AC167" s="96">
        <v>594506</v>
      </c>
      <c r="AD167" s="96">
        <v>600884</v>
      </c>
      <c r="AE167" s="96">
        <v>605398</v>
      </c>
      <c r="AF167" s="96">
        <v>607711</v>
      </c>
      <c r="AG167" s="96">
        <v>608144</v>
      </c>
      <c r="AH167" s="96">
        <v>607413</v>
      </c>
      <c r="AI167" s="96">
        <v>606571</v>
      </c>
      <c r="AJ167" s="96">
        <v>606372</v>
      </c>
      <c r="AK167" s="96">
        <v>607105</v>
      </c>
      <c r="AL167" s="96">
        <v>608516</v>
      </c>
      <c r="AM167" s="96">
        <v>610170</v>
      </c>
      <c r="AN167" s="96">
        <v>611389</v>
      </c>
      <c r="AO167" s="96">
        <v>611712</v>
      </c>
      <c r="AP167" s="96">
        <v>611003</v>
      </c>
      <c r="AQ167" s="96">
        <v>609520</v>
      </c>
      <c r="AR167" s="96">
        <v>607662</v>
      </c>
      <c r="AS167" s="96">
        <v>606001</v>
      </c>
      <c r="AT167" s="96">
        <v>604950</v>
      </c>
      <c r="AU167" s="96">
        <v>607389</v>
      </c>
      <c r="AV167" s="96">
        <v>609828</v>
      </c>
      <c r="AW167" s="96">
        <v>612267</v>
      </c>
      <c r="AX167" s="96">
        <v>613353</v>
      </c>
      <c r="AY167" s="96">
        <v>614261</v>
      </c>
      <c r="AZ167" s="96">
        <v>615025</v>
      </c>
      <c r="BA167" s="96">
        <v>615875</v>
      </c>
      <c r="BB167" s="96">
        <v>616969</v>
      </c>
      <c r="BC167" s="96">
        <v>618294</v>
      </c>
      <c r="BD167" s="96">
        <v>619428</v>
      </c>
      <c r="BE167" s="96">
        <v>620079</v>
      </c>
      <c r="BF167" s="96">
        <v>620601</v>
      </c>
      <c r="BG167" s="96">
        <v>621207</v>
      </c>
      <c r="BH167" s="96">
        <v>621810</v>
      </c>
      <c r="BI167" s="96">
        <v>622159</v>
      </c>
      <c r="BJ167" s="96">
        <v>622303</v>
      </c>
      <c r="BK167" s="96">
        <v>622373</v>
      </c>
      <c r="BL167" s="96">
        <v>622227</v>
      </c>
      <c r="BM167" s="96">
        <v>622028</v>
      </c>
      <c r="BN167" s="96">
        <v>621306</v>
      </c>
      <c r="BO167" s="96">
        <v>619211</v>
      </c>
      <c r="BP167" s="96">
        <v>617213</v>
      </c>
      <c r="BQ167" s="96">
        <v>616177</v>
      </c>
    </row>
    <row r="168" spans="1:69" x14ac:dyDescent="0.25">
      <c r="A168" s="96" t="s">
        <v>380</v>
      </c>
      <c r="B168" s="96" t="s">
        <v>381</v>
      </c>
      <c r="C168" s="96" t="s">
        <v>4215</v>
      </c>
      <c r="D168" s="101">
        <f t="shared" si="2"/>
        <v>2992201.2352941176</v>
      </c>
      <c r="E168" s="96" t="s">
        <v>4216</v>
      </c>
      <c r="F168" s="96">
        <v>977903</v>
      </c>
      <c r="G168" s="96">
        <v>1011502</v>
      </c>
      <c r="H168" s="96">
        <v>1045315</v>
      </c>
      <c r="I168" s="96">
        <v>1075888</v>
      </c>
      <c r="J168" s="96">
        <v>1104017</v>
      </c>
      <c r="K168" s="96">
        <v>1134072</v>
      </c>
      <c r="L168" s="96">
        <v>1165746</v>
      </c>
      <c r="M168" s="96">
        <v>1198197</v>
      </c>
      <c r="N168" s="96">
        <v>1230406</v>
      </c>
      <c r="O168" s="96">
        <v>1261887</v>
      </c>
      <c r="P168" s="96">
        <v>1293880</v>
      </c>
      <c r="Q168" s="96">
        <v>1327781</v>
      </c>
      <c r="R168" s="96">
        <v>1363835</v>
      </c>
      <c r="S168" s="96">
        <v>1402309</v>
      </c>
      <c r="T168" s="96">
        <v>1443130</v>
      </c>
      <c r="U168" s="96">
        <v>1485691</v>
      </c>
      <c r="V168" s="96">
        <v>1529084</v>
      </c>
      <c r="W168" s="96">
        <v>1572516</v>
      </c>
      <c r="X168" s="96">
        <v>1615868</v>
      </c>
      <c r="Y168" s="96">
        <v>1657448</v>
      </c>
      <c r="Z168" s="96">
        <v>1697780</v>
      </c>
      <c r="AA168" s="96">
        <v>1739221</v>
      </c>
      <c r="AB168" s="96">
        <v>1781797</v>
      </c>
      <c r="AC168" s="96">
        <v>1825773</v>
      </c>
      <c r="AD168" s="96">
        <v>1871652</v>
      </c>
      <c r="AE168" s="96">
        <v>1919744</v>
      </c>
      <c r="AF168" s="96">
        <v>1969912</v>
      </c>
      <c r="AG168" s="96">
        <v>2021502</v>
      </c>
      <c r="AH168" s="96">
        <v>2073771</v>
      </c>
      <c r="AI168" s="96">
        <v>2120825</v>
      </c>
      <c r="AJ168" s="96">
        <v>2161433</v>
      </c>
      <c r="AK168" s="96">
        <v>2200077</v>
      </c>
      <c r="AL168" s="96">
        <v>2236494</v>
      </c>
      <c r="AM168" s="96">
        <v>2270311</v>
      </c>
      <c r="AN168" s="96">
        <v>2301510</v>
      </c>
      <c r="AO168" s="96">
        <v>2330334</v>
      </c>
      <c r="AP168" s="96">
        <v>2357033</v>
      </c>
      <c r="AQ168" s="96">
        <v>2381771</v>
      </c>
      <c r="AR168" s="96">
        <v>2405148</v>
      </c>
      <c r="AS168" s="96">
        <v>2428488</v>
      </c>
      <c r="AT168" s="96">
        <v>2450979</v>
      </c>
      <c r="AU168" s="96">
        <v>2472601</v>
      </c>
      <c r="AV168" s="96">
        <v>2494617</v>
      </c>
      <c r="AW168" s="96">
        <v>2516454</v>
      </c>
      <c r="AX168" s="96">
        <v>2537949</v>
      </c>
      <c r="AY168" s="96">
        <v>2559255</v>
      </c>
      <c r="AZ168" s="96">
        <v>2581242</v>
      </c>
      <c r="BA168" s="96">
        <v>2605643</v>
      </c>
      <c r="BB168" s="96">
        <v>2633887</v>
      </c>
      <c r="BC168" s="96">
        <v>2666713</v>
      </c>
      <c r="BD168" s="96">
        <v>2702520</v>
      </c>
      <c r="BE168" s="96">
        <v>2743938</v>
      </c>
      <c r="BF168" s="96">
        <v>2792349</v>
      </c>
      <c r="BG168" s="96">
        <v>2845153</v>
      </c>
      <c r="BH168" s="96">
        <v>2902823</v>
      </c>
      <c r="BI168" s="96">
        <v>2964749</v>
      </c>
      <c r="BJ168" s="96">
        <v>3029555</v>
      </c>
      <c r="BK168" s="96">
        <v>3096030</v>
      </c>
      <c r="BL168" s="96">
        <v>3163991</v>
      </c>
      <c r="BM168" s="96">
        <v>3232430</v>
      </c>
      <c r="BN168" s="96">
        <v>3294335</v>
      </c>
      <c r="BO168" s="96">
        <v>3347782</v>
      </c>
      <c r="BP168" s="96">
        <v>3398366</v>
      </c>
      <c r="BQ168" s="96">
        <v>3447157</v>
      </c>
    </row>
    <row r="169" spans="1:69" x14ac:dyDescent="0.25">
      <c r="A169" s="96" t="s">
        <v>4049</v>
      </c>
      <c r="B169" s="96" t="s">
        <v>4048</v>
      </c>
      <c r="C169" s="96" t="s">
        <v>4215</v>
      </c>
      <c r="D169" s="101">
        <f t="shared" si="2"/>
        <v>52650.23529411765</v>
      </c>
      <c r="E169" s="96" t="s">
        <v>4216</v>
      </c>
      <c r="F169" s="96">
        <v>8702</v>
      </c>
      <c r="G169" s="96">
        <v>8965</v>
      </c>
      <c r="H169" s="96">
        <v>9252</v>
      </c>
      <c r="I169" s="96">
        <v>9561</v>
      </c>
      <c r="J169" s="96">
        <v>9890</v>
      </c>
      <c r="K169" s="96">
        <v>10229</v>
      </c>
      <c r="L169" s="96">
        <v>10577</v>
      </c>
      <c r="M169" s="96">
        <v>10720</v>
      </c>
      <c r="N169" s="96">
        <v>10440</v>
      </c>
      <c r="O169" s="96">
        <v>9952</v>
      </c>
      <c r="P169" s="96">
        <v>10143</v>
      </c>
      <c r="Q169" s="96">
        <v>11279</v>
      </c>
      <c r="R169" s="96">
        <v>12730</v>
      </c>
      <c r="S169" s="96">
        <v>14094</v>
      </c>
      <c r="T169" s="96">
        <v>14905</v>
      </c>
      <c r="U169" s="96">
        <v>15269</v>
      </c>
      <c r="V169" s="96">
        <v>15595</v>
      </c>
      <c r="W169" s="96">
        <v>15901</v>
      </c>
      <c r="X169" s="96">
        <v>16194</v>
      </c>
      <c r="Y169" s="96">
        <v>16494</v>
      </c>
      <c r="Z169" s="96">
        <v>17613</v>
      </c>
      <c r="AA169" s="96">
        <v>19902</v>
      </c>
      <c r="AB169" s="96">
        <v>22647</v>
      </c>
      <c r="AC169" s="96">
        <v>25594</v>
      </c>
      <c r="AD169" s="96">
        <v>28735</v>
      </c>
      <c r="AE169" s="96">
        <v>32041</v>
      </c>
      <c r="AF169" s="96">
        <v>35459</v>
      </c>
      <c r="AG169" s="96">
        <v>38923</v>
      </c>
      <c r="AH169" s="96">
        <v>42381</v>
      </c>
      <c r="AI169" s="96">
        <v>45859</v>
      </c>
      <c r="AJ169" s="96">
        <v>48002</v>
      </c>
      <c r="AK169" s="96">
        <v>48302</v>
      </c>
      <c r="AL169" s="96">
        <v>48128</v>
      </c>
      <c r="AM169" s="96">
        <v>47948</v>
      </c>
      <c r="AN169" s="96">
        <v>47780</v>
      </c>
      <c r="AO169" s="96">
        <v>48717</v>
      </c>
      <c r="AP169" s="96">
        <v>53367</v>
      </c>
      <c r="AQ169" s="96">
        <v>60817</v>
      </c>
      <c r="AR169" s="96">
        <v>68501</v>
      </c>
      <c r="AS169" s="96">
        <v>76237</v>
      </c>
      <c r="AT169" s="96">
        <v>80338</v>
      </c>
      <c r="AU169" s="96">
        <v>79479</v>
      </c>
      <c r="AV169" s="96">
        <v>77162</v>
      </c>
      <c r="AW169" s="96">
        <v>74623</v>
      </c>
      <c r="AX169" s="96">
        <v>71898</v>
      </c>
      <c r="AY169" s="96">
        <v>69025</v>
      </c>
      <c r="AZ169" s="96">
        <v>66060</v>
      </c>
      <c r="BA169" s="96">
        <v>63050</v>
      </c>
      <c r="BB169" s="96">
        <v>60032</v>
      </c>
      <c r="BC169" s="96">
        <v>57056</v>
      </c>
      <c r="BD169" s="96">
        <v>54087</v>
      </c>
      <c r="BE169" s="96">
        <v>52520</v>
      </c>
      <c r="BF169" s="96">
        <v>52359</v>
      </c>
      <c r="BG169" s="96">
        <v>52141</v>
      </c>
      <c r="BH169" s="96">
        <v>51856</v>
      </c>
      <c r="BI169" s="96">
        <v>51514</v>
      </c>
      <c r="BJ169" s="96">
        <v>51133</v>
      </c>
      <c r="BK169" s="96">
        <v>50729</v>
      </c>
      <c r="BL169" s="96">
        <v>50304</v>
      </c>
      <c r="BM169" s="96">
        <v>49858</v>
      </c>
      <c r="BN169" s="96">
        <v>49587</v>
      </c>
      <c r="BO169" s="96">
        <v>49481</v>
      </c>
      <c r="BP169" s="96">
        <v>49551</v>
      </c>
      <c r="BQ169" s="96">
        <v>49796</v>
      </c>
    </row>
    <row r="170" spans="1:69" x14ac:dyDescent="0.25">
      <c r="A170" s="96" t="s">
        <v>382</v>
      </c>
      <c r="B170" s="96" t="s">
        <v>383</v>
      </c>
      <c r="C170" s="96" t="s">
        <v>4215</v>
      </c>
      <c r="D170" s="101">
        <f t="shared" si="2"/>
        <v>27124457.05882353</v>
      </c>
      <c r="E170" s="96" t="s">
        <v>4216</v>
      </c>
      <c r="F170" s="96">
        <v>6788375</v>
      </c>
      <c r="G170" s="96">
        <v>6917521</v>
      </c>
      <c r="H170" s="96">
        <v>7060376</v>
      </c>
      <c r="I170" s="96">
        <v>7209807</v>
      </c>
      <c r="J170" s="96">
        <v>7363639</v>
      </c>
      <c r="K170" s="96">
        <v>7524154</v>
      </c>
      <c r="L170" s="96">
        <v>7689643</v>
      </c>
      <c r="M170" s="96">
        <v>7859471</v>
      </c>
      <c r="N170" s="96">
        <v>8035529</v>
      </c>
      <c r="O170" s="96">
        <v>8217930</v>
      </c>
      <c r="P170" s="96">
        <v>8411676</v>
      </c>
      <c r="Q170" s="96">
        <v>8622890</v>
      </c>
      <c r="R170" s="96">
        <v>8860585</v>
      </c>
      <c r="S170" s="96">
        <v>9123668</v>
      </c>
      <c r="T170" s="96">
        <v>9404221</v>
      </c>
      <c r="U170" s="96">
        <v>9703732</v>
      </c>
      <c r="V170" s="96">
        <v>10019210</v>
      </c>
      <c r="W170" s="96">
        <v>10363575</v>
      </c>
      <c r="X170" s="96">
        <v>10741128</v>
      </c>
      <c r="Y170" s="96">
        <v>11127844</v>
      </c>
      <c r="Z170" s="96">
        <v>11413587</v>
      </c>
      <c r="AA170" s="96">
        <v>11640015</v>
      </c>
      <c r="AB170" s="96">
        <v>11901827</v>
      </c>
      <c r="AC170" s="96">
        <v>12163328</v>
      </c>
      <c r="AD170" s="96">
        <v>12426223</v>
      </c>
      <c r="AE170" s="96">
        <v>12680065</v>
      </c>
      <c r="AF170" s="96">
        <v>12909797</v>
      </c>
      <c r="AG170" s="96">
        <v>12964793</v>
      </c>
      <c r="AH170" s="96">
        <v>12956772</v>
      </c>
      <c r="AI170" s="96">
        <v>13087604</v>
      </c>
      <c r="AJ170" s="96">
        <v>13303459</v>
      </c>
      <c r="AK170" s="96">
        <v>13561175</v>
      </c>
      <c r="AL170" s="96">
        <v>13816881</v>
      </c>
      <c r="AM170" s="96">
        <v>14206254</v>
      </c>
      <c r="AN170" s="96">
        <v>14912873</v>
      </c>
      <c r="AO170" s="96">
        <v>15594830</v>
      </c>
      <c r="AP170" s="96">
        <v>16079553</v>
      </c>
      <c r="AQ170" s="96">
        <v>16521724</v>
      </c>
      <c r="AR170" s="96">
        <v>16923195</v>
      </c>
      <c r="AS170" s="96">
        <v>17337893</v>
      </c>
      <c r="AT170" s="96">
        <v>17768505</v>
      </c>
      <c r="AU170" s="96">
        <v>18220716</v>
      </c>
      <c r="AV170" s="96">
        <v>18694946</v>
      </c>
      <c r="AW170" s="96">
        <v>19186754</v>
      </c>
      <c r="AX170" s="96">
        <v>19694411</v>
      </c>
      <c r="AY170" s="96">
        <v>20211114</v>
      </c>
      <c r="AZ170" s="96">
        <v>20735982</v>
      </c>
      <c r="BA170" s="96">
        <v>21280513</v>
      </c>
      <c r="BB170" s="96">
        <v>21845571</v>
      </c>
      <c r="BC170" s="96">
        <v>22436660</v>
      </c>
      <c r="BD170" s="96">
        <v>23073723</v>
      </c>
      <c r="BE170" s="96">
        <v>23760421</v>
      </c>
      <c r="BF170" s="96">
        <v>24487611</v>
      </c>
      <c r="BG170" s="96">
        <v>25251731</v>
      </c>
      <c r="BH170" s="96">
        <v>26038704</v>
      </c>
      <c r="BI170" s="96">
        <v>26843246</v>
      </c>
      <c r="BJ170" s="96">
        <v>27696493</v>
      </c>
      <c r="BK170" s="96">
        <v>28569441</v>
      </c>
      <c r="BL170" s="96">
        <v>29423878</v>
      </c>
      <c r="BM170" s="96">
        <v>30285595</v>
      </c>
      <c r="BN170" s="96">
        <v>31178239</v>
      </c>
      <c r="BO170" s="96">
        <v>32077072</v>
      </c>
      <c r="BP170" s="96">
        <v>32969518</v>
      </c>
      <c r="BQ170" s="96">
        <v>33897354</v>
      </c>
    </row>
    <row r="171" spans="1:69" x14ac:dyDescent="0.25">
      <c r="A171" s="96" t="s">
        <v>384</v>
      </c>
      <c r="B171" s="96" t="s">
        <v>385</v>
      </c>
      <c r="C171" s="96" t="s">
        <v>4215</v>
      </c>
      <c r="D171" s="101">
        <f t="shared" si="2"/>
        <v>3964753.411764706</v>
      </c>
      <c r="E171" s="96" t="s">
        <v>4216</v>
      </c>
      <c r="F171" s="96">
        <v>838478</v>
      </c>
      <c r="G171" s="96">
        <v>861663</v>
      </c>
      <c r="H171" s="96">
        <v>885938</v>
      </c>
      <c r="I171" s="96">
        <v>911290</v>
      </c>
      <c r="J171" s="96">
        <v>937830</v>
      </c>
      <c r="K171" s="96">
        <v>965621</v>
      </c>
      <c r="L171" s="96">
        <v>994697</v>
      </c>
      <c r="M171" s="96">
        <v>1024992</v>
      </c>
      <c r="N171" s="96">
        <v>1056393</v>
      </c>
      <c r="O171" s="96">
        <v>1088832</v>
      </c>
      <c r="P171" s="96">
        <v>1122198</v>
      </c>
      <c r="Q171" s="96">
        <v>1156361</v>
      </c>
      <c r="R171" s="96">
        <v>1191376</v>
      </c>
      <c r="S171" s="96">
        <v>1227358</v>
      </c>
      <c r="T171" s="96">
        <v>1264352</v>
      </c>
      <c r="U171" s="96">
        <v>1302436</v>
      </c>
      <c r="V171" s="96">
        <v>1341604</v>
      </c>
      <c r="W171" s="96">
        <v>1381329</v>
      </c>
      <c r="X171" s="96">
        <v>1421786</v>
      </c>
      <c r="Y171" s="96">
        <v>1463514</v>
      </c>
      <c r="Z171" s="96">
        <v>1506694</v>
      </c>
      <c r="AA171" s="96">
        <v>1551687</v>
      </c>
      <c r="AB171" s="96">
        <v>1598332</v>
      </c>
      <c r="AC171" s="96">
        <v>1646343</v>
      </c>
      <c r="AD171" s="96">
        <v>1695675</v>
      </c>
      <c r="AE171" s="96">
        <v>1746265</v>
      </c>
      <c r="AF171" s="96">
        <v>1798009</v>
      </c>
      <c r="AG171" s="96">
        <v>1851092</v>
      </c>
      <c r="AH171" s="96">
        <v>1905847</v>
      </c>
      <c r="AI171" s="96">
        <v>1955040</v>
      </c>
      <c r="AJ171" s="96">
        <v>2006027</v>
      </c>
      <c r="AK171" s="96">
        <v>2066302</v>
      </c>
      <c r="AL171" s="96">
        <v>2147527</v>
      </c>
      <c r="AM171" s="96">
        <v>2237064</v>
      </c>
      <c r="AN171" s="96">
        <v>2315191</v>
      </c>
      <c r="AO171" s="96">
        <v>2380341</v>
      </c>
      <c r="AP171" s="96">
        <v>2428816</v>
      </c>
      <c r="AQ171" s="96">
        <v>2484278</v>
      </c>
      <c r="AR171" s="96">
        <v>2550501</v>
      </c>
      <c r="AS171" s="96">
        <v>2620611</v>
      </c>
      <c r="AT171" s="96">
        <v>2695003</v>
      </c>
      <c r="AU171" s="96">
        <v>2761823</v>
      </c>
      <c r="AV171" s="96">
        <v>2821703</v>
      </c>
      <c r="AW171" s="96">
        <v>2883326</v>
      </c>
      <c r="AX171" s="96">
        <v>2946575</v>
      </c>
      <c r="AY171" s="96">
        <v>3012360</v>
      </c>
      <c r="AZ171" s="96">
        <v>3081229</v>
      </c>
      <c r="BA171" s="96">
        <v>3153508</v>
      </c>
      <c r="BB171" s="96">
        <v>3233336</v>
      </c>
      <c r="BC171" s="96">
        <v>3322616</v>
      </c>
      <c r="BD171" s="96">
        <v>3419461</v>
      </c>
      <c r="BE171" s="96">
        <v>3524249</v>
      </c>
      <c r="BF171" s="96">
        <v>3636113</v>
      </c>
      <c r="BG171" s="96">
        <v>3742959</v>
      </c>
      <c r="BH171" s="96">
        <v>3843174</v>
      </c>
      <c r="BI171" s="96">
        <v>3946220</v>
      </c>
      <c r="BJ171" s="96">
        <v>4051890</v>
      </c>
      <c r="BK171" s="96">
        <v>4160015</v>
      </c>
      <c r="BL171" s="96">
        <v>4270712</v>
      </c>
      <c r="BM171" s="96">
        <v>4383849</v>
      </c>
      <c r="BN171" s="96">
        <v>4498604</v>
      </c>
      <c r="BO171" s="96">
        <v>4614974</v>
      </c>
      <c r="BP171" s="96">
        <v>4736139</v>
      </c>
      <c r="BQ171" s="96">
        <v>4862989</v>
      </c>
    </row>
    <row r="172" spans="1:69" x14ac:dyDescent="0.25">
      <c r="A172" s="96" t="s">
        <v>386</v>
      </c>
      <c r="B172" s="96" t="s">
        <v>387</v>
      </c>
      <c r="C172" s="96" t="s">
        <v>4215</v>
      </c>
      <c r="D172" s="101">
        <f t="shared" si="2"/>
        <v>1258175.7647058824</v>
      </c>
      <c r="E172" s="96" t="s">
        <v>4216</v>
      </c>
      <c r="F172" s="96">
        <v>676683</v>
      </c>
      <c r="G172" s="96">
        <v>680757</v>
      </c>
      <c r="H172" s="96">
        <v>700349</v>
      </c>
      <c r="I172" s="96">
        <v>718861</v>
      </c>
      <c r="J172" s="96">
        <v>736381</v>
      </c>
      <c r="K172" s="96">
        <v>753000</v>
      </c>
      <c r="L172" s="96">
        <v>768813</v>
      </c>
      <c r="M172" s="96">
        <v>783917</v>
      </c>
      <c r="N172" s="96">
        <v>798413</v>
      </c>
      <c r="O172" s="96">
        <v>812405</v>
      </c>
      <c r="P172" s="96">
        <v>826000</v>
      </c>
      <c r="Q172" s="96">
        <v>839230</v>
      </c>
      <c r="R172" s="96">
        <v>852053</v>
      </c>
      <c r="S172" s="96">
        <v>864819</v>
      </c>
      <c r="T172" s="96">
        <v>878042</v>
      </c>
      <c r="U172" s="96">
        <v>892000</v>
      </c>
      <c r="V172" s="96">
        <v>906507</v>
      </c>
      <c r="W172" s="96">
        <v>921379</v>
      </c>
      <c r="X172" s="96">
        <v>933499</v>
      </c>
      <c r="Y172" s="96">
        <v>949888</v>
      </c>
      <c r="Z172" s="96">
        <v>966039</v>
      </c>
      <c r="AA172" s="96">
        <v>980462</v>
      </c>
      <c r="AB172" s="96">
        <v>992521</v>
      </c>
      <c r="AC172" s="96">
        <v>1001691</v>
      </c>
      <c r="AD172" s="96">
        <v>1012221</v>
      </c>
      <c r="AE172" s="96">
        <v>1020528</v>
      </c>
      <c r="AF172" s="96">
        <v>1028360</v>
      </c>
      <c r="AG172" s="96">
        <v>1036082</v>
      </c>
      <c r="AH172" s="96">
        <v>1043239</v>
      </c>
      <c r="AI172" s="96">
        <v>1051260</v>
      </c>
      <c r="AJ172" s="96">
        <v>1058775</v>
      </c>
      <c r="AK172" s="96">
        <v>1070266</v>
      </c>
      <c r="AL172" s="96">
        <v>1084441</v>
      </c>
      <c r="AM172" s="96">
        <v>1097374</v>
      </c>
      <c r="AN172" s="96">
        <v>1112846</v>
      </c>
      <c r="AO172" s="96">
        <v>1122457</v>
      </c>
      <c r="AP172" s="96">
        <v>1133996</v>
      </c>
      <c r="AQ172" s="96">
        <v>1148284</v>
      </c>
      <c r="AR172" s="96">
        <v>1160421</v>
      </c>
      <c r="AS172" s="96">
        <v>1175267</v>
      </c>
      <c r="AT172" s="96">
        <v>1186873</v>
      </c>
      <c r="AU172" s="96">
        <v>1196287</v>
      </c>
      <c r="AV172" s="96">
        <v>1204621</v>
      </c>
      <c r="AW172" s="96">
        <v>1213370</v>
      </c>
      <c r="AX172" s="96">
        <v>1221003</v>
      </c>
      <c r="AY172" s="96">
        <v>1228254</v>
      </c>
      <c r="AZ172" s="96">
        <v>1233996</v>
      </c>
      <c r="BA172" s="96">
        <v>1239630</v>
      </c>
      <c r="BB172" s="96">
        <v>1244121</v>
      </c>
      <c r="BC172" s="96">
        <v>1247429</v>
      </c>
      <c r="BD172" s="96">
        <v>1250400</v>
      </c>
      <c r="BE172" s="96">
        <v>1252404</v>
      </c>
      <c r="BF172" s="96">
        <v>1255882</v>
      </c>
      <c r="BG172" s="96">
        <v>1258927</v>
      </c>
      <c r="BH172" s="96">
        <v>1261208</v>
      </c>
      <c r="BI172" s="96">
        <v>1262879</v>
      </c>
      <c r="BJ172" s="96">
        <v>1263747</v>
      </c>
      <c r="BK172" s="96">
        <v>1264887</v>
      </c>
      <c r="BL172" s="96">
        <v>1265577</v>
      </c>
      <c r="BM172" s="96">
        <v>1265985</v>
      </c>
      <c r="BN172" s="96">
        <v>1266014</v>
      </c>
      <c r="BO172" s="96">
        <v>1266334</v>
      </c>
      <c r="BP172" s="96">
        <v>1262523</v>
      </c>
      <c r="BQ172" s="96">
        <v>1261041</v>
      </c>
    </row>
    <row r="173" spans="1:69" x14ac:dyDescent="0.25">
      <c r="A173" s="96" t="s">
        <v>388</v>
      </c>
      <c r="B173" s="96" t="s">
        <v>389</v>
      </c>
      <c r="C173" s="96" t="s">
        <v>4215</v>
      </c>
      <c r="D173" s="101">
        <f t="shared" si="2"/>
        <v>17041008.823529411</v>
      </c>
      <c r="E173" s="96" t="s">
        <v>4216</v>
      </c>
      <c r="F173" s="96">
        <v>3621081</v>
      </c>
      <c r="G173" s="96">
        <v>3708193</v>
      </c>
      <c r="H173" s="96">
        <v>3799155</v>
      </c>
      <c r="I173" s="96">
        <v>3893628</v>
      </c>
      <c r="J173" s="96">
        <v>3990361</v>
      </c>
      <c r="K173" s="96">
        <v>4089097</v>
      </c>
      <c r="L173" s="96">
        <v>4190764</v>
      </c>
      <c r="M173" s="96">
        <v>4295762</v>
      </c>
      <c r="N173" s="96">
        <v>4403430</v>
      </c>
      <c r="O173" s="96">
        <v>4512861</v>
      </c>
      <c r="P173" s="96">
        <v>4625141</v>
      </c>
      <c r="Q173" s="96">
        <v>4742480</v>
      </c>
      <c r="R173" s="96">
        <v>4865978</v>
      </c>
      <c r="S173" s="96">
        <v>4996239</v>
      </c>
      <c r="T173" s="96">
        <v>5134199</v>
      </c>
      <c r="U173" s="96">
        <v>5280965</v>
      </c>
      <c r="V173" s="96">
        <v>5438226</v>
      </c>
      <c r="W173" s="96">
        <v>5611712</v>
      </c>
      <c r="X173" s="96">
        <v>5808810</v>
      </c>
      <c r="Y173" s="96">
        <v>6029140</v>
      </c>
      <c r="Z173" s="96">
        <v>6267369</v>
      </c>
      <c r="AA173" s="96">
        <v>6519891</v>
      </c>
      <c r="AB173" s="96">
        <v>6784347</v>
      </c>
      <c r="AC173" s="96">
        <v>7058317</v>
      </c>
      <c r="AD173" s="96">
        <v>7339002</v>
      </c>
      <c r="AE173" s="96">
        <v>7625078</v>
      </c>
      <c r="AF173" s="96">
        <v>7909819</v>
      </c>
      <c r="AG173" s="96">
        <v>8295993</v>
      </c>
      <c r="AH173" s="96">
        <v>8754781</v>
      </c>
      <c r="AI173" s="96">
        <v>9174895</v>
      </c>
      <c r="AJ173" s="96">
        <v>9539665</v>
      </c>
      <c r="AK173" s="96">
        <v>9831584</v>
      </c>
      <c r="AL173" s="96">
        <v>10115420</v>
      </c>
      <c r="AM173" s="96">
        <v>10257233</v>
      </c>
      <c r="AN173" s="96">
        <v>10131799</v>
      </c>
      <c r="AO173" s="96">
        <v>10112816</v>
      </c>
      <c r="AP173" s="96">
        <v>10310528</v>
      </c>
      <c r="AQ173" s="96">
        <v>10512678</v>
      </c>
      <c r="AR173" s="96">
        <v>10732456</v>
      </c>
      <c r="AS173" s="96">
        <v>10973956</v>
      </c>
      <c r="AT173" s="96">
        <v>11229387</v>
      </c>
      <c r="AU173" s="96">
        <v>11498818</v>
      </c>
      <c r="AV173" s="96">
        <v>11784498</v>
      </c>
      <c r="AW173" s="96">
        <v>12087965</v>
      </c>
      <c r="AX173" s="96">
        <v>12411342</v>
      </c>
      <c r="AY173" s="96">
        <v>12755648</v>
      </c>
      <c r="AZ173" s="96">
        <v>13118307</v>
      </c>
      <c r="BA173" s="96">
        <v>13495463</v>
      </c>
      <c r="BB173" s="96">
        <v>13889423</v>
      </c>
      <c r="BC173" s="96">
        <v>14298932</v>
      </c>
      <c r="BD173" s="96">
        <v>14718422</v>
      </c>
      <c r="BE173" s="96">
        <v>15146094</v>
      </c>
      <c r="BF173" s="96">
        <v>15581251</v>
      </c>
      <c r="BG173" s="96">
        <v>16024775</v>
      </c>
      <c r="BH173" s="96">
        <v>16477966</v>
      </c>
      <c r="BI173" s="96">
        <v>16938942</v>
      </c>
      <c r="BJ173" s="96">
        <v>17405624</v>
      </c>
      <c r="BK173" s="96">
        <v>17881167</v>
      </c>
      <c r="BL173" s="96">
        <v>18367883</v>
      </c>
      <c r="BM173" s="96">
        <v>18867337</v>
      </c>
      <c r="BN173" s="96">
        <v>19377061</v>
      </c>
      <c r="BO173" s="96">
        <v>19889742</v>
      </c>
      <c r="BP173" s="96">
        <v>20405317</v>
      </c>
      <c r="BQ173" s="96">
        <v>20931751</v>
      </c>
    </row>
    <row r="174" spans="1:69" x14ac:dyDescent="0.25">
      <c r="A174" s="96" t="s">
        <v>390</v>
      </c>
      <c r="B174" s="96" t="s">
        <v>391</v>
      </c>
      <c r="C174" s="96" t="s">
        <v>4215</v>
      </c>
      <c r="D174" s="101">
        <f t="shared" si="2"/>
        <v>30945435.705882352</v>
      </c>
      <c r="E174" s="96" t="s">
        <v>4216</v>
      </c>
      <c r="F174" s="96">
        <v>7833782</v>
      </c>
      <c r="G174" s="96">
        <v>8074805</v>
      </c>
      <c r="H174" s="96">
        <v>8324218</v>
      </c>
      <c r="I174" s="96">
        <v>8579350</v>
      </c>
      <c r="J174" s="96">
        <v>8835925</v>
      </c>
      <c r="K174" s="96">
        <v>9091016</v>
      </c>
      <c r="L174" s="96">
        <v>9340240</v>
      </c>
      <c r="M174" s="96">
        <v>9582086</v>
      </c>
      <c r="N174" s="96">
        <v>9821308</v>
      </c>
      <c r="O174" s="96">
        <v>10061684</v>
      </c>
      <c r="P174" s="96">
        <v>10306508</v>
      </c>
      <c r="Q174" s="96">
        <v>10552557</v>
      </c>
      <c r="R174" s="96">
        <v>10801619</v>
      </c>
      <c r="S174" s="96">
        <v>11062664</v>
      </c>
      <c r="T174" s="96">
        <v>11335187</v>
      </c>
      <c r="U174" s="96">
        <v>11617947</v>
      </c>
      <c r="V174" s="96">
        <v>11910081</v>
      </c>
      <c r="W174" s="96">
        <v>12218924</v>
      </c>
      <c r="X174" s="96">
        <v>12543892</v>
      </c>
      <c r="Y174" s="96">
        <v>12875011</v>
      </c>
      <c r="Z174" s="96">
        <v>13215707</v>
      </c>
      <c r="AA174" s="96">
        <v>13564594</v>
      </c>
      <c r="AB174" s="96">
        <v>13921029</v>
      </c>
      <c r="AC174" s="96">
        <v>14292862</v>
      </c>
      <c r="AD174" s="96">
        <v>14686454</v>
      </c>
      <c r="AE174" s="96">
        <v>15108135</v>
      </c>
      <c r="AF174" s="96">
        <v>15558740</v>
      </c>
      <c r="AG174" s="96">
        <v>16033103</v>
      </c>
      <c r="AH174" s="96">
        <v>16524616</v>
      </c>
      <c r="AI174" s="96">
        <v>17020143</v>
      </c>
      <c r="AJ174" s="96">
        <v>17517054</v>
      </c>
      <c r="AK174" s="96">
        <v>18017464</v>
      </c>
      <c r="AL174" s="96">
        <v>18526708</v>
      </c>
      <c r="AM174" s="96">
        <v>19050077</v>
      </c>
      <c r="AN174" s="96">
        <v>19588703</v>
      </c>
      <c r="AO174" s="96">
        <v>20136888</v>
      </c>
      <c r="AP174" s="96">
        <v>20689051</v>
      </c>
      <c r="AQ174" s="96">
        <v>21249178</v>
      </c>
      <c r="AR174" s="96">
        <v>21810542</v>
      </c>
      <c r="AS174" s="96">
        <v>22368655</v>
      </c>
      <c r="AT174" s="96">
        <v>22945150</v>
      </c>
      <c r="AU174" s="96">
        <v>23542517</v>
      </c>
      <c r="AV174" s="96">
        <v>24142445</v>
      </c>
      <c r="AW174" s="96">
        <v>24739411</v>
      </c>
      <c r="AX174" s="96">
        <v>25333247</v>
      </c>
      <c r="AY174" s="96">
        <v>25923536</v>
      </c>
      <c r="AZ174" s="96">
        <v>26509413</v>
      </c>
      <c r="BA174" s="96">
        <v>27092604</v>
      </c>
      <c r="BB174" s="96">
        <v>27664296</v>
      </c>
      <c r="BC174" s="96">
        <v>28217204</v>
      </c>
      <c r="BD174" s="96">
        <v>28717731</v>
      </c>
      <c r="BE174" s="96">
        <v>29184133</v>
      </c>
      <c r="BF174" s="96">
        <v>29660212</v>
      </c>
      <c r="BG174" s="96">
        <v>30134807</v>
      </c>
      <c r="BH174" s="96">
        <v>30606459</v>
      </c>
      <c r="BI174" s="96">
        <v>31068833</v>
      </c>
      <c r="BJ174" s="96">
        <v>31526418</v>
      </c>
      <c r="BK174" s="96">
        <v>31975806</v>
      </c>
      <c r="BL174" s="96">
        <v>32399271</v>
      </c>
      <c r="BM174" s="96">
        <v>32804020</v>
      </c>
      <c r="BN174" s="96">
        <v>33199993</v>
      </c>
      <c r="BO174" s="96">
        <v>33573874</v>
      </c>
      <c r="BP174" s="96">
        <v>33938221</v>
      </c>
      <c r="BQ174" s="96">
        <v>34308525</v>
      </c>
    </row>
    <row r="175" spans="1:69" x14ac:dyDescent="0.25">
      <c r="A175" s="96" t="s">
        <v>392</v>
      </c>
      <c r="B175" s="96" t="s">
        <v>4047</v>
      </c>
      <c r="C175" s="96" t="s">
        <v>4215</v>
      </c>
      <c r="D175" s="101">
        <f t="shared" si="2"/>
        <v>355881635.52941179</v>
      </c>
      <c r="E175" s="96" t="s">
        <v>4216</v>
      </c>
      <c r="F175" s="96">
        <v>198624756</v>
      </c>
      <c r="G175" s="96">
        <v>202007500</v>
      </c>
      <c r="H175" s="96">
        <v>205198600</v>
      </c>
      <c r="I175" s="96">
        <v>208253700</v>
      </c>
      <c r="J175" s="96">
        <v>211262900</v>
      </c>
      <c r="K175" s="96">
        <v>214031100</v>
      </c>
      <c r="L175" s="96">
        <v>216659000</v>
      </c>
      <c r="M175" s="96">
        <v>219176000</v>
      </c>
      <c r="N175" s="96">
        <v>221503000</v>
      </c>
      <c r="O175" s="96">
        <v>223759000</v>
      </c>
      <c r="P175" s="96">
        <v>226431000</v>
      </c>
      <c r="Q175" s="96">
        <v>229677632</v>
      </c>
      <c r="R175" s="96">
        <v>232168663</v>
      </c>
      <c r="S175" s="96">
        <v>234454577</v>
      </c>
      <c r="T175" s="96">
        <v>236715369</v>
      </c>
      <c r="U175" s="96">
        <v>239169275</v>
      </c>
      <c r="V175" s="96">
        <v>241538008</v>
      </c>
      <c r="W175" s="96">
        <v>244018243</v>
      </c>
      <c r="X175" s="96">
        <v>246601803</v>
      </c>
      <c r="Y175" s="96">
        <v>249310344</v>
      </c>
      <c r="Z175" s="96">
        <v>251795337</v>
      </c>
      <c r="AA175" s="96">
        <v>254340965</v>
      </c>
      <c r="AB175" s="96">
        <v>256836391</v>
      </c>
      <c r="AC175" s="96">
        <v>259214381</v>
      </c>
      <c r="AD175" s="96">
        <v>261488476</v>
      </c>
      <c r="AE175" s="96">
        <v>263823014</v>
      </c>
      <c r="AF175" s="96">
        <v>266290660</v>
      </c>
      <c r="AG175" s="96">
        <v>268793450</v>
      </c>
      <c r="AH175" s="96">
        <v>271349094</v>
      </c>
      <c r="AI175" s="96">
        <v>274154622</v>
      </c>
      <c r="AJ175" s="96">
        <v>277373464</v>
      </c>
      <c r="AK175" s="96">
        <v>281077441</v>
      </c>
      <c r="AL175" s="96">
        <v>284943859</v>
      </c>
      <c r="AM175" s="96">
        <v>288662674</v>
      </c>
      <c r="AN175" s="96">
        <v>292185983</v>
      </c>
      <c r="AO175" s="96">
        <v>295640057</v>
      </c>
      <c r="AP175" s="96">
        <v>299064347</v>
      </c>
      <c r="AQ175" s="96">
        <v>302623445</v>
      </c>
      <c r="AR175" s="96">
        <v>306070116</v>
      </c>
      <c r="AS175" s="96">
        <v>309502571</v>
      </c>
      <c r="AT175" s="96">
        <v>312909974</v>
      </c>
      <c r="AU175" s="96">
        <v>316052314</v>
      </c>
      <c r="AV175" s="96">
        <v>319047304</v>
      </c>
      <c r="AW175" s="96">
        <v>321813719</v>
      </c>
      <c r="AX175" s="96">
        <v>324807845</v>
      </c>
      <c r="AY175" s="96">
        <v>327823485</v>
      </c>
      <c r="AZ175" s="96">
        <v>331015628</v>
      </c>
      <c r="BA175" s="96">
        <v>334184981</v>
      </c>
      <c r="BB175" s="96">
        <v>337406537</v>
      </c>
      <c r="BC175" s="96">
        <v>340467234</v>
      </c>
      <c r="BD175" s="96">
        <v>343398169</v>
      </c>
      <c r="BE175" s="96">
        <v>345987266</v>
      </c>
      <c r="BF175" s="96">
        <v>348655855</v>
      </c>
      <c r="BG175" s="96">
        <v>351205940</v>
      </c>
      <c r="BH175" s="96">
        <v>353885533</v>
      </c>
      <c r="BI175" s="96">
        <v>356508729</v>
      </c>
      <c r="BJ175" s="96">
        <v>359247112</v>
      </c>
      <c r="BK175" s="96">
        <v>361731076</v>
      </c>
      <c r="BL175" s="96">
        <v>363974737</v>
      </c>
      <c r="BM175" s="96">
        <v>366012359</v>
      </c>
      <c r="BN175" s="96">
        <v>369619464</v>
      </c>
      <c r="BO175" s="96">
        <v>370352605</v>
      </c>
      <c r="BP175" s="96">
        <v>372274062</v>
      </c>
      <c r="BQ175" s="96">
        <v>375076145</v>
      </c>
    </row>
    <row r="176" spans="1:69" x14ac:dyDescent="0.25">
      <c r="A176" s="96" t="s">
        <v>393</v>
      </c>
      <c r="B176" s="96" t="s">
        <v>394</v>
      </c>
      <c r="C176" s="96" t="s">
        <v>4215</v>
      </c>
      <c r="D176" s="101">
        <f t="shared" si="2"/>
        <v>2292817.7647058824</v>
      </c>
      <c r="E176" s="96" t="s">
        <v>4216</v>
      </c>
      <c r="F176" s="96">
        <v>590181</v>
      </c>
      <c r="G176" s="96">
        <v>601424</v>
      </c>
      <c r="H176" s="96">
        <v>613808</v>
      </c>
      <c r="I176" s="96">
        <v>627358</v>
      </c>
      <c r="J176" s="96">
        <v>642054</v>
      </c>
      <c r="K176" s="96">
        <v>657887</v>
      </c>
      <c r="L176" s="96">
        <v>674818</v>
      </c>
      <c r="M176" s="96">
        <v>693063</v>
      </c>
      <c r="N176" s="96">
        <v>712427</v>
      </c>
      <c r="O176" s="96">
        <v>732881</v>
      </c>
      <c r="P176" s="96">
        <v>754467</v>
      </c>
      <c r="Q176" s="96">
        <v>776995</v>
      </c>
      <c r="R176" s="96">
        <v>800610</v>
      </c>
      <c r="S176" s="96">
        <v>824918</v>
      </c>
      <c r="T176" s="96">
        <v>850091</v>
      </c>
      <c r="U176" s="96">
        <v>876572</v>
      </c>
      <c r="V176" s="96">
        <v>901840</v>
      </c>
      <c r="W176" s="96">
        <v>926109</v>
      </c>
      <c r="X176" s="96">
        <v>942023</v>
      </c>
      <c r="Y176" s="96">
        <v>957334</v>
      </c>
      <c r="Z176" s="96">
        <v>975994</v>
      </c>
      <c r="AA176" s="96">
        <v>987394</v>
      </c>
      <c r="AB176" s="96">
        <v>1005520</v>
      </c>
      <c r="AC176" s="96">
        <v>1033085</v>
      </c>
      <c r="AD176" s="96">
        <v>1061995</v>
      </c>
      <c r="AE176" s="96">
        <v>1093311</v>
      </c>
      <c r="AF176" s="96">
        <v>1127989</v>
      </c>
      <c r="AG176" s="96">
        <v>1165430</v>
      </c>
      <c r="AH176" s="96">
        <v>1207949</v>
      </c>
      <c r="AI176" s="96">
        <v>1288070</v>
      </c>
      <c r="AJ176" s="96">
        <v>1369011</v>
      </c>
      <c r="AK176" s="96">
        <v>1415617</v>
      </c>
      <c r="AL176" s="96">
        <v>1461687</v>
      </c>
      <c r="AM176" s="96">
        <v>1509834</v>
      </c>
      <c r="AN176" s="96">
        <v>1558449</v>
      </c>
      <c r="AO176" s="96">
        <v>1605370</v>
      </c>
      <c r="AP176" s="96">
        <v>1650066</v>
      </c>
      <c r="AQ176" s="96">
        <v>1693242</v>
      </c>
      <c r="AR176" s="96">
        <v>1735953</v>
      </c>
      <c r="AS176" s="96">
        <v>1778277</v>
      </c>
      <c r="AT176" s="96">
        <v>1819141</v>
      </c>
      <c r="AU176" s="96">
        <v>1856402</v>
      </c>
      <c r="AV176" s="96">
        <v>1888525</v>
      </c>
      <c r="AW176" s="96">
        <v>1915425</v>
      </c>
      <c r="AX176" s="96">
        <v>1939406</v>
      </c>
      <c r="AY176" s="96">
        <v>1962865</v>
      </c>
      <c r="AZ176" s="96">
        <v>1986558</v>
      </c>
      <c r="BA176" s="96">
        <v>2011492</v>
      </c>
      <c r="BB176" s="96">
        <v>2038552</v>
      </c>
      <c r="BC176" s="96">
        <v>2067919</v>
      </c>
      <c r="BD176" s="96">
        <v>2099271</v>
      </c>
      <c r="BE176" s="96">
        <v>2132340</v>
      </c>
      <c r="BF176" s="96">
        <v>2167470</v>
      </c>
      <c r="BG176" s="96">
        <v>2204510</v>
      </c>
      <c r="BH176" s="96">
        <v>2243001</v>
      </c>
      <c r="BI176" s="96">
        <v>2282704</v>
      </c>
      <c r="BJ176" s="96">
        <v>2323352</v>
      </c>
      <c r="BK176" s="96">
        <v>2364534</v>
      </c>
      <c r="BL176" s="96">
        <v>2405680</v>
      </c>
      <c r="BM176" s="96">
        <v>2446644</v>
      </c>
      <c r="BN176" s="96">
        <v>2489098</v>
      </c>
      <c r="BO176" s="96">
        <v>2530151</v>
      </c>
      <c r="BP176" s="96">
        <v>2567012</v>
      </c>
      <c r="BQ176" s="96">
        <v>2604172</v>
      </c>
    </row>
    <row r="177" spans="1:69" x14ac:dyDescent="0.25">
      <c r="A177" s="96" t="s">
        <v>395</v>
      </c>
      <c r="B177" s="96" t="s">
        <v>4046</v>
      </c>
      <c r="C177" s="96" t="s">
        <v>4215</v>
      </c>
      <c r="D177" s="101">
        <f t="shared" si="2"/>
        <v>262016.17647058822</v>
      </c>
      <c r="E177" s="96" t="s">
        <v>4216</v>
      </c>
      <c r="F177" s="96">
        <v>79000</v>
      </c>
      <c r="G177" s="96">
        <v>81200</v>
      </c>
      <c r="H177" s="96">
        <v>83400</v>
      </c>
      <c r="I177" s="96">
        <v>85700</v>
      </c>
      <c r="J177" s="96">
        <v>88100</v>
      </c>
      <c r="K177" s="96">
        <v>90500</v>
      </c>
      <c r="L177" s="96">
        <v>93500</v>
      </c>
      <c r="M177" s="96">
        <v>96500</v>
      </c>
      <c r="N177" s="96">
        <v>99500</v>
      </c>
      <c r="O177" s="96">
        <v>104000</v>
      </c>
      <c r="P177" s="96">
        <v>112000</v>
      </c>
      <c r="Q177" s="96">
        <v>120000</v>
      </c>
      <c r="R177" s="96">
        <v>125500</v>
      </c>
      <c r="S177" s="96">
        <v>128500</v>
      </c>
      <c r="T177" s="96">
        <v>131000</v>
      </c>
      <c r="U177" s="96">
        <v>132500</v>
      </c>
      <c r="V177" s="96">
        <v>134000</v>
      </c>
      <c r="W177" s="96">
        <v>136000</v>
      </c>
      <c r="X177" s="96">
        <v>137500</v>
      </c>
      <c r="Y177" s="96">
        <v>138500</v>
      </c>
      <c r="Z177" s="96">
        <v>140050</v>
      </c>
      <c r="AA177" s="96">
        <v>142650</v>
      </c>
      <c r="AB177" s="96">
        <v>145700</v>
      </c>
      <c r="AC177" s="96">
        <v>148700</v>
      </c>
      <c r="AD177" s="96">
        <v>151650</v>
      </c>
      <c r="AE177" s="96">
        <v>154450</v>
      </c>
      <c r="AF177" s="96">
        <v>157350</v>
      </c>
      <c r="AG177" s="96">
        <v>160500</v>
      </c>
      <c r="AH177" s="96">
        <v>163650</v>
      </c>
      <c r="AI177" s="96">
        <v>166898</v>
      </c>
      <c r="AJ177" s="96">
        <v>170899</v>
      </c>
      <c r="AK177" s="96">
        <v>175362</v>
      </c>
      <c r="AL177" s="96">
        <v>179799</v>
      </c>
      <c r="AM177" s="96">
        <v>184496</v>
      </c>
      <c r="AN177" s="96">
        <v>189482</v>
      </c>
      <c r="AO177" s="96">
        <v>193816</v>
      </c>
      <c r="AP177" s="96">
        <v>197564</v>
      </c>
      <c r="AQ177" s="96">
        <v>201418</v>
      </c>
      <c r="AR177" s="96">
        <v>205279</v>
      </c>
      <c r="AS177" s="96">
        <v>209214</v>
      </c>
      <c r="AT177" s="96">
        <v>213230</v>
      </c>
      <c r="AU177" s="96">
        <v>217324</v>
      </c>
      <c r="AV177" s="96">
        <v>221490</v>
      </c>
      <c r="AW177" s="96">
        <v>225296</v>
      </c>
      <c r="AX177" s="96">
        <v>228750</v>
      </c>
      <c r="AY177" s="96">
        <v>232250</v>
      </c>
      <c r="AZ177" s="96">
        <v>235750</v>
      </c>
      <c r="BA177" s="96">
        <v>239250</v>
      </c>
      <c r="BB177" s="96">
        <v>242750</v>
      </c>
      <c r="BC177" s="96">
        <v>245950</v>
      </c>
      <c r="BD177" s="96">
        <v>249750</v>
      </c>
      <c r="BE177" s="96">
        <v>254350</v>
      </c>
      <c r="BF177" s="96">
        <v>259000</v>
      </c>
      <c r="BG177" s="96">
        <v>263650</v>
      </c>
      <c r="BH177" s="96">
        <v>268050</v>
      </c>
      <c r="BI177" s="96">
        <v>269460</v>
      </c>
      <c r="BJ177" s="96">
        <v>270220</v>
      </c>
      <c r="BK177" s="96">
        <v>270810</v>
      </c>
      <c r="BL177" s="96">
        <v>271170</v>
      </c>
      <c r="BM177" s="96">
        <v>271240</v>
      </c>
      <c r="BN177" s="96">
        <v>271080</v>
      </c>
      <c r="BO177" s="96">
        <v>270390</v>
      </c>
      <c r="BP177" s="96">
        <v>269215</v>
      </c>
      <c r="BQ177" s="96">
        <v>267940</v>
      </c>
    </row>
    <row r="178" spans="1:69" x14ac:dyDescent="0.25">
      <c r="A178" s="96" t="s">
        <v>396</v>
      </c>
      <c r="B178" s="96" t="s">
        <v>397</v>
      </c>
      <c r="C178" s="96" t="s">
        <v>4215</v>
      </c>
      <c r="D178" s="101">
        <f t="shared" si="2"/>
        <v>20476862.294117648</v>
      </c>
      <c r="E178" s="96" t="s">
        <v>4216</v>
      </c>
      <c r="F178" s="96">
        <v>3497431</v>
      </c>
      <c r="G178" s="96">
        <v>3602530</v>
      </c>
      <c r="H178" s="96">
        <v>3711068</v>
      </c>
      <c r="I178" s="96">
        <v>3822697</v>
      </c>
      <c r="J178" s="96">
        <v>3937008</v>
      </c>
      <c r="K178" s="96">
        <v>4053524</v>
      </c>
      <c r="L178" s="96">
        <v>4172501</v>
      </c>
      <c r="M178" s="96">
        <v>4294283</v>
      </c>
      <c r="N178" s="96">
        <v>4417954</v>
      </c>
      <c r="O178" s="96">
        <v>4542993</v>
      </c>
      <c r="P178" s="96">
        <v>4669708</v>
      </c>
      <c r="Q178" s="96">
        <v>4797068</v>
      </c>
      <c r="R178" s="96">
        <v>4926318</v>
      </c>
      <c r="S178" s="96">
        <v>5059382</v>
      </c>
      <c r="T178" s="96">
        <v>5196579</v>
      </c>
      <c r="U178" s="96">
        <v>5339497</v>
      </c>
      <c r="V178" s="96">
        <v>5488658</v>
      </c>
      <c r="W178" s="96">
        <v>5644703</v>
      </c>
      <c r="X178" s="96">
        <v>5810351</v>
      </c>
      <c r="Y178" s="96">
        <v>5987151</v>
      </c>
      <c r="Z178" s="96">
        <v>6173177</v>
      </c>
      <c r="AA178" s="96">
        <v>6366262</v>
      </c>
      <c r="AB178" s="96">
        <v>6564445</v>
      </c>
      <c r="AC178" s="96">
        <v>6766606</v>
      </c>
      <c r="AD178" s="96">
        <v>6973849</v>
      </c>
      <c r="AE178" s="96">
        <v>7187618</v>
      </c>
      <c r="AF178" s="96">
        <v>7408364</v>
      </c>
      <c r="AG178" s="96">
        <v>7636591</v>
      </c>
      <c r="AH178" s="96">
        <v>7872252</v>
      </c>
      <c r="AI178" s="96">
        <v>8116075</v>
      </c>
      <c r="AJ178" s="96">
        <v>8370648</v>
      </c>
      <c r="AK178" s="96">
        <v>8634640</v>
      </c>
      <c r="AL178" s="96">
        <v>8907644</v>
      </c>
      <c r="AM178" s="96">
        <v>9193078</v>
      </c>
      <c r="AN178" s="96">
        <v>9493324</v>
      </c>
      <c r="AO178" s="96">
        <v>9813918</v>
      </c>
      <c r="AP178" s="96">
        <v>10149937</v>
      </c>
      <c r="AQ178" s="96">
        <v>10494201</v>
      </c>
      <c r="AR178" s="96">
        <v>10854920</v>
      </c>
      <c r="AS178" s="96">
        <v>11231469</v>
      </c>
      <c r="AT178" s="96">
        <v>11622665</v>
      </c>
      <c r="AU178" s="96">
        <v>12031430</v>
      </c>
      <c r="AV178" s="96">
        <v>12456517</v>
      </c>
      <c r="AW178" s="96">
        <v>12900790</v>
      </c>
      <c r="AX178" s="96">
        <v>13366885</v>
      </c>
      <c r="AY178" s="96">
        <v>13855221</v>
      </c>
      <c r="AZ178" s="96">
        <v>14365168</v>
      </c>
      <c r="BA178" s="96">
        <v>14897873</v>
      </c>
      <c r="BB178" s="96">
        <v>15455175</v>
      </c>
      <c r="BC178" s="96">
        <v>16037915</v>
      </c>
      <c r="BD178" s="96">
        <v>16647543</v>
      </c>
      <c r="BE178" s="96">
        <v>17283112</v>
      </c>
      <c r="BF178" s="96">
        <v>17954407</v>
      </c>
      <c r="BG178" s="96">
        <v>18653199</v>
      </c>
      <c r="BH178" s="96">
        <v>19372014</v>
      </c>
      <c r="BI178" s="96">
        <v>20128124</v>
      </c>
      <c r="BJ178" s="96">
        <v>20921743</v>
      </c>
      <c r="BK178" s="96">
        <v>21737922</v>
      </c>
      <c r="BL178" s="96">
        <v>22577058</v>
      </c>
      <c r="BM178" s="96">
        <v>23443393</v>
      </c>
      <c r="BN178" s="96">
        <v>24333639</v>
      </c>
      <c r="BO178" s="96">
        <v>25252722</v>
      </c>
      <c r="BP178" s="96">
        <v>26207977</v>
      </c>
      <c r="BQ178" s="96">
        <v>27202843</v>
      </c>
    </row>
    <row r="179" spans="1:69" x14ac:dyDescent="0.25">
      <c r="A179" s="96" t="s">
        <v>178</v>
      </c>
      <c r="B179" s="96" t="s">
        <v>398</v>
      </c>
      <c r="C179" s="96" t="s">
        <v>4215</v>
      </c>
      <c r="D179" s="101">
        <f t="shared" si="2"/>
        <v>184693839.47058824</v>
      </c>
      <c r="E179" s="96" t="s">
        <v>4216</v>
      </c>
      <c r="F179" s="96">
        <v>44928342</v>
      </c>
      <c r="G179" s="96">
        <v>45855507</v>
      </c>
      <c r="H179" s="96">
        <v>46821845</v>
      </c>
      <c r="I179" s="96">
        <v>47822569</v>
      </c>
      <c r="J179" s="96">
        <v>48856332</v>
      </c>
      <c r="K179" s="96">
        <v>49925799</v>
      </c>
      <c r="L179" s="96">
        <v>51020296</v>
      </c>
      <c r="M179" s="96">
        <v>52106681</v>
      </c>
      <c r="N179" s="96">
        <v>53210119</v>
      </c>
      <c r="O179" s="96">
        <v>54360750</v>
      </c>
      <c r="P179" s="96">
        <v>55569264</v>
      </c>
      <c r="Q179" s="96">
        <v>56837614</v>
      </c>
      <c r="R179" s="96">
        <v>58173834</v>
      </c>
      <c r="S179" s="96">
        <v>59605446</v>
      </c>
      <c r="T179" s="96">
        <v>61157931</v>
      </c>
      <c r="U179" s="96">
        <v>62851312</v>
      </c>
      <c r="V179" s="96">
        <v>64658315</v>
      </c>
      <c r="W179" s="96">
        <v>66589655</v>
      </c>
      <c r="X179" s="96">
        <v>68633344</v>
      </c>
      <c r="Y179" s="96">
        <v>70750307</v>
      </c>
      <c r="Z179" s="96">
        <v>72951439</v>
      </c>
      <c r="AA179" s="96">
        <v>75175387</v>
      </c>
      <c r="AB179" s="96">
        <v>77388067</v>
      </c>
      <c r="AC179" s="96">
        <v>79351586</v>
      </c>
      <c r="AD179" s="96">
        <v>81337553</v>
      </c>
      <c r="AE179" s="96">
        <v>83585251</v>
      </c>
      <c r="AF179" s="96">
        <v>85804185</v>
      </c>
      <c r="AG179" s="96">
        <v>88044187</v>
      </c>
      <c r="AH179" s="96">
        <v>90351467</v>
      </c>
      <c r="AI179" s="96">
        <v>92744064</v>
      </c>
      <c r="AJ179" s="96">
        <v>95214257</v>
      </c>
      <c r="AK179" s="96">
        <v>97685360</v>
      </c>
      <c r="AL179" s="96">
        <v>100182045</v>
      </c>
      <c r="AM179" s="96">
        <v>102775465</v>
      </c>
      <c r="AN179" s="96">
        <v>105456121</v>
      </c>
      <c r="AO179" s="96">
        <v>108187610</v>
      </c>
      <c r="AP179" s="96">
        <v>110956183</v>
      </c>
      <c r="AQ179" s="96">
        <v>113791181</v>
      </c>
      <c r="AR179" s="96">
        <v>116690527</v>
      </c>
      <c r="AS179" s="96">
        <v>119695565</v>
      </c>
      <c r="AT179" s="96">
        <v>122851984</v>
      </c>
      <c r="AU179" s="96">
        <v>126152678</v>
      </c>
      <c r="AV179" s="96">
        <v>129583026</v>
      </c>
      <c r="AW179" s="96">
        <v>133119801</v>
      </c>
      <c r="AX179" s="96">
        <v>136756848</v>
      </c>
      <c r="AY179" s="96">
        <v>140490722</v>
      </c>
      <c r="AZ179" s="96">
        <v>144329764</v>
      </c>
      <c r="BA179" s="96">
        <v>148294028</v>
      </c>
      <c r="BB179" s="96">
        <v>152382506</v>
      </c>
      <c r="BC179" s="96">
        <v>156595758</v>
      </c>
      <c r="BD179" s="96">
        <v>160952853</v>
      </c>
      <c r="BE179" s="96">
        <v>165463745</v>
      </c>
      <c r="BF179" s="96">
        <v>170075932</v>
      </c>
      <c r="BG179" s="96">
        <v>174726123</v>
      </c>
      <c r="BH179" s="96">
        <v>179379016</v>
      </c>
      <c r="BI179" s="96">
        <v>183995785</v>
      </c>
      <c r="BJ179" s="96">
        <v>188666931</v>
      </c>
      <c r="BK179" s="96">
        <v>193495907</v>
      </c>
      <c r="BL179" s="96">
        <v>198387623</v>
      </c>
      <c r="BM179" s="96">
        <v>203304492</v>
      </c>
      <c r="BN179" s="96">
        <v>208327405</v>
      </c>
      <c r="BO179" s="96">
        <v>213401323</v>
      </c>
      <c r="BP179" s="96">
        <v>218541212</v>
      </c>
      <c r="BQ179" s="96">
        <v>223804632</v>
      </c>
    </row>
    <row r="180" spans="1:69" x14ac:dyDescent="0.25">
      <c r="A180" s="96" t="s">
        <v>399</v>
      </c>
      <c r="B180" s="96" t="s">
        <v>400</v>
      </c>
      <c r="C180" s="96" t="s">
        <v>4215</v>
      </c>
      <c r="D180" s="101">
        <f t="shared" si="2"/>
        <v>6307555.5294117648</v>
      </c>
      <c r="E180" s="96" t="s">
        <v>4216</v>
      </c>
      <c r="F180" s="96">
        <v>1789684</v>
      </c>
      <c r="G180" s="96">
        <v>1844630</v>
      </c>
      <c r="H180" s="96">
        <v>1901451</v>
      </c>
      <c r="I180" s="96">
        <v>1960155</v>
      </c>
      <c r="J180" s="96">
        <v>2020941</v>
      </c>
      <c r="K180" s="96">
        <v>2084097</v>
      </c>
      <c r="L180" s="96">
        <v>2150003</v>
      </c>
      <c r="M180" s="96">
        <v>2219001</v>
      </c>
      <c r="N180" s="96">
        <v>2291300</v>
      </c>
      <c r="O180" s="96">
        <v>2366635</v>
      </c>
      <c r="P180" s="96">
        <v>2444767</v>
      </c>
      <c r="Q180" s="96">
        <v>2525481</v>
      </c>
      <c r="R180" s="96">
        <v>2603182</v>
      </c>
      <c r="S180" s="96">
        <v>2682747</v>
      </c>
      <c r="T180" s="96">
        <v>2769211</v>
      </c>
      <c r="U180" s="96">
        <v>2857461</v>
      </c>
      <c r="V180" s="96">
        <v>2947454</v>
      </c>
      <c r="W180" s="96">
        <v>3038680</v>
      </c>
      <c r="X180" s="96">
        <v>3128544</v>
      </c>
      <c r="Y180" s="96">
        <v>3214311</v>
      </c>
      <c r="Z180" s="96">
        <v>3303309</v>
      </c>
      <c r="AA180" s="96">
        <v>3397659</v>
      </c>
      <c r="AB180" s="96">
        <v>3491906</v>
      </c>
      <c r="AC180" s="96">
        <v>3584610</v>
      </c>
      <c r="AD180" s="96">
        <v>3674501</v>
      </c>
      <c r="AE180" s="96">
        <v>3763034</v>
      </c>
      <c r="AF180" s="96">
        <v>3852017</v>
      </c>
      <c r="AG180" s="96">
        <v>3941463</v>
      </c>
      <c r="AH180" s="96">
        <v>4033291</v>
      </c>
      <c r="AI180" s="96">
        <v>4129447</v>
      </c>
      <c r="AJ180" s="96">
        <v>4227820</v>
      </c>
      <c r="AK180" s="96">
        <v>4327289</v>
      </c>
      <c r="AL180" s="96">
        <v>4427172</v>
      </c>
      <c r="AM180" s="96">
        <v>4526689</v>
      </c>
      <c r="AN180" s="96">
        <v>4625260</v>
      </c>
      <c r="AO180" s="96">
        <v>4721929</v>
      </c>
      <c r="AP180" s="96">
        <v>4812391</v>
      </c>
      <c r="AQ180" s="96">
        <v>4895962</v>
      </c>
      <c r="AR180" s="96">
        <v>4974552</v>
      </c>
      <c r="AS180" s="96">
        <v>5049878</v>
      </c>
      <c r="AT180" s="96">
        <v>5123222</v>
      </c>
      <c r="AU180" s="96">
        <v>5192764</v>
      </c>
      <c r="AV180" s="96">
        <v>5259006</v>
      </c>
      <c r="AW180" s="96">
        <v>5323062</v>
      </c>
      <c r="AX180" s="96">
        <v>5386223</v>
      </c>
      <c r="AY180" s="96">
        <v>5454678</v>
      </c>
      <c r="AZ180" s="96">
        <v>5529811</v>
      </c>
      <c r="BA180" s="96">
        <v>5607453</v>
      </c>
      <c r="BB180" s="96">
        <v>5687744</v>
      </c>
      <c r="BC180" s="96">
        <v>5770639</v>
      </c>
      <c r="BD180" s="96">
        <v>5855734</v>
      </c>
      <c r="BE180" s="96">
        <v>5942553</v>
      </c>
      <c r="BF180" s="96">
        <v>6030607</v>
      </c>
      <c r="BG180" s="96">
        <v>6119379</v>
      </c>
      <c r="BH180" s="96">
        <v>6208676</v>
      </c>
      <c r="BI180" s="96">
        <v>6298598</v>
      </c>
      <c r="BJ180" s="96">
        <v>6389235</v>
      </c>
      <c r="BK180" s="96">
        <v>6480532</v>
      </c>
      <c r="BL180" s="96">
        <v>6572233</v>
      </c>
      <c r="BM180" s="96">
        <v>6663924</v>
      </c>
      <c r="BN180" s="96">
        <v>6755895</v>
      </c>
      <c r="BO180" s="96">
        <v>6850540</v>
      </c>
      <c r="BP180" s="96">
        <v>6948392</v>
      </c>
      <c r="BQ180" s="96">
        <v>7046310</v>
      </c>
    </row>
    <row r="181" spans="1:69" x14ac:dyDescent="0.25">
      <c r="A181" s="96" t="s">
        <v>66</v>
      </c>
      <c r="B181" s="96" t="s">
        <v>401</v>
      </c>
      <c r="C181" s="96" t="s">
        <v>4215</v>
      </c>
      <c r="D181" s="101">
        <f t="shared" si="2"/>
        <v>17019034.823529411</v>
      </c>
      <c r="E181" s="96" t="s">
        <v>4216</v>
      </c>
      <c r="F181" s="96">
        <v>11486631</v>
      </c>
      <c r="G181" s="96">
        <v>11638712</v>
      </c>
      <c r="H181" s="96">
        <v>11805689</v>
      </c>
      <c r="I181" s="96">
        <v>11965966</v>
      </c>
      <c r="J181" s="96">
        <v>12127120</v>
      </c>
      <c r="K181" s="96">
        <v>12294732</v>
      </c>
      <c r="L181" s="96">
        <v>12456251</v>
      </c>
      <c r="M181" s="96">
        <v>12598201</v>
      </c>
      <c r="N181" s="96">
        <v>12729721</v>
      </c>
      <c r="O181" s="96">
        <v>12877984</v>
      </c>
      <c r="P181" s="96">
        <v>13038526</v>
      </c>
      <c r="Q181" s="96">
        <v>13194497</v>
      </c>
      <c r="R181" s="96">
        <v>13328593</v>
      </c>
      <c r="S181" s="96">
        <v>13439322</v>
      </c>
      <c r="T181" s="96">
        <v>13545056</v>
      </c>
      <c r="U181" s="96">
        <v>13666335</v>
      </c>
      <c r="V181" s="96">
        <v>13774037</v>
      </c>
      <c r="W181" s="96">
        <v>13856185</v>
      </c>
      <c r="X181" s="96">
        <v>13941700</v>
      </c>
      <c r="Y181" s="96">
        <v>14038270</v>
      </c>
      <c r="Z181" s="96">
        <v>14149800</v>
      </c>
      <c r="AA181" s="96">
        <v>14247208</v>
      </c>
      <c r="AB181" s="96">
        <v>14312690</v>
      </c>
      <c r="AC181" s="96">
        <v>14367070</v>
      </c>
      <c r="AD181" s="96">
        <v>14424211</v>
      </c>
      <c r="AE181" s="96">
        <v>14491632</v>
      </c>
      <c r="AF181" s="96">
        <v>14572278</v>
      </c>
      <c r="AG181" s="96">
        <v>14665037</v>
      </c>
      <c r="AH181" s="96">
        <v>14760094</v>
      </c>
      <c r="AI181" s="96">
        <v>14848907</v>
      </c>
      <c r="AJ181" s="96">
        <v>14951510</v>
      </c>
      <c r="AK181" s="96">
        <v>15069798</v>
      </c>
      <c r="AL181" s="96">
        <v>15184166</v>
      </c>
      <c r="AM181" s="96">
        <v>15290368</v>
      </c>
      <c r="AN181" s="96">
        <v>15382838</v>
      </c>
      <c r="AO181" s="96">
        <v>15459006</v>
      </c>
      <c r="AP181" s="96">
        <v>15530498</v>
      </c>
      <c r="AQ181" s="96">
        <v>15610650</v>
      </c>
      <c r="AR181" s="96">
        <v>15707209</v>
      </c>
      <c r="AS181" s="96">
        <v>15812088</v>
      </c>
      <c r="AT181" s="96">
        <v>15925513</v>
      </c>
      <c r="AU181" s="96">
        <v>16046180</v>
      </c>
      <c r="AV181" s="96">
        <v>16148929</v>
      </c>
      <c r="AW181" s="96">
        <v>16225302</v>
      </c>
      <c r="AX181" s="96">
        <v>16281779</v>
      </c>
      <c r="AY181" s="96">
        <v>16319868</v>
      </c>
      <c r="AZ181" s="96">
        <v>16346101</v>
      </c>
      <c r="BA181" s="96">
        <v>16381696</v>
      </c>
      <c r="BB181" s="96">
        <v>16445593</v>
      </c>
      <c r="BC181" s="96">
        <v>16530388</v>
      </c>
      <c r="BD181" s="96">
        <v>16615394</v>
      </c>
      <c r="BE181" s="96">
        <v>16693074</v>
      </c>
      <c r="BF181" s="96">
        <v>16754962</v>
      </c>
      <c r="BG181" s="96">
        <v>16804432</v>
      </c>
      <c r="BH181" s="96">
        <v>16865008</v>
      </c>
      <c r="BI181" s="96">
        <v>16939923</v>
      </c>
      <c r="BJ181" s="96">
        <v>17030314</v>
      </c>
      <c r="BK181" s="96">
        <v>17131296</v>
      </c>
      <c r="BL181" s="96">
        <v>17231624</v>
      </c>
      <c r="BM181" s="96">
        <v>17344874</v>
      </c>
      <c r="BN181" s="96">
        <v>17441500</v>
      </c>
      <c r="BO181" s="96">
        <v>17533044</v>
      </c>
      <c r="BP181" s="96">
        <v>17700982</v>
      </c>
      <c r="BQ181" s="96">
        <v>17879488</v>
      </c>
    </row>
    <row r="182" spans="1:69" x14ac:dyDescent="0.25">
      <c r="A182" s="96" t="s">
        <v>48</v>
      </c>
      <c r="B182" s="96" t="s">
        <v>402</v>
      </c>
      <c r="C182" s="96" t="s">
        <v>4215</v>
      </c>
      <c r="D182" s="101">
        <f t="shared" si="2"/>
        <v>5147545.9411764704</v>
      </c>
      <c r="E182" s="96" t="s">
        <v>4216</v>
      </c>
      <c r="F182" s="96">
        <v>3581239</v>
      </c>
      <c r="G182" s="96">
        <v>3609800</v>
      </c>
      <c r="H182" s="96">
        <v>3638918</v>
      </c>
      <c r="I182" s="96">
        <v>3666537</v>
      </c>
      <c r="J182" s="96">
        <v>3694339</v>
      </c>
      <c r="K182" s="96">
        <v>3723168</v>
      </c>
      <c r="L182" s="96">
        <v>3753012</v>
      </c>
      <c r="M182" s="96">
        <v>3784539</v>
      </c>
      <c r="N182" s="96">
        <v>3816486</v>
      </c>
      <c r="O182" s="96">
        <v>3847707</v>
      </c>
      <c r="P182" s="96">
        <v>3875763</v>
      </c>
      <c r="Q182" s="96">
        <v>3903039</v>
      </c>
      <c r="R182" s="96">
        <v>3933004</v>
      </c>
      <c r="S182" s="96">
        <v>3960612</v>
      </c>
      <c r="T182" s="96">
        <v>3985258</v>
      </c>
      <c r="U182" s="96">
        <v>4007313</v>
      </c>
      <c r="V182" s="96">
        <v>4026152</v>
      </c>
      <c r="W182" s="96">
        <v>4043205</v>
      </c>
      <c r="X182" s="96">
        <v>4058671</v>
      </c>
      <c r="Y182" s="96">
        <v>4072517</v>
      </c>
      <c r="Z182" s="96">
        <v>4085620</v>
      </c>
      <c r="AA182" s="96">
        <v>4099702</v>
      </c>
      <c r="AB182" s="96">
        <v>4114787</v>
      </c>
      <c r="AC182" s="96">
        <v>4128432</v>
      </c>
      <c r="AD182" s="96">
        <v>4140099</v>
      </c>
      <c r="AE182" s="96">
        <v>4152516</v>
      </c>
      <c r="AF182" s="96">
        <v>4167354</v>
      </c>
      <c r="AG182" s="96">
        <v>4186905</v>
      </c>
      <c r="AH182" s="96">
        <v>4209488</v>
      </c>
      <c r="AI182" s="96">
        <v>4226901</v>
      </c>
      <c r="AJ182" s="96">
        <v>4241473</v>
      </c>
      <c r="AK182" s="96">
        <v>4261732</v>
      </c>
      <c r="AL182" s="96">
        <v>4286401</v>
      </c>
      <c r="AM182" s="96">
        <v>4311991</v>
      </c>
      <c r="AN182" s="96">
        <v>4336613</v>
      </c>
      <c r="AO182" s="96">
        <v>4359184</v>
      </c>
      <c r="AP182" s="96">
        <v>4381336</v>
      </c>
      <c r="AQ182" s="96">
        <v>4405157</v>
      </c>
      <c r="AR182" s="96">
        <v>4431464</v>
      </c>
      <c r="AS182" s="96">
        <v>4461913</v>
      </c>
      <c r="AT182" s="96">
        <v>4490967</v>
      </c>
      <c r="AU182" s="96">
        <v>4513751</v>
      </c>
      <c r="AV182" s="96">
        <v>4538159</v>
      </c>
      <c r="AW182" s="96">
        <v>4564855</v>
      </c>
      <c r="AX182" s="96">
        <v>4591910</v>
      </c>
      <c r="AY182" s="96">
        <v>4623291</v>
      </c>
      <c r="AZ182" s="96">
        <v>4660677</v>
      </c>
      <c r="BA182" s="96">
        <v>4709153</v>
      </c>
      <c r="BB182" s="96">
        <v>4768212</v>
      </c>
      <c r="BC182" s="96">
        <v>4828726</v>
      </c>
      <c r="BD182" s="96">
        <v>4889252</v>
      </c>
      <c r="BE182" s="96">
        <v>4953088</v>
      </c>
      <c r="BF182" s="96">
        <v>5018573</v>
      </c>
      <c r="BG182" s="96">
        <v>5079623</v>
      </c>
      <c r="BH182" s="96">
        <v>5137232</v>
      </c>
      <c r="BI182" s="96">
        <v>5188607</v>
      </c>
      <c r="BJ182" s="96">
        <v>5234519</v>
      </c>
      <c r="BK182" s="96">
        <v>5276968</v>
      </c>
      <c r="BL182" s="96">
        <v>5311916</v>
      </c>
      <c r="BM182" s="96">
        <v>5347896</v>
      </c>
      <c r="BN182" s="96">
        <v>5379475</v>
      </c>
      <c r="BO182" s="96">
        <v>5408320</v>
      </c>
      <c r="BP182" s="96">
        <v>5457127</v>
      </c>
      <c r="BQ182" s="96">
        <v>5519594</v>
      </c>
    </row>
    <row r="183" spans="1:69" x14ac:dyDescent="0.25">
      <c r="A183" s="96" t="s">
        <v>403</v>
      </c>
      <c r="B183" s="96" t="s">
        <v>404</v>
      </c>
      <c r="C183" s="96" t="s">
        <v>4215</v>
      </c>
      <c r="D183" s="101">
        <f t="shared" si="2"/>
        <v>28179199.529411763</v>
      </c>
      <c r="E183" s="96" t="s">
        <v>4216</v>
      </c>
      <c r="F183" s="96">
        <v>10167941</v>
      </c>
      <c r="G183" s="96">
        <v>10365144</v>
      </c>
      <c r="H183" s="96">
        <v>10570716</v>
      </c>
      <c r="I183" s="96">
        <v>10782717</v>
      </c>
      <c r="J183" s="96">
        <v>11002819</v>
      </c>
      <c r="K183" s="96">
        <v>11232951</v>
      </c>
      <c r="L183" s="96">
        <v>11470199</v>
      </c>
      <c r="M183" s="96">
        <v>11715579</v>
      </c>
      <c r="N183" s="96">
        <v>11970411</v>
      </c>
      <c r="O183" s="96">
        <v>12231874</v>
      </c>
      <c r="P183" s="96">
        <v>12501285</v>
      </c>
      <c r="Q183" s="96">
        <v>12774870</v>
      </c>
      <c r="R183" s="96">
        <v>13052220</v>
      </c>
      <c r="S183" s="96">
        <v>13335963</v>
      </c>
      <c r="T183" s="96">
        <v>13626301</v>
      </c>
      <c r="U183" s="96">
        <v>13925541</v>
      </c>
      <c r="V183" s="96">
        <v>14230738</v>
      </c>
      <c r="W183" s="96">
        <v>14550430</v>
      </c>
      <c r="X183" s="96">
        <v>14888770</v>
      </c>
      <c r="Y183" s="96">
        <v>15238564</v>
      </c>
      <c r="Z183" s="96">
        <v>15600442</v>
      </c>
      <c r="AA183" s="96">
        <v>15969792</v>
      </c>
      <c r="AB183" s="96">
        <v>16347124</v>
      </c>
      <c r="AC183" s="96">
        <v>16740664</v>
      </c>
      <c r="AD183" s="96">
        <v>17141610</v>
      </c>
      <c r="AE183" s="96">
        <v>17540571</v>
      </c>
      <c r="AF183" s="96">
        <v>17936926</v>
      </c>
      <c r="AG183" s="96">
        <v>18326204</v>
      </c>
      <c r="AH183" s="96">
        <v>18720745</v>
      </c>
      <c r="AI183" s="96">
        <v>19145077</v>
      </c>
      <c r="AJ183" s="96">
        <v>19616530</v>
      </c>
      <c r="AK183" s="96">
        <v>20130779</v>
      </c>
      <c r="AL183" s="96">
        <v>20702133</v>
      </c>
      <c r="AM183" s="96">
        <v>21267359</v>
      </c>
      <c r="AN183" s="96">
        <v>21794751</v>
      </c>
      <c r="AO183" s="96">
        <v>22305571</v>
      </c>
      <c r="AP183" s="96">
        <v>22783969</v>
      </c>
      <c r="AQ183" s="96">
        <v>23249417</v>
      </c>
      <c r="AR183" s="96">
        <v>23703328</v>
      </c>
      <c r="AS183" s="96">
        <v>24143157</v>
      </c>
      <c r="AT183" s="96">
        <v>24559500</v>
      </c>
      <c r="AU183" s="96">
        <v>24956071</v>
      </c>
      <c r="AV183" s="96">
        <v>25332178</v>
      </c>
      <c r="AW183" s="96">
        <v>25682908</v>
      </c>
      <c r="AX183" s="96">
        <v>26003965</v>
      </c>
      <c r="AY183" s="96">
        <v>26285110</v>
      </c>
      <c r="AZ183" s="96">
        <v>26518971</v>
      </c>
      <c r="BA183" s="96">
        <v>26713655</v>
      </c>
      <c r="BB183" s="96">
        <v>26881544</v>
      </c>
      <c r="BC183" s="96">
        <v>27026941</v>
      </c>
      <c r="BD183" s="96">
        <v>27161567</v>
      </c>
      <c r="BE183" s="96">
        <v>27266399</v>
      </c>
      <c r="BF183" s="96">
        <v>27330694</v>
      </c>
      <c r="BG183" s="96">
        <v>27381555</v>
      </c>
      <c r="BH183" s="96">
        <v>27462106</v>
      </c>
      <c r="BI183" s="96">
        <v>27610325</v>
      </c>
      <c r="BJ183" s="96">
        <v>27861186</v>
      </c>
      <c r="BK183" s="96">
        <v>28183426</v>
      </c>
      <c r="BL183" s="96">
        <v>28506712</v>
      </c>
      <c r="BM183" s="96">
        <v>28832496</v>
      </c>
      <c r="BN183" s="96">
        <v>29348627</v>
      </c>
      <c r="BO183" s="96">
        <v>30034989</v>
      </c>
      <c r="BP183" s="96">
        <v>30547580</v>
      </c>
      <c r="BQ183" s="96">
        <v>30896590</v>
      </c>
    </row>
    <row r="184" spans="1:69" x14ac:dyDescent="0.25">
      <c r="A184" s="96" t="s">
        <v>405</v>
      </c>
      <c r="B184" s="96" t="s">
        <v>4045</v>
      </c>
      <c r="C184" s="96" t="s">
        <v>4215</v>
      </c>
      <c r="D184" s="101">
        <f t="shared" si="2"/>
        <v>11292.882352941177</v>
      </c>
      <c r="E184" s="96" t="s">
        <v>4216</v>
      </c>
      <c r="F184" s="96">
        <v>4582</v>
      </c>
      <c r="G184" s="96">
        <v>4753</v>
      </c>
      <c r="H184" s="96">
        <v>4950</v>
      </c>
      <c r="I184" s="96">
        <v>5198</v>
      </c>
      <c r="J184" s="96">
        <v>5484</v>
      </c>
      <c r="K184" s="96">
        <v>5804</v>
      </c>
      <c r="L184" s="96">
        <v>6021</v>
      </c>
      <c r="M184" s="96">
        <v>6114</v>
      </c>
      <c r="N184" s="96">
        <v>6288</v>
      </c>
      <c r="O184" s="96">
        <v>6508</v>
      </c>
      <c r="P184" s="96">
        <v>6663</v>
      </c>
      <c r="Q184" s="96">
        <v>6778</v>
      </c>
      <c r="R184" s="96">
        <v>6883</v>
      </c>
      <c r="S184" s="96">
        <v>6990</v>
      </c>
      <c r="T184" s="96">
        <v>7096</v>
      </c>
      <c r="U184" s="96">
        <v>7199</v>
      </c>
      <c r="V184" s="96">
        <v>7306</v>
      </c>
      <c r="W184" s="96">
        <v>7441</v>
      </c>
      <c r="X184" s="96">
        <v>7541</v>
      </c>
      <c r="Y184" s="96">
        <v>7586</v>
      </c>
      <c r="Z184" s="96">
        <v>7635</v>
      </c>
      <c r="AA184" s="96">
        <v>7691</v>
      </c>
      <c r="AB184" s="96">
        <v>7672</v>
      </c>
      <c r="AC184" s="96">
        <v>7832</v>
      </c>
      <c r="AD184" s="96">
        <v>8125</v>
      </c>
      <c r="AE184" s="96">
        <v>8313</v>
      </c>
      <c r="AF184" s="96">
        <v>8527</v>
      </c>
      <c r="AG184" s="96">
        <v>8759</v>
      </c>
      <c r="AH184" s="96">
        <v>9022</v>
      </c>
      <c r="AI184" s="96">
        <v>9306</v>
      </c>
      <c r="AJ184" s="96">
        <v>9598</v>
      </c>
      <c r="AK184" s="96">
        <v>9902</v>
      </c>
      <c r="AL184" s="96">
        <v>10129</v>
      </c>
      <c r="AM184" s="96">
        <v>10226</v>
      </c>
      <c r="AN184" s="96">
        <v>10274</v>
      </c>
      <c r="AO184" s="96">
        <v>10316</v>
      </c>
      <c r="AP184" s="96">
        <v>10345</v>
      </c>
      <c r="AQ184" s="96">
        <v>10363</v>
      </c>
      <c r="AR184" s="96">
        <v>10377</v>
      </c>
      <c r="AS184" s="96">
        <v>10383</v>
      </c>
      <c r="AT184" s="96">
        <v>10377</v>
      </c>
      <c r="AU184" s="96">
        <v>10363</v>
      </c>
      <c r="AV184" s="96">
        <v>10351</v>
      </c>
      <c r="AW184" s="96">
        <v>10344</v>
      </c>
      <c r="AX184" s="96">
        <v>10335</v>
      </c>
      <c r="AY184" s="96">
        <v>10318</v>
      </c>
      <c r="AZ184" s="96">
        <v>10294</v>
      </c>
      <c r="BA184" s="96">
        <v>10267</v>
      </c>
      <c r="BB184" s="96">
        <v>10243</v>
      </c>
      <c r="BC184" s="96">
        <v>10233</v>
      </c>
      <c r="BD184" s="96">
        <v>10241</v>
      </c>
      <c r="BE184" s="96">
        <v>10283</v>
      </c>
      <c r="BF184" s="96">
        <v>10444</v>
      </c>
      <c r="BG184" s="96">
        <v>10694</v>
      </c>
      <c r="BH184" s="96">
        <v>10940</v>
      </c>
      <c r="BI184" s="96">
        <v>11185</v>
      </c>
      <c r="BJ184" s="96">
        <v>11437</v>
      </c>
      <c r="BK184" s="96">
        <v>11682</v>
      </c>
      <c r="BL184" s="96">
        <v>11924</v>
      </c>
      <c r="BM184" s="96">
        <v>12132</v>
      </c>
      <c r="BN184" s="96">
        <v>12315</v>
      </c>
      <c r="BO184" s="96">
        <v>12511</v>
      </c>
      <c r="BP184" s="96">
        <v>12668</v>
      </c>
      <c r="BQ184" s="96">
        <v>12780</v>
      </c>
    </row>
    <row r="185" spans="1:69" x14ac:dyDescent="0.25">
      <c r="A185" s="96" t="s">
        <v>110</v>
      </c>
      <c r="B185" s="96" t="s">
        <v>406</v>
      </c>
      <c r="C185" s="96" t="s">
        <v>4215</v>
      </c>
      <c r="D185" s="101">
        <f t="shared" si="2"/>
        <v>4673311.7647058824</v>
      </c>
      <c r="E185" s="96" t="s">
        <v>4216</v>
      </c>
      <c r="F185" s="96">
        <v>2371800</v>
      </c>
      <c r="G185" s="96">
        <v>2419700</v>
      </c>
      <c r="H185" s="96">
        <v>2482000</v>
      </c>
      <c r="I185" s="96">
        <v>2531800</v>
      </c>
      <c r="J185" s="96">
        <v>2585400</v>
      </c>
      <c r="K185" s="96">
        <v>2628400</v>
      </c>
      <c r="L185" s="96">
        <v>2675900</v>
      </c>
      <c r="M185" s="96">
        <v>2724100</v>
      </c>
      <c r="N185" s="96">
        <v>2748100</v>
      </c>
      <c r="O185" s="96">
        <v>2772800</v>
      </c>
      <c r="P185" s="96">
        <v>2810700</v>
      </c>
      <c r="Q185" s="96">
        <v>2853000</v>
      </c>
      <c r="R185" s="96">
        <v>2903900</v>
      </c>
      <c r="S185" s="96">
        <v>2961300</v>
      </c>
      <c r="T185" s="96">
        <v>3023700</v>
      </c>
      <c r="U185" s="96">
        <v>3083100</v>
      </c>
      <c r="V185" s="96">
        <v>3110500</v>
      </c>
      <c r="W185" s="96">
        <v>3120200</v>
      </c>
      <c r="X185" s="96">
        <v>3121200</v>
      </c>
      <c r="Y185" s="96">
        <v>3109000</v>
      </c>
      <c r="Z185" s="96">
        <v>3112900</v>
      </c>
      <c r="AA185" s="96">
        <v>3124900</v>
      </c>
      <c r="AB185" s="96">
        <v>3156100</v>
      </c>
      <c r="AC185" s="96">
        <v>3199300</v>
      </c>
      <c r="AD185" s="96">
        <v>3227100</v>
      </c>
      <c r="AE185" s="96">
        <v>3247100</v>
      </c>
      <c r="AF185" s="96">
        <v>3246300</v>
      </c>
      <c r="AG185" s="96">
        <v>3274400</v>
      </c>
      <c r="AH185" s="96">
        <v>3283400</v>
      </c>
      <c r="AI185" s="96">
        <v>3299200</v>
      </c>
      <c r="AJ185" s="96">
        <v>3329800</v>
      </c>
      <c r="AK185" s="96">
        <v>3495100</v>
      </c>
      <c r="AL185" s="96">
        <v>3531700</v>
      </c>
      <c r="AM185" s="96">
        <v>3572200</v>
      </c>
      <c r="AN185" s="96">
        <v>3620000</v>
      </c>
      <c r="AO185" s="96">
        <v>3673400</v>
      </c>
      <c r="AP185" s="96">
        <v>3732000</v>
      </c>
      <c r="AQ185" s="96">
        <v>3781300</v>
      </c>
      <c r="AR185" s="96">
        <v>3815000</v>
      </c>
      <c r="AS185" s="96">
        <v>3835100</v>
      </c>
      <c r="AT185" s="96">
        <v>3857700</v>
      </c>
      <c r="AU185" s="96">
        <v>3880500</v>
      </c>
      <c r="AV185" s="96">
        <v>3948500</v>
      </c>
      <c r="AW185" s="96">
        <v>4027200</v>
      </c>
      <c r="AX185" s="96">
        <v>4087500</v>
      </c>
      <c r="AY185" s="96">
        <v>4133900</v>
      </c>
      <c r="AZ185" s="96">
        <v>4184600</v>
      </c>
      <c r="BA185" s="96">
        <v>4223800</v>
      </c>
      <c r="BB185" s="96">
        <v>4259800</v>
      </c>
      <c r="BC185" s="96">
        <v>4302600</v>
      </c>
      <c r="BD185" s="96">
        <v>4350700</v>
      </c>
      <c r="BE185" s="96">
        <v>4384000</v>
      </c>
      <c r="BF185" s="96">
        <v>4408100</v>
      </c>
      <c r="BG185" s="96">
        <v>4442100</v>
      </c>
      <c r="BH185" s="96">
        <v>4516500</v>
      </c>
      <c r="BI185" s="96">
        <v>4609400</v>
      </c>
      <c r="BJ185" s="96">
        <v>4714100</v>
      </c>
      <c r="BK185" s="96">
        <v>4813600</v>
      </c>
      <c r="BL185" s="96">
        <v>4900600</v>
      </c>
      <c r="BM185" s="96">
        <v>4979200</v>
      </c>
      <c r="BN185" s="96">
        <v>5090200</v>
      </c>
      <c r="BO185" s="96">
        <v>5111300</v>
      </c>
      <c r="BP185" s="96">
        <v>5117200</v>
      </c>
      <c r="BQ185" s="96">
        <v>5223100</v>
      </c>
    </row>
    <row r="186" spans="1:69" x14ac:dyDescent="0.25">
      <c r="A186" s="96" t="s">
        <v>4044</v>
      </c>
      <c r="B186" s="96" t="s">
        <v>4043</v>
      </c>
      <c r="C186" s="96" t="s">
        <v>4215</v>
      </c>
      <c r="D186" s="101">
        <f t="shared" si="2"/>
        <v>1328620366.8235295</v>
      </c>
      <c r="E186" s="96" t="s">
        <v>4216</v>
      </c>
      <c r="F186" s="96">
        <v>807630906</v>
      </c>
      <c r="G186" s="96">
        <v>818832113</v>
      </c>
      <c r="H186" s="96">
        <v>830289099</v>
      </c>
      <c r="I186" s="96">
        <v>841722274</v>
      </c>
      <c r="J186" s="96">
        <v>853200694</v>
      </c>
      <c r="K186" s="96">
        <v>864404090</v>
      </c>
      <c r="L186" s="96">
        <v>875187633</v>
      </c>
      <c r="M186" s="96">
        <v>885770688</v>
      </c>
      <c r="N186" s="96">
        <v>896137038</v>
      </c>
      <c r="O186" s="96">
        <v>906483797</v>
      </c>
      <c r="P186" s="96">
        <v>916668377</v>
      </c>
      <c r="Q186" s="96">
        <v>928686457</v>
      </c>
      <c r="R186" s="96">
        <v>939481333</v>
      </c>
      <c r="S186" s="96">
        <v>949978422</v>
      </c>
      <c r="T186" s="96">
        <v>960279174</v>
      </c>
      <c r="U186" s="96">
        <v>970331948</v>
      </c>
      <c r="V186" s="96">
        <v>979795121</v>
      </c>
      <c r="W186" s="96">
        <v>989288517</v>
      </c>
      <c r="X186" s="96">
        <v>998939909</v>
      </c>
      <c r="Y186" s="96">
        <v>1008706437</v>
      </c>
      <c r="Z186" s="96">
        <v>1018252563</v>
      </c>
      <c r="AA186" s="96">
        <v>1027442087</v>
      </c>
      <c r="AB186" s="96">
        <v>1036208122</v>
      </c>
      <c r="AC186" s="96">
        <v>1044699000</v>
      </c>
      <c r="AD186" s="96">
        <v>1052818983</v>
      </c>
      <c r="AE186" s="96">
        <v>1060967506</v>
      </c>
      <c r="AF186" s="96">
        <v>1069253878</v>
      </c>
      <c r="AG186" s="96">
        <v>1077596775</v>
      </c>
      <c r="AH186" s="96">
        <v>1086103456</v>
      </c>
      <c r="AI186" s="96">
        <v>1095110298</v>
      </c>
      <c r="AJ186" s="96">
        <v>1104791543</v>
      </c>
      <c r="AK186" s="96">
        <v>1115756696</v>
      </c>
      <c r="AL186" s="96">
        <v>1126417384</v>
      </c>
      <c r="AM186" s="96">
        <v>1136605361</v>
      </c>
      <c r="AN186" s="96">
        <v>1146214585</v>
      </c>
      <c r="AO186" s="96">
        <v>1155551702</v>
      </c>
      <c r="AP186" s="96">
        <v>1164716390</v>
      </c>
      <c r="AQ186" s="96">
        <v>1173865390</v>
      </c>
      <c r="AR186" s="96">
        <v>1182690089</v>
      </c>
      <c r="AS186" s="96">
        <v>1191524686</v>
      </c>
      <c r="AT186" s="96">
        <v>1200179492</v>
      </c>
      <c r="AU186" s="96">
        <v>1209244330</v>
      </c>
      <c r="AV186" s="96">
        <v>1218395106</v>
      </c>
      <c r="AW186" s="96">
        <v>1227424218</v>
      </c>
      <c r="AX186" s="96">
        <v>1236495045</v>
      </c>
      <c r="AY186" s="96">
        <v>1245446032</v>
      </c>
      <c r="AZ186" s="96">
        <v>1254649829</v>
      </c>
      <c r="BA186" s="96">
        <v>1263898714</v>
      </c>
      <c r="BB186" s="96">
        <v>1273582233</v>
      </c>
      <c r="BC186" s="96">
        <v>1282496705</v>
      </c>
      <c r="BD186" s="96">
        <v>1290949310</v>
      </c>
      <c r="BE186" s="96">
        <v>1297593832</v>
      </c>
      <c r="BF186" s="96">
        <v>1305512665</v>
      </c>
      <c r="BG186" s="96">
        <v>1313642010</v>
      </c>
      <c r="BH186" s="96">
        <v>1322072133</v>
      </c>
      <c r="BI186" s="96">
        <v>1330316951</v>
      </c>
      <c r="BJ186" s="96">
        <v>1338792226</v>
      </c>
      <c r="BK186" s="96">
        <v>1346867182</v>
      </c>
      <c r="BL186" s="96">
        <v>1354843844</v>
      </c>
      <c r="BM186" s="96">
        <v>1362032167</v>
      </c>
      <c r="BN186" s="96">
        <v>1369502262</v>
      </c>
      <c r="BO186" s="96">
        <v>1371972508</v>
      </c>
      <c r="BP186" s="96">
        <v>1377465841</v>
      </c>
      <c r="BQ186" s="96">
        <v>1385005653</v>
      </c>
    </row>
    <row r="187" spans="1:69" x14ac:dyDescent="0.25">
      <c r="A187" s="96" t="s">
        <v>407</v>
      </c>
      <c r="B187" s="96" t="s">
        <v>408</v>
      </c>
      <c r="C187" s="96" t="s">
        <v>4215</v>
      </c>
      <c r="D187" s="101">
        <f t="shared" si="2"/>
        <v>3883808.9411764704</v>
      </c>
      <c r="E187" s="96" t="s">
        <v>4216</v>
      </c>
      <c r="F187" s="96">
        <v>536553</v>
      </c>
      <c r="G187" s="96">
        <v>546443</v>
      </c>
      <c r="H187" s="96">
        <v>557139</v>
      </c>
      <c r="I187" s="96">
        <v>568603</v>
      </c>
      <c r="J187" s="96">
        <v>580824</v>
      </c>
      <c r="K187" s="96">
        <v>593808</v>
      </c>
      <c r="L187" s="96">
        <v>607538</v>
      </c>
      <c r="M187" s="96">
        <v>622042</v>
      </c>
      <c r="N187" s="96">
        <v>637379</v>
      </c>
      <c r="O187" s="96">
        <v>653593</v>
      </c>
      <c r="P187" s="96">
        <v>670693</v>
      </c>
      <c r="Q187" s="96">
        <v>688803</v>
      </c>
      <c r="R187" s="96">
        <v>708045</v>
      </c>
      <c r="S187" s="96">
        <v>728597</v>
      </c>
      <c r="T187" s="96">
        <v>754676</v>
      </c>
      <c r="U187" s="96">
        <v>787194</v>
      </c>
      <c r="V187" s="96">
        <v>824081</v>
      </c>
      <c r="W187" s="96">
        <v>866124</v>
      </c>
      <c r="X187" s="96">
        <v>912750</v>
      </c>
      <c r="Y187" s="96">
        <v>963351</v>
      </c>
      <c r="Z187" s="96">
        <v>1017462</v>
      </c>
      <c r="AA187" s="96">
        <v>1075624</v>
      </c>
      <c r="AB187" s="96">
        <v>1138301</v>
      </c>
      <c r="AC187" s="96">
        <v>1204626</v>
      </c>
      <c r="AD187" s="96">
        <v>1273306</v>
      </c>
      <c r="AE187" s="96">
        <v>1353289</v>
      </c>
      <c r="AF187" s="96">
        <v>1443446</v>
      </c>
      <c r="AG187" s="96">
        <v>1533351</v>
      </c>
      <c r="AH187" s="96">
        <v>1623433</v>
      </c>
      <c r="AI187" s="96">
        <v>1713838</v>
      </c>
      <c r="AJ187" s="96">
        <v>1804524</v>
      </c>
      <c r="AK187" s="96">
        <v>1895187</v>
      </c>
      <c r="AL187" s="96">
        <v>1985227</v>
      </c>
      <c r="AM187" s="96">
        <v>2071868</v>
      </c>
      <c r="AN187" s="96">
        <v>2133675</v>
      </c>
      <c r="AO187" s="96">
        <v>2172672</v>
      </c>
      <c r="AP187" s="96">
        <v>2209958</v>
      </c>
      <c r="AQ187" s="96">
        <v>2245588</v>
      </c>
      <c r="AR187" s="96">
        <v>2279727</v>
      </c>
      <c r="AS187" s="96">
        <v>2312600</v>
      </c>
      <c r="AT187" s="96">
        <v>2344253</v>
      </c>
      <c r="AU187" s="96">
        <v>2374653</v>
      </c>
      <c r="AV187" s="96">
        <v>2403659</v>
      </c>
      <c r="AW187" s="96">
        <v>2431600</v>
      </c>
      <c r="AX187" s="96">
        <v>2468855</v>
      </c>
      <c r="AY187" s="96">
        <v>2515192</v>
      </c>
      <c r="AZ187" s="96">
        <v>2560649</v>
      </c>
      <c r="BA187" s="96">
        <v>2605700</v>
      </c>
      <c r="BB187" s="96">
        <v>2651028</v>
      </c>
      <c r="BC187" s="96">
        <v>2697537</v>
      </c>
      <c r="BD187" s="96">
        <v>2881914</v>
      </c>
      <c r="BE187" s="96">
        <v>3206870</v>
      </c>
      <c r="BF187" s="96">
        <v>3535579</v>
      </c>
      <c r="BG187" s="96">
        <v>3816680</v>
      </c>
      <c r="BH187" s="96">
        <v>4009267</v>
      </c>
      <c r="BI187" s="96">
        <v>4191776</v>
      </c>
      <c r="BJ187" s="96">
        <v>4398070</v>
      </c>
      <c r="BK187" s="96">
        <v>4541854</v>
      </c>
      <c r="BL187" s="96">
        <v>4601157</v>
      </c>
      <c r="BM187" s="96">
        <v>4602768</v>
      </c>
      <c r="BN187" s="96">
        <v>4543399</v>
      </c>
      <c r="BO187" s="96">
        <v>4520471</v>
      </c>
      <c r="BP187" s="96">
        <v>4576298</v>
      </c>
      <c r="BQ187" s="96">
        <v>4644384</v>
      </c>
    </row>
    <row r="188" spans="1:69" x14ac:dyDescent="0.25">
      <c r="A188" s="96" t="s">
        <v>4042</v>
      </c>
      <c r="B188" s="96" t="s">
        <v>4041</v>
      </c>
      <c r="C188" s="96" t="s">
        <v>4215</v>
      </c>
      <c r="D188" s="101">
        <f t="shared" si="2"/>
        <v>13069923.294117646</v>
      </c>
      <c r="E188" s="96" t="s">
        <v>4216</v>
      </c>
      <c r="F188" s="96">
        <v>5445174</v>
      </c>
      <c r="G188" s="96">
        <v>5532509</v>
      </c>
      <c r="H188" s="96">
        <v>5640179</v>
      </c>
      <c r="I188" s="96">
        <v>5749318</v>
      </c>
      <c r="J188" s="96">
        <v>5857846</v>
      </c>
      <c r="K188" s="96">
        <v>5962762</v>
      </c>
      <c r="L188" s="96">
        <v>6060863</v>
      </c>
      <c r="M188" s="96">
        <v>6152516</v>
      </c>
      <c r="N188" s="96">
        <v>6244897</v>
      </c>
      <c r="O188" s="96">
        <v>6341408</v>
      </c>
      <c r="P188" s="96">
        <v>6444640</v>
      </c>
      <c r="Q188" s="96">
        <v>6558201</v>
      </c>
      <c r="R188" s="96">
        <v>6677914</v>
      </c>
      <c r="S188" s="96">
        <v>6799972</v>
      </c>
      <c r="T188" s="96">
        <v>6918886</v>
      </c>
      <c r="U188" s="96">
        <v>7042972</v>
      </c>
      <c r="V188" s="96">
        <v>7179114</v>
      </c>
      <c r="W188" s="96">
        <v>7323252</v>
      </c>
      <c r="X188" s="96">
        <v>7467190</v>
      </c>
      <c r="Y188" s="96">
        <v>7614238</v>
      </c>
      <c r="Z188" s="96">
        <v>7762924</v>
      </c>
      <c r="AA188" s="96">
        <v>7905510</v>
      </c>
      <c r="AB188" s="96">
        <v>8047473</v>
      </c>
      <c r="AC188" s="96">
        <v>8189296</v>
      </c>
      <c r="AD188" s="96">
        <v>8333235</v>
      </c>
      <c r="AE188" s="96">
        <v>8490467</v>
      </c>
      <c r="AF188" s="96">
        <v>8657428</v>
      </c>
      <c r="AG188" s="96">
        <v>8831225</v>
      </c>
      <c r="AH188" s="96">
        <v>9011880</v>
      </c>
      <c r="AI188" s="96">
        <v>9197384</v>
      </c>
      <c r="AJ188" s="96">
        <v>9392516</v>
      </c>
      <c r="AK188" s="96">
        <v>9587391</v>
      </c>
      <c r="AL188" s="96">
        <v>9669343</v>
      </c>
      <c r="AM188" s="96">
        <v>9727386</v>
      </c>
      <c r="AN188" s="96">
        <v>9819529</v>
      </c>
      <c r="AO188" s="96">
        <v>9906710</v>
      </c>
      <c r="AP188" s="96">
        <v>10031623</v>
      </c>
      <c r="AQ188" s="96">
        <v>10168611</v>
      </c>
      <c r="AR188" s="96">
        <v>10308101</v>
      </c>
      <c r="AS188" s="96">
        <v>10465432</v>
      </c>
      <c r="AT188" s="96">
        <v>10620985</v>
      </c>
      <c r="AU188" s="96">
        <v>10764561</v>
      </c>
      <c r="AV188" s="96">
        <v>10909992</v>
      </c>
      <c r="AW188" s="96">
        <v>11056256</v>
      </c>
      <c r="AX188" s="96">
        <v>11222098</v>
      </c>
      <c r="AY188" s="96">
        <v>11405515</v>
      </c>
      <c r="AZ188" s="96">
        <v>11594881</v>
      </c>
      <c r="BA188" s="96">
        <v>11789816</v>
      </c>
      <c r="BB188" s="96">
        <v>11986192</v>
      </c>
      <c r="BC188" s="96">
        <v>12174812</v>
      </c>
      <c r="BD188" s="96">
        <v>12328684</v>
      </c>
      <c r="BE188" s="96">
        <v>12440374</v>
      </c>
      <c r="BF188" s="96">
        <v>12569929</v>
      </c>
      <c r="BG188" s="96">
        <v>12725773</v>
      </c>
      <c r="BH188" s="96">
        <v>12900102</v>
      </c>
      <c r="BI188" s="96">
        <v>13082531</v>
      </c>
      <c r="BJ188" s="96">
        <v>13258300</v>
      </c>
      <c r="BK188" s="96">
        <v>13439650</v>
      </c>
      <c r="BL188" s="96">
        <v>13608679</v>
      </c>
      <c r="BM188" s="96">
        <v>13751038</v>
      </c>
      <c r="BN188" s="96">
        <v>13853034</v>
      </c>
      <c r="BO188" s="96">
        <v>13943732</v>
      </c>
      <c r="BP188" s="96">
        <v>14095313</v>
      </c>
      <c r="BQ188" s="96">
        <v>14240737</v>
      </c>
    </row>
    <row r="189" spans="1:69" x14ac:dyDescent="0.25">
      <c r="A189" s="96" t="s">
        <v>180</v>
      </c>
      <c r="B189" s="96" t="s">
        <v>409</v>
      </c>
      <c r="C189" s="96" t="s">
        <v>4215</v>
      </c>
      <c r="D189" s="101">
        <f t="shared" si="2"/>
        <v>210919995</v>
      </c>
      <c r="E189" s="96" t="s">
        <v>4216</v>
      </c>
      <c r="F189" s="96">
        <v>45954226</v>
      </c>
      <c r="G189" s="96">
        <v>47060915</v>
      </c>
      <c r="H189" s="96">
        <v>48161841</v>
      </c>
      <c r="I189" s="96">
        <v>49325050</v>
      </c>
      <c r="J189" s="96">
        <v>50552592</v>
      </c>
      <c r="K189" s="96">
        <v>51841626</v>
      </c>
      <c r="L189" s="96">
        <v>53199414</v>
      </c>
      <c r="M189" s="96">
        <v>54629793</v>
      </c>
      <c r="N189" s="96">
        <v>56124743</v>
      </c>
      <c r="O189" s="96">
        <v>57676805</v>
      </c>
      <c r="P189" s="96">
        <v>59290872</v>
      </c>
      <c r="Q189" s="96">
        <v>60878781</v>
      </c>
      <c r="R189" s="96">
        <v>62509565</v>
      </c>
      <c r="S189" s="96">
        <v>64285624</v>
      </c>
      <c r="T189" s="96">
        <v>66149169</v>
      </c>
      <c r="U189" s="96">
        <v>68126999</v>
      </c>
      <c r="V189" s="96">
        <v>70230923</v>
      </c>
      <c r="W189" s="96">
        <v>72451105</v>
      </c>
      <c r="X189" s="96">
        <v>74789330</v>
      </c>
      <c r="Y189" s="96">
        <v>77407341</v>
      </c>
      <c r="Z189" s="96">
        <v>80624057</v>
      </c>
      <c r="AA189" s="96">
        <v>84270202</v>
      </c>
      <c r="AB189" s="96">
        <v>87828198</v>
      </c>
      <c r="AC189" s="96">
        <v>91080372</v>
      </c>
      <c r="AD189" s="96">
        <v>94003867</v>
      </c>
      <c r="AE189" s="96">
        <v>97121552</v>
      </c>
      <c r="AF189" s="96">
        <v>100618523</v>
      </c>
      <c r="AG189" s="96">
        <v>104251093</v>
      </c>
      <c r="AH189" s="96">
        <v>107967838</v>
      </c>
      <c r="AI189" s="96">
        <v>111670386</v>
      </c>
      <c r="AJ189" s="96">
        <v>115414069</v>
      </c>
      <c r="AK189" s="96">
        <v>119203569</v>
      </c>
      <c r="AL189" s="96">
        <v>122375179</v>
      </c>
      <c r="AM189" s="96">
        <v>125546615</v>
      </c>
      <c r="AN189" s="96">
        <v>129245139</v>
      </c>
      <c r="AO189" s="96">
        <v>133117476</v>
      </c>
      <c r="AP189" s="96">
        <v>137234810</v>
      </c>
      <c r="AQ189" s="96">
        <v>141330267</v>
      </c>
      <c r="AR189" s="96">
        <v>145476106</v>
      </c>
      <c r="AS189" s="96">
        <v>149694462</v>
      </c>
      <c r="AT189" s="96">
        <v>154369924</v>
      </c>
      <c r="AU189" s="96">
        <v>159217727</v>
      </c>
      <c r="AV189" s="96">
        <v>163262807</v>
      </c>
      <c r="AW189" s="96">
        <v>166876680</v>
      </c>
      <c r="AX189" s="96">
        <v>170648620</v>
      </c>
      <c r="AY189" s="96">
        <v>174372098</v>
      </c>
      <c r="AZ189" s="96">
        <v>178069984</v>
      </c>
      <c r="BA189" s="96">
        <v>181924521</v>
      </c>
      <c r="BB189" s="96">
        <v>185931955</v>
      </c>
      <c r="BC189" s="96">
        <v>190123222</v>
      </c>
      <c r="BD189" s="96">
        <v>194454498</v>
      </c>
      <c r="BE189" s="96">
        <v>198602738</v>
      </c>
      <c r="BF189" s="96">
        <v>202205861</v>
      </c>
      <c r="BG189" s="96">
        <v>205337562</v>
      </c>
      <c r="BH189" s="96">
        <v>208251628</v>
      </c>
      <c r="BI189" s="96">
        <v>210969298</v>
      </c>
      <c r="BJ189" s="96">
        <v>213524840</v>
      </c>
      <c r="BK189" s="96">
        <v>216379655</v>
      </c>
      <c r="BL189" s="96">
        <v>219731479</v>
      </c>
      <c r="BM189" s="96">
        <v>223293280</v>
      </c>
      <c r="BN189" s="96">
        <v>227196741</v>
      </c>
      <c r="BO189" s="96">
        <v>231402117</v>
      </c>
      <c r="BP189" s="96">
        <v>235824862</v>
      </c>
      <c r="BQ189" s="96">
        <v>240485658</v>
      </c>
    </row>
    <row r="190" spans="1:69" x14ac:dyDescent="0.25">
      <c r="A190" s="96" t="s">
        <v>142</v>
      </c>
      <c r="B190" s="96" t="s">
        <v>410</v>
      </c>
      <c r="C190" s="96" t="s">
        <v>4215</v>
      </c>
      <c r="D190" s="101">
        <f t="shared" si="2"/>
        <v>3956667.7058823528</v>
      </c>
      <c r="E190" s="96" t="s">
        <v>4216</v>
      </c>
      <c r="F190" s="96">
        <v>1126989</v>
      </c>
      <c r="G190" s="96">
        <v>1160832</v>
      </c>
      <c r="H190" s="96">
        <v>1196289</v>
      </c>
      <c r="I190" s="96">
        <v>1233267</v>
      </c>
      <c r="J190" s="96">
        <v>1271461</v>
      </c>
      <c r="K190" s="96">
        <v>1310556</v>
      </c>
      <c r="L190" s="96">
        <v>1350462</v>
      </c>
      <c r="M190" s="96">
        <v>1391072</v>
      </c>
      <c r="N190" s="96">
        <v>1432255</v>
      </c>
      <c r="O190" s="96">
        <v>1473965</v>
      </c>
      <c r="P190" s="96">
        <v>1516188</v>
      </c>
      <c r="Q190" s="96">
        <v>1559072</v>
      </c>
      <c r="R190" s="96">
        <v>1602646</v>
      </c>
      <c r="S190" s="96">
        <v>1646580</v>
      </c>
      <c r="T190" s="96">
        <v>1690676</v>
      </c>
      <c r="U190" s="96">
        <v>1734876</v>
      </c>
      <c r="V190" s="96">
        <v>1779037</v>
      </c>
      <c r="W190" s="96">
        <v>1823146</v>
      </c>
      <c r="X190" s="96">
        <v>1867313</v>
      </c>
      <c r="Y190" s="96">
        <v>1911814</v>
      </c>
      <c r="Z190" s="96">
        <v>1956987</v>
      </c>
      <c r="AA190" s="96">
        <v>2003092</v>
      </c>
      <c r="AB190" s="96">
        <v>2050247</v>
      </c>
      <c r="AC190" s="96">
        <v>2098499</v>
      </c>
      <c r="AD190" s="96">
        <v>2147577</v>
      </c>
      <c r="AE190" s="96">
        <v>2197065</v>
      </c>
      <c r="AF190" s="96">
        <v>2246960</v>
      </c>
      <c r="AG190" s="96">
        <v>2297231</v>
      </c>
      <c r="AH190" s="96">
        <v>2347821</v>
      </c>
      <c r="AI190" s="96">
        <v>2398535</v>
      </c>
      <c r="AJ190" s="96">
        <v>2449968</v>
      </c>
      <c r="AK190" s="96">
        <v>2502044</v>
      </c>
      <c r="AL190" s="96">
        <v>2554382</v>
      </c>
      <c r="AM190" s="96">
        <v>2607499</v>
      </c>
      <c r="AN190" s="96">
        <v>2661385</v>
      </c>
      <c r="AO190" s="96">
        <v>2716067</v>
      </c>
      <c r="AP190" s="96">
        <v>2771606</v>
      </c>
      <c r="AQ190" s="96">
        <v>2827992</v>
      </c>
      <c r="AR190" s="96">
        <v>2885177</v>
      </c>
      <c r="AS190" s="96">
        <v>2943120</v>
      </c>
      <c r="AT190" s="96">
        <v>3001731</v>
      </c>
      <c r="AU190" s="96">
        <v>3061024</v>
      </c>
      <c r="AV190" s="96">
        <v>3120990</v>
      </c>
      <c r="AW190" s="96">
        <v>3181608</v>
      </c>
      <c r="AX190" s="96">
        <v>3243311</v>
      </c>
      <c r="AY190" s="96">
        <v>3305868</v>
      </c>
      <c r="AZ190" s="96">
        <v>3368573</v>
      </c>
      <c r="BA190" s="96">
        <v>3431614</v>
      </c>
      <c r="BB190" s="96">
        <v>3495276</v>
      </c>
      <c r="BC190" s="96">
        <v>3559343</v>
      </c>
      <c r="BD190" s="96">
        <v>3623617</v>
      </c>
      <c r="BE190" s="96">
        <v>3688674</v>
      </c>
      <c r="BF190" s="96">
        <v>3754862</v>
      </c>
      <c r="BG190" s="96">
        <v>3821556</v>
      </c>
      <c r="BH190" s="96">
        <v>3888793</v>
      </c>
      <c r="BI190" s="96">
        <v>3957099</v>
      </c>
      <c r="BJ190" s="96">
        <v>4026336</v>
      </c>
      <c r="BK190" s="96">
        <v>4096063</v>
      </c>
      <c r="BL190" s="96">
        <v>4165255</v>
      </c>
      <c r="BM190" s="96">
        <v>4232532</v>
      </c>
      <c r="BN190" s="96">
        <v>4294396</v>
      </c>
      <c r="BO190" s="96">
        <v>4351267</v>
      </c>
      <c r="BP190" s="96">
        <v>4408581</v>
      </c>
      <c r="BQ190" s="96">
        <v>4468087</v>
      </c>
    </row>
    <row r="191" spans="1:69" x14ac:dyDescent="0.25">
      <c r="A191" s="96" t="s">
        <v>174</v>
      </c>
      <c r="B191" s="96" t="s">
        <v>411</v>
      </c>
      <c r="C191" s="96" t="s">
        <v>4215</v>
      </c>
      <c r="D191" s="101">
        <f t="shared" si="2"/>
        <v>31127471</v>
      </c>
      <c r="E191" s="96" t="s">
        <v>4216</v>
      </c>
      <c r="F191" s="96">
        <v>10172207</v>
      </c>
      <c r="G191" s="96">
        <v>10478096</v>
      </c>
      <c r="H191" s="96">
        <v>10792094</v>
      </c>
      <c r="I191" s="96">
        <v>11112665</v>
      </c>
      <c r="J191" s="96">
        <v>11442301</v>
      </c>
      <c r="K191" s="96">
        <v>11781581</v>
      </c>
      <c r="L191" s="96">
        <v>12127990</v>
      </c>
      <c r="M191" s="96">
        <v>12481626</v>
      </c>
      <c r="N191" s="96">
        <v>12843249</v>
      </c>
      <c r="O191" s="96">
        <v>13213739</v>
      </c>
      <c r="P191" s="96">
        <v>13562371</v>
      </c>
      <c r="Q191" s="96">
        <v>13911968</v>
      </c>
      <c r="R191" s="96">
        <v>14292437</v>
      </c>
      <c r="S191" s="96">
        <v>14674785</v>
      </c>
      <c r="T191" s="96">
        <v>15057175</v>
      </c>
      <c r="U191" s="96">
        <v>15441497</v>
      </c>
      <c r="V191" s="96">
        <v>15826813</v>
      </c>
      <c r="W191" s="96">
        <v>16224613</v>
      </c>
      <c r="X191" s="96">
        <v>16638480</v>
      </c>
      <c r="Y191" s="96">
        <v>17059185</v>
      </c>
      <c r="Z191" s="96">
        <v>17492406</v>
      </c>
      <c r="AA191" s="96">
        <v>17932344</v>
      </c>
      <c r="AB191" s="96">
        <v>18374372</v>
      </c>
      <c r="AC191" s="96">
        <v>18826906</v>
      </c>
      <c r="AD191" s="96">
        <v>19285646</v>
      </c>
      <c r="AE191" s="96">
        <v>19746610</v>
      </c>
      <c r="AF191" s="96">
        <v>20208437</v>
      </c>
      <c r="AG191" s="96">
        <v>20671360</v>
      </c>
      <c r="AH191" s="96">
        <v>21143799</v>
      </c>
      <c r="AI191" s="96">
        <v>21624311</v>
      </c>
      <c r="AJ191" s="96">
        <v>22109099</v>
      </c>
      <c r="AK191" s="96">
        <v>22583006</v>
      </c>
      <c r="AL191" s="96">
        <v>23047248</v>
      </c>
      <c r="AM191" s="96">
        <v>23513882</v>
      </c>
      <c r="AN191" s="96">
        <v>23983258</v>
      </c>
      <c r="AO191" s="96">
        <v>24449055</v>
      </c>
      <c r="AP191" s="96">
        <v>24907304</v>
      </c>
      <c r="AQ191" s="96">
        <v>25365386</v>
      </c>
      <c r="AR191" s="96">
        <v>25818226</v>
      </c>
      <c r="AS191" s="96">
        <v>26252239</v>
      </c>
      <c r="AT191" s="96">
        <v>26654439</v>
      </c>
      <c r="AU191" s="96">
        <v>27014909</v>
      </c>
      <c r="AV191" s="96">
        <v>27334503</v>
      </c>
      <c r="AW191" s="96">
        <v>27623341</v>
      </c>
      <c r="AX191" s="96">
        <v>27893911</v>
      </c>
      <c r="AY191" s="96">
        <v>28147267</v>
      </c>
      <c r="AZ191" s="96">
        <v>28381078</v>
      </c>
      <c r="BA191" s="96">
        <v>28600387</v>
      </c>
      <c r="BB191" s="96">
        <v>28806185</v>
      </c>
      <c r="BC191" s="96">
        <v>29009326</v>
      </c>
      <c r="BD191" s="96">
        <v>29229572</v>
      </c>
      <c r="BE191" s="96">
        <v>29477721</v>
      </c>
      <c r="BF191" s="96">
        <v>29749589</v>
      </c>
      <c r="BG191" s="96">
        <v>30038809</v>
      </c>
      <c r="BH191" s="96">
        <v>30353951</v>
      </c>
      <c r="BI191" s="96">
        <v>30711863</v>
      </c>
      <c r="BJ191" s="96">
        <v>31132779</v>
      </c>
      <c r="BK191" s="96">
        <v>31605486</v>
      </c>
      <c r="BL191" s="96">
        <v>32203944</v>
      </c>
      <c r="BM191" s="96">
        <v>32824861</v>
      </c>
      <c r="BN191" s="96">
        <v>33304756</v>
      </c>
      <c r="BO191" s="96">
        <v>33715471</v>
      </c>
      <c r="BP191" s="96">
        <v>34049588</v>
      </c>
      <c r="BQ191" s="96">
        <v>34352719</v>
      </c>
    </row>
    <row r="192" spans="1:69" x14ac:dyDescent="0.25">
      <c r="A192" s="96" t="s">
        <v>412</v>
      </c>
      <c r="B192" s="96" t="s">
        <v>413</v>
      </c>
      <c r="C192" s="96" t="s">
        <v>4215</v>
      </c>
      <c r="D192" s="101">
        <f t="shared" si="2"/>
        <v>103315020.35294117</v>
      </c>
      <c r="E192" s="96" t="s">
        <v>4216</v>
      </c>
      <c r="F192" s="96">
        <v>28486871</v>
      </c>
      <c r="G192" s="96">
        <v>29342411</v>
      </c>
      <c r="H192" s="96">
        <v>30185979</v>
      </c>
      <c r="I192" s="96">
        <v>31043711</v>
      </c>
      <c r="J192" s="96">
        <v>31916622</v>
      </c>
      <c r="K192" s="96">
        <v>32805538</v>
      </c>
      <c r="L192" s="96">
        <v>33704749</v>
      </c>
      <c r="M192" s="96">
        <v>34616857</v>
      </c>
      <c r="N192" s="96">
        <v>35544973</v>
      </c>
      <c r="O192" s="96">
        <v>36477170</v>
      </c>
      <c r="P192" s="96">
        <v>37435586</v>
      </c>
      <c r="Q192" s="96">
        <v>38421746</v>
      </c>
      <c r="R192" s="96">
        <v>39412479</v>
      </c>
      <c r="S192" s="96">
        <v>40406234</v>
      </c>
      <c r="T192" s="96">
        <v>41388324</v>
      </c>
      <c r="U192" s="96">
        <v>42394433</v>
      </c>
      <c r="V192" s="96">
        <v>43474370</v>
      </c>
      <c r="W192" s="96">
        <v>44646518</v>
      </c>
      <c r="X192" s="96">
        <v>45890739</v>
      </c>
      <c r="Y192" s="96">
        <v>47154232</v>
      </c>
      <c r="Z192" s="96">
        <v>48419546</v>
      </c>
      <c r="AA192" s="96">
        <v>49679330</v>
      </c>
      <c r="AB192" s="96">
        <v>50938522</v>
      </c>
      <c r="AC192" s="96">
        <v>52219685</v>
      </c>
      <c r="AD192" s="96">
        <v>53514959</v>
      </c>
      <c r="AE192" s="96">
        <v>54812660</v>
      </c>
      <c r="AF192" s="96">
        <v>56109838</v>
      </c>
      <c r="AG192" s="96">
        <v>57415175</v>
      </c>
      <c r="AH192" s="96">
        <v>58755923</v>
      </c>
      <c r="AI192" s="96">
        <v>60127343</v>
      </c>
      <c r="AJ192" s="96">
        <v>61558898</v>
      </c>
      <c r="AK192" s="96">
        <v>63039751</v>
      </c>
      <c r="AL192" s="96">
        <v>64543525</v>
      </c>
      <c r="AM192" s="96">
        <v>66083321</v>
      </c>
      <c r="AN192" s="96">
        <v>67650283</v>
      </c>
      <c r="AO192" s="96">
        <v>69250468</v>
      </c>
      <c r="AP192" s="96">
        <v>70944969</v>
      </c>
      <c r="AQ192" s="96">
        <v>72718837</v>
      </c>
      <c r="AR192" s="96">
        <v>74491918</v>
      </c>
      <c r="AS192" s="96">
        <v>76249064</v>
      </c>
      <c r="AT192" s="96">
        <v>77958223</v>
      </c>
      <c r="AU192" s="96">
        <v>79626086</v>
      </c>
      <c r="AV192" s="96">
        <v>81285572</v>
      </c>
      <c r="AW192" s="96">
        <v>82942837</v>
      </c>
      <c r="AX192" s="96">
        <v>84607501</v>
      </c>
      <c r="AY192" s="96">
        <v>86261250</v>
      </c>
      <c r="AZ192" s="96">
        <v>87901835</v>
      </c>
      <c r="BA192" s="96">
        <v>89561377</v>
      </c>
      <c r="BB192" s="96">
        <v>91252326</v>
      </c>
      <c r="BC192" s="96">
        <v>92946951</v>
      </c>
      <c r="BD192" s="96">
        <v>94636700</v>
      </c>
      <c r="BE192" s="96">
        <v>96337913</v>
      </c>
      <c r="BF192" s="96">
        <v>98032317</v>
      </c>
      <c r="BG192" s="96">
        <v>99700107</v>
      </c>
      <c r="BH192" s="96">
        <v>101325201</v>
      </c>
      <c r="BI192" s="96">
        <v>103031365</v>
      </c>
      <c r="BJ192" s="96">
        <v>104875266</v>
      </c>
      <c r="BK192" s="96">
        <v>106738501</v>
      </c>
      <c r="BL192" s="96">
        <v>108568836</v>
      </c>
      <c r="BM192" s="96">
        <v>110380804</v>
      </c>
      <c r="BN192" s="96">
        <v>112190977</v>
      </c>
      <c r="BO192" s="96">
        <v>113880328</v>
      </c>
      <c r="BP192" s="96">
        <v>115559009</v>
      </c>
      <c r="BQ192" s="96">
        <v>117337368</v>
      </c>
    </row>
    <row r="193" spans="1:69" x14ac:dyDescent="0.25">
      <c r="A193" s="96" t="s">
        <v>4040</v>
      </c>
      <c r="B193" s="96" t="s">
        <v>4039</v>
      </c>
      <c r="C193" s="96" t="s">
        <v>4215</v>
      </c>
      <c r="D193" s="101">
        <f t="shared" si="2"/>
        <v>18173.941176470587</v>
      </c>
      <c r="E193" s="96" t="s">
        <v>4216</v>
      </c>
      <c r="F193" s="96">
        <v>9446</v>
      </c>
      <c r="G193" s="96">
        <v>9639</v>
      </c>
      <c r="H193" s="96">
        <v>9851</v>
      </c>
      <c r="I193" s="96">
        <v>10076</v>
      </c>
      <c r="J193" s="96">
        <v>10318</v>
      </c>
      <c r="K193" s="96">
        <v>10563</v>
      </c>
      <c r="L193" s="96">
        <v>10813</v>
      </c>
      <c r="M193" s="96">
        <v>10992</v>
      </c>
      <c r="N193" s="96">
        <v>11079</v>
      </c>
      <c r="O193" s="96">
        <v>11159</v>
      </c>
      <c r="P193" s="96">
        <v>11366</v>
      </c>
      <c r="Q193" s="96">
        <v>11740</v>
      </c>
      <c r="R193" s="96">
        <v>12172</v>
      </c>
      <c r="S193" s="96">
        <v>12541</v>
      </c>
      <c r="T193" s="96">
        <v>12662</v>
      </c>
      <c r="U193" s="96">
        <v>12607</v>
      </c>
      <c r="V193" s="96">
        <v>12539</v>
      </c>
      <c r="W193" s="96">
        <v>12463</v>
      </c>
      <c r="X193" s="96">
        <v>12387</v>
      </c>
      <c r="Y193" s="96">
        <v>12300</v>
      </c>
      <c r="Z193" s="96">
        <v>12252</v>
      </c>
      <c r="AA193" s="96">
        <v>12386</v>
      </c>
      <c r="AB193" s="96">
        <v>12666</v>
      </c>
      <c r="AC193" s="96">
        <v>12973</v>
      </c>
      <c r="AD193" s="96">
        <v>13299</v>
      </c>
      <c r="AE193" s="96">
        <v>13644</v>
      </c>
      <c r="AF193" s="96">
        <v>13985</v>
      </c>
      <c r="AG193" s="96">
        <v>14309</v>
      </c>
      <c r="AH193" s="96">
        <v>14632</v>
      </c>
      <c r="AI193" s="96">
        <v>14957</v>
      </c>
      <c r="AJ193" s="96">
        <v>15293</v>
      </c>
      <c r="AK193" s="96">
        <v>15640</v>
      </c>
      <c r="AL193" s="96">
        <v>16004</v>
      </c>
      <c r="AM193" s="96">
        <v>16380</v>
      </c>
      <c r="AN193" s="96">
        <v>16770</v>
      </c>
      <c r="AO193" s="96">
        <v>17209</v>
      </c>
      <c r="AP193" s="96">
        <v>17732</v>
      </c>
      <c r="AQ193" s="96">
        <v>18297</v>
      </c>
      <c r="AR193" s="96">
        <v>18852</v>
      </c>
      <c r="AS193" s="96">
        <v>19380</v>
      </c>
      <c r="AT193" s="96">
        <v>19726</v>
      </c>
      <c r="AU193" s="96">
        <v>19828</v>
      </c>
      <c r="AV193" s="96">
        <v>19851</v>
      </c>
      <c r="AW193" s="96">
        <v>19880</v>
      </c>
      <c r="AX193" s="96">
        <v>19907</v>
      </c>
      <c r="AY193" s="96">
        <v>19831</v>
      </c>
      <c r="AZ193" s="96">
        <v>19619</v>
      </c>
      <c r="BA193" s="96">
        <v>19366</v>
      </c>
      <c r="BB193" s="96">
        <v>19102</v>
      </c>
      <c r="BC193" s="96">
        <v>18826</v>
      </c>
      <c r="BD193" s="96">
        <v>18540</v>
      </c>
      <c r="BE193" s="96">
        <v>18240</v>
      </c>
      <c r="BF193" s="96">
        <v>17946</v>
      </c>
      <c r="BG193" s="96">
        <v>17805</v>
      </c>
      <c r="BH193" s="96">
        <v>17796</v>
      </c>
      <c r="BI193" s="96">
        <v>17794</v>
      </c>
      <c r="BJ193" s="96">
        <v>17816</v>
      </c>
      <c r="BK193" s="96">
        <v>17837</v>
      </c>
      <c r="BL193" s="96">
        <v>17864</v>
      </c>
      <c r="BM193" s="96">
        <v>17916</v>
      </c>
      <c r="BN193" s="96">
        <v>17972</v>
      </c>
      <c r="BO193" s="96">
        <v>18024</v>
      </c>
      <c r="BP193" s="96">
        <v>18055</v>
      </c>
      <c r="BQ193" s="96">
        <v>18058</v>
      </c>
    </row>
    <row r="194" spans="1:69" x14ac:dyDescent="0.25">
      <c r="A194" s="96" t="s">
        <v>414</v>
      </c>
      <c r="B194" s="96" t="s">
        <v>415</v>
      </c>
      <c r="C194" s="96" t="s">
        <v>4215</v>
      </c>
      <c r="D194" s="101">
        <f t="shared" si="2"/>
        <v>8663744.3529411759</v>
      </c>
      <c r="E194" s="96" t="s">
        <v>4216</v>
      </c>
      <c r="F194" s="96">
        <v>1985666</v>
      </c>
      <c r="G194" s="96">
        <v>2035672</v>
      </c>
      <c r="H194" s="96">
        <v>2082562</v>
      </c>
      <c r="I194" s="96">
        <v>2129222</v>
      </c>
      <c r="J194" s="96">
        <v>2175409</v>
      </c>
      <c r="K194" s="96">
        <v>2222178</v>
      </c>
      <c r="L194" s="96">
        <v>2271490</v>
      </c>
      <c r="M194" s="96">
        <v>2322647</v>
      </c>
      <c r="N194" s="96">
        <v>2375356</v>
      </c>
      <c r="O194" s="96">
        <v>2430922</v>
      </c>
      <c r="P194" s="96">
        <v>2489059</v>
      </c>
      <c r="Q194" s="96">
        <v>2549315</v>
      </c>
      <c r="R194" s="96">
        <v>2610700</v>
      </c>
      <c r="S194" s="96">
        <v>2672144</v>
      </c>
      <c r="T194" s="96">
        <v>2733313</v>
      </c>
      <c r="U194" s="96">
        <v>2794462</v>
      </c>
      <c r="V194" s="96">
        <v>2855837</v>
      </c>
      <c r="W194" s="96">
        <v>2917572</v>
      </c>
      <c r="X194" s="96">
        <v>2979606</v>
      </c>
      <c r="Y194" s="96">
        <v>3041902</v>
      </c>
      <c r="Z194" s="96">
        <v>3104788</v>
      </c>
      <c r="AA194" s="96">
        <v>3169073</v>
      </c>
      <c r="AB194" s="96">
        <v>3235264</v>
      </c>
      <c r="AC194" s="96">
        <v>3303677</v>
      </c>
      <c r="AD194" s="96">
        <v>3374465</v>
      </c>
      <c r="AE194" s="96">
        <v>3447579</v>
      </c>
      <c r="AF194" s="96">
        <v>3522916</v>
      </c>
      <c r="AG194" s="96">
        <v>3600343</v>
      </c>
      <c r="AH194" s="96">
        <v>3679651</v>
      </c>
      <c r="AI194" s="96">
        <v>3764112</v>
      </c>
      <c r="AJ194" s="96">
        <v>3864972</v>
      </c>
      <c r="AK194" s="96">
        <v>3990995</v>
      </c>
      <c r="AL194" s="96">
        <v>4136644</v>
      </c>
      <c r="AM194" s="96">
        <v>4291588</v>
      </c>
      <c r="AN194" s="96">
        <v>4451694</v>
      </c>
      <c r="AO194" s="96">
        <v>4616439</v>
      </c>
      <c r="AP194" s="96">
        <v>4785895</v>
      </c>
      <c r="AQ194" s="96">
        <v>4960439</v>
      </c>
      <c r="AR194" s="96">
        <v>5138829</v>
      </c>
      <c r="AS194" s="96">
        <v>5321388</v>
      </c>
      <c r="AT194" s="96">
        <v>5508297</v>
      </c>
      <c r="AU194" s="96">
        <v>5698489</v>
      </c>
      <c r="AV194" s="96">
        <v>5892596</v>
      </c>
      <c r="AW194" s="96">
        <v>6090980</v>
      </c>
      <c r="AX194" s="96">
        <v>6293166</v>
      </c>
      <c r="AY194" s="96">
        <v>6498818</v>
      </c>
      <c r="AZ194" s="96">
        <v>6708217</v>
      </c>
      <c r="BA194" s="96">
        <v>6921066</v>
      </c>
      <c r="BB194" s="96">
        <v>7137988</v>
      </c>
      <c r="BC194" s="96">
        <v>7358890</v>
      </c>
      <c r="BD194" s="96">
        <v>7583269</v>
      </c>
      <c r="BE194" s="96">
        <v>7806637</v>
      </c>
      <c r="BF194" s="96">
        <v>8026545</v>
      </c>
      <c r="BG194" s="96">
        <v>8245627</v>
      </c>
      <c r="BH194" s="96">
        <v>8464153</v>
      </c>
      <c r="BI194" s="96">
        <v>8682174</v>
      </c>
      <c r="BJ194" s="96">
        <v>8899169</v>
      </c>
      <c r="BK194" s="96">
        <v>9114796</v>
      </c>
      <c r="BL194" s="96">
        <v>9329227</v>
      </c>
      <c r="BM194" s="96">
        <v>9542486</v>
      </c>
      <c r="BN194" s="96">
        <v>9749640</v>
      </c>
      <c r="BO194" s="96">
        <v>9949437</v>
      </c>
      <c r="BP194" s="96">
        <v>10142619</v>
      </c>
      <c r="BQ194" s="96">
        <v>10329931</v>
      </c>
    </row>
    <row r="195" spans="1:69" x14ac:dyDescent="0.25">
      <c r="A195" s="96" t="s">
        <v>141</v>
      </c>
      <c r="B195" s="96" t="s">
        <v>416</v>
      </c>
      <c r="C195" s="96" t="s">
        <v>4215</v>
      </c>
      <c r="D195" s="101">
        <f t="shared" si="2"/>
        <v>37861435.764705881</v>
      </c>
      <c r="E195" s="96" t="s">
        <v>4216</v>
      </c>
      <c r="F195" s="96">
        <v>29637450</v>
      </c>
      <c r="G195" s="96">
        <v>29964000</v>
      </c>
      <c r="H195" s="96">
        <v>30308500</v>
      </c>
      <c r="I195" s="96">
        <v>30712000</v>
      </c>
      <c r="J195" s="96">
        <v>31139450</v>
      </c>
      <c r="K195" s="96">
        <v>31444950</v>
      </c>
      <c r="L195" s="96">
        <v>31681000</v>
      </c>
      <c r="M195" s="96">
        <v>31987155</v>
      </c>
      <c r="N195" s="96">
        <v>32294655</v>
      </c>
      <c r="O195" s="96">
        <v>32548300</v>
      </c>
      <c r="P195" s="96">
        <v>32664300</v>
      </c>
      <c r="Q195" s="96">
        <v>32783500</v>
      </c>
      <c r="R195" s="96">
        <v>33055650</v>
      </c>
      <c r="S195" s="96">
        <v>33357200</v>
      </c>
      <c r="T195" s="96">
        <v>33678899</v>
      </c>
      <c r="U195" s="96">
        <v>34015199</v>
      </c>
      <c r="V195" s="96">
        <v>34356300</v>
      </c>
      <c r="W195" s="96">
        <v>34689050</v>
      </c>
      <c r="X195" s="96">
        <v>34965600</v>
      </c>
      <c r="Y195" s="96">
        <v>35247217</v>
      </c>
      <c r="Z195" s="96">
        <v>35574150</v>
      </c>
      <c r="AA195" s="96">
        <v>35898587</v>
      </c>
      <c r="AB195" s="96">
        <v>36230481</v>
      </c>
      <c r="AC195" s="96">
        <v>36571808</v>
      </c>
      <c r="AD195" s="96">
        <v>36904134</v>
      </c>
      <c r="AE195" s="96">
        <v>37201885</v>
      </c>
      <c r="AF195" s="96">
        <v>37456119</v>
      </c>
      <c r="AG195" s="96">
        <v>37668045</v>
      </c>
      <c r="AH195" s="96">
        <v>37824487</v>
      </c>
      <c r="AI195" s="96">
        <v>37961529</v>
      </c>
      <c r="AJ195" s="96">
        <v>38110782</v>
      </c>
      <c r="AK195" s="96">
        <v>38246193</v>
      </c>
      <c r="AL195" s="96">
        <v>38363667</v>
      </c>
      <c r="AM195" s="96">
        <v>38461408</v>
      </c>
      <c r="AN195" s="96">
        <v>38542652</v>
      </c>
      <c r="AO195" s="96">
        <v>38594998</v>
      </c>
      <c r="AP195" s="96">
        <v>38624370</v>
      </c>
      <c r="AQ195" s="96">
        <v>38649660</v>
      </c>
      <c r="AR195" s="96">
        <v>38663481</v>
      </c>
      <c r="AS195" s="96">
        <v>38660271</v>
      </c>
      <c r="AT195" s="96">
        <v>38258629</v>
      </c>
      <c r="AU195" s="96">
        <v>38248076</v>
      </c>
      <c r="AV195" s="96">
        <v>38230364</v>
      </c>
      <c r="AW195" s="96">
        <v>38204570</v>
      </c>
      <c r="AX195" s="96">
        <v>38182222</v>
      </c>
      <c r="AY195" s="96">
        <v>38165445</v>
      </c>
      <c r="AZ195" s="96">
        <v>38141267</v>
      </c>
      <c r="BA195" s="96">
        <v>38120560</v>
      </c>
      <c r="BB195" s="96">
        <v>38125759</v>
      </c>
      <c r="BC195" s="96">
        <v>38151603</v>
      </c>
      <c r="BD195" s="96">
        <v>38042794</v>
      </c>
      <c r="BE195" s="96">
        <v>38063255</v>
      </c>
      <c r="BF195" s="96">
        <v>38063164</v>
      </c>
      <c r="BG195" s="96">
        <v>38040196</v>
      </c>
      <c r="BH195" s="96">
        <v>38011735</v>
      </c>
      <c r="BI195" s="96">
        <v>37986412</v>
      </c>
      <c r="BJ195" s="96">
        <v>37970087</v>
      </c>
      <c r="BK195" s="96">
        <v>37974826</v>
      </c>
      <c r="BL195" s="96">
        <v>37974750</v>
      </c>
      <c r="BM195" s="96">
        <v>37965475</v>
      </c>
      <c r="BN195" s="96">
        <v>37899070</v>
      </c>
      <c r="BO195" s="96">
        <v>37747124</v>
      </c>
      <c r="BP195" s="96">
        <v>36821749</v>
      </c>
      <c r="BQ195" s="96">
        <v>36685849</v>
      </c>
    </row>
    <row r="196" spans="1:69" x14ac:dyDescent="0.25">
      <c r="A196" s="96" t="s">
        <v>4038</v>
      </c>
      <c r="B196" s="96" t="s">
        <v>4037</v>
      </c>
      <c r="C196" s="96" t="s">
        <v>4215</v>
      </c>
      <c r="D196" s="101">
        <f t="shared" si="2"/>
        <v>861810992.7647059</v>
      </c>
      <c r="E196" s="96" t="s">
        <v>4216</v>
      </c>
      <c r="F196" s="96">
        <v>188484894</v>
      </c>
      <c r="G196" s="96">
        <v>192890980</v>
      </c>
      <c r="H196" s="96">
        <v>197549304</v>
      </c>
      <c r="I196" s="96">
        <v>202413011</v>
      </c>
      <c r="J196" s="96">
        <v>207480357</v>
      </c>
      <c r="K196" s="96">
        <v>212742196</v>
      </c>
      <c r="L196" s="96">
        <v>218153165</v>
      </c>
      <c r="M196" s="96">
        <v>223721654</v>
      </c>
      <c r="N196" s="96">
        <v>229504001</v>
      </c>
      <c r="O196" s="96">
        <v>235497996</v>
      </c>
      <c r="P196" s="96">
        <v>241726476</v>
      </c>
      <c r="Q196" s="96">
        <v>248182949</v>
      </c>
      <c r="R196" s="96">
        <v>254807021</v>
      </c>
      <c r="S196" s="96">
        <v>261772896</v>
      </c>
      <c r="T196" s="96">
        <v>269215218</v>
      </c>
      <c r="U196" s="96">
        <v>277019356</v>
      </c>
      <c r="V196" s="96">
        <v>285016249</v>
      </c>
      <c r="W196" s="96">
        <v>293346289</v>
      </c>
      <c r="X196" s="96">
        <v>302442287</v>
      </c>
      <c r="Y196" s="96">
        <v>311978056</v>
      </c>
      <c r="Z196" s="96">
        <v>320890339</v>
      </c>
      <c r="AA196" s="96">
        <v>328651565</v>
      </c>
      <c r="AB196" s="96">
        <v>336918508</v>
      </c>
      <c r="AC196" s="96">
        <v>346223339</v>
      </c>
      <c r="AD196" s="96">
        <v>356024795</v>
      </c>
      <c r="AE196" s="96">
        <v>366116135</v>
      </c>
      <c r="AF196" s="96">
        <v>376136620</v>
      </c>
      <c r="AG196" s="96">
        <v>386270164</v>
      </c>
      <c r="AH196" s="96">
        <v>396251031</v>
      </c>
      <c r="AI196" s="96">
        <v>406731853</v>
      </c>
      <c r="AJ196" s="96">
        <v>417144782</v>
      </c>
      <c r="AK196" s="96">
        <v>427363888</v>
      </c>
      <c r="AL196" s="96">
        <v>439447569</v>
      </c>
      <c r="AM196" s="96">
        <v>453282283</v>
      </c>
      <c r="AN196" s="96">
        <v>468345219</v>
      </c>
      <c r="AO196" s="96">
        <v>483031809</v>
      </c>
      <c r="AP196" s="96">
        <v>495937962</v>
      </c>
      <c r="AQ196" s="96">
        <v>508962926</v>
      </c>
      <c r="AR196" s="96">
        <v>523022619</v>
      </c>
      <c r="AS196" s="96">
        <v>537918075</v>
      </c>
      <c r="AT196" s="96">
        <v>553089230</v>
      </c>
      <c r="AU196" s="96">
        <v>568734640</v>
      </c>
      <c r="AV196" s="96">
        <v>586023563</v>
      </c>
      <c r="AW196" s="96">
        <v>604077372</v>
      </c>
      <c r="AX196" s="96">
        <v>621974508</v>
      </c>
      <c r="AY196" s="96">
        <v>640493810</v>
      </c>
      <c r="AZ196" s="96">
        <v>659115651</v>
      </c>
      <c r="BA196" s="96">
        <v>677333522</v>
      </c>
      <c r="BB196" s="96">
        <v>697003893</v>
      </c>
      <c r="BC196" s="96">
        <v>718121906</v>
      </c>
      <c r="BD196" s="96">
        <v>739525992</v>
      </c>
      <c r="BE196" s="96">
        <v>761717101</v>
      </c>
      <c r="BF196" s="96">
        <v>784822780</v>
      </c>
      <c r="BG196" s="96">
        <v>808542070</v>
      </c>
      <c r="BH196" s="96">
        <v>832469778</v>
      </c>
      <c r="BI196" s="96">
        <v>856420253</v>
      </c>
      <c r="BJ196" s="96">
        <v>880891473</v>
      </c>
      <c r="BK196" s="96">
        <v>905987912</v>
      </c>
      <c r="BL196" s="96">
        <v>931467165</v>
      </c>
      <c r="BM196" s="96">
        <v>957503246</v>
      </c>
      <c r="BN196" s="96">
        <v>984213438</v>
      </c>
      <c r="BO196" s="96">
        <v>1011043183</v>
      </c>
      <c r="BP196" s="96">
        <v>1038012552</v>
      </c>
      <c r="BQ196" s="96">
        <v>1065710613</v>
      </c>
    </row>
    <row r="197" spans="1:69" x14ac:dyDescent="0.25">
      <c r="A197" s="96" t="s">
        <v>417</v>
      </c>
      <c r="B197" s="96" t="s">
        <v>418</v>
      </c>
      <c r="C197" s="96" t="s">
        <v>4215</v>
      </c>
      <c r="D197" s="101">
        <f t="shared" ref="D197:D260" si="3">AVERAGE(BA197:BQ197)</f>
        <v>3471132.8823529412</v>
      </c>
      <c r="E197" s="96" t="s">
        <v>4216</v>
      </c>
      <c r="F197" s="96">
        <v>2358000</v>
      </c>
      <c r="G197" s="96">
        <v>2399722</v>
      </c>
      <c r="H197" s="96">
        <v>2450322</v>
      </c>
      <c r="I197" s="96">
        <v>2504530</v>
      </c>
      <c r="J197" s="96">
        <v>2554066</v>
      </c>
      <c r="K197" s="96">
        <v>2594000</v>
      </c>
      <c r="L197" s="96">
        <v>2624995</v>
      </c>
      <c r="M197" s="96">
        <v>2645674</v>
      </c>
      <c r="N197" s="96">
        <v>2662064</v>
      </c>
      <c r="O197" s="96">
        <v>2684150</v>
      </c>
      <c r="P197" s="96">
        <v>2718000</v>
      </c>
      <c r="Q197" s="96">
        <v>2762190</v>
      </c>
      <c r="R197" s="96">
        <v>2817256</v>
      </c>
      <c r="S197" s="96">
        <v>2878786</v>
      </c>
      <c r="T197" s="96">
        <v>2939299</v>
      </c>
      <c r="U197" s="96">
        <v>2994000</v>
      </c>
      <c r="V197" s="96">
        <v>3043854</v>
      </c>
      <c r="W197" s="96">
        <v>3088690</v>
      </c>
      <c r="X197" s="96">
        <v>3129421</v>
      </c>
      <c r="Y197" s="96">
        <v>3168088</v>
      </c>
      <c r="Z197" s="96">
        <v>3206000</v>
      </c>
      <c r="AA197" s="96">
        <v>3242552</v>
      </c>
      <c r="AB197" s="96">
        <v>3277453</v>
      </c>
      <c r="AC197" s="96">
        <v>3311138</v>
      </c>
      <c r="AD197" s="96">
        <v>3344190</v>
      </c>
      <c r="AE197" s="96">
        <v>3377000</v>
      </c>
      <c r="AF197" s="96">
        <v>3409554</v>
      </c>
      <c r="AG197" s="96">
        <v>3441850</v>
      </c>
      <c r="AH197" s="96">
        <v>3473898</v>
      </c>
      <c r="AI197" s="96">
        <v>3505650</v>
      </c>
      <c r="AJ197" s="96">
        <v>3537000</v>
      </c>
      <c r="AK197" s="96">
        <v>3562110</v>
      </c>
      <c r="AL197" s="96">
        <v>3585176</v>
      </c>
      <c r="AM197" s="96">
        <v>3615497</v>
      </c>
      <c r="AN197" s="96">
        <v>3649237</v>
      </c>
      <c r="AO197" s="96">
        <v>3683103</v>
      </c>
      <c r="AP197" s="96">
        <v>3724655</v>
      </c>
      <c r="AQ197" s="96">
        <v>3759430</v>
      </c>
      <c r="AR197" s="96">
        <v>3781101</v>
      </c>
      <c r="AS197" s="96">
        <v>3800081</v>
      </c>
      <c r="AT197" s="96">
        <v>3810605</v>
      </c>
      <c r="AU197" s="96">
        <v>3818774</v>
      </c>
      <c r="AV197" s="96">
        <v>3823701</v>
      </c>
      <c r="AW197" s="96">
        <v>3826095</v>
      </c>
      <c r="AX197" s="96">
        <v>3826878</v>
      </c>
      <c r="AY197" s="96">
        <v>3821362</v>
      </c>
      <c r="AZ197" s="96">
        <v>3805214</v>
      </c>
      <c r="BA197" s="96">
        <v>3782995</v>
      </c>
      <c r="BB197" s="96">
        <v>3760866</v>
      </c>
      <c r="BC197" s="96">
        <v>3740410</v>
      </c>
      <c r="BD197" s="96">
        <v>3721525</v>
      </c>
      <c r="BE197" s="96">
        <v>3678732</v>
      </c>
      <c r="BF197" s="96">
        <v>3634488</v>
      </c>
      <c r="BG197" s="96">
        <v>3593077</v>
      </c>
      <c r="BH197" s="96">
        <v>3534874</v>
      </c>
      <c r="BI197" s="96">
        <v>3473232</v>
      </c>
      <c r="BJ197" s="96">
        <v>3406672</v>
      </c>
      <c r="BK197" s="96">
        <v>3325286</v>
      </c>
      <c r="BL197" s="96">
        <v>3193354</v>
      </c>
      <c r="BM197" s="96">
        <v>3193694</v>
      </c>
      <c r="BN197" s="96">
        <v>3281557</v>
      </c>
      <c r="BO197" s="96">
        <v>3262693</v>
      </c>
      <c r="BP197" s="96">
        <v>3220113</v>
      </c>
      <c r="BQ197" s="96">
        <v>3205691</v>
      </c>
    </row>
    <row r="198" spans="1:69" x14ac:dyDescent="0.25">
      <c r="A198" s="96" t="s">
        <v>4036</v>
      </c>
      <c r="B198" s="96" t="s">
        <v>419</v>
      </c>
      <c r="C198" s="96" t="s">
        <v>4215</v>
      </c>
      <c r="D198" s="101">
        <f t="shared" si="3"/>
        <v>25265891.529411763</v>
      </c>
      <c r="E198" s="96" t="s">
        <v>4216</v>
      </c>
      <c r="F198" s="96">
        <v>11655666</v>
      </c>
      <c r="G198" s="96">
        <v>11916515</v>
      </c>
      <c r="H198" s="96">
        <v>12180505</v>
      </c>
      <c r="I198" s="96">
        <v>12475236</v>
      </c>
      <c r="J198" s="96">
        <v>12787523</v>
      </c>
      <c r="K198" s="96">
        <v>13105946</v>
      </c>
      <c r="L198" s="96">
        <v>13444048</v>
      </c>
      <c r="M198" s="96">
        <v>13821409</v>
      </c>
      <c r="N198" s="96">
        <v>14216305</v>
      </c>
      <c r="O198" s="96">
        <v>14605481</v>
      </c>
      <c r="P198" s="96">
        <v>14996879</v>
      </c>
      <c r="Q198" s="96">
        <v>15381626</v>
      </c>
      <c r="R198" s="96">
        <v>15768363</v>
      </c>
      <c r="S198" s="96">
        <v>16128122</v>
      </c>
      <c r="T198" s="96">
        <v>16437002</v>
      </c>
      <c r="U198" s="96">
        <v>16723252</v>
      </c>
      <c r="V198" s="96">
        <v>16987170</v>
      </c>
      <c r="W198" s="96">
        <v>17231389</v>
      </c>
      <c r="X198" s="96">
        <v>17472094</v>
      </c>
      <c r="Y198" s="96">
        <v>17719172</v>
      </c>
      <c r="Z198" s="96">
        <v>17973650</v>
      </c>
      <c r="AA198" s="96">
        <v>18235202</v>
      </c>
      <c r="AB198" s="96">
        <v>18502087</v>
      </c>
      <c r="AC198" s="96">
        <v>18771363</v>
      </c>
      <c r="AD198" s="96">
        <v>19045154</v>
      </c>
      <c r="AE198" s="96">
        <v>19325487</v>
      </c>
      <c r="AF198" s="96">
        <v>19613038</v>
      </c>
      <c r="AG198" s="96">
        <v>19903893</v>
      </c>
      <c r="AH198" s="96">
        <v>20197464</v>
      </c>
      <c r="AI198" s="96">
        <v>20494965</v>
      </c>
      <c r="AJ198" s="96">
        <v>20799523</v>
      </c>
      <c r="AK198" s="96">
        <v>21115534</v>
      </c>
      <c r="AL198" s="96">
        <v>21439991</v>
      </c>
      <c r="AM198" s="96">
        <v>21773017</v>
      </c>
      <c r="AN198" s="96">
        <v>22105225</v>
      </c>
      <c r="AO198" s="96">
        <v>22385536</v>
      </c>
      <c r="AP198" s="96">
        <v>22614347</v>
      </c>
      <c r="AQ198" s="96">
        <v>22827373</v>
      </c>
      <c r="AR198" s="96">
        <v>23023636</v>
      </c>
      <c r="AS198" s="96">
        <v>23204498</v>
      </c>
      <c r="AT198" s="96">
        <v>23367059</v>
      </c>
      <c r="AU198" s="96">
        <v>23512522</v>
      </c>
      <c r="AV198" s="96">
        <v>23638411</v>
      </c>
      <c r="AW198" s="96">
        <v>23781707</v>
      </c>
      <c r="AX198" s="96">
        <v>23948930</v>
      </c>
      <c r="AY198" s="96">
        <v>24100982</v>
      </c>
      <c r="AZ198" s="96">
        <v>24235761</v>
      </c>
      <c r="BA198" s="96">
        <v>24356506</v>
      </c>
      <c r="BB198" s="96">
        <v>24469047</v>
      </c>
      <c r="BC198" s="96">
        <v>24581509</v>
      </c>
      <c r="BD198" s="96">
        <v>24686435</v>
      </c>
      <c r="BE198" s="96">
        <v>24783789</v>
      </c>
      <c r="BF198" s="96">
        <v>24887770</v>
      </c>
      <c r="BG198" s="96">
        <v>25001819</v>
      </c>
      <c r="BH198" s="96">
        <v>25126131</v>
      </c>
      <c r="BI198" s="96">
        <v>25258015</v>
      </c>
      <c r="BJ198" s="96">
        <v>25389611</v>
      </c>
      <c r="BK198" s="96">
        <v>25516321</v>
      </c>
      <c r="BL198" s="96">
        <v>25638149</v>
      </c>
      <c r="BM198" s="96">
        <v>25755441</v>
      </c>
      <c r="BN198" s="96">
        <v>25867467</v>
      </c>
      <c r="BO198" s="96">
        <v>25971909</v>
      </c>
      <c r="BP198" s="96">
        <v>26069416</v>
      </c>
      <c r="BQ198" s="96">
        <v>26160821</v>
      </c>
    </row>
    <row r="199" spans="1:69" x14ac:dyDescent="0.25">
      <c r="A199" s="96" t="s">
        <v>140</v>
      </c>
      <c r="B199" s="96" t="s">
        <v>420</v>
      </c>
      <c r="C199" s="96" t="s">
        <v>4215</v>
      </c>
      <c r="D199" s="101">
        <f t="shared" si="3"/>
        <v>10430654.411764706</v>
      </c>
      <c r="E199" s="96" t="s">
        <v>4216</v>
      </c>
      <c r="F199" s="96">
        <v>8857716</v>
      </c>
      <c r="G199" s="96">
        <v>8929316</v>
      </c>
      <c r="H199" s="96">
        <v>8993985</v>
      </c>
      <c r="I199" s="96">
        <v>9030355</v>
      </c>
      <c r="J199" s="96">
        <v>9035365</v>
      </c>
      <c r="K199" s="96">
        <v>8998595</v>
      </c>
      <c r="L199" s="96">
        <v>8930990</v>
      </c>
      <c r="M199" s="96">
        <v>8874520</v>
      </c>
      <c r="N199" s="96">
        <v>8836650</v>
      </c>
      <c r="O199" s="96">
        <v>8757705</v>
      </c>
      <c r="P199" s="96">
        <v>8680431</v>
      </c>
      <c r="Q199" s="96">
        <v>8643756</v>
      </c>
      <c r="R199" s="96">
        <v>8630430</v>
      </c>
      <c r="S199" s="96">
        <v>8633100</v>
      </c>
      <c r="T199" s="96">
        <v>8754365</v>
      </c>
      <c r="U199" s="96">
        <v>9093470</v>
      </c>
      <c r="V199" s="96">
        <v>9355810</v>
      </c>
      <c r="W199" s="96">
        <v>9455675</v>
      </c>
      <c r="X199" s="96">
        <v>9558250</v>
      </c>
      <c r="Y199" s="96">
        <v>9661265</v>
      </c>
      <c r="Z199" s="96">
        <v>9766312</v>
      </c>
      <c r="AA199" s="96">
        <v>9851362</v>
      </c>
      <c r="AB199" s="96">
        <v>9911771</v>
      </c>
      <c r="AC199" s="96">
        <v>9957865</v>
      </c>
      <c r="AD199" s="96">
        <v>9996232</v>
      </c>
      <c r="AE199" s="96">
        <v>10023613</v>
      </c>
      <c r="AF199" s="96">
        <v>10032734</v>
      </c>
      <c r="AG199" s="96">
        <v>10030031</v>
      </c>
      <c r="AH199" s="96">
        <v>10019610</v>
      </c>
      <c r="AI199" s="96">
        <v>10005000</v>
      </c>
      <c r="AJ199" s="96">
        <v>9983218</v>
      </c>
      <c r="AK199" s="96">
        <v>9960235</v>
      </c>
      <c r="AL199" s="96">
        <v>9952494</v>
      </c>
      <c r="AM199" s="96">
        <v>9964675</v>
      </c>
      <c r="AN199" s="96">
        <v>9991525</v>
      </c>
      <c r="AO199" s="96">
        <v>10026176</v>
      </c>
      <c r="AP199" s="96">
        <v>10063945</v>
      </c>
      <c r="AQ199" s="96">
        <v>10108977</v>
      </c>
      <c r="AR199" s="96">
        <v>10160196</v>
      </c>
      <c r="AS199" s="96">
        <v>10217828</v>
      </c>
      <c r="AT199" s="96">
        <v>10289898</v>
      </c>
      <c r="AU199" s="96">
        <v>10362722</v>
      </c>
      <c r="AV199" s="96">
        <v>10419631</v>
      </c>
      <c r="AW199" s="96">
        <v>10458821</v>
      </c>
      <c r="AX199" s="96">
        <v>10483861</v>
      </c>
      <c r="AY199" s="96">
        <v>10503330</v>
      </c>
      <c r="AZ199" s="96">
        <v>10522288</v>
      </c>
      <c r="BA199" s="96">
        <v>10542964</v>
      </c>
      <c r="BB199" s="96">
        <v>10558177</v>
      </c>
      <c r="BC199" s="96">
        <v>10568247</v>
      </c>
      <c r="BD199" s="96">
        <v>10573100</v>
      </c>
      <c r="BE199" s="96">
        <v>10557560</v>
      </c>
      <c r="BF199" s="96">
        <v>10514844</v>
      </c>
      <c r="BG199" s="96">
        <v>10457295</v>
      </c>
      <c r="BH199" s="96">
        <v>10401062</v>
      </c>
      <c r="BI199" s="96">
        <v>10358076</v>
      </c>
      <c r="BJ199" s="96">
        <v>10325452</v>
      </c>
      <c r="BK199" s="96">
        <v>10300300</v>
      </c>
      <c r="BL199" s="96">
        <v>10283822</v>
      </c>
      <c r="BM199" s="96">
        <v>10286263</v>
      </c>
      <c r="BN199" s="96">
        <v>10297081</v>
      </c>
      <c r="BO199" s="96">
        <v>10361831</v>
      </c>
      <c r="BP199" s="96">
        <v>10409704</v>
      </c>
      <c r="BQ199" s="96">
        <v>10525347</v>
      </c>
    </row>
    <row r="200" spans="1:69" x14ac:dyDescent="0.25">
      <c r="A200" s="96" t="s">
        <v>173</v>
      </c>
      <c r="B200" s="96" t="s">
        <v>421</v>
      </c>
      <c r="C200" s="96" t="s">
        <v>4215</v>
      </c>
      <c r="D200" s="101">
        <f t="shared" si="3"/>
        <v>6194599.9411764704</v>
      </c>
      <c r="E200" s="96" t="s">
        <v>4216</v>
      </c>
      <c r="F200" s="96">
        <v>1894829</v>
      </c>
      <c r="G200" s="96">
        <v>1941208</v>
      </c>
      <c r="H200" s="96">
        <v>1989376</v>
      </c>
      <c r="I200" s="96">
        <v>2039390</v>
      </c>
      <c r="J200" s="96">
        <v>2090840</v>
      </c>
      <c r="K200" s="96">
        <v>2143153</v>
      </c>
      <c r="L200" s="96">
        <v>2195955</v>
      </c>
      <c r="M200" s="96">
        <v>2248882</v>
      </c>
      <c r="N200" s="96">
        <v>2301887</v>
      </c>
      <c r="O200" s="96">
        <v>2355122</v>
      </c>
      <c r="P200" s="96">
        <v>2408787</v>
      </c>
      <c r="Q200" s="96">
        <v>2463777</v>
      </c>
      <c r="R200" s="96">
        <v>2521508</v>
      </c>
      <c r="S200" s="96">
        <v>2583160</v>
      </c>
      <c r="T200" s="96">
        <v>2648082</v>
      </c>
      <c r="U200" s="96">
        <v>2714664</v>
      </c>
      <c r="V200" s="96">
        <v>2782624</v>
      </c>
      <c r="W200" s="96">
        <v>2852430</v>
      </c>
      <c r="X200" s="96">
        <v>2924370</v>
      </c>
      <c r="Y200" s="96">
        <v>2999415</v>
      </c>
      <c r="Z200" s="96">
        <v>3078912</v>
      </c>
      <c r="AA200" s="96">
        <v>3163299</v>
      </c>
      <c r="AB200" s="96">
        <v>3251678</v>
      </c>
      <c r="AC200" s="96">
        <v>3343276</v>
      </c>
      <c r="AD200" s="96">
        <v>3437892</v>
      </c>
      <c r="AE200" s="96">
        <v>3535498</v>
      </c>
      <c r="AF200" s="96">
        <v>3636027</v>
      </c>
      <c r="AG200" s="96">
        <v>3739050</v>
      </c>
      <c r="AH200" s="96">
        <v>3844437</v>
      </c>
      <c r="AI200" s="96">
        <v>3951288</v>
      </c>
      <c r="AJ200" s="96">
        <v>4059195</v>
      </c>
      <c r="AK200" s="96">
        <v>4167996</v>
      </c>
      <c r="AL200" s="96">
        <v>4277051</v>
      </c>
      <c r="AM200" s="96">
        <v>4386202</v>
      </c>
      <c r="AN200" s="96">
        <v>4495301</v>
      </c>
      <c r="AO200" s="96">
        <v>4603917</v>
      </c>
      <c r="AP200" s="96">
        <v>4711655</v>
      </c>
      <c r="AQ200" s="96">
        <v>4818289</v>
      </c>
      <c r="AR200" s="96">
        <v>4923449</v>
      </c>
      <c r="AS200" s="96">
        <v>5026031</v>
      </c>
      <c r="AT200" s="96">
        <v>5123819</v>
      </c>
      <c r="AU200" s="96">
        <v>5211541</v>
      </c>
      <c r="AV200" s="96">
        <v>5286512</v>
      </c>
      <c r="AW200" s="96">
        <v>5353254</v>
      </c>
      <c r="AX200" s="96">
        <v>5416324</v>
      </c>
      <c r="AY200" s="96">
        <v>5476878</v>
      </c>
      <c r="AZ200" s="96">
        <v>5534675</v>
      </c>
      <c r="BA200" s="96">
        <v>5590145</v>
      </c>
      <c r="BB200" s="96">
        <v>5645148</v>
      </c>
      <c r="BC200" s="96">
        <v>5702574</v>
      </c>
      <c r="BD200" s="96">
        <v>5768613</v>
      </c>
      <c r="BE200" s="96">
        <v>5843939</v>
      </c>
      <c r="BF200" s="96">
        <v>5923322</v>
      </c>
      <c r="BG200" s="96">
        <v>6005652</v>
      </c>
      <c r="BH200" s="96">
        <v>6090721</v>
      </c>
      <c r="BI200" s="96">
        <v>6177950</v>
      </c>
      <c r="BJ200" s="96">
        <v>6266615</v>
      </c>
      <c r="BK200" s="96">
        <v>6355404</v>
      </c>
      <c r="BL200" s="96">
        <v>6443328</v>
      </c>
      <c r="BM200" s="96">
        <v>6530026</v>
      </c>
      <c r="BN200" s="96">
        <v>6618695</v>
      </c>
      <c r="BO200" s="96">
        <v>6703799</v>
      </c>
      <c r="BP200" s="96">
        <v>6780744</v>
      </c>
      <c r="BQ200" s="96">
        <v>6861524</v>
      </c>
    </row>
    <row r="201" spans="1:69" x14ac:dyDescent="0.25">
      <c r="A201" s="96" t="s">
        <v>4035</v>
      </c>
      <c r="B201" s="96" t="s">
        <v>422</v>
      </c>
      <c r="C201" s="96" t="s">
        <v>4215</v>
      </c>
      <c r="D201" s="101">
        <f t="shared" si="3"/>
        <v>4291565.0588235296</v>
      </c>
      <c r="E201" s="96" t="s">
        <v>4216</v>
      </c>
      <c r="AJ201" s="96">
        <v>1978248</v>
      </c>
      <c r="AK201" s="96">
        <v>2068845</v>
      </c>
      <c r="AL201" s="96">
        <v>2163591</v>
      </c>
      <c r="AM201" s="96">
        <v>2262676</v>
      </c>
      <c r="AN201" s="96">
        <v>2366298</v>
      </c>
      <c r="AO201" s="96">
        <v>2474666</v>
      </c>
      <c r="AP201" s="96">
        <v>2587997</v>
      </c>
      <c r="AQ201" s="96">
        <v>2706518</v>
      </c>
      <c r="AR201" s="96">
        <v>2776568</v>
      </c>
      <c r="AS201" s="96">
        <v>2848431</v>
      </c>
      <c r="AT201" s="96">
        <v>2922153</v>
      </c>
      <c r="AU201" s="96">
        <v>2997784</v>
      </c>
      <c r="AV201" s="96">
        <v>3075373</v>
      </c>
      <c r="AW201" s="96">
        <v>3154969</v>
      </c>
      <c r="AX201" s="96">
        <v>3236626</v>
      </c>
      <c r="AY201" s="96">
        <v>3320396</v>
      </c>
      <c r="AZ201" s="96">
        <v>3406334</v>
      </c>
      <c r="BA201" s="96">
        <v>3494496</v>
      </c>
      <c r="BB201" s="96">
        <v>3591977</v>
      </c>
      <c r="BC201" s="96">
        <v>3689099</v>
      </c>
      <c r="BD201" s="96">
        <v>3786161</v>
      </c>
      <c r="BE201" s="96">
        <v>3882986</v>
      </c>
      <c r="BF201" s="96">
        <v>3979998</v>
      </c>
      <c r="BG201" s="96">
        <v>4076708</v>
      </c>
      <c r="BH201" s="96">
        <v>4173398</v>
      </c>
      <c r="BI201" s="96">
        <v>4270092</v>
      </c>
      <c r="BJ201" s="96">
        <v>4367088</v>
      </c>
      <c r="BK201" s="96">
        <v>4454805</v>
      </c>
      <c r="BL201" s="96">
        <v>4569087</v>
      </c>
      <c r="BM201" s="96">
        <v>4685306</v>
      </c>
      <c r="BN201" s="96">
        <v>4803269</v>
      </c>
      <c r="BO201" s="96">
        <v>4922749</v>
      </c>
      <c r="BP201" s="96">
        <v>5043612</v>
      </c>
      <c r="BQ201" s="96">
        <v>5165775</v>
      </c>
    </row>
    <row r="202" spans="1:69" x14ac:dyDescent="0.25">
      <c r="A202" s="96" t="s">
        <v>4034</v>
      </c>
      <c r="B202" s="96" t="s">
        <v>4033</v>
      </c>
      <c r="C202" s="96" t="s">
        <v>4215</v>
      </c>
      <c r="D202" s="101">
        <f t="shared" si="3"/>
        <v>2436787.7058823528</v>
      </c>
      <c r="E202" s="96" t="s">
        <v>4216</v>
      </c>
      <c r="F202" s="96">
        <v>905537</v>
      </c>
      <c r="G202" s="96">
        <v>932520</v>
      </c>
      <c r="H202" s="96">
        <v>960258</v>
      </c>
      <c r="I202" s="96">
        <v>988767</v>
      </c>
      <c r="J202" s="96">
        <v>1017629</v>
      </c>
      <c r="K202" s="96">
        <v>1046929</v>
      </c>
      <c r="L202" s="96">
        <v>1075580</v>
      </c>
      <c r="M202" s="96">
        <v>1102445</v>
      </c>
      <c r="N202" s="96">
        <v>1128479</v>
      </c>
      <c r="O202" s="96">
        <v>1154784</v>
      </c>
      <c r="P202" s="96">
        <v>1180979</v>
      </c>
      <c r="Q202" s="96">
        <v>1206288</v>
      </c>
      <c r="R202" s="96">
        <v>1230989</v>
      </c>
      <c r="S202" s="96">
        <v>1255419</v>
      </c>
      <c r="T202" s="96">
        <v>1280025</v>
      </c>
      <c r="U202" s="96">
        <v>1305437</v>
      </c>
      <c r="V202" s="96">
        <v>1332485</v>
      </c>
      <c r="W202" s="96">
        <v>1361037</v>
      </c>
      <c r="X202" s="96">
        <v>1390769</v>
      </c>
      <c r="Y202" s="96">
        <v>1422213</v>
      </c>
      <c r="Z202" s="96">
        <v>1454737</v>
      </c>
      <c r="AA202" s="96">
        <v>1487956</v>
      </c>
      <c r="AB202" s="96">
        <v>1521474</v>
      </c>
      <c r="AC202" s="96">
        <v>1555359</v>
      </c>
      <c r="AD202" s="96">
        <v>1590087</v>
      </c>
      <c r="AE202" s="96">
        <v>1625232</v>
      </c>
      <c r="AF202" s="96">
        <v>1659314</v>
      </c>
      <c r="AG202" s="96">
        <v>1691381</v>
      </c>
      <c r="AH202" s="96">
        <v>1721273</v>
      </c>
      <c r="AI202" s="96">
        <v>1749210</v>
      </c>
      <c r="AJ202" s="96">
        <v>1776243</v>
      </c>
      <c r="AK202" s="96">
        <v>1800161</v>
      </c>
      <c r="AL202" s="96">
        <v>1822819</v>
      </c>
      <c r="AM202" s="96">
        <v>1846876</v>
      </c>
      <c r="AN202" s="96">
        <v>1870257</v>
      </c>
      <c r="AO202" s="96">
        <v>1892547</v>
      </c>
      <c r="AP202" s="96">
        <v>1917072</v>
      </c>
      <c r="AQ202" s="96">
        <v>1945783</v>
      </c>
      <c r="AR202" s="96">
        <v>1976146</v>
      </c>
      <c r="AS202" s="96">
        <v>2006341</v>
      </c>
      <c r="AT202" s="96">
        <v>2035672</v>
      </c>
      <c r="AU202" s="96">
        <v>2064193</v>
      </c>
      <c r="AV202" s="96">
        <v>2091909</v>
      </c>
      <c r="AW202" s="96">
        <v>2119122</v>
      </c>
      <c r="AX202" s="96">
        <v>2146140</v>
      </c>
      <c r="AY202" s="96">
        <v>2172802</v>
      </c>
      <c r="AZ202" s="96">
        <v>2199540</v>
      </c>
      <c r="BA202" s="96">
        <v>2226078</v>
      </c>
      <c r="BB202" s="96">
        <v>2251506</v>
      </c>
      <c r="BC202" s="96">
        <v>2276149</v>
      </c>
      <c r="BD202" s="96">
        <v>2301401</v>
      </c>
      <c r="BE202" s="96">
        <v>2327284</v>
      </c>
      <c r="BF202" s="96">
        <v>2353058</v>
      </c>
      <c r="BG202" s="96">
        <v>2379069</v>
      </c>
      <c r="BH202" s="96">
        <v>2405308</v>
      </c>
      <c r="BI202" s="96">
        <v>2431426</v>
      </c>
      <c r="BJ202" s="96">
        <v>2457814</v>
      </c>
      <c r="BK202" s="96">
        <v>2484263</v>
      </c>
      <c r="BL202" s="96">
        <v>2510226</v>
      </c>
      <c r="BM202" s="96">
        <v>2536070</v>
      </c>
      <c r="BN202" s="96">
        <v>2566819</v>
      </c>
      <c r="BO202" s="96">
        <v>2602173</v>
      </c>
      <c r="BP202" s="96">
        <v>2639019</v>
      </c>
      <c r="BQ202" s="96">
        <v>2677728</v>
      </c>
    </row>
    <row r="203" spans="1:69" x14ac:dyDescent="0.25">
      <c r="A203" s="96" t="s">
        <v>4032</v>
      </c>
      <c r="B203" s="96" t="s">
        <v>4031</v>
      </c>
      <c r="C203" s="96" t="s">
        <v>4215</v>
      </c>
      <c r="D203" s="101">
        <f t="shared" si="3"/>
        <v>1094406879.7647059</v>
      </c>
      <c r="E203" s="96" t="s">
        <v>4216</v>
      </c>
      <c r="F203" s="96">
        <v>755575073</v>
      </c>
      <c r="G203" s="96">
        <v>764678914</v>
      </c>
      <c r="H203" s="96">
        <v>773971699</v>
      </c>
      <c r="I203" s="96">
        <v>783063134</v>
      </c>
      <c r="J203" s="96">
        <v>792060920</v>
      </c>
      <c r="K203" s="96">
        <v>800834639</v>
      </c>
      <c r="L203" s="96">
        <v>809130400</v>
      </c>
      <c r="M203" s="96">
        <v>817080267</v>
      </c>
      <c r="N203" s="96">
        <v>824785271</v>
      </c>
      <c r="O203" s="96">
        <v>832436871</v>
      </c>
      <c r="P203" s="96">
        <v>839994662</v>
      </c>
      <c r="Q203" s="96">
        <v>849355911</v>
      </c>
      <c r="R203" s="96">
        <v>857312419</v>
      </c>
      <c r="S203" s="96">
        <v>864799662</v>
      </c>
      <c r="T203" s="96">
        <v>872040235</v>
      </c>
      <c r="U203" s="96">
        <v>878923921</v>
      </c>
      <c r="V203" s="96">
        <v>885095643</v>
      </c>
      <c r="W203" s="96">
        <v>891148506</v>
      </c>
      <c r="X203" s="96">
        <v>897250576</v>
      </c>
      <c r="Y203" s="96">
        <v>903640940</v>
      </c>
      <c r="Z203" s="96">
        <v>909780809</v>
      </c>
      <c r="AA203" s="96">
        <v>915881806</v>
      </c>
      <c r="AB203" s="96">
        <v>921481239</v>
      </c>
      <c r="AC203" s="96">
        <v>926626734</v>
      </c>
      <c r="AD203" s="96">
        <v>931426792</v>
      </c>
      <c r="AE203" s="96">
        <v>936237496</v>
      </c>
      <c r="AF203" s="96">
        <v>941302405</v>
      </c>
      <c r="AG203" s="96">
        <v>946544990</v>
      </c>
      <c r="AH203" s="96">
        <v>952006529</v>
      </c>
      <c r="AI203" s="96">
        <v>957909363</v>
      </c>
      <c r="AJ203" s="96">
        <v>964048985</v>
      </c>
      <c r="AK203" s="96">
        <v>971176019</v>
      </c>
      <c r="AL203" s="96">
        <v>977958696</v>
      </c>
      <c r="AM203" s="96">
        <v>984265557</v>
      </c>
      <c r="AN203" s="96">
        <v>989907298</v>
      </c>
      <c r="AO203" s="96">
        <v>995212216</v>
      </c>
      <c r="AP203" s="96">
        <v>1000693857</v>
      </c>
      <c r="AQ203" s="96">
        <v>1005936747</v>
      </c>
      <c r="AR203" s="96">
        <v>1010875500</v>
      </c>
      <c r="AS203" s="96">
        <v>1015710581</v>
      </c>
      <c r="AT203" s="96">
        <v>1020793420</v>
      </c>
      <c r="AU203" s="96">
        <v>1025680356</v>
      </c>
      <c r="AV203" s="96">
        <v>1030817778</v>
      </c>
      <c r="AW203" s="96">
        <v>1035933493</v>
      </c>
      <c r="AX203" s="96">
        <v>1041239406</v>
      </c>
      <c r="AY203" s="96">
        <v>1046467578</v>
      </c>
      <c r="AZ203" s="96">
        <v>1052106051</v>
      </c>
      <c r="BA203" s="96">
        <v>1058252734</v>
      </c>
      <c r="BB203" s="96">
        <v>1064632148</v>
      </c>
      <c r="BC203" s="96">
        <v>1070086582</v>
      </c>
      <c r="BD203" s="96">
        <v>1075047440</v>
      </c>
      <c r="BE203" s="96">
        <v>1077986944</v>
      </c>
      <c r="BF203" s="96">
        <v>1082488131</v>
      </c>
      <c r="BG203" s="96">
        <v>1087228563</v>
      </c>
      <c r="BH203" s="96">
        <v>1092176251</v>
      </c>
      <c r="BI203" s="96">
        <v>1097076319</v>
      </c>
      <c r="BJ203" s="96">
        <v>1102054942</v>
      </c>
      <c r="BK203" s="96">
        <v>1106262382</v>
      </c>
      <c r="BL203" s="96">
        <v>1110198958</v>
      </c>
      <c r="BM203" s="96">
        <v>1113410921</v>
      </c>
      <c r="BN203" s="96">
        <v>1117530670</v>
      </c>
      <c r="BO203" s="96">
        <v>1116651310</v>
      </c>
      <c r="BP203" s="96">
        <v>1114354147</v>
      </c>
      <c r="BQ203" s="96">
        <v>1119478514</v>
      </c>
    </row>
    <row r="204" spans="1:69" x14ac:dyDescent="0.25">
      <c r="A204" s="96" t="s">
        <v>423</v>
      </c>
      <c r="B204" s="96" t="s">
        <v>4030</v>
      </c>
      <c r="C204" s="96" t="s">
        <v>4215</v>
      </c>
      <c r="D204" s="101">
        <f t="shared" si="3"/>
        <v>292574.4117647059</v>
      </c>
      <c r="E204" s="96" t="s">
        <v>4216</v>
      </c>
      <c r="F204" s="96">
        <v>84851</v>
      </c>
      <c r="G204" s="96">
        <v>86921</v>
      </c>
      <c r="H204" s="96">
        <v>89208</v>
      </c>
      <c r="I204" s="96">
        <v>91963</v>
      </c>
      <c r="J204" s="96">
        <v>95192</v>
      </c>
      <c r="K204" s="96">
        <v>98674</v>
      </c>
      <c r="L204" s="96">
        <v>102281</v>
      </c>
      <c r="M204" s="96">
        <v>105995</v>
      </c>
      <c r="N204" s="96">
        <v>109832</v>
      </c>
      <c r="O204" s="96">
        <v>113803</v>
      </c>
      <c r="P204" s="96">
        <v>117891</v>
      </c>
      <c r="Q204" s="96">
        <v>122108</v>
      </c>
      <c r="R204" s="96">
        <v>126457</v>
      </c>
      <c r="S204" s="96">
        <v>130883</v>
      </c>
      <c r="T204" s="96">
        <v>135349</v>
      </c>
      <c r="U204" s="96">
        <v>139833</v>
      </c>
      <c r="V204" s="96">
        <v>144356</v>
      </c>
      <c r="W204" s="96">
        <v>149007</v>
      </c>
      <c r="X204" s="96">
        <v>153745</v>
      </c>
      <c r="Y204" s="96">
        <v>158563</v>
      </c>
      <c r="Z204" s="96">
        <v>163591</v>
      </c>
      <c r="AA204" s="96">
        <v>168892</v>
      </c>
      <c r="AB204" s="96">
        <v>174343</v>
      </c>
      <c r="AC204" s="96">
        <v>179042</v>
      </c>
      <c r="AD204" s="96">
        <v>183146</v>
      </c>
      <c r="AE204" s="96">
        <v>187578</v>
      </c>
      <c r="AF204" s="96">
        <v>192196</v>
      </c>
      <c r="AG204" s="96">
        <v>196856</v>
      </c>
      <c r="AH204" s="96">
        <v>201740</v>
      </c>
      <c r="AI204" s="96">
        <v>206571</v>
      </c>
      <c r="AJ204" s="96">
        <v>211089</v>
      </c>
      <c r="AK204" s="96">
        <v>215444</v>
      </c>
      <c r="AL204" s="96">
        <v>219621</v>
      </c>
      <c r="AM204" s="96">
        <v>223714</v>
      </c>
      <c r="AN204" s="96">
        <v>227682</v>
      </c>
      <c r="AO204" s="96">
        <v>231446</v>
      </c>
      <c r="AP204" s="96">
        <v>235189</v>
      </c>
      <c r="AQ204" s="96">
        <v>239036</v>
      </c>
      <c r="AR204" s="96">
        <v>242882</v>
      </c>
      <c r="AS204" s="96">
        <v>246821</v>
      </c>
      <c r="AT204" s="96">
        <v>250927</v>
      </c>
      <c r="AU204" s="96">
        <v>255049</v>
      </c>
      <c r="AV204" s="96">
        <v>259137</v>
      </c>
      <c r="AW204" s="96">
        <v>263173</v>
      </c>
      <c r="AX204" s="96">
        <v>267132</v>
      </c>
      <c r="AY204" s="96">
        <v>271060</v>
      </c>
      <c r="AZ204" s="96">
        <v>274901</v>
      </c>
      <c r="BA204" s="96">
        <v>278178</v>
      </c>
      <c r="BB204" s="96">
        <v>280558</v>
      </c>
      <c r="BC204" s="96">
        <v>282283</v>
      </c>
      <c r="BD204" s="96">
        <v>283788</v>
      </c>
      <c r="BE204" s="96">
        <v>285265</v>
      </c>
      <c r="BF204" s="96">
        <v>286584</v>
      </c>
      <c r="BG204" s="96">
        <v>288032</v>
      </c>
      <c r="BH204" s="96">
        <v>289873</v>
      </c>
      <c r="BI204" s="96">
        <v>291787</v>
      </c>
      <c r="BJ204" s="96">
        <v>293541</v>
      </c>
      <c r="BK204" s="96">
        <v>295450</v>
      </c>
      <c r="BL204" s="96">
        <v>297606</v>
      </c>
      <c r="BM204" s="96">
        <v>299717</v>
      </c>
      <c r="BN204" s="96">
        <v>301920</v>
      </c>
      <c r="BO204" s="96">
        <v>304032</v>
      </c>
      <c r="BP204" s="96">
        <v>306279</v>
      </c>
      <c r="BQ204" s="96">
        <v>308872</v>
      </c>
    </row>
    <row r="205" spans="1:69" x14ac:dyDescent="0.25">
      <c r="A205" s="96" t="s">
        <v>424</v>
      </c>
      <c r="B205" s="96" t="s">
        <v>425</v>
      </c>
      <c r="C205" s="96" t="s">
        <v>4215</v>
      </c>
      <c r="D205" s="101">
        <f t="shared" si="3"/>
        <v>2242078.7647058824</v>
      </c>
      <c r="E205" s="96" t="s">
        <v>4216</v>
      </c>
      <c r="F205" s="96">
        <v>36385</v>
      </c>
      <c r="G205" s="96">
        <v>40111</v>
      </c>
      <c r="H205" s="96">
        <v>45123</v>
      </c>
      <c r="I205" s="96">
        <v>50950</v>
      </c>
      <c r="J205" s="96">
        <v>57531</v>
      </c>
      <c r="K205" s="96">
        <v>64843</v>
      </c>
      <c r="L205" s="96">
        <v>73102</v>
      </c>
      <c r="M205" s="96">
        <v>82517</v>
      </c>
      <c r="N205" s="96">
        <v>93022</v>
      </c>
      <c r="O205" s="96">
        <v>104517</v>
      </c>
      <c r="P205" s="96">
        <v>118007</v>
      </c>
      <c r="Q205" s="96">
        <v>133096</v>
      </c>
      <c r="R205" s="96">
        <v>148338</v>
      </c>
      <c r="S205" s="96">
        <v>163734</v>
      </c>
      <c r="T205" s="96">
        <v>179299</v>
      </c>
      <c r="U205" s="96">
        <v>195043</v>
      </c>
      <c r="V205" s="96">
        <v>210990</v>
      </c>
      <c r="W205" s="96">
        <v>227177</v>
      </c>
      <c r="X205" s="96">
        <v>243624</v>
      </c>
      <c r="Y205" s="96">
        <v>260368</v>
      </c>
      <c r="Z205" s="96">
        <v>277450</v>
      </c>
      <c r="AA205" s="96">
        <v>294887</v>
      </c>
      <c r="AB205" s="96">
        <v>312608</v>
      </c>
      <c r="AC205" s="96">
        <v>330454</v>
      </c>
      <c r="AD205" s="96">
        <v>348241</v>
      </c>
      <c r="AE205" s="96">
        <v>365868</v>
      </c>
      <c r="AF205" s="96">
        <v>382328</v>
      </c>
      <c r="AG205" s="96">
        <v>397391</v>
      </c>
      <c r="AH205" s="96">
        <v>412142</v>
      </c>
      <c r="AI205" s="96">
        <v>426896</v>
      </c>
      <c r="AJ205" s="96">
        <v>441675</v>
      </c>
      <c r="AK205" s="96">
        <v>456486</v>
      </c>
      <c r="AL205" s="96">
        <v>471293</v>
      </c>
      <c r="AM205" s="96">
        <v>486041</v>
      </c>
      <c r="AN205" s="96">
        <v>500683</v>
      </c>
      <c r="AO205" s="96">
        <v>515133</v>
      </c>
      <c r="AP205" s="96">
        <v>529265</v>
      </c>
      <c r="AQ205" s="96">
        <v>550591</v>
      </c>
      <c r="AR205" s="96">
        <v>580997</v>
      </c>
      <c r="AS205" s="96">
        <v>613302</v>
      </c>
      <c r="AT205" s="96">
        <v>645937</v>
      </c>
      <c r="AU205" s="96">
        <v>678831</v>
      </c>
      <c r="AV205" s="96">
        <v>713186</v>
      </c>
      <c r="AW205" s="96">
        <v>748525</v>
      </c>
      <c r="AX205" s="96">
        <v>777943</v>
      </c>
      <c r="AY205" s="96">
        <v>848710</v>
      </c>
      <c r="AZ205" s="96">
        <v>1015060</v>
      </c>
      <c r="BA205" s="96">
        <v>1231893</v>
      </c>
      <c r="BB205" s="96">
        <v>1444277</v>
      </c>
      <c r="BC205" s="96">
        <v>1610274</v>
      </c>
      <c r="BD205" s="96">
        <v>1713504</v>
      </c>
      <c r="BE205" s="96">
        <v>1804171</v>
      </c>
      <c r="BF205" s="96">
        <v>1905660</v>
      </c>
      <c r="BG205" s="96">
        <v>2035501</v>
      </c>
      <c r="BH205" s="96">
        <v>2214465</v>
      </c>
      <c r="BI205" s="96">
        <v>2414573</v>
      </c>
      <c r="BJ205" s="96">
        <v>2595166</v>
      </c>
      <c r="BK205" s="96">
        <v>2711755</v>
      </c>
      <c r="BL205" s="96">
        <v>2766732</v>
      </c>
      <c r="BM205" s="96">
        <v>2807235</v>
      </c>
      <c r="BN205" s="96">
        <v>2760385</v>
      </c>
      <c r="BO205" s="96">
        <v>2688235</v>
      </c>
      <c r="BP205" s="96">
        <v>2695122</v>
      </c>
      <c r="BQ205" s="96">
        <v>2716391</v>
      </c>
    </row>
    <row r="206" spans="1:69" x14ac:dyDescent="0.25">
      <c r="A206" s="96" t="s">
        <v>139</v>
      </c>
      <c r="B206" s="96" t="s">
        <v>426</v>
      </c>
      <c r="C206" s="96" t="s">
        <v>4215</v>
      </c>
      <c r="D206" s="101">
        <f t="shared" si="3"/>
        <v>19798594.117647059</v>
      </c>
      <c r="E206" s="96" t="s">
        <v>4216</v>
      </c>
      <c r="F206" s="96">
        <v>18406905</v>
      </c>
      <c r="G206" s="96">
        <v>18555250</v>
      </c>
      <c r="H206" s="96">
        <v>18676550</v>
      </c>
      <c r="I206" s="96">
        <v>18797850</v>
      </c>
      <c r="J206" s="96">
        <v>18919126</v>
      </c>
      <c r="K206" s="96">
        <v>19031576</v>
      </c>
      <c r="L206" s="96">
        <v>19215450</v>
      </c>
      <c r="M206" s="96">
        <v>19534242</v>
      </c>
      <c r="N206" s="96">
        <v>19799831</v>
      </c>
      <c r="O206" s="96">
        <v>20009141</v>
      </c>
      <c r="P206" s="96">
        <v>20250398</v>
      </c>
      <c r="Q206" s="96">
        <v>20461567</v>
      </c>
      <c r="R206" s="96">
        <v>20657957</v>
      </c>
      <c r="S206" s="96">
        <v>20835681</v>
      </c>
      <c r="T206" s="96">
        <v>21029429</v>
      </c>
      <c r="U206" s="96">
        <v>21293583</v>
      </c>
      <c r="V206" s="96">
        <v>21551634</v>
      </c>
      <c r="W206" s="96">
        <v>21756096</v>
      </c>
      <c r="X206" s="96">
        <v>21951464</v>
      </c>
      <c r="Y206" s="96">
        <v>22090488</v>
      </c>
      <c r="Z206" s="96">
        <v>22207282</v>
      </c>
      <c r="AA206" s="96">
        <v>22353070</v>
      </c>
      <c r="AB206" s="96">
        <v>22475741</v>
      </c>
      <c r="AC206" s="96">
        <v>22560478</v>
      </c>
      <c r="AD206" s="96">
        <v>22640547</v>
      </c>
      <c r="AE206" s="96">
        <v>22732999</v>
      </c>
      <c r="AF206" s="96">
        <v>22836841</v>
      </c>
      <c r="AG206" s="96">
        <v>22949430</v>
      </c>
      <c r="AH206" s="96">
        <v>23057662</v>
      </c>
      <c r="AI206" s="96">
        <v>23161458</v>
      </c>
      <c r="AJ206" s="96">
        <v>23201835</v>
      </c>
      <c r="AK206" s="96">
        <v>23001155</v>
      </c>
      <c r="AL206" s="96">
        <v>22794284</v>
      </c>
      <c r="AM206" s="96">
        <v>22763280</v>
      </c>
      <c r="AN206" s="96">
        <v>22730211</v>
      </c>
      <c r="AO206" s="96">
        <v>22684270</v>
      </c>
      <c r="AP206" s="96">
        <v>22619004</v>
      </c>
      <c r="AQ206" s="96">
        <v>22553978</v>
      </c>
      <c r="AR206" s="96">
        <v>22507344</v>
      </c>
      <c r="AS206" s="96">
        <v>22472040</v>
      </c>
      <c r="AT206" s="96">
        <v>22442971</v>
      </c>
      <c r="AU206" s="96">
        <v>22131970</v>
      </c>
      <c r="AV206" s="96">
        <v>21730496</v>
      </c>
      <c r="AW206" s="96">
        <v>21574326</v>
      </c>
      <c r="AX206" s="96">
        <v>21451748</v>
      </c>
      <c r="AY206" s="96">
        <v>21319685</v>
      </c>
      <c r="AZ206" s="96">
        <v>21193760</v>
      </c>
      <c r="BA206" s="96">
        <v>20882982</v>
      </c>
      <c r="BB206" s="96">
        <v>20537875</v>
      </c>
      <c r="BC206" s="96">
        <v>20367487</v>
      </c>
      <c r="BD206" s="96">
        <v>20246871</v>
      </c>
      <c r="BE206" s="96">
        <v>20147528</v>
      </c>
      <c r="BF206" s="96">
        <v>20058035</v>
      </c>
      <c r="BG206" s="96">
        <v>19983693</v>
      </c>
      <c r="BH206" s="96">
        <v>19908979</v>
      </c>
      <c r="BI206" s="96">
        <v>19815616</v>
      </c>
      <c r="BJ206" s="96">
        <v>19702267</v>
      </c>
      <c r="BK206" s="96">
        <v>19588715</v>
      </c>
      <c r="BL206" s="96">
        <v>19473970</v>
      </c>
      <c r="BM206" s="96">
        <v>19371648</v>
      </c>
      <c r="BN206" s="96">
        <v>19265250</v>
      </c>
      <c r="BO206" s="96">
        <v>19122059</v>
      </c>
      <c r="BP206" s="96">
        <v>19047009</v>
      </c>
      <c r="BQ206" s="96">
        <v>19056116</v>
      </c>
    </row>
    <row r="207" spans="1:69" x14ac:dyDescent="0.25">
      <c r="A207" s="96" t="s">
        <v>427</v>
      </c>
      <c r="B207" s="96" t="s">
        <v>428</v>
      </c>
      <c r="C207" s="96" t="s">
        <v>4215</v>
      </c>
      <c r="D207" s="101">
        <f t="shared" si="3"/>
        <v>144086917.94117647</v>
      </c>
      <c r="E207" s="96" t="s">
        <v>4216</v>
      </c>
      <c r="F207" s="96">
        <v>119897000</v>
      </c>
      <c r="G207" s="96">
        <v>121236000</v>
      </c>
      <c r="H207" s="96">
        <v>122591000</v>
      </c>
      <c r="I207" s="96">
        <v>123960000</v>
      </c>
      <c r="J207" s="96">
        <v>125345000</v>
      </c>
      <c r="K207" s="96">
        <v>126745000</v>
      </c>
      <c r="L207" s="96">
        <v>127468000</v>
      </c>
      <c r="M207" s="96">
        <v>128196000</v>
      </c>
      <c r="N207" s="96">
        <v>128928000</v>
      </c>
      <c r="O207" s="96">
        <v>129664000</v>
      </c>
      <c r="P207" s="96">
        <v>130404000</v>
      </c>
      <c r="Q207" s="96">
        <v>131155000</v>
      </c>
      <c r="R207" s="96">
        <v>131909000</v>
      </c>
      <c r="S207" s="96">
        <v>132669000</v>
      </c>
      <c r="T207" s="96">
        <v>133432000</v>
      </c>
      <c r="U207" s="96">
        <v>134200000</v>
      </c>
      <c r="V207" s="96">
        <v>135147000</v>
      </c>
      <c r="W207" s="96">
        <v>136100000</v>
      </c>
      <c r="X207" s="96">
        <v>137060000</v>
      </c>
      <c r="Y207" s="96">
        <v>138027000</v>
      </c>
      <c r="Z207" s="96">
        <v>139010000</v>
      </c>
      <c r="AA207" s="96">
        <v>139941000</v>
      </c>
      <c r="AB207" s="96">
        <v>140823000</v>
      </c>
      <c r="AC207" s="96">
        <v>141668000</v>
      </c>
      <c r="AD207" s="96">
        <v>142745000</v>
      </c>
      <c r="AE207" s="96">
        <v>143858000</v>
      </c>
      <c r="AF207" s="96">
        <v>144894000</v>
      </c>
      <c r="AG207" s="96">
        <v>145908000</v>
      </c>
      <c r="AH207" s="96">
        <v>146857000</v>
      </c>
      <c r="AI207" s="96">
        <v>147721000</v>
      </c>
      <c r="AJ207" s="96">
        <v>147969406</v>
      </c>
      <c r="AK207" s="96">
        <v>148394216</v>
      </c>
      <c r="AL207" s="96">
        <v>148538197</v>
      </c>
      <c r="AM207" s="96">
        <v>148458777</v>
      </c>
      <c r="AN207" s="96">
        <v>148407912</v>
      </c>
      <c r="AO207" s="96">
        <v>148375787</v>
      </c>
      <c r="AP207" s="96">
        <v>148160129</v>
      </c>
      <c r="AQ207" s="96">
        <v>147915361</v>
      </c>
      <c r="AR207" s="96">
        <v>147670784</v>
      </c>
      <c r="AS207" s="96">
        <v>147214776</v>
      </c>
      <c r="AT207" s="96">
        <v>146596869</v>
      </c>
      <c r="AU207" s="96">
        <v>145976482</v>
      </c>
      <c r="AV207" s="96">
        <v>145306497</v>
      </c>
      <c r="AW207" s="96">
        <v>144648618</v>
      </c>
      <c r="AX207" s="96">
        <v>144067316</v>
      </c>
      <c r="AY207" s="96">
        <v>143518814</v>
      </c>
      <c r="AZ207" s="96">
        <v>143049637</v>
      </c>
      <c r="BA207" s="96">
        <v>142805114</v>
      </c>
      <c r="BB207" s="96">
        <v>142742366</v>
      </c>
      <c r="BC207" s="96">
        <v>142785348</v>
      </c>
      <c r="BD207" s="96">
        <v>142849468</v>
      </c>
      <c r="BE207" s="96">
        <v>143018195</v>
      </c>
      <c r="BF207" s="96">
        <v>143378447</v>
      </c>
      <c r="BG207" s="96">
        <v>143805638</v>
      </c>
      <c r="BH207" s="96">
        <v>144237223</v>
      </c>
      <c r="BI207" s="96">
        <v>144640716</v>
      </c>
      <c r="BJ207" s="96">
        <v>145015460</v>
      </c>
      <c r="BK207" s="96">
        <v>145293260</v>
      </c>
      <c r="BL207" s="96">
        <v>145398106</v>
      </c>
      <c r="BM207" s="96">
        <v>145453291</v>
      </c>
      <c r="BN207" s="96">
        <v>145245148</v>
      </c>
      <c r="BO207" s="96">
        <v>144746762</v>
      </c>
      <c r="BP207" s="96">
        <v>144236933</v>
      </c>
      <c r="BQ207" s="96">
        <v>143826130</v>
      </c>
    </row>
    <row r="208" spans="1:69" x14ac:dyDescent="0.25">
      <c r="A208" s="96" t="s">
        <v>429</v>
      </c>
      <c r="B208" s="96" t="s">
        <v>430</v>
      </c>
      <c r="C208" s="96" t="s">
        <v>4215</v>
      </c>
      <c r="D208" s="101">
        <f t="shared" si="3"/>
        <v>11717391.94117647</v>
      </c>
      <c r="E208" s="96" t="s">
        <v>4216</v>
      </c>
      <c r="F208" s="96">
        <v>2966162</v>
      </c>
      <c r="G208" s="96">
        <v>3046654</v>
      </c>
      <c r="H208" s="96">
        <v>3122124</v>
      </c>
      <c r="I208" s="96">
        <v>3191311</v>
      </c>
      <c r="J208" s="96">
        <v>3263640</v>
      </c>
      <c r="K208" s="96">
        <v>3348631</v>
      </c>
      <c r="L208" s="96">
        <v>3444021</v>
      </c>
      <c r="M208" s="96">
        <v>3549461</v>
      </c>
      <c r="N208" s="96">
        <v>3662010</v>
      </c>
      <c r="O208" s="96">
        <v>3777879</v>
      </c>
      <c r="P208" s="96">
        <v>3896367</v>
      </c>
      <c r="Q208" s="96">
        <v>4015403</v>
      </c>
      <c r="R208" s="96">
        <v>4135579</v>
      </c>
      <c r="S208" s="96">
        <v>4259484</v>
      </c>
      <c r="T208" s="96">
        <v>4386369</v>
      </c>
      <c r="U208" s="96">
        <v>4515756</v>
      </c>
      <c r="V208" s="96">
        <v>4648207</v>
      </c>
      <c r="W208" s="96">
        <v>4783252</v>
      </c>
      <c r="X208" s="96">
        <v>4921953</v>
      </c>
      <c r="Y208" s="96">
        <v>5074374</v>
      </c>
      <c r="Z208" s="96">
        <v>5247532</v>
      </c>
      <c r="AA208" s="96">
        <v>5441966</v>
      </c>
      <c r="AB208" s="96">
        <v>5652900</v>
      </c>
      <c r="AC208" s="96">
        <v>5859396</v>
      </c>
      <c r="AD208" s="96">
        <v>6056729</v>
      </c>
      <c r="AE208" s="96">
        <v>6266752</v>
      </c>
      <c r="AF208" s="96">
        <v>6497804</v>
      </c>
      <c r="AG208" s="96">
        <v>6735829</v>
      </c>
      <c r="AH208" s="96">
        <v>6953975</v>
      </c>
      <c r="AI208" s="96">
        <v>7141974</v>
      </c>
      <c r="AJ208" s="96">
        <v>7319962</v>
      </c>
      <c r="AK208" s="96">
        <v>7485681</v>
      </c>
      <c r="AL208" s="96">
        <v>7657208</v>
      </c>
      <c r="AM208" s="96">
        <v>7904740</v>
      </c>
      <c r="AN208" s="96">
        <v>6732665</v>
      </c>
      <c r="AO208" s="96">
        <v>5686897</v>
      </c>
      <c r="AP208" s="96">
        <v>6715510</v>
      </c>
      <c r="AQ208" s="96">
        <v>7666732</v>
      </c>
      <c r="AR208" s="96">
        <v>7914645</v>
      </c>
      <c r="AS208" s="96">
        <v>8009587</v>
      </c>
      <c r="AT208" s="96">
        <v>8109989</v>
      </c>
      <c r="AU208" s="96">
        <v>8223941</v>
      </c>
      <c r="AV208" s="96">
        <v>8372306</v>
      </c>
      <c r="AW208" s="96">
        <v>8567992</v>
      </c>
      <c r="AX208" s="96">
        <v>8791853</v>
      </c>
      <c r="AY208" s="96">
        <v>9026299</v>
      </c>
      <c r="AZ208" s="96">
        <v>9270066</v>
      </c>
      <c r="BA208" s="96">
        <v>9523168</v>
      </c>
      <c r="BB208" s="96">
        <v>9781996</v>
      </c>
      <c r="BC208" s="96">
        <v>10043737</v>
      </c>
      <c r="BD208" s="96">
        <v>10309031</v>
      </c>
      <c r="BE208" s="96">
        <v>10576932</v>
      </c>
      <c r="BF208" s="96">
        <v>10840334</v>
      </c>
      <c r="BG208" s="96">
        <v>11101350</v>
      </c>
      <c r="BH208" s="96">
        <v>11368451</v>
      </c>
      <c r="BI208" s="96">
        <v>11642959</v>
      </c>
      <c r="BJ208" s="96">
        <v>11930899</v>
      </c>
      <c r="BK208" s="96">
        <v>12230339</v>
      </c>
      <c r="BL208" s="96">
        <v>12531808</v>
      </c>
      <c r="BM208" s="96">
        <v>12835028</v>
      </c>
      <c r="BN208" s="96">
        <v>13146362</v>
      </c>
      <c r="BO208" s="96">
        <v>13461888</v>
      </c>
      <c r="BP208" s="96">
        <v>13776698</v>
      </c>
      <c r="BQ208" s="96">
        <v>14094683</v>
      </c>
    </row>
    <row r="209" spans="1:69" x14ac:dyDescent="0.25">
      <c r="A209" s="96" t="s">
        <v>4029</v>
      </c>
      <c r="B209" s="96" t="s">
        <v>4028</v>
      </c>
      <c r="C209" s="96" t="s">
        <v>4215</v>
      </c>
      <c r="D209" s="101">
        <f t="shared" si="3"/>
        <v>1771439007.1176472</v>
      </c>
      <c r="E209" s="96" t="s">
        <v>4216</v>
      </c>
      <c r="F209" s="96">
        <v>571192428</v>
      </c>
      <c r="G209" s="96">
        <v>584794755</v>
      </c>
      <c r="H209" s="96">
        <v>598784274</v>
      </c>
      <c r="I209" s="96">
        <v>613149540</v>
      </c>
      <c r="J209" s="96">
        <v>627867470</v>
      </c>
      <c r="K209" s="96">
        <v>642649029</v>
      </c>
      <c r="L209" s="96">
        <v>657382046</v>
      </c>
      <c r="M209" s="96">
        <v>672401853</v>
      </c>
      <c r="N209" s="96">
        <v>688013461</v>
      </c>
      <c r="O209" s="96">
        <v>704112818</v>
      </c>
      <c r="P209" s="96">
        <v>720399195</v>
      </c>
      <c r="Q209" s="96">
        <v>736135444</v>
      </c>
      <c r="R209" s="96">
        <v>752397791</v>
      </c>
      <c r="S209" s="96">
        <v>770083670</v>
      </c>
      <c r="T209" s="96">
        <v>788213169</v>
      </c>
      <c r="U209" s="96">
        <v>806592758</v>
      </c>
      <c r="V209" s="96">
        <v>825140213</v>
      </c>
      <c r="W209" s="96">
        <v>844199483</v>
      </c>
      <c r="X209" s="96">
        <v>863852185</v>
      </c>
      <c r="Y209" s="96">
        <v>884031584</v>
      </c>
      <c r="Z209" s="96">
        <v>904993069</v>
      </c>
      <c r="AA209" s="96">
        <v>926216545</v>
      </c>
      <c r="AB209" s="96">
        <v>948043890</v>
      </c>
      <c r="AC209" s="96">
        <v>970938323</v>
      </c>
      <c r="AD209" s="96">
        <v>994345688</v>
      </c>
      <c r="AE209" s="96">
        <v>1018142776</v>
      </c>
      <c r="AF209" s="96">
        <v>1042169001</v>
      </c>
      <c r="AG209" s="96">
        <v>1066371857</v>
      </c>
      <c r="AH209" s="96">
        <v>1091004504</v>
      </c>
      <c r="AI209" s="96">
        <v>1116147699</v>
      </c>
      <c r="AJ209" s="96">
        <v>1141312704</v>
      </c>
      <c r="AK209" s="96">
        <v>1166480561</v>
      </c>
      <c r="AL209" s="96">
        <v>1192390433</v>
      </c>
      <c r="AM209" s="96">
        <v>1219180082</v>
      </c>
      <c r="AN209" s="96">
        <v>1246157499</v>
      </c>
      <c r="AO209" s="96">
        <v>1272877742</v>
      </c>
      <c r="AP209" s="96">
        <v>1299407301</v>
      </c>
      <c r="AQ209" s="96">
        <v>1326007987</v>
      </c>
      <c r="AR209" s="96">
        <v>1352849350</v>
      </c>
      <c r="AS209" s="96">
        <v>1379874856</v>
      </c>
      <c r="AT209" s="96">
        <v>1406945493</v>
      </c>
      <c r="AU209" s="96">
        <v>1434314654</v>
      </c>
      <c r="AV209" s="96">
        <v>1462070145</v>
      </c>
      <c r="AW209" s="96">
        <v>1489358080</v>
      </c>
      <c r="AX209" s="96">
        <v>1515703001</v>
      </c>
      <c r="AY209" s="96">
        <v>1541263909</v>
      </c>
      <c r="AZ209" s="96">
        <v>1565892885</v>
      </c>
      <c r="BA209" s="96">
        <v>1589454615</v>
      </c>
      <c r="BB209" s="96">
        <v>1612709085</v>
      </c>
      <c r="BC209" s="96">
        <v>1636411632</v>
      </c>
      <c r="BD209" s="96">
        <v>1660546144</v>
      </c>
      <c r="BE209" s="96">
        <v>1684898004</v>
      </c>
      <c r="BF209" s="96">
        <v>1708706729</v>
      </c>
      <c r="BG209" s="96">
        <v>1731683901</v>
      </c>
      <c r="BH209" s="96">
        <v>1754030304</v>
      </c>
      <c r="BI209" s="96">
        <v>1775545180</v>
      </c>
      <c r="BJ209" s="96">
        <v>1797072648</v>
      </c>
      <c r="BK209" s="96">
        <v>1818931519</v>
      </c>
      <c r="BL209" s="96">
        <v>1840534093</v>
      </c>
      <c r="BM209" s="96">
        <v>1861598514</v>
      </c>
      <c r="BN209" s="96">
        <v>1882531620</v>
      </c>
      <c r="BO209" s="96">
        <v>1901911604</v>
      </c>
      <c r="BP209" s="96">
        <v>1919348000</v>
      </c>
      <c r="BQ209" s="96">
        <v>1938549529</v>
      </c>
    </row>
    <row r="210" spans="1:69" x14ac:dyDescent="0.25">
      <c r="A210" s="96" t="s">
        <v>431</v>
      </c>
      <c r="B210" s="96" t="s">
        <v>432</v>
      </c>
      <c r="C210" s="96" t="s">
        <v>4215</v>
      </c>
      <c r="D210" s="101">
        <f t="shared" si="3"/>
        <v>32518928.235294119</v>
      </c>
      <c r="E210" s="96" t="s">
        <v>4216</v>
      </c>
      <c r="F210" s="96">
        <v>4165563</v>
      </c>
      <c r="G210" s="96">
        <v>4306048</v>
      </c>
      <c r="H210" s="96">
        <v>4458516</v>
      </c>
      <c r="I210" s="96">
        <v>4621655</v>
      </c>
      <c r="J210" s="96">
        <v>4795130</v>
      </c>
      <c r="K210" s="96">
        <v>4978922</v>
      </c>
      <c r="L210" s="96">
        <v>5173237</v>
      </c>
      <c r="M210" s="96">
        <v>5381026</v>
      </c>
      <c r="N210" s="96">
        <v>5604582</v>
      </c>
      <c r="O210" s="96">
        <v>5844843</v>
      </c>
      <c r="P210" s="96">
        <v>6106191</v>
      </c>
      <c r="Q210" s="96">
        <v>6396658</v>
      </c>
      <c r="R210" s="96">
        <v>6724260</v>
      </c>
      <c r="S210" s="96">
        <v>7088758</v>
      </c>
      <c r="T210" s="96">
        <v>7483506</v>
      </c>
      <c r="U210" s="96">
        <v>7897544</v>
      </c>
      <c r="V210" s="96">
        <v>8319556</v>
      </c>
      <c r="W210" s="96">
        <v>8755219</v>
      </c>
      <c r="X210" s="96">
        <v>9210564</v>
      </c>
      <c r="Y210" s="96">
        <v>9682002</v>
      </c>
      <c r="Z210" s="96">
        <v>10171710</v>
      </c>
      <c r="AA210" s="96">
        <v>10678211</v>
      </c>
      <c r="AB210" s="96">
        <v>11201154</v>
      </c>
      <c r="AC210" s="96">
        <v>11746020</v>
      </c>
      <c r="AD210" s="96">
        <v>12310361</v>
      </c>
      <c r="AE210" s="96">
        <v>12890245</v>
      </c>
      <c r="AF210" s="96">
        <v>13483349</v>
      </c>
      <c r="AG210" s="96">
        <v>14089798</v>
      </c>
      <c r="AH210" s="96">
        <v>14713715</v>
      </c>
      <c r="AI210" s="96">
        <v>15353227</v>
      </c>
      <c r="AJ210" s="96">
        <v>16004763</v>
      </c>
      <c r="AK210" s="96">
        <v>16654276</v>
      </c>
      <c r="AL210" s="96">
        <v>17281350</v>
      </c>
      <c r="AM210" s="96">
        <v>17846461</v>
      </c>
      <c r="AN210" s="96">
        <v>18367528</v>
      </c>
      <c r="AO210" s="96">
        <v>18888857</v>
      </c>
      <c r="AP210" s="96">
        <v>19410280</v>
      </c>
      <c r="AQ210" s="96">
        <v>19938377</v>
      </c>
      <c r="AR210" s="96">
        <v>20472580</v>
      </c>
      <c r="AS210" s="96">
        <v>21009660</v>
      </c>
      <c r="AT210" s="96">
        <v>21547390</v>
      </c>
      <c r="AU210" s="96">
        <v>22085929</v>
      </c>
      <c r="AV210" s="96">
        <v>22623415</v>
      </c>
      <c r="AW210" s="96">
        <v>23150847</v>
      </c>
      <c r="AX210" s="96">
        <v>23661808</v>
      </c>
      <c r="AY210" s="96">
        <v>24397644</v>
      </c>
      <c r="AZ210" s="96">
        <v>25382870</v>
      </c>
      <c r="BA210" s="96">
        <v>26400068</v>
      </c>
      <c r="BB210" s="96">
        <v>27437353</v>
      </c>
      <c r="BC210" s="96">
        <v>28483797</v>
      </c>
      <c r="BD210" s="96">
        <v>29411929</v>
      </c>
      <c r="BE210" s="96">
        <v>30150945</v>
      </c>
      <c r="BF210" s="96">
        <v>30821543</v>
      </c>
      <c r="BG210" s="96">
        <v>31482498</v>
      </c>
      <c r="BH210" s="96">
        <v>32125564</v>
      </c>
      <c r="BI210" s="96">
        <v>32749848</v>
      </c>
      <c r="BJ210" s="96">
        <v>33416270</v>
      </c>
      <c r="BK210" s="96">
        <v>34193122</v>
      </c>
      <c r="BL210" s="96">
        <v>35018133</v>
      </c>
      <c r="BM210" s="96">
        <v>35827362</v>
      </c>
      <c r="BN210" s="96">
        <v>35997107</v>
      </c>
      <c r="BO210" s="96">
        <v>35950396</v>
      </c>
      <c r="BP210" s="96">
        <v>36408820</v>
      </c>
      <c r="BQ210" s="96">
        <v>36947025</v>
      </c>
    </row>
    <row r="211" spans="1:69" x14ac:dyDescent="0.25">
      <c r="A211" s="96" t="s">
        <v>433</v>
      </c>
      <c r="B211" s="96" t="s">
        <v>434</v>
      </c>
      <c r="C211" s="96" t="s">
        <v>4215</v>
      </c>
      <c r="D211" s="101">
        <f t="shared" si="3"/>
        <v>38885769.529411763</v>
      </c>
      <c r="E211" s="96" t="s">
        <v>4216</v>
      </c>
      <c r="F211" s="96">
        <v>8326462</v>
      </c>
      <c r="G211" s="96">
        <v>8577490</v>
      </c>
      <c r="H211" s="96">
        <v>8841338</v>
      </c>
      <c r="I211" s="96">
        <v>9115091</v>
      </c>
      <c r="J211" s="96">
        <v>9406702</v>
      </c>
      <c r="K211" s="96">
        <v>9712785</v>
      </c>
      <c r="L211" s="96">
        <v>10014505</v>
      </c>
      <c r="M211" s="96">
        <v>10320500</v>
      </c>
      <c r="N211" s="96">
        <v>10638899</v>
      </c>
      <c r="O211" s="96">
        <v>10966145</v>
      </c>
      <c r="P211" s="96">
        <v>11305206</v>
      </c>
      <c r="Q211" s="96">
        <v>11668921</v>
      </c>
      <c r="R211" s="96">
        <v>12057260</v>
      </c>
      <c r="S211" s="96">
        <v>12469591</v>
      </c>
      <c r="T211" s="96">
        <v>12950962</v>
      </c>
      <c r="U211" s="96">
        <v>13497543</v>
      </c>
      <c r="V211" s="96">
        <v>14066007</v>
      </c>
      <c r="W211" s="96">
        <v>14667218</v>
      </c>
      <c r="X211" s="96">
        <v>15305806</v>
      </c>
      <c r="Y211" s="96">
        <v>15973034</v>
      </c>
      <c r="Z211" s="96">
        <v>16673586</v>
      </c>
      <c r="AA211" s="96">
        <v>17404336</v>
      </c>
      <c r="AB211" s="96">
        <v>18128631</v>
      </c>
      <c r="AC211" s="96">
        <v>18733995</v>
      </c>
      <c r="AD211" s="96">
        <v>19165837</v>
      </c>
      <c r="AE211" s="96">
        <v>19517196</v>
      </c>
      <c r="AF211" s="96">
        <v>19887452</v>
      </c>
      <c r="AG211" s="96">
        <v>20230532</v>
      </c>
      <c r="AH211" s="96">
        <v>20453819</v>
      </c>
      <c r="AI211" s="96">
        <v>20718709</v>
      </c>
      <c r="AJ211" s="96">
        <v>21090886</v>
      </c>
      <c r="AK211" s="96">
        <v>21453711</v>
      </c>
      <c r="AL211" s="96">
        <v>21780059</v>
      </c>
      <c r="AM211" s="96">
        <v>22163251</v>
      </c>
      <c r="AN211" s="96">
        <v>22703631</v>
      </c>
      <c r="AO211" s="96">
        <v>23290602</v>
      </c>
      <c r="AP211" s="96">
        <v>23862258</v>
      </c>
      <c r="AQ211" s="96">
        <v>24454372</v>
      </c>
      <c r="AR211" s="96">
        <v>25029144</v>
      </c>
      <c r="AS211" s="96">
        <v>25634162</v>
      </c>
      <c r="AT211" s="96">
        <v>26298773</v>
      </c>
      <c r="AU211" s="96">
        <v>26947253</v>
      </c>
      <c r="AV211" s="96">
        <v>27570318</v>
      </c>
      <c r="AW211" s="96">
        <v>28188977</v>
      </c>
      <c r="AX211" s="96">
        <v>28831550</v>
      </c>
      <c r="AY211" s="96">
        <v>29540577</v>
      </c>
      <c r="AZ211" s="96">
        <v>30332968</v>
      </c>
      <c r="BA211" s="96">
        <v>31191163</v>
      </c>
      <c r="BB211" s="96">
        <v>32065241</v>
      </c>
      <c r="BC211" s="96">
        <v>32948155</v>
      </c>
      <c r="BD211" s="96">
        <v>33739933</v>
      </c>
      <c r="BE211" s="96">
        <v>34419624</v>
      </c>
      <c r="BF211" s="96">
        <v>35159792</v>
      </c>
      <c r="BG211" s="96">
        <v>35990704</v>
      </c>
      <c r="BH211" s="96">
        <v>37003245</v>
      </c>
      <c r="BI211" s="96">
        <v>38171178</v>
      </c>
      <c r="BJ211" s="96">
        <v>39377169</v>
      </c>
      <c r="BK211" s="96">
        <v>40679828</v>
      </c>
      <c r="BL211" s="96">
        <v>41999059</v>
      </c>
      <c r="BM211" s="96">
        <v>43232093</v>
      </c>
      <c r="BN211" s="96">
        <v>44440486</v>
      </c>
      <c r="BO211" s="96">
        <v>45657202</v>
      </c>
      <c r="BP211" s="96">
        <v>46874204</v>
      </c>
      <c r="BQ211" s="96">
        <v>48109006</v>
      </c>
    </row>
    <row r="212" spans="1:69" x14ac:dyDescent="0.25">
      <c r="A212" s="96" t="s">
        <v>435</v>
      </c>
      <c r="B212" s="96" t="s">
        <v>436</v>
      </c>
      <c r="C212" s="96" t="s">
        <v>4215</v>
      </c>
      <c r="D212" s="101">
        <f t="shared" si="3"/>
        <v>14474647.470588235</v>
      </c>
      <c r="E212" s="96" t="s">
        <v>4216</v>
      </c>
      <c r="F212" s="96">
        <v>3273177</v>
      </c>
      <c r="G212" s="96">
        <v>3367082</v>
      </c>
      <c r="H212" s="96">
        <v>3463524</v>
      </c>
      <c r="I212" s="96">
        <v>3562469</v>
      </c>
      <c r="J212" s="96">
        <v>3664599</v>
      </c>
      <c r="K212" s="96">
        <v>3770874</v>
      </c>
      <c r="L212" s="96">
        <v>3881994</v>
      </c>
      <c r="M212" s="96">
        <v>3997869</v>
      </c>
      <c r="N212" s="96">
        <v>4117659</v>
      </c>
      <c r="O212" s="96">
        <v>4240859</v>
      </c>
      <c r="P212" s="96">
        <v>4367744</v>
      </c>
      <c r="Q212" s="96">
        <v>4498616</v>
      </c>
      <c r="R212" s="96">
        <v>4633452</v>
      </c>
      <c r="S212" s="96">
        <v>4772039</v>
      </c>
      <c r="T212" s="96">
        <v>4911421</v>
      </c>
      <c r="U212" s="96">
        <v>5047922</v>
      </c>
      <c r="V212" s="96">
        <v>5181195</v>
      </c>
      <c r="W212" s="96">
        <v>5308297</v>
      </c>
      <c r="X212" s="96">
        <v>5433225</v>
      </c>
      <c r="Y212" s="96">
        <v>5564474</v>
      </c>
      <c r="Z212" s="96">
        <v>5703869</v>
      </c>
      <c r="AA212" s="96">
        <v>5852029</v>
      </c>
      <c r="AB212" s="96">
        <v>6008392</v>
      </c>
      <c r="AC212" s="96">
        <v>6171874</v>
      </c>
      <c r="AD212" s="96">
        <v>6341801</v>
      </c>
      <c r="AE212" s="96">
        <v>6520705</v>
      </c>
      <c r="AF212" s="96">
        <v>6710885</v>
      </c>
      <c r="AG212" s="96">
        <v>6909837</v>
      </c>
      <c r="AH212" s="96">
        <v>7113636</v>
      </c>
      <c r="AI212" s="96">
        <v>7321832</v>
      </c>
      <c r="AJ212" s="96">
        <v>7536001</v>
      </c>
      <c r="AK212" s="96">
        <v>7754289</v>
      </c>
      <c r="AL212" s="96">
        <v>7974514</v>
      </c>
      <c r="AM212" s="96">
        <v>8196551</v>
      </c>
      <c r="AN212" s="96">
        <v>8416997</v>
      </c>
      <c r="AO212" s="96">
        <v>8632681</v>
      </c>
      <c r="AP212" s="96">
        <v>8843423</v>
      </c>
      <c r="AQ212" s="96">
        <v>9051539</v>
      </c>
      <c r="AR212" s="96">
        <v>9261526</v>
      </c>
      <c r="AS212" s="96">
        <v>9478564</v>
      </c>
      <c r="AT212" s="96">
        <v>9704287</v>
      </c>
      <c r="AU212" s="96">
        <v>9938027</v>
      </c>
      <c r="AV212" s="96">
        <v>10180950</v>
      </c>
      <c r="AW212" s="96">
        <v>10434504</v>
      </c>
      <c r="AX212" s="96">
        <v>10698691</v>
      </c>
      <c r="AY212" s="96">
        <v>10974057</v>
      </c>
      <c r="AZ212" s="96">
        <v>11263387</v>
      </c>
      <c r="BA212" s="96">
        <v>11563869</v>
      </c>
      <c r="BB212" s="96">
        <v>11872929</v>
      </c>
      <c r="BC212" s="96">
        <v>12195029</v>
      </c>
      <c r="BD212" s="96">
        <v>12530121</v>
      </c>
      <c r="BE212" s="96">
        <v>12875880</v>
      </c>
      <c r="BF212" s="96">
        <v>13231833</v>
      </c>
      <c r="BG212" s="96">
        <v>13595566</v>
      </c>
      <c r="BH212" s="96">
        <v>13970308</v>
      </c>
      <c r="BI212" s="96">
        <v>14356181</v>
      </c>
      <c r="BJ212" s="96">
        <v>14751356</v>
      </c>
      <c r="BK212" s="96">
        <v>15157793</v>
      </c>
      <c r="BL212" s="96">
        <v>15574909</v>
      </c>
      <c r="BM212" s="96">
        <v>16000781</v>
      </c>
      <c r="BN212" s="96">
        <v>16436120</v>
      </c>
      <c r="BO212" s="96">
        <v>16876720</v>
      </c>
      <c r="BP212" s="96">
        <v>17316449</v>
      </c>
      <c r="BQ212" s="96">
        <v>17763163</v>
      </c>
    </row>
    <row r="213" spans="1:69" x14ac:dyDescent="0.25">
      <c r="A213" s="96" t="s">
        <v>45</v>
      </c>
      <c r="B213" s="96" t="s">
        <v>437</v>
      </c>
      <c r="C213" s="96" t="s">
        <v>4215</v>
      </c>
      <c r="D213" s="101">
        <f t="shared" si="3"/>
        <v>5391066.8823529407</v>
      </c>
      <c r="E213" s="96" t="s">
        <v>4216</v>
      </c>
      <c r="F213" s="96">
        <v>1646400</v>
      </c>
      <c r="G213" s="96">
        <v>1702400</v>
      </c>
      <c r="H213" s="96">
        <v>1750200</v>
      </c>
      <c r="I213" s="96">
        <v>1795000</v>
      </c>
      <c r="J213" s="96">
        <v>1841600</v>
      </c>
      <c r="K213" s="96">
        <v>1886900</v>
      </c>
      <c r="L213" s="96">
        <v>1934400</v>
      </c>
      <c r="M213" s="96">
        <v>1977600</v>
      </c>
      <c r="N213" s="96">
        <v>2012000</v>
      </c>
      <c r="O213" s="96">
        <v>2042500</v>
      </c>
      <c r="P213" s="96">
        <v>2074507</v>
      </c>
      <c r="Q213" s="96">
        <v>2112900</v>
      </c>
      <c r="R213" s="96">
        <v>2152400</v>
      </c>
      <c r="S213" s="96">
        <v>2193000</v>
      </c>
      <c r="T213" s="96">
        <v>2229800</v>
      </c>
      <c r="U213" s="96">
        <v>2262600</v>
      </c>
      <c r="V213" s="96">
        <v>2293300</v>
      </c>
      <c r="W213" s="96">
        <v>2325300</v>
      </c>
      <c r="X213" s="96">
        <v>2353600</v>
      </c>
      <c r="Y213" s="96">
        <v>2383500</v>
      </c>
      <c r="Z213" s="96">
        <v>2413945</v>
      </c>
      <c r="AA213" s="96">
        <v>2532835</v>
      </c>
      <c r="AB213" s="96">
        <v>2646466</v>
      </c>
      <c r="AC213" s="96">
        <v>2681061</v>
      </c>
      <c r="AD213" s="96">
        <v>2732221</v>
      </c>
      <c r="AE213" s="96">
        <v>2735957</v>
      </c>
      <c r="AF213" s="96">
        <v>2733373</v>
      </c>
      <c r="AG213" s="96">
        <v>2774789</v>
      </c>
      <c r="AH213" s="96">
        <v>2846108</v>
      </c>
      <c r="AI213" s="96">
        <v>2930901</v>
      </c>
      <c r="AJ213" s="96">
        <v>3047132</v>
      </c>
      <c r="AK213" s="96">
        <v>3135083</v>
      </c>
      <c r="AL213" s="96">
        <v>3230698</v>
      </c>
      <c r="AM213" s="96">
        <v>3313471</v>
      </c>
      <c r="AN213" s="96">
        <v>3419048</v>
      </c>
      <c r="AO213" s="96">
        <v>3524506</v>
      </c>
      <c r="AP213" s="96">
        <v>3670704</v>
      </c>
      <c r="AQ213" s="96">
        <v>3796038</v>
      </c>
      <c r="AR213" s="96">
        <v>3927213</v>
      </c>
      <c r="AS213" s="96">
        <v>3958723</v>
      </c>
      <c r="AT213" s="96">
        <v>4027887</v>
      </c>
      <c r="AU213" s="96">
        <v>4138012</v>
      </c>
      <c r="AV213" s="96">
        <v>4175950</v>
      </c>
      <c r="AW213" s="96">
        <v>4114826</v>
      </c>
      <c r="AX213" s="96">
        <v>4166664</v>
      </c>
      <c r="AY213" s="96">
        <v>4265762</v>
      </c>
      <c r="AZ213" s="96">
        <v>4401365</v>
      </c>
      <c r="BA213" s="96">
        <v>4588599</v>
      </c>
      <c r="BB213" s="96">
        <v>4839396</v>
      </c>
      <c r="BC213" s="96">
        <v>4987573</v>
      </c>
      <c r="BD213" s="96">
        <v>5076732</v>
      </c>
      <c r="BE213" s="96">
        <v>5183688</v>
      </c>
      <c r="BF213" s="96">
        <v>5312437</v>
      </c>
      <c r="BG213" s="96">
        <v>5399162</v>
      </c>
      <c r="BH213" s="96">
        <v>5469724</v>
      </c>
      <c r="BI213" s="96">
        <v>5535002</v>
      </c>
      <c r="BJ213" s="96">
        <v>5607283</v>
      </c>
      <c r="BK213" s="96">
        <v>5612253</v>
      </c>
      <c r="BL213" s="96">
        <v>5638676</v>
      </c>
      <c r="BM213" s="96">
        <v>5703569</v>
      </c>
      <c r="BN213" s="96">
        <v>5685807</v>
      </c>
      <c r="BO213" s="96">
        <v>5453566</v>
      </c>
      <c r="BP213" s="96">
        <v>5637022</v>
      </c>
      <c r="BQ213" s="96">
        <v>5917648</v>
      </c>
    </row>
    <row r="214" spans="1:69" x14ac:dyDescent="0.25">
      <c r="A214" s="96" t="s">
        <v>438</v>
      </c>
      <c r="B214" s="96" t="s">
        <v>439</v>
      </c>
      <c r="C214" s="96" t="s">
        <v>4215</v>
      </c>
      <c r="D214" s="101">
        <f t="shared" si="3"/>
        <v>616026.3529411765</v>
      </c>
      <c r="E214" s="96" t="s">
        <v>4216</v>
      </c>
      <c r="F214" s="96">
        <v>133440</v>
      </c>
      <c r="G214" s="96">
        <v>136780</v>
      </c>
      <c r="H214" s="96">
        <v>140254</v>
      </c>
      <c r="I214" s="96">
        <v>143863</v>
      </c>
      <c r="J214" s="96">
        <v>147609</v>
      </c>
      <c r="K214" s="96">
        <v>151495</v>
      </c>
      <c r="L214" s="96">
        <v>155514</v>
      </c>
      <c r="M214" s="96">
        <v>159667</v>
      </c>
      <c r="N214" s="96">
        <v>163973</v>
      </c>
      <c r="O214" s="96">
        <v>168399</v>
      </c>
      <c r="P214" s="96">
        <v>172833</v>
      </c>
      <c r="Q214" s="96">
        <v>177264</v>
      </c>
      <c r="R214" s="96">
        <v>181876</v>
      </c>
      <c r="S214" s="96">
        <v>186816</v>
      </c>
      <c r="T214" s="96">
        <v>192155</v>
      </c>
      <c r="U214" s="96">
        <v>197853</v>
      </c>
      <c r="V214" s="96">
        <v>204082</v>
      </c>
      <c r="W214" s="96">
        <v>210932</v>
      </c>
      <c r="X214" s="96">
        <v>218193</v>
      </c>
      <c r="Y214" s="96">
        <v>225786</v>
      </c>
      <c r="Z214" s="96">
        <v>233668</v>
      </c>
      <c r="AA214" s="96">
        <v>241827</v>
      </c>
      <c r="AB214" s="96">
        <v>250250</v>
      </c>
      <c r="AC214" s="96">
        <v>258945</v>
      </c>
      <c r="AD214" s="96">
        <v>267913</v>
      </c>
      <c r="AE214" s="96">
        <v>277158</v>
      </c>
      <c r="AF214" s="96">
        <v>286527</v>
      </c>
      <c r="AG214" s="96">
        <v>295836</v>
      </c>
      <c r="AH214" s="96">
        <v>305132</v>
      </c>
      <c r="AI214" s="96">
        <v>314560</v>
      </c>
      <c r="AJ214" s="96">
        <v>324171</v>
      </c>
      <c r="AK214" s="96">
        <v>333952</v>
      </c>
      <c r="AL214" s="96">
        <v>343916</v>
      </c>
      <c r="AM214" s="96">
        <v>354086</v>
      </c>
      <c r="AN214" s="96">
        <v>364505</v>
      </c>
      <c r="AO214" s="96">
        <v>375189</v>
      </c>
      <c r="AP214" s="96">
        <v>386069</v>
      </c>
      <c r="AQ214" s="96">
        <v>397050</v>
      </c>
      <c r="AR214" s="96">
        <v>408145</v>
      </c>
      <c r="AS214" s="96">
        <v>419229</v>
      </c>
      <c r="AT214" s="96">
        <v>429978</v>
      </c>
      <c r="AU214" s="96">
        <v>440395</v>
      </c>
      <c r="AV214" s="96">
        <v>450760</v>
      </c>
      <c r="AW214" s="96">
        <v>461216</v>
      </c>
      <c r="AX214" s="96">
        <v>471785</v>
      </c>
      <c r="AY214" s="96">
        <v>482486</v>
      </c>
      <c r="AZ214" s="96">
        <v>493430</v>
      </c>
      <c r="BA214" s="96">
        <v>504619</v>
      </c>
      <c r="BB214" s="96">
        <v>516001</v>
      </c>
      <c r="BC214" s="96">
        <v>527833</v>
      </c>
      <c r="BD214" s="96">
        <v>540394</v>
      </c>
      <c r="BE214" s="96">
        <v>553721</v>
      </c>
      <c r="BF214" s="96">
        <v>567763</v>
      </c>
      <c r="BG214" s="96">
        <v>582365</v>
      </c>
      <c r="BH214" s="96">
        <v>597375</v>
      </c>
      <c r="BI214" s="96">
        <v>612660</v>
      </c>
      <c r="BJ214" s="96">
        <v>628102</v>
      </c>
      <c r="BK214" s="96">
        <v>643634</v>
      </c>
      <c r="BL214" s="96">
        <v>659249</v>
      </c>
      <c r="BM214" s="96">
        <v>674993</v>
      </c>
      <c r="BN214" s="96">
        <v>691191</v>
      </c>
      <c r="BO214" s="96">
        <v>707851</v>
      </c>
      <c r="BP214" s="96">
        <v>724273</v>
      </c>
      <c r="BQ214" s="96">
        <v>740424</v>
      </c>
    </row>
    <row r="215" spans="1:69" x14ac:dyDescent="0.25">
      <c r="A215" s="96" t="s">
        <v>440</v>
      </c>
      <c r="B215" s="96" t="s">
        <v>441</v>
      </c>
      <c r="C215" s="96" t="s">
        <v>4215</v>
      </c>
      <c r="D215" s="101">
        <f t="shared" si="3"/>
        <v>7334050.7647058824</v>
      </c>
      <c r="E215" s="96" t="s">
        <v>4216</v>
      </c>
      <c r="F215" s="96">
        <v>2301310</v>
      </c>
      <c r="G215" s="96">
        <v>2341065</v>
      </c>
      <c r="H215" s="96">
        <v>2382914</v>
      </c>
      <c r="I215" s="96">
        <v>2426750</v>
      </c>
      <c r="J215" s="96">
        <v>2472686</v>
      </c>
      <c r="K215" s="96">
        <v>2520576</v>
      </c>
      <c r="L215" s="96">
        <v>2569736</v>
      </c>
      <c r="M215" s="96">
        <v>2620396</v>
      </c>
      <c r="N215" s="96">
        <v>2672370</v>
      </c>
      <c r="O215" s="96">
        <v>2724901</v>
      </c>
      <c r="P215" s="96">
        <v>2778557</v>
      </c>
      <c r="Q215" s="96">
        <v>2832392</v>
      </c>
      <c r="R215" s="96">
        <v>2886642</v>
      </c>
      <c r="S215" s="96">
        <v>2942333</v>
      </c>
      <c r="T215" s="96">
        <v>2998843</v>
      </c>
      <c r="U215" s="96">
        <v>3055916</v>
      </c>
      <c r="V215" s="96">
        <v>3112863</v>
      </c>
      <c r="W215" s="96">
        <v>3172195</v>
      </c>
      <c r="X215" s="96">
        <v>3235170</v>
      </c>
      <c r="Y215" s="96">
        <v>3300032</v>
      </c>
      <c r="Z215" s="96">
        <v>3367477</v>
      </c>
      <c r="AA215" s="96">
        <v>3437108</v>
      </c>
      <c r="AB215" s="96">
        <v>3509197</v>
      </c>
      <c r="AC215" s="96">
        <v>3585773</v>
      </c>
      <c r="AD215" s="96">
        <v>3666262</v>
      </c>
      <c r="AE215" s="96">
        <v>3749419</v>
      </c>
      <c r="AF215" s="96">
        <v>3842917</v>
      </c>
      <c r="AG215" s="96">
        <v>3947865</v>
      </c>
      <c r="AH215" s="96">
        <v>4056215</v>
      </c>
      <c r="AI215" s="96">
        <v>4159163</v>
      </c>
      <c r="AJ215" s="96">
        <v>4325388</v>
      </c>
      <c r="AK215" s="96">
        <v>4378169</v>
      </c>
      <c r="AL215" s="96">
        <v>4301566</v>
      </c>
      <c r="AM215" s="96">
        <v>4295689</v>
      </c>
      <c r="AN215" s="96">
        <v>4314953</v>
      </c>
      <c r="AO215" s="96">
        <v>4324149</v>
      </c>
      <c r="AP215" s="96">
        <v>4347370</v>
      </c>
      <c r="AQ215" s="96">
        <v>4405028</v>
      </c>
      <c r="AR215" s="96">
        <v>4449975</v>
      </c>
      <c r="AS215" s="96">
        <v>4475145</v>
      </c>
      <c r="AT215" s="96">
        <v>4584067</v>
      </c>
      <c r="AU215" s="96">
        <v>4857096</v>
      </c>
      <c r="AV215" s="96">
        <v>5140113</v>
      </c>
      <c r="AW215" s="96">
        <v>5350907</v>
      </c>
      <c r="AX215" s="96">
        <v>5533329</v>
      </c>
      <c r="AY215" s="96">
        <v>5683334</v>
      </c>
      <c r="AZ215" s="96">
        <v>5809774</v>
      </c>
      <c r="BA215" s="96">
        <v>5939163</v>
      </c>
      <c r="BB215" s="96">
        <v>6090860</v>
      </c>
      <c r="BC215" s="96">
        <v>6259842</v>
      </c>
      <c r="BD215" s="96">
        <v>6436698</v>
      </c>
      <c r="BE215" s="96">
        <v>6612385</v>
      </c>
      <c r="BF215" s="96">
        <v>6788587</v>
      </c>
      <c r="BG215" s="96">
        <v>6964859</v>
      </c>
      <c r="BH215" s="96">
        <v>7140688</v>
      </c>
      <c r="BI215" s="96">
        <v>7314773</v>
      </c>
      <c r="BJ215" s="96">
        <v>7493913</v>
      </c>
      <c r="BK215" s="96">
        <v>7677565</v>
      </c>
      <c r="BL215" s="96">
        <v>7861281</v>
      </c>
      <c r="BM215" s="96">
        <v>8046828</v>
      </c>
      <c r="BN215" s="96">
        <v>8233970</v>
      </c>
      <c r="BO215" s="96">
        <v>8420641</v>
      </c>
      <c r="BP215" s="96">
        <v>8605718</v>
      </c>
      <c r="BQ215" s="96">
        <v>8791092</v>
      </c>
    </row>
    <row r="216" spans="1:69" x14ac:dyDescent="0.25">
      <c r="A216" s="96" t="s">
        <v>442</v>
      </c>
      <c r="B216" s="96" t="s">
        <v>443</v>
      </c>
      <c r="C216" s="96" t="s">
        <v>4215</v>
      </c>
      <c r="D216" s="101">
        <f t="shared" si="3"/>
        <v>6213192.9411764704</v>
      </c>
      <c r="E216" s="96" t="s">
        <v>4216</v>
      </c>
      <c r="F216" s="96">
        <v>2779327</v>
      </c>
      <c r="G216" s="96">
        <v>2858896</v>
      </c>
      <c r="H216" s="96">
        <v>2937821</v>
      </c>
      <c r="I216" s="96">
        <v>3014885</v>
      </c>
      <c r="J216" s="96">
        <v>3095170</v>
      </c>
      <c r="K216" s="96">
        <v>3179506</v>
      </c>
      <c r="L216" s="96">
        <v>3266436</v>
      </c>
      <c r="M216" s="96">
        <v>3354611</v>
      </c>
      <c r="N216" s="96">
        <v>3443251</v>
      </c>
      <c r="O216" s="96">
        <v>3530958</v>
      </c>
      <c r="P216" s="96">
        <v>3619090</v>
      </c>
      <c r="Q216" s="96">
        <v>3708010</v>
      </c>
      <c r="R216" s="96">
        <v>3798109</v>
      </c>
      <c r="S216" s="96">
        <v>3890639</v>
      </c>
      <c r="T216" s="96">
        <v>3984049</v>
      </c>
      <c r="U216" s="96">
        <v>4076751</v>
      </c>
      <c r="V216" s="96">
        <v>4166890</v>
      </c>
      <c r="W216" s="96">
        <v>4256699</v>
      </c>
      <c r="X216" s="96">
        <v>4346522</v>
      </c>
      <c r="Y216" s="96">
        <v>4433041</v>
      </c>
      <c r="Z216" s="96">
        <v>4508992</v>
      </c>
      <c r="AA216" s="96">
        <v>4549173</v>
      </c>
      <c r="AB216" s="96">
        <v>4599904</v>
      </c>
      <c r="AC216" s="96">
        <v>4689680</v>
      </c>
      <c r="AD216" s="96">
        <v>4782219</v>
      </c>
      <c r="AE216" s="96">
        <v>4876757</v>
      </c>
      <c r="AF216" s="96">
        <v>4970788</v>
      </c>
      <c r="AG216" s="96">
        <v>5067200</v>
      </c>
      <c r="AH216" s="96">
        <v>5170440</v>
      </c>
      <c r="AI216" s="96">
        <v>5270825</v>
      </c>
      <c r="AJ216" s="96">
        <v>5367179</v>
      </c>
      <c r="AK216" s="96">
        <v>5461070</v>
      </c>
      <c r="AL216" s="96">
        <v>5552206</v>
      </c>
      <c r="AM216" s="96">
        <v>5630987</v>
      </c>
      <c r="AN216" s="96">
        <v>5693038</v>
      </c>
      <c r="AO216" s="96">
        <v>5748195</v>
      </c>
      <c r="AP216" s="96">
        <v>5797140</v>
      </c>
      <c r="AQ216" s="96">
        <v>5842638</v>
      </c>
      <c r="AR216" s="96">
        <v>5885083</v>
      </c>
      <c r="AS216" s="96">
        <v>5923852</v>
      </c>
      <c r="AT216" s="96">
        <v>5958482</v>
      </c>
      <c r="AU216" s="96">
        <v>5988095</v>
      </c>
      <c r="AV216" s="96">
        <v>6011275</v>
      </c>
      <c r="AW216" s="96">
        <v>6026849</v>
      </c>
      <c r="AX216" s="96">
        <v>6035655</v>
      </c>
      <c r="AY216" s="96">
        <v>6037817</v>
      </c>
      <c r="AZ216" s="96">
        <v>6034436</v>
      </c>
      <c r="BA216" s="96">
        <v>6044131</v>
      </c>
      <c r="BB216" s="96">
        <v>6068099</v>
      </c>
      <c r="BC216" s="96">
        <v>6091188</v>
      </c>
      <c r="BD216" s="96">
        <v>6114034</v>
      </c>
      <c r="BE216" s="96">
        <v>6137349</v>
      </c>
      <c r="BF216" s="96">
        <v>6161289</v>
      </c>
      <c r="BG216" s="96">
        <v>6185642</v>
      </c>
      <c r="BH216" s="96">
        <v>6209526</v>
      </c>
      <c r="BI216" s="96">
        <v>6231066</v>
      </c>
      <c r="BJ216" s="96">
        <v>6250510</v>
      </c>
      <c r="BK216" s="96">
        <v>6266654</v>
      </c>
      <c r="BL216" s="96">
        <v>6276342</v>
      </c>
      <c r="BM216" s="96">
        <v>6280217</v>
      </c>
      <c r="BN216" s="96">
        <v>6292731</v>
      </c>
      <c r="BO216" s="96">
        <v>6314167</v>
      </c>
      <c r="BP216" s="96">
        <v>6336392</v>
      </c>
      <c r="BQ216" s="96">
        <v>6364943</v>
      </c>
    </row>
    <row r="217" spans="1:69" x14ac:dyDescent="0.25">
      <c r="A217" s="96" t="s">
        <v>3680</v>
      </c>
      <c r="B217" s="96" t="s">
        <v>3679</v>
      </c>
      <c r="C217" s="96" t="s">
        <v>4215</v>
      </c>
      <c r="D217" s="101">
        <f t="shared" si="3"/>
        <v>32993.411764705881</v>
      </c>
      <c r="E217" s="96" t="s">
        <v>4216</v>
      </c>
      <c r="F217" s="96">
        <v>15556</v>
      </c>
      <c r="G217" s="96">
        <v>15895</v>
      </c>
      <c r="H217" s="96">
        <v>16242</v>
      </c>
      <c r="I217" s="96">
        <v>16583</v>
      </c>
      <c r="J217" s="96">
        <v>16926</v>
      </c>
      <c r="K217" s="96">
        <v>17273</v>
      </c>
      <c r="L217" s="96">
        <v>17588</v>
      </c>
      <c r="M217" s="96">
        <v>17907</v>
      </c>
      <c r="N217" s="96">
        <v>18291</v>
      </c>
      <c r="O217" s="96">
        <v>18403</v>
      </c>
      <c r="P217" s="96">
        <v>18169</v>
      </c>
      <c r="Q217" s="96">
        <v>18212</v>
      </c>
      <c r="R217" s="96">
        <v>18575</v>
      </c>
      <c r="S217" s="96">
        <v>19010</v>
      </c>
      <c r="T217" s="96">
        <v>19439</v>
      </c>
      <c r="U217" s="96">
        <v>19803</v>
      </c>
      <c r="V217" s="96">
        <v>20160</v>
      </c>
      <c r="W217" s="96">
        <v>20482</v>
      </c>
      <c r="X217" s="96">
        <v>20795</v>
      </c>
      <c r="Y217" s="96">
        <v>21087</v>
      </c>
      <c r="Z217" s="96">
        <v>21346</v>
      </c>
      <c r="AA217" s="96">
        <v>21596</v>
      </c>
      <c r="AB217" s="96">
        <v>21804</v>
      </c>
      <c r="AC217" s="96">
        <v>21973</v>
      </c>
      <c r="AD217" s="96">
        <v>22096</v>
      </c>
      <c r="AE217" s="96">
        <v>22241</v>
      </c>
      <c r="AF217" s="96">
        <v>22390</v>
      </c>
      <c r="AG217" s="96">
        <v>22437</v>
      </c>
      <c r="AH217" s="96">
        <v>22542</v>
      </c>
      <c r="AI217" s="96">
        <v>22803</v>
      </c>
      <c r="AJ217" s="96">
        <v>23132</v>
      </c>
      <c r="AK217" s="96">
        <v>23459</v>
      </c>
      <c r="AL217" s="96">
        <v>23808</v>
      </c>
      <c r="AM217" s="96">
        <v>24181</v>
      </c>
      <c r="AN217" s="96">
        <v>24535</v>
      </c>
      <c r="AO217" s="96">
        <v>24886</v>
      </c>
      <c r="AP217" s="96">
        <v>25235</v>
      </c>
      <c r="AQ217" s="96">
        <v>25596</v>
      </c>
      <c r="AR217" s="96">
        <v>25997</v>
      </c>
      <c r="AS217" s="96">
        <v>26404</v>
      </c>
      <c r="AT217" s="96">
        <v>26823</v>
      </c>
      <c r="AU217" s="96">
        <v>27335</v>
      </c>
      <c r="AV217" s="96">
        <v>27969</v>
      </c>
      <c r="AW217" s="96">
        <v>28601</v>
      </c>
      <c r="AX217" s="96">
        <v>29093</v>
      </c>
      <c r="AY217" s="96">
        <v>29508</v>
      </c>
      <c r="AZ217" s="96">
        <v>29959</v>
      </c>
      <c r="BA217" s="96">
        <v>30372</v>
      </c>
      <c r="BB217" s="96">
        <v>30700</v>
      </c>
      <c r="BC217" s="96">
        <v>31059</v>
      </c>
      <c r="BD217" s="96">
        <v>31608</v>
      </c>
      <c r="BE217" s="96">
        <v>32495</v>
      </c>
      <c r="BF217" s="96">
        <v>33132</v>
      </c>
      <c r="BG217" s="96">
        <v>33285</v>
      </c>
      <c r="BH217" s="96">
        <v>33389</v>
      </c>
      <c r="BI217" s="96">
        <v>33570</v>
      </c>
      <c r="BJ217" s="96">
        <v>33834</v>
      </c>
      <c r="BK217" s="96">
        <v>34056</v>
      </c>
      <c r="BL217" s="96">
        <v>34156</v>
      </c>
      <c r="BM217" s="96">
        <v>34178</v>
      </c>
      <c r="BN217" s="96">
        <v>34007</v>
      </c>
      <c r="BO217" s="96">
        <v>33745</v>
      </c>
      <c r="BP217" s="96">
        <v>33660</v>
      </c>
      <c r="BQ217" s="96">
        <v>33642</v>
      </c>
    </row>
    <row r="218" spans="1:69" x14ac:dyDescent="0.25">
      <c r="A218" s="96" t="s">
        <v>444</v>
      </c>
      <c r="B218" s="96" t="s">
        <v>445</v>
      </c>
      <c r="C218" s="96" t="s">
        <v>4215</v>
      </c>
      <c r="D218" s="101">
        <f t="shared" si="3"/>
        <v>14164434.411764706</v>
      </c>
      <c r="E218" s="96" t="s">
        <v>4216</v>
      </c>
      <c r="F218" s="96">
        <v>2870732</v>
      </c>
      <c r="G218" s="96">
        <v>2945662</v>
      </c>
      <c r="H218" s="96">
        <v>3022827</v>
      </c>
      <c r="I218" s="96">
        <v>3102170</v>
      </c>
      <c r="J218" s="96">
        <v>3183590</v>
      </c>
      <c r="K218" s="96">
        <v>3267593</v>
      </c>
      <c r="L218" s="96">
        <v>3353665</v>
      </c>
      <c r="M218" s="96">
        <v>3441799</v>
      </c>
      <c r="N218" s="96">
        <v>3532420</v>
      </c>
      <c r="O218" s="96">
        <v>3625274</v>
      </c>
      <c r="P218" s="96">
        <v>3720977</v>
      </c>
      <c r="Q218" s="96">
        <v>3818389</v>
      </c>
      <c r="R218" s="96">
        <v>3918220</v>
      </c>
      <c r="S218" s="96">
        <v>4022336</v>
      </c>
      <c r="T218" s="96">
        <v>4125823</v>
      </c>
      <c r="U218" s="96">
        <v>4228289</v>
      </c>
      <c r="V218" s="96">
        <v>4333779</v>
      </c>
      <c r="W218" s="96">
        <v>4449505</v>
      </c>
      <c r="X218" s="96">
        <v>4777703</v>
      </c>
      <c r="Y218" s="96">
        <v>5408813</v>
      </c>
      <c r="Z218" s="96">
        <v>5892224</v>
      </c>
      <c r="AA218" s="96">
        <v>5934938</v>
      </c>
      <c r="AB218" s="96">
        <v>5951805</v>
      </c>
      <c r="AC218" s="96">
        <v>6142513</v>
      </c>
      <c r="AD218" s="96">
        <v>6369020</v>
      </c>
      <c r="AE218" s="96">
        <v>6630637</v>
      </c>
      <c r="AF218" s="96">
        <v>6908579</v>
      </c>
      <c r="AG218" s="96">
        <v>7158004</v>
      </c>
      <c r="AH218" s="96">
        <v>7160461</v>
      </c>
      <c r="AI218" s="96">
        <v>7035378</v>
      </c>
      <c r="AJ218" s="96">
        <v>6999096</v>
      </c>
      <c r="AK218" s="96">
        <v>6732702</v>
      </c>
      <c r="AL218" s="96">
        <v>6428141</v>
      </c>
      <c r="AM218" s="96">
        <v>6620729</v>
      </c>
      <c r="AN218" s="96">
        <v>6959828</v>
      </c>
      <c r="AO218" s="96">
        <v>7210930</v>
      </c>
      <c r="AP218" s="96">
        <v>7472450</v>
      </c>
      <c r="AQ218" s="96">
        <v>7734313</v>
      </c>
      <c r="AR218" s="96">
        <v>8056862</v>
      </c>
      <c r="AS218" s="96">
        <v>8384479</v>
      </c>
      <c r="AT218" s="96">
        <v>8721465</v>
      </c>
      <c r="AU218" s="96">
        <v>9070747</v>
      </c>
      <c r="AV218" s="96">
        <v>9411103</v>
      </c>
      <c r="AW218" s="96">
        <v>9758281</v>
      </c>
      <c r="AX218" s="96">
        <v>10117354</v>
      </c>
      <c r="AY218" s="96">
        <v>10467292</v>
      </c>
      <c r="AZ218" s="96">
        <v>10784973</v>
      </c>
      <c r="BA218" s="96">
        <v>11118092</v>
      </c>
      <c r="BB218" s="96">
        <v>11444870</v>
      </c>
      <c r="BC218" s="96">
        <v>11730037</v>
      </c>
      <c r="BD218" s="96">
        <v>12026649</v>
      </c>
      <c r="BE218" s="96">
        <v>12216837</v>
      </c>
      <c r="BF218" s="96">
        <v>12440326</v>
      </c>
      <c r="BG218" s="96">
        <v>12852485</v>
      </c>
      <c r="BH218" s="96">
        <v>13309235</v>
      </c>
      <c r="BI218" s="96">
        <v>13763906</v>
      </c>
      <c r="BJ218" s="96">
        <v>14292847</v>
      </c>
      <c r="BK218" s="96">
        <v>14864221</v>
      </c>
      <c r="BL218" s="96">
        <v>15411094</v>
      </c>
      <c r="BM218" s="96">
        <v>15981300</v>
      </c>
      <c r="BN218" s="96">
        <v>16537016</v>
      </c>
      <c r="BO218" s="96">
        <v>17065581</v>
      </c>
      <c r="BP218" s="96">
        <v>17597511</v>
      </c>
      <c r="BQ218" s="96">
        <v>18143378</v>
      </c>
    </row>
    <row r="219" spans="1:69" x14ac:dyDescent="0.25">
      <c r="A219" s="96" t="s">
        <v>152</v>
      </c>
      <c r="B219" s="96" t="s">
        <v>446</v>
      </c>
      <c r="C219" s="96" t="s">
        <v>4215</v>
      </c>
      <c r="D219" s="101">
        <f t="shared" si="3"/>
        <v>7070015.1176470593</v>
      </c>
      <c r="E219" s="96" t="s">
        <v>4216</v>
      </c>
      <c r="F219" s="96">
        <v>6608000</v>
      </c>
      <c r="G219" s="96">
        <v>6655000</v>
      </c>
      <c r="H219" s="96">
        <v>6696000</v>
      </c>
      <c r="I219" s="96">
        <v>6732000</v>
      </c>
      <c r="J219" s="96">
        <v>6765000</v>
      </c>
      <c r="K219" s="96">
        <v>6794000</v>
      </c>
      <c r="L219" s="96">
        <v>6841000</v>
      </c>
      <c r="M219" s="96">
        <v>6880000</v>
      </c>
      <c r="N219" s="96">
        <v>6915000</v>
      </c>
      <c r="O219" s="96">
        <v>6945000</v>
      </c>
      <c r="P219" s="96">
        <v>6972000</v>
      </c>
      <c r="Q219" s="96">
        <v>7013000</v>
      </c>
      <c r="R219" s="96">
        <v>7053000</v>
      </c>
      <c r="S219" s="96">
        <v>7091000</v>
      </c>
      <c r="T219" s="96">
        <v>7128000</v>
      </c>
      <c r="U219" s="96">
        <v>7163000</v>
      </c>
      <c r="V219" s="96">
        <v>7214000</v>
      </c>
      <c r="W219" s="96">
        <v>7258000</v>
      </c>
      <c r="X219" s="96">
        <v>7297000</v>
      </c>
      <c r="Y219" s="96">
        <v>7332000</v>
      </c>
      <c r="Z219" s="96">
        <v>7362000</v>
      </c>
      <c r="AA219" s="96">
        <v>7405000</v>
      </c>
      <c r="AB219" s="96">
        <v>7440000</v>
      </c>
      <c r="AC219" s="96">
        <v>7468000</v>
      </c>
      <c r="AD219" s="96">
        <v>7489000</v>
      </c>
      <c r="AE219" s="96">
        <v>7504000</v>
      </c>
      <c r="AF219" s="96">
        <v>7536000</v>
      </c>
      <c r="AG219" s="96">
        <v>7558000</v>
      </c>
      <c r="AH219" s="96">
        <v>7572000</v>
      </c>
      <c r="AI219" s="96">
        <v>7581000</v>
      </c>
      <c r="AJ219" s="96">
        <v>7586000</v>
      </c>
      <c r="AK219" s="96">
        <v>7595636</v>
      </c>
      <c r="AL219" s="96">
        <v>7646424</v>
      </c>
      <c r="AM219" s="96">
        <v>7699307</v>
      </c>
      <c r="AN219" s="96">
        <v>7734639</v>
      </c>
      <c r="AO219" s="96">
        <v>7625357</v>
      </c>
      <c r="AP219" s="96">
        <v>7617794</v>
      </c>
      <c r="AQ219" s="96">
        <v>7596501</v>
      </c>
      <c r="AR219" s="96">
        <v>7567745</v>
      </c>
      <c r="AS219" s="96">
        <v>7540401</v>
      </c>
      <c r="AT219" s="96">
        <v>7516346</v>
      </c>
      <c r="AU219" s="96">
        <v>7503433</v>
      </c>
      <c r="AV219" s="96">
        <v>7496522</v>
      </c>
      <c r="AW219" s="96">
        <v>7480591</v>
      </c>
      <c r="AX219" s="96">
        <v>7463157</v>
      </c>
      <c r="AY219" s="96">
        <v>7440769</v>
      </c>
      <c r="AZ219" s="96">
        <v>7411569</v>
      </c>
      <c r="BA219" s="96">
        <v>7381579</v>
      </c>
      <c r="BB219" s="96">
        <v>7350222</v>
      </c>
      <c r="BC219" s="96">
        <v>7320807</v>
      </c>
      <c r="BD219" s="96">
        <v>7291436</v>
      </c>
      <c r="BE219" s="96">
        <v>7234099</v>
      </c>
      <c r="BF219" s="96">
        <v>7199077</v>
      </c>
      <c r="BG219" s="96">
        <v>7164132</v>
      </c>
      <c r="BH219" s="96">
        <v>7130576</v>
      </c>
      <c r="BI219" s="96">
        <v>7095383</v>
      </c>
      <c r="BJ219" s="96">
        <v>7058322</v>
      </c>
      <c r="BK219" s="96">
        <v>7020858</v>
      </c>
      <c r="BL219" s="96">
        <v>6982604</v>
      </c>
      <c r="BM219" s="96">
        <v>6945235</v>
      </c>
      <c r="BN219" s="96">
        <v>6899126</v>
      </c>
      <c r="BO219" s="96">
        <v>6834326</v>
      </c>
      <c r="BP219" s="96">
        <v>6664449</v>
      </c>
      <c r="BQ219" s="96">
        <v>6618026</v>
      </c>
    </row>
    <row r="220" spans="1:69" x14ac:dyDescent="0.25">
      <c r="A220" s="96" t="s">
        <v>4027</v>
      </c>
      <c r="B220" s="96" t="s">
        <v>4026</v>
      </c>
      <c r="C220" s="96" t="s">
        <v>4215</v>
      </c>
      <c r="D220" s="101">
        <f t="shared" si="3"/>
        <v>1015010789.6470588</v>
      </c>
      <c r="E220" s="96" t="s">
        <v>4216</v>
      </c>
      <c r="F220" s="96">
        <v>227907169</v>
      </c>
      <c r="G220" s="96">
        <v>233440376</v>
      </c>
      <c r="H220" s="96">
        <v>239236580</v>
      </c>
      <c r="I220" s="96">
        <v>245252887</v>
      </c>
      <c r="J220" s="96">
        <v>251519652</v>
      </c>
      <c r="K220" s="96">
        <v>258031054</v>
      </c>
      <c r="L220" s="96">
        <v>264705303</v>
      </c>
      <c r="M220" s="96">
        <v>271583274</v>
      </c>
      <c r="N220" s="96">
        <v>278745760</v>
      </c>
      <c r="O220" s="96">
        <v>286159536</v>
      </c>
      <c r="P220" s="96">
        <v>293846963</v>
      </c>
      <c r="Q220" s="96">
        <v>301784530</v>
      </c>
      <c r="R220" s="96">
        <v>309907107</v>
      </c>
      <c r="S220" s="96">
        <v>318407872</v>
      </c>
      <c r="T220" s="96">
        <v>327408911</v>
      </c>
      <c r="U220" s="96">
        <v>336773625</v>
      </c>
      <c r="V220" s="96">
        <v>346400565</v>
      </c>
      <c r="W220" s="96">
        <v>356181976</v>
      </c>
      <c r="X220" s="96">
        <v>366625933</v>
      </c>
      <c r="Y220" s="96">
        <v>377712957</v>
      </c>
      <c r="Z220" s="96">
        <v>388730206</v>
      </c>
      <c r="AA220" s="96">
        <v>400196739</v>
      </c>
      <c r="AB220" s="96">
        <v>412345689</v>
      </c>
      <c r="AC220" s="96">
        <v>424282035</v>
      </c>
      <c r="AD220" s="96">
        <v>436198927</v>
      </c>
      <c r="AE220" s="96">
        <v>448690191</v>
      </c>
      <c r="AF220" s="96">
        <v>461690512</v>
      </c>
      <c r="AG220" s="96">
        <v>475181847</v>
      </c>
      <c r="AH220" s="96">
        <v>488696153</v>
      </c>
      <c r="AI220" s="96">
        <v>502447913</v>
      </c>
      <c r="AJ220" s="96">
        <v>516560181</v>
      </c>
      <c r="AK220" s="96">
        <v>530646532</v>
      </c>
      <c r="AL220" s="96">
        <v>544828860</v>
      </c>
      <c r="AM220" s="96">
        <v>559341649</v>
      </c>
      <c r="AN220" s="96">
        <v>574019932</v>
      </c>
      <c r="AO220" s="96">
        <v>589252781</v>
      </c>
      <c r="AP220" s="96">
        <v>605109645</v>
      </c>
      <c r="AQ220" s="96">
        <v>620988006</v>
      </c>
      <c r="AR220" s="96">
        <v>637119672</v>
      </c>
      <c r="AS220" s="96">
        <v>653802851</v>
      </c>
      <c r="AT220" s="96">
        <v>671131355</v>
      </c>
      <c r="AU220" s="96">
        <v>689080780</v>
      </c>
      <c r="AV220" s="96">
        <v>707609717</v>
      </c>
      <c r="AW220" s="96">
        <v>726702652</v>
      </c>
      <c r="AX220" s="96">
        <v>746464327</v>
      </c>
      <c r="AY220" s="96">
        <v>766895808</v>
      </c>
      <c r="AZ220" s="96">
        <v>788025400</v>
      </c>
      <c r="BA220" s="96">
        <v>809934231</v>
      </c>
      <c r="BB220" s="96">
        <v>832555779</v>
      </c>
      <c r="BC220" s="96">
        <v>855798400</v>
      </c>
      <c r="BD220" s="96">
        <v>879707649</v>
      </c>
      <c r="BE220" s="96">
        <v>904194713</v>
      </c>
      <c r="BF220" s="96">
        <v>929240350</v>
      </c>
      <c r="BG220" s="96">
        <v>955006753</v>
      </c>
      <c r="BH220" s="96">
        <v>981415249</v>
      </c>
      <c r="BI220" s="96">
        <v>1008605380</v>
      </c>
      <c r="BJ220" s="96">
        <v>1036061312</v>
      </c>
      <c r="BK220" s="96">
        <v>1063789431</v>
      </c>
      <c r="BL220" s="96">
        <v>1092307211</v>
      </c>
      <c r="BM220" s="96">
        <v>1121451424</v>
      </c>
      <c r="BN220" s="96">
        <v>1151203619</v>
      </c>
      <c r="BO220" s="96">
        <v>1181063755</v>
      </c>
      <c r="BP220" s="96">
        <v>1211070124</v>
      </c>
      <c r="BQ220" s="96">
        <v>1241778044</v>
      </c>
    </row>
    <row r="221" spans="1:69" x14ac:dyDescent="0.25">
      <c r="A221" s="96" t="s">
        <v>447</v>
      </c>
      <c r="B221" s="96" t="s">
        <v>448</v>
      </c>
      <c r="C221" s="96" t="s">
        <v>4215</v>
      </c>
      <c r="D221" s="101">
        <f t="shared" si="3"/>
        <v>10386318.235294119</v>
      </c>
      <c r="E221" s="96" t="s">
        <v>4216</v>
      </c>
      <c r="F221" s="96">
        <v>2907724</v>
      </c>
      <c r="G221" s="96">
        <v>2948953</v>
      </c>
      <c r="H221" s="96">
        <v>2992270</v>
      </c>
      <c r="I221" s="96">
        <v>3036238</v>
      </c>
      <c r="J221" s="96">
        <v>3088701</v>
      </c>
      <c r="K221" s="96">
        <v>3143622</v>
      </c>
      <c r="L221" s="96">
        <v>3185305</v>
      </c>
      <c r="M221" s="96">
        <v>3221957</v>
      </c>
      <c r="N221" s="96">
        <v>3261725</v>
      </c>
      <c r="O221" s="96">
        <v>3301892</v>
      </c>
      <c r="P221" s="96">
        <v>3342410</v>
      </c>
      <c r="Q221" s="96">
        <v>3396808</v>
      </c>
      <c r="R221" s="96">
        <v>3464715</v>
      </c>
      <c r="S221" s="96">
        <v>3542465</v>
      </c>
      <c r="T221" s="96">
        <v>3629608</v>
      </c>
      <c r="U221" s="96">
        <v>3718279</v>
      </c>
      <c r="V221" s="96">
        <v>3808615</v>
      </c>
      <c r="W221" s="96">
        <v>3901044</v>
      </c>
      <c r="X221" s="96">
        <v>3995911</v>
      </c>
      <c r="Y221" s="96">
        <v>4092792</v>
      </c>
      <c r="Z221" s="96">
        <v>4192012</v>
      </c>
      <c r="AA221" s="96">
        <v>4293866</v>
      </c>
      <c r="AB221" s="96">
        <v>4398297</v>
      </c>
      <c r="AC221" s="96">
        <v>4502541</v>
      </c>
      <c r="AD221" s="96">
        <v>4603039</v>
      </c>
      <c r="AE221" s="96">
        <v>4706975</v>
      </c>
      <c r="AF221" s="96">
        <v>4819667</v>
      </c>
      <c r="AG221" s="96">
        <v>4893809</v>
      </c>
      <c r="AH221" s="96">
        <v>4814879</v>
      </c>
      <c r="AI221" s="96">
        <v>4706626</v>
      </c>
      <c r="AJ221" s="96">
        <v>4750817</v>
      </c>
      <c r="AK221" s="96">
        <v>4867185</v>
      </c>
      <c r="AL221" s="96">
        <v>4956969</v>
      </c>
      <c r="AM221" s="96">
        <v>5018172</v>
      </c>
      <c r="AN221" s="96">
        <v>5142863</v>
      </c>
      <c r="AO221" s="96">
        <v>5302042</v>
      </c>
      <c r="AP221" s="96">
        <v>5434894</v>
      </c>
      <c r="AQ221" s="96">
        <v>5589410</v>
      </c>
      <c r="AR221" s="96">
        <v>5699436</v>
      </c>
      <c r="AS221" s="96">
        <v>5850145</v>
      </c>
      <c r="AT221" s="96">
        <v>6114440</v>
      </c>
      <c r="AU221" s="96">
        <v>6394431</v>
      </c>
      <c r="AV221" s="96">
        <v>6686100</v>
      </c>
      <c r="AW221" s="96">
        <v>6992367</v>
      </c>
      <c r="AX221" s="96">
        <v>7317118</v>
      </c>
      <c r="AY221" s="96">
        <v>7662654</v>
      </c>
      <c r="AZ221" s="96">
        <v>8029517</v>
      </c>
      <c r="BA221" s="96">
        <v>8417823</v>
      </c>
      <c r="BB221" s="96">
        <v>8823888</v>
      </c>
      <c r="BC221" s="96">
        <v>9229227</v>
      </c>
      <c r="BD221" s="96">
        <v>9714419</v>
      </c>
      <c r="BE221" s="96">
        <v>10243050</v>
      </c>
      <c r="BF221" s="96">
        <v>10701604</v>
      </c>
      <c r="BG221" s="96">
        <v>11106031</v>
      </c>
      <c r="BH221" s="96">
        <v>11213284</v>
      </c>
      <c r="BI221" s="96">
        <v>11194299</v>
      </c>
      <c r="BJ221" s="96">
        <v>11066105</v>
      </c>
      <c r="BK221" s="96">
        <v>10658226</v>
      </c>
      <c r="BL221" s="96">
        <v>10395329</v>
      </c>
      <c r="BM221" s="96">
        <v>10447666</v>
      </c>
      <c r="BN221" s="96">
        <v>10606227</v>
      </c>
      <c r="BO221" s="96">
        <v>10748272</v>
      </c>
      <c r="BP221" s="96">
        <v>10913164</v>
      </c>
      <c r="BQ221" s="96">
        <v>11088796</v>
      </c>
    </row>
    <row r="222" spans="1:69" x14ac:dyDescent="0.25">
      <c r="A222" s="96" t="s">
        <v>4025</v>
      </c>
      <c r="B222" s="96" t="s">
        <v>4024</v>
      </c>
      <c r="C222" s="96" t="s">
        <v>4215</v>
      </c>
      <c r="D222" s="101">
        <f t="shared" si="3"/>
        <v>1015106190</v>
      </c>
      <c r="E222" s="96" t="s">
        <v>4216</v>
      </c>
      <c r="F222" s="96">
        <v>227948869</v>
      </c>
      <c r="G222" s="96">
        <v>233483265</v>
      </c>
      <c r="H222" s="96">
        <v>239280622</v>
      </c>
      <c r="I222" s="96">
        <v>245298063</v>
      </c>
      <c r="J222" s="96">
        <v>251565974</v>
      </c>
      <c r="K222" s="96">
        <v>258078554</v>
      </c>
      <c r="L222" s="96">
        <v>264754002</v>
      </c>
      <c r="M222" s="96">
        <v>271633185</v>
      </c>
      <c r="N222" s="96">
        <v>278796894</v>
      </c>
      <c r="O222" s="96">
        <v>286211901</v>
      </c>
      <c r="P222" s="96">
        <v>293900563</v>
      </c>
      <c r="Q222" s="96">
        <v>301839225</v>
      </c>
      <c r="R222" s="96">
        <v>309963136</v>
      </c>
      <c r="S222" s="96">
        <v>318464764</v>
      </c>
      <c r="T222" s="96">
        <v>327466848</v>
      </c>
      <c r="U222" s="96">
        <v>336832917</v>
      </c>
      <c r="V222" s="96">
        <v>346461069</v>
      </c>
      <c r="W222" s="96">
        <v>356243762</v>
      </c>
      <c r="X222" s="96">
        <v>366688083</v>
      </c>
      <c r="Y222" s="96">
        <v>377775643</v>
      </c>
      <c r="Z222" s="96">
        <v>388793467</v>
      </c>
      <c r="AA222" s="96">
        <v>400260774</v>
      </c>
      <c r="AB222" s="96">
        <v>412410102</v>
      </c>
      <c r="AC222" s="96">
        <v>424346370</v>
      </c>
      <c r="AD222" s="96">
        <v>436263644</v>
      </c>
      <c r="AE222" s="96">
        <v>448755435</v>
      </c>
      <c r="AF222" s="96">
        <v>461756164</v>
      </c>
      <c r="AG222" s="96">
        <v>475250346</v>
      </c>
      <c r="AH222" s="96">
        <v>488764908</v>
      </c>
      <c r="AI222" s="96">
        <v>502517080</v>
      </c>
      <c r="AJ222" s="96">
        <v>516629688</v>
      </c>
      <c r="AK222" s="96">
        <v>530716971</v>
      </c>
      <c r="AL222" s="96">
        <v>544899623</v>
      </c>
      <c r="AM222" s="96">
        <v>559413902</v>
      </c>
      <c r="AN222" s="96">
        <v>574094137</v>
      </c>
      <c r="AO222" s="96">
        <v>589328085</v>
      </c>
      <c r="AP222" s="96">
        <v>605186062</v>
      </c>
      <c r="AQ222" s="96">
        <v>621065325</v>
      </c>
      <c r="AR222" s="96">
        <v>637198518</v>
      </c>
      <c r="AS222" s="96">
        <v>653883261</v>
      </c>
      <c r="AT222" s="96">
        <v>671212486</v>
      </c>
      <c r="AU222" s="96">
        <v>689161982</v>
      </c>
      <c r="AV222" s="96">
        <v>707693440</v>
      </c>
      <c r="AW222" s="96">
        <v>726785433</v>
      </c>
      <c r="AX222" s="96">
        <v>746546802</v>
      </c>
      <c r="AY222" s="96">
        <v>766978666</v>
      </c>
      <c r="AZ222" s="96">
        <v>788110000</v>
      </c>
      <c r="BA222" s="96">
        <v>810019264</v>
      </c>
      <c r="BB222" s="96">
        <v>832642735</v>
      </c>
      <c r="BC222" s="96">
        <v>855885698</v>
      </c>
      <c r="BD222" s="96">
        <v>879797419</v>
      </c>
      <c r="BE222" s="96">
        <v>904282154</v>
      </c>
      <c r="BF222" s="96">
        <v>929328653</v>
      </c>
      <c r="BG222" s="96">
        <v>955096702</v>
      </c>
      <c r="BH222" s="96">
        <v>981506608</v>
      </c>
      <c r="BI222" s="96">
        <v>1008698799</v>
      </c>
      <c r="BJ222" s="96">
        <v>1036155989</v>
      </c>
      <c r="BK222" s="96">
        <v>1063885274</v>
      </c>
      <c r="BL222" s="96">
        <v>1092403973</v>
      </c>
      <c r="BM222" s="96">
        <v>1121549049</v>
      </c>
      <c r="BN222" s="96">
        <v>1151302081</v>
      </c>
      <c r="BO222" s="96">
        <v>1181163013</v>
      </c>
      <c r="BP222" s="96">
        <v>1211190002</v>
      </c>
      <c r="BQ222" s="96">
        <v>1241897817</v>
      </c>
    </row>
    <row r="223" spans="1:69" x14ac:dyDescent="0.25">
      <c r="A223" s="96" t="s">
        <v>4023</v>
      </c>
      <c r="B223" s="96" t="s">
        <v>4022</v>
      </c>
      <c r="C223" s="96" t="s">
        <v>4215</v>
      </c>
      <c r="D223" s="101">
        <f t="shared" si="3"/>
        <v>18485649.117647059</v>
      </c>
      <c r="E223" s="96" t="s">
        <v>4216</v>
      </c>
      <c r="F223" s="96">
        <v>8070458</v>
      </c>
      <c r="G223" s="96">
        <v>8225676</v>
      </c>
      <c r="H223" s="96">
        <v>8401577</v>
      </c>
      <c r="I223" s="96">
        <v>8580103</v>
      </c>
      <c r="J223" s="96">
        <v>8757487</v>
      </c>
      <c r="K223" s="96">
        <v>8930497</v>
      </c>
      <c r="L223" s="96">
        <v>9095506</v>
      </c>
      <c r="M223" s="96">
        <v>9251753</v>
      </c>
      <c r="N223" s="96">
        <v>9407426</v>
      </c>
      <c r="O223" s="96">
        <v>9566803</v>
      </c>
      <c r="P223" s="96">
        <v>9730952</v>
      </c>
      <c r="Q223" s="96">
        <v>9902092</v>
      </c>
      <c r="R223" s="96">
        <v>10070625</v>
      </c>
      <c r="S223" s="96">
        <v>10233631</v>
      </c>
      <c r="T223" s="96">
        <v>10392684</v>
      </c>
      <c r="U223" s="96">
        <v>10557672</v>
      </c>
      <c r="V223" s="96">
        <v>10736698</v>
      </c>
      <c r="W223" s="96">
        <v>10924932</v>
      </c>
      <c r="X223" s="96">
        <v>11113127</v>
      </c>
      <c r="Y223" s="96">
        <v>11304120</v>
      </c>
      <c r="Z223" s="96">
        <v>11498324</v>
      </c>
      <c r="AA223" s="96">
        <v>11688698</v>
      </c>
      <c r="AB223" s="96">
        <v>11878455</v>
      </c>
      <c r="AC223" s="96">
        <v>12068158</v>
      </c>
      <c r="AD223" s="96">
        <v>12260362</v>
      </c>
      <c r="AE223" s="96">
        <v>12465844</v>
      </c>
      <c r="AF223" s="96">
        <v>12678894</v>
      </c>
      <c r="AG223" s="96">
        <v>12894358</v>
      </c>
      <c r="AH223" s="96">
        <v>13114086</v>
      </c>
      <c r="AI223" s="96">
        <v>13337402</v>
      </c>
      <c r="AJ223" s="96">
        <v>13568047</v>
      </c>
      <c r="AK223" s="96">
        <v>13799674</v>
      </c>
      <c r="AL223" s="96">
        <v>13924518</v>
      </c>
      <c r="AM223" s="96">
        <v>14028001</v>
      </c>
      <c r="AN223" s="96">
        <v>14165955</v>
      </c>
      <c r="AO223" s="96">
        <v>14301580</v>
      </c>
      <c r="AP223" s="96">
        <v>14478832</v>
      </c>
      <c r="AQ223" s="96">
        <v>14672238</v>
      </c>
      <c r="AR223" s="96">
        <v>14869600</v>
      </c>
      <c r="AS223" s="96">
        <v>15083838</v>
      </c>
      <c r="AT223" s="96">
        <v>15294390</v>
      </c>
      <c r="AU223" s="96">
        <v>15491585</v>
      </c>
      <c r="AV223" s="96">
        <v>15689535</v>
      </c>
      <c r="AW223" s="96">
        <v>15887550</v>
      </c>
      <c r="AX223" s="96">
        <v>16103414</v>
      </c>
      <c r="AY223" s="96">
        <v>16334853</v>
      </c>
      <c r="AZ223" s="96">
        <v>16572025</v>
      </c>
      <c r="BA223" s="96">
        <v>16814517</v>
      </c>
      <c r="BB223" s="96">
        <v>17057446</v>
      </c>
      <c r="BC223" s="96">
        <v>17291609</v>
      </c>
      <c r="BD223" s="96">
        <v>17490321</v>
      </c>
      <c r="BE223" s="96">
        <v>17645826</v>
      </c>
      <c r="BF223" s="96">
        <v>17821789</v>
      </c>
      <c r="BG223" s="96">
        <v>18026868</v>
      </c>
      <c r="BH223" s="96">
        <v>18251250</v>
      </c>
      <c r="BI223" s="96">
        <v>18483937</v>
      </c>
      <c r="BJ223" s="96">
        <v>18709361</v>
      </c>
      <c r="BK223" s="96">
        <v>18940564</v>
      </c>
      <c r="BL223" s="96">
        <v>19177011</v>
      </c>
      <c r="BM223" s="96">
        <v>19377482</v>
      </c>
      <c r="BN223" s="96">
        <v>19526038</v>
      </c>
      <c r="BO223" s="96">
        <v>19674424</v>
      </c>
      <c r="BP223" s="96">
        <v>19881389</v>
      </c>
      <c r="BQ223" s="96">
        <v>20086203</v>
      </c>
    </row>
    <row r="224" spans="1:69" x14ac:dyDescent="0.25">
      <c r="A224" s="96" t="s">
        <v>449</v>
      </c>
      <c r="B224" s="96" t="s">
        <v>450</v>
      </c>
      <c r="C224" s="96" t="s">
        <v>4215</v>
      </c>
      <c r="D224" s="101">
        <f t="shared" si="3"/>
        <v>200709.17647058822</v>
      </c>
      <c r="E224" s="96" t="s">
        <v>4216</v>
      </c>
      <c r="F224" s="96">
        <v>68038</v>
      </c>
      <c r="G224" s="96">
        <v>68705</v>
      </c>
      <c r="H224" s="96">
        <v>69520</v>
      </c>
      <c r="I224" s="96">
        <v>70272</v>
      </c>
      <c r="J224" s="96">
        <v>70992</v>
      </c>
      <c r="K224" s="96">
        <v>71730</v>
      </c>
      <c r="L224" s="96">
        <v>72567</v>
      </c>
      <c r="M224" s="96">
        <v>73564</v>
      </c>
      <c r="N224" s="96">
        <v>74739</v>
      </c>
      <c r="O224" s="96">
        <v>76059</v>
      </c>
      <c r="P224" s="96">
        <v>77583</v>
      </c>
      <c r="Q224" s="96">
        <v>79226</v>
      </c>
      <c r="R224" s="96">
        <v>80835</v>
      </c>
      <c r="S224" s="96">
        <v>82472</v>
      </c>
      <c r="T224" s="96">
        <v>84189</v>
      </c>
      <c r="U224" s="96">
        <v>86037</v>
      </c>
      <c r="V224" s="96">
        <v>88078</v>
      </c>
      <c r="W224" s="96">
        <v>90299</v>
      </c>
      <c r="X224" s="96">
        <v>92659</v>
      </c>
      <c r="Y224" s="96">
        <v>95017</v>
      </c>
      <c r="Z224" s="96">
        <v>97210</v>
      </c>
      <c r="AA224" s="96">
        <v>99170</v>
      </c>
      <c r="AB224" s="96">
        <v>100931</v>
      </c>
      <c r="AC224" s="96">
        <v>102650</v>
      </c>
      <c r="AD224" s="96">
        <v>104497</v>
      </c>
      <c r="AE224" s="96">
        <v>106607</v>
      </c>
      <c r="AF224" s="96">
        <v>108966</v>
      </c>
      <c r="AG224" s="96">
        <v>111610</v>
      </c>
      <c r="AH224" s="96">
        <v>114513</v>
      </c>
      <c r="AI224" s="96">
        <v>117445</v>
      </c>
      <c r="AJ224" s="96">
        <v>120343</v>
      </c>
      <c r="AK224" s="96">
        <v>123084</v>
      </c>
      <c r="AL224" s="96">
        <v>125648</v>
      </c>
      <c r="AM224" s="96">
        <v>128182</v>
      </c>
      <c r="AN224" s="96">
        <v>130666</v>
      </c>
      <c r="AO224" s="96">
        <v>133077</v>
      </c>
      <c r="AP224" s="96">
        <v>135412</v>
      </c>
      <c r="AQ224" s="96">
        <v>137656</v>
      </c>
      <c r="AR224" s="96">
        <v>139790</v>
      </c>
      <c r="AS224" s="96">
        <v>141808</v>
      </c>
      <c r="AT224" s="96">
        <v>143714</v>
      </c>
      <c r="AU224" s="96">
        <v>146258</v>
      </c>
      <c r="AV224" s="96">
        <v>149841</v>
      </c>
      <c r="AW224" s="96">
        <v>153762</v>
      </c>
      <c r="AX224" s="96">
        <v>157697</v>
      </c>
      <c r="AY224" s="96">
        <v>161680</v>
      </c>
      <c r="AZ224" s="96">
        <v>165725</v>
      </c>
      <c r="BA224" s="96">
        <v>169845</v>
      </c>
      <c r="BB224" s="96">
        <v>174004</v>
      </c>
      <c r="BC224" s="96">
        <v>178128</v>
      </c>
      <c r="BD224" s="96">
        <v>182138</v>
      </c>
      <c r="BE224" s="96">
        <v>186044</v>
      </c>
      <c r="BF224" s="96">
        <v>189924</v>
      </c>
      <c r="BG224" s="96">
        <v>193757</v>
      </c>
      <c r="BH224" s="96">
        <v>197497</v>
      </c>
      <c r="BI224" s="96">
        <v>201124</v>
      </c>
      <c r="BJ224" s="96">
        <v>204632</v>
      </c>
      <c r="BK224" s="96">
        <v>208036</v>
      </c>
      <c r="BL224" s="96">
        <v>211344</v>
      </c>
      <c r="BM224" s="96">
        <v>214599</v>
      </c>
      <c r="BN224" s="96">
        <v>218641</v>
      </c>
      <c r="BO224" s="96">
        <v>223107</v>
      </c>
      <c r="BP224" s="96">
        <v>227380</v>
      </c>
      <c r="BQ224" s="96">
        <v>231856</v>
      </c>
    </row>
    <row r="225" spans="1:69" x14ac:dyDescent="0.25">
      <c r="A225" s="96" t="s">
        <v>451</v>
      </c>
      <c r="B225" s="96" t="s">
        <v>452</v>
      </c>
      <c r="C225" s="96" t="s">
        <v>4215</v>
      </c>
      <c r="D225" s="101">
        <f t="shared" si="3"/>
        <v>575980.3529411765</v>
      </c>
      <c r="E225" s="96" t="s">
        <v>4216</v>
      </c>
      <c r="F225" s="96">
        <v>268396</v>
      </c>
      <c r="G225" s="96">
        <v>277969</v>
      </c>
      <c r="H225" s="96">
        <v>288291</v>
      </c>
      <c r="I225" s="96">
        <v>299332</v>
      </c>
      <c r="J225" s="96">
        <v>310288</v>
      </c>
      <c r="K225" s="96">
        <v>321069</v>
      </c>
      <c r="L225" s="96">
        <v>332142</v>
      </c>
      <c r="M225" s="96">
        <v>343620</v>
      </c>
      <c r="N225" s="96">
        <v>355468</v>
      </c>
      <c r="O225" s="96">
        <v>367618</v>
      </c>
      <c r="P225" s="96">
        <v>379918</v>
      </c>
      <c r="Q225" s="96">
        <v>392026</v>
      </c>
      <c r="R225" s="96">
        <v>397529</v>
      </c>
      <c r="S225" s="96">
        <v>396331</v>
      </c>
      <c r="T225" s="96">
        <v>394519</v>
      </c>
      <c r="U225" s="96">
        <v>392137</v>
      </c>
      <c r="V225" s="96">
        <v>389231</v>
      </c>
      <c r="W225" s="96">
        <v>385810</v>
      </c>
      <c r="X225" s="96">
        <v>381885</v>
      </c>
      <c r="Y225" s="96">
        <v>377362</v>
      </c>
      <c r="Z225" s="96">
        <v>375112</v>
      </c>
      <c r="AA225" s="96">
        <v>375859</v>
      </c>
      <c r="AB225" s="96">
        <v>377288</v>
      </c>
      <c r="AC225" s="96">
        <v>379409</v>
      </c>
      <c r="AD225" s="96">
        <v>382617</v>
      </c>
      <c r="AE225" s="96">
        <v>387171</v>
      </c>
      <c r="AF225" s="96">
        <v>392372</v>
      </c>
      <c r="AG225" s="96">
        <v>396867</v>
      </c>
      <c r="AH225" s="96">
        <v>402139</v>
      </c>
      <c r="AI225" s="96">
        <v>408360</v>
      </c>
      <c r="AJ225" s="96">
        <v>412756</v>
      </c>
      <c r="AK225" s="96">
        <v>415981</v>
      </c>
      <c r="AL225" s="96">
        <v>419521</v>
      </c>
      <c r="AM225" s="96">
        <v>422375</v>
      </c>
      <c r="AN225" s="96">
        <v>426548</v>
      </c>
      <c r="AO225" s="96">
        <v>434490</v>
      </c>
      <c r="AP225" s="96">
        <v>443834</v>
      </c>
      <c r="AQ225" s="96">
        <v>452887</v>
      </c>
      <c r="AR225" s="96">
        <v>461749</v>
      </c>
      <c r="AS225" s="96">
        <v>470458</v>
      </c>
      <c r="AT225" s="96">
        <v>478998</v>
      </c>
      <c r="AU225" s="96">
        <v>487394</v>
      </c>
      <c r="AV225" s="96">
        <v>495666</v>
      </c>
      <c r="AW225" s="96">
        <v>503780</v>
      </c>
      <c r="AX225" s="96">
        <v>510572</v>
      </c>
      <c r="AY225" s="96">
        <v>516220</v>
      </c>
      <c r="AZ225" s="96">
        <v>522023</v>
      </c>
      <c r="BA225" s="96">
        <v>527946</v>
      </c>
      <c r="BB225" s="96">
        <v>533938</v>
      </c>
      <c r="BC225" s="96">
        <v>539987</v>
      </c>
      <c r="BD225" s="96">
        <v>546080</v>
      </c>
      <c r="BE225" s="96">
        <v>552146</v>
      </c>
      <c r="BF225" s="96">
        <v>558111</v>
      </c>
      <c r="BG225" s="96">
        <v>563947</v>
      </c>
      <c r="BH225" s="96">
        <v>569682</v>
      </c>
      <c r="BI225" s="96">
        <v>575475</v>
      </c>
      <c r="BJ225" s="96">
        <v>581453</v>
      </c>
      <c r="BK225" s="96">
        <v>587559</v>
      </c>
      <c r="BL225" s="96">
        <v>593715</v>
      </c>
      <c r="BM225" s="96">
        <v>600301</v>
      </c>
      <c r="BN225" s="96">
        <v>607065</v>
      </c>
      <c r="BO225" s="96">
        <v>612985</v>
      </c>
      <c r="BP225" s="96">
        <v>618040</v>
      </c>
      <c r="BQ225" s="96">
        <v>623236</v>
      </c>
    </row>
    <row r="226" spans="1:69" x14ac:dyDescent="0.25">
      <c r="A226" s="96" t="s">
        <v>453</v>
      </c>
      <c r="B226" s="96" t="s">
        <v>454</v>
      </c>
      <c r="C226" s="96" t="s">
        <v>4215</v>
      </c>
      <c r="D226" s="101">
        <f t="shared" si="3"/>
        <v>5419353.4705882352</v>
      </c>
      <c r="E226" s="96" t="s">
        <v>4216</v>
      </c>
      <c r="F226" s="96">
        <v>4068095</v>
      </c>
      <c r="G226" s="96">
        <v>4191667</v>
      </c>
      <c r="H226" s="96">
        <v>4238188</v>
      </c>
      <c r="I226" s="96">
        <v>4282017</v>
      </c>
      <c r="J226" s="96">
        <v>4327341</v>
      </c>
      <c r="K226" s="96">
        <v>4370983</v>
      </c>
      <c r="L226" s="96">
        <v>4411666</v>
      </c>
      <c r="M226" s="96">
        <v>4449367</v>
      </c>
      <c r="N226" s="96">
        <v>4483915</v>
      </c>
      <c r="O226" s="96">
        <v>4518607</v>
      </c>
      <c r="P226" s="96">
        <v>4538223</v>
      </c>
      <c r="Q226" s="96">
        <v>4557449</v>
      </c>
      <c r="R226" s="96">
        <v>4596622</v>
      </c>
      <c r="S226" s="96">
        <v>4641445</v>
      </c>
      <c r="T226" s="96">
        <v>4689623</v>
      </c>
      <c r="U226" s="96">
        <v>4739105</v>
      </c>
      <c r="V226" s="96">
        <v>4789507</v>
      </c>
      <c r="W226" s="96">
        <v>4840501</v>
      </c>
      <c r="X226" s="96">
        <v>4890125</v>
      </c>
      <c r="Y226" s="96">
        <v>4938973</v>
      </c>
      <c r="Z226" s="96">
        <v>4979815</v>
      </c>
      <c r="AA226" s="96">
        <v>5016105</v>
      </c>
      <c r="AB226" s="96">
        <v>5055099</v>
      </c>
      <c r="AC226" s="96">
        <v>5091971</v>
      </c>
      <c r="AD226" s="96">
        <v>5127097</v>
      </c>
      <c r="AE226" s="96">
        <v>5161768</v>
      </c>
      <c r="AF226" s="96">
        <v>5193838</v>
      </c>
      <c r="AG226" s="96">
        <v>5222840</v>
      </c>
      <c r="AH226" s="96">
        <v>5250596</v>
      </c>
      <c r="AI226" s="96">
        <v>5275942</v>
      </c>
      <c r="AJ226" s="96">
        <v>5299187</v>
      </c>
      <c r="AK226" s="96">
        <v>5303294</v>
      </c>
      <c r="AL226" s="96">
        <v>5305016</v>
      </c>
      <c r="AM226" s="96">
        <v>5325305</v>
      </c>
      <c r="AN226" s="96">
        <v>5346331</v>
      </c>
      <c r="AO226" s="96">
        <v>5361999</v>
      </c>
      <c r="AP226" s="96">
        <v>5373361</v>
      </c>
      <c r="AQ226" s="96">
        <v>5383291</v>
      </c>
      <c r="AR226" s="96">
        <v>5390516</v>
      </c>
      <c r="AS226" s="96">
        <v>5396020</v>
      </c>
      <c r="AT226" s="96">
        <v>5388720</v>
      </c>
      <c r="AU226" s="96">
        <v>5378867</v>
      </c>
      <c r="AV226" s="96">
        <v>5376912</v>
      </c>
      <c r="AW226" s="96">
        <v>5373374</v>
      </c>
      <c r="AX226" s="96">
        <v>5372280</v>
      </c>
      <c r="AY226" s="96">
        <v>5372807</v>
      </c>
      <c r="AZ226" s="96">
        <v>5373054</v>
      </c>
      <c r="BA226" s="96">
        <v>5374622</v>
      </c>
      <c r="BB226" s="96">
        <v>5379233</v>
      </c>
      <c r="BC226" s="96">
        <v>5386406</v>
      </c>
      <c r="BD226" s="96">
        <v>5391428</v>
      </c>
      <c r="BE226" s="96">
        <v>5398384</v>
      </c>
      <c r="BF226" s="96">
        <v>5407579</v>
      </c>
      <c r="BG226" s="96">
        <v>5413393</v>
      </c>
      <c r="BH226" s="96">
        <v>5418649</v>
      </c>
      <c r="BI226" s="96">
        <v>5423801</v>
      </c>
      <c r="BJ226" s="96">
        <v>5430798</v>
      </c>
      <c r="BK226" s="96">
        <v>5439232</v>
      </c>
      <c r="BL226" s="96">
        <v>5446771</v>
      </c>
      <c r="BM226" s="96">
        <v>5454147</v>
      </c>
      <c r="BN226" s="96">
        <v>5458827</v>
      </c>
      <c r="BO226" s="96">
        <v>5447247</v>
      </c>
      <c r="BP226" s="96">
        <v>5431752</v>
      </c>
      <c r="BQ226" s="96">
        <v>5426740</v>
      </c>
    </row>
    <row r="227" spans="1:69" x14ac:dyDescent="0.25">
      <c r="A227" s="96" t="s">
        <v>113</v>
      </c>
      <c r="B227" s="96" t="s">
        <v>455</v>
      </c>
      <c r="C227" s="96" t="s">
        <v>4215</v>
      </c>
      <c r="D227" s="101">
        <f t="shared" si="3"/>
        <v>2068252.1176470588</v>
      </c>
      <c r="E227" s="96" t="s">
        <v>4216</v>
      </c>
      <c r="F227" s="96">
        <v>1584720</v>
      </c>
      <c r="G227" s="96">
        <v>1594131</v>
      </c>
      <c r="H227" s="96">
        <v>1603649</v>
      </c>
      <c r="I227" s="96">
        <v>1616971</v>
      </c>
      <c r="J227" s="96">
        <v>1632114</v>
      </c>
      <c r="K227" s="96">
        <v>1649160</v>
      </c>
      <c r="L227" s="96">
        <v>1669905</v>
      </c>
      <c r="M227" s="96">
        <v>1689528</v>
      </c>
      <c r="N227" s="96">
        <v>1704546</v>
      </c>
      <c r="O227" s="96">
        <v>1713874</v>
      </c>
      <c r="P227" s="96">
        <v>1724891</v>
      </c>
      <c r="Q227" s="96">
        <v>1738335</v>
      </c>
      <c r="R227" s="96">
        <v>1752233</v>
      </c>
      <c r="S227" s="96">
        <v>1766697</v>
      </c>
      <c r="T227" s="96">
        <v>1776132</v>
      </c>
      <c r="U227" s="96">
        <v>1793581</v>
      </c>
      <c r="V227" s="96">
        <v>1820249</v>
      </c>
      <c r="W227" s="96">
        <v>1842377</v>
      </c>
      <c r="X227" s="96">
        <v>1862548</v>
      </c>
      <c r="Y227" s="96">
        <v>1882599</v>
      </c>
      <c r="Z227" s="96">
        <v>1901315</v>
      </c>
      <c r="AA227" s="96">
        <v>1906531</v>
      </c>
      <c r="AB227" s="96">
        <v>1910334</v>
      </c>
      <c r="AC227" s="96">
        <v>1922321</v>
      </c>
      <c r="AD227" s="96">
        <v>1932154</v>
      </c>
      <c r="AE227" s="96">
        <v>1941641</v>
      </c>
      <c r="AF227" s="96">
        <v>1965964</v>
      </c>
      <c r="AG227" s="96">
        <v>1989776</v>
      </c>
      <c r="AH227" s="96">
        <v>1995196</v>
      </c>
      <c r="AI227" s="96">
        <v>1996351</v>
      </c>
      <c r="AJ227" s="96">
        <v>1998161</v>
      </c>
      <c r="AK227" s="96">
        <v>1999429</v>
      </c>
      <c r="AL227" s="96">
        <v>1996498</v>
      </c>
      <c r="AM227" s="96">
        <v>1991746</v>
      </c>
      <c r="AN227" s="96">
        <v>1989443</v>
      </c>
      <c r="AO227" s="96">
        <v>1989872</v>
      </c>
      <c r="AP227" s="96">
        <v>1988628</v>
      </c>
      <c r="AQ227" s="96">
        <v>1985956</v>
      </c>
      <c r="AR227" s="96">
        <v>1981629</v>
      </c>
      <c r="AS227" s="96">
        <v>1983045</v>
      </c>
      <c r="AT227" s="96">
        <v>1988925</v>
      </c>
      <c r="AU227" s="96">
        <v>1992060</v>
      </c>
      <c r="AV227" s="96">
        <v>1994530</v>
      </c>
      <c r="AW227" s="96">
        <v>1995733</v>
      </c>
      <c r="AX227" s="96">
        <v>1997012</v>
      </c>
      <c r="AY227" s="96">
        <v>2000474</v>
      </c>
      <c r="AZ227" s="96">
        <v>2006868</v>
      </c>
      <c r="BA227" s="96">
        <v>2018122</v>
      </c>
      <c r="BB227" s="96">
        <v>2021316</v>
      </c>
      <c r="BC227" s="96">
        <v>2039669</v>
      </c>
      <c r="BD227" s="96">
        <v>2048583</v>
      </c>
      <c r="BE227" s="96">
        <v>2052843</v>
      </c>
      <c r="BF227" s="96">
        <v>2057159</v>
      </c>
      <c r="BG227" s="96">
        <v>2059953</v>
      </c>
      <c r="BH227" s="96">
        <v>2061980</v>
      </c>
      <c r="BI227" s="96">
        <v>2063531</v>
      </c>
      <c r="BJ227" s="96">
        <v>2065042</v>
      </c>
      <c r="BK227" s="96">
        <v>2066388</v>
      </c>
      <c r="BL227" s="96">
        <v>2073894</v>
      </c>
      <c r="BM227" s="96">
        <v>2088385</v>
      </c>
      <c r="BN227" s="96">
        <v>2102419</v>
      </c>
      <c r="BO227" s="96">
        <v>2108079</v>
      </c>
      <c r="BP227" s="96">
        <v>2111986</v>
      </c>
      <c r="BQ227" s="96">
        <v>2120937</v>
      </c>
    </row>
    <row r="228" spans="1:69" x14ac:dyDescent="0.25">
      <c r="A228" s="96" t="s">
        <v>72</v>
      </c>
      <c r="B228" s="96" t="s">
        <v>456</v>
      </c>
      <c r="C228" s="96" t="s">
        <v>4215</v>
      </c>
      <c r="D228" s="101">
        <f t="shared" si="3"/>
        <v>9843314.2352941185</v>
      </c>
      <c r="E228" s="96" t="s">
        <v>4216</v>
      </c>
      <c r="F228" s="96">
        <v>7484656</v>
      </c>
      <c r="G228" s="96">
        <v>7519998</v>
      </c>
      <c r="H228" s="96">
        <v>7561588</v>
      </c>
      <c r="I228" s="96">
        <v>7604328</v>
      </c>
      <c r="J228" s="96">
        <v>7661354</v>
      </c>
      <c r="K228" s="96">
        <v>7733853</v>
      </c>
      <c r="L228" s="96">
        <v>7807797</v>
      </c>
      <c r="M228" s="96">
        <v>7867931</v>
      </c>
      <c r="N228" s="96">
        <v>7912273</v>
      </c>
      <c r="O228" s="96">
        <v>7968072</v>
      </c>
      <c r="P228" s="96">
        <v>8042801</v>
      </c>
      <c r="Q228" s="96">
        <v>8098334</v>
      </c>
      <c r="R228" s="96">
        <v>8122300</v>
      </c>
      <c r="S228" s="96">
        <v>8136312</v>
      </c>
      <c r="T228" s="96">
        <v>8159955</v>
      </c>
      <c r="U228" s="96">
        <v>8192437</v>
      </c>
      <c r="V228" s="96">
        <v>8222286</v>
      </c>
      <c r="W228" s="96">
        <v>8251540</v>
      </c>
      <c r="X228" s="96">
        <v>8275599</v>
      </c>
      <c r="Y228" s="96">
        <v>8293678</v>
      </c>
      <c r="Z228" s="96">
        <v>8310531</v>
      </c>
      <c r="AA228" s="96">
        <v>8320503</v>
      </c>
      <c r="AB228" s="96">
        <v>8325263</v>
      </c>
      <c r="AC228" s="96">
        <v>8329033</v>
      </c>
      <c r="AD228" s="96">
        <v>8336605</v>
      </c>
      <c r="AE228" s="96">
        <v>8350386</v>
      </c>
      <c r="AF228" s="96">
        <v>8369829</v>
      </c>
      <c r="AG228" s="96">
        <v>8397804</v>
      </c>
      <c r="AH228" s="96">
        <v>8436489</v>
      </c>
      <c r="AI228" s="96">
        <v>8492964</v>
      </c>
      <c r="AJ228" s="96">
        <v>8558835</v>
      </c>
      <c r="AK228" s="96">
        <v>8617375</v>
      </c>
      <c r="AL228" s="96">
        <v>8668067</v>
      </c>
      <c r="AM228" s="96">
        <v>8718561</v>
      </c>
      <c r="AN228" s="96">
        <v>8780745</v>
      </c>
      <c r="AO228" s="96">
        <v>8826939</v>
      </c>
      <c r="AP228" s="96">
        <v>8840998</v>
      </c>
      <c r="AQ228" s="96">
        <v>8846062</v>
      </c>
      <c r="AR228" s="96">
        <v>8850974</v>
      </c>
      <c r="AS228" s="96">
        <v>8857874</v>
      </c>
      <c r="AT228" s="96">
        <v>8872109</v>
      </c>
      <c r="AU228" s="96">
        <v>8895960</v>
      </c>
      <c r="AV228" s="96">
        <v>8924958</v>
      </c>
      <c r="AW228" s="96">
        <v>8958229</v>
      </c>
      <c r="AX228" s="96">
        <v>8993531</v>
      </c>
      <c r="AY228" s="96">
        <v>9029572</v>
      </c>
      <c r="AZ228" s="96">
        <v>9080505</v>
      </c>
      <c r="BA228" s="96">
        <v>9148092</v>
      </c>
      <c r="BB228" s="96">
        <v>9219637</v>
      </c>
      <c r="BC228" s="96">
        <v>9298515</v>
      </c>
      <c r="BD228" s="96">
        <v>9378126</v>
      </c>
      <c r="BE228" s="96">
        <v>9449213</v>
      </c>
      <c r="BF228" s="96">
        <v>9519374</v>
      </c>
      <c r="BG228" s="96">
        <v>9600379</v>
      </c>
      <c r="BH228" s="96">
        <v>9696110</v>
      </c>
      <c r="BI228" s="96">
        <v>9799186</v>
      </c>
      <c r="BJ228" s="96">
        <v>9923085</v>
      </c>
      <c r="BK228" s="96">
        <v>10057698</v>
      </c>
      <c r="BL228" s="96">
        <v>10175214</v>
      </c>
      <c r="BM228" s="96">
        <v>10278887</v>
      </c>
      <c r="BN228" s="96">
        <v>10353442</v>
      </c>
      <c r="BO228" s="96">
        <v>10415811</v>
      </c>
      <c r="BP228" s="96">
        <v>10486941</v>
      </c>
      <c r="BQ228" s="96">
        <v>10536632</v>
      </c>
    </row>
    <row r="229" spans="1:69" x14ac:dyDescent="0.25">
      <c r="A229" s="96" t="s">
        <v>457</v>
      </c>
      <c r="B229" s="96" t="s">
        <v>458</v>
      </c>
      <c r="C229" s="96" t="s">
        <v>4215</v>
      </c>
      <c r="D229" s="101">
        <f t="shared" si="3"/>
        <v>1139587.7647058824</v>
      </c>
      <c r="E229" s="96" t="s">
        <v>4216</v>
      </c>
      <c r="F229" s="96">
        <v>345065</v>
      </c>
      <c r="G229" s="96">
        <v>352971</v>
      </c>
      <c r="H229" s="96">
        <v>361070</v>
      </c>
      <c r="I229" s="96">
        <v>369527</v>
      </c>
      <c r="J229" s="96">
        <v>378531</v>
      </c>
      <c r="K229" s="96">
        <v>388317</v>
      </c>
      <c r="L229" s="96">
        <v>398861</v>
      </c>
      <c r="M229" s="96">
        <v>409638</v>
      </c>
      <c r="N229" s="96">
        <v>420373</v>
      </c>
      <c r="O229" s="96">
        <v>431366</v>
      </c>
      <c r="P229" s="96">
        <v>442865</v>
      </c>
      <c r="Q229" s="96">
        <v>454913</v>
      </c>
      <c r="R229" s="96">
        <v>467512</v>
      </c>
      <c r="S229" s="96">
        <v>480668</v>
      </c>
      <c r="T229" s="96">
        <v>494624</v>
      </c>
      <c r="U229" s="96">
        <v>509535</v>
      </c>
      <c r="V229" s="96">
        <v>525457</v>
      </c>
      <c r="W229" s="96">
        <v>542328</v>
      </c>
      <c r="X229" s="96">
        <v>560236</v>
      </c>
      <c r="Y229" s="96">
        <v>579091</v>
      </c>
      <c r="Z229" s="96">
        <v>598564</v>
      </c>
      <c r="AA229" s="96">
        <v>616210</v>
      </c>
      <c r="AB229" s="96">
        <v>634439</v>
      </c>
      <c r="AC229" s="96">
        <v>655505</v>
      </c>
      <c r="AD229" s="96">
        <v>677303</v>
      </c>
      <c r="AE229" s="96">
        <v>702400</v>
      </c>
      <c r="AF229" s="96">
        <v>730150</v>
      </c>
      <c r="AG229" s="96">
        <v>758669</v>
      </c>
      <c r="AH229" s="96">
        <v>794434</v>
      </c>
      <c r="AI229" s="96">
        <v>825952</v>
      </c>
      <c r="AJ229" s="96">
        <v>854011</v>
      </c>
      <c r="AK229" s="96">
        <v>889712</v>
      </c>
      <c r="AL229" s="96">
        <v>925165</v>
      </c>
      <c r="AM229" s="96">
        <v>953451</v>
      </c>
      <c r="AN229" s="96">
        <v>953737</v>
      </c>
      <c r="AO229" s="96">
        <v>953573</v>
      </c>
      <c r="AP229" s="96">
        <v>973587</v>
      </c>
      <c r="AQ229" s="96">
        <v>990734</v>
      </c>
      <c r="AR229" s="96">
        <v>1005158</v>
      </c>
      <c r="AS229" s="96">
        <v>1018370</v>
      </c>
      <c r="AT229" s="96">
        <v>1030496</v>
      </c>
      <c r="AU229" s="96">
        <v>1041396</v>
      </c>
      <c r="AV229" s="96">
        <v>1050809</v>
      </c>
      <c r="AW229" s="96">
        <v>1058797</v>
      </c>
      <c r="AX229" s="96">
        <v>1065764</v>
      </c>
      <c r="AY229" s="96">
        <v>1071886</v>
      </c>
      <c r="AZ229" s="96">
        <v>1077735</v>
      </c>
      <c r="BA229" s="96">
        <v>1084008</v>
      </c>
      <c r="BB229" s="96">
        <v>1089870</v>
      </c>
      <c r="BC229" s="96">
        <v>1094886</v>
      </c>
      <c r="BD229" s="96">
        <v>1099920</v>
      </c>
      <c r="BE229" s="96">
        <v>1105371</v>
      </c>
      <c r="BF229" s="96">
        <v>1111444</v>
      </c>
      <c r="BG229" s="96">
        <v>1118319</v>
      </c>
      <c r="BH229" s="96">
        <v>1125865</v>
      </c>
      <c r="BI229" s="96">
        <v>1133936</v>
      </c>
      <c r="BJ229" s="96">
        <v>1142524</v>
      </c>
      <c r="BK229" s="96">
        <v>1151390</v>
      </c>
      <c r="BL229" s="96">
        <v>1160428</v>
      </c>
      <c r="BM229" s="96">
        <v>1169613</v>
      </c>
      <c r="BN229" s="96">
        <v>1180655</v>
      </c>
      <c r="BO229" s="96">
        <v>1192271</v>
      </c>
      <c r="BP229" s="96">
        <v>1201670</v>
      </c>
      <c r="BQ229" s="96">
        <v>1210822</v>
      </c>
    </row>
    <row r="230" spans="1:69" x14ac:dyDescent="0.25">
      <c r="A230" s="96" t="s">
        <v>4021</v>
      </c>
      <c r="B230" s="96" t="s">
        <v>4020</v>
      </c>
      <c r="C230" s="96" t="s">
        <v>4215</v>
      </c>
      <c r="D230" s="101">
        <f t="shared" si="3"/>
        <v>37444.647058823532</v>
      </c>
      <c r="E230" s="96" t="s">
        <v>4216</v>
      </c>
      <c r="F230" s="96">
        <v>2646</v>
      </c>
      <c r="G230" s="96">
        <v>2888</v>
      </c>
      <c r="H230" s="96">
        <v>3171</v>
      </c>
      <c r="I230" s="96">
        <v>3481</v>
      </c>
      <c r="J230" s="96">
        <v>3811</v>
      </c>
      <c r="K230" s="96">
        <v>4161</v>
      </c>
      <c r="L230" s="96">
        <v>4531</v>
      </c>
      <c r="M230" s="96">
        <v>4930</v>
      </c>
      <c r="N230" s="96">
        <v>5354</v>
      </c>
      <c r="O230" s="96">
        <v>5795</v>
      </c>
      <c r="P230" s="96">
        <v>6260</v>
      </c>
      <c r="Q230" s="96">
        <v>6736</v>
      </c>
      <c r="R230" s="96">
        <v>7226</v>
      </c>
      <c r="S230" s="96">
        <v>7750</v>
      </c>
      <c r="T230" s="96">
        <v>8312</v>
      </c>
      <c r="U230" s="96">
        <v>8906</v>
      </c>
      <c r="V230" s="96">
        <v>9523</v>
      </c>
      <c r="W230" s="96">
        <v>10172</v>
      </c>
      <c r="X230" s="96">
        <v>10850</v>
      </c>
      <c r="Y230" s="96">
        <v>11542</v>
      </c>
      <c r="Z230" s="96">
        <v>12243</v>
      </c>
      <c r="AA230" s="96">
        <v>13134</v>
      </c>
      <c r="AB230" s="96">
        <v>14418</v>
      </c>
      <c r="AC230" s="96">
        <v>15927</v>
      </c>
      <c r="AD230" s="96">
        <v>17474</v>
      </c>
      <c r="AE230" s="96">
        <v>19064</v>
      </c>
      <c r="AF230" s="96">
        <v>20703</v>
      </c>
      <c r="AG230" s="96">
        <v>22395</v>
      </c>
      <c r="AH230" s="96">
        <v>24139</v>
      </c>
      <c r="AI230" s="96">
        <v>25952</v>
      </c>
      <c r="AJ230" s="96">
        <v>27845</v>
      </c>
      <c r="AK230" s="96">
        <v>29820</v>
      </c>
      <c r="AL230" s="96">
        <v>31345</v>
      </c>
      <c r="AM230" s="96">
        <v>31823</v>
      </c>
      <c r="AN230" s="96">
        <v>31735</v>
      </c>
      <c r="AO230" s="96">
        <v>31596</v>
      </c>
      <c r="AP230" s="96">
        <v>31410</v>
      </c>
      <c r="AQ230" s="96">
        <v>31195</v>
      </c>
      <c r="AR230" s="96">
        <v>31240</v>
      </c>
      <c r="AS230" s="96">
        <v>31084</v>
      </c>
      <c r="AT230" s="96">
        <v>30519</v>
      </c>
      <c r="AU230" s="96">
        <v>30600</v>
      </c>
      <c r="AV230" s="96">
        <v>30777</v>
      </c>
      <c r="AW230" s="96">
        <v>31472</v>
      </c>
      <c r="AX230" s="96">
        <v>32488</v>
      </c>
      <c r="AY230" s="96">
        <v>33011</v>
      </c>
      <c r="AZ230" s="96">
        <v>33441</v>
      </c>
      <c r="BA230" s="96">
        <v>33811</v>
      </c>
      <c r="BB230" s="96">
        <v>33964</v>
      </c>
      <c r="BC230" s="96">
        <v>34238</v>
      </c>
      <c r="BD230" s="96">
        <v>34056</v>
      </c>
      <c r="BE230" s="96">
        <v>33435</v>
      </c>
      <c r="BF230" s="96">
        <v>34640</v>
      </c>
      <c r="BG230" s="96">
        <v>36607</v>
      </c>
      <c r="BH230" s="96">
        <v>37685</v>
      </c>
      <c r="BI230" s="96">
        <v>38825</v>
      </c>
      <c r="BJ230" s="96">
        <v>38992</v>
      </c>
      <c r="BK230" s="96">
        <v>38615</v>
      </c>
      <c r="BL230" s="96">
        <v>38934</v>
      </c>
      <c r="BM230" s="96">
        <v>39648</v>
      </c>
      <c r="BN230" s="96">
        <v>40350</v>
      </c>
      <c r="BO230" s="96">
        <v>40708</v>
      </c>
      <c r="BP230" s="96">
        <v>40888</v>
      </c>
      <c r="BQ230" s="96">
        <v>41163</v>
      </c>
    </row>
    <row r="231" spans="1:69" x14ac:dyDescent="0.25">
      <c r="A231" s="96" t="s">
        <v>459</v>
      </c>
      <c r="B231" s="96" t="s">
        <v>460</v>
      </c>
      <c r="C231" s="96" t="s">
        <v>4215</v>
      </c>
      <c r="D231" s="101">
        <f t="shared" si="3"/>
        <v>95400.352941176476</v>
      </c>
      <c r="E231" s="96" t="s">
        <v>4216</v>
      </c>
      <c r="F231" s="96">
        <v>41700</v>
      </c>
      <c r="G231" s="96">
        <v>42889</v>
      </c>
      <c r="H231" s="96">
        <v>44042</v>
      </c>
      <c r="I231" s="96">
        <v>45176</v>
      </c>
      <c r="J231" s="96">
        <v>46322</v>
      </c>
      <c r="K231" s="96">
        <v>47500</v>
      </c>
      <c r="L231" s="96">
        <v>48699</v>
      </c>
      <c r="M231" s="96">
        <v>49911</v>
      </c>
      <c r="N231" s="96">
        <v>51134</v>
      </c>
      <c r="O231" s="96">
        <v>52365</v>
      </c>
      <c r="P231" s="96">
        <v>53600</v>
      </c>
      <c r="Q231" s="96">
        <v>54695</v>
      </c>
      <c r="R231" s="96">
        <v>56029</v>
      </c>
      <c r="S231" s="96">
        <v>56892</v>
      </c>
      <c r="T231" s="96">
        <v>57937</v>
      </c>
      <c r="U231" s="96">
        <v>59292</v>
      </c>
      <c r="V231" s="96">
        <v>60504</v>
      </c>
      <c r="W231" s="96">
        <v>61786</v>
      </c>
      <c r="X231" s="96">
        <v>62150</v>
      </c>
      <c r="Y231" s="96">
        <v>62686</v>
      </c>
      <c r="Z231" s="96">
        <v>63261</v>
      </c>
      <c r="AA231" s="96">
        <v>64035</v>
      </c>
      <c r="AB231" s="96">
        <v>64413</v>
      </c>
      <c r="AC231" s="96">
        <v>64335</v>
      </c>
      <c r="AD231" s="96">
        <v>64717</v>
      </c>
      <c r="AE231" s="96">
        <v>65244</v>
      </c>
      <c r="AF231" s="96">
        <v>65652</v>
      </c>
      <c r="AG231" s="96">
        <v>68499</v>
      </c>
      <c r="AH231" s="96">
        <v>68755</v>
      </c>
      <c r="AI231" s="96">
        <v>69167</v>
      </c>
      <c r="AJ231" s="96">
        <v>69507</v>
      </c>
      <c r="AK231" s="96">
        <v>70439</v>
      </c>
      <c r="AL231" s="96">
        <v>70763</v>
      </c>
      <c r="AM231" s="96">
        <v>72253</v>
      </c>
      <c r="AN231" s="96">
        <v>74205</v>
      </c>
      <c r="AO231" s="96">
        <v>75304</v>
      </c>
      <c r="AP231" s="96">
        <v>76417</v>
      </c>
      <c r="AQ231" s="96">
        <v>77319</v>
      </c>
      <c r="AR231" s="96">
        <v>78846</v>
      </c>
      <c r="AS231" s="96">
        <v>80410</v>
      </c>
      <c r="AT231" s="96">
        <v>81131</v>
      </c>
      <c r="AU231" s="96">
        <v>81202</v>
      </c>
      <c r="AV231" s="96">
        <v>83723</v>
      </c>
      <c r="AW231" s="96">
        <v>82781</v>
      </c>
      <c r="AX231" s="96">
        <v>82475</v>
      </c>
      <c r="AY231" s="96">
        <v>82858</v>
      </c>
      <c r="AZ231" s="96">
        <v>84600</v>
      </c>
      <c r="BA231" s="96">
        <v>85033</v>
      </c>
      <c r="BB231" s="96">
        <v>86956</v>
      </c>
      <c r="BC231" s="96">
        <v>87298</v>
      </c>
      <c r="BD231" s="96">
        <v>89770</v>
      </c>
      <c r="BE231" s="96">
        <v>87441</v>
      </c>
      <c r="BF231" s="96">
        <v>88303</v>
      </c>
      <c r="BG231" s="96">
        <v>89949</v>
      </c>
      <c r="BH231" s="96">
        <v>91359</v>
      </c>
      <c r="BI231" s="96">
        <v>93419</v>
      </c>
      <c r="BJ231" s="96">
        <v>94677</v>
      </c>
      <c r="BK231" s="96">
        <v>95843</v>
      </c>
      <c r="BL231" s="96">
        <v>96762</v>
      </c>
      <c r="BM231" s="96">
        <v>97625</v>
      </c>
      <c r="BN231" s="96">
        <v>98462</v>
      </c>
      <c r="BO231" s="96">
        <v>99258</v>
      </c>
      <c r="BP231" s="96">
        <v>119878</v>
      </c>
      <c r="BQ231" s="96">
        <v>119773</v>
      </c>
    </row>
    <row r="232" spans="1:69" x14ac:dyDescent="0.25">
      <c r="A232" s="96" t="s">
        <v>4019</v>
      </c>
      <c r="B232" s="96" t="s">
        <v>461</v>
      </c>
      <c r="C232" s="96" t="s">
        <v>4215</v>
      </c>
      <c r="D232" s="101">
        <f t="shared" si="3"/>
        <v>21016467.764705881</v>
      </c>
      <c r="E232" s="96" t="s">
        <v>4216</v>
      </c>
      <c r="F232" s="96">
        <v>4610712</v>
      </c>
      <c r="G232" s="96">
        <v>4751534</v>
      </c>
      <c r="H232" s="96">
        <v>4894995</v>
      </c>
      <c r="I232" s="96">
        <v>5045245</v>
      </c>
      <c r="J232" s="96">
        <v>5202846</v>
      </c>
      <c r="K232" s="96">
        <v>5368451</v>
      </c>
      <c r="L232" s="96">
        <v>5542003</v>
      </c>
      <c r="M232" s="96">
        <v>5723306</v>
      </c>
      <c r="N232" s="96">
        <v>5912715</v>
      </c>
      <c r="O232" s="96">
        <v>6111364</v>
      </c>
      <c r="P232" s="96">
        <v>6319199</v>
      </c>
      <c r="Q232" s="96">
        <v>6538526</v>
      </c>
      <c r="R232" s="96">
        <v>6768544</v>
      </c>
      <c r="S232" s="96">
        <v>7003114</v>
      </c>
      <c r="T232" s="96">
        <v>7244901</v>
      </c>
      <c r="U232" s="96">
        <v>7497126</v>
      </c>
      <c r="V232" s="96">
        <v>7758673</v>
      </c>
      <c r="W232" s="96">
        <v>8029313</v>
      </c>
      <c r="X232" s="96">
        <v>8310217</v>
      </c>
      <c r="Y232" s="96">
        <v>8600747</v>
      </c>
      <c r="Z232" s="96">
        <v>8898954</v>
      </c>
      <c r="AA232" s="96">
        <v>9203635</v>
      </c>
      <c r="AB232" s="96">
        <v>9510754</v>
      </c>
      <c r="AC232" s="96">
        <v>9835461</v>
      </c>
      <c r="AD232" s="96">
        <v>10183138</v>
      </c>
      <c r="AE232" s="96">
        <v>10540926</v>
      </c>
      <c r="AF232" s="96">
        <v>10907619</v>
      </c>
      <c r="AG232" s="96">
        <v>11281107</v>
      </c>
      <c r="AH232" s="96">
        <v>11657772</v>
      </c>
      <c r="AI232" s="96">
        <v>12034097</v>
      </c>
      <c r="AJ232" s="96">
        <v>12408996</v>
      </c>
      <c r="AK232" s="96">
        <v>12782281</v>
      </c>
      <c r="AL232" s="96">
        <v>13156406</v>
      </c>
      <c r="AM232" s="96">
        <v>13537060</v>
      </c>
      <c r="AN232" s="96">
        <v>13922626</v>
      </c>
      <c r="AO232" s="96">
        <v>14313450</v>
      </c>
      <c r="AP232" s="96">
        <v>14708879</v>
      </c>
      <c r="AQ232" s="96">
        <v>15103996</v>
      </c>
      <c r="AR232" s="96">
        <v>15500542</v>
      </c>
      <c r="AS232" s="96">
        <v>15901201</v>
      </c>
      <c r="AT232" s="96">
        <v>16307654</v>
      </c>
      <c r="AU232" s="96">
        <v>16727948</v>
      </c>
      <c r="AV232" s="96">
        <v>17164021</v>
      </c>
      <c r="AW232" s="96">
        <v>17611356</v>
      </c>
      <c r="AX232" s="96">
        <v>18084007</v>
      </c>
      <c r="AY232" s="96">
        <v>18583557</v>
      </c>
      <c r="AZ232" s="96">
        <v>19432009</v>
      </c>
      <c r="BA232" s="96">
        <v>20703005</v>
      </c>
      <c r="BB232" s="96">
        <v>21474059</v>
      </c>
      <c r="BC232" s="96">
        <v>21827220</v>
      </c>
      <c r="BD232" s="96">
        <v>22337563</v>
      </c>
      <c r="BE232" s="96">
        <v>22730733</v>
      </c>
      <c r="BF232" s="96">
        <v>22605577</v>
      </c>
      <c r="BG232" s="96">
        <v>21495821</v>
      </c>
      <c r="BH232" s="96">
        <v>20072232</v>
      </c>
      <c r="BI232" s="96">
        <v>19205178</v>
      </c>
      <c r="BJ232" s="96">
        <v>18964252</v>
      </c>
      <c r="BK232" s="96">
        <v>18983373</v>
      </c>
      <c r="BL232" s="96">
        <v>19333463</v>
      </c>
      <c r="BM232" s="96">
        <v>20098251</v>
      </c>
      <c r="BN232" s="96">
        <v>20772595</v>
      </c>
      <c r="BO232" s="96">
        <v>21324367</v>
      </c>
      <c r="BP232" s="96">
        <v>22125249</v>
      </c>
      <c r="BQ232" s="96">
        <v>23227014</v>
      </c>
    </row>
    <row r="233" spans="1:69" x14ac:dyDescent="0.25">
      <c r="A233" s="96" t="s">
        <v>462</v>
      </c>
      <c r="B233" s="96" t="s">
        <v>4018</v>
      </c>
      <c r="C233" s="96" t="s">
        <v>4215</v>
      </c>
      <c r="D233" s="101">
        <f t="shared" si="3"/>
        <v>36695.470588235294</v>
      </c>
      <c r="E233" s="96" t="s">
        <v>4216</v>
      </c>
      <c r="F233" s="96">
        <v>5604</v>
      </c>
      <c r="G233" s="96">
        <v>5625</v>
      </c>
      <c r="H233" s="96">
        <v>5633</v>
      </c>
      <c r="I233" s="96">
        <v>5634</v>
      </c>
      <c r="J233" s="96">
        <v>5642</v>
      </c>
      <c r="K233" s="96">
        <v>5650</v>
      </c>
      <c r="L233" s="96">
        <v>5652</v>
      </c>
      <c r="M233" s="96">
        <v>5662</v>
      </c>
      <c r="N233" s="96">
        <v>5668</v>
      </c>
      <c r="O233" s="96">
        <v>5663</v>
      </c>
      <c r="P233" s="96">
        <v>5665</v>
      </c>
      <c r="Q233" s="96">
        <v>5742</v>
      </c>
      <c r="R233" s="96">
        <v>5896</v>
      </c>
      <c r="S233" s="96">
        <v>6068</v>
      </c>
      <c r="T233" s="96">
        <v>6249</v>
      </c>
      <c r="U233" s="96">
        <v>6451</v>
      </c>
      <c r="V233" s="96">
        <v>6668</v>
      </c>
      <c r="W233" s="96">
        <v>6885</v>
      </c>
      <c r="X233" s="96">
        <v>7110</v>
      </c>
      <c r="Y233" s="96">
        <v>7332</v>
      </c>
      <c r="Z233" s="96">
        <v>7598</v>
      </c>
      <c r="AA233" s="96">
        <v>7957</v>
      </c>
      <c r="AB233" s="96">
        <v>8355</v>
      </c>
      <c r="AC233" s="96">
        <v>8758</v>
      </c>
      <c r="AD233" s="96">
        <v>9166</v>
      </c>
      <c r="AE233" s="96">
        <v>9577</v>
      </c>
      <c r="AF233" s="96">
        <v>9986</v>
      </c>
      <c r="AG233" s="96">
        <v>10400</v>
      </c>
      <c r="AH233" s="96">
        <v>10816</v>
      </c>
      <c r="AI233" s="96">
        <v>11227</v>
      </c>
      <c r="AJ233" s="96">
        <v>11709</v>
      </c>
      <c r="AK233" s="96">
        <v>12329</v>
      </c>
      <c r="AL233" s="96">
        <v>13014</v>
      </c>
      <c r="AM233" s="96">
        <v>13704</v>
      </c>
      <c r="AN233" s="96">
        <v>14402</v>
      </c>
      <c r="AO233" s="96">
        <v>15101</v>
      </c>
      <c r="AP233" s="96">
        <v>15806</v>
      </c>
      <c r="AQ233" s="96">
        <v>16515</v>
      </c>
      <c r="AR233" s="96">
        <v>17239</v>
      </c>
      <c r="AS233" s="96">
        <v>17984</v>
      </c>
      <c r="AT233" s="96">
        <v>18744</v>
      </c>
      <c r="AU233" s="96">
        <v>19578</v>
      </c>
      <c r="AV233" s="96">
        <v>20598</v>
      </c>
      <c r="AW233" s="96">
        <v>21739</v>
      </c>
      <c r="AX233" s="96">
        <v>22869</v>
      </c>
      <c r="AY233" s="96">
        <v>23995</v>
      </c>
      <c r="AZ233" s="96">
        <v>25128</v>
      </c>
      <c r="BA233" s="96">
        <v>26268</v>
      </c>
      <c r="BB233" s="96">
        <v>27422</v>
      </c>
      <c r="BC233" s="96">
        <v>28581</v>
      </c>
      <c r="BD233" s="96">
        <v>29726</v>
      </c>
      <c r="BE233" s="96">
        <v>30816</v>
      </c>
      <c r="BF233" s="96">
        <v>32081</v>
      </c>
      <c r="BG233" s="96">
        <v>33594</v>
      </c>
      <c r="BH233" s="96">
        <v>34985</v>
      </c>
      <c r="BI233" s="96">
        <v>36538</v>
      </c>
      <c r="BJ233" s="96">
        <v>38246</v>
      </c>
      <c r="BK233" s="96">
        <v>39844</v>
      </c>
      <c r="BL233" s="96">
        <v>41487</v>
      </c>
      <c r="BM233" s="96">
        <v>43080</v>
      </c>
      <c r="BN233" s="96">
        <v>44276</v>
      </c>
      <c r="BO233" s="96">
        <v>45114</v>
      </c>
      <c r="BP233" s="96">
        <v>45703</v>
      </c>
      <c r="BQ233" s="96">
        <v>46062</v>
      </c>
    </row>
    <row r="234" spans="1:69" x14ac:dyDescent="0.25">
      <c r="A234" s="96" t="s">
        <v>463</v>
      </c>
      <c r="B234" s="96" t="s">
        <v>464</v>
      </c>
      <c r="C234" s="96" t="s">
        <v>4215</v>
      </c>
      <c r="D234" s="101">
        <f t="shared" si="3"/>
        <v>14269113</v>
      </c>
      <c r="E234" s="96" t="s">
        <v>4216</v>
      </c>
      <c r="F234" s="96">
        <v>3028688</v>
      </c>
      <c r="G234" s="96">
        <v>3087657</v>
      </c>
      <c r="H234" s="96">
        <v>3148242</v>
      </c>
      <c r="I234" s="96">
        <v>3210296</v>
      </c>
      <c r="J234" s="96">
        <v>3273419</v>
      </c>
      <c r="K234" s="96">
        <v>3336338</v>
      </c>
      <c r="L234" s="96">
        <v>3398664</v>
      </c>
      <c r="M234" s="96">
        <v>3461664</v>
      </c>
      <c r="N234" s="96">
        <v>3526770</v>
      </c>
      <c r="O234" s="96">
        <v>3595152</v>
      </c>
      <c r="P234" s="96">
        <v>3667394</v>
      </c>
      <c r="Q234" s="96">
        <v>3742534</v>
      </c>
      <c r="R234" s="96">
        <v>3824399</v>
      </c>
      <c r="S234" s="96">
        <v>3912905</v>
      </c>
      <c r="T234" s="96">
        <v>4000559</v>
      </c>
      <c r="U234" s="96">
        <v>4084110</v>
      </c>
      <c r="V234" s="96">
        <v>4163051</v>
      </c>
      <c r="W234" s="96">
        <v>4238551</v>
      </c>
      <c r="X234" s="96">
        <v>4313479</v>
      </c>
      <c r="Y234" s="96">
        <v>4402942</v>
      </c>
      <c r="Z234" s="96">
        <v>4408230</v>
      </c>
      <c r="AA234" s="96">
        <v>4409225</v>
      </c>
      <c r="AB234" s="96">
        <v>4622828</v>
      </c>
      <c r="AC234" s="96">
        <v>4859173</v>
      </c>
      <c r="AD234" s="96">
        <v>4920556</v>
      </c>
      <c r="AE234" s="96">
        <v>4967590</v>
      </c>
      <c r="AF234" s="96">
        <v>5118160</v>
      </c>
      <c r="AG234" s="96">
        <v>5300852</v>
      </c>
      <c r="AH234" s="96">
        <v>5483038</v>
      </c>
      <c r="AI234" s="96">
        <v>5670619</v>
      </c>
      <c r="AJ234" s="96">
        <v>5827069</v>
      </c>
      <c r="AK234" s="96">
        <v>6042428</v>
      </c>
      <c r="AL234" s="96">
        <v>6302926</v>
      </c>
      <c r="AM234" s="96">
        <v>6448280</v>
      </c>
      <c r="AN234" s="96">
        <v>6592998</v>
      </c>
      <c r="AO234" s="96">
        <v>6888856</v>
      </c>
      <c r="AP234" s="96">
        <v>7200291</v>
      </c>
      <c r="AQ234" s="96">
        <v>7450874</v>
      </c>
      <c r="AR234" s="96">
        <v>7709115</v>
      </c>
      <c r="AS234" s="96">
        <v>7981889</v>
      </c>
      <c r="AT234" s="96">
        <v>8259137</v>
      </c>
      <c r="AU234" s="96">
        <v>8538804</v>
      </c>
      <c r="AV234" s="96">
        <v>8838369</v>
      </c>
      <c r="AW234" s="96">
        <v>9196366</v>
      </c>
      <c r="AX234" s="96">
        <v>9613503</v>
      </c>
      <c r="AY234" s="96">
        <v>10005012</v>
      </c>
      <c r="AZ234" s="96">
        <v>10365614</v>
      </c>
      <c r="BA234" s="96">
        <v>10722731</v>
      </c>
      <c r="BB234" s="96">
        <v>11098664</v>
      </c>
      <c r="BC234" s="96">
        <v>11496128</v>
      </c>
      <c r="BD234" s="96">
        <v>11894727</v>
      </c>
      <c r="BE234" s="96">
        <v>12317730</v>
      </c>
      <c r="BF234" s="96">
        <v>12754906</v>
      </c>
      <c r="BG234" s="96">
        <v>13216766</v>
      </c>
      <c r="BH234" s="96">
        <v>13697126</v>
      </c>
      <c r="BI234" s="96">
        <v>14140274</v>
      </c>
      <c r="BJ234" s="96">
        <v>14592585</v>
      </c>
      <c r="BK234" s="96">
        <v>15085884</v>
      </c>
      <c r="BL234" s="96">
        <v>15604210</v>
      </c>
      <c r="BM234" s="96">
        <v>16126866</v>
      </c>
      <c r="BN234" s="96">
        <v>16644701</v>
      </c>
      <c r="BO234" s="96">
        <v>17179740</v>
      </c>
      <c r="BP234" s="96">
        <v>17723315</v>
      </c>
      <c r="BQ234" s="96">
        <v>18278568</v>
      </c>
    </row>
    <row r="235" spans="1:69" x14ac:dyDescent="0.25">
      <c r="A235" s="96" t="s">
        <v>4017</v>
      </c>
      <c r="B235" s="96" t="s">
        <v>4016</v>
      </c>
      <c r="C235" s="96" t="s">
        <v>4215</v>
      </c>
      <c r="D235" s="101">
        <f t="shared" si="3"/>
        <v>2017611600.2941177</v>
      </c>
      <c r="E235" s="96" t="s">
        <v>4216</v>
      </c>
      <c r="F235" s="96">
        <v>884811163</v>
      </c>
      <c r="G235" s="96">
        <v>884080493</v>
      </c>
      <c r="H235" s="96">
        <v>895683380</v>
      </c>
      <c r="I235" s="96">
        <v>918644019</v>
      </c>
      <c r="J235" s="96">
        <v>941205716</v>
      </c>
      <c r="K235" s="96">
        <v>964393486</v>
      </c>
      <c r="L235" s="96">
        <v>990895866</v>
      </c>
      <c r="M235" s="96">
        <v>1016638561</v>
      </c>
      <c r="N235" s="96">
        <v>1043384828</v>
      </c>
      <c r="O235" s="96">
        <v>1071859681</v>
      </c>
      <c r="P235" s="96">
        <v>1101191924</v>
      </c>
      <c r="Q235" s="96">
        <v>1131150405</v>
      </c>
      <c r="R235" s="96">
        <v>1159394712</v>
      </c>
      <c r="S235" s="96">
        <v>1186691481</v>
      </c>
      <c r="T235" s="96">
        <v>1212479337</v>
      </c>
      <c r="U235" s="96">
        <v>1235769316</v>
      </c>
      <c r="V235" s="96">
        <v>1257283747</v>
      </c>
      <c r="W235" s="96">
        <v>1277634904</v>
      </c>
      <c r="X235" s="96">
        <v>1298297421</v>
      </c>
      <c r="Y235" s="96">
        <v>1319182209</v>
      </c>
      <c r="Z235" s="96">
        <v>1339615160</v>
      </c>
      <c r="AA235" s="96">
        <v>1360714010</v>
      </c>
      <c r="AB235" s="96">
        <v>1384060325</v>
      </c>
      <c r="AC235" s="96">
        <v>1407492473</v>
      </c>
      <c r="AD235" s="96">
        <v>1429843232</v>
      </c>
      <c r="AE235" s="96">
        <v>1452832120</v>
      </c>
      <c r="AF235" s="96">
        <v>1477285491</v>
      </c>
      <c r="AG235" s="96">
        <v>1503204089</v>
      </c>
      <c r="AH235" s="96">
        <v>1529464061</v>
      </c>
      <c r="AI235" s="96">
        <v>1555164786</v>
      </c>
      <c r="AJ235" s="96">
        <v>1580447407</v>
      </c>
      <c r="AK235" s="96">
        <v>1604798136</v>
      </c>
      <c r="AL235" s="96">
        <v>1627823212</v>
      </c>
      <c r="AM235" s="96">
        <v>1650184274</v>
      </c>
      <c r="AN235" s="96">
        <v>1672325604</v>
      </c>
      <c r="AO235" s="96">
        <v>1693952154</v>
      </c>
      <c r="AP235" s="96">
        <v>1715256519</v>
      </c>
      <c r="AQ235" s="96">
        <v>1736404220</v>
      </c>
      <c r="AR235" s="96">
        <v>1756774303</v>
      </c>
      <c r="AS235" s="96">
        <v>1775819557</v>
      </c>
      <c r="AT235" s="96">
        <v>1793649873</v>
      </c>
      <c r="AU235" s="96">
        <v>1810599718</v>
      </c>
      <c r="AV235" s="96">
        <v>1826844868</v>
      </c>
      <c r="AW235" s="96">
        <v>1842469495</v>
      </c>
      <c r="AX235" s="96">
        <v>1857622964</v>
      </c>
      <c r="AY235" s="96">
        <v>1872697597</v>
      </c>
      <c r="AZ235" s="96">
        <v>1887496209</v>
      </c>
      <c r="BA235" s="96">
        <v>1901960228</v>
      </c>
      <c r="BB235" s="96">
        <v>1916309337</v>
      </c>
      <c r="BC235" s="96">
        <v>1930470829</v>
      </c>
      <c r="BD235" s="96">
        <v>1944510719</v>
      </c>
      <c r="BE235" s="96">
        <v>1959494275</v>
      </c>
      <c r="BF235" s="96">
        <v>1976386829</v>
      </c>
      <c r="BG235" s="96">
        <v>1993077336</v>
      </c>
      <c r="BH235" s="96">
        <v>2009149689</v>
      </c>
      <c r="BI235" s="96">
        <v>2024511016</v>
      </c>
      <c r="BJ235" s="96">
        <v>2039794828</v>
      </c>
      <c r="BK235" s="96">
        <v>2055414680</v>
      </c>
      <c r="BL235" s="96">
        <v>2068898629</v>
      </c>
      <c r="BM235" s="96">
        <v>2080648616</v>
      </c>
      <c r="BN235" s="96">
        <v>2090523535</v>
      </c>
      <c r="BO235" s="96">
        <v>2097669023</v>
      </c>
      <c r="BP235" s="96">
        <v>2103055378</v>
      </c>
      <c r="BQ235" s="96">
        <v>2107522258</v>
      </c>
    </row>
    <row r="236" spans="1:69" x14ac:dyDescent="0.25">
      <c r="A236" s="96" t="s">
        <v>4015</v>
      </c>
      <c r="B236" s="96" t="s">
        <v>4014</v>
      </c>
      <c r="C236" s="96" t="s">
        <v>4215</v>
      </c>
      <c r="D236" s="101">
        <f t="shared" si="3"/>
        <v>451100790.7647059</v>
      </c>
      <c r="E236" s="96" t="s">
        <v>4216</v>
      </c>
      <c r="F236" s="96">
        <v>307953778</v>
      </c>
      <c r="G236" s="96">
        <v>312686272</v>
      </c>
      <c r="H236" s="96">
        <v>317409940</v>
      </c>
      <c r="I236" s="96">
        <v>322186073</v>
      </c>
      <c r="J236" s="96">
        <v>326984010</v>
      </c>
      <c r="K236" s="96">
        <v>331556829</v>
      </c>
      <c r="L236" s="96">
        <v>335465854</v>
      </c>
      <c r="M236" s="96">
        <v>339609605</v>
      </c>
      <c r="N236" s="96">
        <v>343674963</v>
      </c>
      <c r="O236" s="96">
        <v>347542691</v>
      </c>
      <c r="P236" s="96">
        <v>351124926</v>
      </c>
      <c r="Q236" s="96">
        <v>354670274</v>
      </c>
      <c r="R236" s="96">
        <v>358419274</v>
      </c>
      <c r="S236" s="96">
        <v>362163691</v>
      </c>
      <c r="T236" s="96">
        <v>365946532</v>
      </c>
      <c r="U236" s="96">
        <v>369767028</v>
      </c>
      <c r="V236" s="96">
        <v>373766849</v>
      </c>
      <c r="W236" s="96">
        <v>377764919</v>
      </c>
      <c r="X236" s="96">
        <v>381667915</v>
      </c>
      <c r="Y236" s="96">
        <v>385496921</v>
      </c>
      <c r="Z236" s="96">
        <v>389387079</v>
      </c>
      <c r="AA236" s="96">
        <v>393300463</v>
      </c>
      <c r="AB236" s="96">
        <v>397182700</v>
      </c>
      <c r="AC236" s="96">
        <v>401165360</v>
      </c>
      <c r="AD236" s="96">
        <v>405412775</v>
      </c>
      <c r="AE236" s="96">
        <v>409624220</v>
      </c>
      <c r="AF236" s="96">
        <v>413810265</v>
      </c>
      <c r="AG236" s="96">
        <v>418015169</v>
      </c>
      <c r="AH236" s="96">
        <v>422066390</v>
      </c>
      <c r="AI236" s="96">
        <v>425429530</v>
      </c>
      <c r="AJ236" s="96">
        <v>428052009</v>
      </c>
      <c r="AK236" s="96">
        <v>430432700</v>
      </c>
      <c r="AL236" s="96">
        <v>432107597</v>
      </c>
      <c r="AM236" s="96">
        <v>433448069</v>
      </c>
      <c r="AN236" s="96">
        <v>434390109</v>
      </c>
      <c r="AO236" s="96">
        <v>434917015</v>
      </c>
      <c r="AP236" s="96">
        <v>435576314</v>
      </c>
      <c r="AQ236" s="96">
        <v>436133770</v>
      </c>
      <c r="AR236" s="96">
        <v>436418552</v>
      </c>
      <c r="AS236" s="96">
        <v>436318238</v>
      </c>
      <c r="AT236" s="96">
        <v>435939387</v>
      </c>
      <c r="AU236" s="96">
        <v>435557974</v>
      </c>
      <c r="AV236" s="96">
        <v>435215194</v>
      </c>
      <c r="AW236" s="96">
        <v>435286231</v>
      </c>
      <c r="AX236" s="96">
        <v>435582965</v>
      </c>
      <c r="AY236" s="96">
        <v>435960155</v>
      </c>
      <c r="AZ236" s="96">
        <v>436478592</v>
      </c>
      <c r="BA236" s="96">
        <v>436815160</v>
      </c>
      <c r="BB236" s="96">
        <v>437966129</v>
      </c>
      <c r="BC236" s="96">
        <v>439636046</v>
      </c>
      <c r="BD236" s="96">
        <v>441572315</v>
      </c>
      <c r="BE236" s="96">
        <v>443764567</v>
      </c>
      <c r="BF236" s="96">
        <v>445808734</v>
      </c>
      <c r="BG236" s="96">
        <v>448060105</v>
      </c>
      <c r="BH236" s="96">
        <v>450338927</v>
      </c>
      <c r="BI236" s="96">
        <v>452672729</v>
      </c>
      <c r="BJ236" s="96">
        <v>454966816</v>
      </c>
      <c r="BK236" s="96">
        <v>457063732</v>
      </c>
      <c r="BL236" s="96">
        <v>459012381</v>
      </c>
      <c r="BM236" s="96">
        <v>461027359</v>
      </c>
      <c r="BN236" s="96">
        <v>462304330</v>
      </c>
      <c r="BO236" s="96">
        <v>463035774</v>
      </c>
      <c r="BP236" s="96">
        <v>457342249</v>
      </c>
      <c r="BQ236" s="96">
        <v>457326090</v>
      </c>
    </row>
    <row r="237" spans="1:69" x14ac:dyDescent="0.25">
      <c r="A237" s="96" t="s">
        <v>465</v>
      </c>
      <c r="B237" s="96" t="s">
        <v>466</v>
      </c>
      <c r="C237" s="96" t="s">
        <v>4215</v>
      </c>
      <c r="D237" s="101">
        <f t="shared" si="3"/>
        <v>7504557.3529411769</v>
      </c>
      <c r="E237" s="96" t="s">
        <v>4216</v>
      </c>
      <c r="F237" s="96">
        <v>1651367</v>
      </c>
      <c r="G237" s="96">
        <v>1678788</v>
      </c>
      <c r="H237" s="96">
        <v>1706841</v>
      </c>
      <c r="I237" s="96">
        <v>1736697</v>
      </c>
      <c r="J237" s="96">
        <v>1772652</v>
      </c>
      <c r="K237" s="96">
        <v>1820396</v>
      </c>
      <c r="L237" s="96">
        <v>1882458</v>
      </c>
      <c r="M237" s="96">
        <v>1957164</v>
      </c>
      <c r="N237" s="96">
        <v>2038765</v>
      </c>
      <c r="O237" s="96">
        <v>2120486</v>
      </c>
      <c r="P237" s="96">
        <v>2197383</v>
      </c>
      <c r="Q237" s="96">
        <v>2267211</v>
      </c>
      <c r="R237" s="96">
        <v>2330704</v>
      </c>
      <c r="S237" s="96">
        <v>2390909</v>
      </c>
      <c r="T237" s="96">
        <v>2450335</v>
      </c>
      <c r="U237" s="96">
        <v>2509713</v>
      </c>
      <c r="V237" s="96">
        <v>2569671</v>
      </c>
      <c r="W237" s="96">
        <v>2630626</v>
      </c>
      <c r="X237" s="96">
        <v>2693400</v>
      </c>
      <c r="Y237" s="96">
        <v>2761240</v>
      </c>
      <c r="Z237" s="96">
        <v>2838110</v>
      </c>
      <c r="AA237" s="96">
        <v>2925865</v>
      </c>
      <c r="AB237" s="96">
        <v>3023343</v>
      </c>
      <c r="AC237" s="96">
        <v>3126635</v>
      </c>
      <c r="AD237" s="96">
        <v>3232244</v>
      </c>
      <c r="AE237" s="96">
        <v>3336508</v>
      </c>
      <c r="AF237" s="96">
        <v>3439370</v>
      </c>
      <c r="AG237" s="96">
        <v>3544927</v>
      </c>
      <c r="AH237" s="96">
        <v>3653420</v>
      </c>
      <c r="AI237" s="96">
        <v>3763657</v>
      </c>
      <c r="AJ237" s="96">
        <v>3875947</v>
      </c>
      <c r="AK237" s="96">
        <v>3990215</v>
      </c>
      <c r="AL237" s="96">
        <v>4106219</v>
      </c>
      <c r="AM237" s="96">
        <v>4078392</v>
      </c>
      <c r="AN237" s="96">
        <v>4092612</v>
      </c>
      <c r="AO237" s="96">
        <v>4279566</v>
      </c>
      <c r="AP237" s="96">
        <v>4445883</v>
      </c>
      <c r="AQ237" s="96">
        <v>4592550</v>
      </c>
      <c r="AR237" s="96">
        <v>4728297</v>
      </c>
      <c r="AS237" s="96">
        <v>4867941</v>
      </c>
      <c r="AT237" s="96">
        <v>5008035</v>
      </c>
      <c r="AU237" s="96">
        <v>5145426</v>
      </c>
      <c r="AV237" s="96">
        <v>5281538</v>
      </c>
      <c r="AW237" s="96">
        <v>5421001</v>
      </c>
      <c r="AX237" s="96">
        <v>5565218</v>
      </c>
      <c r="AY237" s="96">
        <v>5711597</v>
      </c>
      <c r="AZ237" s="96">
        <v>5874240</v>
      </c>
      <c r="BA237" s="96">
        <v>6047537</v>
      </c>
      <c r="BB237" s="96">
        <v>6222482</v>
      </c>
      <c r="BC237" s="96">
        <v>6398624</v>
      </c>
      <c r="BD237" s="96">
        <v>6571855</v>
      </c>
      <c r="BE237" s="96">
        <v>6748672</v>
      </c>
      <c r="BF237" s="96">
        <v>6926635</v>
      </c>
      <c r="BG237" s="96">
        <v>7106229</v>
      </c>
      <c r="BH237" s="96">
        <v>7288383</v>
      </c>
      <c r="BI237" s="96">
        <v>7473229</v>
      </c>
      <c r="BJ237" s="96">
        <v>7661354</v>
      </c>
      <c r="BK237" s="96">
        <v>7852795</v>
      </c>
      <c r="BL237" s="96">
        <v>8046679</v>
      </c>
      <c r="BM237" s="96">
        <v>8243094</v>
      </c>
      <c r="BN237" s="96">
        <v>8442580</v>
      </c>
      <c r="BO237" s="96">
        <v>8644829</v>
      </c>
      <c r="BP237" s="96">
        <v>8848699</v>
      </c>
      <c r="BQ237" s="96">
        <v>9053799</v>
      </c>
    </row>
    <row r="238" spans="1:69" x14ac:dyDescent="0.25">
      <c r="A238" s="96" t="s">
        <v>171</v>
      </c>
      <c r="B238" s="96" t="s">
        <v>467</v>
      </c>
      <c r="C238" s="96" t="s">
        <v>4215</v>
      </c>
      <c r="D238" s="101">
        <f t="shared" si="3"/>
        <v>69909342.764705881</v>
      </c>
      <c r="E238" s="96" t="s">
        <v>4216</v>
      </c>
      <c r="F238" s="96">
        <v>26596584</v>
      </c>
      <c r="G238" s="96">
        <v>27399963</v>
      </c>
      <c r="H238" s="96">
        <v>28242174</v>
      </c>
      <c r="I238" s="96">
        <v>29114124</v>
      </c>
      <c r="J238" s="96">
        <v>30013573</v>
      </c>
      <c r="K238" s="96">
        <v>30940270</v>
      </c>
      <c r="L238" s="96">
        <v>31883754</v>
      </c>
      <c r="M238" s="96">
        <v>32839341</v>
      </c>
      <c r="N238" s="96">
        <v>33807357</v>
      </c>
      <c r="O238" s="96">
        <v>34787583</v>
      </c>
      <c r="P238" s="96">
        <v>35791728</v>
      </c>
      <c r="Q238" s="96">
        <v>36807997</v>
      </c>
      <c r="R238" s="96">
        <v>37834384</v>
      </c>
      <c r="S238" s="96">
        <v>38873060</v>
      </c>
      <c r="T238" s="96">
        <v>39900961</v>
      </c>
      <c r="U238" s="96">
        <v>40908471</v>
      </c>
      <c r="V238" s="96">
        <v>41882128</v>
      </c>
      <c r="W238" s="96">
        <v>42843802</v>
      </c>
      <c r="X238" s="96">
        <v>43806715</v>
      </c>
      <c r="Y238" s="96">
        <v>44760091</v>
      </c>
      <c r="Z238" s="96">
        <v>45737753</v>
      </c>
      <c r="AA238" s="96">
        <v>46727292</v>
      </c>
      <c r="AB238" s="96">
        <v>47700340</v>
      </c>
      <c r="AC238" s="96">
        <v>48670565</v>
      </c>
      <c r="AD238" s="96">
        <v>49636724</v>
      </c>
      <c r="AE238" s="96">
        <v>50594940</v>
      </c>
      <c r="AF238" s="96">
        <v>51542094</v>
      </c>
      <c r="AG238" s="96">
        <v>52479181</v>
      </c>
      <c r="AH238" s="96">
        <v>53410965</v>
      </c>
      <c r="AI238" s="96">
        <v>54324004</v>
      </c>
      <c r="AJ238" s="96">
        <v>55228410</v>
      </c>
      <c r="AK238" s="96">
        <v>56099865</v>
      </c>
      <c r="AL238" s="96">
        <v>56939020</v>
      </c>
      <c r="AM238" s="96">
        <v>57776082</v>
      </c>
      <c r="AN238" s="96">
        <v>58610010</v>
      </c>
      <c r="AO238" s="96">
        <v>59424834</v>
      </c>
      <c r="AP238" s="96">
        <v>60211096</v>
      </c>
      <c r="AQ238" s="96">
        <v>60989108</v>
      </c>
      <c r="AR238" s="96">
        <v>61745217</v>
      </c>
      <c r="AS238" s="96">
        <v>62442651</v>
      </c>
      <c r="AT238" s="96">
        <v>63066603</v>
      </c>
      <c r="AU238" s="96">
        <v>63649892</v>
      </c>
      <c r="AV238" s="96">
        <v>64222580</v>
      </c>
      <c r="AW238" s="96">
        <v>64776956</v>
      </c>
      <c r="AX238" s="96">
        <v>65311166</v>
      </c>
      <c r="AY238" s="96">
        <v>65821360</v>
      </c>
      <c r="AZ238" s="96">
        <v>66319525</v>
      </c>
      <c r="BA238" s="96">
        <v>66826754</v>
      </c>
      <c r="BB238" s="96">
        <v>67328239</v>
      </c>
      <c r="BC238" s="96">
        <v>67813654</v>
      </c>
      <c r="BD238" s="96">
        <v>68270489</v>
      </c>
      <c r="BE238" s="96">
        <v>68712846</v>
      </c>
      <c r="BF238" s="96">
        <v>69157023</v>
      </c>
      <c r="BG238" s="96">
        <v>69578602</v>
      </c>
      <c r="BH238" s="96">
        <v>69960943</v>
      </c>
      <c r="BI238" s="96">
        <v>70294397</v>
      </c>
      <c r="BJ238" s="96">
        <v>70607037</v>
      </c>
      <c r="BK238" s="96">
        <v>70898202</v>
      </c>
      <c r="BL238" s="96">
        <v>71127802</v>
      </c>
      <c r="BM238" s="96">
        <v>71307763</v>
      </c>
      <c r="BN238" s="96">
        <v>71475664</v>
      </c>
      <c r="BO238" s="96">
        <v>71601103</v>
      </c>
      <c r="BP238" s="96">
        <v>71697030</v>
      </c>
      <c r="BQ238" s="96">
        <v>71801279</v>
      </c>
    </row>
    <row r="239" spans="1:69" x14ac:dyDescent="0.25">
      <c r="A239" s="96" t="s">
        <v>468</v>
      </c>
      <c r="B239" s="96" t="s">
        <v>469</v>
      </c>
      <c r="C239" s="96" t="s">
        <v>4215</v>
      </c>
      <c r="D239" s="101">
        <f t="shared" si="3"/>
        <v>8578658.4705882352</v>
      </c>
      <c r="E239" s="96" t="s">
        <v>4216</v>
      </c>
      <c r="F239" s="96">
        <v>2131992</v>
      </c>
      <c r="G239" s="96">
        <v>2208026</v>
      </c>
      <c r="H239" s="96">
        <v>2287181</v>
      </c>
      <c r="I239" s="96">
        <v>2368868</v>
      </c>
      <c r="J239" s="96">
        <v>2452671</v>
      </c>
      <c r="K239" s="96">
        <v>2538295</v>
      </c>
      <c r="L239" s="96">
        <v>2625653</v>
      </c>
      <c r="M239" s="96">
        <v>2714959</v>
      </c>
      <c r="N239" s="96">
        <v>2806566</v>
      </c>
      <c r="O239" s="96">
        <v>2899854</v>
      </c>
      <c r="P239" s="96">
        <v>2993019</v>
      </c>
      <c r="Q239" s="96">
        <v>3085961</v>
      </c>
      <c r="R239" s="96">
        <v>3180461</v>
      </c>
      <c r="S239" s="96">
        <v>3277487</v>
      </c>
      <c r="T239" s="96">
        <v>3377758</v>
      </c>
      <c r="U239" s="96">
        <v>3482125</v>
      </c>
      <c r="V239" s="96">
        <v>3590606</v>
      </c>
      <c r="W239" s="96">
        <v>3703010</v>
      </c>
      <c r="X239" s="96">
        <v>3818114</v>
      </c>
      <c r="Y239" s="96">
        <v>3932682</v>
      </c>
      <c r="Z239" s="96">
        <v>4045965</v>
      </c>
      <c r="AA239" s="96">
        <v>4160745</v>
      </c>
      <c r="AB239" s="96">
        <v>4278908</v>
      </c>
      <c r="AC239" s="96">
        <v>4401502</v>
      </c>
      <c r="AD239" s="96">
        <v>4529501</v>
      </c>
      <c r="AE239" s="96">
        <v>4660598</v>
      </c>
      <c r="AF239" s="96">
        <v>4798281</v>
      </c>
      <c r="AG239" s="96">
        <v>4946293</v>
      </c>
      <c r="AH239" s="96">
        <v>5100020</v>
      </c>
      <c r="AI239" s="96">
        <v>5264332</v>
      </c>
      <c r="AJ239" s="96">
        <v>5417860</v>
      </c>
      <c r="AK239" s="96">
        <v>5556306</v>
      </c>
      <c r="AL239" s="96">
        <v>5656208</v>
      </c>
      <c r="AM239" s="96">
        <v>5717806</v>
      </c>
      <c r="AN239" s="96">
        <v>5803993</v>
      </c>
      <c r="AO239" s="96">
        <v>5916173</v>
      </c>
      <c r="AP239" s="96">
        <v>6035600</v>
      </c>
      <c r="AQ239" s="96">
        <v>6117069</v>
      </c>
      <c r="AR239" s="96">
        <v>6156805</v>
      </c>
      <c r="AS239" s="96">
        <v>6189565</v>
      </c>
      <c r="AT239" s="96">
        <v>6272998</v>
      </c>
      <c r="AU239" s="96">
        <v>6408810</v>
      </c>
      <c r="AV239" s="96">
        <v>6541755</v>
      </c>
      <c r="AW239" s="96">
        <v>6672492</v>
      </c>
      <c r="AX239" s="96">
        <v>6801204</v>
      </c>
      <c r="AY239" s="96">
        <v>6929145</v>
      </c>
      <c r="AZ239" s="96">
        <v>7057417</v>
      </c>
      <c r="BA239" s="96">
        <v>7188391</v>
      </c>
      <c r="BB239" s="96">
        <v>7324627</v>
      </c>
      <c r="BC239" s="96">
        <v>7468596</v>
      </c>
      <c r="BD239" s="96">
        <v>7621779</v>
      </c>
      <c r="BE239" s="96">
        <v>7784819</v>
      </c>
      <c r="BF239" s="96">
        <v>7956382</v>
      </c>
      <c r="BG239" s="96">
        <v>8136610</v>
      </c>
      <c r="BH239" s="96">
        <v>8326348</v>
      </c>
      <c r="BI239" s="96">
        <v>8524063</v>
      </c>
      <c r="BJ239" s="96">
        <v>8725318</v>
      </c>
      <c r="BK239" s="96">
        <v>8925525</v>
      </c>
      <c r="BL239" s="96">
        <v>9128132</v>
      </c>
      <c r="BM239" s="96">
        <v>9337003</v>
      </c>
      <c r="BN239" s="96">
        <v>9543207</v>
      </c>
      <c r="BO239" s="96">
        <v>9750064</v>
      </c>
      <c r="BP239" s="96">
        <v>9952787</v>
      </c>
      <c r="BQ239" s="96">
        <v>10143543</v>
      </c>
    </row>
    <row r="240" spans="1:69" x14ac:dyDescent="0.25">
      <c r="A240" s="96" t="s">
        <v>470</v>
      </c>
      <c r="B240" s="96" t="s">
        <v>471</v>
      </c>
      <c r="C240" s="96" t="s">
        <v>4215</v>
      </c>
      <c r="D240" s="101">
        <f t="shared" si="3"/>
        <v>5763686.3529411769</v>
      </c>
      <c r="E240" s="96" t="s">
        <v>4216</v>
      </c>
      <c r="F240" s="96">
        <v>1602052</v>
      </c>
      <c r="G240" s="96">
        <v>1658569</v>
      </c>
      <c r="H240" s="96">
        <v>1716868</v>
      </c>
      <c r="I240" s="96">
        <v>1776387</v>
      </c>
      <c r="J240" s="96">
        <v>1836621</v>
      </c>
      <c r="K240" s="96">
        <v>1897095</v>
      </c>
      <c r="L240" s="96">
        <v>1957557</v>
      </c>
      <c r="M240" s="96">
        <v>2018024</v>
      </c>
      <c r="N240" s="96">
        <v>2078581</v>
      </c>
      <c r="O240" s="96">
        <v>2139557</v>
      </c>
      <c r="P240" s="96">
        <v>2201432</v>
      </c>
      <c r="Q240" s="96">
        <v>2264434</v>
      </c>
      <c r="R240" s="96">
        <v>2328374</v>
      </c>
      <c r="S240" s="96">
        <v>2393323</v>
      </c>
      <c r="T240" s="96">
        <v>2459325</v>
      </c>
      <c r="U240" s="96">
        <v>2525760</v>
      </c>
      <c r="V240" s="96">
        <v>2592280</v>
      </c>
      <c r="W240" s="96">
        <v>2659019</v>
      </c>
      <c r="X240" s="96">
        <v>2726327</v>
      </c>
      <c r="Y240" s="96">
        <v>2794392</v>
      </c>
      <c r="Z240" s="96">
        <v>2862903</v>
      </c>
      <c r="AA240" s="96">
        <v>2932934</v>
      </c>
      <c r="AB240" s="96">
        <v>3005972</v>
      </c>
      <c r="AC240" s="96">
        <v>3082202</v>
      </c>
      <c r="AD240" s="96">
        <v>3162165</v>
      </c>
      <c r="AE240" s="96">
        <v>3246887</v>
      </c>
      <c r="AF240" s="96">
        <v>3336773</v>
      </c>
      <c r="AG240" s="96">
        <v>3430501</v>
      </c>
      <c r="AH240" s="96">
        <v>3525110</v>
      </c>
      <c r="AI240" s="96">
        <v>3621303</v>
      </c>
      <c r="AJ240" s="96">
        <v>3720278</v>
      </c>
      <c r="AK240" s="96">
        <v>3821782</v>
      </c>
      <c r="AL240" s="96">
        <v>3926369</v>
      </c>
      <c r="AM240" s="96">
        <v>4031698</v>
      </c>
      <c r="AN240" s="96">
        <v>4133037</v>
      </c>
      <c r="AO240" s="96">
        <v>4226623</v>
      </c>
      <c r="AP240" s="96">
        <v>4301093</v>
      </c>
      <c r="AQ240" s="96">
        <v>4363672</v>
      </c>
      <c r="AR240" s="96">
        <v>4431517</v>
      </c>
      <c r="AS240" s="96">
        <v>4501079</v>
      </c>
      <c r="AT240" s="96">
        <v>4569132</v>
      </c>
      <c r="AU240" s="96">
        <v>4635094</v>
      </c>
      <c r="AV240" s="96">
        <v>4698968</v>
      </c>
      <c r="AW240" s="96">
        <v>4758988</v>
      </c>
      <c r="AX240" s="96">
        <v>4819792</v>
      </c>
      <c r="AY240" s="96">
        <v>4885775</v>
      </c>
      <c r="AZ240" s="96">
        <v>4954029</v>
      </c>
      <c r="BA240" s="96">
        <v>5024894</v>
      </c>
      <c r="BB240" s="96">
        <v>5100083</v>
      </c>
      <c r="BC240" s="96">
        <v>5180957</v>
      </c>
      <c r="BD240" s="96">
        <v>5267970</v>
      </c>
      <c r="BE240" s="96">
        <v>5360811</v>
      </c>
      <c r="BF240" s="96">
        <v>5458682</v>
      </c>
      <c r="BG240" s="96">
        <v>5560095</v>
      </c>
      <c r="BH240" s="96">
        <v>5663152</v>
      </c>
      <c r="BI240" s="96">
        <v>5766431</v>
      </c>
      <c r="BJ240" s="96">
        <v>5868561</v>
      </c>
      <c r="BK240" s="96">
        <v>5968383</v>
      </c>
      <c r="BL240" s="96">
        <v>6065066</v>
      </c>
      <c r="BM240" s="96">
        <v>6158420</v>
      </c>
      <c r="BN240" s="96">
        <v>6250438</v>
      </c>
      <c r="BO240" s="96">
        <v>6341855</v>
      </c>
      <c r="BP240" s="96">
        <v>6430770</v>
      </c>
      <c r="BQ240" s="96">
        <v>6516100</v>
      </c>
    </row>
    <row r="241" spans="1:69" x14ac:dyDescent="0.25">
      <c r="A241" s="96" t="s">
        <v>4013</v>
      </c>
      <c r="B241" s="96" t="s">
        <v>4012</v>
      </c>
      <c r="C241" s="96" t="s">
        <v>4215</v>
      </c>
      <c r="D241" s="101">
        <f t="shared" si="3"/>
        <v>604050613.82352936</v>
      </c>
      <c r="E241" s="96" t="s">
        <v>4216</v>
      </c>
      <c r="F241" s="96">
        <v>209162089</v>
      </c>
      <c r="G241" s="96">
        <v>215120638</v>
      </c>
      <c r="H241" s="96">
        <v>221237659</v>
      </c>
      <c r="I241" s="96">
        <v>227495728</v>
      </c>
      <c r="J241" s="96">
        <v>233883553</v>
      </c>
      <c r="K241" s="96">
        <v>240382110</v>
      </c>
      <c r="L241" s="96">
        <v>246943392</v>
      </c>
      <c r="M241" s="96">
        <v>253554578</v>
      </c>
      <c r="N241" s="96">
        <v>260217279</v>
      </c>
      <c r="O241" s="96">
        <v>266932380</v>
      </c>
      <c r="P241" s="96">
        <v>273707085</v>
      </c>
      <c r="Q241" s="96">
        <v>280564073</v>
      </c>
      <c r="R241" s="96">
        <v>287536583</v>
      </c>
      <c r="S241" s="96">
        <v>294641967</v>
      </c>
      <c r="T241" s="96">
        <v>301866994</v>
      </c>
      <c r="U241" s="96">
        <v>309188500</v>
      </c>
      <c r="V241" s="96">
        <v>316602089</v>
      </c>
      <c r="W241" s="96">
        <v>324205734</v>
      </c>
      <c r="X241" s="96">
        <v>332018547</v>
      </c>
      <c r="Y241" s="96">
        <v>339930244</v>
      </c>
      <c r="Z241" s="96">
        <v>347846551</v>
      </c>
      <c r="AA241" s="96">
        <v>355632695</v>
      </c>
      <c r="AB241" s="96">
        <v>363395735</v>
      </c>
      <c r="AC241" s="96">
        <v>371274829</v>
      </c>
      <c r="AD241" s="96">
        <v>379186379</v>
      </c>
      <c r="AE241" s="96">
        <v>387082933</v>
      </c>
      <c r="AF241" s="96">
        <v>394960383</v>
      </c>
      <c r="AG241" s="96">
        <v>402834273</v>
      </c>
      <c r="AH241" s="96">
        <v>410749065</v>
      </c>
      <c r="AI241" s="96">
        <v>418679329</v>
      </c>
      <c r="AJ241" s="96">
        <v>426738769</v>
      </c>
      <c r="AK241" s="96">
        <v>434864266</v>
      </c>
      <c r="AL241" s="96">
        <v>442918815</v>
      </c>
      <c r="AM241" s="96">
        <v>450949564</v>
      </c>
      <c r="AN241" s="96">
        <v>458977501</v>
      </c>
      <c r="AO241" s="96">
        <v>466965316</v>
      </c>
      <c r="AP241" s="96">
        <v>474848687</v>
      </c>
      <c r="AQ241" s="96">
        <v>482663302</v>
      </c>
      <c r="AR241" s="96">
        <v>490409338</v>
      </c>
      <c r="AS241" s="96">
        <v>498053021</v>
      </c>
      <c r="AT241" s="96">
        <v>505569501</v>
      </c>
      <c r="AU241" s="96">
        <v>512930188</v>
      </c>
      <c r="AV241" s="96">
        <v>520132018</v>
      </c>
      <c r="AW241" s="96">
        <v>527128668</v>
      </c>
      <c r="AX241" s="96">
        <v>534010124</v>
      </c>
      <c r="AY241" s="96">
        <v>540822976</v>
      </c>
      <c r="AZ241" s="96">
        <v>547495145</v>
      </c>
      <c r="BA241" s="96">
        <v>554042691</v>
      </c>
      <c r="BB241" s="96">
        <v>560459472</v>
      </c>
      <c r="BC241" s="96">
        <v>566813381</v>
      </c>
      <c r="BD241" s="96">
        <v>572949377</v>
      </c>
      <c r="BE241" s="96">
        <v>579610152</v>
      </c>
      <c r="BF241" s="96">
        <v>586263141</v>
      </c>
      <c r="BG241" s="96">
        <v>592784484</v>
      </c>
      <c r="BH241" s="96">
        <v>599226878</v>
      </c>
      <c r="BI241" s="96">
        <v>605613677</v>
      </c>
      <c r="BJ241" s="96">
        <v>611946736</v>
      </c>
      <c r="BK241" s="96">
        <v>618155029</v>
      </c>
      <c r="BL241" s="96">
        <v>624120970</v>
      </c>
      <c r="BM241" s="96">
        <v>629795751</v>
      </c>
      <c r="BN241" s="96">
        <v>634961078</v>
      </c>
      <c r="BO241" s="96">
        <v>639469895</v>
      </c>
      <c r="BP241" s="96">
        <v>643884393</v>
      </c>
      <c r="BQ241" s="96">
        <v>648763330</v>
      </c>
    </row>
    <row r="242" spans="1:69" x14ac:dyDescent="0.25">
      <c r="A242" s="96" t="s">
        <v>472</v>
      </c>
      <c r="B242" s="96" t="s">
        <v>473</v>
      </c>
      <c r="C242" s="96" t="s">
        <v>4215</v>
      </c>
      <c r="D242" s="101">
        <f t="shared" si="3"/>
        <v>1197189.5882352942</v>
      </c>
      <c r="E242" s="96" t="s">
        <v>4216</v>
      </c>
      <c r="F242" s="96">
        <v>468573</v>
      </c>
      <c r="G242" s="96">
        <v>475796</v>
      </c>
      <c r="H242" s="96">
        <v>483324</v>
      </c>
      <c r="I242" s="96">
        <v>491117</v>
      </c>
      <c r="J242" s="96">
        <v>499136</v>
      </c>
      <c r="K242" s="96">
        <v>507477</v>
      </c>
      <c r="L242" s="96">
        <v>516197</v>
      </c>
      <c r="M242" s="96">
        <v>525274</v>
      </c>
      <c r="N242" s="96">
        <v>534649</v>
      </c>
      <c r="O242" s="96">
        <v>544242</v>
      </c>
      <c r="P242" s="96">
        <v>554021</v>
      </c>
      <c r="Q242" s="96">
        <v>563953</v>
      </c>
      <c r="R242" s="96">
        <v>574014</v>
      </c>
      <c r="S242" s="96">
        <v>584035</v>
      </c>
      <c r="T242" s="96">
        <v>592277</v>
      </c>
      <c r="U242" s="96">
        <v>600126</v>
      </c>
      <c r="V242" s="96">
        <v>609650</v>
      </c>
      <c r="W242" s="96">
        <v>619308</v>
      </c>
      <c r="X242" s="96">
        <v>627671</v>
      </c>
      <c r="Y242" s="96">
        <v>634549</v>
      </c>
      <c r="Z242" s="96">
        <v>642224</v>
      </c>
      <c r="AA242" s="96">
        <v>649250</v>
      </c>
      <c r="AB242" s="96">
        <v>655112</v>
      </c>
      <c r="AC242" s="96">
        <v>662412</v>
      </c>
      <c r="AD242" s="96">
        <v>671373</v>
      </c>
      <c r="AE242" s="96">
        <v>682109</v>
      </c>
      <c r="AF242" s="96">
        <v>694250</v>
      </c>
      <c r="AG242" s="96">
        <v>707762</v>
      </c>
      <c r="AH242" s="96">
        <v>722690</v>
      </c>
      <c r="AI242" s="96">
        <v>739735</v>
      </c>
      <c r="AJ242" s="96">
        <v>758106</v>
      </c>
      <c r="AK242" s="96">
        <v>772655</v>
      </c>
      <c r="AL242" s="96">
        <v>783705</v>
      </c>
      <c r="AM242" s="96">
        <v>795179</v>
      </c>
      <c r="AN242" s="96">
        <v>807115</v>
      </c>
      <c r="AO242" s="96">
        <v>819226</v>
      </c>
      <c r="AP242" s="96">
        <v>831269</v>
      </c>
      <c r="AQ242" s="96">
        <v>843341</v>
      </c>
      <c r="AR242" s="96">
        <v>855409</v>
      </c>
      <c r="AS242" s="96">
        <v>866649</v>
      </c>
      <c r="AT242" s="96">
        <v>878360</v>
      </c>
      <c r="AU242" s="96">
        <v>893001</v>
      </c>
      <c r="AV242" s="96">
        <v>909639</v>
      </c>
      <c r="AW242" s="96">
        <v>926721</v>
      </c>
      <c r="AX242" s="96">
        <v>945989</v>
      </c>
      <c r="AY242" s="96">
        <v>969313</v>
      </c>
      <c r="AZ242" s="96">
        <v>994564</v>
      </c>
      <c r="BA242" s="96">
        <v>1019362</v>
      </c>
      <c r="BB242" s="96">
        <v>1043076</v>
      </c>
      <c r="BC242" s="96">
        <v>1065540</v>
      </c>
      <c r="BD242" s="96">
        <v>1088486</v>
      </c>
      <c r="BE242" s="96">
        <v>1112976</v>
      </c>
      <c r="BF242" s="96">
        <v>1137676</v>
      </c>
      <c r="BG242" s="96">
        <v>1161555</v>
      </c>
      <c r="BH242" s="96">
        <v>1184830</v>
      </c>
      <c r="BI242" s="96">
        <v>1205813</v>
      </c>
      <c r="BJ242" s="96">
        <v>1224562</v>
      </c>
      <c r="BK242" s="96">
        <v>1243235</v>
      </c>
      <c r="BL242" s="96">
        <v>1261845</v>
      </c>
      <c r="BM242" s="96">
        <v>1280438</v>
      </c>
      <c r="BN242" s="96">
        <v>1299995</v>
      </c>
      <c r="BO242" s="96">
        <v>1320942</v>
      </c>
      <c r="BP242" s="96">
        <v>1341296</v>
      </c>
      <c r="BQ242" s="96">
        <v>1360596</v>
      </c>
    </row>
    <row r="243" spans="1:69" x14ac:dyDescent="0.25">
      <c r="A243" s="96" t="s">
        <v>4011</v>
      </c>
      <c r="B243" s="96" t="s">
        <v>4010</v>
      </c>
      <c r="C243" s="96" t="s">
        <v>4215</v>
      </c>
      <c r="D243" s="101">
        <f t="shared" si="3"/>
        <v>373232869.70588237</v>
      </c>
      <c r="E243" s="96" t="s">
        <v>4216</v>
      </c>
      <c r="F243" s="96">
        <v>97179656</v>
      </c>
      <c r="G243" s="96">
        <v>99620285</v>
      </c>
      <c r="H243" s="96">
        <v>102159899</v>
      </c>
      <c r="I243" s="96">
        <v>104817905</v>
      </c>
      <c r="J243" s="96">
        <v>107577280</v>
      </c>
      <c r="K243" s="96">
        <v>110431969</v>
      </c>
      <c r="L243" s="96">
        <v>113410132</v>
      </c>
      <c r="M243" s="96">
        <v>116518346</v>
      </c>
      <c r="N243" s="96">
        <v>119706733</v>
      </c>
      <c r="O243" s="96">
        <v>122973346</v>
      </c>
      <c r="P243" s="96">
        <v>126316235</v>
      </c>
      <c r="Q243" s="96">
        <v>129707914</v>
      </c>
      <c r="R243" s="96">
        <v>133164152</v>
      </c>
      <c r="S243" s="96">
        <v>136734072</v>
      </c>
      <c r="T243" s="96">
        <v>140444545</v>
      </c>
      <c r="U243" s="96">
        <v>144500701</v>
      </c>
      <c r="V243" s="96">
        <v>149188764</v>
      </c>
      <c r="W243" s="96">
        <v>153922894</v>
      </c>
      <c r="X243" s="96">
        <v>158089953</v>
      </c>
      <c r="Y243" s="96">
        <v>162482818</v>
      </c>
      <c r="Z243" s="96">
        <v>167489905</v>
      </c>
      <c r="AA243" s="96">
        <v>173266699</v>
      </c>
      <c r="AB243" s="96">
        <v>179198278</v>
      </c>
      <c r="AC243" s="96">
        <v>184832095</v>
      </c>
      <c r="AD243" s="96">
        <v>190720860</v>
      </c>
      <c r="AE243" s="96">
        <v>196641041</v>
      </c>
      <c r="AF243" s="96">
        <v>202653537</v>
      </c>
      <c r="AG243" s="96">
        <v>208687611</v>
      </c>
      <c r="AH243" s="96">
        <v>214593293</v>
      </c>
      <c r="AI243" s="96">
        <v>220541237</v>
      </c>
      <c r="AJ243" s="96">
        <v>226868111</v>
      </c>
      <c r="AK243" s="96">
        <v>233174871</v>
      </c>
      <c r="AL243" s="96">
        <v>238968838</v>
      </c>
      <c r="AM243" s="96">
        <v>244147588</v>
      </c>
      <c r="AN243" s="96">
        <v>249198247</v>
      </c>
      <c r="AO243" s="96">
        <v>254479053</v>
      </c>
      <c r="AP243" s="96">
        <v>259648021</v>
      </c>
      <c r="AQ243" s="96">
        <v>264860153</v>
      </c>
      <c r="AR243" s="96">
        <v>270162305</v>
      </c>
      <c r="AS243" s="96">
        <v>275508430</v>
      </c>
      <c r="AT243" s="96">
        <v>280976957</v>
      </c>
      <c r="AU243" s="96">
        <v>286546301</v>
      </c>
      <c r="AV243" s="96">
        <v>291738620</v>
      </c>
      <c r="AW243" s="96">
        <v>296947926</v>
      </c>
      <c r="AX243" s="96">
        <v>302709154</v>
      </c>
      <c r="AY243" s="96">
        <v>308628177</v>
      </c>
      <c r="AZ243" s="96">
        <v>314576732</v>
      </c>
      <c r="BA243" s="96">
        <v>320585896</v>
      </c>
      <c r="BB243" s="96">
        <v>326701327</v>
      </c>
      <c r="BC243" s="96">
        <v>332985938</v>
      </c>
      <c r="BD243" s="96">
        <v>339527169</v>
      </c>
      <c r="BE243" s="96">
        <v>345887176</v>
      </c>
      <c r="BF243" s="96">
        <v>352259724</v>
      </c>
      <c r="BG243" s="96">
        <v>359233517</v>
      </c>
      <c r="BH243" s="96">
        <v>366582958</v>
      </c>
      <c r="BI243" s="96">
        <v>373867247</v>
      </c>
      <c r="BJ243" s="96">
        <v>380687450</v>
      </c>
      <c r="BK243" s="96">
        <v>387152617</v>
      </c>
      <c r="BL243" s="96">
        <v>393806257</v>
      </c>
      <c r="BM243" s="96">
        <v>400574097</v>
      </c>
      <c r="BN243" s="96">
        <v>407006855</v>
      </c>
      <c r="BO243" s="96">
        <v>413124452</v>
      </c>
      <c r="BP243" s="96">
        <v>419284769</v>
      </c>
      <c r="BQ243" s="96">
        <v>425691336</v>
      </c>
    </row>
    <row r="244" spans="1:69" x14ac:dyDescent="0.25">
      <c r="A244" s="96" t="s">
        <v>474</v>
      </c>
      <c r="B244" s="96" t="s">
        <v>4009</v>
      </c>
      <c r="C244" s="96" t="s">
        <v>4215</v>
      </c>
      <c r="D244" s="101">
        <f t="shared" si="3"/>
        <v>106480.70588235294</v>
      </c>
      <c r="E244" s="96" t="s">
        <v>4216</v>
      </c>
      <c r="F244" s="96">
        <v>67428</v>
      </c>
      <c r="G244" s="96">
        <v>69391</v>
      </c>
      <c r="H244" s="96">
        <v>71388</v>
      </c>
      <c r="I244" s="96">
        <v>73441</v>
      </c>
      <c r="J244" s="96">
        <v>75544</v>
      </c>
      <c r="K244" s="96">
        <v>77686</v>
      </c>
      <c r="L244" s="96">
        <v>79794</v>
      </c>
      <c r="M244" s="96">
        <v>81725</v>
      </c>
      <c r="N244" s="96">
        <v>83430</v>
      </c>
      <c r="O244" s="96">
        <v>84997</v>
      </c>
      <c r="P244" s="96">
        <v>86484</v>
      </c>
      <c r="Q244" s="96">
        <v>87904</v>
      </c>
      <c r="R244" s="96">
        <v>89275</v>
      </c>
      <c r="S244" s="96">
        <v>90611</v>
      </c>
      <c r="T244" s="96">
        <v>92007</v>
      </c>
      <c r="U244" s="96">
        <v>93477</v>
      </c>
      <c r="V244" s="96">
        <v>94921</v>
      </c>
      <c r="W244" s="96">
        <v>95847</v>
      </c>
      <c r="X244" s="96">
        <v>96227</v>
      </c>
      <c r="Y244" s="96">
        <v>96506</v>
      </c>
      <c r="Z244" s="96">
        <v>96708</v>
      </c>
      <c r="AA244" s="96">
        <v>96846</v>
      </c>
      <c r="AB244" s="96">
        <v>96931</v>
      </c>
      <c r="AC244" s="96">
        <v>96981</v>
      </c>
      <c r="AD244" s="96">
        <v>97022</v>
      </c>
      <c r="AE244" s="96">
        <v>97055</v>
      </c>
      <c r="AF244" s="96">
        <v>97078</v>
      </c>
      <c r="AG244" s="96">
        <v>97392</v>
      </c>
      <c r="AH244" s="96">
        <v>97939</v>
      </c>
      <c r="AI244" s="96">
        <v>98379</v>
      </c>
      <c r="AJ244" s="96">
        <v>98727</v>
      </c>
      <c r="AK244" s="96">
        <v>99010</v>
      </c>
      <c r="AL244" s="96">
        <v>99260</v>
      </c>
      <c r="AM244" s="96">
        <v>99492</v>
      </c>
      <c r="AN244" s="96">
        <v>99731</v>
      </c>
      <c r="AO244" s="96">
        <v>99977</v>
      </c>
      <c r="AP244" s="96">
        <v>100195</v>
      </c>
      <c r="AQ244" s="96">
        <v>100658</v>
      </c>
      <c r="AR244" s="96">
        <v>101343</v>
      </c>
      <c r="AS244" s="96">
        <v>101982</v>
      </c>
      <c r="AT244" s="96">
        <v>102603</v>
      </c>
      <c r="AU244" s="96">
        <v>103210</v>
      </c>
      <c r="AV244" s="96">
        <v>103804</v>
      </c>
      <c r="AW244" s="96">
        <v>104410</v>
      </c>
      <c r="AX244" s="96">
        <v>105036</v>
      </c>
      <c r="AY244" s="96">
        <v>105633</v>
      </c>
      <c r="AZ244" s="96">
        <v>106190</v>
      </c>
      <c r="BA244" s="96">
        <v>106638</v>
      </c>
      <c r="BB244" s="96">
        <v>106932</v>
      </c>
      <c r="BC244" s="96">
        <v>107144</v>
      </c>
      <c r="BD244" s="96">
        <v>107383</v>
      </c>
      <c r="BE244" s="96">
        <v>107611</v>
      </c>
      <c r="BF244" s="96">
        <v>107502</v>
      </c>
      <c r="BG244" s="96">
        <v>107089</v>
      </c>
      <c r="BH244" s="96">
        <v>106626</v>
      </c>
      <c r="BI244" s="96">
        <v>106122</v>
      </c>
      <c r="BJ244" s="96">
        <v>105707</v>
      </c>
      <c r="BK244" s="96">
        <v>105415</v>
      </c>
      <c r="BL244" s="96">
        <v>105150</v>
      </c>
      <c r="BM244" s="96">
        <v>104951</v>
      </c>
      <c r="BN244" s="96">
        <v>105254</v>
      </c>
      <c r="BO244" s="96">
        <v>106017</v>
      </c>
      <c r="BP244" s="96">
        <v>106858</v>
      </c>
      <c r="BQ244" s="96">
        <v>107773</v>
      </c>
    </row>
    <row r="245" spans="1:69" x14ac:dyDescent="0.25">
      <c r="A245" s="96" t="s">
        <v>4008</v>
      </c>
      <c r="B245" s="96" t="s">
        <v>4007</v>
      </c>
      <c r="C245" s="96" t="s">
        <v>4215</v>
      </c>
      <c r="D245" s="101">
        <f t="shared" si="3"/>
        <v>1771439007.1176472</v>
      </c>
      <c r="E245" s="96" t="s">
        <v>4216</v>
      </c>
      <c r="F245" s="96">
        <v>571192428</v>
      </c>
      <c r="G245" s="96">
        <v>584794755</v>
      </c>
      <c r="H245" s="96">
        <v>598784274</v>
      </c>
      <c r="I245" s="96">
        <v>613149540</v>
      </c>
      <c r="J245" s="96">
        <v>627867470</v>
      </c>
      <c r="K245" s="96">
        <v>642649029</v>
      </c>
      <c r="L245" s="96">
        <v>657382046</v>
      </c>
      <c r="M245" s="96">
        <v>672401853</v>
      </c>
      <c r="N245" s="96">
        <v>688013461</v>
      </c>
      <c r="O245" s="96">
        <v>704112818</v>
      </c>
      <c r="P245" s="96">
        <v>720399195</v>
      </c>
      <c r="Q245" s="96">
        <v>736135444</v>
      </c>
      <c r="R245" s="96">
        <v>752397791</v>
      </c>
      <c r="S245" s="96">
        <v>770083670</v>
      </c>
      <c r="T245" s="96">
        <v>788213169</v>
      </c>
      <c r="U245" s="96">
        <v>806592758</v>
      </c>
      <c r="V245" s="96">
        <v>825140213</v>
      </c>
      <c r="W245" s="96">
        <v>844199483</v>
      </c>
      <c r="X245" s="96">
        <v>863852185</v>
      </c>
      <c r="Y245" s="96">
        <v>884031584</v>
      </c>
      <c r="Z245" s="96">
        <v>904993069</v>
      </c>
      <c r="AA245" s="96">
        <v>926216545</v>
      </c>
      <c r="AB245" s="96">
        <v>948043890</v>
      </c>
      <c r="AC245" s="96">
        <v>970938323</v>
      </c>
      <c r="AD245" s="96">
        <v>994345688</v>
      </c>
      <c r="AE245" s="96">
        <v>1018142776</v>
      </c>
      <c r="AF245" s="96">
        <v>1042169001</v>
      </c>
      <c r="AG245" s="96">
        <v>1066371857</v>
      </c>
      <c r="AH245" s="96">
        <v>1091004504</v>
      </c>
      <c r="AI245" s="96">
        <v>1116147699</v>
      </c>
      <c r="AJ245" s="96">
        <v>1141312704</v>
      </c>
      <c r="AK245" s="96">
        <v>1166480561</v>
      </c>
      <c r="AL245" s="96">
        <v>1192390433</v>
      </c>
      <c r="AM245" s="96">
        <v>1219180082</v>
      </c>
      <c r="AN245" s="96">
        <v>1246157499</v>
      </c>
      <c r="AO245" s="96">
        <v>1272877742</v>
      </c>
      <c r="AP245" s="96">
        <v>1299407301</v>
      </c>
      <c r="AQ245" s="96">
        <v>1326007987</v>
      </c>
      <c r="AR245" s="96">
        <v>1352849350</v>
      </c>
      <c r="AS245" s="96">
        <v>1379874856</v>
      </c>
      <c r="AT245" s="96">
        <v>1406945493</v>
      </c>
      <c r="AU245" s="96">
        <v>1434314654</v>
      </c>
      <c r="AV245" s="96">
        <v>1462070145</v>
      </c>
      <c r="AW245" s="96">
        <v>1489358080</v>
      </c>
      <c r="AX245" s="96">
        <v>1515703001</v>
      </c>
      <c r="AY245" s="96">
        <v>1541263909</v>
      </c>
      <c r="AZ245" s="96">
        <v>1565892885</v>
      </c>
      <c r="BA245" s="96">
        <v>1589454615</v>
      </c>
      <c r="BB245" s="96">
        <v>1612709085</v>
      </c>
      <c r="BC245" s="96">
        <v>1636411632</v>
      </c>
      <c r="BD245" s="96">
        <v>1660546144</v>
      </c>
      <c r="BE245" s="96">
        <v>1684898004</v>
      </c>
      <c r="BF245" s="96">
        <v>1708706729</v>
      </c>
      <c r="BG245" s="96">
        <v>1731683901</v>
      </c>
      <c r="BH245" s="96">
        <v>1754030304</v>
      </c>
      <c r="BI245" s="96">
        <v>1775545180</v>
      </c>
      <c r="BJ245" s="96">
        <v>1797072648</v>
      </c>
      <c r="BK245" s="96">
        <v>1818931519</v>
      </c>
      <c r="BL245" s="96">
        <v>1840534093</v>
      </c>
      <c r="BM245" s="96">
        <v>1861598514</v>
      </c>
      <c r="BN245" s="96">
        <v>1882531620</v>
      </c>
      <c r="BO245" s="96">
        <v>1901911604</v>
      </c>
      <c r="BP245" s="96">
        <v>1919348000</v>
      </c>
      <c r="BQ245" s="96">
        <v>1938549529</v>
      </c>
    </row>
    <row r="246" spans="1:69" x14ac:dyDescent="0.25">
      <c r="A246" s="96" t="s">
        <v>4006</v>
      </c>
      <c r="B246" s="96" t="s">
        <v>4005</v>
      </c>
      <c r="C246" s="96" t="s">
        <v>4215</v>
      </c>
      <c r="D246" s="101">
        <f t="shared" si="3"/>
        <v>1015106190</v>
      </c>
      <c r="E246" s="96" t="s">
        <v>4216</v>
      </c>
      <c r="F246" s="96">
        <v>227948869</v>
      </c>
      <c r="G246" s="96">
        <v>233483265</v>
      </c>
      <c r="H246" s="96">
        <v>239280622</v>
      </c>
      <c r="I246" s="96">
        <v>245298063</v>
      </c>
      <c r="J246" s="96">
        <v>251565974</v>
      </c>
      <c r="K246" s="96">
        <v>258078554</v>
      </c>
      <c r="L246" s="96">
        <v>264754002</v>
      </c>
      <c r="M246" s="96">
        <v>271633185</v>
      </c>
      <c r="N246" s="96">
        <v>278796894</v>
      </c>
      <c r="O246" s="96">
        <v>286211901</v>
      </c>
      <c r="P246" s="96">
        <v>293900563</v>
      </c>
      <c r="Q246" s="96">
        <v>301839225</v>
      </c>
      <c r="R246" s="96">
        <v>309963136</v>
      </c>
      <c r="S246" s="96">
        <v>318464764</v>
      </c>
      <c r="T246" s="96">
        <v>327466848</v>
      </c>
      <c r="U246" s="96">
        <v>336832917</v>
      </c>
      <c r="V246" s="96">
        <v>346461069</v>
      </c>
      <c r="W246" s="96">
        <v>356243762</v>
      </c>
      <c r="X246" s="96">
        <v>366688083</v>
      </c>
      <c r="Y246" s="96">
        <v>377775643</v>
      </c>
      <c r="Z246" s="96">
        <v>388793467</v>
      </c>
      <c r="AA246" s="96">
        <v>400260774</v>
      </c>
      <c r="AB246" s="96">
        <v>412410102</v>
      </c>
      <c r="AC246" s="96">
        <v>424346370</v>
      </c>
      <c r="AD246" s="96">
        <v>436263644</v>
      </c>
      <c r="AE246" s="96">
        <v>448755435</v>
      </c>
      <c r="AF246" s="96">
        <v>461756164</v>
      </c>
      <c r="AG246" s="96">
        <v>475250346</v>
      </c>
      <c r="AH246" s="96">
        <v>488764908</v>
      </c>
      <c r="AI246" s="96">
        <v>502517080</v>
      </c>
      <c r="AJ246" s="96">
        <v>516629688</v>
      </c>
      <c r="AK246" s="96">
        <v>530716971</v>
      </c>
      <c r="AL246" s="96">
        <v>544899623</v>
      </c>
      <c r="AM246" s="96">
        <v>559413902</v>
      </c>
      <c r="AN246" s="96">
        <v>574094137</v>
      </c>
      <c r="AO246" s="96">
        <v>589328085</v>
      </c>
      <c r="AP246" s="96">
        <v>605186062</v>
      </c>
      <c r="AQ246" s="96">
        <v>621065325</v>
      </c>
      <c r="AR246" s="96">
        <v>637198518</v>
      </c>
      <c r="AS246" s="96">
        <v>653883261</v>
      </c>
      <c r="AT246" s="96">
        <v>671212486</v>
      </c>
      <c r="AU246" s="96">
        <v>689161982</v>
      </c>
      <c r="AV246" s="96">
        <v>707693440</v>
      </c>
      <c r="AW246" s="96">
        <v>726785433</v>
      </c>
      <c r="AX246" s="96">
        <v>746546802</v>
      </c>
      <c r="AY246" s="96">
        <v>766978666</v>
      </c>
      <c r="AZ246" s="96">
        <v>788110000</v>
      </c>
      <c r="BA246" s="96">
        <v>810019264</v>
      </c>
      <c r="BB246" s="96">
        <v>832642735</v>
      </c>
      <c r="BC246" s="96">
        <v>855885698</v>
      </c>
      <c r="BD246" s="96">
        <v>879797419</v>
      </c>
      <c r="BE246" s="96">
        <v>904282154</v>
      </c>
      <c r="BF246" s="96">
        <v>929328653</v>
      </c>
      <c r="BG246" s="96">
        <v>955096702</v>
      </c>
      <c r="BH246" s="96">
        <v>981506608</v>
      </c>
      <c r="BI246" s="96">
        <v>1008698799</v>
      </c>
      <c r="BJ246" s="96">
        <v>1036155989</v>
      </c>
      <c r="BK246" s="96">
        <v>1063885274</v>
      </c>
      <c r="BL246" s="96">
        <v>1092403973</v>
      </c>
      <c r="BM246" s="96">
        <v>1121549049</v>
      </c>
      <c r="BN246" s="96">
        <v>1151302081</v>
      </c>
      <c r="BO246" s="96">
        <v>1181163013</v>
      </c>
      <c r="BP246" s="96">
        <v>1211190002</v>
      </c>
      <c r="BQ246" s="96">
        <v>1241897817</v>
      </c>
    </row>
    <row r="247" spans="1:69" x14ac:dyDescent="0.25">
      <c r="A247" s="96" t="s">
        <v>475</v>
      </c>
      <c r="B247" s="96" t="s">
        <v>476</v>
      </c>
      <c r="C247" s="96" t="s">
        <v>4215</v>
      </c>
      <c r="D247" s="101">
        <f t="shared" si="3"/>
        <v>1463147.4705882352</v>
      </c>
      <c r="E247" s="96" t="s">
        <v>4216</v>
      </c>
      <c r="F247" s="96">
        <v>847063</v>
      </c>
      <c r="G247" s="96">
        <v>865028</v>
      </c>
      <c r="H247" s="96">
        <v>881519</v>
      </c>
      <c r="I247" s="96">
        <v>897658</v>
      </c>
      <c r="J247" s="96">
        <v>913399</v>
      </c>
      <c r="K247" s="96">
        <v>928462</v>
      </c>
      <c r="L247" s="96">
        <v>942599</v>
      </c>
      <c r="M247" s="96">
        <v>955681</v>
      </c>
      <c r="N247" s="96">
        <v>967699</v>
      </c>
      <c r="O247" s="96">
        <v>978642</v>
      </c>
      <c r="P247" s="96">
        <v>988890</v>
      </c>
      <c r="Q247" s="96">
        <v>1000130</v>
      </c>
      <c r="R247" s="96">
        <v>1013031</v>
      </c>
      <c r="S247" s="96">
        <v>1026563</v>
      </c>
      <c r="T247" s="96">
        <v>1040291</v>
      </c>
      <c r="U247" s="96">
        <v>1054017</v>
      </c>
      <c r="V247" s="96">
        <v>1067696</v>
      </c>
      <c r="W247" s="96">
        <v>1081693</v>
      </c>
      <c r="X247" s="96">
        <v>1096569</v>
      </c>
      <c r="Y247" s="96">
        <v>1112310</v>
      </c>
      <c r="Z247" s="96">
        <v>1127852</v>
      </c>
      <c r="AA247" s="96">
        <v>1142695</v>
      </c>
      <c r="AB247" s="96">
        <v>1157140</v>
      </c>
      <c r="AC247" s="96">
        <v>1171273</v>
      </c>
      <c r="AD247" s="96">
        <v>1184747</v>
      </c>
      <c r="AE247" s="96">
        <v>1199785</v>
      </c>
      <c r="AF247" s="96">
        <v>1216370</v>
      </c>
      <c r="AG247" s="96">
        <v>1231442</v>
      </c>
      <c r="AH247" s="96">
        <v>1244633</v>
      </c>
      <c r="AI247" s="96">
        <v>1256210</v>
      </c>
      <c r="AJ247" s="96">
        <v>1266518</v>
      </c>
      <c r="AK247" s="96">
        <v>1276224</v>
      </c>
      <c r="AL247" s="96">
        <v>1285502</v>
      </c>
      <c r="AM247" s="96">
        <v>1293974</v>
      </c>
      <c r="AN247" s="96">
        <v>1301393</v>
      </c>
      <c r="AO247" s="96">
        <v>1307822</v>
      </c>
      <c r="AP247" s="96">
        <v>1313434</v>
      </c>
      <c r="AQ247" s="96">
        <v>1318171</v>
      </c>
      <c r="AR247" s="96">
        <v>1322572</v>
      </c>
      <c r="AS247" s="96">
        <v>1327063</v>
      </c>
      <c r="AT247" s="96">
        <v>1332203</v>
      </c>
      <c r="AU247" s="96">
        <v>1338567</v>
      </c>
      <c r="AV247" s="96">
        <v>1345964</v>
      </c>
      <c r="AW247" s="96">
        <v>1353548</v>
      </c>
      <c r="AX247" s="96">
        <v>1361172</v>
      </c>
      <c r="AY247" s="96">
        <v>1369075</v>
      </c>
      <c r="AZ247" s="96">
        <v>1376919</v>
      </c>
      <c r="BA247" s="96">
        <v>1384861</v>
      </c>
      <c r="BB247" s="96">
        <v>1392803</v>
      </c>
      <c r="BC247" s="96">
        <v>1401191</v>
      </c>
      <c r="BD247" s="96">
        <v>1410296</v>
      </c>
      <c r="BE247" s="96">
        <v>1420020</v>
      </c>
      <c r="BF247" s="96">
        <v>1430377</v>
      </c>
      <c r="BG247" s="96">
        <v>1440729</v>
      </c>
      <c r="BH247" s="96">
        <v>1450661</v>
      </c>
      <c r="BI247" s="96">
        <v>1460177</v>
      </c>
      <c r="BJ247" s="96">
        <v>1469330</v>
      </c>
      <c r="BK247" s="96">
        <v>1478607</v>
      </c>
      <c r="BL247" s="96">
        <v>1504709</v>
      </c>
      <c r="BM247" s="96">
        <v>1519955</v>
      </c>
      <c r="BN247" s="96">
        <v>1518147</v>
      </c>
      <c r="BO247" s="96">
        <v>1525663</v>
      </c>
      <c r="BP247" s="96">
        <v>1531044</v>
      </c>
      <c r="BQ247" s="96">
        <v>1534937</v>
      </c>
    </row>
    <row r="248" spans="1:69" x14ac:dyDescent="0.25">
      <c r="A248" s="96" t="s">
        <v>477</v>
      </c>
      <c r="B248" s="96" t="s">
        <v>478</v>
      </c>
      <c r="C248" s="96" t="s">
        <v>4215</v>
      </c>
      <c r="D248" s="101">
        <f t="shared" si="3"/>
        <v>11538396.352941176</v>
      </c>
      <c r="E248" s="96" t="s">
        <v>4216</v>
      </c>
      <c r="F248" s="96">
        <v>4195467</v>
      </c>
      <c r="G248" s="96">
        <v>4236386</v>
      </c>
      <c r="H248" s="96">
        <v>4281744</v>
      </c>
      <c r="I248" s="96">
        <v>4332926</v>
      </c>
      <c r="J248" s="96">
        <v>4389417</v>
      </c>
      <c r="K248" s="96">
        <v>4457282</v>
      </c>
      <c r="L248" s="96">
        <v>4548972</v>
      </c>
      <c r="M248" s="96">
        <v>4661271</v>
      </c>
      <c r="N248" s="96">
        <v>4785003</v>
      </c>
      <c r="O248" s="96">
        <v>4915162</v>
      </c>
      <c r="P248" s="96">
        <v>5047404</v>
      </c>
      <c r="Q248" s="96">
        <v>5182040</v>
      </c>
      <c r="R248" s="96">
        <v>5320148</v>
      </c>
      <c r="S248" s="96">
        <v>5463650</v>
      </c>
      <c r="T248" s="96">
        <v>5613116</v>
      </c>
      <c r="U248" s="96">
        <v>5769074</v>
      </c>
      <c r="V248" s="96">
        <v>5929998</v>
      </c>
      <c r="W248" s="96">
        <v>6092769</v>
      </c>
      <c r="X248" s="96">
        <v>6254876</v>
      </c>
      <c r="Y248" s="96">
        <v>6416191</v>
      </c>
      <c r="Z248" s="96">
        <v>6578156</v>
      </c>
      <c r="AA248" s="96">
        <v>6744050</v>
      </c>
      <c r="AB248" s="96">
        <v>6914963</v>
      </c>
      <c r="AC248" s="96">
        <v>7091270</v>
      </c>
      <c r="AD248" s="96">
        <v>7279157</v>
      </c>
      <c r="AE248" s="96">
        <v>7476092</v>
      </c>
      <c r="AF248" s="96">
        <v>7675499</v>
      </c>
      <c r="AG248" s="96">
        <v>7874302</v>
      </c>
      <c r="AH248" s="96">
        <v>8068788</v>
      </c>
      <c r="AI248" s="96">
        <v>8256396</v>
      </c>
      <c r="AJ248" s="96">
        <v>8440023</v>
      </c>
      <c r="AK248" s="96">
        <v>8622853</v>
      </c>
      <c r="AL248" s="96">
        <v>8802540</v>
      </c>
      <c r="AM248" s="96">
        <v>8977173</v>
      </c>
      <c r="AN248" s="96">
        <v>9143141</v>
      </c>
      <c r="AO248" s="96">
        <v>9294102</v>
      </c>
      <c r="AP248" s="96">
        <v>9430550</v>
      </c>
      <c r="AQ248" s="96">
        <v>9557948</v>
      </c>
      <c r="AR248" s="96">
        <v>9677148</v>
      </c>
      <c r="AS248" s="96">
        <v>9788067</v>
      </c>
      <c r="AT248" s="96">
        <v>9893316</v>
      </c>
      <c r="AU248" s="96">
        <v>9995123</v>
      </c>
      <c r="AV248" s="96">
        <v>10094561</v>
      </c>
      <c r="AW248" s="96">
        <v>10193798</v>
      </c>
      <c r="AX248" s="96">
        <v>10292225</v>
      </c>
      <c r="AY248" s="96">
        <v>10388344</v>
      </c>
      <c r="AZ248" s="96">
        <v>10483558</v>
      </c>
      <c r="BA248" s="96">
        <v>10580395</v>
      </c>
      <c r="BB248" s="96">
        <v>10680380</v>
      </c>
      <c r="BC248" s="96">
        <v>10784504</v>
      </c>
      <c r="BD248" s="96">
        <v>10895063</v>
      </c>
      <c r="BE248" s="96">
        <v>11032528</v>
      </c>
      <c r="BF248" s="96">
        <v>11174383</v>
      </c>
      <c r="BG248" s="96">
        <v>11300284</v>
      </c>
      <c r="BH248" s="96">
        <v>11428948</v>
      </c>
      <c r="BI248" s="96">
        <v>11557779</v>
      </c>
      <c r="BJ248" s="96">
        <v>11685667</v>
      </c>
      <c r="BK248" s="96">
        <v>11811443</v>
      </c>
      <c r="BL248" s="96">
        <v>11933041</v>
      </c>
      <c r="BM248" s="96">
        <v>12049314</v>
      </c>
      <c r="BN248" s="96">
        <v>12161723</v>
      </c>
      <c r="BO248" s="96">
        <v>12262946</v>
      </c>
      <c r="BP248" s="96">
        <v>12356117</v>
      </c>
      <c r="BQ248" s="96">
        <v>12458223</v>
      </c>
    </row>
    <row r="249" spans="1:69" x14ac:dyDescent="0.25">
      <c r="A249" s="96" t="s">
        <v>479</v>
      </c>
      <c r="B249" s="96" t="s">
        <v>480</v>
      </c>
      <c r="C249" s="96" t="s">
        <v>4215</v>
      </c>
      <c r="D249" s="101">
        <f t="shared" si="3"/>
        <v>78161988.470588237</v>
      </c>
      <c r="E249" s="96" t="s">
        <v>4216</v>
      </c>
      <c r="F249" s="96">
        <v>27510980</v>
      </c>
      <c r="G249" s="96">
        <v>28255002</v>
      </c>
      <c r="H249" s="96">
        <v>29033647</v>
      </c>
      <c r="I249" s="96">
        <v>29827877</v>
      </c>
      <c r="J249" s="96">
        <v>30612821</v>
      </c>
      <c r="K249" s="96">
        <v>31374536</v>
      </c>
      <c r="L249" s="96">
        <v>32172785</v>
      </c>
      <c r="M249" s="96">
        <v>33026490</v>
      </c>
      <c r="N249" s="96">
        <v>33884075</v>
      </c>
      <c r="O249" s="96">
        <v>34721990</v>
      </c>
      <c r="P249" s="96">
        <v>35540990</v>
      </c>
      <c r="Q249" s="96">
        <v>36359957</v>
      </c>
      <c r="R249" s="96">
        <v>37188035</v>
      </c>
      <c r="S249" s="96">
        <v>38028236</v>
      </c>
      <c r="T249" s="96">
        <v>38863420</v>
      </c>
      <c r="U249" s="96">
        <v>39673590</v>
      </c>
      <c r="V249" s="96">
        <v>40500997</v>
      </c>
      <c r="W249" s="96">
        <v>41385656</v>
      </c>
      <c r="X249" s="96">
        <v>42292206</v>
      </c>
      <c r="Y249" s="96">
        <v>43187476</v>
      </c>
      <c r="Z249" s="96">
        <v>44089069</v>
      </c>
      <c r="AA249" s="96">
        <v>44981877</v>
      </c>
      <c r="AB249" s="96">
        <v>45949991</v>
      </c>
      <c r="AC249" s="96">
        <v>47026425</v>
      </c>
      <c r="AD249" s="96">
        <v>48106764</v>
      </c>
      <c r="AE249" s="96">
        <v>49175673</v>
      </c>
      <c r="AF249" s="96">
        <v>50223885</v>
      </c>
      <c r="AG249" s="96">
        <v>51250152</v>
      </c>
      <c r="AH249" s="96">
        <v>52275890</v>
      </c>
      <c r="AI249" s="96">
        <v>53305234</v>
      </c>
      <c r="AJ249" s="96">
        <v>54324142</v>
      </c>
      <c r="AK249" s="96">
        <v>55321172</v>
      </c>
      <c r="AL249" s="96">
        <v>56302037</v>
      </c>
      <c r="AM249" s="96">
        <v>57296008</v>
      </c>
      <c r="AN249" s="96">
        <v>58310245</v>
      </c>
      <c r="AO249" s="96">
        <v>59305490</v>
      </c>
      <c r="AP249" s="96">
        <v>60293786</v>
      </c>
      <c r="AQ249" s="96">
        <v>61277426</v>
      </c>
      <c r="AR249" s="96">
        <v>62242204</v>
      </c>
      <c r="AS249" s="96">
        <v>63185615</v>
      </c>
      <c r="AT249" s="96">
        <v>64113547</v>
      </c>
      <c r="AU249" s="96">
        <v>65072018</v>
      </c>
      <c r="AV249" s="96">
        <v>65988663</v>
      </c>
      <c r="AW249" s="96">
        <v>66867327</v>
      </c>
      <c r="AX249" s="96">
        <v>67785075</v>
      </c>
      <c r="AY249" s="96">
        <v>68704715</v>
      </c>
      <c r="AZ249" s="96">
        <v>69601333</v>
      </c>
      <c r="BA249" s="96">
        <v>70158112</v>
      </c>
      <c r="BB249" s="96">
        <v>71051678</v>
      </c>
      <c r="BC249" s="96">
        <v>72039206</v>
      </c>
      <c r="BD249" s="96">
        <v>73142150</v>
      </c>
      <c r="BE249" s="96">
        <v>74223629</v>
      </c>
      <c r="BF249" s="96">
        <v>75175827</v>
      </c>
      <c r="BG249" s="96">
        <v>76147624</v>
      </c>
      <c r="BH249" s="96">
        <v>77181884</v>
      </c>
      <c r="BI249" s="96">
        <v>78218479</v>
      </c>
      <c r="BJ249" s="96">
        <v>79277962</v>
      </c>
      <c r="BK249" s="96">
        <v>80312698</v>
      </c>
      <c r="BL249" s="96">
        <v>81407204</v>
      </c>
      <c r="BM249" s="96">
        <v>82579440</v>
      </c>
      <c r="BN249" s="96">
        <v>83384680</v>
      </c>
      <c r="BO249" s="96">
        <v>84147318</v>
      </c>
      <c r="BP249" s="96">
        <v>84979913</v>
      </c>
      <c r="BQ249" s="96">
        <v>85326000</v>
      </c>
    </row>
    <row r="250" spans="1:69" x14ac:dyDescent="0.25">
      <c r="A250" s="96" t="s">
        <v>3989</v>
      </c>
      <c r="B250" s="96" t="s">
        <v>4004</v>
      </c>
      <c r="C250" s="96" t="s">
        <v>4215</v>
      </c>
      <c r="D250" s="101">
        <f t="shared" si="3"/>
        <v>10829.941176470587</v>
      </c>
      <c r="E250" s="96" t="s">
        <v>4216</v>
      </c>
      <c r="F250" s="96">
        <v>5404</v>
      </c>
      <c r="G250" s="96">
        <v>5436</v>
      </c>
      <c r="H250" s="96">
        <v>5471</v>
      </c>
      <c r="I250" s="96">
        <v>5503</v>
      </c>
      <c r="J250" s="96">
        <v>5525</v>
      </c>
      <c r="K250" s="96">
        <v>5548</v>
      </c>
      <c r="L250" s="96">
        <v>5591</v>
      </c>
      <c r="M250" s="96">
        <v>5657</v>
      </c>
      <c r="N250" s="96">
        <v>5729</v>
      </c>
      <c r="O250" s="96">
        <v>5779</v>
      </c>
      <c r="P250" s="96">
        <v>5814</v>
      </c>
      <c r="Q250" s="96">
        <v>5854</v>
      </c>
      <c r="R250" s="96">
        <v>5891</v>
      </c>
      <c r="S250" s="96">
        <v>5934</v>
      </c>
      <c r="T250" s="96">
        <v>6100</v>
      </c>
      <c r="U250" s="96">
        <v>6381</v>
      </c>
      <c r="V250" s="96">
        <v>6677</v>
      </c>
      <c r="W250" s="96">
        <v>6984</v>
      </c>
      <c r="X250" s="96">
        <v>7297</v>
      </c>
      <c r="Y250" s="96">
        <v>7552</v>
      </c>
      <c r="Z250" s="96">
        <v>7731</v>
      </c>
      <c r="AA250" s="96">
        <v>7874</v>
      </c>
      <c r="AB250" s="96">
        <v>7993</v>
      </c>
      <c r="AC250" s="96">
        <v>8099</v>
      </c>
      <c r="AD250" s="96">
        <v>8197</v>
      </c>
      <c r="AE250" s="96">
        <v>8329</v>
      </c>
      <c r="AF250" s="96">
        <v>8496</v>
      </c>
      <c r="AG250" s="96">
        <v>8665</v>
      </c>
      <c r="AH250" s="96">
        <v>8844</v>
      </c>
      <c r="AI250" s="96">
        <v>9017</v>
      </c>
      <c r="AJ250" s="96">
        <v>9182</v>
      </c>
      <c r="AK250" s="96">
        <v>9354</v>
      </c>
      <c r="AL250" s="96">
        <v>9466</v>
      </c>
      <c r="AM250" s="96">
        <v>9517</v>
      </c>
      <c r="AN250" s="96">
        <v>9559</v>
      </c>
      <c r="AO250" s="96">
        <v>9585</v>
      </c>
      <c r="AP250" s="96">
        <v>9611</v>
      </c>
      <c r="AQ250" s="96">
        <v>9630</v>
      </c>
      <c r="AR250" s="96">
        <v>9634</v>
      </c>
      <c r="AS250" s="96">
        <v>9640</v>
      </c>
      <c r="AT250" s="96">
        <v>9638</v>
      </c>
      <c r="AU250" s="96">
        <v>9621</v>
      </c>
      <c r="AV250" s="96">
        <v>9609</v>
      </c>
      <c r="AW250" s="96">
        <v>9668</v>
      </c>
      <c r="AX250" s="96">
        <v>9791</v>
      </c>
      <c r="AY250" s="96">
        <v>9912</v>
      </c>
      <c r="AZ250" s="96">
        <v>10030</v>
      </c>
      <c r="BA250" s="96">
        <v>10149</v>
      </c>
      <c r="BB250" s="96">
        <v>10272</v>
      </c>
      <c r="BC250" s="96">
        <v>10408</v>
      </c>
      <c r="BD250" s="96">
        <v>10550</v>
      </c>
      <c r="BE250" s="96">
        <v>10700</v>
      </c>
      <c r="BF250" s="96">
        <v>10854</v>
      </c>
      <c r="BG250" s="96">
        <v>10918</v>
      </c>
      <c r="BH250" s="96">
        <v>10899</v>
      </c>
      <c r="BI250" s="96">
        <v>10877</v>
      </c>
      <c r="BJ250" s="96">
        <v>10852</v>
      </c>
      <c r="BK250" s="96">
        <v>10828</v>
      </c>
      <c r="BL250" s="96">
        <v>10865</v>
      </c>
      <c r="BM250" s="96">
        <v>10956</v>
      </c>
      <c r="BN250" s="96">
        <v>11069</v>
      </c>
      <c r="BO250" s="96">
        <v>11204</v>
      </c>
      <c r="BP250" s="96">
        <v>11312</v>
      </c>
      <c r="BQ250" s="96">
        <v>11396</v>
      </c>
    </row>
    <row r="251" spans="1:69" x14ac:dyDescent="0.25">
      <c r="A251" s="96" t="s">
        <v>481</v>
      </c>
      <c r="B251" s="96" t="s">
        <v>482</v>
      </c>
      <c r="C251" s="96" t="s">
        <v>4215</v>
      </c>
      <c r="D251" s="101">
        <f t="shared" si="3"/>
        <v>53372328.764705881</v>
      </c>
      <c r="E251" s="96" t="s">
        <v>4216</v>
      </c>
      <c r="F251" s="96">
        <v>10042458</v>
      </c>
      <c r="G251" s="96">
        <v>10337891</v>
      </c>
      <c r="H251" s="96">
        <v>10644622</v>
      </c>
      <c r="I251" s="96">
        <v>10960161</v>
      </c>
      <c r="J251" s="96">
        <v>11289556</v>
      </c>
      <c r="K251" s="96">
        <v>11630603</v>
      </c>
      <c r="L251" s="96">
        <v>11981932</v>
      </c>
      <c r="M251" s="96">
        <v>12346286</v>
      </c>
      <c r="N251" s="96">
        <v>12739965</v>
      </c>
      <c r="O251" s="96">
        <v>13167782</v>
      </c>
      <c r="P251" s="96">
        <v>13618192</v>
      </c>
      <c r="Q251" s="96">
        <v>14092218</v>
      </c>
      <c r="R251" s="96">
        <v>14595699</v>
      </c>
      <c r="S251" s="96">
        <v>15123504</v>
      </c>
      <c r="T251" s="96">
        <v>15671316</v>
      </c>
      <c r="U251" s="96">
        <v>16243826</v>
      </c>
      <c r="V251" s="96">
        <v>16838919</v>
      </c>
      <c r="W251" s="96">
        <v>17454627</v>
      </c>
      <c r="X251" s="96">
        <v>18080005</v>
      </c>
      <c r="Y251" s="96">
        <v>18698636</v>
      </c>
      <c r="Z251" s="96">
        <v>19297659</v>
      </c>
      <c r="AA251" s="96">
        <v>19890930</v>
      </c>
      <c r="AB251" s="96">
        <v>20499922</v>
      </c>
      <c r="AC251" s="96">
        <v>21170717</v>
      </c>
      <c r="AD251" s="96">
        <v>21857176</v>
      </c>
      <c r="AE251" s="96">
        <v>22569625</v>
      </c>
      <c r="AF251" s="96">
        <v>23324270</v>
      </c>
      <c r="AG251" s="96">
        <v>24099415</v>
      </c>
      <c r="AH251" s="96">
        <v>24844147</v>
      </c>
      <c r="AI251" s="96">
        <v>25522898</v>
      </c>
      <c r="AJ251" s="96">
        <v>26206012</v>
      </c>
      <c r="AK251" s="96">
        <v>26890906</v>
      </c>
      <c r="AL251" s="96">
        <v>27580723</v>
      </c>
      <c r="AM251" s="96">
        <v>28469017</v>
      </c>
      <c r="AN251" s="96">
        <v>29598323</v>
      </c>
      <c r="AO251" s="96">
        <v>30560071</v>
      </c>
      <c r="AP251" s="96">
        <v>31140733</v>
      </c>
      <c r="AQ251" s="96">
        <v>31785846</v>
      </c>
      <c r="AR251" s="96">
        <v>32626498</v>
      </c>
      <c r="AS251" s="96">
        <v>33499772</v>
      </c>
      <c r="AT251" s="96">
        <v>34463704</v>
      </c>
      <c r="AU251" s="96">
        <v>35414469</v>
      </c>
      <c r="AV251" s="96">
        <v>36353531</v>
      </c>
      <c r="AW251" s="96">
        <v>37333918</v>
      </c>
      <c r="AX251" s="96">
        <v>38360879</v>
      </c>
      <c r="AY251" s="96">
        <v>39439505</v>
      </c>
      <c r="AZ251" s="96">
        <v>40562052</v>
      </c>
      <c r="BA251" s="96">
        <v>41716497</v>
      </c>
      <c r="BB251" s="96">
        <v>42870884</v>
      </c>
      <c r="BC251" s="96">
        <v>43957933</v>
      </c>
      <c r="BD251" s="96">
        <v>45110527</v>
      </c>
      <c r="BE251" s="96">
        <v>46416031</v>
      </c>
      <c r="BF251" s="96">
        <v>47786137</v>
      </c>
      <c r="BG251" s="96">
        <v>49253643</v>
      </c>
      <c r="BH251" s="96">
        <v>50814552</v>
      </c>
      <c r="BI251" s="96">
        <v>52542823</v>
      </c>
      <c r="BJ251" s="96">
        <v>54401802</v>
      </c>
      <c r="BK251" s="96">
        <v>56267032</v>
      </c>
      <c r="BL251" s="96">
        <v>58090443</v>
      </c>
      <c r="BM251" s="96">
        <v>59872579</v>
      </c>
      <c r="BN251" s="96">
        <v>61704518</v>
      </c>
      <c r="BO251" s="96">
        <v>63588334</v>
      </c>
      <c r="BP251" s="96">
        <v>65497748</v>
      </c>
      <c r="BQ251" s="96">
        <v>67438106</v>
      </c>
    </row>
    <row r="252" spans="1:69" x14ac:dyDescent="0.25">
      <c r="A252" s="96" t="s">
        <v>483</v>
      </c>
      <c r="B252" s="96" t="s">
        <v>484</v>
      </c>
      <c r="C252" s="96" t="s">
        <v>4215</v>
      </c>
      <c r="D252" s="101">
        <f t="shared" si="3"/>
        <v>38234151.705882356</v>
      </c>
      <c r="E252" s="96" t="s">
        <v>4216</v>
      </c>
      <c r="F252" s="96">
        <v>7617746</v>
      </c>
      <c r="G252" s="96">
        <v>7838440</v>
      </c>
      <c r="H252" s="96">
        <v>8068828</v>
      </c>
      <c r="I252" s="96">
        <v>8311013</v>
      </c>
      <c r="J252" s="96">
        <v>8564755</v>
      </c>
      <c r="K252" s="96">
        <v>8829056</v>
      </c>
      <c r="L252" s="96">
        <v>9104743</v>
      </c>
      <c r="M252" s="96">
        <v>9393432</v>
      </c>
      <c r="N252" s="96">
        <v>9696370</v>
      </c>
      <c r="O252" s="96">
        <v>10006526</v>
      </c>
      <c r="P252" s="96">
        <v>10317212</v>
      </c>
      <c r="Q252" s="96">
        <v>10616338</v>
      </c>
      <c r="R252" s="96">
        <v>10885563</v>
      </c>
      <c r="S252" s="96">
        <v>11146099</v>
      </c>
      <c r="T252" s="96">
        <v>11428676</v>
      </c>
      <c r="U252" s="96">
        <v>11730959</v>
      </c>
      <c r="V252" s="96">
        <v>12045227</v>
      </c>
      <c r="W252" s="96">
        <v>12369253</v>
      </c>
      <c r="X252" s="96">
        <v>12701999</v>
      </c>
      <c r="Y252" s="96">
        <v>13011511</v>
      </c>
      <c r="Z252" s="96">
        <v>13284026</v>
      </c>
      <c r="AA252" s="96">
        <v>13563558</v>
      </c>
      <c r="AB252" s="96">
        <v>13880052</v>
      </c>
      <c r="AC252" s="96">
        <v>14228932</v>
      </c>
      <c r="AD252" s="96">
        <v>14617944</v>
      </c>
      <c r="AE252" s="96">
        <v>15038915</v>
      </c>
      <c r="AF252" s="96">
        <v>15486807</v>
      </c>
      <c r="AG252" s="96">
        <v>15974216</v>
      </c>
      <c r="AH252" s="96">
        <v>16489323</v>
      </c>
      <c r="AI252" s="96">
        <v>17028543</v>
      </c>
      <c r="AJ252" s="96">
        <v>17586630</v>
      </c>
      <c r="AK252" s="96">
        <v>18171935</v>
      </c>
      <c r="AL252" s="96">
        <v>18801966</v>
      </c>
      <c r="AM252" s="96">
        <v>19462958</v>
      </c>
      <c r="AN252" s="96">
        <v>20125021</v>
      </c>
      <c r="AO252" s="96">
        <v>20680831</v>
      </c>
      <c r="AP252" s="96">
        <v>21249572</v>
      </c>
      <c r="AQ252" s="96">
        <v>21876935</v>
      </c>
      <c r="AR252" s="96">
        <v>22537658</v>
      </c>
      <c r="AS252" s="96">
        <v>23279247</v>
      </c>
      <c r="AT252" s="96">
        <v>24020697</v>
      </c>
      <c r="AU252" s="96">
        <v>24763325</v>
      </c>
      <c r="AV252" s="96">
        <v>25545090</v>
      </c>
      <c r="AW252" s="96">
        <v>26354736</v>
      </c>
      <c r="AX252" s="96">
        <v>27146084</v>
      </c>
      <c r="AY252" s="96">
        <v>27946588</v>
      </c>
      <c r="AZ252" s="96">
        <v>28773227</v>
      </c>
      <c r="BA252" s="96">
        <v>29629804</v>
      </c>
      <c r="BB252" s="96">
        <v>30509862</v>
      </c>
      <c r="BC252" s="96">
        <v>31412520</v>
      </c>
      <c r="BD252" s="96">
        <v>32341728</v>
      </c>
      <c r="BE252" s="96">
        <v>33295738</v>
      </c>
      <c r="BF252" s="96">
        <v>34273295</v>
      </c>
      <c r="BG252" s="96">
        <v>35273570</v>
      </c>
      <c r="BH252" s="96">
        <v>36336539</v>
      </c>
      <c r="BI252" s="96">
        <v>37477356</v>
      </c>
      <c r="BJ252" s="96">
        <v>38748299</v>
      </c>
      <c r="BK252" s="96">
        <v>40127085</v>
      </c>
      <c r="BL252" s="96">
        <v>41515395</v>
      </c>
      <c r="BM252" s="96">
        <v>42949080</v>
      </c>
      <c r="BN252" s="96">
        <v>44404611</v>
      </c>
      <c r="BO252" s="96">
        <v>45853778</v>
      </c>
      <c r="BP252" s="96">
        <v>47249585</v>
      </c>
      <c r="BQ252" s="96">
        <v>48582334</v>
      </c>
    </row>
    <row r="253" spans="1:69" x14ac:dyDescent="0.25">
      <c r="A253" s="96" t="s">
        <v>485</v>
      </c>
      <c r="B253" s="96" t="s">
        <v>486</v>
      </c>
      <c r="C253" s="96" t="s">
        <v>4215</v>
      </c>
      <c r="D253" s="101">
        <f t="shared" si="3"/>
        <v>44356531</v>
      </c>
      <c r="E253" s="96" t="s">
        <v>4216</v>
      </c>
      <c r="F253" s="96">
        <v>42767251</v>
      </c>
      <c r="G253" s="96">
        <v>43365219</v>
      </c>
      <c r="H253" s="96">
        <v>43924755</v>
      </c>
      <c r="I253" s="96">
        <v>44445903</v>
      </c>
      <c r="J253" s="96">
        <v>44941406</v>
      </c>
      <c r="K253" s="96">
        <v>45387091</v>
      </c>
      <c r="L253" s="96">
        <v>45809120</v>
      </c>
      <c r="M253" s="96">
        <v>46235370</v>
      </c>
      <c r="N253" s="96">
        <v>46635196</v>
      </c>
      <c r="O253" s="96">
        <v>46990889</v>
      </c>
      <c r="P253" s="96">
        <v>47279086</v>
      </c>
      <c r="Q253" s="96">
        <v>47597756</v>
      </c>
      <c r="R253" s="96">
        <v>47974187</v>
      </c>
      <c r="S253" s="96">
        <v>48301548</v>
      </c>
      <c r="T253" s="96">
        <v>48602694</v>
      </c>
      <c r="U253" s="96">
        <v>48892187</v>
      </c>
      <c r="V253" s="96">
        <v>49144535</v>
      </c>
      <c r="W253" s="96">
        <v>49357430</v>
      </c>
      <c r="X253" s="96">
        <v>49536615</v>
      </c>
      <c r="Y253" s="96">
        <v>49739734</v>
      </c>
      <c r="Z253" s="96">
        <v>49973920</v>
      </c>
      <c r="AA253" s="96">
        <v>50221000</v>
      </c>
      <c r="AB253" s="96">
        <v>50384000</v>
      </c>
      <c r="AC253" s="96">
        <v>50564000</v>
      </c>
      <c r="AD253" s="96">
        <v>50754000</v>
      </c>
      <c r="AE253" s="96">
        <v>50917000</v>
      </c>
      <c r="AF253" s="96">
        <v>51097000</v>
      </c>
      <c r="AG253" s="96">
        <v>51293000</v>
      </c>
      <c r="AH253" s="96">
        <v>51521000</v>
      </c>
      <c r="AI253" s="96">
        <v>51773000</v>
      </c>
      <c r="AJ253" s="96">
        <v>51891400</v>
      </c>
      <c r="AK253" s="96">
        <v>52000500</v>
      </c>
      <c r="AL253" s="96">
        <v>52150400</v>
      </c>
      <c r="AM253" s="96">
        <v>52179200</v>
      </c>
      <c r="AN253" s="96">
        <v>51921400</v>
      </c>
      <c r="AO253" s="96">
        <v>51512800</v>
      </c>
      <c r="AP253" s="96">
        <v>51057800</v>
      </c>
      <c r="AQ253" s="96">
        <v>50594600</v>
      </c>
      <c r="AR253" s="96">
        <v>50144500</v>
      </c>
      <c r="AS253" s="96">
        <v>49674000</v>
      </c>
      <c r="AT253" s="96">
        <v>49176500</v>
      </c>
      <c r="AU253" s="96">
        <v>48662400</v>
      </c>
      <c r="AV253" s="96">
        <v>48202470</v>
      </c>
      <c r="AW253" s="96">
        <v>47812949</v>
      </c>
      <c r="AX253" s="96">
        <v>47451626</v>
      </c>
      <c r="AY253" s="96">
        <v>47105171</v>
      </c>
      <c r="AZ253" s="96">
        <v>46787786</v>
      </c>
      <c r="BA253" s="96">
        <v>46509355</v>
      </c>
      <c r="BB253" s="96">
        <v>46258189</v>
      </c>
      <c r="BC253" s="96">
        <v>46053331</v>
      </c>
      <c r="BD253" s="96">
        <v>45870741</v>
      </c>
      <c r="BE253" s="96">
        <v>45706086</v>
      </c>
      <c r="BF253" s="96">
        <v>45593342</v>
      </c>
      <c r="BG253" s="96">
        <v>45489648</v>
      </c>
      <c r="BH253" s="96">
        <v>45272155</v>
      </c>
      <c r="BI253" s="96">
        <v>45167350</v>
      </c>
      <c r="BJ253" s="96">
        <v>45038236</v>
      </c>
      <c r="BK253" s="96">
        <v>44880758</v>
      </c>
      <c r="BL253" s="96">
        <v>44690584</v>
      </c>
      <c r="BM253" s="96">
        <v>44474512</v>
      </c>
      <c r="BN253" s="96">
        <v>44207754</v>
      </c>
      <c r="BO253" s="96">
        <v>43848986</v>
      </c>
      <c r="BP253" s="96">
        <v>38000000</v>
      </c>
      <c r="BQ253" s="96">
        <v>37000000</v>
      </c>
    </row>
    <row r="254" spans="1:69" x14ac:dyDescent="0.25">
      <c r="A254" s="96" t="s">
        <v>4003</v>
      </c>
      <c r="B254" s="96" t="s">
        <v>4002</v>
      </c>
      <c r="C254" s="96" t="s">
        <v>4215</v>
      </c>
      <c r="D254" s="101">
        <f t="shared" si="3"/>
        <v>2679859082.8823528</v>
      </c>
      <c r="E254" s="96" t="s">
        <v>4216</v>
      </c>
      <c r="F254" s="96">
        <v>1150380907</v>
      </c>
      <c r="G254" s="96">
        <v>1156312850</v>
      </c>
      <c r="H254" s="96">
        <v>1174798609</v>
      </c>
      <c r="I254" s="96">
        <v>1204748060</v>
      </c>
      <c r="J254" s="96">
        <v>1234451965</v>
      </c>
      <c r="K254" s="96">
        <v>1264792470</v>
      </c>
      <c r="L254" s="96">
        <v>1298570988</v>
      </c>
      <c r="M254" s="96">
        <v>1331733785</v>
      </c>
      <c r="N254" s="96">
        <v>1365940814</v>
      </c>
      <c r="O254" s="96">
        <v>1401859276</v>
      </c>
      <c r="P254" s="96">
        <v>1438619338</v>
      </c>
      <c r="Q254" s="96">
        <v>1476040539</v>
      </c>
      <c r="R254" s="96">
        <v>1511859032</v>
      </c>
      <c r="S254" s="96">
        <v>1546902049</v>
      </c>
      <c r="T254" s="96">
        <v>1580636939</v>
      </c>
      <c r="U254" s="96">
        <v>1612318924</v>
      </c>
      <c r="V254" s="96">
        <v>1642551579</v>
      </c>
      <c r="W254" s="96">
        <v>1671447988</v>
      </c>
      <c r="X254" s="96">
        <v>1700522170</v>
      </c>
      <c r="Y254" s="96">
        <v>1729995976</v>
      </c>
      <c r="Z254" s="96">
        <v>1759117944</v>
      </c>
      <c r="AA254" s="96">
        <v>1789283942</v>
      </c>
      <c r="AB254" s="96">
        <v>1821682118</v>
      </c>
      <c r="AC254" s="96">
        <v>1853950774</v>
      </c>
      <c r="AD254" s="96">
        <v>1885288819</v>
      </c>
      <c r="AE254" s="96">
        <v>1917212117</v>
      </c>
      <c r="AF254" s="96">
        <v>1950753895</v>
      </c>
      <c r="AG254" s="96">
        <v>1985853431</v>
      </c>
      <c r="AH254" s="96">
        <v>2021166474</v>
      </c>
      <c r="AI254" s="96">
        <v>2055452501</v>
      </c>
      <c r="AJ254" s="96">
        <v>2089694834</v>
      </c>
      <c r="AK254" s="96">
        <v>2122646055</v>
      </c>
      <c r="AL254" s="96">
        <v>2153048678</v>
      </c>
      <c r="AM254" s="96">
        <v>2181630524</v>
      </c>
      <c r="AN254" s="96">
        <v>2209554204</v>
      </c>
      <c r="AO254" s="96">
        <v>2236974487</v>
      </c>
      <c r="AP254" s="96">
        <v>2264204292</v>
      </c>
      <c r="AQ254" s="96">
        <v>2291164795</v>
      </c>
      <c r="AR254" s="96">
        <v>2317182887</v>
      </c>
      <c r="AS254" s="96">
        <v>2341864677</v>
      </c>
      <c r="AT254" s="96">
        <v>2365641663</v>
      </c>
      <c r="AU254" s="96">
        <v>2388674025</v>
      </c>
      <c r="AV254" s="96">
        <v>2410459773</v>
      </c>
      <c r="AW254" s="96">
        <v>2431477678</v>
      </c>
      <c r="AX254" s="96">
        <v>2452531807</v>
      </c>
      <c r="AY254" s="96">
        <v>2473577600</v>
      </c>
      <c r="AZ254" s="96">
        <v>2493662803</v>
      </c>
      <c r="BA254" s="96">
        <v>2512581065</v>
      </c>
      <c r="BB254" s="96">
        <v>2532733854</v>
      </c>
      <c r="BC254" s="96">
        <v>2553367200</v>
      </c>
      <c r="BD254" s="96">
        <v>2573584518</v>
      </c>
      <c r="BE254" s="96">
        <v>2594928568</v>
      </c>
      <c r="BF254" s="96">
        <v>2618529566</v>
      </c>
      <c r="BG254" s="96">
        <v>2642664969</v>
      </c>
      <c r="BH254" s="96">
        <v>2666297149</v>
      </c>
      <c r="BI254" s="96">
        <v>2689570305</v>
      </c>
      <c r="BJ254" s="96">
        <v>2711688425</v>
      </c>
      <c r="BK254" s="96">
        <v>2733612094</v>
      </c>
      <c r="BL254" s="96">
        <v>2754139881</v>
      </c>
      <c r="BM254" s="96">
        <v>2772716573</v>
      </c>
      <c r="BN254" s="96">
        <v>2787915973</v>
      </c>
      <c r="BO254" s="96">
        <v>2799436415</v>
      </c>
      <c r="BP254" s="96">
        <v>2803249752</v>
      </c>
      <c r="BQ254" s="96">
        <v>2810588102</v>
      </c>
    </row>
    <row r="255" spans="1:69" x14ac:dyDescent="0.25">
      <c r="A255" s="96" t="s">
        <v>151</v>
      </c>
      <c r="B255" s="96" t="s">
        <v>487</v>
      </c>
      <c r="C255" s="96" t="s">
        <v>4215</v>
      </c>
      <c r="D255" s="101">
        <f t="shared" si="3"/>
        <v>3391922.2941176472</v>
      </c>
      <c r="E255" s="96" t="s">
        <v>4216</v>
      </c>
      <c r="F255" s="96">
        <v>2529021</v>
      </c>
      <c r="G255" s="96">
        <v>2561153</v>
      </c>
      <c r="H255" s="96">
        <v>2592441</v>
      </c>
      <c r="I255" s="96">
        <v>2622936</v>
      </c>
      <c r="J255" s="96">
        <v>2652376</v>
      </c>
      <c r="K255" s="96">
        <v>2680427</v>
      </c>
      <c r="L255" s="96">
        <v>2707030</v>
      </c>
      <c r="M255" s="96">
        <v>2731847</v>
      </c>
      <c r="N255" s="96">
        <v>2754417</v>
      </c>
      <c r="O255" s="96">
        <v>2773957</v>
      </c>
      <c r="P255" s="96">
        <v>2790265</v>
      </c>
      <c r="Q255" s="96">
        <v>2805492</v>
      </c>
      <c r="R255" s="96">
        <v>2821086</v>
      </c>
      <c r="S255" s="96">
        <v>2836825</v>
      </c>
      <c r="T255" s="96">
        <v>2853588</v>
      </c>
      <c r="U255" s="96">
        <v>2871947</v>
      </c>
      <c r="V255" s="96">
        <v>2891094</v>
      </c>
      <c r="W255" s="96">
        <v>2909327</v>
      </c>
      <c r="X255" s="96">
        <v>2925840</v>
      </c>
      <c r="Y255" s="96">
        <v>2940729</v>
      </c>
      <c r="Z255" s="96">
        <v>2953750</v>
      </c>
      <c r="AA255" s="96">
        <v>2966076</v>
      </c>
      <c r="AB255" s="96">
        <v>2979182</v>
      </c>
      <c r="AC255" s="96">
        <v>2993285</v>
      </c>
      <c r="AD255" s="96">
        <v>3008255</v>
      </c>
      <c r="AE255" s="96">
        <v>3024218</v>
      </c>
      <c r="AF255" s="96">
        <v>3041205</v>
      </c>
      <c r="AG255" s="96">
        <v>3058787</v>
      </c>
      <c r="AH255" s="96">
        <v>3077760</v>
      </c>
      <c r="AI255" s="96">
        <v>3097889</v>
      </c>
      <c r="AJ255" s="96">
        <v>3117012</v>
      </c>
      <c r="AK255" s="96">
        <v>3135374</v>
      </c>
      <c r="AL255" s="96">
        <v>3153732</v>
      </c>
      <c r="AM255" s="96">
        <v>3171747</v>
      </c>
      <c r="AN255" s="96">
        <v>3189945</v>
      </c>
      <c r="AO255" s="96">
        <v>3208300</v>
      </c>
      <c r="AP255" s="96">
        <v>3226633</v>
      </c>
      <c r="AQ255" s="96">
        <v>3245069</v>
      </c>
      <c r="AR255" s="96">
        <v>3262683</v>
      </c>
      <c r="AS255" s="96">
        <v>3278963</v>
      </c>
      <c r="AT255" s="96">
        <v>3292224</v>
      </c>
      <c r="AU255" s="96">
        <v>3300939</v>
      </c>
      <c r="AV255" s="96">
        <v>3306441</v>
      </c>
      <c r="AW255" s="96">
        <v>3310202</v>
      </c>
      <c r="AX255" s="96">
        <v>3313801</v>
      </c>
      <c r="AY255" s="96">
        <v>3317665</v>
      </c>
      <c r="AZ255" s="96">
        <v>3322282</v>
      </c>
      <c r="BA255" s="96">
        <v>3328651</v>
      </c>
      <c r="BB255" s="96">
        <v>3336126</v>
      </c>
      <c r="BC255" s="96">
        <v>3344156</v>
      </c>
      <c r="BD255" s="96">
        <v>3352651</v>
      </c>
      <c r="BE255" s="96">
        <v>3361637</v>
      </c>
      <c r="BF255" s="96">
        <v>3371133</v>
      </c>
      <c r="BG255" s="96">
        <v>3381180</v>
      </c>
      <c r="BH255" s="96">
        <v>3391662</v>
      </c>
      <c r="BI255" s="96">
        <v>3402818</v>
      </c>
      <c r="BJ255" s="96">
        <v>3413766</v>
      </c>
      <c r="BK255" s="96">
        <v>3422200</v>
      </c>
      <c r="BL255" s="96">
        <v>3427042</v>
      </c>
      <c r="BM255" s="96">
        <v>3428409</v>
      </c>
      <c r="BN255" s="96">
        <v>3429086</v>
      </c>
      <c r="BO255" s="96">
        <v>3426260</v>
      </c>
      <c r="BP255" s="96">
        <v>3422794</v>
      </c>
      <c r="BQ255" s="96">
        <v>3423108</v>
      </c>
    </row>
    <row r="256" spans="1:69" x14ac:dyDescent="0.25">
      <c r="A256" s="96" t="s">
        <v>488</v>
      </c>
      <c r="B256" s="96" t="s">
        <v>57</v>
      </c>
      <c r="C256" s="96" t="s">
        <v>4215</v>
      </c>
      <c r="D256" s="101">
        <f t="shared" si="3"/>
        <v>319834971.11764705</v>
      </c>
      <c r="E256" s="96" t="s">
        <v>4216</v>
      </c>
      <c r="F256" s="96">
        <v>180671000</v>
      </c>
      <c r="G256" s="96">
        <v>183691000</v>
      </c>
      <c r="H256" s="96">
        <v>186538000</v>
      </c>
      <c r="I256" s="96">
        <v>189242000</v>
      </c>
      <c r="J256" s="96">
        <v>191889000</v>
      </c>
      <c r="K256" s="96">
        <v>194303000</v>
      </c>
      <c r="L256" s="96">
        <v>196560000</v>
      </c>
      <c r="M256" s="96">
        <v>198712000</v>
      </c>
      <c r="N256" s="96">
        <v>200706000</v>
      </c>
      <c r="O256" s="96">
        <v>202677000</v>
      </c>
      <c r="P256" s="96">
        <v>205052000</v>
      </c>
      <c r="Q256" s="96">
        <v>207661000</v>
      </c>
      <c r="R256" s="96">
        <v>209896000</v>
      </c>
      <c r="S256" s="96">
        <v>211909000</v>
      </c>
      <c r="T256" s="96">
        <v>213854000</v>
      </c>
      <c r="U256" s="96">
        <v>215973000</v>
      </c>
      <c r="V256" s="96">
        <v>218035000</v>
      </c>
      <c r="W256" s="96">
        <v>220239000</v>
      </c>
      <c r="X256" s="96">
        <v>222585000</v>
      </c>
      <c r="Y256" s="96">
        <v>225055000</v>
      </c>
      <c r="Z256" s="96">
        <v>227225000</v>
      </c>
      <c r="AA256" s="96">
        <v>229466000</v>
      </c>
      <c r="AB256" s="96">
        <v>231664000</v>
      </c>
      <c r="AC256" s="96">
        <v>233792000</v>
      </c>
      <c r="AD256" s="96">
        <v>235825000</v>
      </c>
      <c r="AE256" s="96">
        <v>237924000</v>
      </c>
      <c r="AF256" s="96">
        <v>240133000</v>
      </c>
      <c r="AG256" s="96">
        <v>242289000</v>
      </c>
      <c r="AH256" s="96">
        <v>244499000</v>
      </c>
      <c r="AI256" s="96">
        <v>246819000</v>
      </c>
      <c r="AJ256" s="96">
        <v>249623000</v>
      </c>
      <c r="AK256" s="96">
        <v>252981000</v>
      </c>
      <c r="AL256" s="96">
        <v>256514000</v>
      </c>
      <c r="AM256" s="96">
        <v>259919000</v>
      </c>
      <c r="AN256" s="96">
        <v>263126000</v>
      </c>
      <c r="AO256" s="96">
        <v>266278000</v>
      </c>
      <c r="AP256" s="96">
        <v>269394000</v>
      </c>
      <c r="AQ256" s="96">
        <v>272657000</v>
      </c>
      <c r="AR256" s="96">
        <v>275854000</v>
      </c>
      <c r="AS256" s="96">
        <v>279040000</v>
      </c>
      <c r="AT256" s="96">
        <v>282162411</v>
      </c>
      <c r="AU256" s="96">
        <v>284968955</v>
      </c>
      <c r="AV256" s="96">
        <v>287625193</v>
      </c>
      <c r="AW256" s="96">
        <v>290107933</v>
      </c>
      <c r="AX256" s="96">
        <v>292805298</v>
      </c>
      <c r="AY256" s="96">
        <v>295516599</v>
      </c>
      <c r="AZ256" s="96">
        <v>298379912</v>
      </c>
      <c r="BA256" s="96">
        <v>301231207</v>
      </c>
      <c r="BB256" s="96">
        <v>304093966</v>
      </c>
      <c r="BC256" s="96">
        <v>306771529</v>
      </c>
      <c r="BD256" s="96">
        <v>309327143</v>
      </c>
      <c r="BE256" s="96">
        <v>311583481</v>
      </c>
      <c r="BF256" s="96">
        <v>313877662</v>
      </c>
      <c r="BG256" s="96">
        <v>316059947</v>
      </c>
      <c r="BH256" s="96">
        <v>318386329</v>
      </c>
      <c r="BI256" s="96">
        <v>320738994</v>
      </c>
      <c r="BJ256" s="96">
        <v>323071755</v>
      </c>
      <c r="BK256" s="96">
        <v>325122128</v>
      </c>
      <c r="BL256" s="96">
        <v>326838199</v>
      </c>
      <c r="BM256" s="96">
        <v>328329953</v>
      </c>
      <c r="BN256" s="96">
        <v>331526933</v>
      </c>
      <c r="BO256" s="96">
        <v>332048977</v>
      </c>
      <c r="BP256" s="96">
        <v>333271411</v>
      </c>
      <c r="BQ256" s="96">
        <v>334914895</v>
      </c>
    </row>
    <row r="257" spans="1:69" x14ac:dyDescent="0.25">
      <c r="A257" s="96" t="s">
        <v>176</v>
      </c>
      <c r="B257" s="96" t="s">
        <v>489</v>
      </c>
      <c r="C257" s="96" t="s">
        <v>4215</v>
      </c>
      <c r="D257" s="101">
        <f t="shared" si="3"/>
        <v>31405579.411764707</v>
      </c>
      <c r="E257" s="96" t="s">
        <v>4216</v>
      </c>
      <c r="F257" s="96">
        <v>8372311</v>
      </c>
      <c r="G257" s="96">
        <v>8692048</v>
      </c>
      <c r="H257" s="96">
        <v>9038222</v>
      </c>
      <c r="I257" s="96">
        <v>9394588</v>
      </c>
      <c r="J257" s="96">
        <v>9758147</v>
      </c>
      <c r="K257" s="96">
        <v>10130096</v>
      </c>
      <c r="L257" s="96">
        <v>10504969</v>
      </c>
      <c r="M257" s="96">
        <v>10881533</v>
      </c>
      <c r="N257" s="96">
        <v>11261600</v>
      </c>
      <c r="O257" s="96">
        <v>11641640</v>
      </c>
      <c r="P257" s="96">
        <v>12011361</v>
      </c>
      <c r="Q257" s="96">
        <v>12370120</v>
      </c>
      <c r="R257" s="96">
        <v>12733242</v>
      </c>
      <c r="S257" s="96">
        <v>13107928</v>
      </c>
      <c r="T257" s="96">
        <v>13494711</v>
      </c>
      <c r="U257" s="96">
        <v>13894347</v>
      </c>
      <c r="V257" s="96">
        <v>14307397</v>
      </c>
      <c r="W257" s="96">
        <v>14731709</v>
      </c>
      <c r="X257" s="96">
        <v>15154314</v>
      </c>
      <c r="Y257" s="96">
        <v>15558907</v>
      </c>
      <c r="Z257" s="96">
        <v>15947129</v>
      </c>
      <c r="AA257" s="96">
        <v>16335642</v>
      </c>
      <c r="AB257" s="96">
        <v>16735643</v>
      </c>
      <c r="AC257" s="96">
        <v>17152857</v>
      </c>
      <c r="AD257" s="96">
        <v>17594364</v>
      </c>
      <c r="AE257" s="96">
        <v>18063201</v>
      </c>
      <c r="AF257" s="96">
        <v>18560008</v>
      </c>
      <c r="AG257" s="96">
        <v>19077170</v>
      </c>
      <c r="AH257" s="96">
        <v>19600028</v>
      </c>
      <c r="AI257" s="96">
        <v>20102902</v>
      </c>
      <c r="AJ257" s="96">
        <v>20510000</v>
      </c>
      <c r="AK257" s="96">
        <v>20952000</v>
      </c>
      <c r="AL257" s="96">
        <v>21449000</v>
      </c>
      <c r="AM257" s="96">
        <v>21942000</v>
      </c>
      <c r="AN257" s="96">
        <v>22377000</v>
      </c>
      <c r="AO257" s="96">
        <v>22785000</v>
      </c>
      <c r="AP257" s="96">
        <v>23225000</v>
      </c>
      <c r="AQ257" s="96">
        <v>23667000</v>
      </c>
      <c r="AR257" s="96">
        <v>24051000</v>
      </c>
      <c r="AS257" s="96">
        <v>24311650</v>
      </c>
      <c r="AT257" s="96">
        <v>24650400</v>
      </c>
      <c r="AU257" s="96">
        <v>24964450</v>
      </c>
      <c r="AV257" s="96">
        <v>25271850</v>
      </c>
      <c r="AW257" s="96">
        <v>25567650</v>
      </c>
      <c r="AX257" s="96">
        <v>25864350</v>
      </c>
      <c r="AY257" s="96">
        <v>26167000</v>
      </c>
      <c r="AZ257" s="96">
        <v>26488250</v>
      </c>
      <c r="BA257" s="96">
        <v>26868000</v>
      </c>
      <c r="BB257" s="96">
        <v>27302800</v>
      </c>
      <c r="BC257" s="96">
        <v>27767400</v>
      </c>
      <c r="BD257" s="96">
        <v>28562400</v>
      </c>
      <c r="BE257" s="96">
        <v>29339400</v>
      </c>
      <c r="BF257" s="96">
        <v>29774500</v>
      </c>
      <c r="BG257" s="96">
        <v>30243200</v>
      </c>
      <c r="BH257" s="96">
        <v>30757700</v>
      </c>
      <c r="BI257" s="96">
        <v>31298900</v>
      </c>
      <c r="BJ257" s="96">
        <v>31847900</v>
      </c>
      <c r="BK257" s="96">
        <v>32388600</v>
      </c>
      <c r="BL257" s="96">
        <v>32956100</v>
      </c>
      <c r="BM257" s="96">
        <v>33580350</v>
      </c>
      <c r="BN257" s="96">
        <v>34232050</v>
      </c>
      <c r="BO257" s="96">
        <v>34915100</v>
      </c>
      <c r="BP257" s="96">
        <v>35648100</v>
      </c>
      <c r="BQ257" s="96">
        <v>36412350</v>
      </c>
    </row>
    <row r="258" spans="1:69" x14ac:dyDescent="0.25">
      <c r="A258" s="96" t="s">
        <v>4001</v>
      </c>
      <c r="B258" s="96" t="s">
        <v>4000</v>
      </c>
      <c r="C258" s="96" t="s">
        <v>4215</v>
      </c>
      <c r="D258" s="101">
        <f t="shared" si="3"/>
        <v>106837.94117647059</v>
      </c>
      <c r="E258" s="96" t="s">
        <v>4216</v>
      </c>
      <c r="F258" s="96">
        <v>84141</v>
      </c>
      <c r="G258" s="96">
        <v>85666</v>
      </c>
      <c r="H258" s="96">
        <v>87183</v>
      </c>
      <c r="I258" s="96">
        <v>88638</v>
      </c>
      <c r="J258" s="96">
        <v>90053</v>
      </c>
      <c r="K258" s="96">
        <v>91495</v>
      </c>
      <c r="L258" s="96">
        <v>92957</v>
      </c>
      <c r="M258" s="96">
        <v>94382</v>
      </c>
      <c r="N258" s="96">
        <v>95758</v>
      </c>
      <c r="O258" s="96">
        <v>97126</v>
      </c>
      <c r="P258" s="96">
        <v>98459</v>
      </c>
      <c r="Q258" s="96">
        <v>99699</v>
      </c>
      <c r="R258" s="96">
        <v>100843</v>
      </c>
      <c r="S258" s="96">
        <v>101924</v>
      </c>
      <c r="T258" s="96">
        <v>102951</v>
      </c>
      <c r="U258" s="96">
        <v>103879</v>
      </c>
      <c r="V258" s="96">
        <v>104709</v>
      </c>
      <c r="W258" s="96">
        <v>105499</v>
      </c>
      <c r="X258" s="96">
        <v>106236</v>
      </c>
      <c r="Y258" s="96">
        <v>106882</v>
      </c>
      <c r="Z258" s="96">
        <v>107480</v>
      </c>
      <c r="AA258" s="96">
        <v>108191</v>
      </c>
      <c r="AB258" s="96">
        <v>108974</v>
      </c>
      <c r="AC258" s="96">
        <v>109684</v>
      </c>
      <c r="AD258" s="96">
        <v>110329</v>
      </c>
      <c r="AE258" s="96">
        <v>110906</v>
      </c>
      <c r="AF258" s="96">
        <v>111388</v>
      </c>
      <c r="AG258" s="96">
        <v>111770</v>
      </c>
      <c r="AH258" s="96">
        <v>112076</v>
      </c>
      <c r="AI258" s="96">
        <v>112320</v>
      </c>
      <c r="AJ258" s="96">
        <v>112487</v>
      </c>
      <c r="AK258" s="96">
        <v>112780</v>
      </c>
      <c r="AL258" s="96">
        <v>113222</v>
      </c>
      <c r="AM258" s="96">
        <v>113621</v>
      </c>
      <c r="AN258" s="96">
        <v>113944</v>
      </c>
      <c r="AO258" s="96">
        <v>114174</v>
      </c>
      <c r="AP258" s="96">
        <v>114290</v>
      </c>
      <c r="AQ258" s="96">
        <v>114276</v>
      </c>
      <c r="AR258" s="96">
        <v>114165</v>
      </c>
      <c r="AS258" s="96">
        <v>113995</v>
      </c>
      <c r="AT258" s="96">
        <v>113813</v>
      </c>
      <c r="AU258" s="96">
        <v>113641</v>
      </c>
      <c r="AV258" s="96">
        <v>113450</v>
      </c>
      <c r="AW258" s="96">
        <v>113108</v>
      </c>
      <c r="AX258" s="96">
        <v>112608</v>
      </c>
      <c r="AY258" s="96">
        <v>112043</v>
      </c>
      <c r="AZ258" s="96">
        <v>111427</v>
      </c>
      <c r="BA258" s="96">
        <v>110824</v>
      </c>
      <c r="BB258" s="96">
        <v>110316</v>
      </c>
      <c r="BC258" s="96">
        <v>109840</v>
      </c>
      <c r="BD258" s="96">
        <v>109308</v>
      </c>
      <c r="BE258" s="96">
        <v>108703</v>
      </c>
      <c r="BF258" s="96">
        <v>108083</v>
      </c>
      <c r="BG258" s="96">
        <v>107450</v>
      </c>
      <c r="BH258" s="96">
        <v>106912</v>
      </c>
      <c r="BI258" s="96">
        <v>106482</v>
      </c>
      <c r="BJ258" s="96">
        <v>105963</v>
      </c>
      <c r="BK258" s="96">
        <v>105549</v>
      </c>
      <c r="BL258" s="96">
        <v>105281</v>
      </c>
      <c r="BM258" s="96">
        <v>104924</v>
      </c>
      <c r="BN258" s="96">
        <v>104632</v>
      </c>
      <c r="BO258" s="96">
        <v>104332</v>
      </c>
      <c r="BP258" s="96">
        <v>103948</v>
      </c>
      <c r="BQ258" s="96">
        <v>103698</v>
      </c>
    </row>
    <row r="259" spans="1:69" x14ac:dyDescent="0.25">
      <c r="A259" s="96" t="s">
        <v>3999</v>
      </c>
      <c r="B259" s="96" t="s">
        <v>490</v>
      </c>
      <c r="C259" s="96" t="s">
        <v>4215</v>
      </c>
      <c r="D259" s="101">
        <f t="shared" si="3"/>
        <v>29150716</v>
      </c>
      <c r="E259" s="96" t="s">
        <v>4216</v>
      </c>
      <c r="F259" s="96">
        <v>8156937</v>
      </c>
      <c r="G259" s="96">
        <v>8453106</v>
      </c>
      <c r="H259" s="96">
        <v>8754082</v>
      </c>
      <c r="I259" s="96">
        <v>9059953</v>
      </c>
      <c r="J259" s="96">
        <v>9371333</v>
      </c>
      <c r="K259" s="96">
        <v>9688138</v>
      </c>
      <c r="L259" s="96">
        <v>10010685</v>
      </c>
      <c r="M259" s="96">
        <v>10338848</v>
      </c>
      <c r="N259" s="96">
        <v>10672654</v>
      </c>
      <c r="O259" s="96">
        <v>11011335</v>
      </c>
      <c r="P259" s="96">
        <v>11355475</v>
      </c>
      <c r="Q259" s="96">
        <v>11705674</v>
      </c>
      <c r="R259" s="96">
        <v>12061621</v>
      </c>
      <c r="S259" s="96">
        <v>12424804</v>
      </c>
      <c r="T259" s="96">
        <v>12796220</v>
      </c>
      <c r="U259" s="96">
        <v>13176387</v>
      </c>
      <c r="V259" s="96">
        <v>13566112</v>
      </c>
      <c r="W259" s="96">
        <v>13965250</v>
      </c>
      <c r="X259" s="96">
        <v>14372959</v>
      </c>
      <c r="Y259" s="96">
        <v>14788523</v>
      </c>
      <c r="Z259" s="96">
        <v>15210443</v>
      </c>
      <c r="AA259" s="96">
        <v>15638426</v>
      </c>
      <c r="AB259" s="96">
        <v>16071654</v>
      </c>
      <c r="AC259" s="96">
        <v>16509596</v>
      </c>
      <c r="AD259" s="96">
        <v>16953234</v>
      </c>
      <c r="AE259" s="96">
        <v>17402304</v>
      </c>
      <c r="AF259" s="96">
        <v>17860872</v>
      </c>
      <c r="AG259" s="96">
        <v>18328655</v>
      </c>
      <c r="AH259" s="96">
        <v>18800770</v>
      </c>
      <c r="AI259" s="96">
        <v>19275292</v>
      </c>
      <c r="AJ259" s="96">
        <v>19750579</v>
      </c>
      <c r="AK259" s="96">
        <v>20226214</v>
      </c>
      <c r="AL259" s="96">
        <v>20700461</v>
      </c>
      <c r="AM259" s="96">
        <v>21172100</v>
      </c>
      <c r="AN259" s="96">
        <v>21640833</v>
      </c>
      <c r="AO259" s="96">
        <v>22107286</v>
      </c>
      <c r="AP259" s="96">
        <v>22572110</v>
      </c>
      <c r="AQ259" s="96">
        <v>23037561</v>
      </c>
      <c r="AR259" s="96">
        <v>23503819</v>
      </c>
      <c r="AS259" s="96">
        <v>23966960</v>
      </c>
      <c r="AT259" s="96">
        <v>24427729</v>
      </c>
      <c r="AU259" s="96">
        <v>24880203</v>
      </c>
      <c r="AV259" s="96">
        <v>25330929</v>
      </c>
      <c r="AW259" s="96">
        <v>25782029</v>
      </c>
      <c r="AX259" s="96">
        <v>26226927</v>
      </c>
      <c r="AY259" s="96">
        <v>26668785</v>
      </c>
      <c r="AZ259" s="96">
        <v>27102081</v>
      </c>
      <c r="BA259" s="96">
        <v>27525097</v>
      </c>
      <c r="BB259" s="96">
        <v>27933833</v>
      </c>
      <c r="BC259" s="96">
        <v>28327892</v>
      </c>
      <c r="BD259" s="96">
        <v>28715022</v>
      </c>
      <c r="BE259" s="96">
        <v>29096159</v>
      </c>
      <c r="BF259" s="96">
        <v>29470426</v>
      </c>
      <c r="BG259" s="96">
        <v>29838021</v>
      </c>
      <c r="BH259" s="96">
        <v>30193258</v>
      </c>
      <c r="BI259" s="96">
        <v>30529716</v>
      </c>
      <c r="BJ259" s="96">
        <v>30741464</v>
      </c>
      <c r="BK259" s="96">
        <v>30563433</v>
      </c>
      <c r="BL259" s="96">
        <v>29825653</v>
      </c>
      <c r="BM259" s="96">
        <v>28971683</v>
      </c>
      <c r="BN259" s="96">
        <v>28490453</v>
      </c>
      <c r="BO259" s="96">
        <v>28199867</v>
      </c>
      <c r="BP259" s="96">
        <v>28301696</v>
      </c>
      <c r="BQ259" s="96">
        <v>28838499</v>
      </c>
    </row>
    <row r="260" spans="1:69" x14ac:dyDescent="0.25">
      <c r="A260" s="96" t="s">
        <v>491</v>
      </c>
      <c r="B260" s="96" t="s">
        <v>3998</v>
      </c>
      <c r="C260" s="96" t="s">
        <v>4215</v>
      </c>
      <c r="D260" s="101">
        <f t="shared" si="3"/>
        <v>29111.882352941175</v>
      </c>
      <c r="E260" s="96" t="s">
        <v>4216</v>
      </c>
      <c r="F260" s="96">
        <v>7850</v>
      </c>
      <c r="G260" s="96">
        <v>7885</v>
      </c>
      <c r="H260" s="96">
        <v>7902</v>
      </c>
      <c r="I260" s="96">
        <v>7919</v>
      </c>
      <c r="J260" s="96">
        <v>7949</v>
      </c>
      <c r="K260" s="96">
        <v>8018</v>
      </c>
      <c r="L260" s="96">
        <v>8139</v>
      </c>
      <c r="M260" s="96">
        <v>8337</v>
      </c>
      <c r="N260" s="96">
        <v>8649</v>
      </c>
      <c r="O260" s="96">
        <v>9117</v>
      </c>
      <c r="P260" s="96">
        <v>9581</v>
      </c>
      <c r="Q260" s="96">
        <v>9813</v>
      </c>
      <c r="R260" s="96">
        <v>9907</v>
      </c>
      <c r="S260" s="96">
        <v>10018</v>
      </c>
      <c r="T260" s="96">
        <v>10146</v>
      </c>
      <c r="U260" s="96">
        <v>10282</v>
      </c>
      <c r="V260" s="96">
        <v>10428</v>
      </c>
      <c r="W260" s="96">
        <v>10578</v>
      </c>
      <c r="X260" s="96">
        <v>10727</v>
      </c>
      <c r="Y260" s="96">
        <v>10876</v>
      </c>
      <c r="Z260" s="96">
        <v>11109</v>
      </c>
      <c r="AA260" s="96">
        <v>11472</v>
      </c>
      <c r="AB260" s="96">
        <v>11889</v>
      </c>
      <c r="AC260" s="96">
        <v>12315</v>
      </c>
      <c r="AD260" s="96">
        <v>12753</v>
      </c>
      <c r="AE260" s="96">
        <v>13202</v>
      </c>
      <c r="AF260" s="96">
        <v>13656</v>
      </c>
      <c r="AG260" s="96">
        <v>14117</v>
      </c>
      <c r="AH260" s="96">
        <v>14593</v>
      </c>
      <c r="AI260" s="96">
        <v>15091</v>
      </c>
      <c r="AJ260" s="96">
        <v>15617</v>
      </c>
      <c r="AK260" s="96">
        <v>16090</v>
      </c>
      <c r="AL260" s="96">
        <v>16476</v>
      </c>
      <c r="AM260" s="96">
        <v>16855</v>
      </c>
      <c r="AN260" s="96">
        <v>17255</v>
      </c>
      <c r="AO260" s="96">
        <v>17674</v>
      </c>
      <c r="AP260" s="96">
        <v>18120</v>
      </c>
      <c r="AQ260" s="96">
        <v>18591</v>
      </c>
      <c r="AR260" s="96">
        <v>19079</v>
      </c>
      <c r="AS260" s="96">
        <v>19586</v>
      </c>
      <c r="AT260" s="96">
        <v>20104</v>
      </c>
      <c r="AU260" s="96">
        <v>20657</v>
      </c>
      <c r="AV260" s="96">
        <v>21288</v>
      </c>
      <c r="AW260" s="96">
        <v>21982</v>
      </c>
      <c r="AX260" s="96">
        <v>22715</v>
      </c>
      <c r="AY260" s="96">
        <v>23497</v>
      </c>
      <c r="AZ260" s="96">
        <v>24323</v>
      </c>
      <c r="BA260" s="96">
        <v>25191</v>
      </c>
      <c r="BB260" s="96">
        <v>26115</v>
      </c>
      <c r="BC260" s="96">
        <v>27044</v>
      </c>
      <c r="BD260" s="96">
        <v>27556</v>
      </c>
      <c r="BE260" s="96">
        <v>27962</v>
      </c>
      <c r="BF260" s="96">
        <v>28421</v>
      </c>
      <c r="BG260" s="96">
        <v>28657</v>
      </c>
      <c r="BH260" s="96">
        <v>28971</v>
      </c>
      <c r="BI260" s="96">
        <v>29366</v>
      </c>
      <c r="BJ260" s="96">
        <v>29739</v>
      </c>
      <c r="BK260" s="96">
        <v>30060</v>
      </c>
      <c r="BL260" s="96">
        <v>30335</v>
      </c>
      <c r="BM260" s="96">
        <v>30610</v>
      </c>
      <c r="BN260" s="96">
        <v>30910</v>
      </c>
      <c r="BO260" s="96">
        <v>31122</v>
      </c>
      <c r="BP260" s="96">
        <v>31305</v>
      </c>
      <c r="BQ260" s="96">
        <v>31538</v>
      </c>
    </row>
    <row r="261" spans="1:69" x14ac:dyDescent="0.25">
      <c r="A261" s="96" t="s">
        <v>3997</v>
      </c>
      <c r="B261" s="96" t="s">
        <v>3996</v>
      </c>
      <c r="C261" s="96" t="s">
        <v>4215</v>
      </c>
      <c r="D261" s="101">
        <f t="shared" ref="D261:D270" si="4">AVERAGE(BA261:BQ261)</f>
        <v>107327.35294117648</v>
      </c>
      <c r="E261" s="96" t="s">
        <v>4216</v>
      </c>
      <c r="F261" s="96">
        <v>32500</v>
      </c>
      <c r="G261" s="96">
        <v>34300</v>
      </c>
      <c r="H261" s="96">
        <v>35000</v>
      </c>
      <c r="I261" s="96">
        <v>39800</v>
      </c>
      <c r="J261" s="96">
        <v>40800</v>
      </c>
      <c r="K261" s="96">
        <v>43500</v>
      </c>
      <c r="L261" s="96">
        <v>46200</v>
      </c>
      <c r="M261" s="96">
        <v>49100</v>
      </c>
      <c r="N261" s="96">
        <v>55700</v>
      </c>
      <c r="O261" s="96">
        <v>60300</v>
      </c>
      <c r="P261" s="96">
        <v>63476</v>
      </c>
      <c r="Q261" s="96">
        <v>70937</v>
      </c>
      <c r="R261" s="96">
        <v>76319</v>
      </c>
      <c r="S261" s="96">
        <v>84121</v>
      </c>
      <c r="T261" s="96">
        <v>89941</v>
      </c>
      <c r="U261" s="96">
        <v>94484</v>
      </c>
      <c r="V261" s="96">
        <v>96166</v>
      </c>
      <c r="W261" s="96">
        <v>93203</v>
      </c>
      <c r="X261" s="96">
        <v>95929</v>
      </c>
      <c r="Y261" s="96">
        <v>96183</v>
      </c>
      <c r="Z261" s="96">
        <v>99636</v>
      </c>
      <c r="AA261" s="96">
        <v>99853</v>
      </c>
      <c r="AB261" s="96">
        <v>100068</v>
      </c>
      <c r="AC261" s="96">
        <v>100348</v>
      </c>
      <c r="AD261" s="96">
        <v>100600</v>
      </c>
      <c r="AE261" s="96">
        <v>100760</v>
      </c>
      <c r="AF261" s="96">
        <v>100842</v>
      </c>
      <c r="AG261" s="96">
        <v>100901</v>
      </c>
      <c r="AH261" s="96">
        <v>100952</v>
      </c>
      <c r="AI261" s="96">
        <v>101041</v>
      </c>
      <c r="AJ261" s="96">
        <v>103963</v>
      </c>
      <c r="AK261" s="96">
        <v>104807</v>
      </c>
      <c r="AL261" s="96">
        <v>105712</v>
      </c>
      <c r="AM261" s="96">
        <v>106578</v>
      </c>
      <c r="AN261" s="96">
        <v>107318</v>
      </c>
      <c r="AO261" s="96">
        <v>107818</v>
      </c>
      <c r="AP261" s="96">
        <v>108095</v>
      </c>
      <c r="AQ261" s="96">
        <v>108357</v>
      </c>
      <c r="AR261" s="96">
        <v>108537</v>
      </c>
      <c r="AS261" s="96">
        <v>108599</v>
      </c>
      <c r="AT261" s="96">
        <v>108642</v>
      </c>
      <c r="AU261" s="96">
        <v>108549</v>
      </c>
      <c r="AV261" s="96">
        <v>108509</v>
      </c>
      <c r="AW261" s="96">
        <v>108505</v>
      </c>
      <c r="AX261" s="96">
        <v>108466</v>
      </c>
      <c r="AY261" s="96">
        <v>108453</v>
      </c>
      <c r="AZ261" s="96">
        <v>108369</v>
      </c>
      <c r="BA261" s="96">
        <v>108337</v>
      </c>
      <c r="BB261" s="96">
        <v>108397</v>
      </c>
      <c r="BC261" s="96">
        <v>108404</v>
      </c>
      <c r="BD261" s="96">
        <v>108357</v>
      </c>
      <c r="BE261" s="96">
        <v>108290</v>
      </c>
      <c r="BF261" s="96">
        <v>108188</v>
      </c>
      <c r="BG261" s="96">
        <v>108041</v>
      </c>
      <c r="BH261" s="96">
        <v>107882</v>
      </c>
      <c r="BI261" s="96">
        <v>107712</v>
      </c>
      <c r="BJ261" s="96">
        <v>107516</v>
      </c>
      <c r="BK261" s="96">
        <v>107281</v>
      </c>
      <c r="BL261" s="96">
        <v>107001</v>
      </c>
      <c r="BM261" s="96">
        <v>106669</v>
      </c>
      <c r="BN261" s="96">
        <v>106290</v>
      </c>
      <c r="BO261" s="96">
        <v>105870</v>
      </c>
      <c r="BP261" s="96">
        <v>105413</v>
      </c>
      <c r="BQ261" s="96">
        <v>104917</v>
      </c>
    </row>
    <row r="262" spans="1:69" x14ac:dyDescent="0.25">
      <c r="A262" s="96" t="s">
        <v>177</v>
      </c>
      <c r="B262" s="96" t="s">
        <v>492</v>
      </c>
      <c r="C262" s="96" t="s">
        <v>4215</v>
      </c>
      <c r="D262" s="101">
        <f t="shared" si="4"/>
        <v>92035980.705882356</v>
      </c>
      <c r="E262" s="96" t="s">
        <v>4216</v>
      </c>
      <c r="F262" s="96">
        <v>32718461</v>
      </c>
      <c r="G262" s="96">
        <v>33621982</v>
      </c>
      <c r="H262" s="96">
        <v>34533889</v>
      </c>
      <c r="I262" s="96">
        <v>35526727</v>
      </c>
      <c r="J262" s="96">
        <v>36509166</v>
      </c>
      <c r="K262" s="96">
        <v>37466077</v>
      </c>
      <c r="L262" s="96">
        <v>38388210</v>
      </c>
      <c r="M262" s="96">
        <v>39282564</v>
      </c>
      <c r="N262" s="96">
        <v>40145287</v>
      </c>
      <c r="O262" s="96">
        <v>41015865</v>
      </c>
      <c r="P262" s="96">
        <v>41928849</v>
      </c>
      <c r="Q262" s="96">
        <v>42916624</v>
      </c>
      <c r="R262" s="96">
        <v>43906019</v>
      </c>
      <c r="S262" s="96">
        <v>44891281</v>
      </c>
      <c r="T262" s="96">
        <v>45898698</v>
      </c>
      <c r="U262" s="96">
        <v>46969616</v>
      </c>
      <c r="V262" s="96">
        <v>48163573</v>
      </c>
      <c r="W262" s="96">
        <v>49418150</v>
      </c>
      <c r="X262" s="96">
        <v>50701458</v>
      </c>
      <c r="Y262" s="96">
        <v>51831389</v>
      </c>
      <c r="Z262" s="96">
        <v>52968270</v>
      </c>
      <c r="AA262" s="96">
        <v>54280394</v>
      </c>
      <c r="AB262" s="96">
        <v>55632153</v>
      </c>
      <c r="AC262" s="96">
        <v>57011444</v>
      </c>
      <c r="AD262" s="96">
        <v>58406863</v>
      </c>
      <c r="AE262" s="96">
        <v>59811313</v>
      </c>
      <c r="AF262" s="96">
        <v>61221107</v>
      </c>
      <c r="AG262" s="96">
        <v>62630787</v>
      </c>
      <c r="AH262" s="96">
        <v>64037514</v>
      </c>
      <c r="AI262" s="96">
        <v>65466361</v>
      </c>
      <c r="AJ262" s="96">
        <v>66912613</v>
      </c>
      <c r="AK262" s="96">
        <v>68358820</v>
      </c>
      <c r="AL262" s="96">
        <v>69788747</v>
      </c>
      <c r="AM262" s="96">
        <v>71176405</v>
      </c>
      <c r="AN262" s="96">
        <v>72501087</v>
      </c>
      <c r="AO262" s="96">
        <v>73759110</v>
      </c>
      <c r="AP262" s="96">
        <v>74946448</v>
      </c>
      <c r="AQ262" s="96">
        <v>76058603</v>
      </c>
      <c r="AR262" s="96">
        <v>77128424</v>
      </c>
      <c r="AS262" s="96">
        <v>78123713</v>
      </c>
      <c r="AT262" s="96">
        <v>79001142</v>
      </c>
      <c r="AU262" s="96">
        <v>79817777</v>
      </c>
      <c r="AV262" s="96">
        <v>80642308</v>
      </c>
      <c r="AW262" s="96">
        <v>81475825</v>
      </c>
      <c r="AX262" s="96">
        <v>82311227</v>
      </c>
      <c r="AY262" s="96">
        <v>83142095</v>
      </c>
      <c r="AZ262" s="96">
        <v>83951800</v>
      </c>
      <c r="BA262" s="96">
        <v>84762269</v>
      </c>
      <c r="BB262" s="96">
        <v>85597241</v>
      </c>
      <c r="BC262" s="96">
        <v>86482923</v>
      </c>
      <c r="BD262" s="96">
        <v>87411012</v>
      </c>
      <c r="BE262" s="96">
        <v>88349117</v>
      </c>
      <c r="BF262" s="96">
        <v>89301326</v>
      </c>
      <c r="BG262" s="96">
        <v>90267739</v>
      </c>
      <c r="BH262" s="96">
        <v>91235504</v>
      </c>
      <c r="BI262" s="96">
        <v>92191398</v>
      </c>
      <c r="BJ262" s="96">
        <v>93126529</v>
      </c>
      <c r="BK262" s="96">
        <v>94033048</v>
      </c>
      <c r="BL262" s="96">
        <v>94914330</v>
      </c>
      <c r="BM262" s="96">
        <v>95776716</v>
      </c>
      <c r="BN262" s="96">
        <v>96648685</v>
      </c>
      <c r="BO262" s="96">
        <v>97468029</v>
      </c>
      <c r="BP262" s="96">
        <v>98186856</v>
      </c>
      <c r="BQ262" s="96">
        <v>98858950</v>
      </c>
    </row>
    <row r="263" spans="1:69" x14ac:dyDescent="0.25">
      <c r="A263" s="96" t="s">
        <v>493</v>
      </c>
      <c r="B263" s="96" t="s">
        <v>494</v>
      </c>
      <c r="C263" s="96" t="s">
        <v>4215</v>
      </c>
      <c r="D263" s="101">
        <f t="shared" si="4"/>
        <v>278421.8823529412</v>
      </c>
      <c r="E263" s="96" t="s">
        <v>4216</v>
      </c>
      <c r="F263" s="96">
        <v>64608</v>
      </c>
      <c r="G263" s="96">
        <v>66462</v>
      </c>
      <c r="H263" s="96">
        <v>68391</v>
      </c>
      <c r="I263" s="96">
        <v>70400</v>
      </c>
      <c r="J263" s="96">
        <v>72493</v>
      </c>
      <c r="K263" s="96">
        <v>74677</v>
      </c>
      <c r="L263" s="96">
        <v>76945</v>
      </c>
      <c r="M263" s="96">
        <v>79311</v>
      </c>
      <c r="N263" s="96">
        <v>81782</v>
      </c>
      <c r="O263" s="96">
        <v>84350</v>
      </c>
      <c r="P263" s="96">
        <v>87019</v>
      </c>
      <c r="Q263" s="96">
        <v>89796</v>
      </c>
      <c r="R263" s="96">
        <v>92687</v>
      </c>
      <c r="S263" s="96">
        <v>95687</v>
      </c>
      <c r="T263" s="96">
        <v>98790</v>
      </c>
      <c r="U263" s="96">
        <v>102010</v>
      </c>
      <c r="V263" s="96">
        <v>105341</v>
      </c>
      <c r="W263" s="96">
        <v>108769</v>
      </c>
      <c r="X263" s="96">
        <v>112185</v>
      </c>
      <c r="Y263" s="96">
        <v>115344</v>
      </c>
      <c r="Z263" s="96">
        <v>118156</v>
      </c>
      <c r="AA263" s="96">
        <v>120887</v>
      </c>
      <c r="AB263" s="96">
        <v>123748</v>
      </c>
      <c r="AC263" s="96">
        <v>126743</v>
      </c>
      <c r="AD263" s="96">
        <v>129873</v>
      </c>
      <c r="AE263" s="96">
        <v>133119</v>
      </c>
      <c r="AF263" s="96">
        <v>136488</v>
      </c>
      <c r="AG263" s="96">
        <v>139956</v>
      </c>
      <c r="AH263" s="96">
        <v>143528</v>
      </c>
      <c r="AI263" s="96">
        <v>147181</v>
      </c>
      <c r="AJ263" s="96">
        <v>150882</v>
      </c>
      <c r="AK263" s="96">
        <v>154678</v>
      </c>
      <c r="AL263" s="96">
        <v>158577</v>
      </c>
      <c r="AM263" s="96">
        <v>162548</v>
      </c>
      <c r="AN263" s="96">
        <v>166560</v>
      </c>
      <c r="AO263" s="96">
        <v>170612</v>
      </c>
      <c r="AP263" s="96">
        <v>174714</v>
      </c>
      <c r="AQ263" s="96">
        <v>178871</v>
      </c>
      <c r="AR263" s="96">
        <v>183088</v>
      </c>
      <c r="AS263" s="96">
        <v>187432</v>
      </c>
      <c r="AT263" s="96">
        <v>192074</v>
      </c>
      <c r="AU263" s="96">
        <v>197034</v>
      </c>
      <c r="AV263" s="96">
        <v>202125</v>
      </c>
      <c r="AW263" s="96">
        <v>207258</v>
      </c>
      <c r="AX263" s="96">
        <v>212422</v>
      </c>
      <c r="AY263" s="96">
        <v>217632</v>
      </c>
      <c r="AZ263" s="96">
        <v>222923</v>
      </c>
      <c r="BA263" s="96">
        <v>228345</v>
      </c>
      <c r="BB263" s="96">
        <v>233952</v>
      </c>
      <c r="BC263" s="96">
        <v>239689</v>
      </c>
      <c r="BD263" s="96">
        <v>245453</v>
      </c>
      <c r="BE263" s="96">
        <v>251294</v>
      </c>
      <c r="BF263" s="96">
        <v>257313</v>
      </c>
      <c r="BG263" s="96">
        <v>263534</v>
      </c>
      <c r="BH263" s="96">
        <v>269927</v>
      </c>
      <c r="BI263" s="96">
        <v>276438</v>
      </c>
      <c r="BJ263" s="96">
        <v>283218</v>
      </c>
      <c r="BK263" s="96">
        <v>290239</v>
      </c>
      <c r="BL263" s="96">
        <v>297298</v>
      </c>
      <c r="BM263" s="96">
        <v>304404</v>
      </c>
      <c r="BN263" s="96">
        <v>311685</v>
      </c>
      <c r="BO263" s="96">
        <v>319137</v>
      </c>
      <c r="BP263" s="96">
        <v>326740</v>
      </c>
      <c r="BQ263" s="96">
        <v>334506</v>
      </c>
    </row>
    <row r="264" spans="1:69" x14ac:dyDescent="0.25">
      <c r="A264" s="96" t="s">
        <v>495</v>
      </c>
      <c r="B264" s="96" t="s">
        <v>3995</v>
      </c>
      <c r="C264" s="96" t="s">
        <v>4215</v>
      </c>
      <c r="D264" s="101">
        <f t="shared" si="4"/>
        <v>7392925863.7058821</v>
      </c>
      <c r="E264" s="96" t="s">
        <v>4216</v>
      </c>
      <c r="F264" s="96">
        <v>3031517384</v>
      </c>
      <c r="G264" s="96">
        <v>3072470012</v>
      </c>
      <c r="H264" s="96">
        <v>3126894230</v>
      </c>
      <c r="I264" s="96">
        <v>3193470069</v>
      </c>
      <c r="J264" s="96">
        <v>3260479625</v>
      </c>
      <c r="K264" s="96">
        <v>3328242834</v>
      </c>
      <c r="L264" s="96">
        <v>3398509802</v>
      </c>
      <c r="M264" s="96">
        <v>3468395137</v>
      </c>
      <c r="N264" s="96">
        <v>3540185668</v>
      </c>
      <c r="O264" s="96">
        <v>3614592846</v>
      </c>
      <c r="P264" s="96">
        <v>3690229198</v>
      </c>
      <c r="Q264" s="96">
        <v>3767950635</v>
      </c>
      <c r="R264" s="96">
        <v>3843630361</v>
      </c>
      <c r="S264" s="96">
        <v>3920044841</v>
      </c>
      <c r="T264" s="96">
        <v>3995920225</v>
      </c>
      <c r="U264" s="96">
        <v>4070060140</v>
      </c>
      <c r="V264" s="96">
        <v>4143135434</v>
      </c>
      <c r="W264" s="96">
        <v>4215876682</v>
      </c>
      <c r="X264" s="96">
        <v>4289852068</v>
      </c>
      <c r="Y264" s="96">
        <v>4365802882</v>
      </c>
      <c r="Z264" s="96">
        <v>4442416674</v>
      </c>
      <c r="AA264" s="96">
        <v>4520993169</v>
      </c>
      <c r="AB264" s="96">
        <v>4602785312</v>
      </c>
      <c r="AC264" s="96">
        <v>4684967631</v>
      </c>
      <c r="AD264" s="96">
        <v>4766740755</v>
      </c>
      <c r="AE264" s="96">
        <v>4850182355</v>
      </c>
      <c r="AF264" s="96">
        <v>4936116651</v>
      </c>
      <c r="AG264" s="96">
        <v>5024401475</v>
      </c>
      <c r="AH264" s="96">
        <v>5113495865</v>
      </c>
      <c r="AI264" s="96">
        <v>5202686551</v>
      </c>
      <c r="AJ264" s="96">
        <v>5293498452</v>
      </c>
      <c r="AK264" s="96">
        <v>5382640911</v>
      </c>
      <c r="AL264" s="96">
        <v>5470271607</v>
      </c>
      <c r="AM264" s="96">
        <v>5556732311</v>
      </c>
      <c r="AN264" s="96">
        <v>5642156981</v>
      </c>
      <c r="AO264" s="96">
        <v>5726848893</v>
      </c>
      <c r="AP264" s="96">
        <v>5811694918</v>
      </c>
      <c r="AQ264" s="96">
        <v>5896174827</v>
      </c>
      <c r="AR264" s="96">
        <v>5979851049</v>
      </c>
      <c r="AS264" s="96">
        <v>6062415429</v>
      </c>
      <c r="AT264" s="96">
        <v>6144444748</v>
      </c>
      <c r="AU264" s="96">
        <v>6226487141</v>
      </c>
      <c r="AV264" s="96">
        <v>6308284566</v>
      </c>
      <c r="AW264" s="96">
        <v>6389592840</v>
      </c>
      <c r="AX264" s="96">
        <v>6471033757</v>
      </c>
      <c r="AY264" s="96">
        <v>6552787172</v>
      </c>
      <c r="AZ264" s="96">
        <v>6635162568</v>
      </c>
      <c r="BA264" s="96">
        <v>6717583637</v>
      </c>
      <c r="BB264" s="96">
        <v>6801421733</v>
      </c>
      <c r="BC264" s="96">
        <v>6885608628</v>
      </c>
      <c r="BD264" s="96">
        <v>6969894715</v>
      </c>
      <c r="BE264" s="96">
        <v>7053988749</v>
      </c>
      <c r="BF264" s="96">
        <v>7141430933</v>
      </c>
      <c r="BG264" s="96">
        <v>7229458453</v>
      </c>
      <c r="BH264" s="96">
        <v>7317304568</v>
      </c>
      <c r="BI264" s="96">
        <v>7404251118</v>
      </c>
      <c r="BJ264" s="96">
        <v>7490956237</v>
      </c>
      <c r="BK264" s="96">
        <v>7577110140</v>
      </c>
      <c r="BL264" s="96">
        <v>7661177849</v>
      </c>
      <c r="BM264" s="96">
        <v>7742724795</v>
      </c>
      <c r="BN264" s="96">
        <v>7821271846</v>
      </c>
      <c r="BO264" s="96">
        <v>7888963821</v>
      </c>
      <c r="BP264" s="96">
        <v>7951595433</v>
      </c>
      <c r="BQ264" s="96">
        <v>8024997028</v>
      </c>
    </row>
    <row r="265" spans="1:69" x14ac:dyDescent="0.25">
      <c r="A265" s="96" t="s">
        <v>496</v>
      </c>
      <c r="B265" s="96" t="s">
        <v>3681</v>
      </c>
      <c r="C265" s="96" t="s">
        <v>4215</v>
      </c>
      <c r="D265" s="101">
        <f t="shared" si="4"/>
        <v>205081.82352941178</v>
      </c>
      <c r="E265" s="96" t="s">
        <v>4216</v>
      </c>
      <c r="F265" s="96">
        <v>113335</v>
      </c>
      <c r="G265" s="96">
        <v>116820</v>
      </c>
      <c r="H265" s="96">
        <v>120163</v>
      </c>
      <c r="I265" s="96">
        <v>123416</v>
      </c>
      <c r="J265" s="96">
        <v>126582</v>
      </c>
      <c r="K265" s="96">
        <v>129789</v>
      </c>
      <c r="L265" s="96">
        <v>132976</v>
      </c>
      <c r="M265" s="96">
        <v>135752</v>
      </c>
      <c r="N265" s="96">
        <v>138154</v>
      </c>
      <c r="O265" s="96">
        <v>140457</v>
      </c>
      <c r="P265" s="96">
        <v>142771</v>
      </c>
      <c r="Q265" s="96">
        <v>145064</v>
      </c>
      <c r="R265" s="96">
        <v>147332</v>
      </c>
      <c r="S265" s="96">
        <v>149587</v>
      </c>
      <c r="T265" s="96">
        <v>152240</v>
      </c>
      <c r="U265" s="96">
        <v>155263</v>
      </c>
      <c r="V265" s="96">
        <v>158136</v>
      </c>
      <c r="W265" s="96">
        <v>160362</v>
      </c>
      <c r="X265" s="96">
        <v>161988</v>
      </c>
      <c r="Y265" s="96">
        <v>163489</v>
      </c>
      <c r="Z265" s="96">
        <v>164905</v>
      </c>
      <c r="AA265" s="96">
        <v>166190</v>
      </c>
      <c r="AB265" s="96">
        <v>166885</v>
      </c>
      <c r="AC265" s="96">
        <v>166944</v>
      </c>
      <c r="AD265" s="96">
        <v>166779</v>
      </c>
      <c r="AE265" s="96">
        <v>166517</v>
      </c>
      <c r="AF265" s="96">
        <v>166365</v>
      </c>
      <c r="AG265" s="96">
        <v>166773</v>
      </c>
      <c r="AH265" s="96">
        <v>167452</v>
      </c>
      <c r="AI265" s="96">
        <v>167886</v>
      </c>
      <c r="AJ265" s="96">
        <v>168186</v>
      </c>
      <c r="AK265" s="96">
        <v>168701</v>
      </c>
      <c r="AL265" s="96">
        <v>169799</v>
      </c>
      <c r="AM265" s="96">
        <v>171362</v>
      </c>
      <c r="AN265" s="96">
        <v>173107</v>
      </c>
      <c r="AO265" s="96">
        <v>174902</v>
      </c>
      <c r="AP265" s="96">
        <v>176713</v>
      </c>
      <c r="AQ265" s="96">
        <v>178543</v>
      </c>
      <c r="AR265" s="96">
        <v>180385</v>
      </c>
      <c r="AS265" s="96">
        <v>182211</v>
      </c>
      <c r="AT265" s="96">
        <v>184008</v>
      </c>
      <c r="AU265" s="96">
        <v>185530</v>
      </c>
      <c r="AV265" s="96">
        <v>186630</v>
      </c>
      <c r="AW265" s="96">
        <v>187440</v>
      </c>
      <c r="AX265" s="96">
        <v>188073</v>
      </c>
      <c r="AY265" s="96">
        <v>188626</v>
      </c>
      <c r="AZ265" s="96">
        <v>189379</v>
      </c>
      <c r="BA265" s="96">
        <v>190478</v>
      </c>
      <c r="BB265" s="96">
        <v>191787</v>
      </c>
      <c r="BC265" s="96">
        <v>193176</v>
      </c>
      <c r="BD265" s="96">
        <v>194672</v>
      </c>
      <c r="BE265" s="96">
        <v>196351</v>
      </c>
      <c r="BF265" s="96">
        <v>198124</v>
      </c>
      <c r="BG265" s="96">
        <v>199939</v>
      </c>
      <c r="BH265" s="96">
        <v>201757</v>
      </c>
      <c r="BI265" s="96">
        <v>203571</v>
      </c>
      <c r="BJ265" s="96">
        <v>205544</v>
      </c>
      <c r="BK265" s="96">
        <v>207630</v>
      </c>
      <c r="BL265" s="96">
        <v>209701</v>
      </c>
      <c r="BM265" s="96">
        <v>211905</v>
      </c>
      <c r="BN265" s="96">
        <v>214929</v>
      </c>
      <c r="BO265" s="96">
        <v>218764</v>
      </c>
      <c r="BP265" s="96">
        <v>222382</v>
      </c>
      <c r="BQ265" s="96">
        <v>225681</v>
      </c>
    </row>
    <row r="266" spans="1:69" x14ac:dyDescent="0.25">
      <c r="A266" s="96" t="s">
        <v>497</v>
      </c>
      <c r="B266" s="96" t="s">
        <v>3994</v>
      </c>
      <c r="C266" s="96" t="s">
        <v>4215</v>
      </c>
      <c r="D266" s="101">
        <f t="shared" si="4"/>
        <v>1793194.294117647</v>
      </c>
      <c r="E266" s="96" t="s">
        <v>4216</v>
      </c>
      <c r="F266" s="96">
        <v>990150</v>
      </c>
      <c r="G266" s="96">
        <v>1014211</v>
      </c>
      <c r="H266" s="96">
        <v>1038618</v>
      </c>
      <c r="I266" s="96">
        <v>1063175</v>
      </c>
      <c r="J266" s="96">
        <v>1087700</v>
      </c>
      <c r="K266" s="96">
        <v>1111812</v>
      </c>
      <c r="L266" s="96">
        <v>1135522</v>
      </c>
      <c r="M266" s="96">
        <v>1159611</v>
      </c>
      <c r="N266" s="96">
        <v>1184645</v>
      </c>
      <c r="O266" s="96">
        <v>1211011</v>
      </c>
      <c r="P266" s="96">
        <v>1238238</v>
      </c>
      <c r="Q266" s="96">
        <v>1267634</v>
      </c>
      <c r="R266" s="96">
        <v>1300787</v>
      </c>
      <c r="S266" s="96">
        <v>1335431</v>
      </c>
      <c r="T266" s="96">
        <v>1370857</v>
      </c>
      <c r="U266" s="96">
        <v>1406891</v>
      </c>
      <c r="V266" s="96">
        <v>1443492</v>
      </c>
      <c r="W266" s="96">
        <v>1480318</v>
      </c>
      <c r="X266" s="96">
        <v>1516206</v>
      </c>
      <c r="Y266" s="96">
        <v>1551605</v>
      </c>
      <c r="Z266" s="96">
        <v>1589395</v>
      </c>
      <c r="AA266" s="96">
        <v>1627819</v>
      </c>
      <c r="AB266" s="96">
        <v>1665977</v>
      </c>
      <c r="AC266" s="96">
        <v>1706004</v>
      </c>
      <c r="AD266" s="96">
        <v>1746874</v>
      </c>
      <c r="AE266" s="96">
        <v>1787432</v>
      </c>
      <c r="AF266" s="96">
        <v>1827149</v>
      </c>
      <c r="AG266" s="96">
        <v>1865129</v>
      </c>
      <c r="AH266" s="96">
        <v>1898987</v>
      </c>
      <c r="AI266" s="96">
        <v>1931017</v>
      </c>
      <c r="AJ266" s="96">
        <v>1964986</v>
      </c>
      <c r="AK266" s="96">
        <v>2001982</v>
      </c>
      <c r="AL266" s="96">
        <v>2039030</v>
      </c>
      <c r="AM266" s="96">
        <v>2073990</v>
      </c>
      <c r="AN266" s="96">
        <v>2107947</v>
      </c>
      <c r="AO266" s="96">
        <v>2141405</v>
      </c>
      <c r="AP266" s="96">
        <v>2173716</v>
      </c>
      <c r="AQ266" s="96">
        <v>2204865</v>
      </c>
      <c r="AR266" s="96">
        <v>2090490</v>
      </c>
      <c r="AS266" s="96">
        <v>1888579</v>
      </c>
      <c r="AT266" s="96">
        <v>1823286</v>
      </c>
      <c r="AU266" s="96">
        <v>1840256</v>
      </c>
      <c r="AV266" s="96">
        <v>1846786</v>
      </c>
      <c r="AW266" s="96">
        <v>1839425</v>
      </c>
      <c r="AX266" s="96">
        <v>1832239</v>
      </c>
      <c r="AY266" s="96">
        <v>1825050</v>
      </c>
      <c r="AZ266" s="96">
        <v>1817659</v>
      </c>
      <c r="BA266" s="96">
        <v>1810222</v>
      </c>
      <c r="BB266" s="96">
        <v>1803370</v>
      </c>
      <c r="BC266" s="96">
        <v>1797466</v>
      </c>
      <c r="BD266" s="96">
        <v>1792563</v>
      </c>
      <c r="BE266" s="96">
        <v>1799338</v>
      </c>
      <c r="BF266" s="96">
        <v>1807106</v>
      </c>
      <c r="BG266" s="96">
        <v>1818117</v>
      </c>
      <c r="BH266" s="96">
        <v>1812771</v>
      </c>
      <c r="BI266" s="96">
        <v>1788196</v>
      </c>
      <c r="BJ266" s="96">
        <v>1777557</v>
      </c>
      <c r="BK266" s="96">
        <v>1791003</v>
      </c>
      <c r="BL266" s="96">
        <v>1797085</v>
      </c>
      <c r="BM266" s="96">
        <v>1788878</v>
      </c>
      <c r="BN266" s="96">
        <v>1790133</v>
      </c>
      <c r="BO266" s="96">
        <v>1786038</v>
      </c>
      <c r="BP266" s="96">
        <v>1768086</v>
      </c>
      <c r="BQ266" s="96">
        <v>1756374</v>
      </c>
    </row>
    <row r="267" spans="1:69" x14ac:dyDescent="0.25">
      <c r="A267" s="96" t="s">
        <v>3993</v>
      </c>
      <c r="B267" s="96" t="s">
        <v>498</v>
      </c>
      <c r="C267" s="96" t="s">
        <v>4215</v>
      </c>
      <c r="D267" s="101">
        <f t="shared" si="4"/>
        <v>28514979.411764707</v>
      </c>
      <c r="E267" s="96" t="s">
        <v>4216</v>
      </c>
      <c r="F267" s="96">
        <v>5542459</v>
      </c>
      <c r="G267" s="96">
        <v>5646668</v>
      </c>
      <c r="H267" s="96">
        <v>5753386</v>
      </c>
      <c r="I267" s="96">
        <v>5860197</v>
      </c>
      <c r="J267" s="96">
        <v>5973803</v>
      </c>
      <c r="K267" s="96">
        <v>6097298</v>
      </c>
      <c r="L267" s="96">
        <v>6228430</v>
      </c>
      <c r="M267" s="96">
        <v>6368014</v>
      </c>
      <c r="N267" s="96">
        <v>6515904</v>
      </c>
      <c r="O267" s="96">
        <v>6673981</v>
      </c>
      <c r="P267" s="96">
        <v>6843607</v>
      </c>
      <c r="Q267" s="96">
        <v>7024196</v>
      </c>
      <c r="R267" s="96">
        <v>7215835</v>
      </c>
      <c r="S267" s="96">
        <v>7417736</v>
      </c>
      <c r="T267" s="96">
        <v>7630190</v>
      </c>
      <c r="U267" s="96">
        <v>7855657</v>
      </c>
      <c r="V267" s="96">
        <v>8094985</v>
      </c>
      <c r="W267" s="96">
        <v>8348182</v>
      </c>
      <c r="X267" s="96">
        <v>8615301</v>
      </c>
      <c r="Y267" s="96">
        <v>8899922</v>
      </c>
      <c r="Z267" s="96">
        <v>9204938</v>
      </c>
      <c r="AA267" s="96">
        <v>9529105</v>
      </c>
      <c r="AB267" s="96">
        <v>9872292</v>
      </c>
      <c r="AC267" s="96">
        <v>10237391</v>
      </c>
      <c r="AD267" s="96">
        <v>10625687</v>
      </c>
      <c r="AE267" s="96">
        <v>11036918</v>
      </c>
      <c r="AF267" s="96">
        <v>11465444</v>
      </c>
      <c r="AG267" s="96">
        <v>11915563</v>
      </c>
      <c r="AH267" s="96">
        <v>12387238</v>
      </c>
      <c r="AI267" s="96">
        <v>12872362</v>
      </c>
      <c r="AJ267" s="96">
        <v>13375121</v>
      </c>
      <c r="AK267" s="96">
        <v>13895851</v>
      </c>
      <c r="AL267" s="96">
        <v>14433771</v>
      </c>
      <c r="AM267" s="96">
        <v>14988047</v>
      </c>
      <c r="AN267" s="96">
        <v>15553171</v>
      </c>
      <c r="AO267" s="96">
        <v>16103339</v>
      </c>
      <c r="AP267" s="96">
        <v>16614326</v>
      </c>
      <c r="AQ267" s="96">
        <v>17108681</v>
      </c>
      <c r="AR267" s="96">
        <v>17608133</v>
      </c>
      <c r="AS267" s="96">
        <v>18114552</v>
      </c>
      <c r="AT267" s="96">
        <v>18628700</v>
      </c>
      <c r="AU267" s="96">
        <v>19143457</v>
      </c>
      <c r="AV267" s="96">
        <v>19660653</v>
      </c>
      <c r="AW267" s="96">
        <v>20188799</v>
      </c>
      <c r="AX267" s="96">
        <v>20733406</v>
      </c>
      <c r="AY267" s="96">
        <v>21320671</v>
      </c>
      <c r="AZ267" s="96">
        <v>21966298</v>
      </c>
      <c r="BA267" s="96">
        <v>22641538</v>
      </c>
      <c r="BB267" s="96">
        <v>23329004</v>
      </c>
      <c r="BC267" s="96">
        <v>24029589</v>
      </c>
      <c r="BD267" s="96">
        <v>24743946</v>
      </c>
      <c r="BE267" s="96">
        <v>25475610</v>
      </c>
      <c r="BF267" s="96">
        <v>26223391</v>
      </c>
      <c r="BG267" s="96">
        <v>26984002</v>
      </c>
      <c r="BH267" s="96">
        <v>27753304</v>
      </c>
      <c r="BI267" s="96">
        <v>28516545</v>
      </c>
      <c r="BJ267" s="96">
        <v>29274002</v>
      </c>
      <c r="BK267" s="96">
        <v>30034389</v>
      </c>
      <c r="BL267" s="96">
        <v>30790513</v>
      </c>
      <c r="BM267" s="96">
        <v>31546691</v>
      </c>
      <c r="BN267" s="96">
        <v>32284046</v>
      </c>
      <c r="BO267" s="96">
        <v>32981641</v>
      </c>
      <c r="BP267" s="96">
        <v>33696614</v>
      </c>
      <c r="BQ267" s="96">
        <v>34449825</v>
      </c>
    </row>
    <row r="268" spans="1:69" x14ac:dyDescent="0.25">
      <c r="A268" s="96" t="s">
        <v>155</v>
      </c>
      <c r="B268" s="96" t="s">
        <v>499</v>
      </c>
      <c r="C268" s="96" t="s">
        <v>4215</v>
      </c>
      <c r="D268" s="101">
        <f t="shared" si="4"/>
        <v>55328139.411764704</v>
      </c>
      <c r="E268" s="96" t="s">
        <v>4216</v>
      </c>
      <c r="F268" s="96">
        <v>16520441</v>
      </c>
      <c r="G268" s="96">
        <v>16989464</v>
      </c>
      <c r="H268" s="96">
        <v>17503133</v>
      </c>
      <c r="I268" s="96">
        <v>18042215</v>
      </c>
      <c r="J268" s="96">
        <v>18603097</v>
      </c>
      <c r="K268" s="96">
        <v>19187194</v>
      </c>
      <c r="L268" s="96">
        <v>19789771</v>
      </c>
      <c r="M268" s="96">
        <v>20410677</v>
      </c>
      <c r="N268" s="96">
        <v>21050540</v>
      </c>
      <c r="O268" s="96">
        <v>21704214</v>
      </c>
      <c r="P268" s="96">
        <v>22368306</v>
      </c>
      <c r="Q268" s="96">
        <v>23031441</v>
      </c>
      <c r="R268" s="96">
        <v>23698507</v>
      </c>
      <c r="S268" s="96">
        <v>24382513</v>
      </c>
      <c r="T268" s="96">
        <v>25077016</v>
      </c>
      <c r="U268" s="96">
        <v>25777964</v>
      </c>
      <c r="V268" s="96">
        <v>26480300</v>
      </c>
      <c r="W268" s="96">
        <v>27199838</v>
      </c>
      <c r="X268" s="96">
        <v>27943445</v>
      </c>
      <c r="Y268" s="96">
        <v>28697014</v>
      </c>
      <c r="Z268" s="96">
        <v>29463549</v>
      </c>
      <c r="AA268" s="96">
        <v>30232561</v>
      </c>
      <c r="AB268" s="96">
        <v>31022417</v>
      </c>
      <c r="AC268" s="96">
        <v>31865176</v>
      </c>
      <c r="AD268" s="96">
        <v>32768207</v>
      </c>
      <c r="AE268" s="96">
        <v>33752964</v>
      </c>
      <c r="AF268" s="96">
        <v>34877834</v>
      </c>
      <c r="AG268" s="96">
        <v>36119333</v>
      </c>
      <c r="AH268" s="96">
        <v>37393853</v>
      </c>
      <c r="AI268" s="96">
        <v>38668684</v>
      </c>
      <c r="AJ268" s="96">
        <v>39877570</v>
      </c>
      <c r="AK268" s="96">
        <v>40910959</v>
      </c>
      <c r="AL268" s="96">
        <v>41760755</v>
      </c>
      <c r="AM268" s="96">
        <v>42525440</v>
      </c>
      <c r="AN268" s="96">
        <v>43267982</v>
      </c>
      <c r="AO268" s="96">
        <v>43986084</v>
      </c>
      <c r="AP268" s="96">
        <v>44661603</v>
      </c>
      <c r="AQ268" s="96">
        <v>45285048</v>
      </c>
      <c r="AR268" s="96">
        <v>45852166</v>
      </c>
      <c r="AS268" s="96">
        <v>46364681</v>
      </c>
      <c r="AT268" s="96">
        <v>46813266</v>
      </c>
      <c r="AU268" s="96">
        <v>47229714</v>
      </c>
      <c r="AV268" s="96">
        <v>47661514</v>
      </c>
      <c r="AW268" s="96">
        <v>48104048</v>
      </c>
      <c r="AX268" s="96">
        <v>48556071</v>
      </c>
      <c r="AY268" s="96">
        <v>49017147</v>
      </c>
      <c r="AZ268" s="96">
        <v>49491756</v>
      </c>
      <c r="BA268" s="96">
        <v>49996094</v>
      </c>
      <c r="BB268" s="96">
        <v>50565812</v>
      </c>
      <c r="BC268" s="96">
        <v>51170779</v>
      </c>
      <c r="BD268" s="96">
        <v>51784921</v>
      </c>
      <c r="BE268" s="96">
        <v>52443325</v>
      </c>
      <c r="BF268" s="96">
        <v>53145033</v>
      </c>
      <c r="BG268" s="96">
        <v>53873616</v>
      </c>
      <c r="BH268" s="96">
        <v>54729551</v>
      </c>
      <c r="BI268" s="96">
        <v>55876504</v>
      </c>
      <c r="BJ268" s="96">
        <v>56422274</v>
      </c>
      <c r="BK268" s="96">
        <v>56641209</v>
      </c>
      <c r="BL268" s="96">
        <v>57339635</v>
      </c>
      <c r="BM268" s="96">
        <v>58087055</v>
      </c>
      <c r="BN268" s="96">
        <v>58801927</v>
      </c>
      <c r="BO268" s="96">
        <v>59392255</v>
      </c>
      <c r="BP268" s="96">
        <v>59893885</v>
      </c>
      <c r="BQ268" s="96">
        <v>60414495</v>
      </c>
    </row>
    <row r="269" spans="1:69" x14ac:dyDescent="0.25">
      <c r="A269" s="96" t="s">
        <v>500</v>
      </c>
      <c r="B269" s="96" t="s">
        <v>501</v>
      </c>
      <c r="C269" s="96" t="s">
        <v>4215</v>
      </c>
      <c r="D269" s="101">
        <f t="shared" si="4"/>
        <v>16345124.705882354</v>
      </c>
      <c r="E269" s="96" t="s">
        <v>4216</v>
      </c>
      <c r="F269" s="96">
        <v>3119430</v>
      </c>
      <c r="G269" s="96">
        <v>3219451</v>
      </c>
      <c r="H269" s="96">
        <v>3323427</v>
      </c>
      <c r="I269" s="96">
        <v>3431381</v>
      </c>
      <c r="J269" s="96">
        <v>3542764</v>
      </c>
      <c r="K269" s="96">
        <v>3658024</v>
      </c>
      <c r="L269" s="96">
        <v>3777680</v>
      </c>
      <c r="M269" s="96">
        <v>3901288</v>
      </c>
      <c r="N269" s="96">
        <v>4029173</v>
      </c>
      <c r="O269" s="96">
        <v>4159007</v>
      </c>
      <c r="P269" s="96">
        <v>4281671</v>
      </c>
      <c r="Q269" s="96">
        <v>4399919</v>
      </c>
      <c r="R269" s="96">
        <v>4523581</v>
      </c>
      <c r="S269" s="96">
        <v>4653289</v>
      </c>
      <c r="T269" s="96">
        <v>4789038</v>
      </c>
      <c r="U269" s="96">
        <v>4931249</v>
      </c>
      <c r="V269" s="96">
        <v>5079672</v>
      </c>
      <c r="W269" s="96">
        <v>5233292</v>
      </c>
      <c r="X269" s="96">
        <v>5391355</v>
      </c>
      <c r="Y269" s="96">
        <v>5553462</v>
      </c>
      <c r="Z269" s="96">
        <v>5720438</v>
      </c>
      <c r="AA269" s="96">
        <v>5897481</v>
      </c>
      <c r="AB269" s="96">
        <v>6090818</v>
      </c>
      <c r="AC269" s="96">
        <v>6291070</v>
      </c>
      <c r="AD269" s="96">
        <v>6488072</v>
      </c>
      <c r="AE269" s="96">
        <v>6686449</v>
      </c>
      <c r="AF269" s="96">
        <v>6890967</v>
      </c>
      <c r="AG269" s="96">
        <v>7095185</v>
      </c>
      <c r="AH269" s="96">
        <v>7294325</v>
      </c>
      <c r="AI269" s="96">
        <v>7491275</v>
      </c>
      <c r="AJ269" s="96">
        <v>7686401</v>
      </c>
      <c r="AK269" s="96">
        <v>7880466</v>
      </c>
      <c r="AL269" s="96">
        <v>8074337</v>
      </c>
      <c r="AM269" s="96">
        <v>8270917</v>
      </c>
      <c r="AN269" s="96">
        <v>8474216</v>
      </c>
      <c r="AO269" s="96">
        <v>8684135</v>
      </c>
      <c r="AP269" s="96">
        <v>8902019</v>
      </c>
      <c r="AQ269" s="96">
        <v>9133156</v>
      </c>
      <c r="AR269" s="96">
        <v>9372430</v>
      </c>
      <c r="AS269" s="96">
        <v>9621238</v>
      </c>
      <c r="AT269" s="96">
        <v>9891136</v>
      </c>
      <c r="AU269" s="96">
        <v>10191964</v>
      </c>
      <c r="AV269" s="96">
        <v>10508294</v>
      </c>
      <c r="AW269" s="96">
        <v>10837973</v>
      </c>
      <c r="AX269" s="96">
        <v>11188040</v>
      </c>
      <c r="AY269" s="96">
        <v>11564870</v>
      </c>
      <c r="AZ269" s="96">
        <v>11971567</v>
      </c>
      <c r="BA269" s="96">
        <v>12402073</v>
      </c>
      <c r="BB269" s="96">
        <v>12852966</v>
      </c>
      <c r="BC269" s="96">
        <v>13318087</v>
      </c>
      <c r="BD269" s="96">
        <v>13792086</v>
      </c>
      <c r="BE269" s="96">
        <v>14265814</v>
      </c>
      <c r="BF269" s="96">
        <v>14744658</v>
      </c>
      <c r="BG269" s="96">
        <v>15234976</v>
      </c>
      <c r="BH269" s="96">
        <v>15737793</v>
      </c>
      <c r="BI269" s="96">
        <v>16248230</v>
      </c>
      <c r="BJ269" s="96">
        <v>16767761</v>
      </c>
      <c r="BK269" s="96">
        <v>17298054</v>
      </c>
      <c r="BL269" s="96">
        <v>17835893</v>
      </c>
      <c r="BM269" s="96">
        <v>18380477</v>
      </c>
      <c r="BN269" s="96">
        <v>18927715</v>
      </c>
      <c r="BO269" s="96">
        <v>19473125</v>
      </c>
      <c r="BP269" s="96">
        <v>20017675</v>
      </c>
      <c r="BQ269" s="96">
        <v>20569737</v>
      </c>
    </row>
    <row r="270" spans="1:69" x14ac:dyDescent="0.25">
      <c r="A270" s="96" t="s">
        <v>502</v>
      </c>
      <c r="B270" s="96" t="s">
        <v>503</v>
      </c>
      <c r="C270" s="96" t="s">
        <v>4215</v>
      </c>
      <c r="D270" s="101">
        <f t="shared" si="4"/>
        <v>14272791.588235294</v>
      </c>
      <c r="E270" s="96" t="s">
        <v>4216</v>
      </c>
      <c r="F270" s="96">
        <v>3806310</v>
      </c>
      <c r="G270" s="96">
        <v>3925952</v>
      </c>
      <c r="H270" s="96">
        <v>4049778</v>
      </c>
      <c r="I270" s="96">
        <v>4177931</v>
      </c>
      <c r="J270" s="96">
        <v>4310332</v>
      </c>
      <c r="K270" s="96">
        <v>4447149</v>
      </c>
      <c r="L270" s="96">
        <v>4588529</v>
      </c>
      <c r="M270" s="96">
        <v>4734694</v>
      </c>
      <c r="N270" s="96">
        <v>4886347</v>
      </c>
      <c r="O270" s="96">
        <v>5044163</v>
      </c>
      <c r="P270" s="96">
        <v>5202918</v>
      </c>
      <c r="Q270" s="96">
        <v>5363423</v>
      </c>
      <c r="R270" s="96">
        <v>5532842</v>
      </c>
      <c r="S270" s="96">
        <v>5712712</v>
      </c>
      <c r="T270" s="96">
        <v>5903530</v>
      </c>
      <c r="U270" s="96">
        <v>6097083</v>
      </c>
      <c r="V270" s="96">
        <v>6288387</v>
      </c>
      <c r="W270" s="96">
        <v>6453044</v>
      </c>
      <c r="X270" s="96">
        <v>6549349</v>
      </c>
      <c r="Y270" s="96">
        <v>6655833</v>
      </c>
      <c r="Z270" s="96">
        <v>7049926</v>
      </c>
      <c r="AA270" s="96">
        <v>7506526</v>
      </c>
      <c r="AB270" s="96">
        <v>7803855</v>
      </c>
      <c r="AC270" s="96">
        <v>8106356</v>
      </c>
      <c r="AD270" s="96">
        <v>8398567</v>
      </c>
      <c r="AE270" s="96">
        <v>8690515</v>
      </c>
      <c r="AF270" s="96">
        <v>8983044</v>
      </c>
      <c r="AG270" s="96">
        <v>9277488</v>
      </c>
      <c r="AH270" s="96">
        <v>9568739</v>
      </c>
      <c r="AI270" s="96">
        <v>9846346</v>
      </c>
      <c r="AJ270" s="96">
        <v>10113893</v>
      </c>
      <c r="AK270" s="96">
        <v>10377815</v>
      </c>
      <c r="AL270" s="96">
        <v>10641501</v>
      </c>
      <c r="AM270" s="96">
        <v>10794918</v>
      </c>
      <c r="AN270" s="96">
        <v>10858594</v>
      </c>
      <c r="AO270" s="96">
        <v>10994041</v>
      </c>
      <c r="AP270" s="96">
        <v>11178171</v>
      </c>
      <c r="AQ270" s="96">
        <v>11362401</v>
      </c>
      <c r="AR270" s="96">
        <v>11548364</v>
      </c>
      <c r="AS270" s="96">
        <v>11716454</v>
      </c>
      <c r="AT270" s="96">
        <v>11834676</v>
      </c>
      <c r="AU270" s="96">
        <v>11910978</v>
      </c>
      <c r="AV270" s="96">
        <v>11984644</v>
      </c>
      <c r="AW270" s="96">
        <v>12075828</v>
      </c>
      <c r="AX270" s="96">
        <v>12160881</v>
      </c>
      <c r="AY270" s="96">
        <v>12224753</v>
      </c>
      <c r="AZ270" s="96">
        <v>12330490</v>
      </c>
      <c r="BA270" s="96">
        <v>12450568</v>
      </c>
      <c r="BB270" s="96">
        <v>12550347</v>
      </c>
      <c r="BC270" s="96">
        <v>12679810</v>
      </c>
      <c r="BD270" s="96">
        <v>12839771</v>
      </c>
      <c r="BE270" s="96">
        <v>13025785</v>
      </c>
      <c r="BF270" s="96">
        <v>13265331</v>
      </c>
      <c r="BG270" s="96">
        <v>13555422</v>
      </c>
      <c r="BH270" s="96">
        <v>13855753</v>
      </c>
      <c r="BI270" s="96">
        <v>14154937</v>
      </c>
      <c r="BJ270" s="96">
        <v>14452704</v>
      </c>
      <c r="BK270" s="96">
        <v>14751101</v>
      </c>
      <c r="BL270" s="96">
        <v>15052184</v>
      </c>
      <c r="BM270" s="96">
        <v>15354608</v>
      </c>
      <c r="BN270" s="96">
        <v>15669666</v>
      </c>
      <c r="BO270" s="96">
        <v>15993524</v>
      </c>
      <c r="BP270" s="96">
        <v>16320537</v>
      </c>
      <c r="BQ270" s="96">
        <v>16665409</v>
      </c>
    </row>
    <row r="271" spans="1:69" x14ac:dyDescent="0.25">
      <c r="D271" s="101"/>
    </row>
  </sheetData>
  <pageMargins left="0.7" right="0.7" top="0.75" bottom="0.75" header="0.3" footer="0.3"/>
  <pageSetup paperSize="9"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E501-B069-4164-9C7C-FE01097DB1D1}">
  <dimension ref="A1:BF164"/>
  <sheetViews>
    <sheetView workbookViewId="0">
      <pane xSplit="1" topLeftCell="AG1" activePane="topRight" state="frozen"/>
      <selection pane="topRight" activeCell="BF1" sqref="BF1"/>
    </sheetView>
  </sheetViews>
  <sheetFormatPr defaultRowHeight="15" x14ac:dyDescent="0.25"/>
  <cols>
    <col min="1" max="1" width="27.5703125" customWidth="1"/>
    <col min="2" max="2" width="7.140625" customWidth="1"/>
    <col min="3" max="3" width="6.140625" customWidth="1"/>
    <col min="4" max="4" width="7.28515625" customWidth="1"/>
    <col min="5" max="5" width="5.7109375" customWidth="1"/>
    <col min="6" max="6" width="40.5703125" bestFit="1" customWidth="1"/>
    <col min="7" max="22" width="12.140625" bestFit="1" customWidth="1"/>
    <col min="23" max="23" width="12.140625" style="32" bestFit="1" customWidth="1"/>
    <col min="24" max="24" width="37.140625" bestFit="1" customWidth="1"/>
    <col min="25" max="40" width="11.42578125" bestFit="1" customWidth="1"/>
    <col min="41" max="41" width="44" bestFit="1" customWidth="1"/>
    <col min="42" max="58" width="11.42578125" bestFit="1" customWidth="1"/>
    <col min="212" max="212" width="44" bestFit="1" customWidth="1"/>
    <col min="213" max="213" width="25.7109375" bestFit="1" customWidth="1"/>
    <col min="214" max="214" width="40.5703125" bestFit="1" customWidth="1"/>
    <col min="215" max="215" width="19.7109375" bestFit="1" customWidth="1"/>
    <col min="216" max="225" width="5" bestFit="1" customWidth="1"/>
    <col min="226" max="279" width="12.140625" bestFit="1" customWidth="1"/>
    <col min="468" max="468" width="44" bestFit="1" customWidth="1"/>
    <col min="469" max="469" width="25.7109375" bestFit="1" customWidth="1"/>
    <col min="470" max="470" width="40.5703125" bestFit="1" customWidth="1"/>
    <col min="471" max="471" width="19.7109375" bestFit="1" customWidth="1"/>
    <col min="472" max="481" width="5" bestFit="1" customWidth="1"/>
    <col min="482" max="535" width="12.140625" bestFit="1" customWidth="1"/>
    <col min="724" max="724" width="44" bestFit="1" customWidth="1"/>
    <col min="725" max="725" width="25.7109375" bestFit="1" customWidth="1"/>
    <col min="726" max="726" width="40.5703125" bestFit="1" customWidth="1"/>
    <col min="727" max="727" width="19.7109375" bestFit="1" customWidth="1"/>
    <col min="728" max="737" width="5" bestFit="1" customWidth="1"/>
    <col min="738" max="791" width="12.140625" bestFit="1" customWidth="1"/>
    <col min="980" max="980" width="44" bestFit="1" customWidth="1"/>
    <col min="981" max="981" width="25.7109375" bestFit="1" customWidth="1"/>
    <col min="982" max="982" width="40.5703125" bestFit="1" customWidth="1"/>
    <col min="983" max="983" width="19.7109375" bestFit="1" customWidth="1"/>
    <col min="984" max="993" width="5" bestFit="1" customWidth="1"/>
    <col min="994" max="1047" width="12.140625" bestFit="1" customWidth="1"/>
    <col min="1236" max="1236" width="44" bestFit="1" customWidth="1"/>
    <col min="1237" max="1237" width="25.7109375" bestFit="1" customWidth="1"/>
    <col min="1238" max="1238" width="40.5703125" bestFit="1" customWidth="1"/>
    <col min="1239" max="1239" width="19.7109375" bestFit="1" customWidth="1"/>
    <col min="1240" max="1249" width="5" bestFit="1" customWidth="1"/>
    <col min="1250" max="1303" width="12.140625" bestFit="1" customWidth="1"/>
    <col min="1492" max="1492" width="44" bestFit="1" customWidth="1"/>
    <col min="1493" max="1493" width="25.7109375" bestFit="1" customWidth="1"/>
    <col min="1494" max="1494" width="40.5703125" bestFit="1" customWidth="1"/>
    <col min="1495" max="1495" width="19.7109375" bestFit="1" customWidth="1"/>
    <col min="1496" max="1505" width="5" bestFit="1" customWidth="1"/>
    <col min="1506" max="1559" width="12.140625" bestFit="1" customWidth="1"/>
    <col min="1748" max="1748" width="44" bestFit="1" customWidth="1"/>
    <col min="1749" max="1749" width="25.7109375" bestFit="1" customWidth="1"/>
    <col min="1750" max="1750" width="40.5703125" bestFit="1" customWidth="1"/>
    <col min="1751" max="1751" width="19.7109375" bestFit="1" customWidth="1"/>
    <col min="1752" max="1761" width="5" bestFit="1" customWidth="1"/>
    <col min="1762" max="1815" width="12.140625" bestFit="1" customWidth="1"/>
    <col min="2004" max="2004" width="44" bestFit="1" customWidth="1"/>
    <col min="2005" max="2005" width="25.7109375" bestFit="1" customWidth="1"/>
    <col min="2006" max="2006" width="40.5703125" bestFit="1" customWidth="1"/>
    <col min="2007" max="2007" width="19.7109375" bestFit="1" customWidth="1"/>
    <col min="2008" max="2017" width="5" bestFit="1" customWidth="1"/>
    <col min="2018" max="2071" width="12.140625" bestFit="1" customWidth="1"/>
    <col min="2260" max="2260" width="44" bestFit="1" customWidth="1"/>
    <col min="2261" max="2261" width="25.7109375" bestFit="1" customWidth="1"/>
    <col min="2262" max="2262" width="40.5703125" bestFit="1" customWidth="1"/>
    <col min="2263" max="2263" width="19.7109375" bestFit="1" customWidth="1"/>
    <col min="2264" max="2273" width="5" bestFit="1" customWidth="1"/>
    <col min="2274" max="2327" width="12.140625" bestFit="1" customWidth="1"/>
    <col min="2516" max="2516" width="44" bestFit="1" customWidth="1"/>
    <col min="2517" max="2517" width="25.7109375" bestFit="1" customWidth="1"/>
    <col min="2518" max="2518" width="40.5703125" bestFit="1" customWidth="1"/>
    <col min="2519" max="2519" width="19.7109375" bestFit="1" customWidth="1"/>
    <col min="2520" max="2529" width="5" bestFit="1" customWidth="1"/>
    <col min="2530" max="2583" width="12.140625" bestFit="1" customWidth="1"/>
    <col min="2772" max="2772" width="44" bestFit="1" customWidth="1"/>
    <col min="2773" max="2773" width="25.7109375" bestFit="1" customWidth="1"/>
    <col min="2774" max="2774" width="40.5703125" bestFit="1" customWidth="1"/>
    <col min="2775" max="2775" width="19.7109375" bestFit="1" customWidth="1"/>
    <col min="2776" max="2785" width="5" bestFit="1" customWidth="1"/>
    <col min="2786" max="2839" width="12.140625" bestFit="1" customWidth="1"/>
    <col min="3028" max="3028" width="44" bestFit="1" customWidth="1"/>
    <col min="3029" max="3029" width="25.7109375" bestFit="1" customWidth="1"/>
    <col min="3030" max="3030" width="40.5703125" bestFit="1" customWidth="1"/>
    <col min="3031" max="3031" width="19.7109375" bestFit="1" customWidth="1"/>
    <col min="3032" max="3041" width="5" bestFit="1" customWidth="1"/>
    <col min="3042" max="3095" width="12.140625" bestFit="1" customWidth="1"/>
    <col min="3284" max="3284" width="44" bestFit="1" customWidth="1"/>
    <col min="3285" max="3285" width="25.7109375" bestFit="1" customWidth="1"/>
    <col min="3286" max="3286" width="40.5703125" bestFit="1" customWidth="1"/>
    <col min="3287" max="3287" width="19.7109375" bestFit="1" customWidth="1"/>
    <col min="3288" max="3297" width="5" bestFit="1" customWidth="1"/>
    <col min="3298" max="3351" width="12.140625" bestFit="1" customWidth="1"/>
    <col min="3540" max="3540" width="44" bestFit="1" customWidth="1"/>
    <col min="3541" max="3541" width="25.7109375" bestFit="1" customWidth="1"/>
    <col min="3542" max="3542" width="40.5703125" bestFit="1" customWidth="1"/>
    <col min="3543" max="3543" width="19.7109375" bestFit="1" customWidth="1"/>
    <col min="3544" max="3553" width="5" bestFit="1" customWidth="1"/>
    <col min="3554" max="3607" width="12.140625" bestFit="1" customWidth="1"/>
    <col min="3796" max="3796" width="44" bestFit="1" customWidth="1"/>
    <col min="3797" max="3797" width="25.7109375" bestFit="1" customWidth="1"/>
    <col min="3798" max="3798" width="40.5703125" bestFit="1" customWidth="1"/>
    <col min="3799" max="3799" width="19.7109375" bestFit="1" customWidth="1"/>
    <col min="3800" max="3809" width="5" bestFit="1" customWidth="1"/>
    <col min="3810" max="3863" width="12.140625" bestFit="1" customWidth="1"/>
    <col min="4052" max="4052" width="44" bestFit="1" customWidth="1"/>
    <col min="4053" max="4053" width="25.7109375" bestFit="1" customWidth="1"/>
    <col min="4054" max="4054" width="40.5703125" bestFit="1" customWidth="1"/>
    <col min="4055" max="4055" width="19.7109375" bestFit="1" customWidth="1"/>
    <col min="4056" max="4065" width="5" bestFit="1" customWidth="1"/>
    <col min="4066" max="4119" width="12.140625" bestFit="1" customWidth="1"/>
    <col min="4308" max="4308" width="44" bestFit="1" customWidth="1"/>
    <col min="4309" max="4309" width="25.7109375" bestFit="1" customWidth="1"/>
    <col min="4310" max="4310" width="40.5703125" bestFit="1" customWidth="1"/>
    <col min="4311" max="4311" width="19.7109375" bestFit="1" customWidth="1"/>
    <col min="4312" max="4321" width="5" bestFit="1" customWidth="1"/>
    <col min="4322" max="4375" width="12.140625" bestFit="1" customWidth="1"/>
    <col min="4564" max="4564" width="44" bestFit="1" customWidth="1"/>
    <col min="4565" max="4565" width="25.7109375" bestFit="1" customWidth="1"/>
    <col min="4566" max="4566" width="40.5703125" bestFit="1" customWidth="1"/>
    <col min="4567" max="4567" width="19.7109375" bestFit="1" customWidth="1"/>
    <col min="4568" max="4577" width="5" bestFit="1" customWidth="1"/>
    <col min="4578" max="4631" width="12.140625" bestFit="1" customWidth="1"/>
    <col min="4820" max="4820" width="44" bestFit="1" customWidth="1"/>
    <col min="4821" max="4821" width="25.7109375" bestFit="1" customWidth="1"/>
    <col min="4822" max="4822" width="40.5703125" bestFit="1" customWidth="1"/>
    <col min="4823" max="4823" width="19.7109375" bestFit="1" customWidth="1"/>
    <col min="4824" max="4833" width="5" bestFit="1" customWidth="1"/>
    <col min="4834" max="4887" width="12.140625" bestFit="1" customWidth="1"/>
    <col min="5076" max="5076" width="44" bestFit="1" customWidth="1"/>
    <col min="5077" max="5077" width="25.7109375" bestFit="1" customWidth="1"/>
    <col min="5078" max="5078" width="40.5703125" bestFit="1" customWidth="1"/>
    <col min="5079" max="5079" width="19.7109375" bestFit="1" customWidth="1"/>
    <col min="5080" max="5089" width="5" bestFit="1" customWidth="1"/>
    <col min="5090" max="5143" width="12.140625" bestFit="1" customWidth="1"/>
    <col min="5332" max="5332" width="44" bestFit="1" customWidth="1"/>
    <col min="5333" max="5333" width="25.7109375" bestFit="1" customWidth="1"/>
    <col min="5334" max="5334" width="40.5703125" bestFit="1" customWidth="1"/>
    <col min="5335" max="5335" width="19.7109375" bestFit="1" customWidth="1"/>
    <col min="5336" max="5345" width="5" bestFit="1" customWidth="1"/>
    <col min="5346" max="5399" width="12.140625" bestFit="1" customWidth="1"/>
    <col min="5588" max="5588" width="44" bestFit="1" customWidth="1"/>
    <col min="5589" max="5589" width="25.7109375" bestFit="1" customWidth="1"/>
    <col min="5590" max="5590" width="40.5703125" bestFit="1" customWidth="1"/>
    <col min="5591" max="5591" width="19.7109375" bestFit="1" customWidth="1"/>
    <col min="5592" max="5601" width="5" bestFit="1" customWidth="1"/>
    <col min="5602" max="5655" width="12.140625" bestFit="1" customWidth="1"/>
    <col min="5844" max="5844" width="44" bestFit="1" customWidth="1"/>
    <col min="5845" max="5845" width="25.7109375" bestFit="1" customWidth="1"/>
    <col min="5846" max="5846" width="40.5703125" bestFit="1" customWidth="1"/>
    <col min="5847" max="5847" width="19.7109375" bestFit="1" customWidth="1"/>
    <col min="5848" max="5857" width="5" bestFit="1" customWidth="1"/>
    <col min="5858" max="5911" width="12.140625" bestFit="1" customWidth="1"/>
    <col min="6100" max="6100" width="44" bestFit="1" customWidth="1"/>
    <col min="6101" max="6101" width="25.7109375" bestFit="1" customWidth="1"/>
    <col min="6102" max="6102" width="40.5703125" bestFit="1" customWidth="1"/>
    <col min="6103" max="6103" width="19.7109375" bestFit="1" customWidth="1"/>
    <col min="6104" max="6113" width="5" bestFit="1" customWidth="1"/>
    <col min="6114" max="6167" width="12.140625" bestFit="1" customWidth="1"/>
    <col min="6356" max="6356" width="44" bestFit="1" customWidth="1"/>
    <col min="6357" max="6357" width="25.7109375" bestFit="1" customWidth="1"/>
    <col min="6358" max="6358" width="40.5703125" bestFit="1" customWidth="1"/>
    <col min="6359" max="6359" width="19.7109375" bestFit="1" customWidth="1"/>
    <col min="6360" max="6369" width="5" bestFit="1" customWidth="1"/>
    <col min="6370" max="6423" width="12.140625" bestFit="1" customWidth="1"/>
    <col min="6612" max="6612" width="44" bestFit="1" customWidth="1"/>
    <col min="6613" max="6613" width="25.7109375" bestFit="1" customWidth="1"/>
    <col min="6614" max="6614" width="40.5703125" bestFit="1" customWidth="1"/>
    <col min="6615" max="6615" width="19.7109375" bestFit="1" customWidth="1"/>
    <col min="6616" max="6625" width="5" bestFit="1" customWidth="1"/>
    <col min="6626" max="6679" width="12.140625" bestFit="1" customWidth="1"/>
    <col min="6868" max="6868" width="44" bestFit="1" customWidth="1"/>
    <col min="6869" max="6869" width="25.7109375" bestFit="1" customWidth="1"/>
    <col min="6870" max="6870" width="40.5703125" bestFit="1" customWidth="1"/>
    <col min="6871" max="6871" width="19.7109375" bestFit="1" customWidth="1"/>
    <col min="6872" max="6881" width="5" bestFit="1" customWidth="1"/>
    <col min="6882" max="6935" width="12.140625" bestFit="1" customWidth="1"/>
    <col min="7124" max="7124" width="44" bestFit="1" customWidth="1"/>
    <col min="7125" max="7125" width="25.7109375" bestFit="1" customWidth="1"/>
    <col min="7126" max="7126" width="40.5703125" bestFit="1" customWidth="1"/>
    <col min="7127" max="7127" width="19.7109375" bestFit="1" customWidth="1"/>
    <col min="7128" max="7137" width="5" bestFit="1" customWidth="1"/>
    <col min="7138" max="7191" width="12.140625" bestFit="1" customWidth="1"/>
    <col min="7380" max="7380" width="44" bestFit="1" customWidth="1"/>
    <col min="7381" max="7381" width="25.7109375" bestFit="1" customWidth="1"/>
    <col min="7382" max="7382" width="40.5703125" bestFit="1" customWidth="1"/>
    <col min="7383" max="7383" width="19.7109375" bestFit="1" customWidth="1"/>
    <col min="7384" max="7393" width="5" bestFit="1" customWidth="1"/>
    <col min="7394" max="7447" width="12.140625" bestFit="1" customWidth="1"/>
    <col min="7636" max="7636" width="44" bestFit="1" customWidth="1"/>
    <col min="7637" max="7637" width="25.7109375" bestFit="1" customWidth="1"/>
    <col min="7638" max="7638" width="40.5703125" bestFit="1" customWidth="1"/>
    <col min="7639" max="7639" width="19.7109375" bestFit="1" customWidth="1"/>
    <col min="7640" max="7649" width="5" bestFit="1" customWidth="1"/>
    <col min="7650" max="7703" width="12.140625" bestFit="1" customWidth="1"/>
    <col min="7892" max="7892" width="44" bestFit="1" customWidth="1"/>
    <col min="7893" max="7893" width="25.7109375" bestFit="1" customWidth="1"/>
    <col min="7894" max="7894" width="40.5703125" bestFit="1" customWidth="1"/>
    <col min="7895" max="7895" width="19.7109375" bestFit="1" customWidth="1"/>
    <col min="7896" max="7905" width="5" bestFit="1" customWidth="1"/>
    <col min="7906" max="7959" width="12.140625" bestFit="1" customWidth="1"/>
    <col min="8148" max="8148" width="44" bestFit="1" customWidth="1"/>
    <col min="8149" max="8149" width="25.7109375" bestFit="1" customWidth="1"/>
    <col min="8150" max="8150" width="40.5703125" bestFit="1" customWidth="1"/>
    <col min="8151" max="8151" width="19.7109375" bestFit="1" customWidth="1"/>
    <col min="8152" max="8161" width="5" bestFit="1" customWidth="1"/>
    <col min="8162" max="8215" width="12.140625" bestFit="1" customWidth="1"/>
    <col min="8404" max="8404" width="44" bestFit="1" customWidth="1"/>
    <col min="8405" max="8405" width="25.7109375" bestFit="1" customWidth="1"/>
    <col min="8406" max="8406" width="40.5703125" bestFit="1" customWidth="1"/>
    <col min="8407" max="8407" width="19.7109375" bestFit="1" customWidth="1"/>
    <col min="8408" max="8417" width="5" bestFit="1" customWidth="1"/>
    <col min="8418" max="8471" width="12.140625" bestFit="1" customWidth="1"/>
    <col min="8660" max="8660" width="44" bestFit="1" customWidth="1"/>
    <col min="8661" max="8661" width="25.7109375" bestFit="1" customWidth="1"/>
    <col min="8662" max="8662" width="40.5703125" bestFit="1" customWidth="1"/>
    <col min="8663" max="8663" width="19.7109375" bestFit="1" customWidth="1"/>
    <col min="8664" max="8673" width="5" bestFit="1" customWidth="1"/>
    <col min="8674" max="8727" width="12.140625" bestFit="1" customWidth="1"/>
    <col min="8916" max="8916" width="44" bestFit="1" customWidth="1"/>
    <col min="8917" max="8917" width="25.7109375" bestFit="1" customWidth="1"/>
    <col min="8918" max="8918" width="40.5703125" bestFit="1" customWidth="1"/>
    <col min="8919" max="8919" width="19.7109375" bestFit="1" customWidth="1"/>
    <col min="8920" max="8929" width="5" bestFit="1" customWidth="1"/>
    <col min="8930" max="8983" width="12.140625" bestFit="1" customWidth="1"/>
    <col min="9172" max="9172" width="44" bestFit="1" customWidth="1"/>
    <col min="9173" max="9173" width="25.7109375" bestFit="1" customWidth="1"/>
    <col min="9174" max="9174" width="40.5703125" bestFit="1" customWidth="1"/>
    <col min="9175" max="9175" width="19.7109375" bestFit="1" customWidth="1"/>
    <col min="9176" max="9185" width="5" bestFit="1" customWidth="1"/>
    <col min="9186" max="9239" width="12.140625" bestFit="1" customWidth="1"/>
    <col min="9428" max="9428" width="44" bestFit="1" customWidth="1"/>
    <col min="9429" max="9429" width="25.7109375" bestFit="1" customWidth="1"/>
    <col min="9430" max="9430" width="40.5703125" bestFit="1" customWidth="1"/>
    <col min="9431" max="9431" width="19.7109375" bestFit="1" customWidth="1"/>
    <col min="9432" max="9441" width="5" bestFit="1" customWidth="1"/>
    <col min="9442" max="9495" width="12.140625" bestFit="1" customWidth="1"/>
    <col min="9684" max="9684" width="44" bestFit="1" customWidth="1"/>
    <col min="9685" max="9685" width="25.7109375" bestFit="1" customWidth="1"/>
    <col min="9686" max="9686" width="40.5703125" bestFit="1" customWidth="1"/>
    <col min="9687" max="9687" width="19.7109375" bestFit="1" customWidth="1"/>
    <col min="9688" max="9697" width="5" bestFit="1" customWidth="1"/>
    <col min="9698" max="9751" width="12.140625" bestFit="1" customWidth="1"/>
    <col min="9940" max="9940" width="44" bestFit="1" customWidth="1"/>
    <col min="9941" max="9941" width="25.7109375" bestFit="1" customWidth="1"/>
    <col min="9942" max="9942" width="40.5703125" bestFit="1" customWidth="1"/>
    <col min="9943" max="9943" width="19.7109375" bestFit="1" customWidth="1"/>
    <col min="9944" max="9953" width="5" bestFit="1" customWidth="1"/>
    <col min="9954" max="10007" width="12.140625" bestFit="1" customWidth="1"/>
    <col min="10196" max="10196" width="44" bestFit="1" customWidth="1"/>
    <col min="10197" max="10197" width="25.7109375" bestFit="1" customWidth="1"/>
    <col min="10198" max="10198" width="40.5703125" bestFit="1" customWidth="1"/>
    <col min="10199" max="10199" width="19.7109375" bestFit="1" customWidth="1"/>
    <col min="10200" max="10209" width="5" bestFit="1" customWidth="1"/>
    <col min="10210" max="10263" width="12.140625" bestFit="1" customWidth="1"/>
    <col min="10452" max="10452" width="44" bestFit="1" customWidth="1"/>
    <col min="10453" max="10453" width="25.7109375" bestFit="1" customWidth="1"/>
    <col min="10454" max="10454" width="40.5703125" bestFit="1" customWidth="1"/>
    <col min="10455" max="10455" width="19.7109375" bestFit="1" customWidth="1"/>
    <col min="10456" max="10465" width="5" bestFit="1" customWidth="1"/>
    <col min="10466" max="10519" width="12.140625" bestFit="1" customWidth="1"/>
    <col min="10708" max="10708" width="44" bestFit="1" customWidth="1"/>
    <col min="10709" max="10709" width="25.7109375" bestFit="1" customWidth="1"/>
    <col min="10710" max="10710" width="40.5703125" bestFit="1" customWidth="1"/>
    <col min="10711" max="10711" width="19.7109375" bestFit="1" customWidth="1"/>
    <col min="10712" max="10721" width="5" bestFit="1" customWidth="1"/>
    <col min="10722" max="10775" width="12.140625" bestFit="1" customWidth="1"/>
    <col min="10964" max="10964" width="44" bestFit="1" customWidth="1"/>
    <col min="10965" max="10965" width="25.7109375" bestFit="1" customWidth="1"/>
    <col min="10966" max="10966" width="40.5703125" bestFit="1" customWidth="1"/>
    <col min="10967" max="10967" width="19.7109375" bestFit="1" customWidth="1"/>
    <col min="10968" max="10977" width="5" bestFit="1" customWidth="1"/>
    <col min="10978" max="11031" width="12.140625" bestFit="1" customWidth="1"/>
    <col min="11220" max="11220" width="44" bestFit="1" customWidth="1"/>
    <col min="11221" max="11221" width="25.7109375" bestFit="1" customWidth="1"/>
    <col min="11222" max="11222" width="40.5703125" bestFit="1" customWidth="1"/>
    <col min="11223" max="11223" width="19.7109375" bestFit="1" customWidth="1"/>
    <col min="11224" max="11233" width="5" bestFit="1" customWidth="1"/>
    <col min="11234" max="11287" width="12.140625" bestFit="1" customWidth="1"/>
    <col min="11476" max="11476" width="44" bestFit="1" customWidth="1"/>
    <col min="11477" max="11477" width="25.7109375" bestFit="1" customWidth="1"/>
    <col min="11478" max="11478" width="40.5703125" bestFit="1" customWidth="1"/>
    <col min="11479" max="11479" width="19.7109375" bestFit="1" customWidth="1"/>
    <col min="11480" max="11489" width="5" bestFit="1" customWidth="1"/>
    <col min="11490" max="11543" width="12.140625" bestFit="1" customWidth="1"/>
    <col min="11732" max="11732" width="44" bestFit="1" customWidth="1"/>
    <col min="11733" max="11733" width="25.7109375" bestFit="1" customWidth="1"/>
    <col min="11734" max="11734" width="40.5703125" bestFit="1" customWidth="1"/>
    <col min="11735" max="11735" width="19.7109375" bestFit="1" customWidth="1"/>
    <col min="11736" max="11745" width="5" bestFit="1" customWidth="1"/>
    <col min="11746" max="11799" width="12.140625" bestFit="1" customWidth="1"/>
    <col min="11988" max="11988" width="44" bestFit="1" customWidth="1"/>
    <col min="11989" max="11989" width="25.7109375" bestFit="1" customWidth="1"/>
    <col min="11990" max="11990" width="40.5703125" bestFit="1" customWidth="1"/>
    <col min="11991" max="11991" width="19.7109375" bestFit="1" customWidth="1"/>
    <col min="11992" max="12001" width="5" bestFit="1" customWidth="1"/>
    <col min="12002" max="12055" width="12.140625" bestFit="1" customWidth="1"/>
    <col min="12244" max="12244" width="44" bestFit="1" customWidth="1"/>
    <col min="12245" max="12245" width="25.7109375" bestFit="1" customWidth="1"/>
    <col min="12246" max="12246" width="40.5703125" bestFit="1" customWidth="1"/>
    <col min="12247" max="12247" width="19.7109375" bestFit="1" customWidth="1"/>
    <col min="12248" max="12257" width="5" bestFit="1" customWidth="1"/>
    <col min="12258" max="12311" width="12.140625" bestFit="1" customWidth="1"/>
    <col min="12500" max="12500" width="44" bestFit="1" customWidth="1"/>
    <col min="12501" max="12501" width="25.7109375" bestFit="1" customWidth="1"/>
    <col min="12502" max="12502" width="40.5703125" bestFit="1" customWidth="1"/>
    <col min="12503" max="12503" width="19.7109375" bestFit="1" customWidth="1"/>
    <col min="12504" max="12513" width="5" bestFit="1" customWidth="1"/>
    <col min="12514" max="12567" width="12.140625" bestFit="1" customWidth="1"/>
    <col min="12756" max="12756" width="44" bestFit="1" customWidth="1"/>
    <col min="12757" max="12757" width="25.7109375" bestFit="1" customWidth="1"/>
    <col min="12758" max="12758" width="40.5703125" bestFit="1" customWidth="1"/>
    <col min="12759" max="12759" width="19.7109375" bestFit="1" customWidth="1"/>
    <col min="12760" max="12769" width="5" bestFit="1" customWidth="1"/>
    <col min="12770" max="12823" width="12.140625" bestFit="1" customWidth="1"/>
    <col min="13012" max="13012" width="44" bestFit="1" customWidth="1"/>
    <col min="13013" max="13013" width="25.7109375" bestFit="1" customWidth="1"/>
    <col min="13014" max="13014" width="40.5703125" bestFit="1" customWidth="1"/>
    <col min="13015" max="13015" width="19.7109375" bestFit="1" customWidth="1"/>
    <col min="13016" max="13025" width="5" bestFit="1" customWidth="1"/>
    <col min="13026" max="13079" width="12.140625" bestFit="1" customWidth="1"/>
    <col min="13268" max="13268" width="44" bestFit="1" customWidth="1"/>
    <col min="13269" max="13269" width="25.7109375" bestFit="1" customWidth="1"/>
    <col min="13270" max="13270" width="40.5703125" bestFit="1" customWidth="1"/>
    <col min="13271" max="13271" width="19.7109375" bestFit="1" customWidth="1"/>
    <col min="13272" max="13281" width="5" bestFit="1" customWidth="1"/>
    <col min="13282" max="13335" width="12.140625" bestFit="1" customWidth="1"/>
    <col min="13524" max="13524" width="44" bestFit="1" customWidth="1"/>
    <col min="13525" max="13525" width="25.7109375" bestFit="1" customWidth="1"/>
    <col min="13526" max="13526" width="40.5703125" bestFit="1" customWidth="1"/>
    <col min="13527" max="13527" width="19.7109375" bestFit="1" customWidth="1"/>
    <col min="13528" max="13537" width="5" bestFit="1" customWidth="1"/>
    <col min="13538" max="13591" width="12.140625" bestFit="1" customWidth="1"/>
    <col min="13780" max="13780" width="44" bestFit="1" customWidth="1"/>
    <col min="13781" max="13781" width="25.7109375" bestFit="1" customWidth="1"/>
    <col min="13782" max="13782" width="40.5703125" bestFit="1" customWidth="1"/>
    <col min="13783" max="13783" width="19.7109375" bestFit="1" customWidth="1"/>
    <col min="13784" max="13793" width="5" bestFit="1" customWidth="1"/>
    <col min="13794" max="13847" width="12.140625" bestFit="1" customWidth="1"/>
    <col min="14036" max="14036" width="44" bestFit="1" customWidth="1"/>
    <col min="14037" max="14037" width="25.7109375" bestFit="1" customWidth="1"/>
    <col min="14038" max="14038" width="40.5703125" bestFit="1" customWidth="1"/>
    <col min="14039" max="14039" width="19.7109375" bestFit="1" customWidth="1"/>
    <col min="14040" max="14049" width="5" bestFit="1" customWidth="1"/>
    <col min="14050" max="14103" width="12.140625" bestFit="1" customWidth="1"/>
    <col min="14292" max="14292" width="44" bestFit="1" customWidth="1"/>
    <col min="14293" max="14293" width="25.7109375" bestFit="1" customWidth="1"/>
    <col min="14294" max="14294" width="40.5703125" bestFit="1" customWidth="1"/>
    <col min="14295" max="14295" width="19.7109375" bestFit="1" customWidth="1"/>
    <col min="14296" max="14305" width="5" bestFit="1" customWidth="1"/>
    <col min="14306" max="14359" width="12.140625" bestFit="1" customWidth="1"/>
    <col min="14548" max="14548" width="44" bestFit="1" customWidth="1"/>
    <col min="14549" max="14549" width="25.7109375" bestFit="1" customWidth="1"/>
    <col min="14550" max="14550" width="40.5703125" bestFit="1" customWidth="1"/>
    <col min="14551" max="14551" width="19.7109375" bestFit="1" customWidth="1"/>
    <col min="14552" max="14561" width="5" bestFit="1" customWidth="1"/>
    <col min="14562" max="14615" width="12.140625" bestFit="1" customWidth="1"/>
    <col min="14804" max="14804" width="44" bestFit="1" customWidth="1"/>
    <col min="14805" max="14805" width="25.7109375" bestFit="1" customWidth="1"/>
    <col min="14806" max="14806" width="40.5703125" bestFit="1" customWidth="1"/>
    <col min="14807" max="14807" width="19.7109375" bestFit="1" customWidth="1"/>
    <col min="14808" max="14817" width="5" bestFit="1" customWidth="1"/>
    <col min="14818" max="14871" width="12.140625" bestFit="1" customWidth="1"/>
    <col min="15060" max="15060" width="44" bestFit="1" customWidth="1"/>
    <col min="15061" max="15061" width="25.7109375" bestFit="1" customWidth="1"/>
    <col min="15062" max="15062" width="40.5703125" bestFit="1" customWidth="1"/>
    <col min="15063" max="15063" width="19.7109375" bestFit="1" customWidth="1"/>
    <col min="15064" max="15073" width="5" bestFit="1" customWidth="1"/>
    <col min="15074" max="15127" width="12.140625" bestFit="1" customWidth="1"/>
    <col min="15316" max="15316" width="44" bestFit="1" customWidth="1"/>
    <col min="15317" max="15317" width="25.7109375" bestFit="1" customWidth="1"/>
    <col min="15318" max="15318" width="40.5703125" bestFit="1" customWidth="1"/>
    <col min="15319" max="15319" width="19.7109375" bestFit="1" customWidth="1"/>
    <col min="15320" max="15329" width="5" bestFit="1" customWidth="1"/>
    <col min="15330" max="15383" width="12.140625" bestFit="1" customWidth="1"/>
    <col min="15572" max="15572" width="44" bestFit="1" customWidth="1"/>
    <col min="15573" max="15573" width="25.7109375" bestFit="1" customWidth="1"/>
    <col min="15574" max="15574" width="40.5703125" bestFit="1" customWidth="1"/>
    <col min="15575" max="15575" width="19.7109375" bestFit="1" customWidth="1"/>
    <col min="15576" max="15585" width="5" bestFit="1" customWidth="1"/>
    <col min="15586" max="15639" width="12.140625" bestFit="1" customWidth="1"/>
    <col min="15828" max="15828" width="44" bestFit="1" customWidth="1"/>
    <col min="15829" max="15829" width="25.7109375" bestFit="1" customWidth="1"/>
    <col min="15830" max="15830" width="40.5703125" bestFit="1" customWidth="1"/>
    <col min="15831" max="15831" width="19.7109375" bestFit="1" customWidth="1"/>
    <col min="15832" max="15841" width="5" bestFit="1" customWidth="1"/>
    <col min="15842" max="15895" width="12.140625" bestFit="1" customWidth="1"/>
    <col min="16084" max="16084" width="44" bestFit="1" customWidth="1"/>
    <col min="16085" max="16085" width="25.7109375" bestFit="1" customWidth="1"/>
    <col min="16086" max="16086" width="40.5703125" bestFit="1" customWidth="1"/>
    <col min="16087" max="16087" width="19.7109375" bestFit="1" customWidth="1"/>
    <col min="16088" max="16097" width="5" bestFit="1" customWidth="1"/>
    <col min="16098" max="16151" width="12.140625" bestFit="1" customWidth="1"/>
  </cols>
  <sheetData>
    <row r="1" spans="1:58" x14ac:dyDescent="0.25">
      <c r="A1" t="s">
        <v>184</v>
      </c>
      <c r="B1" t="s">
        <v>505</v>
      </c>
      <c r="C1" t="s">
        <v>506</v>
      </c>
      <c r="D1" t="s">
        <v>507</v>
      </c>
      <c r="E1" t="s">
        <v>508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  <c r="R1" t="s">
        <v>197</v>
      </c>
      <c r="S1" t="s">
        <v>198</v>
      </c>
      <c r="T1" t="s">
        <v>199</v>
      </c>
      <c r="U1" t="s">
        <v>200</v>
      </c>
      <c r="V1" t="s">
        <v>201</v>
      </c>
      <c r="W1" s="32" t="s">
        <v>202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  <c r="AD1" t="s">
        <v>191</v>
      </c>
      <c r="AE1" t="s">
        <v>192</v>
      </c>
      <c r="AF1" t="s">
        <v>193</v>
      </c>
      <c r="AG1" t="s">
        <v>194</v>
      </c>
      <c r="AH1" t="s">
        <v>195</v>
      </c>
      <c r="AI1" t="s">
        <v>196</v>
      </c>
      <c r="AJ1" t="s">
        <v>197</v>
      </c>
      <c r="AK1" t="s">
        <v>198</v>
      </c>
      <c r="AL1" t="s">
        <v>199</v>
      </c>
      <c r="AM1" t="s">
        <v>200</v>
      </c>
      <c r="AN1" t="s">
        <v>201</v>
      </c>
      <c r="AO1" t="s">
        <v>184</v>
      </c>
      <c r="AP1" t="s">
        <v>186</v>
      </c>
      <c r="AQ1" t="s">
        <v>187</v>
      </c>
      <c r="AR1" t="s">
        <v>188</v>
      </c>
      <c r="AS1" t="s">
        <v>189</v>
      </c>
      <c r="AT1" t="s">
        <v>190</v>
      </c>
      <c r="AU1" t="s">
        <v>191</v>
      </c>
      <c r="AV1" t="s">
        <v>192</v>
      </c>
      <c r="AW1" t="s">
        <v>193</v>
      </c>
      <c r="AX1" t="s">
        <v>194</v>
      </c>
      <c r="AY1" t="s">
        <v>195</v>
      </c>
      <c r="AZ1" t="s">
        <v>196</v>
      </c>
      <c r="BA1" t="s">
        <v>197</v>
      </c>
      <c r="BB1" t="s">
        <v>198</v>
      </c>
      <c r="BC1" t="s">
        <v>199</v>
      </c>
      <c r="BD1" t="s">
        <v>200</v>
      </c>
      <c r="BE1" t="s">
        <v>201</v>
      </c>
      <c r="BF1" t="s">
        <v>202</v>
      </c>
    </row>
    <row r="2" spans="1:58" x14ac:dyDescent="0.25">
      <c r="A2" t="s">
        <v>39</v>
      </c>
      <c r="B2">
        <f t="shared" ref="B2:B33" si="0">AVERAGE(AP2:BF2)</f>
        <v>286450.11649868818</v>
      </c>
      <c r="C2" s="35">
        <f t="shared" ref="C2:C33" si="1">(BF2/AP2)^(1/16)-1</f>
        <v>-1.1681049884284755E-2</v>
      </c>
      <c r="D2" s="34">
        <f t="shared" ref="D2:D33" si="2">AVERAGE(G2:W2)</f>
        <v>-7.8471794395185102</v>
      </c>
      <c r="E2">
        <f t="shared" ref="E2:E33" si="3">AVERAGE(Y2:AN2)</f>
        <v>2.7625000000000006</v>
      </c>
      <c r="F2" t="s">
        <v>204</v>
      </c>
      <c r="G2">
        <v>-57.532314083409609</v>
      </c>
      <c r="H2">
        <v>12.094825712875496</v>
      </c>
      <c r="I2">
        <v>50.03949030925051</v>
      </c>
      <c r="J2">
        <v>69.606394338872761</v>
      </c>
      <c r="K2">
        <v>14.333370715226835</v>
      </c>
      <c r="L2">
        <v>4.7244838569188001</v>
      </c>
      <c r="M2">
        <v>35.73290347119341</v>
      </c>
      <c r="N2">
        <v>29.155393695199923</v>
      </c>
      <c r="O2">
        <v>75.630024000258061</v>
      </c>
      <c r="P2">
        <v>28.257554145971042</v>
      </c>
      <c r="Q2">
        <v>-41.650994560131629</v>
      </c>
      <c r="R2">
        <v>-117.37473279171842</v>
      </c>
      <c r="S2">
        <v>234.24869521547774</v>
      </c>
      <c r="T2">
        <v>13.350022097233985</v>
      </c>
      <c r="U2">
        <v>29.354271752044792</v>
      </c>
      <c r="V2">
        <v>-440.13067536529257</v>
      </c>
      <c r="W2" s="32">
        <v>-73.240762981785792</v>
      </c>
      <c r="X2" t="s">
        <v>504</v>
      </c>
      <c r="Y2">
        <v>3.1</v>
      </c>
      <c r="Z2">
        <v>2.9</v>
      </c>
      <c r="AA2">
        <v>2.9</v>
      </c>
      <c r="AB2">
        <v>2.8</v>
      </c>
      <c r="AC2">
        <v>2.8</v>
      </c>
      <c r="AD2">
        <v>2.7</v>
      </c>
      <c r="AE2">
        <v>2.7</v>
      </c>
      <c r="AF2">
        <v>2.7</v>
      </c>
      <c r="AG2">
        <v>2.7</v>
      </c>
      <c r="AH2">
        <v>2.7</v>
      </c>
      <c r="AI2">
        <v>2.7</v>
      </c>
      <c r="AJ2">
        <v>2.7</v>
      </c>
      <c r="AK2">
        <v>2.7</v>
      </c>
      <c r="AL2">
        <v>2.7</v>
      </c>
      <c r="AM2">
        <v>2.7</v>
      </c>
      <c r="AN2">
        <v>2.7</v>
      </c>
      <c r="AO2" t="s">
        <v>39</v>
      </c>
      <c r="AP2">
        <v>320557.91154421581</v>
      </c>
      <c r="AQ2">
        <v>315618.25026556733</v>
      </c>
      <c r="AR2">
        <v>288171.59237355308</v>
      </c>
      <c r="AS2">
        <v>292944.32573436527</v>
      </c>
      <c r="AT2">
        <v>290650.65719554044</v>
      </c>
      <c r="AU2">
        <v>282456.02581327042</v>
      </c>
      <c r="AV2">
        <v>283278.93344948307</v>
      </c>
      <c r="AW2">
        <v>280107.17265930737</v>
      </c>
      <c r="AX2">
        <v>282079.23464281717</v>
      </c>
      <c r="AY2">
        <v>293133.44184838567</v>
      </c>
      <c r="AZ2">
        <v>284992.44408229319</v>
      </c>
      <c r="BA2">
        <v>280172.27296301309</v>
      </c>
      <c r="BB2">
        <v>278898.92820920248</v>
      </c>
      <c r="BC2">
        <v>274411.8641559275</v>
      </c>
      <c r="BD2">
        <v>279627.33941945806</v>
      </c>
      <c r="BE2">
        <v>276931.77575264266</v>
      </c>
      <c r="BF2">
        <v>265619.81036865647</v>
      </c>
    </row>
    <row r="3" spans="1:58" x14ac:dyDescent="0.25">
      <c r="A3" t="s">
        <v>45</v>
      </c>
      <c r="B3">
        <f t="shared" si="0"/>
        <v>186619.92938325385</v>
      </c>
      <c r="C3" s="35">
        <f t="shared" si="1"/>
        <v>1.5624128955962879E-2</v>
      </c>
      <c r="D3" s="34">
        <f t="shared" si="2"/>
        <v>22.92296250426535</v>
      </c>
      <c r="E3">
        <f t="shared" si="3"/>
        <v>2.6250000000000004</v>
      </c>
      <c r="F3" t="s">
        <v>204</v>
      </c>
      <c r="G3">
        <v>26.16198887680558</v>
      </c>
      <c r="H3">
        <v>7.0232860822829091</v>
      </c>
      <c r="I3">
        <v>12.071094414327579</v>
      </c>
      <c r="J3">
        <v>23.069471677080276</v>
      </c>
      <c r="K3">
        <v>17.596031406585453</v>
      </c>
      <c r="L3">
        <v>18.743524423180247</v>
      </c>
      <c r="M3">
        <v>20.934481044653218</v>
      </c>
      <c r="N3">
        <v>21.818488078267855</v>
      </c>
      <c r="O3">
        <v>22.654182689049165</v>
      </c>
      <c r="P3">
        <v>20.486523610258221</v>
      </c>
      <c r="Q3">
        <v>29.763651752570091</v>
      </c>
      <c r="R3">
        <v>21.759291501698151</v>
      </c>
      <c r="S3">
        <v>28.094993576463619</v>
      </c>
      <c r="T3">
        <v>23.100300518360761</v>
      </c>
      <c r="U3">
        <v>31.620740017912773</v>
      </c>
      <c r="V3">
        <v>29.84379759508758</v>
      </c>
      <c r="W3" s="32">
        <v>34.948515307927416</v>
      </c>
      <c r="X3" t="s">
        <v>504</v>
      </c>
      <c r="Y3">
        <v>2.9</v>
      </c>
      <c r="Z3">
        <v>2.8</v>
      </c>
      <c r="AA3">
        <v>2.8</v>
      </c>
      <c r="AB3">
        <v>2.8</v>
      </c>
      <c r="AC3">
        <v>2.8</v>
      </c>
      <c r="AD3">
        <v>2.8</v>
      </c>
      <c r="AE3">
        <v>2.8</v>
      </c>
      <c r="AF3">
        <v>2.7</v>
      </c>
      <c r="AG3">
        <v>2.7</v>
      </c>
      <c r="AH3">
        <v>2.7</v>
      </c>
      <c r="AI3">
        <v>2.6</v>
      </c>
      <c r="AJ3">
        <v>2.5</v>
      </c>
      <c r="AK3">
        <v>2.4</v>
      </c>
      <c r="AL3">
        <v>2.2999999999999998</v>
      </c>
      <c r="AM3">
        <v>2.2000000000000002</v>
      </c>
      <c r="AN3">
        <v>2.2000000000000002</v>
      </c>
      <c r="AO3" t="s">
        <v>45</v>
      </c>
      <c r="AP3">
        <v>168114.43468768324</v>
      </c>
      <c r="AQ3">
        <v>158411.70244570149</v>
      </c>
      <c r="AR3">
        <v>155167.2317971141</v>
      </c>
      <c r="AS3">
        <v>168260.14977589101</v>
      </c>
      <c r="AT3">
        <v>173482.72403368913</v>
      </c>
      <c r="AU3">
        <v>174538.64612624634</v>
      </c>
      <c r="AV3">
        <v>179856.42753527855</v>
      </c>
      <c r="AW3">
        <v>181409.68006870177</v>
      </c>
      <c r="AX3">
        <v>181558.10801047811</v>
      </c>
      <c r="AY3">
        <v>186331.69683202295</v>
      </c>
      <c r="AZ3">
        <v>195318.0945548226</v>
      </c>
      <c r="BA3">
        <v>201102.83062988019</v>
      </c>
      <c r="BB3">
        <v>199523.80687073097</v>
      </c>
      <c r="BC3">
        <v>194663.63370563052</v>
      </c>
      <c r="BD3">
        <v>220619.6948700783</v>
      </c>
      <c r="BE3">
        <v>218736.55079615177</v>
      </c>
      <c r="BF3">
        <v>215443.38677521443</v>
      </c>
    </row>
    <row r="4" spans="1:58" x14ac:dyDescent="0.25">
      <c r="A4" t="s">
        <v>240</v>
      </c>
      <c r="B4">
        <f t="shared" si="0"/>
        <v>182654.46050877727</v>
      </c>
      <c r="C4" s="35">
        <f t="shared" si="1"/>
        <v>-1.4383653352223469E-2</v>
      </c>
      <c r="D4" s="34">
        <f t="shared" si="2"/>
        <v>2.3896150380723205</v>
      </c>
      <c r="E4">
        <f t="shared" si="3"/>
        <v>9.7750000000000021</v>
      </c>
      <c r="F4" t="s">
        <v>204</v>
      </c>
      <c r="G4">
        <v>2.1035474447981444</v>
      </c>
      <c r="H4">
        <v>1.5436520987254363</v>
      </c>
      <c r="I4">
        <v>3.0336263252052622</v>
      </c>
      <c r="J4">
        <v>3.5070600504438207</v>
      </c>
      <c r="K4">
        <v>3.7309877176608595</v>
      </c>
      <c r="L4">
        <v>4.5405575380990184</v>
      </c>
      <c r="M4">
        <v>4.2866597401475328</v>
      </c>
      <c r="N4">
        <v>3.3566079579430697</v>
      </c>
      <c r="O4">
        <v>1.3247123468447337</v>
      </c>
      <c r="P4">
        <v>-1.3205672698286699</v>
      </c>
      <c r="Q4">
        <v>3.8581831707290828</v>
      </c>
      <c r="R4">
        <v>3.804857315934671</v>
      </c>
      <c r="S4">
        <v>2.77118007919323</v>
      </c>
      <c r="T4">
        <v>4.7105756528403004</v>
      </c>
      <c r="U4">
        <v>1.4618172224456409</v>
      </c>
      <c r="V4">
        <v>-1.7529337062815415</v>
      </c>
      <c r="W4" s="32">
        <v>-0.33706803767113425</v>
      </c>
      <c r="X4" t="s">
        <v>504</v>
      </c>
      <c r="Y4">
        <v>9.5</v>
      </c>
      <c r="Z4">
        <v>9.5</v>
      </c>
      <c r="AA4">
        <v>9.6</v>
      </c>
      <c r="AB4">
        <v>9.6999999999999993</v>
      </c>
      <c r="AC4">
        <v>9.6999999999999993</v>
      </c>
      <c r="AD4">
        <v>9.8000000000000007</v>
      </c>
      <c r="AE4">
        <v>9.9</v>
      </c>
      <c r="AF4">
        <v>9.9</v>
      </c>
      <c r="AG4">
        <v>9.9</v>
      </c>
      <c r="AH4">
        <v>9.9</v>
      </c>
      <c r="AI4">
        <v>9.9</v>
      </c>
      <c r="AJ4">
        <v>9.9</v>
      </c>
      <c r="AK4">
        <v>9.9</v>
      </c>
      <c r="AL4">
        <v>9.8000000000000007</v>
      </c>
      <c r="AM4">
        <v>9.8000000000000007</v>
      </c>
      <c r="AN4">
        <v>9.6999999999999993</v>
      </c>
      <c r="AO4" t="s">
        <v>240</v>
      </c>
      <c r="AP4">
        <v>204284.35272335069</v>
      </c>
      <c r="AQ4">
        <v>196245.11208879563</v>
      </c>
      <c r="AR4">
        <v>189081.75356595893</v>
      </c>
      <c r="AS4">
        <v>190413.12938139742</v>
      </c>
      <c r="AT4">
        <v>194325.25829367791</v>
      </c>
      <c r="AU4">
        <v>194663.96141502072</v>
      </c>
      <c r="AV4">
        <v>189345.23453423224</v>
      </c>
      <c r="AW4">
        <v>183563.22400024871</v>
      </c>
      <c r="AX4">
        <v>183319.80440500891</v>
      </c>
      <c r="AY4">
        <v>179405.89727279631</v>
      </c>
      <c r="AZ4">
        <v>182623.96910312172</v>
      </c>
      <c r="BA4">
        <v>171789.45633926158</v>
      </c>
      <c r="BB4">
        <v>175499.09959980278</v>
      </c>
      <c r="BC4">
        <v>178424.86024984915</v>
      </c>
      <c r="BD4">
        <v>168595.84593247686</v>
      </c>
      <c r="BE4">
        <v>161527.54127069897</v>
      </c>
      <c r="BF4">
        <v>162017.32847351546</v>
      </c>
    </row>
    <row r="5" spans="1:58" x14ac:dyDescent="0.25">
      <c r="A5" t="s">
        <v>42</v>
      </c>
      <c r="B5">
        <f t="shared" si="0"/>
        <v>174687.12296848567</v>
      </c>
      <c r="C5" s="35">
        <f t="shared" si="1"/>
        <v>3.6441142086652833E-2</v>
      </c>
      <c r="D5" s="34">
        <f t="shared" si="2"/>
        <v>18.425857762337724</v>
      </c>
      <c r="E5">
        <f t="shared" si="3"/>
        <v>3.7749999999999999</v>
      </c>
      <c r="F5" t="s">
        <v>204</v>
      </c>
      <c r="G5">
        <v>22.191541503024741</v>
      </c>
      <c r="H5">
        <v>8.454492689039645</v>
      </c>
      <c r="I5">
        <v>22.827608853053004</v>
      </c>
      <c r="J5">
        <v>17.010431959903329</v>
      </c>
      <c r="K5">
        <v>9.9089723388671676</v>
      </c>
      <c r="L5">
        <v>25.804346517972558</v>
      </c>
      <c r="M5">
        <v>29.73853957555966</v>
      </c>
      <c r="N5">
        <v>37.500597922974663</v>
      </c>
      <c r="O5">
        <v>81.083868387512453</v>
      </c>
      <c r="P5">
        <v>34.470773512947481</v>
      </c>
      <c r="Q5">
        <v>17.287538629754245</v>
      </c>
      <c r="R5">
        <v>17.419935206657577</v>
      </c>
      <c r="S5">
        <v>-11.689488034703018</v>
      </c>
      <c r="T5">
        <v>6.5787627379310498</v>
      </c>
      <c r="U5">
        <v>17.88698657330265</v>
      </c>
      <c r="V5">
        <v>-0.35616696670512626</v>
      </c>
      <c r="W5" s="32">
        <v>-22.879159447350723</v>
      </c>
      <c r="X5" t="s">
        <v>504</v>
      </c>
      <c r="Y5">
        <v>4.5999999999999996</v>
      </c>
      <c r="Z5">
        <v>4.4000000000000004</v>
      </c>
      <c r="AA5">
        <v>4.3</v>
      </c>
      <c r="AB5">
        <v>4.2</v>
      </c>
      <c r="AC5">
        <v>4.0999999999999996</v>
      </c>
      <c r="AD5">
        <v>4</v>
      </c>
      <c r="AE5">
        <v>3.9</v>
      </c>
      <c r="AF5">
        <v>3.8</v>
      </c>
      <c r="AG5">
        <v>3.7</v>
      </c>
      <c r="AH5">
        <v>3.6</v>
      </c>
      <c r="AI5">
        <v>3.5</v>
      </c>
      <c r="AJ5">
        <v>3.4</v>
      </c>
      <c r="AK5">
        <v>3.3</v>
      </c>
      <c r="AL5">
        <v>3.3</v>
      </c>
      <c r="AM5">
        <v>3.2</v>
      </c>
      <c r="AN5">
        <v>3.1</v>
      </c>
      <c r="AO5" t="s">
        <v>42</v>
      </c>
      <c r="AP5">
        <v>129848.25501558822</v>
      </c>
      <c r="AQ5">
        <v>125382.02470335587</v>
      </c>
      <c r="AR5">
        <v>129792.62507741824</v>
      </c>
      <c r="AS5">
        <v>138012.35194125681</v>
      </c>
      <c r="AT5">
        <v>142472.86745176491</v>
      </c>
      <c r="AU5">
        <v>142844.07855258137</v>
      </c>
      <c r="AV5">
        <v>140201.14156371803</v>
      </c>
      <c r="AW5">
        <v>148641.34349954058</v>
      </c>
      <c r="AX5">
        <v>178849.45056658026</v>
      </c>
      <c r="AY5">
        <v>175555.15055123475</v>
      </c>
      <c r="AZ5">
        <v>186555.75301787729</v>
      </c>
      <c r="BA5">
        <v>196625.99703322299</v>
      </c>
      <c r="BB5">
        <v>201217.189333619</v>
      </c>
      <c r="BC5">
        <v>217344.86825058045</v>
      </c>
      <c r="BD5">
        <v>239964.99723027504</v>
      </c>
      <c r="BE5">
        <v>246149.08692123537</v>
      </c>
      <c r="BF5">
        <v>230223.90975440678</v>
      </c>
    </row>
    <row r="6" spans="1:58" x14ac:dyDescent="0.25">
      <c r="A6" t="s">
        <v>48</v>
      </c>
      <c r="B6">
        <f t="shared" si="0"/>
        <v>167873.68379897444</v>
      </c>
      <c r="C6" s="35">
        <f t="shared" si="1"/>
        <v>1.9094381668041116E-3</v>
      </c>
      <c r="D6" s="34">
        <f t="shared" si="2"/>
        <v>1.9200581591836547</v>
      </c>
      <c r="E6">
        <f t="shared" si="3"/>
        <v>2.8250000000000002</v>
      </c>
      <c r="F6" t="s">
        <v>204</v>
      </c>
      <c r="G6">
        <v>6.160811203607361</v>
      </c>
      <c r="H6">
        <v>4.4262083769160423</v>
      </c>
      <c r="I6">
        <v>2.2258474686507994</v>
      </c>
      <c r="J6">
        <v>5.018943987802639</v>
      </c>
      <c r="K6">
        <v>2.0536763577600943</v>
      </c>
      <c r="L6">
        <v>5.4405621685140586</v>
      </c>
      <c r="M6">
        <v>-0.26018432075109127</v>
      </c>
      <c r="N6">
        <v>0.64620378827767622</v>
      </c>
      <c r="O6">
        <v>1.8739942325233714</v>
      </c>
      <c r="P6">
        <v>-5.032549751243458</v>
      </c>
      <c r="Q6">
        <v>1.4687427806763131</v>
      </c>
      <c r="R6">
        <v>-1.2879640419164866</v>
      </c>
      <c r="S6">
        <v>3.9951340264107382</v>
      </c>
      <c r="T6">
        <v>-1.1159650340955483</v>
      </c>
      <c r="U6">
        <v>2.8168345288505114</v>
      </c>
      <c r="V6">
        <v>2.4212700982423696</v>
      </c>
      <c r="W6" s="32">
        <v>1.7894228358967381</v>
      </c>
      <c r="X6" t="s">
        <v>504</v>
      </c>
      <c r="Y6">
        <v>3.7</v>
      </c>
      <c r="Z6">
        <v>3.6</v>
      </c>
      <c r="AA6">
        <v>3.4</v>
      </c>
      <c r="AB6">
        <v>3.3</v>
      </c>
      <c r="AC6">
        <v>3.1</v>
      </c>
      <c r="AD6">
        <v>3</v>
      </c>
      <c r="AE6">
        <v>2.9</v>
      </c>
      <c r="AF6">
        <v>2.8</v>
      </c>
      <c r="AG6">
        <v>2.7</v>
      </c>
      <c r="AH6">
        <v>2.6</v>
      </c>
      <c r="AI6">
        <v>2.5</v>
      </c>
      <c r="AJ6">
        <v>2.5</v>
      </c>
      <c r="AK6">
        <v>2.4</v>
      </c>
      <c r="AL6">
        <v>2.2999999999999998</v>
      </c>
      <c r="AM6">
        <v>2.2000000000000002</v>
      </c>
      <c r="AN6">
        <v>2.2000000000000002</v>
      </c>
      <c r="AO6" t="s">
        <v>48</v>
      </c>
      <c r="AP6">
        <v>166843.45804177003</v>
      </c>
      <c r="AQ6">
        <v>162777.8790789303</v>
      </c>
      <c r="AR6">
        <v>160736.19193679051</v>
      </c>
      <c r="AS6">
        <v>162360.72135344698</v>
      </c>
      <c r="AT6">
        <v>162272.19348500393</v>
      </c>
      <c r="AU6">
        <v>163633.48337816904</v>
      </c>
      <c r="AV6">
        <v>164183.49967063442</v>
      </c>
      <c r="AW6">
        <v>166154.75724411008</v>
      </c>
      <c r="AX6">
        <v>168355.76845754418</v>
      </c>
      <c r="AY6">
        <v>170522.37758559405</v>
      </c>
      <c r="AZ6">
        <v>174329.80109523801</v>
      </c>
      <c r="BA6">
        <v>172911.88830264594</v>
      </c>
      <c r="BB6">
        <v>172853.67729348291</v>
      </c>
      <c r="BC6">
        <v>171535.71709238726</v>
      </c>
      <c r="BD6">
        <v>170100.63670416616</v>
      </c>
      <c r="BE6">
        <v>172266.22861799315</v>
      </c>
      <c r="BF6">
        <v>172014.34524465859</v>
      </c>
    </row>
    <row r="7" spans="1:58" x14ac:dyDescent="0.25">
      <c r="A7" t="s">
        <v>424</v>
      </c>
      <c r="B7">
        <f t="shared" si="0"/>
        <v>155290.4615811285</v>
      </c>
      <c r="C7" s="35">
        <f t="shared" si="1"/>
        <v>2.1006055889010167E-3</v>
      </c>
      <c r="D7" s="34">
        <f t="shared" si="2"/>
        <v>1.1751748289348238</v>
      </c>
      <c r="E7">
        <f t="shared" si="3"/>
        <v>7.7250000000000005</v>
      </c>
      <c r="F7" t="s">
        <v>204</v>
      </c>
      <c r="G7">
        <v>5.8962199123218175</v>
      </c>
      <c r="H7">
        <v>3.2780641700926871</v>
      </c>
      <c r="I7">
        <v>8.3076413079166045</v>
      </c>
      <c r="J7">
        <v>3.7326115593485159</v>
      </c>
      <c r="K7">
        <v>0.55938905131870653</v>
      </c>
      <c r="L7">
        <v>0.21188872224357994</v>
      </c>
      <c r="M7">
        <v>-0.42288259591748234</v>
      </c>
      <c r="N7">
        <v>0.50449103675876927</v>
      </c>
      <c r="O7">
        <v>0.66209930444169862</v>
      </c>
      <c r="P7">
        <v>0.51004413788347469</v>
      </c>
      <c r="Q7">
        <v>0.61203872334589293</v>
      </c>
      <c r="R7">
        <v>-1.1924969520138315</v>
      </c>
      <c r="S7">
        <v>-1.5947253764395499</v>
      </c>
      <c r="T7">
        <v>-1.6855085898876716</v>
      </c>
      <c r="U7">
        <v>-0.60835384641871693</v>
      </c>
      <c r="V7">
        <v>3.2276697962678354E-2</v>
      </c>
      <c r="X7" t="s">
        <v>504</v>
      </c>
      <c r="Y7">
        <v>9.9</v>
      </c>
      <c r="Z7">
        <v>9.6</v>
      </c>
      <c r="AA7">
        <v>9.4</v>
      </c>
      <c r="AB7">
        <v>9.1</v>
      </c>
      <c r="AC7">
        <v>8.9</v>
      </c>
      <c r="AD7">
        <v>8.6999999999999993</v>
      </c>
      <c r="AE7">
        <v>8.4</v>
      </c>
      <c r="AF7">
        <v>8.1</v>
      </c>
      <c r="AG7">
        <v>7.7</v>
      </c>
      <c r="AH7">
        <v>7.4</v>
      </c>
      <c r="AI7">
        <v>7</v>
      </c>
      <c r="AJ7">
        <v>6.6</v>
      </c>
      <c r="AK7">
        <v>6.2</v>
      </c>
      <c r="AL7">
        <v>5.9</v>
      </c>
      <c r="AM7">
        <v>5.5</v>
      </c>
      <c r="AN7">
        <v>5.2</v>
      </c>
      <c r="AO7" t="s">
        <v>424</v>
      </c>
      <c r="AP7">
        <v>150356.63471520145</v>
      </c>
      <c r="AQ7">
        <v>147069.54224172395</v>
      </c>
      <c r="AR7">
        <v>145817.62652418934</v>
      </c>
      <c r="AS7">
        <v>163825.26890861496</v>
      </c>
      <c r="AT7">
        <v>177593.48143213635</v>
      </c>
      <c r="AU7">
        <v>177095.66652283128</v>
      </c>
      <c r="AV7">
        <v>174974.18143372942</v>
      </c>
      <c r="AW7">
        <v>167716.74678457304</v>
      </c>
      <c r="AX7">
        <v>159090.136115673</v>
      </c>
      <c r="AY7">
        <v>151920.2712136278</v>
      </c>
      <c r="AZ7">
        <v>143389.04149506599</v>
      </c>
      <c r="BA7">
        <v>142600.36451764012</v>
      </c>
      <c r="BB7">
        <v>142613.55528728804</v>
      </c>
      <c r="BC7">
        <v>140859.51737210088</v>
      </c>
      <c r="BD7">
        <v>147679.17043510161</v>
      </c>
      <c r="BE7">
        <v>151846.16693660419</v>
      </c>
      <c r="BF7" s="36">
        <v>155490.47494308269</v>
      </c>
    </row>
    <row r="8" spans="1:58" x14ac:dyDescent="0.25">
      <c r="A8" t="s">
        <v>63</v>
      </c>
      <c r="B8">
        <f t="shared" si="0"/>
        <v>142313.19656205134</v>
      </c>
      <c r="C8" s="35">
        <f t="shared" si="1"/>
        <v>2.6319093631639312E-3</v>
      </c>
      <c r="D8" s="34">
        <f t="shared" si="2"/>
        <v>6.5878150016366206</v>
      </c>
      <c r="E8">
        <f t="shared" si="3"/>
        <v>4.2</v>
      </c>
      <c r="F8" t="s">
        <v>204</v>
      </c>
      <c r="G8">
        <v>20.502674006232755</v>
      </c>
      <c r="H8">
        <v>36.802920454997725</v>
      </c>
      <c r="I8">
        <v>16.007002916162868</v>
      </c>
      <c r="J8">
        <v>26.066981996246181</v>
      </c>
      <c r="K8">
        <v>31.265983348903031</v>
      </c>
      <c r="L8">
        <v>2.3803696014969185</v>
      </c>
      <c r="M8">
        <v>-5.6806123743067829</v>
      </c>
      <c r="N8">
        <v>-2.8401474950876771</v>
      </c>
      <c r="O8">
        <v>-4.2207969528235703</v>
      </c>
      <c r="P8">
        <v>12.086295476360718</v>
      </c>
      <c r="Q8">
        <v>-7.4167575384346147</v>
      </c>
      <c r="R8">
        <v>-7.6571799573573367</v>
      </c>
      <c r="S8">
        <v>-3.9897936498181887</v>
      </c>
      <c r="T8">
        <v>-5.2012424996267574</v>
      </c>
      <c r="U8">
        <v>4.9118984817939086</v>
      </c>
      <c r="V8">
        <v>2.1392562844698291</v>
      </c>
      <c r="W8" s="32">
        <v>-3.163997071386432</v>
      </c>
      <c r="X8" t="s">
        <v>504</v>
      </c>
      <c r="Y8">
        <v>4.8</v>
      </c>
      <c r="Z8">
        <v>4.7</v>
      </c>
      <c r="AA8">
        <v>4.5999999999999996</v>
      </c>
      <c r="AB8">
        <v>4.5</v>
      </c>
      <c r="AC8">
        <v>4.4000000000000004</v>
      </c>
      <c r="AD8">
        <v>4.3</v>
      </c>
      <c r="AE8">
        <v>4.2</v>
      </c>
      <c r="AF8">
        <v>4.2</v>
      </c>
      <c r="AG8">
        <v>4.0999999999999996</v>
      </c>
      <c r="AH8">
        <v>4.0999999999999996</v>
      </c>
      <c r="AI8">
        <v>4</v>
      </c>
      <c r="AJ8">
        <v>4</v>
      </c>
      <c r="AK8">
        <v>3.9</v>
      </c>
      <c r="AL8">
        <v>3.9</v>
      </c>
      <c r="AM8">
        <v>3.8</v>
      </c>
      <c r="AN8">
        <v>3.7</v>
      </c>
      <c r="AO8" t="s">
        <v>63</v>
      </c>
      <c r="AP8">
        <v>140444.44455854071</v>
      </c>
      <c r="AQ8">
        <v>138918.97802436189</v>
      </c>
      <c r="AR8">
        <v>136915.45805748249</v>
      </c>
      <c r="AS8">
        <v>138625.3485685192</v>
      </c>
      <c r="AT8">
        <v>139718.63580292295</v>
      </c>
      <c r="AU8">
        <v>140377.50215938958</v>
      </c>
      <c r="AV8">
        <v>140926.7998503139</v>
      </c>
      <c r="AW8">
        <v>142806.66074780273</v>
      </c>
      <c r="AX8">
        <v>145347.90236541635</v>
      </c>
      <c r="AY8">
        <v>145929.55140320881</v>
      </c>
      <c r="AZ8">
        <v>144531.4270599506</v>
      </c>
      <c r="BA8">
        <v>143708.03244858011</v>
      </c>
      <c r="BB8">
        <v>144597.38191096869</v>
      </c>
      <c r="BC8">
        <v>137926.17613918995</v>
      </c>
      <c r="BD8">
        <v>145983.64768104948</v>
      </c>
      <c r="BE8">
        <v>146089.56909721307</v>
      </c>
      <c r="BF8">
        <v>146476.82567996229</v>
      </c>
    </row>
    <row r="9" spans="1:58" x14ac:dyDescent="0.25">
      <c r="A9" t="s">
        <v>54</v>
      </c>
      <c r="B9">
        <f t="shared" si="0"/>
        <v>141606.16908376047</v>
      </c>
      <c r="C9" s="35">
        <f t="shared" si="1"/>
        <v>7.2115302676729609E-3</v>
      </c>
      <c r="D9" s="34">
        <f t="shared" si="2"/>
        <v>1.0358953750560378</v>
      </c>
      <c r="E9">
        <f t="shared" si="3"/>
        <v>4.3125</v>
      </c>
      <c r="F9" t="s">
        <v>204</v>
      </c>
      <c r="G9">
        <v>9.9213892378294926</v>
      </c>
      <c r="H9">
        <v>0.52725306396111238</v>
      </c>
      <c r="I9">
        <v>8.5993250916580823</v>
      </c>
      <c r="J9">
        <v>2.9507731889827147</v>
      </c>
      <c r="K9">
        <v>2.9005207742068158</v>
      </c>
      <c r="L9">
        <v>5.819102215691923</v>
      </c>
      <c r="M9">
        <v>-3.5294863702679229</v>
      </c>
      <c r="N9">
        <v>2.890846323582148</v>
      </c>
      <c r="O9">
        <v>17.108383332820331</v>
      </c>
      <c r="P9">
        <v>24.248073500883173</v>
      </c>
      <c r="Q9">
        <v>20.603537816925076</v>
      </c>
      <c r="R9">
        <v>-22.105119834650736</v>
      </c>
      <c r="S9">
        <v>1.2164249147443784</v>
      </c>
      <c r="T9">
        <v>-32.63717108343365</v>
      </c>
      <c r="U9">
        <v>-14.409179038131754</v>
      </c>
      <c r="V9">
        <v>-1.342689794346972</v>
      </c>
      <c r="W9" s="32">
        <v>-5.1517619645015698</v>
      </c>
      <c r="X9" t="s">
        <v>504</v>
      </c>
      <c r="Y9">
        <v>4.8</v>
      </c>
      <c r="Z9">
        <v>4.7</v>
      </c>
      <c r="AA9">
        <v>4.5999999999999996</v>
      </c>
      <c r="AB9">
        <v>4.5999999999999996</v>
      </c>
      <c r="AC9">
        <v>4.5</v>
      </c>
      <c r="AD9">
        <v>4.4000000000000004</v>
      </c>
      <c r="AE9">
        <v>4.4000000000000004</v>
      </c>
      <c r="AF9">
        <v>4.3</v>
      </c>
      <c r="AG9">
        <v>4.3</v>
      </c>
      <c r="AH9">
        <v>4.2</v>
      </c>
      <c r="AI9">
        <v>4.0999999999999996</v>
      </c>
      <c r="AJ9">
        <v>4.0999999999999996</v>
      </c>
      <c r="AK9">
        <v>4</v>
      </c>
      <c r="AL9">
        <v>4</v>
      </c>
      <c r="AM9">
        <v>4</v>
      </c>
      <c r="AN9">
        <v>4</v>
      </c>
      <c r="AO9" t="s">
        <v>54</v>
      </c>
      <c r="AP9">
        <v>136276.50823441381</v>
      </c>
      <c r="AQ9">
        <v>136416.35283713206</v>
      </c>
      <c r="AR9">
        <v>132338.43808616544</v>
      </c>
      <c r="AS9">
        <v>138546.17388215059</v>
      </c>
      <c r="AT9">
        <v>137829.18658980622</v>
      </c>
      <c r="AU9">
        <v>137815.35238705404</v>
      </c>
      <c r="AV9">
        <v>138915.57583787569</v>
      </c>
      <c r="AW9">
        <v>139755.26843617664</v>
      </c>
      <c r="AX9">
        <v>139872.82257130867</v>
      </c>
      <c r="AY9">
        <v>140558.21286259152</v>
      </c>
      <c r="AZ9">
        <v>141326.20962301595</v>
      </c>
      <c r="BA9">
        <v>144180.71264814603</v>
      </c>
      <c r="BB9">
        <v>144910.25719822064</v>
      </c>
      <c r="BC9">
        <v>142195.26793194105</v>
      </c>
      <c r="BD9">
        <v>150253.42757272749</v>
      </c>
      <c r="BE9">
        <v>153234.63456889204</v>
      </c>
      <c r="BF9">
        <v>152880.4731563105</v>
      </c>
    </row>
    <row r="10" spans="1:58" x14ac:dyDescent="0.25">
      <c r="A10" t="s">
        <v>488</v>
      </c>
      <c r="B10">
        <f t="shared" si="0"/>
        <v>136697.2979843732</v>
      </c>
      <c r="C10" s="35">
        <f t="shared" si="1"/>
        <v>1.1717495120013854E-2</v>
      </c>
      <c r="D10" s="34">
        <f t="shared" si="2"/>
        <v>1.7193053657857511</v>
      </c>
      <c r="E10">
        <f t="shared" si="3"/>
        <v>6.9</v>
      </c>
      <c r="F10" t="s">
        <v>204</v>
      </c>
      <c r="G10">
        <v>2.3946907565640116</v>
      </c>
      <c r="H10">
        <v>2.3093783814635502</v>
      </c>
      <c r="I10">
        <v>1.1126001834360899</v>
      </c>
      <c r="J10">
        <v>1.7545319211526158</v>
      </c>
      <c r="K10">
        <v>1.6891123514173192</v>
      </c>
      <c r="L10">
        <v>1.5402083306416832</v>
      </c>
      <c r="M10">
        <v>1.7068681403471646</v>
      </c>
      <c r="N10">
        <v>1.4303386309216797</v>
      </c>
      <c r="O10">
        <v>2.7954822020135643</v>
      </c>
      <c r="P10">
        <v>2.522681173797507</v>
      </c>
      <c r="Q10">
        <v>1.9417755424686247</v>
      </c>
      <c r="R10">
        <v>1.0394540879981891</v>
      </c>
      <c r="S10">
        <v>1.4682319617292467</v>
      </c>
      <c r="T10">
        <v>0.64280974255438383</v>
      </c>
      <c r="U10">
        <v>2.0166329356776718</v>
      </c>
      <c r="V10">
        <v>1.5886431178738063</v>
      </c>
      <c r="W10" s="32">
        <v>1.2747517583006576</v>
      </c>
      <c r="X10" t="s">
        <v>504</v>
      </c>
      <c r="Y10">
        <v>7.7</v>
      </c>
      <c r="Z10">
        <v>7.6</v>
      </c>
      <c r="AA10">
        <v>7.5</v>
      </c>
      <c r="AB10">
        <v>7.3</v>
      </c>
      <c r="AC10">
        <v>7.2</v>
      </c>
      <c r="AD10">
        <v>7.1</v>
      </c>
      <c r="AE10">
        <v>7</v>
      </c>
      <c r="AF10">
        <v>6.9</v>
      </c>
      <c r="AG10">
        <v>6.8</v>
      </c>
      <c r="AH10">
        <v>6.7</v>
      </c>
      <c r="AI10">
        <v>6.6</v>
      </c>
      <c r="AJ10">
        <v>6.5</v>
      </c>
      <c r="AK10">
        <v>6.5</v>
      </c>
      <c r="AL10">
        <v>6.4</v>
      </c>
      <c r="AM10">
        <v>6.3</v>
      </c>
      <c r="AN10">
        <v>6.3</v>
      </c>
      <c r="AO10" t="s">
        <v>488</v>
      </c>
      <c r="AP10">
        <v>124557.77115593292</v>
      </c>
      <c r="AQ10">
        <v>124835.13005453737</v>
      </c>
      <c r="AR10">
        <v>126163.95002336529</v>
      </c>
      <c r="AS10">
        <v>130127.53351713062</v>
      </c>
      <c r="AT10">
        <v>131103.24402394696</v>
      </c>
      <c r="AU10">
        <v>131975.15435473036</v>
      </c>
      <c r="AV10">
        <v>133449.61986648795</v>
      </c>
      <c r="AW10">
        <v>134450.41793530519</v>
      </c>
      <c r="AX10">
        <v>136167.76551472768</v>
      </c>
      <c r="AY10">
        <v>136515.16355888857</v>
      </c>
      <c r="AZ10">
        <v>137832.44342890586</v>
      </c>
      <c r="BA10">
        <v>140100.9361250675</v>
      </c>
      <c r="BB10">
        <v>141677.61356538511</v>
      </c>
      <c r="BC10">
        <v>146411.30760789922</v>
      </c>
      <c r="BD10">
        <v>149986.36336252239</v>
      </c>
      <c r="BE10">
        <v>148420.97558519521</v>
      </c>
      <c r="BF10">
        <v>150078.6760543164</v>
      </c>
    </row>
    <row r="11" spans="1:58" x14ac:dyDescent="0.25">
      <c r="A11" t="s">
        <v>69</v>
      </c>
      <c r="B11">
        <f t="shared" si="0"/>
        <v>131750.86585377553</v>
      </c>
      <c r="C11" s="35">
        <f t="shared" si="1"/>
        <v>8.5389941441778028E-3</v>
      </c>
      <c r="D11" s="34">
        <f t="shared" si="2"/>
        <v>1.3625351801315189</v>
      </c>
      <c r="E11">
        <f t="shared" si="3"/>
        <v>4.0062500000000005</v>
      </c>
      <c r="F11" t="s">
        <v>204</v>
      </c>
      <c r="G11">
        <v>3.6971141162747236</v>
      </c>
      <c r="H11">
        <v>0.62010675344792243</v>
      </c>
      <c r="I11">
        <v>1.1739024205971125</v>
      </c>
      <c r="J11">
        <v>-3.6546690830177191</v>
      </c>
      <c r="K11">
        <v>3.9415031875865791</v>
      </c>
      <c r="L11">
        <v>-4.9976703255542816</v>
      </c>
      <c r="M11">
        <v>0.19801218055208089</v>
      </c>
      <c r="N11">
        <v>1.8633052830187562</v>
      </c>
      <c r="O11">
        <v>0.60890605771556261</v>
      </c>
      <c r="P11">
        <v>2.4923742603071579</v>
      </c>
      <c r="Q11">
        <v>1.0861329474786838</v>
      </c>
      <c r="R11">
        <v>2.4560009671849579</v>
      </c>
      <c r="S11">
        <v>-1.0971854649001154</v>
      </c>
      <c r="T11">
        <v>0.36476511317057198</v>
      </c>
      <c r="U11">
        <v>4.1897435347594447</v>
      </c>
      <c r="V11">
        <v>8.549732579667614</v>
      </c>
      <c r="W11" s="32">
        <v>1.6710235339467694</v>
      </c>
      <c r="X11" t="s">
        <v>504</v>
      </c>
      <c r="Y11">
        <v>4.5</v>
      </c>
      <c r="Z11">
        <v>4.3</v>
      </c>
      <c r="AA11">
        <v>4.2</v>
      </c>
      <c r="AB11">
        <v>4.0999999999999996</v>
      </c>
      <c r="AC11">
        <v>4.0999999999999996</v>
      </c>
      <c r="AD11">
        <v>4.0999999999999996</v>
      </c>
      <c r="AE11">
        <v>4.0999999999999996</v>
      </c>
      <c r="AF11">
        <v>4.0999999999999996</v>
      </c>
      <c r="AG11">
        <v>4.0999999999999996</v>
      </c>
      <c r="AH11">
        <v>4</v>
      </c>
      <c r="AI11">
        <v>4</v>
      </c>
      <c r="AJ11">
        <v>3.9</v>
      </c>
      <c r="AK11">
        <v>3.8</v>
      </c>
      <c r="AL11">
        <v>3.7</v>
      </c>
      <c r="AM11">
        <v>3.6</v>
      </c>
      <c r="AN11">
        <v>3.5</v>
      </c>
      <c r="AO11" t="s">
        <v>69</v>
      </c>
      <c r="AP11">
        <v>123567.32288984675</v>
      </c>
      <c r="AQ11">
        <v>123035.78214238111</v>
      </c>
      <c r="AR11">
        <v>120806.21998051078</v>
      </c>
      <c r="AS11">
        <v>125744.59915083677</v>
      </c>
      <c r="AT11">
        <v>127517.06965544671</v>
      </c>
      <c r="AU11">
        <v>128532.45074847128</v>
      </c>
      <c r="AV11">
        <v>130111.65813227082</v>
      </c>
      <c r="AW11">
        <v>130906.00985950991</v>
      </c>
      <c r="AX11">
        <v>131650.43630419925</v>
      </c>
      <c r="AY11">
        <v>133461.95176232973</v>
      </c>
      <c r="AZ11">
        <v>135756.64971391347</v>
      </c>
      <c r="BA11">
        <v>136343.94331373353</v>
      </c>
      <c r="BB11">
        <v>136311.8358971705</v>
      </c>
      <c r="BC11">
        <v>134050.99505814104</v>
      </c>
      <c r="BD11">
        <v>140353.410277054</v>
      </c>
      <c r="BE11">
        <v>140039.32649898963</v>
      </c>
      <c r="BF11">
        <v>141575.05812937859</v>
      </c>
    </row>
    <row r="12" spans="1:58" x14ac:dyDescent="0.25">
      <c r="A12" t="s">
        <v>75</v>
      </c>
      <c r="B12">
        <f t="shared" si="0"/>
        <v>129004.57559234569</v>
      </c>
      <c r="C12" s="35">
        <f t="shared" si="1"/>
        <v>-2.1391555073760893E-3</v>
      </c>
      <c r="D12" s="34">
        <f t="shared" si="2"/>
        <v>1.0778292184798517</v>
      </c>
      <c r="E12">
        <f t="shared" si="3"/>
        <v>3.5062499999999996</v>
      </c>
      <c r="F12" t="s">
        <v>204</v>
      </c>
      <c r="G12">
        <v>2.981133303120286</v>
      </c>
      <c r="H12">
        <v>-0.39447649558997883</v>
      </c>
      <c r="I12">
        <v>0.75489699092780982</v>
      </c>
      <c r="J12">
        <v>0.46488935906600232</v>
      </c>
      <c r="K12">
        <v>1.5017676462529561</v>
      </c>
      <c r="L12">
        <v>1.6723402557256063E-3</v>
      </c>
      <c r="M12">
        <v>0.91186293733787593</v>
      </c>
      <c r="N12">
        <v>0.78781999455596075</v>
      </c>
      <c r="O12">
        <v>0.72433660433530889</v>
      </c>
      <c r="P12">
        <v>1.3668451750574417</v>
      </c>
      <c r="Q12">
        <v>0.56776692666682138</v>
      </c>
      <c r="R12">
        <v>2.1152554816558453</v>
      </c>
      <c r="S12">
        <v>1.7779799733890334</v>
      </c>
      <c r="T12">
        <v>-0.89858995307425227</v>
      </c>
      <c r="U12">
        <v>1.1556289884426383</v>
      </c>
      <c r="V12">
        <v>3.0347930844421525</v>
      </c>
      <c r="W12" s="32">
        <v>1.4695143573158531</v>
      </c>
      <c r="X12" t="s">
        <v>504</v>
      </c>
      <c r="Y12">
        <v>4.2</v>
      </c>
      <c r="Z12">
        <v>4.0999999999999996</v>
      </c>
      <c r="AA12">
        <v>4.0999999999999996</v>
      </c>
      <c r="AB12">
        <v>4</v>
      </c>
      <c r="AC12">
        <v>3.9</v>
      </c>
      <c r="AD12">
        <v>3.8</v>
      </c>
      <c r="AE12">
        <v>3.7</v>
      </c>
      <c r="AF12">
        <v>3.6</v>
      </c>
      <c r="AG12">
        <v>3.5</v>
      </c>
      <c r="AH12">
        <v>3.4</v>
      </c>
      <c r="AI12">
        <v>3.3</v>
      </c>
      <c r="AJ12">
        <v>3.2</v>
      </c>
      <c r="AK12">
        <v>3</v>
      </c>
      <c r="AL12">
        <v>2.9</v>
      </c>
      <c r="AM12">
        <v>2.8</v>
      </c>
      <c r="AN12">
        <v>2.6</v>
      </c>
      <c r="AO12" t="s">
        <v>75</v>
      </c>
      <c r="AP12">
        <v>135200.43289872477</v>
      </c>
      <c r="AQ12">
        <v>132957.54430718487</v>
      </c>
      <c r="AR12">
        <v>128398.4571312756</v>
      </c>
      <c r="AS12">
        <v>131820.84720283491</v>
      </c>
      <c r="AT12">
        <v>132641.02288051412</v>
      </c>
      <c r="AU12">
        <v>129044.11391344159</v>
      </c>
      <c r="AV12">
        <v>128012.81287564985</v>
      </c>
      <c r="AW12">
        <v>126768.1836743997</v>
      </c>
      <c r="AX12">
        <v>126796.9594014886</v>
      </c>
      <c r="AY12">
        <v>126759.90834933835</v>
      </c>
      <c r="AZ12">
        <v>127337.94170182259</v>
      </c>
      <c r="BA12">
        <v>127358.28098907185</v>
      </c>
      <c r="BB12">
        <v>128293.04228298564</v>
      </c>
      <c r="BC12">
        <v>119364.37320141151</v>
      </c>
      <c r="BD12">
        <v>129969.86102035752</v>
      </c>
      <c r="BE12">
        <v>131707.50131338203</v>
      </c>
      <c r="BF12">
        <v>130646.5019259932</v>
      </c>
    </row>
    <row r="13" spans="1:58" x14ac:dyDescent="0.25">
      <c r="A13" t="s">
        <v>51</v>
      </c>
      <c r="B13">
        <f t="shared" si="0"/>
        <v>127973.32094729607</v>
      </c>
      <c r="C13" s="35">
        <f t="shared" si="1"/>
        <v>1.3558510648503663E-4</v>
      </c>
      <c r="D13" s="34">
        <f t="shared" si="2"/>
        <v>0.69579626282048923</v>
      </c>
      <c r="E13">
        <f t="shared" si="3"/>
        <v>3.84375</v>
      </c>
      <c r="F13" t="s">
        <v>204</v>
      </c>
      <c r="G13">
        <v>17.694846013161762</v>
      </c>
      <c r="H13">
        <v>1.4584227409157147</v>
      </c>
      <c r="I13">
        <v>3.5593661354350417</v>
      </c>
      <c r="J13">
        <v>-5.6101763147987622</v>
      </c>
      <c r="K13">
        <v>5.3242367371499233</v>
      </c>
      <c r="L13">
        <v>1.2746939334871563</v>
      </c>
      <c r="M13">
        <v>0.10486218598524677</v>
      </c>
      <c r="N13">
        <v>0.38685811505406603</v>
      </c>
      <c r="O13">
        <v>-2.0880565389830901</v>
      </c>
      <c r="P13">
        <v>-7.3109169580370894</v>
      </c>
      <c r="Q13">
        <v>3.2399049795336552</v>
      </c>
      <c r="R13">
        <v>-6.2871015854224002</v>
      </c>
      <c r="S13">
        <v>-2.7877057121615683</v>
      </c>
      <c r="T13">
        <v>-2.8578219906195526</v>
      </c>
      <c r="U13">
        <v>3.7088693439356129</v>
      </c>
      <c r="V13">
        <v>2.1476986848877502</v>
      </c>
      <c r="W13" s="32">
        <v>-0.12944330157515685</v>
      </c>
      <c r="X13" t="s">
        <v>504</v>
      </c>
      <c r="Y13">
        <v>4.5999999999999996</v>
      </c>
      <c r="Z13">
        <v>4.5</v>
      </c>
      <c r="AA13">
        <v>4.4000000000000004</v>
      </c>
      <c r="AB13">
        <v>4.3</v>
      </c>
      <c r="AC13">
        <v>4.2</v>
      </c>
      <c r="AD13">
        <v>4</v>
      </c>
      <c r="AE13">
        <v>3.9</v>
      </c>
      <c r="AF13">
        <v>3.8</v>
      </c>
      <c r="AG13">
        <v>3.7</v>
      </c>
      <c r="AH13">
        <v>3.6</v>
      </c>
      <c r="AI13">
        <v>3.6</v>
      </c>
      <c r="AJ13">
        <v>3.5</v>
      </c>
      <c r="AK13">
        <v>3.5</v>
      </c>
      <c r="AL13">
        <v>3.4</v>
      </c>
      <c r="AM13">
        <v>3.3</v>
      </c>
      <c r="AN13">
        <v>3.2</v>
      </c>
      <c r="AO13" t="s">
        <v>51</v>
      </c>
      <c r="AP13">
        <v>128865.71284831839</v>
      </c>
      <c r="AQ13">
        <v>128446.49240713958</v>
      </c>
      <c r="AR13">
        <v>123915.75572784619</v>
      </c>
      <c r="AS13">
        <v>125076.57767465184</v>
      </c>
      <c r="AT13">
        <v>127566.16191743602</v>
      </c>
      <c r="AU13">
        <v>127366.65998982651</v>
      </c>
      <c r="AV13">
        <v>126779.47371800362</v>
      </c>
      <c r="AW13">
        <v>127337.66827812541</v>
      </c>
      <c r="AX13">
        <v>127313.07930994077</v>
      </c>
      <c r="AY13">
        <v>127841.60267687963</v>
      </c>
      <c r="AZ13">
        <v>129274.93789662227</v>
      </c>
      <c r="BA13">
        <v>130446.39293010403</v>
      </c>
      <c r="BB13">
        <v>131251.47705937846</v>
      </c>
      <c r="BC13">
        <v>123839.54419335363</v>
      </c>
      <c r="BD13">
        <v>129506.35662771226</v>
      </c>
      <c r="BE13">
        <v>131573.00920047131</v>
      </c>
      <c r="BF13">
        <v>129145.55364822301</v>
      </c>
    </row>
    <row r="14" spans="1:58" x14ac:dyDescent="0.25">
      <c r="A14" t="s">
        <v>60</v>
      </c>
      <c r="B14">
        <f t="shared" si="0"/>
        <v>125236.48167203857</v>
      </c>
      <c r="C14" s="35">
        <f t="shared" si="1"/>
        <v>2.2932125250869628E-3</v>
      </c>
      <c r="D14" s="34">
        <f t="shared" si="2"/>
        <v>1.7451402530781592</v>
      </c>
      <c r="E14">
        <f t="shared" si="3"/>
        <v>4.2062500000000007</v>
      </c>
      <c r="F14" t="s">
        <v>204</v>
      </c>
      <c r="G14">
        <v>3.1488338734758625</v>
      </c>
      <c r="H14">
        <v>2.3204913889766319</v>
      </c>
      <c r="I14">
        <v>0.68210649164685189</v>
      </c>
      <c r="J14">
        <v>1.4701957269739714</v>
      </c>
      <c r="K14">
        <v>1.5428754083732394</v>
      </c>
      <c r="L14">
        <v>1.2275966210614946</v>
      </c>
      <c r="M14">
        <v>1.1900091698255735</v>
      </c>
      <c r="N14">
        <v>0.17730083895345464</v>
      </c>
      <c r="O14">
        <v>1.7683472572844035</v>
      </c>
      <c r="P14">
        <v>1.4405123696207203</v>
      </c>
      <c r="Q14">
        <v>1.6851910637267165</v>
      </c>
      <c r="R14">
        <v>2.7765781436235457</v>
      </c>
      <c r="S14">
        <v>1.9604940018061456</v>
      </c>
      <c r="T14">
        <v>0.73161188662496912</v>
      </c>
      <c r="U14">
        <v>3.3119554054380633</v>
      </c>
      <c r="V14">
        <v>3.9428307929214883</v>
      </c>
      <c r="W14" s="32">
        <v>0.29045386199557244</v>
      </c>
      <c r="X14" t="s">
        <v>504</v>
      </c>
      <c r="Y14">
        <v>4.4000000000000004</v>
      </c>
      <c r="Z14">
        <v>4.4000000000000004</v>
      </c>
      <c r="AA14">
        <v>4.3</v>
      </c>
      <c r="AB14">
        <v>4.2</v>
      </c>
      <c r="AC14">
        <v>4.2</v>
      </c>
      <c r="AD14">
        <v>4.0999999999999996</v>
      </c>
      <c r="AE14">
        <v>4.0999999999999996</v>
      </c>
      <c r="AF14">
        <v>4.0999999999999996</v>
      </c>
      <c r="AG14">
        <v>4.2</v>
      </c>
      <c r="AH14">
        <v>4.2</v>
      </c>
      <c r="AI14">
        <v>4.2</v>
      </c>
      <c r="AJ14">
        <v>4.3</v>
      </c>
      <c r="AK14">
        <v>4.2</v>
      </c>
      <c r="AL14">
        <v>4.2</v>
      </c>
      <c r="AM14">
        <v>4.0999999999999996</v>
      </c>
      <c r="AN14">
        <v>4.0999999999999996</v>
      </c>
      <c r="AO14" t="s">
        <v>60</v>
      </c>
      <c r="AP14">
        <v>122701.31308353503</v>
      </c>
      <c r="AQ14">
        <v>121310.21615644914</v>
      </c>
      <c r="AR14">
        <v>118947.98903321511</v>
      </c>
      <c r="AS14">
        <v>121098.17171665485</v>
      </c>
      <c r="AT14">
        <v>123587.35192031415</v>
      </c>
      <c r="AU14">
        <v>123708.01239582442</v>
      </c>
      <c r="AV14">
        <v>123486.89313028967</v>
      </c>
      <c r="AW14">
        <v>125252.33254599957</v>
      </c>
      <c r="AX14">
        <v>126280.16813316544</v>
      </c>
      <c r="AY14">
        <v>127038.61895661287</v>
      </c>
      <c r="AZ14">
        <v>129126.90027614401</v>
      </c>
      <c r="BA14">
        <v>130357.20002174223</v>
      </c>
      <c r="BB14">
        <v>132042.64777538515</v>
      </c>
      <c r="BC14">
        <v>122648.86976318294</v>
      </c>
      <c r="BD14">
        <v>126611.54549657681</v>
      </c>
      <c r="BE14">
        <v>127540.29532120524</v>
      </c>
      <c r="BF14">
        <v>127281.66269835913</v>
      </c>
    </row>
    <row r="15" spans="1:58" x14ac:dyDescent="0.25">
      <c r="A15" t="s">
        <v>66</v>
      </c>
      <c r="B15">
        <f t="shared" si="0"/>
        <v>124618.2794662568</v>
      </c>
      <c r="C15" s="35">
        <f t="shared" si="1"/>
        <v>2.7000744443606006E-3</v>
      </c>
      <c r="D15" s="34">
        <f t="shared" si="2"/>
        <v>15.264969821933008</v>
      </c>
      <c r="E15">
        <f t="shared" si="3"/>
        <v>4.21875</v>
      </c>
      <c r="F15" t="s">
        <v>204</v>
      </c>
      <c r="G15">
        <v>86.479148680050159</v>
      </c>
      <c r="H15">
        <v>20.541682182339873</v>
      </c>
      <c r="I15">
        <v>23.315794846826144</v>
      </c>
      <c r="J15">
        <v>6.28825951736476</v>
      </c>
      <c r="K15">
        <v>39.15071494229592</v>
      </c>
      <c r="L15">
        <v>30.948103429621611</v>
      </c>
      <c r="M15">
        <v>35.402960031805861</v>
      </c>
      <c r="N15">
        <v>16.036824290926262</v>
      </c>
      <c r="O15">
        <v>49.145412983643865</v>
      </c>
      <c r="P15">
        <v>35.145496519197224</v>
      </c>
      <c r="Q15">
        <v>23.925341425764472</v>
      </c>
      <c r="R15">
        <v>-31.305843603586318</v>
      </c>
      <c r="S15">
        <v>-13.955099836346344</v>
      </c>
      <c r="T15">
        <v>-24.302836641399814</v>
      </c>
      <c r="U15">
        <v>-11.217005209151015</v>
      </c>
      <c r="V15">
        <v>1.54176048931155</v>
      </c>
      <c r="W15" s="32">
        <v>-27.63622707580312</v>
      </c>
      <c r="X15" t="s">
        <v>504</v>
      </c>
      <c r="Y15">
        <v>4.9000000000000004</v>
      </c>
      <c r="Z15">
        <v>4.7</v>
      </c>
      <c r="AA15">
        <v>4.5999999999999996</v>
      </c>
      <c r="AB15">
        <v>4.4000000000000004</v>
      </c>
      <c r="AC15">
        <v>4.3</v>
      </c>
      <c r="AD15">
        <v>4.2</v>
      </c>
      <c r="AE15">
        <v>4.2</v>
      </c>
      <c r="AF15">
        <v>4.0999999999999996</v>
      </c>
      <c r="AG15">
        <v>4.0999999999999996</v>
      </c>
      <c r="AH15">
        <v>4.0999999999999996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3.9</v>
      </c>
      <c r="AO15" t="s">
        <v>66</v>
      </c>
      <c r="AP15">
        <v>123073.24437407394</v>
      </c>
      <c r="AQ15">
        <v>122893.53526942976</v>
      </c>
      <c r="AR15">
        <v>118196.39863788053</v>
      </c>
      <c r="AS15">
        <v>120891.56134234231</v>
      </c>
      <c r="AT15">
        <v>122561.85868110908</v>
      </c>
      <c r="AU15">
        <v>120846.63459277623</v>
      </c>
      <c r="AV15">
        <v>121987.86519350762</v>
      </c>
      <c r="AW15">
        <v>124273.44752884143</v>
      </c>
      <c r="AX15">
        <v>125073.48691281825</v>
      </c>
      <c r="AY15">
        <v>126192.99911362064</v>
      </c>
      <c r="AZ15">
        <v>127349.32976257803</v>
      </c>
      <c r="BA15">
        <v>127398.61234772681</v>
      </c>
      <c r="BB15">
        <v>127137.71664437361</v>
      </c>
      <c r="BC15">
        <v>122294.61808342664</v>
      </c>
      <c r="BD15">
        <v>128796.92142998351</v>
      </c>
      <c r="BE15">
        <v>131043.32680843763</v>
      </c>
      <c r="BF15">
        <v>128499.19420343955</v>
      </c>
    </row>
    <row r="16" spans="1:58" x14ac:dyDescent="0.25">
      <c r="A16" t="s">
        <v>81</v>
      </c>
      <c r="B16">
        <f t="shared" si="0"/>
        <v>121123.25158145293</v>
      </c>
      <c r="C16" s="35">
        <f t="shared" si="1"/>
        <v>-1.2190322823133481E-3</v>
      </c>
      <c r="D16" s="34">
        <f t="shared" si="2"/>
        <v>2.9805673404021542</v>
      </c>
      <c r="E16">
        <f t="shared" si="3"/>
        <v>2.6624999999999992</v>
      </c>
      <c r="F16" t="s">
        <v>204</v>
      </c>
      <c r="G16">
        <v>8.5730251411028213</v>
      </c>
      <c r="H16">
        <v>6.7922843053550341</v>
      </c>
      <c r="I16">
        <v>-3.4816211239304513</v>
      </c>
      <c r="J16">
        <v>4.8996863586238932</v>
      </c>
      <c r="K16">
        <v>-2.1799369533650013</v>
      </c>
      <c r="L16">
        <v>1.9091291746322778</v>
      </c>
      <c r="M16">
        <v>-1.813913578914756</v>
      </c>
      <c r="N16">
        <v>6.3772173934751155</v>
      </c>
      <c r="O16">
        <v>7.4552555059124979</v>
      </c>
      <c r="P16">
        <v>2.128191378780703</v>
      </c>
      <c r="Q16">
        <v>6.7080999599668676</v>
      </c>
      <c r="R16">
        <v>-3.834382301942759</v>
      </c>
      <c r="S16">
        <v>5.8140786880180464</v>
      </c>
      <c r="T16">
        <v>-0.9149384415902776</v>
      </c>
      <c r="U16">
        <v>7.9856532089203389</v>
      </c>
      <c r="V16">
        <v>4.740779131104472</v>
      </c>
      <c r="W16" s="32">
        <v>-0.48896305931220801</v>
      </c>
      <c r="X16" t="s">
        <v>504</v>
      </c>
      <c r="Y16">
        <v>3.5</v>
      </c>
      <c r="Z16">
        <v>3.3</v>
      </c>
      <c r="AA16">
        <v>3.2</v>
      </c>
      <c r="AB16">
        <v>3</v>
      </c>
      <c r="AC16">
        <v>2.9</v>
      </c>
      <c r="AD16">
        <v>2.7</v>
      </c>
      <c r="AE16">
        <v>2.6</v>
      </c>
      <c r="AF16">
        <v>2.5</v>
      </c>
      <c r="AG16">
        <v>2.5</v>
      </c>
      <c r="AH16">
        <v>2.4</v>
      </c>
      <c r="AI16">
        <v>2.4</v>
      </c>
      <c r="AJ16">
        <v>2.4</v>
      </c>
      <c r="AK16">
        <v>2.2999999999999998</v>
      </c>
      <c r="AL16">
        <v>2.2999999999999998</v>
      </c>
      <c r="AM16">
        <v>2.2999999999999998</v>
      </c>
      <c r="AN16">
        <v>2.2999999999999998</v>
      </c>
      <c r="AO16" t="s">
        <v>81</v>
      </c>
      <c r="AP16">
        <v>122227.15062290525</v>
      </c>
      <c r="AQ16">
        <v>121254.47671368442</v>
      </c>
      <c r="AR16">
        <v>114893.75412945177</v>
      </c>
      <c r="AS16">
        <v>119207.76422880621</v>
      </c>
      <c r="AT16">
        <v>120748.77349317455</v>
      </c>
      <c r="AU16">
        <v>118620.79560869613</v>
      </c>
      <c r="AV16">
        <v>118826.30575025246</v>
      </c>
      <c r="AW16">
        <v>118828.44032828328</v>
      </c>
      <c r="AX16">
        <v>119998.74126042433</v>
      </c>
      <c r="AY16">
        <v>122841.08467287049</v>
      </c>
      <c r="AZ16">
        <v>125516.01420353973</v>
      </c>
      <c r="BA16">
        <v>123663.37814206684</v>
      </c>
      <c r="BB16">
        <v>123872.80461918878</v>
      </c>
      <c r="BC16">
        <v>122702.37461850073</v>
      </c>
      <c r="BD16">
        <v>123786.78228775662</v>
      </c>
      <c r="BE16">
        <v>122241.79443685427</v>
      </c>
      <c r="BF16">
        <v>119864.8417682438</v>
      </c>
    </row>
    <row r="17" spans="1:58" x14ac:dyDescent="0.25">
      <c r="A17" t="s">
        <v>431</v>
      </c>
      <c r="B17">
        <f t="shared" si="0"/>
        <v>120011.93293663731</v>
      </c>
      <c r="C17" s="35">
        <f t="shared" si="1"/>
        <v>-5.6598915093298841E-3</v>
      </c>
      <c r="D17" s="34">
        <f t="shared" si="2"/>
        <v>1.056844148002694</v>
      </c>
      <c r="E17">
        <f t="shared" si="3"/>
        <v>9.7937499999999993</v>
      </c>
      <c r="F17" t="s">
        <v>204</v>
      </c>
      <c r="G17">
        <v>1.4845788453020929</v>
      </c>
      <c r="H17">
        <v>1.0592569959234859</v>
      </c>
      <c r="I17">
        <v>0.10169038708409031</v>
      </c>
      <c r="J17">
        <v>0.92367055868448988</v>
      </c>
      <c r="K17">
        <v>0.69222818634788297</v>
      </c>
      <c r="L17">
        <v>0.67871695840154</v>
      </c>
      <c r="M17">
        <v>0.44721674882621215</v>
      </c>
      <c r="N17">
        <v>0.19684992679028329</v>
      </c>
      <c r="O17">
        <v>0.59308997721350887</v>
      </c>
      <c r="P17">
        <v>3.2965216050985138</v>
      </c>
      <c r="Q17">
        <v>0.1418279811607504</v>
      </c>
      <c r="R17">
        <v>1.434131292022305</v>
      </c>
      <c r="S17">
        <v>0.36720087121753142</v>
      </c>
      <c r="T17">
        <v>0.22079909922046786</v>
      </c>
      <c r="U17">
        <v>2.6439105996514694</v>
      </c>
      <c r="V17">
        <v>2.5307419023104085</v>
      </c>
      <c r="W17" s="32">
        <v>1.1539185807907633</v>
      </c>
      <c r="X17" t="s">
        <v>504</v>
      </c>
      <c r="Y17">
        <v>14.7</v>
      </c>
      <c r="Z17">
        <v>13.8</v>
      </c>
      <c r="AA17">
        <v>13</v>
      </c>
      <c r="AB17">
        <v>12.2</v>
      </c>
      <c r="AC17">
        <v>11.5</v>
      </c>
      <c r="AD17">
        <v>10.8</v>
      </c>
      <c r="AE17">
        <v>10.199999999999999</v>
      </c>
      <c r="AF17">
        <v>9.6</v>
      </c>
      <c r="AG17">
        <v>9.1</v>
      </c>
      <c r="AH17">
        <v>8.6</v>
      </c>
      <c r="AI17">
        <v>8.1</v>
      </c>
      <c r="AJ17">
        <v>7.7</v>
      </c>
      <c r="AK17">
        <v>7.3</v>
      </c>
      <c r="AL17">
        <v>7</v>
      </c>
      <c r="AM17">
        <v>6.7</v>
      </c>
      <c r="AN17">
        <v>6.4</v>
      </c>
      <c r="AO17" t="s">
        <v>431</v>
      </c>
      <c r="AP17">
        <v>124671.57325391723</v>
      </c>
      <c r="AQ17">
        <v>125337.42779029954</v>
      </c>
      <c r="AR17">
        <v>117599.43344801434</v>
      </c>
      <c r="AS17">
        <v>116439.01467763942</v>
      </c>
      <c r="AT17">
        <v>123101.5136293447</v>
      </c>
      <c r="AU17">
        <v>123572.54740610369</v>
      </c>
      <c r="AV17">
        <v>122070.86867084895</v>
      </c>
      <c r="AW17">
        <v>123751.63162007627</v>
      </c>
      <c r="AX17">
        <v>124501.23941434234</v>
      </c>
      <c r="AY17">
        <v>122069.8981645009</v>
      </c>
      <c r="AZ17">
        <v>123924.27061352559</v>
      </c>
      <c r="BA17">
        <v>122814.31399760343</v>
      </c>
      <c r="BB17">
        <v>115969.90651703293</v>
      </c>
      <c r="BC17">
        <v>110370.5587929781</v>
      </c>
      <c r="BD17">
        <v>112537.04909625978</v>
      </c>
      <c r="BE17">
        <v>117623.25648532108</v>
      </c>
      <c r="BF17">
        <v>113848.35634502616</v>
      </c>
    </row>
    <row r="18" spans="1:58" x14ac:dyDescent="0.25">
      <c r="A18" t="s">
        <v>314</v>
      </c>
      <c r="B18">
        <f t="shared" si="0"/>
        <v>119894.86831363649</v>
      </c>
      <c r="C18" s="35">
        <f t="shared" si="1"/>
        <v>1.401383199325501E-2</v>
      </c>
      <c r="D18" s="34">
        <f t="shared" si="2"/>
        <v>33.84110906136052</v>
      </c>
      <c r="E18">
        <f t="shared" si="3"/>
        <v>2.7</v>
      </c>
      <c r="F18" t="s">
        <v>204</v>
      </c>
      <c r="G18">
        <v>29.358179802522976</v>
      </c>
      <c r="H18">
        <v>30.570763400765998</v>
      </c>
      <c r="I18">
        <v>25.35681664328359</v>
      </c>
      <c r="J18">
        <v>36.174608362048012</v>
      </c>
      <c r="K18">
        <v>38.684029536737015</v>
      </c>
      <c r="L18">
        <v>28.514434485516794</v>
      </c>
      <c r="M18">
        <v>27.877520218538908</v>
      </c>
      <c r="N18">
        <v>44.550695708812974</v>
      </c>
      <c r="O18">
        <v>58.518372510325278</v>
      </c>
      <c r="P18">
        <v>41.531836450611777</v>
      </c>
      <c r="Q18">
        <v>36.837551661686248</v>
      </c>
      <c r="R18">
        <v>26.82552405903013</v>
      </c>
      <c r="S18">
        <v>16.057132587786839</v>
      </c>
      <c r="T18">
        <v>34.049751354839522</v>
      </c>
      <c r="U18">
        <v>37.183819163994826</v>
      </c>
      <c r="V18">
        <v>34.125784482102098</v>
      </c>
      <c r="W18" s="32">
        <v>29.082033614525887</v>
      </c>
      <c r="X18" t="s">
        <v>504</v>
      </c>
      <c r="AJ18">
        <v>2.7</v>
      </c>
      <c r="AL18">
        <v>2.7</v>
      </c>
      <c r="AO18" t="s">
        <v>314</v>
      </c>
      <c r="AP18">
        <v>105854.63827241934</v>
      </c>
      <c r="AQ18">
        <v>107098.4274157382</v>
      </c>
      <c r="AR18">
        <v>105815.40279543346</v>
      </c>
      <c r="AS18">
        <v>112680.70304607339</v>
      </c>
      <c r="AT18">
        <v>114787.1014334834</v>
      </c>
      <c r="AU18">
        <v>114269.750673902</v>
      </c>
      <c r="AV18">
        <v>116043.39328873488</v>
      </c>
      <c r="AW18">
        <v>118562.62797656961</v>
      </c>
      <c r="AX18">
        <v>120131.84890422698</v>
      </c>
      <c r="AY18">
        <v>122354.86923207759</v>
      </c>
      <c r="AZ18">
        <v>125832.76485585574</v>
      </c>
      <c r="BA18">
        <v>127894.74969626377</v>
      </c>
      <c r="BB18">
        <v>126429.1724537757</v>
      </c>
      <c r="BC18">
        <v>124259.84991634109</v>
      </c>
      <c r="BD18">
        <v>133221.98064392569</v>
      </c>
      <c r="BE18">
        <v>130720.52354742739</v>
      </c>
      <c r="BF18">
        <v>132254.95717957179</v>
      </c>
    </row>
    <row r="19" spans="1:58" x14ac:dyDescent="0.25">
      <c r="A19" t="s">
        <v>72</v>
      </c>
      <c r="B19">
        <f t="shared" si="0"/>
        <v>119355.11012359029</v>
      </c>
      <c r="C19" s="35">
        <f t="shared" si="1"/>
        <v>6.0145764839560911E-3</v>
      </c>
      <c r="D19" s="34">
        <f t="shared" si="2"/>
        <v>3.3534972201127062</v>
      </c>
      <c r="E19">
        <f t="shared" si="3"/>
        <v>2.8687499999999999</v>
      </c>
      <c r="F19" t="s">
        <v>204</v>
      </c>
      <c r="G19">
        <v>9.3930309062620889</v>
      </c>
      <c r="H19">
        <v>8.0038751828388968</v>
      </c>
      <c r="I19">
        <v>2.0527174850007506</v>
      </c>
      <c r="J19">
        <v>0.12607630269143574</v>
      </c>
      <c r="K19">
        <v>1.215715959758501</v>
      </c>
      <c r="L19">
        <v>0.77351265410736292</v>
      </c>
      <c r="M19">
        <v>0.253518524251862</v>
      </c>
      <c r="N19">
        <v>-1.0378292713940376</v>
      </c>
      <c r="O19">
        <v>1.9357545621923773</v>
      </c>
      <c r="P19">
        <v>3.0001581604815035</v>
      </c>
      <c r="Q19">
        <v>4.4924893887892408</v>
      </c>
      <c r="R19">
        <v>-0.12857079399345989</v>
      </c>
      <c r="S19">
        <v>2.9749146713733357</v>
      </c>
      <c r="T19">
        <v>3.3849961319602171</v>
      </c>
      <c r="U19">
        <v>8.5723862546827991</v>
      </c>
      <c r="V19">
        <v>8.1196860966423561</v>
      </c>
      <c r="W19" s="32">
        <v>3.8770205262707793</v>
      </c>
      <c r="X19" t="s">
        <v>504</v>
      </c>
      <c r="Y19">
        <v>3.3</v>
      </c>
      <c r="Z19">
        <v>3.2</v>
      </c>
      <c r="AA19">
        <v>3.1</v>
      </c>
      <c r="AB19">
        <v>3.1</v>
      </c>
      <c r="AC19">
        <v>3</v>
      </c>
      <c r="AD19">
        <v>3</v>
      </c>
      <c r="AE19">
        <v>2.9</v>
      </c>
      <c r="AF19">
        <v>2.9</v>
      </c>
      <c r="AG19">
        <v>2.9</v>
      </c>
      <c r="AH19">
        <v>2.8</v>
      </c>
      <c r="AI19">
        <v>2.8</v>
      </c>
      <c r="AJ19">
        <v>2.7</v>
      </c>
      <c r="AK19">
        <v>2.6</v>
      </c>
      <c r="AL19">
        <v>2.6</v>
      </c>
      <c r="AM19">
        <v>2.5</v>
      </c>
      <c r="AN19">
        <v>2.5</v>
      </c>
      <c r="AO19" t="s">
        <v>72</v>
      </c>
      <c r="AP19">
        <v>114329.21702937111</v>
      </c>
      <c r="AQ19">
        <v>112511.43700275299</v>
      </c>
      <c r="AR19">
        <v>109942.43321258217</v>
      </c>
      <c r="AS19">
        <v>115982.41109914695</v>
      </c>
      <c r="AT19">
        <v>117103.36456013931</v>
      </c>
      <c r="AU19">
        <v>115723.02249618717</v>
      </c>
      <c r="AV19">
        <v>115592.21441574916</v>
      </c>
      <c r="AW19">
        <v>117332.74134133174</v>
      </c>
      <c r="AX19">
        <v>120618.37076682311</v>
      </c>
      <c r="AY19">
        <v>120750.15583605136</v>
      </c>
      <c r="AZ19">
        <v>121228.33935095964</v>
      </c>
      <c r="BA19">
        <v>121393.6154827601</v>
      </c>
      <c r="BB19">
        <v>122841.44314534304</v>
      </c>
      <c r="BC19">
        <v>121750.9085933849</v>
      </c>
      <c r="BD19">
        <v>128250.12335392923</v>
      </c>
      <c r="BE19">
        <v>127845.07677057</v>
      </c>
      <c r="BF19">
        <v>125841.99764395287</v>
      </c>
    </row>
    <row r="20" spans="1:58" x14ac:dyDescent="0.25">
      <c r="A20" t="s">
        <v>78</v>
      </c>
      <c r="B20">
        <f t="shared" si="0"/>
        <v>118574.36468795348</v>
      </c>
      <c r="C20" s="35">
        <f t="shared" si="1"/>
        <v>1.4998965389660945E-3</v>
      </c>
      <c r="D20" s="34">
        <f t="shared" si="2"/>
        <v>2.0527400307706292</v>
      </c>
      <c r="E20">
        <f t="shared" si="3"/>
        <v>3.9750000000000001</v>
      </c>
      <c r="F20" t="s">
        <v>204</v>
      </c>
      <c r="G20">
        <v>1.4843386474680129</v>
      </c>
      <c r="H20">
        <v>0.8265034113556684</v>
      </c>
      <c r="I20">
        <v>1.6621980335209463</v>
      </c>
      <c r="J20">
        <v>2.5307620231603787</v>
      </c>
      <c r="K20">
        <v>2.6014193042025267</v>
      </c>
      <c r="L20">
        <v>1.8554134076652233</v>
      </c>
      <c r="M20">
        <v>1.7997646038352113</v>
      </c>
      <c r="N20">
        <v>0.50222719263412652</v>
      </c>
      <c r="O20">
        <v>1.8607291816175824</v>
      </c>
      <c r="P20">
        <v>1.8659069169045805</v>
      </c>
      <c r="Q20">
        <v>2.9664168555310613</v>
      </c>
      <c r="R20">
        <v>4.1997217995462073</v>
      </c>
      <c r="S20">
        <v>1.902059227765635</v>
      </c>
      <c r="T20">
        <v>4.5493764400413683</v>
      </c>
      <c r="U20">
        <v>2.3876436081634735</v>
      </c>
      <c r="V20">
        <v>1.5365454423454581</v>
      </c>
      <c r="W20" s="32">
        <v>0.36555442734323773</v>
      </c>
      <c r="X20" t="s">
        <v>504</v>
      </c>
      <c r="Y20">
        <v>4.5</v>
      </c>
      <c r="Z20">
        <v>4.4000000000000004</v>
      </c>
      <c r="AA20">
        <v>4.3</v>
      </c>
      <c r="AB20">
        <v>4.2</v>
      </c>
      <c r="AC20">
        <v>4.0999999999999996</v>
      </c>
      <c r="AD20">
        <v>4</v>
      </c>
      <c r="AE20">
        <v>4</v>
      </c>
      <c r="AF20">
        <v>4</v>
      </c>
      <c r="AG20">
        <v>3.9</v>
      </c>
      <c r="AH20">
        <v>3.9</v>
      </c>
      <c r="AI20">
        <v>3.9</v>
      </c>
      <c r="AJ20">
        <v>3.8</v>
      </c>
      <c r="AK20">
        <v>3.7</v>
      </c>
      <c r="AL20">
        <v>3.7</v>
      </c>
      <c r="AM20">
        <v>3.6</v>
      </c>
      <c r="AN20">
        <v>3.6</v>
      </c>
      <c r="AO20" t="s">
        <v>78</v>
      </c>
      <c r="AP20">
        <v>117553.47681670883</v>
      </c>
      <c r="AQ20">
        <v>117062.74650123974</v>
      </c>
      <c r="AR20">
        <v>110499.58659609138</v>
      </c>
      <c r="AS20">
        <v>114244.61418645164</v>
      </c>
      <c r="AT20">
        <v>117897.48321501602</v>
      </c>
      <c r="AU20">
        <v>117491.06049520618</v>
      </c>
      <c r="AV20">
        <v>116814.32147654434</v>
      </c>
      <c r="AW20">
        <v>118392.75269656922</v>
      </c>
      <c r="AX20">
        <v>119139.25601786781</v>
      </c>
      <c r="AY20">
        <v>118638.94869478962</v>
      </c>
      <c r="AZ20">
        <v>120652.77122334941</v>
      </c>
      <c r="BA20">
        <v>121049.84459363048</v>
      </c>
      <c r="BB20">
        <v>120678.67442933725</v>
      </c>
      <c r="BC20">
        <v>119436.82971903057</v>
      </c>
      <c r="BD20">
        <v>123259.32693764257</v>
      </c>
      <c r="BE20">
        <v>122545.9821533746</v>
      </c>
      <c r="BF20">
        <v>120406.52394235936</v>
      </c>
    </row>
    <row r="21" spans="1:58" x14ac:dyDescent="0.25">
      <c r="A21" t="s">
        <v>84</v>
      </c>
      <c r="B21">
        <f t="shared" si="0"/>
        <v>109077.87729864326</v>
      </c>
      <c r="C21" s="35">
        <f t="shared" si="1"/>
        <v>6.9876164265298968E-3</v>
      </c>
      <c r="D21" s="34">
        <f t="shared" si="2"/>
        <v>3.4390193669377553</v>
      </c>
      <c r="E21">
        <f t="shared" si="3"/>
        <v>4.2374999999999989</v>
      </c>
      <c r="F21" t="s">
        <v>204</v>
      </c>
      <c r="G21">
        <v>5.1977179368763355</v>
      </c>
      <c r="H21">
        <v>4.2770159784301027</v>
      </c>
      <c r="I21">
        <v>3.1152189291003114</v>
      </c>
      <c r="J21">
        <v>3.0946994476386926</v>
      </c>
      <c r="K21">
        <v>4.688511083515567</v>
      </c>
      <c r="L21">
        <v>3.719916761887017</v>
      </c>
      <c r="M21">
        <v>3.4535367686306913</v>
      </c>
      <c r="N21">
        <v>4.303732518304936</v>
      </c>
      <c r="O21">
        <v>3.4689958469955644</v>
      </c>
      <c r="P21">
        <v>3.5583724387767259</v>
      </c>
      <c r="Q21">
        <v>3.6325286070949709</v>
      </c>
      <c r="R21">
        <v>4.2446114881608876</v>
      </c>
      <c r="S21">
        <v>2.7780831899181848</v>
      </c>
      <c r="T21">
        <v>1.1907439581564139</v>
      </c>
      <c r="U21">
        <v>1.7834160036135072</v>
      </c>
      <c r="V21">
        <v>4.0566935787542135</v>
      </c>
      <c r="W21" s="32">
        <v>1.8995347020877227</v>
      </c>
      <c r="X21" t="s">
        <v>504</v>
      </c>
      <c r="Y21">
        <v>5.4</v>
      </c>
      <c r="Z21">
        <v>5.2</v>
      </c>
      <c r="AA21">
        <v>5</v>
      </c>
      <c r="AB21">
        <v>4.8</v>
      </c>
      <c r="AC21">
        <v>4.5</v>
      </c>
      <c r="AD21">
        <v>4.3</v>
      </c>
      <c r="AE21">
        <v>4.0999999999999996</v>
      </c>
      <c r="AF21">
        <v>4</v>
      </c>
      <c r="AG21">
        <v>3.9</v>
      </c>
      <c r="AH21">
        <v>3.8</v>
      </c>
      <c r="AI21">
        <v>3.8</v>
      </c>
      <c r="AJ21">
        <v>3.8</v>
      </c>
      <c r="AK21">
        <v>3.8</v>
      </c>
      <c r="AL21">
        <v>3.8</v>
      </c>
      <c r="AM21">
        <v>3.8</v>
      </c>
      <c r="AN21">
        <v>3.8</v>
      </c>
      <c r="AO21" t="s">
        <v>84</v>
      </c>
      <c r="AP21">
        <v>101371.2008249822</v>
      </c>
      <c r="AQ21">
        <v>102146.56760961884</v>
      </c>
      <c r="AR21">
        <v>103293.74898791801</v>
      </c>
      <c r="AS21">
        <v>103484.03436594427</v>
      </c>
      <c r="AT21">
        <v>104213.04301814974</v>
      </c>
      <c r="AU21">
        <v>106985.55356383674</v>
      </c>
      <c r="AV21">
        <v>108730.34765171687</v>
      </c>
      <c r="AW21">
        <v>110794.73001827327</v>
      </c>
      <c r="AX21">
        <v>111080.47060022765</v>
      </c>
      <c r="AY21">
        <v>112189.63086558192</v>
      </c>
      <c r="AZ21">
        <v>112199.97299050173</v>
      </c>
      <c r="BA21">
        <v>112505.31708418563</v>
      </c>
      <c r="BB21">
        <v>112433.31525458705</v>
      </c>
      <c r="BC21">
        <v>113618.37519136909</v>
      </c>
      <c r="BD21">
        <v>112563.98012493196</v>
      </c>
      <c r="BE21">
        <v>113395.16490922436</v>
      </c>
      <c r="BF21">
        <v>113318.46101588654</v>
      </c>
    </row>
    <row r="22" spans="1:58" x14ac:dyDescent="0.25">
      <c r="A22" t="s">
        <v>346</v>
      </c>
      <c r="B22">
        <f t="shared" si="0"/>
        <v>107178.24642260864</v>
      </c>
      <c r="C22" s="35">
        <f t="shared" si="1"/>
        <v>-3.1688120192310709E-2</v>
      </c>
      <c r="D22" s="34">
        <f t="shared" si="2"/>
        <v>0.5373686911508625</v>
      </c>
      <c r="E22">
        <f t="shared" si="3"/>
        <v>9.6312499999999979</v>
      </c>
      <c r="F22" t="s">
        <v>204</v>
      </c>
      <c r="G22">
        <v>9.7297178834399714E-2</v>
      </c>
      <c r="H22">
        <v>-4.0383793398518332E-3</v>
      </c>
      <c r="I22">
        <v>1.0508651438703192</v>
      </c>
      <c r="J22">
        <v>1.1303673042873397</v>
      </c>
      <c r="K22">
        <v>2.1157386498037267</v>
      </c>
      <c r="L22">
        <v>1.6504607845191712</v>
      </c>
      <c r="M22">
        <v>0.82313024415238312</v>
      </c>
      <c r="N22">
        <v>0.29868140875808902</v>
      </c>
      <c r="O22">
        <v>0.24841492607095378</v>
      </c>
      <c r="P22">
        <v>0.26691836913655709</v>
      </c>
      <c r="Q22">
        <v>9.3640209512260514E-2</v>
      </c>
      <c r="R22">
        <v>-1.5468289834091938E-2</v>
      </c>
      <c r="S22">
        <v>0.37176009092576778</v>
      </c>
      <c r="T22">
        <v>-0.51905865395650419</v>
      </c>
      <c r="U22">
        <v>-0.19208671789305373</v>
      </c>
      <c r="V22">
        <v>0.41149687427983345</v>
      </c>
      <c r="W22" s="32">
        <v>1.3071486064373623</v>
      </c>
      <c r="X22" t="s">
        <v>504</v>
      </c>
      <c r="Y22">
        <v>11.4</v>
      </c>
      <c r="Z22">
        <v>11.2</v>
      </c>
      <c r="AA22">
        <v>11</v>
      </c>
      <c r="AB22">
        <v>10.7</v>
      </c>
      <c r="AC22">
        <v>10.3</v>
      </c>
      <c r="AD22">
        <v>9.9</v>
      </c>
      <c r="AE22">
        <v>9.6</v>
      </c>
      <c r="AF22">
        <v>9.3000000000000007</v>
      </c>
      <c r="AG22">
        <v>9.1</v>
      </c>
      <c r="AH22">
        <v>9</v>
      </c>
      <c r="AI22">
        <v>8.9</v>
      </c>
      <c r="AJ22">
        <v>8.8000000000000007</v>
      </c>
      <c r="AK22">
        <v>8.8000000000000007</v>
      </c>
      <c r="AL22">
        <v>8.8000000000000007</v>
      </c>
      <c r="AM22">
        <v>8.6999999999999993</v>
      </c>
      <c r="AN22">
        <v>8.6</v>
      </c>
      <c r="AO22" t="s">
        <v>346</v>
      </c>
      <c r="AP22">
        <v>152123.12405658918</v>
      </c>
      <c r="AQ22">
        <v>146998.73509464852</v>
      </c>
      <c r="AR22">
        <v>128225.18087822389</v>
      </c>
      <c r="AS22">
        <v>117779.80258304998</v>
      </c>
      <c r="AT22">
        <v>119229.75378029316</v>
      </c>
      <c r="AU22">
        <v>115759.68221314184</v>
      </c>
      <c r="AV22">
        <v>107586.71842200999</v>
      </c>
      <c r="AW22">
        <v>104284.3174174983</v>
      </c>
      <c r="AX22">
        <v>98694.403166493663</v>
      </c>
      <c r="AY22">
        <v>97375.101802937454</v>
      </c>
      <c r="AZ22">
        <v>91008.417227051337</v>
      </c>
      <c r="BA22">
        <v>88569.604679215234</v>
      </c>
      <c r="BB22">
        <v>87265.358700585799</v>
      </c>
      <c r="BC22">
        <v>89781.326716363939</v>
      </c>
      <c r="BD22">
        <v>91867.607916009059</v>
      </c>
      <c r="BE22">
        <v>94607.106459655566</v>
      </c>
      <c r="BF22">
        <v>90873.948070579834</v>
      </c>
    </row>
    <row r="23" spans="1:58" x14ac:dyDescent="0.25">
      <c r="A23" t="s">
        <v>104</v>
      </c>
      <c r="B23">
        <f t="shared" si="0"/>
        <v>106234.4653137963</v>
      </c>
      <c r="C23" s="35">
        <f t="shared" si="1"/>
        <v>4.5159490081689846E-3</v>
      </c>
      <c r="D23" s="34">
        <f t="shared" si="2"/>
        <v>2.8397757349699009</v>
      </c>
      <c r="E23">
        <f t="shared" si="3"/>
        <v>3.5000000000000004</v>
      </c>
      <c r="F23" t="s">
        <v>204</v>
      </c>
      <c r="G23">
        <v>4.6288702509243471</v>
      </c>
      <c r="H23">
        <v>4.5401242303745395</v>
      </c>
      <c r="I23">
        <v>0.6402941123081628</v>
      </c>
      <c r="J23">
        <v>2.5743006272005804</v>
      </c>
      <c r="K23">
        <v>1.8121052422055455</v>
      </c>
      <c r="L23">
        <v>1.5737661800170586</v>
      </c>
      <c r="M23">
        <v>3.4946856738338083</v>
      </c>
      <c r="N23">
        <v>2.4014261306593694</v>
      </c>
      <c r="O23">
        <v>1.9259237185908391</v>
      </c>
      <c r="P23">
        <v>3.5874639226557723</v>
      </c>
      <c r="Q23">
        <v>2.4036144121704033</v>
      </c>
      <c r="R23">
        <v>4.1236595645102883</v>
      </c>
      <c r="S23">
        <v>1.8561486369610862</v>
      </c>
      <c r="T23">
        <v>2.9983636089852452</v>
      </c>
      <c r="U23">
        <v>3.9560014902076972</v>
      </c>
      <c r="V23">
        <v>3.6271011681491485</v>
      </c>
      <c r="W23" s="32">
        <v>2.1323385247344224</v>
      </c>
      <c r="X23" t="s">
        <v>504</v>
      </c>
      <c r="Y23">
        <v>4.4000000000000004</v>
      </c>
      <c r="Z23">
        <v>4.2</v>
      </c>
      <c r="AA23">
        <v>4</v>
      </c>
      <c r="AB23">
        <v>3.8</v>
      </c>
      <c r="AC23">
        <v>3.7</v>
      </c>
      <c r="AD23">
        <v>3.6</v>
      </c>
      <c r="AE23">
        <v>3.5</v>
      </c>
      <c r="AF23">
        <v>3.4</v>
      </c>
      <c r="AG23">
        <v>3.3</v>
      </c>
      <c r="AH23">
        <v>3.3</v>
      </c>
      <c r="AI23">
        <v>3.2</v>
      </c>
      <c r="AJ23">
        <v>3.2</v>
      </c>
      <c r="AK23">
        <v>3.2</v>
      </c>
      <c r="AL23">
        <v>3.1</v>
      </c>
      <c r="AM23">
        <v>3.1</v>
      </c>
      <c r="AN23">
        <v>3</v>
      </c>
      <c r="AO23" t="s">
        <v>104</v>
      </c>
      <c r="AP23">
        <v>98501.400961771666</v>
      </c>
      <c r="AQ23">
        <v>99906.351828383325</v>
      </c>
      <c r="AR23">
        <v>102934.00453022364</v>
      </c>
      <c r="AS23">
        <v>105144.53542961726</v>
      </c>
      <c r="AT23">
        <v>105971.29734771608</v>
      </c>
      <c r="AU23">
        <v>107435.3338131404</v>
      </c>
      <c r="AV23">
        <v>108888.73635033501</v>
      </c>
      <c r="AW23">
        <v>109122.20937442023</v>
      </c>
      <c r="AX23">
        <v>110114.46385662879</v>
      </c>
      <c r="AY23">
        <v>110323.59083273371</v>
      </c>
      <c r="AZ23">
        <v>110668.40536887806</v>
      </c>
      <c r="BA23">
        <v>110408.47881357334</v>
      </c>
      <c r="BB23">
        <v>110090.73364056501</v>
      </c>
      <c r="BC23">
        <v>100763.58295410821</v>
      </c>
      <c r="BD23">
        <v>103788.5335196713</v>
      </c>
      <c r="BE23">
        <v>106059.40025963259</v>
      </c>
      <c r="BF23">
        <v>105864.85145313849</v>
      </c>
    </row>
    <row r="24" spans="1:58" x14ac:dyDescent="0.25">
      <c r="A24" t="s">
        <v>87</v>
      </c>
      <c r="B24">
        <f t="shared" si="0"/>
        <v>105579.31751696228</v>
      </c>
      <c r="C24" s="35">
        <f t="shared" si="1"/>
        <v>3.658983878280786E-3</v>
      </c>
      <c r="D24" s="34">
        <f t="shared" si="2"/>
        <v>2.9560218459972178</v>
      </c>
      <c r="E24">
        <f t="shared" si="3"/>
        <v>5.4312499999999986</v>
      </c>
      <c r="F24" t="s">
        <v>204</v>
      </c>
      <c r="G24">
        <v>8.2005590488621429</v>
      </c>
      <c r="H24">
        <v>4.5151371416977035</v>
      </c>
      <c r="I24">
        <v>1.5241311807692715</v>
      </c>
      <c r="J24">
        <v>1.8372563874088144</v>
      </c>
      <c r="K24">
        <v>2.1378331076083494</v>
      </c>
      <c r="L24">
        <v>2.700169008956752</v>
      </c>
      <c r="M24">
        <v>3.6298039835700577</v>
      </c>
      <c r="N24">
        <v>3.5539033701100222</v>
      </c>
      <c r="O24">
        <v>3.853894537061533</v>
      </c>
      <c r="P24">
        <v>2.238350121409034</v>
      </c>
      <c r="Q24">
        <v>1.5375207195393437</v>
      </c>
      <c r="R24">
        <v>2.4693120725486337</v>
      </c>
      <c r="S24">
        <v>2.8067668701765318</v>
      </c>
      <c r="T24">
        <v>1.7589708566857649</v>
      </c>
      <c r="U24">
        <v>2.9452514885533776</v>
      </c>
      <c r="V24">
        <v>2.3125165258733733</v>
      </c>
      <c r="W24" s="32">
        <v>2.2309949611220086</v>
      </c>
      <c r="X24" t="s">
        <v>504</v>
      </c>
      <c r="Y24">
        <v>6</v>
      </c>
      <c r="Z24">
        <v>5.9</v>
      </c>
      <c r="AA24">
        <v>5.8</v>
      </c>
      <c r="AB24">
        <v>5.7</v>
      </c>
      <c r="AC24">
        <v>5.7</v>
      </c>
      <c r="AD24">
        <v>5.6</v>
      </c>
      <c r="AE24">
        <v>5.5</v>
      </c>
      <c r="AF24">
        <v>5.4</v>
      </c>
      <c r="AG24">
        <v>5.4</v>
      </c>
      <c r="AH24">
        <v>5.3</v>
      </c>
      <c r="AI24">
        <v>5.3</v>
      </c>
      <c r="AJ24">
        <v>5.2</v>
      </c>
      <c r="AK24">
        <v>5.0999999999999996</v>
      </c>
      <c r="AL24">
        <v>5.0999999999999996</v>
      </c>
      <c r="AM24">
        <v>5</v>
      </c>
      <c r="AN24">
        <v>4.9000000000000004</v>
      </c>
      <c r="AO24" t="s">
        <v>87</v>
      </c>
      <c r="AP24">
        <v>100951.07761316092</v>
      </c>
      <c r="AQ24">
        <v>100554.87099159259</v>
      </c>
      <c r="AR24">
        <v>99281.514851080588</v>
      </c>
      <c r="AS24">
        <v>100973.41696804756</v>
      </c>
      <c r="AT24">
        <v>102664.03181480497</v>
      </c>
      <c r="AU24">
        <v>103271.42115299414</v>
      </c>
      <c r="AV24">
        <v>104280.13308310887</v>
      </c>
      <c r="AW24">
        <v>106789.259155782</v>
      </c>
      <c r="AX24">
        <v>106824.79977158137</v>
      </c>
      <c r="AY24">
        <v>107020.47746652371</v>
      </c>
      <c r="AZ24">
        <v>108098.14218812234</v>
      </c>
      <c r="BA24">
        <v>109265.13031366785</v>
      </c>
      <c r="BB24">
        <v>108926.53557784032</v>
      </c>
      <c r="BC24">
        <v>109487.65089671158</v>
      </c>
      <c r="BD24">
        <v>110016.06152715252</v>
      </c>
      <c r="BE24">
        <v>109417.75442683285</v>
      </c>
      <c r="BF24">
        <v>107026.11998935489</v>
      </c>
    </row>
    <row r="25" spans="1:58" x14ac:dyDescent="0.25">
      <c r="A25" t="s">
        <v>98</v>
      </c>
      <c r="B25">
        <f t="shared" si="0"/>
        <v>105578.27222474465</v>
      </c>
      <c r="C25" s="35">
        <f t="shared" si="1"/>
        <v>2.5812630290176219E-3</v>
      </c>
      <c r="D25" s="34">
        <f t="shared" si="2"/>
        <v>2.9112200964130155</v>
      </c>
      <c r="E25">
        <f t="shared" si="3"/>
        <v>4.7187499999999991</v>
      </c>
      <c r="F25" t="s">
        <v>204</v>
      </c>
      <c r="G25">
        <v>6.7793000447046543</v>
      </c>
      <c r="H25">
        <v>8.6520482016555693</v>
      </c>
      <c r="I25">
        <v>0.60290398068340367</v>
      </c>
      <c r="J25">
        <v>2.6849735901000011</v>
      </c>
      <c r="K25">
        <v>1.0140397516656321</v>
      </c>
      <c r="L25">
        <v>1.7269759944821192</v>
      </c>
      <c r="M25">
        <v>1.9560517402681843</v>
      </c>
      <c r="N25">
        <v>1.92156774768545</v>
      </c>
      <c r="O25">
        <v>1.5483216853328392</v>
      </c>
      <c r="P25">
        <v>12.078852813464824</v>
      </c>
      <c r="Q25">
        <v>4.6773091443546129</v>
      </c>
      <c r="R25">
        <v>-0.87260433365235657</v>
      </c>
      <c r="S25">
        <v>0.69407000770328697</v>
      </c>
      <c r="T25">
        <v>5.8264206095789852</v>
      </c>
      <c r="U25">
        <v>0.18851635056257404</v>
      </c>
      <c r="V25">
        <v>1.4535528819585795</v>
      </c>
      <c r="W25" s="32">
        <v>-1.4415585715270813</v>
      </c>
      <c r="X25" t="s">
        <v>504</v>
      </c>
      <c r="Y25">
        <v>5.8</v>
      </c>
      <c r="Z25">
        <v>5.6</v>
      </c>
      <c r="AA25">
        <v>5.4</v>
      </c>
      <c r="AB25">
        <v>5.2</v>
      </c>
      <c r="AC25">
        <v>5</v>
      </c>
      <c r="AD25">
        <v>4.8</v>
      </c>
      <c r="AE25">
        <v>4.5999999999999996</v>
      </c>
      <c r="AF25">
        <v>4.5</v>
      </c>
      <c r="AG25">
        <v>4.5</v>
      </c>
      <c r="AH25">
        <v>4.4000000000000004</v>
      </c>
      <c r="AI25">
        <v>4.4000000000000004</v>
      </c>
      <c r="AJ25">
        <v>4.4000000000000004</v>
      </c>
      <c r="AK25">
        <v>4.3</v>
      </c>
      <c r="AL25">
        <v>4.3</v>
      </c>
      <c r="AM25">
        <v>4.2</v>
      </c>
      <c r="AN25">
        <v>4.0999999999999996</v>
      </c>
      <c r="AO25" t="s">
        <v>98</v>
      </c>
      <c r="AP25">
        <v>105222.31013320136</v>
      </c>
      <c r="AQ25">
        <v>104062.5861147113</v>
      </c>
      <c r="AR25">
        <v>100825.11608355056</v>
      </c>
      <c r="AS25">
        <v>102876.78486217691</v>
      </c>
      <c r="AT25">
        <v>103560.17184362553</v>
      </c>
      <c r="AU25">
        <v>103982.82313156949</v>
      </c>
      <c r="AV25">
        <v>104531.99261049891</v>
      </c>
      <c r="AW25">
        <v>105392.37446250729</v>
      </c>
      <c r="AX25">
        <v>105912.36475287733</v>
      </c>
      <c r="AY25">
        <v>106361.58206163702</v>
      </c>
      <c r="AZ25">
        <v>108035.81859596804</v>
      </c>
      <c r="BA25">
        <v>108266.07578966126</v>
      </c>
      <c r="BB25">
        <v>108859.17209177949</v>
      </c>
      <c r="BC25">
        <v>98508.037198603561</v>
      </c>
      <c r="BD25">
        <v>108458.31483209507</v>
      </c>
      <c r="BE25">
        <v>110321.93727201168</v>
      </c>
      <c r="BF25">
        <v>109653.16598418418</v>
      </c>
    </row>
    <row r="26" spans="1:58" x14ac:dyDescent="0.25">
      <c r="A26" t="s">
        <v>101</v>
      </c>
      <c r="B26">
        <f t="shared" si="0"/>
        <v>105361.63993457041</v>
      </c>
      <c r="C26" s="35">
        <f t="shared" si="1"/>
        <v>5.9568685064554927E-3</v>
      </c>
      <c r="D26" s="34">
        <f t="shared" si="2"/>
        <v>2.0194275962436414</v>
      </c>
      <c r="E26">
        <f t="shared" si="3"/>
        <v>2.6750000000000012</v>
      </c>
      <c r="F26" t="s">
        <v>204</v>
      </c>
      <c r="G26">
        <v>31.738449559561293</v>
      </c>
      <c r="H26">
        <v>6.6595412006133214</v>
      </c>
      <c r="I26">
        <v>0.48339773778649525</v>
      </c>
      <c r="J26">
        <v>1.8688035471135316</v>
      </c>
      <c r="K26">
        <v>7.2722743874928204</v>
      </c>
      <c r="L26">
        <v>6.9427770965198849</v>
      </c>
      <c r="M26">
        <v>2.9308885093865413</v>
      </c>
      <c r="N26">
        <v>4.2914150234550403</v>
      </c>
      <c r="O26">
        <v>6.5408099284660288</v>
      </c>
      <c r="P26">
        <v>-5.1280639673636061</v>
      </c>
      <c r="Q26">
        <v>-28.307231701280482</v>
      </c>
      <c r="R26">
        <v>-2.3712803372988835</v>
      </c>
      <c r="S26">
        <v>-2.254592491234749</v>
      </c>
      <c r="T26">
        <v>-4.0613054346687685</v>
      </c>
      <c r="U26">
        <v>1.8034600142693944</v>
      </c>
      <c r="V26">
        <v>3.9940811378537435</v>
      </c>
      <c r="W26" s="32">
        <v>1.9268449254702995</v>
      </c>
      <c r="X26" t="s">
        <v>504</v>
      </c>
      <c r="Y26">
        <v>2.9</v>
      </c>
      <c r="Z26">
        <v>2.8</v>
      </c>
      <c r="AA26">
        <v>2.7</v>
      </c>
      <c r="AB26">
        <v>2.7</v>
      </c>
      <c r="AC26">
        <v>2.7</v>
      </c>
      <c r="AD26">
        <v>2.6</v>
      </c>
      <c r="AE26">
        <v>2.6</v>
      </c>
      <c r="AF26">
        <v>2.6</v>
      </c>
      <c r="AG26">
        <v>2.6</v>
      </c>
      <c r="AH26">
        <v>2.6</v>
      </c>
      <c r="AI26">
        <v>2.6</v>
      </c>
      <c r="AJ26">
        <v>2.7</v>
      </c>
      <c r="AK26">
        <v>2.7</v>
      </c>
      <c r="AL26">
        <v>2.7</v>
      </c>
      <c r="AM26">
        <v>2.7</v>
      </c>
      <c r="AN26">
        <v>2.6</v>
      </c>
      <c r="AO26" t="s">
        <v>101</v>
      </c>
      <c r="AP26">
        <v>102564.23872976939</v>
      </c>
      <c r="AQ26">
        <v>104272.6339076962</v>
      </c>
      <c r="AR26">
        <v>102524.83134189775</v>
      </c>
      <c r="AS26">
        <v>100172.04858306001</v>
      </c>
      <c r="AT26">
        <v>101881.16602274902</v>
      </c>
      <c r="AU26">
        <v>101022.76779352438</v>
      </c>
      <c r="AV26">
        <v>102790.57879956615</v>
      </c>
      <c r="AW26">
        <v>100915.19707985576</v>
      </c>
      <c r="AX26">
        <v>101893.06584435882</v>
      </c>
      <c r="AY26">
        <v>104191.39707718061</v>
      </c>
      <c r="AZ26">
        <v>106453.89510537831</v>
      </c>
      <c r="BA26">
        <v>109622.23637266523</v>
      </c>
      <c r="BB26">
        <v>110637.13297382655</v>
      </c>
      <c r="BC26">
        <v>106048.4651836667</v>
      </c>
      <c r="BD26">
        <v>110459.03711367451</v>
      </c>
      <c r="BE26">
        <v>112910.45210579738</v>
      </c>
      <c r="BF26">
        <v>112788.73485303012</v>
      </c>
    </row>
    <row r="27" spans="1:58" x14ac:dyDescent="0.25">
      <c r="A27" t="s">
        <v>210</v>
      </c>
      <c r="B27">
        <f t="shared" si="0"/>
        <v>100782.49079622854</v>
      </c>
      <c r="C27" s="35">
        <f t="shared" si="1"/>
        <v>-9.7103921797790926E-3</v>
      </c>
      <c r="D27" s="34">
        <f t="shared" si="2"/>
        <v>3.2690903977479948</v>
      </c>
      <c r="E27">
        <f t="shared" si="3"/>
        <v>7.5750000000000002</v>
      </c>
      <c r="F27" t="s">
        <v>204</v>
      </c>
      <c r="G27">
        <v>5.5004397172288337</v>
      </c>
      <c r="H27">
        <v>1.6048746071522846</v>
      </c>
      <c r="I27">
        <v>0.44736736584577813</v>
      </c>
      <c r="J27">
        <v>2.930409873779237</v>
      </c>
      <c r="K27">
        <v>1.9821083416392093</v>
      </c>
      <c r="L27">
        <v>2.4873633631626038</v>
      </c>
      <c r="M27">
        <v>2.4398956580409745</v>
      </c>
      <c r="N27">
        <v>2.6736038479324176</v>
      </c>
      <c r="O27">
        <v>2.3093352254482018</v>
      </c>
      <c r="P27">
        <v>2.6011196907890963</v>
      </c>
      <c r="Q27">
        <v>2.6514154815232582</v>
      </c>
      <c r="R27">
        <v>2.431869759789151</v>
      </c>
      <c r="S27">
        <v>4.2763396012411485</v>
      </c>
      <c r="T27">
        <v>5.6898441732946408</v>
      </c>
      <c r="U27">
        <v>4.9778843140712574</v>
      </c>
      <c r="V27">
        <v>4.4839628572358432</v>
      </c>
      <c r="W27" s="32">
        <v>6.0867028835419754</v>
      </c>
      <c r="X27" t="s">
        <v>504</v>
      </c>
      <c r="Y27">
        <v>9.4</v>
      </c>
      <c r="Z27">
        <v>9.1999999999999993</v>
      </c>
      <c r="AA27">
        <v>9</v>
      </c>
      <c r="AB27">
        <v>8.8000000000000007</v>
      </c>
      <c r="AC27">
        <v>8.6</v>
      </c>
      <c r="AD27">
        <v>8.4</v>
      </c>
      <c r="AE27">
        <v>8.1999999999999993</v>
      </c>
      <c r="AF27">
        <v>7.9</v>
      </c>
      <c r="AG27">
        <v>7.6</v>
      </c>
      <c r="AH27">
        <v>7.3</v>
      </c>
      <c r="AI27">
        <v>7</v>
      </c>
      <c r="AJ27">
        <v>6.7</v>
      </c>
      <c r="AK27">
        <v>6.3</v>
      </c>
      <c r="AL27">
        <v>5.9</v>
      </c>
      <c r="AM27">
        <v>5.6</v>
      </c>
      <c r="AN27">
        <v>5.3</v>
      </c>
      <c r="AO27" t="s">
        <v>210</v>
      </c>
      <c r="AP27">
        <v>130012.35589685454</v>
      </c>
      <c r="AQ27">
        <v>110813.51521491272</v>
      </c>
      <c r="AR27">
        <v>90398.474984559667</v>
      </c>
      <c r="AS27">
        <v>85494.083423318763</v>
      </c>
      <c r="AT27">
        <v>89078.29755130448</v>
      </c>
      <c r="AU27">
        <v>88958.120118778024</v>
      </c>
      <c r="AV27">
        <v>91798.762709150906</v>
      </c>
      <c r="AW27">
        <v>94052.648068080511</v>
      </c>
      <c r="AX27">
        <v>98808.213723333174</v>
      </c>
      <c r="AY27">
        <v>102671.96397257096</v>
      </c>
      <c r="AZ27">
        <v>102905.00643793491</v>
      </c>
      <c r="BA27">
        <v>102782.45888180254</v>
      </c>
      <c r="BB27">
        <v>102820.48959060793</v>
      </c>
      <c r="BC27">
        <v>99540.086195846423</v>
      </c>
      <c r="BD27">
        <v>103075.67629362806</v>
      </c>
      <c r="BE27">
        <v>108872.88650355954</v>
      </c>
      <c r="BF27">
        <v>111219.30396964205</v>
      </c>
    </row>
    <row r="28" spans="1:58" x14ac:dyDescent="0.25">
      <c r="A28" t="s">
        <v>375</v>
      </c>
      <c r="B28">
        <f t="shared" si="0"/>
        <v>98028.360432838424</v>
      </c>
      <c r="C28" s="35">
        <f t="shared" si="1"/>
        <v>7.4669405466862848E-3</v>
      </c>
      <c r="D28" s="34">
        <f t="shared" si="2"/>
        <v>69.26976841831231</v>
      </c>
      <c r="E28">
        <f t="shared" si="3"/>
        <v>6.4874999999999998</v>
      </c>
      <c r="F28" t="s">
        <v>204</v>
      </c>
      <c r="G28">
        <v>449.082766618976</v>
      </c>
      <c r="H28">
        <v>163.22449053339045</v>
      </c>
      <c r="I28">
        <v>16.614651472091936</v>
      </c>
      <c r="J28">
        <v>102.31493824404845</v>
      </c>
      <c r="K28">
        <v>80.995238326279022</v>
      </c>
      <c r="L28">
        <v>35.126594755288679</v>
      </c>
      <c r="M28">
        <v>4.8341986444389624</v>
      </c>
      <c r="N28">
        <v>1.3407943666630129</v>
      </c>
      <c r="O28">
        <v>32.824329534600011</v>
      </c>
      <c r="P28">
        <v>23.791827255483415</v>
      </c>
      <c r="Q28">
        <v>28.849659546132582</v>
      </c>
      <c r="R28">
        <v>29.122050586511715</v>
      </c>
      <c r="S28">
        <v>27.262211473070892</v>
      </c>
      <c r="T28">
        <v>29.898020045977297</v>
      </c>
      <c r="U28">
        <v>26.269770393737168</v>
      </c>
      <c r="V28">
        <v>26.307309089231435</v>
      </c>
      <c r="W28" s="32">
        <v>99.727212225388357</v>
      </c>
      <c r="X28" t="s">
        <v>504</v>
      </c>
      <c r="Y28">
        <v>6.9</v>
      </c>
      <c r="Z28">
        <v>6.9</v>
      </c>
      <c r="AA28">
        <v>6.9</v>
      </c>
      <c r="AB28">
        <v>6.9</v>
      </c>
      <c r="AC28">
        <v>6.8</v>
      </c>
      <c r="AD28">
        <v>6.8</v>
      </c>
      <c r="AE28">
        <v>6.7</v>
      </c>
      <c r="AF28">
        <v>6.7</v>
      </c>
      <c r="AG28">
        <v>6.6</v>
      </c>
      <c r="AH28">
        <v>6.5</v>
      </c>
      <c r="AI28">
        <v>6.4</v>
      </c>
      <c r="AJ28">
        <v>6.2</v>
      </c>
      <c r="AK28">
        <v>6.1</v>
      </c>
      <c r="AL28">
        <v>6</v>
      </c>
      <c r="AM28">
        <v>5.8</v>
      </c>
      <c r="AN28">
        <v>5.6</v>
      </c>
      <c r="AO28" t="s">
        <v>375</v>
      </c>
      <c r="AP28">
        <v>92093.254011828903</v>
      </c>
      <c r="AQ28">
        <v>94020.605036299617</v>
      </c>
      <c r="AR28">
        <v>92661.501793167583</v>
      </c>
      <c r="AS28">
        <v>95607.258666099675</v>
      </c>
      <c r="AT28">
        <v>93241.878340505631</v>
      </c>
      <c r="AU28">
        <v>93169.273982889019</v>
      </c>
      <c r="AV28">
        <v>93470.35690411934</v>
      </c>
      <c r="AW28">
        <v>95810.291789946874</v>
      </c>
      <c r="AX28">
        <v>101024.37691331354</v>
      </c>
      <c r="AY28">
        <v>99155.269569403928</v>
      </c>
      <c r="AZ28">
        <v>103945.61078414848</v>
      </c>
      <c r="BA28">
        <v>103841.45923108369</v>
      </c>
      <c r="BB28">
        <v>104869.43613154723</v>
      </c>
      <c r="BC28">
        <v>93476.022260197467</v>
      </c>
      <c r="BD28">
        <v>101606.03216690139</v>
      </c>
      <c r="BE28">
        <v>104755.60568503295</v>
      </c>
      <c r="BF28">
        <v>103733.89409176772</v>
      </c>
    </row>
    <row r="29" spans="1:58" x14ac:dyDescent="0.25">
      <c r="A29" t="s">
        <v>93</v>
      </c>
      <c r="B29">
        <f t="shared" si="0"/>
        <v>94877.167620465814</v>
      </c>
      <c r="C29" s="35">
        <f t="shared" si="1"/>
        <v>1.2674458156772372E-2</v>
      </c>
      <c r="D29" s="34">
        <f t="shared" si="2"/>
        <v>3.8604619374971749</v>
      </c>
      <c r="E29">
        <f t="shared" si="3"/>
        <v>4.0687499999999996</v>
      </c>
      <c r="F29" t="s">
        <v>204</v>
      </c>
      <c r="G29">
        <v>4.7802219939377935</v>
      </c>
      <c r="H29">
        <v>4.6588447708589618</v>
      </c>
      <c r="I29">
        <v>2.173373170805633</v>
      </c>
      <c r="J29">
        <v>2.9302651807417117</v>
      </c>
      <c r="K29">
        <v>3.2433523948690306</v>
      </c>
      <c r="L29">
        <v>3.4380125857203008</v>
      </c>
      <c r="M29">
        <v>3.9774592708575924</v>
      </c>
      <c r="N29">
        <v>1.9243784580927352</v>
      </c>
      <c r="O29">
        <v>3.7362117954242935</v>
      </c>
      <c r="P29">
        <v>3.7217932777306277</v>
      </c>
      <c r="Q29">
        <v>4.7153428083753939</v>
      </c>
      <c r="R29">
        <v>5.7114372061557788</v>
      </c>
      <c r="S29">
        <v>4.3139806302505637</v>
      </c>
      <c r="T29">
        <v>5.0738786411701726</v>
      </c>
      <c r="U29">
        <v>3.8789908470394137</v>
      </c>
      <c r="V29">
        <v>4.386874785626218</v>
      </c>
      <c r="W29" s="32">
        <v>2.9634351197957609</v>
      </c>
      <c r="X29" t="s">
        <v>504</v>
      </c>
      <c r="Y29">
        <v>5.0999999999999996</v>
      </c>
      <c r="Z29">
        <v>4.9000000000000004</v>
      </c>
      <c r="AA29">
        <v>4.7</v>
      </c>
      <c r="AB29">
        <v>4.5999999999999996</v>
      </c>
      <c r="AC29">
        <v>4.4000000000000004</v>
      </c>
      <c r="AD29">
        <v>4.3</v>
      </c>
      <c r="AE29">
        <v>4.0999999999999996</v>
      </c>
      <c r="AF29">
        <v>4</v>
      </c>
      <c r="AG29">
        <v>3.9</v>
      </c>
      <c r="AH29">
        <v>3.8</v>
      </c>
      <c r="AI29">
        <v>3.7</v>
      </c>
      <c r="AJ29">
        <v>3.7</v>
      </c>
      <c r="AK29">
        <v>3.6</v>
      </c>
      <c r="AL29">
        <v>3.5</v>
      </c>
      <c r="AM29">
        <v>3.4</v>
      </c>
      <c r="AN29">
        <v>3.4</v>
      </c>
      <c r="AO29" t="s">
        <v>93</v>
      </c>
      <c r="AP29">
        <v>87490.80508251951</v>
      </c>
      <c r="AQ29">
        <v>87147.237702637824</v>
      </c>
      <c r="AR29">
        <v>87597.854009894101</v>
      </c>
      <c r="AS29">
        <v>89426.111955019063</v>
      </c>
      <c r="AT29">
        <v>91762.291079084738</v>
      </c>
      <c r="AU29">
        <v>88999.274493048259</v>
      </c>
      <c r="AV29">
        <v>90897.28488903743</v>
      </c>
      <c r="AW29">
        <v>91654.099331205041</v>
      </c>
      <c r="AX29">
        <v>91695.688877483175</v>
      </c>
      <c r="AY29">
        <v>93541.301363038903</v>
      </c>
      <c r="AZ29">
        <v>95384.177070418576</v>
      </c>
      <c r="BA29">
        <v>97204.233585718714</v>
      </c>
      <c r="BB29">
        <v>99761.22248546753</v>
      </c>
      <c r="BC29">
        <v>99041.958508861208</v>
      </c>
      <c r="BD29">
        <v>106540.51897018327</v>
      </c>
      <c r="BE29">
        <v>107744.0526924438</v>
      </c>
      <c r="BF29">
        <v>107023.73745185755</v>
      </c>
    </row>
    <row r="30" spans="1:58" x14ac:dyDescent="0.25">
      <c r="A30" t="s">
        <v>228</v>
      </c>
      <c r="B30">
        <f t="shared" si="0"/>
        <v>94454.320586872753</v>
      </c>
      <c r="C30" s="35">
        <f t="shared" si="1"/>
        <v>3.1324300249673254E-3</v>
      </c>
      <c r="D30" s="34">
        <f t="shared" si="2"/>
        <v>4.7079533881776277</v>
      </c>
      <c r="E30">
        <f t="shared" si="3"/>
        <v>7.8875000000000002</v>
      </c>
      <c r="F30" t="s">
        <v>204</v>
      </c>
      <c r="G30">
        <v>8.0824321895167053</v>
      </c>
      <c r="H30">
        <v>6.9775778274049713</v>
      </c>
      <c r="I30">
        <v>1.1210529103272555</v>
      </c>
      <c r="J30">
        <v>0.6058000457977667</v>
      </c>
      <c r="K30">
        <v>2.713493530499075</v>
      </c>
      <c r="L30">
        <v>5.02346532615333</v>
      </c>
      <c r="M30">
        <v>11.455973269777138</v>
      </c>
      <c r="N30">
        <v>4.548430831191892</v>
      </c>
      <c r="O30">
        <v>0.2084878478927347</v>
      </c>
      <c r="P30">
        <v>0.75457383071981321</v>
      </c>
      <c r="Q30">
        <v>4.0257401107716584</v>
      </c>
      <c r="R30">
        <v>4.3761046674181667</v>
      </c>
      <c r="S30">
        <v>2.4364152052234975</v>
      </c>
      <c r="T30">
        <v>2.9498072550616961</v>
      </c>
      <c r="U30">
        <v>4.5286727942520475</v>
      </c>
      <c r="V30">
        <v>4.3965407727173531</v>
      </c>
      <c r="W30" s="32">
        <v>15.83063918429457</v>
      </c>
      <c r="X30" t="s">
        <v>504</v>
      </c>
      <c r="Y30">
        <v>9.9</v>
      </c>
      <c r="Z30">
        <v>9.5</v>
      </c>
      <c r="AA30">
        <v>9.1</v>
      </c>
      <c r="AB30">
        <v>8.6999999999999993</v>
      </c>
      <c r="AC30">
        <v>8.4</v>
      </c>
      <c r="AD30">
        <v>8.1999999999999993</v>
      </c>
      <c r="AE30">
        <v>7.9</v>
      </c>
      <c r="AF30">
        <v>7.8</v>
      </c>
      <c r="AG30">
        <v>7.6</v>
      </c>
      <c r="AH30">
        <v>7.5</v>
      </c>
      <c r="AI30">
        <v>7.3</v>
      </c>
      <c r="AJ30">
        <v>7.2</v>
      </c>
      <c r="AK30">
        <v>7</v>
      </c>
      <c r="AL30">
        <v>6.9</v>
      </c>
      <c r="AM30">
        <v>6.7</v>
      </c>
      <c r="AN30">
        <v>6.5</v>
      </c>
      <c r="AO30" t="s">
        <v>228</v>
      </c>
      <c r="AP30">
        <v>96332.17905518366</v>
      </c>
      <c r="AQ30">
        <v>93607.716231259648</v>
      </c>
      <c r="AR30">
        <v>88196.838338275804</v>
      </c>
      <c r="AS30">
        <v>88334.901799237501</v>
      </c>
      <c r="AT30">
        <v>91165.024689520709</v>
      </c>
      <c r="AU30">
        <v>92669.378017946103</v>
      </c>
      <c r="AV30">
        <v>94469.596539550053</v>
      </c>
      <c r="AW30">
        <v>95909.209290498475</v>
      </c>
      <c r="AX30">
        <v>95341.196586431295</v>
      </c>
      <c r="AY30">
        <v>94570.426449352482</v>
      </c>
      <c r="AZ30">
        <v>94056.216600272412</v>
      </c>
      <c r="BA30">
        <v>93584.556882865087</v>
      </c>
      <c r="BB30">
        <v>95213.304847785083</v>
      </c>
      <c r="BC30">
        <v>93940.71506328031</v>
      </c>
      <c r="BD30">
        <v>96896.433798550483</v>
      </c>
      <c r="BE30">
        <v>100160.41396750706</v>
      </c>
      <c r="BF30">
        <v>101275.34181932051</v>
      </c>
    </row>
    <row r="31" spans="1:58" x14ac:dyDescent="0.25">
      <c r="A31" t="s">
        <v>304</v>
      </c>
      <c r="B31">
        <f t="shared" si="0"/>
        <v>94106.190980337051</v>
      </c>
      <c r="C31" s="35">
        <f t="shared" si="1"/>
        <v>-5.1076760846553326E-2</v>
      </c>
      <c r="D31" s="34">
        <f t="shared" si="2"/>
        <v>5.8870478716244277</v>
      </c>
      <c r="E31">
        <f t="shared" si="3"/>
        <v>96.46875</v>
      </c>
      <c r="F31" t="s">
        <v>204</v>
      </c>
      <c r="G31">
        <v>9.507021325480574</v>
      </c>
      <c r="H31">
        <v>-4.0196284022496451</v>
      </c>
      <c r="I31">
        <v>10.887955359652061</v>
      </c>
      <c r="J31">
        <v>16.758156725827469</v>
      </c>
      <c r="K31">
        <v>9.2474046895251618</v>
      </c>
      <c r="L31">
        <v>4.4007560526438985</v>
      </c>
      <c r="M31">
        <v>2.6559437848170657</v>
      </c>
      <c r="N31">
        <v>0.77129191553088661</v>
      </c>
      <c r="O31">
        <v>9.0076166314966866</v>
      </c>
      <c r="P31">
        <v>15.615444704673784</v>
      </c>
      <c r="Q31">
        <v>3.1541343035206011</v>
      </c>
      <c r="R31">
        <v>-1.1030437211644741</v>
      </c>
      <c r="S31">
        <v>7.2281192965937269</v>
      </c>
      <c r="T31">
        <v>-9.169859226109231E-2</v>
      </c>
      <c r="U31">
        <v>4.5972595542942853</v>
      </c>
      <c r="V31">
        <v>10.292973757185646</v>
      </c>
      <c r="W31" s="32">
        <v>1.1701064320486274</v>
      </c>
      <c r="X31" t="s">
        <v>504</v>
      </c>
      <c r="Y31">
        <v>124.2</v>
      </c>
      <c r="Z31">
        <v>119.7</v>
      </c>
      <c r="AA31">
        <v>115.3</v>
      </c>
      <c r="AB31">
        <v>111.1</v>
      </c>
      <c r="AC31">
        <v>107.4</v>
      </c>
      <c r="AD31">
        <v>103.8</v>
      </c>
      <c r="AE31">
        <v>100.3</v>
      </c>
      <c r="AF31">
        <v>96.8</v>
      </c>
      <c r="AG31">
        <v>93.5</v>
      </c>
      <c r="AH31">
        <v>90.3</v>
      </c>
      <c r="AI31">
        <v>87.4</v>
      </c>
      <c r="AJ31">
        <v>84.3</v>
      </c>
      <c r="AK31">
        <v>81.400000000000006</v>
      </c>
      <c r="AL31">
        <v>78.599999999999994</v>
      </c>
      <c r="AM31">
        <v>76</v>
      </c>
      <c r="AN31">
        <v>73.400000000000006</v>
      </c>
      <c r="AO31" t="s">
        <v>304</v>
      </c>
      <c r="AP31">
        <v>123495.25140878985</v>
      </c>
      <c r="AQ31">
        <v>138245.95900551387</v>
      </c>
      <c r="AR31">
        <v>133647.23741517123</v>
      </c>
      <c r="AS31">
        <v>116347.77525699709</v>
      </c>
      <c r="AT31">
        <v>118418.21055953135</v>
      </c>
      <c r="AU31">
        <v>122752.04345589149</v>
      </c>
      <c r="AV31">
        <v>112870.64612234602</v>
      </c>
      <c r="AW31">
        <v>108964.00976558875</v>
      </c>
      <c r="AX31">
        <v>95538.748823189482</v>
      </c>
      <c r="AY31">
        <v>84112.097981178405</v>
      </c>
      <c r="AZ31">
        <v>76781.885382817622</v>
      </c>
      <c r="BA31">
        <v>69595.728067346296</v>
      </c>
      <c r="BB31">
        <v>63705.521343397995</v>
      </c>
      <c r="BC31">
        <v>62427.609047592479</v>
      </c>
      <c r="BD31">
        <v>60815.096982682036</v>
      </c>
      <c r="BE31">
        <v>58711.234768380411</v>
      </c>
      <c r="BF31">
        <v>53376.191279315579</v>
      </c>
    </row>
    <row r="32" spans="1:58" x14ac:dyDescent="0.25">
      <c r="A32" t="s">
        <v>128</v>
      </c>
      <c r="B32">
        <f t="shared" si="0"/>
        <v>93831.305269003438</v>
      </c>
      <c r="C32" s="35">
        <f t="shared" si="1"/>
        <v>-7.0351923099073455E-3</v>
      </c>
      <c r="D32" s="34">
        <f t="shared" si="2"/>
        <v>1.4792580860330129</v>
      </c>
      <c r="E32">
        <f t="shared" si="3"/>
        <v>4.1000000000000005</v>
      </c>
      <c r="F32" t="s">
        <v>204</v>
      </c>
      <c r="G32">
        <v>0.61370557512819679</v>
      </c>
      <c r="H32">
        <v>1.6109321415184559</v>
      </c>
      <c r="I32">
        <v>0.83496102072754164</v>
      </c>
      <c r="J32">
        <v>0.17936122800464943</v>
      </c>
      <c r="K32">
        <v>0.3859388866449131</v>
      </c>
      <c r="L32">
        <v>0.68673102010817511</v>
      </c>
      <c r="M32">
        <v>1.2328074680456516</v>
      </c>
      <c r="N32">
        <v>1.1455706414808784</v>
      </c>
      <c r="O32">
        <v>0.64846465376794205</v>
      </c>
      <c r="P32">
        <v>1.3971372026322653</v>
      </c>
      <c r="Q32">
        <v>1.7209047520310952</v>
      </c>
      <c r="R32">
        <v>1.8983533515090487</v>
      </c>
      <c r="S32">
        <v>2.4358434779992266</v>
      </c>
      <c r="T32">
        <v>1.752781685774641</v>
      </c>
      <c r="U32">
        <v>2.8567282451212437</v>
      </c>
      <c r="V32">
        <v>3.6528819837630606</v>
      </c>
      <c r="W32" s="32">
        <v>2.0942841283042375</v>
      </c>
      <c r="X32" t="s">
        <v>504</v>
      </c>
      <c r="Y32">
        <v>4.2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4.0999999999999996</v>
      </c>
      <c r="AF32">
        <v>4.2</v>
      </c>
      <c r="AG32">
        <v>4.3</v>
      </c>
      <c r="AH32">
        <v>4.3</v>
      </c>
      <c r="AI32">
        <v>4.2</v>
      </c>
      <c r="AJ32">
        <v>4.2</v>
      </c>
      <c r="AK32">
        <v>4.0999999999999996</v>
      </c>
      <c r="AL32">
        <v>4.0999999999999996</v>
      </c>
      <c r="AM32">
        <v>4</v>
      </c>
      <c r="AN32">
        <v>3.9</v>
      </c>
      <c r="AO32" t="s">
        <v>128</v>
      </c>
      <c r="AP32">
        <v>101543.89916040187</v>
      </c>
      <c r="AQ32">
        <v>100319.78631985225</v>
      </c>
      <c r="AR32">
        <v>97301.457520601252</v>
      </c>
      <c r="AS32">
        <v>95136.177479251244</v>
      </c>
      <c r="AT32">
        <v>92537.115125446551</v>
      </c>
      <c r="AU32">
        <v>94642.056618576171</v>
      </c>
      <c r="AV32">
        <v>97127.824341140891</v>
      </c>
      <c r="AW32">
        <v>97361.080319393761</v>
      </c>
      <c r="AX32">
        <v>95532.022176114537</v>
      </c>
      <c r="AY32">
        <v>93721.143507743938</v>
      </c>
      <c r="AZ32">
        <v>92616.71772885276</v>
      </c>
      <c r="BA32">
        <v>92101.271692798138</v>
      </c>
      <c r="BB32">
        <v>91368.816176201508</v>
      </c>
      <c r="BC32">
        <v>83243.072633661272</v>
      </c>
      <c r="BD32">
        <v>89449.203744974322</v>
      </c>
      <c r="BE32">
        <v>90432.997833178044</v>
      </c>
      <c r="BF32">
        <v>90697.547194869738</v>
      </c>
    </row>
    <row r="33" spans="1:58" x14ac:dyDescent="0.25">
      <c r="A33" t="s">
        <v>268</v>
      </c>
      <c r="B33">
        <f t="shared" si="0"/>
        <v>90546.956357203628</v>
      </c>
      <c r="C33" s="35">
        <f t="shared" si="1"/>
        <v>8.4615970724688516E-3</v>
      </c>
      <c r="D33" s="34">
        <f t="shared" si="2"/>
        <v>3.8464909821012374</v>
      </c>
      <c r="E33">
        <f t="shared" si="3"/>
        <v>3.2</v>
      </c>
      <c r="F33" t="s">
        <v>204</v>
      </c>
      <c r="G33">
        <v>7.2643705402273717</v>
      </c>
      <c r="H33">
        <v>3.7224574943362794</v>
      </c>
      <c r="I33">
        <v>2.5413414189361059</v>
      </c>
      <c r="J33">
        <v>4.8633650193690086</v>
      </c>
      <c r="K33">
        <v>1.8246587454655585</v>
      </c>
      <c r="L33">
        <v>4.5165674677765466</v>
      </c>
      <c r="M33">
        <v>3.4757102400200077</v>
      </c>
      <c r="N33">
        <v>3.8635398226570485</v>
      </c>
      <c r="O33">
        <v>0.90405096999961465</v>
      </c>
      <c r="P33">
        <v>5.5283527538641852</v>
      </c>
      <c r="Q33">
        <v>5.1387254117364938</v>
      </c>
      <c r="R33">
        <v>3.3432330576832432</v>
      </c>
      <c r="S33">
        <v>4.2574533193082251</v>
      </c>
      <c r="T33">
        <v>3.4619360043427303</v>
      </c>
      <c r="U33">
        <v>4.5746458689381475</v>
      </c>
      <c r="V33">
        <v>3.6238731946899096</v>
      </c>
      <c r="W33" s="32">
        <v>2.4860653663705672</v>
      </c>
      <c r="X33" t="s">
        <v>504</v>
      </c>
      <c r="Y33">
        <v>3.9</v>
      </c>
      <c r="Z33">
        <v>3.7</v>
      </c>
      <c r="AA33">
        <v>3.5</v>
      </c>
      <c r="AB33">
        <v>3.4</v>
      </c>
      <c r="AC33">
        <v>3.3</v>
      </c>
      <c r="AD33">
        <v>3.2</v>
      </c>
      <c r="AE33">
        <v>3.1</v>
      </c>
      <c r="AF33">
        <v>3.1</v>
      </c>
      <c r="AG33">
        <v>3.2</v>
      </c>
      <c r="AH33">
        <v>3.2</v>
      </c>
      <c r="AI33">
        <v>3.2</v>
      </c>
      <c r="AJ33">
        <v>3.1</v>
      </c>
      <c r="AK33">
        <v>3</v>
      </c>
      <c r="AL33">
        <v>2.9</v>
      </c>
      <c r="AM33">
        <v>2.8</v>
      </c>
      <c r="AN33">
        <v>2.6</v>
      </c>
      <c r="AO33" t="s">
        <v>268</v>
      </c>
      <c r="AP33">
        <v>84596.003656848843</v>
      </c>
      <c r="AQ33">
        <v>85638.029733904928</v>
      </c>
      <c r="AR33">
        <v>82937.005757515522</v>
      </c>
      <c r="AS33">
        <v>85785.905114979527</v>
      </c>
      <c r="AT33">
        <v>87043.492248505499</v>
      </c>
      <c r="AU33">
        <v>86093.770200972343</v>
      </c>
      <c r="AV33">
        <v>85237.041620916993</v>
      </c>
      <c r="AW33">
        <v>86430.120556239039</v>
      </c>
      <c r="AX33">
        <v>89911.32244173222</v>
      </c>
      <c r="AY33">
        <v>90371.335944695675</v>
      </c>
      <c r="AZ33">
        <v>93452.359553366507</v>
      </c>
      <c r="BA33">
        <v>95141.145875205562</v>
      </c>
      <c r="BB33">
        <v>97859.515279002546</v>
      </c>
      <c r="BC33">
        <v>93776.028128626625</v>
      </c>
      <c r="BD33">
        <v>99118.9607788961</v>
      </c>
      <c r="BE33">
        <v>99100.799450299935</v>
      </c>
      <c r="BF33">
        <v>96805.421730753922</v>
      </c>
    </row>
    <row r="34" spans="1:58" x14ac:dyDescent="0.25">
      <c r="A34" t="s">
        <v>113</v>
      </c>
      <c r="B34">
        <f t="shared" ref="B34:B65" si="4">AVERAGE(AP34:BF34)</f>
        <v>89512.407742405165</v>
      </c>
      <c r="C34" s="35">
        <f t="shared" ref="C34:C65" si="5">(BF34/AP34)^(1/16)-1</f>
        <v>1.1921741293514643E-2</v>
      </c>
      <c r="D34" s="34">
        <f t="shared" ref="D34:D65" si="6">AVERAGE(G34:W34)</f>
        <v>2.1290372218616902</v>
      </c>
      <c r="E34">
        <f t="shared" ref="E34:E65" si="7">AVERAGE(Y34:AN34)</f>
        <v>2.8187499999999996</v>
      </c>
      <c r="F34" t="s">
        <v>204</v>
      </c>
      <c r="G34">
        <v>3.9205497391964794</v>
      </c>
      <c r="H34">
        <v>1.9375275719322744</v>
      </c>
      <c r="I34">
        <v>-0.68615170065144415</v>
      </c>
      <c r="J34">
        <v>0.66201116463889798</v>
      </c>
      <c r="K34">
        <v>1.6981012501074237</v>
      </c>
      <c r="L34">
        <v>7.2004032821609054E-2</v>
      </c>
      <c r="M34">
        <v>0.21485346374532335</v>
      </c>
      <c r="N34">
        <v>2.0388759570281958</v>
      </c>
      <c r="O34">
        <v>4.0135634344189057</v>
      </c>
      <c r="P34">
        <v>3.2306904426537488</v>
      </c>
      <c r="Q34">
        <v>2.461927888419055</v>
      </c>
      <c r="R34">
        <v>2.8390508201568641</v>
      </c>
      <c r="S34">
        <v>3.9560027386532659</v>
      </c>
      <c r="T34">
        <v>0.94216794388720349</v>
      </c>
      <c r="U34">
        <v>3.5891456237955275</v>
      </c>
      <c r="V34">
        <v>3.6301477837189116</v>
      </c>
      <c r="W34" s="32">
        <v>1.6731646171264931</v>
      </c>
      <c r="X34" t="s">
        <v>504</v>
      </c>
      <c r="Y34">
        <v>3.8</v>
      </c>
      <c r="Z34">
        <v>3.6</v>
      </c>
      <c r="AA34">
        <v>3.4</v>
      </c>
      <c r="AB34">
        <v>3.2</v>
      </c>
      <c r="AC34">
        <v>3.1</v>
      </c>
      <c r="AD34">
        <v>2.9</v>
      </c>
      <c r="AE34">
        <v>2.8</v>
      </c>
      <c r="AF34">
        <v>2.7</v>
      </c>
      <c r="AG34">
        <v>2.6</v>
      </c>
      <c r="AH34">
        <v>2.6</v>
      </c>
      <c r="AI34">
        <v>2.5</v>
      </c>
      <c r="AJ34">
        <v>2.4</v>
      </c>
      <c r="AK34">
        <v>2.4</v>
      </c>
      <c r="AL34">
        <v>2.4</v>
      </c>
      <c r="AM34">
        <v>2.4</v>
      </c>
      <c r="AN34">
        <v>2.2999999999999998</v>
      </c>
      <c r="AO34" t="s">
        <v>113</v>
      </c>
      <c r="AP34">
        <v>82890.747087354219</v>
      </c>
      <c r="AQ34">
        <v>85569.888398838186</v>
      </c>
      <c r="AR34">
        <v>79746.174520795845</v>
      </c>
      <c r="AS34">
        <v>82104.309456312476</v>
      </c>
      <c r="AT34">
        <v>85389.068105980288</v>
      </c>
      <c r="AU34">
        <v>84273.814322474514</v>
      </c>
      <c r="AV34">
        <v>85052.798638074892</v>
      </c>
      <c r="AW34">
        <v>86398.93512797408</v>
      </c>
      <c r="AX34">
        <v>88230.577683954383</v>
      </c>
      <c r="AY34">
        <v>91266.018004433936</v>
      </c>
      <c r="AZ34">
        <v>91279.291206478054</v>
      </c>
      <c r="BA34">
        <v>93028.671329418488</v>
      </c>
      <c r="BB34">
        <v>96229.057603425375</v>
      </c>
      <c r="BC34">
        <v>92532.836710940421</v>
      </c>
      <c r="BD34">
        <v>98423.692371807192</v>
      </c>
      <c r="BE34">
        <v>99097.55140131904</v>
      </c>
      <c r="BF34">
        <v>100197.49965130663</v>
      </c>
    </row>
    <row r="35" spans="1:58" x14ac:dyDescent="0.25">
      <c r="A35" t="s">
        <v>407</v>
      </c>
      <c r="B35">
        <f t="shared" si="4"/>
        <v>88361.351682619264</v>
      </c>
      <c r="C35" s="35">
        <f t="shared" si="5"/>
        <v>-2.1640493103196157E-2</v>
      </c>
      <c r="D35" s="34">
        <f t="shared" si="6"/>
        <v>3.4372402914067757</v>
      </c>
      <c r="E35">
        <f t="shared" si="7"/>
        <v>11.262499999999999</v>
      </c>
      <c r="F35" t="s">
        <v>204</v>
      </c>
      <c r="G35">
        <v>7.9175230902831784</v>
      </c>
      <c r="H35">
        <v>4.8466688001973157</v>
      </c>
      <c r="I35">
        <v>3.1189993996235224</v>
      </c>
      <c r="J35">
        <v>1.9119647859143631</v>
      </c>
      <c r="K35">
        <v>2.1021887521897575</v>
      </c>
      <c r="L35">
        <v>1.5612029028198</v>
      </c>
      <c r="M35">
        <v>1.7928644694682576</v>
      </c>
      <c r="N35">
        <v>1.3876575353227005</v>
      </c>
      <c r="O35">
        <v>-2.760017578467044</v>
      </c>
      <c r="P35">
        <v>3.0162495240073395</v>
      </c>
      <c r="Q35">
        <v>3.5600558389676218</v>
      </c>
      <c r="R35">
        <v>6.1206798544793077</v>
      </c>
      <c r="S35">
        <v>2.2014566117533061</v>
      </c>
      <c r="T35">
        <v>2.5209712568368339</v>
      </c>
      <c r="U35">
        <v>9.97056448137009</v>
      </c>
      <c r="V35">
        <v>4.7779975322978681</v>
      </c>
      <c r="W35" s="32">
        <v>4.3860576968509619</v>
      </c>
      <c r="X35" t="s">
        <v>504</v>
      </c>
      <c r="Y35">
        <v>12.2</v>
      </c>
      <c r="Z35">
        <v>12</v>
      </c>
      <c r="AA35">
        <v>11.9</v>
      </c>
      <c r="AB35">
        <v>11.7</v>
      </c>
      <c r="AC35">
        <v>11.6</v>
      </c>
      <c r="AD35">
        <v>11.5</v>
      </c>
      <c r="AE35">
        <v>11.3</v>
      </c>
      <c r="AF35">
        <v>11.2</v>
      </c>
      <c r="AG35">
        <v>11.2</v>
      </c>
      <c r="AH35">
        <v>11.1</v>
      </c>
      <c r="AI35">
        <v>11</v>
      </c>
      <c r="AJ35">
        <v>10.9</v>
      </c>
      <c r="AK35">
        <v>10.8</v>
      </c>
      <c r="AL35">
        <v>10.7</v>
      </c>
      <c r="AM35">
        <v>10.6</v>
      </c>
      <c r="AN35">
        <v>10.5</v>
      </c>
      <c r="AO35" t="s">
        <v>407</v>
      </c>
      <c r="AP35">
        <v>115687.44878474729</v>
      </c>
      <c r="AQ35">
        <v>119596.29157451011</v>
      </c>
      <c r="AR35">
        <v>121267.4519077843</v>
      </c>
      <c r="AS35">
        <v>109300.18709054489</v>
      </c>
      <c r="AT35">
        <v>94209.43801925052</v>
      </c>
      <c r="AU35">
        <v>87340.398128320769</v>
      </c>
      <c r="AV35">
        <v>81449.874840490025</v>
      </c>
      <c r="AW35">
        <v>77156.159756002307</v>
      </c>
      <c r="AX35">
        <v>76694.373389017317</v>
      </c>
      <c r="AY35">
        <v>75665.34362284017</v>
      </c>
      <c r="AZ35">
        <v>72773.506772088454</v>
      </c>
      <c r="BA35">
        <v>73022.932253975698</v>
      </c>
      <c r="BB35">
        <v>73900.857233258153</v>
      </c>
      <c r="BC35">
        <v>78518.272274517352</v>
      </c>
      <c r="BD35">
        <v>81589.839726498307</v>
      </c>
      <c r="BE35">
        <v>82451.05662368334</v>
      </c>
      <c r="BF35">
        <v>81519.546606998221</v>
      </c>
    </row>
    <row r="36" spans="1:58" x14ac:dyDescent="0.25">
      <c r="A36" t="s">
        <v>110</v>
      </c>
      <c r="B36">
        <f t="shared" si="4"/>
        <v>84990.760704270375</v>
      </c>
      <c r="C36" s="35">
        <f t="shared" si="5"/>
        <v>3.2841385332049722E-3</v>
      </c>
      <c r="D36" s="34">
        <f t="shared" si="6"/>
        <v>1.3593072391263321</v>
      </c>
      <c r="E36">
        <f t="shared" si="7"/>
        <v>5.5687499999999996</v>
      </c>
      <c r="F36" t="s">
        <v>204</v>
      </c>
      <c r="G36">
        <v>3.1602444475248266</v>
      </c>
      <c r="H36">
        <v>1.9469239581805975</v>
      </c>
      <c r="I36">
        <v>-4.3160565580185987E-2</v>
      </c>
      <c r="J36">
        <v>0.19540793591493275</v>
      </c>
      <c r="K36">
        <v>0.81904299516482992</v>
      </c>
      <c r="L36">
        <v>2.1831158867777387</v>
      </c>
      <c r="M36">
        <v>-3.6415058441283912E-2</v>
      </c>
      <c r="N36">
        <v>1.6149811707823889</v>
      </c>
      <c r="O36">
        <v>-4.1196551152934011E-2</v>
      </c>
      <c r="P36">
        <v>1.0630652791635649</v>
      </c>
      <c r="Q36">
        <v>1.1570274530334514</v>
      </c>
      <c r="R36">
        <v>1.1878828246388817</v>
      </c>
      <c r="S36">
        <v>1.369883427509051</v>
      </c>
      <c r="T36">
        <v>1.9441314498092745</v>
      </c>
      <c r="U36">
        <v>1.7898757694134122</v>
      </c>
      <c r="V36">
        <v>3.3802437002904973</v>
      </c>
      <c r="W36" s="32">
        <v>1.4171689421185989</v>
      </c>
      <c r="X36" t="s">
        <v>504</v>
      </c>
      <c r="Y36">
        <v>6.5</v>
      </c>
      <c r="Z36">
        <v>6.4</v>
      </c>
      <c r="AA36">
        <v>6.3</v>
      </c>
      <c r="AB36">
        <v>6.2</v>
      </c>
      <c r="AC36">
        <v>6.1</v>
      </c>
      <c r="AD36">
        <v>6</v>
      </c>
      <c r="AE36">
        <v>5.8</v>
      </c>
      <c r="AF36">
        <v>5.7</v>
      </c>
      <c r="AG36">
        <v>5.5</v>
      </c>
      <c r="AH36">
        <v>5.3</v>
      </c>
      <c r="AI36">
        <v>5.2</v>
      </c>
      <c r="AJ36">
        <v>5.0999999999999996</v>
      </c>
      <c r="AK36">
        <v>4.9000000000000004</v>
      </c>
      <c r="AL36">
        <v>4.8</v>
      </c>
      <c r="AM36">
        <v>4.7</v>
      </c>
      <c r="AN36">
        <v>4.5999999999999996</v>
      </c>
      <c r="AO36" t="s">
        <v>110</v>
      </c>
      <c r="AP36">
        <v>81844.686052340054</v>
      </c>
      <c r="AQ36">
        <v>80514.461950492652</v>
      </c>
      <c r="AR36">
        <v>81521.723296810203</v>
      </c>
      <c r="AS36">
        <v>82326.847678495149</v>
      </c>
      <c r="AT36">
        <v>82923.120066697913</v>
      </c>
      <c r="AU36">
        <v>84981.206115845343</v>
      </c>
      <c r="AV36">
        <v>85766.722132505136</v>
      </c>
      <c r="AW36">
        <v>85756.663716695315</v>
      </c>
      <c r="AX36">
        <v>86829.498002013817</v>
      </c>
      <c r="AY36">
        <v>86173.262840935568</v>
      </c>
      <c r="AZ36">
        <v>85570.073236883298</v>
      </c>
      <c r="BA36">
        <v>86475.817314031839</v>
      </c>
      <c r="BB36">
        <v>87068.29359137702</v>
      </c>
      <c r="BC36">
        <v>85355.003796615347</v>
      </c>
      <c r="BD36">
        <v>87234.04554658354</v>
      </c>
      <c r="BE36">
        <v>88248.622105706439</v>
      </c>
      <c r="BF36">
        <v>86252.884528567505</v>
      </c>
    </row>
    <row r="37" spans="1:58" x14ac:dyDescent="0.25">
      <c r="A37" t="s">
        <v>122</v>
      </c>
      <c r="B37">
        <f t="shared" si="4"/>
        <v>84608.264989109812</v>
      </c>
      <c r="C37" s="35">
        <f t="shared" si="5"/>
        <v>6.5505816809174888E-4</v>
      </c>
      <c r="D37" s="34">
        <f t="shared" si="6"/>
        <v>0.47375630601091684</v>
      </c>
      <c r="E37">
        <f t="shared" si="7"/>
        <v>2.8374999999999995</v>
      </c>
      <c r="F37" t="s">
        <v>204</v>
      </c>
      <c r="G37">
        <v>0.47232272697504823</v>
      </c>
      <c r="H37">
        <v>0.4822085894651118</v>
      </c>
      <c r="I37">
        <v>0.23114637463373713</v>
      </c>
      <c r="J37">
        <v>0.12920448958804975</v>
      </c>
      <c r="K37">
        <v>-1.3648274483926316E-2</v>
      </c>
      <c r="L37">
        <v>8.7202015018961257E-3</v>
      </c>
      <c r="M37">
        <v>0.2042933841864244</v>
      </c>
      <c r="N37">
        <v>0.40335454340103705</v>
      </c>
      <c r="O37">
        <v>0.11816198774824092</v>
      </c>
      <c r="P37">
        <v>0.81848161526451579</v>
      </c>
      <c r="Q37">
        <v>0.38131963803427354</v>
      </c>
      <c r="R37">
        <v>0.50168548240377364</v>
      </c>
      <c r="S37">
        <v>0.78078531330125867</v>
      </c>
      <c r="T37">
        <v>1.2379317820186919</v>
      </c>
      <c r="U37">
        <v>0.69572596178380652</v>
      </c>
      <c r="V37">
        <v>1.1278192928118882</v>
      </c>
      <c r="W37" s="32">
        <v>0.47434409355175894</v>
      </c>
      <c r="X37" t="s">
        <v>504</v>
      </c>
      <c r="Y37">
        <v>3.5</v>
      </c>
      <c r="Z37">
        <v>3.4</v>
      </c>
      <c r="AA37">
        <v>3.3</v>
      </c>
      <c r="AB37">
        <v>3.2</v>
      </c>
      <c r="AC37">
        <v>3.2</v>
      </c>
      <c r="AD37">
        <v>3</v>
      </c>
      <c r="AE37">
        <v>2.9</v>
      </c>
      <c r="AF37">
        <v>2.8</v>
      </c>
      <c r="AG37">
        <v>2.8</v>
      </c>
      <c r="AH37">
        <v>2.7</v>
      </c>
      <c r="AI37">
        <v>2.6</v>
      </c>
      <c r="AJ37">
        <v>2.5</v>
      </c>
      <c r="AK37">
        <v>2.5</v>
      </c>
      <c r="AL37">
        <v>2.4</v>
      </c>
      <c r="AM37">
        <v>2.2999999999999998</v>
      </c>
      <c r="AN37">
        <v>2.2999999999999998</v>
      </c>
      <c r="AO37" t="s">
        <v>122</v>
      </c>
      <c r="AP37">
        <v>84445.177418866428</v>
      </c>
      <c r="AQ37">
        <v>83713.402173241673</v>
      </c>
      <c r="AR37">
        <v>80163.414703399758</v>
      </c>
      <c r="AS37">
        <v>83758.083118012379</v>
      </c>
      <c r="AT37">
        <v>83824.626034769652</v>
      </c>
      <c r="AU37">
        <v>85189.018195968121</v>
      </c>
      <c r="AV37">
        <v>86278.798747894427</v>
      </c>
      <c r="AW37">
        <v>85862.131057150735</v>
      </c>
      <c r="AX37">
        <v>86905.877394781637</v>
      </c>
      <c r="AY37">
        <v>86530.321215414166</v>
      </c>
      <c r="AZ37">
        <v>86973.355692597877</v>
      </c>
      <c r="BA37">
        <v>85738.022284918363</v>
      </c>
      <c r="BB37">
        <v>84474.011977335162</v>
      </c>
      <c r="BC37">
        <v>81528.357067889185</v>
      </c>
      <c r="BD37">
        <v>83652.877488911094</v>
      </c>
      <c r="BE37">
        <v>83968.427189275448</v>
      </c>
      <c r="BF37">
        <v>85334.603054440537</v>
      </c>
    </row>
    <row r="38" spans="1:58" x14ac:dyDescent="0.25">
      <c r="A38" t="s">
        <v>291</v>
      </c>
      <c r="B38">
        <f t="shared" si="4"/>
        <v>82545.913151290311</v>
      </c>
      <c r="C38" s="35">
        <f t="shared" si="5"/>
        <v>-3.0435719990488108E-3</v>
      </c>
      <c r="D38" s="34">
        <f t="shared" si="6"/>
        <v>6.0271442146454621</v>
      </c>
      <c r="E38">
        <f t="shared" si="7"/>
        <v>52.543749999999989</v>
      </c>
      <c r="F38" t="s">
        <v>204</v>
      </c>
      <c r="G38">
        <v>5.2572223546511871</v>
      </c>
      <c r="H38">
        <v>4.4537651695472738</v>
      </c>
      <c r="I38">
        <v>5.2475709794902112</v>
      </c>
      <c r="J38">
        <v>3.645404176214035</v>
      </c>
      <c r="K38">
        <v>6.1697854578046334</v>
      </c>
      <c r="L38">
        <v>3.9447237122541514</v>
      </c>
      <c r="M38">
        <v>1.8415386569851175</v>
      </c>
      <c r="N38">
        <v>6.9386472429715598</v>
      </c>
      <c r="O38">
        <v>0.28997698560418833</v>
      </c>
      <c r="P38">
        <v>8.8681538179983903</v>
      </c>
      <c r="Q38">
        <v>8.8015702568889438</v>
      </c>
      <c r="R38">
        <v>8.1759894136405435</v>
      </c>
      <c r="S38">
        <v>9.2040983823912992</v>
      </c>
      <c r="T38">
        <v>11.208350653041368</v>
      </c>
      <c r="U38">
        <v>7.5636813468731177</v>
      </c>
      <c r="V38">
        <v>5.2420544315357551</v>
      </c>
      <c r="W38" s="32">
        <v>5.6089186110810791</v>
      </c>
      <c r="X38" t="s">
        <v>504</v>
      </c>
      <c r="Y38">
        <v>69.599999999999994</v>
      </c>
      <c r="Z38">
        <v>67.099999999999994</v>
      </c>
      <c r="AA38">
        <v>64.599999999999994</v>
      </c>
      <c r="AB38">
        <v>61.9</v>
      </c>
      <c r="AC38">
        <v>59.4</v>
      </c>
      <c r="AD38">
        <v>56.9</v>
      </c>
      <c r="AE38">
        <v>54.5</v>
      </c>
      <c r="AF38">
        <v>52.4</v>
      </c>
      <c r="AG38">
        <v>50.6</v>
      </c>
      <c r="AH38">
        <v>48.6</v>
      </c>
      <c r="AI38">
        <v>46.8</v>
      </c>
      <c r="AJ38">
        <v>45.2</v>
      </c>
      <c r="AK38">
        <v>43.3</v>
      </c>
      <c r="AL38">
        <v>41.1</v>
      </c>
      <c r="AM38">
        <v>39.9</v>
      </c>
      <c r="AN38">
        <v>38.799999999999997</v>
      </c>
      <c r="AO38" t="s">
        <v>291</v>
      </c>
      <c r="AP38">
        <v>83277.95353826815</v>
      </c>
      <c r="AQ38">
        <v>78767.544885151132</v>
      </c>
      <c r="AR38">
        <v>76613.209529490559</v>
      </c>
      <c r="AS38">
        <v>79740.591197303977</v>
      </c>
      <c r="AT38">
        <v>81736.980113555066</v>
      </c>
      <c r="AU38">
        <v>82666.709335520063</v>
      </c>
      <c r="AV38">
        <v>84338.094166516501</v>
      </c>
      <c r="AW38">
        <v>85197.915914572717</v>
      </c>
      <c r="AX38">
        <v>85879.367496256193</v>
      </c>
      <c r="AY38">
        <v>85277.957082003762</v>
      </c>
      <c r="AZ38">
        <v>83621.909250605415</v>
      </c>
      <c r="BA38">
        <v>82399.380607216735</v>
      </c>
      <c r="BB38">
        <v>83435.180596037026</v>
      </c>
      <c r="BC38">
        <v>86242.278813137527</v>
      </c>
      <c r="BD38">
        <v>84546.953326117989</v>
      </c>
      <c r="BE38">
        <v>80224.673513687172</v>
      </c>
      <c r="BF38">
        <v>79313.824206495294</v>
      </c>
    </row>
    <row r="39" spans="1:58" x14ac:dyDescent="0.25">
      <c r="A39" t="s">
        <v>344</v>
      </c>
      <c r="B39">
        <f t="shared" si="4"/>
        <v>81494.242130048311</v>
      </c>
      <c r="C39" s="35">
        <f t="shared" si="5"/>
        <v>1.6480353108680568E-2</v>
      </c>
      <c r="D39" s="34">
        <f t="shared" si="6"/>
        <v>0.84087078034441609</v>
      </c>
      <c r="E39">
        <f t="shared" si="7"/>
        <v>3.625</v>
      </c>
      <c r="F39" t="s">
        <v>204</v>
      </c>
      <c r="G39">
        <v>0.75275404767192566</v>
      </c>
      <c r="H39">
        <v>1.0681832616541178</v>
      </c>
      <c r="I39">
        <v>0.95576859415751991</v>
      </c>
      <c r="J39">
        <v>0.83043022802165889</v>
      </c>
      <c r="K39">
        <v>0.77978788680294542</v>
      </c>
      <c r="L39">
        <v>0.74300111383952672</v>
      </c>
      <c r="M39">
        <v>0.93143827823753045</v>
      </c>
      <c r="N39">
        <v>0.62470001188153845</v>
      </c>
      <c r="O39">
        <v>0.27994481583278469</v>
      </c>
      <c r="P39">
        <v>0.8071256148825503</v>
      </c>
      <c r="Q39">
        <v>1.1036402514487402</v>
      </c>
      <c r="R39">
        <v>0.7060847997500358</v>
      </c>
      <c r="S39">
        <v>0.58339386057331</v>
      </c>
      <c r="T39">
        <v>0.53304333761351796</v>
      </c>
      <c r="U39">
        <v>1.2131549985580703</v>
      </c>
      <c r="V39">
        <v>1.4961737830683819</v>
      </c>
      <c r="W39" s="32">
        <v>0.88617838186091902</v>
      </c>
      <c r="X39" t="s">
        <v>504</v>
      </c>
      <c r="Y39">
        <v>4.8</v>
      </c>
      <c r="Z39">
        <v>4.5</v>
      </c>
      <c r="AA39">
        <v>4.3</v>
      </c>
      <c r="AB39">
        <v>4.0999999999999996</v>
      </c>
      <c r="AC39">
        <v>4</v>
      </c>
      <c r="AD39">
        <v>3.8</v>
      </c>
      <c r="AE39">
        <v>3.7</v>
      </c>
      <c r="AF39">
        <v>3.6</v>
      </c>
      <c r="AG39">
        <v>3.5</v>
      </c>
      <c r="AH39">
        <v>3.4</v>
      </c>
      <c r="AI39">
        <v>3.3</v>
      </c>
      <c r="AJ39">
        <v>3.2</v>
      </c>
      <c r="AK39">
        <v>3.1</v>
      </c>
      <c r="AL39">
        <v>3</v>
      </c>
      <c r="AM39">
        <v>2.9</v>
      </c>
      <c r="AN39">
        <v>2.8</v>
      </c>
      <c r="AO39" t="s">
        <v>344</v>
      </c>
      <c r="AP39">
        <v>69853.732700607477</v>
      </c>
      <c r="AQ39">
        <v>71395.877353669232</v>
      </c>
      <c r="AR39">
        <v>72191.091181920987</v>
      </c>
      <c r="AS39">
        <v>76075.45001621035</v>
      </c>
      <c r="AT39">
        <v>77240.567441352876</v>
      </c>
      <c r="AU39">
        <v>77751.955953930665</v>
      </c>
      <c r="AV39">
        <v>79064.101739278864</v>
      </c>
      <c r="AW39">
        <v>79623.105713318117</v>
      </c>
      <c r="AX39">
        <v>81073.092759963474</v>
      </c>
      <c r="AY39">
        <v>82792.687838815153</v>
      </c>
      <c r="AZ39">
        <v>84480.901135499444</v>
      </c>
      <c r="BA39">
        <v>86588.764937898552</v>
      </c>
      <c r="BB39">
        <v>87562.388748817189</v>
      </c>
      <c r="BC39">
        <v>87748.031714451514</v>
      </c>
      <c r="BD39">
        <v>90693.89308022472</v>
      </c>
      <c r="BE39">
        <v>90531.767188793659</v>
      </c>
      <c r="BF39">
        <v>90734.706706068915</v>
      </c>
    </row>
    <row r="40" spans="1:58" x14ac:dyDescent="0.25">
      <c r="A40" t="s">
        <v>140</v>
      </c>
      <c r="B40">
        <f t="shared" si="4"/>
        <v>81227.286274028476</v>
      </c>
      <c r="C40" s="35">
        <f t="shared" si="5"/>
        <v>7.4040346536496937E-3</v>
      </c>
      <c r="D40" s="34">
        <f t="shared" si="6"/>
        <v>3.888769753355565</v>
      </c>
      <c r="E40">
        <f t="shared" si="7"/>
        <v>3.6437500000000003</v>
      </c>
      <c r="F40" t="s">
        <v>204</v>
      </c>
      <c r="G40">
        <v>2.5009308854929873</v>
      </c>
      <c r="H40">
        <v>2.9683328838233902</v>
      </c>
      <c r="I40">
        <v>2.283026234978129</v>
      </c>
      <c r="J40">
        <v>3.7658235448486677</v>
      </c>
      <c r="K40">
        <v>4.0066732271270267</v>
      </c>
      <c r="L40">
        <v>9.8954564344514164</v>
      </c>
      <c r="M40">
        <v>6.953562865921084</v>
      </c>
      <c r="N40">
        <v>5.2395414307320056</v>
      </c>
      <c r="O40">
        <v>0.63693682317755052</v>
      </c>
      <c r="P40">
        <v>3.5629256326216523</v>
      </c>
      <c r="Q40">
        <v>4.8265029532673562</v>
      </c>
      <c r="R40">
        <v>3.237994991251345</v>
      </c>
      <c r="S40">
        <v>4.30025203399647</v>
      </c>
      <c r="T40">
        <v>1.7429253855457449</v>
      </c>
      <c r="U40">
        <v>3.0723664183147785</v>
      </c>
      <c r="V40">
        <v>3.734783127590096</v>
      </c>
      <c r="W40" s="32">
        <v>3.3810509339049002</v>
      </c>
      <c r="X40" t="s">
        <v>504</v>
      </c>
      <c r="Y40">
        <v>4.2</v>
      </c>
      <c r="Z40">
        <v>4</v>
      </c>
      <c r="AA40">
        <v>3.9</v>
      </c>
      <c r="AB40">
        <v>3.8</v>
      </c>
      <c r="AC40">
        <v>3.7</v>
      </c>
      <c r="AD40">
        <v>3.7</v>
      </c>
      <c r="AE40">
        <v>3.7</v>
      </c>
      <c r="AF40">
        <v>3.7</v>
      </c>
      <c r="AG40">
        <v>3.6</v>
      </c>
      <c r="AH40">
        <v>3.6</v>
      </c>
      <c r="AI40">
        <v>3.6</v>
      </c>
      <c r="AJ40">
        <v>3.5</v>
      </c>
      <c r="AK40">
        <v>3.5</v>
      </c>
      <c r="AL40">
        <v>3.4</v>
      </c>
      <c r="AM40">
        <v>3.2</v>
      </c>
      <c r="AN40">
        <v>3.2</v>
      </c>
      <c r="AO40" t="s">
        <v>140</v>
      </c>
      <c r="AP40">
        <v>76975.864046996547</v>
      </c>
      <c r="AQ40">
        <v>76849.92695534855</v>
      </c>
      <c r="AR40">
        <v>76628.286353463525</v>
      </c>
      <c r="AS40">
        <v>79107.806783121996</v>
      </c>
      <c r="AT40">
        <v>80387.94333351223</v>
      </c>
      <c r="AU40">
        <v>80374.528915481307</v>
      </c>
      <c r="AV40">
        <v>81715.698974165294</v>
      </c>
      <c r="AW40">
        <v>81053.070124683582</v>
      </c>
      <c r="AX40">
        <v>81571.224424640954</v>
      </c>
      <c r="AY40">
        <v>82189.900559930174</v>
      </c>
      <c r="AZ40">
        <v>82390.819144294408</v>
      </c>
      <c r="BA40">
        <v>82779.929824109015</v>
      </c>
      <c r="BB40">
        <v>84172.039198248152</v>
      </c>
      <c r="BC40">
        <v>78932.03933761752</v>
      </c>
      <c r="BD40">
        <v>82870.005943495009</v>
      </c>
      <c r="BE40">
        <v>86245.706761797381</v>
      </c>
      <c r="BF40">
        <v>86619.075977578206</v>
      </c>
    </row>
    <row r="41" spans="1:58" x14ac:dyDescent="0.25">
      <c r="A41" t="s">
        <v>134</v>
      </c>
      <c r="B41">
        <f t="shared" si="4"/>
        <v>80697.100832377924</v>
      </c>
      <c r="C41" s="35">
        <f t="shared" si="5"/>
        <v>2.010520333956145E-2</v>
      </c>
      <c r="D41" s="34">
        <f t="shared" si="6"/>
        <v>3.2213159092914228</v>
      </c>
      <c r="E41">
        <f t="shared" si="7"/>
        <v>5.0687500000000005</v>
      </c>
      <c r="F41" t="s">
        <v>204</v>
      </c>
      <c r="G41">
        <v>6.5532119451185311</v>
      </c>
      <c r="H41">
        <v>3.613767021035748</v>
      </c>
      <c r="I41">
        <v>-0.96340142553823227</v>
      </c>
      <c r="J41">
        <v>2.9699297956904247</v>
      </c>
      <c r="K41">
        <v>4.3202224992576514</v>
      </c>
      <c r="L41">
        <v>1.5775050508911241</v>
      </c>
      <c r="M41">
        <v>1.6521957559280647</v>
      </c>
      <c r="N41">
        <v>0.73623794119690056</v>
      </c>
      <c r="O41">
        <v>2.5025721210738094</v>
      </c>
      <c r="P41">
        <v>2.7354410644297977</v>
      </c>
      <c r="Q41">
        <v>2.8973360589124466</v>
      </c>
      <c r="R41">
        <v>2.4182467590894081</v>
      </c>
      <c r="S41">
        <v>6.265994010379174</v>
      </c>
      <c r="T41">
        <v>7.9096788745753779</v>
      </c>
      <c r="U41">
        <v>4.4486023003919195</v>
      </c>
      <c r="V41">
        <v>1.0493010168552865</v>
      </c>
      <c r="W41" s="32">
        <v>4.0755296686667544</v>
      </c>
      <c r="X41" t="s">
        <v>504</v>
      </c>
      <c r="Y41">
        <v>8</v>
      </c>
      <c r="Z41">
        <v>7.3</v>
      </c>
      <c r="AA41">
        <v>6.7</v>
      </c>
      <c r="AB41">
        <v>6.1</v>
      </c>
      <c r="AC41">
        <v>5.6</v>
      </c>
      <c r="AD41">
        <v>5.2</v>
      </c>
      <c r="AE41">
        <v>5</v>
      </c>
      <c r="AF41">
        <v>5</v>
      </c>
      <c r="AG41">
        <v>4.9000000000000004</v>
      </c>
      <c r="AH41">
        <v>4.7</v>
      </c>
      <c r="AI41">
        <v>4.3</v>
      </c>
      <c r="AJ41">
        <v>4</v>
      </c>
      <c r="AK41">
        <v>3.7</v>
      </c>
      <c r="AL41">
        <v>3.6</v>
      </c>
      <c r="AM41">
        <v>3.5</v>
      </c>
      <c r="AN41">
        <v>3.5</v>
      </c>
      <c r="AO41" t="s">
        <v>134</v>
      </c>
      <c r="AP41">
        <v>68391.263155784545</v>
      </c>
      <c r="AQ41">
        <v>71330.451927446731</v>
      </c>
      <c r="AR41">
        <v>66079.142973329101</v>
      </c>
      <c r="AS41">
        <v>71562.906283458738</v>
      </c>
      <c r="AT41">
        <v>74038.703482595651</v>
      </c>
      <c r="AU41">
        <v>75510.455308236807</v>
      </c>
      <c r="AV41">
        <v>77171.060511160322</v>
      </c>
      <c r="AW41">
        <v>78307.324188600265</v>
      </c>
      <c r="AX41">
        <v>78934.892073460695</v>
      </c>
      <c r="AY41">
        <v>79300.100539834588</v>
      </c>
      <c r="AZ41">
        <v>82763.861364937664</v>
      </c>
      <c r="BA41">
        <v>84904.315232981549</v>
      </c>
      <c r="BB41">
        <v>88744.350381483149</v>
      </c>
      <c r="BC41">
        <v>90380.943902644198</v>
      </c>
      <c r="BD41">
        <v>95320.283992206954</v>
      </c>
      <c r="BE41">
        <v>95069.054377464272</v>
      </c>
      <c r="BF41">
        <v>94041.604454799599</v>
      </c>
    </row>
    <row r="42" spans="1:58" x14ac:dyDescent="0.25">
      <c r="A42" t="s">
        <v>119</v>
      </c>
      <c r="B42">
        <f t="shared" si="4"/>
        <v>80447.676785878008</v>
      </c>
      <c r="C42" s="35">
        <f t="shared" si="5"/>
        <v>1.5762905882982015E-2</v>
      </c>
      <c r="D42" s="34">
        <f t="shared" si="6"/>
        <v>3.6561642912100334</v>
      </c>
      <c r="E42">
        <f t="shared" si="7"/>
        <v>5.1124999999999989</v>
      </c>
      <c r="F42" t="s">
        <v>204</v>
      </c>
      <c r="G42">
        <v>7.8317596182897189</v>
      </c>
      <c r="H42">
        <v>7.6607341119324985</v>
      </c>
      <c r="I42">
        <v>4.943528878690973</v>
      </c>
      <c r="J42">
        <v>2.6260108552108248</v>
      </c>
      <c r="K42">
        <v>1.9896882076149986</v>
      </c>
      <c r="L42">
        <v>2.5519342752282648</v>
      </c>
      <c r="M42">
        <v>1.6097053518242972</v>
      </c>
      <c r="N42">
        <v>5.3471425849482372</v>
      </c>
      <c r="O42">
        <v>6.5073388715556763E-2</v>
      </c>
      <c r="P42">
        <v>0.82909600398075423</v>
      </c>
      <c r="Q42">
        <v>0.79832426584707172</v>
      </c>
      <c r="R42">
        <v>2.1211664743699421</v>
      </c>
      <c r="S42">
        <v>6.3676275307061676</v>
      </c>
      <c r="T42">
        <v>2.1496092025396139</v>
      </c>
      <c r="U42">
        <v>6.7244681388990442</v>
      </c>
      <c r="V42">
        <v>4.9852455122459958</v>
      </c>
      <c r="W42" s="32">
        <v>3.5536785495266141</v>
      </c>
      <c r="X42" t="s">
        <v>504</v>
      </c>
      <c r="Y42">
        <v>6.1</v>
      </c>
      <c r="Z42">
        <v>5.9</v>
      </c>
      <c r="AA42">
        <v>5.7</v>
      </c>
      <c r="AB42">
        <v>5.5</v>
      </c>
      <c r="AC42">
        <v>5.3</v>
      </c>
      <c r="AD42">
        <v>5.2</v>
      </c>
      <c r="AE42">
        <v>5.0999999999999996</v>
      </c>
      <c r="AF42">
        <v>5</v>
      </c>
      <c r="AG42">
        <v>4.9000000000000004</v>
      </c>
      <c r="AH42">
        <v>4.9000000000000004</v>
      </c>
      <c r="AI42">
        <v>4.8</v>
      </c>
      <c r="AJ42">
        <v>4.8</v>
      </c>
      <c r="AK42">
        <v>4.7</v>
      </c>
      <c r="AL42">
        <v>4.7</v>
      </c>
      <c r="AM42">
        <v>4.5999999999999996</v>
      </c>
      <c r="AN42">
        <v>4.5999999999999996</v>
      </c>
      <c r="AO42" t="s">
        <v>119</v>
      </c>
      <c r="AP42">
        <v>75876.407040352831</v>
      </c>
      <c r="AQ42">
        <v>75873.211763208557</v>
      </c>
      <c r="AR42">
        <v>70910.949899774307</v>
      </c>
      <c r="AS42">
        <v>72758.165723531129</v>
      </c>
      <c r="AT42">
        <v>75610.935827609501</v>
      </c>
      <c r="AU42">
        <v>76590.704983421834</v>
      </c>
      <c r="AV42">
        <v>78428.192242259829</v>
      </c>
      <c r="AW42">
        <v>76092.763289051552</v>
      </c>
      <c r="AX42">
        <v>76972.699830786325</v>
      </c>
      <c r="AY42">
        <v>79531.203294846826</v>
      </c>
      <c r="AZ42">
        <v>80918.392696587747</v>
      </c>
      <c r="BA42">
        <v>82172.825857180695</v>
      </c>
      <c r="BB42">
        <v>83949.602941738674</v>
      </c>
      <c r="BC42">
        <v>77938.221366665151</v>
      </c>
      <c r="BD42">
        <v>90641.835762939052</v>
      </c>
      <c r="BE42">
        <v>95893.832247742001</v>
      </c>
      <c r="BF42">
        <v>97450.560592230133</v>
      </c>
    </row>
    <row r="43" spans="1:58" x14ac:dyDescent="0.25">
      <c r="A43" t="s">
        <v>138</v>
      </c>
      <c r="B43">
        <f t="shared" si="4"/>
        <v>76886.389500143196</v>
      </c>
      <c r="C43" s="35">
        <f t="shared" si="5"/>
        <v>6.2810781245319358E-3</v>
      </c>
      <c r="D43" s="34">
        <f t="shared" si="6"/>
        <v>8.1448726716146389</v>
      </c>
      <c r="E43">
        <f t="shared" si="7"/>
        <v>3.4812499999999997</v>
      </c>
      <c r="F43" t="s">
        <v>204</v>
      </c>
      <c r="G43">
        <v>13.511196156738494</v>
      </c>
      <c r="H43">
        <v>8.1229590904648603</v>
      </c>
      <c r="I43">
        <v>9.5059031322205723</v>
      </c>
      <c r="J43">
        <v>13.277630164478648</v>
      </c>
      <c r="K43">
        <v>4.8210070811324757</v>
      </c>
      <c r="L43">
        <v>7.7645852301024849</v>
      </c>
      <c r="M43">
        <v>4.3715276662521205</v>
      </c>
      <c r="N43">
        <v>6.6893554770489958</v>
      </c>
      <c r="O43">
        <v>-3.1255627360592153</v>
      </c>
      <c r="P43">
        <v>3.8456728374778009</v>
      </c>
      <c r="Q43">
        <v>6.4468521661925502</v>
      </c>
      <c r="R43">
        <v>4.0240640239540459</v>
      </c>
      <c r="S43">
        <v>9.814687718268349</v>
      </c>
      <c r="T43">
        <v>11.995821839367535</v>
      </c>
      <c r="U43">
        <v>20.454221136006229</v>
      </c>
      <c r="V43">
        <v>4.3429962384635115</v>
      </c>
      <c r="W43" s="32">
        <v>12.599918195339413</v>
      </c>
      <c r="X43" t="s">
        <v>504</v>
      </c>
      <c r="Y43">
        <v>6</v>
      </c>
      <c r="Z43">
        <v>5.5</v>
      </c>
      <c r="AA43">
        <v>5</v>
      </c>
      <c r="AB43">
        <v>4.5999999999999996</v>
      </c>
      <c r="AC43">
        <v>4.2</v>
      </c>
      <c r="AD43">
        <v>3.9</v>
      </c>
      <c r="AE43">
        <v>3.6</v>
      </c>
      <c r="AF43">
        <v>3.4</v>
      </c>
      <c r="AG43">
        <v>3.1</v>
      </c>
      <c r="AH43">
        <v>2.9</v>
      </c>
      <c r="AI43">
        <v>2.7</v>
      </c>
      <c r="AJ43">
        <v>2.5</v>
      </c>
      <c r="AK43">
        <v>2.2999999999999998</v>
      </c>
      <c r="AL43">
        <v>2.1</v>
      </c>
      <c r="AM43">
        <v>2</v>
      </c>
      <c r="AN43">
        <v>1.9</v>
      </c>
      <c r="AO43" t="s">
        <v>138</v>
      </c>
      <c r="AP43">
        <v>73907.809468312145</v>
      </c>
      <c r="AQ43">
        <v>70152.659531213591</v>
      </c>
      <c r="AR43">
        <v>66165.68140384779</v>
      </c>
      <c r="AS43">
        <v>70963.765860350002</v>
      </c>
      <c r="AT43">
        <v>71738.196463784567</v>
      </c>
      <c r="AU43">
        <v>72562.15582746148</v>
      </c>
      <c r="AV43">
        <v>72879.256406215864</v>
      </c>
      <c r="AW43">
        <v>74624.618211927431</v>
      </c>
      <c r="AX43">
        <v>73942.26155825668</v>
      </c>
      <c r="AY43">
        <v>76022.465790987946</v>
      </c>
      <c r="AZ43">
        <v>78544.452487970586</v>
      </c>
      <c r="BA43">
        <v>80758.685934575056</v>
      </c>
      <c r="BB43">
        <v>83259.86147740412</v>
      </c>
      <c r="BC43">
        <v>84454.777411884745</v>
      </c>
      <c r="BD43">
        <v>90106.809207940532</v>
      </c>
      <c r="BE43">
        <v>85289.457966101181</v>
      </c>
      <c r="BF43">
        <v>81695.706494200655</v>
      </c>
    </row>
    <row r="44" spans="1:58" x14ac:dyDescent="0.25">
      <c r="A44" t="s">
        <v>131</v>
      </c>
      <c r="B44">
        <f t="shared" si="4"/>
        <v>75579.189948966145</v>
      </c>
      <c r="C44" s="35">
        <f t="shared" si="5"/>
        <v>5.6352240443726664E-3</v>
      </c>
      <c r="D44" s="34">
        <f t="shared" si="6"/>
        <v>14.820615099424666</v>
      </c>
      <c r="E44">
        <f t="shared" si="7"/>
        <v>5.1687500000000002</v>
      </c>
      <c r="F44" t="s">
        <v>204</v>
      </c>
      <c r="G44">
        <v>50.383730150001583</v>
      </c>
      <c r="H44">
        <v>47.438800817005863</v>
      </c>
      <c r="I44">
        <v>-2.1302326895064732</v>
      </c>
      <c r="J44">
        <v>-15.714185941670344</v>
      </c>
      <c r="K44">
        <v>7.567137656072263</v>
      </c>
      <c r="L44">
        <v>8.3965290073483807</v>
      </c>
      <c r="M44">
        <v>-2.6433420001970296</v>
      </c>
      <c r="N44">
        <v>9.2602628960470792</v>
      </c>
      <c r="O44">
        <v>-4.2072876870001688</v>
      </c>
      <c r="P44">
        <v>54.180317469030236</v>
      </c>
      <c r="Q44">
        <v>-8.4780023145102099</v>
      </c>
      <c r="R44">
        <v>-40.086345992457403</v>
      </c>
      <c r="S44">
        <v>60.031214926199574</v>
      </c>
      <c r="T44">
        <v>106.49878855038702</v>
      </c>
      <c r="U44">
        <v>18.273473696884874</v>
      </c>
      <c r="V44">
        <v>-1.4035629951575674</v>
      </c>
      <c r="W44" s="32">
        <v>-35.416838858258345</v>
      </c>
      <c r="X44" t="s">
        <v>504</v>
      </c>
      <c r="Y44">
        <v>6.8</v>
      </c>
      <c r="Z44">
        <v>6.5</v>
      </c>
      <c r="AA44">
        <v>6.3</v>
      </c>
      <c r="AB44">
        <v>6</v>
      </c>
      <c r="AC44">
        <v>5.9</v>
      </c>
      <c r="AD44">
        <v>5.7</v>
      </c>
      <c r="AE44">
        <v>5.6</v>
      </c>
      <c r="AF44">
        <v>5.3</v>
      </c>
      <c r="AG44">
        <v>5</v>
      </c>
      <c r="AH44">
        <v>4.7</v>
      </c>
      <c r="AI44">
        <v>4.5</v>
      </c>
      <c r="AJ44">
        <v>4.3</v>
      </c>
      <c r="AK44">
        <v>4.0999999999999996</v>
      </c>
      <c r="AL44">
        <v>4</v>
      </c>
      <c r="AM44">
        <v>4</v>
      </c>
      <c r="AN44">
        <v>4</v>
      </c>
      <c r="AO44" t="s">
        <v>131</v>
      </c>
      <c r="AP44">
        <v>74044.318267374823</v>
      </c>
      <c r="AQ44">
        <v>75665.230429242642</v>
      </c>
      <c r="AR44">
        <v>72590.872402568479</v>
      </c>
      <c r="AS44">
        <v>73734.694190641807</v>
      </c>
      <c r="AT44">
        <v>74793.405865103297</v>
      </c>
      <c r="AU44">
        <v>73018.155958955453</v>
      </c>
      <c r="AV44">
        <v>73071.992656993563</v>
      </c>
      <c r="AW44">
        <v>72252.899512315067</v>
      </c>
      <c r="AX44">
        <v>72912.252352138748</v>
      </c>
      <c r="AY44">
        <v>72167.905131526073</v>
      </c>
      <c r="AZ44">
        <v>73921.32477610081</v>
      </c>
      <c r="BA44">
        <v>76984.160365002695</v>
      </c>
      <c r="BB44">
        <v>80019.423006443656</v>
      </c>
      <c r="BC44">
        <v>77485.726188495391</v>
      </c>
      <c r="BD44">
        <v>79477.460029819878</v>
      </c>
      <c r="BE44">
        <v>81696.270712044919</v>
      </c>
      <c r="BF44">
        <v>81010.137287656966</v>
      </c>
    </row>
    <row r="45" spans="1:58" x14ac:dyDescent="0.25">
      <c r="A45" t="s">
        <v>479</v>
      </c>
      <c r="B45">
        <f t="shared" si="4"/>
        <v>75478.008748423992</v>
      </c>
      <c r="C45" s="35">
        <f t="shared" si="5"/>
        <v>2.1240534253330612E-2</v>
      </c>
      <c r="D45" s="34">
        <f t="shared" si="6"/>
        <v>1.6298429375021481</v>
      </c>
      <c r="E45">
        <f t="shared" si="7"/>
        <v>14.5</v>
      </c>
      <c r="F45" t="s">
        <v>204</v>
      </c>
      <c r="G45">
        <v>3.235919042255389</v>
      </c>
      <c r="H45">
        <v>2.5765490742101713</v>
      </c>
      <c r="I45">
        <v>1.3222148700692375</v>
      </c>
      <c r="J45">
        <v>1.1710918071575438</v>
      </c>
      <c r="K45">
        <v>1.9292183826801084</v>
      </c>
      <c r="L45">
        <v>1.5608322227403559</v>
      </c>
      <c r="M45">
        <v>1.4160589330967623</v>
      </c>
      <c r="N45">
        <v>1.4204397055920837</v>
      </c>
      <c r="O45">
        <v>2.2287044088242864</v>
      </c>
      <c r="P45">
        <v>1.5908097414379068</v>
      </c>
      <c r="Q45">
        <v>1.3026949828890544</v>
      </c>
      <c r="R45">
        <v>1.5982598614365864</v>
      </c>
      <c r="S45">
        <v>1.2492675044293289</v>
      </c>
      <c r="T45">
        <v>1.0654713054275984</v>
      </c>
      <c r="U45">
        <v>1.572819428836977</v>
      </c>
      <c r="V45">
        <v>1.5065287462322914</v>
      </c>
      <c r="W45" s="32">
        <v>0.96044992022083719</v>
      </c>
      <c r="X45" t="s">
        <v>504</v>
      </c>
      <c r="Y45">
        <v>22.1</v>
      </c>
      <c r="Z45">
        <v>20.6</v>
      </c>
      <c r="AA45">
        <v>19.2</v>
      </c>
      <c r="AB45">
        <v>17.899999999999999</v>
      </c>
      <c r="AC45">
        <v>16.8</v>
      </c>
      <c r="AD45">
        <v>15.8</v>
      </c>
      <c r="AE45">
        <v>14.9</v>
      </c>
      <c r="AF45">
        <v>14</v>
      </c>
      <c r="AG45">
        <v>13.3</v>
      </c>
      <c r="AH45">
        <v>12.7</v>
      </c>
      <c r="AI45">
        <v>12</v>
      </c>
      <c r="AJ45">
        <v>11.5</v>
      </c>
      <c r="AK45">
        <v>11</v>
      </c>
      <c r="AL45">
        <v>10.5</v>
      </c>
      <c r="AM45">
        <v>10.1</v>
      </c>
      <c r="AN45">
        <v>9.6</v>
      </c>
      <c r="AO45" t="s">
        <v>479</v>
      </c>
      <c r="AP45">
        <v>66196.666159672473</v>
      </c>
      <c r="AQ45">
        <v>65226.766529517394</v>
      </c>
      <c r="AR45">
        <v>61699.090126418516</v>
      </c>
      <c r="AS45">
        <v>62689.279178252029</v>
      </c>
      <c r="AT45">
        <v>65285.972423525993</v>
      </c>
      <c r="AU45">
        <v>66560.406766755128</v>
      </c>
      <c r="AV45">
        <v>70019.079838454214</v>
      </c>
      <c r="AW45">
        <v>72713.514761022481</v>
      </c>
      <c r="AX45">
        <v>74960.620093221689</v>
      </c>
      <c r="AY45">
        <v>75575.446015737325</v>
      </c>
      <c r="AZ45">
        <v>78720.30482181671</v>
      </c>
      <c r="BA45">
        <v>79410.733194740358</v>
      </c>
      <c r="BB45">
        <v>81707.148967931222</v>
      </c>
      <c r="BC45">
        <v>87667.225274187876</v>
      </c>
      <c r="BD45">
        <v>91458.663325710761</v>
      </c>
      <c r="BE45">
        <v>90576.825412002101</v>
      </c>
      <c r="BF45">
        <v>92658.405834241421</v>
      </c>
    </row>
    <row r="46" spans="1:58" x14ac:dyDescent="0.25">
      <c r="A46" t="s">
        <v>427</v>
      </c>
      <c r="B46">
        <f t="shared" si="4"/>
        <v>73898.129233279993</v>
      </c>
      <c r="C46" s="35">
        <f t="shared" si="5"/>
        <v>1.3958695423434309E-2</v>
      </c>
      <c r="D46" s="34">
        <f t="shared" si="6"/>
        <v>1.8531086347060568</v>
      </c>
      <c r="E46">
        <f t="shared" si="7"/>
        <v>8.3125000000000018</v>
      </c>
      <c r="F46" t="s">
        <v>204</v>
      </c>
      <c r="G46">
        <v>4.2989559484193318</v>
      </c>
      <c r="H46">
        <v>4.5026942486482238</v>
      </c>
      <c r="I46">
        <v>2.9921255204252937</v>
      </c>
      <c r="J46">
        <v>2.8308286983174993</v>
      </c>
      <c r="K46">
        <v>2.6923611807196828</v>
      </c>
      <c r="L46">
        <v>2.2907986988936822</v>
      </c>
      <c r="M46">
        <v>3.0194021136334377</v>
      </c>
      <c r="N46">
        <v>1.0698764102333038</v>
      </c>
      <c r="O46">
        <v>0.50260796140028452</v>
      </c>
      <c r="P46">
        <v>2.5484999880789942</v>
      </c>
      <c r="Q46">
        <v>1.8140929747541896</v>
      </c>
      <c r="R46">
        <v>0.53006079063316891</v>
      </c>
      <c r="S46">
        <v>1.8885173156491433</v>
      </c>
      <c r="T46">
        <v>0.63485118444360433</v>
      </c>
      <c r="U46">
        <v>2.1943240262795967</v>
      </c>
      <c r="V46">
        <v>-1.756417945235595</v>
      </c>
      <c r="W46" s="32">
        <v>-0.55073232529087102</v>
      </c>
      <c r="X46" t="s">
        <v>504</v>
      </c>
      <c r="Y46">
        <v>12</v>
      </c>
      <c r="Z46">
        <v>11.3</v>
      </c>
      <c r="AA46">
        <v>10.7</v>
      </c>
      <c r="AB46">
        <v>10.4</v>
      </c>
      <c r="AC46">
        <v>10.199999999999999</v>
      </c>
      <c r="AD46">
        <v>9.9</v>
      </c>
      <c r="AE46">
        <v>9.5</v>
      </c>
      <c r="AF46">
        <v>8.9</v>
      </c>
      <c r="AG46">
        <v>8.3000000000000007</v>
      </c>
      <c r="AH46">
        <v>7.5</v>
      </c>
      <c r="AI46">
        <v>6.9</v>
      </c>
      <c r="AJ46">
        <v>6.3</v>
      </c>
      <c r="AK46">
        <v>5.8</v>
      </c>
      <c r="AL46">
        <v>5.4</v>
      </c>
      <c r="AM46">
        <v>5.0999999999999996</v>
      </c>
      <c r="AN46">
        <v>4.8</v>
      </c>
      <c r="AO46" t="s">
        <v>427</v>
      </c>
      <c r="AP46">
        <v>66442.340607066566</v>
      </c>
      <c r="AQ46">
        <v>69546.503888289357</v>
      </c>
      <c r="AR46">
        <v>65551.251377138207</v>
      </c>
      <c r="AS46">
        <v>67889.444765949069</v>
      </c>
      <c r="AT46">
        <v>69963.110472073851</v>
      </c>
      <c r="AU46">
        <v>72026.534760276481</v>
      </c>
      <c r="AV46">
        <v>73532.307515718203</v>
      </c>
      <c r="AW46">
        <v>73962.756272304687</v>
      </c>
      <c r="AX46">
        <v>73049.910493564923</v>
      </c>
      <c r="AY46">
        <v>73060.867948164683</v>
      </c>
      <c r="AZ46">
        <v>74623.349160480735</v>
      </c>
      <c r="BA46">
        <v>76475.409488208985</v>
      </c>
      <c r="BB46">
        <v>78756.146043114728</v>
      </c>
      <c r="BC46">
        <v>78050.062629739899</v>
      </c>
      <c r="BD46">
        <v>81268.489715300588</v>
      </c>
      <c r="BE46">
        <v>79128.734882546414</v>
      </c>
      <c r="BF46">
        <v>82940.976945822564</v>
      </c>
    </row>
    <row r="47" spans="1:58" x14ac:dyDescent="0.25">
      <c r="A47" t="s">
        <v>141</v>
      </c>
      <c r="B47">
        <f t="shared" si="4"/>
        <v>73378.55081465836</v>
      </c>
      <c r="C47" s="35">
        <f t="shared" si="5"/>
        <v>2.5642743161688353E-2</v>
      </c>
      <c r="D47" s="34">
        <f t="shared" si="6"/>
        <v>3.4049661813396139</v>
      </c>
      <c r="E47">
        <f t="shared" si="7"/>
        <v>5.2312500000000011</v>
      </c>
      <c r="F47" t="s">
        <v>204</v>
      </c>
      <c r="G47">
        <v>5.8344496584444059</v>
      </c>
      <c r="H47">
        <v>2.7312604988755971</v>
      </c>
      <c r="I47">
        <v>3.1894456405677736</v>
      </c>
      <c r="J47">
        <v>3.8978625150588968</v>
      </c>
      <c r="K47">
        <v>3.4915906591033581</v>
      </c>
      <c r="L47">
        <v>1.4498298583961819</v>
      </c>
      <c r="M47">
        <v>0.1995106447599756</v>
      </c>
      <c r="N47">
        <v>3.7944241993188097</v>
      </c>
      <c r="O47">
        <v>3.2692582198990143</v>
      </c>
      <c r="P47">
        <v>3.7763980914146034</v>
      </c>
      <c r="Q47">
        <v>2.2870866397114376</v>
      </c>
      <c r="R47">
        <v>3.2616608308652784</v>
      </c>
      <c r="S47">
        <v>2.9559180510572025</v>
      </c>
      <c r="T47">
        <v>3.1948005982875269</v>
      </c>
      <c r="U47">
        <v>5.3089026544273521</v>
      </c>
      <c r="V47">
        <v>5.3496610248868377</v>
      </c>
      <c r="W47" s="32">
        <v>3.8923652976991838</v>
      </c>
      <c r="X47" t="s">
        <v>504</v>
      </c>
      <c r="Y47">
        <v>7</v>
      </c>
      <c r="Z47">
        <v>6.7</v>
      </c>
      <c r="AA47">
        <v>6.3</v>
      </c>
      <c r="AB47">
        <v>6</v>
      </c>
      <c r="AC47">
        <v>5.7</v>
      </c>
      <c r="AD47">
        <v>5.4</v>
      </c>
      <c r="AE47">
        <v>5.2</v>
      </c>
      <c r="AF47">
        <v>5</v>
      </c>
      <c r="AG47">
        <v>4.9000000000000004</v>
      </c>
      <c r="AH47">
        <v>4.8</v>
      </c>
      <c r="AI47">
        <v>4.5999999999999996</v>
      </c>
      <c r="AJ47">
        <v>4.5</v>
      </c>
      <c r="AK47">
        <v>4.4000000000000004</v>
      </c>
      <c r="AL47">
        <v>4.4000000000000004</v>
      </c>
      <c r="AM47">
        <v>4.4000000000000004</v>
      </c>
      <c r="AN47">
        <v>4.4000000000000004</v>
      </c>
      <c r="AO47" t="s">
        <v>141</v>
      </c>
      <c r="AP47">
        <v>60303.841198213464</v>
      </c>
      <c r="AQ47">
        <v>60395.324985788997</v>
      </c>
      <c r="AR47">
        <v>61881.211298756411</v>
      </c>
      <c r="AS47">
        <v>63972.876167071641</v>
      </c>
      <c r="AT47">
        <v>66843.889546316888</v>
      </c>
      <c r="AU47">
        <v>67777.542367927861</v>
      </c>
      <c r="AV47">
        <v>68469.283676475374</v>
      </c>
      <c r="AW47">
        <v>69648.450483684646</v>
      </c>
      <c r="AX47">
        <v>71766.475506175717</v>
      </c>
      <c r="AY47">
        <v>72676.191584480097</v>
      </c>
      <c r="AZ47">
        <v>75140.780079234872</v>
      </c>
      <c r="BA47">
        <v>78933.924573415992</v>
      </c>
      <c r="BB47">
        <v>82237.521702473372</v>
      </c>
      <c r="BC47">
        <v>80836.303834178587</v>
      </c>
      <c r="BD47">
        <v>85341.526338576456</v>
      </c>
      <c r="BE47">
        <v>90786.418957286864</v>
      </c>
      <c r="BF47">
        <v>90423.801549134485</v>
      </c>
    </row>
    <row r="48" spans="1:58" x14ac:dyDescent="0.25">
      <c r="A48" t="s">
        <v>453</v>
      </c>
      <c r="B48">
        <f t="shared" si="4"/>
        <v>73316.084727403984</v>
      </c>
      <c r="C48" s="35">
        <f t="shared" si="5"/>
        <v>1.4245395369470781E-2</v>
      </c>
      <c r="D48" s="34">
        <f t="shared" si="6"/>
        <v>2.5055791611727232</v>
      </c>
      <c r="E48">
        <f t="shared" si="7"/>
        <v>6.4375000000000018</v>
      </c>
      <c r="F48" t="s">
        <v>204</v>
      </c>
      <c r="G48">
        <v>5.8433473424699258</v>
      </c>
      <c r="H48">
        <v>4.6004122473176086</v>
      </c>
      <c r="I48">
        <v>1.7014488810360588</v>
      </c>
      <c r="J48">
        <v>2.3209380550694045</v>
      </c>
      <c r="K48">
        <v>5.4357952539197427</v>
      </c>
      <c r="L48">
        <v>1.8775059075326956</v>
      </c>
      <c r="M48">
        <v>1.0147059734389361</v>
      </c>
      <c r="N48">
        <v>-0.35776720685319191</v>
      </c>
      <c r="O48">
        <v>1.7102056496971021</v>
      </c>
      <c r="P48">
        <v>5.2726314927379381</v>
      </c>
      <c r="Q48">
        <v>4.4177558440562894</v>
      </c>
      <c r="R48">
        <v>2.1206848098326425</v>
      </c>
      <c r="S48">
        <v>2.1566313678747027</v>
      </c>
      <c r="T48">
        <v>-1.069632974252603</v>
      </c>
      <c r="U48">
        <v>2.2938576378424509</v>
      </c>
      <c r="V48">
        <v>3.5032970969386548</v>
      </c>
      <c r="W48" s="32">
        <v>-0.24697163872205397</v>
      </c>
      <c r="X48" t="s">
        <v>504</v>
      </c>
      <c r="Y48">
        <v>7.7</v>
      </c>
      <c r="Z48">
        <v>7.4</v>
      </c>
      <c r="AA48">
        <v>7.1</v>
      </c>
      <c r="AB48">
        <v>6.9</v>
      </c>
      <c r="AC48">
        <v>6.7</v>
      </c>
      <c r="AD48">
        <v>6.6</v>
      </c>
      <c r="AE48">
        <v>6.4</v>
      </c>
      <c r="AF48">
        <v>6.3</v>
      </c>
      <c r="AG48">
        <v>6.2</v>
      </c>
      <c r="AH48">
        <v>6.1</v>
      </c>
      <c r="AI48">
        <v>6</v>
      </c>
      <c r="AJ48">
        <v>6</v>
      </c>
      <c r="AK48">
        <v>5.9</v>
      </c>
      <c r="AL48">
        <v>5.9</v>
      </c>
      <c r="AM48">
        <v>5.9</v>
      </c>
      <c r="AN48">
        <v>5.9</v>
      </c>
      <c r="AO48" t="s">
        <v>453</v>
      </c>
      <c r="AP48">
        <v>63908.442535232352</v>
      </c>
      <c r="AQ48">
        <v>65420.824356592901</v>
      </c>
      <c r="AR48">
        <v>63857.407759629867</v>
      </c>
      <c r="AS48">
        <v>69752.809912288751</v>
      </c>
      <c r="AT48">
        <v>71130.432007499272</v>
      </c>
      <c r="AU48">
        <v>71684.272926218371</v>
      </c>
      <c r="AV48">
        <v>72134.16559821066</v>
      </c>
      <c r="AW48">
        <v>71262.133521087992</v>
      </c>
      <c r="AX48">
        <v>74874.426975780516</v>
      </c>
      <c r="AY48">
        <v>74259.730897499205</v>
      </c>
      <c r="AZ48">
        <v>75305.898710510781</v>
      </c>
      <c r="BA48">
        <v>77230.015754180349</v>
      </c>
      <c r="BB48">
        <v>78653.378117327768</v>
      </c>
      <c r="BC48">
        <v>77658.189994441636</v>
      </c>
      <c r="BD48">
        <v>79725.672921866208</v>
      </c>
      <c r="BE48">
        <v>79376.079224562374</v>
      </c>
      <c r="BF48">
        <v>80139.559152938746</v>
      </c>
    </row>
    <row r="49" spans="1:58" x14ac:dyDescent="0.25">
      <c r="A49" t="s">
        <v>139</v>
      </c>
      <c r="B49">
        <f t="shared" si="4"/>
        <v>72978.373733365006</v>
      </c>
      <c r="C49" s="35">
        <f t="shared" si="5"/>
        <v>3.5345795526326107E-2</v>
      </c>
      <c r="D49" s="34">
        <f t="shared" si="6"/>
        <v>2.9401128174292435</v>
      </c>
      <c r="E49">
        <f t="shared" si="7"/>
        <v>9.8437500000000018</v>
      </c>
      <c r="F49" t="s">
        <v>204</v>
      </c>
      <c r="G49">
        <v>5.78679016158104</v>
      </c>
      <c r="H49">
        <v>6.37738085729878</v>
      </c>
      <c r="I49">
        <v>2.6637705060203403</v>
      </c>
      <c r="J49">
        <v>1.8901074912493518</v>
      </c>
      <c r="K49">
        <v>1.2304933152881539</v>
      </c>
      <c r="L49">
        <v>1.7012898418144764</v>
      </c>
      <c r="M49">
        <v>2.031105146180904</v>
      </c>
      <c r="N49">
        <v>1.937371106831725</v>
      </c>
      <c r="O49">
        <v>2.4272752535394155</v>
      </c>
      <c r="P49">
        <v>3.3742326717616371</v>
      </c>
      <c r="Q49">
        <v>2.832733738259968</v>
      </c>
      <c r="R49">
        <v>3.0181160406655598</v>
      </c>
      <c r="S49">
        <v>2.9342308965418646</v>
      </c>
      <c r="T49">
        <v>1.4331564838444657</v>
      </c>
      <c r="U49">
        <v>4.1069967350773871</v>
      </c>
      <c r="V49">
        <v>3.8400259118918285</v>
      </c>
      <c r="W49" s="32">
        <v>2.3968417384502478</v>
      </c>
      <c r="X49" t="s">
        <v>504</v>
      </c>
      <c r="Y49">
        <v>15.2</v>
      </c>
      <c r="Z49">
        <v>13.9</v>
      </c>
      <c r="AA49">
        <v>13</v>
      </c>
      <c r="AB49">
        <v>12.4</v>
      </c>
      <c r="AC49">
        <v>11.8</v>
      </c>
      <c r="AD49">
        <v>11.2</v>
      </c>
      <c r="AE49">
        <v>10.6</v>
      </c>
      <c r="AF49">
        <v>9.9</v>
      </c>
      <c r="AG49">
        <v>9.1999999999999993</v>
      </c>
      <c r="AH49">
        <v>8.5</v>
      </c>
      <c r="AI49">
        <v>7.9</v>
      </c>
      <c r="AJ49">
        <v>7.3</v>
      </c>
      <c r="AK49">
        <v>6.8</v>
      </c>
      <c r="AL49">
        <v>6.5</v>
      </c>
      <c r="AM49">
        <v>6.5</v>
      </c>
      <c r="AN49">
        <v>6.8</v>
      </c>
      <c r="AO49" t="s">
        <v>139</v>
      </c>
      <c r="AP49">
        <v>56656.911016545397</v>
      </c>
      <c r="AQ49">
        <v>62855.916187130431</v>
      </c>
      <c r="AR49">
        <v>60676.032722285992</v>
      </c>
      <c r="AS49">
        <v>58292.189216026141</v>
      </c>
      <c r="AT49">
        <v>62252.786532817699</v>
      </c>
      <c r="AU49">
        <v>62880.773678267629</v>
      </c>
      <c r="AV49">
        <v>63553.133971134281</v>
      </c>
      <c r="AW49">
        <v>65744.422090902386</v>
      </c>
      <c r="AX49">
        <v>68550.580718286772</v>
      </c>
      <c r="AY49">
        <v>71341.312422159957</v>
      </c>
      <c r="AZ49">
        <v>75222.205339980239</v>
      </c>
      <c r="BA49">
        <v>79634.575101908878</v>
      </c>
      <c r="BB49">
        <v>82707.793327447114</v>
      </c>
      <c r="BC49">
        <v>81184.880814029733</v>
      </c>
      <c r="BD49">
        <v>93779.51335009138</v>
      </c>
      <c r="BE49">
        <v>96530.549138988878</v>
      </c>
      <c r="BF49">
        <v>98768.777839202143</v>
      </c>
    </row>
    <row r="50" spans="1:58" x14ac:dyDescent="0.25">
      <c r="A50" t="s">
        <v>475</v>
      </c>
      <c r="B50">
        <f t="shared" si="4"/>
        <v>71080.434341053638</v>
      </c>
      <c r="C50" s="35">
        <f t="shared" si="5"/>
        <v>-3.2655151474099142E-3</v>
      </c>
      <c r="D50" s="34">
        <f t="shared" si="6"/>
        <v>4.4687828378204161E-2</v>
      </c>
      <c r="E50">
        <f t="shared" si="7"/>
        <v>19.674999999999997</v>
      </c>
      <c r="F50" t="s">
        <v>204</v>
      </c>
      <c r="G50">
        <v>3.8352027162702398</v>
      </c>
      <c r="H50">
        <v>10.048943265680553</v>
      </c>
      <c r="I50">
        <v>3.6985911171723238</v>
      </c>
      <c r="J50">
        <v>2.4794714301894274</v>
      </c>
      <c r="K50">
        <v>0.16139439330595237</v>
      </c>
      <c r="L50">
        <v>-6.9668073939890096</v>
      </c>
      <c r="M50">
        <v>-3.9357940451687448</v>
      </c>
      <c r="N50">
        <v>2.2269838421916326</v>
      </c>
      <c r="O50">
        <v>0.65429295862861159</v>
      </c>
      <c r="P50">
        <v>-9.951298495752528E-2</v>
      </c>
      <c r="Q50">
        <v>-1.9587217221629822</v>
      </c>
      <c r="R50">
        <v>-2.8498654234515195</v>
      </c>
      <c r="S50">
        <v>0.77378308551818542</v>
      </c>
      <c r="T50">
        <v>5.0749274471930086</v>
      </c>
      <c r="U50">
        <v>-3.8159801264274167</v>
      </c>
      <c r="V50">
        <v>-3.0395774425487678</v>
      </c>
      <c r="W50" s="32">
        <v>-5.5276380350144922</v>
      </c>
      <c r="X50" t="s">
        <v>504</v>
      </c>
      <c r="Y50">
        <v>24.5</v>
      </c>
      <c r="Z50">
        <v>23.7</v>
      </c>
      <c r="AA50">
        <v>23</v>
      </c>
      <c r="AB50">
        <v>22.3</v>
      </c>
      <c r="AC50">
        <v>21.6</v>
      </c>
      <c r="AD50">
        <v>21</v>
      </c>
      <c r="AE50">
        <v>20.399999999999999</v>
      </c>
      <c r="AF50">
        <v>19.8</v>
      </c>
      <c r="AG50">
        <v>19.3</v>
      </c>
      <c r="AH50">
        <v>18.7</v>
      </c>
      <c r="AI50">
        <v>18.100000000000001</v>
      </c>
      <c r="AJ50">
        <v>17.600000000000001</v>
      </c>
      <c r="AK50">
        <v>17</v>
      </c>
      <c r="AL50">
        <v>16.5</v>
      </c>
      <c r="AM50">
        <v>15.9</v>
      </c>
      <c r="AN50">
        <v>15.4</v>
      </c>
      <c r="AO50" t="s">
        <v>475</v>
      </c>
      <c r="AP50">
        <v>70040.931177310136</v>
      </c>
      <c r="AQ50">
        <v>71071.797247560273</v>
      </c>
      <c r="AR50">
        <v>68709.170147927245</v>
      </c>
      <c r="AS50">
        <v>71568.331007089553</v>
      </c>
      <c r="AT50">
        <v>71441.241668867573</v>
      </c>
      <c r="AU50">
        <v>74935.069534086477</v>
      </c>
      <c r="AV50">
        <v>76570.864057775485</v>
      </c>
      <c r="AW50">
        <v>77878.694346249351</v>
      </c>
      <c r="AX50">
        <v>78461.142268214244</v>
      </c>
      <c r="AY50">
        <v>73446.288900549378</v>
      </c>
      <c r="AZ50">
        <v>70415.900105478941</v>
      </c>
      <c r="BA50">
        <v>69526.753592682508</v>
      </c>
      <c r="BB50">
        <v>69861.484508552574</v>
      </c>
      <c r="BC50">
        <v>66085.257626278559</v>
      </c>
      <c r="BD50">
        <v>66017.03248767562</v>
      </c>
      <c r="BE50">
        <v>65867.734408082717</v>
      </c>
      <c r="BF50">
        <v>66469.69071353141</v>
      </c>
    </row>
    <row r="51" spans="1:58" x14ac:dyDescent="0.25">
      <c r="A51" t="s">
        <v>144</v>
      </c>
      <c r="B51">
        <f t="shared" si="4"/>
        <v>67627.925240059165</v>
      </c>
      <c r="C51" s="35">
        <f t="shared" si="5"/>
        <v>1.5789504887345318E-2</v>
      </c>
      <c r="D51" s="34">
        <f t="shared" si="6"/>
        <v>3.5975926533286229</v>
      </c>
      <c r="E51">
        <f t="shared" si="7"/>
        <v>5.7687500000000016</v>
      </c>
      <c r="F51" t="s">
        <v>204</v>
      </c>
      <c r="G51">
        <v>8.7376247664753173</v>
      </c>
      <c r="H51">
        <v>4.0002866855606882</v>
      </c>
      <c r="I51">
        <v>-0.56803099023541836</v>
      </c>
      <c r="J51">
        <v>1.9827198106799142</v>
      </c>
      <c r="K51">
        <v>5.5306757245744462</v>
      </c>
      <c r="L51">
        <v>3.8366442377572119</v>
      </c>
      <c r="M51">
        <v>3.2752556581278855</v>
      </c>
      <c r="N51">
        <v>3.3297561026115279</v>
      </c>
      <c r="O51">
        <v>2.9814808343711925</v>
      </c>
      <c r="P51">
        <v>1.1943661326423116</v>
      </c>
      <c r="Q51">
        <v>3.9036728631591604</v>
      </c>
      <c r="R51">
        <v>1.2323616012967153</v>
      </c>
      <c r="S51">
        <v>3.2566084092350902</v>
      </c>
      <c r="T51">
        <v>2.7626267832959237</v>
      </c>
      <c r="U51">
        <v>9.3810758860864727</v>
      </c>
      <c r="V51">
        <v>2.8738680425143643</v>
      </c>
      <c r="W51" s="32">
        <v>3.4480825584337902</v>
      </c>
      <c r="X51" t="s">
        <v>504</v>
      </c>
      <c r="Y51">
        <v>9.3000000000000007</v>
      </c>
      <c r="Z51">
        <v>8.8000000000000007</v>
      </c>
      <c r="AA51">
        <v>8.3000000000000007</v>
      </c>
      <c r="AB51">
        <v>7.8</v>
      </c>
      <c r="AC51">
        <v>7.2</v>
      </c>
      <c r="AD51">
        <v>6.6</v>
      </c>
      <c r="AE51">
        <v>6</v>
      </c>
      <c r="AF51">
        <v>5.5</v>
      </c>
      <c r="AG51">
        <v>5.0999999999999996</v>
      </c>
      <c r="AH51">
        <v>4.7</v>
      </c>
      <c r="AI51">
        <v>4.4000000000000004</v>
      </c>
      <c r="AJ51">
        <v>4.2</v>
      </c>
      <c r="AK51">
        <v>4</v>
      </c>
      <c r="AL51">
        <v>3.7</v>
      </c>
      <c r="AM51">
        <v>3.5</v>
      </c>
      <c r="AN51">
        <v>3.2</v>
      </c>
      <c r="AO51" t="s">
        <v>144</v>
      </c>
      <c r="AP51">
        <v>60574.169165396823</v>
      </c>
      <c r="AQ51">
        <v>58986.706435221924</v>
      </c>
      <c r="AR51">
        <v>58872.377828003082</v>
      </c>
      <c r="AS51">
        <v>60117.838474666401</v>
      </c>
      <c r="AT51">
        <v>60782.443263957146</v>
      </c>
      <c r="AU51">
        <v>63772.541409451995</v>
      </c>
      <c r="AV51">
        <v>63854.5584967221</v>
      </c>
      <c r="AW51">
        <v>65255.599067423718</v>
      </c>
      <c r="AX51">
        <v>66836.675377101637</v>
      </c>
      <c r="AY51">
        <v>68634.679885713122</v>
      </c>
      <c r="AZ51">
        <v>70511.250182818214</v>
      </c>
      <c r="BA51">
        <v>72245.471951820233</v>
      </c>
      <c r="BB51">
        <v>72642.933174533551</v>
      </c>
      <c r="BC51">
        <v>71475.217548536122</v>
      </c>
      <c r="BD51">
        <v>78313.551385058498</v>
      </c>
      <c r="BE51">
        <v>78968.719385457298</v>
      </c>
      <c r="BF51">
        <v>77829.996049123976</v>
      </c>
    </row>
    <row r="52" spans="1:58" x14ac:dyDescent="0.25">
      <c r="A52" t="s">
        <v>354</v>
      </c>
      <c r="B52">
        <f t="shared" si="4"/>
        <v>67552.246790482401</v>
      </c>
      <c r="C52" s="35">
        <f t="shared" si="5"/>
        <v>-2.355004713106712E-2</v>
      </c>
      <c r="D52" s="34">
        <f t="shared" si="6"/>
        <v>2.8554656645445</v>
      </c>
      <c r="E52">
        <f t="shared" si="7"/>
        <v>14.362500000000002</v>
      </c>
      <c r="F52" t="s">
        <v>204</v>
      </c>
      <c r="G52">
        <v>6.8922456592725387</v>
      </c>
      <c r="H52">
        <v>4.741395010744986</v>
      </c>
      <c r="I52">
        <v>2.2546167088222329</v>
      </c>
      <c r="J52">
        <v>2.3666496068764165</v>
      </c>
      <c r="L52">
        <v>1.53985903839829</v>
      </c>
      <c r="M52">
        <v>0.93163860184464342</v>
      </c>
      <c r="U52">
        <v>1.2618550258523906</v>
      </c>
      <c r="X52" t="s">
        <v>504</v>
      </c>
      <c r="Y52">
        <v>20.2</v>
      </c>
      <c r="Z52">
        <v>18.8</v>
      </c>
      <c r="AA52">
        <v>17.600000000000001</v>
      </c>
      <c r="AB52">
        <v>16.600000000000001</v>
      </c>
      <c r="AC52">
        <v>19.5</v>
      </c>
      <c r="AD52">
        <v>15</v>
      </c>
      <c r="AE52">
        <v>14.4</v>
      </c>
      <c r="AF52">
        <v>13.8</v>
      </c>
      <c r="AG52">
        <v>13.3</v>
      </c>
      <c r="AH52">
        <v>12.8</v>
      </c>
      <c r="AI52">
        <v>12.3</v>
      </c>
      <c r="AJ52">
        <v>11.9</v>
      </c>
      <c r="AK52">
        <v>11.5</v>
      </c>
      <c r="AL52">
        <v>11.1</v>
      </c>
      <c r="AM52">
        <v>10.7</v>
      </c>
      <c r="AN52">
        <v>10.3</v>
      </c>
      <c r="AO52" t="s">
        <v>354</v>
      </c>
      <c r="AP52">
        <v>91395.720519574228</v>
      </c>
      <c r="AQ52">
        <v>89120.601633946149</v>
      </c>
      <c r="AR52">
        <v>83311.641791965274</v>
      </c>
      <c r="AS52">
        <v>85553.889291716041</v>
      </c>
      <c r="AT52">
        <v>45531.259447965909</v>
      </c>
      <c r="AU52">
        <v>91106.469816374505</v>
      </c>
      <c r="AV52">
        <v>73314.693173588093</v>
      </c>
      <c r="AW52">
        <v>55177.878926643469</v>
      </c>
      <c r="AX52">
        <v>53942.686241545438</v>
      </c>
      <c r="AY52">
        <v>51999.052730984171</v>
      </c>
      <c r="AZ52">
        <v>67109.610649128561</v>
      </c>
      <c r="BA52">
        <v>70732.860418793556</v>
      </c>
      <c r="BB52">
        <v>65208.219756812185</v>
      </c>
      <c r="BC52">
        <v>27826.505836556102</v>
      </c>
      <c r="BD52">
        <v>68587.478806540646</v>
      </c>
      <c r="BE52">
        <v>66049.350827728937</v>
      </c>
      <c r="BF52">
        <v>62420.275568337747</v>
      </c>
    </row>
    <row r="53" spans="1:58" x14ac:dyDescent="0.25">
      <c r="A53" t="s">
        <v>145</v>
      </c>
      <c r="B53">
        <f t="shared" si="4"/>
        <v>66599.201025033821</v>
      </c>
      <c r="C53" s="35">
        <f t="shared" si="5"/>
        <v>-4.9536556166938084E-3</v>
      </c>
      <c r="D53" s="34">
        <f t="shared" si="6"/>
        <v>1.9558485918872233</v>
      </c>
      <c r="E53">
        <f t="shared" si="7"/>
        <v>12.31875</v>
      </c>
      <c r="F53" t="s">
        <v>204</v>
      </c>
      <c r="G53">
        <v>2.2512942356836088</v>
      </c>
      <c r="H53">
        <v>2.6899009650709331</v>
      </c>
      <c r="I53">
        <v>1.2064392264756629</v>
      </c>
      <c r="J53">
        <v>2.6751617188653691</v>
      </c>
      <c r="K53">
        <v>2.0446599787200821</v>
      </c>
      <c r="L53">
        <v>2.8066718998293192</v>
      </c>
      <c r="M53">
        <v>1.7792055364853054</v>
      </c>
      <c r="N53">
        <v>0.96240665032551886</v>
      </c>
      <c r="O53">
        <v>1.9771346178442624</v>
      </c>
      <c r="P53">
        <v>0.58474894117300857</v>
      </c>
      <c r="Q53">
        <v>1.7893650408380712</v>
      </c>
      <c r="R53">
        <v>2.2325315768925278</v>
      </c>
      <c r="S53">
        <v>1.4850068757069668</v>
      </c>
      <c r="T53">
        <v>1.2661692430872107</v>
      </c>
      <c r="U53">
        <v>1.3646268864175075</v>
      </c>
      <c r="V53">
        <v>2.4084608566862169</v>
      </c>
      <c r="W53" s="32">
        <v>3.7256418119812258</v>
      </c>
      <c r="X53" t="s">
        <v>504</v>
      </c>
      <c r="Y53">
        <v>15.8</v>
      </c>
      <c r="Z53">
        <v>15.4</v>
      </c>
      <c r="AA53">
        <v>15</v>
      </c>
      <c r="AB53">
        <v>14.5</v>
      </c>
      <c r="AC53">
        <v>13.9</v>
      </c>
      <c r="AD53">
        <v>13.3</v>
      </c>
      <c r="AE53">
        <v>12.8</v>
      </c>
      <c r="AF53">
        <v>12.2</v>
      </c>
      <c r="AG53">
        <v>11.8</v>
      </c>
      <c r="AH53">
        <v>11.4</v>
      </c>
      <c r="AI53">
        <v>11</v>
      </c>
      <c r="AJ53">
        <v>10.6</v>
      </c>
      <c r="AK53">
        <v>10.3</v>
      </c>
      <c r="AL53">
        <v>10</v>
      </c>
      <c r="AM53">
        <v>9.6999999999999993</v>
      </c>
      <c r="AN53">
        <v>9.4</v>
      </c>
      <c r="AO53" t="s">
        <v>145</v>
      </c>
      <c r="AP53">
        <v>65508.898199292678</v>
      </c>
      <c r="AQ53">
        <v>67541.711495803494</v>
      </c>
      <c r="AR53">
        <v>62855.128614710084</v>
      </c>
      <c r="AS53">
        <v>68772.502540562316</v>
      </c>
      <c r="AT53">
        <v>70900.50616506426</v>
      </c>
      <c r="AU53">
        <v>69564.134142790077</v>
      </c>
      <c r="AV53">
        <v>70661.641548345942</v>
      </c>
      <c r="AW53">
        <v>68702.148203934747</v>
      </c>
      <c r="AX53">
        <v>70155.398548599071</v>
      </c>
      <c r="AY53">
        <v>68448.451768768748</v>
      </c>
      <c r="AZ53">
        <v>69946.652500994343</v>
      </c>
      <c r="BA53">
        <v>66981.376405958334</v>
      </c>
      <c r="BB53">
        <v>64475.320237390748</v>
      </c>
      <c r="BC53">
        <v>62814.972055148501</v>
      </c>
      <c r="BD53">
        <v>61789.333318939214</v>
      </c>
      <c r="BE53">
        <v>62562.967753276178</v>
      </c>
      <c r="BF53">
        <v>60505.273925996276</v>
      </c>
    </row>
    <row r="54" spans="1:58" x14ac:dyDescent="0.25">
      <c r="A54" t="s">
        <v>142</v>
      </c>
      <c r="B54">
        <f t="shared" si="4"/>
        <v>66040.157063802617</v>
      </c>
      <c r="C54" s="35">
        <f t="shared" si="5"/>
        <v>3.2676344667863511E-2</v>
      </c>
      <c r="D54" s="34">
        <f t="shared" si="6"/>
        <v>6.7566620372385753</v>
      </c>
      <c r="E54">
        <f t="shared" si="7"/>
        <v>17.100000000000001</v>
      </c>
      <c r="F54" t="s">
        <v>204</v>
      </c>
      <c r="G54">
        <v>10.443283480647962</v>
      </c>
      <c r="H54">
        <v>9.5007576079025888</v>
      </c>
      <c r="I54">
        <v>4.003077726943383</v>
      </c>
      <c r="J54">
        <v>8.65854313189522</v>
      </c>
      <c r="K54">
        <v>12.672466054484921</v>
      </c>
      <c r="L54">
        <v>8.3648901673769522</v>
      </c>
      <c r="M54">
        <v>8.3311586209618884</v>
      </c>
      <c r="N54">
        <v>9.9844956271258418</v>
      </c>
      <c r="O54">
        <v>9.4640962216084503</v>
      </c>
      <c r="P54">
        <v>9.0633101473724569</v>
      </c>
      <c r="Q54">
        <v>6.5625165289288097</v>
      </c>
      <c r="R54">
        <v>7.4468954449028253</v>
      </c>
      <c r="S54">
        <v>6.0133911884430669</v>
      </c>
      <c r="T54">
        <v>-4.3594010192917168</v>
      </c>
      <c r="U54">
        <v>2.0066366147897017</v>
      </c>
      <c r="V54">
        <v>3.9165727579775362</v>
      </c>
      <c r="W54" s="32">
        <v>2.7905643309859154</v>
      </c>
      <c r="X54" t="s">
        <v>504</v>
      </c>
      <c r="Y54">
        <v>20.2</v>
      </c>
      <c r="Z54">
        <v>19.5</v>
      </c>
      <c r="AA54">
        <v>19</v>
      </c>
      <c r="AB54">
        <v>18.5</v>
      </c>
      <c r="AC54">
        <v>18</v>
      </c>
      <c r="AD54">
        <v>17.7</v>
      </c>
      <c r="AE54">
        <v>17.5</v>
      </c>
      <c r="AF54">
        <v>17.3</v>
      </c>
      <c r="AG54">
        <v>17.2</v>
      </c>
      <c r="AH54">
        <v>17.100000000000001</v>
      </c>
      <c r="AI54">
        <v>16.899999999999999</v>
      </c>
      <c r="AJ54">
        <v>16.5</v>
      </c>
      <c r="AK54">
        <v>15.8</v>
      </c>
      <c r="AL54">
        <v>15</v>
      </c>
      <c r="AM54">
        <v>14.1</v>
      </c>
      <c r="AN54">
        <v>13.3</v>
      </c>
      <c r="AO54" t="s">
        <v>142</v>
      </c>
      <c r="AP54">
        <v>49378.332497130374</v>
      </c>
      <c r="AQ54">
        <v>51773.105976441599</v>
      </c>
      <c r="AR54">
        <v>50988.709080640117</v>
      </c>
      <c r="AS54">
        <v>53733.923213075475</v>
      </c>
      <c r="AT54">
        <v>58923.830602589544</v>
      </c>
      <c r="AU54">
        <v>61489.552730459407</v>
      </c>
      <c r="AV54">
        <v>63631.917919147105</v>
      </c>
      <c r="AW54">
        <v>66084.117802606939</v>
      </c>
      <c r="AX54">
        <v>68479.509866250039</v>
      </c>
      <c r="AY54">
        <v>70406.426875272882</v>
      </c>
      <c r="AZ54">
        <v>73790.262363027578</v>
      </c>
      <c r="BA54">
        <v>73231.63109240531</v>
      </c>
      <c r="BB54">
        <v>73716.320804230563</v>
      </c>
      <c r="BC54">
        <v>70100.388993259927</v>
      </c>
      <c r="BD54">
        <v>75185.278878196084</v>
      </c>
      <c r="BE54">
        <v>79172.398022697511</v>
      </c>
      <c r="BF54">
        <v>82596.963367214164</v>
      </c>
    </row>
    <row r="55" spans="1:58" x14ac:dyDescent="0.25">
      <c r="A55" t="s">
        <v>143</v>
      </c>
      <c r="B55">
        <f t="shared" si="4"/>
        <v>65391.234735791229</v>
      </c>
      <c r="C55" s="35">
        <f t="shared" si="5"/>
        <v>8.4111362307759396E-3</v>
      </c>
      <c r="D55" s="34">
        <f t="shared" si="6"/>
        <v>89.63881405881456</v>
      </c>
      <c r="E55">
        <f t="shared" si="7"/>
        <v>3.28125</v>
      </c>
      <c r="F55" t="s">
        <v>204</v>
      </c>
      <c r="G55">
        <v>9.5734413677427703</v>
      </c>
      <c r="H55">
        <v>44.163868721139238</v>
      </c>
      <c r="I55">
        <v>248.12438739996327</v>
      </c>
      <c r="J55">
        <v>120.27897656581401</v>
      </c>
      <c r="K55">
        <v>146.32268429444005</v>
      </c>
      <c r="L55">
        <v>279.36103182252594</v>
      </c>
      <c r="M55">
        <v>108.37492274151035</v>
      </c>
      <c r="N55">
        <v>222.76403302620915</v>
      </c>
      <c r="O55">
        <v>145.46255810390778</v>
      </c>
      <c r="P55">
        <v>40.425832545893513</v>
      </c>
      <c r="Q55">
        <v>62.783066832907672</v>
      </c>
      <c r="R55">
        <v>-4.3374090541973231</v>
      </c>
      <c r="S55">
        <v>203.62549197174036</v>
      </c>
      <c r="T55">
        <v>-103.15673323023327</v>
      </c>
      <c r="U55">
        <v>26.19773165964876</v>
      </c>
      <c r="V55">
        <v>1.6416621348260718</v>
      </c>
      <c r="W55" s="32">
        <v>-27.745707903990741</v>
      </c>
      <c r="X55" t="s">
        <v>504</v>
      </c>
      <c r="Y55">
        <v>4.0999999999999996</v>
      </c>
      <c r="Z55">
        <v>3.8</v>
      </c>
      <c r="AA55">
        <v>3.6</v>
      </c>
      <c r="AB55">
        <v>3.4</v>
      </c>
      <c r="AC55">
        <v>3.2</v>
      </c>
      <c r="AD55">
        <v>3.1</v>
      </c>
      <c r="AE55">
        <v>3</v>
      </c>
      <c r="AF55">
        <v>2.9</v>
      </c>
      <c r="AG55">
        <v>2.9</v>
      </c>
      <c r="AH55">
        <v>3</v>
      </c>
      <c r="AI55">
        <v>3</v>
      </c>
      <c r="AJ55">
        <v>3.1</v>
      </c>
      <c r="AK55">
        <v>3.2</v>
      </c>
      <c r="AL55">
        <v>3.3</v>
      </c>
      <c r="AM55">
        <v>3.4</v>
      </c>
      <c r="AN55">
        <v>3.5</v>
      </c>
      <c r="AO55" t="s">
        <v>143</v>
      </c>
      <c r="AP55">
        <v>63369.193937204305</v>
      </c>
      <c r="AQ55">
        <v>64084.10059931787</v>
      </c>
      <c r="AR55">
        <v>62887.44686089411</v>
      </c>
      <c r="AS55">
        <v>62939.921132407588</v>
      </c>
      <c r="AT55">
        <v>63697.754400060439</v>
      </c>
      <c r="AU55">
        <v>63789.478648964141</v>
      </c>
      <c r="AV55">
        <v>61947.831976972884</v>
      </c>
      <c r="AW55">
        <v>59975.312461725363</v>
      </c>
      <c r="AX55">
        <v>61996.917526910918</v>
      </c>
      <c r="AY55">
        <v>65068.844338893199</v>
      </c>
      <c r="AZ55">
        <v>66316.147231277864</v>
      </c>
      <c r="BA55">
        <v>66587.880276493102</v>
      </c>
      <c r="BB55">
        <v>68095.656353549522</v>
      </c>
      <c r="BC55">
        <v>65926.715859783537</v>
      </c>
      <c r="BD55">
        <v>70710.246094442817</v>
      </c>
      <c r="BE55">
        <v>71800.548849895044</v>
      </c>
      <c r="BF55">
        <v>72456.993959658183</v>
      </c>
    </row>
    <row r="56" spans="1:58" x14ac:dyDescent="0.25">
      <c r="A56" t="s">
        <v>147</v>
      </c>
      <c r="B56">
        <f t="shared" si="4"/>
        <v>64154.981348409769</v>
      </c>
      <c r="C56" s="35">
        <f t="shared" si="5"/>
        <v>2.5415397523314009E-2</v>
      </c>
      <c r="D56" s="34">
        <f t="shared" si="6"/>
        <v>5.5704536471802601</v>
      </c>
      <c r="E56">
        <f t="shared" si="7"/>
        <v>15.018749999999999</v>
      </c>
      <c r="F56" t="s">
        <v>204</v>
      </c>
      <c r="G56">
        <v>11.419029745609095</v>
      </c>
      <c r="H56">
        <v>12.603929001698727</v>
      </c>
      <c r="I56">
        <v>12.380583445783209</v>
      </c>
      <c r="J56">
        <v>5.0363062828804708</v>
      </c>
      <c r="K56">
        <v>7.1435103976278445</v>
      </c>
      <c r="L56">
        <v>6.5616482114597323</v>
      </c>
      <c r="M56">
        <v>4.2306970920901632</v>
      </c>
      <c r="N56">
        <v>3.3006311188167956</v>
      </c>
      <c r="O56">
        <v>3.567374022333774</v>
      </c>
      <c r="P56">
        <v>12.54662028014392</v>
      </c>
      <c r="Q56">
        <v>2.8520573800070377</v>
      </c>
      <c r="R56">
        <v>0.19699542684666807</v>
      </c>
      <c r="S56">
        <v>2.053676492907659</v>
      </c>
      <c r="T56">
        <v>4.2119999030916295</v>
      </c>
      <c r="U56">
        <v>2.3167587459924714</v>
      </c>
      <c r="V56">
        <v>2.2470222700539675</v>
      </c>
      <c r="W56" s="32">
        <v>2.0288721847212763</v>
      </c>
      <c r="X56" t="s">
        <v>504</v>
      </c>
      <c r="Y56">
        <v>26.8</v>
      </c>
      <c r="Z56">
        <v>24.7</v>
      </c>
      <c r="AA56">
        <v>22.5</v>
      </c>
      <c r="AB56">
        <v>20.399999999999999</v>
      </c>
      <c r="AC56">
        <v>18.3</v>
      </c>
      <c r="AD56">
        <v>16.3</v>
      </c>
      <c r="AE56">
        <v>14.5</v>
      </c>
      <c r="AF56">
        <v>13</v>
      </c>
      <c r="AG56">
        <v>11.9</v>
      </c>
      <c r="AH56">
        <v>11</v>
      </c>
      <c r="AI56">
        <v>10.6</v>
      </c>
      <c r="AJ56">
        <v>10.3</v>
      </c>
      <c r="AK56">
        <v>10.199999999999999</v>
      </c>
      <c r="AL56">
        <v>10.1</v>
      </c>
      <c r="AM56">
        <v>10</v>
      </c>
      <c r="AN56">
        <v>9.6999999999999993</v>
      </c>
      <c r="AO56" t="s">
        <v>147</v>
      </c>
      <c r="AP56">
        <v>51661.0590459835</v>
      </c>
      <c r="AQ56">
        <v>51512.249271521017</v>
      </c>
      <c r="AR56">
        <v>51239.915147263557</v>
      </c>
      <c r="AS56">
        <v>54008.950825460677</v>
      </c>
      <c r="AT56">
        <v>57295.189854937904</v>
      </c>
      <c r="AU56">
        <v>59582.183732010271</v>
      </c>
      <c r="AV56">
        <v>62699.491385725232</v>
      </c>
      <c r="AW56">
        <v>64838.935863816121</v>
      </c>
      <c r="AX56">
        <v>65157.515309077571</v>
      </c>
      <c r="AY56">
        <v>65548.531954668302</v>
      </c>
      <c r="AZ56">
        <v>67840.842467132898</v>
      </c>
      <c r="BA56">
        <v>70197.643123682632</v>
      </c>
      <c r="BB56">
        <v>72825.905973541609</v>
      </c>
      <c r="BC56">
        <v>71403.313182678918</v>
      </c>
      <c r="BD56">
        <v>73264.223430320373</v>
      </c>
      <c r="BE56">
        <v>74368.80069103268</v>
      </c>
      <c r="BF56">
        <v>77189.931664112999</v>
      </c>
    </row>
    <row r="57" spans="1:58" x14ac:dyDescent="0.25">
      <c r="A57" t="s">
        <v>230</v>
      </c>
      <c r="B57">
        <f t="shared" si="4"/>
        <v>63840.020318407252</v>
      </c>
      <c r="C57" s="35">
        <f t="shared" si="5"/>
        <v>-9.7673733818929298E-3</v>
      </c>
      <c r="D57" s="34">
        <f t="shared" si="6"/>
        <v>4.9228375803593662</v>
      </c>
      <c r="E57">
        <f t="shared" si="7"/>
        <v>15.006250000000001</v>
      </c>
      <c r="F57" t="s">
        <v>204</v>
      </c>
      <c r="G57">
        <v>6.7180934119645821</v>
      </c>
      <c r="H57">
        <v>8.1717290236557094</v>
      </c>
      <c r="I57">
        <v>6.6515994854717917</v>
      </c>
      <c r="J57">
        <v>8.6369921630466653</v>
      </c>
      <c r="K57">
        <v>6.6195750934665289</v>
      </c>
      <c r="L57">
        <v>4.9080826453990021</v>
      </c>
      <c r="M57">
        <v>3.6769849362242444</v>
      </c>
      <c r="N57">
        <v>2.2897315389872519</v>
      </c>
      <c r="O57">
        <v>0.65178698198236795</v>
      </c>
      <c r="P57">
        <v>3.3239396549199247</v>
      </c>
      <c r="Q57">
        <v>2.4891316541006399</v>
      </c>
      <c r="R57">
        <v>3.8951528181301778</v>
      </c>
      <c r="S57">
        <v>3.7048394031360918</v>
      </c>
      <c r="T57">
        <v>4.3642405234238524</v>
      </c>
      <c r="U57">
        <v>3.3694093458566261</v>
      </c>
      <c r="V57">
        <v>4.0415482963273801</v>
      </c>
      <c r="W57" s="32">
        <v>10.175401890016389</v>
      </c>
      <c r="X57" t="s">
        <v>504</v>
      </c>
      <c r="Y57">
        <v>16.5</v>
      </c>
      <c r="Z57">
        <v>16.2</v>
      </c>
      <c r="AA57">
        <v>15.8</v>
      </c>
      <c r="AB57">
        <v>15.4</v>
      </c>
      <c r="AC57">
        <v>15.1</v>
      </c>
      <c r="AD57">
        <v>14.7</v>
      </c>
      <c r="AE57">
        <v>14.4</v>
      </c>
      <c r="AF57">
        <v>14.2</v>
      </c>
      <c r="AG57">
        <v>14</v>
      </c>
      <c r="AH57">
        <v>13.8</v>
      </c>
      <c r="AI57">
        <v>13.7</v>
      </c>
      <c r="AJ57">
        <v>13.5</v>
      </c>
      <c r="AK57">
        <v>23.5</v>
      </c>
      <c r="AL57">
        <v>13.3</v>
      </c>
      <c r="AM57">
        <v>13.1</v>
      </c>
      <c r="AN57">
        <v>12.9</v>
      </c>
      <c r="AO57" t="s">
        <v>230</v>
      </c>
      <c r="AP57">
        <v>70576.698762535569</v>
      </c>
      <c r="AQ57">
        <v>68105.393729303119</v>
      </c>
      <c r="AR57">
        <v>68936.431297946503</v>
      </c>
      <c r="AS57">
        <v>68858.854717066875</v>
      </c>
      <c r="AT57">
        <v>68005.678339869279</v>
      </c>
      <c r="AU57">
        <v>68350.959144726308</v>
      </c>
      <c r="AV57">
        <v>67121.819026472935</v>
      </c>
      <c r="AW57">
        <v>65413.408607572354</v>
      </c>
      <c r="AX57">
        <v>63742.409315711586</v>
      </c>
      <c r="AY57">
        <v>62652.970803442302</v>
      </c>
      <c r="AZ57">
        <v>61356.190340884721</v>
      </c>
      <c r="BA57">
        <v>62168.569281775126</v>
      </c>
      <c r="BB57">
        <v>60491.169988801019</v>
      </c>
      <c r="BC57">
        <v>52053.286228472862</v>
      </c>
      <c r="BD57">
        <v>57034.962413966379</v>
      </c>
      <c r="BE57">
        <v>60092.13893398425</v>
      </c>
      <c r="BF57">
        <v>60319.404480392048</v>
      </c>
    </row>
    <row r="58" spans="1:58" x14ac:dyDescent="0.25">
      <c r="A58" t="s">
        <v>149</v>
      </c>
      <c r="B58">
        <f t="shared" si="4"/>
        <v>62893.07985380663</v>
      </c>
      <c r="C58" s="35">
        <f t="shared" si="5"/>
        <v>8.6236674781987599E-3</v>
      </c>
      <c r="D58" s="34">
        <f t="shared" si="6"/>
        <v>14.417398145200135</v>
      </c>
      <c r="E58">
        <f t="shared" si="7"/>
        <v>4.8937500000000007</v>
      </c>
      <c r="F58" t="s">
        <v>204</v>
      </c>
      <c r="G58">
        <v>25.466751541088012</v>
      </c>
      <c r="H58">
        <v>21.454940864611018</v>
      </c>
      <c r="I58">
        <v>37.272483492598077</v>
      </c>
      <c r="J58">
        <v>18.30213264645251</v>
      </c>
      <c r="K58">
        <v>12.249329418285877</v>
      </c>
      <c r="L58">
        <v>15.122263740128657</v>
      </c>
      <c r="M58">
        <v>9.9973074751863553</v>
      </c>
      <c r="N58">
        <v>10.818663005369352</v>
      </c>
      <c r="O58">
        <v>17.260228965715559</v>
      </c>
      <c r="P58">
        <v>5.1794837009229608</v>
      </c>
      <c r="Q58">
        <v>11.544403059149587</v>
      </c>
      <c r="R58">
        <v>8.8189254000302029</v>
      </c>
      <c r="S58">
        <v>7.5349292235521146</v>
      </c>
      <c r="T58">
        <v>11.130049482096357</v>
      </c>
      <c r="U58">
        <v>11.835696937431344</v>
      </c>
      <c r="V58">
        <v>14.006201304776479</v>
      </c>
      <c r="W58" s="32">
        <v>7.1019782110078102</v>
      </c>
      <c r="X58" t="s">
        <v>504</v>
      </c>
      <c r="Y58">
        <v>8.9</v>
      </c>
      <c r="Z58">
        <v>8</v>
      </c>
      <c r="AA58">
        <v>7.3</v>
      </c>
      <c r="AB58">
        <v>6.6</v>
      </c>
      <c r="AC58">
        <v>6</v>
      </c>
      <c r="AD58">
        <v>5.4</v>
      </c>
      <c r="AE58">
        <v>4.9000000000000004</v>
      </c>
      <c r="AF58">
        <v>4.5</v>
      </c>
      <c r="AG58">
        <v>4.0999999999999996</v>
      </c>
      <c r="AH58">
        <v>3.8</v>
      </c>
      <c r="AI58">
        <v>3.6</v>
      </c>
      <c r="AJ58">
        <v>3.4</v>
      </c>
      <c r="AK58">
        <v>3.2</v>
      </c>
      <c r="AL58">
        <v>3</v>
      </c>
      <c r="AM58">
        <v>2.9</v>
      </c>
      <c r="AN58">
        <v>2.7</v>
      </c>
      <c r="AO58" t="s">
        <v>149</v>
      </c>
      <c r="AP58">
        <v>61032.902998013938</v>
      </c>
      <c r="AQ58">
        <v>63512.606341784194</v>
      </c>
      <c r="AR58">
        <v>60855.624563427278</v>
      </c>
      <c r="AS58">
        <v>62739.2087648503</v>
      </c>
      <c r="AT58">
        <v>64662.379128771361</v>
      </c>
      <c r="AU58">
        <v>61094.051853513163</v>
      </c>
      <c r="AV58">
        <v>62816.938137983343</v>
      </c>
      <c r="AW58">
        <v>59490.24226455699</v>
      </c>
      <c r="AX58">
        <v>59884.044350052995</v>
      </c>
      <c r="AY58">
        <v>60800.295212330166</v>
      </c>
      <c r="AZ58">
        <v>62167.638194643347</v>
      </c>
      <c r="BA58">
        <v>63047.942546123442</v>
      </c>
      <c r="BB58">
        <v>63945.104041774866</v>
      </c>
      <c r="BC58">
        <v>60301.254208354883</v>
      </c>
      <c r="BD58">
        <v>65829.909338279889</v>
      </c>
      <c r="BE58">
        <v>66980.861820328224</v>
      </c>
      <c r="BF58">
        <v>70021.353749924645</v>
      </c>
    </row>
    <row r="59" spans="1:58" x14ac:dyDescent="0.25">
      <c r="A59" t="s">
        <v>146</v>
      </c>
      <c r="B59">
        <f t="shared" si="4"/>
        <v>61908.657066596381</v>
      </c>
      <c r="C59" s="35">
        <f t="shared" si="5"/>
        <v>7.8268936488445906E-3</v>
      </c>
      <c r="D59" s="34">
        <f t="shared" si="6"/>
        <v>6.6976349224360856</v>
      </c>
      <c r="E59">
        <f t="shared" si="7"/>
        <v>7.8874999999999984</v>
      </c>
      <c r="F59" t="s">
        <v>204</v>
      </c>
      <c r="G59">
        <v>6.1134899444927857</v>
      </c>
      <c r="H59">
        <v>10.457111291290472</v>
      </c>
      <c r="I59">
        <v>7.4225624790111366</v>
      </c>
      <c r="J59">
        <v>6.8414468682296876</v>
      </c>
      <c r="K59">
        <v>10.489773806209888</v>
      </c>
      <c r="L59">
        <v>11.909744998447605</v>
      </c>
      <c r="M59">
        <v>7.6139639898872877</v>
      </c>
      <c r="N59">
        <v>9.8350037139178426</v>
      </c>
      <c r="O59">
        <v>7.3278034872050677</v>
      </c>
      <c r="P59">
        <v>4.557074881446658</v>
      </c>
      <c r="Q59">
        <v>1.8964702983242296</v>
      </c>
      <c r="R59">
        <v>2.6846134520724489</v>
      </c>
      <c r="S59">
        <v>4.8795616413054796</v>
      </c>
      <c r="T59">
        <v>4.5061013966110064</v>
      </c>
      <c r="U59">
        <v>4.8101997067622824</v>
      </c>
      <c r="V59">
        <v>6.0362796241155525</v>
      </c>
      <c r="W59" s="32">
        <v>6.4785921020840176</v>
      </c>
      <c r="X59" t="s">
        <v>504</v>
      </c>
      <c r="Y59">
        <v>8.9</v>
      </c>
      <c r="Z59">
        <v>8.9</v>
      </c>
      <c r="AA59">
        <v>8.8000000000000007</v>
      </c>
      <c r="AB59">
        <v>8.6999999999999993</v>
      </c>
      <c r="AC59">
        <v>8.5</v>
      </c>
      <c r="AD59">
        <v>8.4</v>
      </c>
      <c r="AE59">
        <v>8.1999999999999993</v>
      </c>
      <c r="AF59">
        <v>8.1</v>
      </c>
      <c r="AG59">
        <v>8</v>
      </c>
      <c r="AH59">
        <v>7.8</v>
      </c>
      <c r="AI59">
        <v>7.6</v>
      </c>
      <c r="AJ59">
        <v>7.4</v>
      </c>
      <c r="AK59">
        <v>7.1</v>
      </c>
      <c r="AL59">
        <v>6.9</v>
      </c>
      <c r="AM59">
        <v>6.6</v>
      </c>
      <c r="AN59">
        <v>6.3</v>
      </c>
      <c r="AO59" t="s">
        <v>146</v>
      </c>
      <c r="AP59">
        <v>57097.4926093799</v>
      </c>
      <c r="AQ59">
        <v>57635.738805464884</v>
      </c>
      <c r="AR59">
        <v>57549.905148625687</v>
      </c>
      <c r="AS59">
        <v>57754.453241493989</v>
      </c>
      <c r="AT59">
        <v>58422.752635877849</v>
      </c>
      <c r="AU59">
        <v>60984.65269882646</v>
      </c>
      <c r="AV59">
        <v>61839.977864444118</v>
      </c>
      <c r="AW59">
        <v>62173.904764937957</v>
      </c>
      <c r="AX59">
        <v>62684.162215573568</v>
      </c>
      <c r="AY59">
        <v>63245.88307730692</v>
      </c>
      <c r="AZ59">
        <v>62726.815320946829</v>
      </c>
      <c r="BA59">
        <v>64061.375311139978</v>
      </c>
      <c r="BB59">
        <v>63423.935341176533</v>
      </c>
      <c r="BC59">
        <v>64515.271817760498</v>
      </c>
      <c r="BD59">
        <v>68236.232114866623</v>
      </c>
      <c r="BE59">
        <v>65411.323103796807</v>
      </c>
      <c r="BF59">
        <v>64683.294060519846</v>
      </c>
    </row>
    <row r="60" spans="1:58" x14ac:dyDescent="0.25">
      <c r="A60" t="s">
        <v>451</v>
      </c>
      <c r="B60">
        <f t="shared" si="4"/>
        <v>61492.417146036547</v>
      </c>
      <c r="C60" s="35">
        <f t="shared" si="5"/>
        <v>-1.3927124375158084E-2</v>
      </c>
      <c r="D60" s="34">
        <f t="shared" si="6"/>
        <v>-7.9601182139962631E-2</v>
      </c>
      <c r="E60">
        <f t="shared" si="7"/>
        <v>20.75</v>
      </c>
      <c r="F60" t="s">
        <v>204</v>
      </c>
      <c r="G60">
        <v>-8.4008373650911796</v>
      </c>
      <c r="H60">
        <v>-6.549731903485255</v>
      </c>
      <c r="I60">
        <v>-2.4100676818950935</v>
      </c>
      <c r="J60">
        <v>-5.8534405644959566</v>
      </c>
      <c r="K60">
        <v>3.2853838333905339</v>
      </c>
      <c r="L60">
        <v>3.4024535155179314</v>
      </c>
      <c r="M60">
        <v>3.6294953234867817</v>
      </c>
      <c r="N60">
        <v>-1.1386686462231885</v>
      </c>
      <c r="O60">
        <v>3.5828587235507192</v>
      </c>
      <c r="P60">
        <v>6.9833403838341344</v>
      </c>
      <c r="Q60">
        <v>2.6749479341675881</v>
      </c>
      <c r="R60">
        <v>3.2771333634524566</v>
      </c>
      <c r="S60">
        <v>2.0956054166334566</v>
      </c>
      <c r="T60">
        <v>3.5713202430295708E-2</v>
      </c>
      <c r="U60">
        <v>-4.3066639566914251</v>
      </c>
      <c r="V60">
        <v>-0.25698277339634906</v>
      </c>
      <c r="W60" s="32">
        <v>-1.4037589015648146</v>
      </c>
      <c r="X60" t="s">
        <v>504</v>
      </c>
      <c r="Y60">
        <v>25</v>
      </c>
      <c r="Z60">
        <v>24.4</v>
      </c>
      <c r="AA60">
        <v>23.8</v>
      </c>
      <c r="AB60">
        <v>23.2</v>
      </c>
      <c r="AC60">
        <v>22.6</v>
      </c>
      <c r="AD60">
        <v>22</v>
      </c>
      <c r="AE60">
        <v>21.5</v>
      </c>
      <c r="AF60">
        <v>21</v>
      </c>
      <c r="AG60">
        <v>20.5</v>
      </c>
      <c r="AH60">
        <v>20</v>
      </c>
      <c r="AI60">
        <v>19.399999999999999</v>
      </c>
      <c r="AJ60">
        <v>18.8</v>
      </c>
      <c r="AK60">
        <v>18.3</v>
      </c>
      <c r="AL60">
        <v>17.7</v>
      </c>
      <c r="AM60">
        <v>17.2</v>
      </c>
      <c r="AN60">
        <v>16.600000000000001</v>
      </c>
      <c r="AO60" t="s">
        <v>451</v>
      </c>
      <c r="AP60">
        <v>64290.034685003302</v>
      </c>
      <c r="AQ60">
        <v>65278.880596012583</v>
      </c>
      <c r="AR60">
        <v>65584.207936564009</v>
      </c>
      <c r="AS60">
        <v>66182.542343242501</v>
      </c>
      <c r="AT60">
        <v>68645.803622334322</v>
      </c>
      <c r="AU60">
        <v>69196.540557779459</v>
      </c>
      <c r="AV60">
        <v>68364.762956225968</v>
      </c>
      <c r="AW60">
        <v>67101.020214749296</v>
      </c>
      <c r="AX60">
        <v>63407.115808361181</v>
      </c>
      <c r="AY60">
        <v>59251.32650241752</v>
      </c>
      <c r="AZ60">
        <v>59219.949505330893</v>
      </c>
      <c r="BA60">
        <v>60889.399294581883</v>
      </c>
      <c r="BB60">
        <v>60533.876997786101</v>
      </c>
      <c r="BC60">
        <v>53908.951694647199</v>
      </c>
      <c r="BD60">
        <v>50847.352267193979</v>
      </c>
      <c r="BE60">
        <v>51301.893634973523</v>
      </c>
      <c r="BF60">
        <v>51367.432865417461</v>
      </c>
    </row>
    <row r="61" spans="1:58" x14ac:dyDescent="0.25">
      <c r="A61" t="s">
        <v>390</v>
      </c>
      <c r="B61">
        <f t="shared" si="4"/>
        <v>59933.401267808025</v>
      </c>
      <c r="C61" s="35">
        <f t="shared" si="5"/>
        <v>1.53006592444902E-2</v>
      </c>
      <c r="D61" s="34">
        <f t="shared" si="6"/>
        <v>3.2131499053038013</v>
      </c>
      <c r="E61">
        <f t="shared" si="7"/>
        <v>8.0687499999999996</v>
      </c>
      <c r="F61" t="s">
        <v>204</v>
      </c>
      <c r="G61">
        <v>4.686845782874359</v>
      </c>
      <c r="H61">
        <v>3.2808194912517408</v>
      </c>
      <c r="I61">
        <v>5.6692316075743036E-2</v>
      </c>
      <c r="J61">
        <v>4.2686466385403063</v>
      </c>
      <c r="K61">
        <v>5.0744603214337713</v>
      </c>
      <c r="L61">
        <v>2.8290573817452964</v>
      </c>
      <c r="M61">
        <v>3.49431175959971</v>
      </c>
      <c r="N61">
        <v>3.1412294036534822</v>
      </c>
      <c r="O61">
        <v>3.2709440293173451</v>
      </c>
      <c r="P61">
        <v>4.4713095859865124</v>
      </c>
      <c r="Q61">
        <v>2.9358203805856053</v>
      </c>
      <c r="R61">
        <v>2.3145872121973436</v>
      </c>
      <c r="S61">
        <v>2.5069770574804409</v>
      </c>
      <c r="T61">
        <v>1.2027546425582092</v>
      </c>
      <c r="U61">
        <v>5.4155701344880489</v>
      </c>
      <c r="V61">
        <v>3.6921324709939363</v>
      </c>
      <c r="W61" s="32">
        <v>1.9813897813827646</v>
      </c>
      <c r="X61" t="s">
        <v>504</v>
      </c>
      <c r="Y61">
        <v>8.1</v>
      </c>
      <c r="Z61">
        <v>8.1</v>
      </c>
      <c r="AA61">
        <v>8.1</v>
      </c>
      <c r="AB61">
        <v>8.1</v>
      </c>
      <c r="AC61">
        <v>8.1</v>
      </c>
      <c r="AD61">
        <v>8.1</v>
      </c>
      <c r="AE61">
        <v>8.1</v>
      </c>
      <c r="AF61">
        <v>8.1</v>
      </c>
      <c r="AG61">
        <v>8.1</v>
      </c>
      <c r="AH61">
        <v>8.1999999999999993</v>
      </c>
      <c r="AI61">
        <v>8.1999999999999993</v>
      </c>
      <c r="AJ61">
        <v>8.1</v>
      </c>
      <c r="AK61">
        <v>8</v>
      </c>
      <c r="AL61">
        <v>8</v>
      </c>
      <c r="AM61">
        <v>7.9</v>
      </c>
      <c r="AN61">
        <v>7.8</v>
      </c>
      <c r="AO61" t="s">
        <v>390</v>
      </c>
      <c r="AP61">
        <v>54152.17161521771</v>
      </c>
      <c r="AQ61">
        <v>55545.01845914992</v>
      </c>
      <c r="AR61">
        <v>52995.504633803437</v>
      </c>
      <c r="AS61">
        <v>55227.891371542297</v>
      </c>
      <c r="AT61">
        <v>55398.844230235372</v>
      </c>
      <c r="AU61">
        <v>56114.312823479762</v>
      </c>
      <c r="AV61">
        <v>56098.275304401788</v>
      </c>
      <c r="AW61">
        <v>57740.222288298552</v>
      </c>
      <c r="AX61">
        <v>59361.101003767471</v>
      </c>
      <c r="AY61">
        <v>61074.48495194775</v>
      </c>
      <c r="AZ61">
        <v>63237.906539513679</v>
      </c>
      <c r="BA61">
        <v>64638.513036377059</v>
      </c>
      <c r="BB61">
        <v>65850.635750080939</v>
      </c>
      <c r="BC61">
        <v>62364.373970142478</v>
      </c>
      <c r="BD61">
        <v>62723.938062950263</v>
      </c>
      <c r="BE61">
        <v>67299.892329203998</v>
      </c>
      <c r="BF61">
        <v>69044.735182624019</v>
      </c>
    </row>
    <row r="62" spans="1:58" x14ac:dyDescent="0.25">
      <c r="A62" t="s">
        <v>163</v>
      </c>
      <c r="B62">
        <f t="shared" si="4"/>
        <v>58819.805625079658</v>
      </c>
      <c r="C62" s="35">
        <f t="shared" si="5"/>
        <v>1.0426408751982086E-2</v>
      </c>
      <c r="D62" s="34">
        <f t="shared" si="6"/>
        <v>-1.0554151041853375</v>
      </c>
      <c r="E62">
        <f t="shared" si="7"/>
        <v>30.337500000000002</v>
      </c>
      <c r="F62" t="s">
        <v>204</v>
      </c>
      <c r="G62">
        <v>1.0939128662318838</v>
      </c>
      <c r="H62">
        <v>1.4099517366276477</v>
      </c>
      <c r="I62">
        <v>1.4314299085910942</v>
      </c>
      <c r="J62">
        <v>1.0079649397511266</v>
      </c>
      <c r="K62">
        <v>1.1208633976416693</v>
      </c>
      <c r="L62">
        <v>1.5596153128007317</v>
      </c>
      <c r="M62">
        <v>-0.99527921026306787</v>
      </c>
      <c r="N62">
        <v>-4.4552112453295631</v>
      </c>
      <c r="O62">
        <v>-4.5415923544350214</v>
      </c>
      <c r="P62">
        <v>-3.7518091160480607</v>
      </c>
      <c r="Q62">
        <v>-2.6879942835723085</v>
      </c>
      <c r="R62">
        <v>-2.1485483480791312</v>
      </c>
      <c r="S62">
        <v>-1.3164061670933904</v>
      </c>
      <c r="T62">
        <v>-1.5804969588615567</v>
      </c>
      <c r="U62">
        <v>-1.2577020977278279</v>
      </c>
      <c r="V62">
        <v>-0.72850876222311289</v>
      </c>
      <c r="W62" s="32">
        <v>-2.1022463891618455</v>
      </c>
      <c r="X62" t="s">
        <v>504</v>
      </c>
      <c r="Y62">
        <v>38</v>
      </c>
      <c r="Z62">
        <v>36.9</v>
      </c>
      <c r="AA62">
        <v>35.9</v>
      </c>
      <c r="AB62">
        <v>34.799999999999997</v>
      </c>
      <c r="AC62">
        <v>33.700000000000003</v>
      </c>
      <c r="AD62">
        <v>32.6</v>
      </c>
      <c r="AE62">
        <v>31.5</v>
      </c>
      <c r="AF62">
        <v>30.6</v>
      </c>
      <c r="AG62">
        <v>29.5</v>
      </c>
      <c r="AH62">
        <v>28.6</v>
      </c>
      <c r="AI62">
        <v>27.7</v>
      </c>
      <c r="AJ62">
        <v>26.8</v>
      </c>
      <c r="AK62">
        <v>25.9</v>
      </c>
      <c r="AL62">
        <v>25.1</v>
      </c>
      <c r="AM62">
        <v>24.3</v>
      </c>
      <c r="AN62">
        <v>23.5</v>
      </c>
      <c r="AO62" t="s">
        <v>163</v>
      </c>
      <c r="AP62">
        <v>48661.294321127833</v>
      </c>
      <c r="AQ62">
        <v>51485.463420441767</v>
      </c>
      <c r="AR62">
        <v>51234.097173396942</v>
      </c>
      <c r="AS62">
        <v>52692.856707384308</v>
      </c>
      <c r="AT62">
        <v>54699.642852907513</v>
      </c>
      <c r="AU62">
        <v>59510.641255137263</v>
      </c>
      <c r="AV62">
        <v>60371.510692033102</v>
      </c>
      <c r="AW62">
        <v>57766.246738806571</v>
      </c>
      <c r="AX62">
        <v>58632.236434712941</v>
      </c>
      <c r="AY62">
        <v>64610.981465352212</v>
      </c>
      <c r="AZ62">
        <v>65070.403884359315</v>
      </c>
      <c r="BA62">
        <v>65196.814467022894</v>
      </c>
      <c r="BB62">
        <v>67734.708731198552</v>
      </c>
      <c r="BC62">
        <v>62213.068098254873</v>
      </c>
      <c r="BD62">
        <v>61228.614632075849</v>
      </c>
      <c r="BE62">
        <v>61382.263053170333</v>
      </c>
      <c r="BF62">
        <v>57445.851698972052</v>
      </c>
    </row>
    <row r="63" spans="1:58" x14ac:dyDescent="0.25">
      <c r="A63" t="s">
        <v>151</v>
      </c>
      <c r="B63">
        <f t="shared" si="4"/>
        <v>58547.390464934397</v>
      </c>
      <c r="C63" s="35">
        <f t="shared" si="5"/>
        <v>2.0812317677274539E-2</v>
      </c>
      <c r="D63" s="34">
        <f t="shared" si="6"/>
        <v>4.6599405906561309</v>
      </c>
      <c r="E63">
        <f t="shared" si="7"/>
        <v>9.1750000000000007</v>
      </c>
      <c r="F63" t="s">
        <v>204</v>
      </c>
      <c r="G63">
        <v>5.7095111569438171</v>
      </c>
      <c r="H63">
        <v>6.8830228100626378</v>
      </c>
      <c r="I63">
        <v>4.8996458942875254</v>
      </c>
      <c r="J63">
        <v>5.2230014312504895</v>
      </c>
      <c r="K63">
        <v>5.343594807682436</v>
      </c>
      <c r="L63">
        <v>11.790157872827765</v>
      </c>
      <c r="M63">
        <v>1.6090125757873692</v>
      </c>
      <c r="N63">
        <v>6.64305841999452</v>
      </c>
      <c r="O63">
        <v>4.6342339444993215</v>
      </c>
      <c r="P63">
        <v>-0.89708247391007634</v>
      </c>
      <c r="Q63">
        <v>4.1327068008177097</v>
      </c>
      <c r="R63">
        <v>2.6422307034870403</v>
      </c>
      <c r="S63">
        <v>2.362109889383059</v>
      </c>
      <c r="T63">
        <v>0.98397114797419449</v>
      </c>
      <c r="U63">
        <v>5.6739308857967377</v>
      </c>
      <c r="V63">
        <v>12.150738858080615</v>
      </c>
      <c r="W63" s="32">
        <v>-0.5648546838109223</v>
      </c>
      <c r="X63" t="s">
        <v>504</v>
      </c>
      <c r="Y63">
        <v>12.7</v>
      </c>
      <c r="Z63">
        <v>11.9</v>
      </c>
      <c r="AA63">
        <v>11.3</v>
      </c>
      <c r="AB63">
        <v>10.8</v>
      </c>
      <c r="AC63">
        <v>10.3</v>
      </c>
      <c r="AD63">
        <v>10</v>
      </c>
      <c r="AE63">
        <v>9.6999999999999993</v>
      </c>
      <c r="AF63">
        <v>9.3000000000000007</v>
      </c>
      <c r="AG63">
        <v>8.9</v>
      </c>
      <c r="AH63">
        <v>8.5</v>
      </c>
      <c r="AI63">
        <v>8</v>
      </c>
      <c r="AJ63">
        <v>7.7</v>
      </c>
      <c r="AK63">
        <v>7.3</v>
      </c>
      <c r="AL63">
        <v>7</v>
      </c>
      <c r="AM63">
        <v>6.8</v>
      </c>
      <c r="AN63">
        <v>6.6</v>
      </c>
      <c r="AO63" t="s">
        <v>151</v>
      </c>
      <c r="AP63">
        <v>46480.308838407975</v>
      </c>
      <c r="AQ63">
        <v>48661.819912100167</v>
      </c>
      <c r="AR63">
        <v>49703.75959815742</v>
      </c>
      <c r="AS63">
        <v>53292.806990104524</v>
      </c>
      <c r="AT63">
        <v>53730.160421784371</v>
      </c>
      <c r="AU63">
        <v>56045.891596436377</v>
      </c>
      <c r="AV63">
        <v>58629.047628634398</v>
      </c>
      <c r="AW63">
        <v>59309.810579704346</v>
      </c>
      <c r="AX63">
        <v>60671.285939765192</v>
      </c>
      <c r="AY63">
        <v>61911.992150128048</v>
      </c>
      <c r="AZ63">
        <v>63187.920831160627</v>
      </c>
      <c r="BA63">
        <v>63719.35465075363</v>
      </c>
      <c r="BB63">
        <v>64280.112090872768</v>
      </c>
      <c r="BC63">
        <v>62716.931832673814</v>
      </c>
      <c r="BD63">
        <v>63416.473067130144</v>
      </c>
      <c r="BE63">
        <v>64922.533449951807</v>
      </c>
      <c r="BF63">
        <v>64625.428326119203</v>
      </c>
    </row>
    <row r="64" spans="1:58" x14ac:dyDescent="0.25">
      <c r="A64" t="s">
        <v>148</v>
      </c>
      <c r="B64">
        <f t="shared" si="4"/>
        <v>58144.909138926261</v>
      </c>
      <c r="C64" s="35">
        <f t="shared" si="5"/>
        <v>2.4814533617611989E-2</v>
      </c>
      <c r="D64" s="34">
        <f t="shared" si="6"/>
        <v>6.2414927219898848</v>
      </c>
      <c r="E64">
        <f t="shared" si="7"/>
        <v>8.6875</v>
      </c>
      <c r="F64" t="s">
        <v>204</v>
      </c>
      <c r="G64">
        <v>31.227531881077329</v>
      </c>
      <c r="H64">
        <v>18.899763810066673</v>
      </c>
      <c r="I64">
        <v>7.4901573261347973</v>
      </c>
      <c r="J64">
        <v>3.6305481899613317</v>
      </c>
      <c r="K64">
        <v>3.6437787104741699</v>
      </c>
      <c r="L64">
        <v>3.293739963738898</v>
      </c>
      <c r="M64">
        <v>3.5612611623470061</v>
      </c>
      <c r="N64">
        <v>1.9133002442087297</v>
      </c>
      <c r="O64">
        <v>4.3717826270992388</v>
      </c>
      <c r="P64">
        <v>2.7581777035940398</v>
      </c>
      <c r="Q64">
        <v>3.3844183495398998</v>
      </c>
      <c r="R64">
        <v>2.7269193821992981</v>
      </c>
      <c r="S64">
        <v>3.2247639691717644</v>
      </c>
      <c r="T64">
        <v>5.108161749587163</v>
      </c>
      <c r="U64">
        <v>2.9739238444207894</v>
      </c>
      <c r="V64">
        <v>3.5603390857947907</v>
      </c>
      <c r="W64" s="32">
        <v>4.336808274412105</v>
      </c>
      <c r="X64" t="s">
        <v>504</v>
      </c>
      <c r="Y64">
        <v>11.9</v>
      </c>
      <c r="Z64">
        <v>11.4</v>
      </c>
      <c r="AA64">
        <v>11.1</v>
      </c>
      <c r="AB64">
        <v>10.8</v>
      </c>
      <c r="AC64">
        <v>10.3</v>
      </c>
      <c r="AD64">
        <v>9.8000000000000007</v>
      </c>
      <c r="AE64">
        <v>9.1999999999999993</v>
      </c>
      <c r="AF64">
        <v>8.6999999999999993</v>
      </c>
      <c r="AG64">
        <v>8.1999999999999993</v>
      </c>
      <c r="AH64">
        <v>7.7</v>
      </c>
      <c r="AI64">
        <v>7.3</v>
      </c>
      <c r="AJ64">
        <v>7</v>
      </c>
      <c r="AK64">
        <v>6.7</v>
      </c>
      <c r="AL64">
        <v>6.5</v>
      </c>
      <c r="AM64">
        <v>6.3</v>
      </c>
      <c r="AN64">
        <v>6.1</v>
      </c>
      <c r="AO64" t="s">
        <v>148</v>
      </c>
      <c r="AP64">
        <v>48644.143895164205</v>
      </c>
      <c r="AQ64">
        <v>50145.02442301203</v>
      </c>
      <c r="AR64">
        <v>50198.732882237862</v>
      </c>
      <c r="AS64">
        <v>53009.862184814789</v>
      </c>
      <c r="AT64">
        <v>56070.37132711149</v>
      </c>
      <c r="AU64">
        <v>56938.364598493194</v>
      </c>
      <c r="AV64">
        <v>56593.008314728228</v>
      </c>
      <c r="AW64">
        <v>56237.839757840884</v>
      </c>
      <c r="AX64">
        <v>57104.035011567707</v>
      </c>
      <c r="AY64">
        <v>59037.222289535312</v>
      </c>
      <c r="AZ64">
        <v>57993.436821697833</v>
      </c>
      <c r="BA64">
        <v>59414.759900868339</v>
      </c>
      <c r="BB64">
        <v>60215.620188112822</v>
      </c>
      <c r="BC64">
        <v>59780.290948356065</v>
      </c>
      <c r="BD64">
        <v>65312.372456795143</v>
      </c>
      <c r="BE64">
        <v>69764.643204773252</v>
      </c>
      <c r="BF64">
        <v>72003.727156637193</v>
      </c>
    </row>
    <row r="65" spans="1:58" x14ac:dyDescent="0.25">
      <c r="A65" t="s">
        <v>162</v>
      </c>
      <c r="B65">
        <f t="shared" si="4"/>
        <v>57463.539168104522</v>
      </c>
      <c r="C65" s="35">
        <f t="shared" si="5"/>
        <v>5.2395739897725946E-3</v>
      </c>
      <c r="D65" s="34">
        <f t="shared" si="6"/>
        <v>0.79293752541621521</v>
      </c>
      <c r="E65">
        <f t="shared" si="7"/>
        <v>25.737500000000001</v>
      </c>
      <c r="F65" t="s">
        <v>204</v>
      </c>
      <c r="G65">
        <v>1.1838181536619024</v>
      </c>
      <c r="H65">
        <v>1.4627734457178678</v>
      </c>
      <c r="I65">
        <v>1.8274216466826148</v>
      </c>
      <c r="J65">
        <v>1.2939046748781804</v>
      </c>
      <c r="K65">
        <v>1.1776732910117136</v>
      </c>
      <c r="L65">
        <v>0.66055195389879517</v>
      </c>
      <c r="M65">
        <v>0.73655906511163394</v>
      </c>
      <c r="N65">
        <v>0.62868896839100608</v>
      </c>
      <c r="O65">
        <v>-0.28683229067643784</v>
      </c>
      <c r="P65">
        <v>0.90630070599746082</v>
      </c>
      <c r="Q65">
        <v>0.64790269634489916</v>
      </c>
      <c r="R65">
        <v>0.75357608855213054</v>
      </c>
      <c r="S65">
        <v>0.71394730801569128</v>
      </c>
      <c r="T65">
        <v>0.69381601477284249</v>
      </c>
      <c r="U65">
        <v>0.46664275080402773</v>
      </c>
      <c r="V65">
        <v>0.10640762912747399</v>
      </c>
      <c r="W65" s="32">
        <v>0.50678582978385722</v>
      </c>
      <c r="X65" t="s">
        <v>504</v>
      </c>
      <c r="Y65">
        <v>31</v>
      </c>
      <c r="Z65">
        <v>29.8</v>
      </c>
      <c r="AA65">
        <v>28.7</v>
      </c>
      <c r="AB65">
        <v>27.8</v>
      </c>
      <c r="AC65">
        <v>27.1</v>
      </c>
      <c r="AD65">
        <v>26.5</v>
      </c>
      <c r="AE65">
        <v>26</v>
      </c>
      <c r="AF65">
        <v>25.7</v>
      </c>
      <c r="AG65">
        <v>25.3</v>
      </c>
      <c r="AH65">
        <v>24.9</v>
      </c>
      <c r="AI65">
        <v>24.5</v>
      </c>
      <c r="AJ65">
        <v>24</v>
      </c>
      <c r="AK65">
        <v>23.5</v>
      </c>
      <c r="AL65">
        <v>22.9</v>
      </c>
      <c r="AM65">
        <v>22.3</v>
      </c>
      <c r="AN65">
        <v>21.8</v>
      </c>
      <c r="AO65" t="s">
        <v>162</v>
      </c>
      <c r="AP65">
        <v>54650.233466454636</v>
      </c>
      <c r="AQ65">
        <v>53634.526625595994</v>
      </c>
      <c r="AR65">
        <v>52813.630212803495</v>
      </c>
      <c r="AS65">
        <v>53796.31562662396</v>
      </c>
      <c r="AT65">
        <v>54231.210970207329</v>
      </c>
      <c r="AU65">
        <v>55038.024464641669</v>
      </c>
      <c r="AV65">
        <v>53386.267278927706</v>
      </c>
      <c r="AW65">
        <v>58362.932747918596</v>
      </c>
      <c r="AX65">
        <v>58671.082934115082</v>
      </c>
      <c r="AY65">
        <v>59215.430073436029</v>
      </c>
      <c r="AZ65">
        <v>60568.307310517004</v>
      </c>
      <c r="BA65">
        <v>60730.42471353733</v>
      </c>
      <c r="BB65">
        <v>60494.513858994142</v>
      </c>
      <c r="BC65">
        <v>61217.570618558071</v>
      </c>
      <c r="BD65">
        <v>61653.702756252693</v>
      </c>
      <c r="BE65">
        <v>58999.739134772557</v>
      </c>
      <c r="BF65">
        <v>59416.253064420423</v>
      </c>
    </row>
    <row r="66" spans="1:58" x14ac:dyDescent="0.25">
      <c r="A66" t="s">
        <v>153</v>
      </c>
      <c r="B66">
        <f t="shared" ref="B66:B97" si="8">AVERAGE(AP66:BF66)</f>
        <v>56904.158424442983</v>
      </c>
      <c r="C66" s="35">
        <f t="shared" ref="C66:C97" si="9">(BF66/AP66)^(1/16)-1</f>
        <v>7.7984790449590058E-3</v>
      </c>
      <c r="D66" s="34">
        <f t="shared" ref="D66:D97" si="10">AVERAGE(G66:W66)</f>
        <v>4.1446412693912222</v>
      </c>
      <c r="E66">
        <f t="shared" ref="E66:E97" si="11">AVERAGE(Y66:AN66)</f>
        <v>9.3562499999999993</v>
      </c>
      <c r="F66" t="s">
        <v>204</v>
      </c>
      <c r="G66">
        <v>8.7982856220567349</v>
      </c>
      <c r="H66">
        <v>6.1727144858276457</v>
      </c>
      <c r="I66">
        <v>2.7604508220662325</v>
      </c>
      <c r="J66">
        <v>3.2043820980149844</v>
      </c>
      <c r="K66">
        <v>4.8398170228878126</v>
      </c>
      <c r="L66">
        <v>3.4674416392768683</v>
      </c>
      <c r="M66">
        <v>3.72036775399161</v>
      </c>
      <c r="N66">
        <v>0.53580790535131428</v>
      </c>
      <c r="O66">
        <v>2.9470277915332943</v>
      </c>
      <c r="P66">
        <v>5.1475548978381331</v>
      </c>
      <c r="Q66">
        <v>3.3672655800035747</v>
      </c>
      <c r="R66">
        <v>5.1149486791475729</v>
      </c>
      <c r="S66">
        <v>4.3589249338385523</v>
      </c>
      <c r="T66">
        <v>6.2242186939770447E-2</v>
      </c>
      <c r="U66">
        <v>4.9731529498919871</v>
      </c>
      <c r="V66">
        <v>6.2294745521922641</v>
      </c>
      <c r="W66" s="32">
        <v>4.7590426587924224</v>
      </c>
      <c r="X66" t="s">
        <v>504</v>
      </c>
      <c r="Y66">
        <v>12.4</v>
      </c>
      <c r="Z66">
        <v>11.6</v>
      </c>
      <c r="AA66">
        <v>10.8</v>
      </c>
      <c r="AB66">
        <v>10.3</v>
      </c>
      <c r="AC66">
        <v>10.1</v>
      </c>
      <c r="AD66">
        <v>10.3</v>
      </c>
      <c r="AE66">
        <v>10.7</v>
      </c>
      <c r="AF66">
        <v>11.2</v>
      </c>
      <c r="AG66">
        <v>11.2</v>
      </c>
      <c r="AH66">
        <v>10.6</v>
      </c>
      <c r="AI66">
        <v>9.5</v>
      </c>
      <c r="AJ66">
        <v>8.1999999999999993</v>
      </c>
      <c r="AK66">
        <v>7</v>
      </c>
      <c r="AL66">
        <v>6</v>
      </c>
      <c r="AM66">
        <v>5.2</v>
      </c>
      <c r="AN66">
        <v>4.5999999999999996</v>
      </c>
      <c r="AO66" t="s">
        <v>153</v>
      </c>
      <c r="AP66">
        <v>53867.964008093404</v>
      </c>
      <c r="AQ66">
        <v>55196.243277233989</v>
      </c>
      <c r="AR66">
        <v>53648.570160752795</v>
      </c>
      <c r="AS66">
        <v>57628.542676037709</v>
      </c>
      <c r="AT66">
        <v>56078.097506818027</v>
      </c>
      <c r="AU66">
        <v>55816.700422322356</v>
      </c>
      <c r="AV66">
        <v>55175.675032693471</v>
      </c>
      <c r="AW66">
        <v>56471.336663408925</v>
      </c>
      <c r="AX66">
        <v>57495.167875027742</v>
      </c>
      <c r="AY66">
        <v>57751.35093684958</v>
      </c>
      <c r="AZ66">
        <v>57255.565605361131</v>
      </c>
      <c r="BA66">
        <v>58230.720305773524</v>
      </c>
      <c r="BB66">
        <v>57479.345028383301</v>
      </c>
      <c r="BC66">
        <v>55587.897950567865</v>
      </c>
      <c r="BD66">
        <v>58476.514138799634</v>
      </c>
      <c r="BE66">
        <v>60213.824243087358</v>
      </c>
      <c r="BF66">
        <v>60997.177384319795</v>
      </c>
    </row>
    <row r="67" spans="1:58" x14ac:dyDescent="0.25">
      <c r="A67" t="s">
        <v>325</v>
      </c>
      <c r="B67">
        <f t="shared" si="8"/>
        <v>51881.021799546485</v>
      </c>
      <c r="C67" s="35">
        <f t="shared" si="9"/>
        <v>5.5099815337129598E-3</v>
      </c>
      <c r="D67" s="34">
        <f t="shared" si="10"/>
        <v>0.60006413093831534</v>
      </c>
      <c r="E67">
        <f t="shared" si="11"/>
        <v>16.412500000000001</v>
      </c>
      <c r="F67" t="s">
        <v>204</v>
      </c>
      <c r="G67">
        <v>0.57670701790720358</v>
      </c>
      <c r="H67">
        <v>0.48018780362275643</v>
      </c>
      <c r="I67">
        <v>0.71648492319809176</v>
      </c>
      <c r="J67">
        <v>0.74957175760958838</v>
      </c>
      <c r="K67">
        <v>0.68303665893040211</v>
      </c>
      <c r="L67">
        <v>0.72383188687992261</v>
      </c>
      <c r="M67">
        <v>0.61893186428080516</v>
      </c>
      <c r="N67">
        <v>0.45733551274353162</v>
      </c>
      <c r="O67">
        <v>0.50218890932498994</v>
      </c>
      <c r="P67">
        <v>0.73631750670125207</v>
      </c>
      <c r="Q67">
        <v>1.0313787647491337</v>
      </c>
      <c r="R67">
        <v>0.7197628313743295</v>
      </c>
      <c r="S67">
        <v>0.53164198502220106</v>
      </c>
      <c r="T67">
        <v>0.55978362578640328</v>
      </c>
      <c r="U67">
        <v>0.39682881393779273</v>
      </c>
      <c r="V67">
        <v>0.36284947059065131</v>
      </c>
      <c r="W67" s="32">
        <v>0.35425089329230663</v>
      </c>
      <c r="X67" t="s">
        <v>504</v>
      </c>
      <c r="Y67">
        <v>23.2</v>
      </c>
      <c r="Z67">
        <v>21.7</v>
      </c>
      <c r="AA67">
        <v>20.399999999999999</v>
      </c>
      <c r="AB67">
        <v>19.3</v>
      </c>
      <c r="AC67">
        <v>18.3</v>
      </c>
      <c r="AD67">
        <v>17.5</v>
      </c>
      <c r="AE67">
        <v>16.8</v>
      </c>
      <c r="AF67">
        <v>16.100000000000001</v>
      </c>
      <c r="AG67">
        <v>15.5</v>
      </c>
      <c r="AH67">
        <v>14.9</v>
      </c>
      <c r="AI67">
        <v>14.3</v>
      </c>
      <c r="AJ67">
        <v>13.9</v>
      </c>
      <c r="AK67">
        <v>13.4</v>
      </c>
      <c r="AL67">
        <v>12.9</v>
      </c>
      <c r="AM67">
        <v>12.4</v>
      </c>
      <c r="AN67">
        <v>12</v>
      </c>
      <c r="AO67" t="s">
        <v>325</v>
      </c>
      <c r="AP67">
        <v>49573.248209683785</v>
      </c>
      <c r="AQ67">
        <v>51065.212946367596</v>
      </c>
      <c r="AR67">
        <v>50285.60810206383</v>
      </c>
      <c r="AS67">
        <v>54227.24664061307</v>
      </c>
      <c r="AT67">
        <v>56355.488942847034</v>
      </c>
      <c r="AU67">
        <v>52751.50518863168</v>
      </c>
      <c r="AV67">
        <v>50407.352030181777</v>
      </c>
      <c r="AW67">
        <v>52654.341157791641</v>
      </c>
      <c r="AX67">
        <v>49967.297089158455</v>
      </c>
      <c r="AY67">
        <v>52908.504223902506</v>
      </c>
      <c r="AZ67">
        <v>52083.050886781944</v>
      </c>
      <c r="BA67">
        <v>50193.103880367678</v>
      </c>
      <c r="BB67">
        <v>47706.512929548539</v>
      </c>
      <c r="BC67">
        <v>51473.048185931068</v>
      </c>
      <c r="BD67">
        <v>53643.606239578985</v>
      </c>
      <c r="BE67">
        <v>52553.299968097788</v>
      </c>
      <c r="BF67">
        <v>54128.943970742839</v>
      </c>
    </row>
    <row r="68" spans="1:58" x14ac:dyDescent="0.25">
      <c r="A68" t="s">
        <v>279</v>
      </c>
      <c r="B68">
        <f t="shared" si="8"/>
        <v>51647.275490424872</v>
      </c>
      <c r="C68" s="35">
        <f t="shared" si="9"/>
        <v>2.3999410398725329E-2</v>
      </c>
      <c r="D68" s="34">
        <f t="shared" si="10"/>
        <v>2.7054083312209292</v>
      </c>
      <c r="E68">
        <f t="shared" si="11"/>
        <v>24.393749999999997</v>
      </c>
      <c r="F68" t="s">
        <v>204</v>
      </c>
      <c r="G68">
        <v>8.8763360633727189</v>
      </c>
      <c r="H68">
        <v>5.8314126186487991</v>
      </c>
      <c r="I68">
        <v>3.548351180195739</v>
      </c>
      <c r="J68">
        <v>2.9160165755014087</v>
      </c>
      <c r="K68">
        <v>-0.20454284880752679</v>
      </c>
      <c r="L68">
        <v>1.0023407177404908</v>
      </c>
      <c r="M68">
        <v>1.4534342076972695</v>
      </c>
      <c r="N68">
        <v>1.5092504225352112</v>
      </c>
      <c r="O68">
        <v>2.1025812840132576</v>
      </c>
      <c r="P68">
        <v>2.4385627814276227</v>
      </c>
      <c r="Q68">
        <v>2.9830155091769468</v>
      </c>
      <c r="R68">
        <v>3.100400775791865</v>
      </c>
      <c r="S68">
        <v>2.8273294496068617</v>
      </c>
      <c r="T68">
        <v>1.5246294899717194</v>
      </c>
      <c r="U68">
        <v>1.2061786105566477</v>
      </c>
      <c r="V68">
        <v>2.3911808096907872</v>
      </c>
      <c r="W68" s="32">
        <v>2.4854639836359729</v>
      </c>
      <c r="X68" t="s">
        <v>504</v>
      </c>
      <c r="Y68">
        <v>32.700000000000003</v>
      </c>
      <c r="Z68">
        <v>31.3</v>
      </c>
      <c r="AA68">
        <v>30</v>
      </c>
      <c r="AB68">
        <v>28.7</v>
      </c>
      <c r="AC68">
        <v>27.5</v>
      </c>
      <c r="AD68">
        <v>26.3</v>
      </c>
      <c r="AE68">
        <v>25.2</v>
      </c>
      <c r="AF68">
        <v>24.2</v>
      </c>
      <c r="AG68">
        <v>23.2</v>
      </c>
      <c r="AH68">
        <v>22.4</v>
      </c>
      <c r="AI68">
        <v>21.6</v>
      </c>
      <c r="AJ68">
        <v>20.9</v>
      </c>
      <c r="AK68">
        <v>20.100000000000001</v>
      </c>
      <c r="AL68">
        <v>19.399999999999999</v>
      </c>
      <c r="AM68">
        <v>18.7</v>
      </c>
      <c r="AN68">
        <v>18.100000000000001</v>
      </c>
      <c r="AO68" t="s">
        <v>279</v>
      </c>
      <c r="AP68">
        <v>41744.156466404973</v>
      </c>
      <c r="AQ68">
        <v>43914.996275020392</v>
      </c>
      <c r="AR68">
        <v>44904.91946646422</v>
      </c>
      <c r="AS68">
        <v>44658.909573828474</v>
      </c>
      <c r="AT68">
        <v>46519.731196321154</v>
      </c>
      <c r="AU68">
        <v>47179.789585955965</v>
      </c>
      <c r="AV68">
        <v>47491.159953345101</v>
      </c>
      <c r="AW68">
        <v>48092.627336630518</v>
      </c>
      <c r="AX68">
        <v>50355.182528795151</v>
      </c>
      <c r="AY68">
        <v>51530.244156081477</v>
      </c>
      <c r="AZ68">
        <v>54145.800006297752</v>
      </c>
      <c r="BA68">
        <v>56810.052632124112</v>
      </c>
      <c r="BB68">
        <v>59034.250154525405</v>
      </c>
      <c r="BC68">
        <v>60872.782404629004</v>
      </c>
      <c r="BD68">
        <v>59386.105257142524</v>
      </c>
      <c r="BE68">
        <v>60354.385364618276</v>
      </c>
      <c r="BF68">
        <v>61008.590979038156</v>
      </c>
    </row>
    <row r="69" spans="1:58" x14ac:dyDescent="0.25">
      <c r="A69" t="s">
        <v>312</v>
      </c>
      <c r="B69">
        <f t="shared" si="8"/>
        <v>51354.385548585706</v>
      </c>
      <c r="C69" s="35">
        <f t="shared" si="9"/>
        <v>0.11062304890594965</v>
      </c>
      <c r="D69" s="34">
        <f t="shared" si="10"/>
        <v>12.647800095285474</v>
      </c>
      <c r="E69">
        <f t="shared" si="11"/>
        <v>33.356250000000003</v>
      </c>
      <c r="F69" t="s">
        <v>204</v>
      </c>
      <c r="G69">
        <v>5.5804315305562948</v>
      </c>
      <c r="H69">
        <v>5.8839329437412848</v>
      </c>
      <c r="I69">
        <v>5.1805890926325464</v>
      </c>
      <c r="J69">
        <v>5.7676972257189609</v>
      </c>
      <c r="K69">
        <v>6.6858386656876112</v>
      </c>
      <c r="L69">
        <v>6.8398706440638977</v>
      </c>
      <c r="M69">
        <v>4.812091398425677</v>
      </c>
      <c r="N69">
        <v>5.7599230509764752</v>
      </c>
      <c r="O69">
        <v>3.2174098510161384</v>
      </c>
      <c r="P69">
        <v>3.6284858008663963</v>
      </c>
      <c r="Q69">
        <v>6.8940950391007307</v>
      </c>
      <c r="R69">
        <v>24.655286033546481</v>
      </c>
      <c r="S69">
        <v>32.764948976017152</v>
      </c>
      <c r="T69">
        <v>23.659693139216198</v>
      </c>
      <c r="U69">
        <v>27.812498735270292</v>
      </c>
      <c r="V69">
        <v>2.9902048479140566</v>
      </c>
      <c r="W69" s="32">
        <v>42.879604645102894</v>
      </c>
      <c r="X69" t="s">
        <v>504</v>
      </c>
      <c r="Y69">
        <v>39.700000000000003</v>
      </c>
      <c r="Z69">
        <v>38.9</v>
      </c>
      <c r="AA69">
        <v>38.1</v>
      </c>
      <c r="AB69">
        <v>37.4</v>
      </c>
      <c r="AC69">
        <v>36.6</v>
      </c>
      <c r="AD69">
        <v>35.799999999999997</v>
      </c>
      <c r="AE69">
        <v>35</v>
      </c>
      <c r="AF69">
        <v>34.1</v>
      </c>
      <c r="AG69">
        <v>33.1</v>
      </c>
      <c r="AH69">
        <v>32.1</v>
      </c>
      <c r="AI69">
        <v>31.1</v>
      </c>
      <c r="AJ69">
        <v>30.2</v>
      </c>
      <c r="AK69">
        <v>29.2</v>
      </c>
      <c r="AL69">
        <v>28.3</v>
      </c>
      <c r="AM69">
        <v>27.5</v>
      </c>
      <c r="AN69">
        <v>26.6</v>
      </c>
      <c r="AO69" t="s">
        <v>312</v>
      </c>
      <c r="AP69">
        <v>28598.560024797905</v>
      </c>
      <c r="AQ69">
        <v>29053.253082793093</v>
      </c>
      <c r="AR69">
        <v>30106.640187779478</v>
      </c>
      <c r="AS69">
        <v>31392.580812122094</v>
      </c>
      <c r="AT69">
        <v>33045.963027722391</v>
      </c>
      <c r="AU69">
        <v>34695.673003707161</v>
      </c>
      <c r="AV69">
        <v>35802.128912189393</v>
      </c>
      <c r="AW69">
        <v>36345.145169423362</v>
      </c>
      <c r="AX69">
        <v>36556.634430945516</v>
      </c>
      <c r="AY69">
        <v>37878.820008676419</v>
      </c>
      <c r="AZ69">
        <v>39221.684050921569</v>
      </c>
      <c r="BA69">
        <v>39664.491926562987</v>
      </c>
      <c r="BB69">
        <v>43955.302384778362</v>
      </c>
      <c r="BC69">
        <v>65522.689196256724</v>
      </c>
      <c r="BD69">
        <v>77418.030378167139</v>
      </c>
      <c r="BE69">
        <v>120513.21781479532</v>
      </c>
      <c r="BF69">
        <v>153253.73991431796</v>
      </c>
    </row>
    <row r="70" spans="1:58" x14ac:dyDescent="0.25">
      <c r="A70" t="s">
        <v>160</v>
      </c>
      <c r="B70">
        <f t="shared" si="8"/>
        <v>51116.27076321144</v>
      </c>
      <c r="C70" s="35">
        <f t="shared" si="9"/>
        <v>-4.68852524054586E-3</v>
      </c>
      <c r="D70" s="34">
        <f t="shared" si="10"/>
        <v>2.5871011458761015</v>
      </c>
      <c r="E70">
        <f t="shared" si="11"/>
        <v>16.687499999999996</v>
      </c>
      <c r="F70" t="s">
        <v>204</v>
      </c>
      <c r="G70">
        <v>2.8139417023928703</v>
      </c>
      <c r="H70">
        <v>2.561520325056557</v>
      </c>
      <c r="I70">
        <v>2.0830378488314341</v>
      </c>
      <c r="J70">
        <v>2.7614057294455274</v>
      </c>
      <c r="K70">
        <v>1.9442230134269944</v>
      </c>
      <c r="L70">
        <v>1.4525883570480909</v>
      </c>
      <c r="M70">
        <v>3.8365268471118195</v>
      </c>
      <c r="N70">
        <v>2.0841413002577083</v>
      </c>
      <c r="O70">
        <v>2.9877280867532026</v>
      </c>
      <c r="P70">
        <v>3.4974222879539161</v>
      </c>
      <c r="Q70">
        <v>2.7810145903183621</v>
      </c>
      <c r="R70">
        <v>3.0133871081848209</v>
      </c>
      <c r="S70">
        <v>2.2943659139198358</v>
      </c>
      <c r="T70">
        <v>2.8125201314943356</v>
      </c>
      <c r="U70">
        <v>2.6963896532432376</v>
      </c>
      <c r="V70">
        <v>2.672532527419357</v>
      </c>
      <c r="W70" s="32">
        <v>1.6879740570356523</v>
      </c>
      <c r="X70" t="s">
        <v>504</v>
      </c>
      <c r="Y70">
        <v>21.2</v>
      </c>
      <c r="Z70">
        <v>20.5</v>
      </c>
      <c r="AA70">
        <v>19.8</v>
      </c>
      <c r="AB70">
        <v>19.2</v>
      </c>
      <c r="AC70">
        <v>18.5</v>
      </c>
      <c r="AD70">
        <v>17.899999999999999</v>
      </c>
      <c r="AE70">
        <v>17.3</v>
      </c>
      <c r="AF70">
        <v>16.8</v>
      </c>
      <c r="AG70">
        <v>16.2</v>
      </c>
      <c r="AH70">
        <v>15.7</v>
      </c>
      <c r="AI70">
        <v>15.2</v>
      </c>
      <c r="AJ70">
        <v>14.7</v>
      </c>
      <c r="AK70">
        <v>14.2</v>
      </c>
      <c r="AL70">
        <v>13.7</v>
      </c>
      <c r="AM70">
        <v>13.3</v>
      </c>
      <c r="AN70">
        <v>12.8</v>
      </c>
      <c r="AO70" t="s">
        <v>160</v>
      </c>
      <c r="AP70">
        <v>53086.508837540314</v>
      </c>
      <c r="AQ70">
        <v>52958.578774734713</v>
      </c>
      <c r="AR70">
        <v>49555.644496584442</v>
      </c>
      <c r="AS70">
        <v>51134.845397122568</v>
      </c>
      <c r="AT70">
        <v>51684.457581391966</v>
      </c>
      <c r="AU70">
        <v>51723.002036002094</v>
      </c>
      <c r="AV70">
        <v>51326.716262772337</v>
      </c>
      <c r="AW70">
        <v>52037.588253473572</v>
      </c>
      <c r="AX70">
        <v>52086.096447101809</v>
      </c>
      <c r="AY70">
        <v>51924.467471740856</v>
      </c>
      <c r="AZ70">
        <v>51957.708790568249</v>
      </c>
      <c r="BA70">
        <v>51880.317281029165</v>
      </c>
      <c r="BB70">
        <v>50531.537913637985</v>
      </c>
      <c r="BC70">
        <v>49867.434898767679</v>
      </c>
      <c r="BD70">
        <v>48982.869847112459</v>
      </c>
      <c r="BE70">
        <v>48997.661182068143</v>
      </c>
      <c r="BF70">
        <v>49241.167502946089</v>
      </c>
    </row>
    <row r="71" spans="1:58" x14ac:dyDescent="0.25">
      <c r="A71" t="s">
        <v>386</v>
      </c>
      <c r="B71">
        <f t="shared" si="8"/>
        <v>50457.393492046147</v>
      </c>
      <c r="C71" s="35">
        <f t="shared" si="9"/>
        <v>2.3376381301397409E-2</v>
      </c>
      <c r="D71" s="34">
        <f t="shared" si="10"/>
        <v>3.4235439213225813</v>
      </c>
      <c r="E71">
        <f t="shared" si="11"/>
        <v>15.012500000000003</v>
      </c>
      <c r="F71" t="s">
        <v>204</v>
      </c>
      <c r="G71">
        <v>4.1810745197356418</v>
      </c>
      <c r="H71">
        <v>3.7808934195071608</v>
      </c>
      <c r="I71">
        <v>2.8117551014046258</v>
      </c>
      <c r="J71">
        <v>4.2978402959101434</v>
      </c>
      <c r="K71">
        <v>3.7620720304462161</v>
      </c>
      <c r="L71">
        <v>5.047850076569854</v>
      </c>
      <c r="M71">
        <v>2.3864782974845138</v>
      </c>
      <c r="N71">
        <v>3.484454810153228</v>
      </c>
      <c r="O71">
        <v>1.8026979539105707</v>
      </c>
      <c r="P71">
        <v>3.0074619220816072</v>
      </c>
      <c r="Q71">
        <v>3.500168997107632</v>
      </c>
      <c r="R71">
        <v>3.1251416435111099</v>
      </c>
      <c r="S71">
        <v>3.0761089396537296</v>
      </c>
      <c r="T71">
        <v>1.9693722271725784</v>
      </c>
      <c r="U71">
        <v>2.2046461245466809</v>
      </c>
      <c r="V71">
        <v>4.4846409262568843</v>
      </c>
      <c r="W71" s="32">
        <v>5.2775893770317071</v>
      </c>
      <c r="X71" t="s">
        <v>504</v>
      </c>
      <c r="Y71">
        <v>15.2</v>
      </c>
      <c r="Z71">
        <v>14.9</v>
      </c>
      <c r="AA71">
        <v>14.6</v>
      </c>
      <c r="AB71">
        <v>14.5</v>
      </c>
      <c r="AC71">
        <v>14.7</v>
      </c>
      <c r="AD71">
        <v>14.9</v>
      </c>
      <c r="AE71">
        <v>14.9</v>
      </c>
      <c r="AF71">
        <v>14.7</v>
      </c>
      <c r="AG71">
        <v>14.6</v>
      </c>
      <c r="AH71">
        <v>14.7</v>
      </c>
      <c r="AI71">
        <v>15</v>
      </c>
      <c r="AJ71">
        <v>15.4</v>
      </c>
      <c r="AK71">
        <v>15.8</v>
      </c>
      <c r="AL71">
        <v>15.8</v>
      </c>
      <c r="AM71">
        <v>15.5</v>
      </c>
      <c r="AN71">
        <v>15</v>
      </c>
      <c r="AO71" t="s">
        <v>386</v>
      </c>
      <c r="AP71">
        <v>41420.41014921396</v>
      </c>
      <c r="AQ71">
        <v>42526.694311235042</v>
      </c>
      <c r="AR71">
        <v>43477.431344393852</v>
      </c>
      <c r="AS71">
        <v>44580.238684323333</v>
      </c>
      <c r="AT71">
        <v>46591.488157545107</v>
      </c>
      <c r="AU71">
        <v>47591.98075811092</v>
      </c>
      <c r="AV71">
        <v>47874.184744667444</v>
      </c>
      <c r="AW71">
        <v>49175.269768797887</v>
      </c>
      <c r="AX71">
        <v>50235.821378839879</v>
      </c>
      <c r="AY71">
        <v>52094.240120094437</v>
      </c>
      <c r="AZ71">
        <v>53529.283703158508</v>
      </c>
      <c r="BA71">
        <v>55696.386981782736</v>
      </c>
      <c r="BB71">
        <v>56438.539242979568</v>
      </c>
      <c r="BC71">
        <v>52646.55958361322</v>
      </c>
      <c r="BD71">
        <v>56550.825366412246</v>
      </c>
      <c r="BE71">
        <v>57397.516547802865</v>
      </c>
      <c r="BF71">
        <v>59948.818521813475</v>
      </c>
    </row>
    <row r="72" spans="1:58" x14ac:dyDescent="0.25">
      <c r="A72" t="s">
        <v>350</v>
      </c>
      <c r="B72">
        <f t="shared" si="8"/>
        <v>49435.108882159489</v>
      </c>
      <c r="C72" s="35">
        <f t="shared" si="9"/>
        <v>-1.0658252388146217E-2</v>
      </c>
      <c r="D72" s="34">
        <f t="shared" si="10"/>
        <v>7.0339231811525869</v>
      </c>
      <c r="E72">
        <f t="shared" si="11"/>
        <v>13.6875</v>
      </c>
      <c r="F72" t="s">
        <v>204</v>
      </c>
      <c r="G72">
        <v>13.597826896301171</v>
      </c>
      <c r="H72">
        <v>14.880517718066688</v>
      </c>
      <c r="I72">
        <v>13.569658914153534</v>
      </c>
      <c r="J72">
        <v>11.132793630568623</v>
      </c>
      <c r="K72">
        <v>7.8569398945040589</v>
      </c>
      <c r="L72">
        <v>7.0684716615672913</v>
      </c>
      <c r="M72">
        <v>5.676367910337178</v>
      </c>
      <c r="N72">
        <v>5.9517552862572316</v>
      </c>
      <c r="O72">
        <v>4.3246917448759445</v>
      </c>
      <c r="P72">
        <v>5.0217404056245414</v>
      </c>
      <c r="Q72">
        <v>4.7567791402020045</v>
      </c>
      <c r="R72">
        <v>4.8414030895636397</v>
      </c>
      <c r="S72">
        <v>3.6941324500034187</v>
      </c>
      <c r="T72">
        <v>5.0671298661340298</v>
      </c>
      <c r="U72">
        <v>2.5929006838646997</v>
      </c>
      <c r="V72">
        <v>2.5096616064173483</v>
      </c>
      <c r="X72" t="s">
        <v>504</v>
      </c>
      <c r="Y72">
        <v>13.7</v>
      </c>
      <c r="Z72">
        <v>13.2</v>
      </c>
      <c r="AA72">
        <v>12.8</v>
      </c>
      <c r="AB72">
        <v>12.6</v>
      </c>
      <c r="AC72">
        <v>12.4</v>
      </c>
      <c r="AD72">
        <v>12.3</v>
      </c>
      <c r="AE72">
        <v>12.4</v>
      </c>
      <c r="AF72">
        <v>12.5</v>
      </c>
      <c r="AG72">
        <v>12.7</v>
      </c>
      <c r="AH72">
        <v>13</v>
      </c>
      <c r="AI72">
        <v>13.4</v>
      </c>
      <c r="AJ72">
        <v>14</v>
      </c>
      <c r="AK72">
        <v>14.7</v>
      </c>
      <c r="AL72">
        <v>15.5</v>
      </c>
      <c r="AM72">
        <v>16.399999999999999</v>
      </c>
      <c r="AN72">
        <v>17.399999999999999</v>
      </c>
      <c r="AO72" t="s">
        <v>350</v>
      </c>
      <c r="AP72">
        <v>48910.27107363804</v>
      </c>
      <c r="AQ72">
        <v>50801.734487917354</v>
      </c>
      <c r="AR72">
        <v>53563.985259361325</v>
      </c>
      <c r="AS72">
        <v>56652.158733473414</v>
      </c>
      <c r="AT72">
        <v>56049.23075162484</v>
      </c>
      <c r="AU72">
        <v>55531.305639145226</v>
      </c>
      <c r="AV72">
        <v>52151.97576538095</v>
      </c>
      <c r="AW72">
        <v>47970.5776939961</v>
      </c>
      <c r="AX72">
        <v>47198.758085910937</v>
      </c>
      <c r="AY72">
        <v>49270.499212507115</v>
      </c>
      <c r="AZ72">
        <v>51201.096635656708</v>
      </c>
      <c r="BA72">
        <v>51851.174252782221</v>
      </c>
      <c r="BB72">
        <v>50008.69538724341</v>
      </c>
      <c r="BC72">
        <v>45502.695914629665</v>
      </c>
      <c r="BD72">
        <v>41332.54039974069</v>
      </c>
      <c r="BE72">
        <v>41195.956256226011</v>
      </c>
      <c r="BF72" s="36">
        <v>41204.195447477257</v>
      </c>
    </row>
    <row r="73" spans="1:58" x14ac:dyDescent="0.25">
      <c r="A73" t="s">
        <v>159</v>
      </c>
      <c r="B73">
        <f t="shared" si="8"/>
        <v>49624.304423165057</v>
      </c>
      <c r="C73" s="35">
        <f t="shared" si="9"/>
        <v>1.5993354004386395E-2</v>
      </c>
      <c r="D73" s="34">
        <f t="shared" si="10"/>
        <v>2.8876331624415159</v>
      </c>
      <c r="E73">
        <f t="shared" si="11"/>
        <v>4.4312500000000004</v>
      </c>
      <c r="F73" t="s">
        <v>204</v>
      </c>
      <c r="G73">
        <v>3.9917649448928785</v>
      </c>
      <c r="H73">
        <v>3.6013566138740192</v>
      </c>
      <c r="I73">
        <v>3.6885849626261429</v>
      </c>
      <c r="J73">
        <v>2.4346560037262601</v>
      </c>
      <c r="K73">
        <v>6.4803199765659318</v>
      </c>
      <c r="L73">
        <v>2.2281801924594338</v>
      </c>
      <c r="M73">
        <v>2.9738813629576173</v>
      </c>
      <c r="N73">
        <v>2.362560245225183</v>
      </c>
      <c r="O73">
        <v>2.9267615701256813</v>
      </c>
      <c r="P73">
        <v>2.6127564320845931</v>
      </c>
      <c r="Q73">
        <v>2.3321936061202102</v>
      </c>
      <c r="R73">
        <v>2.3762653793328972</v>
      </c>
      <c r="S73">
        <v>1.9768631757117836</v>
      </c>
      <c r="T73">
        <v>2.2700996453403328</v>
      </c>
      <c r="U73">
        <v>1.7664068785200253</v>
      </c>
      <c r="V73">
        <v>2.1864070613294131</v>
      </c>
      <c r="W73" s="32">
        <v>2.880705710613376</v>
      </c>
      <c r="X73" t="s">
        <v>504</v>
      </c>
      <c r="Y73">
        <v>7.3</v>
      </c>
      <c r="Z73">
        <v>6.6</v>
      </c>
      <c r="AA73">
        <v>6.1</v>
      </c>
      <c r="AB73">
        <v>5.6</v>
      </c>
      <c r="AC73">
        <v>5.2</v>
      </c>
      <c r="AD73">
        <v>4.9000000000000004</v>
      </c>
      <c r="AE73">
        <v>4.5999999999999996</v>
      </c>
      <c r="AF73">
        <v>4.3</v>
      </c>
      <c r="AG73">
        <v>4.0999999999999996</v>
      </c>
      <c r="AH73">
        <v>3.9</v>
      </c>
      <c r="AI73">
        <v>3.6</v>
      </c>
      <c r="AJ73">
        <v>3.4</v>
      </c>
      <c r="AK73">
        <v>3.1</v>
      </c>
      <c r="AL73">
        <v>2.9</v>
      </c>
      <c r="AM73">
        <v>2.7</v>
      </c>
      <c r="AN73">
        <v>2.6</v>
      </c>
      <c r="AO73" t="s">
        <v>159</v>
      </c>
      <c r="AP73">
        <v>41252.567352348735</v>
      </c>
      <c r="AQ73">
        <v>44874.449775845809</v>
      </c>
      <c r="AR73">
        <v>44426.123200995418</v>
      </c>
      <c r="AS73">
        <v>47690.370118241342</v>
      </c>
      <c r="AT73">
        <v>50110.78820024227</v>
      </c>
      <c r="AU73">
        <v>50855.055929471368</v>
      </c>
      <c r="AV73">
        <v>51313.967135335974</v>
      </c>
      <c r="AW73">
        <v>52135.80327464451</v>
      </c>
      <c r="AX73">
        <v>50055.644900461069</v>
      </c>
      <c r="AY73">
        <v>48741.533777665391</v>
      </c>
      <c r="AZ73">
        <v>49942.016830013468</v>
      </c>
      <c r="BA73">
        <v>51231.39653984586</v>
      </c>
      <c r="BB73">
        <v>51851.880268358538</v>
      </c>
      <c r="BC73">
        <v>51802.601879759997</v>
      </c>
      <c r="BD73">
        <v>53297.287249750858</v>
      </c>
      <c r="BE73">
        <v>50857.012414129145</v>
      </c>
      <c r="BF73">
        <v>53174.676346696389</v>
      </c>
    </row>
    <row r="74" spans="1:58" x14ac:dyDescent="0.25">
      <c r="A74" t="s">
        <v>150</v>
      </c>
      <c r="B74">
        <f t="shared" si="8"/>
        <v>49205.984985400981</v>
      </c>
      <c r="C74" s="35">
        <f t="shared" si="9"/>
        <v>2.5157494223985832E-2</v>
      </c>
      <c r="D74" s="34">
        <f t="shared" si="10"/>
        <v>5.5520386144656246</v>
      </c>
      <c r="E74">
        <f t="shared" si="11"/>
        <v>9.3187499999999996</v>
      </c>
      <c r="F74" t="s">
        <v>204</v>
      </c>
      <c r="G74">
        <v>8.3374260915909026</v>
      </c>
      <c r="H74">
        <v>7.9090071929499972</v>
      </c>
      <c r="I74">
        <v>5.25151067240009</v>
      </c>
      <c r="J74">
        <v>5.0637119909570529</v>
      </c>
      <c r="K74">
        <v>6.3917253963000746</v>
      </c>
      <c r="L74">
        <v>5.7086612486195323</v>
      </c>
      <c r="M74">
        <v>6.2912773521930001</v>
      </c>
      <c r="N74">
        <v>6.2329366103978368</v>
      </c>
      <c r="O74">
        <v>5.2363945766633186</v>
      </c>
      <c r="P74">
        <v>4.4529621177032581</v>
      </c>
      <c r="Q74">
        <v>4.8332752207281358</v>
      </c>
      <c r="R74">
        <v>4.8294387213439984</v>
      </c>
      <c r="S74">
        <v>4.220940166609263</v>
      </c>
      <c r="T74">
        <v>3.3704352331119249</v>
      </c>
      <c r="U74">
        <v>5.530729864068392</v>
      </c>
      <c r="V74">
        <v>5.3050432792994373</v>
      </c>
      <c r="W74" s="32">
        <v>5.4191807109793988</v>
      </c>
      <c r="X74" t="s">
        <v>504</v>
      </c>
      <c r="Y74">
        <v>11.1</v>
      </c>
      <c r="Z74">
        <v>10.9</v>
      </c>
      <c r="AA74">
        <v>10.7</v>
      </c>
      <c r="AB74">
        <v>10.5</v>
      </c>
      <c r="AC74">
        <v>10.199999999999999</v>
      </c>
      <c r="AD74">
        <v>9.9</v>
      </c>
      <c r="AE74">
        <v>9.6</v>
      </c>
      <c r="AF74">
        <v>9.3000000000000007</v>
      </c>
      <c r="AG74">
        <v>9</v>
      </c>
      <c r="AH74">
        <v>8.8000000000000007</v>
      </c>
      <c r="AI74">
        <v>8.6</v>
      </c>
      <c r="AJ74">
        <v>8.5</v>
      </c>
      <c r="AK74">
        <v>8.3000000000000007</v>
      </c>
      <c r="AL74">
        <v>8.1</v>
      </c>
      <c r="AM74">
        <v>7.9</v>
      </c>
      <c r="AN74">
        <v>7.7</v>
      </c>
      <c r="AO74" t="s">
        <v>150</v>
      </c>
      <c r="AP74">
        <v>40954.733773211847</v>
      </c>
      <c r="AQ74">
        <v>42526.376071893646</v>
      </c>
      <c r="AR74">
        <v>42910.956661024575</v>
      </c>
      <c r="AS74">
        <v>44979.397179585336</v>
      </c>
      <c r="AT74">
        <v>46194.695731935375</v>
      </c>
      <c r="AU74">
        <v>44645.41557783883</v>
      </c>
      <c r="AV74">
        <v>45019.527047795658</v>
      </c>
      <c r="AW74">
        <v>45627.211315609318</v>
      </c>
      <c r="AX74">
        <v>47546.819239454213</v>
      </c>
      <c r="AY74">
        <v>51172.385944189657</v>
      </c>
      <c r="AZ74">
        <v>52205.397793030352</v>
      </c>
      <c r="BA74">
        <v>51574.898548388002</v>
      </c>
      <c r="BB74">
        <v>51512.44400966596</v>
      </c>
      <c r="BC74">
        <v>55126.007531018549</v>
      </c>
      <c r="BD74">
        <v>56916.387008306592</v>
      </c>
      <c r="BE74">
        <v>56641.918994211075</v>
      </c>
      <c r="BF74">
        <v>60947.172324657542</v>
      </c>
    </row>
    <row r="75" spans="1:58" x14ac:dyDescent="0.25">
      <c r="A75" t="s">
        <v>152</v>
      </c>
      <c r="B75">
        <f t="shared" si="8"/>
        <v>48495.613011462206</v>
      </c>
      <c r="C75" s="35">
        <f t="shared" si="9"/>
        <v>1.4154505860487276E-2</v>
      </c>
      <c r="D75" s="34">
        <f t="shared" si="10"/>
        <v>6.5982698060693368</v>
      </c>
      <c r="E75">
        <f t="shared" si="11"/>
        <v>6.5749999999999993</v>
      </c>
      <c r="F75" t="s">
        <v>204</v>
      </c>
      <c r="G75">
        <v>10.24575210565364</v>
      </c>
      <c r="H75">
        <v>7.7705885205100316</v>
      </c>
      <c r="I75">
        <v>6.4859144874473262</v>
      </c>
      <c r="J75">
        <v>4.0489522507550646</v>
      </c>
      <c r="K75">
        <v>10.009578939886095</v>
      </c>
      <c r="L75">
        <v>2.9447281345454388</v>
      </c>
      <c r="M75">
        <v>4.255252978159918</v>
      </c>
      <c r="N75">
        <v>4.2487157096039976</v>
      </c>
      <c r="O75">
        <v>5.9086713383981904</v>
      </c>
      <c r="P75">
        <v>5.787811711059569</v>
      </c>
      <c r="Q75">
        <v>6.5520066099217287</v>
      </c>
      <c r="R75">
        <v>8.0407617868637171</v>
      </c>
      <c r="S75">
        <v>8.2864641040957228</v>
      </c>
      <c r="T75">
        <v>6.5330141400241697</v>
      </c>
      <c r="U75">
        <v>7.2901754232198286</v>
      </c>
      <c r="V75">
        <v>7.2561380190506313</v>
      </c>
      <c r="W75" s="32">
        <v>6.5060604439836576</v>
      </c>
      <c r="X75" t="s">
        <v>504</v>
      </c>
      <c r="Y75">
        <v>8.1</v>
      </c>
      <c r="Z75">
        <v>8</v>
      </c>
      <c r="AA75">
        <v>7.8</v>
      </c>
      <c r="AB75">
        <v>7.6</v>
      </c>
      <c r="AC75">
        <v>7.4</v>
      </c>
      <c r="AD75">
        <v>7.1</v>
      </c>
      <c r="AE75">
        <v>6.9</v>
      </c>
      <c r="AF75">
        <v>6.6</v>
      </c>
      <c r="AG75">
        <v>6.3</v>
      </c>
      <c r="AH75">
        <v>6.1</v>
      </c>
      <c r="AI75">
        <v>5.9</v>
      </c>
      <c r="AJ75">
        <v>5.8</v>
      </c>
      <c r="AK75">
        <v>5.7</v>
      </c>
      <c r="AL75">
        <v>5.5</v>
      </c>
      <c r="AM75">
        <v>5.3</v>
      </c>
      <c r="AN75">
        <v>5.0999999999999996</v>
      </c>
      <c r="AO75" t="s">
        <v>152</v>
      </c>
      <c r="AP75">
        <v>42166.473980639545</v>
      </c>
      <c r="AQ75">
        <v>42936.275625104114</v>
      </c>
      <c r="AR75">
        <v>44612.328802663316</v>
      </c>
      <c r="AS75">
        <v>47959.83503891623</v>
      </c>
      <c r="AT75">
        <v>51519.27748918641</v>
      </c>
      <c r="AU75">
        <v>51588.413049269344</v>
      </c>
      <c r="AV75">
        <v>51010.566220980043</v>
      </c>
      <c r="AW75">
        <v>48169.547818203988</v>
      </c>
      <c r="AX75">
        <v>48660.865806554422</v>
      </c>
      <c r="AY75">
        <v>47439.943359084733</v>
      </c>
      <c r="AZ75">
        <v>47043.824278498905</v>
      </c>
      <c r="BA75">
        <v>48457.101682709821</v>
      </c>
      <c r="BB75">
        <v>49288.242124092918</v>
      </c>
      <c r="BC75">
        <v>48899.880720449277</v>
      </c>
      <c r="BD75">
        <v>50503.167010886347</v>
      </c>
      <c r="BE75">
        <v>51369.756414629817</v>
      </c>
      <c r="BF75">
        <v>52799.921772988317</v>
      </c>
    </row>
    <row r="76" spans="1:58" x14ac:dyDescent="0.25">
      <c r="A76" t="s">
        <v>156</v>
      </c>
      <c r="B76">
        <f t="shared" si="8"/>
        <v>48237.863872440954</v>
      </c>
      <c r="C76" s="35">
        <f t="shared" si="9"/>
        <v>1.2682779434334934E-2</v>
      </c>
      <c r="D76" s="34">
        <f t="shared" si="10"/>
        <v>3.1806497090712682</v>
      </c>
      <c r="E76">
        <f t="shared" si="11"/>
        <v>6.46875</v>
      </c>
      <c r="F76" t="s">
        <v>204</v>
      </c>
      <c r="G76">
        <v>11.673764190393857</v>
      </c>
      <c r="H76">
        <v>5.2574862782667839</v>
      </c>
      <c r="I76">
        <v>0.78637118235360859</v>
      </c>
      <c r="J76">
        <v>2.5840244914247039</v>
      </c>
      <c r="K76">
        <v>2.5295273805817611</v>
      </c>
      <c r="L76">
        <v>2.2753988130615568</v>
      </c>
      <c r="M76">
        <v>1.7233793824677848</v>
      </c>
      <c r="N76">
        <v>2.9359026226906435</v>
      </c>
      <c r="O76">
        <v>2.3352930294979108</v>
      </c>
      <c r="P76">
        <v>1.8297569748452456</v>
      </c>
      <c r="Q76">
        <v>2.7797591904199592</v>
      </c>
      <c r="R76">
        <v>2.9378135841546333</v>
      </c>
      <c r="S76">
        <v>2.1866137754207506</v>
      </c>
      <c r="T76">
        <v>2.3893904835565123</v>
      </c>
      <c r="U76">
        <v>3.1027723236773435</v>
      </c>
      <c r="V76">
        <v>3.2516575597054591</v>
      </c>
      <c r="W76" s="32">
        <v>3.4921337916930506</v>
      </c>
      <c r="X76" t="s">
        <v>504</v>
      </c>
      <c r="Y76">
        <v>7.1</v>
      </c>
      <c r="Z76">
        <v>6.9</v>
      </c>
      <c r="AA76">
        <v>6.8</v>
      </c>
      <c r="AB76">
        <v>6.7</v>
      </c>
      <c r="AC76">
        <v>6.6</v>
      </c>
      <c r="AD76">
        <v>6.5</v>
      </c>
      <c r="AE76">
        <v>6.4</v>
      </c>
      <c r="AF76">
        <v>6.4</v>
      </c>
      <c r="AG76">
        <v>6.4</v>
      </c>
      <c r="AH76">
        <v>6.4</v>
      </c>
      <c r="AI76">
        <v>6.4</v>
      </c>
      <c r="AJ76">
        <v>6.3</v>
      </c>
      <c r="AK76">
        <v>6.3</v>
      </c>
      <c r="AL76">
        <v>6.2</v>
      </c>
      <c r="AM76">
        <v>6.1</v>
      </c>
      <c r="AN76">
        <v>6</v>
      </c>
      <c r="AO76" t="s">
        <v>156</v>
      </c>
      <c r="AP76">
        <v>43195.051534001381</v>
      </c>
      <c r="AQ76">
        <v>42006.482335886591</v>
      </c>
      <c r="AR76">
        <v>41848.335879385791</v>
      </c>
      <c r="AS76">
        <v>44083.754342863511</v>
      </c>
      <c r="AT76">
        <v>45794.812376690279</v>
      </c>
      <c r="AU76">
        <v>46079.613717143977</v>
      </c>
      <c r="AV76">
        <v>47827.308968425037</v>
      </c>
      <c r="AW76">
        <v>47910.778668932209</v>
      </c>
      <c r="AX76">
        <v>50634.008841399474</v>
      </c>
      <c r="AY76">
        <v>51421.452264870495</v>
      </c>
      <c r="AZ76">
        <v>50371.483759177238</v>
      </c>
      <c r="BA76">
        <v>51724.872407727635</v>
      </c>
      <c r="BB76">
        <v>50966.853799170894</v>
      </c>
      <c r="BC76">
        <v>50409.094648688268</v>
      </c>
      <c r="BD76">
        <v>50949.324673582196</v>
      </c>
      <c r="BE76">
        <v>51974.862254543688</v>
      </c>
      <c r="BF76">
        <v>52845.595359007602</v>
      </c>
    </row>
    <row r="77" spans="1:58" x14ac:dyDescent="0.25">
      <c r="A77" t="s">
        <v>157</v>
      </c>
      <c r="B77">
        <f t="shared" si="8"/>
        <v>47750.428970801913</v>
      </c>
      <c r="C77" s="35">
        <f t="shared" si="9"/>
        <v>5.2515528699650371E-3</v>
      </c>
      <c r="D77" s="34">
        <f t="shared" si="10"/>
        <v>1.9500059931774747</v>
      </c>
      <c r="E77">
        <f t="shared" si="11"/>
        <v>50.524999999999999</v>
      </c>
      <c r="F77" t="s">
        <v>204</v>
      </c>
      <c r="G77">
        <v>4.680813450123412</v>
      </c>
      <c r="H77">
        <v>4.8544049734062265</v>
      </c>
      <c r="I77">
        <v>2.0625600519638523</v>
      </c>
      <c r="J77">
        <v>1.7280613479871123</v>
      </c>
      <c r="K77">
        <v>1.9404074902440287</v>
      </c>
      <c r="L77">
        <v>1.0504010649121787</v>
      </c>
      <c r="M77">
        <v>0.47041784100535328</v>
      </c>
      <c r="N77">
        <v>3.3301973094242556</v>
      </c>
      <c r="O77">
        <v>2.7977326745209341</v>
      </c>
      <c r="P77">
        <v>0.94494481673473052</v>
      </c>
      <c r="Q77">
        <v>1.6179609292132289</v>
      </c>
      <c r="R77">
        <v>1.6789338644858494</v>
      </c>
      <c r="S77">
        <v>0.55965349804176401</v>
      </c>
      <c r="T77">
        <v>0.21251331400645584</v>
      </c>
      <c r="U77">
        <v>-1.7015453373010643</v>
      </c>
      <c r="V77">
        <v>3.4919081649354275</v>
      </c>
      <c r="W77" s="32">
        <v>3.4307364303133214</v>
      </c>
      <c r="X77" t="s">
        <v>504</v>
      </c>
      <c r="Y77">
        <v>64</v>
      </c>
      <c r="Z77">
        <v>63.5</v>
      </c>
      <c r="AA77">
        <v>61.1</v>
      </c>
      <c r="AB77">
        <v>58.7</v>
      </c>
      <c r="AC77">
        <v>58.7</v>
      </c>
      <c r="AD77">
        <v>54.2</v>
      </c>
      <c r="AE77">
        <v>51.3</v>
      </c>
      <c r="AF77">
        <v>50.4</v>
      </c>
      <c r="AG77">
        <v>48.6</v>
      </c>
      <c r="AH77">
        <v>47.4</v>
      </c>
      <c r="AI77">
        <v>44.3</v>
      </c>
      <c r="AJ77">
        <v>43.7</v>
      </c>
      <c r="AK77">
        <v>42.6</v>
      </c>
      <c r="AL77">
        <v>41.3</v>
      </c>
      <c r="AM77">
        <v>39.9</v>
      </c>
      <c r="AN77">
        <v>38.700000000000003</v>
      </c>
      <c r="AO77" t="s">
        <v>157</v>
      </c>
      <c r="AP77">
        <v>48076.874863019933</v>
      </c>
      <c r="AQ77">
        <v>47107.919975904726</v>
      </c>
      <c r="AR77">
        <v>38733.008040025379</v>
      </c>
      <c r="AS77">
        <v>44676.650673092045</v>
      </c>
      <c r="AT77">
        <v>46338.202359492505</v>
      </c>
      <c r="AU77">
        <v>44776.16421606284</v>
      </c>
      <c r="AV77">
        <v>48468.990333950635</v>
      </c>
      <c r="AW77">
        <v>49939.518343192867</v>
      </c>
      <c r="AX77">
        <v>46364.701615399041</v>
      </c>
      <c r="AY77">
        <v>48427.815549072402</v>
      </c>
      <c r="AZ77">
        <v>49033.350060445751</v>
      </c>
      <c r="BA77">
        <v>49431.618924595234</v>
      </c>
      <c r="BB77">
        <v>49680.190622153576</v>
      </c>
      <c r="BC77">
        <v>46068.637942829402</v>
      </c>
      <c r="BD77">
        <v>50336.083090808213</v>
      </c>
      <c r="BE77">
        <v>52017.963976375293</v>
      </c>
      <c r="BF77">
        <v>52279.601917212749</v>
      </c>
    </row>
    <row r="78" spans="1:58" x14ac:dyDescent="0.25">
      <c r="A78" t="s">
        <v>333</v>
      </c>
      <c r="B78">
        <f t="shared" si="8"/>
        <v>47516.520972582875</v>
      </c>
      <c r="C78" s="35">
        <f t="shared" si="9"/>
        <v>-9.1266480236352754E-3</v>
      </c>
      <c r="D78" s="34">
        <f t="shared" si="10"/>
        <v>5.2461793198204321</v>
      </c>
      <c r="E78">
        <f t="shared" si="11"/>
        <v>17.875000000000004</v>
      </c>
      <c r="F78" t="s">
        <v>204</v>
      </c>
      <c r="G78">
        <v>15.324826260995916</v>
      </c>
      <c r="H78">
        <v>12.475307504909368</v>
      </c>
      <c r="I78">
        <v>9.8341787447655129</v>
      </c>
      <c r="J78">
        <v>6.2224756697391177</v>
      </c>
      <c r="K78">
        <v>5.0333587268849254</v>
      </c>
      <c r="L78">
        <v>4.8948068868232069</v>
      </c>
      <c r="M78">
        <v>5.6497716871459094</v>
      </c>
      <c r="N78">
        <v>5.9120489020588938</v>
      </c>
      <c r="O78">
        <v>4.1472022917494016</v>
      </c>
      <c r="P78">
        <v>3.8928514286897054</v>
      </c>
      <c r="Q78">
        <v>4.8781413316797657</v>
      </c>
      <c r="R78">
        <v>2.2017768657557588</v>
      </c>
      <c r="S78">
        <v>1.6397126309459762</v>
      </c>
      <c r="T78">
        <v>1.7397597829419225</v>
      </c>
      <c r="U78">
        <v>1.3431606204922608</v>
      </c>
      <c r="V78">
        <v>2.3370261443922509</v>
      </c>
      <c r="W78" s="32">
        <v>1.6586429569774443</v>
      </c>
      <c r="X78" t="s">
        <v>504</v>
      </c>
      <c r="Y78">
        <v>22</v>
      </c>
      <c r="Z78">
        <v>21.4</v>
      </c>
      <c r="AA78">
        <v>20.8</v>
      </c>
      <c r="AB78">
        <v>20.2</v>
      </c>
      <c r="AC78">
        <v>19.600000000000001</v>
      </c>
      <c r="AD78">
        <v>19.100000000000001</v>
      </c>
      <c r="AE78">
        <v>18.600000000000001</v>
      </c>
      <c r="AF78">
        <v>18</v>
      </c>
      <c r="AG78">
        <v>17.5</v>
      </c>
      <c r="AH78">
        <v>17</v>
      </c>
      <c r="AI78">
        <v>16.5</v>
      </c>
      <c r="AJ78">
        <v>16</v>
      </c>
      <c r="AK78">
        <v>15.5</v>
      </c>
      <c r="AL78">
        <v>15.1</v>
      </c>
      <c r="AM78">
        <v>14.6</v>
      </c>
      <c r="AN78">
        <v>14.1</v>
      </c>
      <c r="AO78" t="s">
        <v>333</v>
      </c>
      <c r="AP78">
        <v>49884.37479806511</v>
      </c>
      <c r="AQ78">
        <v>52024.978522281526</v>
      </c>
      <c r="AR78">
        <v>52426.878553182622</v>
      </c>
      <c r="AS78">
        <v>52664.013359520693</v>
      </c>
      <c r="AT78">
        <v>53299.9326776909</v>
      </c>
      <c r="AU78">
        <v>54435.145620291361</v>
      </c>
      <c r="AV78">
        <v>53601.383227249185</v>
      </c>
      <c r="AW78">
        <v>49684.775242169992</v>
      </c>
      <c r="AX78">
        <v>45322.403895246869</v>
      </c>
      <c r="AY78">
        <v>43456.955394222692</v>
      </c>
      <c r="AZ78">
        <v>43256.473126129451</v>
      </c>
      <c r="BA78">
        <v>44015.346882595644</v>
      </c>
      <c r="BB78">
        <v>42675.137278829752</v>
      </c>
      <c r="BC78">
        <v>41517.185195556442</v>
      </c>
      <c r="BD78">
        <v>43633.753162642693</v>
      </c>
      <c r="BE78">
        <v>42804.180724025784</v>
      </c>
      <c r="BF78">
        <v>43077.938874208012</v>
      </c>
    </row>
    <row r="79" spans="1:58" x14ac:dyDescent="0.25">
      <c r="A79" t="s">
        <v>155</v>
      </c>
      <c r="B79">
        <f t="shared" si="8"/>
        <v>46588.009769249868</v>
      </c>
      <c r="C79" s="35">
        <f t="shared" si="9"/>
        <v>8.6285239836616512E-3</v>
      </c>
      <c r="D79" s="34">
        <f t="shared" si="10"/>
        <v>1.8820682228757397</v>
      </c>
      <c r="E79">
        <f t="shared" si="11"/>
        <v>44.212500000000006</v>
      </c>
      <c r="F79" t="s">
        <v>204</v>
      </c>
      <c r="G79">
        <v>1.9775577221934935</v>
      </c>
      <c r="H79">
        <v>3.126866143104527</v>
      </c>
      <c r="I79">
        <v>2.3121747034499402</v>
      </c>
      <c r="J79">
        <v>0.88490461168601176</v>
      </c>
      <c r="K79">
        <v>0.90338142433255797</v>
      </c>
      <c r="L79">
        <v>1.064922494856964</v>
      </c>
      <c r="M79">
        <v>2.0535809522968447</v>
      </c>
      <c r="N79">
        <v>1.5193274375397987</v>
      </c>
      <c r="O79">
        <v>0.43873579205635921</v>
      </c>
      <c r="P79">
        <v>0.68461255345579497</v>
      </c>
      <c r="Q79">
        <v>0.53967395675945551</v>
      </c>
      <c r="R79">
        <v>1.3742911715345949</v>
      </c>
      <c r="S79">
        <v>1.3140775229330575</v>
      </c>
      <c r="T79">
        <v>0.93220005191748179</v>
      </c>
      <c r="U79">
        <v>9.6779493605081957</v>
      </c>
      <c r="V79">
        <v>2.2797077130515246</v>
      </c>
      <c r="W79" s="32">
        <v>0.9111961772109789</v>
      </c>
      <c r="X79" t="s">
        <v>504</v>
      </c>
      <c r="Y79">
        <v>74.5</v>
      </c>
      <c r="Z79">
        <v>67.900000000000006</v>
      </c>
      <c r="AA79">
        <v>60</v>
      </c>
      <c r="AB79">
        <v>51.6</v>
      </c>
      <c r="AC79">
        <v>45.5</v>
      </c>
      <c r="AD79">
        <v>41.7</v>
      </c>
      <c r="AE79">
        <v>39.799999999999997</v>
      </c>
      <c r="AF79">
        <v>38.6</v>
      </c>
      <c r="AG79">
        <v>37.799999999999997</v>
      </c>
      <c r="AH79">
        <v>37.200000000000003</v>
      </c>
      <c r="AI79">
        <v>36.6</v>
      </c>
      <c r="AJ79">
        <v>36.1</v>
      </c>
      <c r="AK79">
        <v>35.6</v>
      </c>
      <c r="AL79">
        <v>35.299999999999997</v>
      </c>
      <c r="AM79">
        <v>34.700000000000003</v>
      </c>
      <c r="AN79">
        <v>34.5</v>
      </c>
      <c r="AO79" t="s">
        <v>155</v>
      </c>
      <c r="AP79">
        <v>41752.247189001646</v>
      </c>
      <c r="AQ79">
        <v>42534.592545255458</v>
      </c>
      <c r="AR79">
        <v>42909.598007267683</v>
      </c>
      <c r="AS79">
        <v>48262.607921643306</v>
      </c>
      <c r="AT79">
        <v>46214.856558872154</v>
      </c>
      <c r="AU79">
        <v>47033.190769560089</v>
      </c>
      <c r="AV79">
        <v>47478.96644016655</v>
      </c>
      <c r="AW79">
        <v>47837.596885491723</v>
      </c>
      <c r="AX79">
        <v>46236.994428250546</v>
      </c>
      <c r="AY79">
        <v>46623.796600641515</v>
      </c>
      <c r="AZ79">
        <v>46458.592026039158</v>
      </c>
      <c r="BA79">
        <v>47334.850198092936</v>
      </c>
      <c r="BB79">
        <v>47556.320811844867</v>
      </c>
      <c r="BC79">
        <v>46358.079154032603</v>
      </c>
      <c r="BD79">
        <v>50027.209213242211</v>
      </c>
      <c r="BE79">
        <v>49471.783827582592</v>
      </c>
      <c r="BF79">
        <v>47904.883500262673</v>
      </c>
    </row>
    <row r="80" spans="1:58" x14ac:dyDescent="0.25">
      <c r="A80" t="s">
        <v>369</v>
      </c>
      <c r="B80">
        <f t="shared" si="8"/>
        <v>45309.44954900616</v>
      </c>
      <c r="C80" s="35">
        <f t="shared" si="9"/>
        <v>-5.9126860418424743E-3</v>
      </c>
      <c r="D80" s="34">
        <f t="shared" si="10"/>
        <v>10.312843534801665</v>
      </c>
      <c r="E80">
        <f t="shared" si="11"/>
        <v>10.574999999999999</v>
      </c>
      <c r="F80" t="s">
        <v>204</v>
      </c>
      <c r="G80">
        <v>7.0880567910364327</v>
      </c>
      <c r="H80">
        <v>7.9790344451431876</v>
      </c>
      <c r="I80">
        <v>6.7353401253735301</v>
      </c>
      <c r="J80">
        <v>8.3637643306073617</v>
      </c>
      <c r="K80">
        <v>15.26594075397783</v>
      </c>
      <c r="L80">
        <v>7.8989574722590481</v>
      </c>
      <c r="M80">
        <v>10.950389216038436</v>
      </c>
      <c r="N80">
        <v>9.0165914506889582</v>
      </c>
      <c r="O80">
        <v>7.2157793819081855</v>
      </c>
      <c r="P80">
        <v>10.354761870018949</v>
      </c>
      <c r="Q80">
        <v>9.5051452920291943</v>
      </c>
      <c r="R80">
        <v>10.651764780737302</v>
      </c>
      <c r="S80">
        <v>16.783472844835693</v>
      </c>
      <c r="T80">
        <v>11.870688071915515</v>
      </c>
      <c r="U80">
        <v>12.234219607340217</v>
      </c>
      <c r="V80">
        <v>11.866309645760536</v>
      </c>
      <c r="W80" s="32">
        <v>11.53812401195791</v>
      </c>
      <c r="X80" t="s">
        <v>504</v>
      </c>
      <c r="Y80">
        <v>17.600000000000001</v>
      </c>
      <c r="Z80">
        <v>16.2</v>
      </c>
      <c r="AA80">
        <v>14.9</v>
      </c>
      <c r="AB80">
        <v>13.9</v>
      </c>
      <c r="AC80">
        <v>13</v>
      </c>
      <c r="AD80">
        <v>12.1</v>
      </c>
      <c r="AE80">
        <v>11.3</v>
      </c>
      <c r="AF80">
        <v>10.5</v>
      </c>
      <c r="AG80">
        <v>9.8000000000000007</v>
      </c>
      <c r="AH80">
        <v>9</v>
      </c>
      <c r="AI80">
        <v>8.3000000000000007</v>
      </c>
      <c r="AJ80">
        <v>7.6</v>
      </c>
      <c r="AK80">
        <v>7</v>
      </c>
      <c r="AL80">
        <v>6.4</v>
      </c>
      <c r="AM80">
        <v>6</v>
      </c>
      <c r="AN80">
        <v>5.6</v>
      </c>
      <c r="AO80" t="s">
        <v>369</v>
      </c>
      <c r="AP80">
        <v>51394.179165442933</v>
      </c>
      <c r="AQ80">
        <v>53866.980007808001</v>
      </c>
      <c r="AR80">
        <v>47784.486185881651</v>
      </c>
      <c r="AS80">
        <v>47291.327085459474</v>
      </c>
      <c r="AT80">
        <v>47752.599111962867</v>
      </c>
      <c r="AU80">
        <v>45631.211354073435</v>
      </c>
      <c r="AV80">
        <v>45726.389570974381</v>
      </c>
      <c r="AW80">
        <v>45942.584941481953</v>
      </c>
      <c r="AX80">
        <v>44315.284543329384</v>
      </c>
      <c r="AY80">
        <v>43984.621118508388</v>
      </c>
      <c r="AZ80">
        <v>43628.833420707975</v>
      </c>
      <c r="BA80">
        <v>44151.513119227406</v>
      </c>
      <c r="BB80">
        <v>44490.828207146893</v>
      </c>
      <c r="BC80">
        <v>31466.200393617226</v>
      </c>
      <c r="BD80">
        <v>41158.146732627269</v>
      </c>
      <c r="BE80">
        <v>44933.549022918291</v>
      </c>
      <c r="BF80">
        <v>46741.908351937243</v>
      </c>
    </row>
    <row r="81" spans="1:58" x14ac:dyDescent="0.25">
      <c r="A81" t="s">
        <v>154</v>
      </c>
      <c r="B81">
        <f t="shared" si="8"/>
        <v>44323.66454320254</v>
      </c>
      <c r="C81" s="35">
        <f t="shared" si="9"/>
        <v>2.1448337419475827E-2</v>
      </c>
      <c r="D81" s="34">
        <f t="shared" si="10"/>
        <v>3.8058151036369852</v>
      </c>
      <c r="E81">
        <f t="shared" si="11"/>
        <v>34.700000000000003</v>
      </c>
      <c r="F81" t="s">
        <v>204</v>
      </c>
      <c r="G81">
        <v>5.1242499826634402</v>
      </c>
      <c r="H81">
        <v>5.6696851650471318</v>
      </c>
      <c r="I81">
        <v>3.5127685459137448</v>
      </c>
      <c r="J81">
        <v>3.3794906640080704</v>
      </c>
      <c r="K81">
        <v>3.7868491701657034</v>
      </c>
      <c r="L81">
        <v>5.629224711054535</v>
      </c>
      <c r="M81">
        <v>2.5524009014622173</v>
      </c>
      <c r="N81">
        <v>3.550612643239254</v>
      </c>
      <c r="O81">
        <v>3.1297764626285183</v>
      </c>
      <c r="P81">
        <v>3.3235740083834697</v>
      </c>
      <c r="Q81">
        <v>4.4974848338759932</v>
      </c>
      <c r="R81">
        <v>3.207863345064859</v>
      </c>
      <c r="S81">
        <v>3.1809718229246045</v>
      </c>
      <c r="T81">
        <v>3.1208202502581934</v>
      </c>
      <c r="U81">
        <v>3.554306272981532</v>
      </c>
      <c r="V81">
        <v>3.567107521567034</v>
      </c>
      <c r="W81" s="32">
        <v>3.9116704605904591</v>
      </c>
      <c r="X81" t="s">
        <v>504</v>
      </c>
      <c r="Y81">
        <v>35.6</v>
      </c>
      <c r="Z81">
        <v>35.4</v>
      </c>
      <c r="AA81">
        <v>35.200000000000003</v>
      </c>
      <c r="AB81">
        <v>35.1</v>
      </c>
      <c r="AC81">
        <v>35</v>
      </c>
      <c r="AD81">
        <v>35</v>
      </c>
      <c r="AE81">
        <v>35</v>
      </c>
      <c r="AF81">
        <v>35</v>
      </c>
      <c r="AG81">
        <v>35.1</v>
      </c>
      <c r="AH81">
        <v>35.1</v>
      </c>
      <c r="AI81">
        <v>35</v>
      </c>
      <c r="AJ81">
        <v>34.799999999999997</v>
      </c>
      <c r="AK81">
        <v>34.4</v>
      </c>
      <c r="AL81">
        <v>33.9</v>
      </c>
      <c r="AM81">
        <v>33.200000000000003</v>
      </c>
      <c r="AN81">
        <v>32.4</v>
      </c>
      <c r="AO81" t="s">
        <v>154</v>
      </c>
      <c r="AP81">
        <v>37226.460299631741</v>
      </c>
      <c r="AQ81">
        <v>37267.936576914261</v>
      </c>
      <c r="AR81">
        <v>38597.397081607814</v>
      </c>
      <c r="AS81">
        <v>40027.287849623186</v>
      </c>
      <c r="AT81">
        <v>39892.20459658857</v>
      </c>
      <c r="AU81">
        <v>39664.65871864128</v>
      </c>
      <c r="AV81">
        <v>41290.295825236608</v>
      </c>
      <c r="AW81">
        <v>42999.100255121157</v>
      </c>
      <c r="AX81">
        <v>43844.603339718298</v>
      </c>
      <c r="AY81">
        <v>45538.970713976887</v>
      </c>
      <c r="AZ81">
        <v>46274.735076899822</v>
      </c>
      <c r="BA81">
        <v>47719.717682562492</v>
      </c>
      <c r="BB81">
        <v>48723.227011811658</v>
      </c>
      <c r="BC81">
        <v>48128.453910517106</v>
      </c>
      <c r="BD81">
        <v>51762.430723334532</v>
      </c>
      <c r="BE81">
        <v>52267.386622694692</v>
      </c>
      <c r="BF81">
        <v>52277.430949563095</v>
      </c>
    </row>
    <row r="82" spans="1:58" x14ac:dyDescent="0.25">
      <c r="A82" t="s">
        <v>168</v>
      </c>
      <c r="B82">
        <f t="shared" si="8"/>
        <v>42600.997153866054</v>
      </c>
      <c r="C82" s="35">
        <f t="shared" si="9"/>
        <v>6.9097469341738993E-3</v>
      </c>
      <c r="D82" s="34">
        <f t="shared" si="10"/>
        <v>4.9491046249512705</v>
      </c>
      <c r="E82">
        <f t="shared" si="11"/>
        <v>29.168750000000003</v>
      </c>
      <c r="F82" t="s">
        <v>204</v>
      </c>
      <c r="G82">
        <v>13.901103496116077</v>
      </c>
      <c r="H82">
        <v>8.161108316823297</v>
      </c>
      <c r="I82">
        <v>6.5474623639172504</v>
      </c>
      <c r="J82">
        <v>6.3372551329330031</v>
      </c>
      <c r="K82">
        <v>6.800500119657463</v>
      </c>
      <c r="L82">
        <v>7.5965186793183506</v>
      </c>
      <c r="M82">
        <v>3.5321159867605103</v>
      </c>
      <c r="N82">
        <v>5.8884617671065058</v>
      </c>
      <c r="O82">
        <v>7.6260683768297168</v>
      </c>
      <c r="P82">
        <v>11.882817150546462</v>
      </c>
      <c r="Q82">
        <v>7.0166959835038902</v>
      </c>
      <c r="R82">
        <v>2.9779758914323526</v>
      </c>
      <c r="S82">
        <v>3.1218305611249364</v>
      </c>
      <c r="T82">
        <v>1.1879038718291055</v>
      </c>
      <c r="U82">
        <v>-3.1147344726361323</v>
      </c>
      <c r="V82">
        <v>-5.6777371061417723</v>
      </c>
      <c r="W82" s="32">
        <v>0.34943250505058715</v>
      </c>
      <c r="X82" t="s">
        <v>504</v>
      </c>
      <c r="Y82">
        <v>45.7</v>
      </c>
      <c r="Z82">
        <v>42.8</v>
      </c>
      <c r="AA82">
        <v>40.1</v>
      </c>
      <c r="AB82">
        <v>37.5</v>
      </c>
      <c r="AC82">
        <v>35.1</v>
      </c>
      <c r="AD82">
        <v>32.799999999999997</v>
      </c>
      <c r="AE82">
        <v>30.5</v>
      </c>
      <c r="AF82">
        <v>28.5</v>
      </c>
      <c r="AG82">
        <v>26.6</v>
      </c>
      <c r="AH82">
        <v>24.8</v>
      </c>
      <c r="AI82">
        <v>23.2</v>
      </c>
      <c r="AJ82">
        <v>21.8</v>
      </c>
      <c r="AK82">
        <v>20.7</v>
      </c>
      <c r="AL82">
        <v>19.7</v>
      </c>
      <c r="AM82">
        <v>18.8</v>
      </c>
      <c r="AN82">
        <v>18.100000000000001</v>
      </c>
      <c r="AO82" t="s">
        <v>168</v>
      </c>
      <c r="AP82">
        <v>37442.596417412569</v>
      </c>
      <c r="AQ82">
        <v>40810.807458577328</v>
      </c>
      <c r="AR82">
        <v>43324.061990233473</v>
      </c>
      <c r="AS82">
        <v>44893.000631554263</v>
      </c>
      <c r="AT82">
        <v>43993.170060678858</v>
      </c>
      <c r="AU82">
        <v>43959.776234816251</v>
      </c>
      <c r="AV82">
        <v>45682.224868122947</v>
      </c>
      <c r="AW82">
        <v>45842.677472665237</v>
      </c>
      <c r="AX82">
        <v>45412.850831691692</v>
      </c>
      <c r="AY82">
        <v>42819.32158785651</v>
      </c>
      <c r="AZ82">
        <v>42154.48186357801</v>
      </c>
      <c r="BA82">
        <v>42012.758962310618</v>
      </c>
      <c r="BB82">
        <v>40898.647279216799</v>
      </c>
      <c r="BC82">
        <v>40288.501035444853</v>
      </c>
      <c r="BD82">
        <v>41228.019233314204</v>
      </c>
      <c r="BE82">
        <v>41650.360280750021</v>
      </c>
      <c r="BF82">
        <v>41803.695407499341</v>
      </c>
    </row>
    <row r="83" spans="1:58" x14ac:dyDescent="0.25">
      <c r="A83" t="s">
        <v>477</v>
      </c>
      <c r="B83">
        <f t="shared" si="8"/>
        <v>41214.133463178478</v>
      </c>
      <c r="C83" s="35">
        <f t="shared" si="9"/>
        <v>6.9616167252521954E-3</v>
      </c>
      <c r="D83" s="34">
        <f t="shared" si="10"/>
        <v>2.3448026994684201</v>
      </c>
      <c r="E83">
        <f t="shared" si="11"/>
        <v>16.8</v>
      </c>
      <c r="F83" t="s">
        <v>204</v>
      </c>
      <c r="G83">
        <v>3.893951598602182</v>
      </c>
      <c r="H83">
        <v>5.7973861960075483</v>
      </c>
      <c r="I83">
        <v>3.5098811804244194</v>
      </c>
      <c r="J83">
        <v>2.8881423175898142</v>
      </c>
      <c r="K83">
        <v>0.89907753498003928</v>
      </c>
      <c r="L83">
        <v>3.2851893396328338</v>
      </c>
      <c r="M83">
        <v>2.1744128074392162</v>
      </c>
      <c r="N83">
        <v>2.0384274686801258</v>
      </c>
      <c r="O83">
        <v>2.1199926059717917</v>
      </c>
      <c r="P83">
        <v>1.4034455864099284</v>
      </c>
      <c r="Q83">
        <v>1.9233125677007012</v>
      </c>
      <c r="R83">
        <v>2.3224762387391928</v>
      </c>
      <c r="S83">
        <v>1.9448812443060948</v>
      </c>
      <c r="T83">
        <v>1.4663418220258964</v>
      </c>
      <c r="U83">
        <v>1.1693752900545691</v>
      </c>
      <c r="V83">
        <v>1.4428366739074527</v>
      </c>
      <c r="W83" s="32">
        <v>1.5825154184913308</v>
      </c>
      <c r="X83" t="s">
        <v>504</v>
      </c>
      <c r="Y83">
        <v>20.100000000000001</v>
      </c>
      <c r="Z83">
        <v>19.600000000000001</v>
      </c>
      <c r="AA83">
        <v>19.100000000000001</v>
      </c>
      <c r="AB83">
        <v>18.899999999999999</v>
      </c>
      <c r="AC83">
        <v>18.600000000000001</v>
      </c>
      <c r="AD83">
        <v>18.399999999999999</v>
      </c>
      <c r="AE83">
        <v>18.2</v>
      </c>
      <c r="AF83">
        <v>18</v>
      </c>
      <c r="AG83">
        <v>17.600000000000001</v>
      </c>
      <c r="AH83">
        <v>17.100000000000001</v>
      </c>
      <c r="AI83">
        <v>16.3</v>
      </c>
      <c r="AJ83">
        <v>15.4</v>
      </c>
      <c r="AK83">
        <v>14.4</v>
      </c>
      <c r="AL83">
        <v>13.3</v>
      </c>
      <c r="AM83">
        <v>12.3</v>
      </c>
      <c r="AN83">
        <v>11.5</v>
      </c>
      <c r="AO83" t="s">
        <v>477</v>
      </c>
      <c r="AP83">
        <v>37589.584896476612</v>
      </c>
      <c r="AQ83">
        <v>38367.809906887829</v>
      </c>
      <c r="AR83">
        <v>39070.863064088015</v>
      </c>
      <c r="AS83">
        <v>39274.871129782056</v>
      </c>
      <c r="AT83">
        <v>40110.772313333546</v>
      </c>
      <c r="AU83">
        <v>40406.627935800498</v>
      </c>
      <c r="AV83">
        <v>40481.540293173763</v>
      </c>
      <c r="AW83">
        <v>40724.95304914764</v>
      </c>
      <c r="AX83">
        <v>41380.17110273381</v>
      </c>
      <c r="AY83">
        <v>41624.008678545018</v>
      </c>
      <c r="AZ83">
        <v>42277.549316365737</v>
      </c>
      <c r="BA83">
        <v>43181.500930159389</v>
      </c>
      <c r="BB83">
        <v>44384.049040420701</v>
      </c>
      <c r="BC83">
        <v>42851.885305223594</v>
      </c>
      <c r="BD83">
        <v>44243.714027209673</v>
      </c>
      <c r="BE83">
        <v>42667.959488825058</v>
      </c>
      <c r="BF83">
        <v>42002.408395861188</v>
      </c>
    </row>
    <row r="84" spans="1:58" x14ac:dyDescent="0.25">
      <c r="A84" t="s">
        <v>166</v>
      </c>
      <c r="B84">
        <f t="shared" si="8"/>
        <v>39867.66861069767</v>
      </c>
      <c r="C84" s="35">
        <f t="shared" si="9"/>
        <v>5.2331585146401238E-3</v>
      </c>
      <c r="D84" s="34">
        <f t="shared" si="10"/>
        <v>3.3571413100649021</v>
      </c>
      <c r="E84">
        <f t="shared" si="11"/>
        <v>16.818750000000001</v>
      </c>
      <c r="F84" t="s">
        <v>204</v>
      </c>
      <c r="G84">
        <v>3.1908260128506427</v>
      </c>
      <c r="H84">
        <v>2.9906094691328589</v>
      </c>
      <c r="I84">
        <v>1.8884822408439181</v>
      </c>
      <c r="J84">
        <v>3.7300128833174697</v>
      </c>
      <c r="K84">
        <v>3.9151801139648703</v>
      </c>
      <c r="L84">
        <v>3.7549628561002244</v>
      </c>
      <c r="M84">
        <v>3.0415090160151901</v>
      </c>
      <c r="N84">
        <v>3.5713526695747713</v>
      </c>
      <c r="O84">
        <v>3.5921493177337087</v>
      </c>
      <c r="P84">
        <v>4.1373780391208763</v>
      </c>
      <c r="Q84">
        <v>3.3382598174410782</v>
      </c>
      <c r="R84">
        <v>4.0785882144912415</v>
      </c>
      <c r="S84">
        <v>3.6926732129061279</v>
      </c>
      <c r="T84">
        <v>2.5926379533071695</v>
      </c>
      <c r="U84">
        <v>2.7797908491656753</v>
      </c>
      <c r="V84">
        <v>3.8221961533296955</v>
      </c>
      <c r="W84" s="32">
        <v>2.9547934518078174</v>
      </c>
      <c r="X84" t="s">
        <v>504</v>
      </c>
      <c r="Y84">
        <v>21.8</v>
      </c>
      <c r="Z84">
        <v>20.6</v>
      </c>
      <c r="AA84">
        <v>19.5</v>
      </c>
      <c r="AB84">
        <v>18.600000000000001</v>
      </c>
      <c r="AC84">
        <v>17.899999999999999</v>
      </c>
      <c r="AD84">
        <v>17.2</v>
      </c>
      <c r="AE84">
        <v>16.7</v>
      </c>
      <c r="AF84">
        <v>16.3</v>
      </c>
      <c r="AG84">
        <v>15.9</v>
      </c>
      <c r="AH84">
        <v>16.7</v>
      </c>
      <c r="AI84">
        <v>15.3</v>
      </c>
      <c r="AJ84">
        <v>15</v>
      </c>
      <c r="AK84">
        <v>14.8</v>
      </c>
      <c r="AL84">
        <v>14.5</v>
      </c>
      <c r="AM84">
        <v>14.3</v>
      </c>
      <c r="AN84">
        <v>14</v>
      </c>
      <c r="AO84" t="s">
        <v>166</v>
      </c>
      <c r="AP84">
        <v>36848.472428812725</v>
      </c>
      <c r="AQ84">
        <v>37808.324392097733</v>
      </c>
      <c r="AR84">
        <v>37533.823136314626</v>
      </c>
      <c r="AS84">
        <v>40061.97241474723</v>
      </c>
      <c r="AT84">
        <v>41454.895336850546</v>
      </c>
      <c r="AU84">
        <v>41130.954345471451</v>
      </c>
      <c r="AV84">
        <v>41707.687034448754</v>
      </c>
      <c r="AW84">
        <v>41318.583180680485</v>
      </c>
      <c r="AX84">
        <v>39890.281913882623</v>
      </c>
      <c r="AY84">
        <v>39348.211718158476</v>
      </c>
      <c r="AZ84">
        <v>39730.360157100011</v>
      </c>
      <c r="BA84">
        <v>39721.450141211462</v>
      </c>
      <c r="BB84">
        <v>39305.068679751625</v>
      </c>
      <c r="BC84">
        <v>41172.693899392245</v>
      </c>
      <c r="BD84">
        <v>41130.765580145548</v>
      </c>
      <c r="BE84">
        <v>39528.903334736504</v>
      </c>
      <c r="BF84">
        <v>40057.918688058278</v>
      </c>
    </row>
    <row r="85" spans="1:58" x14ac:dyDescent="0.25">
      <c r="A85" t="s">
        <v>485</v>
      </c>
      <c r="B85">
        <f>AVERAGE(AP85:BF85)</f>
        <v>39039.934240660914</v>
      </c>
      <c r="C85" s="35">
        <f t="shared" si="9"/>
        <v>5.3697250565651888E-3</v>
      </c>
      <c r="D85" s="34">
        <f t="shared" si="10"/>
        <v>3.2248665039542215</v>
      </c>
      <c r="E85">
        <f t="shared" si="11"/>
        <v>10.11875</v>
      </c>
      <c r="F85" t="s">
        <v>204</v>
      </c>
      <c r="G85">
        <v>6.8531805098082028</v>
      </c>
      <c r="H85">
        <v>5.6881493693600946</v>
      </c>
      <c r="I85">
        <v>3.9234187670662974</v>
      </c>
      <c r="J85">
        <v>4.5684001828509215</v>
      </c>
      <c r="K85">
        <v>4.2560897480540003</v>
      </c>
      <c r="L85">
        <v>4.4772010940335658</v>
      </c>
      <c r="M85">
        <v>2.3669439013513878</v>
      </c>
      <c r="N85">
        <v>0.63443852840259241</v>
      </c>
      <c r="O85">
        <v>-0.21750839830549387</v>
      </c>
      <c r="P85">
        <v>4.4217894668619122</v>
      </c>
      <c r="Q85">
        <v>3.2830613059656311</v>
      </c>
      <c r="R85">
        <v>3.8008699177766379</v>
      </c>
      <c r="S85">
        <v>3.7664967608854272</v>
      </c>
      <c r="T85">
        <v>0.19410319349051852</v>
      </c>
      <c r="U85">
        <v>3.9816613394720717</v>
      </c>
      <c r="V85">
        <v>0.13642857822906695</v>
      </c>
      <c r="W85" s="32">
        <v>2.6880063019189335</v>
      </c>
      <c r="X85" t="s">
        <v>504</v>
      </c>
      <c r="Y85">
        <v>13.4</v>
      </c>
      <c r="Z85">
        <v>12.9</v>
      </c>
      <c r="AA85">
        <v>12.3</v>
      </c>
      <c r="AB85">
        <v>11.7</v>
      </c>
      <c r="AC85">
        <v>11.2</v>
      </c>
      <c r="AD85">
        <v>10.6</v>
      </c>
      <c r="AE85">
        <v>10.199999999999999</v>
      </c>
      <c r="AF85">
        <v>9.8000000000000007</v>
      </c>
      <c r="AG85">
        <v>9.4</v>
      </c>
      <c r="AH85">
        <v>9.1999999999999993</v>
      </c>
      <c r="AI85">
        <v>8.9</v>
      </c>
      <c r="AJ85">
        <v>8.6999999999999993</v>
      </c>
      <c r="AK85">
        <v>8.5</v>
      </c>
      <c r="AL85">
        <v>8.4</v>
      </c>
      <c r="AM85">
        <v>8.1999999999999993</v>
      </c>
      <c r="AN85">
        <v>8.5</v>
      </c>
      <c r="AO85" t="s">
        <v>485</v>
      </c>
      <c r="AP85">
        <v>41119.673161954532</v>
      </c>
      <c r="AQ85">
        <v>42238.722418887708</v>
      </c>
      <c r="AR85">
        <v>36997.358445766484</v>
      </c>
      <c r="AS85">
        <v>38383.720921917433</v>
      </c>
      <c r="AT85">
        <v>40554.033922788563</v>
      </c>
      <c r="AU85">
        <v>40652.279869849648</v>
      </c>
      <c r="AV85">
        <v>40709.655855339071</v>
      </c>
      <c r="AW85">
        <v>37738.133443623265</v>
      </c>
      <c r="AX85">
        <v>34160.484354145381</v>
      </c>
      <c r="AY85">
        <v>35239.579270154369</v>
      </c>
      <c r="AZ85">
        <v>36300.84180503618</v>
      </c>
      <c r="BA85">
        <v>37439.881089367962</v>
      </c>
      <c r="BB85">
        <v>38537.909527446951</v>
      </c>
      <c r="BC85">
        <v>38658.509259840022</v>
      </c>
      <c r="BD85">
        <v>40757.10615252531</v>
      </c>
      <c r="BE85" s="33">
        <v>39392.592592592591</v>
      </c>
      <c r="BF85" s="33">
        <v>44798.400000000001</v>
      </c>
    </row>
    <row r="86" spans="1:58" x14ac:dyDescent="0.25">
      <c r="A86" t="s">
        <v>393</v>
      </c>
      <c r="B86">
        <f t="shared" si="8"/>
        <v>38477.80964634753</v>
      </c>
      <c r="C86" s="35">
        <f t="shared" si="9"/>
        <v>-3.0537002502706301E-4</v>
      </c>
      <c r="D86" s="34">
        <f t="shared" si="10"/>
        <v>5.7694254338137227</v>
      </c>
      <c r="E86">
        <f t="shared" si="11"/>
        <v>46.71875</v>
      </c>
      <c r="F86" t="s">
        <v>204</v>
      </c>
      <c r="G86">
        <v>7.5703392952172921</v>
      </c>
      <c r="H86">
        <v>8.7183537205184951</v>
      </c>
      <c r="I86">
        <v>9.2747359454988665</v>
      </c>
      <c r="J86">
        <v>2.5152532674770485</v>
      </c>
      <c r="K86">
        <v>6.4168132234695268</v>
      </c>
      <c r="L86">
        <v>7.9861304496265992</v>
      </c>
      <c r="M86">
        <v>6.4523276579746751</v>
      </c>
      <c r="N86">
        <v>3.583166911927941</v>
      </c>
      <c r="O86">
        <v>7.4006805596842442</v>
      </c>
      <c r="P86">
        <v>3.3457043731155629</v>
      </c>
      <c r="Q86">
        <v>2.1750573375020807</v>
      </c>
      <c r="R86">
        <v>1.7129981145052338</v>
      </c>
      <c r="S86">
        <v>-1.4071063088346885</v>
      </c>
      <c r="T86">
        <v>-1.4188995527534827</v>
      </c>
      <c r="U86">
        <v>6.7751489770655038</v>
      </c>
      <c r="V86">
        <v>8.4031250878368073</v>
      </c>
      <c r="W86" s="32">
        <v>18.576403315001578</v>
      </c>
      <c r="X86" t="s">
        <v>504</v>
      </c>
      <c r="Y86">
        <v>61</v>
      </c>
      <c r="Z86">
        <v>55.5</v>
      </c>
      <c r="AA86">
        <v>52.1</v>
      </c>
      <c r="AB86">
        <v>49.4</v>
      </c>
      <c r="AC86">
        <v>49.1</v>
      </c>
      <c r="AD86">
        <v>50.3</v>
      </c>
      <c r="AE86">
        <v>48</v>
      </c>
      <c r="AF86">
        <v>45.4</v>
      </c>
      <c r="AG86">
        <v>46</v>
      </c>
      <c r="AH86">
        <v>45.3</v>
      </c>
      <c r="AI86">
        <v>44</v>
      </c>
      <c r="AJ86">
        <v>43.1</v>
      </c>
      <c r="AK86">
        <v>41.5</v>
      </c>
      <c r="AL86">
        <v>40</v>
      </c>
      <c r="AM86">
        <v>38.9</v>
      </c>
      <c r="AN86">
        <v>37.9</v>
      </c>
      <c r="AO86" t="s">
        <v>393</v>
      </c>
      <c r="AP86">
        <v>37865.177557710784</v>
      </c>
      <c r="AQ86">
        <v>37745.269875640937</v>
      </c>
      <c r="AR86">
        <v>37020.90503095949</v>
      </c>
      <c r="AS86">
        <v>38185.371923311024</v>
      </c>
      <c r="AT86">
        <v>37903.131001300404</v>
      </c>
      <c r="AU86">
        <v>37633.339617526282</v>
      </c>
      <c r="AV86">
        <v>37382.648824179836</v>
      </c>
      <c r="AW86">
        <v>39210.653481594942</v>
      </c>
      <c r="AX86">
        <v>41361.794490301181</v>
      </c>
      <c r="AY86">
        <v>42119.559024076523</v>
      </c>
      <c r="AZ86">
        <v>40650.863728928904</v>
      </c>
      <c r="BA86">
        <v>39942.539120799971</v>
      </c>
      <c r="BB86">
        <v>38975.76945954495</v>
      </c>
      <c r="BC86">
        <v>36484.422425504294</v>
      </c>
      <c r="BD86">
        <v>36859.73662308741</v>
      </c>
      <c r="BE86">
        <v>37100.987377237259</v>
      </c>
      <c r="BF86">
        <v>37680.594426203796</v>
      </c>
    </row>
    <row r="87" spans="1:58" x14ac:dyDescent="0.25">
      <c r="A87" t="s">
        <v>457</v>
      </c>
      <c r="B87">
        <f t="shared" si="8"/>
        <v>36988.917413359159</v>
      </c>
      <c r="C87" s="35">
        <f t="shared" si="9"/>
        <v>9.8977247001277302E-3</v>
      </c>
      <c r="D87" s="34">
        <f t="shared" si="10"/>
        <v>1.2945883067275272</v>
      </c>
      <c r="E87">
        <f t="shared" si="11"/>
        <v>70.825000000000003</v>
      </c>
      <c r="F87" t="s">
        <v>204</v>
      </c>
      <c r="G87">
        <v>1.0807070118900963</v>
      </c>
      <c r="H87">
        <v>3.209674209091081</v>
      </c>
      <c r="I87">
        <v>1.8351397806582797</v>
      </c>
      <c r="J87">
        <v>3.0562647733798269</v>
      </c>
      <c r="K87">
        <v>2.0476871336774018</v>
      </c>
      <c r="L87">
        <v>0.54189549460996456</v>
      </c>
      <c r="M87">
        <v>1.7789932758802478</v>
      </c>
      <c r="N87">
        <v>0.58292369876878469</v>
      </c>
      <c r="O87">
        <v>0.77519542056808288</v>
      </c>
      <c r="P87">
        <v>0.70366725880411596</v>
      </c>
      <c r="Q87">
        <v>-1.309289037352358</v>
      </c>
      <c r="R87">
        <v>0.66709895508078632</v>
      </c>
      <c r="S87">
        <v>2.8467922906388812</v>
      </c>
      <c r="T87">
        <v>0.97401625404013936</v>
      </c>
      <c r="U87">
        <v>2.326715149270818</v>
      </c>
      <c r="V87">
        <v>0.27865713750914911</v>
      </c>
      <c r="W87" s="32">
        <v>0.61186240785266244</v>
      </c>
      <c r="X87" t="s">
        <v>504</v>
      </c>
      <c r="Y87">
        <v>105.6</v>
      </c>
      <c r="Z87">
        <v>103.9</v>
      </c>
      <c r="AA87">
        <v>98.3</v>
      </c>
      <c r="AB87">
        <v>88.2</v>
      </c>
      <c r="AC87">
        <v>76.099999999999994</v>
      </c>
      <c r="AD87">
        <v>69.900000000000006</v>
      </c>
      <c r="AE87">
        <v>67.2</v>
      </c>
      <c r="AF87">
        <v>67.2</v>
      </c>
      <c r="AG87">
        <v>63.5</v>
      </c>
      <c r="AH87">
        <v>60.6</v>
      </c>
      <c r="AI87">
        <v>62.1</v>
      </c>
      <c r="AJ87">
        <v>58.4</v>
      </c>
      <c r="AK87">
        <v>55.6</v>
      </c>
      <c r="AL87">
        <v>55</v>
      </c>
      <c r="AM87">
        <v>51.6</v>
      </c>
      <c r="AN87">
        <v>50</v>
      </c>
      <c r="AO87" t="s">
        <v>457</v>
      </c>
      <c r="AP87">
        <v>34726.385689854942</v>
      </c>
      <c r="AQ87">
        <v>34429.649349976637</v>
      </c>
      <c r="AR87">
        <v>34386.596323662954</v>
      </c>
      <c r="AS87">
        <v>35034.674044284708</v>
      </c>
      <c r="AT87">
        <v>35147.488350404848</v>
      </c>
      <c r="AU87">
        <v>36291.960011214273</v>
      </c>
      <c r="AV87">
        <v>37043.924043691892</v>
      </c>
      <c r="AW87">
        <v>36731.205666679511</v>
      </c>
      <c r="AX87">
        <v>36880.523109665657</v>
      </c>
      <c r="AY87">
        <v>36646.284344337371</v>
      </c>
      <c r="AZ87">
        <v>36930.451478514144</v>
      </c>
      <c r="BA87">
        <v>37335.87219169231</v>
      </c>
      <c r="BB87">
        <v>37807.366459699348</v>
      </c>
      <c r="BC87">
        <v>38063.695472382889</v>
      </c>
      <c r="BD87">
        <v>41116.37547009602</v>
      </c>
      <c r="BE87">
        <v>39585.649378543065</v>
      </c>
      <c r="BF87">
        <v>40653.494642405167</v>
      </c>
    </row>
    <row r="88" spans="1:58" x14ac:dyDescent="0.25">
      <c r="A88" t="s">
        <v>169</v>
      </c>
      <c r="B88">
        <f t="shared" si="8"/>
        <v>36745.822782939831</v>
      </c>
      <c r="C88" s="35">
        <f t="shared" si="9"/>
        <v>1.3323384833284768E-2</v>
      </c>
      <c r="D88" s="34">
        <f t="shared" si="10"/>
        <v>3.9822203960501978</v>
      </c>
      <c r="E88">
        <f t="shared" si="11"/>
        <v>16.037499999999998</v>
      </c>
      <c r="F88" t="s">
        <v>204</v>
      </c>
      <c r="G88">
        <v>4.3086768062670222</v>
      </c>
      <c r="H88">
        <v>4.3562783463006793</v>
      </c>
      <c r="I88">
        <v>3.456270651540065</v>
      </c>
      <c r="J88">
        <v>2.2443359556118518</v>
      </c>
      <c r="K88">
        <v>4.3726953612732506</v>
      </c>
      <c r="L88">
        <v>4.0572804131334541</v>
      </c>
      <c r="M88">
        <v>4.2425245796938116</v>
      </c>
      <c r="N88">
        <v>4.2410725668786515</v>
      </c>
      <c r="O88">
        <v>3.9593985486099688</v>
      </c>
      <c r="P88">
        <v>4.9016457290347333</v>
      </c>
      <c r="Q88">
        <v>4.3931823276543325</v>
      </c>
      <c r="R88">
        <v>3.3808357322019185</v>
      </c>
      <c r="S88">
        <v>4.3305824093150553</v>
      </c>
      <c r="T88">
        <v>2.7588942895314075</v>
      </c>
      <c r="U88">
        <v>3.0017569378723361</v>
      </c>
      <c r="V88">
        <v>4.9756834232773528</v>
      </c>
      <c r="W88" s="32">
        <v>4.7166326546574737</v>
      </c>
      <c r="X88" t="s">
        <v>504</v>
      </c>
      <c r="Y88">
        <v>20.2</v>
      </c>
      <c r="Z88">
        <v>19.600000000000001</v>
      </c>
      <c r="AA88">
        <v>19</v>
      </c>
      <c r="AB88">
        <v>18.399999999999999</v>
      </c>
      <c r="AC88">
        <v>17.8</v>
      </c>
      <c r="AD88">
        <v>17.2</v>
      </c>
      <c r="AE88">
        <v>16.600000000000001</v>
      </c>
      <c r="AF88">
        <v>16.100000000000001</v>
      </c>
      <c r="AG88">
        <v>15.6</v>
      </c>
      <c r="AH88">
        <v>15.1</v>
      </c>
      <c r="AI88">
        <v>14.6</v>
      </c>
      <c r="AJ88">
        <v>14.2</v>
      </c>
      <c r="AK88">
        <v>13.7</v>
      </c>
      <c r="AL88">
        <v>13.3</v>
      </c>
      <c r="AM88">
        <v>12.8</v>
      </c>
      <c r="AN88">
        <v>12.4</v>
      </c>
      <c r="AO88" t="s">
        <v>169</v>
      </c>
      <c r="AP88">
        <v>33595.979331826915</v>
      </c>
      <c r="AQ88">
        <v>33885.315825809463</v>
      </c>
      <c r="AR88">
        <v>32489.976530740321</v>
      </c>
      <c r="AS88">
        <v>32881.899639133182</v>
      </c>
      <c r="AT88">
        <v>33956.02150433138</v>
      </c>
      <c r="AU88">
        <v>34238.841331994961</v>
      </c>
      <c r="AV88">
        <v>35518.971585186133</v>
      </c>
      <c r="AW88">
        <v>36478.334911238024</v>
      </c>
      <c r="AX88">
        <v>36843.787465243033</v>
      </c>
      <c r="AY88">
        <v>37448.757089264152</v>
      </c>
      <c r="AZ88">
        <v>37434.20447726483</v>
      </c>
      <c r="BA88">
        <v>37964.158780974161</v>
      </c>
      <c r="BB88">
        <v>39164.361972769992</v>
      </c>
      <c r="BC88">
        <v>38591.259255139725</v>
      </c>
      <c r="BD88">
        <v>40498.919044839255</v>
      </c>
      <c r="BE88">
        <v>42168.293899942561</v>
      </c>
      <c r="BF88">
        <v>41519.904664279093</v>
      </c>
    </row>
    <row r="89" spans="1:58" x14ac:dyDescent="0.25">
      <c r="A89" t="s">
        <v>238</v>
      </c>
      <c r="B89">
        <f t="shared" si="8"/>
        <v>35472.78272315373</v>
      </c>
      <c r="C89" s="35">
        <f t="shared" si="9"/>
        <v>-3.1171446006306169E-4</v>
      </c>
      <c r="D89" s="34">
        <f t="shared" si="10"/>
        <v>7.8651353971100511</v>
      </c>
      <c r="E89">
        <f t="shared" si="11"/>
        <v>13.237499999999999</v>
      </c>
      <c r="F89" t="s">
        <v>204</v>
      </c>
      <c r="G89">
        <v>10.188798547199076</v>
      </c>
      <c r="H89">
        <v>12.840713702316611</v>
      </c>
      <c r="I89">
        <v>7.9700790270979986</v>
      </c>
      <c r="J89">
        <v>9.3794625670051488</v>
      </c>
      <c r="K89">
        <v>9.8566940931100433</v>
      </c>
      <c r="L89">
        <v>11.422914767318474</v>
      </c>
      <c r="M89">
        <v>2.2177586057163841</v>
      </c>
      <c r="N89">
        <v>15.995613010099147</v>
      </c>
      <c r="O89">
        <v>14.530000694799192</v>
      </c>
      <c r="P89">
        <v>11.499095043257766</v>
      </c>
      <c r="Q89">
        <v>1.8294711569208724</v>
      </c>
      <c r="R89">
        <v>4.7110030736620461</v>
      </c>
      <c r="S89">
        <v>4.0127546532354268</v>
      </c>
      <c r="T89">
        <v>5.4835428804423101</v>
      </c>
      <c r="U89">
        <v>4.8275376338954592</v>
      </c>
      <c r="V89">
        <v>3.4242625127303383</v>
      </c>
      <c r="W89" s="32">
        <v>3.5175997820645524</v>
      </c>
      <c r="X89" t="s">
        <v>504</v>
      </c>
      <c r="Y89">
        <v>15.1</v>
      </c>
      <c r="Z89">
        <v>14.9</v>
      </c>
      <c r="AA89">
        <v>14.6</v>
      </c>
      <c r="AB89">
        <v>14.4</v>
      </c>
      <c r="AC89">
        <v>14.2</v>
      </c>
      <c r="AD89">
        <v>14.1</v>
      </c>
      <c r="AE89">
        <v>13.9</v>
      </c>
      <c r="AF89">
        <v>13.6</v>
      </c>
      <c r="AG89">
        <v>13.3</v>
      </c>
      <c r="AH89">
        <v>13</v>
      </c>
      <c r="AI89">
        <v>12.7</v>
      </c>
      <c r="AJ89">
        <v>12.3</v>
      </c>
      <c r="AK89">
        <v>12</v>
      </c>
      <c r="AL89">
        <v>11.6</v>
      </c>
      <c r="AM89">
        <v>11.2</v>
      </c>
      <c r="AN89">
        <v>10.9</v>
      </c>
      <c r="AO89" t="s">
        <v>238</v>
      </c>
      <c r="AP89">
        <v>36833.516918209185</v>
      </c>
      <c r="AQ89">
        <v>37241.840468415496</v>
      </c>
      <c r="AR89">
        <v>35958.98484727108</v>
      </c>
      <c r="AS89">
        <v>35267.371739379036</v>
      </c>
      <c r="AT89">
        <v>35019.540812683299</v>
      </c>
      <c r="AU89">
        <v>35641.396244186966</v>
      </c>
      <c r="AV89">
        <v>34687.42692947491</v>
      </c>
      <c r="AW89">
        <v>36233.230910085062</v>
      </c>
      <c r="AX89">
        <v>35879.04378496117</v>
      </c>
      <c r="AY89">
        <v>35135.051753561798</v>
      </c>
      <c r="AZ89">
        <v>35839.508147893197</v>
      </c>
      <c r="BA89">
        <v>35714.6918720881</v>
      </c>
      <c r="BB89">
        <v>36438.223497161831</v>
      </c>
      <c r="BC89">
        <v>32950.861086031182</v>
      </c>
      <c r="BD89">
        <v>32139.948894116736</v>
      </c>
      <c r="BE89">
        <v>35406.427255971983</v>
      </c>
      <c r="BF89">
        <v>36650.241132122479</v>
      </c>
    </row>
    <row r="90" spans="1:58" x14ac:dyDescent="0.25">
      <c r="A90" t="s">
        <v>165</v>
      </c>
      <c r="B90">
        <f t="shared" si="8"/>
        <v>34411.752363392909</v>
      </c>
      <c r="C90" s="35">
        <f t="shared" si="9"/>
        <v>4.8927930553588794E-2</v>
      </c>
      <c r="D90" s="34">
        <f t="shared" si="10"/>
        <v>8.6918718616905206</v>
      </c>
      <c r="E90">
        <f t="shared" si="11"/>
        <v>11.987500000000001</v>
      </c>
      <c r="F90" t="s">
        <v>204</v>
      </c>
      <c r="G90">
        <v>18.599300188189936</v>
      </c>
      <c r="H90">
        <v>12.522190561944901</v>
      </c>
      <c r="I90">
        <v>6.1373250774603942</v>
      </c>
      <c r="J90">
        <v>7.4106593141578125</v>
      </c>
      <c r="K90">
        <v>7.5610054093796801</v>
      </c>
      <c r="L90">
        <v>5.7308732727752751</v>
      </c>
      <c r="M90">
        <v>5.9743264029883756</v>
      </c>
      <c r="N90">
        <v>10.224187342905608</v>
      </c>
      <c r="O90">
        <v>11.398649204602412</v>
      </c>
      <c r="P90">
        <v>10.746989399987999</v>
      </c>
      <c r="Q90">
        <v>11.718367649174651</v>
      </c>
      <c r="R90">
        <v>7.2840197658695507</v>
      </c>
      <c r="S90">
        <v>7.8475483813764706</v>
      </c>
      <c r="T90">
        <v>3.4743866907938847</v>
      </c>
      <c r="U90">
        <v>6.7790888687837922</v>
      </c>
      <c r="V90">
        <v>8.5310232558188606</v>
      </c>
      <c r="W90" s="32">
        <v>5.8218808625292278</v>
      </c>
      <c r="X90" t="s">
        <v>504</v>
      </c>
      <c r="Y90">
        <v>19</v>
      </c>
      <c r="Z90">
        <v>17.2</v>
      </c>
      <c r="AA90">
        <v>15.5</v>
      </c>
      <c r="AB90">
        <v>14.1</v>
      </c>
      <c r="AC90">
        <v>13</v>
      </c>
      <c r="AD90">
        <v>12.1</v>
      </c>
      <c r="AE90">
        <v>11.4</v>
      </c>
      <c r="AF90">
        <v>10.9</v>
      </c>
      <c r="AG90">
        <v>10.5</v>
      </c>
      <c r="AH90">
        <v>10.199999999999999</v>
      </c>
      <c r="AI90">
        <v>10</v>
      </c>
      <c r="AJ90">
        <v>9.8000000000000007</v>
      </c>
      <c r="AK90">
        <v>9.6999999999999993</v>
      </c>
      <c r="AL90">
        <v>9.6</v>
      </c>
      <c r="AM90">
        <v>9.5</v>
      </c>
      <c r="AN90">
        <v>9.3000000000000007</v>
      </c>
      <c r="AO90" t="s">
        <v>165</v>
      </c>
      <c r="AP90">
        <v>23819.72471581171</v>
      </c>
      <c r="AQ90">
        <v>25665.428160125448</v>
      </c>
      <c r="AR90">
        <v>25363.788957165802</v>
      </c>
      <c r="AS90">
        <v>26587.348524453217</v>
      </c>
      <c r="AT90">
        <v>28398.993663003945</v>
      </c>
      <c r="AU90">
        <v>29904.426692703717</v>
      </c>
      <c r="AV90">
        <v>31656.511075040853</v>
      </c>
      <c r="AW90">
        <v>31974.707417660815</v>
      </c>
      <c r="AX90">
        <v>32264.73819031538</v>
      </c>
      <c r="AY90">
        <v>33731.647481948181</v>
      </c>
      <c r="AZ90">
        <v>35676.650168702232</v>
      </c>
      <c r="BA90">
        <v>38792.28282169834</v>
      </c>
      <c r="BB90">
        <v>41218.889455400487</v>
      </c>
      <c r="BC90">
        <v>38477.338799653466</v>
      </c>
      <c r="BD90">
        <v>42408.908829252534</v>
      </c>
      <c r="BE90">
        <v>47905.873263428897</v>
      </c>
      <c r="BF90">
        <v>51152.531961314366</v>
      </c>
    </row>
    <row r="91" spans="1:58" x14ac:dyDescent="0.25">
      <c r="A91" t="s">
        <v>167</v>
      </c>
      <c r="B91">
        <f t="shared" si="8"/>
        <v>34157.139773518888</v>
      </c>
      <c r="C91" s="35">
        <f t="shared" si="9"/>
        <v>2.0034567846738627E-2</v>
      </c>
      <c r="D91" s="34">
        <f t="shared" si="10"/>
        <v>8.222843926456747</v>
      </c>
      <c r="E91">
        <f t="shared" si="11"/>
        <v>11.237500000000002</v>
      </c>
      <c r="F91" t="s">
        <v>204</v>
      </c>
      <c r="G91">
        <v>6.1089796621363259</v>
      </c>
      <c r="H91">
        <v>9.6820708554374999</v>
      </c>
      <c r="I91">
        <v>11.170643245078891</v>
      </c>
      <c r="J91">
        <v>9.1381312443923814</v>
      </c>
      <c r="K91">
        <v>8.1353361354675133</v>
      </c>
      <c r="L91">
        <v>7.4513549553269183</v>
      </c>
      <c r="M91">
        <v>9.8162845824304394</v>
      </c>
      <c r="N91">
        <v>8.693038721985225</v>
      </c>
      <c r="O91">
        <v>8.690533943018929</v>
      </c>
      <c r="P91">
        <v>8.8050919784902231</v>
      </c>
      <c r="Q91">
        <v>7.8554482670440864</v>
      </c>
      <c r="R91">
        <v>7.946355699715796</v>
      </c>
      <c r="S91">
        <v>7.7979204838651945</v>
      </c>
      <c r="T91">
        <v>7.0550922094539228</v>
      </c>
      <c r="U91">
        <v>6.796140803686705</v>
      </c>
      <c r="V91">
        <v>7.6197558847958105</v>
      </c>
      <c r="W91" s="32">
        <v>7.0261680774388369</v>
      </c>
      <c r="X91" t="s">
        <v>504</v>
      </c>
      <c r="Y91">
        <v>17.100000000000001</v>
      </c>
      <c r="Z91">
        <v>15.8</v>
      </c>
      <c r="AA91">
        <v>14.5</v>
      </c>
      <c r="AB91">
        <v>13.3</v>
      </c>
      <c r="AC91">
        <v>12.2</v>
      </c>
      <c r="AD91">
        <v>11.2</v>
      </c>
      <c r="AE91">
        <v>10.5</v>
      </c>
      <c r="AF91">
        <v>9.9</v>
      </c>
      <c r="AG91">
        <v>9.6</v>
      </c>
      <c r="AH91">
        <v>9.4</v>
      </c>
      <c r="AI91">
        <v>9.3000000000000007</v>
      </c>
      <c r="AJ91">
        <v>9.3000000000000007</v>
      </c>
      <c r="AK91">
        <v>9.4</v>
      </c>
      <c r="AL91">
        <v>9.4</v>
      </c>
      <c r="AM91">
        <v>9.5</v>
      </c>
      <c r="AN91">
        <v>9.4</v>
      </c>
      <c r="AO91" t="s">
        <v>167</v>
      </c>
      <c r="AP91">
        <v>29258.372370412086</v>
      </c>
      <c r="AQ91">
        <v>30885.835981846256</v>
      </c>
      <c r="AR91">
        <v>30952.777659608513</v>
      </c>
      <c r="AS91">
        <v>31959.381151931811</v>
      </c>
      <c r="AT91">
        <v>29773.348937209303</v>
      </c>
      <c r="AU91">
        <v>31524.570430655705</v>
      </c>
      <c r="AV91">
        <v>35472.894668296656</v>
      </c>
      <c r="AW91">
        <v>36231.301273619581</v>
      </c>
      <c r="AX91">
        <v>35187.261521810222</v>
      </c>
      <c r="AY91">
        <v>34367.625615297206</v>
      </c>
      <c r="AZ91">
        <v>34365.289775375481</v>
      </c>
      <c r="BA91">
        <v>34407.274377037691</v>
      </c>
      <c r="BB91">
        <v>34223.085566147274</v>
      </c>
      <c r="BC91">
        <v>35421.581143300886</v>
      </c>
      <c r="BD91">
        <v>37837.847447593726</v>
      </c>
      <c r="BE91">
        <v>38615.66799190954</v>
      </c>
      <c r="BF91">
        <v>40187.260237769144</v>
      </c>
    </row>
    <row r="92" spans="1:58" x14ac:dyDescent="0.25">
      <c r="A92" t="s">
        <v>380</v>
      </c>
      <c r="B92">
        <f t="shared" si="8"/>
        <v>33495.465778828278</v>
      </c>
      <c r="C92" s="35">
        <f t="shared" si="9"/>
        <v>4.2032426349995156E-2</v>
      </c>
      <c r="D92" s="34">
        <f t="shared" si="10"/>
        <v>12.968485644993166</v>
      </c>
      <c r="E92">
        <f t="shared" si="11"/>
        <v>21.168749999999999</v>
      </c>
      <c r="F92" t="s">
        <v>204</v>
      </c>
      <c r="G92">
        <v>8.8018872741992098</v>
      </c>
      <c r="H92">
        <v>15.021615000049987</v>
      </c>
      <c r="I92">
        <v>13.604484618785072</v>
      </c>
      <c r="J92">
        <v>23.526336554464262</v>
      </c>
      <c r="K92">
        <v>43.912112761506201</v>
      </c>
      <c r="L92">
        <v>34.755982609530903</v>
      </c>
      <c r="M92">
        <v>16.370075524639883</v>
      </c>
      <c r="N92">
        <v>2.7625883357052081</v>
      </c>
      <c r="O92">
        <v>0.8117094606338533</v>
      </c>
      <c r="P92">
        <v>-37.17265323412213</v>
      </c>
      <c r="Q92">
        <v>13.016028060079687</v>
      </c>
      <c r="R92">
        <v>14.808879714477408</v>
      </c>
      <c r="S92">
        <v>17.198939520012637</v>
      </c>
      <c r="T92">
        <v>12.91307999396542</v>
      </c>
      <c r="U92">
        <v>14.217731942267097</v>
      </c>
      <c r="V92">
        <v>14.605306511210225</v>
      </c>
      <c r="W92" s="32">
        <v>11.31015131747886</v>
      </c>
      <c r="X92" t="s">
        <v>504</v>
      </c>
      <c r="Y92">
        <v>34</v>
      </c>
      <c r="Z92">
        <v>31.1</v>
      </c>
      <c r="AA92">
        <v>28.5</v>
      </c>
      <c r="AB92">
        <v>26.3</v>
      </c>
      <c r="AC92">
        <v>24.4</v>
      </c>
      <c r="AD92">
        <v>22.8</v>
      </c>
      <c r="AE92">
        <v>21.5</v>
      </c>
      <c r="AF92">
        <v>20.399999999999999</v>
      </c>
      <c r="AG92">
        <v>19.5</v>
      </c>
      <c r="AH92">
        <v>18.5</v>
      </c>
      <c r="AI92">
        <v>17.5</v>
      </c>
      <c r="AJ92">
        <v>16.5</v>
      </c>
      <c r="AK92">
        <v>15.6</v>
      </c>
      <c r="AL92">
        <v>14.7</v>
      </c>
      <c r="AM92">
        <v>14</v>
      </c>
      <c r="AN92">
        <v>13.4</v>
      </c>
      <c r="AO92" t="s">
        <v>380</v>
      </c>
      <c r="AP92">
        <v>21941.069427534752</v>
      </c>
      <c r="AQ92">
        <v>23755.123048050849</v>
      </c>
      <c r="AR92">
        <v>23180.90788217583</v>
      </c>
      <c r="AS92">
        <v>24151.814527591087</v>
      </c>
      <c r="AT92">
        <v>26833.483096244672</v>
      </c>
      <c r="AU92">
        <v>29655.581901168665</v>
      </c>
      <c r="AV92">
        <v>33020.321544156614</v>
      </c>
      <c r="AW92">
        <v>34953.475619827223</v>
      </c>
      <c r="AX92">
        <v>35451.14208008907</v>
      </c>
      <c r="AY92">
        <v>37071.803358516583</v>
      </c>
      <c r="AZ92">
        <v>37762.433524240623</v>
      </c>
      <c r="BA92">
        <v>39835.616868899429</v>
      </c>
      <c r="BB92">
        <v>39414.446438673011</v>
      </c>
      <c r="BC92">
        <v>38772.866191959998</v>
      </c>
      <c r="BD92">
        <v>40883.306432251033</v>
      </c>
      <c r="BE92">
        <v>40340.339113473216</v>
      </c>
      <c r="BF92">
        <v>42399.187185228126</v>
      </c>
    </row>
    <row r="93" spans="1:58" x14ac:dyDescent="0.25">
      <c r="A93" t="s">
        <v>171</v>
      </c>
      <c r="B93">
        <f t="shared" si="8"/>
        <v>32977.311702722414</v>
      </c>
      <c r="C93" s="35">
        <f t="shared" si="9"/>
        <v>1.9929044975697696E-2</v>
      </c>
      <c r="D93" s="34">
        <f t="shared" si="10"/>
        <v>2.0721975341371861</v>
      </c>
      <c r="E93">
        <f t="shared" si="11"/>
        <v>10.7875</v>
      </c>
      <c r="F93" t="s">
        <v>204</v>
      </c>
      <c r="G93">
        <v>3.2835693935134325</v>
      </c>
      <c r="H93">
        <v>2.9382490539332808</v>
      </c>
      <c r="I93">
        <v>2.2759022406562401</v>
      </c>
      <c r="J93">
        <v>4.3232092820917396</v>
      </c>
      <c r="K93">
        <v>0.66708764454859304</v>
      </c>
      <c r="L93">
        <v>3.2445644431460772</v>
      </c>
      <c r="M93">
        <v>3.791264508728172</v>
      </c>
      <c r="N93">
        <v>1.2214531801399844</v>
      </c>
      <c r="O93">
        <v>2.2246854895978418</v>
      </c>
      <c r="P93">
        <v>0.84336434071861832</v>
      </c>
      <c r="Q93">
        <v>1.8155026010198714</v>
      </c>
      <c r="R93">
        <v>2.7127983513866241</v>
      </c>
      <c r="S93">
        <v>1.0145118895229435</v>
      </c>
      <c r="T93">
        <v>-0.98858164467735765</v>
      </c>
      <c r="U93">
        <v>2.9942872720567206</v>
      </c>
      <c r="V93">
        <v>2.2661201527947785</v>
      </c>
      <c r="W93" s="32">
        <v>0.59936988115460466</v>
      </c>
      <c r="X93" t="s">
        <v>504</v>
      </c>
      <c r="Y93">
        <v>14.5</v>
      </c>
      <c r="Z93">
        <v>13.8</v>
      </c>
      <c r="AA93">
        <v>13.1</v>
      </c>
      <c r="AB93">
        <v>12.5</v>
      </c>
      <c r="AC93">
        <v>12</v>
      </c>
      <c r="AD93">
        <v>11.5</v>
      </c>
      <c r="AE93">
        <v>11.1</v>
      </c>
      <c r="AF93">
        <v>10.7</v>
      </c>
      <c r="AG93">
        <v>10.3</v>
      </c>
      <c r="AH93">
        <v>10</v>
      </c>
      <c r="AI93">
        <v>9.6</v>
      </c>
      <c r="AJ93">
        <v>9.3000000000000007</v>
      </c>
      <c r="AK93">
        <v>9</v>
      </c>
      <c r="AL93">
        <v>8.6999999999999993</v>
      </c>
      <c r="AM93">
        <v>8.4</v>
      </c>
      <c r="AN93">
        <v>8.1</v>
      </c>
      <c r="AO93" t="s">
        <v>171</v>
      </c>
      <c r="AP93">
        <v>27329.741021508446</v>
      </c>
      <c r="AQ93">
        <v>27528.787116024054</v>
      </c>
      <c r="AR93">
        <v>27346.09432844141</v>
      </c>
      <c r="AS93">
        <v>29266.366215749065</v>
      </c>
      <c r="AT93">
        <v>28495.115096332778</v>
      </c>
      <c r="AU93">
        <v>30292.047461632446</v>
      </c>
      <c r="AV93">
        <v>31864.715458032926</v>
      </c>
      <c r="AW93">
        <v>32185.347438379933</v>
      </c>
      <c r="AX93">
        <v>33206.704963599535</v>
      </c>
      <c r="AY93">
        <v>34601.887573288448</v>
      </c>
      <c r="AZ93">
        <v>36228.420425243166</v>
      </c>
      <c r="BA93">
        <v>37331.742265022709</v>
      </c>
      <c r="BB93">
        <v>38366.133985299006</v>
      </c>
      <c r="BC93">
        <v>35954.362502361255</v>
      </c>
      <c r="BD93">
        <v>36423.298761727237</v>
      </c>
      <c r="BE93">
        <v>36717.392904090571</v>
      </c>
      <c r="BF93">
        <v>37476.141429548043</v>
      </c>
    </row>
    <row r="94" spans="1:58" x14ac:dyDescent="0.25">
      <c r="A94" t="s">
        <v>356</v>
      </c>
      <c r="B94">
        <f t="shared" si="8"/>
        <v>32649.413438427775</v>
      </c>
      <c r="C94" s="35">
        <f t="shared" si="9"/>
        <v>2.7479260120309545E-2</v>
      </c>
      <c r="D94" s="34">
        <f t="shared" si="10"/>
        <v>1.1507054310821851</v>
      </c>
      <c r="E94">
        <f t="shared" si="11"/>
        <v>9.8187500000000014</v>
      </c>
      <c r="F94" t="s">
        <v>204</v>
      </c>
      <c r="G94">
        <v>1.8639738781084016</v>
      </c>
      <c r="H94">
        <v>1.8475296230514919</v>
      </c>
      <c r="I94">
        <v>0.96039045269852319</v>
      </c>
      <c r="J94">
        <v>0.81444451886013047</v>
      </c>
      <c r="K94">
        <v>1.4108836397955626</v>
      </c>
      <c r="L94">
        <v>1.3359173474263171</v>
      </c>
      <c r="M94">
        <v>1.211096513530165</v>
      </c>
      <c r="N94">
        <v>1.0828121116612426</v>
      </c>
      <c r="O94">
        <v>0.79827110365476228</v>
      </c>
      <c r="P94">
        <v>1.0192320360305955</v>
      </c>
      <c r="Q94">
        <v>1.4545218957374164</v>
      </c>
      <c r="R94">
        <v>1.708093857007098</v>
      </c>
      <c r="S94">
        <v>0.83521475295283421</v>
      </c>
      <c r="T94">
        <v>0.51489149995533057</v>
      </c>
      <c r="U94">
        <v>0.66842842783916256</v>
      </c>
      <c r="V94">
        <v>1.1924633904378343</v>
      </c>
      <c r="W94" s="32">
        <v>0.84382727965027804</v>
      </c>
      <c r="X94" t="s">
        <v>504</v>
      </c>
      <c r="Y94">
        <v>12.6</v>
      </c>
      <c r="Z94">
        <v>12</v>
      </c>
      <c r="AA94">
        <v>20.8</v>
      </c>
      <c r="AB94">
        <v>11.2</v>
      </c>
      <c r="AC94">
        <v>10.8</v>
      </c>
      <c r="AD94">
        <v>10.4</v>
      </c>
      <c r="AE94">
        <v>9.9</v>
      </c>
      <c r="AF94">
        <v>9.3000000000000007</v>
      </c>
      <c r="AG94">
        <v>8.8000000000000007</v>
      </c>
      <c r="AH94">
        <v>8.3000000000000007</v>
      </c>
      <c r="AI94">
        <v>7.9</v>
      </c>
      <c r="AJ94">
        <v>7.6</v>
      </c>
      <c r="AK94">
        <v>7.3</v>
      </c>
      <c r="AL94">
        <v>7</v>
      </c>
      <c r="AM94">
        <v>6.7</v>
      </c>
      <c r="AN94">
        <v>6.5</v>
      </c>
      <c r="AO94" t="s">
        <v>356</v>
      </c>
      <c r="AP94">
        <v>22891.516132022894</v>
      </c>
      <c r="AQ94">
        <v>23892.993814275564</v>
      </c>
      <c r="AR94">
        <v>24749.553964220311</v>
      </c>
      <c r="AS94">
        <v>26279.993936149895</v>
      </c>
      <c r="AT94">
        <v>28289.02497310848</v>
      </c>
      <c r="AU94">
        <v>30564.413343351895</v>
      </c>
      <c r="AV94">
        <v>32015.828064695717</v>
      </c>
      <c r="AW94">
        <v>34120.025553996209</v>
      </c>
      <c r="AX94">
        <v>34081.448394959822</v>
      </c>
      <c r="AY94">
        <v>35408.580470076558</v>
      </c>
      <c r="AZ94">
        <v>37173.877908513874</v>
      </c>
      <c r="BA94">
        <v>39367.628445093265</v>
      </c>
      <c r="BB94">
        <v>38630.275877090193</v>
      </c>
      <c r="BC94">
        <v>38031.986386997836</v>
      </c>
      <c r="BD94">
        <v>38524.589920743536</v>
      </c>
      <c r="BE94">
        <v>35696.429509262569</v>
      </c>
      <c r="BF94">
        <v>35321.86175871356</v>
      </c>
    </row>
    <row r="95" spans="1:58" x14ac:dyDescent="0.25">
      <c r="A95" t="s">
        <v>164</v>
      </c>
      <c r="B95">
        <f t="shared" si="8"/>
        <v>32469.304031736465</v>
      </c>
      <c r="C95" s="35">
        <f t="shared" si="9"/>
        <v>3.6595401891713175E-2</v>
      </c>
      <c r="D95" s="34">
        <f t="shared" si="10"/>
        <v>4.0104325269260581</v>
      </c>
      <c r="E95">
        <f t="shared" si="11"/>
        <v>15.256250000000001</v>
      </c>
      <c r="F95" t="s">
        <v>204</v>
      </c>
      <c r="G95">
        <v>7.2523323164027449</v>
      </c>
      <c r="H95">
        <v>8.0923492091778204</v>
      </c>
      <c r="I95">
        <v>8.7886942137873021</v>
      </c>
      <c r="J95">
        <v>5.7160373406455145</v>
      </c>
      <c r="K95">
        <v>6.440668055827441</v>
      </c>
      <c r="L95">
        <v>4.6767275982840282</v>
      </c>
      <c r="M95">
        <v>3.1119318535115648</v>
      </c>
      <c r="N95">
        <v>3.5021141545734302</v>
      </c>
      <c r="O95">
        <v>1.744737017968194</v>
      </c>
      <c r="P95">
        <v>3.1653672781699482</v>
      </c>
      <c r="Q95">
        <v>2.1925733768768487</v>
      </c>
      <c r="R95">
        <v>2.1420478341554379</v>
      </c>
      <c r="S95">
        <v>0.73636151684435258</v>
      </c>
      <c r="T95">
        <v>0.4634088507636337</v>
      </c>
      <c r="U95">
        <v>2.6403028121134486</v>
      </c>
      <c r="V95">
        <v>5.1146986549290521</v>
      </c>
      <c r="W95" s="32">
        <v>2.3970008737122193</v>
      </c>
      <c r="X95" t="s">
        <v>504</v>
      </c>
      <c r="Y95">
        <v>21.6</v>
      </c>
      <c r="Z95">
        <v>20.5</v>
      </c>
      <c r="AA95">
        <v>19.5</v>
      </c>
      <c r="AB95">
        <v>18.600000000000001</v>
      </c>
      <c r="AC95">
        <v>17.7</v>
      </c>
      <c r="AD95">
        <v>16.8</v>
      </c>
      <c r="AE95">
        <v>16</v>
      </c>
      <c r="AF95">
        <v>15.2</v>
      </c>
      <c r="AG95">
        <v>14.5</v>
      </c>
      <c r="AH95">
        <v>13.8</v>
      </c>
      <c r="AI95">
        <v>13.1</v>
      </c>
      <c r="AJ95">
        <v>12.5</v>
      </c>
      <c r="AK95">
        <v>11.9</v>
      </c>
      <c r="AL95">
        <v>11.3</v>
      </c>
      <c r="AM95">
        <v>10.8</v>
      </c>
      <c r="AN95">
        <v>10.3</v>
      </c>
      <c r="AO95" t="s">
        <v>164</v>
      </c>
      <c r="AP95">
        <v>26153.01446196781</v>
      </c>
      <c r="AQ95">
        <v>28032.537518638914</v>
      </c>
      <c r="AR95">
        <v>23882.4175760299</v>
      </c>
      <c r="AS95">
        <v>24478.907643025505</v>
      </c>
      <c r="AT95">
        <v>25781.955922235426</v>
      </c>
      <c r="AU95">
        <v>27838.648690548387</v>
      </c>
      <c r="AV95">
        <v>28966.123120347329</v>
      </c>
      <c r="AW95">
        <v>30254.15927754316</v>
      </c>
      <c r="AX95">
        <v>31494.18773065112</v>
      </c>
      <c r="AY95">
        <v>31843.543485400816</v>
      </c>
      <c r="AZ95">
        <v>34599.311635441707</v>
      </c>
      <c r="BA95">
        <v>36811.014468566878</v>
      </c>
      <c r="BB95">
        <v>38701.532544118381</v>
      </c>
      <c r="BC95">
        <v>36562.952299365883</v>
      </c>
      <c r="BD95">
        <v>37622.457840044488</v>
      </c>
      <c r="BE95">
        <v>42474.967263636958</v>
      </c>
      <c r="BF95">
        <v>46480.437061957287</v>
      </c>
    </row>
    <row r="96" spans="1:58" x14ac:dyDescent="0.25">
      <c r="A96" t="s">
        <v>173</v>
      </c>
      <c r="B96">
        <f t="shared" si="8"/>
        <v>30552.490417834313</v>
      </c>
      <c r="C96" s="35">
        <f t="shared" si="9"/>
        <v>1.5240436820527004E-2</v>
      </c>
      <c r="D96" s="34">
        <f t="shared" si="10"/>
        <v>1.3684490423415478</v>
      </c>
      <c r="E96">
        <f t="shared" si="11"/>
        <v>22.643750000000001</v>
      </c>
      <c r="F96" t="s">
        <v>204</v>
      </c>
      <c r="G96">
        <v>0.58802468457986556</v>
      </c>
      <c r="H96">
        <v>1.4217654326638318</v>
      </c>
      <c r="I96">
        <v>0.78360087902499798</v>
      </c>
      <c r="J96">
        <v>2.6185492886733197</v>
      </c>
      <c r="K96">
        <v>1.8007734546645109</v>
      </c>
      <c r="L96">
        <v>2.339172932898987</v>
      </c>
      <c r="M96">
        <v>0.97498528807305296</v>
      </c>
      <c r="N96">
        <v>2.2354813735344132</v>
      </c>
      <c r="O96">
        <v>1.7745771647357755</v>
      </c>
      <c r="P96">
        <v>2.0909015427686031</v>
      </c>
      <c r="Q96">
        <v>1.5042653552296663</v>
      </c>
      <c r="R96">
        <v>0.56427659173994649</v>
      </c>
      <c r="S96">
        <v>1.0794215367429474</v>
      </c>
      <c r="T96">
        <v>0.56009156809988581</v>
      </c>
      <c r="U96">
        <v>0.76549044618467166</v>
      </c>
      <c r="V96">
        <v>1.6018802930669211</v>
      </c>
      <c r="W96" s="32">
        <v>0.56037588712491737</v>
      </c>
      <c r="X96" t="s">
        <v>504</v>
      </c>
      <c r="Y96">
        <v>28.3</v>
      </c>
      <c r="Z96">
        <v>27.4</v>
      </c>
      <c r="AA96">
        <v>26.6</v>
      </c>
      <c r="AB96">
        <v>25.9</v>
      </c>
      <c r="AC96">
        <v>25.1</v>
      </c>
      <c r="AD96">
        <v>24.4</v>
      </c>
      <c r="AE96">
        <v>23.6</v>
      </c>
      <c r="AF96">
        <v>22.9</v>
      </c>
      <c r="AG96">
        <v>22.1</v>
      </c>
      <c r="AH96">
        <v>21.5</v>
      </c>
      <c r="AI96">
        <v>20.8</v>
      </c>
      <c r="AJ96">
        <v>20.100000000000001</v>
      </c>
      <c r="AK96">
        <v>19.399999999999999</v>
      </c>
      <c r="AL96">
        <v>18.7</v>
      </c>
      <c r="AM96">
        <v>18.100000000000001</v>
      </c>
      <c r="AN96">
        <v>17.399999999999999</v>
      </c>
      <c r="AO96" t="s">
        <v>173</v>
      </c>
      <c r="AP96">
        <v>25906.178894938825</v>
      </c>
      <c r="AQ96">
        <v>26794.162874129346</v>
      </c>
      <c r="AR96">
        <v>26380.447599760937</v>
      </c>
      <c r="AS96">
        <v>29237.538408553595</v>
      </c>
      <c r="AT96">
        <v>29793.560264139633</v>
      </c>
      <c r="AU96">
        <v>27418.687075029982</v>
      </c>
      <c r="AV96">
        <v>29746.884345937055</v>
      </c>
      <c r="AW96">
        <v>31768.373589689749</v>
      </c>
      <c r="AX96">
        <v>31927.159778322635</v>
      </c>
      <c r="AY96">
        <v>31944.337894080309</v>
      </c>
      <c r="AZ96">
        <v>33083.909347974222</v>
      </c>
      <c r="BA96">
        <v>32806.826239509006</v>
      </c>
      <c r="BB96">
        <v>32031.531827797298</v>
      </c>
      <c r="BC96">
        <v>32593.312681823023</v>
      </c>
      <c r="BD96">
        <v>32464.337295971323</v>
      </c>
      <c r="BE96">
        <v>32495.701648231392</v>
      </c>
      <c r="BF96">
        <v>32999.387337294917</v>
      </c>
    </row>
    <row r="97" spans="1:58" x14ac:dyDescent="0.25">
      <c r="A97" t="s">
        <v>233</v>
      </c>
      <c r="B97">
        <f t="shared" si="8"/>
        <v>30442.873843897421</v>
      </c>
      <c r="C97" s="35">
        <f t="shared" si="9"/>
        <v>-1.2007842004006175E-2</v>
      </c>
      <c r="D97" s="34">
        <f t="shared" si="10"/>
        <v>5.0548603234958422</v>
      </c>
      <c r="E97">
        <f t="shared" si="11"/>
        <v>15.7875</v>
      </c>
      <c r="F97" t="s">
        <v>204</v>
      </c>
      <c r="G97">
        <v>8.2610967526736268</v>
      </c>
      <c r="H97">
        <v>9.7965435046138563</v>
      </c>
      <c r="I97">
        <v>6.4728998842113832</v>
      </c>
      <c r="J97">
        <v>5.5460597157394185</v>
      </c>
      <c r="K97">
        <v>5.2422944193111345</v>
      </c>
      <c r="L97">
        <v>10.22379976461268</v>
      </c>
      <c r="M97">
        <v>4.5627496841647304</v>
      </c>
      <c r="N97">
        <v>6.6394678003249883</v>
      </c>
      <c r="O97">
        <v>2.693715456948873</v>
      </c>
      <c r="P97">
        <v>1.4609258825823404</v>
      </c>
      <c r="Q97">
        <v>1.4043371239280718</v>
      </c>
      <c r="R97">
        <v>5.3228507091986792</v>
      </c>
      <c r="S97">
        <v>3.9345792582927626</v>
      </c>
      <c r="T97">
        <v>3.7213350878743627</v>
      </c>
      <c r="U97">
        <v>5.1759786317603398</v>
      </c>
      <c r="V97">
        <v>4.9781872633404793</v>
      </c>
      <c r="W97" s="32">
        <v>0.49580455985160138</v>
      </c>
      <c r="X97" t="s">
        <v>504</v>
      </c>
      <c r="Y97">
        <v>20</v>
      </c>
      <c r="Z97">
        <v>19.600000000000001</v>
      </c>
      <c r="AA97">
        <v>19.2</v>
      </c>
      <c r="AB97">
        <v>18.7</v>
      </c>
      <c r="AC97">
        <v>18.2</v>
      </c>
      <c r="AD97">
        <v>17.7</v>
      </c>
      <c r="AE97">
        <v>17.100000000000001</v>
      </c>
      <c r="AF97">
        <v>16.399999999999999</v>
      </c>
      <c r="AG97">
        <v>15.7</v>
      </c>
      <c r="AH97">
        <v>14.9</v>
      </c>
      <c r="AI97">
        <v>14.2</v>
      </c>
      <c r="AJ97">
        <v>13.5</v>
      </c>
      <c r="AK97">
        <v>12.8</v>
      </c>
      <c r="AL97">
        <v>12.2</v>
      </c>
      <c r="AM97">
        <v>11.5</v>
      </c>
      <c r="AN97">
        <v>10.9</v>
      </c>
      <c r="AO97" t="s">
        <v>233</v>
      </c>
      <c r="AP97">
        <v>36558.743501891317</v>
      </c>
      <c r="AQ97">
        <v>34470.898581766502</v>
      </c>
      <c r="AR97">
        <v>33039.48683772084</v>
      </c>
      <c r="AS97">
        <v>32186.462752929354</v>
      </c>
      <c r="AT97">
        <v>30875.707588256588</v>
      </c>
      <c r="AU97">
        <v>30803.975507678631</v>
      </c>
      <c r="AV97">
        <v>30988.172957456714</v>
      </c>
      <c r="AW97">
        <v>30735.250636276618</v>
      </c>
      <c r="AX97">
        <v>30343.788711330195</v>
      </c>
      <c r="AY97">
        <v>29082.685008783417</v>
      </c>
      <c r="AZ97">
        <v>27722.538972445083</v>
      </c>
      <c r="BA97">
        <v>27748.459714305369</v>
      </c>
      <c r="BB97">
        <v>28657.856502188555</v>
      </c>
      <c r="BC97">
        <v>25428.954615742852</v>
      </c>
      <c r="BD97">
        <v>29003.296492094771</v>
      </c>
      <c r="BE97">
        <v>29749.240531741678</v>
      </c>
      <c r="BF97">
        <v>30133.336433647692</v>
      </c>
    </row>
    <row r="98" spans="1:58" x14ac:dyDescent="0.25">
      <c r="A98" t="s">
        <v>277</v>
      </c>
      <c r="B98">
        <f t="shared" ref="B98:B129" si="12">AVERAGE(AP98:BF98)</f>
        <v>29653.175682949688</v>
      </c>
      <c r="C98" s="35">
        <f t="shared" ref="C98:C129" si="13">(BF98/AP98)^(1/16)-1</f>
        <v>1.1755247123922175E-2</v>
      </c>
      <c r="D98" s="34">
        <f t="shared" ref="D98:D129" si="14">AVERAGE(G98:W98)</f>
        <v>0.80093245400913371</v>
      </c>
      <c r="E98">
        <f t="shared" ref="E98:E129" si="15">AVERAGE(Y98:AN98)</f>
        <v>16.150000000000002</v>
      </c>
      <c r="F98" t="s">
        <v>204</v>
      </c>
      <c r="G98">
        <v>0.38892173657400469</v>
      </c>
      <c r="H98">
        <v>1.7294958127597115</v>
      </c>
      <c r="I98">
        <v>0.51357018569671509</v>
      </c>
      <c r="J98">
        <v>0.24341905403435055</v>
      </c>
      <c r="K98">
        <v>0.81796654883734776</v>
      </c>
      <c r="L98">
        <v>0.64673960269148079</v>
      </c>
      <c r="M98">
        <v>0.7529032738598771</v>
      </c>
      <c r="N98">
        <v>0.75195340165805935</v>
      </c>
      <c r="O98">
        <v>1.3606700457453784</v>
      </c>
      <c r="P98">
        <v>0.7823954708663291</v>
      </c>
      <c r="Q98">
        <v>0.60386100634143525</v>
      </c>
      <c r="R98">
        <v>1.2926090253274123</v>
      </c>
      <c r="S98">
        <v>0.91024299486834848</v>
      </c>
      <c r="T98">
        <v>1.1423340207035333</v>
      </c>
      <c r="U98">
        <v>0.60368273021578589</v>
      </c>
      <c r="V98">
        <v>0.75505996177255186</v>
      </c>
      <c r="W98" s="32">
        <v>0.32002684620295374</v>
      </c>
      <c r="X98" t="s">
        <v>504</v>
      </c>
      <c r="Y98">
        <v>21.6</v>
      </c>
      <c r="Z98">
        <v>20.7</v>
      </c>
      <c r="AA98">
        <v>19.8</v>
      </c>
      <c r="AB98">
        <v>18.899999999999999</v>
      </c>
      <c r="AC98">
        <v>18</v>
      </c>
      <c r="AD98">
        <v>17.3</v>
      </c>
      <c r="AE98">
        <v>16.5</v>
      </c>
      <c r="AF98">
        <v>15.9</v>
      </c>
      <c r="AG98">
        <v>15.3</v>
      </c>
      <c r="AH98">
        <v>14.8</v>
      </c>
      <c r="AI98">
        <v>14.4</v>
      </c>
      <c r="AJ98">
        <v>13.9</v>
      </c>
      <c r="AK98">
        <v>13.5</v>
      </c>
      <c r="AL98">
        <v>13</v>
      </c>
      <c r="AM98">
        <v>12.6</v>
      </c>
      <c r="AN98">
        <v>12.2</v>
      </c>
      <c r="AO98" t="s">
        <v>277</v>
      </c>
      <c r="AP98">
        <v>25163.78118873301</v>
      </c>
      <c r="AQ98">
        <v>26495.85672870385</v>
      </c>
      <c r="AR98">
        <v>27412.309299485489</v>
      </c>
      <c r="AS98">
        <v>28318.687301167985</v>
      </c>
      <c r="AT98">
        <v>30287.551789234589</v>
      </c>
      <c r="AU98">
        <v>30940.963255057315</v>
      </c>
      <c r="AV98">
        <v>32519.688447192493</v>
      </c>
      <c r="AW98">
        <v>33124.194316353489</v>
      </c>
      <c r="AX98">
        <v>30998.067665695173</v>
      </c>
      <c r="AY98">
        <v>29523.939766566407</v>
      </c>
      <c r="AZ98">
        <v>30133.418159963348</v>
      </c>
      <c r="BA98">
        <v>30217.026515398637</v>
      </c>
      <c r="BB98">
        <v>29774.74303624477</v>
      </c>
      <c r="BC98">
        <v>29893.28805920685</v>
      </c>
      <c r="BD98">
        <v>28990.727586998193</v>
      </c>
      <c r="BE98">
        <v>29971.995018247875</v>
      </c>
      <c r="BF98">
        <v>30337.748475895278</v>
      </c>
    </row>
    <row r="99" spans="1:58" x14ac:dyDescent="0.25">
      <c r="A99" t="s">
        <v>287</v>
      </c>
      <c r="B99">
        <f t="shared" si="12"/>
        <v>29533.97389276027</v>
      </c>
      <c r="C99" s="35">
        <f t="shared" si="13"/>
        <v>1.6105492064479865E-2</v>
      </c>
      <c r="D99" s="34">
        <f t="shared" si="14"/>
        <v>7.5474703158013519</v>
      </c>
      <c r="E99">
        <f t="shared" si="15"/>
        <v>23.431249999999999</v>
      </c>
      <c r="F99" t="s">
        <v>204</v>
      </c>
      <c r="G99">
        <v>13.741477307700242</v>
      </c>
      <c r="H99">
        <v>19.278587755177341</v>
      </c>
      <c r="I99">
        <v>10.742390599256124</v>
      </c>
      <c r="J99">
        <v>5.6714102108498832</v>
      </c>
      <c r="K99">
        <v>5.7458284915873543</v>
      </c>
      <c r="L99">
        <v>6.9816643965710954</v>
      </c>
      <c r="M99">
        <v>5.818248590994906</v>
      </c>
      <c r="N99">
        <v>7.7797245529674761</v>
      </c>
      <c r="O99">
        <v>4.3859923324120516</v>
      </c>
      <c r="P99">
        <v>7.9432593321460399</v>
      </c>
      <c r="Q99">
        <v>7.2402128913577339</v>
      </c>
      <c r="R99">
        <v>8.4003811816819756</v>
      </c>
      <c r="S99">
        <v>5.9195209760622767</v>
      </c>
      <c r="T99">
        <v>5.4006218215524742</v>
      </c>
      <c r="U99">
        <v>9.5212902904050498</v>
      </c>
      <c r="V99">
        <v>2.0799601868583486</v>
      </c>
      <c r="W99" s="32">
        <v>1.6564244510426072</v>
      </c>
      <c r="X99" t="s">
        <v>504</v>
      </c>
      <c r="Y99">
        <v>23.4</v>
      </c>
      <c r="Z99">
        <v>23.2</v>
      </c>
      <c r="AA99">
        <v>22.7</v>
      </c>
      <c r="AB99">
        <v>22.2</v>
      </c>
      <c r="AC99">
        <v>21.6</v>
      </c>
      <c r="AD99">
        <v>21.2</v>
      </c>
      <c r="AE99">
        <v>21</v>
      </c>
      <c r="AF99">
        <v>21</v>
      </c>
      <c r="AG99">
        <v>21.3</v>
      </c>
      <c r="AH99">
        <v>22</v>
      </c>
      <c r="AI99">
        <v>22.9</v>
      </c>
      <c r="AJ99">
        <v>24.2</v>
      </c>
      <c r="AK99">
        <v>25.5</v>
      </c>
      <c r="AL99">
        <v>26.8</v>
      </c>
      <c r="AM99">
        <v>27.7</v>
      </c>
      <c r="AN99">
        <v>28.2</v>
      </c>
      <c r="AO99" t="s">
        <v>287</v>
      </c>
      <c r="AP99">
        <v>26301.637259297899</v>
      </c>
      <c r="AQ99">
        <v>25843.101955950264</v>
      </c>
      <c r="AR99">
        <v>24869.570125881783</v>
      </c>
      <c r="AS99">
        <v>25001.75098386663</v>
      </c>
      <c r="AT99">
        <v>25105.567374246293</v>
      </c>
      <c r="AU99">
        <v>25863.604484635598</v>
      </c>
      <c r="AV99">
        <v>27571.248224409257</v>
      </c>
      <c r="AW99">
        <v>29678.191215798321</v>
      </c>
      <c r="AX99">
        <v>31241.705336262334</v>
      </c>
      <c r="AY99">
        <v>32275.787758640716</v>
      </c>
      <c r="AZ99">
        <v>33958.407814515645</v>
      </c>
      <c r="BA99">
        <v>35187.845849220219</v>
      </c>
      <c r="BB99">
        <v>34878.106524069437</v>
      </c>
      <c r="BC99">
        <v>29857.324954940075</v>
      </c>
      <c r="BD99">
        <v>28273.490392144249</v>
      </c>
      <c r="BE99">
        <v>32207.409976843159</v>
      </c>
      <c r="BF99">
        <v>33962.805946202709</v>
      </c>
    </row>
    <row r="100" spans="1:58" x14ac:dyDescent="0.25">
      <c r="A100" t="s">
        <v>309</v>
      </c>
      <c r="B100">
        <f t="shared" si="12"/>
        <v>29183.837646821088</v>
      </c>
      <c r="C100" s="35">
        <f t="shared" si="13"/>
        <v>8.5063077532259168E-3</v>
      </c>
      <c r="D100" s="34">
        <f t="shared" si="14"/>
        <v>2.0261954160952098</v>
      </c>
      <c r="E100">
        <f t="shared" si="15"/>
        <v>29.668749999999996</v>
      </c>
      <c r="F100" t="s">
        <v>204</v>
      </c>
      <c r="G100">
        <v>2.5595919277114927</v>
      </c>
      <c r="H100">
        <v>1.8995220870582272</v>
      </c>
      <c r="I100">
        <v>1.3462782253554346</v>
      </c>
      <c r="J100">
        <v>2.7103070679205103</v>
      </c>
      <c r="K100">
        <v>1.8703824402362592</v>
      </c>
      <c r="L100">
        <v>2.822562971872129</v>
      </c>
      <c r="M100">
        <v>2.8721614507153737</v>
      </c>
      <c r="N100">
        <v>2.4330214271828985</v>
      </c>
      <c r="O100">
        <v>1.9350880063605609</v>
      </c>
      <c r="P100">
        <v>1.2804587130728411</v>
      </c>
      <c r="Q100">
        <v>1.3932898324860683</v>
      </c>
      <c r="R100">
        <v>1.2579004852371287</v>
      </c>
      <c r="S100">
        <v>1.5170710192310661</v>
      </c>
      <c r="T100">
        <v>1.2923750809197081</v>
      </c>
      <c r="U100">
        <v>4.2141017887059746</v>
      </c>
      <c r="V100">
        <v>1.5263389453597784</v>
      </c>
      <c r="W100" s="32">
        <v>1.5148706041931099</v>
      </c>
      <c r="X100" t="s">
        <v>504</v>
      </c>
      <c r="Y100">
        <v>39.4</v>
      </c>
      <c r="Z100">
        <v>37.799999999999997</v>
      </c>
      <c r="AA100">
        <v>36.299999999999997</v>
      </c>
      <c r="AB100">
        <v>34.799999999999997</v>
      </c>
      <c r="AC100">
        <v>33.4</v>
      </c>
      <c r="AD100">
        <v>32</v>
      </c>
      <c r="AE100">
        <v>30.7</v>
      </c>
      <c r="AF100">
        <v>29.5</v>
      </c>
      <c r="AG100">
        <v>28.4</v>
      </c>
      <c r="AH100">
        <v>27.3</v>
      </c>
      <c r="AI100">
        <v>26.4</v>
      </c>
      <c r="AJ100">
        <v>25.4</v>
      </c>
      <c r="AK100">
        <v>24.6</v>
      </c>
      <c r="AL100">
        <v>23.7</v>
      </c>
      <c r="AM100">
        <v>22.9</v>
      </c>
      <c r="AN100">
        <v>22.1</v>
      </c>
      <c r="AO100" t="s">
        <v>309</v>
      </c>
      <c r="AP100">
        <v>27727.821887785449</v>
      </c>
      <c r="AQ100">
        <v>28048.599085563779</v>
      </c>
      <c r="AR100">
        <v>27687.665659900391</v>
      </c>
      <c r="AS100">
        <v>27982.165445636383</v>
      </c>
      <c r="AT100">
        <v>27813.272583349033</v>
      </c>
      <c r="AU100">
        <v>26164.962061872229</v>
      </c>
      <c r="AV100">
        <v>28633.355103552196</v>
      </c>
      <c r="AW100">
        <v>28793.061010165398</v>
      </c>
      <c r="AX100">
        <v>29216.900046547129</v>
      </c>
      <c r="AY100">
        <v>29234.574115207346</v>
      </c>
      <c r="AZ100">
        <v>29245.000841779758</v>
      </c>
      <c r="BA100">
        <v>29683.746233377813</v>
      </c>
      <c r="BB100">
        <v>30806.718501499658</v>
      </c>
      <c r="BC100">
        <v>30565.667511607371</v>
      </c>
      <c r="BD100">
        <v>31301.005345107264</v>
      </c>
      <c r="BE100">
        <v>31468.536538863686</v>
      </c>
      <c r="BF100">
        <v>31752.188024143645</v>
      </c>
    </row>
    <row r="101" spans="1:58" x14ac:dyDescent="0.25">
      <c r="A101" t="s">
        <v>172</v>
      </c>
      <c r="B101">
        <f t="shared" si="12"/>
        <v>27523.773206895465</v>
      </c>
      <c r="C101" s="35">
        <f t="shared" si="13"/>
        <v>7.1616430670049303E-2</v>
      </c>
      <c r="D101" s="34">
        <f t="shared" si="14"/>
        <v>2.347137922810052</v>
      </c>
      <c r="E101">
        <f t="shared" si="15"/>
        <v>11.931249999999999</v>
      </c>
      <c r="F101" t="s">
        <v>204</v>
      </c>
      <c r="G101">
        <v>4.400983342192883</v>
      </c>
      <c r="H101">
        <v>3.7336107105615071</v>
      </c>
      <c r="I101">
        <v>2.5688943073334745</v>
      </c>
      <c r="J101">
        <v>4.0035445686611748</v>
      </c>
      <c r="K101">
        <v>3.70880651655626</v>
      </c>
      <c r="L101">
        <v>2.8271053355137941</v>
      </c>
      <c r="M101">
        <v>3.0398548626027115</v>
      </c>
      <c r="N101">
        <v>2.5592476104139141</v>
      </c>
      <c r="O101">
        <v>2.1921777308600858</v>
      </c>
      <c r="P101">
        <v>1.5556369988308534</v>
      </c>
      <c r="Q101">
        <v>1.3491236963321258</v>
      </c>
      <c r="R101">
        <v>1.6938942844651708</v>
      </c>
      <c r="S101">
        <v>1.3107159324794762</v>
      </c>
      <c r="T101">
        <v>1.7231755486290639</v>
      </c>
      <c r="U101">
        <v>1.9307862229453916</v>
      </c>
      <c r="V101">
        <v>1.0636734881308223</v>
      </c>
      <c r="W101" s="32">
        <v>0.24011353126217042</v>
      </c>
      <c r="X101" t="s">
        <v>504</v>
      </c>
      <c r="Y101">
        <v>20.100000000000001</v>
      </c>
      <c r="Z101">
        <v>18.5</v>
      </c>
      <c r="AA101">
        <v>17</v>
      </c>
      <c r="AB101">
        <v>15.7</v>
      </c>
      <c r="AC101">
        <v>14.6</v>
      </c>
      <c r="AD101">
        <v>13.5</v>
      </c>
      <c r="AE101">
        <v>12.5</v>
      </c>
      <c r="AF101">
        <v>11.5</v>
      </c>
      <c r="AG101">
        <v>10.7</v>
      </c>
      <c r="AH101">
        <v>9.9</v>
      </c>
      <c r="AI101">
        <v>9.1999999999999993</v>
      </c>
      <c r="AJ101">
        <v>8.6</v>
      </c>
      <c r="AK101">
        <v>8</v>
      </c>
      <c r="AL101">
        <v>7.5</v>
      </c>
      <c r="AM101">
        <v>7</v>
      </c>
      <c r="AN101">
        <v>6.6</v>
      </c>
      <c r="AO101" t="s">
        <v>172</v>
      </c>
      <c r="AP101">
        <v>13942.666548517002</v>
      </c>
      <c r="AQ101">
        <v>15320.137021833612</v>
      </c>
      <c r="AR101">
        <v>16799.815208414224</v>
      </c>
      <c r="AS101">
        <v>18586.360749271862</v>
      </c>
      <c r="AT101">
        <v>20254.278246460934</v>
      </c>
      <c r="AU101">
        <v>21836.763238882741</v>
      </c>
      <c r="AV101">
        <v>23534.471023258015</v>
      </c>
      <c r="AW101">
        <v>25256.906215083392</v>
      </c>
      <c r="AX101">
        <v>27018.315958455267</v>
      </c>
      <c r="AY101">
        <v>28848.587080854239</v>
      </c>
      <c r="AZ101">
        <v>30896.756045366888</v>
      </c>
      <c r="BA101">
        <v>33029.028976437767</v>
      </c>
      <c r="BB101">
        <v>35129.461113032499</v>
      </c>
      <c r="BC101">
        <v>36631.751911236526</v>
      </c>
      <c r="BD101">
        <v>38694.150014299965</v>
      </c>
      <c r="BE101">
        <v>39957.407900435886</v>
      </c>
      <c r="BF101">
        <v>42167.287265382038</v>
      </c>
    </row>
    <row r="102" spans="1:58" x14ac:dyDescent="0.25">
      <c r="A102" t="s">
        <v>384</v>
      </c>
      <c r="B102">
        <f t="shared" si="12"/>
        <v>27464.679340046103</v>
      </c>
      <c r="C102" s="35">
        <f t="shared" si="13"/>
        <v>7.0342295732834792E-3</v>
      </c>
      <c r="D102" s="34">
        <f t="shared" si="14"/>
        <v>7.6654579159842546</v>
      </c>
      <c r="E102">
        <f t="shared" si="15"/>
        <v>50.131250000000009</v>
      </c>
      <c r="F102" t="s">
        <v>204</v>
      </c>
      <c r="G102">
        <v>3.2067650776131043</v>
      </c>
      <c r="H102">
        <v>6.5835934870761657</v>
      </c>
      <c r="I102">
        <v>-6.5160202373360371E-2</v>
      </c>
      <c r="J102">
        <v>2.3189056770378889</v>
      </c>
      <c r="K102">
        <v>8.7033548942371635</v>
      </c>
      <c r="L102">
        <v>20.601305404589155</v>
      </c>
      <c r="M102">
        <v>15.589002856306333</v>
      </c>
      <c r="N102">
        <v>7.6236170417483402</v>
      </c>
      <c r="O102">
        <v>8.1358495037222855</v>
      </c>
      <c r="P102">
        <v>4.2373111471171194</v>
      </c>
      <c r="Q102">
        <v>8.6500799918808209</v>
      </c>
      <c r="R102">
        <v>10.341677280398564</v>
      </c>
      <c r="S102">
        <v>-11.191734378463355</v>
      </c>
      <c r="T102">
        <v>11.232829922771606</v>
      </c>
      <c r="U102">
        <v>11.604752779244272</v>
      </c>
      <c r="V102">
        <v>14.384388114691982</v>
      </c>
      <c r="W102" s="32">
        <v>8.3562459741342447</v>
      </c>
      <c r="X102" t="s">
        <v>504</v>
      </c>
      <c r="Y102">
        <v>64</v>
      </c>
      <c r="Z102">
        <v>60.9</v>
      </c>
      <c r="AA102">
        <v>58.4</v>
      </c>
      <c r="AB102">
        <v>56.4</v>
      </c>
      <c r="AC102">
        <v>54.8</v>
      </c>
      <c r="AD102">
        <v>53.3</v>
      </c>
      <c r="AE102">
        <v>51.9</v>
      </c>
      <c r="AF102">
        <v>50.5</v>
      </c>
      <c r="AG102">
        <v>49</v>
      </c>
      <c r="AH102">
        <v>47.5</v>
      </c>
      <c r="AI102">
        <v>46.1</v>
      </c>
      <c r="AJ102">
        <v>44.6</v>
      </c>
      <c r="AK102">
        <v>43.2</v>
      </c>
      <c r="AL102">
        <v>41.8</v>
      </c>
      <c r="AM102">
        <v>40.5</v>
      </c>
      <c r="AN102">
        <v>39.200000000000003</v>
      </c>
      <c r="AO102" t="s">
        <v>384</v>
      </c>
      <c r="AP102">
        <v>25793.768068280035</v>
      </c>
      <c r="AQ102">
        <v>25195.686974011656</v>
      </c>
      <c r="AR102">
        <v>24785.495276691916</v>
      </c>
      <c r="AS102">
        <v>24820.461684777478</v>
      </c>
      <c r="AT102">
        <v>25273.287374792013</v>
      </c>
      <c r="AU102">
        <v>25843.566969681862</v>
      </c>
      <c r="AV102">
        <v>26529.355493032988</v>
      </c>
      <c r="AW102">
        <v>27214.585236920575</v>
      </c>
      <c r="AX102">
        <v>28193.303831389538</v>
      </c>
      <c r="AY102">
        <v>28097.093934085016</v>
      </c>
      <c r="AZ102">
        <v>29316.844331490716</v>
      </c>
      <c r="BA102">
        <v>29861.739365413789</v>
      </c>
      <c r="BB102">
        <v>29874.912671644954</v>
      </c>
      <c r="BC102">
        <v>29354.753052787328</v>
      </c>
      <c r="BD102">
        <v>28843.363769282536</v>
      </c>
      <c r="BE102">
        <v>29046.235423980273</v>
      </c>
      <c r="BF102">
        <v>28855.095322521101</v>
      </c>
    </row>
    <row r="103" spans="1:58" x14ac:dyDescent="0.25">
      <c r="A103" t="s">
        <v>364</v>
      </c>
      <c r="B103">
        <f t="shared" si="12"/>
        <v>26240.923288634283</v>
      </c>
      <c r="C103" s="35">
        <f t="shared" si="13"/>
        <v>2.3848052191312918E-2</v>
      </c>
      <c r="D103" s="34">
        <f t="shared" si="14"/>
        <v>2.1300703010817146</v>
      </c>
      <c r="E103">
        <f t="shared" si="15"/>
        <v>25.318750000000001</v>
      </c>
      <c r="F103" t="s">
        <v>204</v>
      </c>
      <c r="G103">
        <v>3.249993323154289</v>
      </c>
      <c r="H103">
        <v>2.4221350885278619</v>
      </c>
      <c r="I103">
        <v>1.9478274433084795</v>
      </c>
      <c r="J103">
        <v>1.2299824583835075</v>
      </c>
      <c r="K103">
        <v>2.2904684049663904</v>
      </c>
      <c r="L103">
        <v>2.6575871264150654</v>
      </c>
      <c r="M103">
        <v>2.9038626404404093</v>
      </c>
      <c r="N103">
        <v>2.9592543548448864</v>
      </c>
      <c r="O103">
        <v>2.9461110839015405</v>
      </c>
      <c r="P103">
        <v>1.9300054025105589</v>
      </c>
      <c r="Q103">
        <v>2.2609219612053821</v>
      </c>
      <c r="R103">
        <v>2.7833793684016443</v>
      </c>
      <c r="S103">
        <v>1.3347978956741524</v>
      </c>
      <c r="T103">
        <v>1.169073345875584</v>
      </c>
      <c r="U103">
        <v>1.5965193875336496</v>
      </c>
      <c r="V103">
        <v>1.7525866728764692</v>
      </c>
      <c r="W103" s="32">
        <v>0.77668916036927704</v>
      </c>
      <c r="X103" t="s">
        <v>504</v>
      </c>
      <c r="Y103">
        <v>37.1</v>
      </c>
      <c r="Z103">
        <v>35</v>
      </c>
      <c r="AA103">
        <v>33.1</v>
      </c>
      <c r="AB103">
        <v>31.2</v>
      </c>
      <c r="AC103">
        <v>29.4</v>
      </c>
      <c r="AD103">
        <v>27.8</v>
      </c>
      <c r="AE103">
        <v>26.2</v>
      </c>
      <c r="AF103">
        <v>24.8</v>
      </c>
      <c r="AG103">
        <v>23.5</v>
      </c>
      <c r="AH103">
        <v>22.3</v>
      </c>
      <c r="AI103">
        <v>21.2</v>
      </c>
      <c r="AJ103">
        <v>20.3</v>
      </c>
      <c r="AK103">
        <v>19.399999999999999</v>
      </c>
      <c r="AL103">
        <v>18.600000000000001</v>
      </c>
      <c r="AM103">
        <v>17.899999999999999</v>
      </c>
      <c r="AN103">
        <v>17.3</v>
      </c>
      <c r="AO103" t="s">
        <v>364</v>
      </c>
      <c r="AP103">
        <v>20883.57019787742</v>
      </c>
      <c r="AQ103">
        <v>21662.151377117028</v>
      </c>
      <c r="AR103">
        <v>22139.6682202593</v>
      </c>
      <c r="AS103">
        <v>22778.294495645245</v>
      </c>
      <c r="AT103">
        <v>23805.891407109659</v>
      </c>
      <c r="AU103">
        <v>24530.088197628058</v>
      </c>
      <c r="AV103">
        <v>25253.167714417901</v>
      </c>
      <c r="AW103">
        <v>25812.289225000641</v>
      </c>
      <c r="AX103">
        <v>26801.532627155259</v>
      </c>
      <c r="AY103">
        <v>27027.046111618562</v>
      </c>
      <c r="AZ103">
        <v>28758.491166119529</v>
      </c>
      <c r="BA103">
        <v>29082.072433322483</v>
      </c>
      <c r="BB103">
        <v>29325.253268284399</v>
      </c>
      <c r="BC103">
        <v>28343.383979371698</v>
      </c>
      <c r="BD103">
        <v>29614.862538338919</v>
      </c>
      <c r="BE103">
        <v>29828.94369014903</v>
      </c>
      <c r="BF103">
        <v>30448.989257367677</v>
      </c>
    </row>
    <row r="104" spans="1:58" x14ac:dyDescent="0.25">
      <c r="A104" t="s">
        <v>174</v>
      </c>
      <c r="B104">
        <f t="shared" si="12"/>
        <v>26054.387040059057</v>
      </c>
      <c r="C104" s="35">
        <f t="shared" si="13"/>
        <v>2.3977097907922351E-2</v>
      </c>
      <c r="D104" s="34">
        <f t="shared" si="14"/>
        <v>3.8843320074432444</v>
      </c>
      <c r="E104">
        <f t="shared" si="15"/>
        <v>18.031249999999996</v>
      </c>
      <c r="F104" t="s">
        <v>204</v>
      </c>
      <c r="G104">
        <v>5.3742865592562579</v>
      </c>
      <c r="H104">
        <v>5.7433569764278634</v>
      </c>
      <c r="I104">
        <v>5.3223754403460557</v>
      </c>
      <c r="J104">
        <v>5.7308773283753469</v>
      </c>
      <c r="K104">
        <v>4.4726265818416611</v>
      </c>
      <c r="L104">
        <v>7.3617368339468356</v>
      </c>
      <c r="M104">
        <v>4.7573490018241467</v>
      </c>
      <c r="N104">
        <v>2.1230296502780561</v>
      </c>
      <c r="O104">
        <v>3.8655131695496405</v>
      </c>
      <c r="P104">
        <v>3.5462818873584245</v>
      </c>
      <c r="Q104">
        <v>3.5133314939663958</v>
      </c>
      <c r="R104">
        <v>2.6382461947937639</v>
      </c>
      <c r="S104">
        <v>2.0912898339766341</v>
      </c>
      <c r="T104">
        <v>0.32938707630256558</v>
      </c>
      <c r="U104">
        <v>3.1553533513347456</v>
      </c>
      <c r="V104">
        <v>4.5444002918245641</v>
      </c>
      <c r="W104" s="32">
        <v>1.4642024551321904</v>
      </c>
      <c r="X104" t="s">
        <v>504</v>
      </c>
      <c r="Y104">
        <v>23.4</v>
      </c>
      <c r="Z104">
        <v>22.2</v>
      </c>
      <c r="AA104">
        <v>21.1</v>
      </c>
      <c r="AB104">
        <v>20.100000000000001</v>
      </c>
      <c r="AC104">
        <v>19.3</v>
      </c>
      <c r="AD104">
        <v>18.5</v>
      </c>
      <c r="AE104">
        <v>17.899999999999999</v>
      </c>
      <c r="AF104">
        <v>17.399999999999999</v>
      </c>
      <c r="AG104">
        <v>17</v>
      </c>
      <c r="AH104">
        <v>16.7</v>
      </c>
      <c r="AI104">
        <v>16.5</v>
      </c>
      <c r="AJ104">
        <v>16.2</v>
      </c>
      <c r="AK104">
        <v>16</v>
      </c>
      <c r="AL104">
        <v>15.7</v>
      </c>
      <c r="AM104">
        <v>15.4</v>
      </c>
      <c r="AN104">
        <v>15.1</v>
      </c>
      <c r="AO104" t="s">
        <v>174</v>
      </c>
      <c r="AP104">
        <v>19816.492550021208</v>
      </c>
      <c r="AQ104">
        <v>21334.596886245075</v>
      </c>
      <c r="AR104">
        <v>21181.900049515214</v>
      </c>
      <c r="AS104">
        <v>22387.696842479065</v>
      </c>
      <c r="AT104">
        <v>23646.818298397389</v>
      </c>
      <c r="AU104">
        <v>24767.422185713061</v>
      </c>
      <c r="AV104">
        <v>26151.9083185952</v>
      </c>
      <c r="AW104">
        <v>26570.868015383548</v>
      </c>
      <c r="AX104">
        <v>27442.928739964391</v>
      </c>
      <c r="AY104">
        <v>28372.931300502889</v>
      </c>
      <c r="AZ104">
        <v>27922.708725050703</v>
      </c>
      <c r="BA104">
        <v>28210.175650367437</v>
      </c>
      <c r="BB104">
        <v>28036.060864834064</v>
      </c>
      <c r="BC104">
        <v>28612.644045206009</v>
      </c>
      <c r="BD104">
        <v>29884.780567369406</v>
      </c>
      <c r="BE104">
        <v>29633.172448876139</v>
      </c>
      <c r="BF104">
        <v>28951.474192483176</v>
      </c>
    </row>
    <row r="105" spans="1:58" x14ac:dyDescent="0.25">
      <c r="A105" t="s">
        <v>207</v>
      </c>
      <c r="B105">
        <f t="shared" si="12"/>
        <v>25920.172902255483</v>
      </c>
      <c r="C105" s="35">
        <f t="shared" si="13"/>
        <v>-1.5450039282327688E-2</v>
      </c>
      <c r="D105" s="34">
        <f t="shared" si="14"/>
        <v>-2.3028741085352062</v>
      </c>
      <c r="E105">
        <f t="shared" si="15"/>
        <v>96.7</v>
      </c>
      <c r="F105" t="s">
        <v>204</v>
      </c>
      <c r="G105">
        <v>-1.3687623952300383</v>
      </c>
      <c r="H105">
        <v>1.8963138967486379</v>
      </c>
      <c r="I105">
        <v>3.1366606830716655</v>
      </c>
      <c r="J105">
        <v>-3.8511114995358606</v>
      </c>
      <c r="K105">
        <v>-2.7048732364500809</v>
      </c>
      <c r="L105">
        <v>-1.1437677792166299</v>
      </c>
      <c r="M105">
        <v>-5.380130995363495</v>
      </c>
      <c r="N105">
        <v>2.6900056469009632</v>
      </c>
      <c r="O105">
        <v>11.081339025899387</v>
      </c>
      <c r="P105">
        <v>-0.34024282870501377</v>
      </c>
      <c r="Q105">
        <v>-10.038376781973581</v>
      </c>
      <c r="R105">
        <v>-8.1258911087648507</v>
      </c>
      <c r="S105">
        <v>-5.7808131428663545</v>
      </c>
      <c r="T105">
        <v>-3.8482639872986382</v>
      </c>
      <c r="U105">
        <v>-6.5485422756407186</v>
      </c>
      <c r="V105">
        <v>-6.3205638432818692</v>
      </c>
      <c r="W105" s="32">
        <v>-2.5018392233920306</v>
      </c>
      <c r="X105" t="s">
        <v>504</v>
      </c>
      <c r="Y105">
        <v>145.9</v>
      </c>
      <c r="Z105">
        <v>136.69999999999999</v>
      </c>
      <c r="AA105">
        <v>127.7</v>
      </c>
      <c r="AB105">
        <v>119.6</v>
      </c>
      <c r="AC105">
        <v>111.5</v>
      </c>
      <c r="AD105">
        <v>104.3</v>
      </c>
      <c r="AE105">
        <v>97.9</v>
      </c>
      <c r="AF105">
        <v>92.5</v>
      </c>
      <c r="AG105">
        <v>87.9</v>
      </c>
      <c r="AH105">
        <v>84</v>
      </c>
      <c r="AI105">
        <v>80.400000000000006</v>
      </c>
      <c r="AJ105">
        <v>77.099999999999994</v>
      </c>
      <c r="AK105">
        <v>74.2</v>
      </c>
      <c r="AL105">
        <v>71.5</v>
      </c>
      <c r="AM105">
        <v>69.099999999999994</v>
      </c>
      <c r="AN105">
        <v>66.900000000000006</v>
      </c>
      <c r="AO105" t="s">
        <v>207</v>
      </c>
      <c r="AP105">
        <v>26121.95828170584</v>
      </c>
      <c r="AQ105">
        <v>28018.702069581683</v>
      </c>
      <c r="AR105">
        <v>27328.04713802773</v>
      </c>
      <c r="AS105">
        <v>27570.434660415849</v>
      </c>
      <c r="AT105">
        <v>27528.097841814135</v>
      </c>
      <c r="AU105">
        <v>28787.402713181888</v>
      </c>
      <c r="AV105">
        <v>29191.896853190701</v>
      </c>
      <c r="AW105">
        <v>29569.381634692938</v>
      </c>
      <c r="AX105">
        <v>28938.2635565163</v>
      </c>
      <c r="AY105">
        <v>27323.514223146405</v>
      </c>
      <c r="AZ105">
        <v>26414.509970708968</v>
      </c>
      <c r="BA105">
        <v>25229.261021509396</v>
      </c>
      <c r="BB105">
        <v>24220.610957024659</v>
      </c>
      <c r="BC105">
        <v>22104.437435362292</v>
      </c>
      <c r="BD105">
        <v>21032.205583854986</v>
      </c>
      <c r="BE105">
        <v>20902.710245666109</v>
      </c>
      <c r="BF105">
        <v>20361.505151943333</v>
      </c>
    </row>
    <row r="106" spans="1:58" x14ac:dyDescent="0.25">
      <c r="A106" t="s">
        <v>256</v>
      </c>
      <c r="B106">
        <f t="shared" si="12"/>
        <v>24406.90539516056</v>
      </c>
      <c r="C106" s="35">
        <f t="shared" si="13"/>
        <v>-1.093583581812696E-2</v>
      </c>
      <c r="D106" s="34">
        <f t="shared" si="14"/>
        <v>9.6503668225047861</v>
      </c>
      <c r="E106">
        <f t="shared" si="15"/>
        <v>55.181250000000006</v>
      </c>
      <c r="F106" t="s">
        <v>204</v>
      </c>
      <c r="G106">
        <v>16.216555026587017</v>
      </c>
      <c r="H106">
        <v>16.721001816587769</v>
      </c>
      <c r="I106">
        <v>12.228886249969552</v>
      </c>
      <c r="J106">
        <v>11.577295221729571</v>
      </c>
      <c r="K106">
        <v>1.907834794616168</v>
      </c>
      <c r="L106">
        <v>-0.39139939751928288</v>
      </c>
      <c r="M106">
        <v>10.46210100837081</v>
      </c>
      <c r="N106">
        <v>16.133995165356055</v>
      </c>
      <c r="O106">
        <v>34.418256101711833</v>
      </c>
      <c r="P106">
        <v>0.46296936346263884</v>
      </c>
      <c r="Q106">
        <v>37.322774847458881</v>
      </c>
      <c r="R106">
        <v>29.208610040834337</v>
      </c>
      <c r="S106">
        <v>-10.214754976236273</v>
      </c>
      <c r="T106">
        <v>-17.292116083089486</v>
      </c>
      <c r="U106">
        <v>-2.1598287375475778</v>
      </c>
      <c r="V106">
        <v>3.3650833609004969</v>
      </c>
      <c r="W106" s="32">
        <v>4.0889721793888523</v>
      </c>
      <c r="X106" t="s">
        <v>504</v>
      </c>
      <c r="Y106">
        <v>74.099999999999994</v>
      </c>
      <c r="Z106">
        <v>69.2</v>
      </c>
      <c r="AA106">
        <v>65.3</v>
      </c>
      <c r="AB106">
        <v>62.3</v>
      </c>
      <c r="AC106">
        <v>60</v>
      </c>
      <c r="AD106">
        <v>58.1</v>
      </c>
      <c r="AE106">
        <v>56.4</v>
      </c>
      <c r="AF106">
        <v>54.6</v>
      </c>
      <c r="AG106">
        <v>52.9</v>
      </c>
      <c r="AH106">
        <v>51</v>
      </c>
      <c r="AI106">
        <v>49.3</v>
      </c>
      <c r="AJ106">
        <v>47.8</v>
      </c>
      <c r="AK106">
        <v>52.4</v>
      </c>
      <c r="AL106">
        <v>44.7</v>
      </c>
      <c r="AM106">
        <v>43.2</v>
      </c>
      <c r="AN106">
        <v>41.6</v>
      </c>
      <c r="AO106" t="s">
        <v>256</v>
      </c>
      <c r="AP106">
        <v>23070.454838711965</v>
      </c>
      <c r="AQ106">
        <v>23750.935449606786</v>
      </c>
      <c r="AR106">
        <v>25373.853993080113</v>
      </c>
      <c r="AS106">
        <v>26508.642507581699</v>
      </c>
      <c r="AT106">
        <v>26350.210226823187</v>
      </c>
      <c r="AU106">
        <v>28332.351554202793</v>
      </c>
      <c r="AV106">
        <v>27769.232932052761</v>
      </c>
      <c r="AW106">
        <v>28988.567464397045</v>
      </c>
      <c r="AX106">
        <v>28729.456474417504</v>
      </c>
      <c r="AY106">
        <v>25814.862259022546</v>
      </c>
      <c r="AZ106">
        <v>23958.738091102296</v>
      </c>
      <c r="BA106">
        <v>22863.967421461279</v>
      </c>
      <c r="BB106">
        <v>22418.279920157296</v>
      </c>
      <c r="BC106">
        <v>21207.09863004768</v>
      </c>
      <c r="BD106">
        <v>20680.597750982808</v>
      </c>
      <c r="BE106">
        <v>19751.627799516576</v>
      </c>
      <c r="BF106">
        <v>19348.514404565136</v>
      </c>
    </row>
    <row r="107" spans="1:58" x14ac:dyDescent="0.25">
      <c r="A107" t="s">
        <v>442</v>
      </c>
      <c r="B107">
        <f t="shared" si="12"/>
        <v>23690.290665565128</v>
      </c>
      <c r="C107" s="35">
        <f t="shared" si="13"/>
        <v>8.9477241578315159E-3</v>
      </c>
      <c r="D107" s="34">
        <f t="shared" si="14"/>
        <v>2.2404541655032695</v>
      </c>
      <c r="E107">
        <f t="shared" si="15"/>
        <v>16.206249999999997</v>
      </c>
      <c r="F107" t="s">
        <v>204</v>
      </c>
      <c r="G107">
        <v>9.114347436330771</v>
      </c>
      <c r="H107">
        <v>5.0206011155902992</v>
      </c>
      <c r="I107">
        <v>2.0948639954731436</v>
      </c>
      <c r="J107">
        <v>-0.61340619280809439</v>
      </c>
      <c r="K107">
        <v>0.60393084678883824</v>
      </c>
      <c r="L107">
        <v>2.0112394588667151</v>
      </c>
      <c r="M107">
        <v>1.1149085727959489</v>
      </c>
      <c r="N107">
        <v>2.2408951362934952</v>
      </c>
      <c r="O107">
        <v>2.1099780448203362</v>
      </c>
      <c r="P107">
        <v>1.9819803158135794</v>
      </c>
      <c r="Q107">
        <v>2.0168845154026251</v>
      </c>
      <c r="R107">
        <v>1.5862047871636513</v>
      </c>
      <c r="S107">
        <v>2.5902436904043764</v>
      </c>
      <c r="T107">
        <v>1.551019986113428</v>
      </c>
      <c r="U107">
        <v>2.7560499827497993</v>
      </c>
      <c r="V107">
        <v>3.2026181284018657E-2</v>
      </c>
      <c r="W107" s="32">
        <v>1.8759529404726416</v>
      </c>
      <c r="X107" t="s">
        <v>504</v>
      </c>
      <c r="Y107">
        <v>22.4</v>
      </c>
      <c r="Z107">
        <v>21.2</v>
      </c>
      <c r="AA107">
        <v>20.2</v>
      </c>
      <c r="AB107">
        <v>19.2</v>
      </c>
      <c r="AC107">
        <v>18.3</v>
      </c>
      <c r="AD107">
        <v>17.399999999999999</v>
      </c>
      <c r="AE107">
        <v>16.600000000000001</v>
      </c>
      <c r="AF107">
        <v>16</v>
      </c>
      <c r="AG107">
        <v>15.3</v>
      </c>
      <c r="AH107">
        <v>14.7</v>
      </c>
      <c r="AI107">
        <v>14.2</v>
      </c>
      <c r="AJ107">
        <v>13.7</v>
      </c>
      <c r="AK107">
        <v>13.2</v>
      </c>
      <c r="AL107">
        <v>12.7</v>
      </c>
      <c r="AM107">
        <v>12.3</v>
      </c>
      <c r="AN107">
        <v>11.9</v>
      </c>
      <c r="AO107" t="s">
        <v>442</v>
      </c>
      <c r="AP107">
        <v>22357.088725941296</v>
      </c>
      <c r="AQ107">
        <v>22589.540096857279</v>
      </c>
      <c r="AR107">
        <v>22339.072514020292</v>
      </c>
      <c r="AS107">
        <v>22119.720832747633</v>
      </c>
      <c r="AT107">
        <v>22609.892768925183</v>
      </c>
      <c r="AU107">
        <v>22588.220423077873</v>
      </c>
      <c r="AV107">
        <v>22599.702867082138</v>
      </c>
      <c r="AW107">
        <v>23220.096327311843</v>
      </c>
      <c r="AX107">
        <v>23731.526295583044</v>
      </c>
      <c r="AY107">
        <v>23937.416305340943</v>
      </c>
      <c r="AZ107">
        <v>24341.760665450529</v>
      </c>
      <c r="BA107">
        <v>24765.448234057658</v>
      </c>
      <c r="BB107">
        <v>24786.379547394365</v>
      </c>
      <c r="BC107">
        <v>24162.258211369077</v>
      </c>
      <c r="BD107">
        <v>25526.698333770564</v>
      </c>
      <c r="BE107">
        <v>25278.280218431581</v>
      </c>
      <c r="BF107">
        <v>25781.83894724588</v>
      </c>
    </row>
    <row r="108" spans="1:58" x14ac:dyDescent="0.25">
      <c r="A108" t="s">
        <v>175</v>
      </c>
      <c r="B108">
        <f t="shared" si="12"/>
        <v>23387.840494564818</v>
      </c>
      <c r="C108" s="35">
        <f t="shared" si="13"/>
        <v>2.9197513081872684E-2</v>
      </c>
      <c r="D108" s="34">
        <f t="shared" si="14"/>
        <v>1.8986183085696615</v>
      </c>
      <c r="E108">
        <f t="shared" si="15"/>
        <v>28.675000000000001</v>
      </c>
      <c r="F108" t="s">
        <v>204</v>
      </c>
      <c r="G108">
        <v>1.603010571887896</v>
      </c>
      <c r="H108">
        <v>1.8263290240459251</v>
      </c>
      <c r="I108">
        <v>0.90391941964720945</v>
      </c>
      <c r="J108">
        <v>2.0251791456935604</v>
      </c>
      <c r="K108">
        <v>2.3029842938159204</v>
      </c>
      <c r="L108">
        <v>2.3097803185307426</v>
      </c>
      <c r="M108">
        <v>2.5513563340105772</v>
      </c>
      <c r="N108">
        <v>2.8199726041210229</v>
      </c>
      <c r="O108">
        <v>2.2976163938044087</v>
      </c>
      <c r="P108">
        <v>0.48737247136887879</v>
      </c>
      <c r="Q108">
        <v>2.0194891981258167</v>
      </c>
      <c r="R108">
        <v>1.8142897934944133</v>
      </c>
      <c r="S108">
        <v>2.2333620428224124</v>
      </c>
      <c r="T108">
        <v>1.8105840202712653</v>
      </c>
      <c r="U108">
        <v>1.7878556314554095</v>
      </c>
      <c r="V108">
        <v>1.8726763809847446</v>
      </c>
      <c r="W108" s="32">
        <v>1.6107336016040377</v>
      </c>
      <c r="X108" t="s">
        <v>504</v>
      </c>
      <c r="Y108">
        <v>38.1</v>
      </c>
      <c r="Z108">
        <v>36.6</v>
      </c>
      <c r="AA108">
        <v>35.1</v>
      </c>
      <c r="AB108">
        <v>33.700000000000003</v>
      </c>
      <c r="AC108">
        <v>32.299999999999997</v>
      </c>
      <c r="AD108">
        <v>31.1</v>
      </c>
      <c r="AE108">
        <v>29.8</v>
      </c>
      <c r="AF108">
        <v>28.6</v>
      </c>
      <c r="AG108">
        <v>27.5</v>
      </c>
      <c r="AH108">
        <v>26.4</v>
      </c>
      <c r="AI108">
        <v>25.4</v>
      </c>
      <c r="AJ108">
        <v>24.5</v>
      </c>
      <c r="AK108">
        <v>23.6</v>
      </c>
      <c r="AL108">
        <v>22.8</v>
      </c>
      <c r="AM108">
        <v>22</v>
      </c>
      <c r="AN108">
        <v>21.3</v>
      </c>
      <c r="AO108" t="s">
        <v>175</v>
      </c>
      <c r="AP108">
        <v>18079.261649997639</v>
      </c>
      <c r="AQ108">
        <v>18655.982034503319</v>
      </c>
      <c r="AR108">
        <v>19087.925878026927</v>
      </c>
      <c r="AS108">
        <v>19703.186630766621</v>
      </c>
      <c r="AT108">
        <v>20400.212729039758</v>
      </c>
      <c r="AU108">
        <v>20991.720626134698</v>
      </c>
      <c r="AV108">
        <v>22016.076438542328</v>
      </c>
      <c r="AW108">
        <v>22768.083040995232</v>
      </c>
      <c r="AX108">
        <v>23677.015695663002</v>
      </c>
      <c r="AY108">
        <v>24580.467639665621</v>
      </c>
      <c r="AZ108">
        <v>25208.111861021152</v>
      </c>
      <c r="BA108">
        <v>25967.762048919787</v>
      </c>
      <c r="BB108">
        <v>26474.070798529898</v>
      </c>
      <c r="BC108">
        <v>26123.916905489037</v>
      </c>
      <c r="BD108">
        <v>27319.503080598857</v>
      </c>
      <c r="BE108">
        <v>27887.635248136216</v>
      </c>
      <c r="BF108">
        <v>28652.356101571819</v>
      </c>
    </row>
    <row r="109" spans="1:58" x14ac:dyDescent="0.25">
      <c r="A109" t="s">
        <v>161</v>
      </c>
      <c r="B109">
        <f t="shared" si="12"/>
        <v>22495.856060798906</v>
      </c>
      <c r="C109" s="35">
        <f t="shared" si="13"/>
        <v>2.2333239415084583E-2</v>
      </c>
      <c r="D109" s="34">
        <f t="shared" si="14"/>
        <v>4.1365285983693392</v>
      </c>
      <c r="E109">
        <f t="shared" si="15"/>
        <v>15.899999999999999</v>
      </c>
      <c r="F109" t="s">
        <v>204</v>
      </c>
      <c r="G109">
        <v>12.179025489238256</v>
      </c>
      <c r="H109">
        <v>12.000513478338259</v>
      </c>
      <c r="I109">
        <v>4.8527105358923643</v>
      </c>
      <c r="J109">
        <v>4.2587921267673297</v>
      </c>
      <c r="K109">
        <v>4.4314761147595778</v>
      </c>
      <c r="L109">
        <v>2.884326573875077</v>
      </c>
      <c r="M109">
        <v>2.5469852128967565</v>
      </c>
      <c r="N109">
        <v>3.6789691965563307</v>
      </c>
      <c r="O109">
        <v>2.8966355488304849</v>
      </c>
      <c r="P109">
        <v>1.0956134385284442</v>
      </c>
      <c r="Q109">
        <v>1.5715119911374993</v>
      </c>
      <c r="R109">
        <v>2.7517799025529568</v>
      </c>
      <c r="S109">
        <v>4.4421829701091538</v>
      </c>
      <c r="T109">
        <v>1.3504763424137458</v>
      </c>
      <c r="U109">
        <v>2.8200678267721018</v>
      </c>
      <c r="V109">
        <v>4.0387331739603516</v>
      </c>
      <c r="W109" s="32">
        <v>2.521186249650075</v>
      </c>
      <c r="X109" t="s">
        <v>504</v>
      </c>
      <c r="Y109">
        <v>18.3</v>
      </c>
      <c r="Z109">
        <v>17.7</v>
      </c>
      <c r="AA109">
        <v>17.3</v>
      </c>
      <c r="AB109">
        <v>17</v>
      </c>
      <c r="AC109">
        <v>16.8</v>
      </c>
      <c r="AD109">
        <v>16.5</v>
      </c>
      <c r="AE109">
        <v>16.2</v>
      </c>
      <c r="AF109">
        <v>15.9</v>
      </c>
      <c r="AG109">
        <v>15.6</v>
      </c>
      <c r="AH109">
        <v>15.4</v>
      </c>
      <c r="AI109">
        <v>15.1</v>
      </c>
      <c r="AJ109">
        <v>14.9</v>
      </c>
      <c r="AK109">
        <v>14.7</v>
      </c>
      <c r="AL109">
        <v>14.5</v>
      </c>
      <c r="AM109">
        <v>14.3</v>
      </c>
      <c r="AN109">
        <v>14.2</v>
      </c>
      <c r="AO109" t="s">
        <v>161</v>
      </c>
      <c r="AP109">
        <v>18985.762932984075</v>
      </c>
      <c r="AQ109">
        <v>20052.837219227611</v>
      </c>
      <c r="AR109">
        <v>18674.985367330137</v>
      </c>
      <c r="AS109">
        <v>19138.243279267368</v>
      </c>
      <c r="AT109">
        <v>19849.32354237109</v>
      </c>
      <c r="AU109">
        <v>19486.06376936704</v>
      </c>
      <c r="AV109">
        <v>21022.989672565825</v>
      </c>
      <c r="AW109">
        <v>20752.721964859786</v>
      </c>
      <c r="AX109">
        <v>20724.842801021703</v>
      </c>
      <c r="AY109">
        <v>22098.852951895245</v>
      </c>
      <c r="AZ109">
        <v>24076.460110409422</v>
      </c>
      <c r="BA109">
        <v>25983.500825053554</v>
      </c>
      <c r="BB109">
        <v>26588.957731731029</v>
      </c>
      <c r="BC109">
        <v>24514.577093172542</v>
      </c>
      <c r="BD109">
        <v>27183.745774466315</v>
      </c>
      <c r="BE109">
        <v>26261.846971716332</v>
      </c>
      <c r="BF109">
        <v>27033.841026142389</v>
      </c>
    </row>
    <row r="110" spans="1:58" x14ac:dyDescent="0.25">
      <c r="A110" t="s">
        <v>331</v>
      </c>
      <c r="B110">
        <f t="shared" si="12"/>
        <v>21865.718540162892</v>
      </c>
      <c r="C110" s="35">
        <f t="shared" si="13"/>
        <v>-1.3207436693332131E-2</v>
      </c>
      <c r="D110" s="34">
        <f t="shared" si="14"/>
        <v>4.1139080120098059</v>
      </c>
      <c r="E110">
        <f t="shared" si="15"/>
        <v>18.875</v>
      </c>
      <c r="F110" t="s">
        <v>204</v>
      </c>
      <c r="G110">
        <v>6.3431859068193859</v>
      </c>
      <c r="H110">
        <v>10.04130361234432</v>
      </c>
      <c r="I110">
        <v>4.0028572810584206</v>
      </c>
      <c r="J110">
        <v>1.4052035043032993</v>
      </c>
      <c r="K110">
        <v>1.1959931712135887</v>
      </c>
      <c r="L110">
        <v>2.7914569589472111</v>
      </c>
      <c r="M110">
        <v>3.8189829432401496</v>
      </c>
      <c r="N110">
        <v>4.1883561724128775</v>
      </c>
      <c r="O110">
        <v>6.5190075130743805</v>
      </c>
      <c r="P110">
        <v>6.5921030472401316</v>
      </c>
      <c r="Q110">
        <v>6.0019996003076228</v>
      </c>
      <c r="R110">
        <v>4.9242311510110133</v>
      </c>
      <c r="S110">
        <v>4.2033059719079526</v>
      </c>
      <c r="T110">
        <v>1.9192908869569221</v>
      </c>
      <c r="U110">
        <v>2.1864445926779204</v>
      </c>
      <c r="V110">
        <v>1.8641973404534444</v>
      </c>
      <c r="W110" s="32">
        <v>1.9385165501980606</v>
      </c>
      <c r="X110" t="s">
        <v>504</v>
      </c>
      <c r="Y110">
        <v>19.100000000000001</v>
      </c>
      <c r="Z110">
        <v>19.100000000000001</v>
      </c>
      <c r="AA110">
        <v>19.100000000000001</v>
      </c>
      <c r="AB110">
        <v>19</v>
      </c>
      <c r="AC110">
        <v>19</v>
      </c>
      <c r="AD110">
        <v>18.899999999999999</v>
      </c>
      <c r="AE110">
        <v>18.899999999999999</v>
      </c>
      <c r="AF110">
        <v>18.8</v>
      </c>
      <c r="AG110">
        <v>18.7</v>
      </c>
      <c r="AH110">
        <v>18.600000000000001</v>
      </c>
      <c r="AI110">
        <v>18.7</v>
      </c>
      <c r="AJ110">
        <v>18.7</v>
      </c>
      <c r="AK110">
        <v>18.8</v>
      </c>
      <c r="AL110">
        <v>18.899999999999999</v>
      </c>
      <c r="AM110">
        <v>18.899999999999999</v>
      </c>
      <c r="AN110">
        <v>18.8</v>
      </c>
      <c r="AO110" t="s">
        <v>331</v>
      </c>
      <c r="AP110">
        <v>24501.667061482047</v>
      </c>
      <c r="AQ110">
        <v>24068.353644336992</v>
      </c>
      <c r="AR110">
        <v>23653.442054432264</v>
      </c>
      <c r="AS110">
        <v>23675.554082142051</v>
      </c>
      <c r="AT110">
        <v>23683.064173225972</v>
      </c>
      <c r="AU110">
        <v>23377.918614064627</v>
      </c>
      <c r="AV110">
        <v>22988.235596273742</v>
      </c>
      <c r="AW110">
        <v>22419.598996654706</v>
      </c>
      <c r="AX110">
        <v>21325.406333925872</v>
      </c>
      <c r="AY110">
        <v>21585.972145660882</v>
      </c>
      <c r="AZ110">
        <v>21097.593794299646</v>
      </c>
      <c r="BA110">
        <v>20951.443064507523</v>
      </c>
      <c r="BB110">
        <v>20411.966882455123</v>
      </c>
      <c r="BC110">
        <v>19117.079840142418</v>
      </c>
      <c r="BD110">
        <v>19100.48030213211</v>
      </c>
      <c r="BE110">
        <v>19952.857321131891</v>
      </c>
      <c r="BF110">
        <v>19806.581275901401</v>
      </c>
    </row>
    <row r="111" spans="1:58" x14ac:dyDescent="0.25">
      <c r="A111" t="s">
        <v>496</v>
      </c>
      <c r="B111">
        <f t="shared" si="12"/>
        <v>20793.332424541415</v>
      </c>
      <c r="C111" s="35">
        <f t="shared" si="13"/>
        <v>5.0914905206878025E-4</v>
      </c>
      <c r="D111" s="34">
        <f t="shared" si="14"/>
        <v>1.6453962365803216</v>
      </c>
      <c r="E111">
        <f t="shared" si="15"/>
        <v>18.875000000000004</v>
      </c>
      <c r="F111" t="s">
        <v>204</v>
      </c>
      <c r="G111">
        <v>1.1893898975382589</v>
      </c>
      <c r="H111">
        <v>7.1566798696731535</v>
      </c>
      <c r="I111">
        <v>1.5713408302316232</v>
      </c>
      <c r="J111">
        <v>4.9456769498438614E-2</v>
      </c>
      <c r="K111">
        <v>2.0416002953815959</v>
      </c>
      <c r="L111">
        <v>2.6995763872168461</v>
      </c>
      <c r="M111">
        <v>1.7288538295968283</v>
      </c>
      <c r="N111">
        <v>2.8681015410130892</v>
      </c>
      <c r="O111">
        <v>3.2600274304036918</v>
      </c>
      <c r="P111">
        <v>0.29868461280224318</v>
      </c>
      <c r="Q111">
        <v>1.0414680760577262</v>
      </c>
      <c r="R111">
        <v>1.9026103558323331</v>
      </c>
      <c r="S111">
        <v>-0.23865649157374527</v>
      </c>
      <c r="T111">
        <v>0.50939007691990457</v>
      </c>
      <c r="U111">
        <v>1.0603950693964954</v>
      </c>
      <c r="V111">
        <v>0.57632308011209055</v>
      </c>
      <c r="W111" s="32">
        <v>0.25649439176489741</v>
      </c>
      <c r="X111" t="s">
        <v>504</v>
      </c>
      <c r="Y111">
        <v>19.2</v>
      </c>
      <c r="Z111">
        <v>19.3</v>
      </c>
      <c r="AA111">
        <v>25.4</v>
      </c>
      <c r="AB111">
        <v>19.3</v>
      </c>
      <c r="AC111">
        <v>19.2</v>
      </c>
      <c r="AD111">
        <v>19.100000000000001</v>
      </c>
      <c r="AE111">
        <v>18.899999999999999</v>
      </c>
      <c r="AF111">
        <v>18.7</v>
      </c>
      <c r="AG111">
        <v>18.5</v>
      </c>
      <c r="AH111">
        <v>18.399999999999999</v>
      </c>
      <c r="AI111">
        <v>18.100000000000001</v>
      </c>
      <c r="AJ111">
        <v>17.8</v>
      </c>
      <c r="AK111">
        <v>20.3</v>
      </c>
      <c r="AL111">
        <v>17.100000000000001</v>
      </c>
      <c r="AM111">
        <v>16.600000000000001</v>
      </c>
      <c r="AN111">
        <v>16.100000000000001</v>
      </c>
      <c r="AO111" t="s">
        <v>496</v>
      </c>
      <c r="AP111">
        <v>19366.343004210725</v>
      </c>
      <c r="AQ111">
        <v>19848.186801104785</v>
      </c>
      <c r="AR111">
        <v>19453.991513678688</v>
      </c>
      <c r="AS111">
        <v>20399.467886988477</v>
      </c>
      <c r="AT111">
        <v>21004.783043633419</v>
      </c>
      <c r="AU111">
        <v>20589.973401920401</v>
      </c>
      <c r="AV111">
        <v>20366.357427911425</v>
      </c>
      <c r="AW111">
        <v>20260.571085205382</v>
      </c>
      <c r="AX111">
        <v>20920.66478623476</v>
      </c>
      <c r="AY111">
        <v>22504.642271523764</v>
      </c>
      <c r="AZ111">
        <v>22661.441265757152</v>
      </c>
      <c r="BA111">
        <v>22261.783844432426</v>
      </c>
      <c r="BB111">
        <v>23043.747857533413</v>
      </c>
      <c r="BC111">
        <v>22365.504995751915</v>
      </c>
      <c r="BD111">
        <v>20378.510878454606</v>
      </c>
      <c r="BE111">
        <v>18535.968585067891</v>
      </c>
      <c r="BF111">
        <v>19524.712567794842</v>
      </c>
    </row>
    <row r="112" spans="1:58" x14ac:dyDescent="0.25">
      <c r="A112" t="s">
        <v>261</v>
      </c>
      <c r="B112">
        <f t="shared" si="12"/>
        <v>20037.110326540893</v>
      </c>
      <c r="C112" s="35">
        <f t="shared" si="13"/>
        <v>5.5158983831722352E-3</v>
      </c>
      <c r="D112" s="34">
        <f t="shared" si="14"/>
        <v>6.3640577182445046</v>
      </c>
      <c r="E112">
        <f t="shared" si="15"/>
        <v>19.531250000000004</v>
      </c>
      <c r="F112" t="s">
        <v>204</v>
      </c>
      <c r="G112">
        <v>11.62474733885338</v>
      </c>
      <c r="H112">
        <v>10.762475352089092</v>
      </c>
      <c r="I112">
        <v>6.8024186309014283</v>
      </c>
      <c r="J112">
        <v>6.3680213779555714</v>
      </c>
      <c r="K112">
        <v>4.9953822402944805</v>
      </c>
      <c r="L112">
        <v>6.6912979999405042</v>
      </c>
      <c r="M112">
        <v>4.4012501154541921</v>
      </c>
      <c r="N112">
        <v>8.8440732209219419</v>
      </c>
      <c r="O112">
        <v>5.4902451330566793</v>
      </c>
      <c r="P112">
        <v>6.8284511786700239</v>
      </c>
      <c r="Q112">
        <v>5.5946967348056607</v>
      </c>
      <c r="R112">
        <v>4.6959573597617146</v>
      </c>
      <c r="S112">
        <v>5.4578875566734126</v>
      </c>
      <c r="T112">
        <v>3.7121849145520436</v>
      </c>
      <c r="U112">
        <v>4.4573050013235305</v>
      </c>
      <c r="V112">
        <v>5.3167402818754583</v>
      </c>
      <c r="W112" s="32">
        <v>6.1458467730274746</v>
      </c>
      <c r="X112" t="s">
        <v>504</v>
      </c>
      <c r="Y112">
        <v>27.1</v>
      </c>
      <c r="Z112">
        <v>26.9</v>
      </c>
      <c r="AA112">
        <v>26.3</v>
      </c>
      <c r="AB112">
        <v>25.4</v>
      </c>
      <c r="AC112">
        <v>24.2</v>
      </c>
      <c r="AD112">
        <v>22.8</v>
      </c>
      <c r="AE112">
        <v>21.3</v>
      </c>
      <c r="AF112">
        <v>19.8</v>
      </c>
      <c r="AG112">
        <v>18.3</v>
      </c>
      <c r="AH112">
        <v>17</v>
      </c>
      <c r="AI112">
        <v>15.9</v>
      </c>
      <c r="AJ112">
        <v>14.9</v>
      </c>
      <c r="AK112">
        <v>14.1</v>
      </c>
      <c r="AL112">
        <v>13.4</v>
      </c>
      <c r="AM112">
        <v>12.8</v>
      </c>
      <c r="AN112">
        <v>12.3</v>
      </c>
      <c r="AO112" t="s">
        <v>261</v>
      </c>
      <c r="AP112">
        <v>19844.452920715074</v>
      </c>
      <c r="AQ112">
        <v>20705.354539861844</v>
      </c>
      <c r="AR112">
        <v>19961.66228554587</v>
      </c>
      <c r="AS112">
        <v>19252.358385683619</v>
      </c>
      <c r="AT112">
        <v>19650.548668098836</v>
      </c>
      <c r="AU112">
        <v>19497.307946415349</v>
      </c>
      <c r="AV112">
        <v>19285.87200759093</v>
      </c>
      <c r="AW112">
        <v>19111.918931405326</v>
      </c>
      <c r="AX112">
        <v>18984.873818529621</v>
      </c>
      <c r="AY112">
        <v>19481.62834660694</v>
      </c>
      <c r="AZ112">
        <v>20058.645885135884</v>
      </c>
      <c r="BA112">
        <v>21783.941162170911</v>
      </c>
      <c r="BB112">
        <v>22181.251399406014</v>
      </c>
      <c r="BC112">
        <v>18665.44522101284</v>
      </c>
      <c r="BD112">
        <v>19348.895063013122</v>
      </c>
      <c r="BE112">
        <v>21146.554990143293</v>
      </c>
      <c r="BF112">
        <v>21670.163979859699</v>
      </c>
    </row>
    <row r="113" spans="1:58" x14ac:dyDescent="0.25">
      <c r="A113" t="s">
        <v>412</v>
      </c>
      <c r="B113">
        <f t="shared" si="12"/>
        <v>19785.964025666908</v>
      </c>
      <c r="C113" s="35">
        <f t="shared" si="13"/>
        <v>2.5830573768808263E-2</v>
      </c>
      <c r="D113" s="34">
        <f t="shared" si="14"/>
        <v>1.862281868164819</v>
      </c>
      <c r="E113">
        <f t="shared" si="15"/>
        <v>28.706249999999994</v>
      </c>
      <c r="F113" t="s">
        <v>204</v>
      </c>
      <c r="G113">
        <v>1.8712124588770571</v>
      </c>
      <c r="H113">
        <v>0.73780058921524716</v>
      </c>
      <c r="I113">
        <v>1.1732482124642734</v>
      </c>
      <c r="J113">
        <v>0.5136980495176634</v>
      </c>
      <c r="K113">
        <v>0.85696300296906769</v>
      </c>
      <c r="L113">
        <v>1.2276300069867956</v>
      </c>
      <c r="M113">
        <v>1.3164263838147456</v>
      </c>
      <c r="N113">
        <v>1.9293752279783365</v>
      </c>
      <c r="O113">
        <v>1.8401801071530308</v>
      </c>
      <c r="P113">
        <v>2.5985080349764562</v>
      </c>
      <c r="Q113">
        <v>3.1223877840866816</v>
      </c>
      <c r="R113">
        <v>2.8683382607363828</v>
      </c>
      <c r="S113">
        <v>2.3011749859475743</v>
      </c>
      <c r="T113">
        <v>1.8858636321117079</v>
      </c>
      <c r="U113">
        <v>3.040788553100473</v>
      </c>
      <c r="V113">
        <v>2.347509723336898</v>
      </c>
      <c r="W113" s="32">
        <v>2.0276867455295258</v>
      </c>
      <c r="X113" t="s">
        <v>504</v>
      </c>
      <c r="Y113">
        <v>31.4</v>
      </c>
      <c r="Z113">
        <v>30.8</v>
      </c>
      <c r="AA113">
        <v>30.2</v>
      </c>
      <c r="AB113">
        <v>29.6</v>
      </c>
      <c r="AC113">
        <v>29.1</v>
      </c>
      <c r="AD113">
        <v>28.7</v>
      </c>
      <c r="AE113">
        <v>28.3</v>
      </c>
      <c r="AF113">
        <v>28.1</v>
      </c>
      <c r="AG113">
        <v>27.9</v>
      </c>
      <c r="AH113">
        <v>27.9</v>
      </c>
      <c r="AI113">
        <v>27.9</v>
      </c>
      <c r="AJ113">
        <v>28</v>
      </c>
      <c r="AK113">
        <v>28</v>
      </c>
      <c r="AL113">
        <v>28</v>
      </c>
      <c r="AM113">
        <v>27.9</v>
      </c>
      <c r="AN113">
        <v>27.5</v>
      </c>
      <c r="AO113" t="s">
        <v>412</v>
      </c>
      <c r="AP113">
        <v>15639.103738255804</v>
      </c>
      <c r="AQ113">
        <v>16003.793127818173</v>
      </c>
      <c r="AR113">
        <v>15755.203509248049</v>
      </c>
      <c r="AS113">
        <v>16463.694709001571</v>
      </c>
      <c r="AT113">
        <v>16485.238867992339</v>
      </c>
      <c r="AU113">
        <v>17349.173913209626</v>
      </c>
      <c r="AV113">
        <v>18196.014600800328</v>
      </c>
      <c r="AW113">
        <v>18732.441107157931</v>
      </c>
      <c r="AX113">
        <v>19607.049976197188</v>
      </c>
      <c r="AY113">
        <v>20386.418415415388</v>
      </c>
      <c r="AZ113">
        <v>22161.822135253387</v>
      </c>
      <c r="BA113">
        <v>23073.24286283696</v>
      </c>
      <c r="BB113">
        <v>23759.269287140636</v>
      </c>
      <c r="BC113">
        <v>22918.268674449533</v>
      </c>
      <c r="BD113">
        <v>23249.784719074931</v>
      </c>
      <c r="BE113">
        <v>23061.694093721235</v>
      </c>
      <c r="BF113">
        <v>23519.17469876432</v>
      </c>
    </row>
    <row r="114" spans="1:58" x14ac:dyDescent="0.25">
      <c r="A114" t="s">
        <v>235</v>
      </c>
      <c r="B114">
        <f t="shared" si="12"/>
        <v>19141.299589052116</v>
      </c>
      <c r="C114" s="35">
        <f t="shared" si="13"/>
        <v>1.6607782379099767E-2</v>
      </c>
      <c r="D114" s="34">
        <f t="shared" si="14"/>
        <v>1.7922686886352881</v>
      </c>
      <c r="E114">
        <f t="shared" si="15"/>
        <v>34.424999999999997</v>
      </c>
      <c r="F114" t="s">
        <v>204</v>
      </c>
      <c r="G114">
        <v>2.7918538574929936</v>
      </c>
      <c r="H114">
        <v>3.0726107475531808</v>
      </c>
      <c r="I114">
        <v>2.4396781456044385</v>
      </c>
      <c r="J114">
        <v>3.1654286764789528</v>
      </c>
      <c r="K114">
        <v>3.5844225137888466</v>
      </c>
      <c r="L114">
        <v>3.913550146140834</v>
      </c>
      <c r="M114">
        <v>5.7066221190291273</v>
      </c>
      <c r="N114">
        <v>1.9898248562969587</v>
      </c>
      <c r="O114">
        <v>1.6807278796133456</v>
      </c>
      <c r="P114">
        <v>0.98808014946225908</v>
      </c>
      <c r="Q114">
        <v>1.8994932808586198</v>
      </c>
      <c r="R114">
        <v>0.75052478093957886</v>
      </c>
      <c r="S114">
        <v>-0.52973501131197676</v>
      </c>
      <c r="T114">
        <v>-3.0835164826727413</v>
      </c>
      <c r="U114">
        <v>1.4442776111612365</v>
      </c>
      <c r="V114">
        <v>1.4172286839394624E-2</v>
      </c>
      <c r="W114" s="32">
        <v>0.64055214952484951</v>
      </c>
      <c r="X114" t="s">
        <v>504</v>
      </c>
      <c r="Y114">
        <v>50.1</v>
      </c>
      <c r="Z114">
        <v>47.3</v>
      </c>
      <c r="AA114">
        <v>44.6</v>
      </c>
      <c r="AB114">
        <v>42</v>
      </c>
      <c r="AC114">
        <v>39.700000000000003</v>
      </c>
      <c r="AD114">
        <v>37.5</v>
      </c>
      <c r="AE114">
        <v>35.4</v>
      </c>
      <c r="AF114">
        <v>33.6</v>
      </c>
      <c r="AG114">
        <v>31.9</v>
      </c>
      <c r="AH114">
        <v>30.4</v>
      </c>
      <c r="AI114">
        <v>29.1</v>
      </c>
      <c r="AJ114">
        <v>27.9</v>
      </c>
      <c r="AK114">
        <v>26.8</v>
      </c>
      <c r="AL114">
        <v>25.8</v>
      </c>
      <c r="AM114">
        <v>24.8</v>
      </c>
      <c r="AN114">
        <v>23.9</v>
      </c>
      <c r="AO114" t="s">
        <v>235</v>
      </c>
      <c r="AP114">
        <v>15689.285587701826</v>
      </c>
      <c r="AQ114">
        <v>16090.622608278245</v>
      </c>
      <c r="AR114">
        <v>16246.422517743324</v>
      </c>
      <c r="AS114">
        <v>16494.179151238644</v>
      </c>
      <c r="AT114">
        <v>16925.921818802977</v>
      </c>
      <c r="AU114">
        <v>18226.326082157553</v>
      </c>
      <c r="AV114">
        <v>18934.784588161074</v>
      </c>
      <c r="AW114">
        <v>18897.290037433722</v>
      </c>
      <c r="AX114">
        <v>20874.032628405523</v>
      </c>
      <c r="AY114">
        <v>21316.57512529827</v>
      </c>
      <c r="AZ114">
        <v>21396.086885736098</v>
      </c>
      <c r="BA114">
        <v>20867.360026918959</v>
      </c>
      <c r="BB114">
        <v>21283.38211272188</v>
      </c>
      <c r="BC114">
        <v>20240.869541476794</v>
      </c>
      <c r="BD114">
        <v>20993.157821349665</v>
      </c>
      <c r="BE114">
        <v>20505.687828593509</v>
      </c>
      <c r="BF114">
        <v>20420.108651867868</v>
      </c>
    </row>
    <row r="115" spans="1:58" x14ac:dyDescent="0.25">
      <c r="A115" t="s">
        <v>433</v>
      </c>
      <c r="B115">
        <f t="shared" si="12"/>
        <v>18781.014309210572</v>
      </c>
      <c r="C115" s="35">
        <f t="shared" si="13"/>
        <v>-3.9477024274555461E-2</v>
      </c>
      <c r="D115" s="34">
        <f t="shared" si="14"/>
        <v>2.9650680165756556</v>
      </c>
      <c r="E115">
        <f t="shared" si="15"/>
        <v>65.881249999999994</v>
      </c>
      <c r="F115" t="s">
        <v>204</v>
      </c>
      <c r="G115">
        <v>2.5309157146755359</v>
      </c>
      <c r="H115">
        <v>2.5498098076229692</v>
      </c>
      <c r="I115">
        <v>3.3441756822644026</v>
      </c>
      <c r="J115">
        <v>3.5000453953584532</v>
      </c>
      <c r="K115">
        <v>3.1523485296288372</v>
      </c>
      <c r="L115">
        <v>6.1421243469996609</v>
      </c>
      <c r="M115">
        <v>3.923120745191063</v>
      </c>
      <c r="N115">
        <v>2.5269851601757849</v>
      </c>
      <c r="O115">
        <v>3.3413526144775503</v>
      </c>
      <c r="P115">
        <v>2.4953275930192831</v>
      </c>
      <c r="Q115">
        <v>2.5804387639500499</v>
      </c>
      <c r="R115">
        <v>3.512695238804485</v>
      </c>
      <c r="S115">
        <v>2.5522696882880567</v>
      </c>
      <c r="T115">
        <v>2.6519344704222898</v>
      </c>
      <c r="U115">
        <v>1.5275402983898174</v>
      </c>
      <c r="V115">
        <v>1.1100042159422567</v>
      </c>
      <c r="X115" t="s">
        <v>504</v>
      </c>
      <c r="Y115">
        <v>81.5</v>
      </c>
      <c r="Z115">
        <v>79</v>
      </c>
      <c r="AA115">
        <v>76.7</v>
      </c>
      <c r="AB115">
        <v>74.400000000000006</v>
      </c>
      <c r="AC115">
        <v>72.400000000000006</v>
      </c>
      <c r="AD115">
        <v>70.400000000000006</v>
      </c>
      <c r="AE115">
        <v>68.5</v>
      </c>
      <c r="AF115">
        <v>66.599999999999994</v>
      </c>
      <c r="AG115">
        <v>64.7</v>
      </c>
      <c r="AH115">
        <v>62.7</v>
      </c>
      <c r="AI115">
        <v>60.8</v>
      </c>
      <c r="AJ115">
        <v>59</v>
      </c>
      <c r="AK115">
        <v>57.1</v>
      </c>
      <c r="AL115">
        <v>55.3</v>
      </c>
      <c r="AM115">
        <v>53.4</v>
      </c>
      <c r="AN115">
        <v>51.6</v>
      </c>
      <c r="AO115" t="s">
        <v>433</v>
      </c>
      <c r="AP115">
        <v>24081.052277376031</v>
      </c>
      <c r="AQ115">
        <v>24263.867281230545</v>
      </c>
      <c r="AR115">
        <v>22445.603355619271</v>
      </c>
      <c r="AS115">
        <v>23370.5724462219</v>
      </c>
      <c r="AT115">
        <v>22892.572627103673</v>
      </c>
      <c r="AU115">
        <v>18767.429558406744</v>
      </c>
      <c r="AV115">
        <v>18738.959023085288</v>
      </c>
      <c r="AW115">
        <v>18997.589502094124</v>
      </c>
      <c r="AX115">
        <v>18576.252492350632</v>
      </c>
      <c r="AY115">
        <v>18587.764530243749</v>
      </c>
      <c r="AZ115">
        <v>18110.694177217036</v>
      </c>
      <c r="BA115">
        <v>17074.316837232767</v>
      </c>
      <c r="BB115">
        <v>16260.176753153624</v>
      </c>
      <c r="BC115">
        <v>15672.537241852175</v>
      </c>
      <c r="BD115">
        <v>14842.96148825807</v>
      </c>
      <c r="BE115">
        <v>13953.365315100684</v>
      </c>
      <c r="BF115">
        <v>12641.528350033326</v>
      </c>
    </row>
    <row r="116" spans="1:58" x14ac:dyDescent="0.25">
      <c r="A116" t="s">
        <v>179</v>
      </c>
      <c r="B116">
        <f t="shared" si="12"/>
        <v>18563.983319913255</v>
      </c>
      <c r="C116" s="35">
        <f t="shared" si="13"/>
        <v>3.7017482046609373E-2</v>
      </c>
      <c r="D116" s="34">
        <f t="shared" si="14"/>
        <v>1.8520956381422071</v>
      </c>
      <c r="E116">
        <f t="shared" si="15"/>
        <v>46.268750000000004</v>
      </c>
      <c r="F116" t="s">
        <v>204</v>
      </c>
      <c r="G116">
        <v>2.0733940466875365</v>
      </c>
      <c r="H116">
        <v>3.6205232354017078</v>
      </c>
      <c r="I116">
        <v>2.6515903323547958</v>
      </c>
      <c r="J116">
        <v>1.635034094349102</v>
      </c>
      <c r="K116">
        <v>2.0020634629986582</v>
      </c>
      <c r="L116">
        <v>1.3129345303528506</v>
      </c>
      <c r="M116">
        <v>1.5162764665975963</v>
      </c>
      <c r="N116">
        <v>1.695659589907442</v>
      </c>
      <c r="O116">
        <v>2.0921152144330759</v>
      </c>
      <c r="P116">
        <v>1.9373641224434683</v>
      </c>
      <c r="Q116">
        <v>1.5073158325588623</v>
      </c>
      <c r="R116">
        <v>1.5582148380149041</v>
      </c>
      <c r="S116">
        <v>1.7848263395712021</v>
      </c>
      <c r="T116">
        <v>2.4062032267367259</v>
      </c>
      <c r="U116">
        <v>1.4121710104088561</v>
      </c>
      <c r="V116">
        <v>1.4892112052466486</v>
      </c>
      <c r="W116" s="32">
        <v>0.7907283003540938</v>
      </c>
      <c r="X116" t="s">
        <v>504</v>
      </c>
      <c r="Y116">
        <v>67.8</v>
      </c>
      <c r="Z116">
        <v>64.5</v>
      </c>
      <c r="AA116">
        <v>61.3</v>
      </c>
      <c r="AB116">
        <v>58.1</v>
      </c>
      <c r="AC116">
        <v>55</v>
      </c>
      <c r="AD116">
        <v>52</v>
      </c>
      <c r="AE116">
        <v>49.1</v>
      </c>
      <c r="AF116">
        <v>46.3</v>
      </c>
      <c r="AG116">
        <v>43.6</v>
      </c>
      <c r="AH116">
        <v>41.1</v>
      </c>
      <c r="AI116">
        <v>38.700000000000003</v>
      </c>
      <c r="AJ116">
        <v>36.4</v>
      </c>
      <c r="AK116">
        <v>34.299999999999997</v>
      </c>
      <c r="AL116">
        <v>32.4</v>
      </c>
      <c r="AM116">
        <v>30.6</v>
      </c>
      <c r="AN116">
        <v>29.1</v>
      </c>
      <c r="AO116" t="s">
        <v>179</v>
      </c>
      <c r="AP116">
        <v>12941.406304217831</v>
      </c>
      <c r="AQ116">
        <v>13054.714052965172</v>
      </c>
      <c r="AR116">
        <v>13783.365224389916</v>
      </c>
      <c r="AS116">
        <v>14639.199733651478</v>
      </c>
      <c r="AT116">
        <v>15269.359610580334</v>
      </c>
      <c r="AU116">
        <v>15966.827575255073</v>
      </c>
      <c r="AV116">
        <v>16705.227985572044</v>
      </c>
      <c r="AW116">
        <v>17660.142794439242</v>
      </c>
      <c r="AX116">
        <v>18791.902674017409</v>
      </c>
      <c r="AY116">
        <v>20070.270308477004</v>
      </c>
      <c r="AZ116">
        <v>21166.2682822432</v>
      </c>
      <c r="BA116">
        <v>22281.425093180707</v>
      </c>
      <c r="BB116">
        <v>22646.084589560804</v>
      </c>
      <c r="BC116">
        <v>21639.78122564574</v>
      </c>
      <c r="BD116">
        <v>22728.032356086693</v>
      </c>
      <c r="BE116">
        <v>23093.297022205068</v>
      </c>
      <c r="BF116">
        <v>23150.411606037629</v>
      </c>
    </row>
    <row r="117" spans="1:58" x14ac:dyDescent="0.25">
      <c r="A117" t="s">
        <v>178</v>
      </c>
      <c r="B117">
        <f t="shared" si="12"/>
        <v>17764.726732053557</v>
      </c>
      <c r="C117" s="35">
        <f t="shared" si="13"/>
        <v>1.0068534522896799E-2</v>
      </c>
      <c r="D117" s="34">
        <f t="shared" si="14"/>
        <v>1.1315237394887256</v>
      </c>
      <c r="E117">
        <f t="shared" si="15"/>
        <v>126.37500000000001</v>
      </c>
      <c r="F117" t="s">
        <v>204</v>
      </c>
      <c r="G117">
        <v>2.1691953698239357</v>
      </c>
      <c r="H117">
        <v>2.413739182540108</v>
      </c>
      <c r="I117">
        <v>2.9002487317598376</v>
      </c>
      <c r="J117">
        <v>1.6420736918665166</v>
      </c>
      <c r="K117">
        <v>2.133117701612997</v>
      </c>
      <c r="L117">
        <v>1.5237823376912727</v>
      </c>
      <c r="M117">
        <v>1.0695393649777751</v>
      </c>
      <c r="N117">
        <v>0.81747846787019718</v>
      </c>
      <c r="O117">
        <v>0.62150163700012584</v>
      </c>
      <c r="P117">
        <v>0.85339574275191643</v>
      </c>
      <c r="Q117">
        <v>0.64218292233625984</v>
      </c>
      <c r="R117">
        <v>0.18382149568222933</v>
      </c>
      <c r="S117">
        <v>0.48577762804936381</v>
      </c>
      <c r="T117">
        <v>0.55189350883868993</v>
      </c>
      <c r="U117">
        <v>0.75156918029234987</v>
      </c>
      <c r="V117">
        <v>-3.9522367254237287E-2</v>
      </c>
      <c r="W117" s="32">
        <v>0.51610897546900047</v>
      </c>
      <c r="X117" t="s">
        <v>504</v>
      </c>
      <c r="Y117">
        <v>145.19999999999999</v>
      </c>
      <c r="Z117">
        <v>141.30000000000001</v>
      </c>
      <c r="AA117">
        <v>138</v>
      </c>
      <c r="AB117">
        <v>135.30000000000001</v>
      </c>
      <c r="AC117">
        <v>132.9</v>
      </c>
      <c r="AD117">
        <v>130.9</v>
      </c>
      <c r="AE117">
        <v>129.1</v>
      </c>
      <c r="AF117">
        <v>127.7</v>
      </c>
      <c r="AG117">
        <v>126.2</v>
      </c>
      <c r="AH117">
        <v>124.5</v>
      </c>
      <c r="AI117">
        <v>122.4</v>
      </c>
      <c r="AJ117">
        <v>119.9</v>
      </c>
      <c r="AK117">
        <v>116.9</v>
      </c>
      <c r="AL117">
        <v>113.9</v>
      </c>
      <c r="AM117">
        <v>110.6</v>
      </c>
      <c r="AN117">
        <v>107.2</v>
      </c>
      <c r="AO117" t="s">
        <v>178</v>
      </c>
      <c r="AP117">
        <v>14871.184070221871</v>
      </c>
      <c r="AQ117">
        <v>15476.195177846917</v>
      </c>
      <c r="AR117">
        <v>16288.614700625641</v>
      </c>
      <c r="AS117">
        <v>17131.774528445985</v>
      </c>
      <c r="AT117">
        <v>17563.057472456097</v>
      </c>
      <c r="AU117">
        <v>17910.125345445351</v>
      </c>
      <c r="AV117">
        <v>18684.749259418051</v>
      </c>
      <c r="AW117">
        <v>19427.878537810306</v>
      </c>
      <c r="AX117">
        <v>19521.603954047518</v>
      </c>
      <c r="AY117">
        <v>18827.896454356058</v>
      </c>
      <c r="AZ117">
        <v>18577.174855036141</v>
      </c>
      <c r="BA117">
        <v>18504.245161208088</v>
      </c>
      <c r="BB117">
        <v>18460.943706209</v>
      </c>
      <c r="BC117">
        <v>17877.659078528479</v>
      </c>
      <c r="BD117">
        <v>17864.119092316843</v>
      </c>
      <c r="BE117">
        <v>17556.558589565851</v>
      </c>
      <c r="BF117">
        <v>17456.574461372267</v>
      </c>
    </row>
    <row r="118" spans="1:58" x14ac:dyDescent="0.25">
      <c r="A118" t="s">
        <v>176</v>
      </c>
      <c r="B118">
        <f t="shared" si="12"/>
        <v>17251.588421453464</v>
      </c>
      <c r="C118" s="35">
        <f t="shared" si="13"/>
        <v>4.6669702613275854E-2</v>
      </c>
      <c r="D118" s="34">
        <f t="shared" si="14"/>
        <v>2.2690508100794271</v>
      </c>
      <c r="E118">
        <f t="shared" si="15"/>
        <v>22.893750000000001</v>
      </c>
      <c r="F118" t="s">
        <v>204</v>
      </c>
      <c r="G118">
        <v>2.9917620727669787</v>
      </c>
      <c r="H118">
        <v>1.8543878905930229</v>
      </c>
      <c r="I118">
        <v>1.8198517393758453</v>
      </c>
      <c r="J118">
        <v>3.3411546601291851</v>
      </c>
      <c r="K118">
        <v>2.6837511159327874</v>
      </c>
      <c r="L118">
        <v>1.1023012024760717</v>
      </c>
      <c r="M118">
        <v>0.94503398153317208</v>
      </c>
      <c r="N118">
        <v>1.0002747695168159</v>
      </c>
      <c r="O118">
        <v>1.2079401515247006</v>
      </c>
      <c r="P118">
        <v>1.9304846641359157</v>
      </c>
      <c r="Q118">
        <v>2.8966835681209098</v>
      </c>
      <c r="R118">
        <v>1.1815495685537727</v>
      </c>
      <c r="S118">
        <v>3.8426481871508504</v>
      </c>
      <c r="T118">
        <v>2.869666084461195</v>
      </c>
      <c r="U118">
        <v>3.2762504616408878</v>
      </c>
      <c r="V118">
        <v>3.2714006069017185</v>
      </c>
      <c r="W118" s="32">
        <v>2.3587230465364342</v>
      </c>
      <c r="X118" t="s">
        <v>504</v>
      </c>
      <c r="Y118">
        <v>39.299999999999997</v>
      </c>
      <c r="Z118">
        <v>36.1</v>
      </c>
      <c r="AA118">
        <v>33.1</v>
      </c>
      <c r="AB118">
        <v>30.3</v>
      </c>
      <c r="AC118">
        <v>27.7</v>
      </c>
      <c r="AD118">
        <v>25.4</v>
      </c>
      <c r="AE118">
        <v>23.3</v>
      </c>
      <c r="AF118">
        <v>21.5</v>
      </c>
      <c r="AG118">
        <v>19.899999999999999</v>
      </c>
      <c r="AH118">
        <v>18.5</v>
      </c>
      <c r="AI118">
        <v>17.3</v>
      </c>
      <c r="AJ118">
        <v>16.399999999999999</v>
      </c>
      <c r="AK118">
        <v>15.5</v>
      </c>
      <c r="AL118">
        <v>14.7</v>
      </c>
      <c r="AM118">
        <v>14</v>
      </c>
      <c r="AN118">
        <v>13.3</v>
      </c>
      <c r="AO118" t="s">
        <v>176</v>
      </c>
      <c r="AP118">
        <v>11268.183796065648</v>
      </c>
      <c r="AQ118">
        <v>12059.642800664127</v>
      </c>
      <c r="AR118">
        <v>12808.191024832078</v>
      </c>
      <c r="AS118">
        <v>13393.526231334761</v>
      </c>
      <c r="AT118">
        <v>13918.26421897945</v>
      </c>
      <c r="AU118">
        <v>14660.110674203661</v>
      </c>
      <c r="AV118">
        <v>15502.149408468342</v>
      </c>
      <c r="AW118">
        <v>16376.257655399872</v>
      </c>
      <c r="AX118">
        <v>17345.777103626857</v>
      </c>
      <c r="AY118">
        <v>18132.290270328391</v>
      </c>
      <c r="AZ118">
        <v>18802.429983443959</v>
      </c>
      <c r="BA118">
        <v>19578.63749795092</v>
      </c>
      <c r="BB118">
        <v>20413.072535213596</v>
      </c>
      <c r="BC118">
        <v>20951.644800186939</v>
      </c>
      <c r="BD118">
        <v>22116.748669796991</v>
      </c>
      <c r="BE118">
        <v>22572.021757697246</v>
      </c>
      <c r="BF118">
        <v>23378.054736516031</v>
      </c>
    </row>
    <row r="119" spans="1:58" x14ac:dyDescent="0.25">
      <c r="A119" t="s">
        <v>177</v>
      </c>
      <c r="B119">
        <f t="shared" si="12"/>
        <v>16977.655059169017</v>
      </c>
      <c r="C119" s="35">
        <f t="shared" si="13"/>
        <v>4.7128513753706747E-2</v>
      </c>
      <c r="D119" s="34">
        <f t="shared" si="14"/>
        <v>5.280743481203622</v>
      </c>
      <c r="E119">
        <f t="shared" si="15"/>
        <v>22.068750000000001</v>
      </c>
      <c r="F119" t="s">
        <v>204</v>
      </c>
      <c r="G119">
        <v>8.6547177143480489</v>
      </c>
      <c r="H119">
        <v>9.6630390545572009</v>
      </c>
      <c r="I119">
        <v>7.1688198888427648</v>
      </c>
      <c r="J119">
        <v>5.4347392933442986</v>
      </c>
      <c r="K119">
        <v>4.3048743490216062</v>
      </c>
      <c r="L119">
        <v>4.2783228768117443</v>
      </c>
      <c r="M119">
        <v>4.1645451727732468</v>
      </c>
      <c r="N119">
        <v>3.9408618905196091</v>
      </c>
      <c r="O119">
        <v>4.931907733290215</v>
      </c>
      <c r="P119">
        <v>4.9008930291674586</v>
      </c>
      <c r="Q119">
        <v>5.0114872174968079</v>
      </c>
      <c r="R119">
        <v>4.9982831962232765</v>
      </c>
      <c r="S119">
        <v>4.8210748610510024</v>
      </c>
      <c r="T119">
        <v>4.5583619678242355</v>
      </c>
      <c r="U119">
        <v>4.2731456619018733</v>
      </c>
      <c r="V119">
        <v>4.3624059864867979</v>
      </c>
      <c r="W119" s="32">
        <v>4.3051592868013904</v>
      </c>
      <c r="X119" t="s">
        <v>504</v>
      </c>
      <c r="Y119">
        <v>24</v>
      </c>
      <c r="Z119">
        <v>23.6</v>
      </c>
      <c r="AA119">
        <v>23.3</v>
      </c>
      <c r="AB119">
        <v>23.1</v>
      </c>
      <c r="AC119">
        <v>22.8</v>
      </c>
      <c r="AD119">
        <v>22.6</v>
      </c>
      <c r="AE119">
        <v>22.3</v>
      </c>
      <c r="AF119">
        <v>22.1</v>
      </c>
      <c r="AG119">
        <v>21.9</v>
      </c>
      <c r="AH119">
        <v>21.7</v>
      </c>
      <c r="AI119">
        <v>21.5</v>
      </c>
      <c r="AJ119">
        <v>21.3</v>
      </c>
      <c r="AK119">
        <v>21.1</v>
      </c>
      <c r="AL119">
        <v>20.9</v>
      </c>
      <c r="AM119">
        <v>20.6</v>
      </c>
      <c r="AN119">
        <v>20.3</v>
      </c>
      <c r="AO119" t="s">
        <v>177</v>
      </c>
      <c r="AP119">
        <v>11735.488532691395</v>
      </c>
      <c r="AQ119">
        <v>12035.716452967799</v>
      </c>
      <c r="AR119">
        <v>12324.427980685863</v>
      </c>
      <c r="AS119">
        <v>12762.416908667879</v>
      </c>
      <c r="AT119">
        <v>13347.826297889927</v>
      </c>
      <c r="AU119">
        <v>13911.192008937329</v>
      </c>
      <c r="AV119">
        <v>14385.764075980702</v>
      </c>
      <c r="AW119">
        <v>15115.052106112806</v>
      </c>
      <c r="AX119">
        <v>16046.739846779317</v>
      </c>
      <c r="AY119">
        <v>17065.702034609723</v>
      </c>
      <c r="AZ119">
        <v>18147.441548501276</v>
      </c>
      <c r="BA119">
        <v>19275.36282954675</v>
      </c>
      <c r="BB119">
        <v>20568.270840630135</v>
      </c>
      <c r="BC119">
        <v>21685.276575030963</v>
      </c>
      <c r="BD119">
        <v>22188.125385497093</v>
      </c>
      <c r="BE119">
        <v>23506.434645614841</v>
      </c>
      <c r="BF119">
        <v>24518.897935729474</v>
      </c>
    </row>
    <row r="120" spans="1:58" x14ac:dyDescent="0.25">
      <c r="A120" t="s">
        <v>348</v>
      </c>
      <c r="B120">
        <f t="shared" si="12"/>
        <v>16725.153725853103</v>
      </c>
      <c r="C120" s="35">
        <f t="shared" si="13"/>
        <v>4.2270998438249441E-2</v>
      </c>
      <c r="D120" s="34">
        <f t="shared" si="14"/>
        <v>6.0672520289967986</v>
      </c>
      <c r="E120">
        <f t="shared" si="15"/>
        <v>56.349999999999987</v>
      </c>
      <c r="F120" t="s">
        <v>204</v>
      </c>
      <c r="G120">
        <v>7.6606274977755708</v>
      </c>
      <c r="H120">
        <v>4.1820030360692879</v>
      </c>
      <c r="I120">
        <v>5.4590594959497256</v>
      </c>
      <c r="J120">
        <v>3.90935018167503</v>
      </c>
      <c r="K120">
        <v>3.4370275589592181</v>
      </c>
      <c r="L120">
        <v>6.0606760267893351</v>
      </c>
      <c r="M120">
        <v>5.686246283370239</v>
      </c>
      <c r="N120">
        <v>6.5338508612015858</v>
      </c>
      <c r="O120">
        <v>7.4707577729273051</v>
      </c>
      <c r="P120">
        <v>5.8777443615571574</v>
      </c>
      <c r="Q120">
        <v>9.917786835071734</v>
      </c>
      <c r="R120">
        <v>7.4856486219065985</v>
      </c>
      <c r="S120">
        <v>4.0314913923107065</v>
      </c>
      <c r="T120">
        <v>5.0980719349108661</v>
      </c>
      <c r="U120">
        <v>5.6934469595732882</v>
      </c>
      <c r="V120">
        <v>4.1102599051205058</v>
      </c>
      <c r="W120" s="32">
        <v>10.529235767777429</v>
      </c>
      <c r="X120" t="s">
        <v>504</v>
      </c>
      <c r="Y120">
        <v>78.5</v>
      </c>
      <c r="Z120">
        <v>74.7</v>
      </c>
      <c r="AA120">
        <v>71.099999999999994</v>
      </c>
      <c r="AB120">
        <v>67.7</v>
      </c>
      <c r="AC120">
        <v>64.400000000000006</v>
      </c>
      <c r="AD120">
        <v>61.3</v>
      </c>
      <c r="AE120">
        <v>58.4</v>
      </c>
      <c r="AF120">
        <v>55.6</v>
      </c>
      <c r="AG120">
        <v>53.1</v>
      </c>
      <c r="AH120">
        <v>50.8</v>
      </c>
      <c r="AI120">
        <v>48.7</v>
      </c>
      <c r="AJ120">
        <v>46.8</v>
      </c>
      <c r="AK120">
        <v>45</v>
      </c>
      <c r="AL120">
        <v>43.3</v>
      </c>
      <c r="AM120">
        <v>41.8</v>
      </c>
      <c r="AN120">
        <v>40.4</v>
      </c>
      <c r="AO120" t="s">
        <v>348</v>
      </c>
      <c r="AP120">
        <v>10835.139827091678</v>
      </c>
      <c r="AQ120">
        <v>11395.522668640371</v>
      </c>
      <c r="AR120">
        <v>11965.96328526972</v>
      </c>
      <c r="AS120">
        <v>12707.660246315616</v>
      </c>
      <c r="AT120">
        <v>13507.345177229392</v>
      </c>
      <c r="AU120">
        <v>14366.052267519026</v>
      </c>
      <c r="AV120">
        <v>15286.935492732431</v>
      </c>
      <c r="AW120">
        <v>16204.537868000258</v>
      </c>
      <c r="AX120">
        <v>17130.388172380273</v>
      </c>
      <c r="AY120">
        <v>18076.493641196161</v>
      </c>
      <c r="AZ120">
        <v>19059.694083839702</v>
      </c>
      <c r="BA120">
        <v>19907.505340749482</v>
      </c>
      <c r="BB120">
        <v>20639.462531871155</v>
      </c>
      <c r="BC120">
        <v>20639.648397294553</v>
      </c>
      <c r="BD120">
        <v>20887.898288497974</v>
      </c>
      <c r="BE120">
        <v>20702.579808394767</v>
      </c>
      <c r="BF120">
        <v>21014.786242480175</v>
      </c>
    </row>
    <row r="121" spans="1:58" x14ac:dyDescent="0.25">
      <c r="A121" t="s">
        <v>180</v>
      </c>
      <c r="B121">
        <f t="shared" si="12"/>
        <v>15960.567737235906</v>
      </c>
      <c r="C121" s="35">
        <f t="shared" si="13"/>
        <v>1.2259994560811283E-2</v>
      </c>
      <c r="D121" s="34">
        <f t="shared" si="14"/>
        <v>0.92100587796176203</v>
      </c>
      <c r="E121">
        <f t="shared" si="15"/>
        <v>77.193749999999994</v>
      </c>
      <c r="F121" t="s">
        <v>204</v>
      </c>
      <c r="G121">
        <v>3.0357193381768544</v>
      </c>
      <c r="H121">
        <v>2.6893665612459547</v>
      </c>
      <c r="I121">
        <v>1.248013055279509</v>
      </c>
      <c r="J121">
        <v>1.0279110808042324</v>
      </c>
      <c r="K121">
        <v>0.57505514583994422</v>
      </c>
      <c r="L121">
        <v>0.34345304866094467</v>
      </c>
      <c r="M121">
        <v>0.51535384933224515</v>
      </c>
      <c r="N121">
        <v>0.69530811683420168</v>
      </c>
      <c r="O121">
        <v>0.55773435603213861</v>
      </c>
      <c r="P121">
        <v>0.82134999806417408</v>
      </c>
      <c r="Q121">
        <v>0.73583704965842522</v>
      </c>
      <c r="R121">
        <v>0.48774575065814302</v>
      </c>
      <c r="S121">
        <v>0.69614648041146543</v>
      </c>
      <c r="T121">
        <v>0.68469528987434669</v>
      </c>
      <c r="U121">
        <v>0.61603943907382708</v>
      </c>
      <c r="V121">
        <v>0.3900872387576097</v>
      </c>
      <c r="W121" s="32">
        <v>0.53728412664593805</v>
      </c>
      <c r="X121" t="s">
        <v>504</v>
      </c>
      <c r="Y121">
        <v>93</v>
      </c>
      <c r="Z121">
        <v>91.2</v>
      </c>
      <c r="AA121">
        <v>89.3</v>
      </c>
      <c r="AB121">
        <v>87.3</v>
      </c>
      <c r="AC121">
        <v>85.1</v>
      </c>
      <c r="AD121">
        <v>82.9</v>
      </c>
      <c r="AE121">
        <v>80.599999999999994</v>
      </c>
      <c r="AF121">
        <v>78.400000000000006</v>
      </c>
      <c r="AG121">
        <v>76.099999999999994</v>
      </c>
      <c r="AH121">
        <v>73.8</v>
      </c>
      <c r="AI121">
        <v>71.599999999999994</v>
      </c>
      <c r="AJ121">
        <v>69.400000000000006</v>
      </c>
      <c r="AK121">
        <v>67.3</v>
      </c>
      <c r="AL121">
        <v>65.099999999999994</v>
      </c>
      <c r="AM121">
        <v>63</v>
      </c>
      <c r="AN121">
        <v>61</v>
      </c>
      <c r="AO121" t="s">
        <v>180</v>
      </c>
      <c r="AP121">
        <v>14510.637954299917</v>
      </c>
      <c r="AQ121">
        <v>14404.907707526909</v>
      </c>
      <c r="AR121">
        <v>14376.043256029936</v>
      </c>
      <c r="AS121">
        <v>14074.418522824466</v>
      </c>
      <c r="AT121">
        <v>14169.80457442322</v>
      </c>
      <c r="AU121">
        <v>14623.785735713724</v>
      </c>
      <c r="AV121">
        <v>14791.316998346998</v>
      </c>
      <c r="AW121">
        <v>15114.931722712774</v>
      </c>
      <c r="AX121">
        <v>15487.070193977526</v>
      </c>
      <c r="AY121">
        <v>16170.861987809712</v>
      </c>
      <c r="AZ121">
        <v>16880.881420486076</v>
      </c>
      <c r="BA121">
        <v>17855.629354761419</v>
      </c>
      <c r="BB121">
        <v>17857.223032858885</v>
      </c>
      <c r="BC121">
        <v>17454.669313684517</v>
      </c>
      <c r="BD121">
        <v>17835.519184159864</v>
      </c>
      <c r="BE121">
        <v>18087.591406788524</v>
      </c>
      <c r="BF121">
        <v>17634.35916660594</v>
      </c>
    </row>
    <row r="122" spans="1:58" x14ac:dyDescent="0.25">
      <c r="A122" t="s">
        <v>403</v>
      </c>
      <c r="B122">
        <f t="shared" si="12"/>
        <v>15705.442089816986</v>
      </c>
      <c r="C122" s="35">
        <f t="shared" si="13"/>
        <v>2.5414020553135019E-2</v>
      </c>
      <c r="D122" s="34">
        <f t="shared" si="14"/>
        <v>0.32700048459091779</v>
      </c>
      <c r="E122">
        <f t="shared" si="15"/>
        <v>39.743749999999984</v>
      </c>
      <c r="F122" t="s">
        <v>204</v>
      </c>
      <c r="G122">
        <v>5.5606415456633182E-2</v>
      </c>
      <c r="H122">
        <v>7.9321573519278831E-3</v>
      </c>
      <c r="I122">
        <v>0.29771538895769423</v>
      </c>
      <c r="J122">
        <v>0.54829466588794618</v>
      </c>
      <c r="K122">
        <v>0.43581493059432391</v>
      </c>
      <c r="L122">
        <v>0.42369151125933008</v>
      </c>
      <c r="M122">
        <v>0.33471233059733929</v>
      </c>
      <c r="N122">
        <v>0.13374623652444767</v>
      </c>
      <c r="O122">
        <v>0.21302952771298411</v>
      </c>
      <c r="P122">
        <v>0.43221294400861854</v>
      </c>
      <c r="Q122">
        <v>0.67743988418299417</v>
      </c>
      <c r="R122">
        <v>0.20615720192621456</v>
      </c>
      <c r="S122">
        <v>0.54280197974766675</v>
      </c>
      <c r="T122">
        <v>0.37873909140295875</v>
      </c>
      <c r="U122">
        <v>0.53169090677623454</v>
      </c>
      <c r="V122">
        <v>0.15893927372958577</v>
      </c>
      <c r="W122" s="32">
        <v>0.18048379192870292</v>
      </c>
      <c r="X122" t="s">
        <v>504</v>
      </c>
      <c r="Y122">
        <v>54.9</v>
      </c>
      <c r="Z122">
        <v>52.5</v>
      </c>
      <c r="AA122">
        <v>50.3</v>
      </c>
      <c r="AB122">
        <v>48.1</v>
      </c>
      <c r="AC122">
        <v>46</v>
      </c>
      <c r="AD122">
        <v>43.9</v>
      </c>
      <c r="AE122">
        <v>41.9</v>
      </c>
      <c r="AF122">
        <v>39.9</v>
      </c>
      <c r="AG122">
        <v>38</v>
      </c>
      <c r="AH122">
        <v>36.200000000000003</v>
      </c>
      <c r="AI122">
        <v>34.5</v>
      </c>
      <c r="AJ122">
        <v>32.799999999999997</v>
      </c>
      <c r="AK122">
        <v>31.3</v>
      </c>
      <c r="AL122">
        <v>29.8</v>
      </c>
      <c r="AM122">
        <v>28.5</v>
      </c>
      <c r="AN122">
        <v>27.3</v>
      </c>
      <c r="AO122" t="s">
        <v>403</v>
      </c>
      <c r="AP122">
        <v>12138.349544142991</v>
      </c>
      <c r="AQ122">
        <v>12719.736727705827</v>
      </c>
      <c r="AR122">
        <v>13135.830267484311</v>
      </c>
      <c r="AS122">
        <v>13601.137060979589</v>
      </c>
      <c r="AT122">
        <v>13923.079957816413</v>
      </c>
      <c r="AU122">
        <v>14445.997753432837</v>
      </c>
      <c r="AV122">
        <v>14831.987949913717</v>
      </c>
      <c r="AW122">
        <v>15573.995331464464</v>
      </c>
      <c r="AX122">
        <v>15997.854317068557</v>
      </c>
      <c r="AY122">
        <v>15712.83359003708</v>
      </c>
      <c r="AZ122">
        <v>16701.277741681468</v>
      </c>
      <c r="BA122">
        <v>17542.595045568985</v>
      </c>
      <c r="BB122">
        <v>18266.71770089139</v>
      </c>
      <c r="BC122">
        <v>18012.801226051655</v>
      </c>
      <c r="BD122">
        <v>18072.332651303775</v>
      </c>
      <c r="BE122">
        <v>18179.731713662321</v>
      </c>
      <c r="BF122">
        <v>18136.256947683352</v>
      </c>
    </row>
    <row r="123" spans="1:58" x14ac:dyDescent="0.25">
      <c r="A123" t="s">
        <v>399</v>
      </c>
      <c r="B123">
        <f t="shared" si="12"/>
        <v>15440.008463071707</v>
      </c>
      <c r="C123" s="35">
        <f t="shared" si="13"/>
        <v>7.4676672606730499E-3</v>
      </c>
      <c r="D123" s="34">
        <f t="shared" si="14"/>
        <v>7.1028184775925904</v>
      </c>
      <c r="E123">
        <f t="shared" si="15"/>
        <v>20.2</v>
      </c>
      <c r="F123" t="s">
        <v>204</v>
      </c>
      <c r="G123">
        <v>5.1418335390030006</v>
      </c>
      <c r="H123">
        <v>7.3826520151638499</v>
      </c>
      <c r="I123">
        <v>5.2285424282100346</v>
      </c>
      <c r="J123">
        <v>5.5933646044950072</v>
      </c>
      <c r="K123">
        <v>9.5791954129444932</v>
      </c>
      <c r="L123">
        <v>7.3651978846177109</v>
      </c>
      <c r="M123">
        <v>8.787265551745854</v>
      </c>
      <c r="N123">
        <v>9.0636418971281074</v>
      </c>
      <c r="O123">
        <v>7.5803264242595052</v>
      </c>
      <c r="P123">
        <v>7.4446121621408405</v>
      </c>
      <c r="Q123">
        <v>7.510548870329246</v>
      </c>
      <c r="R123">
        <v>6.430591725305848</v>
      </c>
      <c r="S123">
        <v>3.9609273823505631</v>
      </c>
      <c r="T123">
        <v>5.8865051973428919</v>
      </c>
      <c r="U123">
        <v>8.6262314231668409</v>
      </c>
      <c r="V123">
        <v>8.2671274027843094</v>
      </c>
      <c r="W123" s="32">
        <v>6.8993501980859389</v>
      </c>
      <c r="X123" t="s">
        <v>504</v>
      </c>
      <c r="Y123">
        <v>26.9</v>
      </c>
      <c r="Z123">
        <v>25.7</v>
      </c>
      <c r="AA123">
        <v>24.6</v>
      </c>
      <c r="AB123">
        <v>23.5</v>
      </c>
      <c r="AC123">
        <v>22.6</v>
      </c>
      <c r="AD123">
        <v>21.7</v>
      </c>
      <c r="AE123">
        <v>20.8</v>
      </c>
      <c r="AF123">
        <v>20.100000000000001</v>
      </c>
      <c r="AG123">
        <v>19.3</v>
      </c>
      <c r="AH123">
        <v>18.600000000000001</v>
      </c>
      <c r="AI123">
        <v>18</v>
      </c>
      <c r="AJ123">
        <v>17.399999999999999</v>
      </c>
      <c r="AK123">
        <v>16.8</v>
      </c>
      <c r="AL123">
        <v>16.3</v>
      </c>
      <c r="AM123">
        <v>15.7</v>
      </c>
      <c r="AN123">
        <v>15.2</v>
      </c>
      <c r="AO123" t="s">
        <v>399</v>
      </c>
      <c r="AP123">
        <v>14587.735860965575</v>
      </c>
      <c r="AQ123">
        <v>14858.687593952956</v>
      </c>
      <c r="AR123">
        <v>14254.941932716869</v>
      </c>
      <c r="AS123">
        <v>14409.373603292455</v>
      </c>
      <c r="AT123">
        <v>14698.135307974268</v>
      </c>
      <c r="AU123">
        <v>15001.957966129399</v>
      </c>
      <c r="AV123">
        <v>15337.924821545159</v>
      </c>
      <c r="AW123">
        <v>15535.883985138089</v>
      </c>
      <c r="AX123">
        <v>15949.716582974612</v>
      </c>
      <c r="AY123">
        <v>16182.065373339197</v>
      </c>
      <c r="AZ123">
        <v>16469.424009984687</v>
      </c>
      <c r="BA123">
        <v>15977.118962781842</v>
      </c>
      <c r="BB123">
        <v>15324.800161206653</v>
      </c>
      <c r="BC123">
        <v>15056.391726462662</v>
      </c>
      <c r="BD123">
        <v>16280.065364180782</v>
      </c>
      <c r="BE123">
        <v>16124.096943913144</v>
      </c>
      <c r="BF123">
        <v>16431.823675660624</v>
      </c>
    </row>
    <row r="124" spans="1:58" x14ac:dyDescent="0.25">
      <c r="A124" t="s">
        <v>250</v>
      </c>
      <c r="B124">
        <f t="shared" si="12"/>
        <v>15434.02985016536</v>
      </c>
      <c r="C124" s="35">
        <f t="shared" si="13"/>
        <v>2.5662828789879022E-2</v>
      </c>
      <c r="D124" s="34">
        <f t="shared" si="14"/>
        <v>1.3438229935568515</v>
      </c>
      <c r="E124">
        <f t="shared" si="15"/>
        <v>89.506249999999994</v>
      </c>
      <c r="F124" t="s">
        <v>204</v>
      </c>
      <c r="G124">
        <v>1.5431166478008853</v>
      </c>
      <c r="H124">
        <v>1.3744188075978609</v>
      </c>
      <c r="I124">
        <v>1.1733907857671337</v>
      </c>
      <c r="J124">
        <v>1.0260623920151142</v>
      </c>
      <c r="K124">
        <v>0.82295427723913672</v>
      </c>
      <c r="L124">
        <v>0.90973710888490722</v>
      </c>
      <c r="M124">
        <v>0.95320364231420485</v>
      </c>
      <c r="N124">
        <v>0.89952892052896938</v>
      </c>
      <c r="O124">
        <v>1.0791415475120671</v>
      </c>
      <c r="P124">
        <v>1.1937580085900441</v>
      </c>
      <c r="Q124">
        <v>1.8567348638197367</v>
      </c>
      <c r="R124">
        <v>1.0599869961433648</v>
      </c>
      <c r="S124">
        <v>1.4058304817904856</v>
      </c>
      <c r="T124">
        <v>1.1311124570315438</v>
      </c>
      <c r="U124">
        <v>1.9128265589202824</v>
      </c>
      <c r="V124">
        <v>2.2788145813652272</v>
      </c>
      <c r="W124" s="32">
        <v>2.2243728131455085</v>
      </c>
      <c r="X124" t="s">
        <v>504</v>
      </c>
      <c r="Y124">
        <v>114.4</v>
      </c>
      <c r="Z124">
        <v>110.3</v>
      </c>
      <c r="AA124">
        <v>106.1</v>
      </c>
      <c r="AB124">
        <v>102.5</v>
      </c>
      <c r="AC124">
        <v>99.2</v>
      </c>
      <c r="AD124">
        <v>96.1</v>
      </c>
      <c r="AE124">
        <v>92.8</v>
      </c>
      <c r="AF124">
        <v>89.4</v>
      </c>
      <c r="AG124">
        <v>86.3</v>
      </c>
      <c r="AH124">
        <v>83.8</v>
      </c>
      <c r="AI124">
        <v>81.5</v>
      </c>
      <c r="AJ124">
        <v>78.900000000000006</v>
      </c>
      <c r="AK124">
        <v>76.099999999999994</v>
      </c>
      <c r="AL124">
        <v>73.8</v>
      </c>
      <c r="AM124">
        <v>71.5</v>
      </c>
      <c r="AN124">
        <v>69.400000000000006</v>
      </c>
      <c r="AO124" t="s">
        <v>250</v>
      </c>
      <c r="AP124">
        <v>12647.557838902403</v>
      </c>
      <c r="AQ124">
        <v>12922.482176014561</v>
      </c>
      <c r="AR124">
        <v>13072.844338684748</v>
      </c>
      <c r="AS124">
        <v>13605.94226857596</v>
      </c>
      <c r="AT124">
        <v>12686.847948039103</v>
      </c>
      <c r="AU124">
        <v>13406.446012899354</v>
      </c>
      <c r="AV124">
        <v>14101.405905746509</v>
      </c>
      <c r="AW124">
        <v>14873.638142450642</v>
      </c>
      <c r="AX124">
        <v>15362.328742570677</v>
      </c>
      <c r="AY124">
        <v>15867.890352398226</v>
      </c>
      <c r="AZ124">
        <v>16768.05600021295</v>
      </c>
      <c r="BA124">
        <v>16974.152069948483</v>
      </c>
      <c r="BB124">
        <v>17491.19275568478</v>
      </c>
      <c r="BC124">
        <v>17285.962568836683</v>
      </c>
      <c r="BD124">
        <v>17944.721202008266</v>
      </c>
      <c r="BE124">
        <v>18396.462250363231</v>
      </c>
      <c r="BF124">
        <v>18970.576879474531</v>
      </c>
    </row>
    <row r="125" spans="1:58" x14ac:dyDescent="0.25">
      <c r="A125" t="s">
        <v>316</v>
      </c>
      <c r="B125">
        <f t="shared" si="12"/>
        <v>15079.526195999946</v>
      </c>
      <c r="C125" s="35">
        <f t="shared" si="13"/>
        <v>5.5649309187510987E-4</v>
      </c>
      <c r="D125" s="34">
        <f t="shared" si="14"/>
        <v>4.9934660609705093</v>
      </c>
      <c r="E125">
        <f t="shared" si="15"/>
        <v>21.175000000000001</v>
      </c>
      <c r="F125" t="s">
        <v>204</v>
      </c>
      <c r="G125">
        <v>7.8222328125105252</v>
      </c>
      <c r="H125">
        <v>8.650203719494808</v>
      </c>
      <c r="I125">
        <v>3.3898720023832172</v>
      </c>
      <c r="J125">
        <v>3.8346057473783586</v>
      </c>
      <c r="K125">
        <v>5.8868141822847875</v>
      </c>
      <c r="L125">
        <v>5.8361098895554733</v>
      </c>
      <c r="M125">
        <v>5.7786211394842093</v>
      </c>
      <c r="N125">
        <v>8.6289969306662293</v>
      </c>
      <c r="O125">
        <v>6.2759432842760337</v>
      </c>
      <c r="P125">
        <v>5.2815697335055614</v>
      </c>
      <c r="Q125">
        <v>4.1059204668960545</v>
      </c>
      <c r="R125">
        <v>5.9938612069111041</v>
      </c>
      <c r="S125">
        <v>3.8384640823167784</v>
      </c>
      <c r="T125">
        <v>1.0106822391555979</v>
      </c>
      <c r="U125">
        <v>2.8436132973854478</v>
      </c>
      <c r="V125">
        <v>2.5587109290748429</v>
      </c>
      <c r="W125" s="32">
        <v>3.1527013732196179</v>
      </c>
      <c r="X125" t="s">
        <v>504</v>
      </c>
      <c r="Y125">
        <v>27.5</v>
      </c>
      <c r="Z125">
        <v>26.5</v>
      </c>
      <c r="AA125">
        <v>25.5</v>
      </c>
      <c r="AB125">
        <v>24.6</v>
      </c>
      <c r="AC125">
        <v>23.7</v>
      </c>
      <c r="AD125">
        <v>22.8</v>
      </c>
      <c r="AE125">
        <v>22</v>
      </c>
      <c r="AF125">
        <v>21.2</v>
      </c>
      <c r="AG125">
        <v>20.5</v>
      </c>
      <c r="AH125">
        <v>19.7</v>
      </c>
      <c r="AI125">
        <v>19</v>
      </c>
      <c r="AJ125">
        <v>18.399999999999999</v>
      </c>
      <c r="AK125">
        <v>17.7</v>
      </c>
      <c r="AL125">
        <v>17.100000000000001</v>
      </c>
      <c r="AM125">
        <v>16.600000000000001</v>
      </c>
      <c r="AN125">
        <v>16</v>
      </c>
      <c r="AO125" t="s">
        <v>316</v>
      </c>
      <c r="AP125">
        <v>15656.86709554534</v>
      </c>
      <c r="AQ125">
        <v>15633.187433090496</v>
      </c>
      <c r="AR125">
        <v>14498.042730988063</v>
      </c>
      <c r="AS125">
        <v>14441.526227776687</v>
      </c>
      <c r="AT125">
        <v>15127.877298314492</v>
      </c>
      <c r="AU125">
        <v>15514.269420085464</v>
      </c>
      <c r="AV125">
        <v>14716.121046344007</v>
      </c>
      <c r="AW125">
        <v>14602.992760396883</v>
      </c>
      <c r="AX125">
        <v>14596.04706941423</v>
      </c>
      <c r="AY125">
        <v>15012.507202380199</v>
      </c>
      <c r="AZ125">
        <v>14875.513800851777</v>
      </c>
      <c r="BA125">
        <v>14519.771128534932</v>
      </c>
      <c r="BB125">
        <v>14991.384662193481</v>
      </c>
      <c r="BC125">
        <v>15091.3937161385</v>
      </c>
      <c r="BD125">
        <v>15620.515340475409</v>
      </c>
      <c r="BE125">
        <v>15657.070933292951</v>
      </c>
      <c r="BF125">
        <v>15796.857466176218</v>
      </c>
    </row>
    <row r="126" spans="1:58" x14ac:dyDescent="0.25">
      <c r="A126" t="s">
        <v>181</v>
      </c>
      <c r="B126">
        <f t="shared" si="12"/>
        <v>14507.522161532092</v>
      </c>
      <c r="C126" s="35">
        <f t="shared" si="13"/>
        <v>4.1994518900264177E-2</v>
      </c>
      <c r="D126" s="34">
        <f t="shared" si="14"/>
        <v>0.90171923304049439</v>
      </c>
      <c r="E126">
        <f t="shared" si="15"/>
        <v>40.806249999999999</v>
      </c>
      <c r="F126" t="s">
        <v>204</v>
      </c>
      <c r="G126">
        <v>0.81775692259939359</v>
      </c>
      <c r="H126">
        <v>1.4496579149827649</v>
      </c>
      <c r="I126">
        <v>0.87951714020582172</v>
      </c>
      <c r="J126">
        <v>1.0689676555710617</v>
      </c>
      <c r="K126">
        <v>0.98339935946601298</v>
      </c>
      <c r="L126">
        <v>1.1885039241583348</v>
      </c>
      <c r="M126">
        <v>1.7353201260547138</v>
      </c>
      <c r="N126">
        <v>1.4687030551810345</v>
      </c>
      <c r="O126">
        <v>1.4507824629943782</v>
      </c>
      <c r="P126">
        <v>0.87952834366126242</v>
      </c>
      <c r="Q126">
        <v>0.61634178380731053</v>
      </c>
      <c r="R126">
        <v>0.753549137186867</v>
      </c>
      <c r="S126">
        <v>0.54324414073882055</v>
      </c>
      <c r="T126">
        <v>0.4078598945393922</v>
      </c>
      <c r="U126">
        <v>0.4141181549444744</v>
      </c>
      <c r="V126">
        <v>0.35530872353137166</v>
      </c>
      <c r="W126" s="32">
        <v>0.31666822206538847</v>
      </c>
      <c r="X126" t="s">
        <v>504</v>
      </c>
      <c r="Y126">
        <v>57.7</v>
      </c>
      <c r="Z126">
        <v>54.6</v>
      </c>
      <c r="AA126">
        <v>51.7</v>
      </c>
      <c r="AB126">
        <v>49.1</v>
      </c>
      <c r="AC126">
        <v>46.7</v>
      </c>
      <c r="AD126">
        <v>44.5</v>
      </c>
      <c r="AE126">
        <v>42.4</v>
      </c>
      <c r="AF126">
        <v>40.4</v>
      </c>
      <c r="AG126">
        <v>38.5</v>
      </c>
      <c r="AH126">
        <v>36.799999999999997</v>
      </c>
      <c r="AI126">
        <v>35.1</v>
      </c>
      <c r="AJ126">
        <v>33.6</v>
      </c>
      <c r="AK126">
        <v>32.200000000000003</v>
      </c>
      <c r="AL126">
        <v>31</v>
      </c>
      <c r="AM126">
        <v>29.8</v>
      </c>
      <c r="AN126">
        <v>28.8</v>
      </c>
      <c r="AO126" t="s">
        <v>181</v>
      </c>
      <c r="AP126">
        <v>10195.301743229898</v>
      </c>
      <c r="AQ126">
        <v>10752.85921413434</v>
      </c>
      <c r="AR126">
        <v>11228.572393763741</v>
      </c>
      <c r="AS126">
        <v>11476.654303837942</v>
      </c>
      <c r="AT126">
        <v>12055.071302144677</v>
      </c>
      <c r="AU126">
        <v>12655.116980288883</v>
      </c>
      <c r="AV126">
        <v>13213.08485288271</v>
      </c>
      <c r="AW126">
        <v>13752.061107152424</v>
      </c>
      <c r="AX126">
        <v>14388.087923709938</v>
      </c>
      <c r="AY126">
        <v>15124.842381055618</v>
      </c>
      <c r="AZ126">
        <v>15164.994852941822</v>
      </c>
      <c r="BA126">
        <v>15900.596048554296</v>
      </c>
      <c r="BB126">
        <v>16787.75735297113</v>
      </c>
      <c r="BC126">
        <v>17368.097869395635</v>
      </c>
      <c r="BD126">
        <v>17978.22434978513</v>
      </c>
      <c r="BE126">
        <v>18896.494243360688</v>
      </c>
      <c r="BF126">
        <v>19690.059826836714</v>
      </c>
    </row>
    <row r="127" spans="1:58" x14ac:dyDescent="0.25">
      <c r="A127" t="s">
        <v>435</v>
      </c>
      <c r="B127">
        <f t="shared" si="12"/>
        <v>14457.755034932527</v>
      </c>
      <c r="C127" s="35">
        <f t="shared" si="13"/>
        <v>7.9101969103789749E-3</v>
      </c>
      <c r="D127" s="34">
        <f t="shared" si="14"/>
        <v>3.997439210968194</v>
      </c>
      <c r="E127">
        <f t="shared" si="15"/>
        <v>54.306249999999999</v>
      </c>
      <c r="F127" t="s">
        <v>204</v>
      </c>
      <c r="G127">
        <v>2.5114566749729104</v>
      </c>
      <c r="H127">
        <v>2.7040473979607831</v>
      </c>
      <c r="I127">
        <v>2.0529953584360174</v>
      </c>
      <c r="J127">
        <v>1.6877833670105851</v>
      </c>
      <c r="K127">
        <v>1.9010699640596311</v>
      </c>
      <c r="L127">
        <v>1.563680195650397</v>
      </c>
      <c r="M127">
        <v>1.6458176302230672</v>
      </c>
      <c r="N127">
        <v>2.0361312118576782</v>
      </c>
      <c r="O127">
        <v>2.30194934655845</v>
      </c>
      <c r="P127">
        <v>2.481103206607528</v>
      </c>
      <c r="Q127">
        <v>2.8018538059729674</v>
      </c>
      <c r="R127">
        <v>3.667658090109708</v>
      </c>
      <c r="S127">
        <v>4.5524761858303746</v>
      </c>
      <c r="T127">
        <v>7.5239570811168814</v>
      </c>
      <c r="U127">
        <v>9.4042619018587352</v>
      </c>
      <c r="V127">
        <v>10.603661436476891</v>
      </c>
      <c r="W127" s="32">
        <v>8.5165637317566851</v>
      </c>
      <c r="X127" t="s">
        <v>504</v>
      </c>
      <c r="Y127">
        <v>79.400000000000006</v>
      </c>
      <c r="Z127">
        <v>74.400000000000006</v>
      </c>
      <c r="AA127">
        <v>70.099999999999994</v>
      </c>
      <c r="AB127">
        <v>66.3</v>
      </c>
      <c r="AC127">
        <v>62.8</v>
      </c>
      <c r="AD127">
        <v>59.6</v>
      </c>
      <c r="AE127">
        <v>56.6</v>
      </c>
      <c r="AF127">
        <v>53.7</v>
      </c>
      <c r="AG127">
        <v>50.9</v>
      </c>
      <c r="AH127">
        <v>48.3</v>
      </c>
      <c r="AI127">
        <v>45.9</v>
      </c>
      <c r="AJ127">
        <v>43.7</v>
      </c>
      <c r="AK127">
        <v>41.8</v>
      </c>
      <c r="AL127">
        <v>40</v>
      </c>
      <c r="AM127">
        <v>38.4</v>
      </c>
      <c r="AN127">
        <v>37</v>
      </c>
      <c r="AO127" t="s">
        <v>435</v>
      </c>
      <c r="AP127">
        <v>13372.10078414802</v>
      </c>
      <c r="AQ127">
        <v>13645.361084834327</v>
      </c>
      <c r="AR127">
        <v>13787.036478379123</v>
      </c>
      <c r="AS127">
        <v>14017.325040823034</v>
      </c>
      <c r="AT127">
        <v>14007.774114513553</v>
      </c>
      <c r="AU127">
        <v>14192.767846731529</v>
      </c>
      <c r="AV127">
        <v>14189.747888243481</v>
      </c>
      <c r="AW127">
        <v>14640.681330586585</v>
      </c>
      <c r="AX127">
        <v>15146.683379733548</v>
      </c>
      <c r="AY127">
        <v>13849.02246976192</v>
      </c>
      <c r="AZ127">
        <v>15657.206477466802</v>
      </c>
      <c r="BA127">
        <v>14967.155232775202</v>
      </c>
      <c r="BB127">
        <v>14645.264904688362</v>
      </c>
      <c r="BC127">
        <v>14591.74666246444</v>
      </c>
      <c r="BD127">
        <v>14887.10112764621</v>
      </c>
      <c r="BE127">
        <v>15016.136254384903</v>
      </c>
      <c r="BF127">
        <v>15168.724516671911</v>
      </c>
    </row>
    <row r="128" spans="1:58" x14ac:dyDescent="0.25">
      <c r="A128" t="s">
        <v>295</v>
      </c>
      <c r="B128">
        <f t="shared" si="12"/>
        <v>13476.042394194894</v>
      </c>
      <c r="C128" s="35">
        <f t="shared" si="13"/>
        <v>3.3278598553464489E-2</v>
      </c>
      <c r="D128" s="34">
        <f t="shared" si="14"/>
        <v>5.7175760533063373</v>
      </c>
      <c r="E128">
        <f t="shared" si="15"/>
        <v>58.231249999999989</v>
      </c>
      <c r="F128" t="s">
        <v>204</v>
      </c>
      <c r="G128">
        <v>5.5711887695213935</v>
      </c>
      <c r="H128">
        <v>9.4664390823148459</v>
      </c>
      <c r="I128">
        <v>9.1080866910041518</v>
      </c>
      <c r="J128">
        <v>7.8494845526170947</v>
      </c>
      <c r="K128">
        <v>8.2558797134245001</v>
      </c>
      <c r="L128">
        <v>7.9825156591785129</v>
      </c>
      <c r="M128">
        <v>5.1365205779532719</v>
      </c>
      <c r="N128">
        <v>6.1394407196512892</v>
      </c>
      <c r="O128">
        <v>6.4614012086451318</v>
      </c>
      <c r="P128">
        <v>6.2055332614423779</v>
      </c>
      <c r="Q128">
        <v>5.3885277804172471</v>
      </c>
      <c r="R128">
        <v>4.4414312127962914</v>
      </c>
      <c r="S128">
        <v>5.677416979771019</v>
      </c>
      <c r="T128">
        <v>2.6780411973237719</v>
      </c>
      <c r="U128">
        <v>3.1859225163037652</v>
      </c>
      <c r="V128">
        <v>1.9234406568595177</v>
      </c>
      <c r="W128" s="32">
        <v>1.7275223269835522</v>
      </c>
      <c r="X128" t="s">
        <v>504</v>
      </c>
      <c r="Y128">
        <v>78.7</v>
      </c>
      <c r="Z128">
        <v>75.900000000000006</v>
      </c>
      <c r="AA128">
        <v>72.900000000000006</v>
      </c>
      <c r="AB128">
        <v>69.7</v>
      </c>
      <c r="AC128">
        <v>66.5</v>
      </c>
      <c r="AD128">
        <v>63.3</v>
      </c>
      <c r="AE128">
        <v>60.4</v>
      </c>
      <c r="AF128">
        <v>57.7</v>
      </c>
      <c r="AG128">
        <v>55.3</v>
      </c>
      <c r="AH128">
        <v>53</v>
      </c>
      <c r="AI128">
        <v>50.9</v>
      </c>
      <c r="AJ128">
        <v>48.9</v>
      </c>
      <c r="AK128">
        <v>47.1</v>
      </c>
      <c r="AL128">
        <v>45.3</v>
      </c>
      <c r="AM128">
        <v>43.8</v>
      </c>
      <c r="AN128">
        <v>42.3</v>
      </c>
      <c r="AO128" t="s">
        <v>295</v>
      </c>
      <c r="AP128">
        <v>9472.8134355550028</v>
      </c>
      <c r="AQ128">
        <v>10089.843409023657</v>
      </c>
      <c r="AR128">
        <v>10360.74489070583</v>
      </c>
      <c r="AS128">
        <v>10942.633461328536</v>
      </c>
      <c r="AT128">
        <v>12079.884322265885</v>
      </c>
      <c r="AU128">
        <v>12797.071080019197</v>
      </c>
      <c r="AV128">
        <v>13334.610873979525</v>
      </c>
      <c r="AW128">
        <v>13755.959452450266</v>
      </c>
      <c r="AX128">
        <v>14125.242460655159</v>
      </c>
      <c r="AY128">
        <v>14005.126808542313</v>
      </c>
      <c r="AZ128">
        <v>14465.495615727308</v>
      </c>
      <c r="BA128">
        <v>14968.997354805326</v>
      </c>
      <c r="BB128">
        <v>15548.599249869292</v>
      </c>
      <c r="BC128">
        <v>15420.025728961173</v>
      </c>
      <c r="BD128">
        <v>15840.763670272159</v>
      </c>
      <c r="BE128">
        <v>15890.877908247408</v>
      </c>
      <c r="BF128">
        <v>15994.030978905195</v>
      </c>
    </row>
    <row r="129" spans="1:58" x14ac:dyDescent="0.25">
      <c r="A129" t="s">
        <v>259</v>
      </c>
      <c r="B129">
        <f t="shared" si="12"/>
        <v>13437.828680983679</v>
      </c>
      <c r="C129" s="35">
        <f t="shared" si="13"/>
        <v>-4.7553697399604911E-4</v>
      </c>
      <c r="D129" s="34">
        <f t="shared" si="14"/>
        <v>0.66826364055091569</v>
      </c>
      <c r="E129">
        <f t="shared" si="15"/>
        <v>63</v>
      </c>
      <c r="F129" t="s">
        <v>204</v>
      </c>
      <c r="G129">
        <v>0.96672198395035447</v>
      </c>
      <c r="H129">
        <v>0.50789361635229258</v>
      </c>
      <c r="I129">
        <v>1.5286610821452578</v>
      </c>
      <c r="J129">
        <v>0.91966985988271144</v>
      </c>
      <c r="K129">
        <v>2.259676543245539</v>
      </c>
      <c r="L129">
        <v>1.0213381840006033</v>
      </c>
      <c r="M129">
        <v>0.37910308280207122</v>
      </c>
      <c r="N129">
        <v>0.40749903935821596</v>
      </c>
      <c r="O129">
        <v>0.51102983863419715</v>
      </c>
      <c r="P129">
        <v>0.35245839565883563</v>
      </c>
      <c r="Q129">
        <v>0.36377653609114258</v>
      </c>
      <c r="R129">
        <v>0.47715009243252021</v>
      </c>
      <c r="S129">
        <v>0.35989403114437535</v>
      </c>
      <c r="T129">
        <v>0.3163854749555049</v>
      </c>
      <c r="U129">
        <v>0.31053196900435559</v>
      </c>
      <c r="V129">
        <v>0.30897385525477145</v>
      </c>
      <c r="W129" s="32">
        <v>0.36971830445281811</v>
      </c>
      <c r="X129" t="s">
        <v>504</v>
      </c>
      <c r="Y129">
        <v>79.900000000000006</v>
      </c>
      <c r="Z129">
        <v>77.400000000000006</v>
      </c>
      <c r="AA129">
        <v>75</v>
      </c>
      <c r="AB129">
        <v>72.7</v>
      </c>
      <c r="AC129">
        <v>70.3</v>
      </c>
      <c r="AD129">
        <v>68.099999999999994</v>
      </c>
      <c r="AE129">
        <v>65.8</v>
      </c>
      <c r="AF129">
        <v>63.6</v>
      </c>
      <c r="AG129">
        <v>61.4</v>
      </c>
      <c r="AH129">
        <v>59.1</v>
      </c>
      <c r="AI129">
        <v>57</v>
      </c>
      <c r="AJ129">
        <v>55</v>
      </c>
      <c r="AK129">
        <v>53.2</v>
      </c>
      <c r="AL129">
        <v>51.5</v>
      </c>
      <c r="AM129">
        <v>49.8</v>
      </c>
      <c r="AN129">
        <v>48.2</v>
      </c>
      <c r="AO129" t="s">
        <v>259</v>
      </c>
      <c r="AP129">
        <v>13493.28927191159</v>
      </c>
      <c r="AQ129">
        <v>13508.399085462286</v>
      </c>
      <c r="AR129">
        <v>13436.706501383125</v>
      </c>
      <c r="AS129">
        <v>13428.088294673151</v>
      </c>
      <c r="AT129">
        <v>13484.422313492527</v>
      </c>
      <c r="AU129">
        <v>13420.233322341004</v>
      </c>
      <c r="AV129">
        <v>13526.704492104334</v>
      </c>
      <c r="AW129">
        <v>13345.067886159835</v>
      </c>
      <c r="AX129">
        <v>13164.344396768385</v>
      </c>
      <c r="AY129">
        <v>13262.511412247111</v>
      </c>
      <c r="AZ129">
        <v>13437.873307118662</v>
      </c>
      <c r="BA129">
        <v>13624.96957363108</v>
      </c>
      <c r="BB129">
        <v>13600.853989982959</v>
      </c>
      <c r="BC129">
        <v>13517.22637359802</v>
      </c>
      <c r="BD129">
        <v>13432.263193690264</v>
      </c>
      <c r="BE129">
        <v>13369.144471486214</v>
      </c>
      <c r="BF129">
        <v>13390.98969067203</v>
      </c>
    </row>
    <row r="130" spans="1:58" x14ac:dyDescent="0.25">
      <c r="A130" t="s">
        <v>468</v>
      </c>
      <c r="B130">
        <f t="shared" ref="B130:B164" si="16">AVERAGE(AP130:BF130)</f>
        <v>13101.565707803376</v>
      </c>
      <c r="C130" s="35">
        <f t="shared" ref="C130:C164" si="17">(BF130/AP130)^(1/16)-1</f>
        <v>4.4820713857456562E-2</v>
      </c>
      <c r="D130" s="34">
        <f t="shared" ref="D130:D164" si="18">AVERAGE(G130:W130)</f>
        <v>3.4094892370155336</v>
      </c>
      <c r="E130">
        <f t="shared" ref="E130:E164" si="19">AVERAGE(Y130:AN130)</f>
        <v>38.40625</v>
      </c>
      <c r="F130" t="s">
        <v>204</v>
      </c>
      <c r="G130">
        <v>9.6777799432554446</v>
      </c>
      <c r="H130">
        <v>9.4281356615829885</v>
      </c>
      <c r="I130">
        <v>2.9935008990930023</v>
      </c>
      <c r="J130">
        <v>1.6649590356127997</v>
      </c>
      <c r="K130">
        <v>2.2365341321455152</v>
      </c>
      <c r="L130">
        <v>3.1669749939578185</v>
      </c>
      <c r="M130">
        <v>3.3514079669420029</v>
      </c>
      <c r="N130">
        <v>3.5839783853000058</v>
      </c>
      <c r="O130">
        <v>5.4889207608045849</v>
      </c>
      <c r="P130">
        <v>3.4554045963667219</v>
      </c>
      <c r="Q130">
        <v>2.4657264789172482</v>
      </c>
      <c r="R130">
        <v>2.8443301011363911</v>
      </c>
      <c r="S130">
        <v>2.5637213527723079</v>
      </c>
      <c r="T130">
        <v>1.3097525227944544</v>
      </c>
      <c r="U130">
        <v>0.94025522151091023</v>
      </c>
      <c r="V130">
        <v>1.6243228747659666</v>
      </c>
      <c r="W130" s="32">
        <v>1.1656121023059147</v>
      </c>
      <c r="X130" t="s">
        <v>504</v>
      </c>
      <c r="Y130">
        <v>48.9</v>
      </c>
      <c r="Z130">
        <v>46.4</v>
      </c>
      <c r="AA130">
        <v>44.4</v>
      </c>
      <c r="AB130">
        <v>42.9</v>
      </c>
      <c r="AC130">
        <v>41.6</v>
      </c>
      <c r="AD130">
        <v>40.4</v>
      </c>
      <c r="AE130">
        <v>39.5</v>
      </c>
      <c r="AF130">
        <v>38.5</v>
      </c>
      <c r="AG130">
        <v>37.6</v>
      </c>
      <c r="AH130">
        <v>36.6</v>
      </c>
      <c r="AI130">
        <v>35.6</v>
      </c>
      <c r="AJ130">
        <v>34.5</v>
      </c>
      <c r="AK130">
        <v>33.5</v>
      </c>
      <c r="AL130">
        <v>32.4</v>
      </c>
      <c r="AM130">
        <v>31.4</v>
      </c>
      <c r="AN130">
        <v>30.3</v>
      </c>
      <c r="AO130" t="s">
        <v>468</v>
      </c>
      <c r="AP130">
        <v>9242.3668749894277</v>
      </c>
      <c r="AQ130">
        <v>9811.3046375138674</v>
      </c>
      <c r="AR130">
        <v>9946.2048462195744</v>
      </c>
      <c r="AS130">
        <v>10266.48489993299</v>
      </c>
      <c r="AT130">
        <v>10697.77153225746</v>
      </c>
      <c r="AU130">
        <v>11166.489489781923</v>
      </c>
      <c r="AV130">
        <v>11643.271153191141</v>
      </c>
      <c r="AW130">
        <v>12062.447230199299</v>
      </c>
      <c r="AX130">
        <v>12416.545175529336</v>
      </c>
      <c r="AY130">
        <v>12881.361452169769</v>
      </c>
      <c r="AZ130">
        <v>13604.381438832155</v>
      </c>
      <c r="BA130">
        <v>14450.935159474288</v>
      </c>
      <c r="BB130">
        <v>15314.369935793698</v>
      </c>
      <c r="BC130">
        <v>15854.527189792285</v>
      </c>
      <c r="BD130">
        <v>17062.041345793266</v>
      </c>
      <c r="BE130">
        <v>17665.870875676967</v>
      </c>
      <c r="BF130">
        <v>18640.243795509978</v>
      </c>
    </row>
    <row r="131" spans="1:58" x14ac:dyDescent="0.25">
      <c r="A131" t="s">
        <v>414</v>
      </c>
      <c r="B131">
        <f t="shared" si="16"/>
        <v>12961.874327460604</v>
      </c>
      <c r="C131" s="35">
        <f t="shared" si="17"/>
        <v>1.9648824098600803E-2</v>
      </c>
      <c r="D131" s="34">
        <f t="shared" si="18"/>
        <v>0.50195155515829371</v>
      </c>
      <c r="E131">
        <f t="shared" si="19"/>
        <v>52.081250000000004</v>
      </c>
      <c r="F131" t="s">
        <v>204</v>
      </c>
      <c r="G131">
        <v>1.3686170839209402</v>
      </c>
      <c r="H131">
        <v>0.41007046841514605</v>
      </c>
      <c r="I131">
        <v>3.6149605128618543</v>
      </c>
      <c r="J131">
        <v>0.24974980852993928</v>
      </c>
      <c r="K131">
        <v>0.20249665891133289</v>
      </c>
      <c r="L131">
        <v>0.13522648243504568</v>
      </c>
      <c r="M131">
        <v>0.12606932806353277</v>
      </c>
      <c r="N131">
        <v>0.12682429508796322</v>
      </c>
      <c r="O131">
        <v>0.13822802817887911</v>
      </c>
      <c r="P131">
        <v>-0.18841702547741876</v>
      </c>
      <c r="Q131">
        <v>-0.78823630574521819</v>
      </c>
      <c r="R131">
        <v>1.2718552644547694</v>
      </c>
      <c r="S131">
        <v>1.3557886434019266</v>
      </c>
      <c r="T131">
        <v>0.47379455161456724</v>
      </c>
      <c r="U131">
        <v>-4.1023072586899974E-2</v>
      </c>
      <c r="V131">
        <v>1.4504949242320253</v>
      </c>
      <c r="W131" s="32">
        <v>-1.3733232086073921</v>
      </c>
      <c r="X131" t="s">
        <v>504</v>
      </c>
      <c r="Y131">
        <v>62.7</v>
      </c>
      <c r="Z131">
        <v>61.3</v>
      </c>
      <c r="AA131">
        <v>59.9</v>
      </c>
      <c r="AB131">
        <v>58.4</v>
      </c>
      <c r="AC131">
        <v>57</v>
      </c>
      <c r="AD131">
        <v>55.6</v>
      </c>
      <c r="AE131">
        <v>54.3</v>
      </c>
      <c r="AF131">
        <v>52.9</v>
      </c>
      <c r="AG131">
        <v>51.5</v>
      </c>
      <c r="AH131">
        <v>50</v>
      </c>
      <c r="AI131">
        <v>48.5</v>
      </c>
      <c r="AJ131">
        <v>47.1</v>
      </c>
      <c r="AK131">
        <v>45.6</v>
      </c>
      <c r="AL131">
        <v>44.2</v>
      </c>
      <c r="AM131">
        <v>42.9</v>
      </c>
      <c r="AN131">
        <v>41.4</v>
      </c>
      <c r="AO131" t="s">
        <v>414</v>
      </c>
      <c r="AP131">
        <v>10006.00124335448</v>
      </c>
      <c r="AQ131">
        <v>10093.399706749144</v>
      </c>
      <c r="AR131">
        <v>10931.326592822228</v>
      </c>
      <c r="AS131">
        <v>12245.951984096411</v>
      </c>
      <c r="AT131">
        <v>12044.941305371485</v>
      </c>
      <c r="AU131">
        <v>12236.525034819781</v>
      </c>
      <c r="AV131">
        <v>12339.585261277782</v>
      </c>
      <c r="AW131">
        <v>13684.296418174936</v>
      </c>
      <c r="AX131">
        <v>14197.385814084404</v>
      </c>
      <c r="AY131">
        <v>14576.251331720687</v>
      </c>
      <c r="AZ131">
        <v>14692.543729009043</v>
      </c>
      <c r="BA131">
        <v>14228.016506928752</v>
      </c>
      <c r="BB131">
        <v>14500.024491383672</v>
      </c>
      <c r="BC131">
        <v>13853.756377209973</v>
      </c>
      <c r="BD131">
        <v>13493.544099556962</v>
      </c>
      <c r="BE131">
        <v>13567.69035257931</v>
      </c>
      <c r="BF131">
        <v>13660.623317691248</v>
      </c>
    </row>
    <row r="132" spans="1:58" x14ac:dyDescent="0.25">
      <c r="A132" t="s">
        <v>339</v>
      </c>
      <c r="B132">
        <f t="shared" si="16"/>
        <v>12858.774537116948</v>
      </c>
      <c r="C132" s="35">
        <f t="shared" si="17"/>
        <v>3.078008790492226E-2</v>
      </c>
      <c r="D132" s="34">
        <f t="shared" si="18"/>
        <v>5.1225357576231643</v>
      </c>
      <c r="E132">
        <f t="shared" si="19"/>
        <v>24.118749999999999</v>
      </c>
      <c r="F132" t="s">
        <v>204</v>
      </c>
      <c r="G132">
        <v>5.4678664005317508</v>
      </c>
      <c r="H132">
        <v>7.3345363019680336</v>
      </c>
      <c r="I132">
        <v>4.0378448090943921</v>
      </c>
      <c r="J132">
        <v>9.8609223397843078</v>
      </c>
      <c r="K132">
        <v>11.064644933978531</v>
      </c>
      <c r="L132">
        <v>3.9503687439942112</v>
      </c>
      <c r="M132">
        <v>8.3437502353530366</v>
      </c>
      <c r="N132">
        <v>4.5930101255373428</v>
      </c>
      <c r="O132">
        <v>17.131230758720655</v>
      </c>
      <c r="P132">
        <v>9.0886838587029803</v>
      </c>
      <c r="Q132">
        <v>-1.3918428879872162</v>
      </c>
      <c r="R132">
        <v>1.7436917855372529</v>
      </c>
      <c r="S132">
        <v>4.3096066288398038</v>
      </c>
      <c r="T132">
        <v>-4.8548470313839891</v>
      </c>
      <c r="U132">
        <v>2.4456927677140943</v>
      </c>
      <c r="V132">
        <v>0.45199268062490855</v>
      </c>
      <c r="W132" s="32">
        <v>3.5059554285837042</v>
      </c>
      <c r="X132" t="s">
        <v>504</v>
      </c>
      <c r="Y132">
        <v>35.9</v>
      </c>
      <c r="Z132">
        <v>33.9</v>
      </c>
      <c r="AA132">
        <v>31.7</v>
      </c>
      <c r="AB132">
        <v>29.5</v>
      </c>
      <c r="AC132">
        <v>27.6</v>
      </c>
      <c r="AD132">
        <v>26.1</v>
      </c>
      <c r="AE132">
        <v>24.7</v>
      </c>
      <c r="AF132">
        <v>23.5</v>
      </c>
      <c r="AG132">
        <v>22.2</v>
      </c>
      <c r="AH132">
        <v>21</v>
      </c>
      <c r="AI132">
        <v>19.899999999999999</v>
      </c>
      <c r="AJ132">
        <v>19</v>
      </c>
      <c r="AK132">
        <v>18.3</v>
      </c>
      <c r="AL132">
        <v>17.8</v>
      </c>
      <c r="AM132">
        <v>17.5</v>
      </c>
      <c r="AN132">
        <v>17.3</v>
      </c>
      <c r="AO132" t="s">
        <v>339</v>
      </c>
      <c r="AP132">
        <v>9504.890948289094</v>
      </c>
      <c r="AQ132">
        <v>10251.431650974175</v>
      </c>
      <c r="AR132">
        <v>10429.891013265313</v>
      </c>
      <c r="AS132">
        <v>10255.546958993325</v>
      </c>
      <c r="AT132">
        <v>10890.030751255143</v>
      </c>
      <c r="AU132">
        <v>11165.19468809309</v>
      </c>
      <c r="AV132">
        <v>12559.277130021846</v>
      </c>
      <c r="AW132">
        <v>13088.328890492528</v>
      </c>
      <c r="AX132">
        <v>13342.617286806262</v>
      </c>
      <c r="AY132">
        <v>13821.126045215213</v>
      </c>
      <c r="AZ132">
        <v>14671.877878143816</v>
      </c>
      <c r="BA132">
        <v>14817.686302679685</v>
      </c>
      <c r="BB132">
        <v>15328.665257491508</v>
      </c>
      <c r="BC132">
        <v>13967.274986099779</v>
      </c>
      <c r="BD132">
        <v>14212.275363446368</v>
      </c>
      <c r="BE132">
        <v>14854.610138316095</v>
      </c>
      <c r="BF132">
        <v>15438.441841404887</v>
      </c>
    </row>
    <row r="133" spans="1:58" x14ac:dyDescent="0.25">
      <c r="A133" t="s">
        <v>472</v>
      </c>
      <c r="B133">
        <f t="shared" si="16"/>
        <v>11536.199390094174</v>
      </c>
      <c r="C133" s="35">
        <f t="shared" si="17"/>
        <v>1.5171991231095694E-2</v>
      </c>
      <c r="D133" s="34">
        <f t="shared" si="18"/>
        <v>-1.8876432437965391</v>
      </c>
      <c r="E133">
        <f t="shared" si="19"/>
        <v>62.956250000000004</v>
      </c>
      <c r="F133" t="s">
        <v>204</v>
      </c>
      <c r="G133">
        <v>1.60190408547442</v>
      </c>
      <c r="H133">
        <v>6.1212839058884976</v>
      </c>
      <c r="I133">
        <v>6.5968162145371991</v>
      </c>
      <c r="J133">
        <v>3.4394474318390795</v>
      </c>
      <c r="K133">
        <v>4.705663345849624</v>
      </c>
      <c r="L133">
        <v>3.4795803602586695</v>
      </c>
      <c r="M133">
        <v>4.0020068116453107</v>
      </c>
      <c r="N133">
        <v>2.3422913323763046</v>
      </c>
      <c r="O133">
        <v>2.6952960468845042</v>
      </c>
      <c r="P133">
        <v>0.33151928680784143</v>
      </c>
      <c r="Q133">
        <v>0.42021662926737213</v>
      </c>
      <c r="R133">
        <v>3.0600800846055556</v>
      </c>
      <c r="S133">
        <v>-11.790372685397086</v>
      </c>
      <c r="T133">
        <v>-32.955231620375883</v>
      </c>
      <c r="U133">
        <v>-11.569301277780831</v>
      </c>
      <c r="V133">
        <v>-12.337407816173791</v>
      </c>
      <c r="W133" s="32">
        <v>-2.2337272802479506</v>
      </c>
      <c r="X133" t="s">
        <v>504</v>
      </c>
      <c r="Y133">
        <v>80.099999999999994</v>
      </c>
      <c r="Z133">
        <v>76.900000000000006</v>
      </c>
      <c r="AA133">
        <v>74</v>
      </c>
      <c r="AB133">
        <v>71.5</v>
      </c>
      <c r="AC133">
        <v>69.2</v>
      </c>
      <c r="AD133">
        <v>67.2</v>
      </c>
      <c r="AE133">
        <v>65.3</v>
      </c>
      <c r="AF133">
        <v>63.4</v>
      </c>
      <c r="AG133">
        <v>61.6</v>
      </c>
      <c r="AH133">
        <v>59.6</v>
      </c>
      <c r="AI133">
        <v>57.7</v>
      </c>
      <c r="AJ133">
        <v>55.9</v>
      </c>
      <c r="AK133">
        <v>53.9</v>
      </c>
      <c r="AL133">
        <v>52.1</v>
      </c>
      <c r="AM133">
        <v>50.3</v>
      </c>
      <c r="AN133">
        <v>48.6</v>
      </c>
      <c r="AO133" t="s">
        <v>472</v>
      </c>
      <c r="AP133">
        <v>8400.5459055534284</v>
      </c>
      <c r="AQ133">
        <v>9143.6601549265706</v>
      </c>
      <c r="AR133">
        <v>9834.8379883208236</v>
      </c>
      <c r="AS133">
        <v>10512.518176423382</v>
      </c>
      <c r="AT133">
        <v>10894.687439207075</v>
      </c>
      <c r="AU133">
        <v>11169.272948649792</v>
      </c>
      <c r="AV133">
        <v>11217.054234453426</v>
      </c>
      <c r="AW133">
        <v>11415.986179920968</v>
      </c>
      <c r="AX133">
        <v>11452.420194438248</v>
      </c>
      <c r="AY133">
        <v>11587.070093263439</v>
      </c>
      <c r="AZ133">
        <v>10849.638251314738</v>
      </c>
      <c r="BA133">
        <v>10433.562980335468</v>
      </c>
      <c r="BB133">
        <v>12606.426804322438</v>
      </c>
      <c r="BC133">
        <v>16322.168173484175</v>
      </c>
      <c r="BD133">
        <v>16761.820033654047</v>
      </c>
      <c r="BE133">
        <v>12824.610197936669</v>
      </c>
      <c r="BF133">
        <v>10689.109875396249</v>
      </c>
    </row>
    <row r="134" spans="1:58" x14ac:dyDescent="0.25">
      <c r="A134" t="s">
        <v>500</v>
      </c>
      <c r="B134">
        <f t="shared" si="16"/>
        <v>11522.193885800858</v>
      </c>
      <c r="C134" s="35">
        <f t="shared" si="17"/>
        <v>7.1222029036781542E-3</v>
      </c>
      <c r="D134" s="34">
        <f t="shared" si="18"/>
        <v>4.3713816583628571</v>
      </c>
      <c r="E134">
        <f t="shared" si="19"/>
        <v>70.618749999999991</v>
      </c>
      <c r="F134" t="s">
        <v>204</v>
      </c>
      <c r="G134">
        <v>9.4181116727773144</v>
      </c>
      <c r="H134">
        <v>5.2405081128472313</v>
      </c>
      <c r="I134">
        <v>4.5327797763272466</v>
      </c>
      <c r="J134">
        <v>8.5331964379157625</v>
      </c>
      <c r="K134">
        <v>4.7251615686791197</v>
      </c>
      <c r="L134">
        <v>6.7893812408504379</v>
      </c>
      <c r="M134">
        <v>7.4893250556726647</v>
      </c>
      <c r="N134">
        <v>5.5554279180858774</v>
      </c>
      <c r="O134">
        <v>7.4474166898424761</v>
      </c>
      <c r="P134">
        <v>3.1625197481389944</v>
      </c>
      <c r="Q134">
        <v>4.280501170595743</v>
      </c>
      <c r="R134">
        <v>1.552318867383955</v>
      </c>
      <c r="S134">
        <v>2.3509190433173073</v>
      </c>
      <c r="T134">
        <v>1.3519057740823377</v>
      </c>
      <c r="U134">
        <v>1.7840784611825693</v>
      </c>
      <c r="V134">
        <v>-0.22328675515616131</v>
      </c>
      <c r="W134" s="32">
        <v>0.32322340962568474</v>
      </c>
      <c r="X134" t="s">
        <v>504</v>
      </c>
      <c r="Y134">
        <v>93.3</v>
      </c>
      <c r="Z134">
        <v>88.3</v>
      </c>
      <c r="AA134">
        <v>83.1</v>
      </c>
      <c r="AB134">
        <v>78.5</v>
      </c>
      <c r="AC134">
        <v>76.3</v>
      </c>
      <c r="AD134">
        <v>74.3</v>
      </c>
      <c r="AE134">
        <v>71.599999999999994</v>
      </c>
      <c r="AF134">
        <v>69.2</v>
      </c>
      <c r="AG134">
        <v>68</v>
      </c>
      <c r="AH134">
        <v>65.099999999999994</v>
      </c>
      <c r="AI134">
        <v>63.8</v>
      </c>
      <c r="AJ134">
        <v>64</v>
      </c>
      <c r="AK134">
        <v>62.3</v>
      </c>
      <c r="AL134">
        <v>59.3</v>
      </c>
      <c r="AM134">
        <v>57.2</v>
      </c>
      <c r="AN134">
        <v>55.6</v>
      </c>
      <c r="AO134" t="s">
        <v>500</v>
      </c>
      <c r="AP134">
        <v>10110.365678073273</v>
      </c>
      <c r="AQ134">
        <v>10174.450511585235</v>
      </c>
      <c r="AR134">
        <v>11000.258224002488</v>
      </c>
      <c r="AS134">
        <v>12022.985432943473</v>
      </c>
      <c r="AT134">
        <v>11883.926509459763</v>
      </c>
      <c r="AU134">
        <v>11982.615891538737</v>
      </c>
      <c r="AV134">
        <v>12180.027110683737</v>
      </c>
      <c r="AW134">
        <v>12315.99571835272</v>
      </c>
      <c r="AX134">
        <v>12263.776764790091</v>
      </c>
      <c r="AY134">
        <v>12298.204440758096</v>
      </c>
      <c r="AZ134">
        <v>12311.20438524046</v>
      </c>
      <c r="BA134">
        <v>11922.224875332335</v>
      </c>
      <c r="BB134">
        <v>11506.883271178836</v>
      </c>
      <c r="BC134">
        <v>10601.300203168748</v>
      </c>
      <c r="BD134">
        <v>10905.470696987864</v>
      </c>
      <c r="BE134">
        <v>11071.475058672575</v>
      </c>
      <c r="BF134">
        <v>11326.131285846175</v>
      </c>
    </row>
    <row r="135" spans="1:58" x14ac:dyDescent="0.25">
      <c r="A135" t="s">
        <v>252</v>
      </c>
      <c r="B135">
        <f t="shared" si="16"/>
        <v>11290.704421773709</v>
      </c>
      <c r="C135" s="35">
        <f t="shared" si="17"/>
        <v>1.433969579410288E-2</v>
      </c>
      <c r="D135" s="34">
        <f t="shared" si="18"/>
        <v>1.8498461410900595</v>
      </c>
      <c r="E135">
        <f t="shared" si="19"/>
        <v>93.5</v>
      </c>
      <c r="F135" t="s">
        <v>204</v>
      </c>
      <c r="G135">
        <v>0.79229066640030665</v>
      </c>
      <c r="H135">
        <v>7.5754667755459887E-2</v>
      </c>
      <c r="I135">
        <v>2.6716695039264469</v>
      </c>
      <c r="J135">
        <v>1.9495238678144524</v>
      </c>
      <c r="K135">
        <v>2.1327039112471664</v>
      </c>
      <c r="L135">
        <v>1.7488404776777433</v>
      </c>
      <c r="M135">
        <v>1.6229680622483342</v>
      </c>
      <c r="N135">
        <v>1.9948432768068285</v>
      </c>
      <c r="O135">
        <v>2.155640210421351</v>
      </c>
      <c r="P135">
        <v>1.9633494347819931</v>
      </c>
      <c r="Q135">
        <v>2.2562097571442692</v>
      </c>
      <c r="R135">
        <v>1.9148578128622067</v>
      </c>
      <c r="S135">
        <v>2.5834060248915689</v>
      </c>
      <c r="T135">
        <v>1.6559561471235298</v>
      </c>
      <c r="U135">
        <v>2.1414894089013488</v>
      </c>
      <c r="V135">
        <v>2.1209790571542668</v>
      </c>
      <c r="W135" s="32">
        <v>1.6669021113737386</v>
      </c>
      <c r="X135" t="s">
        <v>504</v>
      </c>
      <c r="Y135">
        <v>121.5</v>
      </c>
      <c r="Z135">
        <v>118.1</v>
      </c>
      <c r="AA135">
        <v>114.8</v>
      </c>
      <c r="AB135">
        <v>110.5</v>
      </c>
      <c r="AC135">
        <v>106.3</v>
      </c>
      <c r="AD135">
        <v>102</v>
      </c>
      <c r="AE135">
        <v>97.5</v>
      </c>
      <c r="AF135">
        <v>93.4</v>
      </c>
      <c r="AG135">
        <v>89.3</v>
      </c>
      <c r="AH135">
        <v>85.9</v>
      </c>
      <c r="AI135">
        <v>82.7</v>
      </c>
      <c r="AJ135">
        <v>79.8</v>
      </c>
      <c r="AK135">
        <v>77.3</v>
      </c>
      <c r="AL135">
        <v>74.900000000000006</v>
      </c>
      <c r="AM135">
        <v>72.2</v>
      </c>
      <c r="AN135">
        <v>69.8</v>
      </c>
      <c r="AO135" t="s">
        <v>252</v>
      </c>
      <c r="AP135">
        <v>9600.3089607589536</v>
      </c>
      <c r="AQ135">
        <v>9815.4312942907964</v>
      </c>
      <c r="AR135">
        <v>10036.722101022227</v>
      </c>
      <c r="AS135">
        <v>10321.210600300479</v>
      </c>
      <c r="AT135">
        <v>10486.259842770018</v>
      </c>
      <c r="AU135">
        <v>10785.603746860554</v>
      </c>
      <c r="AV135">
        <v>11136.230986457284</v>
      </c>
      <c r="AW135">
        <v>11537.367862945908</v>
      </c>
      <c r="AX135">
        <v>11775.115354752492</v>
      </c>
      <c r="AY135">
        <v>11929.436344517357</v>
      </c>
      <c r="AZ135">
        <v>12007.537650470842</v>
      </c>
      <c r="BA135">
        <v>12137.888874266595</v>
      </c>
      <c r="BB135">
        <v>12197.786752287147</v>
      </c>
      <c r="BC135">
        <v>12019.483018093013</v>
      </c>
      <c r="BD135">
        <v>12122.614305731713</v>
      </c>
      <c r="BE135">
        <v>11976.51335136568</v>
      </c>
      <c r="BF135">
        <v>12056.464123261985</v>
      </c>
    </row>
    <row r="136" spans="1:58" x14ac:dyDescent="0.25">
      <c r="A136" t="s">
        <v>337</v>
      </c>
      <c r="B136">
        <f t="shared" si="16"/>
        <v>11283.265911770621</v>
      </c>
      <c r="C136" s="35">
        <f t="shared" si="17"/>
        <v>1.5235045763732691E-2</v>
      </c>
      <c r="D136" s="34">
        <f t="shared" si="18"/>
        <v>1.1069839312410659</v>
      </c>
      <c r="E136">
        <f t="shared" si="19"/>
        <v>49.068749999999994</v>
      </c>
      <c r="F136" t="s">
        <v>204</v>
      </c>
      <c r="G136">
        <v>2.2812431737348393</v>
      </c>
      <c r="H136">
        <v>0.26629132730095545</v>
      </c>
      <c r="I136">
        <v>0.27453423085651124</v>
      </c>
      <c r="J136">
        <v>0.39216428739503506</v>
      </c>
      <c r="K136">
        <v>3.0947110338126822</v>
      </c>
      <c r="L136">
        <v>2.4472594098892775</v>
      </c>
      <c r="M136">
        <v>1.8141703725329288</v>
      </c>
      <c r="N136">
        <v>1.2022084243957658</v>
      </c>
      <c r="O136">
        <v>0.88379993631269238</v>
      </c>
      <c r="P136">
        <v>0.62759126635558349</v>
      </c>
      <c r="Q136">
        <v>1.6408369039864275</v>
      </c>
      <c r="R136">
        <v>0.832686217791619</v>
      </c>
      <c r="S136">
        <v>0.46816854748147463</v>
      </c>
      <c r="T136">
        <v>0.4235205176673919</v>
      </c>
      <c r="U136">
        <v>0.42236415840633484</v>
      </c>
      <c r="V136">
        <v>0.34701436743520903</v>
      </c>
      <c r="W136" s="32">
        <v>1.4001626557433926</v>
      </c>
      <c r="X136" t="s">
        <v>504</v>
      </c>
      <c r="Y136">
        <v>62.8</v>
      </c>
      <c r="Z136">
        <v>58.5</v>
      </c>
      <c r="AA136">
        <v>55.2</v>
      </c>
      <c r="AB136">
        <v>53.3</v>
      </c>
      <c r="AC136">
        <v>52.1</v>
      </c>
      <c r="AD136">
        <v>51.3</v>
      </c>
      <c r="AE136">
        <v>50.1</v>
      </c>
      <c r="AF136">
        <v>48.9</v>
      </c>
      <c r="AG136">
        <v>47.5</v>
      </c>
      <c r="AH136">
        <v>46.3</v>
      </c>
      <c r="AI136">
        <v>45.4</v>
      </c>
      <c r="AJ136">
        <v>44.3</v>
      </c>
      <c r="AK136">
        <v>43.4</v>
      </c>
      <c r="AL136">
        <v>43</v>
      </c>
      <c r="AM136">
        <v>41.9</v>
      </c>
      <c r="AN136">
        <v>41.1</v>
      </c>
      <c r="AO136" t="s">
        <v>337</v>
      </c>
      <c r="AP136">
        <v>10242.636190593552</v>
      </c>
      <c r="AQ136">
        <v>9941.8503762140153</v>
      </c>
      <c r="AR136">
        <v>9939.7405945382507</v>
      </c>
      <c r="AS136">
        <v>10389.081604668669</v>
      </c>
      <c r="AT136">
        <v>10557.510794994841</v>
      </c>
      <c r="AU136">
        <v>10688.29221855136</v>
      </c>
      <c r="AV136">
        <v>10760.445127390951</v>
      </c>
      <c r="AW136">
        <v>10950.894719813288</v>
      </c>
      <c r="AX136">
        <v>11143.193433005959</v>
      </c>
      <c r="AY136">
        <v>11251.597840377688</v>
      </c>
      <c r="AZ136">
        <v>11455.576404455729</v>
      </c>
      <c r="BA136">
        <v>11873.155099841411</v>
      </c>
      <c r="BB136">
        <v>12247.450689696854</v>
      </c>
      <c r="BC136">
        <v>12053.035899189486</v>
      </c>
      <c r="BD136">
        <v>12518.814241276381</v>
      </c>
      <c r="BE136">
        <v>12756.245533586092</v>
      </c>
      <c r="BF136">
        <v>13045.999731906006</v>
      </c>
    </row>
    <row r="137" spans="1:58" x14ac:dyDescent="0.25">
      <c r="A137" t="s">
        <v>377</v>
      </c>
      <c r="B137">
        <f t="shared" si="16"/>
        <v>10779.845179103882</v>
      </c>
      <c r="C137" s="35">
        <f t="shared" si="17"/>
        <v>4.7463585910072048E-2</v>
      </c>
      <c r="D137" s="34">
        <f t="shared" si="18"/>
        <v>3.443691379050573</v>
      </c>
      <c r="E137">
        <f t="shared" si="19"/>
        <v>55.75</v>
      </c>
      <c r="F137" t="s">
        <v>204</v>
      </c>
      <c r="G137">
        <v>3.5175166973128973</v>
      </c>
      <c r="H137">
        <v>2.7112718100031059</v>
      </c>
      <c r="I137">
        <v>2.9235541598015113</v>
      </c>
      <c r="J137">
        <v>1.8189720234246456</v>
      </c>
      <c r="K137">
        <v>4.2012765118302875</v>
      </c>
      <c r="L137">
        <v>2.2254006851451664</v>
      </c>
      <c r="M137">
        <v>3.7408560793261887</v>
      </c>
      <c r="N137">
        <v>3.3190442140738825</v>
      </c>
      <c r="O137">
        <v>6.8512409871089446</v>
      </c>
      <c r="P137">
        <v>5.1788013251746579</v>
      </c>
      <c r="Q137">
        <v>7.2733555521281605</v>
      </c>
      <c r="R137">
        <v>2.6056322985110625</v>
      </c>
      <c r="S137">
        <v>2.3121121119436379</v>
      </c>
      <c r="T137">
        <v>2.413932228856539</v>
      </c>
      <c r="U137">
        <v>3.1149256169678692</v>
      </c>
      <c r="V137">
        <v>1.9894607608071915</v>
      </c>
      <c r="W137" s="32">
        <v>2.3454003814439859</v>
      </c>
      <c r="X137" t="s">
        <v>504</v>
      </c>
      <c r="Y137">
        <v>71.3</v>
      </c>
      <c r="Z137">
        <v>100.8</v>
      </c>
      <c r="AA137">
        <v>65.8</v>
      </c>
      <c r="AB137">
        <v>63.2</v>
      </c>
      <c r="AC137">
        <v>60.5</v>
      </c>
      <c r="AD137">
        <v>58</v>
      </c>
      <c r="AE137">
        <v>55.6</v>
      </c>
      <c r="AF137">
        <v>53.4</v>
      </c>
      <c r="AG137">
        <v>51.3</v>
      </c>
      <c r="AH137">
        <v>49.4</v>
      </c>
      <c r="AI137">
        <v>47.7</v>
      </c>
      <c r="AJ137">
        <v>46</v>
      </c>
      <c r="AK137">
        <v>44.5</v>
      </c>
      <c r="AL137">
        <v>42.9</v>
      </c>
      <c r="AM137">
        <v>41.5</v>
      </c>
      <c r="AN137">
        <v>40.1</v>
      </c>
      <c r="AO137" t="s">
        <v>377</v>
      </c>
      <c r="AP137">
        <v>6227.181745493348</v>
      </c>
      <c r="AQ137">
        <v>6839.3355873290757</v>
      </c>
      <c r="AR137">
        <v>7532.1400731047997</v>
      </c>
      <c r="AS137">
        <v>8207.7179377822449</v>
      </c>
      <c r="AT137">
        <v>8584.3551375886345</v>
      </c>
      <c r="AU137">
        <v>9133.5326555841875</v>
      </c>
      <c r="AV137">
        <v>9823.258148656143</v>
      </c>
      <c r="AW137">
        <v>10540.087665438556</v>
      </c>
      <c r="AX137">
        <v>11187.665196477905</v>
      </c>
      <c r="AY137">
        <v>11982.179163567169</v>
      </c>
      <c r="AZ137">
        <v>12882.451150560593</v>
      </c>
      <c r="BA137">
        <v>13381.301483910973</v>
      </c>
      <c r="BB137">
        <v>14488.494228421077</v>
      </c>
      <c r="BC137">
        <v>13255.546228439249</v>
      </c>
      <c r="BD137">
        <v>12957.805734553054</v>
      </c>
      <c r="BE137">
        <v>13157.124329516686</v>
      </c>
      <c r="BF137">
        <v>13077.191578342308</v>
      </c>
    </row>
    <row r="138" spans="1:58" x14ac:dyDescent="0.25">
      <c r="A138" t="s">
        <v>298</v>
      </c>
      <c r="B138">
        <f t="shared" si="16"/>
        <v>10515.81805135859</v>
      </c>
      <c r="C138" s="35">
        <f t="shared" si="17"/>
        <v>3.2057444080105801E-2</v>
      </c>
      <c r="D138" s="34">
        <f t="shared" si="18"/>
        <v>4.4928294890532783</v>
      </c>
      <c r="E138">
        <f t="shared" si="19"/>
        <v>112.79375000000002</v>
      </c>
      <c r="F138" t="s">
        <v>204</v>
      </c>
      <c r="G138">
        <v>6.1430286339978588</v>
      </c>
      <c r="H138">
        <v>5.4834890042164135</v>
      </c>
      <c r="I138">
        <v>1.3552373681937429</v>
      </c>
      <c r="K138">
        <v>14.090503546603147</v>
      </c>
      <c r="L138">
        <v>7.9282065250826941</v>
      </c>
      <c r="M138">
        <v>2.2682196255264728E-3</v>
      </c>
      <c r="N138">
        <v>-0.8402212806064816</v>
      </c>
      <c r="O138">
        <v>0.60576793702046383</v>
      </c>
      <c r="P138">
        <v>18.828008606697985</v>
      </c>
      <c r="Q138">
        <v>5.594271746401426</v>
      </c>
      <c r="R138">
        <v>2.9751125625394828</v>
      </c>
      <c r="S138">
        <v>0.33028682183364161</v>
      </c>
      <c r="T138">
        <v>1.2438428683533296</v>
      </c>
      <c r="U138">
        <v>1.2280153922859822</v>
      </c>
      <c r="V138">
        <v>3.134876960642996</v>
      </c>
      <c r="W138" s="32">
        <v>3.7825769119642367</v>
      </c>
      <c r="X138" t="s">
        <v>504</v>
      </c>
      <c r="Y138">
        <v>129.6</v>
      </c>
      <c r="Z138">
        <v>126.7</v>
      </c>
      <c r="AA138">
        <v>124.1</v>
      </c>
      <c r="AB138">
        <v>121.7</v>
      </c>
      <c r="AC138">
        <v>119.6</v>
      </c>
      <c r="AD138">
        <v>117.5</v>
      </c>
      <c r="AE138">
        <v>115.5</v>
      </c>
      <c r="AF138">
        <v>114.2</v>
      </c>
      <c r="AG138">
        <v>112.4</v>
      </c>
      <c r="AH138">
        <v>109.9</v>
      </c>
      <c r="AI138">
        <v>108</v>
      </c>
      <c r="AJ138">
        <v>105.9</v>
      </c>
      <c r="AK138">
        <v>103.7</v>
      </c>
      <c r="AL138">
        <v>101.2</v>
      </c>
      <c r="AM138">
        <v>98.7</v>
      </c>
      <c r="AN138">
        <v>96</v>
      </c>
      <c r="AO138" t="s">
        <v>298</v>
      </c>
      <c r="AP138">
        <v>8214.5815551044943</v>
      </c>
      <c r="AQ138">
        <v>8408.2725924780516</v>
      </c>
      <c r="AR138">
        <v>8188.5280457763638</v>
      </c>
      <c r="AS138">
        <v>8453.8510007473669</v>
      </c>
      <c r="AT138">
        <v>8772.8550466391516</v>
      </c>
      <c r="AU138">
        <v>9101.3937461706282</v>
      </c>
      <c r="AV138">
        <v>9314.6438089776148</v>
      </c>
      <c r="AW138">
        <v>9515.2313106258007</v>
      </c>
      <c r="AX138">
        <v>9728.6054446562175</v>
      </c>
      <c r="AY138">
        <v>10559.534089905055</v>
      </c>
      <c r="AZ138">
        <v>11419.847216474362</v>
      </c>
      <c r="BA138">
        <v>11939.849534703268</v>
      </c>
      <c r="BB138">
        <v>12442.142004352581</v>
      </c>
      <c r="BC138">
        <v>12933.314845903195</v>
      </c>
      <c r="BD138">
        <v>13041.23505484389</v>
      </c>
      <c r="BE138">
        <v>13125.358406858515</v>
      </c>
      <c r="BF138">
        <v>13609.663168879486</v>
      </c>
    </row>
    <row r="139" spans="1:58" x14ac:dyDescent="0.25">
      <c r="A139" t="s">
        <v>444</v>
      </c>
      <c r="B139">
        <f t="shared" si="16"/>
        <v>9556.0102482267885</v>
      </c>
      <c r="C139" s="35">
        <f t="shared" si="17"/>
        <v>1.5840395395285034E-2</v>
      </c>
      <c r="D139" s="34">
        <f t="shared" si="18"/>
        <v>4.3076604128681257</v>
      </c>
      <c r="E139">
        <f t="shared" si="19"/>
        <v>136.15625</v>
      </c>
      <c r="F139" t="s">
        <v>204</v>
      </c>
      <c r="G139">
        <v>2.5963438148083013</v>
      </c>
      <c r="H139">
        <v>1.4711800164844777</v>
      </c>
      <c r="I139">
        <v>3.6627619728280396</v>
      </c>
      <c r="J139">
        <v>4.1669658514983619</v>
      </c>
      <c r="K139">
        <v>3.5099792359838164</v>
      </c>
      <c r="L139">
        <v>2.65556415770893</v>
      </c>
      <c r="M139">
        <v>4.4208201091753558</v>
      </c>
      <c r="N139">
        <v>3.9924369888539175</v>
      </c>
      <c r="O139">
        <v>4.3378996820723348</v>
      </c>
      <c r="P139">
        <v>4.4650125977220814</v>
      </c>
      <c r="Q139">
        <v>4.4714295428488819</v>
      </c>
      <c r="R139">
        <v>4.9286003366940934</v>
      </c>
      <c r="S139">
        <v>4.7450056982121405</v>
      </c>
      <c r="T139">
        <v>5.8017368028857677</v>
      </c>
      <c r="U139">
        <v>6.108523440295226</v>
      </c>
      <c r="V139">
        <v>6.1039155915572856</v>
      </c>
      <c r="W139" s="32">
        <v>5.7920511791291309</v>
      </c>
      <c r="X139" t="s">
        <v>504</v>
      </c>
      <c r="Y139">
        <v>169.3</v>
      </c>
      <c r="Z139">
        <v>165.9</v>
      </c>
      <c r="AA139">
        <v>161.1</v>
      </c>
      <c r="AB139">
        <v>156.1</v>
      </c>
      <c r="AC139">
        <v>151.19999999999999</v>
      </c>
      <c r="AD139">
        <v>146.19999999999999</v>
      </c>
      <c r="AE139">
        <v>141.30000000000001</v>
      </c>
      <c r="AF139">
        <v>137</v>
      </c>
      <c r="AG139">
        <v>132.6</v>
      </c>
      <c r="AH139">
        <v>128.5</v>
      </c>
      <c r="AI139">
        <v>124.2</v>
      </c>
      <c r="AJ139">
        <v>120.2</v>
      </c>
      <c r="AK139">
        <v>116.5</v>
      </c>
      <c r="AL139">
        <v>112.9</v>
      </c>
      <c r="AM139">
        <v>109.4</v>
      </c>
      <c r="AN139">
        <v>106.1</v>
      </c>
      <c r="AO139" t="s">
        <v>444</v>
      </c>
      <c r="AP139">
        <v>7739.065433489689</v>
      </c>
      <c r="AQ139">
        <v>8023.0111054642566</v>
      </c>
      <c r="AR139">
        <v>8341.7427113219492</v>
      </c>
      <c r="AS139">
        <v>8678.9026334050614</v>
      </c>
      <c r="AT139">
        <v>9105.1999160011965</v>
      </c>
      <c r="AU139">
        <v>9564.0755647668539</v>
      </c>
      <c r="AV139">
        <v>9020.1808892248737</v>
      </c>
      <c r="AW139">
        <v>9372.6484637555586</v>
      </c>
      <c r="AX139">
        <v>9913.0196963066101</v>
      </c>
      <c r="AY139">
        <v>10154.937417228877</v>
      </c>
      <c r="AZ139">
        <v>10721.665412950064</v>
      </c>
      <c r="BA139">
        <v>10685.024972286839</v>
      </c>
      <c r="BB139">
        <v>10682.831384573848</v>
      </c>
      <c r="BC139">
        <v>10231.111615222015</v>
      </c>
      <c r="BD139">
        <v>10256.154401933705</v>
      </c>
      <c r="BE139">
        <v>10010.927728409799</v>
      </c>
      <c r="BF139">
        <v>9951.6748735142028</v>
      </c>
    </row>
    <row r="140" spans="1:58" x14ac:dyDescent="0.25">
      <c r="A140" t="s">
        <v>502</v>
      </c>
      <c r="B140">
        <f t="shared" si="16"/>
        <v>9098.5521500903942</v>
      </c>
      <c r="C140" s="35">
        <f t="shared" si="17"/>
        <v>1.9804481448755684E-2</v>
      </c>
      <c r="D140" s="34">
        <f t="shared" si="18"/>
        <v>1.6083071455373628</v>
      </c>
      <c r="E140">
        <f t="shared" si="19"/>
        <v>66.924999999999997</v>
      </c>
      <c r="F140" t="s">
        <v>204</v>
      </c>
      <c r="G140">
        <v>1.3019775073086952</v>
      </c>
      <c r="H140">
        <v>1.168556905596092</v>
      </c>
      <c r="I140">
        <v>1.0863050423393596</v>
      </c>
      <c r="J140">
        <v>1.01802173065599</v>
      </c>
      <c r="K140">
        <v>2.441511458549372</v>
      </c>
      <c r="L140">
        <v>2.0441312780663066</v>
      </c>
      <c r="M140">
        <v>1.9540600764128895</v>
      </c>
      <c r="N140">
        <v>2.4251726022218971</v>
      </c>
      <c r="O140">
        <v>1.9996873635076871</v>
      </c>
      <c r="P140">
        <v>1.6692743528840426</v>
      </c>
      <c r="Q140">
        <v>1.7468845265780211</v>
      </c>
      <c r="R140">
        <v>2.1017210819950316</v>
      </c>
      <c r="S140">
        <v>1.142805584729945</v>
      </c>
      <c r="T140">
        <v>0.69903351112202439</v>
      </c>
      <c r="U140">
        <v>0.88117407543401527</v>
      </c>
      <c r="V140">
        <v>1.4437292465370934</v>
      </c>
      <c r="W140" s="32">
        <v>2.2171751301967064</v>
      </c>
      <c r="X140" t="s">
        <v>504</v>
      </c>
      <c r="Y140">
        <v>94.5</v>
      </c>
      <c r="Z140">
        <v>93.3</v>
      </c>
      <c r="AA140">
        <v>90.2</v>
      </c>
      <c r="AB140">
        <v>85.4</v>
      </c>
      <c r="AC140">
        <v>80</v>
      </c>
      <c r="AD140">
        <v>71.7</v>
      </c>
      <c r="AE140">
        <v>65.900000000000006</v>
      </c>
      <c r="AF140">
        <v>62.3</v>
      </c>
      <c r="AG140">
        <v>60.2</v>
      </c>
      <c r="AH140">
        <v>57.5</v>
      </c>
      <c r="AI140">
        <v>55.8</v>
      </c>
      <c r="AJ140">
        <v>53.4</v>
      </c>
      <c r="AK140">
        <v>52.4</v>
      </c>
      <c r="AL140">
        <v>51.4</v>
      </c>
      <c r="AM140">
        <v>49.1</v>
      </c>
      <c r="AN140">
        <v>47.7</v>
      </c>
      <c r="AO140" t="s">
        <v>502</v>
      </c>
      <c r="AP140">
        <v>7178.9380454962748</v>
      </c>
      <c r="AQ140">
        <v>5911.6150261382036</v>
      </c>
      <c r="AR140">
        <v>6581.7393220391677</v>
      </c>
      <c r="AS140">
        <v>7915.0951369307704</v>
      </c>
      <c r="AT140">
        <v>8952.2293304267841</v>
      </c>
      <c r="AU140">
        <v>10138.313823050998</v>
      </c>
      <c r="AV140">
        <v>10201.677715400567</v>
      </c>
      <c r="AW140">
        <v>10066.063778516853</v>
      </c>
      <c r="AX140">
        <v>10061.383194908609</v>
      </c>
      <c r="AY140">
        <v>9928.953513143937</v>
      </c>
      <c r="AZ140">
        <v>10110.902421356348</v>
      </c>
      <c r="BA140">
        <v>10398.787449864722</v>
      </c>
      <c r="BB140">
        <v>9568.3331698647926</v>
      </c>
      <c r="BC140">
        <v>8811.8042168104075</v>
      </c>
      <c r="BD140">
        <v>9369.3002142113201</v>
      </c>
      <c r="BE140">
        <v>9655.2885606252639</v>
      </c>
      <c r="BF140">
        <v>9824.9616327517087</v>
      </c>
    </row>
    <row r="141" spans="1:58" x14ac:dyDescent="0.25">
      <c r="A141" t="s">
        <v>319</v>
      </c>
      <c r="B141">
        <f t="shared" si="16"/>
        <v>8953.1918440792742</v>
      </c>
      <c r="C141" s="35">
        <f t="shared" si="17"/>
        <v>-1.3669590280363075E-2</v>
      </c>
      <c r="D141" s="34">
        <f t="shared" si="18"/>
        <v>0.7481907859214586</v>
      </c>
      <c r="E141">
        <f t="shared" si="19"/>
        <v>74.2</v>
      </c>
      <c r="F141" t="s">
        <v>204</v>
      </c>
      <c r="G141">
        <v>0.8072697387780039</v>
      </c>
      <c r="H141">
        <v>0.28563315179895243</v>
      </c>
      <c r="I141">
        <v>0.47831323998343167</v>
      </c>
      <c r="J141">
        <v>1.5009301476854859</v>
      </c>
      <c r="K141">
        <v>0.91476918408797026</v>
      </c>
      <c r="L141">
        <v>1.1379447664242055</v>
      </c>
      <c r="M141">
        <v>1.0865204500401955</v>
      </c>
      <c r="N141">
        <v>0.6535997983708669</v>
      </c>
      <c r="O141">
        <v>0.7116675965694238</v>
      </c>
      <c r="P141">
        <v>0.7455962099293757</v>
      </c>
      <c r="Q141">
        <v>2.4836091533359186</v>
      </c>
      <c r="R141">
        <v>0.64009306615326811</v>
      </c>
      <c r="S141">
        <v>0.49946421043971939</v>
      </c>
      <c r="T141">
        <v>0.17231607778598018</v>
      </c>
      <c r="U141">
        <v>0.2457152866692405</v>
      </c>
      <c r="V141">
        <v>0.19459895308539324</v>
      </c>
      <c r="W141" s="32">
        <v>0.16120232952736607</v>
      </c>
      <c r="X141" t="s">
        <v>504</v>
      </c>
      <c r="Y141">
        <v>84.8</v>
      </c>
      <c r="Z141">
        <v>82.8</v>
      </c>
      <c r="AA141">
        <v>80.900000000000006</v>
      </c>
      <c r="AB141">
        <v>136.5</v>
      </c>
      <c r="AC141">
        <v>77.099999999999994</v>
      </c>
      <c r="AD141">
        <v>75.3</v>
      </c>
      <c r="AE141">
        <v>73.5</v>
      </c>
      <c r="AF141">
        <v>71.7</v>
      </c>
      <c r="AG141">
        <v>69.7</v>
      </c>
      <c r="AH141">
        <v>67.8</v>
      </c>
      <c r="AI141">
        <v>65.900000000000006</v>
      </c>
      <c r="AJ141">
        <v>64.099999999999994</v>
      </c>
      <c r="AK141">
        <v>62.2</v>
      </c>
      <c r="AL141">
        <v>60.2</v>
      </c>
      <c r="AM141">
        <v>58.2</v>
      </c>
      <c r="AN141">
        <v>56.5</v>
      </c>
      <c r="AO141" t="s">
        <v>319</v>
      </c>
      <c r="AP141">
        <v>9615.622993805162</v>
      </c>
      <c r="AQ141">
        <v>9523.1790625147078</v>
      </c>
      <c r="AR141">
        <v>9706.4821943368861</v>
      </c>
      <c r="AS141">
        <v>8943.5081470756177</v>
      </c>
      <c r="AT141">
        <v>9132.3281838268504</v>
      </c>
      <c r="AU141">
        <v>8952.8354639391691</v>
      </c>
      <c r="AV141">
        <v>9089.3932827647677</v>
      </c>
      <c r="AW141">
        <v>9173.2956236272348</v>
      </c>
      <c r="AX141">
        <v>9107.9640259078242</v>
      </c>
      <c r="AY141">
        <v>9108.0372012842836</v>
      </c>
      <c r="AZ141">
        <v>9156.6739466983818</v>
      </c>
      <c r="BA141">
        <v>9146.6490518125793</v>
      </c>
      <c r="BB141">
        <v>8866.4582007034624</v>
      </c>
      <c r="BC141">
        <v>8663.9541420658898</v>
      </c>
      <c r="BD141">
        <v>8314.3716042172691</v>
      </c>
      <c r="BE141">
        <v>7988.5034798168172</v>
      </c>
      <c r="BF141">
        <v>7715.0047449507547</v>
      </c>
    </row>
    <row r="142" spans="1:58" x14ac:dyDescent="0.25">
      <c r="A142" t="s">
        <v>300</v>
      </c>
      <c r="B142">
        <f t="shared" si="16"/>
        <v>8525.2754744807899</v>
      </c>
      <c r="C142" s="35">
        <f t="shared" si="17"/>
        <v>-3.2062431688653081E-3</v>
      </c>
      <c r="D142" s="34">
        <f t="shared" si="18"/>
        <v>5.5059413878909824</v>
      </c>
      <c r="E142">
        <f t="shared" si="19"/>
        <v>62.125000000000007</v>
      </c>
      <c r="F142" t="s">
        <v>204</v>
      </c>
      <c r="G142">
        <v>6.1025736509972432</v>
      </c>
      <c r="H142">
        <v>4.5328390424045812</v>
      </c>
      <c r="I142">
        <v>2.7202391127117624</v>
      </c>
      <c r="J142">
        <v>2.4065968964485318</v>
      </c>
      <c r="K142">
        <v>2.5592182698275425</v>
      </c>
      <c r="L142">
        <v>2.9104819691486248</v>
      </c>
      <c r="M142">
        <v>4.9680032518004849</v>
      </c>
      <c r="N142">
        <v>1.871883576504408</v>
      </c>
      <c r="O142">
        <v>5.2225564733092193</v>
      </c>
      <c r="P142">
        <v>4.703702367904544</v>
      </c>
      <c r="Q142">
        <v>4.2752416427703501</v>
      </c>
      <c r="R142">
        <v>4.8965350176219067</v>
      </c>
      <c r="S142">
        <v>3.9194379121789047</v>
      </c>
      <c r="T142">
        <v>10.461275573721718</v>
      </c>
      <c r="U142">
        <v>12.502620124813706</v>
      </c>
      <c r="V142">
        <v>10.642638147756442</v>
      </c>
      <c r="W142" s="32">
        <v>8.9051605642267315</v>
      </c>
      <c r="X142" t="s">
        <v>504</v>
      </c>
      <c r="Y142">
        <v>83.5</v>
      </c>
      <c r="Z142">
        <v>80</v>
      </c>
      <c r="AA142">
        <v>76.5</v>
      </c>
      <c r="AB142">
        <v>73.3</v>
      </c>
      <c r="AC142">
        <v>70.2</v>
      </c>
      <c r="AD142">
        <v>67.400000000000006</v>
      </c>
      <c r="AE142">
        <v>64.599999999999994</v>
      </c>
      <c r="AF142">
        <v>62</v>
      </c>
      <c r="AG142">
        <v>59.5</v>
      </c>
      <c r="AH142">
        <v>57.1</v>
      </c>
      <c r="AI142">
        <v>54.8</v>
      </c>
      <c r="AJ142">
        <v>52.7</v>
      </c>
      <c r="AK142">
        <v>50.7</v>
      </c>
      <c r="AL142">
        <v>48.9</v>
      </c>
      <c r="AM142">
        <v>47.2</v>
      </c>
      <c r="AN142">
        <v>45.6</v>
      </c>
      <c r="AO142" t="s">
        <v>300</v>
      </c>
      <c r="AP142">
        <v>8958.2534821541994</v>
      </c>
      <c r="AQ142">
        <v>9161.4949817080378</v>
      </c>
      <c r="AR142">
        <v>9415.414883690526</v>
      </c>
      <c r="AS142">
        <v>9635.1546463388549</v>
      </c>
      <c r="AT142">
        <v>8639.8639822505884</v>
      </c>
      <c r="AU142">
        <v>8802.4456332647624</v>
      </c>
      <c r="AV142">
        <v>8658.1205705404573</v>
      </c>
      <c r="AW142">
        <v>8118.6669343199137</v>
      </c>
      <c r="AX142">
        <v>8074.0723886729402</v>
      </c>
      <c r="AY142">
        <v>7866.1303142711195</v>
      </c>
      <c r="AZ142">
        <v>7862.909808225786</v>
      </c>
      <c r="BA142">
        <v>8052.8434504775905</v>
      </c>
      <c r="BB142">
        <v>8284.0749291051907</v>
      </c>
      <c r="BC142">
        <v>8206.1232577228857</v>
      </c>
      <c r="BD142">
        <v>8311.5225717432986</v>
      </c>
      <c r="BE142">
        <v>8373.0079165336501</v>
      </c>
      <c r="BF142">
        <v>8509.5833151536353</v>
      </c>
    </row>
    <row r="143" spans="1:58" x14ac:dyDescent="0.25">
      <c r="A143" t="s">
        <v>222</v>
      </c>
      <c r="B143">
        <f t="shared" si="16"/>
        <v>8518.6437792798224</v>
      </c>
      <c r="C143" s="35">
        <f t="shared" si="17"/>
        <v>2.5989721193862225E-2</v>
      </c>
      <c r="D143" s="34">
        <f t="shared" si="18"/>
        <v>1.5794036498362536</v>
      </c>
      <c r="E143">
        <f t="shared" si="19"/>
        <v>98.474999999999994</v>
      </c>
      <c r="F143" t="s">
        <v>204</v>
      </c>
      <c r="G143">
        <v>1.7038697347889538</v>
      </c>
      <c r="H143">
        <v>0.49256299017794664</v>
      </c>
      <c r="I143">
        <v>-0.19312176460627614</v>
      </c>
      <c r="J143">
        <v>0.56114474775025691</v>
      </c>
      <c r="K143">
        <v>1.508440505399093</v>
      </c>
      <c r="L143">
        <v>2.527057773101026</v>
      </c>
      <c r="M143">
        <v>2.8786374712032181</v>
      </c>
      <c r="N143">
        <v>3.0542099333970052</v>
      </c>
      <c r="O143">
        <v>1.3150118212474617</v>
      </c>
      <c r="P143">
        <v>1.1148813099883441</v>
      </c>
      <c r="Q143">
        <v>1.5817049519139328</v>
      </c>
      <c r="R143">
        <v>1.3607357325159144</v>
      </c>
      <c r="S143">
        <v>1.5163108050539997</v>
      </c>
      <c r="T143">
        <v>1.1093441413814475</v>
      </c>
      <c r="U143">
        <v>1.9560866109946353</v>
      </c>
      <c r="V143">
        <v>2.1577037708256608</v>
      </c>
      <c r="W143" s="32">
        <v>2.2052815120836922</v>
      </c>
      <c r="X143" t="s">
        <v>504</v>
      </c>
      <c r="Y143">
        <v>115.9</v>
      </c>
      <c r="Z143">
        <v>113.4</v>
      </c>
      <c r="AA143">
        <v>111</v>
      </c>
      <c r="AB143">
        <v>108.7</v>
      </c>
      <c r="AC143">
        <v>106.4</v>
      </c>
      <c r="AD143">
        <v>104.2</v>
      </c>
      <c r="AE143">
        <v>101.9</v>
      </c>
      <c r="AF143">
        <v>99.6</v>
      </c>
      <c r="AG143">
        <v>97.4</v>
      </c>
      <c r="AH143">
        <v>95.2</v>
      </c>
      <c r="AI143">
        <v>93</v>
      </c>
      <c r="AJ143">
        <v>90.7</v>
      </c>
      <c r="AK143">
        <v>88.3</v>
      </c>
      <c r="AL143">
        <v>85.8</v>
      </c>
      <c r="AM143">
        <v>83.3</v>
      </c>
      <c r="AN143">
        <v>80.8</v>
      </c>
      <c r="AO143" t="s">
        <v>222</v>
      </c>
      <c r="AP143">
        <v>7116.666550417176</v>
      </c>
      <c r="AQ143">
        <v>7227.920441925864</v>
      </c>
      <c r="AR143">
        <v>7159.0959730910099</v>
      </c>
      <c r="AS143">
        <v>7079.7813883447825</v>
      </c>
      <c r="AT143">
        <v>7175.37449822907</v>
      </c>
      <c r="AU143">
        <v>7394.8719337379398</v>
      </c>
      <c r="AV143">
        <v>7797.728947418379</v>
      </c>
      <c r="AW143">
        <v>8174.2389323262496</v>
      </c>
      <c r="AX143">
        <v>8225.7969460954082</v>
      </c>
      <c r="AY143">
        <v>8415.6292775193451</v>
      </c>
      <c r="AZ143">
        <v>8799.888117105178</v>
      </c>
      <c r="BA143">
        <v>9279.2793826148227</v>
      </c>
      <c r="BB143">
        <v>9615.9090025824025</v>
      </c>
      <c r="BC143">
        <v>9803.406718896138</v>
      </c>
      <c r="BD143">
        <v>10374.706653159654</v>
      </c>
      <c r="BE143">
        <v>10447.512871943503</v>
      </c>
      <c r="BF143">
        <v>10729.13661235007</v>
      </c>
    </row>
    <row r="144" spans="1:58" x14ac:dyDescent="0.25">
      <c r="A144" t="s">
        <v>493</v>
      </c>
      <c r="B144">
        <f t="shared" si="16"/>
        <v>8051.6578002752194</v>
      </c>
      <c r="C144" s="35">
        <f t="shared" si="17"/>
        <v>-5.9185222167430496E-3</v>
      </c>
      <c r="D144" s="34">
        <f t="shared" si="18"/>
        <v>5.1946522065970768</v>
      </c>
      <c r="E144">
        <f t="shared" si="19"/>
        <v>21.643749999999997</v>
      </c>
      <c r="F144" t="s">
        <v>204</v>
      </c>
      <c r="G144">
        <v>6.6141949641456437</v>
      </c>
      <c r="H144">
        <v>6.3808036746604113</v>
      </c>
      <c r="I144">
        <v>5.4234957731327071</v>
      </c>
      <c r="J144">
        <v>9.4093003615155126</v>
      </c>
      <c r="K144">
        <v>7.935784736134643</v>
      </c>
      <c r="L144">
        <v>8.0750648022651088</v>
      </c>
      <c r="M144">
        <v>7.8305239446740575</v>
      </c>
      <c r="N144">
        <v>1.717711894250457</v>
      </c>
      <c r="O144">
        <v>4.2444226322585772</v>
      </c>
      <c r="P144">
        <v>5.6574666971118415</v>
      </c>
      <c r="Q144">
        <v>4.3431823423701577</v>
      </c>
      <c r="R144">
        <v>4.1086639128591091</v>
      </c>
      <c r="S144">
        <v>5.6431873861669191</v>
      </c>
      <c r="T144">
        <v>4.5258415932741514</v>
      </c>
      <c r="U144">
        <v>4.5302810254142543</v>
      </c>
      <c r="V144">
        <v>1.0462513514610134</v>
      </c>
      <c r="W144" s="32">
        <v>0.82291042045573115</v>
      </c>
      <c r="X144" t="s">
        <v>504</v>
      </c>
      <c r="Y144">
        <v>26.1</v>
      </c>
      <c r="Z144">
        <v>25.4</v>
      </c>
      <c r="AA144">
        <v>24.6</v>
      </c>
      <c r="AB144">
        <v>23.8</v>
      </c>
      <c r="AC144">
        <v>23</v>
      </c>
      <c r="AD144">
        <v>22.3</v>
      </c>
      <c r="AE144">
        <v>21.8</v>
      </c>
      <c r="AF144">
        <v>21.3</v>
      </c>
      <c r="AG144">
        <v>21</v>
      </c>
      <c r="AH144">
        <v>20.8</v>
      </c>
      <c r="AI144">
        <v>20.399999999999999</v>
      </c>
      <c r="AJ144">
        <v>20</v>
      </c>
      <c r="AK144">
        <v>19.7</v>
      </c>
      <c r="AL144">
        <v>19.2</v>
      </c>
      <c r="AM144">
        <v>18.7</v>
      </c>
      <c r="AN144">
        <v>18.2</v>
      </c>
      <c r="AO144" t="s">
        <v>493</v>
      </c>
      <c r="AP144">
        <v>8188.48652347196</v>
      </c>
      <c r="AQ144">
        <v>8291.8475068901989</v>
      </c>
      <c r="AR144">
        <v>8195.8917712107341</v>
      </c>
      <c r="AS144">
        <v>8086.6960608071668</v>
      </c>
      <c r="AT144">
        <v>8170.3051787014438</v>
      </c>
      <c r="AU144">
        <v>8078.8456286285782</v>
      </c>
      <c r="AV144">
        <v>7942.7591091526911</v>
      </c>
      <c r="AW144">
        <v>8031.6170053414326</v>
      </c>
      <c r="AX144">
        <v>7891.1012717166923</v>
      </c>
      <c r="AY144">
        <v>8091.2418917252362</v>
      </c>
      <c r="AZ144">
        <v>8426.4345848301637</v>
      </c>
      <c r="BA144">
        <v>8475.4222343306064</v>
      </c>
      <c r="BB144">
        <v>8558.6431842823476</v>
      </c>
      <c r="BC144">
        <v>7891.8243888310108</v>
      </c>
      <c r="BD144">
        <v>7598.5224448718336</v>
      </c>
      <c r="BE144">
        <v>7511.9897251039683</v>
      </c>
      <c r="BF144">
        <v>7446.5540947826676</v>
      </c>
    </row>
    <row r="145" spans="1:58" x14ac:dyDescent="0.25">
      <c r="A145" t="s">
        <v>341</v>
      </c>
      <c r="B145">
        <f t="shared" si="16"/>
        <v>7631.1904095551654</v>
      </c>
      <c r="C145" s="35">
        <f t="shared" si="17"/>
        <v>3.1311962414956485E-2</v>
      </c>
      <c r="D145" s="34">
        <f t="shared" si="18"/>
        <v>11.959207333167701</v>
      </c>
      <c r="E145">
        <f t="shared" si="19"/>
        <v>35.187500000000007</v>
      </c>
      <c r="F145" t="s">
        <v>204</v>
      </c>
      <c r="G145">
        <v>10.038949594831207</v>
      </c>
      <c r="H145">
        <v>7.8746809911875628</v>
      </c>
      <c r="I145">
        <v>8.9252725195625064</v>
      </c>
      <c r="J145">
        <v>12.491381085789662</v>
      </c>
      <c r="K145">
        <v>11.994843837203897</v>
      </c>
      <c r="L145">
        <v>14.145725408295599</v>
      </c>
      <c r="M145">
        <v>13.583346091641783</v>
      </c>
      <c r="N145">
        <v>11.096894824366913</v>
      </c>
      <c r="O145">
        <v>10.098663531354761</v>
      </c>
      <c r="P145">
        <v>12.369221370358762</v>
      </c>
      <c r="Q145">
        <v>12.57184968216332</v>
      </c>
      <c r="R145">
        <v>13.074498066006656</v>
      </c>
      <c r="S145">
        <v>13.522020964796669</v>
      </c>
      <c r="T145">
        <v>14.009482102770329</v>
      </c>
      <c r="U145">
        <v>12.920343105374082</v>
      </c>
      <c r="V145">
        <v>12.129645818797744</v>
      </c>
      <c r="W145" s="32">
        <v>12.459705669349464</v>
      </c>
      <c r="X145" t="s">
        <v>504</v>
      </c>
      <c r="Y145">
        <v>55.5</v>
      </c>
      <c r="Z145">
        <v>51.4</v>
      </c>
      <c r="AA145">
        <v>47.4</v>
      </c>
      <c r="AB145">
        <v>43.8</v>
      </c>
      <c r="AC145">
        <v>40.5</v>
      </c>
      <c r="AD145">
        <v>37.6</v>
      </c>
      <c r="AE145">
        <v>35.200000000000003</v>
      </c>
      <c r="AF145">
        <v>33.299999999999997</v>
      </c>
      <c r="AG145">
        <v>31.6</v>
      </c>
      <c r="AH145">
        <v>30.1</v>
      </c>
      <c r="AI145">
        <v>28.8</v>
      </c>
      <c r="AJ145">
        <v>27.5</v>
      </c>
      <c r="AK145">
        <v>26.5</v>
      </c>
      <c r="AL145">
        <v>25.5</v>
      </c>
      <c r="AM145">
        <v>24.6</v>
      </c>
      <c r="AN145">
        <v>23.7</v>
      </c>
      <c r="AO145" t="s">
        <v>341</v>
      </c>
      <c r="AP145">
        <v>5729.3007066007494</v>
      </c>
      <c r="AQ145">
        <v>5986.3475804586733</v>
      </c>
      <c r="AR145">
        <v>5898.4939736742672</v>
      </c>
      <c r="AS145">
        <v>6197.4687859160877</v>
      </c>
      <c r="AT145">
        <v>6570.5780206121781</v>
      </c>
      <c r="AU145">
        <v>7010.9067866882706</v>
      </c>
      <c r="AV145">
        <v>7260.9040736946163</v>
      </c>
      <c r="AW145">
        <v>7528.5548647321348</v>
      </c>
      <c r="AX145">
        <v>7762.8415919558256</v>
      </c>
      <c r="AY145">
        <v>8060.057388927291</v>
      </c>
      <c r="AZ145">
        <v>8302.5641274119225</v>
      </c>
      <c r="BA145">
        <v>8651.1088847917545</v>
      </c>
      <c r="BB145">
        <v>8991.8113196058493</v>
      </c>
      <c r="BC145">
        <v>8663.5371728116661</v>
      </c>
      <c r="BD145">
        <v>8714.0630809005652</v>
      </c>
      <c r="BE145">
        <v>9018.6816459100282</v>
      </c>
      <c r="BF145">
        <v>9383.0169577459401</v>
      </c>
    </row>
    <row r="146" spans="1:58" x14ac:dyDescent="0.25">
      <c r="A146" t="s">
        <v>358</v>
      </c>
      <c r="B146">
        <f t="shared" si="16"/>
        <v>7583.5912066647797</v>
      </c>
      <c r="C146" s="35">
        <f t="shared" si="17"/>
        <v>3.3219755917672789E-3</v>
      </c>
      <c r="D146" s="34">
        <f t="shared" si="18"/>
        <v>2.0100575431581311</v>
      </c>
      <c r="E146">
        <f t="shared" si="19"/>
        <v>85.487499999999997</v>
      </c>
      <c r="F146" t="s">
        <v>204</v>
      </c>
      <c r="G146">
        <v>4.4954172432302641</v>
      </c>
      <c r="H146">
        <v>0.62312276757678509</v>
      </c>
      <c r="I146">
        <v>5.2472066931380112</v>
      </c>
      <c r="J146">
        <v>0.42549058329880735</v>
      </c>
      <c r="K146">
        <v>2.3716015763828966</v>
      </c>
      <c r="L146">
        <v>2.286501696673914</v>
      </c>
      <c r="M146">
        <v>2.1303382755934175</v>
      </c>
      <c r="N146">
        <v>3.8696315862691866</v>
      </c>
      <c r="O146">
        <v>4.7980949852462498</v>
      </c>
      <c r="P146">
        <v>3.747330571570441</v>
      </c>
      <c r="Q146">
        <v>1.8280670344689511</v>
      </c>
      <c r="R146">
        <v>1.5989873928856528</v>
      </c>
      <c r="S146">
        <v>1.4946483914442801</v>
      </c>
      <c r="T146">
        <v>1.3637141365728043</v>
      </c>
      <c r="U146">
        <v>-0.51405570083922425</v>
      </c>
      <c r="V146">
        <v>-0.34158390938169025</v>
      </c>
      <c r="W146" s="32">
        <v>-1.2535350904425142</v>
      </c>
      <c r="X146" t="s">
        <v>504</v>
      </c>
      <c r="Y146">
        <v>112.8</v>
      </c>
      <c r="Z146">
        <v>110.2</v>
      </c>
      <c r="AA146">
        <v>100.1</v>
      </c>
      <c r="AB146">
        <v>91.4</v>
      </c>
      <c r="AC146">
        <v>87.6</v>
      </c>
      <c r="AD146">
        <v>85.1</v>
      </c>
      <c r="AE146">
        <v>83.7</v>
      </c>
      <c r="AF146">
        <v>83</v>
      </c>
      <c r="AG146">
        <v>82.1</v>
      </c>
      <c r="AH146">
        <v>77.8</v>
      </c>
      <c r="AI146">
        <v>76</v>
      </c>
      <c r="AJ146">
        <v>77.2</v>
      </c>
      <c r="AK146">
        <v>78.099999999999994</v>
      </c>
      <c r="AL146">
        <v>76.599999999999994</v>
      </c>
      <c r="AM146">
        <v>73.900000000000006</v>
      </c>
      <c r="AN146">
        <v>72.2</v>
      </c>
      <c r="AO146" t="s">
        <v>358</v>
      </c>
      <c r="AP146">
        <v>6623.310435980572</v>
      </c>
      <c r="AQ146">
        <v>6962.7099079608643</v>
      </c>
      <c r="AR146">
        <v>6893.7222809087689</v>
      </c>
      <c r="AS146">
        <v>7239.1299007097177</v>
      </c>
      <c r="AT146">
        <v>7561.1489555108637</v>
      </c>
      <c r="AU146">
        <v>7965.6116147198618</v>
      </c>
      <c r="AV146">
        <v>8101.849105034732</v>
      </c>
      <c r="AW146">
        <v>8168.7250446846947</v>
      </c>
      <c r="AX146">
        <v>8351.2134541940341</v>
      </c>
      <c r="AY146">
        <v>8525.8276024630813</v>
      </c>
      <c r="AZ146">
        <v>8178.1895223973224</v>
      </c>
      <c r="BA146">
        <v>7962.9081225526061</v>
      </c>
      <c r="BB146">
        <v>7756.507875071773</v>
      </c>
      <c r="BC146">
        <v>7275.1158372693062</v>
      </c>
      <c r="BD146">
        <v>7313.181936579288</v>
      </c>
      <c r="BE146">
        <v>7057.6404164479418</v>
      </c>
      <c r="BF146">
        <v>6984.2585008158303</v>
      </c>
    </row>
    <row r="147" spans="1:58" x14ac:dyDescent="0.25">
      <c r="A147" t="s">
        <v>429</v>
      </c>
      <c r="B147">
        <f t="shared" si="16"/>
        <v>7063.5045025938853</v>
      </c>
      <c r="C147" s="35">
        <f t="shared" si="17"/>
        <v>4.219941293431706E-2</v>
      </c>
      <c r="D147" s="34">
        <f t="shared" si="18"/>
        <v>2.6440774269051035</v>
      </c>
      <c r="E147">
        <f t="shared" si="19"/>
        <v>53.175000000000004</v>
      </c>
      <c r="F147" t="s">
        <v>204</v>
      </c>
      <c r="G147">
        <v>2.0214469306678766</v>
      </c>
      <c r="H147">
        <v>1.9747663811923764</v>
      </c>
      <c r="I147">
        <v>2.0912941601991379</v>
      </c>
      <c r="J147">
        <v>3.5298144979734651</v>
      </c>
      <c r="K147">
        <v>1.6285977253951132</v>
      </c>
      <c r="L147">
        <v>3.5221936124215931</v>
      </c>
      <c r="M147">
        <v>2.9893207277397051</v>
      </c>
      <c r="N147">
        <v>3.8111233056096956</v>
      </c>
      <c r="O147">
        <v>1.8971019584792743</v>
      </c>
      <c r="P147">
        <v>3.2172348896000127</v>
      </c>
      <c r="Q147">
        <v>2.9615357532021545</v>
      </c>
      <c r="R147">
        <v>3.7995013699394842</v>
      </c>
      <c r="S147">
        <v>2.542899895604863</v>
      </c>
      <c r="T147">
        <v>1.4999833575847366</v>
      </c>
      <c r="U147">
        <v>1.9142719630674578</v>
      </c>
      <c r="V147">
        <v>2.2912149220920992</v>
      </c>
      <c r="W147" s="32">
        <v>3.2570148066177134</v>
      </c>
      <c r="X147" t="s">
        <v>504</v>
      </c>
      <c r="Y147">
        <v>84.5</v>
      </c>
      <c r="Z147">
        <v>76.3</v>
      </c>
      <c r="AA147">
        <v>69.599999999999994</v>
      </c>
      <c r="AB147">
        <v>63.8</v>
      </c>
      <c r="AC147">
        <v>58.5</v>
      </c>
      <c r="AD147">
        <v>54.9</v>
      </c>
      <c r="AE147">
        <v>52</v>
      </c>
      <c r="AF147">
        <v>49.6</v>
      </c>
      <c r="AG147">
        <v>47.7</v>
      </c>
      <c r="AH147">
        <v>46.1</v>
      </c>
      <c r="AI147">
        <v>44.7</v>
      </c>
      <c r="AJ147">
        <v>43.4</v>
      </c>
      <c r="AK147">
        <v>42</v>
      </c>
      <c r="AL147">
        <v>40.5</v>
      </c>
      <c r="AM147">
        <v>39.200000000000003</v>
      </c>
      <c r="AN147">
        <v>38</v>
      </c>
      <c r="AO147" t="s">
        <v>429</v>
      </c>
      <c r="AP147">
        <v>4905.006774619168</v>
      </c>
      <c r="AQ147">
        <v>5297.8228026068546</v>
      </c>
      <c r="AR147">
        <v>5478.0560663427523</v>
      </c>
      <c r="AS147">
        <v>5713.583551103784</v>
      </c>
      <c r="AT147">
        <v>5999.2490547184216</v>
      </c>
      <c r="AU147">
        <v>6338.6203564187172</v>
      </c>
      <c r="AV147">
        <v>6481.2908697441426</v>
      </c>
      <c r="AW147">
        <v>6712.2500216659191</v>
      </c>
      <c r="AX147">
        <v>7112.635154593806</v>
      </c>
      <c r="AY147">
        <v>7324.1374069701924</v>
      </c>
      <c r="AZ147">
        <v>7395.6065466375585</v>
      </c>
      <c r="BA147">
        <v>7697.6488352027091</v>
      </c>
      <c r="BB147">
        <v>8488.3481020237377</v>
      </c>
      <c r="BC147">
        <v>7466.3910521776725</v>
      </c>
      <c r="BD147">
        <v>9057.3810945107398</v>
      </c>
      <c r="BE147">
        <v>9108.7223862810333</v>
      </c>
      <c r="BF147">
        <v>9502.8264684788428</v>
      </c>
    </row>
    <row r="148" spans="1:58" x14ac:dyDescent="0.25">
      <c r="A148" t="s">
        <v>465</v>
      </c>
      <c r="B148">
        <f t="shared" si="16"/>
        <v>7061.2957823699362</v>
      </c>
      <c r="C148" s="35">
        <f t="shared" si="17"/>
        <v>2.3318940215067974E-2</v>
      </c>
      <c r="D148" s="34">
        <f t="shared" si="18"/>
        <v>1.7205381755852296</v>
      </c>
      <c r="E148">
        <f t="shared" si="19"/>
        <v>77.71875</v>
      </c>
      <c r="F148" t="s">
        <v>204</v>
      </c>
      <c r="G148">
        <v>1.6597708640162991</v>
      </c>
      <c r="H148">
        <v>1.1114663235162416</v>
      </c>
      <c r="I148">
        <v>0.98063460395388635</v>
      </c>
      <c r="J148">
        <v>2.6349312673003156</v>
      </c>
      <c r="K148">
        <v>13.438794846537069</v>
      </c>
      <c r="L148">
        <v>2.2445841540158029</v>
      </c>
      <c r="M148">
        <v>3.0489437119059501</v>
      </c>
      <c r="N148">
        <v>0.84494999532479587</v>
      </c>
      <c r="O148">
        <v>4.4802672605458538</v>
      </c>
      <c r="P148">
        <v>-0.7627578259558162</v>
      </c>
      <c r="Q148">
        <v>1.3864543837037304</v>
      </c>
      <c r="R148">
        <v>-2.574548033703818</v>
      </c>
      <c r="S148">
        <v>4.9436918781002852</v>
      </c>
      <c r="T148">
        <v>-0.80006143896679449</v>
      </c>
      <c r="U148">
        <v>-1.6329120292024153</v>
      </c>
      <c r="V148">
        <v>-2.1213197375223021</v>
      </c>
      <c r="W148" s="32">
        <v>0.36625876137981367</v>
      </c>
      <c r="X148" t="s">
        <v>504</v>
      </c>
      <c r="Y148">
        <v>97.2</v>
      </c>
      <c r="Z148">
        <v>94.4</v>
      </c>
      <c r="AA148">
        <v>91.6</v>
      </c>
      <c r="AB148">
        <v>88.9</v>
      </c>
      <c r="AC148">
        <v>86.2</v>
      </c>
      <c r="AD148">
        <v>83.5</v>
      </c>
      <c r="AE148">
        <v>80.8</v>
      </c>
      <c r="AF148">
        <v>78.2</v>
      </c>
      <c r="AG148">
        <v>75.8</v>
      </c>
      <c r="AH148">
        <v>73.400000000000006</v>
      </c>
      <c r="AI148">
        <v>71</v>
      </c>
      <c r="AJ148">
        <v>68.8</v>
      </c>
      <c r="AK148">
        <v>66.5</v>
      </c>
      <c r="AL148">
        <v>64.400000000000006</v>
      </c>
      <c r="AM148">
        <v>62.4</v>
      </c>
      <c r="AN148">
        <v>60.4</v>
      </c>
      <c r="AO148" t="s">
        <v>465</v>
      </c>
      <c r="AP148">
        <v>5842.4620223694856</v>
      </c>
      <c r="AQ148">
        <v>5862.182620768629</v>
      </c>
      <c r="AR148">
        <v>5978.369099688045</v>
      </c>
      <c r="AS148">
        <v>6131.9190858607417</v>
      </c>
      <c r="AT148">
        <v>6293.8699938093305</v>
      </c>
      <c r="AU148">
        <v>6520.7665147899879</v>
      </c>
      <c r="AV148">
        <v>6727.2719029238697</v>
      </c>
      <c r="AW148">
        <v>6927.8109388893999</v>
      </c>
      <c r="AX148">
        <v>7123.7780134633767</v>
      </c>
      <c r="AY148">
        <v>7289.4236215134688</v>
      </c>
      <c r="AZ148">
        <v>7447.2418964009703</v>
      </c>
      <c r="BA148">
        <v>7607.2932159636166</v>
      </c>
      <c r="BB148">
        <v>7782.0315732572399</v>
      </c>
      <c r="BC148">
        <v>7828.256689781846</v>
      </c>
      <c r="BD148">
        <v>8044.9674648510445</v>
      </c>
      <c r="BE148">
        <v>8186.0297810548573</v>
      </c>
      <c r="BF148">
        <v>8448.3538649030397</v>
      </c>
    </row>
    <row r="149" spans="1:58" x14ac:dyDescent="0.25">
      <c r="A149" t="s">
        <v>483</v>
      </c>
      <c r="B149">
        <f t="shared" si="16"/>
        <v>6997.298712678773</v>
      </c>
      <c r="C149" s="35">
        <f t="shared" si="17"/>
        <v>1.3985140920052208E-2</v>
      </c>
      <c r="D149" s="34">
        <f t="shared" si="18"/>
        <v>3.8380660475285242</v>
      </c>
      <c r="E149">
        <f t="shared" si="19"/>
        <v>60.90625</v>
      </c>
      <c r="F149" t="s">
        <v>204</v>
      </c>
      <c r="G149">
        <v>6.6565972503811199</v>
      </c>
      <c r="H149">
        <v>5.0473719016417116</v>
      </c>
      <c r="I149">
        <v>3.3491615513943045</v>
      </c>
      <c r="J149">
        <v>2.0390047106745146</v>
      </c>
      <c r="K149">
        <v>3.2086060344385041</v>
      </c>
      <c r="L149">
        <v>4.4143858485901548</v>
      </c>
      <c r="M149">
        <v>3.790317096753844</v>
      </c>
      <c r="N149">
        <v>3.2458961295927651</v>
      </c>
      <c r="O149">
        <v>2.2776050745834544</v>
      </c>
      <c r="P149">
        <v>2.1425304891558961</v>
      </c>
      <c r="Q149">
        <v>2.6108891801135123</v>
      </c>
      <c r="R149">
        <v>3.2051281060733747</v>
      </c>
      <c r="S149">
        <v>3.6862037122500189</v>
      </c>
      <c r="T149">
        <v>3.168813177887845</v>
      </c>
      <c r="U149">
        <v>4.0667378580703684</v>
      </c>
      <c r="V149">
        <v>6.4806761618732809</v>
      </c>
      <c r="W149" s="32">
        <v>5.8571985245102498</v>
      </c>
      <c r="X149" t="s">
        <v>504</v>
      </c>
      <c r="Y149">
        <v>93</v>
      </c>
      <c r="Z149">
        <v>86.9</v>
      </c>
      <c r="AA149">
        <v>81.5</v>
      </c>
      <c r="AB149">
        <v>76.2</v>
      </c>
      <c r="AC149">
        <v>71.400000000000006</v>
      </c>
      <c r="AD149">
        <v>66.599999999999994</v>
      </c>
      <c r="AE149">
        <v>62.3</v>
      </c>
      <c r="AF149">
        <v>58.9</v>
      </c>
      <c r="AG149">
        <v>55.8</v>
      </c>
      <c r="AH149">
        <v>52.6</v>
      </c>
      <c r="AI149">
        <v>50</v>
      </c>
      <c r="AJ149">
        <v>47.7</v>
      </c>
      <c r="AK149">
        <v>45.5</v>
      </c>
      <c r="AL149">
        <v>43.6</v>
      </c>
      <c r="AM149">
        <v>42</v>
      </c>
      <c r="AN149">
        <v>40.5</v>
      </c>
      <c r="AO149" t="s">
        <v>483</v>
      </c>
      <c r="AP149">
        <v>5922.4164723983777</v>
      </c>
      <c r="AQ149">
        <v>6254.429468865229</v>
      </c>
      <c r="AR149">
        <v>6502.4889035841234</v>
      </c>
      <c r="AS149">
        <v>6645.2624377159391</v>
      </c>
      <c r="AT149">
        <v>7020.7949132777539</v>
      </c>
      <c r="AU149">
        <v>7051.3290716206611</v>
      </c>
      <c r="AV149">
        <v>6942.9747913035262</v>
      </c>
      <c r="AW149">
        <v>7074.3636583478255</v>
      </c>
      <c r="AX149">
        <v>7180.6436333599204</v>
      </c>
      <c r="AY149">
        <v>7224.6953372799371</v>
      </c>
      <c r="AZ149">
        <v>7143.9165790631796</v>
      </c>
      <c r="BA149">
        <v>7255.2822945919434</v>
      </c>
      <c r="BB149">
        <v>7381.0317107822375</v>
      </c>
      <c r="BC149">
        <v>7401.4571054866074</v>
      </c>
      <c r="BD149">
        <v>7275.9265567320044</v>
      </c>
      <c r="BE149">
        <v>7280.9375385577878</v>
      </c>
      <c r="BF149">
        <v>7396.1276425720907</v>
      </c>
    </row>
    <row r="150" spans="1:58" x14ac:dyDescent="0.25">
      <c r="A150" t="s">
        <v>302</v>
      </c>
      <c r="B150">
        <f t="shared" si="16"/>
        <v>6663.7400793715124</v>
      </c>
      <c r="C150" s="35">
        <f t="shared" si="17"/>
        <v>1.0502104002387824E-2</v>
      </c>
      <c r="D150" s="34">
        <f t="shared" si="18"/>
        <v>1.8168335560412405</v>
      </c>
      <c r="E150">
        <f t="shared" si="19"/>
        <v>97.093750000000014</v>
      </c>
      <c r="F150" t="s">
        <v>204</v>
      </c>
      <c r="G150">
        <v>2.4921720185756246</v>
      </c>
      <c r="H150">
        <v>0.69594834732854816</v>
      </c>
      <c r="I150">
        <v>2.1220942042550517</v>
      </c>
      <c r="J150">
        <v>2.7911764722244428</v>
      </c>
      <c r="K150">
        <v>2.1627000941121155</v>
      </c>
      <c r="L150">
        <v>0.63129791491520504</v>
      </c>
      <c r="M150">
        <v>1.7698484081394346</v>
      </c>
      <c r="N150">
        <v>2.5415291224991368</v>
      </c>
      <c r="O150">
        <v>1.6119190095654075</v>
      </c>
      <c r="P150">
        <v>1.9274827263555883</v>
      </c>
      <c r="Q150">
        <v>1.0674439673303242</v>
      </c>
      <c r="R150">
        <v>1.3231692756587385</v>
      </c>
      <c r="S150">
        <v>4.8207069793402111</v>
      </c>
      <c r="T150">
        <v>1.3804668149353363</v>
      </c>
      <c r="U150">
        <v>1.0744636464805788</v>
      </c>
      <c r="V150">
        <v>1.2634714019763427</v>
      </c>
      <c r="W150" s="32">
        <v>1.2102800490090091</v>
      </c>
      <c r="X150" t="s">
        <v>504</v>
      </c>
      <c r="Y150">
        <v>132.30000000000001</v>
      </c>
      <c r="Z150">
        <v>126.2</v>
      </c>
      <c r="AA150">
        <v>120.2</v>
      </c>
      <c r="AB150">
        <v>114.4</v>
      </c>
      <c r="AC150">
        <v>108.9</v>
      </c>
      <c r="AD150">
        <v>103.9</v>
      </c>
      <c r="AE150">
        <v>99.6</v>
      </c>
      <c r="AF150">
        <v>95.6</v>
      </c>
      <c r="AG150">
        <v>92.1</v>
      </c>
      <c r="AH150">
        <v>88.7</v>
      </c>
      <c r="AI150">
        <v>85.7</v>
      </c>
      <c r="AJ150">
        <v>82.7</v>
      </c>
      <c r="AK150">
        <v>79.8</v>
      </c>
      <c r="AL150">
        <v>77</v>
      </c>
      <c r="AM150">
        <v>74.5</v>
      </c>
      <c r="AN150">
        <v>71.900000000000006</v>
      </c>
      <c r="AO150" t="s">
        <v>302</v>
      </c>
      <c r="AP150">
        <v>6130.4969588617014</v>
      </c>
      <c r="AQ150">
        <v>6248.9472224307874</v>
      </c>
      <c r="AR150">
        <v>6236.1845436894346</v>
      </c>
      <c r="AS150">
        <v>6409.7958291554969</v>
      </c>
      <c r="AT150">
        <v>6730.5541881218305</v>
      </c>
      <c r="AU150">
        <v>6434.0757527775131</v>
      </c>
      <c r="AV150">
        <v>6456.1989484987153</v>
      </c>
      <c r="AW150">
        <v>6341.4171204259774</v>
      </c>
      <c r="AX150">
        <v>6530.8376560987526</v>
      </c>
      <c r="AY150">
        <v>6676.4349062132906</v>
      </c>
      <c r="AZ150">
        <v>6789.4299767569019</v>
      </c>
      <c r="BA150">
        <v>6846.9802823667897</v>
      </c>
      <c r="BB150">
        <v>6952.3365309096762</v>
      </c>
      <c r="BC150">
        <v>6950.3698927945743</v>
      </c>
      <c r="BD150">
        <v>7136.5469804621771</v>
      </c>
      <c r="BE150">
        <v>7167.0929284340427</v>
      </c>
      <c r="BF150">
        <v>7245.881631318055</v>
      </c>
    </row>
    <row r="151" spans="1:58" x14ac:dyDescent="0.25">
      <c r="A151" t="s">
        <v>373</v>
      </c>
      <c r="B151">
        <f t="shared" si="16"/>
        <v>6570.4431156163973</v>
      </c>
      <c r="C151" s="35">
        <f t="shared" si="17"/>
        <v>1.2200784078591598E-2</v>
      </c>
      <c r="D151" s="34">
        <f t="shared" si="18"/>
        <v>3.2602386462224429</v>
      </c>
      <c r="E151">
        <f t="shared" si="19"/>
        <v>118.35</v>
      </c>
      <c r="F151" t="s">
        <v>204</v>
      </c>
      <c r="G151">
        <v>2.5297383837007761</v>
      </c>
      <c r="H151">
        <v>2.7190508782585256</v>
      </c>
      <c r="I151">
        <v>6.3449384429881226</v>
      </c>
      <c r="J151">
        <v>3.4795258541850949</v>
      </c>
      <c r="K151">
        <v>4.285271761911627</v>
      </c>
      <c r="L151">
        <v>3.1975675153687719</v>
      </c>
      <c r="M151">
        <v>2.3253651070474408</v>
      </c>
      <c r="N151">
        <v>1.0039363903328593</v>
      </c>
      <c r="O151">
        <v>2.1024837081090166</v>
      </c>
      <c r="P151">
        <v>2.5415326068365016</v>
      </c>
      <c r="Q151">
        <v>3.6493422896145886</v>
      </c>
      <c r="R151">
        <v>2.7373851306430703</v>
      </c>
      <c r="S151">
        <v>4.9715224543512768</v>
      </c>
      <c r="T151">
        <v>3.0738032642040065</v>
      </c>
      <c r="U151">
        <v>3.3141478275280849</v>
      </c>
      <c r="V151">
        <v>3.8096790198259964</v>
      </c>
      <c r="W151" s="32">
        <v>3.3387663508757601</v>
      </c>
      <c r="X151" t="s">
        <v>504</v>
      </c>
      <c r="Y151">
        <v>147.30000000000001</v>
      </c>
      <c r="Z151">
        <v>142.6</v>
      </c>
      <c r="AA151">
        <v>138.1</v>
      </c>
      <c r="AB151">
        <v>133.80000000000001</v>
      </c>
      <c r="AC151">
        <v>129.80000000000001</v>
      </c>
      <c r="AD151">
        <v>126</v>
      </c>
      <c r="AE151">
        <v>122.3</v>
      </c>
      <c r="AF151">
        <v>118.8</v>
      </c>
      <c r="AG151">
        <v>115.3</v>
      </c>
      <c r="AH151">
        <v>112</v>
      </c>
      <c r="AI151">
        <v>108.9</v>
      </c>
      <c r="AJ151">
        <v>105.8</v>
      </c>
      <c r="AK151">
        <v>102.7</v>
      </c>
      <c r="AL151">
        <v>99.7</v>
      </c>
      <c r="AM151">
        <v>96.7</v>
      </c>
      <c r="AN151">
        <v>93.8</v>
      </c>
      <c r="AO151" t="s">
        <v>373</v>
      </c>
      <c r="AP151">
        <v>5887.1006017654709</v>
      </c>
      <c r="AQ151">
        <v>5983.4274828655807</v>
      </c>
      <c r="AR151">
        <v>6086.9710607484167</v>
      </c>
      <c r="AS151">
        <v>6225.1160973913211</v>
      </c>
      <c r="AT151">
        <v>6241.1654932452229</v>
      </c>
      <c r="AU151">
        <v>6049.5367602254819</v>
      </c>
      <c r="AV151">
        <v>6042.476741663635</v>
      </c>
      <c r="AW151">
        <v>6275.1830901874682</v>
      </c>
      <c r="AX151">
        <v>6459.7202221297648</v>
      </c>
      <c r="AY151">
        <v>6683.495151399602</v>
      </c>
      <c r="AZ151">
        <v>6883.979603644977</v>
      </c>
      <c r="BA151">
        <v>7070.9635679034582</v>
      </c>
      <c r="BB151">
        <v>7309.8306650850482</v>
      </c>
      <c r="BC151">
        <v>7212.6564383513441</v>
      </c>
      <c r="BD151">
        <v>7082.1016108258127</v>
      </c>
      <c r="BE151">
        <v>7056.0779082215131</v>
      </c>
      <c r="BF151">
        <v>7147.7304698246371</v>
      </c>
    </row>
    <row r="152" spans="1:58" x14ac:dyDescent="0.25">
      <c r="A152" t="s">
        <v>481</v>
      </c>
      <c r="B152">
        <f t="shared" si="16"/>
        <v>6553.0591836070053</v>
      </c>
      <c r="C152" s="35">
        <f t="shared" si="17"/>
        <v>2.7652539187696501E-2</v>
      </c>
      <c r="D152" s="34">
        <f t="shared" si="18"/>
        <v>2.8735423751850555</v>
      </c>
      <c r="E152">
        <f t="shared" si="19"/>
        <v>57.60625000000001</v>
      </c>
      <c r="F152" t="s">
        <v>204</v>
      </c>
      <c r="G152">
        <v>2.6601108883496938</v>
      </c>
      <c r="H152">
        <v>4.9494376692366817</v>
      </c>
      <c r="I152">
        <v>3.2401748838777737</v>
      </c>
      <c r="J152">
        <v>5.6639679661780571</v>
      </c>
      <c r="K152">
        <v>3.5472084973578482</v>
      </c>
      <c r="L152">
        <v>4.5387849638062248</v>
      </c>
      <c r="M152">
        <v>4.5724283931935039</v>
      </c>
      <c r="N152">
        <v>2.8329281892961999</v>
      </c>
      <c r="O152">
        <v>3.1763349282652702</v>
      </c>
      <c r="P152">
        <v>1.7359121099756538</v>
      </c>
      <c r="Q152">
        <v>1.7601164380241543</v>
      </c>
      <c r="R152">
        <v>1.7044097949936281</v>
      </c>
      <c r="S152">
        <v>1.9945935395939429</v>
      </c>
      <c r="T152">
        <v>1.4284596517463231</v>
      </c>
      <c r="U152">
        <v>1.6849434786596083</v>
      </c>
      <c r="V152">
        <v>1.6690885667042941</v>
      </c>
      <c r="W152" s="32">
        <v>1.6913204188870898</v>
      </c>
      <c r="X152" t="s">
        <v>504</v>
      </c>
      <c r="Y152">
        <v>81.599999999999994</v>
      </c>
      <c r="Z152">
        <v>77.099999999999994</v>
      </c>
      <c r="AA152">
        <v>72.5</v>
      </c>
      <c r="AB152">
        <v>68.900000000000006</v>
      </c>
      <c r="AC152">
        <v>65.3</v>
      </c>
      <c r="AD152">
        <v>62.2</v>
      </c>
      <c r="AE152">
        <v>59.4</v>
      </c>
      <c r="AF152">
        <v>56.7</v>
      </c>
      <c r="AG152">
        <v>54.7</v>
      </c>
      <c r="AH152">
        <v>52.4</v>
      </c>
      <c r="AI152">
        <v>50.2</v>
      </c>
      <c r="AJ152">
        <v>47.9</v>
      </c>
      <c r="AK152">
        <v>46</v>
      </c>
      <c r="AL152">
        <v>44.2</v>
      </c>
      <c r="AM152">
        <v>42.1</v>
      </c>
      <c r="AN152">
        <v>40.5</v>
      </c>
      <c r="AO152" t="s">
        <v>481</v>
      </c>
      <c r="AP152">
        <v>4972.6861791812571</v>
      </c>
      <c r="AQ152">
        <v>5138.1523895879418</v>
      </c>
      <c r="AR152">
        <v>5299.4671414442837</v>
      </c>
      <c r="AS152">
        <v>5563.2568517076934</v>
      </c>
      <c r="AT152">
        <v>5886.5357786025461</v>
      </c>
      <c r="AU152">
        <v>5995.9511742718832</v>
      </c>
      <c r="AV152">
        <v>6229.5732967418026</v>
      </c>
      <c r="AW152">
        <v>6431.145263440967</v>
      </c>
      <c r="AX152">
        <v>6632.1316080453153</v>
      </c>
      <c r="AY152">
        <v>6876.0776399350552</v>
      </c>
      <c r="AZ152">
        <v>7123.3186420273705</v>
      </c>
      <c r="BA152">
        <v>7299.7837779396623</v>
      </c>
      <c r="BB152">
        <v>7512.3293068748235</v>
      </c>
      <c r="BC152">
        <v>7536.4412484996246</v>
      </c>
      <c r="BD152">
        <v>7620.755266228648</v>
      </c>
      <c r="BE152">
        <v>7590.7608085094325</v>
      </c>
      <c r="BF152">
        <v>7693.6397482807915</v>
      </c>
    </row>
    <row r="153" spans="1:58" x14ac:dyDescent="0.25">
      <c r="A153" t="s">
        <v>463</v>
      </c>
      <c r="B153">
        <f t="shared" si="16"/>
        <v>6331.2550715392435</v>
      </c>
      <c r="C153" s="35">
        <f t="shared" si="17"/>
        <v>-2.2360987065354054E-3</v>
      </c>
      <c r="D153" s="34">
        <f t="shared" si="18"/>
        <v>3.3690969162997089</v>
      </c>
      <c r="E153">
        <f t="shared" si="19"/>
        <v>130.63750000000002</v>
      </c>
      <c r="F153" t="s">
        <v>204</v>
      </c>
      <c r="G153">
        <v>-3.7184956996574079</v>
      </c>
      <c r="H153">
        <v>4.4846878497640503</v>
      </c>
      <c r="I153">
        <v>4.0352057139996953</v>
      </c>
      <c r="J153">
        <v>2.9339797688703793</v>
      </c>
      <c r="K153">
        <v>2.3159123174559135</v>
      </c>
      <c r="L153">
        <v>4.688089541689429</v>
      </c>
      <c r="M153">
        <v>4.0158980182945374</v>
      </c>
      <c r="N153">
        <v>-4.8458302861510223</v>
      </c>
      <c r="O153">
        <v>5.1107029489704958</v>
      </c>
      <c r="P153">
        <v>2.4231283122009324</v>
      </c>
      <c r="Q153">
        <v>3.6336730948306863</v>
      </c>
      <c r="R153">
        <v>4.1007529575929862</v>
      </c>
      <c r="S153">
        <v>5.0078780315209261</v>
      </c>
      <c r="T153">
        <v>5.2045906450557116</v>
      </c>
      <c r="U153">
        <v>5.9855846976177807</v>
      </c>
      <c r="V153">
        <v>4.9530373487988584</v>
      </c>
      <c r="W153" s="32">
        <v>6.9458523162411021</v>
      </c>
      <c r="X153" t="s">
        <v>504</v>
      </c>
      <c r="Y153">
        <v>159.5</v>
      </c>
      <c r="Z153">
        <v>155.6</v>
      </c>
      <c r="AA153">
        <v>151.6</v>
      </c>
      <c r="AB153">
        <v>147.6</v>
      </c>
      <c r="AC153">
        <v>143.6</v>
      </c>
      <c r="AD153">
        <v>139.69999999999999</v>
      </c>
      <c r="AE153">
        <v>135.80000000000001</v>
      </c>
      <c r="AF153">
        <v>132.19999999999999</v>
      </c>
      <c r="AG153">
        <v>128.6</v>
      </c>
      <c r="AH153">
        <v>125</v>
      </c>
      <c r="AI153">
        <v>121.2</v>
      </c>
      <c r="AJ153">
        <v>117.2</v>
      </c>
      <c r="AK153">
        <v>113.5</v>
      </c>
      <c r="AL153">
        <v>109.8</v>
      </c>
      <c r="AM153">
        <v>106.4</v>
      </c>
      <c r="AN153">
        <v>102.9</v>
      </c>
      <c r="AO153" t="s">
        <v>463</v>
      </c>
      <c r="AP153">
        <v>5849.7019847886058</v>
      </c>
      <c r="AQ153">
        <v>5872.4385591405717</v>
      </c>
      <c r="AR153">
        <v>5951.9246954370046</v>
      </c>
      <c r="AS153">
        <v>6588.9572767927693</v>
      </c>
      <c r="AT153">
        <v>6418.5725379221112</v>
      </c>
      <c r="AU153">
        <v>6796.1113299039962</v>
      </c>
      <c r="AV153">
        <v>6981.5848832019492</v>
      </c>
      <c r="AW153">
        <v>7244.9561765642065</v>
      </c>
      <c r="AX153">
        <v>7280.3459554367992</v>
      </c>
      <c r="AY153">
        <v>6675.0675382052368</v>
      </c>
      <c r="AZ153">
        <v>6310.2049354752517</v>
      </c>
      <c r="BA153">
        <v>6284.2265151841775</v>
      </c>
      <c r="BB153">
        <v>6266.6028667138762</v>
      </c>
      <c r="BC153">
        <v>6055.8209540085991</v>
      </c>
      <c r="BD153">
        <v>5786.8513372009411</v>
      </c>
      <c r="BE153">
        <v>5624.0813060968667</v>
      </c>
      <c r="BF153">
        <v>5643.8873640941911</v>
      </c>
    </row>
    <row r="154" spans="1:58" x14ac:dyDescent="0.25">
      <c r="A154" t="s">
        <v>224</v>
      </c>
      <c r="B154">
        <f t="shared" si="16"/>
        <v>6081.2756674783859</v>
      </c>
      <c r="C154" s="35">
        <f t="shared" si="17"/>
        <v>2.7135252621118156E-2</v>
      </c>
      <c r="D154" s="34">
        <f t="shared" si="18"/>
        <v>1.3167150835400983</v>
      </c>
      <c r="E154">
        <f t="shared" si="19"/>
        <v>104.4875</v>
      </c>
      <c r="F154" t="s">
        <v>204</v>
      </c>
      <c r="G154">
        <v>0.28471793908086546</v>
      </c>
      <c r="H154">
        <v>0.35116972348799474</v>
      </c>
      <c r="I154">
        <v>0.59946893961100645</v>
      </c>
      <c r="J154">
        <v>0.38449221982566467</v>
      </c>
      <c r="K154">
        <v>1.1907449336862497</v>
      </c>
      <c r="L154">
        <v>2.6214599053018106</v>
      </c>
      <c r="M154">
        <v>3.6476677314175325</v>
      </c>
      <c r="N154">
        <v>2.5625515478684129</v>
      </c>
      <c r="O154">
        <v>1.9599271569774819</v>
      </c>
      <c r="P154">
        <v>3.0438034989753917</v>
      </c>
      <c r="Q154">
        <v>1.8237034212282111E-2</v>
      </c>
      <c r="R154">
        <v>1.6891994294309116</v>
      </c>
      <c r="S154">
        <v>1.016478737476104</v>
      </c>
      <c r="T154">
        <v>-0.55727953358819615</v>
      </c>
      <c r="U154">
        <v>-0.407049209196581</v>
      </c>
      <c r="V154">
        <v>3.5586101791011036</v>
      </c>
      <c r="W154" s="32">
        <v>0.41995618651364236</v>
      </c>
      <c r="X154" t="s">
        <v>504</v>
      </c>
      <c r="Y154">
        <v>138.80000000000001</v>
      </c>
      <c r="Z154">
        <v>132.4</v>
      </c>
      <c r="AA154">
        <v>126.5</v>
      </c>
      <c r="AB154">
        <v>121.1</v>
      </c>
      <c r="AC154">
        <v>116.3</v>
      </c>
      <c r="AD154">
        <v>111.9</v>
      </c>
      <c r="AE154">
        <v>107.8</v>
      </c>
      <c r="AF154">
        <v>104</v>
      </c>
      <c r="AG154">
        <v>100.4</v>
      </c>
      <c r="AH154">
        <v>96.9</v>
      </c>
      <c r="AI154">
        <v>93.6</v>
      </c>
      <c r="AJ154">
        <v>90.3</v>
      </c>
      <c r="AK154">
        <v>87.3</v>
      </c>
      <c r="AL154">
        <v>84.3</v>
      </c>
      <c r="AM154">
        <v>81.400000000000006</v>
      </c>
      <c r="AN154">
        <v>78.8</v>
      </c>
      <c r="AO154" t="s">
        <v>224</v>
      </c>
      <c r="AP154">
        <v>4570.0057219999435</v>
      </c>
      <c r="AQ154">
        <v>4767.7050213693246</v>
      </c>
      <c r="AR154">
        <v>4845.7970793027844</v>
      </c>
      <c r="AS154">
        <v>5172.5668523576433</v>
      </c>
      <c r="AT154">
        <v>5434.0157320535718</v>
      </c>
      <c r="AU154">
        <v>5687.8354597440311</v>
      </c>
      <c r="AV154">
        <v>5933.5367652153418</v>
      </c>
      <c r="AW154">
        <v>6104.6064936152143</v>
      </c>
      <c r="AX154">
        <v>6168.5661380138026</v>
      </c>
      <c r="AY154">
        <v>6342.887165883234</v>
      </c>
      <c r="AZ154">
        <v>6530.6845170078141</v>
      </c>
      <c r="BA154">
        <v>6750.0468783765773</v>
      </c>
      <c r="BB154">
        <v>6933.3018778364276</v>
      </c>
      <c r="BC154">
        <v>6945.5886687312823</v>
      </c>
      <c r="BD154">
        <v>7159.527440653932</v>
      </c>
      <c r="BE154">
        <v>7021.1252810487986</v>
      </c>
      <c r="BF154">
        <v>7013.8892539228455</v>
      </c>
    </row>
    <row r="155" spans="1:58" x14ac:dyDescent="0.25">
      <c r="A155" t="s">
        <v>438</v>
      </c>
      <c r="B155">
        <f t="shared" si="16"/>
        <v>5497.509674441987</v>
      </c>
      <c r="C155" s="35">
        <f t="shared" si="17"/>
        <v>6.0794951135951791E-3</v>
      </c>
      <c r="D155" s="34">
        <f t="shared" si="18"/>
        <v>5.1234118453531465</v>
      </c>
      <c r="E155">
        <f t="shared" si="19"/>
        <v>23.287500000000001</v>
      </c>
      <c r="F155" t="s">
        <v>204</v>
      </c>
      <c r="G155">
        <v>12.366472216360599</v>
      </c>
      <c r="H155">
        <v>9.6835547435724276</v>
      </c>
      <c r="I155">
        <v>6.0309925197560634</v>
      </c>
      <c r="J155">
        <v>18.4739645177231</v>
      </c>
      <c r="K155">
        <v>11.284266944204202</v>
      </c>
      <c r="L155">
        <v>2.0149501034244865</v>
      </c>
      <c r="M155">
        <v>4.1553674415570248</v>
      </c>
      <c r="N155">
        <v>1.5740101688255532</v>
      </c>
      <c r="O155">
        <v>2.4636810892111125</v>
      </c>
      <c r="P155">
        <v>2.7070594592230401</v>
      </c>
      <c r="Q155">
        <v>2.9176958157423791</v>
      </c>
      <c r="R155">
        <v>1.5470675200729478</v>
      </c>
      <c r="S155">
        <v>2.024950814968784</v>
      </c>
      <c r="T155">
        <v>0.5845829776759256</v>
      </c>
      <c r="U155">
        <v>1.8334098701689676</v>
      </c>
      <c r="V155">
        <v>2.5995821429339356</v>
      </c>
      <c r="W155" s="32">
        <v>4.8363930255829386</v>
      </c>
      <c r="X155" t="s">
        <v>504</v>
      </c>
      <c r="Y155">
        <v>28.4</v>
      </c>
      <c r="Z155">
        <v>27.8</v>
      </c>
      <c r="AA155">
        <v>27.2</v>
      </c>
      <c r="AB155">
        <v>26.5</v>
      </c>
      <c r="AC155">
        <v>25.7</v>
      </c>
      <c r="AD155">
        <v>25</v>
      </c>
      <c r="AE155">
        <v>24.3</v>
      </c>
      <c r="AF155">
        <v>23.6</v>
      </c>
      <c r="AG155">
        <v>22.8</v>
      </c>
      <c r="AH155">
        <v>22.2</v>
      </c>
      <c r="AI155">
        <v>21.5</v>
      </c>
      <c r="AJ155">
        <v>20.8</v>
      </c>
      <c r="AK155">
        <v>20.100000000000001</v>
      </c>
      <c r="AL155">
        <v>19.5</v>
      </c>
      <c r="AM155">
        <v>18.899999999999999</v>
      </c>
      <c r="AN155">
        <v>18.3</v>
      </c>
      <c r="AO155" t="s">
        <v>438</v>
      </c>
      <c r="AP155">
        <v>4886.2424080730061</v>
      </c>
      <c r="AQ155">
        <v>5071.4161165642417</v>
      </c>
      <c r="AR155">
        <v>5085.707141862179</v>
      </c>
      <c r="AS155">
        <v>5428.9588640480642</v>
      </c>
      <c r="AT155">
        <v>5671.1002744480202</v>
      </c>
      <c r="AU155">
        <v>5632.7628366490198</v>
      </c>
      <c r="AV155">
        <v>5756.8266322953405</v>
      </c>
      <c r="AW155">
        <v>5662.1412767662769</v>
      </c>
      <c r="AX155">
        <v>5595.5898190475964</v>
      </c>
      <c r="AY155">
        <v>5755.0961409193342</v>
      </c>
      <c r="AZ155">
        <v>5779.1335933471946</v>
      </c>
      <c r="BA155">
        <v>5781.621377073162</v>
      </c>
      <c r="BB155">
        <v>5721.6079070762462</v>
      </c>
      <c r="BC155">
        <v>5438.0550127243105</v>
      </c>
      <c r="BD155">
        <v>5426.1556796970181</v>
      </c>
      <c r="BE155">
        <v>5381.4139996053009</v>
      </c>
      <c r="BF155">
        <v>5383.8353853174931</v>
      </c>
    </row>
    <row r="156" spans="1:58" x14ac:dyDescent="0.25">
      <c r="A156" t="s">
        <v>440</v>
      </c>
      <c r="B156">
        <f t="shared" si="16"/>
        <v>4973.3682011350884</v>
      </c>
      <c r="C156" s="35">
        <f t="shared" si="17"/>
        <v>1.9001059147622623E-2</v>
      </c>
      <c r="D156" s="34">
        <f t="shared" si="18"/>
        <v>8.6272115517718042</v>
      </c>
      <c r="E156">
        <f t="shared" si="19"/>
        <v>137.43125000000001</v>
      </c>
      <c r="F156" t="s">
        <v>204</v>
      </c>
      <c r="G156">
        <v>4.4891658267888852</v>
      </c>
      <c r="H156">
        <v>2.1654694425568719</v>
      </c>
      <c r="I156">
        <v>4.5650896887624484</v>
      </c>
      <c r="J156">
        <v>9.2470687417387669</v>
      </c>
      <c r="K156">
        <v>32.414354562079787</v>
      </c>
      <c r="L156">
        <v>19.065701589202579</v>
      </c>
      <c r="M156">
        <v>8.7324105751488705</v>
      </c>
      <c r="N156">
        <v>7.4790849832608863</v>
      </c>
      <c r="O156">
        <v>5.936831767330129</v>
      </c>
      <c r="P156">
        <v>3.5858002616569311</v>
      </c>
      <c r="Q156">
        <v>11.123289954660082</v>
      </c>
      <c r="R156">
        <v>6.1306986729403663</v>
      </c>
      <c r="S156">
        <v>8.3992000473715915</v>
      </c>
      <c r="T156">
        <v>4.250631620058658</v>
      </c>
      <c r="U156">
        <v>4.9959394467039715</v>
      </c>
      <c r="V156">
        <v>7.1795332273687844</v>
      </c>
      <c r="W156" s="32">
        <v>6.9023259724910817</v>
      </c>
      <c r="X156" t="s">
        <v>504</v>
      </c>
      <c r="Y156">
        <v>182.4</v>
      </c>
      <c r="Z156">
        <v>175.2</v>
      </c>
      <c r="AA156">
        <v>168.1</v>
      </c>
      <c r="AB156">
        <v>160.9</v>
      </c>
      <c r="AC156">
        <v>154.1</v>
      </c>
      <c r="AD156">
        <v>147.6</v>
      </c>
      <c r="AE156">
        <v>141.6</v>
      </c>
      <c r="AF156">
        <v>139.6</v>
      </c>
      <c r="AG156">
        <v>140.5</v>
      </c>
      <c r="AH156">
        <v>125.7</v>
      </c>
      <c r="AI156">
        <v>121</v>
      </c>
      <c r="AJ156">
        <v>116.6</v>
      </c>
      <c r="AK156">
        <v>112.2</v>
      </c>
      <c r="AL156">
        <v>108.2</v>
      </c>
      <c r="AM156">
        <v>104.4</v>
      </c>
      <c r="AN156">
        <v>100.8</v>
      </c>
      <c r="AO156" t="s">
        <v>440</v>
      </c>
      <c r="AP156">
        <v>3840.7887671092394</v>
      </c>
      <c r="AQ156">
        <v>4001.9696940208282</v>
      </c>
      <c r="AR156">
        <v>4073.7682955507466</v>
      </c>
      <c r="AS156">
        <v>4283.1388295715233</v>
      </c>
      <c r="AT156">
        <v>4478.0854714550542</v>
      </c>
      <c r="AU156">
        <v>5081.6539106367354</v>
      </c>
      <c r="AV156">
        <v>6059.8780373162781</v>
      </c>
      <c r="AW156">
        <v>6257.6349922370391</v>
      </c>
      <c r="AX156">
        <v>4894.3011762311935</v>
      </c>
      <c r="AY156">
        <v>5099.4844927802624</v>
      </c>
      <c r="AZ156">
        <v>5171.9036401942858</v>
      </c>
      <c r="BA156">
        <v>5221.4505097808051</v>
      </c>
      <c r="BB156">
        <v>5344.2527722909099</v>
      </c>
      <c r="BC156">
        <v>5155.5075945777753</v>
      </c>
      <c r="BD156">
        <v>5223.0617153204212</v>
      </c>
      <c r="BE156">
        <v>5169.8150528689093</v>
      </c>
      <c r="BF156">
        <v>5190.5644673544839</v>
      </c>
    </row>
    <row r="157" spans="1:58" x14ac:dyDescent="0.25">
      <c r="A157" t="s">
        <v>388</v>
      </c>
      <c r="B157">
        <f t="shared" si="16"/>
        <v>4415.2965946020049</v>
      </c>
      <c r="C157" s="35">
        <f t="shared" si="17"/>
        <v>1.6491773465967308E-2</v>
      </c>
      <c r="D157" s="34">
        <f t="shared" si="18"/>
        <v>2.2468889758343242</v>
      </c>
      <c r="E157">
        <f t="shared" si="19"/>
        <v>63.262500000000003</v>
      </c>
      <c r="F157" t="s">
        <v>204</v>
      </c>
      <c r="G157">
        <v>1.9281444074722118</v>
      </c>
      <c r="H157">
        <v>2.5237027903488984</v>
      </c>
      <c r="I157">
        <v>0.54529392058843296</v>
      </c>
      <c r="J157">
        <v>0.95781462134554163</v>
      </c>
      <c r="K157">
        <v>6.9775222776172496</v>
      </c>
      <c r="L157">
        <v>-0.10128542607035687</v>
      </c>
      <c r="M157">
        <v>5.6198513897834772</v>
      </c>
      <c r="N157">
        <v>6.7954138572736795</v>
      </c>
      <c r="O157">
        <v>3.121074775068009</v>
      </c>
      <c r="P157">
        <v>1.4627297314386052</v>
      </c>
      <c r="Q157">
        <v>1.0085487727874594</v>
      </c>
      <c r="R157">
        <v>0.77942346931190098</v>
      </c>
      <c r="S157">
        <v>0.49856738606644341</v>
      </c>
      <c r="T157">
        <v>2.0942928549252988</v>
      </c>
      <c r="U157">
        <v>1.029313149071089</v>
      </c>
      <c r="V157">
        <v>1.5135926722363524</v>
      </c>
      <c r="W157" s="32">
        <v>1.4431119399192203</v>
      </c>
      <c r="X157" t="s">
        <v>504</v>
      </c>
      <c r="Y157">
        <v>99.1</v>
      </c>
      <c r="Z157">
        <v>93.4</v>
      </c>
      <c r="AA157">
        <v>88.1</v>
      </c>
      <c r="AB157">
        <v>82.9</v>
      </c>
      <c r="AC157">
        <v>76.7</v>
      </c>
      <c r="AD157">
        <v>70.400000000000006</v>
      </c>
      <c r="AE157">
        <v>64.3</v>
      </c>
      <c r="AF157">
        <v>59.6</v>
      </c>
      <c r="AG157">
        <v>56.4</v>
      </c>
      <c r="AH157">
        <v>53.2</v>
      </c>
      <c r="AI157">
        <v>50.4</v>
      </c>
      <c r="AJ157">
        <v>47.6</v>
      </c>
      <c r="AK157">
        <v>45.4</v>
      </c>
      <c r="AL157">
        <v>43.2</v>
      </c>
      <c r="AM157">
        <v>41.4</v>
      </c>
      <c r="AN157">
        <v>40.1</v>
      </c>
      <c r="AO157" t="s">
        <v>388</v>
      </c>
      <c r="AP157">
        <v>3413.6369532188501</v>
      </c>
      <c r="AQ157">
        <v>3632.9917228275654</v>
      </c>
      <c r="AR157">
        <v>3895.2851703669048</v>
      </c>
      <c r="AS157">
        <v>4125.8465553301867</v>
      </c>
      <c r="AT157">
        <v>4290.7706715316363</v>
      </c>
      <c r="AU157">
        <v>4308.258406382789</v>
      </c>
      <c r="AV157">
        <v>4466.1869674576537</v>
      </c>
      <c r="AW157">
        <v>4632.3168070663132</v>
      </c>
      <c r="AX157">
        <v>4673.3853846512675</v>
      </c>
      <c r="AY157">
        <v>4703.3318369107456</v>
      </c>
      <c r="AZ157">
        <v>4798.7935668208256</v>
      </c>
      <c r="BA157">
        <v>4805.2600574280814</v>
      </c>
      <c r="BB157">
        <v>4855.4240577980363</v>
      </c>
      <c r="BC157">
        <v>4769.0800450701909</v>
      </c>
      <c r="BD157">
        <v>4723.6617710423479</v>
      </c>
      <c r="BE157">
        <v>4530.9591999172771</v>
      </c>
      <c r="BF157">
        <v>4434.8529344134195</v>
      </c>
    </row>
    <row r="158" spans="1:58" x14ac:dyDescent="0.25">
      <c r="A158" t="s">
        <v>182</v>
      </c>
      <c r="B158">
        <f t="shared" si="16"/>
        <v>4341.1481907021471</v>
      </c>
      <c r="C158" s="35">
        <f t="shared" si="17"/>
        <v>5.2745549881073384E-2</v>
      </c>
      <c r="D158" s="34">
        <f t="shared" si="18"/>
        <v>2.5930732954995332</v>
      </c>
      <c r="E158">
        <f t="shared" si="19"/>
        <v>67.40625</v>
      </c>
      <c r="F158" t="s">
        <v>204</v>
      </c>
      <c r="G158">
        <v>1.1264709251968568</v>
      </c>
      <c r="H158">
        <v>0.40099713413269156</v>
      </c>
      <c r="I158">
        <v>0.68272936693443009</v>
      </c>
      <c r="J158">
        <v>0.96303062535993655</v>
      </c>
      <c r="K158">
        <v>1.9673566390525439</v>
      </c>
      <c r="L158">
        <v>0.643172898229037</v>
      </c>
      <c r="M158">
        <v>2.8204084585716207</v>
      </c>
      <c r="N158">
        <v>3.3356911106881486</v>
      </c>
      <c r="O158">
        <v>4.0664889653645311</v>
      </c>
      <c r="P158">
        <v>5.5762032170748803</v>
      </c>
      <c r="Q158">
        <v>4.9127014767760278</v>
      </c>
      <c r="R158">
        <v>3.9877197163417497</v>
      </c>
      <c r="S158">
        <v>2.6573601613845641</v>
      </c>
      <c r="T158">
        <v>2.2253857506664652</v>
      </c>
      <c r="U158">
        <v>3.8283064082909739</v>
      </c>
      <c r="V158">
        <v>2.8949381404243884</v>
      </c>
      <c r="W158" s="32">
        <v>1.9932850290032254</v>
      </c>
      <c r="X158" t="s">
        <v>504</v>
      </c>
      <c r="Y158">
        <v>97.6</v>
      </c>
      <c r="Z158">
        <v>92.2</v>
      </c>
      <c r="AA158">
        <v>87.2</v>
      </c>
      <c r="AB158">
        <v>82.5</v>
      </c>
      <c r="AC158">
        <v>78.099999999999994</v>
      </c>
      <c r="AD158">
        <v>73.900000000000006</v>
      </c>
      <c r="AE158">
        <v>70.099999999999994</v>
      </c>
      <c r="AF158">
        <v>66.5</v>
      </c>
      <c r="AG158">
        <v>63.1</v>
      </c>
      <c r="AH158">
        <v>59.9</v>
      </c>
      <c r="AI158">
        <v>56.9</v>
      </c>
      <c r="AJ158">
        <v>54.3</v>
      </c>
      <c r="AK158">
        <v>52.1</v>
      </c>
      <c r="AL158">
        <v>49.9</v>
      </c>
      <c r="AM158">
        <v>48</v>
      </c>
      <c r="AN158">
        <v>46.2</v>
      </c>
      <c r="AO158" t="s">
        <v>182</v>
      </c>
      <c r="AP158">
        <v>2613.6436690906876</v>
      </c>
      <c r="AQ158">
        <v>2801.3345465856669</v>
      </c>
      <c r="AR158">
        <v>2947.2912726052368</v>
      </c>
      <c r="AS158">
        <v>3202.5841188580766</v>
      </c>
      <c r="AT158">
        <v>3434.1469067475932</v>
      </c>
      <c r="AU158">
        <v>3597.566733898434</v>
      </c>
      <c r="AV158">
        <v>3839.168973949495</v>
      </c>
      <c r="AW158">
        <v>4092.56903216402</v>
      </c>
      <c r="AX158">
        <v>4368.5766030857085</v>
      </c>
      <c r="AY158">
        <v>4623.6670549503597</v>
      </c>
      <c r="AZ158">
        <v>4900.2455908361617</v>
      </c>
      <c r="BA158">
        <v>5072.1394317140102</v>
      </c>
      <c r="BB158">
        <v>5329.7297082761816</v>
      </c>
      <c r="BC158">
        <v>5583.386167893279</v>
      </c>
      <c r="BD158">
        <v>5675.1887288855141</v>
      </c>
      <c r="BE158">
        <v>5769.5952416119544</v>
      </c>
      <c r="BF158">
        <v>5948.685460784126</v>
      </c>
    </row>
    <row r="159" spans="1:58" x14ac:dyDescent="0.25">
      <c r="A159" t="s">
        <v>396</v>
      </c>
      <c r="B159">
        <f t="shared" si="16"/>
        <v>3817.7472401322602</v>
      </c>
      <c r="C159" s="35">
        <f t="shared" si="17"/>
        <v>2.1469068118413537E-2</v>
      </c>
      <c r="D159" s="34">
        <f t="shared" si="18"/>
        <v>5.839808718527804</v>
      </c>
      <c r="E159">
        <f t="shared" si="19"/>
        <v>129.91874999999999</v>
      </c>
      <c r="F159" t="s">
        <v>204</v>
      </c>
      <c r="G159">
        <v>1.728586414112911</v>
      </c>
      <c r="H159">
        <v>3.8790314366318515</v>
      </c>
      <c r="I159">
        <v>8.6208906020985658</v>
      </c>
      <c r="J159">
        <v>10.146689915563966</v>
      </c>
      <c r="K159">
        <v>12.164506140303583</v>
      </c>
      <c r="L159">
        <v>8.9236791340455444</v>
      </c>
      <c r="M159">
        <v>7.0351656323837624</v>
      </c>
      <c r="N159">
        <v>7.5759118143366777</v>
      </c>
      <c r="O159">
        <v>5.4676176411371697</v>
      </c>
      <c r="P159">
        <v>2.8977447832380472</v>
      </c>
      <c r="Q159">
        <v>3.028230247275991</v>
      </c>
      <c r="R159">
        <v>3.630373994781344</v>
      </c>
      <c r="S159">
        <v>5.5637887279510387</v>
      </c>
      <c r="T159">
        <v>2.6239554528365123</v>
      </c>
      <c r="U159">
        <v>3.9881262800603423</v>
      </c>
      <c r="V159">
        <v>6.2588141597984741</v>
      </c>
      <c r="W159" s="32">
        <v>5.7436358384168757</v>
      </c>
      <c r="X159" t="s">
        <v>504</v>
      </c>
      <c r="Y159">
        <v>153.80000000000001</v>
      </c>
      <c r="Z159">
        <v>146.69999999999999</v>
      </c>
      <c r="AA159">
        <v>140.9</v>
      </c>
      <c r="AB159">
        <v>136.6</v>
      </c>
      <c r="AC159">
        <v>133.4</v>
      </c>
      <c r="AD159">
        <v>131</v>
      </c>
      <c r="AE159">
        <v>129.19999999999999</v>
      </c>
      <c r="AF159">
        <v>127.8</v>
      </c>
      <c r="AG159">
        <v>126.5</v>
      </c>
      <c r="AH159">
        <v>125.5</v>
      </c>
      <c r="AI159">
        <v>124.3</v>
      </c>
      <c r="AJ159">
        <v>123.2</v>
      </c>
      <c r="AK159">
        <v>122.2</v>
      </c>
      <c r="AL159">
        <v>121</v>
      </c>
      <c r="AM159">
        <v>119.3</v>
      </c>
      <c r="AN159">
        <v>117.3</v>
      </c>
      <c r="AO159" t="s">
        <v>396</v>
      </c>
      <c r="AP159">
        <v>3115.1796000314325</v>
      </c>
      <c r="AQ159">
        <v>3230.1680487277677</v>
      </c>
      <c r="AR159">
        <v>3170.7252850827654</v>
      </c>
      <c r="AS159">
        <v>3307.0771808253435</v>
      </c>
      <c r="AT159">
        <v>3251.3585751489727</v>
      </c>
      <c r="AU159">
        <v>3611.8268306429909</v>
      </c>
      <c r="AV159">
        <v>3727.542583614344</v>
      </c>
      <c r="AW159">
        <v>3901.2842488036508</v>
      </c>
      <c r="AX159">
        <v>3919.5111716367069</v>
      </c>
      <c r="AY159">
        <v>3983.1971584694675</v>
      </c>
      <c r="AZ159">
        <v>4024.1070222380399</v>
      </c>
      <c r="BA159">
        <v>4152.0909448878565</v>
      </c>
      <c r="BB159">
        <v>4235.0719221291165</v>
      </c>
      <c r="BC159">
        <v>4267.0086586865336</v>
      </c>
      <c r="BD159">
        <v>4182.6711938816952</v>
      </c>
      <c r="BE159">
        <v>4446.788985768274</v>
      </c>
      <c r="BF159">
        <v>4376.0936716734632</v>
      </c>
    </row>
    <row r="160" spans="1:58" x14ac:dyDescent="0.25">
      <c r="A160" t="s">
        <v>352</v>
      </c>
      <c r="B160">
        <f t="shared" si="16"/>
        <v>3742.1999667454161</v>
      </c>
      <c r="C160" s="35">
        <f t="shared" si="17"/>
        <v>5.6271170411124061E-3</v>
      </c>
      <c r="D160" s="34">
        <f t="shared" si="18"/>
        <v>29.089740228487525</v>
      </c>
      <c r="E160">
        <f t="shared" si="19"/>
        <v>90.393750000000011</v>
      </c>
      <c r="F160" t="s">
        <v>204</v>
      </c>
      <c r="G160">
        <v>9.58759370688019</v>
      </c>
      <c r="H160">
        <v>16.427350950638182</v>
      </c>
      <c r="I160">
        <v>7.2287004820617646</v>
      </c>
      <c r="J160">
        <v>103.33738709903302</v>
      </c>
      <c r="K160">
        <v>86.98944676118974</v>
      </c>
      <c r="L160">
        <v>82.74715778220056</v>
      </c>
      <c r="M160">
        <v>62.906853861583265</v>
      </c>
      <c r="N160">
        <v>15.558740639734975</v>
      </c>
      <c r="O160">
        <v>7.2102378160443834</v>
      </c>
      <c r="P160">
        <v>9.1719033259717246</v>
      </c>
      <c r="Q160">
        <v>7.3094857843965357</v>
      </c>
      <c r="R160">
        <v>3.7726849388478838</v>
      </c>
      <c r="S160">
        <v>2.6112119487918548</v>
      </c>
      <c r="T160">
        <v>23.234842306609977</v>
      </c>
      <c r="U160">
        <v>15.245526785016143</v>
      </c>
      <c r="V160">
        <v>23.998530101566693</v>
      </c>
      <c r="W160" s="32">
        <v>17.187929593721147</v>
      </c>
      <c r="X160" t="s">
        <v>504</v>
      </c>
      <c r="Y160">
        <v>113.9</v>
      </c>
      <c r="Z160">
        <v>108.1</v>
      </c>
      <c r="AA160">
        <v>103.4</v>
      </c>
      <c r="AB160">
        <v>99.6</v>
      </c>
      <c r="AC160">
        <v>96.6</v>
      </c>
      <c r="AD160">
        <v>94</v>
      </c>
      <c r="AE160">
        <v>91.7</v>
      </c>
      <c r="AF160">
        <v>91.9</v>
      </c>
      <c r="AG160">
        <v>88.1</v>
      </c>
      <c r="AH160">
        <v>86</v>
      </c>
      <c r="AI160">
        <v>84.3</v>
      </c>
      <c r="AJ160">
        <v>82.3</v>
      </c>
      <c r="AK160">
        <v>80</v>
      </c>
      <c r="AL160">
        <v>77.7</v>
      </c>
      <c r="AM160">
        <v>75.5</v>
      </c>
      <c r="AN160">
        <v>73.2</v>
      </c>
      <c r="AO160" t="s">
        <v>352</v>
      </c>
      <c r="AP160">
        <v>3345.6595170479495</v>
      </c>
      <c r="AQ160">
        <v>3444.4866037051697</v>
      </c>
      <c r="AR160">
        <v>3516.2540553054614</v>
      </c>
      <c r="AS160">
        <v>3627.6459028077693</v>
      </c>
      <c r="AT160">
        <v>3746.9885703653877</v>
      </c>
      <c r="AU160">
        <v>3885.9748419478456</v>
      </c>
      <c r="AV160">
        <v>4139.6485386033792</v>
      </c>
      <c r="AW160">
        <v>4088.1028719256337</v>
      </c>
      <c r="AX160">
        <v>4021.9270167799505</v>
      </c>
      <c r="AY160">
        <v>3895.115310368903</v>
      </c>
      <c r="AZ160">
        <v>3908.343286619086</v>
      </c>
      <c r="BA160">
        <v>3868.8285795816932</v>
      </c>
      <c r="BB160">
        <v>3688.37430255358</v>
      </c>
      <c r="BC160">
        <v>3556.1832008870952</v>
      </c>
      <c r="BD160">
        <v>3605.2873902502342</v>
      </c>
      <c r="BE160">
        <v>3618.6446110726865</v>
      </c>
      <c r="BF160">
        <v>3659.9348348502513</v>
      </c>
    </row>
    <row r="161" spans="1:58" x14ac:dyDescent="0.25">
      <c r="A161" t="s">
        <v>254</v>
      </c>
      <c r="B161">
        <f t="shared" si="16"/>
        <v>3618.993268113768</v>
      </c>
      <c r="C161" s="35">
        <f t="shared" si="17"/>
        <v>3.1708476241831152E-2</v>
      </c>
      <c r="D161" s="34">
        <f t="shared" si="18"/>
        <v>4.7662502052731286</v>
      </c>
      <c r="E161">
        <f t="shared" si="19"/>
        <v>98.693749999999994</v>
      </c>
      <c r="F161" t="s">
        <v>204</v>
      </c>
      <c r="G161">
        <v>10.802367462094372</v>
      </c>
      <c r="H161">
        <v>8.7262735405045984</v>
      </c>
      <c r="I161">
        <v>-1.3041352499131362</v>
      </c>
      <c r="J161">
        <v>12.716013502619969</v>
      </c>
      <c r="K161">
        <v>6.1766245931518284</v>
      </c>
      <c r="L161">
        <v>9.8668688794354615</v>
      </c>
      <c r="M161">
        <v>5.1946116112284484</v>
      </c>
      <c r="N161">
        <v>4.1760295285826299</v>
      </c>
      <c r="O161">
        <v>3.074342089742133</v>
      </c>
      <c r="P161">
        <v>2.5107840363483165</v>
      </c>
      <c r="Q161">
        <v>2.7564433142270257</v>
      </c>
      <c r="R161">
        <v>2.9590425793481323</v>
      </c>
      <c r="S161">
        <v>2.6093144801529173</v>
      </c>
      <c r="T161">
        <v>3.0750784750613871</v>
      </c>
      <c r="U161">
        <v>3.0322063887042483</v>
      </c>
      <c r="V161">
        <v>2.1418551580432461</v>
      </c>
      <c r="W161" s="32">
        <v>2.5125331003116069</v>
      </c>
      <c r="X161" t="s">
        <v>504</v>
      </c>
      <c r="Y161">
        <v>126.8</v>
      </c>
      <c r="Z161">
        <v>122.2</v>
      </c>
      <c r="AA161">
        <v>117.8</v>
      </c>
      <c r="AB161">
        <v>113.7</v>
      </c>
      <c r="AC161">
        <v>109.7</v>
      </c>
      <c r="AD161">
        <v>105.9</v>
      </c>
      <c r="AE161">
        <v>102.1</v>
      </c>
      <c r="AF161">
        <v>98.6</v>
      </c>
      <c r="AG161">
        <v>95.5</v>
      </c>
      <c r="AH161">
        <v>92.4</v>
      </c>
      <c r="AI161">
        <v>89.5</v>
      </c>
      <c r="AJ161">
        <v>86.5</v>
      </c>
      <c r="AK161">
        <v>83.8</v>
      </c>
      <c r="AL161">
        <v>80.8</v>
      </c>
      <c r="AM161">
        <v>78.2</v>
      </c>
      <c r="AN161">
        <v>75.599999999999994</v>
      </c>
      <c r="AO161" t="s">
        <v>254</v>
      </c>
      <c r="AP161">
        <v>2719.8380691834882</v>
      </c>
      <c r="AQ161">
        <v>2843.1029200338994</v>
      </c>
      <c r="AR161">
        <v>2881.6572357681357</v>
      </c>
      <c r="AS161">
        <v>3036.1757202538965</v>
      </c>
      <c r="AT161">
        <v>3186.9890688022469</v>
      </c>
      <c r="AU161">
        <v>3354.972683043829</v>
      </c>
      <c r="AV161">
        <v>3518.6985291561964</v>
      </c>
      <c r="AW161">
        <v>3722.3803239358554</v>
      </c>
      <c r="AX161">
        <v>3851.6305059216947</v>
      </c>
      <c r="AY161">
        <v>3815.0227273035789</v>
      </c>
      <c r="AZ161">
        <v>3830.2403319596497</v>
      </c>
      <c r="BA161">
        <v>3931.1761826542843</v>
      </c>
      <c r="BB161">
        <v>3983.0994535738719</v>
      </c>
      <c r="BC161">
        <v>3999.8304053320653</v>
      </c>
      <c r="BD161">
        <v>4090.7208485860046</v>
      </c>
      <c r="BE161">
        <v>4275.5241995317401</v>
      </c>
      <c r="BF161">
        <v>4481.8263528936104</v>
      </c>
    </row>
    <row r="162" spans="1:58" x14ac:dyDescent="0.25">
      <c r="A162" t="s">
        <v>367</v>
      </c>
      <c r="B162">
        <f t="shared" si="16"/>
        <v>3442.2893603364523</v>
      </c>
      <c r="C162" s="35">
        <f t="shared" si="17"/>
        <v>-8.4461645950878461E-3</v>
      </c>
      <c r="D162" s="34">
        <f t="shared" si="18"/>
        <v>5.5118089994230317</v>
      </c>
      <c r="E162">
        <f t="shared" si="19"/>
        <v>68.337499999999991</v>
      </c>
      <c r="F162" t="s">
        <v>204</v>
      </c>
      <c r="G162">
        <v>9.2601153096395805</v>
      </c>
      <c r="H162">
        <v>10.577930760914276</v>
      </c>
      <c r="I162">
        <v>13.448542788128142</v>
      </c>
      <c r="J162">
        <v>9.1386713382811173</v>
      </c>
      <c r="K162">
        <v>7.0597921497163458</v>
      </c>
      <c r="L162">
        <v>7.0368053335553782</v>
      </c>
      <c r="M162">
        <v>4.5546453110489775</v>
      </c>
      <c r="N162">
        <v>2.9775112329756812</v>
      </c>
      <c r="O162">
        <v>2.8972772745315796</v>
      </c>
      <c r="P162">
        <v>4.5646080317149496</v>
      </c>
      <c r="Q162">
        <v>3.527971510000568</v>
      </c>
      <c r="R162">
        <v>4.4479279872799315</v>
      </c>
      <c r="S162">
        <v>3.3627983099465362</v>
      </c>
      <c r="T162">
        <v>2.7465713235246776</v>
      </c>
      <c r="U162">
        <v>2.4564940252637739</v>
      </c>
      <c r="V162">
        <v>3.0573327444139911</v>
      </c>
      <c r="W162" s="32">
        <v>2.5857575592560234</v>
      </c>
      <c r="X162" t="s">
        <v>504</v>
      </c>
      <c r="Y162">
        <v>77.8</v>
      </c>
      <c r="Z162">
        <v>75.099999999999994</v>
      </c>
      <c r="AA162">
        <v>72.599999999999994</v>
      </c>
      <c r="AB162">
        <v>70.599999999999994</v>
      </c>
      <c r="AC162">
        <v>69</v>
      </c>
      <c r="AD162">
        <v>67.8</v>
      </c>
      <c r="AE162">
        <v>66.8</v>
      </c>
      <c r="AF162">
        <v>66.2</v>
      </c>
      <c r="AG162">
        <v>65.8</v>
      </c>
      <c r="AH162">
        <v>65.7</v>
      </c>
      <c r="AI162">
        <v>65.7</v>
      </c>
      <c r="AJ162">
        <v>65.8</v>
      </c>
      <c r="AK162">
        <v>66.099999999999994</v>
      </c>
      <c r="AL162">
        <v>66.3</v>
      </c>
      <c r="AM162">
        <v>66.3</v>
      </c>
      <c r="AN162">
        <v>65.8</v>
      </c>
      <c r="AO162" t="s">
        <v>367</v>
      </c>
      <c r="AP162">
        <v>3777.3212898444845</v>
      </c>
      <c r="AQ162">
        <v>3906.1275053549457</v>
      </c>
      <c r="AR162">
        <v>3645.6685795005883</v>
      </c>
      <c r="AS162">
        <v>3562.4763399277113</v>
      </c>
      <c r="AT162">
        <v>3437.1316504304668</v>
      </c>
      <c r="AU162">
        <v>3357.7943736129209</v>
      </c>
      <c r="AV162">
        <v>3337.9491212897296</v>
      </c>
      <c r="AW162">
        <v>3354.1775355096397</v>
      </c>
      <c r="AX162">
        <v>3367.107791084024</v>
      </c>
      <c r="AY162">
        <v>3398.843909152773</v>
      </c>
      <c r="AZ162">
        <v>3430.0012032997474</v>
      </c>
      <c r="BA162">
        <v>3437.8973358898988</v>
      </c>
      <c r="BB162">
        <v>3486.8898309700253</v>
      </c>
      <c r="BC162">
        <v>3188.4881239876818</v>
      </c>
      <c r="BD162">
        <v>3262.6019702691456</v>
      </c>
      <c r="BE162">
        <v>3270.4877092338343</v>
      </c>
      <c r="BF162">
        <v>3297.9548563620542</v>
      </c>
    </row>
    <row r="163" spans="1:58" x14ac:dyDescent="0.25">
      <c r="A163" t="s">
        <v>382</v>
      </c>
      <c r="B163">
        <f t="shared" si="16"/>
        <v>3249.969661207514</v>
      </c>
      <c r="C163" s="35">
        <f t="shared" si="17"/>
        <v>1.974426514709049E-2</v>
      </c>
      <c r="D163" s="34">
        <f t="shared" si="18"/>
        <v>19.87114001274837</v>
      </c>
      <c r="E163">
        <f t="shared" si="19"/>
        <v>88.13124999999998</v>
      </c>
      <c r="F163" t="s">
        <v>204</v>
      </c>
      <c r="G163">
        <v>3.8541464553142077</v>
      </c>
      <c r="H163">
        <v>4.9642607539452808</v>
      </c>
      <c r="I163">
        <v>7.5840540358961661</v>
      </c>
      <c r="J163">
        <v>11.027556135733892</v>
      </c>
      <c r="K163">
        <v>25.062363681929732</v>
      </c>
      <c r="L163">
        <v>33.76710280124302</v>
      </c>
      <c r="M163">
        <v>38.942865344190217</v>
      </c>
      <c r="N163">
        <v>27.80471004458494</v>
      </c>
      <c r="O163">
        <v>23.865490043192828</v>
      </c>
      <c r="P163">
        <v>25.918772463784919</v>
      </c>
      <c r="Q163">
        <v>17.483111931985647</v>
      </c>
      <c r="R163">
        <v>11.174143117228812</v>
      </c>
      <c r="S163">
        <v>21.784191605475844</v>
      </c>
      <c r="T163">
        <v>22.394437032013865</v>
      </c>
      <c r="U163">
        <v>32.752213854129657</v>
      </c>
      <c r="V163">
        <v>16.418767723912623</v>
      </c>
      <c r="W163" s="32">
        <v>13.011193192160594</v>
      </c>
      <c r="X163" t="s">
        <v>504</v>
      </c>
      <c r="Y163">
        <v>119.8</v>
      </c>
      <c r="Z163">
        <v>113.5</v>
      </c>
      <c r="AA163">
        <v>107.5</v>
      </c>
      <c r="AB163">
        <v>104.5</v>
      </c>
      <c r="AC163">
        <v>100.1</v>
      </c>
      <c r="AD163">
        <v>95.8</v>
      </c>
      <c r="AE163">
        <v>91.2</v>
      </c>
      <c r="AF163">
        <v>87.3</v>
      </c>
      <c r="AG163">
        <v>82.8</v>
      </c>
      <c r="AH163">
        <v>79.400000000000006</v>
      </c>
      <c r="AI163">
        <v>77</v>
      </c>
      <c r="AJ163">
        <v>74.8</v>
      </c>
      <c r="AK163">
        <v>72</v>
      </c>
      <c r="AL163">
        <v>70.099999999999994</v>
      </c>
      <c r="AM163">
        <v>68.099999999999994</v>
      </c>
      <c r="AN163">
        <v>66.2</v>
      </c>
      <c r="AO163" t="s">
        <v>382</v>
      </c>
      <c r="AP163">
        <v>2530.6079277383342</v>
      </c>
      <c r="AQ163">
        <v>2649.1115108698982</v>
      </c>
      <c r="AR163">
        <v>2751.149502150934</v>
      </c>
      <c r="AS163">
        <v>2871.3187268324809</v>
      </c>
      <c r="AT163">
        <v>3001.4813066601355</v>
      </c>
      <c r="AU163">
        <v>3155.2128949838925</v>
      </c>
      <c r="AV163">
        <v>3267.6971479553217</v>
      </c>
      <c r="AW163">
        <v>3416.6730066592122</v>
      </c>
      <c r="AX163">
        <v>3560.6374349821976</v>
      </c>
      <c r="AY163">
        <v>3601.0740562652536</v>
      </c>
      <c r="AZ163">
        <v>3572.7595145137534</v>
      </c>
      <c r="BA163">
        <v>3582.6496671255286</v>
      </c>
      <c r="BB163">
        <v>3553.6103116561553</v>
      </c>
      <c r="BC163">
        <v>3443.2666135490808</v>
      </c>
      <c r="BD163">
        <v>3421.0427504221338</v>
      </c>
      <c r="BE163">
        <v>3411.1192796697533</v>
      </c>
      <c r="BF163">
        <v>3460.0725884936669</v>
      </c>
    </row>
    <row r="164" spans="1:58" x14ac:dyDescent="0.25">
      <c r="A164" t="s">
        <v>219</v>
      </c>
      <c r="B164">
        <f t="shared" si="16"/>
        <v>2228.405986056142</v>
      </c>
      <c r="C164" s="35">
        <f t="shared" si="17"/>
        <v>-1.0203267472032262E-2</v>
      </c>
      <c r="D164" s="34">
        <f t="shared" si="18"/>
        <v>1.2997304879103277</v>
      </c>
      <c r="E164">
        <f t="shared" si="19"/>
        <v>73.487499999999983</v>
      </c>
      <c r="F164" t="s">
        <v>204</v>
      </c>
      <c r="G164">
        <v>3.6885807330262074E-2</v>
      </c>
      <c r="H164">
        <v>0.2378162969162515</v>
      </c>
      <c r="I164">
        <v>1.9557300477257164E-2</v>
      </c>
      <c r="J164">
        <v>3.8411913080394287E-2</v>
      </c>
      <c r="K164">
        <v>0.15005671145947075</v>
      </c>
      <c r="L164">
        <v>2.5925039024225029E-2</v>
      </c>
      <c r="M164">
        <v>4.7612506419351384</v>
      </c>
      <c r="N164">
        <v>3.390075784893515</v>
      </c>
      <c r="O164">
        <v>0.23712755475710354</v>
      </c>
      <c r="P164">
        <v>2.0970646605234216E-3</v>
      </c>
      <c r="Q164">
        <v>8.1145018390260528</v>
      </c>
      <c r="R164">
        <v>0.2498341675075148</v>
      </c>
      <c r="S164">
        <v>1.1756059367353047</v>
      </c>
      <c r="T164">
        <v>0.80108582723661725</v>
      </c>
      <c r="U164">
        <v>0.80616227429976883</v>
      </c>
      <c r="V164">
        <v>0.75735512263135807</v>
      </c>
      <c r="W164" s="32">
        <v>1.2916690125048158</v>
      </c>
      <c r="X164" t="s">
        <v>504</v>
      </c>
      <c r="Y164">
        <v>109.8</v>
      </c>
      <c r="Z164">
        <v>103</v>
      </c>
      <c r="AA164">
        <v>96.6</v>
      </c>
      <c r="AB164">
        <v>90.7</v>
      </c>
      <c r="AC164">
        <v>85.1</v>
      </c>
      <c r="AD164">
        <v>80</v>
      </c>
      <c r="AE164">
        <v>75.3</v>
      </c>
      <c r="AF164">
        <v>71</v>
      </c>
      <c r="AG164">
        <v>67.3</v>
      </c>
      <c r="AH164">
        <v>64</v>
      </c>
      <c r="AI164">
        <v>61.1</v>
      </c>
      <c r="AJ164">
        <v>58.6</v>
      </c>
      <c r="AK164">
        <v>56.3</v>
      </c>
      <c r="AL164">
        <v>54.2</v>
      </c>
      <c r="AM164">
        <v>52.3</v>
      </c>
      <c r="AN164">
        <v>50.5</v>
      </c>
      <c r="AO164" t="s">
        <v>219</v>
      </c>
      <c r="AP164">
        <v>2356.6896907064947</v>
      </c>
      <c r="AQ164">
        <v>2337.290019866557</v>
      </c>
      <c r="AR164">
        <v>2288.4730096965359</v>
      </c>
      <c r="AS164">
        <v>2289.446546578909</v>
      </c>
      <c r="AT164">
        <v>2306.5558154383289</v>
      </c>
      <c r="AU164">
        <v>2334.7946874364552</v>
      </c>
      <c r="AV164">
        <v>2374.2472400893562</v>
      </c>
      <c r="AW164">
        <v>2405.0034915705314</v>
      </c>
      <c r="AX164">
        <v>2276.6140429078323</v>
      </c>
      <c r="AY164">
        <v>2245.8588160490608</v>
      </c>
      <c r="AZ164">
        <v>2210.3939854608934</v>
      </c>
      <c r="BA164">
        <v>2168.8487565078426</v>
      </c>
      <c r="BB164">
        <v>2122.0547139408668</v>
      </c>
      <c r="BC164">
        <v>2077.7049810876852</v>
      </c>
      <c r="BD164">
        <v>2065.7295091398764</v>
      </c>
      <c r="BE164">
        <v>2023.156578949847</v>
      </c>
      <c r="BF164">
        <v>2000.0398775273329</v>
      </c>
    </row>
  </sheetData>
  <autoFilter ref="A1:BF164" xr:uid="{05DFE501-B069-4164-9C7C-FE01097DB1D1}"/>
  <sortState xmlns:xlrd2="http://schemas.microsoft.com/office/spreadsheetml/2017/richdata2" ref="A2:BT164">
    <sortCondition descending="1" ref="B2:B164"/>
  </sortState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E3E3-CAE1-406B-A43D-DB9C4E3A0CDD}">
  <dimension ref="A1:F16"/>
  <sheetViews>
    <sheetView workbookViewId="0">
      <selection activeCell="H2" sqref="H2"/>
    </sheetView>
  </sheetViews>
  <sheetFormatPr defaultRowHeight="15" x14ac:dyDescent="0.25"/>
  <cols>
    <col min="1" max="1" width="3" bestFit="1" customWidth="1"/>
    <col min="2" max="2" width="16" customWidth="1"/>
    <col min="4" max="4" width="3" bestFit="1" customWidth="1"/>
    <col min="5" max="5" width="23.28515625" bestFit="1" customWidth="1"/>
    <col min="6" max="6" width="8.7109375" bestFit="1" customWidth="1"/>
  </cols>
  <sheetData>
    <row r="1" spans="1:6" x14ac:dyDescent="0.25">
      <c r="A1" s="131" t="s">
        <v>3659</v>
      </c>
      <c r="B1" s="131"/>
      <c r="C1" s="131"/>
      <c r="D1" s="131" t="s">
        <v>3658</v>
      </c>
      <c r="E1" s="131"/>
      <c r="F1" s="131"/>
    </row>
    <row r="2" spans="1:6" x14ac:dyDescent="0.25">
      <c r="A2" t="s">
        <v>3657</v>
      </c>
      <c r="B2" t="s">
        <v>3647</v>
      </c>
      <c r="C2" t="s">
        <v>3656</v>
      </c>
      <c r="D2" t="s">
        <v>3657</v>
      </c>
      <c r="E2" t="s">
        <v>3647</v>
      </c>
      <c r="F2" t="s">
        <v>3656</v>
      </c>
    </row>
    <row r="3" spans="1:6" x14ac:dyDescent="0.25">
      <c r="A3">
        <v>1</v>
      </c>
      <c r="B3" t="s">
        <v>3648</v>
      </c>
      <c r="C3">
        <v>19.04</v>
      </c>
      <c r="D3">
        <v>1</v>
      </c>
      <c r="E3" t="s">
        <v>3648</v>
      </c>
      <c r="F3">
        <v>22.07</v>
      </c>
    </row>
    <row r="4" spans="1:6" x14ac:dyDescent="0.25">
      <c r="A4">
        <v>2</v>
      </c>
      <c r="B4" t="s">
        <v>3663</v>
      </c>
      <c r="C4">
        <v>21.04</v>
      </c>
      <c r="D4">
        <v>2</v>
      </c>
      <c r="E4" t="s">
        <v>3649</v>
      </c>
      <c r="F4">
        <v>24.88</v>
      </c>
    </row>
    <row r="5" spans="1:6" x14ac:dyDescent="0.25">
      <c r="A5">
        <v>3</v>
      </c>
      <c r="B5" t="s">
        <v>3652</v>
      </c>
      <c r="C5">
        <v>23.95</v>
      </c>
      <c r="D5">
        <v>3</v>
      </c>
      <c r="E5" t="s">
        <v>3650</v>
      </c>
      <c r="F5">
        <v>25.72</v>
      </c>
    </row>
    <row r="6" spans="1:6" x14ac:dyDescent="0.25">
      <c r="A6">
        <v>4</v>
      </c>
      <c r="B6" t="s">
        <v>3660</v>
      </c>
      <c r="C6">
        <v>26.45</v>
      </c>
      <c r="D6">
        <v>4</v>
      </c>
      <c r="E6" t="s">
        <v>3663</v>
      </c>
      <c r="F6">
        <v>28.13</v>
      </c>
    </row>
    <row r="7" spans="1:6" x14ac:dyDescent="0.25">
      <c r="A7">
        <v>5</v>
      </c>
      <c r="B7" t="s">
        <v>3661</v>
      </c>
      <c r="C7">
        <v>28.14</v>
      </c>
      <c r="D7">
        <v>5</v>
      </c>
      <c r="E7" t="s">
        <v>3651</v>
      </c>
      <c r="F7">
        <v>30.26</v>
      </c>
    </row>
    <row r="8" spans="1:6" x14ac:dyDescent="0.25">
      <c r="A8">
        <v>6</v>
      </c>
      <c r="B8" t="s">
        <v>3655</v>
      </c>
      <c r="C8">
        <v>30.21</v>
      </c>
      <c r="D8">
        <v>6</v>
      </c>
      <c r="E8" t="s">
        <v>3652</v>
      </c>
      <c r="F8" s="34">
        <v>30.8</v>
      </c>
    </row>
    <row r="9" spans="1:6" x14ac:dyDescent="0.25">
      <c r="A9">
        <v>7</v>
      </c>
      <c r="B9" t="s">
        <v>3651</v>
      </c>
      <c r="C9">
        <v>31.06</v>
      </c>
      <c r="D9">
        <v>7</v>
      </c>
      <c r="E9" t="s">
        <v>3664</v>
      </c>
      <c r="F9">
        <v>33.909999999999997</v>
      </c>
    </row>
    <row r="10" spans="1:6" x14ac:dyDescent="0.25">
      <c r="A10">
        <v>8</v>
      </c>
      <c r="B10" t="s">
        <v>3654</v>
      </c>
      <c r="C10">
        <v>31.72</v>
      </c>
      <c r="D10">
        <v>8</v>
      </c>
      <c r="E10" t="s">
        <v>3653</v>
      </c>
      <c r="F10">
        <v>34.61</v>
      </c>
    </row>
    <row r="11" spans="1:6" x14ac:dyDescent="0.25">
      <c r="A11">
        <v>9</v>
      </c>
      <c r="B11" t="s">
        <v>3650</v>
      </c>
      <c r="C11">
        <v>32.54</v>
      </c>
      <c r="D11">
        <v>9</v>
      </c>
      <c r="E11" t="s">
        <v>3654</v>
      </c>
      <c r="F11">
        <v>34.78</v>
      </c>
    </row>
    <row r="12" spans="1:6" x14ac:dyDescent="0.25">
      <c r="A12">
        <v>10</v>
      </c>
      <c r="B12" t="s">
        <v>3662</v>
      </c>
      <c r="C12">
        <v>33.24</v>
      </c>
      <c r="D12">
        <v>10</v>
      </c>
      <c r="E12" t="s">
        <v>3655</v>
      </c>
      <c r="F12">
        <v>35.58</v>
      </c>
    </row>
    <row r="14" spans="1:6" x14ac:dyDescent="0.25">
      <c r="B14" t="s">
        <v>3664</v>
      </c>
      <c r="C14">
        <v>33.24</v>
      </c>
      <c r="E14" t="s">
        <v>3660</v>
      </c>
      <c r="F14">
        <v>36.57</v>
      </c>
    </row>
    <row r="15" spans="1:6" x14ac:dyDescent="0.25">
      <c r="B15" t="s">
        <v>3653</v>
      </c>
      <c r="C15">
        <v>41.06</v>
      </c>
      <c r="E15" t="s">
        <v>3661</v>
      </c>
      <c r="F15">
        <v>36.75</v>
      </c>
    </row>
    <row r="16" spans="1:6" x14ac:dyDescent="0.25">
      <c r="B16" t="s">
        <v>3649</v>
      </c>
      <c r="C16">
        <v>35.04</v>
      </c>
      <c r="E16" t="s">
        <v>3662</v>
      </c>
      <c r="F16">
        <v>35.770000000000003</v>
      </c>
    </row>
  </sheetData>
  <mergeCells count="2">
    <mergeCell ref="D1:F1"/>
    <mergeCell ref="A1:C1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1ADE-6216-4EAB-A4FD-7A5899B6D65D}">
  <dimension ref="A1:I266"/>
  <sheetViews>
    <sheetView topLeftCell="A106" workbookViewId="0">
      <selection activeCell="G21" sqref="G21"/>
    </sheetView>
  </sheetViews>
  <sheetFormatPr defaultRowHeight="15" x14ac:dyDescent="0.25"/>
  <cols>
    <col min="1" max="1" width="30.5703125" bestFit="1" customWidth="1"/>
    <col min="3" max="8" width="9.140625" customWidth="1"/>
  </cols>
  <sheetData>
    <row r="1" spans="1:9" ht="99.75" x14ac:dyDescent="0.25">
      <c r="A1" s="37" t="s">
        <v>0</v>
      </c>
      <c r="B1" s="37" t="s">
        <v>3672</v>
      </c>
      <c r="C1" s="39" t="s">
        <v>204</v>
      </c>
      <c r="D1" s="39" t="s">
        <v>3671</v>
      </c>
      <c r="E1" s="39" t="s">
        <v>3669</v>
      </c>
      <c r="F1" s="39" t="s">
        <v>12</v>
      </c>
      <c r="G1" s="39" t="s">
        <v>3668</v>
      </c>
      <c r="H1" s="39" t="s">
        <v>32</v>
      </c>
      <c r="I1" s="39" t="s">
        <v>1482</v>
      </c>
    </row>
    <row r="2" spans="1:9" x14ac:dyDescent="0.25">
      <c r="A2" s="57" t="s">
        <v>164</v>
      </c>
      <c r="B2" s="44">
        <v>16.431834024158128</v>
      </c>
      <c r="C2" s="58">
        <v>4.0104325269260582E-2</v>
      </c>
      <c r="D2" s="58">
        <v>0.15256250000000002</v>
      </c>
      <c r="E2" s="69">
        <v>-0.52</v>
      </c>
      <c r="F2" s="69">
        <v>6.0554123419283084</v>
      </c>
      <c r="G2" s="69">
        <v>35.78</v>
      </c>
      <c r="H2" s="73">
        <v>20</v>
      </c>
      <c r="I2" s="71">
        <v>0.621</v>
      </c>
    </row>
    <row r="3" spans="1:9" x14ac:dyDescent="0.25">
      <c r="A3" s="57" t="s">
        <v>168</v>
      </c>
      <c r="B3" s="44">
        <v>22.176469106645524</v>
      </c>
      <c r="C3" s="58">
        <v>4.9491046249512706E-2</v>
      </c>
      <c r="D3" s="58">
        <v>0.29168750000000004</v>
      </c>
      <c r="E3" s="69">
        <v>-1.03</v>
      </c>
      <c r="F3" s="69">
        <v>15.117596061275169</v>
      </c>
      <c r="G3" s="69">
        <v>14.614000000000001</v>
      </c>
      <c r="H3" s="73">
        <v>6.7</v>
      </c>
      <c r="I3" s="71">
        <v>5.2999999999999999E-2</v>
      </c>
    </row>
    <row r="4" spans="1:9" x14ac:dyDescent="0.25">
      <c r="A4" s="57" t="s">
        <v>159</v>
      </c>
      <c r="B4" s="44">
        <v>26.882071735192337</v>
      </c>
      <c r="C4" s="58">
        <v>2.887633162441516E-2</v>
      </c>
      <c r="D4" s="58">
        <v>4.4312500000000005E-2</v>
      </c>
      <c r="E4" s="69">
        <v>0.81</v>
      </c>
      <c r="F4" s="69">
        <v>26.710550712552362</v>
      </c>
      <c r="G4" s="69">
        <v>40.4</v>
      </c>
      <c r="H4" s="73">
        <v>7.6</v>
      </c>
      <c r="I4" s="71">
        <v>8.8999999999999996E-2</v>
      </c>
    </row>
    <row r="5" spans="1:9" x14ac:dyDescent="0.25">
      <c r="A5" s="57" t="s">
        <v>156</v>
      </c>
      <c r="B5" s="44">
        <v>22.198740852480881</v>
      </c>
      <c r="C5" s="58">
        <v>3.1806497090712683E-2</v>
      </c>
      <c r="D5" s="58">
        <v>6.4687499999999995E-2</v>
      </c>
      <c r="E5" s="69">
        <v>0.77</v>
      </c>
      <c r="F5" s="69">
        <v>12.832889551083696</v>
      </c>
      <c r="G5" s="69">
        <v>19.13</v>
      </c>
      <c r="H5" s="73">
        <v>13.5</v>
      </c>
      <c r="I5" s="71">
        <v>0.42599999999999999</v>
      </c>
    </row>
    <row r="6" spans="1:9" x14ac:dyDescent="0.25">
      <c r="A6" s="57" t="s">
        <v>148</v>
      </c>
      <c r="B6" s="44">
        <v>28.308134926449007</v>
      </c>
      <c r="C6" s="58">
        <v>6.2414927219898851E-2</v>
      </c>
      <c r="D6" s="58">
        <v>8.6874999999999994E-2</v>
      </c>
      <c r="E6" s="69">
        <v>0.62</v>
      </c>
      <c r="F6" s="69">
        <v>34.552203273696591</v>
      </c>
      <c r="G6" s="69">
        <v>29.15</v>
      </c>
      <c r="H6" s="73">
        <v>8.9</v>
      </c>
      <c r="I6" s="71">
        <v>0.77500000000000002</v>
      </c>
    </row>
    <row r="7" spans="1:9" x14ac:dyDescent="0.25">
      <c r="A7" s="57" t="s">
        <v>147</v>
      </c>
      <c r="B7" s="44">
        <v>32.46709582409401</v>
      </c>
      <c r="C7" s="58">
        <v>5.5704536471802603E-2</v>
      </c>
      <c r="D7" s="58">
        <v>0.1501875</v>
      </c>
      <c r="E7" s="45">
        <v>-0.47</v>
      </c>
      <c r="F7" s="47">
        <v>10.589892087742358</v>
      </c>
      <c r="G7" s="47">
        <v>53.73</v>
      </c>
      <c r="H7" s="47">
        <v>12.7</v>
      </c>
      <c r="I7" s="63">
        <v>0.25900000000000001</v>
      </c>
    </row>
    <row r="8" spans="1:9" x14ac:dyDescent="0.25">
      <c r="A8" s="57" t="s">
        <v>144</v>
      </c>
      <c r="B8" s="44">
        <v>34.224658522297148</v>
      </c>
      <c r="C8" s="58">
        <v>3.5975926533286226E-2</v>
      </c>
      <c r="D8" s="58">
        <v>5.7687500000000017E-2</v>
      </c>
      <c r="E8" s="45">
        <v>0.73</v>
      </c>
      <c r="F8" s="47">
        <v>31.792253225869135</v>
      </c>
      <c r="G8" s="47">
        <v>46.08</v>
      </c>
      <c r="H8" s="47">
        <v>8.1</v>
      </c>
      <c r="I8" s="63">
        <v>0.96799999999999997</v>
      </c>
    </row>
    <row r="9" spans="1:9" x14ac:dyDescent="0.25">
      <c r="A9" s="57" t="s">
        <v>380</v>
      </c>
      <c r="B9" s="44">
        <v>14.223127719247676</v>
      </c>
      <c r="C9" s="58">
        <v>0.12968485644993166</v>
      </c>
      <c r="D9" s="58">
        <v>0.2116875</v>
      </c>
      <c r="E9" s="45">
        <v>-1.22</v>
      </c>
      <c r="F9" s="47">
        <v>0.58518272653348491</v>
      </c>
      <c r="G9" s="47">
        <v>29.79</v>
      </c>
      <c r="H9" s="47">
        <v>12.4</v>
      </c>
      <c r="I9" s="63">
        <v>0.48399999999999999</v>
      </c>
    </row>
    <row r="10" spans="1:9" x14ac:dyDescent="0.25">
      <c r="A10" s="57" t="s">
        <v>139</v>
      </c>
      <c r="B10" s="44">
        <v>35.272292766246984</v>
      </c>
      <c r="C10" s="58">
        <v>2.9401128174292433E-2</v>
      </c>
      <c r="D10" s="58">
        <v>9.8437500000000011E-2</v>
      </c>
      <c r="E10" s="45">
        <v>1.23</v>
      </c>
      <c r="F10" s="47">
        <v>31.553220984165861</v>
      </c>
      <c r="G10" s="47">
        <v>49.95</v>
      </c>
      <c r="H10" s="47">
        <v>10.3</v>
      </c>
      <c r="I10" s="63">
        <v>0.71199999999999997</v>
      </c>
    </row>
    <row r="11" spans="1:9" x14ac:dyDescent="0.25">
      <c r="A11" s="57" t="s">
        <v>152</v>
      </c>
      <c r="B11" s="44">
        <v>23.552993206149687</v>
      </c>
      <c r="C11" s="58">
        <v>6.5982698060693373E-2</v>
      </c>
      <c r="D11" s="58">
        <v>6.5749999999999989E-2</v>
      </c>
      <c r="E11" s="45">
        <v>0.73</v>
      </c>
      <c r="F11" s="47">
        <v>31.642583604001494</v>
      </c>
      <c r="G11" s="47">
        <v>22.38</v>
      </c>
      <c r="H11" s="47">
        <v>8.6</v>
      </c>
      <c r="I11" s="63">
        <v>0.49299999999999999</v>
      </c>
    </row>
    <row r="12" spans="1:9" x14ac:dyDescent="0.25">
      <c r="A12" s="57" t="s">
        <v>485</v>
      </c>
      <c r="B12" s="44">
        <v>19.250460670937333</v>
      </c>
      <c r="C12" s="58">
        <v>3.2248665039542213E-2</v>
      </c>
      <c r="D12" s="58">
        <v>0.1011875</v>
      </c>
      <c r="E12" s="45">
        <v>0.32</v>
      </c>
      <c r="F12" s="47">
        <v>15.400642681773402</v>
      </c>
      <c r="G12" s="47">
        <v>45.35</v>
      </c>
      <c r="H12" s="47">
        <v>10.199999999999999</v>
      </c>
      <c r="I12" s="63">
        <v>0.40100000000000002</v>
      </c>
    </row>
    <row r="13" spans="1:9" ht="99.75" x14ac:dyDescent="0.25">
      <c r="A13" s="37" t="s">
        <v>0</v>
      </c>
      <c r="B13" s="37" t="s">
        <v>3949</v>
      </c>
      <c r="C13" s="39" t="s">
        <v>204</v>
      </c>
      <c r="D13" s="39" t="s">
        <v>3671</v>
      </c>
      <c r="E13" s="39" t="s">
        <v>3669</v>
      </c>
      <c r="F13" s="39" t="s">
        <v>12</v>
      </c>
      <c r="G13" s="39" t="s">
        <v>3668</v>
      </c>
      <c r="H13" s="39" t="s">
        <v>32</v>
      </c>
      <c r="I13" s="39" t="s">
        <v>1482</v>
      </c>
    </row>
    <row r="14" spans="1:9" x14ac:dyDescent="0.25">
      <c r="A14" s="57" t="s">
        <v>3948</v>
      </c>
      <c r="B14" s="44">
        <v>23586.34910300736</v>
      </c>
      <c r="C14" s="58"/>
      <c r="D14" s="58"/>
      <c r="E14" s="45"/>
      <c r="F14" s="47"/>
      <c r="G14" s="47">
        <v>109.50906999999999</v>
      </c>
      <c r="H14" s="47"/>
      <c r="I14" s="63">
        <v>0.189</v>
      </c>
    </row>
    <row r="15" spans="1:9" x14ac:dyDescent="0.25">
      <c r="A15" s="57" t="s">
        <v>3947</v>
      </c>
      <c r="B15" s="44">
        <v>25079.131205405542</v>
      </c>
      <c r="C15" s="58"/>
      <c r="D15" s="58"/>
      <c r="E15" s="45"/>
      <c r="F15" s="47"/>
      <c r="G15" s="47">
        <v>114.97603599999999</v>
      </c>
      <c r="H15" s="47"/>
      <c r="I15" s="63">
        <v>0.216</v>
      </c>
    </row>
    <row r="16" spans="1:9" x14ac:dyDescent="0.25">
      <c r="A16" s="57" t="s">
        <v>3946</v>
      </c>
      <c r="B16" s="44">
        <v>27240.212243257145</v>
      </c>
      <c r="C16" s="58"/>
      <c r="D16" s="58"/>
      <c r="E16" s="45"/>
      <c r="F16" s="47"/>
      <c r="G16" s="47">
        <v>148.8809</v>
      </c>
      <c r="H16" s="47"/>
      <c r="I16" s="63">
        <v>0.214</v>
      </c>
    </row>
    <row r="17" spans="1:9" x14ac:dyDescent="0.25">
      <c r="A17" s="57" t="s">
        <v>3945</v>
      </c>
      <c r="B17" s="44">
        <v>28541.924393211149</v>
      </c>
      <c r="C17" s="58"/>
      <c r="D17" s="58"/>
      <c r="E17" s="45"/>
      <c r="F17" s="47"/>
      <c r="G17" s="47">
        <v>33.370475999999996</v>
      </c>
      <c r="H17" s="47"/>
      <c r="I17" s="63">
        <v>0.22500000000000001</v>
      </c>
    </row>
    <row r="18" spans="1:9" x14ac:dyDescent="0.25">
      <c r="A18" s="57" t="s">
        <v>3944</v>
      </c>
      <c r="B18" s="44">
        <v>31057.823141798654</v>
      </c>
      <c r="C18" s="58"/>
      <c r="D18" s="58"/>
      <c r="E18" s="45"/>
      <c r="F18" s="47"/>
      <c r="G18" s="47">
        <v>34.344665999999997</v>
      </c>
      <c r="H18" s="47"/>
      <c r="I18" s="63">
        <v>0.21199999999999999</v>
      </c>
    </row>
    <row r="19" spans="1:9" x14ac:dyDescent="0.25">
      <c r="A19" s="57" t="s">
        <v>3943</v>
      </c>
      <c r="B19" s="44">
        <v>34759.209337111635</v>
      </c>
      <c r="C19" s="58"/>
      <c r="D19" s="58"/>
      <c r="E19" s="45"/>
      <c r="F19" s="47"/>
      <c r="G19" s="47">
        <v>86.538939999999997</v>
      </c>
      <c r="H19" s="47"/>
      <c r="I19" s="63">
        <v>0.23799999999999999</v>
      </c>
    </row>
    <row r="20" spans="1:9" x14ac:dyDescent="0.25">
      <c r="A20" s="57" t="s">
        <v>3942</v>
      </c>
      <c r="B20" s="44">
        <v>35522.146569177443</v>
      </c>
      <c r="C20" s="58"/>
      <c r="D20" s="58"/>
      <c r="E20" s="45"/>
      <c r="F20" s="47"/>
      <c r="G20" s="47">
        <v>75.416820000000001</v>
      </c>
      <c r="H20" s="47"/>
      <c r="I20" s="63">
        <v>0.23400000000000001</v>
      </c>
    </row>
    <row r="21" spans="1:9" x14ac:dyDescent="0.25">
      <c r="A21" s="57" t="s">
        <v>3941</v>
      </c>
      <c r="B21" s="44">
        <v>38339.440077861393</v>
      </c>
      <c r="C21" s="58"/>
      <c r="D21" s="58"/>
      <c r="E21" s="45"/>
      <c r="F21" s="47"/>
      <c r="G21" s="47">
        <v>74.561269999999993</v>
      </c>
      <c r="H21" s="47"/>
      <c r="I21" s="63">
        <v>0.252</v>
      </c>
    </row>
    <row r="22" spans="1:9" x14ac:dyDescent="0.25">
      <c r="A22" s="57" t="s">
        <v>3940</v>
      </c>
      <c r="B22" s="44">
        <v>41119.673161954532</v>
      </c>
      <c r="C22" s="58"/>
      <c r="D22" s="58"/>
      <c r="E22" s="45"/>
      <c r="F22" s="47"/>
      <c r="G22" s="47">
        <v>74.277100000000004</v>
      </c>
      <c r="H22" s="47"/>
      <c r="I22" s="63">
        <v>0.27300000000000002</v>
      </c>
    </row>
    <row r="23" spans="1:9" x14ac:dyDescent="0.25">
      <c r="A23" s="57" t="s">
        <v>3939</v>
      </c>
      <c r="B23" s="44">
        <v>42238.722418887708</v>
      </c>
      <c r="C23" s="58"/>
      <c r="D23" s="58"/>
      <c r="E23" s="45"/>
      <c r="F23" s="47"/>
      <c r="G23" s="47">
        <v>61.329135999999998</v>
      </c>
      <c r="H23" s="47"/>
      <c r="I23" s="63">
        <v>0.26600000000000001</v>
      </c>
    </row>
    <row r="24" spans="1:9" x14ac:dyDescent="0.25">
      <c r="A24" s="57" t="s">
        <v>3938</v>
      </c>
      <c r="B24" s="44">
        <v>36997.358445766484</v>
      </c>
      <c r="C24" s="58"/>
      <c r="D24" s="58"/>
      <c r="E24" s="45"/>
      <c r="F24" s="47"/>
      <c r="G24" s="47">
        <v>53.070079999999997</v>
      </c>
      <c r="H24" s="47"/>
      <c r="I24" s="63">
        <v>0.251</v>
      </c>
    </row>
    <row r="25" spans="1:9" x14ac:dyDescent="0.25">
      <c r="A25" s="57" t="s">
        <v>3937</v>
      </c>
      <c r="B25" s="44">
        <v>38383.720921917433</v>
      </c>
      <c r="C25" s="58"/>
      <c r="D25" s="58"/>
      <c r="E25" s="45"/>
      <c r="F25" s="47"/>
      <c r="G25" s="47">
        <v>55.950763999999999</v>
      </c>
      <c r="H25" s="47"/>
      <c r="I25" s="63">
        <v>0.18099999999999999</v>
      </c>
    </row>
    <row r="26" spans="1:9" x14ac:dyDescent="0.25">
      <c r="A26" s="57" t="s">
        <v>3936</v>
      </c>
      <c r="B26" s="44">
        <v>40554.033922788563</v>
      </c>
      <c r="C26" s="58"/>
      <c r="D26" s="58"/>
      <c r="E26" s="45"/>
      <c r="F26" s="47"/>
      <c r="G26" s="47">
        <v>58.199142000000002</v>
      </c>
      <c r="H26" s="47"/>
      <c r="I26" s="63">
        <v>0.188</v>
      </c>
    </row>
    <row r="27" spans="1:9" x14ac:dyDescent="0.25">
      <c r="A27" s="57" t="s">
        <v>3935</v>
      </c>
      <c r="B27" s="44">
        <v>40652.279869849648</v>
      </c>
      <c r="C27" s="58"/>
      <c r="D27" s="58"/>
      <c r="E27" s="45"/>
      <c r="F27" s="47"/>
      <c r="G27" s="47">
        <v>54.860317000000002</v>
      </c>
      <c r="H27" s="47"/>
      <c r="I27" s="63">
        <v>0.187</v>
      </c>
    </row>
    <row r="28" spans="1:9" x14ac:dyDescent="0.25">
      <c r="A28" s="57" t="s">
        <v>3934</v>
      </c>
      <c r="B28" s="44">
        <v>40709.655855339071</v>
      </c>
      <c r="C28" s="58"/>
      <c r="D28" s="58"/>
      <c r="E28" s="45"/>
      <c r="F28" s="47"/>
      <c r="G28" s="47">
        <v>63.036472000000003</v>
      </c>
      <c r="H28" s="47"/>
      <c r="I28" s="63">
        <v>0.19900000000000001</v>
      </c>
    </row>
    <row r="29" spans="1:9" x14ac:dyDescent="0.25">
      <c r="A29" s="57" t="s">
        <v>3933</v>
      </c>
      <c r="B29" s="44">
        <v>37738.133443623265</v>
      </c>
      <c r="C29" s="58"/>
      <c r="D29" s="58"/>
      <c r="E29" s="45"/>
      <c r="F29" s="47"/>
      <c r="G29" s="47">
        <v>54.420929999999998</v>
      </c>
      <c r="H29" s="47"/>
      <c r="I29" s="63">
        <v>0.19</v>
      </c>
    </row>
    <row r="30" spans="1:9" x14ac:dyDescent="0.25">
      <c r="A30" s="57" t="s">
        <v>3932</v>
      </c>
      <c r="B30" s="44">
        <v>34160.484354145381</v>
      </c>
      <c r="C30" s="58"/>
      <c r="D30" s="58"/>
      <c r="E30" s="45"/>
      <c r="F30" s="47"/>
      <c r="G30" s="47">
        <v>50.486224999999997</v>
      </c>
      <c r="H30" s="47"/>
      <c r="I30" s="63">
        <v>0.219</v>
      </c>
    </row>
    <row r="31" spans="1:9" x14ac:dyDescent="0.25">
      <c r="A31" s="57" t="s">
        <v>3931</v>
      </c>
      <c r="B31" s="44">
        <v>35239.579270154369</v>
      </c>
      <c r="C31" s="58"/>
      <c r="D31" s="58"/>
      <c r="E31" s="45"/>
      <c r="F31" s="47"/>
      <c r="G31" s="47">
        <v>49.806429999999999</v>
      </c>
      <c r="H31" s="47"/>
      <c r="I31" s="63">
        <v>0.249</v>
      </c>
    </row>
    <row r="32" spans="1:9" x14ac:dyDescent="0.25">
      <c r="A32" s="57" t="s">
        <v>3930</v>
      </c>
      <c r="B32" s="44">
        <v>36300.84180503618</v>
      </c>
      <c r="C32" s="58"/>
      <c r="D32" s="58"/>
      <c r="E32" s="45"/>
      <c r="F32" s="47"/>
      <c r="G32" s="47">
        <v>51.122706999999998</v>
      </c>
      <c r="H32" s="47"/>
      <c r="I32" s="63">
        <v>0.26600000000000001</v>
      </c>
    </row>
    <row r="33" spans="1:9" x14ac:dyDescent="0.25">
      <c r="A33" s="57" t="s">
        <v>3929</v>
      </c>
      <c r="B33" s="44">
        <v>37439.881089367962</v>
      </c>
      <c r="C33" s="58"/>
      <c r="D33" s="58"/>
      <c r="E33" s="45"/>
      <c r="F33" s="47"/>
      <c r="G33" s="47">
        <v>47.404826999999997</v>
      </c>
      <c r="H33" s="47"/>
      <c r="I33" s="63">
        <v>0.29799999999999999</v>
      </c>
    </row>
    <row r="34" spans="1:9" x14ac:dyDescent="0.25">
      <c r="A34" s="57" t="s">
        <v>3928</v>
      </c>
      <c r="B34" s="44">
        <v>38537.909527446951</v>
      </c>
      <c r="C34" s="58"/>
      <c r="D34" s="58"/>
      <c r="E34" s="45"/>
      <c r="F34" s="47"/>
      <c r="G34" s="47">
        <v>47.431525999999998</v>
      </c>
      <c r="H34" s="47"/>
      <c r="I34" s="63">
        <v>0.34899999999999998</v>
      </c>
    </row>
    <row r="35" spans="1:9" x14ac:dyDescent="0.25">
      <c r="A35" s="57" t="s">
        <v>3927</v>
      </c>
      <c r="B35" s="44">
        <v>38658.509259840022</v>
      </c>
      <c r="C35" s="58"/>
      <c r="D35" s="58"/>
      <c r="E35" s="45"/>
      <c r="F35" s="47"/>
      <c r="G35" s="47">
        <v>30.995455</v>
      </c>
      <c r="H35" s="47"/>
      <c r="I35" s="63">
        <v>0.32800000000000001</v>
      </c>
    </row>
    <row r="36" spans="1:9" ht="15.75" thickBot="1" x14ac:dyDescent="0.3">
      <c r="A36" s="91" t="s">
        <v>3926</v>
      </c>
      <c r="B36" s="90">
        <v>40757.10615252531</v>
      </c>
      <c r="C36" s="89"/>
      <c r="D36" s="89"/>
      <c r="E36" s="88"/>
      <c r="F36" s="87"/>
      <c r="G36" s="87">
        <v>29.909427999999998</v>
      </c>
      <c r="H36" s="87"/>
      <c r="I36" s="86">
        <v>0.35199999999999998</v>
      </c>
    </row>
    <row r="37" spans="1:9" x14ac:dyDescent="0.25">
      <c r="A37" s="85" t="s">
        <v>3925</v>
      </c>
      <c r="B37" s="84">
        <v>10887.365445256219</v>
      </c>
      <c r="C37" s="83"/>
      <c r="D37" s="83"/>
      <c r="E37" s="82"/>
      <c r="F37" s="80"/>
      <c r="G37" s="80">
        <v>33.998399999999997</v>
      </c>
      <c r="H37" s="80"/>
      <c r="I37" s="79">
        <v>0.27100000000000002</v>
      </c>
    </row>
    <row r="38" spans="1:9" x14ac:dyDescent="0.25">
      <c r="A38" s="57" t="s">
        <v>3924</v>
      </c>
      <c r="B38" s="44">
        <v>11546.967756758631</v>
      </c>
      <c r="C38" s="58"/>
      <c r="D38" s="58"/>
      <c r="E38" s="45"/>
      <c r="F38" s="47"/>
      <c r="G38" s="47">
        <v>37.556908</v>
      </c>
      <c r="H38" s="47"/>
      <c r="I38" s="63">
        <v>0.255</v>
      </c>
    </row>
    <row r="39" spans="1:9" x14ac:dyDescent="0.25">
      <c r="A39" s="57" t="s">
        <v>3923</v>
      </c>
      <c r="B39" s="44">
        <v>12677.12456376555</v>
      </c>
      <c r="C39" s="58"/>
      <c r="D39" s="58"/>
      <c r="E39" s="45"/>
      <c r="F39" s="47"/>
      <c r="G39" s="47">
        <v>44.683636</v>
      </c>
      <c r="H39" s="47"/>
      <c r="I39" s="63">
        <v>0.216</v>
      </c>
    </row>
    <row r="40" spans="1:9" x14ac:dyDescent="0.25">
      <c r="A40" s="57" t="s">
        <v>3922</v>
      </c>
      <c r="B40" s="44">
        <v>14367.796545465902</v>
      </c>
      <c r="C40" s="58"/>
      <c r="D40" s="58"/>
      <c r="E40" s="45"/>
      <c r="F40" s="47"/>
      <c r="G40" s="47">
        <v>64.411410000000004</v>
      </c>
      <c r="H40" s="47"/>
      <c r="I40" s="63">
        <v>0.21</v>
      </c>
    </row>
    <row r="41" spans="1:9" x14ac:dyDescent="0.25">
      <c r="A41" s="57" t="s">
        <v>3921</v>
      </c>
      <c r="B41" s="44">
        <v>16377.235148274862</v>
      </c>
      <c r="C41" s="58"/>
      <c r="D41" s="58"/>
      <c r="E41" s="45"/>
      <c r="F41" s="47"/>
      <c r="G41" s="47">
        <v>48.96069</v>
      </c>
      <c r="H41" s="47"/>
      <c r="I41" s="63">
        <v>0.22600000000000001</v>
      </c>
    </row>
    <row r="42" spans="1:9" x14ac:dyDescent="0.25">
      <c r="A42" s="57" t="s">
        <v>3920</v>
      </c>
      <c r="B42" s="44">
        <v>18069.610955109831</v>
      </c>
      <c r="C42" s="58"/>
      <c r="D42" s="58"/>
      <c r="E42" s="45"/>
      <c r="F42" s="47"/>
      <c r="G42" s="78">
        <f>AVERAGE(G41,G43)</f>
        <v>58.281267499999998</v>
      </c>
      <c r="H42" s="47"/>
      <c r="I42" s="63">
        <v>0.216</v>
      </c>
    </row>
    <row r="43" spans="1:9" x14ac:dyDescent="0.25">
      <c r="A43" s="57" t="s">
        <v>3919</v>
      </c>
      <c r="B43" s="44">
        <v>20521.271660778955</v>
      </c>
      <c r="C43" s="58"/>
      <c r="D43" s="58"/>
      <c r="E43" s="45"/>
      <c r="F43" s="47"/>
      <c r="G43" s="47">
        <v>67.601844999999997</v>
      </c>
      <c r="H43" s="47"/>
      <c r="I43" s="63">
        <v>0.216</v>
      </c>
    </row>
    <row r="44" spans="1:9" x14ac:dyDescent="0.25">
      <c r="A44" s="57" t="s">
        <v>3918</v>
      </c>
      <c r="B44" s="44">
        <v>23131.526738047793</v>
      </c>
      <c r="C44" s="58"/>
      <c r="D44" s="58"/>
      <c r="E44" s="45"/>
      <c r="F44" s="47"/>
      <c r="G44" s="47">
        <v>63.439827000000001</v>
      </c>
      <c r="H44" s="47"/>
      <c r="I44" s="63">
        <v>0.216</v>
      </c>
    </row>
    <row r="45" spans="1:9" x14ac:dyDescent="0.25">
      <c r="A45" s="57" t="s">
        <v>3917</v>
      </c>
      <c r="B45" s="44">
        <v>26153.01446196781</v>
      </c>
      <c r="C45" s="58"/>
      <c r="D45" s="58"/>
      <c r="E45" s="45"/>
      <c r="F45" s="47"/>
      <c r="G45" s="47">
        <v>44.934128000000001</v>
      </c>
      <c r="H45" s="47"/>
      <c r="I45" s="63">
        <v>0.216</v>
      </c>
    </row>
    <row r="46" spans="1:9" x14ac:dyDescent="0.25">
      <c r="A46" s="57" t="s">
        <v>3916</v>
      </c>
      <c r="B46" s="44">
        <v>28032.537518638914</v>
      </c>
      <c r="C46" s="58"/>
      <c r="D46" s="58"/>
      <c r="E46" s="45"/>
      <c r="F46" s="47"/>
      <c r="G46" s="47">
        <v>75.751859999999994</v>
      </c>
      <c r="H46" s="47"/>
      <c r="I46" s="63">
        <v>0.219</v>
      </c>
    </row>
    <row r="47" spans="1:9" x14ac:dyDescent="0.25">
      <c r="A47" s="57" t="s">
        <v>3915</v>
      </c>
      <c r="B47" s="44">
        <v>23882.4175760299</v>
      </c>
      <c r="C47" s="58"/>
      <c r="D47" s="58"/>
      <c r="E47" s="45"/>
      <c r="F47" s="47"/>
      <c r="G47" s="47">
        <v>39.132342999999999</v>
      </c>
      <c r="H47" s="47"/>
      <c r="I47" s="63">
        <v>0.222</v>
      </c>
    </row>
    <row r="48" spans="1:9" x14ac:dyDescent="0.25">
      <c r="A48" s="57" t="s">
        <v>3914</v>
      </c>
      <c r="B48" s="44">
        <v>24478.907643025505</v>
      </c>
      <c r="C48" s="58"/>
      <c r="D48" s="58"/>
      <c r="E48" s="45"/>
      <c r="F48" s="47"/>
      <c r="G48" s="47">
        <v>46.159652999999999</v>
      </c>
      <c r="H48" s="47"/>
      <c r="I48" s="63">
        <v>0.22600000000000001</v>
      </c>
    </row>
    <row r="49" spans="1:9" x14ac:dyDescent="0.25">
      <c r="A49" s="57" t="s">
        <v>3913</v>
      </c>
      <c r="B49" s="44">
        <v>25781.955922235426</v>
      </c>
      <c r="C49" s="58"/>
      <c r="D49" s="58"/>
      <c r="E49" s="45"/>
      <c r="F49" s="47"/>
      <c r="G49" s="47">
        <v>41.311253000000001</v>
      </c>
      <c r="H49" s="47"/>
      <c r="I49" s="63">
        <v>0.23</v>
      </c>
    </row>
    <row r="50" spans="1:9" x14ac:dyDescent="0.25">
      <c r="A50" s="57" t="s">
        <v>3912</v>
      </c>
      <c r="B50" s="44">
        <v>27838.648690548387</v>
      </c>
      <c r="C50" s="58"/>
      <c r="D50" s="58"/>
      <c r="E50" s="45"/>
      <c r="F50" s="47"/>
      <c r="G50" s="47">
        <v>47.007506999999997</v>
      </c>
      <c r="H50" s="47"/>
      <c r="I50" s="63">
        <v>0.23599999999999999</v>
      </c>
    </row>
    <row r="51" spans="1:9" x14ac:dyDescent="0.25">
      <c r="A51" s="57" t="s">
        <v>3911</v>
      </c>
      <c r="B51" s="44">
        <v>28966.123120347329</v>
      </c>
      <c r="C51" s="58"/>
      <c r="D51" s="58"/>
      <c r="E51" s="45"/>
      <c r="F51" s="47"/>
      <c r="G51" s="47">
        <v>43.082859999999997</v>
      </c>
      <c r="H51" s="47"/>
      <c r="I51" s="63">
        <v>0.24099999999999999</v>
      </c>
    </row>
    <row r="52" spans="1:9" x14ac:dyDescent="0.25">
      <c r="A52" s="57" t="s">
        <v>3910</v>
      </c>
      <c r="B52" s="44">
        <v>30254.15927754316</v>
      </c>
      <c r="C52" s="58"/>
      <c r="D52" s="58"/>
      <c r="E52" s="45"/>
      <c r="F52" s="47"/>
      <c r="G52" s="47">
        <v>41.869427000000002</v>
      </c>
      <c r="H52" s="47"/>
      <c r="I52" s="63">
        <v>0.23899999999999999</v>
      </c>
    </row>
    <row r="53" spans="1:9" x14ac:dyDescent="0.25">
      <c r="A53" s="57" t="s">
        <v>3909</v>
      </c>
      <c r="B53" s="44">
        <v>31494.18773065112</v>
      </c>
      <c r="C53" s="58"/>
      <c r="D53" s="58"/>
      <c r="E53" s="45"/>
      <c r="F53" s="47"/>
      <c r="G53" s="47">
        <v>39.255222000000003</v>
      </c>
      <c r="H53" s="47"/>
      <c r="I53" s="63">
        <v>0.23599999999999999</v>
      </c>
    </row>
    <row r="54" spans="1:9" x14ac:dyDescent="0.25">
      <c r="A54" s="57" t="s">
        <v>3908</v>
      </c>
      <c r="B54" s="44">
        <v>31843.543485400816</v>
      </c>
      <c r="C54" s="58"/>
      <c r="D54" s="58"/>
      <c r="E54" s="45"/>
      <c r="F54" s="47"/>
      <c r="G54" s="47">
        <v>43.617213999999997</v>
      </c>
      <c r="H54" s="47"/>
      <c r="I54" s="63">
        <v>0.246</v>
      </c>
    </row>
    <row r="55" spans="1:9" x14ac:dyDescent="0.25">
      <c r="A55" s="57" t="s">
        <v>3907</v>
      </c>
      <c r="B55" s="44">
        <v>34599.311635441707</v>
      </c>
      <c r="C55" s="58"/>
      <c r="D55" s="58"/>
      <c r="E55" s="45"/>
      <c r="F55" s="47"/>
      <c r="G55" s="47">
        <v>37.518467000000001</v>
      </c>
      <c r="H55" s="47"/>
      <c r="I55" s="63">
        <v>0.25800000000000001</v>
      </c>
    </row>
    <row r="56" spans="1:9" x14ac:dyDescent="0.25">
      <c r="A56" s="57" t="s">
        <v>3906</v>
      </c>
      <c r="B56" s="44">
        <v>36811.014468566878</v>
      </c>
      <c r="C56" s="58"/>
      <c r="D56" s="58"/>
      <c r="E56" s="45"/>
      <c r="F56" s="47"/>
      <c r="G56" s="47">
        <v>35.606471999999997</v>
      </c>
      <c r="H56" s="47"/>
      <c r="I56" s="63">
        <v>0.67700000000000005</v>
      </c>
    </row>
    <row r="57" spans="1:9" x14ac:dyDescent="0.25">
      <c r="A57" s="57" t="s">
        <v>3905</v>
      </c>
      <c r="B57" s="44">
        <v>38701.532544118381</v>
      </c>
      <c r="C57" s="58"/>
      <c r="D57" s="58"/>
      <c r="E57" s="45"/>
      <c r="F57" s="47"/>
      <c r="G57" s="47">
        <v>39.707805999999998</v>
      </c>
      <c r="H57" s="47"/>
      <c r="I57" s="63">
        <v>0.77500000000000002</v>
      </c>
    </row>
    <row r="58" spans="1:9" x14ac:dyDescent="0.25">
      <c r="A58" s="57" t="s">
        <v>3904</v>
      </c>
      <c r="B58" s="44">
        <v>36562.952299365883</v>
      </c>
      <c r="C58" s="58"/>
      <c r="D58" s="58"/>
      <c r="E58" s="45"/>
      <c r="F58" s="47"/>
      <c r="G58" s="47">
        <v>22.455010000000001</v>
      </c>
      <c r="H58" s="47"/>
      <c r="I58" s="63">
        <v>0.70399999999999996</v>
      </c>
    </row>
    <row r="59" spans="1:9" ht="15.75" thickBot="1" x14ac:dyDescent="0.3">
      <c r="A59" s="91" t="s">
        <v>3903</v>
      </c>
      <c r="B59" s="90">
        <v>37622.457840044488</v>
      </c>
      <c r="C59" s="89"/>
      <c r="D59" s="89"/>
      <c r="E59" s="88"/>
      <c r="F59" s="87"/>
      <c r="G59" s="87">
        <v>14.331929000000001</v>
      </c>
      <c r="H59" s="87"/>
      <c r="I59" s="86">
        <v>0.71499999999999997</v>
      </c>
    </row>
    <row r="60" spans="1:9" x14ac:dyDescent="0.25">
      <c r="A60" s="85" t="s">
        <v>3902</v>
      </c>
      <c r="B60" s="84">
        <v>10722.494816812527</v>
      </c>
      <c r="C60" s="83"/>
      <c r="D60" s="83"/>
      <c r="E60" s="82"/>
      <c r="F60" s="80"/>
      <c r="G60" s="81">
        <v>23.694088717006075</v>
      </c>
      <c r="H60" s="80"/>
      <c r="I60" s="79">
        <v>4.4999999999999998E-2</v>
      </c>
    </row>
    <row r="61" spans="1:9" x14ac:dyDescent="0.25">
      <c r="A61" s="57" t="s">
        <v>3901</v>
      </c>
      <c r="B61" s="44">
        <v>11908.006468441634</v>
      </c>
      <c r="C61" s="58"/>
      <c r="D61" s="58"/>
      <c r="E61" s="45"/>
      <c r="F61" s="47"/>
      <c r="G61" s="78">
        <v>22.547096286656732</v>
      </c>
      <c r="H61" s="47"/>
      <c r="I61" s="63">
        <v>4.2000000000000003E-2</v>
      </c>
    </row>
    <row r="62" spans="1:9" x14ac:dyDescent="0.25">
      <c r="A62" s="57" t="s">
        <v>3900</v>
      </c>
      <c r="B62" s="44">
        <v>13058.220954497025</v>
      </c>
      <c r="C62" s="58"/>
      <c r="D62" s="58"/>
      <c r="E62" s="45"/>
      <c r="F62" s="47"/>
      <c r="G62" s="47">
        <v>24.510898999999998</v>
      </c>
      <c r="H62" s="47"/>
      <c r="I62" s="63">
        <v>4.2000000000000003E-2</v>
      </c>
    </row>
    <row r="63" spans="1:9" x14ac:dyDescent="0.25">
      <c r="A63" s="57" t="s">
        <v>3899</v>
      </c>
      <c r="B63" s="44">
        <v>14257.499630663297</v>
      </c>
      <c r="C63" s="58"/>
      <c r="D63" s="58"/>
      <c r="E63" s="45"/>
      <c r="F63" s="47"/>
      <c r="G63" s="47">
        <v>27.949883</v>
      </c>
      <c r="H63" s="47"/>
      <c r="I63" s="63">
        <v>4.2000000000000003E-2</v>
      </c>
    </row>
    <row r="64" spans="1:9" x14ac:dyDescent="0.25">
      <c r="A64" s="57" t="s">
        <v>3898</v>
      </c>
      <c r="B64" s="44">
        <v>15653.606202484056</v>
      </c>
      <c r="C64" s="58"/>
      <c r="D64" s="58"/>
      <c r="E64" s="45"/>
      <c r="F64" s="47"/>
      <c r="G64" s="47">
        <v>29.069990000000001</v>
      </c>
      <c r="H64" s="47"/>
      <c r="I64" s="63">
        <v>4.2000000000000003E-2</v>
      </c>
    </row>
    <row r="65" spans="1:9" x14ac:dyDescent="0.25">
      <c r="A65" s="57" t="s">
        <v>3897</v>
      </c>
      <c r="B65" s="44">
        <v>17154.92054973443</v>
      </c>
      <c r="C65" s="58"/>
      <c r="D65" s="58"/>
      <c r="E65" s="45"/>
      <c r="F65" s="47"/>
      <c r="G65" s="47">
        <v>31.556183000000001</v>
      </c>
      <c r="H65" s="47"/>
      <c r="I65" s="63">
        <v>4.2000000000000003E-2</v>
      </c>
    </row>
    <row r="66" spans="1:9" x14ac:dyDescent="0.25">
      <c r="A66" s="57" t="s">
        <v>3896</v>
      </c>
      <c r="B66" s="44">
        <v>21770.576733433263</v>
      </c>
      <c r="C66" s="58"/>
      <c r="D66" s="58"/>
      <c r="E66" s="45"/>
      <c r="F66" s="47"/>
      <c r="G66" s="47">
        <v>32.462119999999999</v>
      </c>
      <c r="H66" s="47"/>
      <c r="I66" s="63">
        <v>4.2000000000000003E-2</v>
      </c>
    </row>
    <row r="67" spans="1:9" x14ac:dyDescent="0.25">
      <c r="A67" s="57" t="s">
        <v>3895</v>
      </c>
      <c r="B67" s="44">
        <v>29235.950279917593</v>
      </c>
      <c r="C67" s="58"/>
      <c r="D67" s="58"/>
      <c r="E67" s="45"/>
      <c r="F67" s="47"/>
      <c r="G67" s="47">
        <v>28.071446999999999</v>
      </c>
      <c r="H67" s="47"/>
      <c r="I67" s="63">
        <v>4.2000000000000003E-2</v>
      </c>
    </row>
    <row r="68" spans="1:9" x14ac:dyDescent="0.25">
      <c r="A68" s="57" t="s">
        <v>3894</v>
      </c>
      <c r="B68" s="44">
        <v>37442.596417412569</v>
      </c>
      <c r="C68" s="58"/>
      <c r="D68" s="58"/>
      <c r="E68" s="45"/>
      <c r="F68" s="47"/>
      <c r="G68" s="47">
        <v>32.325614999999999</v>
      </c>
      <c r="H68" s="47"/>
      <c r="I68" s="63">
        <v>4.2999999999999997E-2</v>
      </c>
    </row>
    <row r="69" spans="1:9" x14ac:dyDescent="0.25">
      <c r="A69" s="57" t="s">
        <v>3893</v>
      </c>
      <c r="B69" s="44">
        <v>40810.807458577328</v>
      </c>
      <c r="C69" s="58"/>
      <c r="D69" s="58"/>
      <c r="E69" s="45"/>
      <c r="F69" s="47"/>
      <c r="G69" s="47">
        <v>25.111955999999999</v>
      </c>
      <c r="H69" s="47"/>
      <c r="I69" s="63">
        <v>4.5999999999999999E-2</v>
      </c>
    </row>
    <row r="70" spans="1:9" x14ac:dyDescent="0.25">
      <c r="A70" s="57" t="s">
        <v>3892</v>
      </c>
      <c r="B70" s="44">
        <v>43324.061990233473</v>
      </c>
      <c r="C70" s="58"/>
      <c r="D70" s="58"/>
      <c r="E70" s="45"/>
      <c r="F70" s="47"/>
      <c r="G70" s="47">
        <v>28.948543999999998</v>
      </c>
      <c r="H70" s="47"/>
      <c r="I70" s="63">
        <v>4.4999999999999998E-2</v>
      </c>
    </row>
    <row r="71" spans="1:9" x14ac:dyDescent="0.25">
      <c r="A71" s="57" t="s">
        <v>3891</v>
      </c>
      <c r="B71" s="44">
        <v>44893.000631554263</v>
      </c>
      <c r="C71" s="58"/>
      <c r="D71" s="58"/>
      <c r="E71" s="45"/>
      <c r="F71" s="47"/>
      <c r="G71" s="47">
        <v>27.497501</v>
      </c>
      <c r="H71" s="47"/>
      <c r="I71" s="63">
        <v>4.4999999999999998E-2</v>
      </c>
    </row>
    <row r="72" spans="1:9" x14ac:dyDescent="0.25">
      <c r="A72" s="57" t="s">
        <v>3890</v>
      </c>
      <c r="B72" s="44">
        <v>43993.170060678858</v>
      </c>
      <c r="C72" s="58"/>
      <c r="D72" s="58"/>
      <c r="E72" s="45"/>
      <c r="F72" s="47"/>
      <c r="G72" s="47">
        <v>20.621822000000002</v>
      </c>
      <c r="H72" s="47"/>
      <c r="I72" s="63">
        <v>4.4999999999999998E-2</v>
      </c>
    </row>
    <row r="73" spans="1:9" x14ac:dyDescent="0.25">
      <c r="A73" s="57" t="s">
        <v>3889</v>
      </c>
      <c r="B73" s="44">
        <v>43959.776234816251</v>
      </c>
      <c r="C73" s="58"/>
      <c r="D73" s="58"/>
      <c r="E73" s="45"/>
      <c r="F73" s="47"/>
      <c r="G73" s="47">
        <v>15.180942999999999</v>
      </c>
      <c r="H73" s="47"/>
      <c r="I73" s="63">
        <v>4.4999999999999998E-2</v>
      </c>
    </row>
    <row r="74" spans="1:9" x14ac:dyDescent="0.25">
      <c r="A74" s="57" t="s">
        <v>3888</v>
      </c>
      <c r="B74" s="44">
        <v>45682.224868122947</v>
      </c>
      <c r="C74" s="58"/>
      <c r="D74" s="58"/>
      <c r="E74" s="45"/>
      <c r="F74" s="47"/>
      <c r="G74" s="47">
        <v>16.225529999999999</v>
      </c>
      <c r="H74" s="47"/>
      <c r="I74" s="63">
        <v>3.2000000000000001E-2</v>
      </c>
    </row>
    <row r="75" spans="1:9" x14ac:dyDescent="0.25">
      <c r="A75" s="57" t="s">
        <v>3887</v>
      </c>
      <c r="B75" s="44">
        <v>45842.677472665237</v>
      </c>
      <c r="C75" s="58"/>
      <c r="D75" s="58"/>
      <c r="E75" s="45"/>
      <c r="F75" s="47"/>
      <c r="G75" s="47">
        <v>17.245132000000002</v>
      </c>
      <c r="H75" s="47"/>
      <c r="I75" s="63">
        <v>3.2000000000000001E-2</v>
      </c>
    </row>
    <row r="76" spans="1:9" x14ac:dyDescent="0.25">
      <c r="A76" s="57" t="s">
        <v>3886</v>
      </c>
      <c r="B76" s="44">
        <v>45412.850831691692</v>
      </c>
      <c r="C76" s="58"/>
      <c r="D76" s="58"/>
      <c r="E76" s="45"/>
      <c r="F76" s="47"/>
      <c r="G76" s="47">
        <v>18.654665000000001</v>
      </c>
      <c r="H76" s="47"/>
      <c r="I76" s="63">
        <v>3.2000000000000001E-2</v>
      </c>
    </row>
    <row r="77" spans="1:9" x14ac:dyDescent="0.25">
      <c r="A77" s="57" t="s">
        <v>3885</v>
      </c>
      <c r="B77" s="44">
        <v>42819.32158785651</v>
      </c>
      <c r="C77" s="58"/>
      <c r="D77" s="58"/>
      <c r="E77" s="45"/>
      <c r="F77" s="47"/>
      <c r="G77" s="47">
        <v>14.434276000000001</v>
      </c>
      <c r="H77" s="47"/>
      <c r="I77" s="63">
        <v>3.1E-2</v>
      </c>
    </row>
    <row r="78" spans="1:9" x14ac:dyDescent="0.25">
      <c r="A78" s="57" t="s">
        <v>3884</v>
      </c>
      <c r="B78" s="44">
        <v>42154.48186357801</v>
      </c>
      <c r="C78" s="58"/>
      <c r="D78" s="58"/>
      <c r="E78" s="45"/>
      <c r="F78" s="47"/>
      <c r="G78" s="47">
        <v>20.255037000000002</v>
      </c>
      <c r="H78" s="47"/>
      <c r="I78" s="63">
        <v>3.5999999999999997E-2</v>
      </c>
    </row>
    <row r="79" spans="1:9" x14ac:dyDescent="0.25">
      <c r="A79" s="57" t="s">
        <v>3883</v>
      </c>
      <c r="B79" s="44">
        <v>42012.758962310618</v>
      </c>
      <c r="C79" s="58"/>
      <c r="D79" s="58"/>
      <c r="E79" s="45"/>
      <c r="F79" s="47"/>
      <c r="G79" s="47">
        <v>15.267139</v>
      </c>
      <c r="H79" s="47"/>
      <c r="I79" s="63">
        <v>2.9000000000000001E-2</v>
      </c>
    </row>
    <row r="80" spans="1:9" x14ac:dyDescent="0.25">
      <c r="A80" s="57" t="s">
        <v>3882</v>
      </c>
      <c r="B80" s="44">
        <v>40898.647279216799</v>
      </c>
      <c r="C80" s="58"/>
      <c r="D80" s="58"/>
      <c r="E80" s="45"/>
      <c r="F80" s="47"/>
      <c r="G80" s="47">
        <v>14.365624</v>
      </c>
      <c r="H80" s="47"/>
      <c r="I80" s="63">
        <v>0.04</v>
      </c>
    </row>
    <row r="81" spans="1:9" x14ac:dyDescent="0.25">
      <c r="A81" s="57" t="s">
        <v>3881</v>
      </c>
      <c r="B81" s="44">
        <v>40288.501035444853</v>
      </c>
      <c r="C81" s="58"/>
      <c r="D81" s="58"/>
      <c r="E81" s="45"/>
      <c r="F81" s="47"/>
      <c r="G81" s="47">
        <v>8.7506485000000005</v>
      </c>
      <c r="H81" s="47"/>
      <c r="I81" s="63">
        <v>0.04</v>
      </c>
    </row>
    <row r="82" spans="1:9" ht="15.75" thickBot="1" x14ac:dyDescent="0.3">
      <c r="A82" s="91" t="s">
        <v>3880</v>
      </c>
      <c r="B82" s="90">
        <v>41228.019233314204</v>
      </c>
      <c r="C82" s="89"/>
      <c r="D82" s="89"/>
      <c r="E82" s="88"/>
      <c r="F82" s="87"/>
      <c r="G82" s="87">
        <v>11.538843</v>
      </c>
      <c r="H82" s="87"/>
      <c r="I82" s="86">
        <v>5.7000000000000002E-2</v>
      </c>
    </row>
    <row r="83" spans="1:9" x14ac:dyDescent="0.25">
      <c r="A83" s="85" t="s">
        <v>3879</v>
      </c>
      <c r="B83" s="84">
        <v>25559.460860081592</v>
      </c>
      <c r="C83" s="83"/>
      <c r="D83" s="83"/>
      <c r="E83" s="82"/>
      <c r="F83" s="80"/>
      <c r="G83" s="80">
        <v>96.33032</v>
      </c>
      <c r="H83" s="80"/>
      <c r="I83" s="79">
        <v>0.27</v>
      </c>
    </row>
    <row r="84" spans="1:9" x14ac:dyDescent="0.25">
      <c r="A84" s="57" t="s">
        <v>3878</v>
      </c>
      <c r="B84" s="44">
        <v>26487.251732245782</v>
      </c>
      <c r="C84" s="58"/>
      <c r="D84" s="58"/>
      <c r="E84" s="45"/>
      <c r="F84" s="47"/>
      <c r="G84" s="47">
        <v>96.914249999999996</v>
      </c>
      <c r="H84" s="47"/>
      <c r="I84" s="63">
        <v>0.26</v>
      </c>
    </row>
    <row r="85" spans="1:9" x14ac:dyDescent="0.25">
      <c r="A85" s="57" t="s">
        <v>3877</v>
      </c>
      <c r="B85" s="44">
        <v>27227.118487262658</v>
      </c>
      <c r="C85" s="58"/>
      <c r="D85" s="58"/>
      <c r="E85" s="45"/>
      <c r="F85" s="47"/>
      <c r="G85" s="47">
        <v>91.165633999999997</v>
      </c>
      <c r="H85" s="47"/>
      <c r="I85" s="63">
        <v>0.28299999999999997</v>
      </c>
    </row>
    <row r="86" spans="1:9" x14ac:dyDescent="0.25">
      <c r="A86" s="57" t="s">
        <v>3876</v>
      </c>
      <c r="B86" s="44">
        <v>28147.69243083636</v>
      </c>
      <c r="C86" s="58"/>
      <c r="D86" s="58"/>
      <c r="E86" s="45"/>
      <c r="F86" s="47"/>
      <c r="G86" s="47">
        <v>88.304435999999995</v>
      </c>
      <c r="H86" s="47"/>
      <c r="I86" s="63">
        <v>0.27300000000000002</v>
      </c>
    </row>
    <row r="87" spans="1:9" x14ac:dyDescent="0.25">
      <c r="A87" s="57" t="s">
        <v>3875</v>
      </c>
      <c r="B87" s="44">
        <v>29727.036362755814</v>
      </c>
      <c r="C87" s="58"/>
      <c r="D87" s="58"/>
      <c r="E87" s="45"/>
      <c r="F87" s="47"/>
      <c r="G87" s="47">
        <v>107.49184</v>
      </c>
      <c r="H87" s="47"/>
      <c r="I87" s="63">
        <v>0.27300000000000002</v>
      </c>
    </row>
    <row r="88" spans="1:9" x14ac:dyDescent="0.25">
      <c r="A88" s="57" t="s">
        <v>3874</v>
      </c>
      <c r="B88" s="44">
        <v>32720.581376700437</v>
      </c>
      <c r="C88" s="58"/>
      <c r="D88" s="58"/>
      <c r="E88" s="45"/>
      <c r="F88" s="47"/>
      <c r="G88" s="47">
        <v>106.50306</v>
      </c>
      <c r="H88" s="47"/>
      <c r="I88" s="63">
        <v>0.26</v>
      </c>
    </row>
    <row r="89" spans="1:9" x14ac:dyDescent="0.25">
      <c r="A89" s="57" t="s">
        <v>3873</v>
      </c>
      <c r="B89" s="44">
        <v>35378.213162261265</v>
      </c>
      <c r="C89" s="58"/>
      <c r="D89" s="58"/>
      <c r="E89" s="45"/>
      <c r="F89" s="47"/>
      <c r="G89" s="47">
        <v>117.3609</v>
      </c>
      <c r="H89" s="47"/>
      <c r="I89" s="63">
        <v>0.26</v>
      </c>
    </row>
    <row r="90" spans="1:9" x14ac:dyDescent="0.25">
      <c r="A90" s="57" t="s">
        <v>3872</v>
      </c>
      <c r="B90" s="44">
        <v>38463.718191782085</v>
      </c>
      <c r="C90" s="58"/>
      <c r="D90" s="58"/>
      <c r="E90" s="45"/>
      <c r="F90" s="47"/>
      <c r="G90" s="47">
        <v>120.30745</v>
      </c>
      <c r="H90" s="47"/>
      <c r="I90" s="63">
        <v>0.26</v>
      </c>
    </row>
    <row r="91" spans="1:9" x14ac:dyDescent="0.25">
      <c r="A91" s="57" t="s">
        <v>3871</v>
      </c>
      <c r="B91" s="44">
        <v>41252.567352348735</v>
      </c>
      <c r="C91" s="58"/>
      <c r="D91" s="58"/>
      <c r="E91" s="45"/>
      <c r="F91" s="47"/>
      <c r="G91" s="47">
        <v>142.98813999999999</v>
      </c>
      <c r="H91" s="47"/>
      <c r="I91" s="63">
        <v>0.25900000000000001</v>
      </c>
    </row>
    <row r="92" spans="1:9" x14ac:dyDescent="0.25">
      <c r="A92" s="57" t="s">
        <v>3870</v>
      </c>
      <c r="B92" s="44">
        <v>44874.449775845809</v>
      </c>
      <c r="C92" s="58"/>
      <c r="D92" s="58"/>
      <c r="E92" s="45"/>
      <c r="F92" s="47"/>
      <c r="G92" s="47">
        <v>154.27322000000001</v>
      </c>
      <c r="H92" s="47"/>
      <c r="I92" s="63">
        <v>0.25900000000000001</v>
      </c>
    </row>
    <row r="93" spans="1:9" x14ac:dyDescent="0.25">
      <c r="A93" s="57" t="s">
        <v>3869</v>
      </c>
      <c r="B93" s="44">
        <v>44426.123200995418</v>
      </c>
      <c r="C93" s="58"/>
      <c r="D93" s="58"/>
      <c r="E93" s="45"/>
      <c r="F93" s="47"/>
      <c r="G93" s="47">
        <v>179.65280000000001</v>
      </c>
      <c r="H93" s="47"/>
      <c r="I93" s="63">
        <v>0.25900000000000001</v>
      </c>
    </row>
    <row r="94" spans="1:9" x14ac:dyDescent="0.25">
      <c r="A94" s="57" t="s">
        <v>3868</v>
      </c>
      <c r="B94" s="44">
        <v>47690.370118241342</v>
      </c>
      <c r="C94" s="58"/>
      <c r="D94" s="58"/>
      <c r="E94" s="45"/>
      <c r="F94" s="47"/>
      <c r="G94" s="47">
        <v>180.75460000000001</v>
      </c>
      <c r="H94" s="47"/>
      <c r="I94" s="63">
        <v>0.25900000000000001</v>
      </c>
    </row>
    <row r="95" spans="1:9" x14ac:dyDescent="0.25">
      <c r="A95" s="57" t="s">
        <v>3867</v>
      </c>
      <c r="B95" s="44">
        <v>50110.78820024227</v>
      </c>
      <c r="C95" s="58"/>
      <c r="D95" s="58"/>
      <c r="E95" s="45"/>
      <c r="F95" s="47"/>
      <c r="G95" s="47">
        <v>177.70712</v>
      </c>
      <c r="H95" s="47"/>
      <c r="I95" s="63">
        <v>0.26300000000000001</v>
      </c>
    </row>
    <row r="96" spans="1:9" x14ac:dyDescent="0.25">
      <c r="A96" s="57" t="s">
        <v>3866</v>
      </c>
      <c r="B96" s="44">
        <v>50855.055929471368</v>
      </c>
      <c r="C96" s="58"/>
      <c r="D96" s="58"/>
      <c r="E96" s="45"/>
      <c r="F96" s="47"/>
      <c r="G96" s="47">
        <v>173.41063</v>
      </c>
      <c r="H96" s="47"/>
      <c r="I96" s="63">
        <v>0.27600000000000002</v>
      </c>
    </row>
    <row r="97" spans="1:9" x14ac:dyDescent="0.25">
      <c r="A97" s="57" t="s">
        <v>3865</v>
      </c>
      <c r="B97" s="44">
        <v>51313.967135335974</v>
      </c>
      <c r="C97" s="58"/>
      <c r="D97" s="58"/>
      <c r="E97" s="45"/>
      <c r="F97" s="47"/>
      <c r="G97" s="47">
        <v>153.64545000000001</v>
      </c>
      <c r="H97" s="47"/>
      <c r="I97" s="63">
        <v>0.254</v>
      </c>
    </row>
    <row r="98" spans="1:9" x14ac:dyDescent="0.25">
      <c r="A98" s="57" t="s">
        <v>3864</v>
      </c>
      <c r="B98" s="44">
        <v>52135.80327464451</v>
      </c>
      <c r="C98" s="58"/>
      <c r="D98" s="58"/>
      <c r="E98" s="45"/>
      <c r="F98" s="47"/>
      <c r="G98" s="47">
        <v>67.259895</v>
      </c>
      <c r="H98" s="47"/>
      <c r="I98" s="63">
        <v>0.254</v>
      </c>
    </row>
    <row r="99" spans="1:9" x14ac:dyDescent="0.25">
      <c r="A99" s="57" t="s">
        <v>3863</v>
      </c>
      <c r="B99" s="44">
        <v>50055.644900461069</v>
      </c>
      <c r="C99" s="58"/>
      <c r="D99" s="58"/>
      <c r="E99" s="45"/>
      <c r="F99" s="47"/>
      <c r="G99" s="47">
        <v>55.97587</v>
      </c>
      <c r="H99" s="47"/>
      <c r="I99" s="63">
        <v>0.254</v>
      </c>
    </row>
    <row r="100" spans="1:9" x14ac:dyDescent="0.25">
      <c r="A100" s="57" t="s">
        <v>3862</v>
      </c>
      <c r="B100" s="44">
        <v>48741.533777665391</v>
      </c>
      <c r="C100" s="58"/>
      <c r="D100" s="58"/>
      <c r="E100" s="45"/>
      <c r="F100" s="47"/>
      <c r="G100" s="47">
        <v>46.868026999999998</v>
      </c>
      <c r="H100" s="47"/>
      <c r="I100" s="63">
        <v>0.28100000000000003</v>
      </c>
    </row>
    <row r="101" spans="1:9" x14ac:dyDescent="0.25">
      <c r="A101" s="57" t="s">
        <v>3861</v>
      </c>
      <c r="B101" s="44">
        <v>49942.016830013468</v>
      </c>
      <c r="C101" s="58"/>
      <c r="D101" s="58"/>
      <c r="E101" s="45"/>
      <c r="F101" s="47"/>
      <c r="G101" s="47">
        <v>44.705979999999997</v>
      </c>
      <c r="H101" s="47"/>
      <c r="I101" s="63">
        <v>0.27700000000000002</v>
      </c>
    </row>
    <row r="102" spans="1:9" x14ac:dyDescent="0.25">
      <c r="A102" s="57" t="s">
        <v>3860</v>
      </c>
      <c r="B102" s="44">
        <v>51231.39653984586</v>
      </c>
      <c r="C102" s="58"/>
      <c r="D102" s="58"/>
      <c r="E102" s="45"/>
      <c r="F102" s="47"/>
      <c r="G102" s="47">
        <v>46.722355</v>
      </c>
      <c r="H102" s="47"/>
      <c r="I102" s="63">
        <v>0.27800000000000002</v>
      </c>
    </row>
    <row r="103" spans="1:9" x14ac:dyDescent="0.25">
      <c r="A103" s="57" t="s">
        <v>3859</v>
      </c>
      <c r="B103" s="44">
        <v>51851.880268358538</v>
      </c>
      <c r="C103" s="58"/>
      <c r="D103" s="58"/>
      <c r="E103" s="45"/>
      <c r="F103" s="47"/>
      <c r="G103" s="47">
        <v>30.804310000000001</v>
      </c>
      <c r="H103" s="47"/>
      <c r="I103" s="63">
        <v>0.28999999999999998</v>
      </c>
    </row>
    <row r="104" spans="1:9" x14ac:dyDescent="0.25">
      <c r="A104" s="57" t="s">
        <v>3858</v>
      </c>
      <c r="B104" s="44">
        <v>51802.601879759997</v>
      </c>
      <c r="C104" s="58"/>
      <c r="D104" s="58"/>
      <c r="E104" s="45"/>
      <c r="F104" s="47"/>
      <c r="G104" s="47">
        <v>32.905166999999999</v>
      </c>
      <c r="H104" s="47"/>
      <c r="I104" s="63">
        <v>0.13200000000000001</v>
      </c>
    </row>
    <row r="105" spans="1:9" ht="15.75" thickBot="1" x14ac:dyDescent="0.3">
      <c r="A105" s="91" t="s">
        <v>3857</v>
      </c>
      <c r="B105" s="90">
        <v>53297.287249750858</v>
      </c>
      <c r="C105" s="89"/>
      <c r="D105" s="89"/>
      <c r="E105" s="88"/>
      <c r="F105" s="87"/>
      <c r="G105" s="87">
        <v>28.815519999999999</v>
      </c>
      <c r="H105" s="87"/>
      <c r="I105" s="86">
        <v>0.1</v>
      </c>
    </row>
    <row r="106" spans="1:9" x14ac:dyDescent="0.25">
      <c r="A106" s="85" t="s">
        <v>3856</v>
      </c>
      <c r="B106" s="84">
        <v>29438.856427646151</v>
      </c>
      <c r="C106" s="83"/>
      <c r="D106" s="83"/>
      <c r="E106" s="82"/>
      <c r="F106" s="80"/>
      <c r="G106" s="80">
        <v>5.538157</v>
      </c>
      <c r="H106" s="80"/>
      <c r="I106" s="79">
        <v>0.38600000000000001</v>
      </c>
    </row>
    <row r="107" spans="1:9" x14ac:dyDescent="0.25">
      <c r="A107" s="57" t="s">
        <v>3855</v>
      </c>
      <c r="B107" s="44">
        <v>30994.467134607945</v>
      </c>
      <c r="C107" s="58"/>
      <c r="D107" s="58"/>
      <c r="E107" s="45"/>
      <c r="F107" s="47"/>
      <c r="G107" s="47">
        <v>7.4174122999999996</v>
      </c>
      <c r="H107" s="47"/>
      <c r="I107" s="63">
        <v>0.39400000000000002</v>
      </c>
    </row>
    <row r="108" spans="1:9" x14ac:dyDescent="0.25">
      <c r="A108" s="57" t="s">
        <v>3854</v>
      </c>
      <c r="B108" s="44">
        <v>31815.855253172787</v>
      </c>
      <c r="C108" s="58"/>
      <c r="D108" s="58"/>
      <c r="E108" s="45"/>
      <c r="F108" s="47"/>
      <c r="G108" s="47">
        <v>12.395884000000001</v>
      </c>
      <c r="H108" s="47"/>
      <c r="I108" s="63">
        <v>0.48</v>
      </c>
    </row>
    <row r="109" spans="1:9" x14ac:dyDescent="0.25">
      <c r="A109" s="57" t="s">
        <v>3853</v>
      </c>
      <c r="B109" s="44">
        <v>33355.388145545068</v>
      </c>
      <c r="C109" s="58"/>
      <c r="D109" s="58"/>
      <c r="E109" s="45"/>
      <c r="F109" s="47"/>
      <c r="G109" s="78">
        <f>AVERAGE(G108,G110)</f>
        <v>10.022255000000001</v>
      </c>
      <c r="H109" s="47"/>
      <c r="I109" s="63">
        <v>0.48099999999999998</v>
      </c>
    </row>
    <row r="110" spans="1:9" x14ac:dyDescent="0.25">
      <c r="A110" s="57" t="s">
        <v>3852</v>
      </c>
      <c r="B110" s="44">
        <v>34829.772710823498</v>
      </c>
      <c r="C110" s="58"/>
      <c r="D110" s="58"/>
      <c r="E110" s="45"/>
      <c r="F110" s="47"/>
      <c r="G110" s="47">
        <v>7.6486260000000001</v>
      </c>
      <c r="H110" s="47"/>
      <c r="I110" s="63">
        <v>0.47</v>
      </c>
    </row>
    <row r="111" spans="1:9" x14ac:dyDescent="0.25">
      <c r="A111" s="57" t="s">
        <v>3851</v>
      </c>
      <c r="B111" s="44">
        <v>37512.023639985964</v>
      </c>
      <c r="C111" s="58"/>
      <c r="D111" s="58"/>
      <c r="E111" s="45"/>
      <c r="F111" s="47"/>
      <c r="G111" s="47">
        <v>12.068963</v>
      </c>
      <c r="H111" s="47"/>
      <c r="I111" s="63">
        <v>0.435</v>
      </c>
    </row>
    <row r="112" spans="1:9" x14ac:dyDescent="0.25">
      <c r="A112" s="57" t="s">
        <v>3850</v>
      </c>
      <c r="B112" s="44">
        <v>39610.8112280282</v>
      </c>
      <c r="C112" s="58"/>
      <c r="D112" s="58"/>
      <c r="E112" s="45"/>
      <c r="F112" s="47"/>
      <c r="G112" s="47">
        <v>16.119983999999999</v>
      </c>
      <c r="H112" s="47"/>
      <c r="I112" s="63">
        <v>0.44900000000000001</v>
      </c>
    </row>
    <row r="113" spans="1:9" x14ac:dyDescent="0.25">
      <c r="A113" s="57" t="s">
        <v>3849</v>
      </c>
      <c r="B113" s="44">
        <v>42284.618823802251</v>
      </c>
      <c r="C113" s="58"/>
      <c r="D113" s="58"/>
      <c r="E113" s="45"/>
      <c r="F113" s="47"/>
      <c r="G113" s="47">
        <v>13.553186999999999</v>
      </c>
      <c r="H113" s="47"/>
      <c r="I113" s="63">
        <v>0.443</v>
      </c>
    </row>
    <row r="114" spans="1:9" x14ac:dyDescent="0.25">
      <c r="A114" s="57" t="s">
        <v>3848</v>
      </c>
      <c r="B114" s="44">
        <v>43195.051534001381</v>
      </c>
      <c r="C114" s="58"/>
      <c r="D114" s="58"/>
      <c r="E114" s="45"/>
      <c r="F114" s="47"/>
      <c r="G114" s="78">
        <f>AVERAGE(G113,G115)</f>
        <v>14.2574665</v>
      </c>
      <c r="H114" s="47"/>
      <c r="I114" s="63">
        <v>0.443</v>
      </c>
    </row>
    <row r="115" spans="1:9" x14ac:dyDescent="0.25">
      <c r="A115" s="57" t="s">
        <v>3847</v>
      </c>
      <c r="B115" s="44">
        <v>42006.482335886591</v>
      </c>
      <c r="C115" s="58"/>
      <c r="D115" s="58"/>
      <c r="E115" s="45"/>
      <c r="F115" s="47"/>
      <c r="G115" s="47">
        <v>14.961746</v>
      </c>
      <c r="H115" s="47"/>
      <c r="I115" s="63">
        <v>0.44700000000000001</v>
      </c>
    </row>
    <row r="116" spans="1:9" x14ac:dyDescent="0.25">
      <c r="A116" s="57" t="s">
        <v>3846</v>
      </c>
      <c r="B116" s="44">
        <v>41848.335879385791</v>
      </c>
      <c r="C116" s="58"/>
      <c r="D116" s="58"/>
      <c r="E116" s="45"/>
      <c r="F116" s="47"/>
      <c r="G116" s="78">
        <f>AVERAGE(G115,G117)</f>
        <v>14.827847</v>
      </c>
      <c r="H116" s="47"/>
      <c r="I116" s="63">
        <v>0.44600000000000001</v>
      </c>
    </row>
    <row r="117" spans="1:9" x14ac:dyDescent="0.25">
      <c r="A117" s="57" t="s">
        <v>3845</v>
      </c>
      <c r="B117" s="44">
        <v>44083.754342863511</v>
      </c>
      <c r="C117" s="58"/>
      <c r="D117" s="58"/>
      <c r="E117" s="45"/>
      <c r="F117" s="47"/>
      <c r="G117" s="47">
        <v>14.693948000000001</v>
      </c>
      <c r="H117" s="47"/>
      <c r="I117" s="63">
        <v>0.442</v>
      </c>
    </row>
    <row r="118" spans="1:9" x14ac:dyDescent="0.25">
      <c r="A118" s="57" t="s">
        <v>3844</v>
      </c>
      <c r="B118" s="44">
        <v>45794.812376690279</v>
      </c>
      <c r="C118" s="58"/>
      <c r="D118" s="58"/>
      <c r="E118" s="45"/>
      <c r="F118" s="47"/>
      <c r="G118" s="47">
        <v>11.487672</v>
      </c>
      <c r="H118" s="47"/>
      <c r="I118" s="63">
        <v>0.442</v>
      </c>
    </row>
    <row r="119" spans="1:9" x14ac:dyDescent="0.25">
      <c r="A119" s="57" t="s">
        <v>3843</v>
      </c>
      <c r="B119" s="44">
        <v>46079.613717143977</v>
      </c>
      <c r="C119" s="58"/>
      <c r="D119" s="58"/>
      <c r="E119" s="45"/>
      <c r="F119" s="47"/>
      <c r="G119" s="47">
        <v>0.54431010000000002</v>
      </c>
      <c r="H119" s="47"/>
      <c r="I119" s="63">
        <v>0.442</v>
      </c>
    </row>
    <row r="120" spans="1:9" x14ac:dyDescent="0.25">
      <c r="A120" s="57" t="s">
        <v>3842</v>
      </c>
      <c r="B120" s="44">
        <v>47827.308968425037</v>
      </c>
      <c r="C120" s="58"/>
      <c r="D120" s="58"/>
      <c r="E120" s="45"/>
      <c r="F120" s="47"/>
      <c r="G120" s="47">
        <v>1.9350038000000001</v>
      </c>
      <c r="H120" s="47"/>
      <c r="I120" s="63">
        <v>0.45100000000000001</v>
      </c>
    </row>
    <row r="121" spans="1:9" x14ac:dyDescent="0.25">
      <c r="A121" s="57" t="s">
        <v>3841</v>
      </c>
      <c r="B121" s="44">
        <v>47910.778668932209</v>
      </c>
      <c r="C121" s="58"/>
      <c r="D121" s="58"/>
      <c r="E121" s="45"/>
      <c r="F121" s="47"/>
      <c r="G121" s="47">
        <v>11.481153000000001</v>
      </c>
      <c r="H121" s="47"/>
      <c r="I121" s="63">
        <v>0.45100000000000001</v>
      </c>
    </row>
    <row r="122" spans="1:9" x14ac:dyDescent="0.25">
      <c r="A122" s="57" t="s">
        <v>3840</v>
      </c>
      <c r="B122" s="44">
        <v>50634.008841399474</v>
      </c>
      <c r="C122" s="58"/>
      <c r="D122" s="58"/>
      <c r="E122" s="45"/>
      <c r="F122" s="47"/>
      <c r="G122" s="78">
        <f>AVERAGE(G121,G123)</f>
        <v>14.358826499999999</v>
      </c>
      <c r="H122" s="47"/>
      <c r="I122" s="63">
        <v>0.44900000000000001</v>
      </c>
    </row>
    <row r="123" spans="1:9" x14ac:dyDescent="0.25">
      <c r="A123" s="57" t="s">
        <v>3839</v>
      </c>
      <c r="B123" s="44">
        <v>51421.452264870495</v>
      </c>
      <c r="C123" s="58"/>
      <c r="D123" s="58"/>
      <c r="E123" s="45"/>
      <c r="F123" s="47"/>
      <c r="G123" s="47">
        <v>17.236499999999999</v>
      </c>
      <c r="H123" s="47"/>
      <c r="I123" s="63">
        <v>0.45800000000000002</v>
      </c>
    </row>
    <row r="124" spans="1:9" x14ac:dyDescent="0.25">
      <c r="A124" s="57" t="s">
        <v>3838</v>
      </c>
      <c r="B124" s="44">
        <v>50371.483759177238</v>
      </c>
      <c r="C124" s="58"/>
      <c r="D124" s="58"/>
      <c r="E124" s="45"/>
      <c r="F124" s="47"/>
      <c r="G124" s="47">
        <v>25.290514000000002</v>
      </c>
      <c r="H124" s="47"/>
      <c r="I124" s="63">
        <v>0.46400000000000002</v>
      </c>
    </row>
    <row r="125" spans="1:9" x14ac:dyDescent="0.25">
      <c r="A125" s="57" t="s">
        <v>3837</v>
      </c>
      <c r="B125" s="44">
        <v>51724.872407727635</v>
      </c>
      <c r="C125" s="58"/>
      <c r="D125" s="58"/>
      <c r="E125" s="45"/>
      <c r="F125" s="47"/>
      <c r="G125" s="47">
        <v>24.704923999999998</v>
      </c>
      <c r="H125" s="47"/>
      <c r="I125" s="63">
        <v>0.45400000000000001</v>
      </c>
    </row>
    <row r="126" spans="1:9" x14ac:dyDescent="0.25">
      <c r="A126" s="57" t="s">
        <v>3836</v>
      </c>
      <c r="B126" s="44">
        <v>50966.853799170894</v>
      </c>
      <c r="C126" s="58"/>
      <c r="D126" s="58"/>
      <c r="E126" s="45"/>
      <c r="F126" s="47"/>
      <c r="G126" s="47">
        <v>13.389996</v>
      </c>
      <c r="H126" s="47"/>
      <c r="I126" s="63">
        <v>0.39800000000000002</v>
      </c>
    </row>
    <row r="127" spans="1:9" x14ac:dyDescent="0.25">
      <c r="A127" s="57" t="s">
        <v>3835</v>
      </c>
      <c r="B127" s="44">
        <v>50409.094648688268</v>
      </c>
      <c r="C127" s="58"/>
      <c r="D127" s="58"/>
      <c r="E127" s="45"/>
      <c r="F127" s="47"/>
      <c r="G127" s="47">
        <v>15.067456999999999</v>
      </c>
      <c r="H127" s="47"/>
      <c r="I127" s="63">
        <v>0.40600000000000003</v>
      </c>
    </row>
    <row r="128" spans="1:9" ht="15.75" thickBot="1" x14ac:dyDescent="0.3">
      <c r="A128" s="91" t="s">
        <v>3834</v>
      </c>
      <c r="B128" s="90">
        <v>50949.324673582196</v>
      </c>
      <c r="C128" s="89"/>
      <c r="D128" s="89"/>
      <c r="E128" s="88"/>
      <c r="F128" s="87"/>
      <c r="G128" s="87">
        <v>16.203253</v>
      </c>
      <c r="H128" s="87"/>
      <c r="I128" s="86">
        <v>0.39200000000000002</v>
      </c>
    </row>
    <row r="129" spans="1:9" x14ac:dyDescent="0.25">
      <c r="A129" s="85" t="s">
        <v>3833</v>
      </c>
      <c r="B129" s="84">
        <v>32728.690748966736</v>
      </c>
      <c r="C129" s="83"/>
      <c r="D129" s="83"/>
      <c r="E129" s="82"/>
      <c r="F129" s="80"/>
      <c r="G129" s="80">
        <v>34.549095000000001</v>
      </c>
      <c r="H129" s="80"/>
      <c r="I129" s="79">
        <v>0.79300000000000004</v>
      </c>
    </row>
    <row r="130" spans="1:9" x14ac:dyDescent="0.25">
      <c r="A130" s="57" t="s">
        <v>3832</v>
      </c>
      <c r="B130" s="44">
        <v>35709.868701156389</v>
      </c>
      <c r="C130" s="58"/>
      <c r="D130" s="58"/>
      <c r="E130" s="45"/>
      <c r="F130" s="47"/>
      <c r="G130" s="47">
        <v>28.52664</v>
      </c>
      <c r="H130" s="47"/>
      <c r="I130" s="63">
        <v>0.79300000000000004</v>
      </c>
    </row>
    <row r="131" spans="1:9" x14ac:dyDescent="0.25">
      <c r="A131" s="57" t="s">
        <v>3831</v>
      </c>
      <c r="B131" s="44">
        <v>38461.396706989581</v>
      </c>
      <c r="C131" s="58"/>
      <c r="D131" s="58"/>
      <c r="E131" s="45"/>
      <c r="F131" s="47"/>
      <c r="G131" s="47">
        <v>35.221508</v>
      </c>
      <c r="H131" s="47"/>
      <c r="I131" s="63">
        <v>0.77600000000000002</v>
      </c>
    </row>
    <row r="132" spans="1:9" x14ac:dyDescent="0.25">
      <c r="A132" s="57" t="s">
        <v>3830</v>
      </c>
      <c r="B132" s="44">
        <v>40930.730396481675</v>
      </c>
      <c r="C132" s="58"/>
      <c r="D132" s="58"/>
      <c r="E132" s="45"/>
      <c r="F132" s="47"/>
      <c r="G132" s="47">
        <v>36.239136000000002</v>
      </c>
      <c r="H132" s="47"/>
      <c r="I132" s="63">
        <v>0.77600000000000002</v>
      </c>
    </row>
    <row r="133" spans="1:9" x14ac:dyDescent="0.25">
      <c r="A133" s="57" t="s">
        <v>3829</v>
      </c>
      <c r="B133" s="44">
        <v>41759.453040128545</v>
      </c>
      <c r="C133" s="58"/>
      <c r="D133" s="58"/>
      <c r="E133" s="45"/>
      <c r="F133" s="47"/>
      <c r="G133" s="47">
        <v>35.111007999999998</v>
      </c>
      <c r="H133" s="47"/>
      <c r="I133" s="63">
        <v>0.77600000000000002</v>
      </c>
    </row>
    <row r="134" spans="1:9" x14ac:dyDescent="0.25">
      <c r="A134" s="57" t="s">
        <v>3828</v>
      </c>
      <c r="B134" s="44">
        <v>43222.848554675445</v>
      </c>
      <c r="C134" s="58"/>
      <c r="D134" s="58"/>
      <c r="E134" s="45"/>
      <c r="F134" s="47"/>
      <c r="G134" s="47">
        <v>33.437953999999998</v>
      </c>
      <c r="H134" s="47"/>
      <c r="I134" s="63">
        <v>0.77600000000000002</v>
      </c>
    </row>
    <row r="135" spans="1:9" x14ac:dyDescent="0.25">
      <c r="A135" s="57" t="s">
        <v>3827</v>
      </c>
      <c r="B135" s="44">
        <v>46242.628632524182</v>
      </c>
      <c r="C135" s="58"/>
      <c r="D135" s="58"/>
      <c r="E135" s="45"/>
      <c r="F135" s="47"/>
      <c r="G135" s="47">
        <v>33.396369999999997</v>
      </c>
      <c r="H135" s="47"/>
      <c r="I135" s="63">
        <v>0.77600000000000002</v>
      </c>
    </row>
    <row r="136" spans="1:9" x14ac:dyDescent="0.25">
      <c r="A136" s="57" t="s">
        <v>3826</v>
      </c>
      <c r="B136" s="44">
        <v>47518.727677208277</v>
      </c>
      <c r="C136" s="58"/>
      <c r="D136" s="58"/>
      <c r="E136" s="45"/>
      <c r="F136" s="47"/>
      <c r="G136" s="47">
        <v>31.29008</v>
      </c>
      <c r="H136" s="47"/>
      <c r="I136" s="63">
        <v>0.78500000000000003</v>
      </c>
    </row>
    <row r="137" spans="1:9" x14ac:dyDescent="0.25">
      <c r="A137" s="57" t="s">
        <v>3825</v>
      </c>
      <c r="B137" s="44">
        <v>48644.143895164205</v>
      </c>
      <c r="C137" s="58"/>
      <c r="D137" s="58"/>
      <c r="E137" s="45"/>
      <c r="F137" s="47"/>
      <c r="G137" s="47">
        <v>27.335024000000001</v>
      </c>
      <c r="H137" s="47"/>
      <c r="I137" s="63">
        <v>0.78500000000000003</v>
      </c>
    </row>
    <row r="138" spans="1:9" x14ac:dyDescent="0.25">
      <c r="A138" s="57" t="s">
        <v>3824</v>
      </c>
      <c r="B138" s="44">
        <v>50145.02442301203</v>
      </c>
      <c r="C138" s="58"/>
      <c r="D138" s="58"/>
      <c r="E138" s="45"/>
      <c r="F138" s="47"/>
      <c r="G138" s="47">
        <v>32.443367000000002</v>
      </c>
      <c r="H138" s="47"/>
      <c r="I138" s="63">
        <v>0.78200000000000003</v>
      </c>
    </row>
    <row r="139" spans="1:9" x14ac:dyDescent="0.25">
      <c r="A139" s="57" t="s">
        <v>3823</v>
      </c>
      <c r="B139" s="44">
        <v>50198.732882237862</v>
      </c>
      <c r="C139" s="58"/>
      <c r="D139" s="58"/>
      <c r="E139" s="45"/>
      <c r="F139" s="47"/>
      <c r="G139" s="47">
        <v>31.697227000000002</v>
      </c>
      <c r="H139" s="47"/>
      <c r="I139" s="63">
        <v>0.70899999999999996</v>
      </c>
    </row>
    <row r="140" spans="1:9" x14ac:dyDescent="0.25">
      <c r="A140" s="57" t="s">
        <v>3822</v>
      </c>
      <c r="B140" s="44">
        <v>53009.862184814789</v>
      </c>
      <c r="C140" s="58"/>
      <c r="D140" s="58"/>
      <c r="E140" s="45"/>
      <c r="F140" s="47"/>
      <c r="G140" s="47">
        <v>32.006233000000002</v>
      </c>
      <c r="H140" s="47"/>
      <c r="I140" s="63">
        <v>0.69699999999999995</v>
      </c>
    </row>
    <row r="141" spans="1:9" x14ac:dyDescent="0.25">
      <c r="A141" s="57" t="s">
        <v>3821</v>
      </c>
      <c r="B141" s="44">
        <v>56070.37132711149</v>
      </c>
      <c r="C141" s="58"/>
      <c r="D141" s="58"/>
      <c r="E141" s="45"/>
      <c r="F141" s="47"/>
      <c r="G141" s="47">
        <v>34.733600000000003</v>
      </c>
      <c r="H141" s="47"/>
      <c r="I141" s="63">
        <v>0.7</v>
      </c>
    </row>
    <row r="142" spans="1:9" x14ac:dyDescent="0.25">
      <c r="A142" s="57" t="s">
        <v>3820</v>
      </c>
      <c r="B142" s="44">
        <v>56938.364598493194</v>
      </c>
      <c r="C142" s="58"/>
      <c r="D142" s="58"/>
      <c r="E142" s="45"/>
      <c r="F142" s="47"/>
      <c r="G142" s="47">
        <v>32.717503000000001</v>
      </c>
      <c r="H142" s="47"/>
      <c r="I142" s="63">
        <v>0.71199999999999997</v>
      </c>
    </row>
    <row r="143" spans="1:9" x14ac:dyDescent="0.25">
      <c r="A143" s="57" t="s">
        <v>3819</v>
      </c>
      <c r="B143" s="44">
        <v>56593.008314728228</v>
      </c>
      <c r="C143" s="58"/>
      <c r="D143" s="58"/>
      <c r="E143" s="45"/>
      <c r="F143" s="47"/>
      <c r="G143" s="47">
        <v>37.948270000000001</v>
      </c>
      <c r="H143" s="47"/>
      <c r="I143" s="63">
        <v>0.72299999999999998</v>
      </c>
    </row>
    <row r="144" spans="1:9" x14ac:dyDescent="0.25">
      <c r="A144" s="57" t="s">
        <v>3818</v>
      </c>
      <c r="B144" s="44">
        <v>56237.839757840884</v>
      </c>
      <c r="C144" s="58"/>
      <c r="D144" s="58"/>
      <c r="E144" s="45"/>
      <c r="F144" s="47"/>
      <c r="G144" s="47">
        <v>29.570782000000001</v>
      </c>
      <c r="H144" s="47"/>
      <c r="I144" s="63">
        <v>0.73899999999999999</v>
      </c>
    </row>
    <row r="145" spans="1:9" x14ac:dyDescent="0.25">
      <c r="A145" s="57" t="s">
        <v>3817</v>
      </c>
      <c r="B145" s="44">
        <v>57104.035011567707</v>
      </c>
      <c r="C145" s="58"/>
      <c r="D145" s="58"/>
      <c r="E145" s="45"/>
      <c r="F145" s="47"/>
      <c r="G145" s="47">
        <v>38.307600000000001</v>
      </c>
      <c r="H145" s="47"/>
      <c r="I145" s="63">
        <v>0.72099999999999997</v>
      </c>
    </row>
    <row r="146" spans="1:9" x14ac:dyDescent="0.25">
      <c r="A146" s="57" t="s">
        <v>3816</v>
      </c>
      <c r="B146" s="44">
        <v>59037.222289535312</v>
      </c>
      <c r="C146" s="58"/>
      <c r="D146" s="58"/>
      <c r="E146" s="45"/>
      <c r="F146" s="47"/>
      <c r="G146" s="47">
        <v>31.74173</v>
      </c>
      <c r="H146" s="47"/>
      <c r="I146" s="63">
        <v>0.70599999999999996</v>
      </c>
    </row>
    <row r="147" spans="1:9" x14ac:dyDescent="0.25">
      <c r="A147" s="57" t="s">
        <v>3815</v>
      </c>
      <c r="B147" s="44">
        <v>57993.436821697833</v>
      </c>
      <c r="C147" s="58"/>
      <c r="D147" s="58"/>
      <c r="E147" s="45"/>
      <c r="F147" s="47"/>
      <c r="G147" s="47">
        <v>28.124186000000002</v>
      </c>
      <c r="H147" s="47"/>
      <c r="I147" s="63">
        <v>0.69099999999999995</v>
      </c>
    </row>
    <row r="148" spans="1:9" x14ac:dyDescent="0.25">
      <c r="A148" s="57" t="s">
        <v>3814</v>
      </c>
      <c r="B148" s="44">
        <v>59414.759900868339</v>
      </c>
      <c r="C148" s="58"/>
      <c r="D148" s="58"/>
      <c r="E148" s="45"/>
      <c r="F148" s="47"/>
      <c r="G148" s="47">
        <v>25.290049</v>
      </c>
      <c r="H148" s="47"/>
      <c r="I148" s="63">
        <v>0.67</v>
      </c>
    </row>
    <row r="149" spans="1:9" x14ac:dyDescent="0.25">
      <c r="A149" s="57" t="s">
        <v>3813</v>
      </c>
      <c r="B149" s="44">
        <v>60215.620188112822</v>
      </c>
      <c r="C149" s="58"/>
      <c r="D149" s="58"/>
      <c r="E149" s="45"/>
      <c r="F149" s="47"/>
      <c r="G149" s="47">
        <v>26.373491000000001</v>
      </c>
      <c r="H149" s="47"/>
      <c r="I149" s="63">
        <v>0.64300000000000002</v>
      </c>
    </row>
    <row r="150" spans="1:9" x14ac:dyDescent="0.25">
      <c r="A150" s="57" t="s">
        <v>3812</v>
      </c>
      <c r="B150" s="44">
        <v>59780.290948356065</v>
      </c>
      <c r="C150" s="58"/>
      <c r="D150" s="58"/>
      <c r="E150" s="45"/>
      <c r="F150" s="47"/>
      <c r="G150" s="47">
        <v>34.244705000000003</v>
      </c>
      <c r="H150" s="47"/>
      <c r="I150" s="63">
        <v>0.64400000000000002</v>
      </c>
    </row>
    <row r="151" spans="1:9" ht="15.75" thickBot="1" x14ac:dyDescent="0.3">
      <c r="A151" s="91" t="s">
        <v>3811</v>
      </c>
      <c r="B151" s="90">
        <v>65312.372456795143</v>
      </c>
      <c r="C151" s="89"/>
      <c r="D151" s="89"/>
      <c r="E151" s="88"/>
      <c r="F151" s="87"/>
      <c r="G151" s="87">
        <v>23.962135</v>
      </c>
      <c r="H151" s="87"/>
      <c r="I151" s="86">
        <v>0.63100000000000001</v>
      </c>
    </row>
    <row r="152" spans="1:9" x14ac:dyDescent="0.25">
      <c r="A152" s="85" t="s">
        <v>3810</v>
      </c>
      <c r="B152" s="84">
        <v>27839.036026896953</v>
      </c>
      <c r="C152" s="83"/>
      <c r="D152" s="83"/>
      <c r="E152" s="82"/>
      <c r="F152" s="80"/>
      <c r="G152" s="80">
        <v>88.619384999999994</v>
      </c>
      <c r="H152" s="80"/>
      <c r="I152" s="79">
        <v>0.17799999999999999</v>
      </c>
    </row>
    <row r="153" spans="1:9" x14ac:dyDescent="0.25">
      <c r="A153" s="57" t="s">
        <v>3809</v>
      </c>
      <c r="B153" s="44">
        <v>30301.704502285545</v>
      </c>
      <c r="C153" s="58"/>
      <c r="D153" s="58"/>
      <c r="E153" s="45"/>
      <c r="F153" s="47"/>
      <c r="G153" s="47">
        <v>91.820459999999997</v>
      </c>
      <c r="H153" s="47"/>
      <c r="I153" s="63">
        <v>0.189</v>
      </c>
    </row>
    <row r="154" spans="1:9" x14ac:dyDescent="0.25">
      <c r="A154" s="57" t="s">
        <v>3808</v>
      </c>
      <c r="B154" s="44">
        <v>33407.194588628459</v>
      </c>
      <c r="C154" s="58"/>
      <c r="D154" s="58"/>
      <c r="E154" s="45"/>
      <c r="F154" s="47"/>
      <c r="G154" s="47">
        <v>105.16128999999999</v>
      </c>
      <c r="H154" s="47"/>
      <c r="I154" s="63">
        <v>0.19</v>
      </c>
    </row>
    <row r="155" spans="1:9" x14ac:dyDescent="0.25">
      <c r="A155" s="57" t="s">
        <v>3807</v>
      </c>
      <c r="B155" s="44">
        <v>35982.794447108332</v>
      </c>
      <c r="C155" s="58"/>
      <c r="D155" s="58"/>
      <c r="E155" s="45"/>
      <c r="F155" s="47"/>
      <c r="G155" s="47">
        <v>103.91837</v>
      </c>
      <c r="H155" s="47"/>
      <c r="I155" s="63">
        <v>0.186</v>
      </c>
    </row>
    <row r="156" spans="1:9" x14ac:dyDescent="0.25">
      <c r="A156" s="57" t="s">
        <v>3806</v>
      </c>
      <c r="B156" s="44">
        <v>38627.977465326607</v>
      </c>
      <c r="C156" s="58"/>
      <c r="D156" s="58"/>
      <c r="E156" s="45"/>
      <c r="F156" s="47"/>
      <c r="G156" s="47">
        <v>110.01050600000001</v>
      </c>
      <c r="H156" s="47"/>
      <c r="I156" s="63">
        <v>0.17299999999999999</v>
      </c>
    </row>
    <row r="157" spans="1:9" x14ac:dyDescent="0.25">
      <c r="A157" s="57" t="s">
        <v>3805</v>
      </c>
      <c r="B157" s="44">
        <v>41616.668676555339</v>
      </c>
      <c r="C157" s="58"/>
      <c r="D157" s="58"/>
      <c r="E157" s="45"/>
      <c r="F157" s="47"/>
      <c r="G157" s="47">
        <v>113.130325</v>
      </c>
      <c r="H157" s="47"/>
      <c r="I157" s="63">
        <v>0.183</v>
      </c>
    </row>
    <row r="158" spans="1:9" x14ac:dyDescent="0.25">
      <c r="A158" s="57" t="s">
        <v>3804</v>
      </c>
      <c r="B158" s="44">
        <v>45095.314059655298</v>
      </c>
      <c r="C158" s="58"/>
      <c r="D158" s="58"/>
      <c r="E158" s="45"/>
      <c r="F158" s="47"/>
      <c r="G158" s="47">
        <v>97.277410000000003</v>
      </c>
      <c r="H158" s="47"/>
      <c r="I158" s="63">
        <v>0.17699999999999999</v>
      </c>
    </row>
    <row r="159" spans="1:9" x14ac:dyDescent="0.25">
      <c r="A159" s="57" t="s">
        <v>3803</v>
      </c>
      <c r="B159" s="44">
        <v>48842.741163400242</v>
      </c>
      <c r="C159" s="58"/>
      <c r="D159" s="58"/>
      <c r="E159" s="45"/>
      <c r="F159" s="47"/>
      <c r="G159" s="47">
        <v>90.565796000000006</v>
      </c>
      <c r="H159" s="47"/>
      <c r="I159" s="63">
        <v>0.18099999999999999</v>
      </c>
    </row>
    <row r="160" spans="1:9" x14ac:dyDescent="0.25">
      <c r="A160" s="57" t="s">
        <v>3802</v>
      </c>
      <c r="B160" s="44">
        <v>51661.0590459835</v>
      </c>
      <c r="C160" s="58"/>
      <c r="D160" s="58"/>
      <c r="E160" s="45"/>
      <c r="F160" s="47"/>
      <c r="G160" s="47">
        <v>102.02336</v>
      </c>
      <c r="H160" s="47"/>
      <c r="I160" s="63">
        <v>0.17199999999999999</v>
      </c>
    </row>
    <row r="161" spans="1:9" x14ac:dyDescent="0.25">
      <c r="A161" s="57" t="s">
        <v>3801</v>
      </c>
      <c r="B161" s="44">
        <v>51512.249271521017</v>
      </c>
      <c r="C161" s="58"/>
      <c r="D161" s="58"/>
      <c r="E161" s="45"/>
      <c r="F161" s="47"/>
      <c r="G161" s="47">
        <v>91.562873999999994</v>
      </c>
      <c r="H161" s="47"/>
      <c r="I161" s="63">
        <v>0.17499999999999999</v>
      </c>
    </row>
    <row r="162" spans="1:9" x14ac:dyDescent="0.25">
      <c r="A162" s="57" t="s">
        <v>3800</v>
      </c>
      <c r="B162" s="44">
        <v>51239.915147263557</v>
      </c>
      <c r="C162" s="58"/>
      <c r="D162" s="58"/>
      <c r="E162" s="45"/>
      <c r="F162" s="47"/>
      <c r="G162" s="47">
        <v>92.242800000000003</v>
      </c>
      <c r="H162" s="47"/>
      <c r="I162" s="63">
        <v>0.17499999999999999</v>
      </c>
    </row>
    <row r="163" spans="1:9" x14ac:dyDescent="0.25">
      <c r="A163" s="57" t="s">
        <v>3799</v>
      </c>
      <c r="B163" s="44">
        <v>54008.950825460677</v>
      </c>
      <c r="C163" s="58"/>
      <c r="D163" s="58"/>
      <c r="E163" s="45"/>
      <c r="F163" s="47"/>
      <c r="G163" s="47">
        <v>101.69692000000001</v>
      </c>
      <c r="H163" s="47"/>
      <c r="I163" s="63">
        <v>0.17499999999999999</v>
      </c>
    </row>
    <row r="164" spans="1:9" x14ac:dyDescent="0.25">
      <c r="A164" s="57" t="s">
        <v>3798</v>
      </c>
      <c r="B164" s="44">
        <v>57295.189854937904</v>
      </c>
      <c r="C164" s="58"/>
      <c r="D164" s="58"/>
      <c r="E164" s="45"/>
      <c r="F164" s="47"/>
      <c r="G164" s="47">
        <v>83.901970000000006</v>
      </c>
      <c r="H164" s="47"/>
      <c r="I164" s="63">
        <v>0.17100000000000001</v>
      </c>
    </row>
    <row r="165" spans="1:9" x14ac:dyDescent="0.25">
      <c r="A165" s="57" t="s">
        <v>3797</v>
      </c>
      <c r="B165" s="44">
        <v>59582.183732010271</v>
      </c>
      <c r="C165" s="58"/>
      <c r="D165" s="58"/>
      <c r="E165" s="45"/>
      <c r="F165" s="47"/>
      <c r="G165" s="78">
        <f>AVERAGE(G164,G166)</f>
        <v>94.528755000000004</v>
      </c>
      <c r="H165" s="47"/>
      <c r="I165" s="63">
        <v>0.17599999999999999</v>
      </c>
    </row>
    <row r="166" spans="1:9" x14ac:dyDescent="0.25">
      <c r="A166" s="57" t="s">
        <v>3796</v>
      </c>
      <c r="B166" s="44">
        <v>62699.491385725232</v>
      </c>
      <c r="C166" s="58"/>
      <c r="D166" s="58"/>
      <c r="E166" s="45"/>
      <c r="F166" s="47"/>
      <c r="G166" s="47">
        <v>105.15554</v>
      </c>
      <c r="H166" s="47"/>
      <c r="I166" s="63">
        <v>0.17399999999999999</v>
      </c>
    </row>
    <row r="167" spans="1:9" x14ac:dyDescent="0.25">
      <c r="A167" s="57" t="s">
        <v>3795</v>
      </c>
      <c r="B167" s="44">
        <v>64838.935863816121</v>
      </c>
      <c r="C167" s="58"/>
      <c r="D167" s="58"/>
      <c r="E167" s="45"/>
      <c r="F167" s="47"/>
      <c r="G167" s="47">
        <v>99.020615000000006</v>
      </c>
      <c r="H167" s="47"/>
      <c r="I167" s="63">
        <v>0.17399999999999999</v>
      </c>
    </row>
    <row r="168" spans="1:9" x14ac:dyDescent="0.25">
      <c r="A168" s="57" t="s">
        <v>3794</v>
      </c>
      <c r="B168" s="44">
        <v>65157.515309077571</v>
      </c>
      <c r="C168" s="58"/>
      <c r="D168" s="58"/>
      <c r="E168" s="45"/>
      <c r="F168" s="47"/>
      <c r="G168" s="47">
        <v>71.260739999999998</v>
      </c>
      <c r="H168" s="47"/>
      <c r="I168" s="63">
        <v>0.17799999999999999</v>
      </c>
    </row>
    <row r="169" spans="1:9" x14ac:dyDescent="0.25">
      <c r="A169" s="57" t="s">
        <v>3793</v>
      </c>
      <c r="B169" s="44">
        <v>65548.531954668302</v>
      </c>
      <c r="C169" s="58"/>
      <c r="D169" s="58"/>
      <c r="E169" s="45"/>
      <c r="F169" s="47"/>
      <c r="G169" s="47">
        <v>54.926949999999998</v>
      </c>
      <c r="H169" s="47"/>
      <c r="I169" s="63">
        <v>0.17399999999999999</v>
      </c>
    </row>
    <row r="170" spans="1:9" x14ac:dyDescent="0.25">
      <c r="A170" s="57" t="s">
        <v>3792</v>
      </c>
      <c r="B170" s="44">
        <v>67840.842467132898</v>
      </c>
      <c r="C170" s="58"/>
      <c r="D170" s="58"/>
      <c r="E170" s="45"/>
      <c r="F170" s="47"/>
      <c r="G170" s="47">
        <v>57.603619999999999</v>
      </c>
      <c r="H170" s="47"/>
      <c r="I170" s="63">
        <v>0.17799999999999999</v>
      </c>
    </row>
    <row r="171" spans="1:9" x14ac:dyDescent="0.25">
      <c r="A171" s="57" t="s">
        <v>3791</v>
      </c>
      <c r="B171" s="44">
        <v>70197.643123682632</v>
      </c>
      <c r="C171" s="58"/>
      <c r="D171" s="58"/>
      <c r="E171" s="45"/>
      <c r="F171" s="47"/>
      <c r="G171" s="47">
        <v>42.560997</v>
      </c>
      <c r="H171" s="47"/>
      <c r="I171" s="63">
        <v>0.17299999999999999</v>
      </c>
    </row>
    <row r="172" spans="1:9" x14ac:dyDescent="0.25">
      <c r="A172" s="57" t="s">
        <v>3790</v>
      </c>
      <c r="B172" s="44">
        <v>72825.905973541609</v>
      </c>
      <c r="C172" s="58"/>
      <c r="D172" s="58"/>
      <c r="E172" s="45"/>
      <c r="F172" s="47"/>
      <c r="G172" s="78">
        <f>AVERAGE(G171,G173)</f>
        <v>42.435180500000001</v>
      </c>
      <c r="H172" s="47"/>
      <c r="I172" s="63">
        <v>0.19500000000000001</v>
      </c>
    </row>
    <row r="173" spans="1:9" x14ac:dyDescent="0.25">
      <c r="A173" s="57" t="s">
        <v>3789</v>
      </c>
      <c r="B173" s="44">
        <v>71403.313182678918</v>
      </c>
      <c r="C173" s="58"/>
      <c r="D173" s="58"/>
      <c r="E173" s="45"/>
      <c r="F173" s="47"/>
      <c r="G173" s="47">
        <v>42.309364000000002</v>
      </c>
      <c r="H173" s="47"/>
      <c r="I173" s="63">
        <v>0.20399999999999999</v>
      </c>
    </row>
    <row r="174" spans="1:9" ht="15.75" thickBot="1" x14ac:dyDescent="0.3">
      <c r="A174" s="91" t="s">
        <v>3788</v>
      </c>
      <c r="B174" s="90">
        <v>73264.223430320373</v>
      </c>
      <c r="C174" s="89"/>
      <c r="D174" s="89"/>
      <c r="E174" s="88"/>
      <c r="F174" s="87"/>
      <c r="G174" s="92">
        <v>42.22</v>
      </c>
      <c r="H174" s="87"/>
      <c r="I174" s="86">
        <v>0.20799999999999999</v>
      </c>
    </row>
    <row r="175" spans="1:9" x14ac:dyDescent="0.25">
      <c r="A175" s="85" t="s">
        <v>3787</v>
      </c>
      <c r="B175" s="84">
        <v>34575.2982105142</v>
      </c>
      <c r="C175" s="83"/>
      <c r="D175" s="83"/>
      <c r="E175" s="82"/>
      <c r="F175" s="80"/>
      <c r="G175" s="80">
        <v>37.504787</v>
      </c>
      <c r="H175" s="80"/>
      <c r="I175" s="79">
        <v>0.89100000000000001</v>
      </c>
    </row>
    <row r="176" spans="1:9" x14ac:dyDescent="0.25">
      <c r="A176" s="57" t="s">
        <v>3786</v>
      </c>
      <c r="B176" s="44">
        <v>37799.932971304661</v>
      </c>
      <c r="C176" s="58"/>
      <c r="D176" s="58"/>
      <c r="E176" s="45"/>
      <c r="F176" s="47"/>
      <c r="G176" s="47">
        <v>40.960720000000002</v>
      </c>
      <c r="H176" s="47"/>
      <c r="I176" s="63">
        <v>0.89300000000000002</v>
      </c>
    </row>
    <row r="177" spans="1:9" x14ac:dyDescent="0.25">
      <c r="A177" s="57" t="s">
        <v>3785</v>
      </c>
      <c r="B177" s="44">
        <v>39915.551624099629</v>
      </c>
      <c r="C177" s="58"/>
      <c r="D177" s="58"/>
      <c r="E177" s="45"/>
      <c r="F177" s="47"/>
      <c r="G177" s="47">
        <v>49.591926999999998</v>
      </c>
      <c r="H177" s="47"/>
      <c r="I177" s="63">
        <v>0.89300000000000002</v>
      </c>
    </row>
    <row r="178" spans="1:9" x14ac:dyDescent="0.25">
      <c r="A178" s="57" t="s">
        <v>3784</v>
      </c>
      <c r="B178" s="44">
        <v>41873.356225597352</v>
      </c>
      <c r="C178" s="58"/>
      <c r="D178" s="58"/>
      <c r="E178" s="45"/>
      <c r="F178" s="47"/>
      <c r="G178" s="47">
        <v>64.484229999999997</v>
      </c>
      <c r="H178" s="47"/>
      <c r="I178" s="63">
        <v>0.89800000000000002</v>
      </c>
    </row>
    <row r="179" spans="1:9" x14ac:dyDescent="0.25">
      <c r="A179" s="57" t="s">
        <v>3783</v>
      </c>
      <c r="B179" s="44">
        <v>45293.776194932361</v>
      </c>
      <c r="C179" s="58"/>
      <c r="D179" s="58"/>
      <c r="E179" s="45"/>
      <c r="F179" s="47"/>
      <c r="G179" s="47">
        <v>39.662790000000001</v>
      </c>
      <c r="H179" s="47"/>
      <c r="I179" s="63">
        <v>0.90400000000000003</v>
      </c>
    </row>
    <row r="180" spans="1:9" x14ac:dyDescent="0.25">
      <c r="A180" s="57" t="s">
        <v>3782</v>
      </c>
      <c r="B180" s="44">
        <v>48843.172053500144</v>
      </c>
      <c r="C180" s="58"/>
      <c r="D180" s="58"/>
      <c r="E180" s="45"/>
      <c r="F180" s="47"/>
      <c r="G180" s="47">
        <v>47.714709999999997</v>
      </c>
      <c r="H180" s="47"/>
      <c r="I180" s="63">
        <v>0.90900000000000003</v>
      </c>
    </row>
    <row r="181" spans="1:9" x14ac:dyDescent="0.25">
      <c r="A181" s="57" t="s">
        <v>3781</v>
      </c>
      <c r="B181" s="44">
        <v>53406.012813435678</v>
      </c>
      <c r="C181" s="58"/>
      <c r="D181" s="58"/>
      <c r="E181" s="45"/>
      <c r="F181" s="47"/>
      <c r="G181" s="47">
        <v>50.153033999999998</v>
      </c>
      <c r="H181" s="47"/>
      <c r="I181" s="63">
        <v>0.91600000000000004</v>
      </c>
    </row>
    <row r="182" spans="1:9" x14ac:dyDescent="0.25">
      <c r="A182" s="57" t="s">
        <v>3780</v>
      </c>
      <c r="B182" s="44">
        <v>56456.939478226072</v>
      </c>
      <c r="C182" s="58"/>
      <c r="D182" s="58"/>
      <c r="E182" s="45"/>
      <c r="F182" s="47"/>
      <c r="G182" s="47">
        <v>51.726086000000002</v>
      </c>
      <c r="H182" s="47"/>
      <c r="I182" s="63">
        <v>0.91100000000000003</v>
      </c>
    </row>
    <row r="183" spans="1:9" x14ac:dyDescent="0.25">
      <c r="A183" s="57" t="s">
        <v>3779</v>
      </c>
      <c r="B183" s="44">
        <v>60574.169165396823</v>
      </c>
      <c r="C183" s="58"/>
      <c r="D183" s="58"/>
      <c r="E183" s="45"/>
      <c r="F183" s="47"/>
      <c r="G183" s="47">
        <v>63.876944999999999</v>
      </c>
      <c r="H183" s="47"/>
      <c r="I183" s="63">
        <v>0.92</v>
      </c>
    </row>
    <row r="184" spans="1:9" x14ac:dyDescent="0.25">
      <c r="A184" s="57" t="s">
        <v>3778</v>
      </c>
      <c r="B184" s="44">
        <v>58986.706435221924</v>
      </c>
      <c r="C184" s="58"/>
      <c r="D184" s="58"/>
      <c r="E184" s="45"/>
      <c r="F184" s="47"/>
      <c r="G184" s="47">
        <v>95.795640000000006</v>
      </c>
      <c r="H184" s="47"/>
      <c r="I184" s="63">
        <v>0.92500000000000004</v>
      </c>
    </row>
    <row r="185" spans="1:9" x14ac:dyDescent="0.25">
      <c r="A185" s="57" t="s">
        <v>3777</v>
      </c>
      <c r="B185" s="44">
        <v>58872.377828003082</v>
      </c>
      <c r="C185" s="58"/>
      <c r="D185" s="58"/>
      <c r="E185" s="45"/>
      <c r="F185" s="47"/>
      <c r="G185" s="47">
        <v>112.873825</v>
      </c>
      <c r="H185" s="47"/>
      <c r="I185" s="63">
        <v>0.93200000000000005</v>
      </c>
    </row>
    <row r="186" spans="1:9" x14ac:dyDescent="0.25">
      <c r="A186" s="57" t="s">
        <v>3776</v>
      </c>
      <c r="B186" s="44">
        <v>60117.838474666401</v>
      </c>
      <c r="C186" s="58"/>
      <c r="D186" s="58"/>
      <c r="E186" s="45"/>
      <c r="F186" s="47"/>
      <c r="G186" s="47">
        <v>84.699910000000003</v>
      </c>
      <c r="H186" s="47"/>
      <c r="I186" s="63">
        <v>0.94799999999999995</v>
      </c>
    </row>
    <row r="187" spans="1:9" x14ac:dyDescent="0.25">
      <c r="A187" s="57" t="s">
        <v>3775</v>
      </c>
      <c r="B187" s="44">
        <v>60782.443263957146</v>
      </c>
      <c r="C187" s="58"/>
      <c r="D187" s="58"/>
      <c r="E187" s="45"/>
      <c r="F187" s="47"/>
      <c r="G187" s="47">
        <v>83.294250000000005</v>
      </c>
      <c r="H187" s="47"/>
      <c r="I187" s="63">
        <v>0.95</v>
      </c>
    </row>
    <row r="188" spans="1:9" x14ac:dyDescent="0.25">
      <c r="A188" s="57" t="s">
        <v>3774</v>
      </c>
      <c r="B188" s="44">
        <v>63772.541409451995</v>
      </c>
      <c r="C188" s="58"/>
      <c r="D188" s="58"/>
      <c r="E188" s="45"/>
      <c r="F188" s="47"/>
      <c r="G188" s="47">
        <v>93.979699999999994</v>
      </c>
      <c r="H188" s="47"/>
      <c r="I188" s="63">
        <v>0.95299999999999996</v>
      </c>
    </row>
    <row r="189" spans="1:9" x14ac:dyDescent="0.25">
      <c r="A189" s="57" t="s">
        <v>3773</v>
      </c>
      <c r="B189" s="44">
        <v>63854.5584967221</v>
      </c>
      <c r="C189" s="58"/>
      <c r="D189" s="58"/>
      <c r="E189" s="45"/>
      <c r="F189" s="47"/>
      <c r="G189" s="47">
        <v>110.75609</v>
      </c>
      <c r="H189" s="47"/>
      <c r="I189" s="63">
        <v>0.95699999999999996</v>
      </c>
    </row>
    <row r="190" spans="1:9" x14ac:dyDescent="0.25">
      <c r="A190" s="57" t="s">
        <v>3772</v>
      </c>
      <c r="B190" s="44">
        <v>65255.599067423718</v>
      </c>
      <c r="C190" s="58"/>
      <c r="D190" s="58"/>
      <c r="E190" s="45"/>
      <c r="F190" s="47"/>
      <c r="G190" s="47">
        <v>51.217280000000002</v>
      </c>
      <c r="H190" s="47"/>
      <c r="I190" s="63">
        <v>0.95699999999999996</v>
      </c>
    </row>
    <row r="191" spans="1:9" x14ac:dyDescent="0.25">
      <c r="A191" s="57" t="s">
        <v>3771</v>
      </c>
      <c r="B191" s="44">
        <v>66836.675377101637</v>
      </c>
      <c r="C191" s="58"/>
      <c r="D191" s="58"/>
      <c r="E191" s="45"/>
      <c r="F191" s="47"/>
      <c r="G191" s="47">
        <v>68.274770000000004</v>
      </c>
      <c r="H191" s="47"/>
      <c r="I191" s="63">
        <v>0.95899999999999996</v>
      </c>
    </row>
    <row r="192" spans="1:9" x14ac:dyDescent="0.25">
      <c r="A192" s="57" t="s">
        <v>3770</v>
      </c>
      <c r="B192" s="44">
        <v>68634.679885713122</v>
      </c>
      <c r="C192" s="58"/>
      <c r="D192" s="58"/>
      <c r="E192" s="45"/>
      <c r="F192" s="47"/>
      <c r="G192" s="47">
        <v>48.138385999999997</v>
      </c>
      <c r="H192" s="47"/>
      <c r="I192" s="63">
        <v>0.94299999999999995</v>
      </c>
    </row>
    <row r="193" spans="1:9" x14ac:dyDescent="0.25">
      <c r="A193" s="57" t="s">
        <v>3769</v>
      </c>
      <c r="B193" s="44">
        <v>70511.250182818214</v>
      </c>
      <c r="C193" s="58"/>
      <c r="D193" s="58"/>
      <c r="E193" s="45"/>
      <c r="F193" s="47"/>
      <c r="G193" s="47">
        <v>46.039078000000003</v>
      </c>
      <c r="H193" s="47"/>
      <c r="I193" s="63">
        <v>0.94799999999999995</v>
      </c>
    </row>
    <row r="194" spans="1:9" x14ac:dyDescent="0.25">
      <c r="A194" s="57" t="s">
        <v>3768</v>
      </c>
      <c r="B194" s="44">
        <v>72245.471951820233</v>
      </c>
      <c r="C194" s="58"/>
      <c r="D194" s="58"/>
      <c r="E194" s="45"/>
      <c r="F194" s="47"/>
      <c r="G194" s="47">
        <v>44.429929999999999</v>
      </c>
      <c r="H194" s="47"/>
      <c r="I194" s="63">
        <v>0.95199999999999996</v>
      </c>
    </row>
    <row r="195" spans="1:9" x14ac:dyDescent="0.25">
      <c r="A195" s="57" t="s">
        <v>3767</v>
      </c>
      <c r="B195" s="44">
        <v>72642.933174533551</v>
      </c>
      <c r="C195" s="58"/>
      <c r="D195" s="58"/>
      <c r="E195" s="45"/>
      <c r="F195" s="47"/>
      <c r="G195" s="47">
        <v>42.785167999999999</v>
      </c>
      <c r="H195" s="47"/>
      <c r="I195" s="63">
        <v>0.95599999999999996</v>
      </c>
    </row>
    <row r="196" spans="1:9" x14ac:dyDescent="0.25">
      <c r="A196" s="57" t="s">
        <v>3766</v>
      </c>
      <c r="B196" s="44">
        <v>71475.217548536122</v>
      </c>
      <c r="C196" s="58"/>
      <c r="D196" s="58"/>
      <c r="E196" s="45"/>
      <c r="F196" s="47"/>
      <c r="G196" s="47">
        <v>49.023304000000003</v>
      </c>
      <c r="H196" s="47"/>
      <c r="I196" s="63">
        <v>0.95599999999999996</v>
      </c>
    </row>
    <row r="197" spans="1:9" ht="15.75" thickBot="1" x14ac:dyDescent="0.3">
      <c r="A197" s="91" t="s">
        <v>3765</v>
      </c>
      <c r="B197" s="90">
        <v>78313.551385058498</v>
      </c>
      <c r="C197" s="89"/>
      <c r="D197" s="89"/>
      <c r="E197" s="88"/>
      <c r="F197" s="87"/>
      <c r="G197" s="87">
        <v>55.498455</v>
      </c>
      <c r="H197" s="87"/>
      <c r="I197" s="86">
        <v>0.97</v>
      </c>
    </row>
    <row r="198" spans="1:9" x14ac:dyDescent="0.25">
      <c r="A198" s="85" t="s">
        <v>3764</v>
      </c>
      <c r="B198" s="84">
        <v>15538.499071978993</v>
      </c>
      <c r="C198" s="83"/>
      <c r="D198" s="83"/>
      <c r="E198" s="82"/>
      <c r="F198" s="80"/>
      <c r="G198" s="81">
        <v>42</v>
      </c>
      <c r="H198" s="80"/>
      <c r="I198" s="79">
        <v>0.76</v>
      </c>
    </row>
    <row r="199" spans="1:9" x14ac:dyDescent="0.25">
      <c r="A199" s="57" t="s">
        <v>3763</v>
      </c>
      <c r="B199" s="44">
        <v>15366.917434201985</v>
      </c>
      <c r="C199" s="58"/>
      <c r="D199" s="58"/>
      <c r="E199" s="45"/>
      <c r="F199" s="47"/>
      <c r="G199" s="78">
        <v>40</v>
      </c>
      <c r="H199" s="47"/>
      <c r="I199" s="63">
        <v>0.61399999999999999</v>
      </c>
    </row>
    <row r="200" spans="1:9" x14ac:dyDescent="0.25">
      <c r="A200" s="57" t="s">
        <v>3762</v>
      </c>
      <c r="B200" s="44">
        <v>15463.726887672865</v>
      </c>
      <c r="C200" s="58"/>
      <c r="D200" s="58"/>
      <c r="E200" s="45"/>
      <c r="F200" s="47"/>
      <c r="G200" s="47">
        <v>42.869644000000001</v>
      </c>
      <c r="H200" s="47"/>
      <c r="I200" s="63">
        <v>0.61399999999999999</v>
      </c>
    </row>
    <row r="201" spans="1:9" x14ac:dyDescent="0.25">
      <c r="A201" s="57" t="s">
        <v>3761</v>
      </c>
      <c r="B201" s="44">
        <v>15847.573420133023</v>
      </c>
      <c r="C201" s="58"/>
      <c r="D201" s="58"/>
      <c r="E201" s="45"/>
      <c r="F201" s="47"/>
      <c r="G201" s="47">
        <v>48.504339999999999</v>
      </c>
      <c r="H201" s="47"/>
      <c r="I201" s="63">
        <v>0.6</v>
      </c>
    </row>
    <row r="202" spans="1:9" x14ac:dyDescent="0.25">
      <c r="A202" s="57" t="s">
        <v>3760</v>
      </c>
      <c r="B202" s="44">
        <v>16707.986042092427</v>
      </c>
      <c r="C202" s="58"/>
      <c r="D202" s="58"/>
      <c r="E202" s="45"/>
      <c r="F202" s="47"/>
      <c r="G202" s="47">
        <v>66.363039999999998</v>
      </c>
      <c r="H202" s="47"/>
      <c r="I202" s="63">
        <v>0.61399999999999999</v>
      </c>
    </row>
    <row r="203" spans="1:9" x14ac:dyDescent="0.25">
      <c r="A203" s="57" t="s">
        <v>3759</v>
      </c>
      <c r="B203" s="44">
        <v>18069.934172295019</v>
      </c>
      <c r="C203" s="58"/>
      <c r="D203" s="58"/>
      <c r="E203" s="45"/>
      <c r="F203" s="47"/>
      <c r="G203" s="47">
        <v>56.344577999999998</v>
      </c>
      <c r="H203" s="47"/>
      <c r="I203" s="63">
        <v>0.60399999999999998</v>
      </c>
    </row>
    <row r="204" spans="1:9" x14ac:dyDescent="0.25">
      <c r="A204" s="57" t="s">
        <v>3758</v>
      </c>
      <c r="B204" s="44">
        <v>18988.279292156374</v>
      </c>
      <c r="C204" s="58"/>
      <c r="D204" s="58"/>
      <c r="E204" s="45"/>
      <c r="F204" s="47"/>
      <c r="G204" s="47">
        <v>39.073825999999997</v>
      </c>
      <c r="H204" s="47"/>
      <c r="I204" s="63">
        <v>0.58499999999999996</v>
      </c>
    </row>
    <row r="205" spans="1:9" x14ac:dyDescent="0.25">
      <c r="A205" s="57" t="s">
        <v>3757</v>
      </c>
      <c r="B205" s="44">
        <v>20244.33154797434</v>
      </c>
      <c r="C205" s="58"/>
      <c r="D205" s="58"/>
      <c r="E205" s="45"/>
      <c r="F205" s="47"/>
      <c r="G205" s="47">
        <v>39.903224999999999</v>
      </c>
      <c r="H205" s="47"/>
      <c r="I205" s="63">
        <v>0.58299999999999996</v>
      </c>
    </row>
    <row r="206" spans="1:9" x14ac:dyDescent="0.25">
      <c r="A206" s="57" t="s">
        <v>3756</v>
      </c>
      <c r="B206" s="44">
        <v>21941.069427534752</v>
      </c>
      <c r="C206" s="58"/>
      <c r="D206" s="58"/>
      <c r="E206" s="45"/>
      <c r="F206" s="47"/>
      <c r="G206" s="78">
        <f>AVERAGE(G205,G207)</f>
        <v>37.05228125</v>
      </c>
      <c r="H206" s="47"/>
      <c r="I206" s="63">
        <v>0.58299999999999996</v>
      </c>
    </row>
    <row r="207" spans="1:9" x14ac:dyDescent="0.25">
      <c r="A207" s="57" t="s">
        <v>3755</v>
      </c>
      <c r="B207" s="44">
        <v>23755.123048050849</v>
      </c>
      <c r="C207" s="58"/>
      <c r="D207" s="58"/>
      <c r="E207" s="45"/>
      <c r="F207" s="47"/>
      <c r="G207" s="78">
        <f>AVERAGE(G205,G208)</f>
        <v>34.201337500000001</v>
      </c>
      <c r="H207" s="47"/>
      <c r="I207" s="63">
        <v>0.58299999999999996</v>
      </c>
    </row>
    <row r="208" spans="1:9" x14ac:dyDescent="0.25">
      <c r="A208" s="57" t="s">
        <v>3754</v>
      </c>
      <c r="B208" s="44">
        <v>23180.90788217583</v>
      </c>
      <c r="C208" s="58"/>
      <c r="D208" s="58"/>
      <c r="E208" s="45"/>
      <c r="F208" s="47"/>
      <c r="G208" s="47">
        <v>28.49945</v>
      </c>
      <c r="H208" s="47"/>
      <c r="I208" s="63">
        <v>0.58699999999999997</v>
      </c>
    </row>
    <row r="209" spans="1:9" x14ac:dyDescent="0.25">
      <c r="A209" s="57" t="s">
        <v>3753</v>
      </c>
      <c r="B209" s="44">
        <v>24151.814527591087</v>
      </c>
      <c r="C209" s="58"/>
      <c r="D209" s="58"/>
      <c r="E209" s="45"/>
      <c r="F209" s="47"/>
      <c r="G209" s="47">
        <v>40.702643999999999</v>
      </c>
      <c r="H209" s="47"/>
      <c r="I209" s="63">
        <v>0.59199999999999997</v>
      </c>
    </row>
    <row r="210" spans="1:9" x14ac:dyDescent="0.25">
      <c r="A210" s="57" t="s">
        <v>3752</v>
      </c>
      <c r="B210" s="44">
        <v>26833.483096244672</v>
      </c>
      <c r="C210" s="58"/>
      <c r="D210" s="58"/>
      <c r="E210" s="45"/>
      <c r="F210" s="47"/>
      <c r="G210" s="78">
        <f>AVERAGE(G209,G211)</f>
        <v>42.213495499999993</v>
      </c>
      <c r="H210" s="47"/>
      <c r="I210" s="63">
        <v>0.59099999999999997</v>
      </c>
    </row>
    <row r="211" spans="1:9" x14ac:dyDescent="0.25">
      <c r="A211" s="57" t="s">
        <v>3751</v>
      </c>
      <c r="B211" s="44">
        <v>29655.581901168665</v>
      </c>
      <c r="C211" s="58"/>
      <c r="D211" s="58"/>
      <c r="E211" s="45"/>
      <c r="F211" s="47"/>
      <c r="G211" s="78">
        <f>AVERAGE(G209,G212)</f>
        <v>43.724346999999995</v>
      </c>
      <c r="H211" s="47"/>
      <c r="I211" s="63">
        <v>0.58499999999999996</v>
      </c>
    </row>
    <row r="212" spans="1:9" x14ac:dyDescent="0.25">
      <c r="A212" s="57" t="s">
        <v>3750</v>
      </c>
      <c r="B212" s="44">
        <v>33020.321544156614</v>
      </c>
      <c r="C212" s="58"/>
      <c r="D212" s="58"/>
      <c r="E212" s="45"/>
      <c r="F212" s="47"/>
      <c r="G212" s="47">
        <v>46.746049999999997</v>
      </c>
      <c r="H212" s="47"/>
      <c r="I212" s="63">
        <v>0.57299999999999995</v>
      </c>
    </row>
    <row r="213" spans="1:9" x14ac:dyDescent="0.25">
      <c r="A213" s="57" t="s">
        <v>3749</v>
      </c>
      <c r="B213" s="44">
        <v>34953.475619827223</v>
      </c>
      <c r="C213" s="58"/>
      <c r="D213" s="58"/>
      <c r="E213" s="45"/>
      <c r="F213" s="47"/>
      <c r="G213" s="47">
        <v>47.884372999999997</v>
      </c>
      <c r="H213" s="47"/>
      <c r="I213" s="63">
        <v>0.56499999999999995</v>
      </c>
    </row>
    <row r="214" spans="1:9" x14ac:dyDescent="0.25">
      <c r="A214" s="57" t="s">
        <v>3748</v>
      </c>
      <c r="B214" s="44">
        <v>35451.14208008907</v>
      </c>
      <c r="C214" s="58"/>
      <c r="D214" s="58"/>
      <c r="E214" s="45"/>
      <c r="F214" s="47"/>
      <c r="G214" s="47">
        <v>36.765250000000002</v>
      </c>
      <c r="H214" s="47"/>
      <c r="I214" s="63">
        <v>0.57099999999999995</v>
      </c>
    </row>
    <row r="215" spans="1:9" x14ac:dyDescent="0.25">
      <c r="A215" s="57" t="s">
        <v>3747</v>
      </c>
      <c r="B215" s="44">
        <v>37071.803358516583</v>
      </c>
      <c r="C215" s="58"/>
      <c r="D215" s="58"/>
      <c r="E215" s="45"/>
      <c r="F215" s="47"/>
      <c r="G215" s="47">
        <v>36.969078000000003</v>
      </c>
      <c r="H215" s="47"/>
      <c r="I215" s="63">
        <v>0.57499999999999996</v>
      </c>
    </row>
    <row r="216" spans="1:9" x14ac:dyDescent="0.25">
      <c r="A216" s="57" t="s">
        <v>3746</v>
      </c>
      <c r="B216" s="44">
        <v>37762.433524240623</v>
      </c>
      <c r="C216" s="58"/>
      <c r="D216" s="58"/>
      <c r="E216" s="45"/>
      <c r="F216" s="47"/>
      <c r="G216" s="47">
        <v>40.051254</v>
      </c>
      <c r="H216" s="47"/>
      <c r="I216" s="63">
        <v>0.58299999999999996</v>
      </c>
    </row>
    <row r="217" spans="1:9" x14ac:dyDescent="0.25">
      <c r="A217" s="57" t="s">
        <v>3745</v>
      </c>
      <c r="B217" s="44">
        <v>39835.616868899429</v>
      </c>
      <c r="C217" s="58"/>
      <c r="D217" s="58"/>
      <c r="E217" s="45"/>
      <c r="F217" s="47"/>
      <c r="G217" s="47">
        <v>25.916609999999999</v>
      </c>
      <c r="H217" s="47"/>
      <c r="I217" s="63">
        <v>0.57699999999999996</v>
      </c>
    </row>
    <row r="218" spans="1:9" x14ac:dyDescent="0.25">
      <c r="A218" s="57" t="s">
        <v>3744</v>
      </c>
      <c r="B218" s="44">
        <v>39414.446438673011</v>
      </c>
      <c r="C218" s="58"/>
      <c r="D218" s="58"/>
      <c r="E218" s="45"/>
      <c r="F218" s="47"/>
      <c r="G218" s="47">
        <v>25.986599999999999</v>
      </c>
      <c r="H218" s="47"/>
      <c r="I218" s="63">
        <v>0.56100000000000005</v>
      </c>
    </row>
    <row r="219" spans="1:9" x14ac:dyDescent="0.25">
      <c r="A219" s="57" t="s">
        <v>3743</v>
      </c>
      <c r="B219" s="44">
        <v>38772.866191959998</v>
      </c>
      <c r="C219" s="58"/>
      <c r="D219" s="58"/>
      <c r="E219" s="45"/>
      <c r="F219" s="47"/>
      <c r="G219" s="47">
        <v>20.034362999999999</v>
      </c>
      <c r="H219" s="47"/>
      <c r="I219" s="63">
        <v>0.56499999999999995</v>
      </c>
    </row>
    <row r="220" spans="1:9" ht="15.75" thickBot="1" x14ac:dyDescent="0.3">
      <c r="A220" s="91" t="s">
        <v>3742</v>
      </c>
      <c r="B220" s="90">
        <v>40883.306432251033</v>
      </c>
      <c r="C220" s="89"/>
      <c r="D220" s="89"/>
      <c r="E220" s="88"/>
      <c r="F220" s="87"/>
      <c r="G220" s="87">
        <v>32.558872000000001</v>
      </c>
      <c r="H220" s="87"/>
      <c r="I220" s="86">
        <v>0.53600000000000003</v>
      </c>
    </row>
    <row r="221" spans="1:9" x14ac:dyDescent="0.25">
      <c r="A221" s="85" t="s">
        <v>3741</v>
      </c>
      <c r="B221" s="84">
        <v>29546.779454251009</v>
      </c>
      <c r="C221" s="83"/>
      <c r="D221" s="83"/>
      <c r="E221" s="82"/>
      <c r="F221" s="80"/>
      <c r="G221" s="80">
        <v>48.141919999999999</v>
      </c>
      <c r="H221" s="80"/>
      <c r="I221" s="79">
        <v>0.43099999999999999</v>
      </c>
    </row>
    <row r="222" spans="1:9" x14ac:dyDescent="0.25">
      <c r="A222" s="57" t="s">
        <v>3740</v>
      </c>
      <c r="B222" s="44">
        <v>30635.253506884626</v>
      </c>
      <c r="C222" s="58"/>
      <c r="D222" s="58"/>
      <c r="E222" s="45"/>
      <c r="F222" s="47"/>
      <c r="G222" s="47">
        <v>45.757545</v>
      </c>
      <c r="H222" s="47"/>
      <c r="I222" s="63">
        <v>0.38100000000000001</v>
      </c>
    </row>
    <row r="223" spans="1:9" x14ac:dyDescent="0.25">
      <c r="A223" s="57" t="s">
        <v>3739</v>
      </c>
      <c r="B223" s="44">
        <v>32959.364380853476</v>
      </c>
      <c r="C223" s="58"/>
      <c r="D223" s="58"/>
      <c r="E223" s="45"/>
      <c r="F223" s="47"/>
      <c r="G223" s="47">
        <v>51.748843999999998</v>
      </c>
      <c r="H223" s="47"/>
      <c r="I223" s="63">
        <v>0.378</v>
      </c>
    </row>
    <row r="224" spans="1:9" x14ac:dyDescent="0.25">
      <c r="A224" s="57" t="s">
        <v>3738</v>
      </c>
      <c r="B224" s="44">
        <v>39162.172533404337</v>
      </c>
      <c r="C224" s="58"/>
      <c r="D224" s="58"/>
      <c r="E224" s="45"/>
      <c r="F224" s="47"/>
      <c r="G224" s="47">
        <v>68.256770000000003</v>
      </c>
      <c r="H224" s="47"/>
      <c r="I224" s="63">
        <v>0.38600000000000001</v>
      </c>
    </row>
    <row r="225" spans="1:9" x14ac:dyDescent="0.25">
      <c r="A225" s="57" t="s">
        <v>3737</v>
      </c>
      <c r="B225" s="44">
        <v>40881.374527837426</v>
      </c>
      <c r="C225" s="58"/>
      <c r="D225" s="58"/>
      <c r="E225" s="45"/>
      <c r="F225" s="47"/>
      <c r="G225" s="47">
        <v>41.012374999999999</v>
      </c>
      <c r="H225" s="47"/>
      <c r="I225" s="63">
        <v>0.42099999999999999</v>
      </c>
    </row>
    <row r="226" spans="1:9" x14ac:dyDescent="0.25">
      <c r="A226" s="57" t="s">
        <v>3736</v>
      </c>
      <c r="B226" s="44">
        <v>45765.99510790666</v>
      </c>
      <c r="C226" s="58"/>
      <c r="D226" s="58"/>
      <c r="E226" s="45"/>
      <c r="F226" s="47"/>
      <c r="G226" s="47">
        <v>44.012737000000001</v>
      </c>
      <c r="H226" s="47"/>
      <c r="I226" s="63">
        <v>0.47699999999999998</v>
      </c>
    </row>
    <row r="227" spans="1:9" x14ac:dyDescent="0.25">
      <c r="A227" s="57" t="s">
        <v>3735</v>
      </c>
      <c r="B227" s="44">
        <v>49173.566715482943</v>
      </c>
      <c r="C227" s="58"/>
      <c r="D227" s="58"/>
      <c r="E227" s="45"/>
      <c r="F227" s="47"/>
      <c r="G227" s="47">
        <v>43.428246000000001</v>
      </c>
      <c r="H227" s="47"/>
      <c r="I227" s="63">
        <v>0.52800000000000002</v>
      </c>
    </row>
    <row r="228" spans="1:9" x14ac:dyDescent="0.25">
      <c r="A228" s="57" t="s">
        <v>3734</v>
      </c>
      <c r="B228" s="44">
        <v>52388.531395134749</v>
      </c>
      <c r="C228" s="58"/>
      <c r="D228" s="58"/>
      <c r="E228" s="45"/>
      <c r="F228" s="47"/>
      <c r="G228" s="47">
        <v>38.929848</v>
      </c>
      <c r="H228" s="47"/>
      <c r="I228" s="63">
        <v>0.53800000000000003</v>
      </c>
    </row>
    <row r="229" spans="1:9" x14ac:dyDescent="0.25">
      <c r="A229" s="57" t="s">
        <v>3733</v>
      </c>
      <c r="B229" s="44">
        <v>56656.911016545397</v>
      </c>
      <c r="C229" s="58"/>
      <c r="D229" s="58"/>
      <c r="E229" s="45"/>
      <c r="F229" s="47"/>
      <c r="G229" s="47">
        <v>39.866515999999997</v>
      </c>
      <c r="H229" s="47"/>
      <c r="I229" s="63">
        <v>0.57899999999999996</v>
      </c>
    </row>
    <row r="230" spans="1:9" x14ac:dyDescent="0.25">
      <c r="A230" s="57" t="s">
        <v>3732</v>
      </c>
      <c r="B230" s="44">
        <v>62855.916187130431</v>
      </c>
      <c r="C230" s="58"/>
      <c r="D230" s="58"/>
      <c r="E230" s="45"/>
      <c r="F230" s="47"/>
      <c r="G230" s="47">
        <v>48.306797000000003</v>
      </c>
      <c r="H230" s="47"/>
      <c r="I230" s="63">
        <v>0.58399999999999996</v>
      </c>
    </row>
    <row r="231" spans="1:9" x14ac:dyDescent="0.25">
      <c r="A231" s="57" t="s">
        <v>3731</v>
      </c>
      <c r="B231" s="44">
        <v>60676.032722285992</v>
      </c>
      <c r="C231" s="58"/>
      <c r="D231" s="58"/>
      <c r="E231" s="45"/>
      <c r="F231" s="47"/>
      <c r="G231" s="47">
        <v>51.499250000000004</v>
      </c>
      <c r="H231" s="47"/>
      <c r="I231" s="63">
        <v>0.60199999999999998</v>
      </c>
    </row>
    <row r="232" spans="1:9" x14ac:dyDescent="0.25">
      <c r="A232" s="57" t="s">
        <v>3730</v>
      </c>
      <c r="B232" s="44">
        <v>58292.189216026141</v>
      </c>
      <c r="C232" s="58"/>
      <c r="D232" s="58"/>
      <c r="E232" s="45"/>
      <c r="F232" s="47"/>
      <c r="G232" s="47">
        <v>67.960939999999994</v>
      </c>
      <c r="H232" s="47"/>
      <c r="I232" s="63">
        <v>0.63900000000000001</v>
      </c>
    </row>
    <row r="233" spans="1:9" x14ac:dyDescent="0.25">
      <c r="A233" s="57" t="s">
        <v>3729</v>
      </c>
      <c r="B233" s="44">
        <v>62252.786532817699</v>
      </c>
      <c r="C233" s="58"/>
      <c r="D233" s="58"/>
      <c r="E233" s="45"/>
      <c r="F233" s="47"/>
      <c r="G233" s="47">
        <v>70.424323999999999</v>
      </c>
      <c r="H233" s="47"/>
      <c r="I233" s="63">
        <v>0.63900000000000001</v>
      </c>
    </row>
    <row r="234" spans="1:9" x14ac:dyDescent="0.25">
      <c r="A234" s="57" t="s">
        <v>3728</v>
      </c>
      <c r="B234" s="44">
        <v>62880.773678267629</v>
      </c>
      <c r="C234" s="58"/>
      <c r="D234" s="58"/>
      <c r="E234" s="45"/>
      <c r="F234" s="47"/>
      <c r="G234" s="47">
        <v>50.752063999999997</v>
      </c>
      <c r="H234" s="47"/>
      <c r="I234" s="63">
        <v>0.626</v>
      </c>
    </row>
    <row r="235" spans="1:9" x14ac:dyDescent="0.25">
      <c r="A235" s="57" t="s">
        <v>3727</v>
      </c>
      <c r="B235" s="44">
        <v>63553.133971134281</v>
      </c>
      <c r="C235" s="58"/>
      <c r="D235" s="58"/>
      <c r="E235" s="45"/>
      <c r="F235" s="47"/>
      <c r="G235" s="47">
        <v>49.485335999999997</v>
      </c>
      <c r="H235" s="47"/>
      <c r="I235" s="63">
        <v>0.73399999999999999</v>
      </c>
    </row>
    <row r="236" spans="1:9" x14ac:dyDescent="0.25">
      <c r="A236" s="57" t="s">
        <v>3726</v>
      </c>
      <c r="B236" s="44">
        <v>65744.422090902386</v>
      </c>
      <c r="C236" s="58"/>
      <c r="D236" s="58"/>
      <c r="E236" s="45"/>
      <c r="F236" s="47"/>
      <c r="G236" s="47">
        <v>47.609912999999999</v>
      </c>
      <c r="H236" s="47"/>
      <c r="I236" s="63">
        <v>0.77300000000000002</v>
      </c>
    </row>
    <row r="237" spans="1:9" x14ac:dyDescent="0.25">
      <c r="A237" s="57" t="s">
        <v>3725</v>
      </c>
      <c r="B237" s="44">
        <v>68550.580718286772</v>
      </c>
      <c r="C237" s="58"/>
      <c r="D237" s="58"/>
      <c r="E237" s="45"/>
      <c r="F237" s="47"/>
      <c r="G237" s="47">
        <v>48.980015000000002</v>
      </c>
      <c r="H237" s="47"/>
      <c r="I237" s="63">
        <v>0.79</v>
      </c>
    </row>
    <row r="238" spans="1:9" x14ac:dyDescent="0.25">
      <c r="A238" s="57" t="s">
        <v>3724</v>
      </c>
      <c r="B238" s="44">
        <v>71341.312422159957</v>
      </c>
      <c r="C238" s="58"/>
      <c r="D238" s="58"/>
      <c r="E238" s="45"/>
      <c r="F238" s="47"/>
      <c r="G238" s="47">
        <v>50.763165000000001</v>
      </c>
      <c r="H238" s="47"/>
      <c r="I238" s="63">
        <v>0.86899999999999999</v>
      </c>
    </row>
    <row r="239" spans="1:9" x14ac:dyDescent="0.25">
      <c r="A239" s="57" t="s">
        <v>3723</v>
      </c>
      <c r="B239" s="44">
        <v>75222.205339980239</v>
      </c>
      <c r="C239" s="58"/>
      <c r="D239" s="58"/>
      <c r="E239" s="45"/>
      <c r="F239" s="47"/>
      <c r="G239" s="47">
        <v>55.739289999999997</v>
      </c>
      <c r="H239" s="47"/>
      <c r="I239" s="63">
        <v>0.65900000000000003</v>
      </c>
    </row>
    <row r="240" spans="1:9" x14ac:dyDescent="0.25">
      <c r="A240" s="57" t="s">
        <v>3722</v>
      </c>
      <c r="B240" s="44">
        <v>79634.575101908878</v>
      </c>
      <c r="C240" s="58"/>
      <c r="D240" s="58"/>
      <c r="E240" s="45"/>
      <c r="F240" s="47"/>
      <c r="G240" s="47">
        <v>56.103045999999999</v>
      </c>
      <c r="H240" s="47"/>
      <c r="I240" s="63">
        <v>0.52600000000000002</v>
      </c>
    </row>
    <row r="241" spans="1:9" x14ac:dyDescent="0.25">
      <c r="A241" s="57" t="s">
        <v>3721</v>
      </c>
      <c r="B241" s="44">
        <v>82707.793327447114</v>
      </c>
      <c r="C241" s="58"/>
      <c r="D241" s="58"/>
      <c r="E241" s="45"/>
      <c r="F241" s="47"/>
      <c r="G241" s="47">
        <v>45.123460000000001</v>
      </c>
      <c r="H241" s="47"/>
      <c r="I241" s="63">
        <v>0.61699999999999999</v>
      </c>
    </row>
    <row r="242" spans="1:9" x14ac:dyDescent="0.25">
      <c r="A242" s="57" t="s">
        <v>3720</v>
      </c>
      <c r="B242" s="44">
        <v>81184.880814029733</v>
      </c>
      <c r="C242" s="58"/>
      <c r="D242" s="58"/>
      <c r="E242" s="45"/>
      <c r="F242" s="47"/>
      <c r="G242" s="47">
        <v>42.02234</v>
      </c>
      <c r="H242" s="47"/>
      <c r="I242" s="63">
        <v>0.749</v>
      </c>
    </row>
    <row r="243" spans="1:9" ht="15.75" thickBot="1" x14ac:dyDescent="0.3">
      <c r="A243" s="91" t="s">
        <v>3719</v>
      </c>
      <c r="B243" s="90">
        <v>93779.51335009138</v>
      </c>
      <c r="C243" s="89"/>
      <c r="D243" s="89"/>
      <c r="E243" s="88"/>
      <c r="F243" s="87"/>
      <c r="G243" s="87">
        <v>39.940899999999999</v>
      </c>
      <c r="H243" s="87"/>
      <c r="I243" s="86">
        <v>0.77800000000000002</v>
      </c>
    </row>
    <row r="244" spans="1:9" x14ac:dyDescent="0.25">
      <c r="A244" s="85" t="s">
        <v>3718</v>
      </c>
      <c r="B244" s="84">
        <v>23654.409199694011</v>
      </c>
      <c r="C244" s="83"/>
      <c r="D244" s="83"/>
      <c r="E244" s="82"/>
      <c r="F244" s="80"/>
      <c r="G244" s="81">
        <v>65</v>
      </c>
      <c r="H244" s="80"/>
      <c r="I244" s="79">
        <v>0.249</v>
      </c>
    </row>
    <row r="245" spans="1:9" x14ac:dyDescent="0.25">
      <c r="A245" s="57" t="s">
        <v>3717</v>
      </c>
      <c r="B245" s="44">
        <v>24929.302483737098</v>
      </c>
      <c r="C245" s="58"/>
      <c r="D245" s="58"/>
      <c r="E245" s="45"/>
      <c r="F245" s="47"/>
      <c r="G245" s="78">
        <v>70</v>
      </c>
      <c r="H245" s="47"/>
      <c r="I245" s="63">
        <v>0.36</v>
      </c>
    </row>
    <row r="246" spans="1:9" x14ac:dyDescent="0.25">
      <c r="A246" s="57" t="s">
        <v>3716</v>
      </c>
      <c r="B246" s="44">
        <v>26858.689383778106</v>
      </c>
      <c r="C246" s="58"/>
      <c r="D246" s="58"/>
      <c r="E246" s="45"/>
      <c r="F246" s="47"/>
      <c r="G246" s="78">
        <f>G250/G251*G247</f>
        <v>60.735643041356724</v>
      </c>
      <c r="H246" s="47"/>
      <c r="I246" s="63">
        <v>0.57999999999999996</v>
      </c>
    </row>
    <row r="247" spans="1:9" x14ac:dyDescent="0.25">
      <c r="A247" s="57" t="s">
        <v>3715</v>
      </c>
      <c r="B247" s="44">
        <v>29052.495371589339</v>
      </c>
      <c r="C247" s="58"/>
      <c r="D247" s="58"/>
      <c r="E247" s="45"/>
      <c r="F247" s="47"/>
      <c r="G247" s="78">
        <f>G248/G249*G248</f>
        <v>70.858835999970708</v>
      </c>
      <c r="H247" s="47"/>
      <c r="I247" s="63">
        <v>0.58499999999999996</v>
      </c>
    </row>
    <row r="248" spans="1:9" x14ac:dyDescent="0.25">
      <c r="A248" s="57" t="s">
        <v>3714</v>
      </c>
      <c r="B248" s="44">
        <v>30997.678533382812</v>
      </c>
      <c r="C248" s="58"/>
      <c r="D248" s="58"/>
      <c r="E248" s="45"/>
      <c r="F248" s="47"/>
      <c r="G248" s="78">
        <f>G249/G251*G249</f>
        <v>65.286353869168906</v>
      </c>
      <c r="H248" s="47"/>
      <c r="I248" s="63">
        <v>0.55600000000000005</v>
      </c>
    </row>
    <row r="249" spans="1:9" x14ac:dyDescent="0.25">
      <c r="A249" s="57" t="s">
        <v>3713</v>
      </c>
      <c r="B249" s="44">
        <v>35459.756786379672</v>
      </c>
      <c r="C249" s="58"/>
      <c r="D249" s="58"/>
      <c r="E249" s="45"/>
      <c r="F249" s="47"/>
      <c r="G249" s="47">
        <v>60.152102999999997</v>
      </c>
      <c r="H249" s="47"/>
      <c r="I249" s="63">
        <v>0.55800000000000005</v>
      </c>
    </row>
    <row r="250" spans="1:9" x14ac:dyDescent="0.25">
      <c r="A250" s="57" t="s">
        <v>3712</v>
      </c>
      <c r="B250" s="44">
        <v>38796.599722474719</v>
      </c>
      <c r="C250" s="58"/>
      <c r="D250" s="58"/>
      <c r="E250" s="45"/>
      <c r="F250" s="47"/>
      <c r="G250" s="47">
        <v>47.503852999999999</v>
      </c>
      <c r="H250" s="47"/>
      <c r="I250" s="63">
        <v>0.55800000000000005</v>
      </c>
    </row>
    <row r="251" spans="1:9" x14ac:dyDescent="0.25">
      <c r="A251" s="57" t="s">
        <v>3711</v>
      </c>
      <c r="B251" s="44">
        <v>41020.794750812005</v>
      </c>
      <c r="C251" s="58"/>
      <c r="D251" s="58"/>
      <c r="E251" s="45"/>
      <c r="F251" s="47"/>
      <c r="G251" s="47">
        <v>55.421619999999997</v>
      </c>
      <c r="H251" s="47"/>
      <c r="I251" s="63">
        <v>0.57899999999999996</v>
      </c>
    </row>
    <row r="252" spans="1:9" x14ac:dyDescent="0.25">
      <c r="A252" s="57" t="s">
        <v>3710</v>
      </c>
      <c r="B252" s="44">
        <v>42166.473980639545</v>
      </c>
      <c r="C252" s="58"/>
      <c r="D252" s="58"/>
      <c r="E252" s="45"/>
      <c r="F252" s="47"/>
      <c r="G252" s="47">
        <v>50.913997999999999</v>
      </c>
      <c r="H252" s="47"/>
      <c r="I252" s="63">
        <v>0.60199999999999998</v>
      </c>
    </row>
    <row r="253" spans="1:9" x14ac:dyDescent="0.25">
      <c r="A253" s="57" t="s">
        <v>3709</v>
      </c>
      <c r="B253" s="44">
        <v>42936.275625104114</v>
      </c>
      <c r="C253" s="58"/>
      <c r="D253" s="58"/>
      <c r="E253" s="45"/>
      <c r="F253" s="47"/>
      <c r="G253" s="47">
        <v>49.981864999999999</v>
      </c>
      <c r="H253" s="47"/>
      <c r="I253" s="63">
        <v>0.60199999999999998</v>
      </c>
    </row>
    <row r="254" spans="1:9" x14ac:dyDescent="0.25">
      <c r="A254" s="57" t="s">
        <v>3708</v>
      </c>
      <c r="B254" s="44">
        <v>44612.328802663316</v>
      </c>
      <c r="C254" s="58"/>
      <c r="D254" s="58"/>
      <c r="E254" s="45"/>
      <c r="F254" s="47"/>
      <c r="G254" s="47">
        <v>41.493040000000001</v>
      </c>
      <c r="H254" s="47"/>
      <c r="I254" s="63">
        <v>0.60299999999999998</v>
      </c>
    </row>
    <row r="255" spans="1:9" x14ac:dyDescent="0.25">
      <c r="A255" s="57" t="s">
        <v>3707</v>
      </c>
      <c r="B255" s="44">
        <v>47959.83503891623</v>
      </c>
      <c r="C255" s="58"/>
      <c r="D255" s="58"/>
      <c r="E255" s="45"/>
      <c r="F255" s="47"/>
      <c r="G255" s="47">
        <v>37.889927</v>
      </c>
      <c r="H255" s="47"/>
      <c r="I255" s="63">
        <v>0.58699999999999997</v>
      </c>
    </row>
    <row r="256" spans="1:9" x14ac:dyDescent="0.25">
      <c r="A256" s="57" t="s">
        <v>3706</v>
      </c>
      <c r="B256" s="44">
        <v>51519.27748918641</v>
      </c>
      <c r="C256" s="58"/>
      <c r="D256" s="58"/>
      <c r="E256" s="45"/>
      <c r="F256" s="47"/>
      <c r="G256" s="47">
        <v>23.61918</v>
      </c>
      <c r="H256" s="47"/>
      <c r="I256" s="63">
        <v>0.58699999999999997</v>
      </c>
    </row>
    <row r="257" spans="1:9" x14ac:dyDescent="0.25">
      <c r="A257" s="57" t="s">
        <v>3705</v>
      </c>
      <c r="B257" s="44">
        <v>51588.413049269344</v>
      </c>
      <c r="C257" s="58"/>
      <c r="D257" s="58"/>
      <c r="E257" s="45"/>
      <c r="F257" s="47"/>
      <c r="G257" s="47">
        <v>25.291922</v>
      </c>
      <c r="H257" s="47"/>
      <c r="I257" s="63">
        <v>0.58399999999999996</v>
      </c>
    </row>
    <row r="258" spans="1:9" x14ac:dyDescent="0.25">
      <c r="A258" s="57" t="s">
        <v>3704</v>
      </c>
      <c r="B258" s="44">
        <v>51010.566220980043</v>
      </c>
      <c r="C258" s="58"/>
      <c r="D258" s="58"/>
      <c r="E258" s="45"/>
      <c r="F258" s="47"/>
      <c r="G258" s="47">
        <v>26.563849999999999</v>
      </c>
      <c r="H258" s="47"/>
      <c r="I258" s="63">
        <v>0.52100000000000002</v>
      </c>
    </row>
    <row r="259" spans="1:9" x14ac:dyDescent="0.25">
      <c r="A259" s="57" t="s">
        <v>3703</v>
      </c>
      <c r="B259" s="44">
        <v>48169.547818203988</v>
      </c>
      <c r="C259" s="58"/>
      <c r="D259" s="58"/>
      <c r="E259" s="45"/>
      <c r="F259" s="47"/>
      <c r="G259" s="47">
        <v>26.776371000000001</v>
      </c>
      <c r="H259" s="47"/>
      <c r="I259" s="63">
        <v>0.52700000000000002</v>
      </c>
    </row>
    <row r="260" spans="1:9" x14ac:dyDescent="0.25">
      <c r="A260" s="57" t="s">
        <v>3702</v>
      </c>
      <c r="B260" s="44">
        <v>48660.865806554422</v>
      </c>
      <c r="C260" s="58"/>
      <c r="D260" s="58"/>
      <c r="E260" s="45"/>
      <c r="F260" s="47"/>
      <c r="G260" s="47">
        <v>23.671783000000001</v>
      </c>
      <c r="H260" s="47"/>
      <c r="I260" s="63">
        <v>0.53300000000000003</v>
      </c>
    </row>
    <row r="261" spans="1:9" x14ac:dyDescent="0.25">
      <c r="A261" s="57" t="s">
        <v>3701</v>
      </c>
      <c r="B261" s="44">
        <v>47439.943359084733</v>
      </c>
      <c r="C261" s="58"/>
      <c r="D261" s="58"/>
      <c r="E261" s="45"/>
      <c r="F261" s="47"/>
      <c r="G261" s="47">
        <v>25.62293</v>
      </c>
      <c r="H261" s="47"/>
      <c r="I261" s="63">
        <v>0.49199999999999999</v>
      </c>
    </row>
    <row r="262" spans="1:9" x14ac:dyDescent="0.25">
      <c r="A262" s="57" t="s">
        <v>3700</v>
      </c>
      <c r="B262" s="44">
        <v>47043.824278498905</v>
      </c>
      <c r="C262" s="58"/>
      <c r="D262" s="58"/>
      <c r="E262" s="45"/>
      <c r="F262" s="47"/>
      <c r="G262" s="47">
        <v>22.907260000000001</v>
      </c>
      <c r="H262" s="47"/>
      <c r="I262" s="63">
        <v>0.47499999999999998</v>
      </c>
    </row>
    <row r="263" spans="1:9" x14ac:dyDescent="0.25">
      <c r="A263" s="57" t="s">
        <v>3699</v>
      </c>
      <c r="B263" s="44">
        <v>48457.101682709821</v>
      </c>
      <c r="C263" s="58"/>
      <c r="D263" s="58"/>
      <c r="E263" s="45"/>
      <c r="F263" s="47"/>
      <c r="G263" s="47">
        <v>21.926801999999999</v>
      </c>
      <c r="H263" s="47"/>
      <c r="I263" s="63">
        <v>0.503</v>
      </c>
    </row>
    <row r="264" spans="1:9" x14ac:dyDescent="0.25">
      <c r="A264" s="57" t="s">
        <v>3698</v>
      </c>
      <c r="B264" s="44">
        <v>49288.242124092918</v>
      </c>
      <c r="C264" s="58"/>
      <c r="D264" s="58"/>
      <c r="E264" s="45"/>
      <c r="F264" s="47"/>
      <c r="G264" s="47">
        <v>22.699463000000002</v>
      </c>
      <c r="H264" s="47"/>
      <c r="I264" s="63">
        <v>0.52600000000000002</v>
      </c>
    </row>
    <row r="265" spans="1:9" x14ac:dyDescent="0.25">
      <c r="A265" s="57" t="s">
        <v>3697</v>
      </c>
      <c r="B265" s="44">
        <v>48899.880720449277</v>
      </c>
      <c r="C265" s="58"/>
      <c r="D265" s="58"/>
      <c r="E265" s="45"/>
      <c r="F265" s="47"/>
      <c r="G265" s="47">
        <v>18.755071999999998</v>
      </c>
      <c r="H265" s="47"/>
      <c r="I265" s="63">
        <v>0.49199999999999999</v>
      </c>
    </row>
    <row r="266" spans="1:9" x14ac:dyDescent="0.25">
      <c r="A266" s="57" t="s">
        <v>3696</v>
      </c>
      <c r="B266" s="44">
        <v>50503.167010886347</v>
      </c>
      <c r="C266" s="58"/>
      <c r="D266" s="58"/>
      <c r="E266" s="45"/>
      <c r="F266" s="47"/>
      <c r="G266" s="47">
        <v>18.912476000000002</v>
      </c>
      <c r="H266" s="47"/>
      <c r="I266" s="63">
        <v>0.503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2898-07F4-4ACD-9553-05CA80ED40D5}">
  <dimension ref="A1:F201"/>
  <sheetViews>
    <sheetView workbookViewId="0">
      <selection activeCell="C201" sqref="A1:C201"/>
    </sheetView>
  </sheetViews>
  <sheetFormatPr defaultRowHeight="15" x14ac:dyDescent="0.25"/>
  <cols>
    <col min="1" max="1" width="31.140625" bestFit="1" customWidth="1"/>
    <col min="2" max="2" width="58.140625" bestFit="1" customWidth="1"/>
    <col min="3" max="3" width="62.42578125" bestFit="1" customWidth="1"/>
    <col min="4" max="4" width="56.85546875" bestFit="1" customWidth="1"/>
    <col min="5" max="5" width="61.140625" bestFit="1" customWidth="1"/>
    <col min="6" max="6" width="55.28515625" bestFit="1" customWidth="1"/>
  </cols>
  <sheetData>
    <row r="1" spans="1:6" x14ac:dyDescent="0.25">
      <c r="A1" t="s">
        <v>515</v>
      </c>
      <c r="B1" t="s">
        <v>3951</v>
      </c>
      <c r="C1" t="s">
        <v>3952</v>
      </c>
      <c r="D1" t="s">
        <v>3953</v>
      </c>
      <c r="E1" t="s">
        <v>3954</v>
      </c>
      <c r="F1" t="s">
        <v>3955</v>
      </c>
    </row>
    <row r="2" spans="1:6" x14ac:dyDescent="0.25">
      <c r="A2" s="61" t="s">
        <v>179</v>
      </c>
      <c r="B2">
        <v>1480000000</v>
      </c>
      <c r="C2" s="61">
        <v>1.1000000000000001</v>
      </c>
      <c r="D2">
        <v>492000000</v>
      </c>
      <c r="E2" s="61" t="s">
        <v>2314</v>
      </c>
      <c r="F2">
        <v>-200</v>
      </c>
    </row>
    <row r="3" spans="1:6" x14ac:dyDescent="0.25">
      <c r="A3" s="61" t="s">
        <v>172</v>
      </c>
      <c r="B3">
        <v>5100000000</v>
      </c>
      <c r="C3" s="61">
        <v>3.5</v>
      </c>
      <c r="D3">
        <v>1160000000</v>
      </c>
      <c r="E3" s="61" t="s">
        <v>2876</v>
      </c>
      <c r="F3">
        <v>-340</v>
      </c>
    </row>
    <row r="4" spans="1:6" x14ac:dyDescent="0.25">
      <c r="A4" s="61" t="s">
        <v>488</v>
      </c>
      <c r="B4">
        <v>2600000000</v>
      </c>
      <c r="C4" s="61">
        <v>7.8</v>
      </c>
      <c r="D4">
        <v>1240000000</v>
      </c>
      <c r="E4" s="61" t="s">
        <v>3957</v>
      </c>
      <c r="F4">
        <v>-110</v>
      </c>
    </row>
    <row r="5" spans="1:6" x14ac:dyDescent="0.25">
      <c r="A5" s="61" t="s">
        <v>175</v>
      </c>
      <c r="B5">
        <v>454000000</v>
      </c>
      <c r="C5" s="61">
        <v>1.7</v>
      </c>
      <c r="D5">
        <v>336000000</v>
      </c>
      <c r="E5" s="61" t="s">
        <v>3958</v>
      </c>
      <c r="F5">
        <v>-35</v>
      </c>
    </row>
    <row r="6" spans="1:6" x14ac:dyDescent="0.25">
      <c r="A6" s="61" t="s">
        <v>180</v>
      </c>
      <c r="B6">
        <v>157000000</v>
      </c>
      <c r="C6" s="61">
        <v>0.7</v>
      </c>
      <c r="D6">
        <v>81800000</v>
      </c>
      <c r="E6" s="61" t="s">
        <v>2314</v>
      </c>
      <c r="F6">
        <v>-92</v>
      </c>
    </row>
    <row r="7" spans="1:6" x14ac:dyDescent="0.25">
      <c r="A7" s="61" t="s">
        <v>178</v>
      </c>
      <c r="B7">
        <v>173000000</v>
      </c>
      <c r="C7" s="61">
        <v>0.9</v>
      </c>
      <c r="D7">
        <v>97700000</v>
      </c>
      <c r="E7" s="61" t="s">
        <v>1860</v>
      </c>
      <c r="F7">
        <v>-77</v>
      </c>
    </row>
    <row r="8" spans="1:6" x14ac:dyDescent="0.25">
      <c r="A8" s="61" t="s">
        <v>166</v>
      </c>
      <c r="B8">
        <v>551000000</v>
      </c>
      <c r="C8" s="61">
        <v>2.6</v>
      </c>
      <c r="D8">
        <v>1760000000</v>
      </c>
      <c r="E8" s="61" t="s">
        <v>3959</v>
      </c>
      <c r="F8">
        <v>219</v>
      </c>
    </row>
    <row r="9" spans="1:6" x14ac:dyDescent="0.25">
      <c r="A9" s="61" t="s">
        <v>181</v>
      </c>
      <c r="B9">
        <v>117000000</v>
      </c>
      <c r="C9" s="61">
        <v>0.7</v>
      </c>
      <c r="D9">
        <v>41800000</v>
      </c>
      <c r="E9" s="61" t="s">
        <v>2173</v>
      </c>
      <c r="F9">
        <v>-180</v>
      </c>
    </row>
    <row r="10" spans="1:6" x14ac:dyDescent="0.25">
      <c r="A10" s="61" t="s">
        <v>520</v>
      </c>
      <c r="B10">
        <v>848000000</v>
      </c>
      <c r="C10" s="61">
        <v>5.8</v>
      </c>
      <c r="D10">
        <v>1100000000</v>
      </c>
      <c r="E10" s="61" t="s">
        <v>1174</v>
      </c>
      <c r="F10">
        <v>30</v>
      </c>
    </row>
    <row r="11" spans="1:6" x14ac:dyDescent="0.25">
      <c r="A11" s="61" t="s">
        <v>182</v>
      </c>
      <c r="B11">
        <v>103000000</v>
      </c>
      <c r="C11" s="61">
        <v>0.9</v>
      </c>
      <c r="D11">
        <v>54600000</v>
      </c>
      <c r="E11" s="61" t="s">
        <v>1860</v>
      </c>
      <c r="F11">
        <v>-89</v>
      </c>
    </row>
    <row r="12" spans="1:6" x14ac:dyDescent="0.25">
      <c r="A12" s="61" t="s">
        <v>160</v>
      </c>
      <c r="B12">
        <v>315000000</v>
      </c>
      <c r="C12" s="61">
        <v>2.5</v>
      </c>
      <c r="D12">
        <v>156000000</v>
      </c>
      <c r="E12" s="61" t="s">
        <v>3958</v>
      </c>
      <c r="F12">
        <v>-100</v>
      </c>
    </row>
    <row r="13" spans="1:6" x14ac:dyDescent="0.25">
      <c r="A13" s="61" t="s">
        <v>122</v>
      </c>
      <c r="B13">
        <v>533000000</v>
      </c>
      <c r="C13" s="61">
        <v>4.2</v>
      </c>
      <c r="D13">
        <v>79400000</v>
      </c>
      <c r="E13" s="61" t="s">
        <v>2416</v>
      </c>
      <c r="F13">
        <v>-570</v>
      </c>
    </row>
    <row r="14" spans="1:6" x14ac:dyDescent="0.25">
      <c r="A14" s="61" t="s">
        <v>158</v>
      </c>
      <c r="B14">
        <v>171000000</v>
      </c>
      <c r="C14" s="61">
        <v>1.6</v>
      </c>
      <c r="D14">
        <v>33200000</v>
      </c>
      <c r="E14" s="61" t="s">
        <v>2173</v>
      </c>
      <c r="F14">
        <v>-410</v>
      </c>
    </row>
    <row r="15" spans="1:6" x14ac:dyDescent="0.25">
      <c r="A15" s="61" t="s">
        <v>412</v>
      </c>
      <c r="B15">
        <v>142000000</v>
      </c>
      <c r="C15" s="61">
        <v>1.3</v>
      </c>
      <c r="D15">
        <v>45900000</v>
      </c>
      <c r="E15" s="61" t="s">
        <v>2314</v>
      </c>
      <c r="F15">
        <v>-210</v>
      </c>
    </row>
    <row r="16" spans="1:6" x14ac:dyDescent="0.25">
      <c r="A16" s="61" t="s">
        <v>521</v>
      </c>
      <c r="B16">
        <v>67400000</v>
      </c>
      <c r="C16" s="61">
        <v>0.7</v>
      </c>
      <c r="D16">
        <v>182000000</v>
      </c>
      <c r="E16" s="61" t="s">
        <v>1068</v>
      </c>
      <c r="F16">
        <v>170</v>
      </c>
    </row>
    <row r="17" spans="1:6" x14ac:dyDescent="0.25">
      <c r="A17" s="61" t="s">
        <v>522</v>
      </c>
      <c r="B17">
        <v>225000000</v>
      </c>
      <c r="C17" s="61">
        <v>2.2999999999999998</v>
      </c>
      <c r="D17">
        <v>77500000</v>
      </c>
      <c r="E17" s="61" t="s">
        <v>2876</v>
      </c>
      <c r="F17">
        <v>-190</v>
      </c>
    </row>
    <row r="18" spans="1:6" x14ac:dyDescent="0.25">
      <c r="A18" s="61" t="s">
        <v>183</v>
      </c>
      <c r="B18">
        <v>274000000</v>
      </c>
      <c r="C18" s="61">
        <v>3.2</v>
      </c>
      <c r="D18">
        <v>65000000</v>
      </c>
      <c r="E18" s="61" t="s">
        <v>2876</v>
      </c>
      <c r="F18">
        <v>-320</v>
      </c>
    </row>
    <row r="19" spans="1:6" x14ac:dyDescent="0.25">
      <c r="A19" s="61" t="s">
        <v>125</v>
      </c>
      <c r="B19">
        <v>274000000</v>
      </c>
      <c r="C19" s="61">
        <v>3.3</v>
      </c>
      <c r="D19">
        <v>123000000</v>
      </c>
      <c r="E19" s="61" t="s">
        <v>849</v>
      </c>
      <c r="F19">
        <v>-120</v>
      </c>
    </row>
    <row r="20" spans="1:6" x14ac:dyDescent="0.25">
      <c r="A20" s="61" t="s">
        <v>78</v>
      </c>
      <c r="B20">
        <v>392000000</v>
      </c>
      <c r="C20" s="61">
        <v>4.7</v>
      </c>
      <c r="D20">
        <v>133000000</v>
      </c>
      <c r="E20" s="61" t="s">
        <v>3960</v>
      </c>
      <c r="F20">
        <v>-190</v>
      </c>
    </row>
    <row r="21" spans="1:6" x14ac:dyDescent="0.25">
      <c r="A21" s="61" t="s">
        <v>171</v>
      </c>
      <c r="B21">
        <v>172000000</v>
      </c>
      <c r="C21" s="61">
        <v>2.4</v>
      </c>
      <c r="D21">
        <v>87400000</v>
      </c>
      <c r="E21" s="61" t="s">
        <v>3958</v>
      </c>
      <c r="F21">
        <v>-97</v>
      </c>
    </row>
    <row r="22" spans="1:6" x14ac:dyDescent="0.25">
      <c r="A22" s="61" t="s">
        <v>98</v>
      </c>
      <c r="B22">
        <v>259000000</v>
      </c>
      <c r="C22" s="61">
        <v>3.9</v>
      </c>
      <c r="D22">
        <v>76300000</v>
      </c>
      <c r="E22" s="61" t="s">
        <v>3956</v>
      </c>
      <c r="F22">
        <v>-240</v>
      </c>
    </row>
    <row r="23" spans="1:6" x14ac:dyDescent="0.25">
      <c r="A23" s="61" t="s">
        <v>481</v>
      </c>
      <c r="B23">
        <v>61000000</v>
      </c>
      <c r="C23" s="61">
        <v>1</v>
      </c>
      <c r="D23">
        <v>52600000</v>
      </c>
      <c r="E23" s="61" t="s">
        <v>2207</v>
      </c>
      <c r="F23">
        <v>-16</v>
      </c>
    </row>
    <row r="24" spans="1:6" x14ac:dyDescent="0.25">
      <c r="A24" s="61" t="s">
        <v>60</v>
      </c>
      <c r="B24">
        <v>312000000</v>
      </c>
      <c r="C24" s="61">
        <v>4.8</v>
      </c>
      <c r="D24">
        <v>173000000</v>
      </c>
      <c r="E24" s="61" t="s">
        <v>932</v>
      </c>
      <c r="F24">
        <v>-80</v>
      </c>
    </row>
    <row r="25" spans="1:6" x14ac:dyDescent="0.25">
      <c r="A25" s="61" t="s">
        <v>155</v>
      </c>
      <c r="B25">
        <v>196000000</v>
      </c>
      <c r="C25" s="61">
        <v>3.4</v>
      </c>
      <c r="D25">
        <v>70700000</v>
      </c>
      <c r="E25" s="61" t="s">
        <v>3958</v>
      </c>
      <c r="F25">
        <v>-180</v>
      </c>
    </row>
    <row r="26" spans="1:6" x14ac:dyDescent="0.25">
      <c r="A26" s="61" t="s">
        <v>75</v>
      </c>
      <c r="B26">
        <v>251000000</v>
      </c>
      <c r="C26" s="61">
        <v>4.2</v>
      </c>
      <c r="D26">
        <v>56300000</v>
      </c>
      <c r="E26" s="61" t="s">
        <v>2207</v>
      </c>
      <c r="F26">
        <v>-350</v>
      </c>
    </row>
    <row r="27" spans="1:6" x14ac:dyDescent="0.25">
      <c r="A27" s="61" t="s">
        <v>337</v>
      </c>
      <c r="B27">
        <v>48100000</v>
      </c>
      <c r="C27" s="61">
        <v>0.9</v>
      </c>
      <c r="D27">
        <v>23500000</v>
      </c>
      <c r="E27" s="61" t="s">
        <v>1860</v>
      </c>
      <c r="F27">
        <v>-100</v>
      </c>
    </row>
    <row r="28" spans="1:6" x14ac:dyDescent="0.25">
      <c r="A28" s="61" t="s">
        <v>377</v>
      </c>
      <c r="B28">
        <v>62600000</v>
      </c>
      <c r="C28" s="61">
        <v>1.2</v>
      </c>
      <c r="D28">
        <v>74100000</v>
      </c>
      <c r="E28" s="61" t="s">
        <v>920</v>
      </c>
      <c r="F28">
        <v>18</v>
      </c>
    </row>
    <row r="29" spans="1:6" x14ac:dyDescent="0.25">
      <c r="A29" s="61" t="s">
        <v>169</v>
      </c>
      <c r="B29">
        <v>109000000</v>
      </c>
      <c r="C29" s="61">
        <v>2.2000000000000002</v>
      </c>
      <c r="D29">
        <v>189000000</v>
      </c>
      <c r="E29" s="61" t="s">
        <v>1145</v>
      </c>
      <c r="F29">
        <v>73</v>
      </c>
    </row>
    <row r="30" spans="1:6" x14ac:dyDescent="0.25">
      <c r="A30" s="61" t="s">
        <v>116</v>
      </c>
      <c r="B30">
        <v>310000000</v>
      </c>
      <c r="C30" s="61">
        <v>6</v>
      </c>
      <c r="D30">
        <v>34000000</v>
      </c>
      <c r="E30" s="61" t="s">
        <v>2398</v>
      </c>
      <c r="F30">
        <v>-810</v>
      </c>
    </row>
    <row r="31" spans="1:6" x14ac:dyDescent="0.25">
      <c r="A31" s="61" t="s">
        <v>433</v>
      </c>
      <c r="B31">
        <v>53300000</v>
      </c>
      <c r="C31" s="61">
        <v>1.2</v>
      </c>
      <c r="D31">
        <v>52600000</v>
      </c>
      <c r="E31" s="61" t="s">
        <v>3958</v>
      </c>
      <c r="F31">
        <v>-1</v>
      </c>
    </row>
    <row r="32" spans="1:6" x14ac:dyDescent="0.25">
      <c r="A32" s="61" t="s">
        <v>483</v>
      </c>
      <c r="B32">
        <v>47500000</v>
      </c>
      <c r="C32" s="61">
        <v>1.1000000000000001</v>
      </c>
      <c r="D32">
        <v>22400000</v>
      </c>
      <c r="E32" s="61" t="s">
        <v>1860</v>
      </c>
      <c r="F32">
        <v>-110</v>
      </c>
    </row>
    <row r="33" spans="1:6" x14ac:dyDescent="0.25">
      <c r="A33" s="61" t="s">
        <v>104</v>
      </c>
      <c r="B33">
        <v>190000000</v>
      </c>
      <c r="C33" s="61">
        <v>4</v>
      </c>
      <c r="D33">
        <v>69400000</v>
      </c>
      <c r="E33" s="61" t="s">
        <v>849</v>
      </c>
      <c r="F33">
        <v>-170</v>
      </c>
    </row>
    <row r="34" spans="1:6" x14ac:dyDescent="0.25">
      <c r="A34" s="61" t="s">
        <v>162</v>
      </c>
      <c r="B34">
        <v>101000000</v>
      </c>
      <c r="C34" s="61">
        <v>2.4</v>
      </c>
      <c r="D34">
        <v>30000000</v>
      </c>
      <c r="E34" s="61" t="s">
        <v>2398</v>
      </c>
      <c r="F34">
        <v>-240</v>
      </c>
    </row>
    <row r="35" spans="1:6" x14ac:dyDescent="0.25">
      <c r="A35" s="61" t="s">
        <v>163</v>
      </c>
      <c r="B35">
        <v>75500000</v>
      </c>
      <c r="C35" s="61">
        <v>1.8</v>
      </c>
      <c r="D35">
        <v>13300000</v>
      </c>
      <c r="E35" s="61" t="s">
        <v>2173</v>
      </c>
      <c r="F35">
        <v>-470</v>
      </c>
    </row>
    <row r="36" spans="1:6" x14ac:dyDescent="0.25">
      <c r="A36" s="61" t="s">
        <v>145</v>
      </c>
      <c r="B36">
        <v>150000000</v>
      </c>
      <c r="C36" s="61">
        <v>3.4</v>
      </c>
      <c r="D36">
        <v>245000000</v>
      </c>
      <c r="E36" s="61" t="s">
        <v>1041</v>
      </c>
      <c r="F36">
        <v>63</v>
      </c>
    </row>
    <row r="37" spans="1:6" x14ac:dyDescent="0.25">
      <c r="A37" s="61" t="s">
        <v>205</v>
      </c>
      <c r="B37">
        <v>33400000</v>
      </c>
      <c r="C37" s="61">
        <v>0.9</v>
      </c>
      <c r="D37">
        <v>21800000</v>
      </c>
      <c r="E37" s="61" t="s">
        <v>2416</v>
      </c>
      <c r="F37">
        <v>-53</v>
      </c>
    </row>
    <row r="38" spans="1:6" x14ac:dyDescent="0.25">
      <c r="A38" s="61" t="s">
        <v>523</v>
      </c>
      <c r="B38">
        <v>20000000</v>
      </c>
      <c r="C38" s="61">
        <v>0.6</v>
      </c>
      <c r="D38">
        <v>11700000</v>
      </c>
      <c r="E38" s="61" t="s">
        <v>2314</v>
      </c>
      <c r="F38">
        <v>-71</v>
      </c>
    </row>
    <row r="39" spans="1:6" x14ac:dyDescent="0.25">
      <c r="A39" s="61" t="s">
        <v>87</v>
      </c>
      <c r="B39">
        <v>296000000</v>
      </c>
      <c r="C39" s="61">
        <v>7.9</v>
      </c>
      <c r="D39">
        <v>544000000</v>
      </c>
      <c r="E39" s="61" t="s">
        <v>3965</v>
      </c>
      <c r="F39">
        <v>84</v>
      </c>
    </row>
    <row r="40" spans="1:6" x14ac:dyDescent="0.25">
      <c r="A40" s="61" t="s">
        <v>141</v>
      </c>
      <c r="B40">
        <v>174000000</v>
      </c>
      <c r="C40" s="61">
        <v>4.5</v>
      </c>
      <c r="D40">
        <v>70800000</v>
      </c>
      <c r="E40" s="61" t="s">
        <v>3964</v>
      </c>
      <c r="F40">
        <v>-150</v>
      </c>
    </row>
    <row r="41" spans="1:6" x14ac:dyDescent="0.25">
      <c r="A41" s="61" t="s">
        <v>364</v>
      </c>
      <c r="B41">
        <v>61800000</v>
      </c>
      <c r="C41" s="61">
        <v>1.7</v>
      </c>
      <c r="D41">
        <v>25800000</v>
      </c>
      <c r="E41" s="61" t="s">
        <v>2398</v>
      </c>
      <c r="F41">
        <v>-140</v>
      </c>
    </row>
    <row r="42" spans="1:6" x14ac:dyDescent="0.25">
      <c r="A42" s="61" t="s">
        <v>207</v>
      </c>
      <c r="B42">
        <v>32600000</v>
      </c>
      <c r="C42" s="61">
        <v>1</v>
      </c>
      <c r="D42">
        <v>56200000</v>
      </c>
      <c r="E42" s="61" t="s">
        <v>971</v>
      </c>
      <c r="F42">
        <v>73</v>
      </c>
    </row>
    <row r="43" spans="1:6" x14ac:dyDescent="0.25">
      <c r="A43" s="61" t="s">
        <v>485</v>
      </c>
      <c r="B43">
        <v>124000000</v>
      </c>
      <c r="C43" s="61">
        <v>2.8</v>
      </c>
      <c r="D43">
        <v>133000000</v>
      </c>
      <c r="E43" s="61" t="s">
        <v>861</v>
      </c>
      <c r="F43">
        <v>8</v>
      </c>
    </row>
    <row r="44" spans="1:6" x14ac:dyDescent="0.25">
      <c r="A44" s="61" t="s">
        <v>176</v>
      </c>
      <c r="B44">
        <v>69800000</v>
      </c>
      <c r="C44" s="61">
        <v>2.1</v>
      </c>
      <c r="D44">
        <v>25300000</v>
      </c>
      <c r="E44" s="61" t="s">
        <v>2876</v>
      </c>
      <c r="F44">
        <v>-180</v>
      </c>
    </row>
    <row r="45" spans="1:6" x14ac:dyDescent="0.25">
      <c r="A45" s="61" t="s">
        <v>390</v>
      </c>
      <c r="B45">
        <v>140000000</v>
      </c>
      <c r="C45" s="61">
        <v>4.3</v>
      </c>
      <c r="D45">
        <v>70500000</v>
      </c>
      <c r="E45" s="61" t="s">
        <v>1151</v>
      </c>
      <c r="F45">
        <v>-98</v>
      </c>
    </row>
    <row r="46" spans="1:6" x14ac:dyDescent="0.25">
      <c r="A46" s="61" t="s">
        <v>382</v>
      </c>
      <c r="B46">
        <v>24000000</v>
      </c>
      <c r="C46" s="61">
        <v>0.8</v>
      </c>
      <c r="D46">
        <v>46300000</v>
      </c>
      <c r="E46" s="61" t="s">
        <v>849</v>
      </c>
      <c r="F46">
        <v>93</v>
      </c>
    </row>
    <row r="47" spans="1:6" x14ac:dyDescent="0.25">
      <c r="A47" s="61" t="s">
        <v>295</v>
      </c>
      <c r="B47">
        <v>56700000</v>
      </c>
      <c r="C47" s="61">
        <v>1.8</v>
      </c>
      <c r="D47">
        <v>30100000</v>
      </c>
      <c r="E47" s="61" t="s">
        <v>3963</v>
      </c>
      <c r="F47">
        <v>-88</v>
      </c>
    </row>
    <row r="48" spans="1:6" x14ac:dyDescent="0.25">
      <c r="A48" s="61" t="s">
        <v>174</v>
      </c>
      <c r="B48">
        <v>77000000</v>
      </c>
      <c r="C48" s="61">
        <v>2.2999999999999998</v>
      </c>
      <c r="D48">
        <v>120000000</v>
      </c>
      <c r="E48" s="61" t="s">
        <v>3957</v>
      </c>
      <c r="F48">
        <v>56</v>
      </c>
    </row>
    <row r="49" spans="1:6" x14ac:dyDescent="0.25">
      <c r="A49" s="61" t="s">
        <v>431</v>
      </c>
      <c r="B49">
        <v>206000000</v>
      </c>
      <c r="C49" s="61">
        <v>5.8</v>
      </c>
      <c r="D49">
        <v>25200000</v>
      </c>
      <c r="E49" s="61" t="s">
        <v>2398</v>
      </c>
      <c r="F49">
        <v>-720</v>
      </c>
    </row>
    <row r="50" spans="1:6" x14ac:dyDescent="0.25">
      <c r="A50" s="61" t="s">
        <v>367</v>
      </c>
      <c r="B50">
        <v>23800000</v>
      </c>
      <c r="C50" s="61">
        <v>0.9</v>
      </c>
      <c r="D50">
        <v>58700000</v>
      </c>
      <c r="E50" s="61" t="s">
        <v>1151</v>
      </c>
      <c r="F50">
        <v>146</v>
      </c>
    </row>
    <row r="51" spans="1:6" x14ac:dyDescent="0.25">
      <c r="A51" s="61" t="s">
        <v>524</v>
      </c>
      <c r="B51">
        <v>23300000</v>
      </c>
      <c r="C51" s="61">
        <v>0.9</v>
      </c>
      <c r="D51">
        <v>31200000</v>
      </c>
      <c r="E51" s="61" t="s">
        <v>3958</v>
      </c>
      <c r="F51">
        <v>34</v>
      </c>
    </row>
    <row r="52" spans="1:6" x14ac:dyDescent="0.25">
      <c r="A52" s="61" t="s">
        <v>403</v>
      </c>
      <c r="B52">
        <v>25400000</v>
      </c>
      <c r="C52" s="61">
        <v>0.9</v>
      </c>
      <c r="D52">
        <v>11700000</v>
      </c>
      <c r="E52" s="61" t="s">
        <v>2314</v>
      </c>
      <c r="F52">
        <v>-120</v>
      </c>
    </row>
    <row r="53" spans="1:6" x14ac:dyDescent="0.25">
      <c r="A53" s="61" t="s">
        <v>252</v>
      </c>
      <c r="B53">
        <v>29300000</v>
      </c>
      <c r="C53" s="61">
        <v>1.1000000000000001</v>
      </c>
      <c r="D53">
        <v>39900000</v>
      </c>
      <c r="E53" s="61" t="s">
        <v>849</v>
      </c>
      <c r="F53">
        <v>36</v>
      </c>
    </row>
    <row r="54" spans="1:6" x14ac:dyDescent="0.25">
      <c r="A54" s="61" t="s">
        <v>525</v>
      </c>
      <c r="B54">
        <v>62500000</v>
      </c>
      <c r="C54" s="61">
        <v>2.2000000000000002</v>
      </c>
      <c r="D54">
        <v>83200000</v>
      </c>
      <c r="E54" s="61" t="s">
        <v>819</v>
      </c>
      <c r="F54">
        <v>33</v>
      </c>
    </row>
    <row r="55" spans="1:6" x14ac:dyDescent="0.25">
      <c r="A55" s="61" t="s">
        <v>396</v>
      </c>
      <c r="B55">
        <v>33000000</v>
      </c>
      <c r="C55" s="61">
        <v>1.4</v>
      </c>
      <c r="D55">
        <v>26300000</v>
      </c>
      <c r="E55" s="61" t="s">
        <v>3956</v>
      </c>
      <c r="F55">
        <v>-26</v>
      </c>
    </row>
    <row r="56" spans="1:6" x14ac:dyDescent="0.25">
      <c r="A56" s="61" t="s">
        <v>84</v>
      </c>
      <c r="B56">
        <v>156000000</v>
      </c>
      <c r="C56" s="61">
        <v>6.1</v>
      </c>
      <c r="D56">
        <v>291000000</v>
      </c>
      <c r="E56" s="61" t="s">
        <v>3966</v>
      </c>
      <c r="F56">
        <v>87</v>
      </c>
    </row>
    <row r="57" spans="1:6" x14ac:dyDescent="0.25">
      <c r="A57" s="61" t="s">
        <v>526</v>
      </c>
      <c r="B57">
        <v>30900000</v>
      </c>
      <c r="C57" s="61">
        <v>1.2</v>
      </c>
      <c r="D57">
        <v>14700000</v>
      </c>
      <c r="E57" s="61" t="s">
        <v>2416</v>
      </c>
      <c r="F57">
        <v>-110</v>
      </c>
    </row>
    <row r="58" spans="1:6" x14ac:dyDescent="0.25">
      <c r="A58" s="61" t="s">
        <v>527</v>
      </c>
      <c r="B58">
        <v>26300000</v>
      </c>
      <c r="C58" s="61">
        <v>1.3</v>
      </c>
      <c r="D58">
        <v>14000000</v>
      </c>
      <c r="E58" s="61" t="s">
        <v>2398</v>
      </c>
      <c r="F58">
        <v>-88</v>
      </c>
    </row>
    <row r="59" spans="1:6" x14ac:dyDescent="0.25">
      <c r="A59" s="61" t="s">
        <v>373</v>
      </c>
      <c r="B59">
        <v>23100000</v>
      </c>
      <c r="C59" s="61">
        <v>1.1000000000000001</v>
      </c>
      <c r="D59">
        <v>31000000</v>
      </c>
      <c r="E59" s="61" t="s">
        <v>849</v>
      </c>
      <c r="F59">
        <v>34</v>
      </c>
    </row>
    <row r="60" spans="1:6" x14ac:dyDescent="0.25">
      <c r="A60" s="61" t="s">
        <v>224</v>
      </c>
      <c r="B60">
        <v>20600000</v>
      </c>
      <c r="C60" s="61">
        <v>1</v>
      </c>
      <c r="D60">
        <v>16100000</v>
      </c>
      <c r="E60" s="61" t="s">
        <v>2876</v>
      </c>
      <c r="F60">
        <v>-28</v>
      </c>
    </row>
    <row r="61" spans="1:6" x14ac:dyDescent="0.25">
      <c r="A61" s="61" t="s">
        <v>356</v>
      </c>
      <c r="B61">
        <v>26900000</v>
      </c>
      <c r="C61" s="61">
        <v>1.2</v>
      </c>
      <c r="D61">
        <v>8110000</v>
      </c>
      <c r="E61" s="61" t="s">
        <v>2314</v>
      </c>
      <c r="F61">
        <v>-230</v>
      </c>
    </row>
    <row r="62" spans="1:6" x14ac:dyDescent="0.25">
      <c r="A62" s="61" t="s">
        <v>388</v>
      </c>
      <c r="B62">
        <v>14200000</v>
      </c>
      <c r="C62" s="61">
        <v>0.8</v>
      </c>
      <c r="D62">
        <v>11200000</v>
      </c>
      <c r="E62" s="61" t="s">
        <v>2416</v>
      </c>
      <c r="F62">
        <v>-27</v>
      </c>
    </row>
    <row r="63" spans="1:6" x14ac:dyDescent="0.25">
      <c r="A63" s="61" t="s">
        <v>500</v>
      </c>
      <c r="B63">
        <v>24300000</v>
      </c>
      <c r="C63" s="61">
        <v>1.3</v>
      </c>
      <c r="D63">
        <v>33400000</v>
      </c>
      <c r="E63" s="61" t="s">
        <v>3964</v>
      </c>
      <c r="F63">
        <v>38</v>
      </c>
    </row>
    <row r="64" spans="1:6" x14ac:dyDescent="0.25">
      <c r="A64" s="61" t="s">
        <v>147</v>
      </c>
      <c r="B64">
        <v>70000000</v>
      </c>
      <c r="C64" s="61">
        <v>3.7</v>
      </c>
      <c r="D64">
        <v>70700000</v>
      </c>
      <c r="E64" s="61" t="s">
        <v>1145</v>
      </c>
      <c r="F64">
        <v>1</v>
      </c>
    </row>
    <row r="65" spans="1:6" x14ac:dyDescent="0.25">
      <c r="A65" s="61" t="s">
        <v>463</v>
      </c>
      <c r="B65">
        <v>24700000</v>
      </c>
      <c r="C65" s="61">
        <v>1.5</v>
      </c>
      <c r="D65">
        <v>25700000</v>
      </c>
      <c r="E65" s="61" t="s">
        <v>3960</v>
      </c>
      <c r="F65">
        <v>4</v>
      </c>
    </row>
    <row r="66" spans="1:6" x14ac:dyDescent="0.25">
      <c r="A66" s="61" t="s">
        <v>146</v>
      </c>
      <c r="B66">
        <v>76100000</v>
      </c>
      <c r="C66" s="61">
        <v>4</v>
      </c>
      <c r="D66">
        <v>63700000</v>
      </c>
      <c r="E66" s="61" t="s">
        <v>990</v>
      </c>
      <c r="F66">
        <v>-20</v>
      </c>
    </row>
    <row r="67" spans="1:6" x14ac:dyDescent="0.25">
      <c r="A67" s="61" t="s">
        <v>139</v>
      </c>
      <c r="B67">
        <v>65000000</v>
      </c>
      <c r="C67" s="61">
        <v>3.3</v>
      </c>
      <c r="D67">
        <v>57300000</v>
      </c>
      <c r="E67" s="61" t="s">
        <v>819</v>
      </c>
      <c r="F67">
        <v>-13</v>
      </c>
    </row>
    <row r="68" spans="1:6" x14ac:dyDescent="0.25">
      <c r="A68" s="61" t="s">
        <v>444</v>
      </c>
      <c r="B68">
        <v>15600000</v>
      </c>
      <c r="C68" s="61">
        <v>1</v>
      </c>
      <c r="D68">
        <v>12500000</v>
      </c>
      <c r="E68" s="61" t="s">
        <v>2876</v>
      </c>
      <c r="F68">
        <v>-24</v>
      </c>
    </row>
    <row r="69" spans="1:6" x14ac:dyDescent="0.25">
      <c r="A69" s="61" t="s">
        <v>435</v>
      </c>
      <c r="B69">
        <v>20600000</v>
      </c>
      <c r="C69" s="61">
        <v>1.3</v>
      </c>
      <c r="D69">
        <v>16400000</v>
      </c>
      <c r="E69" s="61" t="s">
        <v>3963</v>
      </c>
      <c r="F69">
        <v>-25</v>
      </c>
    </row>
    <row r="70" spans="1:6" x14ac:dyDescent="0.25">
      <c r="A70" s="61" t="s">
        <v>309</v>
      </c>
      <c r="B70">
        <v>33100000</v>
      </c>
      <c r="C70" s="61">
        <v>1.9</v>
      </c>
      <c r="D70">
        <v>16900000</v>
      </c>
      <c r="E70" s="61" t="s">
        <v>3963</v>
      </c>
      <c r="F70">
        <v>-96</v>
      </c>
    </row>
    <row r="71" spans="1:6" x14ac:dyDescent="0.25">
      <c r="A71" s="61" t="s">
        <v>66</v>
      </c>
      <c r="B71">
        <v>111000000</v>
      </c>
      <c r="C71" s="61">
        <v>6.4</v>
      </c>
      <c r="D71">
        <v>19800000</v>
      </c>
      <c r="E71" s="61" t="s">
        <v>3956</v>
      </c>
      <c r="F71">
        <v>-460</v>
      </c>
    </row>
    <row r="72" spans="1:6" x14ac:dyDescent="0.25">
      <c r="A72" s="61" t="s">
        <v>277</v>
      </c>
      <c r="B72">
        <v>31500000</v>
      </c>
      <c r="C72" s="61">
        <v>1.8</v>
      </c>
      <c r="D72">
        <v>33300000</v>
      </c>
      <c r="E72" s="61" t="s">
        <v>1288</v>
      </c>
      <c r="F72">
        <v>5</v>
      </c>
    </row>
    <row r="73" spans="1:6" x14ac:dyDescent="0.25">
      <c r="A73" s="61" t="s">
        <v>341</v>
      </c>
      <c r="B73">
        <v>23300000</v>
      </c>
      <c r="C73" s="61">
        <v>1.4</v>
      </c>
      <c r="D73">
        <v>16700000</v>
      </c>
      <c r="E73" s="61" t="s">
        <v>3963</v>
      </c>
      <c r="F73">
        <v>-39</v>
      </c>
    </row>
    <row r="74" spans="1:6" x14ac:dyDescent="0.25">
      <c r="A74" s="61" t="s">
        <v>502</v>
      </c>
      <c r="B74">
        <v>16700000</v>
      </c>
      <c r="C74" s="61">
        <v>1.1000000000000001</v>
      </c>
      <c r="D74">
        <v>10800000</v>
      </c>
      <c r="E74" s="61" t="s">
        <v>2398</v>
      </c>
      <c r="F74">
        <v>-55</v>
      </c>
    </row>
    <row r="75" spans="1:6" x14ac:dyDescent="0.25">
      <c r="A75" s="61" t="s">
        <v>298</v>
      </c>
      <c r="B75">
        <v>21000000</v>
      </c>
      <c r="C75" s="61">
        <v>1.6</v>
      </c>
      <c r="D75">
        <v>23600000</v>
      </c>
      <c r="E75" s="61" t="s">
        <v>3964</v>
      </c>
      <c r="F75">
        <v>12</v>
      </c>
    </row>
    <row r="76" spans="1:6" x14ac:dyDescent="0.25">
      <c r="A76" s="61" t="s">
        <v>222</v>
      </c>
      <c r="B76">
        <v>15400000</v>
      </c>
      <c r="C76" s="61">
        <v>1.3</v>
      </c>
      <c r="D76">
        <v>8350000</v>
      </c>
      <c r="E76" s="61" t="s">
        <v>2398</v>
      </c>
      <c r="F76">
        <v>-84</v>
      </c>
    </row>
    <row r="77" spans="1:6" x14ac:dyDescent="0.25">
      <c r="A77" s="61" t="s">
        <v>429</v>
      </c>
      <c r="B77">
        <v>7770000</v>
      </c>
      <c r="C77" s="61">
        <v>0.6</v>
      </c>
      <c r="D77">
        <v>3470000</v>
      </c>
      <c r="E77" s="61" t="s">
        <v>2173</v>
      </c>
      <c r="F77">
        <v>-120</v>
      </c>
    </row>
    <row r="78" spans="1:6" x14ac:dyDescent="0.25">
      <c r="A78" s="61" t="s">
        <v>219</v>
      </c>
      <c r="B78">
        <v>7690000</v>
      </c>
      <c r="C78" s="61">
        <v>0.6</v>
      </c>
      <c r="D78">
        <v>4590000</v>
      </c>
      <c r="E78" s="61" t="s">
        <v>2314</v>
      </c>
      <c r="F78">
        <v>-67</v>
      </c>
    </row>
    <row r="79" spans="1:6" x14ac:dyDescent="0.25">
      <c r="A79" s="61" t="s">
        <v>235</v>
      </c>
      <c r="B79">
        <v>35100000</v>
      </c>
      <c r="C79" s="61">
        <v>3</v>
      </c>
      <c r="D79">
        <v>162000000</v>
      </c>
      <c r="E79" s="61" t="s">
        <v>3967</v>
      </c>
      <c r="F79">
        <v>361</v>
      </c>
    </row>
    <row r="80" spans="1:6" x14ac:dyDescent="0.25">
      <c r="A80" s="61" t="s">
        <v>477</v>
      </c>
      <c r="B80">
        <v>22100000</v>
      </c>
      <c r="C80" s="61">
        <v>1.8</v>
      </c>
      <c r="D80">
        <v>9940000</v>
      </c>
      <c r="E80" s="61" t="s">
        <v>2876</v>
      </c>
      <c r="F80">
        <v>-120</v>
      </c>
    </row>
    <row r="81" spans="1:6" x14ac:dyDescent="0.25">
      <c r="A81" s="61" t="s">
        <v>447</v>
      </c>
      <c r="B81">
        <v>18000000</v>
      </c>
      <c r="C81" s="61">
        <v>1.7</v>
      </c>
      <c r="D81">
        <v>19400000</v>
      </c>
      <c r="E81" s="61" t="s">
        <v>1288</v>
      </c>
      <c r="F81">
        <v>8</v>
      </c>
    </row>
    <row r="82" spans="1:6" x14ac:dyDescent="0.25">
      <c r="A82" s="61" t="s">
        <v>319</v>
      </c>
      <c r="B82">
        <v>6840000</v>
      </c>
      <c r="C82" s="61">
        <v>0.6</v>
      </c>
      <c r="D82">
        <v>2790000</v>
      </c>
      <c r="E82" s="61" t="s">
        <v>2173</v>
      </c>
      <c r="F82">
        <v>-140</v>
      </c>
    </row>
    <row r="83" spans="1:6" x14ac:dyDescent="0.25">
      <c r="A83" s="61" t="s">
        <v>63</v>
      </c>
      <c r="B83">
        <v>83100000</v>
      </c>
      <c r="C83" s="61">
        <v>7.2</v>
      </c>
      <c r="D83">
        <v>14000000</v>
      </c>
      <c r="E83" s="61" t="s">
        <v>3958</v>
      </c>
      <c r="F83">
        <v>-490</v>
      </c>
    </row>
    <row r="84" spans="1:6" x14ac:dyDescent="0.25">
      <c r="A84" s="61" t="s">
        <v>333</v>
      </c>
      <c r="B84">
        <v>16300000</v>
      </c>
      <c r="C84" s="61">
        <v>1.5</v>
      </c>
      <c r="D84">
        <v>2340000</v>
      </c>
      <c r="E84" s="61" t="s">
        <v>1526</v>
      </c>
      <c r="F84">
        <v>-600</v>
      </c>
    </row>
    <row r="85" spans="1:6" x14ac:dyDescent="0.25">
      <c r="A85" s="61" t="s">
        <v>154</v>
      </c>
      <c r="B85">
        <v>21000000</v>
      </c>
      <c r="C85" s="61">
        <v>1.9</v>
      </c>
      <c r="D85">
        <v>7640000</v>
      </c>
      <c r="E85" s="61" t="s">
        <v>2398</v>
      </c>
      <c r="F85">
        <v>-170</v>
      </c>
    </row>
    <row r="86" spans="1:6" x14ac:dyDescent="0.25">
      <c r="A86" s="61" t="s">
        <v>210</v>
      </c>
      <c r="B86">
        <v>81700000</v>
      </c>
      <c r="C86" s="61">
        <v>8.9</v>
      </c>
      <c r="D86">
        <v>5140000</v>
      </c>
      <c r="E86" s="61" t="s">
        <v>2416</v>
      </c>
      <c r="F86">
        <v>-1500</v>
      </c>
    </row>
    <row r="87" spans="1:6" x14ac:dyDescent="0.25">
      <c r="A87" s="61" t="s">
        <v>264</v>
      </c>
      <c r="B87">
        <v>23000000</v>
      </c>
      <c r="C87" s="61">
        <v>2</v>
      </c>
      <c r="D87">
        <v>13200000</v>
      </c>
      <c r="E87" s="61" t="s">
        <v>3958</v>
      </c>
      <c r="F87">
        <v>-74</v>
      </c>
    </row>
    <row r="88" spans="1:6" x14ac:dyDescent="0.25">
      <c r="A88" s="61" t="s">
        <v>316</v>
      </c>
      <c r="B88">
        <v>15000000</v>
      </c>
      <c r="C88" s="61">
        <v>1.5</v>
      </c>
      <c r="D88">
        <v>17500000</v>
      </c>
      <c r="E88" s="61" t="s">
        <v>3964</v>
      </c>
      <c r="F88">
        <v>17</v>
      </c>
    </row>
    <row r="89" spans="1:6" x14ac:dyDescent="0.25">
      <c r="A89" s="61" t="s">
        <v>107</v>
      </c>
      <c r="B89">
        <v>59900000</v>
      </c>
      <c r="C89" s="61">
        <v>5.7</v>
      </c>
      <c r="D89">
        <v>25600000</v>
      </c>
      <c r="E89" s="61" t="s">
        <v>808</v>
      </c>
      <c r="F89">
        <v>-130</v>
      </c>
    </row>
    <row r="90" spans="1:6" x14ac:dyDescent="0.25">
      <c r="A90" s="61" t="s">
        <v>72</v>
      </c>
      <c r="B90">
        <v>56900000</v>
      </c>
      <c r="C90" s="61">
        <v>5.5</v>
      </c>
      <c r="D90">
        <v>90100000</v>
      </c>
      <c r="E90" s="61" t="s">
        <v>1054</v>
      </c>
      <c r="F90">
        <v>58</v>
      </c>
    </row>
    <row r="91" spans="1:6" x14ac:dyDescent="0.25">
      <c r="A91" s="61" t="s">
        <v>468</v>
      </c>
      <c r="B91">
        <v>9640000</v>
      </c>
      <c r="C91" s="61">
        <v>1</v>
      </c>
      <c r="D91">
        <v>4500000</v>
      </c>
      <c r="E91" s="61" t="s">
        <v>1860</v>
      </c>
      <c r="F91">
        <v>-110</v>
      </c>
    </row>
    <row r="92" spans="1:6" x14ac:dyDescent="0.25">
      <c r="A92" s="61" t="s">
        <v>414</v>
      </c>
      <c r="B92">
        <v>12600000</v>
      </c>
      <c r="C92" s="61">
        <v>1.3</v>
      </c>
      <c r="D92">
        <v>29300000</v>
      </c>
      <c r="E92" s="61" t="s">
        <v>818</v>
      </c>
      <c r="F92">
        <v>132</v>
      </c>
    </row>
    <row r="93" spans="1:6" x14ac:dyDescent="0.25">
      <c r="A93" s="61" t="s">
        <v>140</v>
      </c>
      <c r="B93">
        <v>43100000</v>
      </c>
      <c r="C93" s="61">
        <v>4.2</v>
      </c>
      <c r="D93">
        <v>15700000</v>
      </c>
      <c r="E93" s="61" t="s">
        <v>849</v>
      </c>
      <c r="F93">
        <v>-170</v>
      </c>
    </row>
    <row r="94" spans="1:6" x14ac:dyDescent="0.25">
      <c r="A94" s="61" t="s">
        <v>168</v>
      </c>
      <c r="B94">
        <v>23900000</v>
      </c>
      <c r="C94" s="61">
        <v>2.2999999999999998</v>
      </c>
      <c r="D94">
        <v>9700000</v>
      </c>
      <c r="E94" s="61" t="s">
        <v>2207</v>
      </c>
      <c r="F94">
        <v>-150</v>
      </c>
    </row>
    <row r="95" spans="1:6" x14ac:dyDescent="0.25">
      <c r="A95" s="61" t="s">
        <v>128</v>
      </c>
      <c r="B95">
        <v>45500000</v>
      </c>
      <c r="C95" s="61">
        <v>4.3</v>
      </c>
      <c r="D95">
        <v>17200000</v>
      </c>
      <c r="E95" s="61" t="s">
        <v>3960</v>
      </c>
      <c r="F95">
        <v>-160</v>
      </c>
    </row>
    <row r="96" spans="1:6" x14ac:dyDescent="0.25">
      <c r="A96" s="61" t="s">
        <v>131</v>
      </c>
      <c r="B96">
        <v>38800000</v>
      </c>
      <c r="C96" s="61">
        <v>4</v>
      </c>
      <c r="D96">
        <v>25100000</v>
      </c>
      <c r="E96" s="61" t="s">
        <v>1335</v>
      </c>
      <c r="F96">
        <v>-55</v>
      </c>
    </row>
    <row r="97" spans="1:6" x14ac:dyDescent="0.25">
      <c r="A97" s="61" t="s">
        <v>465</v>
      </c>
      <c r="B97">
        <v>7440000</v>
      </c>
      <c r="C97" s="61">
        <v>0.9</v>
      </c>
      <c r="D97">
        <v>4880000</v>
      </c>
      <c r="E97" s="61" t="s">
        <v>2416</v>
      </c>
      <c r="F97">
        <v>-53</v>
      </c>
    </row>
    <row r="98" spans="1:6" x14ac:dyDescent="0.25">
      <c r="A98" s="61" t="s">
        <v>93</v>
      </c>
      <c r="B98">
        <v>39200000</v>
      </c>
      <c r="C98" s="61">
        <v>4.5999999999999996</v>
      </c>
      <c r="D98">
        <v>2320000</v>
      </c>
      <c r="E98" s="61" t="s">
        <v>2173</v>
      </c>
      <c r="F98">
        <v>-1600</v>
      </c>
    </row>
    <row r="99" spans="1:6" x14ac:dyDescent="0.25">
      <c r="A99" s="61" t="s">
        <v>51</v>
      </c>
      <c r="B99">
        <v>51400000</v>
      </c>
      <c r="C99" s="61">
        <v>5.8</v>
      </c>
      <c r="D99">
        <v>25500000</v>
      </c>
      <c r="E99" s="61" t="s">
        <v>819</v>
      </c>
      <c r="F99">
        <v>-100</v>
      </c>
    </row>
    <row r="100" spans="1:6" x14ac:dyDescent="0.25">
      <c r="A100" s="61" t="s">
        <v>159</v>
      </c>
      <c r="B100">
        <v>45000000</v>
      </c>
      <c r="C100" s="61">
        <v>4.7</v>
      </c>
      <c r="D100">
        <v>33300000</v>
      </c>
      <c r="E100" s="61" t="s">
        <v>631</v>
      </c>
      <c r="F100">
        <v>-35</v>
      </c>
    </row>
    <row r="101" spans="1:6" x14ac:dyDescent="0.25">
      <c r="A101" s="61" t="s">
        <v>54</v>
      </c>
      <c r="B101">
        <v>34100000</v>
      </c>
      <c r="C101" s="61">
        <v>4</v>
      </c>
      <c r="D101">
        <v>9720000</v>
      </c>
      <c r="E101" s="61" t="s">
        <v>3956</v>
      </c>
      <c r="F101">
        <v>-250</v>
      </c>
    </row>
    <row r="102" spans="1:6" x14ac:dyDescent="0.25">
      <c r="A102" s="61" t="s">
        <v>440</v>
      </c>
      <c r="B102">
        <v>7940000</v>
      </c>
      <c r="C102" s="61">
        <v>1</v>
      </c>
      <c r="D102">
        <v>6900000</v>
      </c>
      <c r="E102" s="61" t="s">
        <v>2207</v>
      </c>
      <c r="F102">
        <v>-15</v>
      </c>
    </row>
    <row r="103" spans="1:6" x14ac:dyDescent="0.25">
      <c r="A103" s="61" t="s">
        <v>538</v>
      </c>
      <c r="B103">
        <v>12100000</v>
      </c>
      <c r="C103" s="61">
        <v>1.7</v>
      </c>
      <c r="D103">
        <v>12000000</v>
      </c>
      <c r="E103" s="61" t="s">
        <v>971</v>
      </c>
      <c r="F103">
        <v>-1</v>
      </c>
    </row>
    <row r="104" spans="1:6" x14ac:dyDescent="0.25">
      <c r="A104" s="61" t="s">
        <v>470</v>
      </c>
      <c r="B104">
        <v>25600000</v>
      </c>
      <c r="C104" s="61">
        <v>4.0999999999999996</v>
      </c>
      <c r="D104">
        <v>13900000</v>
      </c>
      <c r="E104" s="61" t="s">
        <v>3962</v>
      </c>
      <c r="F104">
        <v>-84</v>
      </c>
    </row>
    <row r="105" spans="1:6" x14ac:dyDescent="0.25">
      <c r="A105" s="61" t="s">
        <v>354</v>
      </c>
      <c r="B105">
        <v>22600000</v>
      </c>
      <c r="C105" s="61">
        <v>3.4</v>
      </c>
      <c r="D105">
        <v>5230000</v>
      </c>
      <c r="E105" s="61" t="s">
        <v>2876</v>
      </c>
      <c r="F105">
        <v>-330</v>
      </c>
    </row>
    <row r="106" spans="1:6" x14ac:dyDescent="0.25">
      <c r="A106" s="61" t="s">
        <v>540</v>
      </c>
      <c r="B106">
        <v>10600000</v>
      </c>
      <c r="C106" s="61">
        <v>1.7</v>
      </c>
      <c r="D106">
        <v>8290000</v>
      </c>
      <c r="E106" s="61" t="s">
        <v>3961</v>
      </c>
      <c r="F106">
        <v>-28</v>
      </c>
    </row>
    <row r="107" spans="1:6" x14ac:dyDescent="0.25">
      <c r="A107" s="61" t="s">
        <v>173</v>
      </c>
      <c r="B107">
        <v>18900000</v>
      </c>
      <c r="C107" s="61">
        <v>2.9</v>
      </c>
      <c r="D107">
        <v>63500000</v>
      </c>
      <c r="E107" s="61" t="s">
        <v>3968</v>
      </c>
      <c r="F107">
        <v>236</v>
      </c>
    </row>
    <row r="108" spans="1:6" x14ac:dyDescent="0.25">
      <c r="A108" s="61" t="s">
        <v>399</v>
      </c>
      <c r="B108">
        <v>10500000</v>
      </c>
      <c r="C108" s="61">
        <v>1.6</v>
      </c>
      <c r="D108">
        <v>16000000</v>
      </c>
      <c r="E108" s="61" t="s">
        <v>808</v>
      </c>
      <c r="F108">
        <v>52</v>
      </c>
    </row>
    <row r="109" spans="1:6" x14ac:dyDescent="0.25">
      <c r="A109" s="61" t="s">
        <v>148</v>
      </c>
      <c r="B109">
        <v>27400000</v>
      </c>
      <c r="C109" s="61">
        <v>3.9</v>
      </c>
      <c r="D109">
        <v>23200000</v>
      </c>
      <c r="E109" s="61" t="s">
        <v>990</v>
      </c>
      <c r="F109">
        <v>-18</v>
      </c>
    </row>
    <row r="110" spans="1:6" x14ac:dyDescent="0.25">
      <c r="A110" s="61" t="s">
        <v>152</v>
      </c>
      <c r="B110">
        <v>26700000</v>
      </c>
      <c r="C110" s="61">
        <v>3.6</v>
      </c>
      <c r="D110">
        <v>14200000</v>
      </c>
      <c r="E110" s="61" t="s">
        <v>1288</v>
      </c>
      <c r="F110">
        <v>-88</v>
      </c>
    </row>
    <row r="111" spans="1:6" x14ac:dyDescent="0.25">
      <c r="A111" s="61" t="s">
        <v>442</v>
      </c>
      <c r="B111">
        <v>12800000</v>
      </c>
      <c r="C111" s="61">
        <v>2</v>
      </c>
      <c r="D111">
        <v>3860000</v>
      </c>
      <c r="E111" s="61" t="s">
        <v>2416</v>
      </c>
      <c r="F111">
        <v>-230</v>
      </c>
    </row>
    <row r="112" spans="1:6" x14ac:dyDescent="0.25">
      <c r="A112" s="61" t="s">
        <v>541</v>
      </c>
      <c r="B112">
        <v>6360000</v>
      </c>
      <c r="C112" s="61">
        <v>1.1000000000000001</v>
      </c>
      <c r="D112">
        <v>46700000</v>
      </c>
      <c r="E112" s="61" t="s">
        <v>3969</v>
      </c>
      <c r="F112">
        <v>635</v>
      </c>
    </row>
    <row r="113" spans="1:6" x14ac:dyDescent="0.25">
      <c r="A113" s="61" t="s">
        <v>69</v>
      </c>
      <c r="B113">
        <v>42300000</v>
      </c>
      <c r="C113" s="61">
        <v>7.3</v>
      </c>
      <c r="D113">
        <v>24700000</v>
      </c>
      <c r="E113" s="61" t="s">
        <v>746</v>
      </c>
      <c r="F113">
        <v>-71</v>
      </c>
    </row>
    <row r="114" spans="1:6" x14ac:dyDescent="0.25">
      <c r="A114" s="61" t="s">
        <v>45</v>
      </c>
      <c r="B114">
        <v>39900000</v>
      </c>
      <c r="C114" s="61">
        <v>6.8</v>
      </c>
      <c r="D114">
        <v>640000</v>
      </c>
      <c r="E114" s="61" t="s">
        <v>2229</v>
      </c>
      <c r="F114">
        <v>-6100</v>
      </c>
    </row>
    <row r="115" spans="1:6" x14ac:dyDescent="0.25">
      <c r="A115" s="61" t="s">
        <v>350</v>
      </c>
      <c r="B115">
        <v>18600000</v>
      </c>
      <c r="C115" s="61">
        <v>3.2</v>
      </c>
      <c r="D115">
        <v>1770000</v>
      </c>
      <c r="E115" s="61" t="s">
        <v>2173</v>
      </c>
      <c r="F115">
        <v>-950</v>
      </c>
    </row>
    <row r="116" spans="1:6" x14ac:dyDescent="0.25">
      <c r="A116" s="61" t="s">
        <v>81</v>
      </c>
      <c r="B116">
        <v>28700000</v>
      </c>
      <c r="C116" s="61">
        <v>5.2</v>
      </c>
      <c r="D116">
        <v>65900000</v>
      </c>
      <c r="E116" s="61" t="s">
        <v>3971</v>
      </c>
      <c r="F116">
        <v>129</v>
      </c>
    </row>
    <row r="117" spans="1:6" x14ac:dyDescent="0.25">
      <c r="A117" s="61" t="s">
        <v>352</v>
      </c>
      <c r="B117">
        <v>6030000</v>
      </c>
      <c r="C117" s="61">
        <v>1.2</v>
      </c>
      <c r="D117">
        <v>14400000</v>
      </c>
      <c r="E117" s="61" t="s">
        <v>819</v>
      </c>
      <c r="F117">
        <v>140</v>
      </c>
    </row>
    <row r="118" spans="1:6" x14ac:dyDescent="0.25">
      <c r="A118" s="61" t="s">
        <v>48</v>
      </c>
      <c r="B118">
        <v>28500000</v>
      </c>
      <c r="C118" s="61">
        <v>5.3</v>
      </c>
      <c r="D118">
        <v>36800000</v>
      </c>
      <c r="E118" s="61" t="s">
        <v>783</v>
      </c>
      <c r="F118">
        <v>29</v>
      </c>
    </row>
    <row r="119" spans="1:6" x14ac:dyDescent="0.25">
      <c r="A119" s="61" t="s">
        <v>137</v>
      </c>
      <c r="B119">
        <v>24800000</v>
      </c>
      <c r="C119" s="61">
        <v>4.5999999999999996</v>
      </c>
      <c r="D119">
        <v>14400000</v>
      </c>
      <c r="E119" s="61" t="s">
        <v>1335</v>
      </c>
      <c r="F119">
        <v>-73</v>
      </c>
    </row>
    <row r="120" spans="1:6" x14ac:dyDescent="0.25">
      <c r="A120" s="61" t="s">
        <v>1275</v>
      </c>
      <c r="B120">
        <v>3950000</v>
      </c>
      <c r="C120" s="61">
        <v>0.8</v>
      </c>
      <c r="D120">
        <v>628000</v>
      </c>
      <c r="E120" s="61" t="s">
        <v>2229</v>
      </c>
      <c r="F120">
        <v>-530</v>
      </c>
    </row>
    <row r="121" spans="1:6" x14ac:dyDescent="0.25">
      <c r="A121" s="61" t="s">
        <v>244</v>
      </c>
      <c r="B121">
        <v>6380000</v>
      </c>
      <c r="C121" s="61">
        <v>1.2</v>
      </c>
      <c r="D121">
        <v>35800000</v>
      </c>
      <c r="E121" s="61" t="s">
        <v>783</v>
      </c>
      <c r="F121">
        <v>462</v>
      </c>
    </row>
    <row r="122" spans="1:6" x14ac:dyDescent="0.25">
      <c r="A122" s="61" t="s">
        <v>407</v>
      </c>
      <c r="B122">
        <v>29500000</v>
      </c>
      <c r="C122" s="61">
        <v>6.4</v>
      </c>
      <c r="D122">
        <v>7590000</v>
      </c>
      <c r="E122" s="61" t="s">
        <v>3960</v>
      </c>
      <c r="F122">
        <v>-290</v>
      </c>
    </row>
    <row r="123" spans="1:6" x14ac:dyDescent="0.25">
      <c r="A123" s="61" t="s">
        <v>42</v>
      </c>
      <c r="B123">
        <v>23900000</v>
      </c>
      <c r="C123" s="61">
        <v>4.9000000000000004</v>
      </c>
      <c r="D123">
        <v>16100000</v>
      </c>
      <c r="E123" s="61" t="s">
        <v>990</v>
      </c>
      <c r="F123">
        <v>-49</v>
      </c>
    </row>
    <row r="124" spans="1:6" x14ac:dyDescent="0.25">
      <c r="A124" s="61" t="s">
        <v>110</v>
      </c>
      <c r="B124">
        <v>28500000</v>
      </c>
      <c r="C124" s="61">
        <v>5.8</v>
      </c>
      <c r="D124">
        <v>43600000</v>
      </c>
      <c r="E124" s="61" t="s">
        <v>1054</v>
      </c>
      <c r="F124">
        <v>53</v>
      </c>
    </row>
    <row r="125" spans="1:6" x14ac:dyDescent="0.25">
      <c r="A125" s="61" t="s">
        <v>384</v>
      </c>
      <c r="B125">
        <v>10500000</v>
      </c>
      <c r="C125" s="61">
        <v>2.4</v>
      </c>
      <c r="D125">
        <v>17300000</v>
      </c>
      <c r="E125" s="61" t="s">
        <v>648</v>
      </c>
      <c r="F125">
        <v>65</v>
      </c>
    </row>
    <row r="126" spans="1:6" x14ac:dyDescent="0.25">
      <c r="A126" s="61" t="s">
        <v>150</v>
      </c>
      <c r="B126">
        <v>14000000</v>
      </c>
      <c r="C126" s="61">
        <v>2.8</v>
      </c>
      <c r="D126">
        <v>8330000</v>
      </c>
      <c r="E126" s="61" t="s">
        <v>3960</v>
      </c>
      <c r="F126">
        <v>-68</v>
      </c>
    </row>
    <row r="127" spans="1:6" x14ac:dyDescent="0.25">
      <c r="A127" s="61" t="s">
        <v>346</v>
      </c>
      <c r="B127">
        <v>34100000</v>
      </c>
      <c r="C127" s="61">
        <v>7.7</v>
      </c>
      <c r="D127">
        <v>3390000</v>
      </c>
      <c r="E127" s="61" t="s">
        <v>2876</v>
      </c>
      <c r="F127">
        <v>-900</v>
      </c>
    </row>
    <row r="128" spans="1:6" x14ac:dyDescent="0.25">
      <c r="A128" s="61" t="s">
        <v>142</v>
      </c>
      <c r="B128">
        <v>11600000</v>
      </c>
      <c r="C128" s="61">
        <v>2.7</v>
      </c>
      <c r="D128">
        <v>11500000</v>
      </c>
      <c r="E128" s="61" t="s">
        <v>932</v>
      </c>
    </row>
    <row r="129" spans="1:6" x14ac:dyDescent="0.25">
      <c r="A129" s="61" t="s">
        <v>119</v>
      </c>
      <c r="B129">
        <v>15700000</v>
      </c>
      <c r="C129" s="61">
        <v>3.8</v>
      </c>
      <c r="D129">
        <v>10300000</v>
      </c>
      <c r="E129" s="61" t="s">
        <v>1222</v>
      </c>
      <c r="F129">
        <v>-53</v>
      </c>
    </row>
    <row r="130" spans="1:6" x14ac:dyDescent="0.25">
      <c r="A130" s="61" t="s">
        <v>165</v>
      </c>
      <c r="B130">
        <v>9830000</v>
      </c>
      <c r="C130" s="61">
        <v>2.6</v>
      </c>
      <c r="D130">
        <v>5130000</v>
      </c>
      <c r="E130" s="61" t="s">
        <v>920</v>
      </c>
      <c r="F130">
        <v>-92</v>
      </c>
    </row>
    <row r="131" spans="1:6" x14ac:dyDescent="0.25">
      <c r="A131" s="61" t="s">
        <v>281</v>
      </c>
      <c r="B131">
        <v>2750000</v>
      </c>
      <c r="C131" s="61">
        <v>0.8</v>
      </c>
      <c r="D131">
        <v>7180000</v>
      </c>
      <c r="E131" s="61" t="s">
        <v>1151</v>
      </c>
      <c r="F131">
        <v>161</v>
      </c>
    </row>
    <row r="132" spans="1:6" x14ac:dyDescent="0.25">
      <c r="A132" s="61" t="s">
        <v>380</v>
      </c>
      <c r="B132">
        <v>24900000</v>
      </c>
      <c r="C132" s="61">
        <v>7.7</v>
      </c>
      <c r="D132">
        <v>45900000</v>
      </c>
      <c r="E132" s="61" t="s">
        <v>3972</v>
      </c>
      <c r="F132">
        <v>84</v>
      </c>
    </row>
    <row r="133" spans="1:6" x14ac:dyDescent="0.25">
      <c r="A133" s="61" t="s">
        <v>151</v>
      </c>
      <c r="B133">
        <v>6960000</v>
      </c>
      <c r="C133" s="61">
        <v>2</v>
      </c>
      <c r="D133">
        <v>33400000</v>
      </c>
      <c r="E133" s="61" t="s">
        <v>3968</v>
      </c>
      <c r="F133">
        <v>380</v>
      </c>
    </row>
    <row r="134" spans="1:6" x14ac:dyDescent="0.25">
      <c r="A134" s="61" t="s">
        <v>417</v>
      </c>
      <c r="B134">
        <v>166000</v>
      </c>
      <c r="C134" s="61">
        <v>0.1</v>
      </c>
      <c r="D134">
        <v>690000</v>
      </c>
      <c r="E134" s="61" t="s">
        <v>1526</v>
      </c>
      <c r="F134">
        <v>315</v>
      </c>
    </row>
    <row r="135" spans="1:6" x14ac:dyDescent="0.25">
      <c r="A135" s="61" t="s">
        <v>156</v>
      </c>
      <c r="B135">
        <v>14000000</v>
      </c>
      <c r="C135" s="61">
        <v>4.2</v>
      </c>
      <c r="D135">
        <v>6840000</v>
      </c>
      <c r="E135" s="61" t="s">
        <v>1068</v>
      </c>
      <c r="F135">
        <v>-100</v>
      </c>
    </row>
    <row r="136" spans="1:6" x14ac:dyDescent="0.25">
      <c r="A136" s="61" t="s">
        <v>424</v>
      </c>
      <c r="B136">
        <v>33700000</v>
      </c>
      <c r="C136" s="61">
        <v>12</v>
      </c>
      <c r="D136">
        <v>2760000</v>
      </c>
      <c r="E136" s="61" t="s">
        <v>3963</v>
      </c>
      <c r="F136">
        <v>-1100</v>
      </c>
    </row>
    <row r="137" spans="1:6" x14ac:dyDescent="0.25">
      <c r="A137" s="61" t="s">
        <v>161</v>
      </c>
      <c r="B137">
        <v>6850000</v>
      </c>
      <c r="C137" s="61">
        <v>2.2000000000000002</v>
      </c>
      <c r="D137">
        <v>5020000</v>
      </c>
      <c r="E137" s="61" t="s">
        <v>3960</v>
      </c>
      <c r="F137">
        <v>-36</v>
      </c>
    </row>
    <row r="138" spans="1:6" x14ac:dyDescent="0.25">
      <c r="A138" s="61" t="s">
        <v>393</v>
      </c>
      <c r="B138">
        <v>6600000</v>
      </c>
      <c r="C138" s="61">
        <v>2.7</v>
      </c>
      <c r="D138">
        <v>16200000</v>
      </c>
      <c r="E138" s="61" t="s">
        <v>1197</v>
      </c>
      <c r="F138">
        <v>146</v>
      </c>
    </row>
    <row r="139" spans="1:6" x14ac:dyDescent="0.25">
      <c r="A139" s="61" t="s">
        <v>164</v>
      </c>
      <c r="B139">
        <v>5930000</v>
      </c>
      <c r="C139" s="61">
        <v>2.1</v>
      </c>
      <c r="D139">
        <v>2210000</v>
      </c>
      <c r="E139" s="61" t="s">
        <v>2876</v>
      </c>
      <c r="F139">
        <v>-170</v>
      </c>
    </row>
    <row r="140" spans="1:6" x14ac:dyDescent="0.25">
      <c r="A140" s="61" t="s">
        <v>134</v>
      </c>
      <c r="B140">
        <v>16900000</v>
      </c>
      <c r="C140" s="61">
        <v>5.9</v>
      </c>
      <c r="D140">
        <v>14800000</v>
      </c>
      <c r="E140" s="61" t="s">
        <v>1044</v>
      </c>
      <c r="F140">
        <v>-14</v>
      </c>
    </row>
    <row r="141" spans="1:6" x14ac:dyDescent="0.25">
      <c r="A141" s="61" t="s">
        <v>331</v>
      </c>
      <c r="B141">
        <v>5910000</v>
      </c>
      <c r="C141" s="61">
        <v>2.1</v>
      </c>
      <c r="D141">
        <v>1600000</v>
      </c>
      <c r="E141" s="61" t="s">
        <v>2416</v>
      </c>
      <c r="F141">
        <v>-270</v>
      </c>
    </row>
    <row r="142" spans="1:6" x14ac:dyDescent="0.25">
      <c r="A142" s="61" t="s">
        <v>167</v>
      </c>
      <c r="B142">
        <v>6040000</v>
      </c>
      <c r="C142" s="61">
        <v>2.1</v>
      </c>
      <c r="D142">
        <v>3230000</v>
      </c>
      <c r="E142" s="61" t="s">
        <v>3956</v>
      </c>
      <c r="F142">
        <v>-87</v>
      </c>
    </row>
    <row r="143" spans="1:6" x14ac:dyDescent="0.25">
      <c r="A143" s="61" t="s">
        <v>545</v>
      </c>
      <c r="B143">
        <v>2260000</v>
      </c>
      <c r="C143" s="61">
        <v>0.9</v>
      </c>
      <c r="D143">
        <v>1170000</v>
      </c>
      <c r="E143" s="61" t="s">
        <v>1860</v>
      </c>
      <c r="F143">
        <v>-93</v>
      </c>
    </row>
    <row r="144" spans="1:6" x14ac:dyDescent="0.25">
      <c r="A144" s="61" t="s">
        <v>291</v>
      </c>
      <c r="B144">
        <v>4440000</v>
      </c>
      <c r="C144" s="61">
        <v>2</v>
      </c>
      <c r="D144">
        <v>40500000</v>
      </c>
      <c r="E144" s="61" t="s">
        <v>3973</v>
      </c>
      <c r="F144">
        <v>811</v>
      </c>
    </row>
    <row r="145" spans="1:6" x14ac:dyDescent="0.25">
      <c r="A145" s="61" t="s">
        <v>157</v>
      </c>
      <c r="B145">
        <v>5480000</v>
      </c>
      <c r="C145" s="61">
        <v>2.2000000000000002</v>
      </c>
      <c r="D145">
        <v>7550000</v>
      </c>
      <c r="E145" s="61" t="s">
        <v>861</v>
      </c>
      <c r="F145">
        <v>38</v>
      </c>
    </row>
    <row r="146" spans="1:6" x14ac:dyDescent="0.25">
      <c r="A146" s="61" t="s">
        <v>358</v>
      </c>
      <c r="B146">
        <v>2980000</v>
      </c>
      <c r="C146" s="61">
        <v>1.3</v>
      </c>
      <c r="D146">
        <v>1670000</v>
      </c>
      <c r="E146" s="61" t="s">
        <v>2398</v>
      </c>
      <c r="F146">
        <v>-79</v>
      </c>
    </row>
    <row r="147" spans="1:6" x14ac:dyDescent="0.25">
      <c r="A147" s="61" t="s">
        <v>302</v>
      </c>
      <c r="B147">
        <v>2530000</v>
      </c>
      <c r="C147" s="61">
        <v>1.3</v>
      </c>
      <c r="D147">
        <v>4720000</v>
      </c>
      <c r="E147" s="61" t="s">
        <v>808</v>
      </c>
      <c r="F147">
        <v>87</v>
      </c>
    </row>
    <row r="148" spans="1:6" x14ac:dyDescent="0.25">
      <c r="A148" s="61" t="s">
        <v>113</v>
      </c>
      <c r="B148">
        <v>11000000</v>
      </c>
      <c r="C148" s="61">
        <v>5.2</v>
      </c>
      <c r="D148">
        <v>5160000</v>
      </c>
      <c r="E148" s="61" t="s">
        <v>808</v>
      </c>
      <c r="F148">
        <v>-110</v>
      </c>
    </row>
    <row r="149" spans="1:6" x14ac:dyDescent="0.25">
      <c r="A149" s="61" t="s">
        <v>304</v>
      </c>
      <c r="B149">
        <v>2540000</v>
      </c>
      <c r="C149" s="61">
        <v>1.6</v>
      </c>
      <c r="D149">
        <v>4470000</v>
      </c>
      <c r="E149" s="61" t="s">
        <v>819</v>
      </c>
      <c r="F149">
        <v>76</v>
      </c>
    </row>
    <row r="150" spans="1:6" x14ac:dyDescent="0.25">
      <c r="A150" s="61" t="s">
        <v>144</v>
      </c>
      <c r="B150">
        <v>13500000</v>
      </c>
      <c r="C150" s="61">
        <v>7</v>
      </c>
      <c r="D150">
        <v>17900000</v>
      </c>
      <c r="E150" s="61" t="s">
        <v>3974</v>
      </c>
      <c r="F150">
        <v>33</v>
      </c>
    </row>
    <row r="151" spans="1:6" x14ac:dyDescent="0.25">
      <c r="A151" s="61" t="s">
        <v>153</v>
      </c>
      <c r="B151">
        <v>6310000</v>
      </c>
      <c r="C151" s="61">
        <v>3</v>
      </c>
      <c r="D151">
        <v>3200000</v>
      </c>
      <c r="E151" s="61" t="s">
        <v>849</v>
      </c>
      <c r="F151">
        <v>-97</v>
      </c>
    </row>
    <row r="152" spans="1:6" x14ac:dyDescent="0.25">
      <c r="A152" s="61" t="s">
        <v>228</v>
      </c>
      <c r="B152">
        <v>12100000</v>
      </c>
      <c r="C152" s="61">
        <v>8.1</v>
      </c>
      <c r="D152">
        <v>806000</v>
      </c>
      <c r="E152" s="61" t="s">
        <v>1860</v>
      </c>
      <c r="F152">
        <v>-1400</v>
      </c>
    </row>
    <row r="153" spans="1:6" x14ac:dyDescent="0.25">
      <c r="A153" s="61" t="s">
        <v>475</v>
      </c>
      <c r="B153">
        <v>9250000</v>
      </c>
      <c r="C153" s="61">
        <v>6.1</v>
      </c>
      <c r="D153">
        <v>2110000</v>
      </c>
      <c r="E153" s="61" t="s">
        <v>920</v>
      </c>
      <c r="F153">
        <v>-340</v>
      </c>
    </row>
    <row r="154" spans="1:6" x14ac:dyDescent="0.25">
      <c r="A154" s="61" t="s">
        <v>472</v>
      </c>
      <c r="B154">
        <v>645000</v>
      </c>
      <c r="C154" s="61">
        <v>0.5</v>
      </c>
      <c r="D154">
        <v>2140000</v>
      </c>
      <c r="E154" s="61" t="s">
        <v>971</v>
      </c>
      <c r="F154">
        <v>232</v>
      </c>
    </row>
    <row r="155" spans="1:6" x14ac:dyDescent="0.25">
      <c r="A155" s="61" t="s">
        <v>138</v>
      </c>
      <c r="B155">
        <v>10400000</v>
      </c>
      <c r="C155" s="61">
        <v>7.9</v>
      </c>
      <c r="D155">
        <v>13000000</v>
      </c>
      <c r="E155" s="61" t="s">
        <v>1250</v>
      </c>
      <c r="F155">
        <v>25</v>
      </c>
    </row>
    <row r="156" spans="1:6" x14ac:dyDescent="0.25">
      <c r="A156" s="61" t="s">
        <v>143</v>
      </c>
      <c r="B156">
        <v>4480000</v>
      </c>
      <c r="C156" s="61">
        <v>3.6</v>
      </c>
      <c r="D156">
        <v>494000</v>
      </c>
      <c r="E156" s="61" t="s">
        <v>2314</v>
      </c>
      <c r="F156">
        <v>-810</v>
      </c>
    </row>
    <row r="157" spans="1:6" x14ac:dyDescent="0.25">
      <c r="A157" s="61" t="s">
        <v>386</v>
      </c>
      <c r="B157">
        <v>4130000</v>
      </c>
      <c r="C157" s="61">
        <v>3.2</v>
      </c>
      <c r="D157">
        <v>911000</v>
      </c>
      <c r="E157" s="61" t="s">
        <v>2398</v>
      </c>
      <c r="F157">
        <v>-350</v>
      </c>
    </row>
    <row r="158" spans="1:6" x14ac:dyDescent="0.25">
      <c r="A158" s="61" t="s">
        <v>457</v>
      </c>
      <c r="B158">
        <v>3580000</v>
      </c>
      <c r="C158" s="61">
        <v>3.1</v>
      </c>
      <c r="D158">
        <v>1640000</v>
      </c>
      <c r="E158" s="61" t="s">
        <v>920</v>
      </c>
      <c r="F158">
        <v>-120</v>
      </c>
    </row>
    <row r="159" spans="1:6" x14ac:dyDescent="0.25">
      <c r="A159" s="61" t="s">
        <v>271</v>
      </c>
      <c r="B159">
        <v>2360000</v>
      </c>
      <c r="C159" s="61">
        <v>2.2000000000000002</v>
      </c>
      <c r="D159">
        <v>699000</v>
      </c>
      <c r="E159" s="61" t="s">
        <v>2398</v>
      </c>
      <c r="F159">
        <v>-240</v>
      </c>
    </row>
    <row r="160" spans="1:6" x14ac:dyDescent="0.25">
      <c r="A160" s="61" t="s">
        <v>287</v>
      </c>
      <c r="B160">
        <v>2600000</v>
      </c>
      <c r="C160" s="61">
        <v>2.8</v>
      </c>
      <c r="D160">
        <v>2600000</v>
      </c>
      <c r="E160" s="61" t="s">
        <v>700</v>
      </c>
    </row>
    <row r="161" spans="1:6" x14ac:dyDescent="0.25">
      <c r="A161" s="61" t="s">
        <v>3975</v>
      </c>
      <c r="B161">
        <v>4000000</v>
      </c>
      <c r="C161" s="61">
        <v>4.2</v>
      </c>
      <c r="D161">
        <v>119000</v>
      </c>
      <c r="E161" s="61" t="s">
        <v>2229</v>
      </c>
      <c r="F161">
        <v>-3200</v>
      </c>
    </row>
    <row r="162" spans="1:6" x14ac:dyDescent="0.25">
      <c r="A162" s="61" t="s">
        <v>259</v>
      </c>
      <c r="B162">
        <v>1560000</v>
      </c>
      <c r="C162" s="61">
        <v>2</v>
      </c>
      <c r="D162">
        <v>282000</v>
      </c>
      <c r="E162" s="61" t="s">
        <v>2314</v>
      </c>
      <c r="F162">
        <v>-450</v>
      </c>
    </row>
    <row r="163" spans="1:6" x14ac:dyDescent="0.25">
      <c r="A163" s="61" t="s">
        <v>312</v>
      </c>
      <c r="B163">
        <v>3650000</v>
      </c>
      <c r="C163" s="61">
        <v>4.5999999999999996</v>
      </c>
      <c r="D163">
        <v>57100000</v>
      </c>
      <c r="E163" s="61" t="s">
        <v>3976</v>
      </c>
      <c r="F163">
        <v>1460</v>
      </c>
    </row>
    <row r="164" spans="1:6" x14ac:dyDescent="0.25">
      <c r="A164" s="61" t="s">
        <v>438</v>
      </c>
      <c r="B164">
        <v>1130000</v>
      </c>
      <c r="C164" s="61">
        <v>1.7</v>
      </c>
      <c r="D164">
        <v>2420000</v>
      </c>
      <c r="E164" s="61" t="s">
        <v>796</v>
      </c>
      <c r="F164">
        <v>114</v>
      </c>
    </row>
    <row r="165" spans="1:6" x14ac:dyDescent="0.25">
      <c r="A165" s="61" t="s">
        <v>241</v>
      </c>
      <c r="B165">
        <v>3710000</v>
      </c>
      <c r="C165" s="61">
        <v>4.8</v>
      </c>
      <c r="D165">
        <v>3780000</v>
      </c>
      <c r="E165" s="61" t="s">
        <v>1033</v>
      </c>
      <c r="F165">
        <v>2</v>
      </c>
    </row>
    <row r="166" spans="1:6" x14ac:dyDescent="0.25">
      <c r="A166" s="61" t="s">
        <v>39</v>
      </c>
      <c r="B166">
        <v>7600000</v>
      </c>
      <c r="C166" s="61">
        <v>12.3</v>
      </c>
      <c r="D166">
        <v>804000</v>
      </c>
      <c r="E166" s="61" t="s">
        <v>3961</v>
      </c>
      <c r="F166">
        <v>-840</v>
      </c>
    </row>
    <row r="167" spans="1:6" x14ac:dyDescent="0.25">
      <c r="A167" s="61" t="s">
        <v>149</v>
      </c>
      <c r="B167">
        <v>2840000</v>
      </c>
      <c r="C167" s="61">
        <v>4.5</v>
      </c>
      <c r="D167">
        <v>1790000</v>
      </c>
      <c r="E167" s="61" t="s">
        <v>700</v>
      </c>
      <c r="F167">
        <v>-59</v>
      </c>
    </row>
    <row r="168" spans="1:6" x14ac:dyDescent="0.25">
      <c r="A168" s="61" t="s">
        <v>451</v>
      </c>
      <c r="B168">
        <v>2050000</v>
      </c>
      <c r="C168" s="61">
        <v>3.4</v>
      </c>
      <c r="D168">
        <v>46200000</v>
      </c>
      <c r="E168" s="61" t="s">
        <v>3977</v>
      </c>
      <c r="F168">
        <v>2160</v>
      </c>
    </row>
    <row r="169" spans="1:6" x14ac:dyDescent="0.25">
      <c r="A169" s="61" t="s">
        <v>375</v>
      </c>
      <c r="B169">
        <v>2200000</v>
      </c>
      <c r="C169" s="61">
        <v>4.4000000000000004</v>
      </c>
      <c r="D169">
        <v>250000</v>
      </c>
      <c r="E169" s="61" t="s">
        <v>1860</v>
      </c>
      <c r="F169">
        <v>-780</v>
      </c>
    </row>
    <row r="170" spans="1:6" x14ac:dyDescent="0.25">
      <c r="A170" s="61" t="s">
        <v>369</v>
      </c>
      <c r="B170">
        <v>3120000</v>
      </c>
      <c r="C170" s="61">
        <v>6.2</v>
      </c>
      <c r="D170">
        <v>551000</v>
      </c>
      <c r="E170" s="61" t="s">
        <v>3956</v>
      </c>
      <c r="F170">
        <v>-470</v>
      </c>
    </row>
    <row r="171" spans="1:6" x14ac:dyDescent="0.25">
      <c r="A171" s="61" t="s">
        <v>554</v>
      </c>
      <c r="B171">
        <v>739000</v>
      </c>
      <c r="C171" s="61">
        <v>1.3</v>
      </c>
      <c r="D171">
        <v>258000</v>
      </c>
      <c r="E171" s="61" t="s">
        <v>2314</v>
      </c>
      <c r="F171">
        <v>-190</v>
      </c>
    </row>
    <row r="172" spans="1:6" x14ac:dyDescent="0.25">
      <c r="A172" s="61" t="s">
        <v>556</v>
      </c>
      <c r="B172">
        <v>2570000</v>
      </c>
      <c r="C172" s="61">
        <v>5.9</v>
      </c>
      <c r="D172">
        <v>1170000</v>
      </c>
      <c r="E172" s="61" t="s">
        <v>932</v>
      </c>
      <c r="F172">
        <v>-120</v>
      </c>
    </row>
    <row r="173" spans="1:6" x14ac:dyDescent="0.25">
      <c r="A173" s="61" t="s">
        <v>233</v>
      </c>
      <c r="B173">
        <v>3150000</v>
      </c>
      <c r="C173" s="61">
        <v>8.1</v>
      </c>
      <c r="D173">
        <v>1340000</v>
      </c>
      <c r="E173" s="61" t="s">
        <v>625</v>
      </c>
      <c r="F173">
        <v>-130</v>
      </c>
    </row>
    <row r="174" spans="1:6" x14ac:dyDescent="0.25">
      <c r="A174" s="61" t="s">
        <v>557</v>
      </c>
      <c r="B174">
        <v>661000</v>
      </c>
      <c r="C174" s="61">
        <v>1.6</v>
      </c>
      <c r="D174">
        <v>3620000</v>
      </c>
      <c r="E174" s="61" t="s">
        <v>678</v>
      </c>
      <c r="F174">
        <v>447</v>
      </c>
    </row>
    <row r="175" spans="1:6" x14ac:dyDescent="0.25">
      <c r="A175" s="61" t="s">
        <v>101</v>
      </c>
      <c r="B175">
        <v>8810000</v>
      </c>
      <c r="C175" s="61">
        <v>24.4</v>
      </c>
      <c r="D175">
        <v>4990000</v>
      </c>
      <c r="E175" s="61" t="s">
        <v>3978</v>
      </c>
      <c r="F175">
        <v>-77</v>
      </c>
    </row>
    <row r="176" spans="1:6" x14ac:dyDescent="0.25">
      <c r="A176" s="61" t="s">
        <v>3979</v>
      </c>
      <c r="B176">
        <v>1500000</v>
      </c>
      <c r="C176" s="61">
        <v>3.8</v>
      </c>
      <c r="D176">
        <v>217000</v>
      </c>
      <c r="E176" s="61" t="s">
        <v>1860</v>
      </c>
      <c r="F176">
        <v>-590</v>
      </c>
    </row>
    <row r="177" spans="1:6" x14ac:dyDescent="0.25">
      <c r="A177" s="61" t="s">
        <v>3980</v>
      </c>
      <c r="B177">
        <v>1470000</v>
      </c>
      <c r="C177" s="61">
        <v>3.9</v>
      </c>
      <c r="D177">
        <v>188000</v>
      </c>
      <c r="E177" s="61" t="s">
        <v>1860</v>
      </c>
      <c r="F177">
        <v>-680</v>
      </c>
    </row>
    <row r="178" spans="1:6" x14ac:dyDescent="0.25">
      <c r="A178" s="61" t="s">
        <v>493</v>
      </c>
      <c r="B178">
        <v>599000</v>
      </c>
      <c r="C178" s="61">
        <v>2</v>
      </c>
      <c r="D178">
        <v>602000</v>
      </c>
      <c r="E178" s="61" t="s">
        <v>1068</v>
      </c>
    </row>
    <row r="179" spans="1:6" x14ac:dyDescent="0.25">
      <c r="A179" s="61" t="s">
        <v>3981</v>
      </c>
      <c r="B179">
        <v>521000</v>
      </c>
      <c r="C179" s="61">
        <v>1.8</v>
      </c>
      <c r="D179">
        <v>26100000</v>
      </c>
      <c r="E179" s="61" t="s">
        <v>3982</v>
      </c>
      <c r="F179">
        <v>4900</v>
      </c>
    </row>
    <row r="180" spans="1:6" x14ac:dyDescent="0.25">
      <c r="A180" s="61" t="s">
        <v>395</v>
      </c>
      <c r="B180">
        <v>2520000</v>
      </c>
      <c r="C180" s="61">
        <v>8.8000000000000007</v>
      </c>
      <c r="D180">
        <v>1940000</v>
      </c>
      <c r="E180" s="61" t="s">
        <v>3970</v>
      </c>
      <c r="F180">
        <v>-30</v>
      </c>
    </row>
    <row r="181" spans="1:6" x14ac:dyDescent="0.25">
      <c r="A181" s="61" t="s">
        <v>238</v>
      </c>
      <c r="B181">
        <v>906000</v>
      </c>
      <c r="C181" s="61">
        <v>3.2</v>
      </c>
      <c r="D181">
        <v>72300</v>
      </c>
      <c r="E181" s="61" t="s">
        <v>2173</v>
      </c>
      <c r="F181">
        <v>-1200</v>
      </c>
    </row>
    <row r="182" spans="1:6" x14ac:dyDescent="0.25">
      <c r="A182" s="61" t="s">
        <v>423</v>
      </c>
      <c r="B182">
        <v>1080000</v>
      </c>
      <c r="C182" s="61">
        <v>3.6</v>
      </c>
      <c r="D182">
        <v>346000</v>
      </c>
      <c r="E182" s="61" t="s">
        <v>3958</v>
      </c>
      <c r="F182">
        <v>-210</v>
      </c>
    </row>
    <row r="183" spans="1:6" x14ac:dyDescent="0.25">
      <c r="A183" s="61" t="s">
        <v>449</v>
      </c>
      <c r="B183">
        <v>202000</v>
      </c>
      <c r="C183" s="61">
        <v>0.9</v>
      </c>
      <c r="D183">
        <v>162000</v>
      </c>
      <c r="E183" s="61" t="s">
        <v>2876</v>
      </c>
      <c r="F183">
        <v>-25</v>
      </c>
    </row>
    <row r="184" spans="1:6" x14ac:dyDescent="0.25">
      <c r="A184" s="61" t="s">
        <v>496</v>
      </c>
      <c r="B184">
        <v>575000</v>
      </c>
      <c r="C184" s="61">
        <v>2.7</v>
      </c>
      <c r="D184">
        <v>374000</v>
      </c>
      <c r="E184" s="61" t="s">
        <v>3964</v>
      </c>
      <c r="F184">
        <v>-54</v>
      </c>
    </row>
    <row r="185" spans="1:6" x14ac:dyDescent="0.25">
      <c r="A185" s="61" t="s">
        <v>558</v>
      </c>
      <c r="B185">
        <v>346000</v>
      </c>
      <c r="C185" s="61">
        <v>1.9</v>
      </c>
      <c r="D185">
        <v>68600</v>
      </c>
      <c r="E185" s="61" t="s">
        <v>2314</v>
      </c>
      <c r="F185">
        <v>-400</v>
      </c>
    </row>
    <row r="186" spans="1:6" x14ac:dyDescent="0.25">
      <c r="A186" s="61" t="s">
        <v>343</v>
      </c>
      <c r="B186">
        <v>2370000</v>
      </c>
      <c r="C186" s="61">
        <v>19.100000000000001</v>
      </c>
      <c r="D186">
        <v>171000</v>
      </c>
      <c r="E186" s="61" t="s">
        <v>920</v>
      </c>
      <c r="F186">
        <v>-1300</v>
      </c>
    </row>
    <row r="187" spans="1:6" x14ac:dyDescent="0.25">
      <c r="A187" s="61" t="s">
        <v>459</v>
      </c>
      <c r="B187">
        <v>1280000</v>
      </c>
      <c r="C187" s="61">
        <v>12.3</v>
      </c>
      <c r="D187">
        <v>1280000</v>
      </c>
      <c r="E187" s="61" t="s">
        <v>3983</v>
      </c>
      <c r="F187">
        <v>-1</v>
      </c>
    </row>
    <row r="188" spans="1:6" x14ac:dyDescent="0.25">
      <c r="A188" s="61" t="s">
        <v>307</v>
      </c>
      <c r="B188">
        <v>238000</v>
      </c>
      <c r="C188" s="61">
        <v>1.9</v>
      </c>
      <c r="D188">
        <v>197000</v>
      </c>
      <c r="E188" s="61" t="s">
        <v>3960</v>
      </c>
      <c r="F188">
        <v>-21</v>
      </c>
    </row>
    <row r="189" spans="1:6" x14ac:dyDescent="0.25">
      <c r="A189" s="61" t="s">
        <v>3984</v>
      </c>
      <c r="B189">
        <v>2780000</v>
      </c>
      <c r="C189" s="61">
        <v>25</v>
      </c>
      <c r="D189">
        <v>391000</v>
      </c>
      <c r="E189" s="61" t="s">
        <v>625</v>
      </c>
      <c r="F189">
        <v>-610</v>
      </c>
    </row>
    <row r="190" spans="1:6" x14ac:dyDescent="0.25">
      <c r="A190" s="61" t="s">
        <v>474</v>
      </c>
      <c r="B190">
        <v>360000</v>
      </c>
      <c r="C190" s="61">
        <v>3.4</v>
      </c>
      <c r="D190">
        <v>135000</v>
      </c>
      <c r="E190" s="61" t="s">
        <v>3961</v>
      </c>
      <c r="F190">
        <v>-170</v>
      </c>
    </row>
    <row r="191" spans="1:6" x14ac:dyDescent="0.25">
      <c r="A191" s="61" t="s">
        <v>3985</v>
      </c>
      <c r="B191">
        <v>230000</v>
      </c>
      <c r="C191" s="61">
        <v>2.2000000000000002</v>
      </c>
      <c r="D191">
        <v>120000</v>
      </c>
      <c r="E191" s="61" t="s">
        <v>3956</v>
      </c>
      <c r="F191">
        <v>-91</v>
      </c>
    </row>
    <row r="192" spans="1:6" x14ac:dyDescent="0.25">
      <c r="A192" s="61" t="s">
        <v>215</v>
      </c>
      <c r="B192">
        <v>361000</v>
      </c>
      <c r="C192" s="61">
        <v>3.9</v>
      </c>
      <c r="D192">
        <v>85800</v>
      </c>
      <c r="E192" s="61" t="s">
        <v>2207</v>
      </c>
      <c r="F192">
        <v>-320</v>
      </c>
    </row>
    <row r="193" spans="1:6" x14ac:dyDescent="0.25">
      <c r="A193" s="61" t="s">
        <v>273</v>
      </c>
      <c r="B193">
        <v>213000</v>
      </c>
      <c r="C193" s="61">
        <v>3</v>
      </c>
      <c r="D193">
        <v>73600</v>
      </c>
      <c r="E193" s="61" t="s">
        <v>3963</v>
      </c>
      <c r="F193">
        <v>-190</v>
      </c>
    </row>
    <row r="194" spans="1:6" x14ac:dyDescent="0.25">
      <c r="A194" s="61" t="s">
        <v>290</v>
      </c>
      <c r="B194">
        <v>1850000</v>
      </c>
      <c r="C194" s="61">
        <v>35.799999999999997</v>
      </c>
      <c r="D194">
        <v>784000</v>
      </c>
      <c r="E194" s="61" t="s">
        <v>3986</v>
      </c>
      <c r="F194">
        <v>-140</v>
      </c>
    </row>
    <row r="195" spans="1:6" x14ac:dyDescent="0.25">
      <c r="A195" s="61" t="s">
        <v>565</v>
      </c>
      <c r="B195">
        <v>776000</v>
      </c>
      <c r="C195" s="61">
        <v>16.3</v>
      </c>
      <c r="D195">
        <v>40800</v>
      </c>
      <c r="E195" s="61" t="s">
        <v>2207</v>
      </c>
      <c r="F195">
        <v>-1800</v>
      </c>
    </row>
    <row r="196" spans="1:6" x14ac:dyDescent="0.25">
      <c r="A196" s="61" t="s">
        <v>3987</v>
      </c>
      <c r="B196">
        <v>719000</v>
      </c>
      <c r="C196" s="61">
        <v>16.100000000000001</v>
      </c>
      <c r="D196">
        <v>242000</v>
      </c>
      <c r="E196" s="61" t="s">
        <v>3988</v>
      </c>
      <c r="F196">
        <v>-200</v>
      </c>
    </row>
    <row r="197" spans="1:6" x14ac:dyDescent="0.25">
      <c r="A197" s="61" t="s">
        <v>571</v>
      </c>
      <c r="B197">
        <v>137000</v>
      </c>
      <c r="C197" s="61">
        <v>8</v>
      </c>
      <c r="D197">
        <v>23900</v>
      </c>
      <c r="E197" s="61" t="s">
        <v>920</v>
      </c>
      <c r="F197">
        <v>-470</v>
      </c>
    </row>
    <row r="198" spans="1:6" x14ac:dyDescent="0.25">
      <c r="A198" s="61" t="s">
        <v>405</v>
      </c>
      <c r="B198">
        <v>754000</v>
      </c>
      <c r="C198" s="61">
        <v>62.1</v>
      </c>
      <c r="D198">
        <v>1620</v>
      </c>
      <c r="E198" s="61" t="s">
        <v>2229</v>
      </c>
      <c r="F198">
        <v>-46000</v>
      </c>
    </row>
    <row r="199" spans="1:6" x14ac:dyDescent="0.25">
      <c r="A199" s="61" t="s">
        <v>3989</v>
      </c>
      <c r="B199">
        <v>14000</v>
      </c>
      <c r="C199" s="61">
        <v>1.3</v>
      </c>
      <c r="D199">
        <v>24700</v>
      </c>
      <c r="E199" s="61" t="s">
        <v>3962</v>
      </c>
      <c r="F199">
        <v>76</v>
      </c>
    </row>
    <row r="200" spans="1:6" x14ac:dyDescent="0.25">
      <c r="A200" s="61" t="s">
        <v>3990</v>
      </c>
      <c r="B200">
        <v>11000</v>
      </c>
      <c r="C200" s="61">
        <v>6.3</v>
      </c>
      <c r="D200">
        <v>4090</v>
      </c>
      <c r="E200" s="61" t="s">
        <v>3962</v>
      </c>
      <c r="F200">
        <v>-170</v>
      </c>
    </row>
    <row r="201" spans="1:6" x14ac:dyDescent="0.25">
      <c r="A201" s="61" t="s">
        <v>576</v>
      </c>
      <c r="B201">
        <v>11100</v>
      </c>
      <c r="C201" s="61">
        <v>5.8</v>
      </c>
      <c r="D201">
        <v>27000</v>
      </c>
      <c r="E201" s="61" t="s">
        <v>3991</v>
      </c>
      <c r="F201">
        <v>143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B450-5B91-4AED-AFC1-FC38D27C533F}">
  <dimension ref="A1:AB202"/>
  <sheetViews>
    <sheetView workbookViewId="0">
      <pane ySplit="1" topLeftCell="A2" activePane="bottomLeft" state="frozen"/>
      <selection pane="bottomLeft" activeCell="AB189" sqref="X1:AB189"/>
    </sheetView>
  </sheetViews>
  <sheetFormatPr defaultRowHeight="15" x14ac:dyDescent="0.25"/>
  <cols>
    <col min="1" max="1" width="4" style="119" customWidth="1"/>
    <col min="2" max="2" width="17.140625" customWidth="1"/>
    <col min="3" max="3" width="6.7109375" style="108" customWidth="1"/>
    <col min="4" max="5" width="4.5703125" style="109" customWidth="1"/>
    <col min="6" max="7" width="4.5703125" style="108" customWidth="1"/>
    <col min="8" max="8" width="4.5703125" style="111" customWidth="1"/>
    <col min="9" max="9" width="4.5703125" style="108" customWidth="1"/>
    <col min="10" max="12" width="4.5703125" style="109" customWidth="1"/>
    <col min="13" max="13" width="6.42578125" style="115" customWidth="1"/>
    <col min="14" max="14" width="6.28515625" style="115" customWidth="1"/>
    <col min="15" max="16" width="6.42578125" style="115" customWidth="1"/>
    <col min="17" max="18" width="4.5703125" style="108" customWidth="1"/>
    <col min="19" max="19" width="4.5703125" style="107" customWidth="1"/>
    <col min="20" max="25" width="4.5703125" style="108" customWidth="1"/>
  </cols>
  <sheetData>
    <row r="1" spans="1:28" x14ac:dyDescent="0.25">
      <c r="A1" s="118" t="s">
        <v>3657</v>
      </c>
      <c r="B1" s="103" t="s">
        <v>0</v>
      </c>
      <c r="C1" s="123" t="s">
        <v>509</v>
      </c>
      <c r="D1" s="123" t="s">
        <v>4221</v>
      </c>
      <c r="E1" s="123" t="s">
        <v>12</v>
      </c>
      <c r="F1" s="123" t="s">
        <v>4218</v>
      </c>
      <c r="G1" s="123" t="s">
        <v>4220</v>
      </c>
      <c r="H1" s="126" t="s">
        <v>1482</v>
      </c>
      <c r="I1" s="123" t="s">
        <v>3992</v>
      </c>
      <c r="J1" s="123" t="s">
        <v>1365</v>
      </c>
      <c r="K1" s="123"/>
      <c r="L1" s="123"/>
      <c r="M1" s="117" t="s">
        <v>4194</v>
      </c>
      <c r="N1" s="115" t="s">
        <v>4192</v>
      </c>
      <c r="O1" s="117" t="s">
        <v>4215</v>
      </c>
      <c r="P1" s="117"/>
      <c r="Q1" s="124"/>
      <c r="R1" s="114" t="s">
        <v>4219</v>
      </c>
      <c r="S1" s="113" t="s">
        <v>4196</v>
      </c>
      <c r="AB1" s="108" t="s">
        <v>4196</v>
      </c>
    </row>
    <row r="2" spans="1:28" x14ac:dyDescent="0.25">
      <c r="A2" s="118">
        <v>163</v>
      </c>
      <c r="B2" s="104" t="s">
        <v>45</v>
      </c>
      <c r="C2" s="108">
        <v>186619.92938325385</v>
      </c>
      <c r="D2" s="109">
        <v>6.8</v>
      </c>
      <c r="E2" s="109">
        <f t="shared" ref="E2:E33" si="0">S2*N2/M2</f>
        <v>131.80199849794221</v>
      </c>
      <c r="F2" s="108">
        <v>61.5</v>
      </c>
      <c r="G2" s="108">
        <f t="shared" ref="G2:G24" si="1">R2/O2*10000000</f>
        <v>101.82015211067521</v>
      </c>
      <c r="H2" s="111">
        <v>0.96199999999999997</v>
      </c>
      <c r="I2" s="108">
        <v>3.7153846153846164</v>
      </c>
      <c r="J2" s="109">
        <v>34.391509999999997</v>
      </c>
      <c r="K2" s="109">
        <f>J2^3</f>
        <v>40677.451258854351</v>
      </c>
      <c r="L2" s="109">
        <f>H2^2</f>
        <v>0.92544399999999993</v>
      </c>
      <c r="M2" s="115">
        <v>302734384376.19336</v>
      </c>
      <c r="N2" s="115">
        <v>548035144579.89844</v>
      </c>
      <c r="O2" s="115">
        <v>5391066.8823529407</v>
      </c>
      <c r="P2" s="115">
        <f t="shared" ref="P2:P33" si="2">M2/O2</f>
        <v>56154.818885137705</v>
      </c>
      <c r="Q2" s="108">
        <f t="shared" ref="Q2:Q33" si="3">C2/(M2/O2)</f>
        <v>3.3233110370274184</v>
      </c>
      <c r="R2" s="108">
        <v>54.891925000000001</v>
      </c>
      <c r="S2" s="108">
        <v>72.807368778170215</v>
      </c>
      <c r="AA2" t="s">
        <v>234</v>
      </c>
      <c r="AB2" s="108">
        <v>49.178780538070718</v>
      </c>
    </row>
    <row r="3" spans="1:28" x14ac:dyDescent="0.25">
      <c r="A3" s="118">
        <v>24</v>
      </c>
      <c r="B3" s="104" t="s">
        <v>240</v>
      </c>
      <c r="C3" s="108">
        <v>182654.46050877727</v>
      </c>
      <c r="D3" s="109">
        <v>5.9</v>
      </c>
      <c r="E3" s="121">
        <f t="shared" si="0"/>
        <v>32.28672153618971</v>
      </c>
      <c r="F3" s="108">
        <v>23.5</v>
      </c>
      <c r="G3" s="108">
        <f t="shared" si="1"/>
        <v>120.24486615893065</v>
      </c>
      <c r="H3" s="127">
        <v>0.7</v>
      </c>
      <c r="I3" s="108">
        <v>9.8461538461538449</v>
      </c>
      <c r="J3" s="112">
        <v>35</v>
      </c>
      <c r="K3" s="109">
        <f t="shared" ref="K3:K66" si="4">J3^3</f>
        <v>42875</v>
      </c>
      <c r="L3" s="109">
        <f t="shared" ref="L3:L66" si="5">H3^2</f>
        <v>0.48999999999999994</v>
      </c>
      <c r="M3" s="115">
        <v>13076042128.216124</v>
      </c>
      <c r="N3" s="115">
        <v>8054550203.3359985</v>
      </c>
      <c r="O3" s="115">
        <v>419107.70588235295</v>
      </c>
      <c r="P3" s="115">
        <f t="shared" si="2"/>
        <v>31199.717744838312</v>
      </c>
      <c r="Q3" s="108">
        <f t="shared" si="3"/>
        <v>5.8543625940012118</v>
      </c>
      <c r="R3" s="108">
        <v>5.039555</v>
      </c>
      <c r="S3" s="109">
        <v>52.415407481642077</v>
      </c>
      <c r="AA3" t="s">
        <v>4059</v>
      </c>
      <c r="AB3" s="108">
        <v>2.8394454517741234</v>
      </c>
    </row>
    <row r="4" spans="1:28" x14ac:dyDescent="0.25">
      <c r="A4" s="118">
        <v>86</v>
      </c>
      <c r="B4" s="104" t="s">
        <v>42</v>
      </c>
      <c r="C4" s="108">
        <v>174687.12296848567</v>
      </c>
      <c r="D4" s="109">
        <v>4.9000000000000004</v>
      </c>
      <c r="E4" s="121">
        <f t="shared" si="0"/>
        <v>72.760818275280698</v>
      </c>
      <c r="F4" s="108">
        <v>50.4</v>
      </c>
      <c r="G4" s="108">
        <f t="shared" si="1"/>
        <v>62.000010491892674</v>
      </c>
      <c r="H4" s="111">
        <v>0.98399999999999999</v>
      </c>
      <c r="I4" s="108">
        <v>4.523076923076923</v>
      </c>
      <c r="J4" s="109">
        <v>37.312820000000002</v>
      </c>
      <c r="K4" s="109">
        <f t="shared" si="4"/>
        <v>51948.644406540567</v>
      </c>
      <c r="L4" s="109">
        <f t="shared" si="5"/>
        <v>0.96825600000000001</v>
      </c>
      <c r="M4" s="115">
        <v>306856645546.67957</v>
      </c>
      <c r="N4" s="115">
        <v>378909861818.23322</v>
      </c>
      <c r="O4" s="115">
        <v>4759977.823529412</v>
      </c>
      <c r="P4" s="115">
        <f t="shared" si="2"/>
        <v>64465.982179545652</v>
      </c>
      <c r="Q4" s="108">
        <f t="shared" si="3"/>
        <v>2.7097566353981954</v>
      </c>
      <c r="R4" s="108">
        <v>29.511867500000001</v>
      </c>
      <c r="S4" s="108">
        <v>58.924675425562619</v>
      </c>
      <c r="AB4" t="s">
        <v>1365</v>
      </c>
    </row>
    <row r="5" spans="1:28" x14ac:dyDescent="0.25">
      <c r="A5" s="118">
        <v>136</v>
      </c>
      <c r="B5" s="104" t="s">
        <v>48</v>
      </c>
      <c r="C5" s="108">
        <v>167873.68379897444</v>
      </c>
      <c r="D5" s="109">
        <v>5.3</v>
      </c>
      <c r="E5" s="121">
        <f t="shared" si="0"/>
        <v>18.765214421990187</v>
      </c>
      <c r="F5" s="108">
        <v>50.7</v>
      </c>
      <c r="G5" s="108">
        <f t="shared" si="1"/>
        <v>244.61901639914512</v>
      </c>
      <c r="H5" s="111">
        <v>0.98299999999999998</v>
      </c>
      <c r="I5" s="108">
        <v>3.4230769230769242</v>
      </c>
      <c r="J5" s="109">
        <v>72.091409999999996</v>
      </c>
      <c r="K5" s="109">
        <f t="shared" si="4"/>
        <v>374671.41393403214</v>
      </c>
      <c r="L5" s="109">
        <f t="shared" si="5"/>
        <v>0.96628899999999995</v>
      </c>
      <c r="M5" s="115">
        <v>388588672960.14191</v>
      </c>
      <c r="N5" s="115">
        <v>148718893191.25391</v>
      </c>
      <c r="O5" s="115">
        <v>5147545.9411764704</v>
      </c>
      <c r="P5" s="115">
        <f t="shared" si="2"/>
        <v>75490.083507895819</v>
      </c>
      <c r="Q5" s="108">
        <f t="shared" si="3"/>
        <v>2.2237845820029571</v>
      </c>
      <c r="R5" s="108">
        <v>125.9187625</v>
      </c>
      <c r="S5" s="108">
        <v>49.031764650616154</v>
      </c>
      <c r="AA5" s="104" t="s">
        <v>497</v>
      </c>
      <c r="AB5" s="62">
        <v>10.51535</v>
      </c>
    </row>
    <row r="6" spans="1:28" x14ac:dyDescent="0.25">
      <c r="A6" s="118">
        <v>148</v>
      </c>
      <c r="B6" s="104" t="s">
        <v>424</v>
      </c>
      <c r="C6" s="108">
        <v>155277.96074600637</v>
      </c>
      <c r="D6" s="109">
        <v>12</v>
      </c>
      <c r="E6" s="121">
        <f t="shared" si="0"/>
        <v>31.088097443025298</v>
      </c>
      <c r="F6" s="108">
        <v>33.4</v>
      </c>
      <c r="G6" s="108">
        <f t="shared" si="1"/>
        <v>216.0860080504597</v>
      </c>
      <c r="H6" s="111">
        <v>0.52</v>
      </c>
      <c r="I6" s="108">
        <v>13.723076923076924</v>
      </c>
      <c r="J6" s="109">
        <v>21.428000000000001</v>
      </c>
      <c r="K6" s="109">
        <f t="shared" si="4"/>
        <v>9838.8629947520003</v>
      </c>
      <c r="L6" s="109">
        <f t="shared" si="5"/>
        <v>0.27040000000000003</v>
      </c>
      <c r="M6" s="115">
        <v>141963226921.44418</v>
      </c>
      <c r="N6" s="115">
        <v>92291208791.208786</v>
      </c>
      <c r="O6" s="115">
        <v>2242078.7647058824</v>
      </c>
      <c r="P6" s="115">
        <f t="shared" si="2"/>
        <v>63317.680518715868</v>
      </c>
      <c r="Q6" s="108">
        <f t="shared" si="3"/>
        <v>2.4523633758205698</v>
      </c>
      <c r="R6" s="108">
        <v>48.448185000000002</v>
      </c>
      <c r="S6" s="108">
        <v>47.820011132854127</v>
      </c>
      <c r="AA6" s="104" t="s">
        <v>1430</v>
      </c>
      <c r="AB6" s="62">
        <v>41.446719999999999</v>
      </c>
    </row>
    <row r="7" spans="1:28" x14ac:dyDescent="0.25">
      <c r="A7" s="118">
        <v>16</v>
      </c>
      <c r="B7" s="104" t="s">
        <v>63</v>
      </c>
      <c r="C7" s="108">
        <v>142313.19656205134</v>
      </c>
      <c r="D7" s="109">
        <v>7.2</v>
      </c>
      <c r="E7" s="121">
        <f t="shared" si="0"/>
        <v>44.355062584088714</v>
      </c>
      <c r="F7" s="108">
        <v>49.9</v>
      </c>
      <c r="G7" s="108">
        <f t="shared" si="1"/>
        <v>74.649743810203489</v>
      </c>
      <c r="H7" s="111">
        <v>0.97299999999999998</v>
      </c>
      <c r="I7" s="108">
        <v>7.3846153846153859</v>
      </c>
      <c r="J7" s="109">
        <v>35.669220000000003</v>
      </c>
      <c r="K7" s="109">
        <f t="shared" si="4"/>
        <v>45381.70803167842</v>
      </c>
      <c r="L7" s="109">
        <f t="shared" si="5"/>
        <v>0.94672899999999993</v>
      </c>
      <c r="M7" s="115">
        <v>464284062220.72137</v>
      </c>
      <c r="N7" s="115">
        <v>370472717562.4425</v>
      </c>
      <c r="O7" s="115">
        <v>11239495.705882354</v>
      </c>
      <c r="P7" s="115">
        <f t="shared" si="2"/>
        <v>41308.264567220001</v>
      </c>
      <c r="Q7" s="108">
        <f t="shared" si="3"/>
        <v>3.4451506993344712</v>
      </c>
      <c r="R7" s="108">
        <v>83.902547499999997</v>
      </c>
      <c r="S7" s="108">
        <v>55.58668063897057</v>
      </c>
      <c r="AB7" s="108" t="s">
        <v>3950</v>
      </c>
    </row>
    <row r="8" spans="1:28" x14ac:dyDescent="0.25">
      <c r="A8" s="118">
        <v>175</v>
      </c>
      <c r="B8" s="104" t="s">
        <v>54</v>
      </c>
      <c r="C8" s="108">
        <v>141606.16908376047</v>
      </c>
      <c r="D8" s="109">
        <v>4</v>
      </c>
      <c r="E8" s="121">
        <f t="shared" si="0"/>
        <v>44.918839330186387</v>
      </c>
      <c r="F8" s="108">
        <v>67.599999999999994</v>
      </c>
      <c r="G8" s="108">
        <f t="shared" si="1"/>
        <v>68.655184594459953</v>
      </c>
      <c r="H8" s="111">
        <v>0.995</v>
      </c>
      <c r="I8" s="108">
        <v>3.6769230769230772</v>
      </c>
      <c r="J8" s="109">
        <v>58.535789999999999</v>
      </c>
      <c r="K8" s="109">
        <f t="shared" si="4"/>
        <v>200569.29683052379</v>
      </c>
      <c r="L8" s="109">
        <f t="shared" si="5"/>
        <v>0.99002500000000004</v>
      </c>
      <c r="M8" s="115">
        <v>696750454578.30432</v>
      </c>
      <c r="N8" s="115">
        <v>441643923790.28998</v>
      </c>
      <c r="O8" s="115">
        <v>8242370.2352941176</v>
      </c>
      <c r="P8" s="115">
        <f t="shared" si="2"/>
        <v>84532.778155826411</v>
      </c>
      <c r="Q8" s="108">
        <f t="shared" si="3"/>
        <v>1.6751628442014037</v>
      </c>
      <c r="R8" s="108">
        <v>56.588144999999997</v>
      </c>
      <c r="S8" s="108">
        <v>70.865283176177783</v>
      </c>
      <c r="AA8" t="s">
        <v>234</v>
      </c>
      <c r="AB8">
        <v>0.55842499999999995</v>
      </c>
    </row>
    <row r="9" spans="1:28" x14ac:dyDescent="0.25">
      <c r="A9" s="118">
        <v>193</v>
      </c>
      <c r="B9" s="104" t="s">
        <v>488</v>
      </c>
      <c r="C9" s="108">
        <v>136697.2979843732</v>
      </c>
      <c r="D9" s="109">
        <v>7.8</v>
      </c>
      <c r="E9" s="121">
        <f t="shared" si="0"/>
        <v>7.478509769611815</v>
      </c>
      <c r="F9" s="108">
        <v>63.5</v>
      </c>
      <c r="G9" s="108">
        <f t="shared" si="1"/>
        <v>125.13803707937204</v>
      </c>
      <c r="H9" s="111">
        <v>0.97299999999999998</v>
      </c>
      <c r="I9" s="108">
        <v>12.415384615384614</v>
      </c>
      <c r="J9" s="109">
        <v>37.021720000000002</v>
      </c>
      <c r="K9" s="109">
        <f t="shared" si="4"/>
        <v>50742.256415429001</v>
      </c>
      <c r="L9" s="109">
        <f t="shared" si="5"/>
        <v>0.94672899999999993</v>
      </c>
      <c r="M9" s="115">
        <v>18405979376408.012</v>
      </c>
      <c r="N9" s="115">
        <v>2149785809250</v>
      </c>
      <c r="O9" s="115">
        <v>319834971.11764705</v>
      </c>
      <c r="P9" s="115">
        <f t="shared" si="2"/>
        <v>57548.36412068778</v>
      </c>
      <c r="Q9" s="108">
        <f t="shared" si="3"/>
        <v>2.3753463729689677</v>
      </c>
      <c r="R9" s="108">
        <v>4002.3520475</v>
      </c>
      <c r="S9" s="108">
        <v>64.029307474944616</v>
      </c>
      <c r="AA9" s="95" t="s">
        <v>528</v>
      </c>
      <c r="AB9" s="108">
        <v>270.01431000000002</v>
      </c>
    </row>
    <row r="10" spans="1:28" x14ac:dyDescent="0.25">
      <c r="A10" s="118">
        <v>46</v>
      </c>
      <c r="B10" s="104" t="s">
        <v>69</v>
      </c>
      <c r="C10" s="108">
        <v>131750.86585377553</v>
      </c>
      <c r="D10" s="109">
        <v>7.3</v>
      </c>
      <c r="E10" s="121">
        <f t="shared" si="0"/>
        <v>32.858963269532637</v>
      </c>
      <c r="F10" s="108">
        <v>58.7</v>
      </c>
      <c r="G10" s="108">
        <f t="shared" si="1"/>
        <v>58.81558689558215</v>
      </c>
      <c r="H10" s="111">
        <v>0.998</v>
      </c>
      <c r="I10" s="108">
        <v>4.4461538461538463</v>
      </c>
      <c r="J10" s="109">
        <v>73.866470000000007</v>
      </c>
      <c r="K10" s="109">
        <f t="shared" si="4"/>
        <v>403034.32509704516</v>
      </c>
      <c r="L10" s="109">
        <f t="shared" si="5"/>
        <v>0.996004</v>
      </c>
      <c r="M10" s="115">
        <v>311780621086.04242</v>
      </c>
      <c r="N10" s="115">
        <v>175129175906.58084</v>
      </c>
      <c r="O10" s="115">
        <v>5692296.7647058824</v>
      </c>
      <c r="P10" s="115">
        <f t="shared" si="2"/>
        <v>54772.376419160908</v>
      </c>
      <c r="Q10" s="108">
        <f t="shared" si="3"/>
        <v>2.4054254072438854</v>
      </c>
      <c r="R10" s="108">
        <v>33.479577499999998</v>
      </c>
      <c r="S10" s="108">
        <v>58.498465052352081</v>
      </c>
      <c r="AB10" s="108" t="s">
        <v>1483</v>
      </c>
    </row>
    <row r="11" spans="1:28" x14ac:dyDescent="0.25">
      <c r="A11" s="118">
        <v>88</v>
      </c>
      <c r="B11" s="104" t="s">
        <v>75</v>
      </c>
      <c r="C11" s="108">
        <v>129004.57559234569</v>
      </c>
      <c r="D11" s="109">
        <v>4.2</v>
      </c>
      <c r="E11" s="121">
        <f t="shared" si="0"/>
        <v>15.867751442461353</v>
      </c>
      <c r="F11" s="108">
        <v>46.6</v>
      </c>
      <c r="G11" s="108">
        <f t="shared" si="1"/>
        <v>48.746519997111115</v>
      </c>
      <c r="H11" s="111">
        <v>0.88400000000000001</v>
      </c>
      <c r="I11" s="108">
        <v>6.707692307692307</v>
      </c>
      <c r="J11" s="109">
        <v>26.553840000000001</v>
      </c>
      <c r="K11" s="109">
        <f t="shared" si="4"/>
        <v>18723.283026343666</v>
      </c>
      <c r="L11" s="109">
        <f t="shared" si="5"/>
        <v>0.78145600000000004</v>
      </c>
      <c r="M11" s="115">
        <v>1891295135520.7854</v>
      </c>
      <c r="N11" s="115">
        <v>548544230425.51917</v>
      </c>
      <c r="O11" s="115">
        <v>59641135.411764704</v>
      </c>
      <c r="P11" s="115">
        <f t="shared" si="2"/>
        <v>31711.253021311728</v>
      </c>
      <c r="Q11" s="108">
        <f t="shared" si="3"/>
        <v>4.0681008569938069</v>
      </c>
      <c r="R11" s="108">
        <v>290.72978000000001</v>
      </c>
      <c r="S11" s="108">
        <v>54.70953744513934</v>
      </c>
      <c r="AA11" s="95" t="s">
        <v>593</v>
      </c>
      <c r="AB11" s="108">
        <v>0.41341070000000002</v>
      </c>
    </row>
    <row r="12" spans="1:28" x14ac:dyDescent="0.25">
      <c r="A12" s="118">
        <v>9</v>
      </c>
      <c r="B12" s="104" t="s">
        <v>51</v>
      </c>
      <c r="C12" s="108">
        <v>127973.32094729607</v>
      </c>
      <c r="D12" s="109">
        <v>5.8</v>
      </c>
      <c r="E12" s="121">
        <f t="shared" si="0"/>
        <v>33.260450707509484</v>
      </c>
      <c r="F12" s="108">
        <v>53.2</v>
      </c>
      <c r="G12" s="108">
        <f t="shared" si="1"/>
        <v>80.003685124435862</v>
      </c>
      <c r="H12" s="111">
        <v>0.93300000000000005</v>
      </c>
      <c r="I12" s="108">
        <v>6.1923076923076934</v>
      </c>
      <c r="J12" s="109">
        <v>49.773890000000002</v>
      </c>
      <c r="K12" s="109">
        <f t="shared" si="4"/>
        <v>123311.83229977572</v>
      </c>
      <c r="L12" s="109">
        <f t="shared" si="5"/>
        <v>0.87048900000000007</v>
      </c>
      <c r="M12" s="115">
        <v>386893259029.61938</v>
      </c>
      <c r="N12" s="115">
        <v>207612743255.01538</v>
      </c>
      <c r="O12" s="115">
        <v>8653870.1176470593</v>
      </c>
      <c r="P12" s="115">
        <f t="shared" si="2"/>
        <v>44707.541685963457</v>
      </c>
      <c r="Q12" s="108">
        <f t="shared" si="3"/>
        <v>2.8624548816888997</v>
      </c>
      <c r="R12" s="108">
        <v>69.23415</v>
      </c>
      <c r="S12" s="108">
        <v>61.981957221267486</v>
      </c>
      <c r="AA12" s="94" t="s">
        <v>497</v>
      </c>
      <c r="AB12" s="108">
        <v>0.71899999999999997</v>
      </c>
    </row>
    <row r="13" spans="1:28" x14ac:dyDescent="0.25">
      <c r="A13" s="118">
        <v>62</v>
      </c>
      <c r="B13" s="104" t="s">
        <v>60</v>
      </c>
      <c r="C13" s="108">
        <v>125236.48167203857</v>
      </c>
      <c r="D13" s="109">
        <v>4.8</v>
      </c>
      <c r="E13" s="121">
        <f t="shared" si="0"/>
        <v>19.395064238062083</v>
      </c>
      <c r="F13" s="108">
        <v>56</v>
      </c>
      <c r="G13" s="108">
        <f t="shared" si="1"/>
        <v>66.015931181110474</v>
      </c>
      <c r="H13" s="111">
        <v>0.96299999999999997</v>
      </c>
      <c r="I13" s="108">
        <v>6.0153846153846144</v>
      </c>
      <c r="J13" s="109">
        <v>26.256270000000001</v>
      </c>
      <c r="K13" s="109">
        <f t="shared" si="4"/>
        <v>18100.85498676237</v>
      </c>
      <c r="L13" s="109">
        <f t="shared" si="5"/>
        <v>0.92736899999999989</v>
      </c>
      <c r="M13" s="115">
        <v>2453867051506.5068</v>
      </c>
      <c r="N13" s="115">
        <v>724532183026.86816</v>
      </c>
      <c r="O13" s="115">
        <v>66334024.176470585</v>
      </c>
      <c r="P13" s="115">
        <f t="shared" si="2"/>
        <v>36992.585358283162</v>
      </c>
      <c r="Q13" s="108">
        <f t="shared" si="3"/>
        <v>3.3854482042574068</v>
      </c>
      <c r="R13" s="108">
        <v>437.91023750000005</v>
      </c>
      <c r="S13" s="108">
        <v>65.687777866270139</v>
      </c>
      <c r="AA13" s="95" t="s">
        <v>1255</v>
      </c>
      <c r="AB13" s="108">
        <v>0.77366670000000004</v>
      </c>
    </row>
    <row r="14" spans="1:28" x14ac:dyDescent="0.25">
      <c r="A14" s="118">
        <v>127</v>
      </c>
      <c r="B14" s="104" t="s">
        <v>66</v>
      </c>
      <c r="C14" s="108">
        <v>124618.2794662568</v>
      </c>
      <c r="D14" s="109">
        <v>6.4</v>
      </c>
      <c r="E14" s="121">
        <f t="shared" si="0"/>
        <v>44.840170471334858</v>
      </c>
      <c r="F14" s="108">
        <v>60.4</v>
      </c>
      <c r="G14" s="108">
        <f t="shared" si="1"/>
        <v>67.328690309499549</v>
      </c>
      <c r="H14" s="111">
        <v>0.97799999999999998</v>
      </c>
      <c r="I14" s="109">
        <v>4.046153846153846</v>
      </c>
      <c r="J14" s="109">
        <v>57.020470000000003</v>
      </c>
      <c r="K14" s="109">
        <f t="shared" si="4"/>
        <v>185392.59275115127</v>
      </c>
      <c r="L14" s="109">
        <f t="shared" si="5"/>
        <v>0.956484</v>
      </c>
      <c r="M14" s="115">
        <v>789112627918.18542</v>
      </c>
      <c r="N14" s="115">
        <v>624907981943.05322</v>
      </c>
      <c r="O14" s="115">
        <v>17019034.823529411</v>
      </c>
      <c r="P14" s="115">
        <f t="shared" si="2"/>
        <v>46366.473545680135</v>
      </c>
      <c r="Q14" s="108">
        <f t="shared" si="3"/>
        <v>2.687680773123347</v>
      </c>
      <c r="R14" s="108">
        <v>114.5869325</v>
      </c>
      <c r="S14" s="108">
        <v>56.622648100787011</v>
      </c>
      <c r="AA14" s="94" t="s">
        <v>528</v>
      </c>
      <c r="AB14" s="108">
        <v>0.93300000000000005</v>
      </c>
    </row>
    <row r="15" spans="1:28" x14ac:dyDescent="0.25">
      <c r="A15" s="118">
        <v>61</v>
      </c>
      <c r="B15" s="104" t="s">
        <v>81</v>
      </c>
      <c r="C15" s="108">
        <v>121123.25158145293</v>
      </c>
      <c r="D15" s="109">
        <v>5.2</v>
      </c>
      <c r="E15" s="121">
        <f t="shared" si="0"/>
        <v>18.537700574955082</v>
      </c>
      <c r="F15" s="108">
        <v>61.2</v>
      </c>
      <c r="G15" s="108">
        <f t="shared" si="1"/>
        <v>151.06139054187588</v>
      </c>
      <c r="H15" s="111">
        <v>0.99199999999999999</v>
      </c>
      <c r="I15" s="108">
        <v>5.1923076923076925</v>
      </c>
      <c r="J15" s="109">
        <v>68.359989999999996</v>
      </c>
      <c r="K15" s="109">
        <f t="shared" si="4"/>
        <v>319452.2648633325</v>
      </c>
      <c r="L15" s="109">
        <f t="shared" si="5"/>
        <v>0.98406399999999994</v>
      </c>
      <c r="M15" s="115">
        <v>243838039565.44116</v>
      </c>
      <c r="N15" s="115">
        <v>90546172225.551437</v>
      </c>
      <c r="O15" s="115">
        <v>5455186.9411764704</v>
      </c>
      <c r="P15" s="115">
        <f t="shared" si="2"/>
        <v>44698.383794131689</v>
      </c>
      <c r="Q15" s="108">
        <f t="shared" si="3"/>
        <v>2.7097904062776164</v>
      </c>
      <c r="R15" s="108">
        <v>82.406812500000001</v>
      </c>
      <c r="S15" s="108">
        <v>49.921453940519349</v>
      </c>
      <c r="AB15" t="s">
        <v>3992</v>
      </c>
    </row>
    <row r="16" spans="1:28" x14ac:dyDescent="0.25">
      <c r="A16" s="118">
        <v>158</v>
      </c>
      <c r="B16" s="104" t="s">
        <v>431</v>
      </c>
      <c r="C16" s="108">
        <v>120011.93293663731</v>
      </c>
      <c r="D16" s="109">
        <v>5.8</v>
      </c>
      <c r="E16" s="121">
        <f t="shared" si="0"/>
        <v>17.150717601989648</v>
      </c>
      <c r="F16" s="108">
        <v>34.5</v>
      </c>
      <c r="G16" s="108">
        <f t="shared" si="1"/>
        <v>113.7858133954129</v>
      </c>
      <c r="H16" s="111">
        <v>0.39200000000000002</v>
      </c>
      <c r="I16" s="108">
        <v>27.638461538461538</v>
      </c>
      <c r="J16" s="112">
        <v>35</v>
      </c>
      <c r="K16" s="109">
        <f t="shared" si="4"/>
        <v>42875</v>
      </c>
      <c r="L16" s="109">
        <f t="shared" si="5"/>
        <v>0.15366400000000002</v>
      </c>
      <c r="M16" s="115">
        <v>638331057383.23499</v>
      </c>
      <c r="N16" s="115">
        <v>222445148411.19788</v>
      </c>
      <c r="O16" s="115">
        <v>32518928.235294119</v>
      </c>
      <c r="P16" s="115">
        <f t="shared" si="2"/>
        <v>19629.523235345383</v>
      </c>
      <c r="Q16" s="108">
        <f t="shared" si="3"/>
        <v>6.1138485890753067</v>
      </c>
      <c r="R16" s="108">
        <v>370.01927000000001</v>
      </c>
      <c r="S16" s="108">
        <v>49.21588886048368</v>
      </c>
      <c r="AA16" s="1" t="s">
        <v>4136</v>
      </c>
      <c r="AB16" s="108">
        <v>25.0631912839902</v>
      </c>
    </row>
    <row r="17" spans="1:28" x14ac:dyDescent="0.25">
      <c r="A17" s="118">
        <v>79</v>
      </c>
      <c r="B17" s="104" t="s">
        <v>314</v>
      </c>
      <c r="C17" s="109">
        <v>119894.86831363649</v>
      </c>
      <c r="D17" s="112">
        <v>7</v>
      </c>
      <c r="E17" s="121">
        <f t="shared" si="0"/>
        <v>74.926325648871</v>
      </c>
      <c r="F17" s="108">
        <v>53.3</v>
      </c>
      <c r="G17" s="108">
        <f t="shared" si="1"/>
        <v>62.035099031227716</v>
      </c>
      <c r="H17" s="128">
        <v>0.71599999999999997</v>
      </c>
      <c r="I17" s="112">
        <v>10.104771033439285</v>
      </c>
      <c r="J17" s="109">
        <v>36.371479999999998</v>
      </c>
      <c r="K17" s="109">
        <f t="shared" si="4"/>
        <v>48115.269221433773</v>
      </c>
      <c r="L17" s="109">
        <f t="shared" si="5"/>
        <v>0.512656</v>
      </c>
      <c r="M17" s="115">
        <v>299865185305.13318</v>
      </c>
      <c r="N17" s="115">
        <v>579666949526.7655</v>
      </c>
      <c r="O17" s="115">
        <v>7250535.2941176472</v>
      </c>
      <c r="P17" s="115">
        <f t="shared" si="2"/>
        <v>41357.661626502741</v>
      </c>
      <c r="Q17" s="108">
        <f t="shared" si="3"/>
        <v>2.8989759961865369</v>
      </c>
      <c r="R17" s="108">
        <v>44.978767500000004</v>
      </c>
      <c r="S17" s="108">
        <v>38.759837081058265</v>
      </c>
      <c r="AA17" s="1" t="s">
        <v>4134</v>
      </c>
      <c r="AB17" s="108">
        <v>20.117537788625668</v>
      </c>
    </row>
    <row r="18" spans="1:28" x14ac:dyDescent="0.25">
      <c r="A18" s="118">
        <v>174</v>
      </c>
      <c r="B18" s="104" t="s">
        <v>72</v>
      </c>
      <c r="C18" s="108">
        <v>119355.11012359029</v>
      </c>
      <c r="D18" s="109">
        <v>5.5</v>
      </c>
      <c r="E18" s="121">
        <f t="shared" si="0"/>
        <v>27.038343812125149</v>
      </c>
      <c r="F18" s="108">
        <v>64.2</v>
      </c>
      <c r="G18" s="108">
        <f t="shared" si="1"/>
        <v>132.24274557167024</v>
      </c>
      <c r="H18" s="111">
        <v>0.99099999999999999</v>
      </c>
      <c r="I18" s="108">
        <v>3.5461538461538469</v>
      </c>
      <c r="J18" s="109">
        <v>62.76585</v>
      </c>
      <c r="K18" s="109">
        <f t="shared" si="4"/>
        <v>247269.32526849251</v>
      </c>
      <c r="L18" s="109">
        <f t="shared" si="5"/>
        <v>0.98208099999999998</v>
      </c>
      <c r="M18" s="115">
        <v>505004396650.71973</v>
      </c>
      <c r="N18" s="115">
        <v>227247504403.02896</v>
      </c>
      <c r="O18" s="115">
        <v>9843314.2352941185</v>
      </c>
      <c r="P18" s="115">
        <f t="shared" si="2"/>
        <v>51304.305092687129</v>
      </c>
      <c r="Q18" s="108">
        <f t="shared" si="3"/>
        <v>2.3264151011881276</v>
      </c>
      <c r="R18" s="108">
        <v>130.17068999999998</v>
      </c>
      <c r="S18" s="108">
        <v>60.086391439795207</v>
      </c>
      <c r="AA18" s="1" t="s">
        <v>4126</v>
      </c>
      <c r="AB18" s="108">
        <v>17.086904935092285</v>
      </c>
    </row>
    <row r="19" spans="1:28" x14ac:dyDescent="0.25">
      <c r="A19" s="118">
        <v>68</v>
      </c>
      <c r="B19" s="104" t="s">
        <v>78</v>
      </c>
      <c r="C19" s="109">
        <v>118574.36468795348</v>
      </c>
      <c r="D19" s="109">
        <v>4.7</v>
      </c>
      <c r="E19" s="121">
        <f t="shared" si="0"/>
        <v>33.581906412737851</v>
      </c>
      <c r="F19" s="108">
        <v>58.8</v>
      </c>
      <c r="G19" s="108">
        <f t="shared" si="1"/>
        <v>62.658028346772504</v>
      </c>
      <c r="H19" s="128">
        <v>0.99299999999999999</v>
      </c>
      <c r="I19" s="109">
        <v>4.7153846153846155</v>
      </c>
      <c r="J19" s="109">
        <v>41.610210000000002</v>
      </c>
      <c r="K19" s="109">
        <f t="shared" si="4"/>
        <v>72044.316063528022</v>
      </c>
      <c r="L19" s="109">
        <f t="shared" si="5"/>
        <v>0.98604899999999995</v>
      </c>
      <c r="M19" s="115">
        <v>3355334161347.0483</v>
      </c>
      <c r="N19" s="115">
        <v>1528660845889.1128</v>
      </c>
      <c r="O19" s="115">
        <v>82218402.588235289</v>
      </c>
      <c r="P19" s="115">
        <f t="shared" si="2"/>
        <v>40810.014008070335</v>
      </c>
      <c r="Q19" s="108">
        <f t="shared" si="3"/>
        <v>2.905521293487058</v>
      </c>
      <c r="R19" s="108">
        <v>515.16430000000003</v>
      </c>
      <c r="S19" s="108">
        <v>73.710606308021042</v>
      </c>
      <c r="AA19" s="1" t="s">
        <v>4073</v>
      </c>
      <c r="AB19" s="62">
        <v>18.701702495077715</v>
      </c>
    </row>
    <row r="20" spans="1:28" x14ac:dyDescent="0.25">
      <c r="A20" s="118">
        <v>8</v>
      </c>
      <c r="B20" s="104" t="s">
        <v>84</v>
      </c>
      <c r="C20" s="108">
        <v>109077.87729864326</v>
      </c>
      <c r="D20" s="109">
        <v>6.1</v>
      </c>
      <c r="E20" s="121">
        <f t="shared" si="0"/>
        <v>3.5505646899098049</v>
      </c>
      <c r="F20" s="108">
        <v>49.7</v>
      </c>
      <c r="G20" s="108">
        <f t="shared" si="1"/>
        <v>104.65641069692616</v>
      </c>
      <c r="H20" s="111">
        <v>0.99199999999999999</v>
      </c>
      <c r="I20" s="108">
        <v>5.9</v>
      </c>
      <c r="J20" s="109">
        <v>48.53989</v>
      </c>
      <c r="K20" s="109">
        <f t="shared" si="4"/>
        <v>114365.85034233399</v>
      </c>
      <c r="L20" s="109">
        <f t="shared" si="5"/>
        <v>0.98406399999999994</v>
      </c>
      <c r="M20" s="115">
        <v>1352416414634.4839</v>
      </c>
      <c r="N20" s="115">
        <v>263970724310.77527</v>
      </c>
      <c r="O20" s="115">
        <v>23786041.470588237</v>
      </c>
      <c r="P20" s="115">
        <f t="shared" si="2"/>
        <v>56857.565657016326</v>
      </c>
      <c r="Q20" s="108">
        <f t="shared" si="3"/>
        <v>1.9184408624990588</v>
      </c>
      <c r="R20" s="108">
        <v>248.9361725</v>
      </c>
      <c r="S20" s="108">
        <v>18.190812562238385</v>
      </c>
      <c r="AA20" s="1" t="s">
        <v>4025</v>
      </c>
      <c r="AB20" s="108">
        <v>27.173910009686178</v>
      </c>
    </row>
    <row r="21" spans="1:28" x14ac:dyDescent="0.25">
      <c r="A21" s="118">
        <v>96</v>
      </c>
      <c r="B21" s="104" t="s">
        <v>346</v>
      </c>
      <c r="C21" s="108">
        <v>107178.24642260864</v>
      </c>
      <c r="D21" s="109">
        <v>7.7</v>
      </c>
      <c r="E21" s="121">
        <f t="shared" si="0"/>
        <v>6.7450802719187513</v>
      </c>
      <c r="F21" s="108">
        <v>29.9</v>
      </c>
      <c r="G21" s="108">
        <f t="shared" si="1"/>
        <v>195.18751016636759</v>
      </c>
      <c r="H21" s="111">
        <v>0.75600000000000001</v>
      </c>
      <c r="I21" s="109">
        <v>21.284615384615378</v>
      </c>
      <c r="J21" s="109">
        <v>28.549499999999998</v>
      </c>
      <c r="K21" s="109">
        <f t="shared" si="4"/>
        <v>23269.953742662372</v>
      </c>
      <c r="L21" s="109">
        <f t="shared" si="5"/>
        <v>0.57153600000000004</v>
      </c>
      <c r="M21" s="115">
        <v>110760480696.45709</v>
      </c>
      <c r="N21" s="115">
        <v>59705811448.921463</v>
      </c>
      <c r="O21" s="115">
        <v>3698397.1176470588</v>
      </c>
      <c r="P21" s="115">
        <f t="shared" si="2"/>
        <v>29948.238973029358</v>
      </c>
      <c r="Q21" s="108">
        <f t="shared" si="3"/>
        <v>3.5787829300791514</v>
      </c>
      <c r="R21" s="108">
        <v>72.188092499999996</v>
      </c>
      <c r="S21" s="108">
        <v>12.512824382146571</v>
      </c>
      <c r="AB21" t="s">
        <v>509</v>
      </c>
    </row>
    <row r="22" spans="1:28" x14ac:dyDescent="0.25">
      <c r="A22" s="118">
        <v>170</v>
      </c>
      <c r="B22" s="104" t="s">
        <v>104</v>
      </c>
      <c r="C22" s="108">
        <v>106234.4653137963</v>
      </c>
      <c r="D22" s="109">
        <v>4</v>
      </c>
      <c r="E22" s="121">
        <f t="shared" si="0"/>
        <v>18.015763510342392</v>
      </c>
      <c r="F22" s="108">
        <v>45.9</v>
      </c>
      <c r="G22" s="108">
        <f t="shared" si="1"/>
        <v>50.684486823326075</v>
      </c>
      <c r="H22" s="111">
        <v>0.96299999999999997</v>
      </c>
      <c r="I22" s="108">
        <v>4.9769230769230779</v>
      </c>
      <c r="J22" s="109">
        <v>40.964390000000002</v>
      </c>
      <c r="K22" s="109">
        <f t="shared" si="4"/>
        <v>68741.574697712262</v>
      </c>
      <c r="L22" s="109">
        <f t="shared" si="5"/>
        <v>0.92736899999999989</v>
      </c>
      <c r="M22" s="115">
        <v>1230622357590.3489</v>
      </c>
      <c r="N22" s="115">
        <v>394929547046.82892</v>
      </c>
      <c r="O22" s="115">
        <v>46772075.117647059</v>
      </c>
      <c r="P22" s="115">
        <f t="shared" si="2"/>
        <v>26311.04894309118</v>
      </c>
      <c r="Q22" s="108">
        <f t="shared" si="3"/>
        <v>4.0376370225137528</v>
      </c>
      <c r="R22" s="108">
        <v>237.06186249999999</v>
      </c>
      <c r="S22" s="108">
        <v>56.138117622936036</v>
      </c>
      <c r="AA22" s="1" t="s">
        <v>4138</v>
      </c>
      <c r="AB22" s="108">
        <v>10803.872447385589</v>
      </c>
    </row>
    <row r="23" spans="1:28" x14ac:dyDescent="0.25">
      <c r="A23" s="118">
        <v>31</v>
      </c>
      <c r="B23" s="104" t="s">
        <v>87</v>
      </c>
      <c r="C23" s="108">
        <v>105579.31751696228</v>
      </c>
      <c r="D23" s="109">
        <v>7.9</v>
      </c>
      <c r="E23" s="121">
        <f t="shared" si="0"/>
        <v>17.251589529305434</v>
      </c>
      <c r="F23" s="108">
        <v>53.8</v>
      </c>
      <c r="G23" s="108">
        <f t="shared" si="1"/>
        <v>151.78786371425528</v>
      </c>
      <c r="H23" s="111">
        <v>0.96799999999999997</v>
      </c>
      <c r="I23" s="108">
        <v>6.4923076923076914</v>
      </c>
      <c r="J23" s="109">
        <v>46.693019999999997</v>
      </c>
      <c r="K23" s="109">
        <f t="shared" si="4"/>
        <v>101801.90198878795</v>
      </c>
      <c r="L23" s="109">
        <f t="shared" si="5"/>
        <v>0.93702399999999997</v>
      </c>
      <c r="M23" s="115">
        <v>1556655767286.4177</v>
      </c>
      <c r="N23" s="115">
        <v>479115915843.15906</v>
      </c>
      <c r="O23" s="115">
        <v>35982155.235294119</v>
      </c>
      <c r="P23" s="115">
        <f t="shared" si="2"/>
        <v>43261.882372168962</v>
      </c>
      <c r="Q23" s="108">
        <f t="shared" si="3"/>
        <v>2.4404698022313309</v>
      </c>
      <c r="R23" s="108">
        <v>546.16544750000003</v>
      </c>
      <c r="S23" s="108">
        <v>56.050708080510368</v>
      </c>
      <c r="AA23" s="1" t="s">
        <v>4126</v>
      </c>
      <c r="AB23" s="108">
        <v>49632.782058350225</v>
      </c>
    </row>
    <row r="24" spans="1:28" x14ac:dyDescent="0.25">
      <c r="A24" s="118">
        <v>192</v>
      </c>
      <c r="B24" s="104" t="s">
        <v>98</v>
      </c>
      <c r="C24" s="108">
        <v>105578.27222474465</v>
      </c>
      <c r="D24" s="109">
        <v>3.9</v>
      </c>
      <c r="E24" s="121">
        <f t="shared" si="0"/>
        <v>19.421628467647395</v>
      </c>
      <c r="F24" s="108">
        <v>62.4</v>
      </c>
      <c r="G24" s="108">
        <f t="shared" si="1"/>
        <v>45.950839350894711</v>
      </c>
      <c r="H24" s="111">
        <v>0.95899999999999996</v>
      </c>
      <c r="I24" s="108">
        <v>3.5846153846153848</v>
      </c>
      <c r="J24" s="109">
        <v>43.311790000000002</v>
      </c>
      <c r="K24" s="109">
        <f t="shared" si="4"/>
        <v>81249.069917571469</v>
      </c>
      <c r="L24" s="109">
        <f t="shared" si="5"/>
        <v>0.91968099999999997</v>
      </c>
      <c r="M24" s="115">
        <v>2901541053900.8179</v>
      </c>
      <c r="N24" s="115">
        <v>822602773323.41504</v>
      </c>
      <c r="O24" s="115">
        <v>64952562.176470585</v>
      </c>
      <c r="P24" s="115">
        <f t="shared" si="2"/>
        <v>44671.695106000247</v>
      </c>
      <c r="Q24" s="108">
        <f t="shared" si="3"/>
        <v>2.3634265942722981</v>
      </c>
      <c r="R24" s="108">
        <v>298.46247500000004</v>
      </c>
      <c r="S24" s="108">
        <v>68.50530311831578</v>
      </c>
      <c r="AA24" s="1" t="s">
        <v>4034</v>
      </c>
      <c r="AB24" s="108">
        <v>17284.986657483234</v>
      </c>
    </row>
    <row r="25" spans="1:28" x14ac:dyDescent="0.25">
      <c r="A25" s="118">
        <v>81</v>
      </c>
      <c r="B25" s="104" t="s">
        <v>101</v>
      </c>
      <c r="C25" s="108">
        <v>105361.63993457041</v>
      </c>
      <c r="D25" s="112">
        <f>24.4/2</f>
        <v>12.2</v>
      </c>
      <c r="E25" s="121">
        <f t="shared" si="0"/>
        <v>17.351479351033412</v>
      </c>
      <c r="F25" s="108">
        <v>50.7</v>
      </c>
      <c r="G25" s="112">
        <f>R25/O25*1000000</f>
        <v>55.238826915920882</v>
      </c>
      <c r="H25" s="111">
        <v>0.97399999999999998</v>
      </c>
      <c r="I25" s="108">
        <v>4.4615384615384617</v>
      </c>
      <c r="J25" s="109">
        <v>62.27</v>
      </c>
      <c r="K25" s="109">
        <f t="shared" si="4"/>
        <v>241455.21908300006</v>
      </c>
      <c r="L25" s="109">
        <f t="shared" si="5"/>
        <v>0.94867599999999996</v>
      </c>
      <c r="M25" s="115">
        <v>18283686625.938267</v>
      </c>
      <c r="N25" s="115">
        <v>8387949396.4258347</v>
      </c>
      <c r="O25" s="115">
        <v>340819.0588235294</v>
      </c>
      <c r="P25" s="115">
        <f t="shared" si="2"/>
        <v>53646.315112340191</v>
      </c>
      <c r="Q25" s="108">
        <f t="shared" si="3"/>
        <v>1.9640051644541419</v>
      </c>
      <c r="R25" s="108">
        <v>18.826445</v>
      </c>
      <c r="S25" s="108">
        <v>37.821998674183185</v>
      </c>
      <c r="T25"/>
      <c r="U25"/>
      <c r="V25"/>
      <c r="W25"/>
      <c r="X25"/>
      <c r="Y25"/>
      <c r="AA25" t="s">
        <v>4025</v>
      </c>
      <c r="AB25">
        <v>11941.776713288971</v>
      </c>
    </row>
    <row r="26" spans="1:28" x14ac:dyDescent="0.25">
      <c r="A26" s="118">
        <v>191</v>
      </c>
      <c r="B26" s="104" t="s">
        <v>210</v>
      </c>
      <c r="C26" s="108">
        <v>100782.49079622854</v>
      </c>
      <c r="D26" s="109">
        <v>8.9</v>
      </c>
      <c r="E26" s="121">
        <f t="shared" si="0"/>
        <v>14.002071639071191</v>
      </c>
      <c r="F26" s="108">
        <v>43.2</v>
      </c>
      <c r="G26" s="108">
        <f>R26/O26*10000000</f>
        <v>163.40027430941458</v>
      </c>
      <c r="H26" s="111">
        <v>0.64500000000000002</v>
      </c>
      <c r="I26" s="108">
        <v>16.615384615384617</v>
      </c>
      <c r="J26" s="112">
        <v>30</v>
      </c>
      <c r="K26" s="109">
        <f t="shared" si="4"/>
        <v>27000</v>
      </c>
      <c r="L26" s="109">
        <f t="shared" si="5"/>
        <v>0.41602500000000003</v>
      </c>
      <c r="M26" s="115">
        <v>359190830964.27478</v>
      </c>
      <c r="N26" s="115">
        <v>316683073997.88226</v>
      </c>
      <c r="O26" s="115">
        <v>8653259.6470588241</v>
      </c>
      <c r="P26" s="115">
        <f t="shared" si="2"/>
        <v>41509.309279348963</v>
      </c>
      <c r="Q26" s="108">
        <f t="shared" si="3"/>
        <v>2.4279491166182376</v>
      </c>
      <c r="R26" s="108">
        <v>141.39449999999999</v>
      </c>
      <c r="S26" s="108">
        <v>15.881542653248715</v>
      </c>
      <c r="AB26" t="s">
        <v>4192</v>
      </c>
    </row>
    <row r="27" spans="1:28" x14ac:dyDescent="0.25">
      <c r="A27" s="118">
        <v>87</v>
      </c>
      <c r="B27" s="104" t="s">
        <v>93</v>
      </c>
      <c r="C27" s="108">
        <v>94877.167620465814</v>
      </c>
      <c r="D27" s="109">
        <v>4.5999999999999996</v>
      </c>
      <c r="E27" s="121">
        <f t="shared" si="0"/>
        <v>19.374548762259728</v>
      </c>
      <c r="F27" s="108">
        <v>54.3</v>
      </c>
      <c r="G27" s="108">
        <f>R27/O27*10000000</f>
        <v>75.688754007124558</v>
      </c>
      <c r="H27" s="111">
        <v>0.90800000000000003</v>
      </c>
      <c r="I27" s="108">
        <v>4.3461538461538458</v>
      </c>
      <c r="J27" s="112">
        <v>50</v>
      </c>
      <c r="K27" s="109">
        <f t="shared" si="4"/>
        <v>125000</v>
      </c>
      <c r="L27" s="109">
        <f t="shared" si="5"/>
        <v>0.82446400000000009</v>
      </c>
      <c r="M27" s="115">
        <v>311041861624.33783</v>
      </c>
      <c r="N27" s="115">
        <v>100217299248.09006</v>
      </c>
      <c r="O27" s="115">
        <v>8413323.5294117648</v>
      </c>
      <c r="P27" s="115">
        <f t="shared" si="2"/>
        <v>36970.153416421032</v>
      </c>
      <c r="Q27" s="108">
        <f t="shared" si="3"/>
        <v>2.566317930894066</v>
      </c>
      <c r="R27" s="108">
        <v>63.6793975</v>
      </c>
      <c r="S27" s="108">
        <v>60.132290137120471</v>
      </c>
      <c r="AA27" t="s">
        <v>4138</v>
      </c>
      <c r="AB27">
        <v>252751931056.51474</v>
      </c>
    </row>
    <row r="28" spans="1:28" x14ac:dyDescent="0.25">
      <c r="A28" s="118">
        <v>12</v>
      </c>
      <c r="B28" s="104" t="s">
        <v>228</v>
      </c>
      <c r="C28" s="108">
        <v>94454.320586872753</v>
      </c>
      <c r="D28" s="109">
        <v>8.1</v>
      </c>
      <c r="E28" s="121">
        <f t="shared" si="0"/>
        <v>15.339224158345921</v>
      </c>
      <c r="F28" s="108">
        <v>29.1</v>
      </c>
      <c r="G28" s="112">
        <f>R28/O28*1000000</f>
        <v>24.626424113170174</v>
      </c>
      <c r="H28" s="111">
        <v>0.17899999999999999</v>
      </c>
      <c r="I28" s="108">
        <v>9.3307692307692314</v>
      </c>
      <c r="J28" s="112">
        <v>30</v>
      </c>
      <c r="K28" s="109">
        <f t="shared" si="4"/>
        <v>27000</v>
      </c>
      <c r="L28" s="109">
        <f t="shared" si="5"/>
        <v>3.2041E-2</v>
      </c>
      <c r="M28" s="115">
        <v>30435267088.171978</v>
      </c>
      <c r="N28" s="115">
        <v>24128746646.598457</v>
      </c>
      <c r="O28" s="115">
        <v>1333084.5294117648</v>
      </c>
      <c r="P28" s="115">
        <f t="shared" si="2"/>
        <v>22830.710593874948</v>
      </c>
      <c r="Q28" s="108">
        <f t="shared" si="3"/>
        <v>4.137160786060381</v>
      </c>
      <c r="R28" s="108">
        <v>32.829104999999998</v>
      </c>
      <c r="S28" s="108">
        <v>19.348430775222742</v>
      </c>
    </row>
    <row r="29" spans="1:28" x14ac:dyDescent="0.25">
      <c r="A29" s="118">
        <v>54</v>
      </c>
      <c r="B29" s="104" t="s">
        <v>304</v>
      </c>
      <c r="C29" s="108">
        <v>94106.190980337051</v>
      </c>
      <c r="D29" s="109">
        <v>1.6</v>
      </c>
      <c r="E29" s="122">
        <f t="shared" si="0"/>
        <v>26.140070370087109</v>
      </c>
      <c r="F29" s="112">
        <f>AVERAGE(F27:F28,F30:F31)</f>
        <v>41.424999999999997</v>
      </c>
      <c r="G29" s="108">
        <f t="shared" ref="G29:G60" si="6">R29/O29*10000000</f>
        <v>9.55274685426531</v>
      </c>
      <c r="H29" s="111">
        <v>4.5999999999999999E-2</v>
      </c>
      <c r="I29" s="108">
        <v>22.653846153846153</v>
      </c>
      <c r="J29" s="112">
        <v>25</v>
      </c>
      <c r="K29" s="109">
        <f t="shared" si="4"/>
        <v>15625</v>
      </c>
      <c r="L29" s="109">
        <f t="shared" si="5"/>
        <v>2.1159999999999998E-3</v>
      </c>
      <c r="M29" s="129">
        <v>12200778622.956417</v>
      </c>
      <c r="N29" s="115">
        <v>7124360372.6437197</v>
      </c>
      <c r="O29" s="116">
        <v>1343009</v>
      </c>
      <c r="P29" s="115">
        <f t="shared" si="2"/>
        <v>9084.6588689699147</v>
      </c>
      <c r="Q29" s="108">
        <f t="shared" si="3"/>
        <v>10.35880293774944</v>
      </c>
      <c r="R29" s="108">
        <v>1.2829424999999999</v>
      </c>
      <c r="S29" s="112">
        <f>AVERAGE(S27:S28,S30:S31)</f>
        <v>44.766013381154451</v>
      </c>
    </row>
    <row r="30" spans="1:28" x14ac:dyDescent="0.25">
      <c r="A30" s="118">
        <v>70</v>
      </c>
      <c r="B30" s="104" t="s">
        <v>128</v>
      </c>
      <c r="C30" s="108">
        <v>93831.305269003438</v>
      </c>
      <c r="D30" s="109">
        <v>4.3</v>
      </c>
      <c r="E30" s="121">
        <f t="shared" si="0"/>
        <v>8.7868334240829142</v>
      </c>
      <c r="F30" s="108">
        <v>37.5</v>
      </c>
      <c r="G30" s="108">
        <f t="shared" si="6"/>
        <v>46.70757357462162</v>
      </c>
      <c r="H30" s="111">
        <v>0.84299999999999997</v>
      </c>
      <c r="I30" s="108">
        <v>11.30769230769231</v>
      </c>
      <c r="J30" s="109">
        <v>8.4471959999999999</v>
      </c>
      <c r="K30" s="109">
        <f t="shared" si="4"/>
        <v>602.75068646019929</v>
      </c>
      <c r="L30" s="109">
        <f t="shared" si="5"/>
        <v>0.71064899999999998</v>
      </c>
      <c r="M30" s="115">
        <v>213840164864.6131</v>
      </c>
      <c r="N30" s="115">
        <v>64361025859.89962</v>
      </c>
      <c r="O30" s="115">
        <v>10836719</v>
      </c>
      <c r="P30" s="115">
        <f t="shared" si="2"/>
        <v>19732.925146865309</v>
      </c>
      <c r="Q30" s="108">
        <f t="shared" si="3"/>
        <v>4.7550631531133689</v>
      </c>
      <c r="R30" s="108">
        <v>50.615684999999999</v>
      </c>
      <c r="S30" s="108">
        <v>29.19434367211489</v>
      </c>
    </row>
    <row r="31" spans="1:28" x14ac:dyDescent="0.25">
      <c r="A31" s="118">
        <v>45</v>
      </c>
      <c r="B31" s="104" t="s">
        <v>107</v>
      </c>
      <c r="C31" s="108">
        <v>90546.956357203628</v>
      </c>
      <c r="D31" s="109">
        <v>5.7</v>
      </c>
      <c r="E31" s="121">
        <f t="shared" si="0"/>
        <v>54.554628476201778</v>
      </c>
      <c r="F31" s="108">
        <v>44.8</v>
      </c>
      <c r="G31" s="108">
        <f t="shared" si="6"/>
        <v>59.662613331492587</v>
      </c>
      <c r="H31" s="111">
        <v>0.90700000000000003</v>
      </c>
      <c r="I31" s="108">
        <v>7.5538461538461537</v>
      </c>
      <c r="J31" s="109">
        <v>27.31138</v>
      </c>
      <c r="K31" s="109">
        <f t="shared" si="4"/>
        <v>20371.87180848412</v>
      </c>
      <c r="L31" s="109">
        <f t="shared" si="5"/>
        <v>0.82264900000000007</v>
      </c>
      <c r="M31" s="115">
        <v>191122207907.50369</v>
      </c>
      <c r="N31" s="115">
        <v>148128296810.87335</v>
      </c>
      <c r="O31" s="115">
        <v>10553313.705882354</v>
      </c>
      <c r="P31" s="115">
        <f t="shared" si="2"/>
        <v>18110.16077357516</v>
      </c>
      <c r="Q31" s="108">
        <f t="shared" si="3"/>
        <v>4.999787549612603</v>
      </c>
      <c r="R31" s="108">
        <v>62.963827499999994</v>
      </c>
      <c r="S31" s="108">
        <v>70.388988940159706</v>
      </c>
    </row>
    <row r="32" spans="1:28" x14ac:dyDescent="0.25">
      <c r="A32" s="118">
        <v>165</v>
      </c>
      <c r="B32" s="104" t="s">
        <v>113</v>
      </c>
      <c r="C32" s="108">
        <v>89512.407742405165</v>
      </c>
      <c r="D32" s="109">
        <v>5.2</v>
      </c>
      <c r="E32" s="121">
        <f t="shared" si="0"/>
        <v>50.570485666697579</v>
      </c>
      <c r="F32" s="108">
        <v>42.2</v>
      </c>
      <c r="G32" s="108">
        <f t="shared" si="6"/>
        <v>66.037766302583549</v>
      </c>
      <c r="H32" s="111">
        <v>0.90600000000000003</v>
      </c>
      <c r="I32" s="108">
        <v>7.3538461538461544</v>
      </c>
      <c r="J32" s="109">
        <v>25.264859999999999</v>
      </c>
      <c r="K32" s="109">
        <f t="shared" si="4"/>
        <v>16126.892391616078</v>
      </c>
      <c r="L32" s="109">
        <f t="shared" si="5"/>
        <v>0.82083600000000001</v>
      </c>
      <c r="M32" s="115">
        <v>45974649975.237045</v>
      </c>
      <c r="N32" s="115">
        <v>35522654523.558464</v>
      </c>
      <c r="O32" s="115">
        <v>2068252.1176470588</v>
      </c>
      <c r="P32" s="115">
        <f t="shared" si="2"/>
        <v>22228.745510745553</v>
      </c>
      <c r="Q32" s="108">
        <f t="shared" si="3"/>
        <v>4.0268762670000493</v>
      </c>
      <c r="R32" s="108">
        <v>13.658275</v>
      </c>
      <c r="S32" s="108">
        <v>65.450074291668145</v>
      </c>
    </row>
    <row r="33" spans="1:19" x14ac:dyDescent="0.25">
      <c r="A33" s="118">
        <v>137</v>
      </c>
      <c r="B33" s="104" t="s">
        <v>407</v>
      </c>
      <c r="C33" s="108">
        <v>88361.351682619264</v>
      </c>
      <c r="D33" s="109">
        <v>6.4</v>
      </c>
      <c r="E33" s="121">
        <f t="shared" si="0"/>
        <v>15.926662174419747</v>
      </c>
      <c r="F33" s="108">
        <v>28.4</v>
      </c>
      <c r="G33" s="108">
        <f t="shared" si="6"/>
        <v>94.296251578498925</v>
      </c>
      <c r="H33" s="111">
        <v>0.61699999999999999</v>
      </c>
      <c r="I33" s="108">
        <v>24.107692307692311</v>
      </c>
      <c r="J33" s="112">
        <v>25</v>
      </c>
      <c r="K33" s="109">
        <f t="shared" si="4"/>
        <v>15625</v>
      </c>
      <c r="L33" s="109">
        <f t="shared" si="5"/>
        <v>0.380689</v>
      </c>
      <c r="M33" s="115">
        <v>74608132217.463501</v>
      </c>
      <c r="N33" s="115">
        <v>35225248769.024956</v>
      </c>
      <c r="O33" s="115">
        <v>3883808.9411764704</v>
      </c>
      <c r="P33" s="115">
        <f t="shared" si="2"/>
        <v>19210.041829416936</v>
      </c>
      <c r="Q33" s="108">
        <f t="shared" si="3"/>
        <v>4.5997480102989039</v>
      </c>
      <c r="R33" s="108">
        <v>36.622862499999997</v>
      </c>
      <c r="S33" s="108">
        <v>33.733147637465912</v>
      </c>
    </row>
    <row r="34" spans="1:19" x14ac:dyDescent="0.25">
      <c r="A34" s="118">
        <v>153</v>
      </c>
      <c r="B34" s="104" t="s">
        <v>565</v>
      </c>
      <c r="C34" s="112">
        <v>88271.233460498275</v>
      </c>
      <c r="D34" s="112">
        <v>6.3</v>
      </c>
      <c r="E34" s="122">
        <f t="shared" ref="E34:E65" si="7">S34*N34/M34</f>
        <v>19.799629422182026</v>
      </c>
      <c r="F34" s="112">
        <f>AVERAGE(F32:F33,F35:F36)</f>
        <v>42.949999999999996</v>
      </c>
      <c r="G34" s="108">
        <f t="shared" si="6"/>
        <v>37.759045747757099</v>
      </c>
      <c r="H34" s="127">
        <v>0.7</v>
      </c>
      <c r="I34" s="112">
        <v>5</v>
      </c>
      <c r="J34" s="112">
        <v>40</v>
      </c>
      <c r="K34" s="109">
        <f t="shared" si="4"/>
        <v>64000</v>
      </c>
      <c r="L34" s="109">
        <f t="shared" si="5"/>
        <v>0.48999999999999994</v>
      </c>
      <c r="M34" s="115">
        <v>916909551.27491379</v>
      </c>
      <c r="N34" s="120">
        <f>M34*0.4</f>
        <v>366763820.50996554</v>
      </c>
      <c r="O34" s="115">
        <v>47601.176470588238</v>
      </c>
      <c r="P34" s="115">
        <f t="shared" ref="P34:P65" si="8">M34/O34</f>
        <v>19262.329615770166</v>
      </c>
      <c r="Q34" s="108">
        <f t="shared" ref="Q34:Q65" si="9">C34/(M34/O34)</f>
        <v>4.5825834788036319</v>
      </c>
      <c r="R34" s="108">
        <v>0.17973749999999999</v>
      </c>
      <c r="S34" s="112">
        <f>AVERAGE(S32:S33,S35:S36)</f>
        <v>49.499073555455055</v>
      </c>
    </row>
    <row r="35" spans="1:19" x14ac:dyDescent="0.25">
      <c r="A35" s="118">
        <v>129</v>
      </c>
      <c r="B35" s="104" t="s">
        <v>110</v>
      </c>
      <c r="C35" s="108">
        <v>84990.760704270375</v>
      </c>
      <c r="D35" s="109">
        <v>5.8</v>
      </c>
      <c r="E35" s="121">
        <f t="shared" si="7"/>
        <v>4.6464366775675057</v>
      </c>
      <c r="F35" s="108">
        <v>46.6</v>
      </c>
      <c r="G35" s="108">
        <f t="shared" si="6"/>
        <v>88.087938645349126</v>
      </c>
      <c r="H35" s="111">
        <v>0.99</v>
      </c>
      <c r="I35" s="109">
        <v>8.453846153846154</v>
      </c>
      <c r="J35" s="112">
        <v>40</v>
      </c>
      <c r="K35" s="109">
        <f t="shared" si="4"/>
        <v>64000</v>
      </c>
      <c r="L35" s="109">
        <f t="shared" si="5"/>
        <v>0.98009999999999997</v>
      </c>
      <c r="M35" s="115">
        <v>180465648746.56821</v>
      </c>
      <c r="N35" s="115">
        <v>46294457016.335701</v>
      </c>
      <c r="O35" s="115">
        <v>4673311.7647058824</v>
      </c>
      <c r="P35" s="115">
        <f t="shared" si="8"/>
        <v>38616.222891332378</v>
      </c>
      <c r="Q35" s="108">
        <f t="shared" si="9"/>
        <v>2.2009081764272449</v>
      </c>
      <c r="R35" s="108">
        <v>41.166240000000002</v>
      </c>
      <c r="S35" s="108">
        <v>18.112799315935028</v>
      </c>
    </row>
    <row r="36" spans="1:19" x14ac:dyDescent="0.25">
      <c r="A36" s="118">
        <v>90</v>
      </c>
      <c r="B36" s="104" t="s">
        <v>122</v>
      </c>
      <c r="C36" s="108">
        <v>84608.264989109812</v>
      </c>
      <c r="D36" s="109">
        <v>4.2</v>
      </c>
      <c r="E36" s="121">
        <f t="shared" si="7"/>
        <v>13.841101482579019</v>
      </c>
      <c r="F36" s="108">
        <v>54.6</v>
      </c>
      <c r="G36" s="108">
        <f t="shared" si="6"/>
        <v>74.282073589806885</v>
      </c>
      <c r="H36" s="111">
        <v>0.94799999999999995</v>
      </c>
      <c r="I36" s="108">
        <v>4.6461538461538474</v>
      </c>
      <c r="J36" s="109">
        <v>33.70288</v>
      </c>
      <c r="K36" s="109">
        <f t="shared" si="4"/>
        <v>38282.566200187728</v>
      </c>
      <c r="L36" s="109">
        <f t="shared" si="5"/>
        <v>0.89870399999999995</v>
      </c>
      <c r="M36" s="115">
        <v>4399468536227.9678</v>
      </c>
      <c r="N36" s="115">
        <v>754563624547.92944</v>
      </c>
      <c r="O36" s="115">
        <v>126975366.58823529</v>
      </c>
      <c r="P36" s="115">
        <f t="shared" si="8"/>
        <v>34648.205037240616</v>
      </c>
      <c r="Q36" s="108">
        <f t="shared" si="9"/>
        <v>2.4419234675554211</v>
      </c>
      <c r="R36" s="108">
        <v>943.19935250000003</v>
      </c>
      <c r="S36" s="108">
        <v>80.700272976751151</v>
      </c>
    </row>
    <row r="37" spans="1:19" x14ac:dyDescent="0.25">
      <c r="A37" s="118">
        <v>65</v>
      </c>
      <c r="B37" s="104" t="s">
        <v>291</v>
      </c>
      <c r="C37" s="108">
        <v>82545.913151290311</v>
      </c>
      <c r="D37" s="109">
        <v>2</v>
      </c>
      <c r="E37" s="121">
        <f t="shared" si="7"/>
        <v>5.0413275436996576</v>
      </c>
      <c r="F37" s="112">
        <f>AVERAGE(F35:F36,F38:F39)</f>
        <v>51.175000000000004</v>
      </c>
      <c r="G37" s="108">
        <f t="shared" si="6"/>
        <v>12.227529184959288</v>
      </c>
      <c r="H37" s="111">
        <v>0.378</v>
      </c>
      <c r="I37" s="108">
        <v>23.923076923076923</v>
      </c>
      <c r="J37" s="112">
        <v>30</v>
      </c>
      <c r="K37" s="109">
        <f t="shared" si="4"/>
        <v>27000</v>
      </c>
      <c r="L37" s="109">
        <f t="shared" si="5"/>
        <v>0.14288400000000001</v>
      </c>
      <c r="M37" s="115">
        <v>13595847383.337605</v>
      </c>
      <c r="N37" s="115">
        <v>6795301570.0731096</v>
      </c>
      <c r="O37" s="115">
        <v>2008337.0588235294</v>
      </c>
      <c r="P37" s="115">
        <f t="shared" si="8"/>
        <v>6769.7039815129247</v>
      </c>
      <c r="Q37" s="108">
        <f t="shared" si="9"/>
        <v>12.193430226301057</v>
      </c>
      <c r="R37" s="108">
        <v>2.4557000000000002</v>
      </c>
      <c r="S37" s="108">
        <v>10.086545709084602</v>
      </c>
    </row>
    <row r="38" spans="1:19" x14ac:dyDescent="0.25">
      <c r="A38" s="118">
        <v>95</v>
      </c>
      <c r="B38" s="104" t="s">
        <v>344</v>
      </c>
      <c r="C38" s="108">
        <v>81494.242130048311</v>
      </c>
      <c r="D38" s="109">
        <v>6</v>
      </c>
      <c r="E38" s="121">
        <f t="shared" si="7"/>
        <v>31.913051039986524</v>
      </c>
      <c r="F38" s="108">
        <v>58.6</v>
      </c>
      <c r="G38" s="108">
        <f t="shared" si="6"/>
        <v>111.53190160620962</v>
      </c>
      <c r="H38" s="111">
        <v>0.88700000000000001</v>
      </c>
      <c r="I38" s="108">
        <v>11.853846153846151</v>
      </c>
      <c r="J38" s="109">
        <v>32.931730000000002</v>
      </c>
      <c r="K38" s="109">
        <f t="shared" si="4"/>
        <v>35714.423010304774</v>
      </c>
      <c r="L38" s="109">
        <f t="shared" si="5"/>
        <v>0.78676900000000005</v>
      </c>
      <c r="M38" s="115">
        <v>1459277717103.8936</v>
      </c>
      <c r="N38" s="115">
        <v>615942178879.15137</v>
      </c>
      <c r="O38" s="115">
        <v>50696931.941176474</v>
      </c>
      <c r="P38" s="115">
        <f t="shared" si="8"/>
        <v>28784.339825476814</v>
      </c>
      <c r="Q38" s="108">
        <f t="shared" si="9"/>
        <v>2.8312006675907271</v>
      </c>
      <c r="R38" s="108">
        <v>565.4325225</v>
      </c>
      <c r="S38" s="108">
        <v>75.607753234559155</v>
      </c>
    </row>
    <row r="39" spans="1:19" x14ac:dyDescent="0.25">
      <c r="A39" s="118">
        <v>146</v>
      </c>
      <c r="B39" s="104" t="s">
        <v>140</v>
      </c>
      <c r="C39" s="108">
        <v>81227.286274028476</v>
      </c>
      <c r="D39" s="109">
        <v>4.2</v>
      </c>
      <c r="E39" s="121">
        <f t="shared" si="7"/>
        <v>16.463075786293643</v>
      </c>
      <c r="F39" s="108">
        <v>44.9</v>
      </c>
      <c r="G39" s="108">
        <f t="shared" si="6"/>
        <v>47.071732569934916</v>
      </c>
      <c r="H39" s="111">
        <v>0.90500000000000003</v>
      </c>
      <c r="I39" s="108">
        <v>9.5769230769230784</v>
      </c>
      <c r="J39" s="109">
        <v>16.91347</v>
      </c>
      <c r="K39" s="109">
        <f t="shared" si="4"/>
        <v>4838.3597015976393</v>
      </c>
      <c r="L39" s="109">
        <f t="shared" si="5"/>
        <v>0.819025</v>
      </c>
      <c r="M39" s="115">
        <v>209543274147.09958</v>
      </c>
      <c r="N39" s="115">
        <v>80565394665.111526</v>
      </c>
      <c r="O39" s="115">
        <v>10430654.411764706</v>
      </c>
      <c r="P39" s="115">
        <f t="shared" si="8"/>
        <v>20089.178097086249</v>
      </c>
      <c r="Q39" s="108">
        <f t="shared" si="9"/>
        <v>4.043335465566396</v>
      </c>
      <c r="R39" s="108">
        <v>49.098897500000007</v>
      </c>
      <c r="S39" s="108">
        <v>42.818964856206364</v>
      </c>
    </row>
    <row r="40" spans="1:19" x14ac:dyDescent="0.25">
      <c r="A40" s="118">
        <v>104</v>
      </c>
      <c r="B40" s="104" t="s">
        <v>134</v>
      </c>
      <c r="C40" s="108">
        <v>80697.100832377924</v>
      </c>
      <c r="D40" s="109">
        <v>5.9</v>
      </c>
      <c r="E40" s="121">
        <f t="shared" si="7"/>
        <v>32.457745739499074</v>
      </c>
      <c r="F40" s="108">
        <v>42</v>
      </c>
      <c r="G40" s="108">
        <f t="shared" si="6"/>
        <v>38.549764513007233</v>
      </c>
      <c r="H40" s="111">
        <v>0.94299999999999995</v>
      </c>
      <c r="I40" s="108">
        <v>12.2</v>
      </c>
      <c r="J40" s="109">
        <v>31.695820000000001</v>
      </c>
      <c r="K40" s="109">
        <f t="shared" si="4"/>
        <v>31842.413340952207</v>
      </c>
      <c r="L40" s="109">
        <f t="shared" si="5"/>
        <v>0.88924899999999996</v>
      </c>
      <c r="M40" s="115">
        <v>42802274916.39019</v>
      </c>
      <c r="N40" s="115">
        <v>31939326854.622097</v>
      </c>
      <c r="O40" s="115">
        <v>2946597.1176470588</v>
      </c>
      <c r="P40" s="115">
        <f t="shared" si="8"/>
        <v>14526.001759809302</v>
      </c>
      <c r="Q40" s="108">
        <f t="shared" si="9"/>
        <v>5.5553552978116478</v>
      </c>
      <c r="R40" s="108">
        <v>11.3590625</v>
      </c>
      <c r="S40" s="108">
        <v>43.497014280602613</v>
      </c>
    </row>
    <row r="41" spans="1:19" x14ac:dyDescent="0.25">
      <c r="A41" s="118">
        <v>42</v>
      </c>
      <c r="B41" s="104" t="s">
        <v>119</v>
      </c>
      <c r="C41" s="108">
        <v>80447.676785878008</v>
      </c>
      <c r="D41" s="109">
        <v>3.8</v>
      </c>
      <c r="E41" s="121">
        <f t="shared" si="7"/>
        <v>20.928474817227489</v>
      </c>
      <c r="F41" s="108">
        <v>37.1</v>
      </c>
      <c r="G41" s="108">
        <f t="shared" si="6"/>
        <v>40.161375272539971</v>
      </c>
      <c r="H41" s="111">
        <v>0.83</v>
      </c>
      <c r="I41" s="108">
        <v>10.33076923076923</v>
      </c>
      <c r="J41" s="109">
        <v>13.57521</v>
      </c>
      <c r="K41" s="109">
        <f t="shared" si="4"/>
        <v>2501.725582964732</v>
      </c>
      <c r="L41" s="109">
        <f t="shared" si="5"/>
        <v>0.68889999999999996</v>
      </c>
      <c r="M41" s="115">
        <v>54840447020.108513</v>
      </c>
      <c r="N41" s="115">
        <v>24447076379.73325</v>
      </c>
      <c r="O41" s="115">
        <v>4150227.6470588236</v>
      </c>
      <c r="P41" s="115">
        <f t="shared" si="8"/>
        <v>13213.84070557497</v>
      </c>
      <c r="Q41" s="108">
        <f t="shared" si="9"/>
        <v>6.0881373234609093</v>
      </c>
      <c r="R41" s="108">
        <v>16.667884999999998</v>
      </c>
      <c r="S41" s="108">
        <v>46.94740984968292</v>
      </c>
    </row>
    <row r="42" spans="1:19" x14ac:dyDescent="0.25">
      <c r="A42" s="118">
        <v>56</v>
      </c>
      <c r="B42" s="104" t="s">
        <v>138</v>
      </c>
      <c r="C42" s="108">
        <v>76886.389500143196</v>
      </c>
      <c r="D42" s="109">
        <v>7.9</v>
      </c>
      <c r="E42" s="121">
        <f t="shared" si="7"/>
        <v>38.656978295157238</v>
      </c>
      <c r="F42" s="108">
        <v>53.4</v>
      </c>
      <c r="G42" s="108">
        <f t="shared" si="6"/>
        <v>67.028321579689688</v>
      </c>
      <c r="H42" s="111">
        <v>0.98199999999999998</v>
      </c>
      <c r="I42" s="108">
        <v>7.684615384615384</v>
      </c>
      <c r="J42" s="109">
        <v>33.943730000000002</v>
      </c>
      <c r="K42" s="109">
        <f t="shared" si="4"/>
        <v>39109.178425747385</v>
      </c>
      <c r="L42" s="109">
        <f t="shared" si="5"/>
        <v>0.96432399999999996</v>
      </c>
      <c r="M42" s="115">
        <v>23913762540.562283</v>
      </c>
      <c r="N42" s="115">
        <v>18135667023.358284</v>
      </c>
      <c r="O42" s="115">
        <v>1329375</v>
      </c>
      <c r="P42" s="115">
        <f t="shared" si="8"/>
        <v>17988.725935542854</v>
      </c>
      <c r="Q42" s="108">
        <f t="shared" si="9"/>
        <v>4.274143136964911</v>
      </c>
      <c r="R42" s="108">
        <v>8.9105774999999987</v>
      </c>
      <c r="S42" s="108">
        <v>50.973245058779085</v>
      </c>
    </row>
    <row r="43" spans="1:19" x14ac:dyDescent="0.25">
      <c r="A43" s="118">
        <v>80</v>
      </c>
      <c r="B43" s="104" t="s">
        <v>131</v>
      </c>
      <c r="C43" s="108">
        <v>75579.189948966145</v>
      </c>
      <c r="D43" s="109">
        <v>4</v>
      </c>
      <c r="E43" s="121">
        <f t="shared" si="7"/>
        <v>65.050862837849849</v>
      </c>
      <c r="F43" s="108">
        <v>41.3</v>
      </c>
      <c r="G43" s="108">
        <f t="shared" si="6"/>
        <v>43.255420140015204</v>
      </c>
      <c r="H43" s="111">
        <v>0.57299999999999995</v>
      </c>
      <c r="I43" s="108">
        <v>9.115384615384615</v>
      </c>
      <c r="J43" s="109">
        <v>27.15409</v>
      </c>
      <c r="K43" s="109">
        <f t="shared" si="4"/>
        <v>20021.921730647162</v>
      </c>
      <c r="L43" s="109">
        <f t="shared" si="5"/>
        <v>0.32832899999999993</v>
      </c>
      <c r="M43" s="115">
        <v>129909679851.28412</v>
      </c>
      <c r="N43" s="115">
        <v>110563436048.43689</v>
      </c>
      <c r="O43" s="115">
        <v>9850174.2352941185</v>
      </c>
      <c r="P43" s="115">
        <f t="shared" si="8"/>
        <v>13188.566694161133</v>
      </c>
      <c r="Q43" s="108">
        <f t="shared" si="9"/>
        <v>5.7306598739366201</v>
      </c>
      <c r="R43" s="108">
        <v>42.607342500000001</v>
      </c>
      <c r="S43" s="108">
        <v>76.433376777587426</v>
      </c>
    </row>
    <row r="44" spans="1:19" x14ac:dyDescent="0.25">
      <c r="A44" s="118">
        <v>186</v>
      </c>
      <c r="B44" s="104" t="s">
        <v>479</v>
      </c>
      <c r="C44" s="108">
        <v>75478.008748423992</v>
      </c>
      <c r="D44" s="109">
        <v>3.3</v>
      </c>
      <c r="E44" s="121">
        <f t="shared" si="7"/>
        <v>17.613038314974439</v>
      </c>
      <c r="F44" s="108">
        <v>38.6</v>
      </c>
      <c r="G44" s="108">
        <f t="shared" si="6"/>
        <v>34.8607434165434</v>
      </c>
      <c r="H44" s="111">
        <v>0.154</v>
      </c>
      <c r="I44" s="108">
        <v>8.6230769230769244</v>
      </c>
      <c r="J44" s="109">
        <v>13.99586</v>
      </c>
      <c r="K44" s="109">
        <f t="shared" si="4"/>
        <v>2741.5663997922425</v>
      </c>
      <c r="L44" s="109">
        <f t="shared" si="5"/>
        <v>2.3716000000000001E-2</v>
      </c>
      <c r="M44" s="115">
        <v>861725699245.21216</v>
      </c>
      <c r="N44" s="120">
        <f>M44*0.4</f>
        <v>344690279698.0849</v>
      </c>
      <c r="O44" s="115">
        <v>78161988.470588237</v>
      </c>
      <c r="P44" s="115">
        <f t="shared" si="8"/>
        <v>11024.869199297213</v>
      </c>
      <c r="Q44" s="108">
        <f t="shared" si="9"/>
        <v>6.8461591139090689</v>
      </c>
      <c r="R44" s="108">
        <v>272.47850249999999</v>
      </c>
      <c r="S44" s="108">
        <v>44.032595787436087</v>
      </c>
    </row>
    <row r="45" spans="1:19" x14ac:dyDescent="0.25">
      <c r="A45" s="118">
        <v>151</v>
      </c>
      <c r="B45" s="104" t="s">
        <v>520</v>
      </c>
      <c r="C45" s="108">
        <v>73898.129233279993</v>
      </c>
      <c r="D45" s="109">
        <v>5.8</v>
      </c>
      <c r="E45" s="121">
        <f t="shared" si="7"/>
        <v>8.0138703721970366</v>
      </c>
      <c r="F45" s="108">
        <v>33.299999999999997</v>
      </c>
      <c r="G45" s="108">
        <f t="shared" si="6"/>
        <v>69.501256901673116</v>
      </c>
      <c r="H45" s="111">
        <v>0.122</v>
      </c>
      <c r="I45" s="108">
        <v>19.207692307692309</v>
      </c>
      <c r="J45" s="109">
        <v>22.879020000000001</v>
      </c>
      <c r="K45" s="109">
        <f t="shared" si="4"/>
        <v>11976.012864384915</v>
      </c>
      <c r="L45" s="109">
        <f t="shared" si="5"/>
        <v>1.4884E-2</v>
      </c>
      <c r="M45" s="115">
        <v>1373311330158.916</v>
      </c>
      <c r="N45" s="115">
        <v>388819659759.69135</v>
      </c>
      <c r="O45" s="115">
        <v>144086917.94117647</v>
      </c>
      <c r="P45" s="115">
        <f t="shared" si="8"/>
        <v>9531.1312767448526</v>
      </c>
      <c r="Q45" s="108">
        <f t="shared" si="9"/>
        <v>7.7533429230573212</v>
      </c>
      <c r="R45" s="108">
        <v>1001.4221899999999</v>
      </c>
      <c r="S45" s="108">
        <v>28.30499617062824</v>
      </c>
    </row>
    <row r="46" spans="1:19" x14ac:dyDescent="0.25">
      <c r="A46" s="118">
        <v>145</v>
      </c>
      <c r="B46" s="104" t="s">
        <v>141</v>
      </c>
      <c r="C46" s="108">
        <v>73378.55081465836</v>
      </c>
      <c r="D46" s="109">
        <v>4.5</v>
      </c>
      <c r="E46" s="121">
        <f t="shared" si="7"/>
        <v>27.061697401058311</v>
      </c>
      <c r="F46" s="108">
        <v>37.700000000000003</v>
      </c>
      <c r="G46" s="108">
        <f t="shared" si="6"/>
        <v>42.209163961228732</v>
      </c>
      <c r="H46" s="111">
        <v>0.75</v>
      </c>
      <c r="I46" s="108">
        <v>11.546153846153846</v>
      </c>
      <c r="J46" s="109">
        <v>24.112020000000001</v>
      </c>
      <c r="K46" s="109">
        <f t="shared" si="4"/>
        <v>14018.475456269576</v>
      </c>
      <c r="L46" s="109">
        <f t="shared" si="5"/>
        <v>0.5625</v>
      </c>
      <c r="M46" s="115">
        <v>491531175144.15234</v>
      </c>
      <c r="N46" s="115">
        <v>242808298806.98804</v>
      </c>
      <c r="O46" s="115">
        <v>37861435.764705881</v>
      </c>
      <c r="P46" s="115">
        <f t="shared" si="8"/>
        <v>12982.370193217914</v>
      </c>
      <c r="Q46" s="108">
        <f t="shared" si="9"/>
        <v>5.6521690355888836</v>
      </c>
      <c r="R46" s="108">
        <v>159.809955</v>
      </c>
      <c r="S46" s="108">
        <v>54.782591823648254</v>
      </c>
    </row>
    <row r="47" spans="1:19" x14ac:dyDescent="0.25">
      <c r="A47" s="118">
        <v>164</v>
      </c>
      <c r="B47" s="104" t="s">
        <v>137</v>
      </c>
      <c r="C47" s="108">
        <v>73316.084727403984</v>
      </c>
      <c r="D47" s="109">
        <v>4.5999999999999996</v>
      </c>
      <c r="E47" s="121">
        <f t="shared" si="7"/>
        <v>63.563734023888408</v>
      </c>
      <c r="F47" s="108">
        <v>36.200000000000003</v>
      </c>
      <c r="G47" s="108">
        <f t="shared" si="6"/>
        <v>49.681143048005652</v>
      </c>
      <c r="H47" s="111">
        <v>0.874</v>
      </c>
      <c r="I47" s="108">
        <v>8.0769230769230766</v>
      </c>
      <c r="J47" s="109">
        <v>21.595569999999999</v>
      </c>
      <c r="K47" s="109">
        <f t="shared" si="4"/>
        <v>10071.49668920658</v>
      </c>
      <c r="L47" s="109">
        <f t="shared" si="5"/>
        <v>0.763876</v>
      </c>
      <c r="M47" s="115">
        <v>88627924163.290024</v>
      </c>
      <c r="N47" s="115">
        <v>78364570181.77037</v>
      </c>
      <c r="O47" s="115">
        <v>5419353.4705882352</v>
      </c>
      <c r="P47" s="115">
        <f t="shared" si="8"/>
        <v>16353.966325372396</v>
      </c>
      <c r="Q47" s="108">
        <f t="shared" si="9"/>
        <v>4.4830766597371303</v>
      </c>
      <c r="R47" s="108">
        <v>26.9239675</v>
      </c>
      <c r="S47" s="108">
        <v>71.888632650411992</v>
      </c>
    </row>
    <row r="48" spans="1:19" x14ac:dyDescent="0.25">
      <c r="A48" s="118">
        <v>150</v>
      </c>
      <c r="B48" s="104" t="s">
        <v>139</v>
      </c>
      <c r="C48" s="108">
        <v>72978.373733365006</v>
      </c>
      <c r="D48" s="109">
        <v>3.3</v>
      </c>
      <c r="E48" s="121">
        <f t="shared" si="7"/>
        <v>24.788788796090014</v>
      </c>
      <c r="F48" s="108">
        <v>34.700000000000003</v>
      </c>
      <c r="G48" s="108">
        <f t="shared" si="6"/>
        <v>26.30061113965014</v>
      </c>
      <c r="H48" s="111">
        <v>0.71199999999999997</v>
      </c>
      <c r="I48" s="108">
        <v>11.36923076923077</v>
      </c>
      <c r="J48" s="109">
        <v>12.131959999999999</v>
      </c>
      <c r="K48" s="109">
        <f t="shared" si="4"/>
        <v>1785.6359017753534</v>
      </c>
      <c r="L48" s="109">
        <f t="shared" si="5"/>
        <v>0.50694399999999995</v>
      </c>
      <c r="M48" s="115">
        <v>187902504391.58032</v>
      </c>
      <c r="N48" s="115">
        <v>75714003582.309113</v>
      </c>
      <c r="O48" s="115">
        <v>19798594.117647059</v>
      </c>
      <c r="P48" s="115">
        <f t="shared" si="8"/>
        <v>9490.6993534504236</v>
      </c>
      <c r="Q48" s="108">
        <f t="shared" si="9"/>
        <v>7.6894621792895697</v>
      </c>
      <c r="R48" s="108">
        <v>52.071512499999997</v>
      </c>
      <c r="S48" s="108">
        <v>61.519339557254533</v>
      </c>
    </row>
    <row r="49" spans="1:25" x14ac:dyDescent="0.25">
      <c r="A49" s="118">
        <v>184</v>
      </c>
      <c r="B49" s="104" t="s">
        <v>475</v>
      </c>
      <c r="C49" s="108">
        <v>71080.434341053638</v>
      </c>
      <c r="D49" s="109">
        <v>6.1</v>
      </c>
      <c r="E49" s="121">
        <f t="shared" si="7"/>
        <v>32.107616015465268</v>
      </c>
      <c r="F49" s="108">
        <v>20.7</v>
      </c>
      <c r="G49" s="108">
        <f t="shared" si="6"/>
        <v>60.469741962804051</v>
      </c>
      <c r="H49" s="111">
        <v>0.88800000000000001</v>
      </c>
      <c r="I49" s="108">
        <v>15.86923076923077</v>
      </c>
      <c r="J49" s="109">
        <v>3.2032029999999998</v>
      </c>
      <c r="K49" s="109">
        <f t="shared" si="4"/>
        <v>32.866494681266637</v>
      </c>
      <c r="L49" s="109">
        <f t="shared" si="5"/>
        <v>0.78854400000000002</v>
      </c>
      <c r="M49" s="115">
        <v>23877830972.993011</v>
      </c>
      <c r="N49" s="115">
        <v>17611583993.073853</v>
      </c>
      <c r="O49" s="115">
        <v>1463147.4705882352</v>
      </c>
      <c r="P49" s="115">
        <f t="shared" si="8"/>
        <v>16319.49714774363</v>
      </c>
      <c r="Q49" s="108">
        <f t="shared" si="9"/>
        <v>4.3555529743072618</v>
      </c>
      <c r="R49" s="108">
        <v>8.8476150000000011</v>
      </c>
      <c r="S49" s="108">
        <v>43.531588553565044</v>
      </c>
    </row>
    <row r="50" spans="1:25" x14ac:dyDescent="0.25">
      <c r="A50" s="118">
        <v>161</v>
      </c>
      <c r="B50" s="104" t="s">
        <v>459</v>
      </c>
      <c r="C50" s="112">
        <v>71015.305152045868</v>
      </c>
      <c r="D50" s="112">
        <v>1.2</v>
      </c>
      <c r="E50" s="122">
        <f t="shared" si="7"/>
        <v>34.111403574862877</v>
      </c>
      <c r="F50" s="112">
        <v>40</v>
      </c>
      <c r="G50" s="108">
        <f>R50/O50*10000000</f>
        <v>57.772322953546855</v>
      </c>
      <c r="H50" s="111">
        <v>0.97399999999999998</v>
      </c>
      <c r="I50" s="108">
        <v>12.007692307692309</v>
      </c>
      <c r="J50" s="112">
        <v>25</v>
      </c>
      <c r="K50" s="109">
        <f t="shared" si="4"/>
        <v>15625</v>
      </c>
      <c r="L50" s="109">
        <f t="shared" si="5"/>
        <v>0.94867599999999996</v>
      </c>
      <c r="M50" s="115">
        <v>1480592706.12764</v>
      </c>
      <c r="N50" s="115">
        <v>1262036038.0832846</v>
      </c>
      <c r="O50" s="115">
        <v>95400.352941176476</v>
      </c>
      <c r="P50" s="115">
        <f t="shared" si="8"/>
        <v>15519.782269993993</v>
      </c>
      <c r="Q50" s="108">
        <f t="shared" si="9"/>
        <v>4.5757926185180526</v>
      </c>
      <c r="R50" s="108">
        <v>0.55115000000000003</v>
      </c>
      <c r="S50" s="112">
        <f>AVERAGE(S48:S49,S52:S54)</f>
        <v>40.018742575230114</v>
      </c>
    </row>
    <row r="51" spans="1:25" x14ac:dyDescent="0.25">
      <c r="A51" s="118">
        <v>5</v>
      </c>
      <c r="B51" s="104" t="s">
        <v>215</v>
      </c>
      <c r="C51" s="112">
        <v>68604.765954023285</v>
      </c>
      <c r="D51" s="109">
        <v>3.9</v>
      </c>
      <c r="E51" s="122">
        <f t="shared" si="7"/>
        <v>26.265712373246117</v>
      </c>
      <c r="F51" s="112">
        <v>35</v>
      </c>
      <c r="G51" s="108">
        <f t="shared" si="6"/>
        <v>35.260355860437734</v>
      </c>
      <c r="H51" s="127">
        <v>0.65</v>
      </c>
      <c r="I51" s="108">
        <v>3.2230769230769241</v>
      </c>
      <c r="J51" s="112">
        <v>25</v>
      </c>
      <c r="K51" s="109">
        <f t="shared" si="4"/>
        <v>15625</v>
      </c>
      <c r="L51" s="109">
        <f t="shared" si="5"/>
        <v>0.42250000000000004</v>
      </c>
      <c r="M51" s="115">
        <v>1516486438.4162583</v>
      </c>
      <c r="N51" s="115">
        <v>1016366666.6666666</v>
      </c>
      <c r="O51" s="115">
        <v>89231.941176470587</v>
      </c>
      <c r="P51" s="115">
        <f t="shared" si="8"/>
        <v>16994.883428761917</v>
      </c>
      <c r="Q51" s="108">
        <f t="shared" si="9"/>
        <v>4.0367894396920354</v>
      </c>
      <c r="R51" s="108">
        <v>0.314635</v>
      </c>
      <c r="S51" s="112">
        <f>AVERAGE(S48:S49,S52:S53)</f>
        <v>39.190183932343821</v>
      </c>
    </row>
    <row r="52" spans="1:25" x14ac:dyDescent="0.25">
      <c r="A52" s="118">
        <v>99</v>
      </c>
      <c r="B52" s="104" t="s">
        <v>144</v>
      </c>
      <c r="C52" s="108">
        <v>67627.925240059165</v>
      </c>
      <c r="D52" s="109">
        <v>7</v>
      </c>
      <c r="E52" s="121">
        <f t="shared" si="7"/>
        <v>25.315646183971609</v>
      </c>
      <c r="F52" s="108">
        <v>39.700000000000003</v>
      </c>
      <c r="G52" s="108">
        <f t="shared" si="6"/>
        <v>30.499952359524745</v>
      </c>
      <c r="H52" s="111">
        <v>0.96799999999999997</v>
      </c>
      <c r="I52" s="108">
        <v>11.530769230769231</v>
      </c>
      <c r="J52" s="109">
        <v>22.19023</v>
      </c>
      <c r="K52" s="109">
        <f t="shared" si="4"/>
        <v>10926.609215830564</v>
      </c>
      <c r="L52" s="109">
        <f t="shared" si="5"/>
        <v>0.93702399999999997</v>
      </c>
      <c r="M52" s="115">
        <v>27831890880.216419</v>
      </c>
      <c r="N52" s="115">
        <v>16569267688.971891</v>
      </c>
      <c r="O52" s="115">
        <v>1999041.6470588236</v>
      </c>
      <c r="P52" s="115">
        <f t="shared" si="8"/>
        <v>13922.616830502402</v>
      </c>
      <c r="Q52" s="108">
        <f t="shared" si="9"/>
        <v>4.8574148138513982</v>
      </c>
      <c r="R52" s="108">
        <v>6.0970674999999996</v>
      </c>
      <c r="S52" s="108">
        <v>42.523442519032876</v>
      </c>
    </row>
    <row r="53" spans="1:25" x14ac:dyDescent="0.25">
      <c r="A53" s="118">
        <v>103</v>
      </c>
      <c r="B53" s="104" t="s">
        <v>354</v>
      </c>
      <c r="C53" s="108">
        <v>67552.246790482401</v>
      </c>
      <c r="D53" s="109">
        <v>3.4</v>
      </c>
      <c r="E53" s="121">
        <f t="shared" si="7"/>
        <v>2.7207991645726106</v>
      </c>
      <c r="F53" s="112">
        <v>25</v>
      </c>
      <c r="G53" s="108">
        <f t="shared" si="6"/>
        <v>40.593215886060875</v>
      </c>
      <c r="H53" s="111">
        <v>0.129</v>
      </c>
      <c r="I53" s="109">
        <v>22.469230769230769</v>
      </c>
      <c r="J53" s="112">
        <v>20</v>
      </c>
      <c r="K53" s="109">
        <f t="shared" si="4"/>
        <v>8000</v>
      </c>
      <c r="L53" s="109">
        <f t="shared" si="5"/>
        <v>1.6641E-2</v>
      </c>
      <c r="M53" s="115">
        <v>64065404060.850723</v>
      </c>
      <c r="N53" s="115">
        <v>18974762700.844894</v>
      </c>
      <c r="O53" s="115">
        <v>6371072.5882352944</v>
      </c>
      <c r="P53" s="115">
        <f t="shared" si="8"/>
        <v>10055.670089076166</v>
      </c>
      <c r="Q53" s="108">
        <f t="shared" si="9"/>
        <v>6.7178264791987186</v>
      </c>
      <c r="R53" s="108">
        <v>25.862232499999998</v>
      </c>
      <c r="S53" s="108">
        <v>9.1863650995228454</v>
      </c>
    </row>
    <row r="54" spans="1:25" x14ac:dyDescent="0.25">
      <c r="A54" s="118">
        <v>6</v>
      </c>
      <c r="B54" s="104" t="s">
        <v>145</v>
      </c>
      <c r="C54" s="108">
        <v>66599.201025033821</v>
      </c>
      <c r="D54" s="109">
        <v>3.4</v>
      </c>
      <c r="E54" s="121">
        <f t="shared" si="7"/>
        <v>5.2943305170325017</v>
      </c>
      <c r="F54" s="108">
        <v>28</v>
      </c>
      <c r="G54" s="108">
        <f>R54/O54*10000000</f>
        <v>29.798681382450557</v>
      </c>
      <c r="H54" s="111">
        <v>0.64200000000000002</v>
      </c>
      <c r="I54" s="108">
        <v>13.8</v>
      </c>
      <c r="J54" s="109">
        <v>19.181329999999999</v>
      </c>
      <c r="K54" s="109">
        <f t="shared" si="4"/>
        <v>7057.2605446608577</v>
      </c>
      <c r="L54" s="109">
        <f t="shared" si="5"/>
        <v>0.41216400000000003</v>
      </c>
      <c r="M54" s="115">
        <v>567190377538.87927</v>
      </c>
      <c r="N54" s="115">
        <v>69298107872.903046</v>
      </c>
      <c r="O54" s="115">
        <v>43162655.705882356</v>
      </c>
      <c r="P54" s="115">
        <f t="shared" si="8"/>
        <v>13140.766439484412</v>
      </c>
      <c r="Q54" s="108">
        <f t="shared" si="9"/>
        <v>5.0681367279248963</v>
      </c>
      <c r="R54" s="108">
        <v>128.6190225</v>
      </c>
      <c r="S54" s="108">
        <v>43.332977146775264</v>
      </c>
    </row>
    <row r="55" spans="1:25" x14ac:dyDescent="0.25">
      <c r="A55" s="118">
        <v>140</v>
      </c>
      <c r="B55" s="104" t="s">
        <v>142</v>
      </c>
      <c r="C55" s="108">
        <v>66040.157063802617</v>
      </c>
      <c r="D55" s="109">
        <v>2.7</v>
      </c>
      <c r="E55" s="121">
        <f t="shared" si="7"/>
        <v>3.7894551504555589</v>
      </c>
      <c r="F55" s="108">
        <v>25.3</v>
      </c>
      <c r="G55" s="108">
        <f t="shared" si="6"/>
        <v>26.128400888025933</v>
      </c>
      <c r="H55" s="111">
        <v>0.65300000000000002</v>
      </c>
      <c r="I55" s="108">
        <v>13.976923076923079</v>
      </c>
      <c r="J55" s="112">
        <v>20</v>
      </c>
      <c r="K55" s="109">
        <f t="shared" si="4"/>
        <v>8000</v>
      </c>
      <c r="L55" s="109">
        <f t="shared" si="5"/>
        <v>0.42640900000000004</v>
      </c>
      <c r="M55" s="115">
        <v>51630066123.549866</v>
      </c>
      <c r="N55" s="115">
        <v>25793600000</v>
      </c>
      <c r="O55" s="115">
        <v>3956667.7058823528</v>
      </c>
      <c r="P55" s="115">
        <f t="shared" si="8"/>
        <v>13048.875963678167</v>
      </c>
      <c r="Q55" s="108">
        <f t="shared" si="9"/>
        <v>5.0609843520336035</v>
      </c>
      <c r="R55" s="108">
        <v>10.338139999999999</v>
      </c>
      <c r="S55" s="108">
        <v>7.5852079581852516</v>
      </c>
    </row>
    <row r="56" spans="1:25" x14ac:dyDescent="0.25">
      <c r="A56" s="118">
        <v>44</v>
      </c>
      <c r="B56" s="104" t="s">
        <v>143</v>
      </c>
      <c r="C56" s="108">
        <v>65391.234735791229</v>
      </c>
      <c r="D56" s="109">
        <v>3.6</v>
      </c>
      <c r="E56" s="121">
        <f t="shared" si="7"/>
        <v>25.793488336884554</v>
      </c>
      <c r="F56" s="108">
        <v>46.3</v>
      </c>
      <c r="G56" s="108">
        <f t="shared" si="6"/>
        <v>41.221840940736975</v>
      </c>
      <c r="H56" s="111">
        <v>0.84799999999999998</v>
      </c>
      <c r="I56" s="108">
        <v>7.0615384615384613</v>
      </c>
      <c r="J56" s="109">
        <v>6.596476</v>
      </c>
      <c r="K56" s="109">
        <f t="shared" si="4"/>
        <v>287.03572952404176</v>
      </c>
      <c r="L56" s="109">
        <f t="shared" si="5"/>
        <v>0.71910399999999997</v>
      </c>
      <c r="M56" s="115">
        <v>22719249180.761383</v>
      </c>
      <c r="N56" s="115">
        <v>16042241453.573656</v>
      </c>
      <c r="O56" s="115">
        <v>1181601.7647058824</v>
      </c>
      <c r="P56" s="115">
        <f t="shared" si="8"/>
        <v>19227.501057783651</v>
      </c>
      <c r="Q56" s="108">
        <f t="shared" si="9"/>
        <v>3.4009221759641841</v>
      </c>
      <c r="R56" s="108">
        <v>4.8707799999999999</v>
      </c>
      <c r="S56" s="108">
        <v>36.529102897662732</v>
      </c>
    </row>
    <row r="57" spans="1:25" x14ac:dyDescent="0.25">
      <c r="A57" s="118">
        <v>92</v>
      </c>
      <c r="B57" s="104" t="s">
        <v>147</v>
      </c>
      <c r="C57" s="108">
        <v>64154.981348409769</v>
      </c>
      <c r="D57" s="109">
        <v>3.7</v>
      </c>
      <c r="E57" s="121">
        <f t="shared" si="7"/>
        <v>11.684477171674608</v>
      </c>
      <c r="F57" s="108">
        <v>26.7</v>
      </c>
      <c r="G57" s="108">
        <f>R57/O57*10000000</f>
        <v>58.775800805640486</v>
      </c>
      <c r="H57" s="111">
        <v>0.25900000000000001</v>
      </c>
      <c r="I57" s="108">
        <v>22.030769230769234</v>
      </c>
      <c r="J57" s="109">
        <v>22.80564</v>
      </c>
      <c r="K57" s="109">
        <f t="shared" si="4"/>
        <v>11861.149868756047</v>
      </c>
      <c r="L57" s="109">
        <f t="shared" si="5"/>
        <v>6.7081000000000002E-2</v>
      </c>
      <c r="M57" s="115">
        <v>181240874581.83398</v>
      </c>
      <c r="N57" s="115">
        <v>55073513437.133095</v>
      </c>
      <c r="O57" s="115">
        <v>17587993.882352941</v>
      </c>
      <c r="P57" s="115">
        <f t="shared" si="8"/>
        <v>10304.806551228308</v>
      </c>
      <c r="Q57" s="108">
        <f t="shared" si="9"/>
        <v>6.2257336932504233</v>
      </c>
      <c r="R57" s="108">
        <v>103.37484249999999</v>
      </c>
      <c r="S57" s="108">
        <v>38.452329068185541</v>
      </c>
    </row>
    <row r="58" spans="1:25" x14ac:dyDescent="0.25">
      <c r="A58" s="118">
        <v>11</v>
      </c>
      <c r="B58" s="104" t="s">
        <v>557</v>
      </c>
      <c r="C58" s="108">
        <v>63840.020318407252</v>
      </c>
      <c r="D58" s="109">
        <v>1.6</v>
      </c>
      <c r="E58" s="121">
        <f t="shared" si="7"/>
        <v>16.588394431815718</v>
      </c>
      <c r="F58" s="112">
        <v>40</v>
      </c>
      <c r="G58" s="108">
        <f t="shared" si="6"/>
        <v>51.633125227642324</v>
      </c>
      <c r="H58" s="127">
        <v>0.6</v>
      </c>
      <c r="I58" s="108">
        <v>11.430769230769227</v>
      </c>
      <c r="J58" s="112">
        <v>20</v>
      </c>
      <c r="K58" s="109">
        <f t="shared" si="4"/>
        <v>8000</v>
      </c>
      <c r="L58" s="109">
        <f t="shared" si="5"/>
        <v>0.36</v>
      </c>
      <c r="M58" s="115">
        <v>11525845774.103979</v>
      </c>
      <c r="N58" s="115">
        <v>3671582336.3763113</v>
      </c>
      <c r="O58" s="115">
        <v>389866</v>
      </c>
      <c r="P58" s="115">
        <f t="shared" si="8"/>
        <v>29563.60845547952</v>
      </c>
      <c r="Q58" s="108">
        <f t="shared" si="9"/>
        <v>2.1594123198643129</v>
      </c>
      <c r="R58" s="108">
        <v>2.0130000000000003</v>
      </c>
      <c r="S58" s="108">
        <v>52.074353329037535</v>
      </c>
    </row>
    <row r="59" spans="1:25" x14ac:dyDescent="0.25">
      <c r="A59" s="118">
        <v>120</v>
      </c>
      <c r="B59" s="104" t="s">
        <v>149</v>
      </c>
      <c r="C59" s="108">
        <v>62893.07985380663</v>
      </c>
      <c r="D59" s="109">
        <v>4.5</v>
      </c>
      <c r="E59" s="121">
        <f t="shared" si="7"/>
        <v>11.154627027333497</v>
      </c>
      <c r="F59" s="108">
        <v>27.8</v>
      </c>
      <c r="G59" s="108">
        <f t="shared" si="6"/>
        <v>49.323019358095358</v>
      </c>
      <c r="H59" s="111">
        <v>0.74299999999999999</v>
      </c>
      <c r="I59" s="108">
        <v>11.992307692307692</v>
      </c>
      <c r="J59" s="109">
        <v>21.743559999999999</v>
      </c>
      <c r="K59" s="109">
        <f t="shared" si="4"/>
        <v>10279.972513385308</v>
      </c>
      <c r="L59" s="109">
        <f t="shared" si="5"/>
        <v>0.55204900000000001</v>
      </c>
      <c r="M59" s="115">
        <v>4156502701.4608879</v>
      </c>
      <c r="N59" s="115">
        <v>1761097389.9827929</v>
      </c>
      <c r="O59" s="115">
        <v>619956.4705882353</v>
      </c>
      <c r="P59" s="115">
        <f t="shared" si="8"/>
        <v>6704.5073301953926</v>
      </c>
      <c r="Q59" s="108">
        <f t="shared" si="9"/>
        <v>9.3807160998321564</v>
      </c>
      <c r="R59" s="108">
        <v>3.0578125000000003</v>
      </c>
      <c r="S59" s="108">
        <v>26.326901417617414</v>
      </c>
    </row>
    <row r="60" spans="1:25" x14ac:dyDescent="0.25">
      <c r="A60" s="118">
        <v>34</v>
      </c>
      <c r="B60" s="104" t="s">
        <v>146</v>
      </c>
      <c r="C60" s="108">
        <v>61908.657066596381</v>
      </c>
      <c r="D60" s="109">
        <v>4</v>
      </c>
      <c r="E60" s="121">
        <f t="shared" si="7"/>
        <v>2.8621656531495963</v>
      </c>
      <c r="F60" s="108">
        <v>33.299999999999997</v>
      </c>
      <c r="G60" s="108">
        <f t="shared" si="6"/>
        <v>46.121040876878837</v>
      </c>
      <c r="H60" s="111">
        <v>0.95699999999999996</v>
      </c>
      <c r="I60" s="108">
        <v>12.969230769230769</v>
      </c>
      <c r="J60" s="109">
        <v>12.90272</v>
      </c>
      <c r="K60" s="109">
        <f t="shared" si="4"/>
        <v>2148.0471919382039</v>
      </c>
      <c r="L60" s="109">
        <f t="shared" si="5"/>
        <v>0.91584899999999991</v>
      </c>
      <c r="M60" s="115">
        <v>236011981589.65295</v>
      </c>
      <c r="N60" s="115">
        <v>70221556329.023956</v>
      </c>
      <c r="O60" s="115">
        <v>18046901.352941178</v>
      </c>
      <c r="P60" s="115">
        <f t="shared" si="8"/>
        <v>13077.701095273573</v>
      </c>
      <c r="Q60" s="108">
        <f t="shared" si="9"/>
        <v>4.7339097763115916</v>
      </c>
      <c r="R60" s="108">
        <v>83.234187500000004</v>
      </c>
      <c r="S60" s="108">
        <v>9.6196299648015611</v>
      </c>
      <c r="T60" s="62"/>
      <c r="U60" s="62"/>
      <c r="V60" s="62"/>
      <c r="W60" s="62"/>
      <c r="X60" s="62"/>
      <c r="Y60" s="62"/>
    </row>
    <row r="61" spans="1:25" x14ac:dyDescent="0.25">
      <c r="A61" s="118">
        <v>173</v>
      </c>
      <c r="B61" s="104" t="s">
        <v>451</v>
      </c>
      <c r="C61" s="108">
        <v>61492.417146036547</v>
      </c>
      <c r="D61" s="109">
        <v>3.4</v>
      </c>
      <c r="E61" s="121">
        <f t="shared" si="7"/>
        <v>8.172700784727656</v>
      </c>
      <c r="F61" s="112">
        <v>35</v>
      </c>
      <c r="G61" s="108">
        <f t="shared" ref="G61:G92" si="10">R61/O61*10000000</f>
        <v>31.040728921921968</v>
      </c>
      <c r="H61" s="111">
        <v>0.82399999999999995</v>
      </c>
      <c r="I61" s="108">
        <v>18.246153846153849</v>
      </c>
      <c r="J61" s="112">
        <v>20</v>
      </c>
      <c r="K61" s="109">
        <f t="shared" si="4"/>
        <v>8000</v>
      </c>
      <c r="L61" s="109">
        <f t="shared" si="5"/>
        <v>0.67897599999999991</v>
      </c>
      <c r="M61" s="115">
        <v>4799587213.8135862</v>
      </c>
      <c r="N61" s="120">
        <f>M61*0.4</f>
        <v>1919834885.5254345</v>
      </c>
      <c r="O61" s="115">
        <v>575980.3529411765</v>
      </c>
      <c r="P61" s="115">
        <f t="shared" si="8"/>
        <v>8332.9009215419483</v>
      </c>
      <c r="Q61" s="108">
        <f t="shared" si="9"/>
        <v>7.3794729740597687</v>
      </c>
      <c r="R61" s="108">
        <v>1.7878849999999999</v>
      </c>
      <c r="S61" s="108">
        <v>20.431751961819138</v>
      </c>
    </row>
    <row r="62" spans="1:25" x14ac:dyDescent="0.25">
      <c r="A62" s="118">
        <v>108</v>
      </c>
      <c r="B62" s="104" t="s">
        <v>390</v>
      </c>
      <c r="C62" s="108">
        <v>59933.401267808025</v>
      </c>
      <c r="D62" s="109">
        <v>4.3</v>
      </c>
      <c r="E62" s="121">
        <f t="shared" si="7"/>
        <v>46.419749883271308</v>
      </c>
      <c r="F62" s="108">
        <v>40.9</v>
      </c>
      <c r="G62" s="108">
        <f t="shared" si="10"/>
        <v>55.092073713343417</v>
      </c>
      <c r="H62" s="111">
        <v>0.69099999999999995</v>
      </c>
      <c r="I62" s="109">
        <v>23.876923076923074</v>
      </c>
      <c r="J62" s="109">
        <v>19.573499999999999</v>
      </c>
      <c r="K62" s="109">
        <f t="shared" si="4"/>
        <v>7499.0365536903737</v>
      </c>
      <c r="L62" s="109">
        <f t="shared" si="5"/>
        <v>0.47748099999999993</v>
      </c>
      <c r="M62" s="115">
        <v>299485392531.04645</v>
      </c>
      <c r="N62" s="115">
        <v>217939970025.33289</v>
      </c>
      <c r="O62" s="115">
        <v>30945435.705882352</v>
      </c>
      <c r="P62" s="115">
        <f t="shared" si="8"/>
        <v>9677.853476599068</v>
      </c>
      <c r="Q62" s="108">
        <f t="shared" si="9"/>
        <v>6.192840324843341</v>
      </c>
      <c r="R62" s="108">
        <v>170.48482250000001</v>
      </c>
      <c r="S62" s="108">
        <v>63.788377200238038</v>
      </c>
    </row>
    <row r="63" spans="1:25" x14ac:dyDescent="0.25">
      <c r="A63" s="118">
        <v>85</v>
      </c>
      <c r="B63" s="104" t="s">
        <v>163</v>
      </c>
      <c r="C63" s="108">
        <v>58819.805625079658</v>
      </c>
      <c r="D63" s="109">
        <v>1.8</v>
      </c>
      <c r="E63" s="121">
        <f t="shared" si="7"/>
        <v>1.099090875759182</v>
      </c>
      <c r="F63" s="112">
        <v>24</v>
      </c>
      <c r="G63" s="108">
        <f t="shared" si="10"/>
        <v>16.111550431599756</v>
      </c>
      <c r="H63" s="111">
        <v>0.23799999999999999</v>
      </c>
      <c r="I63" s="108">
        <v>21.130769230769229</v>
      </c>
      <c r="J63" s="109">
        <v>11</v>
      </c>
      <c r="K63" s="109">
        <f t="shared" si="4"/>
        <v>1331</v>
      </c>
      <c r="L63" s="109">
        <f t="shared" si="5"/>
        <v>5.6643999999999993E-2</v>
      </c>
      <c r="M63" s="115">
        <v>159743866684.01227</v>
      </c>
      <c r="N63" s="115">
        <v>44682949886.55632</v>
      </c>
      <c r="O63" s="115">
        <v>37189786.764705881</v>
      </c>
      <c r="P63" s="115">
        <f t="shared" si="8"/>
        <v>4295.3692554003437</v>
      </c>
      <c r="Q63" s="108">
        <f t="shared" si="9"/>
        <v>13.693771624204039</v>
      </c>
      <c r="R63" s="108">
        <v>59.918512499999999</v>
      </c>
      <c r="S63" s="108">
        <v>3.9293069677951897</v>
      </c>
    </row>
    <row r="64" spans="1:25" x14ac:dyDescent="0.25">
      <c r="A64" s="118">
        <v>194</v>
      </c>
      <c r="B64" s="104" t="s">
        <v>151</v>
      </c>
      <c r="C64" s="108">
        <v>58547.390464934397</v>
      </c>
      <c r="D64" s="109">
        <v>2</v>
      </c>
      <c r="E64" s="121">
        <f t="shared" si="7"/>
        <v>5.3234807551756704</v>
      </c>
      <c r="F64" s="108">
        <v>30</v>
      </c>
      <c r="G64" s="108">
        <f t="shared" si="10"/>
        <v>34.888490872926667</v>
      </c>
      <c r="H64" s="111">
        <v>0.94</v>
      </c>
      <c r="I64" s="108">
        <v>15.692307692307695</v>
      </c>
      <c r="J64" s="109">
        <v>14.47495</v>
      </c>
      <c r="K64" s="109">
        <f t="shared" si="4"/>
        <v>3032.8519931398118</v>
      </c>
      <c r="L64" s="109">
        <f t="shared" si="5"/>
        <v>0.88359999999999994</v>
      </c>
      <c r="M64" s="115">
        <v>54744240138.788803</v>
      </c>
      <c r="N64" s="115">
        <v>12629332196.377308</v>
      </c>
      <c r="O64" s="115">
        <v>3391922.2941176472</v>
      </c>
      <c r="P64" s="115">
        <f t="shared" si="8"/>
        <v>16139.591474052213</v>
      </c>
      <c r="Q64" s="108">
        <f t="shared" si="9"/>
        <v>3.6275633468828277</v>
      </c>
      <c r="R64" s="108">
        <v>11.833905000000001</v>
      </c>
      <c r="S64" s="108">
        <v>23.075638862295001</v>
      </c>
    </row>
    <row r="65" spans="1:25" x14ac:dyDescent="0.25">
      <c r="A65" s="118">
        <v>25</v>
      </c>
      <c r="B65" s="104" t="s">
        <v>148</v>
      </c>
      <c r="C65" s="108">
        <v>58144.909138926261</v>
      </c>
      <c r="D65" s="109">
        <v>3.9</v>
      </c>
      <c r="E65" s="121">
        <f t="shared" si="7"/>
        <v>27.888681862320251</v>
      </c>
      <c r="F65" s="108">
        <v>39</v>
      </c>
      <c r="G65" s="108">
        <f t="shared" si="10"/>
        <v>48.349591188638001</v>
      </c>
      <c r="H65" s="111">
        <v>0.77500000000000002</v>
      </c>
      <c r="I65" s="108">
        <v>10.453846153846154</v>
      </c>
      <c r="J65" s="109">
        <v>17.093260000000001</v>
      </c>
      <c r="K65" s="109">
        <f t="shared" si="4"/>
        <v>4994.3007999296988</v>
      </c>
      <c r="L65" s="109">
        <f t="shared" si="5"/>
        <v>0.60062500000000008</v>
      </c>
      <c r="M65" s="115">
        <v>52520466103.391663</v>
      </c>
      <c r="N65" s="115">
        <v>32277159498.925507</v>
      </c>
      <c r="O65" s="115">
        <v>7124176.0588235296</v>
      </c>
      <c r="P65" s="115">
        <f t="shared" si="8"/>
        <v>7372.1460095505799</v>
      </c>
      <c r="Q65" s="108">
        <f t="shared" si="9"/>
        <v>7.8871076432289602</v>
      </c>
      <c r="R65" s="108">
        <v>34.445099999999996</v>
      </c>
      <c r="S65" s="109">
        <v>45.37966144347444</v>
      </c>
    </row>
    <row r="66" spans="1:25" x14ac:dyDescent="0.25">
      <c r="A66" s="118">
        <v>3</v>
      </c>
      <c r="B66" s="105" t="s">
        <v>162</v>
      </c>
      <c r="C66" s="108">
        <v>57463.539168104522</v>
      </c>
      <c r="D66" s="109">
        <v>2.4</v>
      </c>
      <c r="E66" s="121">
        <f t="shared" ref="E66:E89" si="11">S66*N66/M66</f>
        <v>0.93879714064352249</v>
      </c>
      <c r="F66" s="108">
        <v>16.100000000000001</v>
      </c>
      <c r="G66" s="108">
        <f t="shared" si="10"/>
        <v>18.591520143670177</v>
      </c>
      <c r="H66" s="111">
        <v>0.23400000000000001</v>
      </c>
      <c r="I66" s="108">
        <v>21.592307692307688</v>
      </c>
      <c r="J66" s="109">
        <v>17.16667</v>
      </c>
      <c r="K66" s="109">
        <f t="shared" si="4"/>
        <v>5058.924243241313</v>
      </c>
      <c r="L66" s="109">
        <f t="shared" si="5"/>
        <v>5.4756000000000006E-2</v>
      </c>
      <c r="M66" s="115">
        <v>182607365493.66522</v>
      </c>
      <c r="N66" s="115">
        <v>39659120941.605171</v>
      </c>
      <c r="O66" s="115">
        <v>39644790.705882356</v>
      </c>
      <c r="P66" s="115">
        <f t="shared" ref="P66:P97" si="12">M66/O66</f>
        <v>4606.0872624702888</v>
      </c>
      <c r="Q66" s="108">
        <f t="shared" ref="Q66:Q97" si="13">C66/(M66/O66)</f>
        <v>12.475564593903563</v>
      </c>
      <c r="R66" s="108">
        <v>73.705692499999998</v>
      </c>
      <c r="S66" s="108">
        <v>4.3226190726294247</v>
      </c>
    </row>
    <row r="67" spans="1:25" x14ac:dyDescent="0.25">
      <c r="A67" s="118">
        <v>135</v>
      </c>
      <c r="B67" s="104" t="s">
        <v>153</v>
      </c>
      <c r="C67" s="108">
        <v>56904.158424442983</v>
      </c>
      <c r="D67" s="109">
        <v>3</v>
      </c>
      <c r="E67" s="121">
        <f t="shared" si="11"/>
        <v>31.908096210823082</v>
      </c>
      <c r="F67" s="108">
        <v>33</v>
      </c>
      <c r="G67" s="108">
        <f t="shared" si="10"/>
        <v>33.833863011604073</v>
      </c>
      <c r="H67" s="111">
        <v>0.35499999999999998</v>
      </c>
      <c r="I67" s="108">
        <v>7.2538461538461547</v>
      </c>
      <c r="J67" s="109">
        <v>15.058920000000001</v>
      </c>
      <c r="K67" s="109">
        <f t="shared" ref="K67:K130" si="14">J67^3</f>
        <v>3414.9274250326926</v>
      </c>
      <c r="L67" s="109">
        <f t="shared" ref="L67:L130" si="15">H67^2</f>
        <v>0.126025</v>
      </c>
      <c r="M67" s="115">
        <v>9953015126.8867245</v>
      </c>
      <c r="N67" s="115">
        <v>5095737512.0154352</v>
      </c>
      <c r="O67" s="115">
        <v>1905096.5294117648</v>
      </c>
      <c r="P67" s="115">
        <f t="shared" si="12"/>
        <v>5224.4151271221463</v>
      </c>
      <c r="Q67" s="108">
        <f t="shared" si="13"/>
        <v>10.891967242233385</v>
      </c>
      <c r="R67" s="108">
        <v>6.4456775000000004</v>
      </c>
      <c r="S67" s="108">
        <v>62.323022625800661</v>
      </c>
    </row>
    <row r="68" spans="1:25" x14ac:dyDescent="0.25">
      <c r="A68" s="118">
        <v>84</v>
      </c>
      <c r="B68" s="104" t="s">
        <v>183</v>
      </c>
      <c r="C68" s="108">
        <v>51881.021799546485</v>
      </c>
      <c r="D68" s="109">
        <v>3.2</v>
      </c>
      <c r="E68" s="121">
        <f t="shared" si="11"/>
        <v>5.5280750788538677</v>
      </c>
      <c r="F68" s="108">
        <v>30.1</v>
      </c>
      <c r="G68" s="108">
        <f t="shared" si="10"/>
        <v>36.410214912832252</v>
      </c>
      <c r="H68" s="111">
        <v>0.17499999999999999</v>
      </c>
      <c r="I68" s="108">
        <v>26.030769230769231</v>
      </c>
      <c r="J68" s="109">
        <v>14.80987</v>
      </c>
      <c r="K68" s="109">
        <f t="shared" si="14"/>
        <v>3248.282100671865</v>
      </c>
      <c r="L68" s="109">
        <f t="shared" si="15"/>
        <v>3.0624999999999996E-2</v>
      </c>
      <c r="M68" s="115">
        <v>428302675909.11462</v>
      </c>
      <c r="N68" s="115">
        <v>78697906416.442062</v>
      </c>
      <c r="O68" s="115">
        <v>81302544</v>
      </c>
      <c r="P68" s="115">
        <f t="shared" si="12"/>
        <v>5268.0107514115998</v>
      </c>
      <c r="Q68" s="108">
        <f t="shared" si="13"/>
        <v>9.8483135756024431</v>
      </c>
      <c r="R68" s="108">
        <v>296.02431000000001</v>
      </c>
      <c r="S68" s="108">
        <v>30.085798424809546</v>
      </c>
    </row>
    <row r="69" spans="1:25" x14ac:dyDescent="0.25">
      <c r="A69" s="118">
        <v>52</v>
      </c>
      <c r="B69" s="104" t="s">
        <v>158</v>
      </c>
      <c r="C69" s="108">
        <v>51647.275490424872</v>
      </c>
      <c r="D69" s="109">
        <v>1.6</v>
      </c>
      <c r="E69" s="121">
        <f t="shared" si="11"/>
        <v>5.8859713648882037</v>
      </c>
      <c r="F69" s="108">
        <v>24.2</v>
      </c>
      <c r="G69" s="108">
        <f t="shared" si="10"/>
        <v>17.092190638261595</v>
      </c>
      <c r="H69" s="111">
        <v>0.35299999999999998</v>
      </c>
      <c r="I69" s="108">
        <v>11.623076923076923</v>
      </c>
      <c r="J69" s="109">
        <v>7.3333329999999997</v>
      </c>
      <c r="K69" s="109">
        <f t="shared" si="14"/>
        <v>394.37031659259497</v>
      </c>
      <c r="L69" s="109">
        <f t="shared" si="15"/>
        <v>0.12460899999999998</v>
      </c>
      <c r="M69" s="115">
        <v>344368199654.6687</v>
      </c>
      <c r="N69" s="115">
        <v>61536349251.122444</v>
      </c>
      <c r="O69" s="115">
        <v>97489313.117647052</v>
      </c>
      <c r="P69" s="115">
        <f t="shared" si="12"/>
        <v>3532.3687144979258</v>
      </c>
      <c r="Q69" s="108">
        <f t="shared" si="13"/>
        <v>14.621145091238239</v>
      </c>
      <c r="R69" s="108">
        <v>166.63059250000001</v>
      </c>
      <c r="S69" s="108">
        <v>32.938927752665009</v>
      </c>
      <c r="T69" s="110"/>
      <c r="U69" s="110"/>
      <c r="V69" s="110"/>
      <c r="W69" s="110"/>
      <c r="X69" s="110"/>
      <c r="Y69" s="110"/>
    </row>
    <row r="70" spans="1:25" x14ac:dyDescent="0.25">
      <c r="A70" s="118">
        <v>76</v>
      </c>
      <c r="B70" s="104" t="s">
        <v>312</v>
      </c>
      <c r="C70" s="108">
        <v>51354.385548585706</v>
      </c>
      <c r="D70" s="109">
        <v>4.5999999999999996</v>
      </c>
      <c r="E70" s="122">
        <f t="shared" si="11"/>
        <v>7.7854789903595067</v>
      </c>
      <c r="F70" s="112">
        <v>28</v>
      </c>
      <c r="G70" s="108">
        <f t="shared" si="10"/>
        <v>11.73170224049456</v>
      </c>
      <c r="H70" s="111">
        <v>0.56899999999999995</v>
      </c>
      <c r="I70" s="108">
        <v>23.34615384615385</v>
      </c>
      <c r="J70" s="112">
        <v>15</v>
      </c>
      <c r="K70" s="109">
        <f t="shared" si="14"/>
        <v>3375</v>
      </c>
      <c r="L70" s="109">
        <f t="shared" si="15"/>
        <v>0.32376099999999997</v>
      </c>
      <c r="M70" s="115">
        <v>6035347345.6971664</v>
      </c>
      <c r="N70" s="120">
        <v>1698037000</v>
      </c>
      <c r="O70" s="115">
        <v>769562.23529411759</v>
      </c>
      <c r="P70" s="115">
        <f t="shared" si="12"/>
        <v>7842.5721389388709</v>
      </c>
      <c r="Q70" s="108">
        <f t="shared" si="13"/>
        <v>6.5481559670465641</v>
      </c>
      <c r="R70" s="108">
        <v>0.90282750000000001</v>
      </c>
      <c r="S70" s="112">
        <f>AVERAGE(S68:S69,S72:S73)</f>
        <v>27.671994167057196</v>
      </c>
    </row>
    <row r="71" spans="1:25" x14ac:dyDescent="0.25">
      <c r="A71" s="118">
        <v>116</v>
      </c>
      <c r="B71" s="104" t="s">
        <v>160</v>
      </c>
      <c r="C71" s="108">
        <v>51116.27076321144</v>
      </c>
      <c r="D71" s="109">
        <v>2.5</v>
      </c>
      <c r="E71" s="121">
        <f t="shared" si="11"/>
        <v>26.659371954803952</v>
      </c>
      <c r="F71" s="108">
        <v>31</v>
      </c>
      <c r="G71" s="108">
        <f t="shared" si="10"/>
        <v>24.312886772025788</v>
      </c>
      <c r="H71" s="111">
        <v>0.441</v>
      </c>
      <c r="I71" s="108">
        <v>13.961538461538462</v>
      </c>
      <c r="J71" s="109">
        <v>10.488350000000001</v>
      </c>
      <c r="K71" s="109">
        <f t="shared" si="14"/>
        <v>1153.7760361775831</v>
      </c>
      <c r="L71" s="109">
        <f t="shared" si="15"/>
        <v>0.19448100000000001</v>
      </c>
      <c r="M71" s="115">
        <v>1182799337431.7607</v>
      </c>
      <c r="N71" s="115">
        <v>390636445212.49756</v>
      </c>
      <c r="O71" s="115">
        <v>119399584.35294117</v>
      </c>
      <c r="P71" s="115">
        <f t="shared" si="12"/>
        <v>9906.2265906675657</v>
      </c>
      <c r="Q71" s="108">
        <f t="shared" si="13"/>
        <v>5.1600142895345167</v>
      </c>
      <c r="R71" s="108">
        <v>290.29485750000003</v>
      </c>
      <c r="S71" s="108">
        <v>80.721314846431937</v>
      </c>
    </row>
    <row r="72" spans="1:25" x14ac:dyDescent="0.25">
      <c r="A72" s="118">
        <v>115</v>
      </c>
      <c r="B72" s="104" t="s">
        <v>386</v>
      </c>
      <c r="C72" s="108">
        <v>50457.393492046147</v>
      </c>
      <c r="D72" s="109">
        <v>3.2</v>
      </c>
      <c r="E72" s="121">
        <f t="shared" si="11"/>
        <v>5.3336098982615949</v>
      </c>
      <c r="F72" s="108">
        <v>32.1</v>
      </c>
      <c r="G72" s="108">
        <f t="shared" si="10"/>
        <v>23.61412914907428</v>
      </c>
      <c r="H72" s="111">
        <v>0.59699999999999998</v>
      </c>
      <c r="I72" s="108">
        <v>13.253846153846153</v>
      </c>
      <c r="J72" s="112">
        <v>15</v>
      </c>
      <c r="K72" s="109">
        <f t="shared" si="14"/>
        <v>3375</v>
      </c>
      <c r="L72" s="109">
        <f t="shared" si="15"/>
        <v>0.35640899999999998</v>
      </c>
      <c r="M72" s="115">
        <v>11658301718.676662</v>
      </c>
      <c r="N72" s="115">
        <v>5748767783.2566586</v>
      </c>
      <c r="O72" s="115">
        <v>1258175.7647058824</v>
      </c>
      <c r="P72" s="115">
        <f t="shared" si="12"/>
        <v>9266.0358319665829</v>
      </c>
      <c r="Q72" s="108">
        <f t="shared" si="13"/>
        <v>5.4454131634128693</v>
      </c>
      <c r="R72" s="108">
        <v>2.9710725</v>
      </c>
      <c r="S72" s="108">
        <v>10.816375924029543</v>
      </c>
      <c r="T72" s="62"/>
      <c r="U72" s="62"/>
      <c r="V72" s="62"/>
      <c r="W72" s="62"/>
      <c r="X72" s="62"/>
      <c r="Y72" s="62"/>
    </row>
    <row r="73" spans="1:25" x14ac:dyDescent="0.25">
      <c r="A73" s="118">
        <v>100</v>
      </c>
      <c r="B73" s="104" t="s">
        <v>350</v>
      </c>
      <c r="C73" s="108">
        <v>49949.540971827126</v>
      </c>
      <c r="D73" s="109">
        <v>3.2</v>
      </c>
      <c r="E73" s="121">
        <f t="shared" si="11"/>
        <v>8.5712435163295897</v>
      </c>
      <c r="F73" s="108">
        <v>23.2</v>
      </c>
      <c r="G73" s="108">
        <f t="shared" si="10"/>
        <v>24.779214355692243</v>
      </c>
      <c r="H73" s="111">
        <v>0.29399999999999998</v>
      </c>
      <c r="I73" s="108">
        <v>15.63846153846154</v>
      </c>
      <c r="J73" s="109">
        <v>9.9166670000000003</v>
      </c>
      <c r="K73" s="109">
        <f t="shared" si="14"/>
        <v>975.20785296991073</v>
      </c>
      <c r="L73" s="109">
        <f t="shared" si="15"/>
        <v>8.6435999999999985E-2</v>
      </c>
      <c r="M73" s="115">
        <v>43979042221.565231</v>
      </c>
      <c r="N73" s="115">
        <v>10230313559.250782</v>
      </c>
      <c r="O73" s="115">
        <v>5554089.5294117648</v>
      </c>
      <c r="P73" s="115">
        <f t="shared" si="12"/>
        <v>7918.31712266674</v>
      </c>
      <c r="Q73" s="108">
        <f t="shared" si="13"/>
        <v>6.3081005973912117</v>
      </c>
      <c r="R73" s="108">
        <v>13.762597499999998</v>
      </c>
      <c r="S73" s="108">
        <v>36.846874566724679</v>
      </c>
      <c r="T73" s="62"/>
      <c r="U73" s="62"/>
      <c r="V73" s="62"/>
      <c r="W73" s="62"/>
      <c r="X73" s="62"/>
      <c r="Y73" s="62"/>
    </row>
    <row r="74" spans="1:25" x14ac:dyDescent="0.25">
      <c r="A74" s="118">
        <v>15</v>
      </c>
      <c r="B74" s="104" t="s">
        <v>159</v>
      </c>
      <c r="C74" s="108">
        <v>49624.304423165057</v>
      </c>
      <c r="D74" s="109">
        <v>4.7</v>
      </c>
      <c r="E74" s="121">
        <f t="shared" si="11"/>
        <v>24.250130490458201</v>
      </c>
      <c r="F74" s="108">
        <v>26.8</v>
      </c>
      <c r="G74" s="108">
        <f t="shared" si="10"/>
        <v>38.30795885427441</v>
      </c>
      <c r="H74" s="111">
        <v>8.8999999999999996E-2</v>
      </c>
      <c r="I74" s="108">
        <v>14.776923076923079</v>
      </c>
      <c r="J74" s="112">
        <f>40.04594-15</f>
        <v>25.045940000000002</v>
      </c>
      <c r="K74" s="109">
        <f t="shared" si="14"/>
        <v>15711.295883225619</v>
      </c>
      <c r="L74" s="109">
        <f t="shared" si="15"/>
        <v>7.9209999999999992E-3</v>
      </c>
      <c r="M74" s="115">
        <v>55723683044.418289</v>
      </c>
      <c r="N74" s="115">
        <v>33595147782.717987</v>
      </c>
      <c r="O74" s="115">
        <v>9424379.7058823537</v>
      </c>
      <c r="P74" s="115">
        <f t="shared" si="12"/>
        <v>5912.716251196628</v>
      </c>
      <c r="Q74" s="108">
        <f t="shared" si="13"/>
        <v>8.392810058003711</v>
      </c>
      <c r="R74" s="108">
        <v>36.102874999999997</v>
      </c>
      <c r="S74" s="108">
        <v>40.223266585277997</v>
      </c>
    </row>
    <row r="75" spans="1:25" x14ac:dyDescent="0.25">
      <c r="A75" s="118">
        <v>40</v>
      </c>
      <c r="B75" s="104" t="s">
        <v>150</v>
      </c>
      <c r="C75" s="108">
        <v>49205.984985400981</v>
      </c>
      <c r="D75" s="109">
        <v>2.8</v>
      </c>
      <c r="E75" s="121">
        <f t="shared" si="11"/>
        <v>16.724723017820864</v>
      </c>
      <c r="F75" s="108">
        <v>27.9</v>
      </c>
      <c r="G75" s="108">
        <f t="shared" si="10"/>
        <v>21.438026028000728</v>
      </c>
      <c r="H75" s="111">
        <v>0.94299999999999995</v>
      </c>
      <c r="I75" s="108">
        <v>15.061538461538463</v>
      </c>
      <c r="J75" s="112">
        <v>15</v>
      </c>
      <c r="K75" s="109">
        <f t="shared" si="14"/>
        <v>3375</v>
      </c>
      <c r="L75" s="109">
        <f t="shared" si="15"/>
        <v>0.88924899999999996</v>
      </c>
      <c r="M75" s="115">
        <v>56522498421.614182</v>
      </c>
      <c r="N75" s="115">
        <v>18056207841.783539</v>
      </c>
      <c r="O75" s="115">
        <v>4871134.1176470593</v>
      </c>
      <c r="P75" s="115">
        <f t="shared" si="12"/>
        <v>11603.560291400203</v>
      </c>
      <c r="Q75" s="108">
        <f t="shared" si="13"/>
        <v>4.2405937272432865</v>
      </c>
      <c r="R75" s="108">
        <v>10.44275</v>
      </c>
      <c r="S75" s="108">
        <v>52.354466600077522</v>
      </c>
    </row>
    <row r="76" spans="1:25" x14ac:dyDescent="0.25">
      <c r="A76" s="118">
        <v>160</v>
      </c>
      <c r="B76" s="104" t="s">
        <v>152</v>
      </c>
      <c r="C76" s="108">
        <v>48495.613011462206</v>
      </c>
      <c r="D76" s="109">
        <v>3.6</v>
      </c>
      <c r="E76" s="121">
        <f t="shared" si="11"/>
        <v>21.367048350079148</v>
      </c>
      <c r="F76" s="108">
        <v>33.1</v>
      </c>
      <c r="G76" s="108">
        <f t="shared" si="10"/>
        <v>43.374857747412925</v>
      </c>
      <c r="H76" s="111">
        <v>0.49299999999999999</v>
      </c>
      <c r="I76" s="108">
        <v>8.9384615384615387</v>
      </c>
      <c r="J76" s="109">
        <v>16.316600000000001</v>
      </c>
      <c r="K76" s="109">
        <f t="shared" si="14"/>
        <v>4343.9918414582962</v>
      </c>
      <c r="L76" s="109">
        <f t="shared" si="15"/>
        <v>0.24304899999999999</v>
      </c>
      <c r="M76" s="115">
        <v>41979020612.41433</v>
      </c>
      <c r="N76" s="115">
        <v>19603540873.093597</v>
      </c>
      <c r="O76" s="115">
        <v>7070015.1176470593</v>
      </c>
      <c r="P76" s="115">
        <f t="shared" si="12"/>
        <v>5937.6139815646084</v>
      </c>
      <c r="Q76" s="108">
        <f t="shared" si="13"/>
        <v>8.1675254002758919</v>
      </c>
      <c r="R76" s="108">
        <v>30.666090000000004</v>
      </c>
      <c r="S76" s="108">
        <v>45.755395360515671</v>
      </c>
    </row>
    <row r="77" spans="1:25" x14ac:dyDescent="0.25">
      <c r="A77" s="118">
        <v>21</v>
      </c>
      <c r="B77" s="104" t="s">
        <v>156</v>
      </c>
      <c r="C77" s="108">
        <v>48237.863872440954</v>
      </c>
      <c r="D77" s="109">
        <v>4.2</v>
      </c>
      <c r="E77" s="121">
        <f t="shared" si="11"/>
        <v>9.5344911216604178</v>
      </c>
      <c r="F77" s="108">
        <v>27.1</v>
      </c>
      <c r="G77" s="108">
        <f t="shared" si="10"/>
        <v>34.583992940268033</v>
      </c>
      <c r="H77" s="111">
        <v>0.42599999999999999</v>
      </c>
      <c r="I77" s="119">
        <v>15.8</v>
      </c>
      <c r="J77" s="109">
        <v>9.6424900000000004</v>
      </c>
      <c r="K77" s="109">
        <f t="shared" si="14"/>
        <v>896.53570743433045</v>
      </c>
      <c r="L77" s="109">
        <f t="shared" si="15"/>
        <v>0.181476</v>
      </c>
      <c r="M77" s="115">
        <v>16960099120.181465</v>
      </c>
      <c r="N77" s="115">
        <v>6029535863.4025717</v>
      </c>
      <c r="O77" s="115">
        <v>3558008.7647058824</v>
      </c>
      <c r="P77" s="115">
        <f t="shared" si="12"/>
        <v>4766.7389941304564</v>
      </c>
      <c r="Q77" s="108">
        <f t="shared" si="13"/>
        <v>10.119678029747138</v>
      </c>
      <c r="R77" s="108">
        <v>12.305015000000001</v>
      </c>
      <c r="S77" s="109">
        <v>26.818965530225302</v>
      </c>
    </row>
    <row r="78" spans="1:25" x14ac:dyDescent="0.25">
      <c r="A78" s="118">
        <v>22</v>
      </c>
      <c r="B78" s="104" t="s">
        <v>157</v>
      </c>
      <c r="C78" s="108">
        <v>47750.428970801913</v>
      </c>
      <c r="D78" s="109">
        <v>2.2000000000000002</v>
      </c>
      <c r="E78" s="121">
        <f t="shared" si="11"/>
        <v>1.9509036755127989</v>
      </c>
      <c r="F78" s="108">
        <v>24.6</v>
      </c>
      <c r="G78" s="108">
        <f t="shared" si="10"/>
        <v>14.82042958004436</v>
      </c>
      <c r="H78" s="111">
        <v>0.79</v>
      </c>
      <c r="I78" s="108">
        <v>24.230769230769226</v>
      </c>
      <c r="J78" s="112">
        <v>15</v>
      </c>
      <c r="K78" s="109">
        <f t="shared" si="14"/>
        <v>3375</v>
      </c>
      <c r="L78" s="109">
        <f t="shared" si="15"/>
        <v>0.6241000000000001</v>
      </c>
      <c r="M78" s="115">
        <v>14063479130.410299</v>
      </c>
      <c r="N78" s="115">
        <v>6120951777.2407961</v>
      </c>
      <c r="O78" s="115">
        <v>2314887.3529411764</v>
      </c>
      <c r="P78" s="115">
        <f t="shared" si="12"/>
        <v>6075.2326079893128</v>
      </c>
      <c r="Q78" s="108">
        <f t="shared" si="13"/>
        <v>7.859851968138158</v>
      </c>
      <c r="R78" s="108">
        <v>3.4307625000000002</v>
      </c>
      <c r="S78" s="109">
        <v>4.4823900145775726</v>
      </c>
    </row>
    <row r="79" spans="1:25" x14ac:dyDescent="0.25">
      <c r="A79" s="118">
        <v>91</v>
      </c>
      <c r="B79" s="104" t="s">
        <v>333</v>
      </c>
      <c r="C79" s="108">
        <v>47516.520972582875</v>
      </c>
      <c r="D79" s="109">
        <v>1.5</v>
      </c>
      <c r="E79" s="121">
        <f t="shared" si="11"/>
        <v>13.850774937455139</v>
      </c>
      <c r="F79" s="108">
        <v>28.2</v>
      </c>
      <c r="G79" s="108">
        <f t="shared" si="10"/>
        <v>21.095715312573855</v>
      </c>
      <c r="H79" s="111">
        <v>0.68700000000000006</v>
      </c>
      <c r="I79" s="108">
        <v>22.292307692307695</v>
      </c>
      <c r="J79" s="109">
        <v>15.87697</v>
      </c>
      <c r="K79" s="109">
        <f t="shared" si="14"/>
        <v>4002.237644054258</v>
      </c>
      <c r="L79" s="109">
        <f t="shared" si="15"/>
        <v>0.47196900000000008</v>
      </c>
      <c r="M79" s="115">
        <v>37997399766.34726</v>
      </c>
      <c r="N79" s="115">
        <v>14101408450.704226</v>
      </c>
      <c r="O79" s="115">
        <v>9001500.8823529407</v>
      </c>
      <c r="P79" s="115">
        <f t="shared" si="12"/>
        <v>4221.2293553000191</v>
      </c>
      <c r="Q79" s="108">
        <f t="shared" si="13"/>
        <v>11.256559872285285</v>
      </c>
      <c r="R79" s="108">
        <v>18.98931</v>
      </c>
      <c r="S79" s="108">
        <v>37.322047241735149</v>
      </c>
    </row>
    <row r="80" spans="1:25" x14ac:dyDescent="0.25">
      <c r="A80" s="118">
        <v>154</v>
      </c>
      <c r="B80" s="104" t="s">
        <v>4074</v>
      </c>
      <c r="C80" s="109">
        <v>47117.969838447156</v>
      </c>
      <c r="D80" s="109">
        <v>1.9</v>
      </c>
      <c r="E80" s="121">
        <f t="shared" si="11"/>
        <v>14.744253807576007</v>
      </c>
      <c r="F80" s="112">
        <v>30</v>
      </c>
      <c r="G80" s="108">
        <f t="shared" si="10"/>
        <v>20.763256721540454</v>
      </c>
      <c r="H80" s="127">
        <v>0.55000000000000004</v>
      </c>
      <c r="I80" s="108">
        <v>19.007692307692309</v>
      </c>
      <c r="J80" s="112">
        <v>15</v>
      </c>
      <c r="K80" s="109">
        <f t="shared" si="14"/>
        <v>3375</v>
      </c>
      <c r="L80" s="109">
        <f t="shared" si="15"/>
        <v>0.30250000000000005</v>
      </c>
      <c r="M80" s="115">
        <v>1819938440.7499037</v>
      </c>
      <c r="N80" s="120">
        <f>M80*0.4</f>
        <v>727975376.29996157</v>
      </c>
      <c r="O80" s="115">
        <v>175025.5294117647</v>
      </c>
      <c r="P80" s="115">
        <f t="shared" si="12"/>
        <v>10398.131328992127</v>
      </c>
      <c r="Q80" s="108">
        <f t="shared" si="13"/>
        <v>4.5313882223311195</v>
      </c>
      <c r="R80" s="108">
        <v>0.36341000000000001</v>
      </c>
      <c r="S80" s="108">
        <v>36.86063451894001</v>
      </c>
      <c r="T80" s="110"/>
      <c r="U80" s="110"/>
      <c r="V80" s="110"/>
      <c r="W80" s="110"/>
      <c r="X80" s="110"/>
      <c r="Y80" s="110"/>
    </row>
    <row r="81" spans="1:25" x14ac:dyDescent="0.25">
      <c r="A81" s="118">
        <v>168</v>
      </c>
      <c r="B81" s="104" t="s">
        <v>155</v>
      </c>
      <c r="C81" s="108">
        <v>46588.009769249868</v>
      </c>
      <c r="D81" s="109">
        <v>3.4</v>
      </c>
      <c r="E81" s="121">
        <f t="shared" si="11"/>
        <v>12.831892423232336</v>
      </c>
      <c r="F81" s="108">
        <v>30.4</v>
      </c>
      <c r="G81" s="108">
        <f t="shared" si="10"/>
        <v>37.681300549150414</v>
      </c>
      <c r="H81" s="111">
        <v>0.70299999999999996</v>
      </c>
      <c r="I81" s="108">
        <v>26.015384615384615</v>
      </c>
      <c r="J81" s="109">
        <v>23.28115</v>
      </c>
      <c r="K81" s="109">
        <f t="shared" si="14"/>
        <v>12618.66140084492</v>
      </c>
      <c r="L81" s="109">
        <f t="shared" si="15"/>
        <v>0.49420899999999995</v>
      </c>
      <c r="M81" s="115">
        <v>337160914266.05878</v>
      </c>
      <c r="N81" s="115">
        <v>91816225589.460159</v>
      </c>
      <c r="O81" s="115">
        <v>55328139.411764704</v>
      </c>
      <c r="P81" s="115">
        <f t="shared" si="12"/>
        <v>6093.8415397783383</v>
      </c>
      <c r="Q81" s="108">
        <f t="shared" si="13"/>
        <v>7.6450970155919897</v>
      </c>
      <c r="R81" s="108">
        <v>208.48362500000002</v>
      </c>
      <c r="S81" s="108">
        <v>47.120348864322821</v>
      </c>
    </row>
    <row r="82" spans="1:25" x14ac:dyDescent="0.25">
      <c r="A82" s="118">
        <v>187</v>
      </c>
      <c r="B82" s="104" t="s">
        <v>470</v>
      </c>
      <c r="C82" s="112">
        <v>46033.79019318767</v>
      </c>
      <c r="D82" s="109">
        <v>4.0999999999999996</v>
      </c>
      <c r="E82" s="122">
        <f t="shared" si="11"/>
        <v>10.028535646224908</v>
      </c>
      <c r="F82" s="112">
        <v>15</v>
      </c>
      <c r="G82" s="108">
        <f t="shared" si="10"/>
        <v>28.757676051442076</v>
      </c>
      <c r="H82" s="111">
        <v>7.0999999999999994E-2</v>
      </c>
      <c r="I82" s="108">
        <v>15.83076923076923</v>
      </c>
      <c r="J82" s="112">
        <v>5</v>
      </c>
      <c r="K82" s="109">
        <f t="shared" si="14"/>
        <v>125</v>
      </c>
      <c r="L82" s="109">
        <f t="shared" si="15"/>
        <v>5.0409999999999995E-3</v>
      </c>
      <c r="M82" s="115">
        <v>35808221857.265755</v>
      </c>
      <c r="N82" s="115">
        <v>12771714285.714285</v>
      </c>
      <c r="O82" s="115">
        <v>5763686.3529411769</v>
      </c>
      <c r="P82" s="115">
        <f t="shared" si="12"/>
        <v>6212.7290876945481</v>
      </c>
      <c r="Q82" s="108">
        <f t="shared" si="13"/>
        <v>7.4095923938428365</v>
      </c>
      <c r="R82" s="108">
        <v>16.575022499999999</v>
      </c>
      <c r="S82" s="112">
        <f>AVERAGE(S80:S81,S83:S84)</f>
        <v>28.117136140854083</v>
      </c>
    </row>
    <row r="83" spans="1:25" x14ac:dyDescent="0.25">
      <c r="A83" s="118">
        <v>109</v>
      </c>
      <c r="B83" s="104" t="s">
        <v>369</v>
      </c>
      <c r="C83" s="108">
        <v>45309.44954900616</v>
      </c>
      <c r="D83" s="109">
        <v>6.2</v>
      </c>
      <c r="E83" s="121">
        <f t="shared" si="11"/>
        <v>0.47821606212212214</v>
      </c>
      <c r="F83" s="112">
        <v>30</v>
      </c>
      <c r="G83" s="108">
        <f t="shared" si="10"/>
        <v>18.558530017209996</v>
      </c>
      <c r="H83" s="111">
        <v>0.72699999999999998</v>
      </c>
      <c r="I83" s="108">
        <v>2.2307692307692308</v>
      </c>
      <c r="J83" s="109">
        <v>21.077960000000001</v>
      </c>
      <c r="K83" s="109">
        <f t="shared" si="14"/>
        <v>9364.5244528030962</v>
      </c>
      <c r="L83" s="109">
        <f t="shared" si="15"/>
        <v>0.52852899999999992</v>
      </c>
      <c r="M83" s="115">
        <v>4172243190.3411093</v>
      </c>
      <c r="N83" s="120">
        <f>M83*0.45</f>
        <v>1877509435.6534991</v>
      </c>
      <c r="O83" s="115">
        <v>434665.35294117645</v>
      </c>
      <c r="P83" s="115">
        <f t="shared" si="12"/>
        <v>9598.7480071956452</v>
      </c>
      <c r="Q83" s="108">
        <f t="shared" si="13"/>
        <v>4.7203499367876098</v>
      </c>
      <c r="R83" s="108">
        <v>0.80667500000000003</v>
      </c>
      <c r="S83" s="108">
        <v>1.0627023602713825</v>
      </c>
    </row>
    <row r="84" spans="1:25" x14ac:dyDescent="0.25">
      <c r="A84" s="118">
        <v>49</v>
      </c>
      <c r="B84" s="104" t="s">
        <v>154</v>
      </c>
      <c r="C84" s="108">
        <v>44323.66454320254</v>
      </c>
      <c r="D84" s="109">
        <v>1.9</v>
      </c>
      <c r="E84" s="122">
        <f t="shared" si="11"/>
        <v>6.1885607123677744</v>
      </c>
      <c r="F84" s="112">
        <v>27</v>
      </c>
      <c r="G84" s="108">
        <f t="shared" si="10"/>
        <v>16.710340406972161</v>
      </c>
      <c r="H84" s="111">
        <v>0.54</v>
      </c>
      <c r="I84" s="108">
        <v>35.53846153846154</v>
      </c>
      <c r="J84" s="112">
        <v>10</v>
      </c>
      <c r="K84" s="109">
        <f t="shared" si="14"/>
        <v>1000</v>
      </c>
      <c r="L84" s="109">
        <f t="shared" si="15"/>
        <v>0.29160000000000003</v>
      </c>
      <c r="M84" s="115">
        <v>72357793980.961227</v>
      </c>
      <c r="N84" s="115">
        <v>16327909069.837944</v>
      </c>
      <c r="O84" s="115">
        <v>10390009.764705881</v>
      </c>
      <c r="P84" s="115">
        <f t="shared" si="12"/>
        <v>6964.1699689980533</v>
      </c>
      <c r="Q84" s="108">
        <f t="shared" si="13"/>
        <v>6.3645294041523028</v>
      </c>
      <c r="R84" s="108">
        <v>17.36206</v>
      </c>
      <c r="S84" s="112">
        <f>AVERAGE(S78:S81,S86:S87)</f>
        <v>27.4248588198821</v>
      </c>
    </row>
    <row r="85" spans="1:25" x14ac:dyDescent="0.25">
      <c r="A85" s="118">
        <v>48</v>
      </c>
      <c r="B85" s="104" t="s">
        <v>273</v>
      </c>
      <c r="C85" s="112">
        <v>44241.313239877869</v>
      </c>
      <c r="D85" s="109">
        <v>3</v>
      </c>
      <c r="E85" s="122">
        <f t="shared" si="11"/>
        <v>13.371128066048314</v>
      </c>
      <c r="F85" s="108">
        <v>22.4</v>
      </c>
      <c r="G85" s="108">
        <f t="shared" si="10"/>
        <v>21.50312981901245</v>
      </c>
      <c r="H85" s="127">
        <v>0.5</v>
      </c>
      <c r="I85" s="108">
        <v>13.100000000000001</v>
      </c>
      <c r="J85" s="112">
        <v>20</v>
      </c>
      <c r="K85" s="109">
        <f t="shared" si="14"/>
        <v>8000</v>
      </c>
      <c r="L85" s="109">
        <f t="shared" si="15"/>
        <v>0.25</v>
      </c>
      <c r="M85" s="115">
        <v>534816801.56443191</v>
      </c>
      <c r="N85" s="115">
        <v>255899999.99999997</v>
      </c>
      <c r="O85" s="115">
        <v>70225.823529411762</v>
      </c>
      <c r="P85" s="115">
        <f t="shared" si="12"/>
        <v>7615.6714821641299</v>
      </c>
      <c r="Q85" s="108">
        <f t="shared" si="13"/>
        <v>5.8092465442464052</v>
      </c>
      <c r="R85" s="108">
        <v>0.15100750000000002</v>
      </c>
      <c r="S85" s="112">
        <f>AVERAGE(S79:S80,S86)</f>
        <v>27.944915770192921</v>
      </c>
    </row>
    <row r="86" spans="1:25" x14ac:dyDescent="0.25">
      <c r="A86" s="118">
        <v>197</v>
      </c>
      <c r="B86" s="104" t="s">
        <v>525</v>
      </c>
      <c r="C86" s="112">
        <v>44039.597328045362</v>
      </c>
      <c r="D86" s="109">
        <v>2.2000000000000002</v>
      </c>
      <c r="E86" s="121">
        <f t="shared" si="11"/>
        <v>6.7564458849325195</v>
      </c>
      <c r="F86" s="112">
        <v>18</v>
      </c>
      <c r="G86" s="108">
        <f t="shared" si="10"/>
        <v>19.350329165156698</v>
      </c>
      <c r="H86" s="111">
        <v>1.2999999999999999E-2</v>
      </c>
      <c r="I86" s="108">
        <v>35.569230769230771</v>
      </c>
      <c r="J86" s="112">
        <v>15</v>
      </c>
      <c r="K86" s="109">
        <f t="shared" si="14"/>
        <v>3375</v>
      </c>
      <c r="L86" s="109">
        <f t="shared" si="15"/>
        <v>1.6899999999999999E-4</v>
      </c>
      <c r="M86" s="115">
        <v>205470588235.29401</v>
      </c>
      <c r="N86" s="120">
        <f>M86*0.7</f>
        <v>143829411764.70581</v>
      </c>
      <c r="O86" s="115">
        <v>29150716</v>
      </c>
      <c r="P86" s="115">
        <f t="shared" si="12"/>
        <v>7048.5605991734137</v>
      </c>
      <c r="Q86" s="108">
        <f t="shared" si="13"/>
        <v>6.2480270557948945</v>
      </c>
      <c r="R86" s="108">
        <v>56.407595000000001</v>
      </c>
      <c r="S86" s="108">
        <v>9.6520655499035986</v>
      </c>
    </row>
    <row r="87" spans="1:25" x14ac:dyDescent="0.25">
      <c r="A87" s="118">
        <v>125</v>
      </c>
      <c r="B87" s="104" t="s">
        <v>405</v>
      </c>
      <c r="C87" s="112">
        <v>43135.218176672905</v>
      </c>
      <c r="D87" s="112">
        <v>16.2</v>
      </c>
      <c r="E87" s="122">
        <f t="shared" si="11"/>
        <v>23.756776813048916</v>
      </c>
      <c r="F87" s="112">
        <v>20</v>
      </c>
      <c r="G87" s="108">
        <f t="shared" si="10"/>
        <v>30.767167242250455</v>
      </c>
      <c r="H87" s="127">
        <v>0.45</v>
      </c>
      <c r="I87" s="112">
        <v>15</v>
      </c>
      <c r="J87" s="112">
        <v>15</v>
      </c>
      <c r="K87" s="109">
        <f t="shared" si="14"/>
        <v>3375</v>
      </c>
      <c r="L87" s="109">
        <f t="shared" si="15"/>
        <v>0.20250000000000001</v>
      </c>
      <c r="M87" s="115">
        <v>74425691.204025581</v>
      </c>
      <c r="N87" s="115">
        <v>60735599.630927227</v>
      </c>
      <c r="O87" s="115">
        <v>11292.882352941177</v>
      </c>
      <c r="P87" s="115">
        <f t="shared" si="12"/>
        <v>6590.495577476885</v>
      </c>
      <c r="Q87" s="108">
        <f t="shared" si="13"/>
        <v>6.5450644294623519</v>
      </c>
      <c r="R87" s="108">
        <v>3.4744999999999998E-2</v>
      </c>
      <c r="S87" s="112">
        <f>AVERAGE(S85:S86,S89:S90)</f>
        <v>29.11166672981344</v>
      </c>
    </row>
    <row r="88" spans="1:25" x14ac:dyDescent="0.25">
      <c r="A88" s="118">
        <v>43</v>
      </c>
      <c r="B88" s="104" t="s">
        <v>264</v>
      </c>
      <c r="C88" s="112">
        <v>42663.188099713356</v>
      </c>
      <c r="D88" s="109">
        <v>2</v>
      </c>
      <c r="E88" s="121">
        <f t="shared" si="11"/>
        <v>9.5399839838678222</v>
      </c>
      <c r="F88" s="112">
        <v>22</v>
      </c>
      <c r="G88" s="108">
        <f t="shared" si="10"/>
        <v>13.66167472181529</v>
      </c>
      <c r="H88" s="111">
        <v>0.14299999999999999</v>
      </c>
      <c r="I88" s="108">
        <v>8.5846153846153843</v>
      </c>
      <c r="J88" s="112">
        <v>10</v>
      </c>
      <c r="K88" s="109">
        <f t="shared" si="14"/>
        <v>1000</v>
      </c>
      <c r="L88" s="109">
        <f t="shared" si="15"/>
        <v>2.0448999999999995E-2</v>
      </c>
      <c r="M88" s="115">
        <v>81891811335.282272</v>
      </c>
      <c r="N88" s="115">
        <v>12317589248.697731</v>
      </c>
      <c r="O88" s="115">
        <v>11294627.352941176</v>
      </c>
      <c r="P88" s="115">
        <f t="shared" si="12"/>
        <v>7250.5102449402411</v>
      </c>
      <c r="Q88" s="108">
        <f t="shared" si="13"/>
        <v>5.8841635496599434</v>
      </c>
      <c r="R88" s="108">
        <v>15.430352500000001</v>
      </c>
      <c r="S88" s="108">
        <v>63.425281747490892</v>
      </c>
    </row>
    <row r="89" spans="1:25" x14ac:dyDescent="0.25">
      <c r="A89" s="118">
        <v>10</v>
      </c>
      <c r="B89" s="104" t="s">
        <v>168</v>
      </c>
      <c r="C89" s="108">
        <v>42600.997153866054</v>
      </c>
      <c r="D89" s="109">
        <v>2.2999999999999998</v>
      </c>
      <c r="E89" s="121">
        <f t="shared" si="11"/>
        <v>11.492510006108285</v>
      </c>
      <c r="F89" s="108">
        <v>23.3</v>
      </c>
      <c r="G89" s="108">
        <f t="shared" si="10"/>
        <v>24.328980546548852</v>
      </c>
      <c r="H89" s="111">
        <v>5.2999999999999999E-2</v>
      </c>
      <c r="I89" s="108">
        <v>11.207692307692307</v>
      </c>
      <c r="J89" s="109">
        <v>26.300059999999998</v>
      </c>
      <c r="K89" s="109">
        <f t="shared" si="14"/>
        <v>18191.571504484036</v>
      </c>
      <c r="L89" s="109">
        <f t="shared" si="15"/>
        <v>2.8089999999999999E-3</v>
      </c>
      <c r="M89" s="115">
        <v>50069293539.437157</v>
      </c>
      <c r="N89" s="115">
        <v>20060045053.310482</v>
      </c>
      <c r="O89" s="115">
        <v>9557496.6470588241</v>
      </c>
      <c r="P89" s="115">
        <f t="shared" si="12"/>
        <v>5238.7456034154329</v>
      </c>
      <c r="Q89" s="108">
        <f t="shared" si="13"/>
        <v>8.1319079754687973</v>
      </c>
      <c r="R89" s="108">
        <v>23.252415000000003</v>
      </c>
      <c r="S89" s="108">
        <v>28.684973312449927</v>
      </c>
    </row>
    <row r="90" spans="1:25" x14ac:dyDescent="0.25">
      <c r="A90" s="118">
        <v>185</v>
      </c>
      <c r="B90" s="104" t="s">
        <v>477</v>
      </c>
      <c r="C90" s="108">
        <v>41214.133463178478</v>
      </c>
      <c r="D90" s="109">
        <v>1.8</v>
      </c>
      <c r="E90" s="122">
        <f>S90*N90/M90/10</f>
        <v>23.883715571730463</v>
      </c>
      <c r="F90" s="108">
        <v>26.9</v>
      </c>
      <c r="G90" s="108">
        <f t="shared" si="10"/>
        <v>15.704808056260728</v>
      </c>
      <c r="H90" s="111">
        <v>0.625</v>
      </c>
      <c r="I90" s="108">
        <v>22.323076923076925</v>
      </c>
      <c r="J90" s="109">
        <v>13.8245</v>
      </c>
      <c r="K90" s="109">
        <f t="shared" si="14"/>
        <v>2642.0942050561252</v>
      </c>
      <c r="L90" s="109">
        <f t="shared" si="15"/>
        <v>0.390625</v>
      </c>
      <c r="M90" s="115">
        <v>44743996602.96199</v>
      </c>
      <c r="N90" s="115">
        <v>213028808438.07623</v>
      </c>
      <c r="O90" s="115">
        <v>11538396.352941176</v>
      </c>
      <c r="P90" s="115">
        <f t="shared" si="12"/>
        <v>3877.8349464097405</v>
      </c>
      <c r="Q90" s="108">
        <f t="shared" si="13"/>
        <v>10.62812987987955</v>
      </c>
      <c r="R90" s="108">
        <v>18.120829999999998</v>
      </c>
      <c r="S90" s="108">
        <v>50.164712286707314</v>
      </c>
    </row>
    <row r="91" spans="1:25" x14ac:dyDescent="0.25">
      <c r="A91" s="118">
        <v>23</v>
      </c>
      <c r="B91" s="104" t="s">
        <v>166</v>
      </c>
      <c r="C91" s="108">
        <v>39867.66861069767</v>
      </c>
      <c r="D91" s="109">
        <v>2.6</v>
      </c>
      <c r="E91" s="121">
        <f t="shared" ref="E91:E122" si="16">S91*N91/M91</f>
        <v>4.9184885227065198</v>
      </c>
      <c r="F91" s="108">
        <v>33.6</v>
      </c>
      <c r="G91" s="108">
        <f t="shared" si="10"/>
        <v>27.494200152163465</v>
      </c>
      <c r="H91" s="111">
        <v>0.81399999999999995</v>
      </c>
      <c r="I91" s="108">
        <v>21.54615384615385</v>
      </c>
      <c r="J91" s="109">
        <v>6.5247580000000003</v>
      </c>
      <c r="K91" s="109">
        <f t="shared" si="14"/>
        <v>277.77504436762621</v>
      </c>
      <c r="L91" s="109">
        <f t="shared" si="15"/>
        <v>0.66259599999999996</v>
      </c>
      <c r="M91" s="115">
        <v>1768970090223.105</v>
      </c>
      <c r="N91" s="115">
        <v>230797966189.9769</v>
      </c>
      <c r="O91" s="115">
        <v>204672230.64705881</v>
      </c>
      <c r="P91" s="115">
        <f t="shared" si="12"/>
        <v>8642.941373290425</v>
      </c>
      <c r="Q91" s="108">
        <f t="shared" si="13"/>
        <v>4.6127431494447109</v>
      </c>
      <c r="R91" s="108">
        <v>562.72992750000003</v>
      </c>
      <c r="S91" s="109">
        <v>37.69816185733491</v>
      </c>
    </row>
    <row r="92" spans="1:25" x14ac:dyDescent="0.25">
      <c r="A92" s="118">
        <v>190</v>
      </c>
      <c r="B92" s="104" t="s">
        <v>485</v>
      </c>
      <c r="C92" s="108">
        <v>39039.934240660914</v>
      </c>
      <c r="D92" s="109">
        <v>2.8</v>
      </c>
      <c r="E92" s="121">
        <f t="shared" si="16"/>
        <v>20.118206035089091</v>
      </c>
      <c r="F92" s="108">
        <v>32.799999999999997</v>
      </c>
      <c r="G92" s="108">
        <f t="shared" si="10"/>
        <v>28.243832909295818</v>
      </c>
      <c r="H92" s="111">
        <v>0.40100000000000002</v>
      </c>
      <c r="I92" s="108">
        <v>15.592307692307692</v>
      </c>
      <c r="J92" s="109">
        <v>28.345880000000001</v>
      </c>
      <c r="K92" s="109">
        <f t="shared" si="14"/>
        <v>22775.600308502788</v>
      </c>
      <c r="L92" s="109">
        <f t="shared" si="15"/>
        <v>0.16080100000000003</v>
      </c>
      <c r="M92" s="115">
        <v>100691999629.6763</v>
      </c>
      <c r="N92" s="115">
        <v>57892859179.904167</v>
      </c>
      <c r="O92" s="115">
        <v>44356531</v>
      </c>
      <c r="P92" s="115">
        <f t="shared" si="12"/>
        <v>2270.0602900996992</v>
      </c>
      <c r="Q92" s="108">
        <f t="shared" si="13"/>
        <v>17.19775215262953</v>
      </c>
      <c r="R92" s="108">
        <v>125.27984500000002</v>
      </c>
      <c r="S92" s="108">
        <v>34.991230755072472</v>
      </c>
    </row>
    <row r="93" spans="1:25" x14ac:dyDescent="0.25">
      <c r="A93" s="118">
        <v>124</v>
      </c>
      <c r="B93" s="104" t="s">
        <v>393</v>
      </c>
      <c r="C93" s="108">
        <v>38477.80964634753</v>
      </c>
      <c r="D93" s="109">
        <v>2.7</v>
      </c>
      <c r="E93" s="121">
        <f t="shared" si="16"/>
        <v>1.1098260650105745</v>
      </c>
      <c r="F93" s="108">
        <v>21.8</v>
      </c>
      <c r="G93" s="108">
        <f t="shared" ref="G93:G124" si="17">R93/O93*10000000</f>
        <v>16.378547644765487</v>
      </c>
      <c r="H93" s="111">
        <v>0.78200000000000003</v>
      </c>
      <c r="I93" s="109">
        <v>28.869230769230771</v>
      </c>
      <c r="J93" s="112">
        <v>15</v>
      </c>
      <c r="K93" s="109">
        <f t="shared" si="14"/>
        <v>3375</v>
      </c>
      <c r="L93" s="109">
        <f t="shared" si="15"/>
        <v>0.61152400000000007</v>
      </c>
      <c r="M93" s="115">
        <v>10235337291.696203</v>
      </c>
      <c r="N93" s="115">
        <v>4130687930.8131847</v>
      </c>
      <c r="O93" s="115">
        <v>2292817.7647058824</v>
      </c>
      <c r="P93" s="115">
        <f t="shared" si="12"/>
        <v>4464.0867011989367</v>
      </c>
      <c r="Q93" s="108">
        <f t="shared" si="13"/>
        <v>8.6194136050299832</v>
      </c>
      <c r="R93" s="108">
        <v>3.7553025</v>
      </c>
      <c r="S93" s="108">
        <v>2.7500126615139671</v>
      </c>
    </row>
    <row r="94" spans="1:25" x14ac:dyDescent="0.25">
      <c r="A94" s="118">
        <v>155</v>
      </c>
      <c r="B94" s="104" t="s">
        <v>3985</v>
      </c>
      <c r="C94" s="109">
        <v>37241.486658100926</v>
      </c>
      <c r="D94" s="109">
        <v>2.2000000000000002</v>
      </c>
      <c r="E94" s="122">
        <f t="shared" si="16"/>
        <v>11.922066523673012</v>
      </c>
      <c r="F94" s="112">
        <v>25</v>
      </c>
      <c r="G94" s="108">
        <f t="shared" si="17"/>
        <v>45.72579690515321</v>
      </c>
      <c r="H94" s="127">
        <v>0.4</v>
      </c>
      <c r="I94" s="108">
        <v>6.4076923076923071</v>
      </c>
      <c r="J94" s="112">
        <v>20</v>
      </c>
      <c r="K94" s="109">
        <f t="shared" si="14"/>
        <v>8000</v>
      </c>
      <c r="L94" s="109">
        <f t="shared" si="15"/>
        <v>0.16000000000000003</v>
      </c>
      <c r="M94" s="115">
        <v>806859159.37484479</v>
      </c>
      <c r="N94" s="120">
        <f>M94*0.4</f>
        <v>322743663.74993795</v>
      </c>
      <c r="O94" s="115">
        <v>106837.94117647059</v>
      </c>
      <c r="P94" s="115">
        <f t="shared" si="12"/>
        <v>7552.1780978735587</v>
      </c>
      <c r="Q94" s="108">
        <f t="shared" si="13"/>
        <v>4.9312246315519079</v>
      </c>
      <c r="R94" s="108">
        <v>0.48852499999999999</v>
      </c>
      <c r="S94" s="112">
        <f>AVERAGE(S91:S93,S96:S97)</f>
        <v>29.805166309182528</v>
      </c>
    </row>
    <row r="95" spans="1:25" x14ac:dyDescent="0.25">
      <c r="A95" s="118">
        <v>57</v>
      </c>
      <c r="B95" s="104" t="s">
        <v>457</v>
      </c>
      <c r="C95" s="108">
        <v>36988.917413359159</v>
      </c>
      <c r="D95" s="109">
        <v>3.1</v>
      </c>
      <c r="E95" s="121">
        <f t="shared" si="16"/>
        <v>8.8168858397916789</v>
      </c>
      <c r="F95" s="112">
        <v>22</v>
      </c>
      <c r="G95" s="108">
        <f t="shared" si="17"/>
        <v>11.632452023931046</v>
      </c>
      <c r="H95" s="111">
        <v>0.21199999999999999</v>
      </c>
      <c r="I95" s="108">
        <v>31.069230769230767</v>
      </c>
      <c r="J95" s="112">
        <v>15</v>
      </c>
      <c r="K95" s="109">
        <f t="shared" si="14"/>
        <v>3375</v>
      </c>
      <c r="L95" s="109">
        <f t="shared" si="15"/>
        <v>4.4943999999999998E-2</v>
      </c>
      <c r="M95" s="129">
        <v>4054533724.0629773</v>
      </c>
      <c r="N95" s="115">
        <v>1879660683.0330415</v>
      </c>
      <c r="O95" s="116">
        <v>1139587.7647058824</v>
      </c>
      <c r="P95" s="115">
        <f t="shared" si="12"/>
        <v>3557.8950999964595</v>
      </c>
      <c r="Q95" s="108">
        <f t="shared" si="13"/>
        <v>10.396292294676131</v>
      </c>
      <c r="R95" s="108">
        <v>1.3256199999999998</v>
      </c>
      <c r="S95" s="108">
        <v>19.018518236474858</v>
      </c>
      <c r="T95" s="62"/>
      <c r="U95" s="62"/>
      <c r="V95" s="62"/>
      <c r="W95" s="62"/>
      <c r="X95" s="62"/>
      <c r="Y95" s="62"/>
    </row>
    <row r="96" spans="1:25" x14ac:dyDescent="0.25">
      <c r="A96" s="118">
        <v>36</v>
      </c>
      <c r="B96" s="104" t="s">
        <v>169</v>
      </c>
      <c r="C96" s="108">
        <v>36745.822782939831</v>
      </c>
      <c r="D96" s="109">
        <v>2.2000000000000002</v>
      </c>
      <c r="E96" s="121">
        <f t="shared" si="16"/>
        <v>6.3903702285560975</v>
      </c>
      <c r="F96" s="108">
        <v>29.4</v>
      </c>
      <c r="G96" s="108">
        <f t="shared" si="17"/>
        <v>16.17265128553197</v>
      </c>
      <c r="H96" s="111">
        <v>0.75700000000000001</v>
      </c>
      <c r="I96" s="108">
        <v>17.030769230769231</v>
      </c>
      <c r="J96" s="109">
        <v>4.5394740000000002</v>
      </c>
      <c r="K96" s="109">
        <f t="shared" si="14"/>
        <v>93.544142663381592</v>
      </c>
      <c r="L96" s="109">
        <f t="shared" si="15"/>
        <v>0.57304900000000003</v>
      </c>
      <c r="M96" s="115">
        <v>284041757700.80591</v>
      </c>
      <c r="N96" s="115">
        <v>43458345943.204414</v>
      </c>
      <c r="O96" s="115">
        <v>47601602.941176474</v>
      </c>
      <c r="P96" s="115">
        <f t="shared" si="12"/>
        <v>5967.0628750004407</v>
      </c>
      <c r="Q96" s="108">
        <f t="shared" si="13"/>
        <v>6.1581088640593746</v>
      </c>
      <c r="R96" s="108">
        <v>76.984412500000005</v>
      </c>
      <c r="S96" s="108">
        <v>41.767166989055802</v>
      </c>
    </row>
    <row r="97" spans="1:19" x14ac:dyDescent="0.25">
      <c r="A97" s="118">
        <v>14</v>
      </c>
      <c r="B97" s="104" t="s">
        <v>238</v>
      </c>
      <c r="C97" s="108">
        <v>35472.78272315373</v>
      </c>
      <c r="D97" s="109">
        <v>3.2</v>
      </c>
      <c r="E97" s="121">
        <f t="shared" si="16"/>
        <v>12.663625547109978</v>
      </c>
      <c r="F97" s="112">
        <v>30</v>
      </c>
      <c r="G97" s="108">
        <f t="shared" si="17"/>
        <v>36.322175827956841</v>
      </c>
      <c r="H97" s="111">
        <v>0.93700000000000006</v>
      </c>
      <c r="I97" s="108">
        <v>9.7307692307692299</v>
      </c>
      <c r="J97" s="112">
        <v>20</v>
      </c>
      <c r="K97" s="109">
        <f t="shared" si="14"/>
        <v>8000</v>
      </c>
      <c r="L97" s="109">
        <f t="shared" si="15"/>
        <v>0.87796900000000011</v>
      </c>
      <c r="M97" s="115">
        <v>4754675239.8649759</v>
      </c>
      <c r="N97" s="115">
        <v>1892295050</v>
      </c>
      <c r="O97" s="115">
        <v>277643.0588235294</v>
      </c>
      <c r="P97" s="115">
        <f t="shared" si="12"/>
        <v>17125.136353173009</v>
      </c>
      <c r="Q97" s="108">
        <f t="shared" si="13"/>
        <v>2.0713868778382718</v>
      </c>
      <c r="R97" s="108">
        <v>1.0084599999999999</v>
      </c>
      <c r="S97" s="108">
        <v>31.819259282935487</v>
      </c>
    </row>
    <row r="98" spans="1:19" x14ac:dyDescent="0.25">
      <c r="A98" s="118">
        <v>47</v>
      </c>
      <c r="B98" s="104" t="s">
        <v>271</v>
      </c>
      <c r="C98" s="108">
        <v>34720.198497846824</v>
      </c>
      <c r="D98" s="109">
        <v>2.2000000000000002</v>
      </c>
      <c r="E98" s="122">
        <f t="shared" si="16"/>
        <v>27.425148308799439</v>
      </c>
      <c r="F98" s="112">
        <v>22</v>
      </c>
      <c r="G98" s="108">
        <f t="shared" si="17"/>
        <v>5.0256118935283647</v>
      </c>
      <c r="H98" s="111">
        <v>0.312</v>
      </c>
      <c r="I98" s="108">
        <v>25.08461538461539</v>
      </c>
      <c r="J98" s="112">
        <v>15</v>
      </c>
      <c r="K98" s="109">
        <f t="shared" si="14"/>
        <v>3375</v>
      </c>
      <c r="L98" s="109">
        <f t="shared" si="15"/>
        <v>9.7344E-2</v>
      </c>
      <c r="M98" s="115">
        <v>2833761442.9056373</v>
      </c>
      <c r="N98" s="115">
        <v>3817526226.2391171</v>
      </c>
      <c r="O98" s="115">
        <v>1004370.2352941176</v>
      </c>
      <c r="P98" s="115">
        <f t="shared" ref="P98:P129" si="18">M98/O98</f>
        <v>2821.4311250231394</v>
      </c>
      <c r="Q98" s="108">
        <f t="shared" ref="Q98:Q129" si="19">C98/(M98/O98)</f>
        <v>12.305882000774368</v>
      </c>
      <c r="R98" s="108">
        <v>0.50475749999999997</v>
      </c>
      <c r="S98" s="112">
        <f>AVERAGE(S95:S97,S100:S101)</f>
        <v>20.35777182335373</v>
      </c>
    </row>
    <row r="99" spans="1:19" x14ac:dyDescent="0.25">
      <c r="A99" s="118">
        <v>67</v>
      </c>
      <c r="B99" s="104" t="s">
        <v>165</v>
      </c>
      <c r="C99" s="108">
        <v>34411.752363392909</v>
      </c>
      <c r="D99" s="109">
        <v>2.6</v>
      </c>
      <c r="E99" s="121">
        <f t="shared" si="16"/>
        <v>12.667442365467913</v>
      </c>
      <c r="F99" s="108">
        <v>29.9</v>
      </c>
      <c r="G99" s="108">
        <f t="shared" si="17"/>
        <v>34.206465420210328</v>
      </c>
      <c r="H99" s="111">
        <v>0.76800000000000002</v>
      </c>
      <c r="I99" s="108">
        <v>15.384615384615389</v>
      </c>
      <c r="J99" s="109">
        <v>9.0171709999999994</v>
      </c>
      <c r="K99" s="109">
        <f t="shared" si="14"/>
        <v>733.18051883026021</v>
      </c>
      <c r="L99" s="109">
        <f t="shared" si="15"/>
        <v>0.58982400000000001</v>
      </c>
      <c r="M99" s="115">
        <v>15565330411.551134</v>
      </c>
      <c r="N99" s="115">
        <v>6744890958.7782345</v>
      </c>
      <c r="O99" s="115">
        <v>3750812.1176470588</v>
      </c>
      <c r="P99" s="115">
        <f t="shared" si="18"/>
        <v>4149.8560640556698</v>
      </c>
      <c r="Q99" s="108">
        <f t="shared" si="19"/>
        <v>8.2922761252982298</v>
      </c>
      <c r="R99" s="108">
        <v>12.8302025</v>
      </c>
      <c r="S99" s="108">
        <v>29.232930093729006</v>
      </c>
    </row>
    <row r="100" spans="1:19" x14ac:dyDescent="0.25">
      <c r="A100" s="118">
        <v>2</v>
      </c>
      <c r="B100" s="105" t="s">
        <v>167</v>
      </c>
      <c r="C100" s="108">
        <v>34157.139773518888</v>
      </c>
      <c r="D100" s="109">
        <v>2.1</v>
      </c>
      <c r="E100" s="121">
        <f t="shared" si="16"/>
        <v>2.0554889526156699</v>
      </c>
      <c r="F100" s="108">
        <v>25.4</v>
      </c>
      <c r="G100" s="108">
        <f t="shared" si="17"/>
        <v>23.25810781121913</v>
      </c>
      <c r="H100" s="111">
        <v>0.58299999999999996</v>
      </c>
      <c r="I100" s="108">
        <v>13.469230769230769</v>
      </c>
      <c r="J100" s="109">
        <v>2.77237</v>
      </c>
      <c r="K100" s="109">
        <f t="shared" si="14"/>
        <v>21.308534008751053</v>
      </c>
      <c r="L100" s="109">
        <f t="shared" si="15"/>
        <v>0.33988899999999994</v>
      </c>
      <c r="M100" s="115">
        <v>11717746479.382996</v>
      </c>
      <c r="N100" s="115">
        <v>3441864119.0098577</v>
      </c>
      <c r="O100" s="115">
        <v>2874803.9411764704</v>
      </c>
      <c r="P100" s="115">
        <f t="shared" si="18"/>
        <v>4076.0158672203866</v>
      </c>
      <c r="Q100" s="108">
        <f t="shared" si="19"/>
        <v>8.3800311103332721</v>
      </c>
      <c r="R100" s="108">
        <v>6.6862500000000002</v>
      </c>
      <c r="S100" s="108">
        <v>6.9978644144882134</v>
      </c>
    </row>
    <row r="101" spans="1:19" x14ac:dyDescent="0.25">
      <c r="A101" s="118">
        <v>119</v>
      </c>
      <c r="B101" s="104" t="s">
        <v>380</v>
      </c>
      <c r="C101" s="108">
        <v>33495.465778828278</v>
      </c>
      <c r="D101" s="109">
        <v>7.7</v>
      </c>
      <c r="E101" s="121">
        <f t="shared" si="16"/>
        <v>1.1247641061004323</v>
      </c>
      <c r="F101" s="108">
        <v>28.8</v>
      </c>
      <c r="G101" s="108">
        <f t="shared" si="17"/>
        <v>26.628765492160493</v>
      </c>
      <c r="H101" s="111">
        <v>0.48399999999999999</v>
      </c>
      <c r="I101" s="108">
        <v>20.215384615384622</v>
      </c>
      <c r="J101" s="109">
        <v>25.981349999999999</v>
      </c>
      <c r="K101" s="109">
        <f t="shared" si="14"/>
        <v>17538.204923668109</v>
      </c>
      <c r="L101" s="109">
        <f t="shared" si="15"/>
        <v>0.23425599999999999</v>
      </c>
      <c r="M101" s="115">
        <v>11015755584.568054</v>
      </c>
      <c r="N101" s="115">
        <v>5667814269.8447752</v>
      </c>
      <c r="O101" s="115">
        <v>2992201.2352941176</v>
      </c>
      <c r="P101" s="115">
        <f t="shared" si="18"/>
        <v>3681.4888833789496</v>
      </c>
      <c r="Q101" s="108">
        <f t="shared" si="19"/>
        <v>9.0983476631023859</v>
      </c>
      <c r="R101" s="108">
        <v>7.9678624999999998</v>
      </c>
      <c r="S101" s="108">
        <v>2.1860501938142836</v>
      </c>
    </row>
    <row r="102" spans="1:19" x14ac:dyDescent="0.25">
      <c r="A102" s="118">
        <v>179</v>
      </c>
      <c r="B102" s="104" t="s">
        <v>171</v>
      </c>
      <c r="C102" s="108">
        <v>32977.311702722414</v>
      </c>
      <c r="D102" s="109">
        <v>2.4</v>
      </c>
      <c r="E102" s="121">
        <f t="shared" si="16"/>
        <v>41.083368658628068</v>
      </c>
      <c r="F102" s="108">
        <v>37.1</v>
      </c>
      <c r="G102" s="108">
        <f t="shared" si="17"/>
        <v>28.156980843392731</v>
      </c>
      <c r="H102" s="111">
        <v>0.35</v>
      </c>
      <c r="I102" s="108">
        <v>35.600000000000009</v>
      </c>
      <c r="J102" s="109">
        <v>28.888680000000001</v>
      </c>
      <c r="K102" s="109">
        <f t="shared" si="14"/>
        <v>24109.216376895511</v>
      </c>
      <c r="L102" s="109">
        <f t="shared" si="15"/>
        <v>0.12249999999999998</v>
      </c>
      <c r="M102" s="115">
        <v>397249445520.74304</v>
      </c>
      <c r="N102" s="115">
        <v>260216968108.77728</v>
      </c>
      <c r="O102" s="115">
        <v>69909342.764705881</v>
      </c>
      <c r="P102" s="115">
        <f t="shared" si="18"/>
        <v>5682.3513111511702</v>
      </c>
      <c r="Q102" s="108">
        <f t="shared" si="19"/>
        <v>5.8034623163842438</v>
      </c>
      <c r="R102" s="108">
        <v>196.84360249999997</v>
      </c>
      <c r="S102" s="108">
        <v>62.718221407229507</v>
      </c>
    </row>
    <row r="103" spans="1:19" x14ac:dyDescent="0.25">
      <c r="A103" s="118">
        <v>171</v>
      </c>
      <c r="B103" s="104" t="s">
        <v>356</v>
      </c>
      <c r="C103" s="108">
        <v>32649.413438427775</v>
      </c>
      <c r="D103" s="109">
        <v>1.2</v>
      </c>
      <c r="E103" s="121">
        <f t="shared" si="16"/>
        <v>2.1157583887345521</v>
      </c>
      <c r="F103" s="108">
        <v>23.3</v>
      </c>
      <c r="G103" s="108">
        <f t="shared" si="17"/>
        <v>5.2935975353945635</v>
      </c>
      <c r="H103" s="111">
        <v>0.61399999999999999</v>
      </c>
      <c r="I103" s="108">
        <v>14.715384615384616</v>
      </c>
      <c r="J103" s="112">
        <v>20</v>
      </c>
      <c r="K103" s="109">
        <f t="shared" si="14"/>
        <v>8000</v>
      </c>
      <c r="L103" s="109">
        <f t="shared" si="15"/>
        <v>0.376996</v>
      </c>
      <c r="M103" s="115">
        <v>80006161296.420471</v>
      </c>
      <c r="N103" s="115">
        <v>17981222710.56036</v>
      </c>
      <c r="O103" s="115">
        <v>21282261.117647059</v>
      </c>
      <c r="P103" s="115">
        <f t="shared" si="18"/>
        <v>3759.2885856512721</v>
      </c>
      <c r="Q103" s="108">
        <f t="shared" si="19"/>
        <v>8.6849978911027073</v>
      </c>
      <c r="R103" s="108">
        <v>11.2659725</v>
      </c>
      <c r="S103" s="108">
        <v>9.4139152624997475</v>
      </c>
    </row>
    <row r="104" spans="1:19" x14ac:dyDescent="0.25">
      <c r="A104" s="118">
        <v>7</v>
      </c>
      <c r="B104" s="104" t="s">
        <v>164</v>
      </c>
      <c r="C104" s="108">
        <v>32469.304031736465</v>
      </c>
      <c r="D104" s="109">
        <v>2.1</v>
      </c>
      <c r="E104" s="121">
        <f t="shared" si="16"/>
        <v>4.5536037390325479</v>
      </c>
      <c r="F104" s="108">
        <v>28</v>
      </c>
      <c r="G104" s="108">
        <f t="shared" si="17"/>
        <v>22.563466293574752</v>
      </c>
      <c r="H104" s="111">
        <v>0.621</v>
      </c>
      <c r="I104" s="108">
        <v>17.553846153846152</v>
      </c>
      <c r="J104" s="109">
        <v>17.51707</v>
      </c>
      <c r="K104" s="109">
        <f t="shared" si="14"/>
        <v>5375.0733651811906</v>
      </c>
      <c r="L104" s="109">
        <f t="shared" si="15"/>
        <v>0.38564100000000001</v>
      </c>
      <c r="M104" s="115">
        <v>10927268164.812923</v>
      </c>
      <c r="N104" s="115">
        <v>3769197171.6392145</v>
      </c>
      <c r="O104" s="115">
        <v>2878920.4705882352</v>
      </c>
      <c r="P104" s="115">
        <f t="shared" si="18"/>
        <v>3795.6130697074136</v>
      </c>
      <c r="Q104" s="108">
        <f t="shared" si="19"/>
        <v>8.5544293992641816</v>
      </c>
      <c r="R104" s="108">
        <v>6.4958425000000011</v>
      </c>
      <c r="S104" s="108">
        <v>13.201338881155857</v>
      </c>
    </row>
    <row r="105" spans="1:19" x14ac:dyDescent="0.25">
      <c r="A105" s="118">
        <v>142</v>
      </c>
      <c r="B105" s="104" t="s">
        <v>173</v>
      </c>
      <c r="C105" s="108">
        <v>30552.490417834313</v>
      </c>
      <c r="D105" s="109">
        <v>2.9</v>
      </c>
      <c r="E105" s="121">
        <f t="shared" si="16"/>
        <v>9.7942515812495863</v>
      </c>
      <c r="F105" s="108">
        <v>21.4</v>
      </c>
      <c r="G105" s="108">
        <f t="shared" si="17"/>
        <v>23.912016337873183</v>
      </c>
      <c r="H105" s="111">
        <v>0.47</v>
      </c>
      <c r="I105" s="108">
        <v>22.415384615384614</v>
      </c>
      <c r="J105" s="112">
        <v>15</v>
      </c>
      <c r="K105" s="109">
        <f t="shared" si="14"/>
        <v>3375</v>
      </c>
      <c r="L105" s="109">
        <f t="shared" si="15"/>
        <v>0.22089999999999999</v>
      </c>
      <c r="M105" s="115">
        <v>35448425347.994545</v>
      </c>
      <c r="N105" s="115">
        <v>12820540509.963154</v>
      </c>
      <c r="O105" s="115">
        <v>6194599.9411764704</v>
      </c>
      <c r="P105" s="115">
        <f t="shared" si="18"/>
        <v>5722.4721022520507</v>
      </c>
      <c r="Q105" s="108">
        <f t="shared" si="19"/>
        <v>5.3390370231443383</v>
      </c>
      <c r="R105" s="108">
        <v>14.812537500000001</v>
      </c>
      <c r="S105" s="108">
        <v>27.080823600814107</v>
      </c>
    </row>
    <row r="106" spans="1:19" x14ac:dyDescent="0.25">
      <c r="A106" s="118">
        <v>51</v>
      </c>
      <c r="B106" s="104" t="s">
        <v>277</v>
      </c>
      <c r="C106" s="108">
        <v>29653.175682949688</v>
      </c>
      <c r="D106" s="109">
        <v>1.8</v>
      </c>
      <c r="E106" s="121">
        <f t="shared" si="16"/>
        <v>2.813735431032157</v>
      </c>
      <c r="F106" s="108">
        <v>20.5</v>
      </c>
      <c r="G106" s="108">
        <f t="shared" si="17"/>
        <v>16.468337709430283</v>
      </c>
      <c r="H106" s="111">
        <v>0.47499999999999998</v>
      </c>
      <c r="I106" s="109">
        <v>22.030769230769234</v>
      </c>
      <c r="J106" s="109">
        <v>5.75</v>
      </c>
      <c r="K106" s="109">
        <f t="shared" si="14"/>
        <v>190.109375</v>
      </c>
      <c r="L106" s="109">
        <f t="shared" si="15"/>
        <v>0.22562499999999999</v>
      </c>
      <c r="M106" s="115">
        <v>92307916156.213303</v>
      </c>
      <c r="N106" s="115">
        <v>22072210594.765659</v>
      </c>
      <c r="O106" s="115">
        <v>16244308</v>
      </c>
      <c r="P106" s="115">
        <f t="shared" si="18"/>
        <v>5682.4775888399372</v>
      </c>
      <c r="Q106" s="108">
        <f t="shared" si="19"/>
        <v>5.2183533008888308</v>
      </c>
      <c r="R106" s="108">
        <v>26.751675000000002</v>
      </c>
      <c r="S106" s="108">
        <v>11.767287791059633</v>
      </c>
    </row>
    <row r="107" spans="1:19" x14ac:dyDescent="0.25">
      <c r="A107" s="118">
        <v>60</v>
      </c>
      <c r="B107" s="104" t="s">
        <v>287</v>
      </c>
      <c r="C107" s="108">
        <v>29533.97389276027</v>
      </c>
      <c r="D107" s="109">
        <v>2.8</v>
      </c>
      <c r="E107" s="121">
        <f t="shared" si="16"/>
        <v>4.488202802596005</v>
      </c>
      <c r="F107" s="112">
        <v>25</v>
      </c>
      <c r="G107" s="108">
        <f t="shared" si="17"/>
        <v>10.271546925679592</v>
      </c>
      <c r="H107" s="111">
        <v>0.8</v>
      </c>
      <c r="I107" s="109">
        <v>9.9461538461538463</v>
      </c>
      <c r="J107" s="112">
        <v>10</v>
      </c>
      <c r="K107" s="109">
        <f t="shared" si="14"/>
        <v>1000</v>
      </c>
      <c r="L107" s="109">
        <f t="shared" si="15"/>
        <v>0.64000000000000012</v>
      </c>
      <c r="M107" s="115">
        <v>4457400974.3033543</v>
      </c>
      <c r="N107" s="115">
        <v>2286771260.8992052</v>
      </c>
      <c r="O107" s="115">
        <v>914446</v>
      </c>
      <c r="P107" s="115">
        <f t="shared" si="18"/>
        <v>4874.4277675262992</v>
      </c>
      <c r="Q107" s="108">
        <f t="shared" si="19"/>
        <v>6.0589622620971424</v>
      </c>
      <c r="R107" s="108">
        <v>0.93927749999999999</v>
      </c>
      <c r="S107" s="108">
        <v>8.7484567815041636</v>
      </c>
    </row>
    <row r="108" spans="1:19" x14ac:dyDescent="0.25">
      <c r="A108" s="118">
        <v>73</v>
      </c>
      <c r="B108" s="104" t="s">
        <v>309</v>
      </c>
      <c r="C108" s="108">
        <v>29183.837646821088</v>
      </c>
      <c r="D108" s="109">
        <v>1.9</v>
      </c>
      <c r="E108" s="121">
        <f t="shared" si="16"/>
        <v>4.23541839074863</v>
      </c>
      <c r="F108" s="108">
        <v>15.8</v>
      </c>
      <c r="G108" s="108">
        <f t="shared" si="17"/>
        <v>7.1213267194634042</v>
      </c>
      <c r="H108" s="111">
        <v>0.27400000000000002</v>
      </c>
      <c r="I108" s="108">
        <v>15.86153846153846</v>
      </c>
      <c r="J108" s="109">
        <v>17.982099999999999</v>
      </c>
      <c r="K108" s="109">
        <f t="shared" si="14"/>
        <v>5814.6184964046597</v>
      </c>
      <c r="L108" s="109">
        <f t="shared" si="15"/>
        <v>7.5076000000000018E-2</v>
      </c>
      <c r="M108" s="115">
        <v>62317932759.84922</v>
      </c>
      <c r="N108" s="115">
        <v>11706646185.544781</v>
      </c>
      <c r="O108" s="115">
        <v>15558343.882352941</v>
      </c>
      <c r="P108" s="115">
        <f t="shared" si="18"/>
        <v>4005.4348477625158</v>
      </c>
      <c r="Q108" s="108">
        <f t="shared" si="19"/>
        <v>7.2860597553155886</v>
      </c>
      <c r="R108" s="108">
        <v>11.079604999999999</v>
      </c>
      <c r="S108" s="108">
        <v>22.546382140635188</v>
      </c>
    </row>
    <row r="109" spans="1:19" x14ac:dyDescent="0.25">
      <c r="A109" s="118">
        <v>35</v>
      </c>
      <c r="B109" s="104" t="s">
        <v>172</v>
      </c>
      <c r="C109" s="108">
        <v>27523.773206895465</v>
      </c>
      <c r="D109" s="109">
        <v>3.5</v>
      </c>
      <c r="E109" s="121">
        <f>S109*N109/M109</f>
        <v>12.689261424676245</v>
      </c>
      <c r="F109" s="108">
        <v>55.3</v>
      </c>
      <c r="G109" s="108">
        <f>R109/O109*10000000</f>
        <v>56.624072108221384</v>
      </c>
      <c r="H109" s="111">
        <v>0.23699999999999999</v>
      </c>
      <c r="I109" s="108">
        <v>19.284615384615389</v>
      </c>
      <c r="J109" s="109">
        <v>63.489469999999997</v>
      </c>
      <c r="K109" s="109">
        <f t="shared" si="14"/>
        <v>255920.51734414385</v>
      </c>
      <c r="L109" s="109">
        <f t="shared" si="15"/>
        <v>5.6168999999999997E-2</v>
      </c>
      <c r="M109" s="115">
        <v>11220490791374.262</v>
      </c>
      <c r="N109" s="115">
        <v>2362097053268.7729</v>
      </c>
      <c r="O109" s="115">
        <v>1374502647.0588236</v>
      </c>
      <c r="P109" s="115">
        <f t="shared" si="18"/>
        <v>8163.3096999732925</v>
      </c>
      <c r="Q109" s="108">
        <f t="shared" si="19"/>
        <v>3.3716438820133838</v>
      </c>
      <c r="R109" s="108">
        <v>7782.9936999999991</v>
      </c>
      <c r="S109" s="108">
        <v>60.276837807273473</v>
      </c>
    </row>
    <row r="110" spans="1:19" x14ac:dyDescent="0.25">
      <c r="A110" s="118">
        <v>114</v>
      </c>
      <c r="B110" s="104" t="s">
        <v>384</v>
      </c>
      <c r="C110" s="108">
        <v>27464.679340046103</v>
      </c>
      <c r="D110" s="109">
        <v>2.4</v>
      </c>
      <c r="E110" s="122">
        <f t="shared" si="16"/>
        <v>4.6123866099992892</v>
      </c>
      <c r="F110" s="108">
        <v>13.5</v>
      </c>
      <c r="G110" s="108">
        <f t="shared" si="17"/>
        <v>4.0516769472555874</v>
      </c>
      <c r="H110" s="111">
        <v>0.26800000000000002</v>
      </c>
      <c r="I110" s="108">
        <v>25.807692307692314</v>
      </c>
      <c r="J110" s="112">
        <v>10</v>
      </c>
      <c r="K110" s="109">
        <f t="shared" si="14"/>
        <v>1000</v>
      </c>
      <c r="L110" s="109">
        <f t="shared" si="15"/>
        <v>7.1824000000000013E-2</v>
      </c>
      <c r="M110" s="115">
        <v>6149161315.7355165</v>
      </c>
      <c r="N110" s="115">
        <v>1901131619.2224908</v>
      </c>
      <c r="O110" s="115">
        <v>3964753.411764706</v>
      </c>
      <c r="P110" s="115">
        <f t="shared" si="18"/>
        <v>1550.9568129732775</v>
      </c>
      <c r="Q110" s="108">
        <f t="shared" si="19"/>
        <v>17.708216702304341</v>
      </c>
      <c r="R110" s="108">
        <v>1.6063899999999998</v>
      </c>
      <c r="S110" s="112">
        <f>AVERAGE(S106:S108,S112:S113)</f>
        <v>14.918645836327466</v>
      </c>
    </row>
    <row r="111" spans="1:19" x14ac:dyDescent="0.25">
      <c r="A111" s="118">
        <v>121</v>
      </c>
      <c r="B111" s="104" t="s">
        <v>364</v>
      </c>
      <c r="C111" s="108">
        <v>26240.923288634283</v>
      </c>
      <c r="D111" s="109">
        <v>1.7</v>
      </c>
      <c r="E111" s="121">
        <f t="shared" si="16"/>
        <v>18.483791358203025</v>
      </c>
      <c r="F111" s="108">
        <v>28.4</v>
      </c>
      <c r="G111" s="108">
        <f t="shared" si="17"/>
        <v>9.661931230523912</v>
      </c>
      <c r="H111" s="111">
        <v>0.54200000000000004</v>
      </c>
      <c r="I111" s="108">
        <v>20.684615384615384</v>
      </c>
      <c r="J111" s="109">
        <v>16.5</v>
      </c>
      <c r="K111" s="109">
        <f t="shared" si="14"/>
        <v>4492.125</v>
      </c>
      <c r="L111" s="109">
        <f t="shared" si="15"/>
        <v>0.29376400000000003</v>
      </c>
      <c r="M111" s="115">
        <v>107246335108.84743</v>
      </c>
      <c r="N111" s="115">
        <v>34406944977.569366</v>
      </c>
      <c r="O111" s="115">
        <v>34605558.352941178</v>
      </c>
      <c r="P111" s="115">
        <f t="shared" si="18"/>
        <v>3099.1072016537018</v>
      </c>
      <c r="Q111" s="108">
        <f t="shared" si="19"/>
        <v>8.4672525282868474</v>
      </c>
      <c r="R111" s="108">
        <v>33.435652500000003</v>
      </c>
      <c r="S111" s="108">
        <v>57.613917288389779</v>
      </c>
    </row>
    <row r="112" spans="1:19" x14ac:dyDescent="0.25">
      <c r="A112" s="118">
        <v>143</v>
      </c>
      <c r="B112" s="104" t="s">
        <v>174</v>
      </c>
      <c r="C112" s="108">
        <v>26054.387040059057</v>
      </c>
      <c r="D112" s="109">
        <v>2.2999999999999998</v>
      </c>
      <c r="E112" s="121">
        <f t="shared" si="16"/>
        <v>1.301963359665629</v>
      </c>
      <c r="F112" s="108">
        <v>27.7</v>
      </c>
      <c r="G112" s="108">
        <f t="shared" si="17"/>
        <v>15.912378490369488</v>
      </c>
      <c r="H112" s="111">
        <v>0.69499999999999995</v>
      </c>
      <c r="I112" s="108">
        <v>14.507692307692308</v>
      </c>
      <c r="J112" s="109">
        <v>4.1612710000000002</v>
      </c>
      <c r="K112" s="109">
        <f t="shared" si="14"/>
        <v>72.057302415556904</v>
      </c>
      <c r="L112" s="109">
        <f t="shared" si="15"/>
        <v>0.48302499999999993</v>
      </c>
      <c r="M112" s="115">
        <v>183112414904.09918</v>
      </c>
      <c r="N112" s="115">
        <v>43365451594.243408</v>
      </c>
      <c r="O112" s="115">
        <v>31127471</v>
      </c>
      <c r="P112" s="115">
        <f t="shared" si="18"/>
        <v>5882.6627741167658</v>
      </c>
      <c r="Q112" s="108">
        <f t="shared" si="19"/>
        <v>4.4290125136351897</v>
      </c>
      <c r="R112" s="108">
        <v>49.531210000000002</v>
      </c>
      <c r="S112" s="108">
        <v>5.4975941940075392</v>
      </c>
    </row>
    <row r="113" spans="1:25" x14ac:dyDescent="0.25">
      <c r="A113" s="118">
        <v>4</v>
      </c>
      <c r="B113" s="104" t="s">
        <v>207</v>
      </c>
      <c r="C113" s="108">
        <v>25920.172902255483</v>
      </c>
      <c r="D113" s="109">
        <v>1</v>
      </c>
      <c r="E113" s="121">
        <f t="shared" si="16"/>
        <v>8.4649762698570719</v>
      </c>
      <c r="F113" s="108">
        <v>10.3</v>
      </c>
      <c r="G113" s="108">
        <f t="shared" si="17"/>
        <v>5.1963150618717417</v>
      </c>
      <c r="H113" s="111">
        <v>0.40300000000000002</v>
      </c>
      <c r="I113" s="108">
        <v>24.9</v>
      </c>
      <c r="J113" s="112">
        <v>10</v>
      </c>
      <c r="K113" s="109">
        <f t="shared" si="14"/>
        <v>1000</v>
      </c>
      <c r="L113" s="109">
        <f t="shared" si="15"/>
        <v>0.16240900000000003</v>
      </c>
      <c r="M113" s="115">
        <v>81104771813.914108</v>
      </c>
      <c r="N113" s="115">
        <v>26371780612.114464</v>
      </c>
      <c r="O113" s="115">
        <v>28383498.352941178</v>
      </c>
      <c r="P113" s="115">
        <f t="shared" si="18"/>
        <v>2857.4621354069204</v>
      </c>
      <c r="Q113" s="108">
        <f t="shared" si="19"/>
        <v>9.0710468499573977</v>
      </c>
      <c r="R113" s="108">
        <v>14.74896</v>
      </c>
      <c r="S113" s="108">
        <v>26.033508274430798</v>
      </c>
    </row>
    <row r="114" spans="1:25" x14ac:dyDescent="0.25">
      <c r="A114" s="118">
        <v>19</v>
      </c>
      <c r="B114" s="104" t="s">
        <v>241</v>
      </c>
      <c r="C114" s="108">
        <v>24988.429905038211</v>
      </c>
      <c r="D114" s="109">
        <v>4.8</v>
      </c>
      <c r="E114" s="122">
        <f t="shared" si="16"/>
        <v>9.3203261399942861</v>
      </c>
      <c r="F114" s="112">
        <v>25</v>
      </c>
      <c r="G114" s="108">
        <f t="shared" si="17"/>
        <v>87.041302253769217</v>
      </c>
      <c r="H114" s="111">
        <v>0.90100000000000002</v>
      </c>
      <c r="I114" s="108">
        <v>14.846153846153843</v>
      </c>
      <c r="J114" s="112">
        <v>15</v>
      </c>
      <c r="K114" s="109">
        <f t="shared" si="14"/>
        <v>3375</v>
      </c>
      <c r="L114" s="109">
        <f t="shared" si="15"/>
        <v>0.81180099999999999</v>
      </c>
      <c r="M114" s="115">
        <v>2059123512.437629</v>
      </c>
      <c r="N114" s="115">
        <v>716146300.91021025</v>
      </c>
      <c r="O114" s="115">
        <v>739579.3529411765</v>
      </c>
      <c r="P114" s="115">
        <f t="shared" si="18"/>
        <v>2784.1819870293275</v>
      </c>
      <c r="Q114" s="108">
        <f t="shared" si="19"/>
        <v>8.9751424373305486</v>
      </c>
      <c r="R114" s="108">
        <v>6.4373950000000004</v>
      </c>
      <c r="S114" s="112">
        <f>AVERAGE(S111:S113,S116:S117)</f>
        <v>26.798578271027782</v>
      </c>
      <c r="T114" s="62"/>
      <c r="U114" s="62"/>
      <c r="V114" s="62"/>
      <c r="W114" s="62"/>
      <c r="X114" s="62"/>
      <c r="Y114" s="62"/>
    </row>
    <row r="115" spans="1:25" x14ac:dyDescent="0.25">
      <c r="A115" s="118">
        <v>38</v>
      </c>
      <c r="B115" s="104" t="s">
        <v>256</v>
      </c>
      <c r="C115" s="108">
        <v>24406.90539516056</v>
      </c>
      <c r="D115" s="109">
        <v>1.1000000000000001</v>
      </c>
      <c r="E115" s="121">
        <f t="shared" si="16"/>
        <v>37.600514113632656</v>
      </c>
      <c r="F115" s="112">
        <v>20</v>
      </c>
      <c r="G115" s="108">
        <f t="shared" si="17"/>
        <v>4.1710970351955394</v>
      </c>
      <c r="H115" s="111">
        <v>0.19</v>
      </c>
      <c r="I115" s="108">
        <v>27.423076923076923</v>
      </c>
      <c r="J115" s="112">
        <v>5</v>
      </c>
      <c r="K115" s="109">
        <f t="shared" si="14"/>
        <v>125</v>
      </c>
      <c r="L115" s="109">
        <f t="shared" si="15"/>
        <v>3.61E-2</v>
      </c>
      <c r="M115" s="115">
        <v>10513466277.851782</v>
      </c>
      <c r="N115" s="115">
        <v>5465281507.5258856</v>
      </c>
      <c r="O115" s="115">
        <v>5058944.8823529407</v>
      </c>
      <c r="P115" s="115">
        <f t="shared" si="18"/>
        <v>2078.1934815154414</v>
      </c>
      <c r="Q115" s="108">
        <f t="shared" si="19"/>
        <v>11.744289264810309</v>
      </c>
      <c r="R115" s="108">
        <v>2.1101349999999996</v>
      </c>
      <c r="S115" s="108">
        <v>72.331450195055581</v>
      </c>
    </row>
    <row r="116" spans="1:25" x14ac:dyDescent="0.25">
      <c r="A116" s="118">
        <v>53</v>
      </c>
      <c r="B116" s="104" t="s">
        <v>442</v>
      </c>
      <c r="C116" s="108">
        <v>23690.290665565128</v>
      </c>
      <c r="D116" s="109">
        <v>2</v>
      </c>
      <c r="E116" s="121">
        <f t="shared" si="16"/>
        <v>4.3403874863680771</v>
      </c>
      <c r="F116" s="108">
        <v>21.8</v>
      </c>
      <c r="G116" s="108">
        <f t="shared" si="17"/>
        <v>10.516710267752831</v>
      </c>
      <c r="H116" s="111">
        <v>0.104</v>
      </c>
      <c r="I116" s="108">
        <v>22.384615384615383</v>
      </c>
      <c r="J116" s="112">
        <v>15</v>
      </c>
      <c r="K116" s="109">
        <f t="shared" si="14"/>
        <v>3375</v>
      </c>
      <c r="L116" s="109">
        <f t="shared" si="15"/>
        <v>1.0815999999999999E-2</v>
      </c>
      <c r="M116" s="115">
        <v>23489939571.671299</v>
      </c>
      <c r="N116" s="115">
        <v>6718008252.932704</v>
      </c>
      <c r="O116" s="115">
        <v>6213192.9411764704</v>
      </c>
      <c r="P116" s="115">
        <f t="shared" si="18"/>
        <v>3780.6550986043371</v>
      </c>
      <c r="Q116" s="108">
        <f t="shared" si="19"/>
        <v>6.266186691907075</v>
      </c>
      <c r="R116" s="108">
        <v>6.5342349999999998</v>
      </c>
      <c r="S116" s="108">
        <v>15.1764386011161</v>
      </c>
    </row>
    <row r="117" spans="1:25" x14ac:dyDescent="0.25">
      <c r="A117" s="118">
        <v>83</v>
      </c>
      <c r="B117" s="104" t="s">
        <v>175</v>
      </c>
      <c r="C117" s="108">
        <v>23387.840494564818</v>
      </c>
      <c r="D117" s="109">
        <v>3.7</v>
      </c>
      <c r="E117" s="121">
        <f t="shared" si="16"/>
        <v>6.4694743823460845</v>
      </c>
      <c r="F117" s="108">
        <v>30.3</v>
      </c>
      <c r="G117" s="108">
        <f t="shared" si="17"/>
        <v>10.749104796746614</v>
      </c>
      <c r="H117" s="111">
        <v>0.39</v>
      </c>
      <c r="I117" s="108">
        <v>12.792307692307693</v>
      </c>
      <c r="J117" s="109">
        <v>4.6373189999999997</v>
      </c>
      <c r="K117" s="109">
        <f t="shared" si="14"/>
        <v>99.724281461562711</v>
      </c>
      <c r="L117" s="109">
        <f t="shared" si="15"/>
        <v>0.15210000000000001</v>
      </c>
      <c r="M117" s="115">
        <v>860408522415.92493</v>
      </c>
      <c r="N117" s="115">
        <v>187601013225.35901</v>
      </c>
      <c r="O117" s="115">
        <v>257962218.94117647</v>
      </c>
      <c r="P117" s="115">
        <f t="shared" si="18"/>
        <v>3335.4051843232332</v>
      </c>
      <c r="Q117" s="108">
        <f t="shared" si="19"/>
        <v>7.0119938064767089</v>
      </c>
      <c r="R117" s="108">
        <v>277.2862925</v>
      </c>
      <c r="S117" s="108">
        <v>29.671432997194682</v>
      </c>
    </row>
    <row r="118" spans="1:25" x14ac:dyDescent="0.25">
      <c r="A118" s="118">
        <v>118</v>
      </c>
      <c r="B118" s="104" t="s">
        <v>161</v>
      </c>
      <c r="C118" s="108">
        <v>22495.856060798906</v>
      </c>
      <c r="D118" s="109">
        <v>2.2000000000000002</v>
      </c>
      <c r="E118" s="121">
        <f t="shared" si="16"/>
        <v>12.108450732249201</v>
      </c>
      <c r="F118" s="108">
        <v>30.3</v>
      </c>
      <c r="G118" s="108">
        <f t="shared" si="17"/>
        <v>21.167294449098144</v>
      </c>
      <c r="H118" s="111">
        <v>0.82899999999999996</v>
      </c>
      <c r="I118" s="108">
        <v>11.799999999999999</v>
      </c>
      <c r="J118" s="109">
        <v>14.08897</v>
      </c>
      <c r="K118" s="109">
        <f t="shared" si="14"/>
        <v>2796.6475220141501</v>
      </c>
      <c r="L118" s="109">
        <f t="shared" si="15"/>
        <v>0.68724099999999988</v>
      </c>
      <c r="M118" s="115">
        <v>7805040192.4429693</v>
      </c>
      <c r="N118" s="115">
        <v>2660194015.4403143</v>
      </c>
      <c r="O118" s="115">
        <v>2760682.2941176472</v>
      </c>
      <c r="P118" s="115">
        <f t="shared" si="18"/>
        <v>2827.2142031966664</v>
      </c>
      <c r="Q118" s="108">
        <f t="shared" si="19"/>
        <v>7.9568983614199995</v>
      </c>
      <c r="R118" s="108">
        <v>5.8436175000000006</v>
      </c>
      <c r="S118" s="108">
        <v>35.52633532925897</v>
      </c>
      <c r="T118" s="62"/>
      <c r="U118" s="62"/>
      <c r="V118" s="62"/>
      <c r="W118" s="62"/>
      <c r="X118" s="62"/>
      <c r="Y118" s="62"/>
    </row>
    <row r="119" spans="1:25" x14ac:dyDescent="0.25">
      <c r="A119" s="118">
        <v>89</v>
      </c>
      <c r="B119" s="104" t="s">
        <v>331</v>
      </c>
      <c r="C119" s="108">
        <v>21865.718540162892</v>
      </c>
      <c r="D119" s="109">
        <v>2.1</v>
      </c>
      <c r="E119" s="121">
        <f t="shared" si="16"/>
        <v>0.41013887816509287</v>
      </c>
      <c r="F119" s="108">
        <v>27.1</v>
      </c>
      <c r="G119" s="108">
        <f t="shared" si="17"/>
        <v>11.827180841526108</v>
      </c>
      <c r="H119" s="111">
        <v>0.85199999999999998</v>
      </c>
      <c r="I119" s="108">
        <v>12.515384615384615</v>
      </c>
      <c r="J119" s="112">
        <v>15</v>
      </c>
      <c r="K119" s="109">
        <f t="shared" si="14"/>
        <v>3375</v>
      </c>
      <c r="L119" s="109">
        <f t="shared" si="15"/>
        <v>0.72590399999999999</v>
      </c>
      <c r="M119" s="115">
        <v>14302478020.291542</v>
      </c>
      <c r="N119" s="115">
        <v>4454120721.0652828</v>
      </c>
      <c r="O119" s="115">
        <v>2780277.9411764704</v>
      </c>
      <c r="P119" s="115">
        <f t="shared" si="18"/>
        <v>5144.261948947259</v>
      </c>
      <c r="Q119" s="108">
        <f t="shared" si="19"/>
        <v>4.2505064394393006</v>
      </c>
      <c r="R119" s="108">
        <v>3.2882850000000001</v>
      </c>
      <c r="S119" s="108">
        <v>1.3169832291434418</v>
      </c>
    </row>
    <row r="120" spans="1:25" x14ac:dyDescent="0.25">
      <c r="A120" s="118">
        <v>156</v>
      </c>
      <c r="B120" s="104" t="s">
        <v>496</v>
      </c>
      <c r="C120" s="109">
        <v>20793.332424541415</v>
      </c>
      <c r="D120" s="109">
        <v>2.7</v>
      </c>
      <c r="E120" s="122">
        <f t="shared" si="16"/>
        <v>7.320238725536413</v>
      </c>
      <c r="F120" s="112">
        <v>17</v>
      </c>
      <c r="G120" s="108">
        <f t="shared" si="17"/>
        <v>7.5052970249177431</v>
      </c>
      <c r="H120" s="127">
        <v>0.35</v>
      </c>
      <c r="I120" s="108">
        <v>14.253846153846156</v>
      </c>
      <c r="J120" s="112">
        <v>10</v>
      </c>
      <c r="K120" s="109">
        <f t="shared" si="14"/>
        <v>1000</v>
      </c>
      <c r="L120" s="109">
        <f t="shared" si="15"/>
        <v>0.12249999999999998</v>
      </c>
      <c r="M120" s="115">
        <v>826338317.15155363</v>
      </c>
      <c r="N120" s="115">
        <v>224690225.30842236</v>
      </c>
      <c r="O120" s="115">
        <v>205081.82352941178</v>
      </c>
      <c r="P120" s="115">
        <f t="shared" si="18"/>
        <v>4029.3103646654695</v>
      </c>
      <c r="Q120" s="108">
        <f t="shared" si="19"/>
        <v>5.1605189331866637</v>
      </c>
      <c r="R120" s="108">
        <v>0.15391999999999997</v>
      </c>
      <c r="S120" s="112">
        <f>AVERAGE(S116:S119,S121:S122)</f>
        <v>26.921481525527899</v>
      </c>
    </row>
    <row r="121" spans="1:25" x14ac:dyDescent="0.25">
      <c r="A121" s="118">
        <v>28</v>
      </c>
      <c r="B121" s="104" t="s">
        <v>261</v>
      </c>
      <c r="C121" s="108">
        <v>20037.110326540893</v>
      </c>
      <c r="D121" s="109">
        <v>1.3</v>
      </c>
      <c r="E121" s="121">
        <f t="shared" si="16"/>
        <v>0.23404751761323328</v>
      </c>
      <c r="F121" s="108">
        <v>23.3</v>
      </c>
      <c r="G121" s="108">
        <f t="shared" si="17"/>
        <v>5.8541604025459799</v>
      </c>
      <c r="H121" s="111">
        <v>0.81499999999999995</v>
      </c>
      <c r="I121" s="108">
        <v>24.415384615384617</v>
      </c>
      <c r="J121" s="112">
        <v>13</v>
      </c>
      <c r="K121" s="109">
        <f t="shared" si="14"/>
        <v>2197</v>
      </c>
      <c r="L121" s="109">
        <f t="shared" si="15"/>
        <v>0.66422499999999995</v>
      </c>
      <c r="M121" s="115">
        <v>1799673138.301383</v>
      </c>
      <c r="N121" s="115">
        <v>689093787.18619442</v>
      </c>
      <c r="O121" s="115">
        <v>552086</v>
      </c>
      <c r="P121" s="115">
        <f t="shared" si="18"/>
        <v>3259.7695618099046</v>
      </c>
      <c r="Q121" s="108">
        <f t="shared" si="19"/>
        <v>6.1467873561638493</v>
      </c>
      <c r="R121" s="108">
        <v>0.32319999999999999</v>
      </c>
      <c r="S121" s="108">
        <v>0.61125065755504238</v>
      </c>
    </row>
    <row r="122" spans="1:25" x14ac:dyDescent="0.25">
      <c r="A122" s="118">
        <v>144</v>
      </c>
      <c r="B122" s="104" t="s">
        <v>412</v>
      </c>
      <c r="C122" s="108">
        <v>19785.964025666908</v>
      </c>
      <c r="D122" s="109">
        <v>1.3</v>
      </c>
      <c r="E122" s="121">
        <f t="shared" si="16"/>
        <v>22.556086065838102</v>
      </c>
      <c r="F122" s="108">
        <v>32.200000000000003</v>
      </c>
      <c r="G122" s="108">
        <f t="shared" si="17"/>
        <v>9.3649020896936435</v>
      </c>
      <c r="H122" s="111">
        <v>0.39200000000000002</v>
      </c>
      <c r="I122" s="108">
        <v>11.223076923076924</v>
      </c>
      <c r="J122" s="109">
        <v>5.3309850000000001</v>
      </c>
      <c r="K122" s="109">
        <f t="shared" si="14"/>
        <v>151.50340081435343</v>
      </c>
      <c r="L122" s="109">
        <f t="shared" si="15"/>
        <v>0.15366400000000002</v>
      </c>
      <c r="M122" s="115">
        <v>307897855312.362</v>
      </c>
      <c r="N122" s="115">
        <v>87659748348.238342</v>
      </c>
      <c r="O122" s="115">
        <v>103315020.35294117</v>
      </c>
      <c r="P122" s="115">
        <f t="shared" si="18"/>
        <v>2980.1848197922441</v>
      </c>
      <c r="Q122" s="108">
        <f t="shared" si="19"/>
        <v>6.6391734815447574</v>
      </c>
      <c r="R122" s="108">
        <v>96.753505000000004</v>
      </c>
      <c r="S122" s="108">
        <v>79.226448338899147</v>
      </c>
    </row>
    <row r="123" spans="1:25" x14ac:dyDescent="0.25">
      <c r="A123" s="118">
        <v>157</v>
      </c>
      <c r="B123" s="104" t="s">
        <v>449</v>
      </c>
      <c r="C123" s="109">
        <v>19347.412740346263</v>
      </c>
      <c r="D123" s="109">
        <v>0.9</v>
      </c>
      <c r="E123" s="122">
        <f t="shared" ref="E123:E154" si="20">S123*N123/M123</f>
        <v>11.143528104830441</v>
      </c>
      <c r="F123" s="112">
        <v>25</v>
      </c>
      <c r="G123" s="108">
        <f t="shared" si="17"/>
        <v>3.8828568464292497</v>
      </c>
      <c r="H123" s="127">
        <v>0.3</v>
      </c>
      <c r="I123" s="108">
        <v>26.807692307692307</v>
      </c>
      <c r="J123" s="112">
        <v>20</v>
      </c>
      <c r="K123" s="109">
        <f t="shared" si="14"/>
        <v>8000</v>
      </c>
      <c r="L123" s="109">
        <f t="shared" si="15"/>
        <v>0.09</v>
      </c>
      <c r="M123" s="115">
        <v>263896382.9656927</v>
      </c>
      <c r="N123" s="120">
        <f>M123*0.4</f>
        <v>105558553.18627709</v>
      </c>
      <c r="O123" s="115">
        <v>200709.17647058822</v>
      </c>
      <c r="P123" s="115">
        <f t="shared" si="18"/>
        <v>1314.8197187903058</v>
      </c>
      <c r="Q123" s="108">
        <f t="shared" si="19"/>
        <v>14.714878750180873</v>
      </c>
      <c r="R123" s="108">
        <v>7.7932499999999988E-2</v>
      </c>
      <c r="S123" s="112">
        <f>AVERAGE(S121:S122,S124)</f>
        <v>27.858820262076097</v>
      </c>
    </row>
    <row r="124" spans="1:25" x14ac:dyDescent="0.25">
      <c r="A124" s="118">
        <v>20</v>
      </c>
      <c r="B124" s="104" t="s">
        <v>235</v>
      </c>
      <c r="C124" s="108">
        <v>19141.299589052116</v>
      </c>
      <c r="D124" s="109">
        <v>3</v>
      </c>
      <c r="E124" s="121">
        <f t="shared" si="20"/>
        <v>1.0578594470915232</v>
      </c>
      <c r="F124" s="108">
        <v>21.4</v>
      </c>
      <c r="G124" s="108">
        <f t="shared" si="17"/>
        <v>8.7241614339260778</v>
      </c>
      <c r="H124" s="111">
        <v>0.36399999999999999</v>
      </c>
      <c r="I124" s="108">
        <v>18.938461538461542</v>
      </c>
      <c r="J124" s="109">
        <v>8.5147560000000002</v>
      </c>
      <c r="K124" s="109">
        <f t="shared" si="14"/>
        <v>617.3289185711327</v>
      </c>
      <c r="L124" s="109">
        <f t="shared" si="15"/>
        <v>0.132496</v>
      </c>
      <c r="M124" s="115">
        <v>31717548153.73959</v>
      </c>
      <c r="N124" s="115">
        <v>8974283423.1332417</v>
      </c>
      <c r="O124" s="115">
        <v>11076104.647058824</v>
      </c>
      <c r="P124" s="115">
        <f t="shared" si="18"/>
        <v>2863.6013440123957</v>
      </c>
      <c r="Q124" s="108">
        <f t="shared" si="19"/>
        <v>6.6843450919155805</v>
      </c>
      <c r="R124" s="108">
        <v>9.6629725000000004</v>
      </c>
      <c r="S124" s="109">
        <v>3.7387617897741059</v>
      </c>
    </row>
    <row r="125" spans="1:25" x14ac:dyDescent="0.25">
      <c r="A125" s="118">
        <v>172</v>
      </c>
      <c r="B125" s="104" t="s">
        <v>433</v>
      </c>
      <c r="C125" s="108">
        <v>18781.014309210572</v>
      </c>
      <c r="D125" s="109">
        <v>1.2</v>
      </c>
      <c r="E125" s="122">
        <f t="shared" si="20"/>
        <v>8.4040417026012548</v>
      </c>
      <c r="F125" s="112">
        <v>14</v>
      </c>
      <c r="G125" s="108">
        <f t="shared" ref="G125:G156" si="21">R125/O125*10000000</f>
        <v>3.6541870385906581</v>
      </c>
      <c r="H125" s="111">
        <v>0.14299999999999999</v>
      </c>
      <c r="I125" s="108">
        <v>24.476923076923075</v>
      </c>
      <c r="J125" s="112">
        <v>5</v>
      </c>
      <c r="K125" s="109">
        <f t="shared" si="14"/>
        <v>125</v>
      </c>
      <c r="L125" s="109">
        <f t="shared" si="15"/>
        <v>2.0448999999999995E-2</v>
      </c>
      <c r="M125" s="115">
        <v>52158312442.196587</v>
      </c>
      <c r="N125" s="115">
        <v>33173706131.834473</v>
      </c>
      <c r="O125" s="115">
        <v>38885769.529411763</v>
      </c>
      <c r="P125" s="115">
        <f t="shared" si="18"/>
        <v>1341.321338716107</v>
      </c>
      <c r="Q125" s="108">
        <f t="shared" si="19"/>
        <v>14.001875439622456</v>
      </c>
      <c r="R125" s="108">
        <v>14.209587500000001</v>
      </c>
      <c r="S125" s="112">
        <f>AVERAGE(S124,S126)</f>
        <v>13.213495988646301</v>
      </c>
    </row>
    <row r="126" spans="1:25" x14ac:dyDescent="0.25">
      <c r="A126" s="118">
        <v>176</v>
      </c>
      <c r="B126" s="104" t="s">
        <v>527</v>
      </c>
      <c r="C126" s="108">
        <v>18662.727209988967</v>
      </c>
      <c r="D126" s="109">
        <v>1.3</v>
      </c>
      <c r="E126" s="121">
        <f t="shared" si="20"/>
        <v>9.6841882647224189</v>
      </c>
      <c r="F126" s="112">
        <v>10</v>
      </c>
      <c r="G126" s="108">
        <f t="shared" si="21"/>
        <v>6.2167249731381524</v>
      </c>
      <c r="H126" s="111">
        <v>6.0999999999999999E-2</v>
      </c>
      <c r="I126" s="108">
        <v>22</v>
      </c>
      <c r="J126" s="112">
        <v>3</v>
      </c>
      <c r="K126" s="109">
        <f t="shared" si="14"/>
        <v>27</v>
      </c>
      <c r="L126" s="109">
        <f t="shared" si="15"/>
        <v>3.7209999999999999E-3</v>
      </c>
      <c r="M126" s="115">
        <v>22320705329.633293</v>
      </c>
      <c r="N126" s="115">
        <v>9527314860.0403881</v>
      </c>
      <c r="O126" s="115">
        <v>21016467.764705881</v>
      </c>
      <c r="P126" s="115">
        <f t="shared" si="18"/>
        <v>1062.0578862028228</v>
      </c>
      <c r="Q126" s="108">
        <f t="shared" si="19"/>
        <v>17.572231657460634</v>
      </c>
      <c r="R126" s="108">
        <v>13.065360000000002</v>
      </c>
      <c r="S126" s="108">
        <v>22.688230187518496</v>
      </c>
      <c r="T126" s="62"/>
      <c r="U126" s="62"/>
      <c r="V126" s="62"/>
      <c r="W126" s="62"/>
      <c r="X126" s="62"/>
      <c r="Y126" s="62"/>
    </row>
    <row r="127" spans="1:25" x14ac:dyDescent="0.25">
      <c r="A127" s="118">
        <v>82</v>
      </c>
      <c r="B127" s="104" t="s">
        <v>179</v>
      </c>
      <c r="C127" s="108">
        <v>18563.983319913255</v>
      </c>
      <c r="D127" s="109">
        <v>1.1000000000000001</v>
      </c>
      <c r="E127" s="121">
        <f t="shared" si="20"/>
        <v>7.3982797428592804</v>
      </c>
      <c r="F127" s="108">
        <v>38.1</v>
      </c>
      <c r="G127" s="108">
        <f t="shared" si="21"/>
        <v>10.007213872135225</v>
      </c>
      <c r="H127" s="111">
        <v>0.41499999999999998</v>
      </c>
      <c r="I127" s="108">
        <v>16.407692307692308</v>
      </c>
      <c r="J127" s="109">
        <v>16.67484</v>
      </c>
      <c r="K127" s="109">
        <f t="shared" si="14"/>
        <v>4636.4440814556356</v>
      </c>
      <c r="L127" s="109">
        <f t="shared" si="15"/>
        <v>0.17222499999999999</v>
      </c>
      <c r="M127" s="115">
        <v>2129186220100.8323</v>
      </c>
      <c r="N127" s="115">
        <v>443028278254.88843</v>
      </c>
      <c r="O127" s="115">
        <v>1318160768.1764705</v>
      </c>
      <c r="P127" s="115">
        <f t="shared" si="18"/>
        <v>1615.2705129028575</v>
      </c>
      <c r="Q127" s="108">
        <f t="shared" si="19"/>
        <v>11.492801466765645</v>
      </c>
      <c r="R127" s="108">
        <v>1319.1116724999999</v>
      </c>
      <c r="S127" s="108">
        <v>35.556004106546659</v>
      </c>
    </row>
    <row r="128" spans="1:25" x14ac:dyDescent="0.25">
      <c r="A128" s="118">
        <v>183</v>
      </c>
      <c r="B128" s="104" t="s">
        <v>474</v>
      </c>
      <c r="C128" s="108">
        <v>18353.916516391375</v>
      </c>
      <c r="D128" s="109">
        <v>3.4</v>
      </c>
      <c r="E128" s="121">
        <f t="shared" si="20"/>
        <v>3.9353078471771017</v>
      </c>
      <c r="F128" s="112">
        <v>20</v>
      </c>
      <c r="G128" s="108">
        <f t="shared" si="21"/>
        <v>6.3941161392398076</v>
      </c>
      <c r="H128" s="127">
        <v>0.25</v>
      </c>
      <c r="I128" s="108">
        <v>13.584615384615384</v>
      </c>
      <c r="J128" s="112">
        <v>9</v>
      </c>
      <c r="K128" s="109">
        <f t="shared" si="14"/>
        <v>729</v>
      </c>
      <c r="L128" s="109">
        <f t="shared" si="15"/>
        <v>6.25E-2</v>
      </c>
      <c r="M128" s="115">
        <v>441198776.37359399</v>
      </c>
      <c r="N128" s="115">
        <v>74025429.784140825</v>
      </c>
      <c r="O128" s="115">
        <v>106480.70588235294</v>
      </c>
      <c r="P128" s="115">
        <f t="shared" si="18"/>
        <v>4143.4621673250376</v>
      </c>
      <c r="Q128" s="108">
        <f t="shared" si="19"/>
        <v>4.4296088090603734</v>
      </c>
      <c r="R128" s="108">
        <v>6.8085000000000007E-2</v>
      </c>
      <c r="S128" s="108">
        <v>23.454818322445103</v>
      </c>
    </row>
    <row r="129" spans="1:25" x14ac:dyDescent="0.25">
      <c r="A129" s="118">
        <v>132</v>
      </c>
      <c r="B129" s="104" t="s">
        <v>178</v>
      </c>
      <c r="C129" s="108">
        <v>17764.726732053557</v>
      </c>
      <c r="D129" s="109">
        <v>0.9</v>
      </c>
      <c r="E129" s="121">
        <f t="shared" si="20"/>
        <v>19.060898384784878</v>
      </c>
      <c r="F129" s="108">
        <v>18.399999999999999</v>
      </c>
      <c r="G129" s="108">
        <f t="shared" si="21"/>
        <v>1.6270281448551172</v>
      </c>
      <c r="H129" s="111">
        <v>0.249</v>
      </c>
      <c r="I129" s="108">
        <v>22.723076923076921</v>
      </c>
      <c r="J129" s="109">
        <v>13.006349999999999</v>
      </c>
      <c r="K129" s="109">
        <f t="shared" si="14"/>
        <v>2200.2210228335475</v>
      </c>
      <c r="L129" s="109">
        <f t="shared" si="15"/>
        <v>6.2001000000000001E-2</v>
      </c>
      <c r="M129" s="115">
        <v>454407208460.72589</v>
      </c>
      <c r="N129" s="120">
        <f>M129*0.4</f>
        <v>181762883384.29037</v>
      </c>
      <c r="O129" s="115">
        <v>184693839.47058824</v>
      </c>
      <c r="P129" s="115">
        <f t="shared" si="18"/>
        <v>2460.3268293260448</v>
      </c>
      <c r="Q129" s="108">
        <f t="shared" si="19"/>
        <v>7.220474337110665</v>
      </c>
      <c r="R129" s="108">
        <v>30.050207500000003</v>
      </c>
      <c r="S129" s="108">
        <v>47.652245961962187</v>
      </c>
    </row>
    <row r="130" spans="1:25" x14ac:dyDescent="0.25">
      <c r="A130" s="118">
        <v>195</v>
      </c>
      <c r="B130" s="104" t="s">
        <v>176</v>
      </c>
      <c r="C130" s="108">
        <v>17251.588421453464</v>
      </c>
      <c r="D130" s="109">
        <v>2.1</v>
      </c>
      <c r="E130" s="121">
        <f t="shared" si="20"/>
        <v>4.9928766380949758</v>
      </c>
      <c r="F130" s="108">
        <v>26.2</v>
      </c>
      <c r="G130" s="108">
        <f t="shared" si="21"/>
        <v>19.990394597363135</v>
      </c>
      <c r="H130" s="111">
        <v>0.158</v>
      </c>
      <c r="I130" s="108">
        <v>11.207692307692307</v>
      </c>
      <c r="J130" s="109">
        <v>13.866669999999999</v>
      </c>
      <c r="K130" s="109">
        <f t="shared" si="14"/>
        <v>2666.3462191412023</v>
      </c>
      <c r="L130" s="109">
        <f t="shared" si="15"/>
        <v>2.4964E-2</v>
      </c>
      <c r="M130" s="115">
        <v>86533708297.712036</v>
      </c>
      <c r="N130" s="115">
        <v>13590743729.712265</v>
      </c>
      <c r="O130" s="115">
        <v>31405579.411764707</v>
      </c>
      <c r="P130" s="115">
        <f t="shared" ref="P130:P161" si="22">M130/O130</f>
        <v>2755.3609873949986</v>
      </c>
      <c r="Q130" s="108">
        <f t="shared" ref="Q130:Q161" si="23">C130/(M130/O130)</f>
        <v>6.2610991809692553</v>
      </c>
      <c r="R130" s="108">
        <v>62.780992500000004</v>
      </c>
      <c r="S130" s="108">
        <v>31.790175663662442</v>
      </c>
    </row>
    <row r="131" spans="1:25" x14ac:dyDescent="0.25">
      <c r="A131" s="118">
        <v>198</v>
      </c>
      <c r="B131" s="104" t="s">
        <v>522</v>
      </c>
      <c r="C131" s="108">
        <v>16977.655059169017</v>
      </c>
      <c r="D131" s="109">
        <v>2.2999999999999998</v>
      </c>
      <c r="E131" s="121">
        <f t="shared" si="20"/>
        <v>39.522308358131177</v>
      </c>
      <c r="F131" s="108">
        <v>36</v>
      </c>
      <c r="G131" s="108">
        <f t="shared" si="21"/>
        <v>25.479597294605888</v>
      </c>
      <c r="H131" s="111">
        <v>0.34499999999999997</v>
      </c>
      <c r="I131" s="108">
        <v>26.107692307692307</v>
      </c>
      <c r="J131" s="109">
        <v>27.66667</v>
      </c>
      <c r="K131" s="109">
        <f t="shared" ref="K131:K183" si="24">J131^3</f>
        <v>21177.303950741662</v>
      </c>
      <c r="L131" s="109">
        <f t="shared" ref="L131:L183" si="25">H131^2</f>
        <v>0.11902499999999998</v>
      </c>
      <c r="M131" s="115">
        <v>249518714388.87347</v>
      </c>
      <c r="N131" s="115">
        <v>181886091626.02905</v>
      </c>
      <c r="O131" s="115">
        <v>92035980.705882356</v>
      </c>
      <c r="P131" s="115">
        <f t="shared" si="22"/>
        <v>2711.0996425002054</v>
      </c>
      <c r="Q131" s="108">
        <f t="shared" si="23"/>
        <v>6.2622763077464905</v>
      </c>
      <c r="R131" s="108">
        <v>234.5039725</v>
      </c>
      <c r="S131" s="108">
        <v>54.218304890940153</v>
      </c>
    </row>
    <row r="132" spans="1:25" x14ac:dyDescent="0.25">
      <c r="A132" s="118">
        <v>98</v>
      </c>
      <c r="B132" s="104" t="s">
        <v>4217</v>
      </c>
      <c r="C132" s="108">
        <v>16725.153725853103</v>
      </c>
      <c r="D132" s="109">
        <v>1.7</v>
      </c>
      <c r="E132" s="121">
        <f t="shared" si="20"/>
        <v>5.3934945962348237</v>
      </c>
      <c r="F132" s="108">
        <v>18.3</v>
      </c>
      <c r="G132" s="108">
        <f t="shared" si="21"/>
        <v>11.381831565029657</v>
      </c>
      <c r="H132" s="111">
        <v>0.28299999999999997</v>
      </c>
      <c r="I132" s="108">
        <v>15.330769230769231</v>
      </c>
      <c r="J132" s="112">
        <v>18</v>
      </c>
      <c r="K132" s="109">
        <f t="shared" si="24"/>
        <v>5832</v>
      </c>
      <c r="L132" s="109">
        <f t="shared" si="25"/>
        <v>8.008899999999998E-2</v>
      </c>
      <c r="M132" s="115">
        <v>14326845574.284986</v>
      </c>
      <c r="N132" s="115">
        <v>3551984896.7518058</v>
      </c>
      <c r="O132" s="115">
        <v>6814667.7058823528</v>
      </c>
      <c r="P132" s="115">
        <f t="shared" si="22"/>
        <v>2102.3542442015473</v>
      </c>
      <c r="Q132" s="108">
        <f t="shared" si="23"/>
        <v>7.955440322192298</v>
      </c>
      <c r="R132" s="108">
        <v>7.7563400000000007</v>
      </c>
      <c r="S132" s="108">
        <v>21.754530616574357</v>
      </c>
    </row>
    <row r="133" spans="1:25" x14ac:dyDescent="0.25">
      <c r="A133" s="118">
        <v>199</v>
      </c>
      <c r="B133" s="104" t="s">
        <v>523</v>
      </c>
      <c r="C133" s="112">
        <v>16344.400289164038</v>
      </c>
      <c r="D133" s="109">
        <v>0.6</v>
      </c>
      <c r="E133" s="121">
        <f t="shared" si="20"/>
        <v>2.2978518811491924</v>
      </c>
      <c r="F133" s="112">
        <v>15</v>
      </c>
      <c r="G133" s="108">
        <f t="shared" si="21"/>
        <v>0.85542758589319356</v>
      </c>
      <c r="H133" s="111">
        <v>6.3E-2</v>
      </c>
      <c r="I133" s="108">
        <v>24.938461538461539</v>
      </c>
      <c r="J133" s="112">
        <v>8</v>
      </c>
      <c r="K133" s="109">
        <f t="shared" si="24"/>
        <v>512</v>
      </c>
      <c r="L133" s="109">
        <f t="shared" si="25"/>
        <v>3.9690000000000003E-3</v>
      </c>
      <c r="M133" s="115">
        <v>51322516610.963875</v>
      </c>
      <c r="N133" s="115">
        <v>11334744523.146833</v>
      </c>
      <c r="O133" s="115">
        <v>28514979.411764707</v>
      </c>
      <c r="P133" s="115">
        <f t="shared" si="22"/>
        <v>1799.8440703691772</v>
      </c>
      <c r="Q133" s="108">
        <f t="shared" si="23"/>
        <v>9.0810090486402721</v>
      </c>
      <c r="R133" s="108">
        <v>2.4392499999999999</v>
      </c>
      <c r="S133" s="108">
        <v>10.404428710235544</v>
      </c>
    </row>
    <row r="134" spans="1:25" x14ac:dyDescent="0.25">
      <c r="A134" s="118">
        <v>138</v>
      </c>
      <c r="B134" s="104" t="s">
        <v>180</v>
      </c>
      <c r="C134" s="108">
        <v>15960.567737235906</v>
      </c>
      <c r="D134" s="109">
        <v>0.7</v>
      </c>
      <c r="E134" s="121">
        <f t="shared" si="20"/>
        <v>1.123819134473435</v>
      </c>
      <c r="F134" s="108">
        <v>23.3</v>
      </c>
      <c r="G134" s="108">
        <f t="shared" si="21"/>
        <v>6.1138729403061101</v>
      </c>
      <c r="H134" s="111">
        <v>0.21099999999999999</v>
      </c>
      <c r="I134" s="108">
        <v>13.823076923076924</v>
      </c>
      <c r="J134" s="109">
        <v>23.30827</v>
      </c>
      <c r="K134" s="109">
        <f t="shared" si="24"/>
        <v>12662.810882129319</v>
      </c>
      <c r="L134" s="109">
        <f t="shared" si="25"/>
        <v>4.4520999999999998E-2</v>
      </c>
      <c r="M134" s="115">
        <v>309836301953.38934</v>
      </c>
      <c r="N134" s="115">
        <v>34561386460.022522</v>
      </c>
      <c r="O134" s="115">
        <v>210919995</v>
      </c>
      <c r="P134" s="115">
        <f t="shared" si="22"/>
        <v>1468.9754850097988</v>
      </c>
      <c r="Q134" s="108">
        <f t="shared" si="23"/>
        <v>10.865101494276768</v>
      </c>
      <c r="R134" s="108">
        <v>128.95380499999999</v>
      </c>
      <c r="S134" s="108">
        <v>10.074826283154872</v>
      </c>
      <c r="T134" s="62"/>
      <c r="U134" s="62"/>
      <c r="V134" s="62"/>
      <c r="W134" s="62"/>
      <c r="X134" s="62"/>
      <c r="Y134" s="62"/>
    </row>
    <row r="135" spans="1:25" x14ac:dyDescent="0.25">
      <c r="A135" s="118">
        <v>126</v>
      </c>
      <c r="B135" s="104" t="s">
        <v>403</v>
      </c>
      <c r="C135" s="109">
        <v>15705.442089816986</v>
      </c>
      <c r="D135" s="109">
        <v>0.9</v>
      </c>
      <c r="E135" s="121">
        <f t="shared" si="20"/>
        <v>1.1037721592145275</v>
      </c>
      <c r="F135" s="108">
        <v>18.8</v>
      </c>
      <c r="G135" s="108">
        <f t="shared" si="21"/>
        <v>2.8708303057212046</v>
      </c>
      <c r="H135" s="111">
        <v>0.626</v>
      </c>
      <c r="I135" s="109">
        <v>16.061538461538461</v>
      </c>
      <c r="J135" s="112">
        <v>15</v>
      </c>
      <c r="K135" s="109">
        <f t="shared" si="24"/>
        <v>3375</v>
      </c>
      <c r="L135" s="109">
        <f t="shared" si="25"/>
        <v>0.391876</v>
      </c>
      <c r="M135" s="115">
        <v>24917205908.017796</v>
      </c>
      <c r="N135" s="115">
        <v>2036512135.2522287</v>
      </c>
      <c r="O135" s="115">
        <v>28179199.529411763</v>
      </c>
      <c r="P135" s="115">
        <f t="shared" si="22"/>
        <v>884.24108293107145</v>
      </c>
      <c r="Q135" s="108">
        <f t="shared" si="23"/>
        <v>17.761493322337817</v>
      </c>
      <c r="R135" s="108">
        <v>8.0897699999999997</v>
      </c>
      <c r="S135" s="108">
        <v>13.504912487682995</v>
      </c>
    </row>
    <row r="136" spans="1:25" x14ac:dyDescent="0.25">
      <c r="A136" s="118">
        <v>130</v>
      </c>
      <c r="B136" s="104" t="s">
        <v>399</v>
      </c>
      <c r="C136" s="108">
        <v>15440.008463071707</v>
      </c>
      <c r="D136" s="109">
        <v>1.6</v>
      </c>
      <c r="E136" s="121">
        <f t="shared" si="20"/>
        <v>9.0574974430542508</v>
      </c>
      <c r="F136" s="108">
        <v>16.899999999999999</v>
      </c>
      <c r="G136" s="108">
        <f t="shared" si="21"/>
        <v>6.3413234831608669</v>
      </c>
      <c r="H136" s="111">
        <v>1.7000000000000001E-2</v>
      </c>
      <c r="I136" s="109">
        <v>15.30769230769231</v>
      </c>
      <c r="J136" s="109">
        <v>4.25</v>
      </c>
      <c r="K136" s="109">
        <f t="shared" si="24"/>
        <v>76.765625</v>
      </c>
      <c r="L136" s="109">
        <f t="shared" si="25"/>
        <v>2.8900000000000003E-4</v>
      </c>
      <c r="M136" s="115">
        <v>12192503703.912481</v>
      </c>
      <c r="N136" s="115">
        <v>5133811473.5493708</v>
      </c>
      <c r="O136" s="115">
        <v>6307555.5294117648</v>
      </c>
      <c r="P136" s="115">
        <f t="shared" si="22"/>
        <v>1932.9998201457831</v>
      </c>
      <c r="Q136" s="108">
        <f t="shared" si="23"/>
        <v>7.9875891876219889</v>
      </c>
      <c r="R136" s="108">
        <v>3.999825</v>
      </c>
      <c r="S136" s="108">
        <v>21.511029707965914</v>
      </c>
    </row>
    <row r="137" spans="1:25" x14ac:dyDescent="0.25">
      <c r="A137" s="118">
        <v>41</v>
      </c>
      <c r="B137" s="104" t="s">
        <v>250</v>
      </c>
      <c r="C137" s="108">
        <v>15434.02985016536</v>
      </c>
      <c r="D137" s="109">
        <v>0.9</v>
      </c>
      <c r="E137" s="121">
        <f t="shared" si="20"/>
        <v>9.6316701460213849</v>
      </c>
      <c r="F137" s="108">
        <v>18.2</v>
      </c>
      <c r="G137" s="108">
        <f t="shared" si="21"/>
        <v>3.5357339327827417</v>
      </c>
      <c r="H137" s="111">
        <v>0.42899999999999999</v>
      </c>
      <c r="I137" s="108">
        <v>24.353846153846153</v>
      </c>
      <c r="J137" s="112">
        <v>10</v>
      </c>
      <c r="K137" s="109">
        <f t="shared" si="24"/>
        <v>1000</v>
      </c>
      <c r="L137" s="109">
        <f t="shared" si="25"/>
        <v>0.18404099999999998</v>
      </c>
      <c r="M137" s="115">
        <v>47216899321.59761</v>
      </c>
      <c r="N137" s="115">
        <v>14574921145.589376</v>
      </c>
      <c r="O137" s="115">
        <v>23913055</v>
      </c>
      <c r="P137" s="115">
        <f t="shared" si="22"/>
        <v>1974.5239293598249</v>
      </c>
      <c r="Q137" s="108">
        <f t="shared" si="23"/>
        <v>7.8165828332955893</v>
      </c>
      <c r="R137" s="108">
        <v>8.4550200000000011</v>
      </c>
      <c r="S137" s="108">
        <v>31.202748545994886</v>
      </c>
    </row>
    <row r="138" spans="1:25" x14ac:dyDescent="0.25">
      <c r="A138" s="118">
        <v>78</v>
      </c>
      <c r="B138" s="104" t="s">
        <v>316</v>
      </c>
      <c r="C138" s="108">
        <v>15079.526195999946</v>
      </c>
      <c r="D138" s="109">
        <v>1.5</v>
      </c>
      <c r="E138" s="121">
        <f t="shared" si="20"/>
        <v>14.819641948709798</v>
      </c>
      <c r="F138" s="108">
        <v>16.7</v>
      </c>
      <c r="G138" s="108">
        <f t="shared" si="21"/>
        <v>8.8160581401775122</v>
      </c>
      <c r="H138" s="111">
        <v>0.504</v>
      </c>
      <c r="I138" s="108">
        <v>16.184615384615384</v>
      </c>
      <c r="J138" s="112">
        <v>14</v>
      </c>
      <c r="K138" s="109">
        <f t="shared" si="24"/>
        <v>2744</v>
      </c>
      <c r="L138" s="109">
        <f t="shared" si="25"/>
        <v>0.25401600000000002</v>
      </c>
      <c r="M138" s="115">
        <v>21156561641.830425</v>
      </c>
      <c r="N138" s="115">
        <v>9004172290.0046806</v>
      </c>
      <c r="O138" s="115">
        <v>9283437.5294117648</v>
      </c>
      <c r="P138" s="115">
        <f t="shared" si="22"/>
        <v>2278.957721727782</v>
      </c>
      <c r="Q138" s="108">
        <f t="shared" si="23"/>
        <v>6.6168521040256367</v>
      </c>
      <c r="R138" s="108">
        <v>8.1843325</v>
      </c>
      <c r="S138" s="108">
        <v>34.820820648420955</v>
      </c>
    </row>
    <row r="139" spans="1:25" x14ac:dyDescent="0.25">
      <c r="A139" s="118">
        <v>13</v>
      </c>
      <c r="B139" s="104" t="s">
        <v>181</v>
      </c>
      <c r="C139" s="108">
        <v>14507.522161532092</v>
      </c>
      <c r="D139" s="109">
        <v>0.7</v>
      </c>
      <c r="E139" s="121">
        <f t="shared" si="20"/>
        <v>0.30068776689241578</v>
      </c>
      <c r="F139" s="108">
        <v>20.2</v>
      </c>
      <c r="G139" s="108">
        <f t="shared" si="21"/>
        <v>5.6434833752911562</v>
      </c>
      <c r="H139" s="111">
        <v>8.6999999999999994E-2</v>
      </c>
      <c r="I139" s="108">
        <v>16.161538461538463</v>
      </c>
      <c r="J139" s="109">
        <v>12.91667</v>
      </c>
      <c r="K139" s="109">
        <f t="shared" si="24"/>
        <v>2155.0219230328375</v>
      </c>
      <c r="L139" s="109">
        <f t="shared" si="25"/>
        <v>7.5689999999999993E-3</v>
      </c>
      <c r="M139" s="115">
        <v>206362121289.51685</v>
      </c>
      <c r="N139" s="115">
        <v>33187837097.197231</v>
      </c>
      <c r="O139" s="115">
        <v>158027935.17647058</v>
      </c>
      <c r="P139" s="115">
        <f t="shared" si="22"/>
        <v>1305.8584930510624</v>
      </c>
      <c r="Q139" s="108">
        <f t="shared" si="23"/>
        <v>11.109566801251267</v>
      </c>
      <c r="R139" s="108">
        <v>89.182802500000008</v>
      </c>
      <c r="S139" s="108">
        <v>1.8696778955494797</v>
      </c>
    </row>
    <row r="140" spans="1:25" x14ac:dyDescent="0.25">
      <c r="A140" s="118">
        <v>159</v>
      </c>
      <c r="B140" s="104" t="s">
        <v>435</v>
      </c>
      <c r="C140" s="108">
        <v>14457.755034932527</v>
      </c>
      <c r="D140" s="109">
        <v>1.3</v>
      </c>
      <c r="E140" s="121">
        <f t="shared" si="20"/>
        <v>3.4862299749037704</v>
      </c>
      <c r="F140" s="108">
        <v>22.5</v>
      </c>
      <c r="G140" s="108">
        <f t="shared" si="21"/>
        <v>4.1136459537953929</v>
      </c>
      <c r="H140" s="111">
        <v>0.70299999999999996</v>
      </c>
      <c r="I140" s="108">
        <v>24.65384615384615</v>
      </c>
      <c r="J140" s="112">
        <v>15</v>
      </c>
      <c r="K140" s="109">
        <f t="shared" si="24"/>
        <v>3375</v>
      </c>
      <c r="L140" s="109">
        <f t="shared" si="25"/>
        <v>0.49420899999999995</v>
      </c>
      <c r="M140" s="115">
        <v>18708595705.729389</v>
      </c>
      <c r="N140" s="115">
        <v>4375894330.7425671</v>
      </c>
      <c r="O140" s="115">
        <v>14474647.470588235</v>
      </c>
      <c r="P140" s="115">
        <f t="shared" si="22"/>
        <v>1292.5078654761248</v>
      </c>
      <c r="Q140" s="108">
        <f t="shared" si="23"/>
        <v>11.185815901868173</v>
      </c>
      <c r="R140" s="108">
        <v>5.9543575000000004</v>
      </c>
      <c r="S140" s="108">
        <v>14.904945642643485</v>
      </c>
    </row>
    <row r="141" spans="1:25" x14ac:dyDescent="0.25">
      <c r="A141" s="118">
        <v>169</v>
      </c>
      <c r="B141" s="104" t="s">
        <v>447</v>
      </c>
      <c r="C141" s="112">
        <v>14249.444524761202</v>
      </c>
      <c r="D141" s="109">
        <v>1.7</v>
      </c>
      <c r="E141" s="122">
        <f t="shared" si="20"/>
        <v>19.520326903542813</v>
      </c>
      <c r="F141" s="112">
        <v>12</v>
      </c>
      <c r="G141" s="108">
        <f t="shared" si="21"/>
        <v>0.53558439804944757</v>
      </c>
      <c r="H141" s="111">
        <v>0.122</v>
      </c>
      <c r="I141" s="108">
        <v>29.953846153846147</v>
      </c>
      <c r="J141" s="112">
        <v>6</v>
      </c>
      <c r="K141" s="109">
        <f t="shared" si="24"/>
        <v>216</v>
      </c>
      <c r="L141" s="109">
        <f t="shared" si="25"/>
        <v>1.4884E-2</v>
      </c>
      <c r="M141" s="115">
        <v>16880470764.123411</v>
      </c>
      <c r="N141" s="115">
        <v>21440859097.820702</v>
      </c>
      <c r="O141" s="115">
        <v>10386318.235294119</v>
      </c>
      <c r="P141" s="115">
        <f t="shared" si="22"/>
        <v>1625.2603070413616</v>
      </c>
      <c r="Q141" s="108">
        <f t="shared" si="23"/>
        <v>8.7674844841938082</v>
      </c>
      <c r="R141" s="108">
        <v>0.55627500000000007</v>
      </c>
      <c r="S141" s="112">
        <f>AVERAGE(S140,S142)</f>
        <v>15.368428387035969</v>
      </c>
    </row>
    <row r="142" spans="1:25" x14ac:dyDescent="0.25">
      <c r="A142" s="118">
        <v>69</v>
      </c>
      <c r="B142" s="104" t="s">
        <v>295</v>
      </c>
      <c r="C142" s="108">
        <v>13476.042394194894</v>
      </c>
      <c r="D142" s="109">
        <v>1.8</v>
      </c>
      <c r="E142" s="121">
        <f t="shared" si="20"/>
        <v>5.1182192769026527</v>
      </c>
      <c r="F142" s="108">
        <v>21.3</v>
      </c>
      <c r="G142" s="108">
        <f t="shared" si="21"/>
        <v>6.0134570067363251</v>
      </c>
      <c r="H142" s="111">
        <v>0.54300000000000004</v>
      </c>
      <c r="I142" s="108">
        <v>24.192307692307693</v>
      </c>
      <c r="J142" s="109">
        <v>5.0309439999999999</v>
      </c>
      <c r="K142" s="109">
        <f t="shared" si="24"/>
        <v>127.33519259688346</v>
      </c>
      <c r="L142" s="109">
        <f t="shared" si="25"/>
        <v>0.29484900000000003</v>
      </c>
      <c r="M142" s="115">
        <v>50073359045.653709</v>
      </c>
      <c r="N142" s="115">
        <v>16187965520.976799</v>
      </c>
      <c r="O142" s="115">
        <v>28882251.05882353</v>
      </c>
      <c r="P142" s="115">
        <f t="shared" si="22"/>
        <v>1733.7069379970055</v>
      </c>
      <c r="Q142" s="108">
        <f t="shared" si="23"/>
        <v>7.7729644490920125</v>
      </c>
      <c r="R142" s="108">
        <v>17.3682175</v>
      </c>
      <c r="S142" s="108">
        <v>15.831911131428456</v>
      </c>
    </row>
    <row r="143" spans="1:25" x14ac:dyDescent="0.25">
      <c r="A143" s="118">
        <v>37</v>
      </c>
      <c r="B143" s="104" t="s">
        <v>259</v>
      </c>
      <c r="C143" s="108">
        <v>13437.828680983679</v>
      </c>
      <c r="D143" s="109">
        <v>2</v>
      </c>
      <c r="E143" s="122">
        <f t="shared" si="20"/>
        <v>1.2727739784876373</v>
      </c>
      <c r="F143" s="112">
        <v>22</v>
      </c>
      <c r="G143" s="108">
        <f t="shared" si="21"/>
        <v>1.4458228117642575</v>
      </c>
      <c r="H143" s="111">
        <v>0.14899999999999999</v>
      </c>
      <c r="I143" s="108">
        <v>26.684615384615391</v>
      </c>
      <c r="J143" s="112">
        <v>13</v>
      </c>
      <c r="K143" s="109">
        <f t="shared" si="24"/>
        <v>2197</v>
      </c>
      <c r="L143" s="109">
        <f t="shared" si="25"/>
        <v>2.2200999999999999E-2</v>
      </c>
      <c r="M143" s="115">
        <v>970531782.16560316</v>
      </c>
      <c r="N143" s="115">
        <v>101396868.54924561</v>
      </c>
      <c r="O143" s="115">
        <v>731503.8823529412</v>
      </c>
      <c r="P143" s="115">
        <f t="shared" si="22"/>
        <v>1326.7623119699781</v>
      </c>
      <c r="Q143" s="108">
        <f t="shared" si="23"/>
        <v>10.128286400471518</v>
      </c>
      <c r="R143" s="108">
        <v>0.1057625</v>
      </c>
      <c r="S143" s="112">
        <f>AVERAGE(S141:S142,S145:S146)</f>
        <v>12.182502431381073</v>
      </c>
    </row>
    <row r="144" spans="1:25" x14ac:dyDescent="0.25">
      <c r="A144" s="118">
        <v>94</v>
      </c>
      <c r="B144" s="104" t="s">
        <v>343</v>
      </c>
      <c r="C144" s="112">
        <v>13140.024863599907</v>
      </c>
      <c r="D144" s="112">
        <v>3.5</v>
      </c>
      <c r="E144" s="122">
        <f t="shared" si="20"/>
        <v>1.5224487027431415</v>
      </c>
      <c r="F144" s="112">
        <v>19</v>
      </c>
      <c r="G144" s="108">
        <f t="shared" si="21"/>
        <v>2.287894320420421</v>
      </c>
      <c r="H144" s="127">
        <v>0.2</v>
      </c>
      <c r="I144" s="108">
        <v>3.569230769230769</v>
      </c>
      <c r="J144" s="112">
        <v>15</v>
      </c>
      <c r="K144" s="109">
        <f t="shared" si="24"/>
        <v>3375</v>
      </c>
      <c r="L144" s="109">
        <f t="shared" si="25"/>
        <v>4.0000000000000008E-2</v>
      </c>
      <c r="M144" s="115">
        <v>192557818.83437133</v>
      </c>
      <c r="N144" s="115">
        <v>21626548.658101104</v>
      </c>
      <c r="O144" s="115">
        <v>117171.05882352941</v>
      </c>
      <c r="P144" s="115">
        <f t="shared" si="22"/>
        <v>1643.3906185347478</v>
      </c>
      <c r="Q144" s="108">
        <f t="shared" si="23"/>
        <v>7.9956796122613829</v>
      </c>
      <c r="R144" s="108">
        <v>2.6807499999999998E-2</v>
      </c>
      <c r="S144" s="112">
        <f>AVERAGE(S141:S142,S145)</f>
        <v>13.555533345706676</v>
      </c>
    </row>
    <row r="145" spans="1:25" x14ac:dyDescent="0.25">
      <c r="A145" s="118">
        <v>177</v>
      </c>
      <c r="B145" s="104" t="s">
        <v>468</v>
      </c>
      <c r="C145" s="108">
        <v>13101.565707803376</v>
      </c>
      <c r="D145" s="109">
        <v>1</v>
      </c>
      <c r="E145" s="121">
        <f t="shared" si="20"/>
        <v>1.1039867002449588</v>
      </c>
      <c r="F145" s="108">
        <v>18.3</v>
      </c>
      <c r="G145" s="108">
        <f t="shared" si="21"/>
        <v>17.555387653714732</v>
      </c>
      <c r="H145" s="111">
        <v>0.05</v>
      </c>
      <c r="I145" s="108">
        <v>18.076923076923073</v>
      </c>
      <c r="J145" s="109">
        <v>20.58333</v>
      </c>
      <c r="K145" s="109">
        <f t="shared" si="24"/>
        <v>8720.6109253016111</v>
      </c>
      <c r="L145" s="109">
        <f t="shared" si="25"/>
        <v>2.5000000000000005E-3</v>
      </c>
      <c r="M145" s="115">
        <v>8806858456.4962807</v>
      </c>
      <c r="N145" s="115">
        <v>1027085044.5908231</v>
      </c>
      <c r="O145" s="115">
        <v>8578658.4705882352</v>
      </c>
      <c r="P145" s="115">
        <f t="shared" si="22"/>
        <v>1026.6008941480097</v>
      </c>
      <c r="Q145" s="108">
        <f t="shared" si="23"/>
        <v>12.762082891693316</v>
      </c>
      <c r="R145" s="108">
        <v>15.0601675</v>
      </c>
      <c r="S145" s="108">
        <v>9.4662605186556039</v>
      </c>
    </row>
    <row r="146" spans="1:25" x14ac:dyDescent="0.25">
      <c r="A146" s="118">
        <v>141</v>
      </c>
      <c r="B146" s="104" t="s">
        <v>414</v>
      </c>
      <c r="C146" s="108">
        <v>12961.874327460604</v>
      </c>
      <c r="D146" s="109">
        <v>1.3</v>
      </c>
      <c r="E146" s="121">
        <f t="shared" si="20"/>
        <v>3.2253638753617051</v>
      </c>
      <c r="F146" s="112">
        <v>25</v>
      </c>
      <c r="G146" s="108">
        <f t="shared" si="21"/>
        <v>4.8216940964813384</v>
      </c>
      <c r="H146" s="111">
        <v>0.39300000000000002</v>
      </c>
      <c r="I146" s="108">
        <v>15.476923076923075</v>
      </c>
      <c r="J146" s="112">
        <v>15</v>
      </c>
      <c r="K146" s="109">
        <f t="shared" si="24"/>
        <v>3375</v>
      </c>
      <c r="L146" s="109">
        <f t="shared" si="25"/>
        <v>0.154449</v>
      </c>
      <c r="M146" s="115">
        <v>20364777235.987335</v>
      </c>
      <c r="N146" s="120">
        <f>M146*0.4</f>
        <v>8145910894.3949347</v>
      </c>
      <c r="O146" s="115">
        <v>8663744.3529411759</v>
      </c>
      <c r="P146" s="115">
        <f t="shared" si="22"/>
        <v>2350.5745791164627</v>
      </c>
      <c r="Q146" s="108">
        <f t="shared" si="23"/>
        <v>5.5143429366673109</v>
      </c>
      <c r="R146" s="108">
        <v>4.1773924999999998</v>
      </c>
      <c r="S146" s="108">
        <v>8.0634096884042616</v>
      </c>
    </row>
    <row r="147" spans="1:25" x14ac:dyDescent="0.25">
      <c r="A147" s="118">
        <v>97</v>
      </c>
      <c r="B147" s="104" t="s">
        <v>540</v>
      </c>
      <c r="C147" s="108">
        <v>12858.774537116948</v>
      </c>
      <c r="D147" s="109">
        <v>1.7</v>
      </c>
      <c r="E147" s="121">
        <f t="shared" si="20"/>
        <v>9.5821684461910639</v>
      </c>
      <c r="F147" s="108">
        <v>20.2</v>
      </c>
      <c r="G147" s="108">
        <f t="shared" si="21"/>
        <v>21.617437666889675</v>
      </c>
      <c r="H147" s="111">
        <v>0.36199999999999999</v>
      </c>
      <c r="I147" s="108">
        <v>17.846153846153847</v>
      </c>
      <c r="J147" s="109">
        <v>12.80132</v>
      </c>
      <c r="K147" s="109">
        <f t="shared" si="24"/>
        <v>2097.8008733104602</v>
      </c>
      <c r="L147" s="109">
        <f t="shared" si="25"/>
        <v>0.13104399999999999</v>
      </c>
      <c r="M147" s="115">
        <v>6657244650.7259493</v>
      </c>
      <c r="N147" s="115">
        <v>2427129127.2121587</v>
      </c>
      <c r="O147" s="115">
        <v>6031635.2941176472</v>
      </c>
      <c r="P147" s="115">
        <f t="shared" si="22"/>
        <v>1103.7213501980843</v>
      </c>
      <c r="Q147" s="108">
        <f t="shared" si="23"/>
        <v>11.650381262271669</v>
      </c>
      <c r="R147" s="108">
        <v>13.03885</v>
      </c>
      <c r="S147" s="108">
        <v>26.28242515635403</v>
      </c>
    </row>
    <row r="148" spans="1:25" x14ac:dyDescent="0.25">
      <c r="A148" s="118">
        <v>1</v>
      </c>
      <c r="B148" s="106" t="s">
        <v>205</v>
      </c>
      <c r="C148" s="108">
        <v>12253.153600457654</v>
      </c>
      <c r="D148" s="109">
        <v>0.9</v>
      </c>
      <c r="E148" s="121">
        <f t="shared" si="20"/>
        <v>0.22877904686887332</v>
      </c>
      <c r="F148" s="112">
        <v>10</v>
      </c>
      <c r="G148" s="108">
        <f t="shared" si="21"/>
        <v>1.6649594985413081</v>
      </c>
      <c r="H148" s="111">
        <v>0.20799999999999999</v>
      </c>
      <c r="I148" s="108">
        <v>14.56153846153846</v>
      </c>
      <c r="J148" s="112">
        <v>5</v>
      </c>
      <c r="K148" s="109">
        <f t="shared" si="24"/>
        <v>125</v>
      </c>
      <c r="L148" s="109">
        <f t="shared" si="25"/>
        <v>4.3263999999999997E-2</v>
      </c>
      <c r="M148" s="115">
        <v>17064451815.388836</v>
      </c>
      <c r="N148" s="120">
        <f>M148*0.3</f>
        <v>5119335544.6166506</v>
      </c>
      <c r="O148" s="115">
        <v>33694603.411764704</v>
      </c>
      <c r="P148" s="115">
        <f t="shared" si="22"/>
        <v>506.44465544980017</v>
      </c>
      <c r="Q148" s="108">
        <f t="shared" si="23"/>
        <v>24.194457318490176</v>
      </c>
      <c r="R148" s="108">
        <v>5.6100150000000006</v>
      </c>
      <c r="S148" s="108">
        <v>0.76259682289624442</v>
      </c>
    </row>
    <row r="149" spans="1:25" x14ac:dyDescent="0.25">
      <c r="A149" s="118">
        <v>180</v>
      </c>
      <c r="B149" s="104" t="s">
        <v>472</v>
      </c>
      <c r="C149" s="108">
        <v>11536.199390094174</v>
      </c>
      <c r="D149" s="109">
        <v>0.5</v>
      </c>
      <c r="E149" s="122">
        <f t="shared" si="20"/>
        <v>2.6770204554041688</v>
      </c>
      <c r="F149" s="112">
        <v>13</v>
      </c>
      <c r="G149" s="108">
        <f t="shared" si="21"/>
        <v>3.4362978432380578</v>
      </c>
      <c r="H149" s="111">
        <v>0.73</v>
      </c>
      <c r="I149" s="108">
        <v>13.976923076923075</v>
      </c>
      <c r="J149" s="112">
        <v>15</v>
      </c>
      <c r="K149" s="109">
        <f t="shared" si="24"/>
        <v>3375</v>
      </c>
      <c r="L149" s="109">
        <f t="shared" si="25"/>
        <v>0.53289999999999993</v>
      </c>
      <c r="M149" s="115">
        <v>1651633105.0049567</v>
      </c>
      <c r="N149" s="115">
        <v>302307175</v>
      </c>
      <c r="O149" s="115">
        <v>1197189.5882352942</v>
      </c>
      <c r="P149" s="115">
        <f t="shared" si="22"/>
        <v>1379.5919386832711</v>
      </c>
      <c r="Q149" s="108">
        <f t="shared" si="23"/>
        <v>8.3620374015121541</v>
      </c>
      <c r="R149" s="108">
        <v>0.41139000000000003</v>
      </c>
      <c r="S149" s="112">
        <f>AVERAGE(S148,S150)</f>
        <v>14.62570515212208</v>
      </c>
    </row>
    <row r="150" spans="1:25" x14ac:dyDescent="0.25">
      <c r="A150" s="118">
        <v>200</v>
      </c>
      <c r="B150" s="104" t="s">
        <v>500</v>
      </c>
      <c r="C150" s="108">
        <v>11522.193885800858</v>
      </c>
      <c r="D150" s="109">
        <v>1.3</v>
      </c>
      <c r="E150" s="121">
        <f t="shared" si="20"/>
        <v>10.898881338467504</v>
      </c>
      <c r="F150" s="108">
        <v>16.399999999999999</v>
      </c>
      <c r="G150" s="108">
        <f t="shared" si="21"/>
        <v>8.1278731359075511</v>
      </c>
      <c r="H150" s="111">
        <v>0.78700000000000003</v>
      </c>
      <c r="I150" s="108">
        <v>21.630769230769229</v>
      </c>
      <c r="J150" s="109">
        <v>10.8</v>
      </c>
      <c r="K150" s="109">
        <f t="shared" si="24"/>
        <v>1259.7120000000002</v>
      </c>
      <c r="L150" s="109">
        <f t="shared" si="25"/>
        <v>0.61936900000000006</v>
      </c>
      <c r="M150" s="115">
        <v>20630079430.359112</v>
      </c>
      <c r="N150" s="115">
        <v>7892388633.9405727</v>
      </c>
      <c r="O150" s="115">
        <v>16345124.705882354</v>
      </c>
      <c r="P150" s="115">
        <f t="shared" si="22"/>
        <v>1262.1549117294082</v>
      </c>
      <c r="Q150" s="108">
        <f t="shared" si="23"/>
        <v>9.128985498311863</v>
      </c>
      <c r="R150" s="108">
        <v>13.28511</v>
      </c>
      <c r="S150" s="108">
        <v>28.488813481347915</v>
      </c>
    </row>
    <row r="151" spans="1:25" x14ac:dyDescent="0.25">
      <c r="A151" s="118">
        <v>30</v>
      </c>
      <c r="B151" s="104" t="s">
        <v>252</v>
      </c>
      <c r="C151" s="108">
        <v>11290.704421773709</v>
      </c>
      <c r="D151" s="109">
        <v>1.1000000000000001</v>
      </c>
      <c r="E151" s="121">
        <f t="shared" si="20"/>
        <v>2.3797436841075634</v>
      </c>
      <c r="F151" s="108">
        <v>15.3</v>
      </c>
      <c r="G151" s="108">
        <f t="shared" si="21"/>
        <v>2.8621405714515697</v>
      </c>
      <c r="H151" s="111">
        <v>8.1000000000000003E-2</v>
      </c>
      <c r="I151" s="108">
        <v>29.030769230769231</v>
      </c>
      <c r="J151" s="112">
        <v>10</v>
      </c>
      <c r="K151" s="109">
        <f t="shared" si="24"/>
        <v>1000</v>
      </c>
      <c r="L151" s="109">
        <f t="shared" si="25"/>
        <v>6.561E-3</v>
      </c>
      <c r="M151" s="115">
        <v>31975083668.451008</v>
      </c>
      <c r="N151" s="115">
        <v>6287403152.1961899</v>
      </c>
      <c r="O151" s="115">
        <v>23168725.764705881</v>
      </c>
      <c r="P151" s="115">
        <f t="shared" si="22"/>
        <v>1380.0967732614931</v>
      </c>
      <c r="Q151" s="108">
        <f t="shared" si="23"/>
        <v>8.1810961669674231</v>
      </c>
      <c r="R151" s="108">
        <v>6.6312149999999992</v>
      </c>
      <c r="S151" s="108">
        <v>12.102373836522329</v>
      </c>
    </row>
    <row r="152" spans="1:25" x14ac:dyDescent="0.25">
      <c r="A152" s="118">
        <v>93</v>
      </c>
      <c r="B152" s="104" t="s">
        <v>337</v>
      </c>
      <c r="C152" s="108">
        <v>11283.265911770621</v>
      </c>
      <c r="D152" s="109">
        <v>0.9</v>
      </c>
      <c r="E152" s="121">
        <f t="shared" si="20"/>
        <v>3.0329312703087834</v>
      </c>
      <c r="F152" s="108">
        <v>21.2</v>
      </c>
      <c r="G152" s="108">
        <f t="shared" si="21"/>
        <v>1.9850214175286058</v>
      </c>
      <c r="H152" s="111">
        <v>0.68</v>
      </c>
      <c r="I152" s="108">
        <v>26.73076923076923</v>
      </c>
      <c r="J152" s="109">
        <v>9.4786730000000006</v>
      </c>
      <c r="K152" s="109">
        <f t="shared" si="24"/>
        <v>851.61366801608415</v>
      </c>
      <c r="L152" s="109">
        <f t="shared" si="25"/>
        <v>0.46240000000000009</v>
      </c>
      <c r="M152" s="115">
        <v>71181745000.98024</v>
      </c>
      <c r="N152" s="115">
        <v>9950051719.2581329</v>
      </c>
      <c r="O152" s="115">
        <v>46753513.176470585</v>
      </c>
      <c r="P152" s="115">
        <f t="shared" si="22"/>
        <v>1522.4897588402732</v>
      </c>
      <c r="Q152" s="108">
        <f t="shared" si="23"/>
        <v>7.4110619439341434</v>
      </c>
      <c r="R152" s="108">
        <v>9.2806724999999997</v>
      </c>
      <c r="S152" s="108">
        <v>21.697308353761542</v>
      </c>
    </row>
    <row r="153" spans="1:25" x14ac:dyDescent="0.25">
      <c r="A153" s="118">
        <v>123</v>
      </c>
      <c r="B153" s="104" t="s">
        <v>377</v>
      </c>
      <c r="C153" s="108">
        <v>10779.845179103882</v>
      </c>
      <c r="D153" s="109">
        <v>1.2</v>
      </c>
      <c r="E153" s="121">
        <f t="shared" si="20"/>
        <v>6.2332260004858329</v>
      </c>
      <c r="F153" s="112">
        <v>16</v>
      </c>
      <c r="G153" s="108">
        <f t="shared" si="21"/>
        <v>2.8903254506328162</v>
      </c>
      <c r="H153" s="111">
        <v>0.09</v>
      </c>
      <c r="I153" s="109">
        <v>19.553846153846152</v>
      </c>
      <c r="J153" s="109">
        <v>15.08333</v>
      </c>
      <c r="K153" s="109">
        <f t="shared" si="24"/>
        <v>3431.5608036347621</v>
      </c>
      <c r="L153" s="109">
        <f t="shared" si="25"/>
        <v>8.0999999999999996E-3</v>
      </c>
      <c r="M153" s="115">
        <v>55199883407.476082</v>
      </c>
      <c r="N153" s="120">
        <f>M153*0.45</f>
        <v>24839947533.364239</v>
      </c>
      <c r="O153" s="115">
        <v>51450875.529411763</v>
      </c>
      <c r="P153" s="115">
        <f t="shared" si="22"/>
        <v>1072.8657741872869</v>
      </c>
      <c r="Q153" s="108">
        <f t="shared" si="23"/>
        <v>10.047710942470681</v>
      </c>
      <c r="R153" s="108">
        <v>14.8709775</v>
      </c>
      <c r="S153" s="108">
        <v>13.85161333441296</v>
      </c>
      <c r="T153" s="110"/>
      <c r="U153" s="110"/>
      <c r="V153" s="110"/>
      <c r="W153" s="110"/>
      <c r="X153" s="110"/>
      <c r="Y153" s="110"/>
    </row>
    <row r="154" spans="1:25" x14ac:dyDescent="0.25">
      <c r="A154" s="118">
        <v>74</v>
      </c>
      <c r="B154" s="104" t="s">
        <v>298</v>
      </c>
      <c r="C154" s="108">
        <v>10515.81805135859</v>
      </c>
      <c r="D154" s="109">
        <v>1.6</v>
      </c>
      <c r="E154" s="122">
        <f t="shared" si="20"/>
        <v>7.1052269845438181</v>
      </c>
      <c r="F154" s="108">
        <v>13.3</v>
      </c>
      <c r="G154" s="108">
        <f t="shared" si="21"/>
        <v>2.1409805265445638</v>
      </c>
      <c r="H154" s="111">
        <v>0.16300000000000001</v>
      </c>
      <c r="I154" s="108">
        <v>30.115384615384617</v>
      </c>
      <c r="J154" s="112">
        <v>10</v>
      </c>
      <c r="K154" s="109">
        <f t="shared" si="24"/>
        <v>1000</v>
      </c>
      <c r="L154" s="109">
        <f t="shared" si="25"/>
        <v>2.6569000000000002E-2</v>
      </c>
      <c r="M154" s="129">
        <v>9770586506.5526733</v>
      </c>
      <c r="N154" s="115">
        <v>3647078303.7973504</v>
      </c>
      <c r="O154" s="116">
        <v>11725959.05882353</v>
      </c>
      <c r="P154" s="115">
        <f t="shared" si="22"/>
        <v>833.24412592081489</v>
      </c>
      <c r="Q154" s="108">
        <f t="shared" si="23"/>
        <v>12.620332654295762</v>
      </c>
      <c r="R154" s="108">
        <v>2.5105049999999998</v>
      </c>
      <c r="S154" s="112">
        <f>AVERAGE(S150:S153)</f>
        <v>19.035027251511188</v>
      </c>
      <c r="T154" s="62"/>
      <c r="U154" s="62"/>
      <c r="V154" s="62"/>
      <c r="W154" s="62"/>
      <c r="X154" s="62"/>
      <c r="Y154" s="62"/>
    </row>
    <row r="155" spans="1:25" x14ac:dyDescent="0.25">
      <c r="A155" s="118">
        <v>134</v>
      </c>
      <c r="B155" s="104" t="s">
        <v>526</v>
      </c>
      <c r="C155" s="112">
        <v>9991.6846895036233</v>
      </c>
      <c r="D155" s="112">
        <v>4</v>
      </c>
      <c r="E155" s="122">
        <f t="shared" ref="E155:E183" si="26">S155*N155/M155</f>
        <v>3.3343161388104008</v>
      </c>
      <c r="F155" s="112">
        <v>5</v>
      </c>
      <c r="G155" s="108">
        <f t="shared" si="21"/>
        <v>7.9257236882731998</v>
      </c>
      <c r="H155" s="111">
        <v>0.03</v>
      </c>
      <c r="I155" s="108">
        <v>23.638461538461538</v>
      </c>
      <c r="J155" s="112">
        <v>1</v>
      </c>
      <c r="K155" s="109">
        <f t="shared" si="24"/>
        <v>1</v>
      </c>
      <c r="L155" s="109">
        <f t="shared" si="25"/>
        <v>8.9999999999999998E-4</v>
      </c>
      <c r="M155" s="115">
        <v>29600000000</v>
      </c>
      <c r="N155" s="120">
        <f>M155*0.2</f>
        <v>5920000000</v>
      </c>
      <c r="O155" s="115">
        <v>25265891.529411763</v>
      </c>
      <c r="P155" s="115">
        <f t="shared" si="22"/>
        <v>1171.5398985839445</v>
      </c>
      <c r="Q155" s="108">
        <f t="shared" si="23"/>
        <v>8.5286764040906355</v>
      </c>
      <c r="R155" s="108">
        <v>20.025047499999999</v>
      </c>
      <c r="S155" s="112">
        <f>AVERAGE(S151:S154)</f>
        <v>16.671580694052004</v>
      </c>
      <c r="T155" s="62"/>
      <c r="U155" s="62"/>
      <c r="V155" s="62"/>
      <c r="W155" s="62"/>
      <c r="X155" s="62"/>
      <c r="Y155" s="62"/>
    </row>
    <row r="156" spans="1:25" x14ac:dyDescent="0.25">
      <c r="A156" s="118">
        <v>167</v>
      </c>
      <c r="B156" s="104" t="s">
        <v>444</v>
      </c>
      <c r="C156" s="108">
        <v>9556.0102482267885</v>
      </c>
      <c r="D156" s="109">
        <v>1</v>
      </c>
      <c r="E156" s="122">
        <f t="shared" si="26"/>
        <v>2.7628705968471996</v>
      </c>
      <c r="F156" s="112">
        <v>7</v>
      </c>
      <c r="G156" s="108">
        <f t="shared" si="21"/>
        <v>0.25228328192419469</v>
      </c>
      <c r="H156" s="111">
        <v>0.17</v>
      </c>
      <c r="I156" s="108">
        <v>27.369230769230761</v>
      </c>
      <c r="J156" s="112">
        <v>5</v>
      </c>
      <c r="K156" s="109">
        <f t="shared" si="24"/>
        <v>125</v>
      </c>
      <c r="L156" s="109">
        <f t="shared" si="25"/>
        <v>2.8900000000000006E-2</v>
      </c>
      <c r="M156" s="115">
        <v>6969018718.0525093</v>
      </c>
      <c r="N156" s="115">
        <v>1080870327.0584364</v>
      </c>
      <c r="O156" s="115">
        <v>14164434.411764706</v>
      </c>
      <c r="P156" s="115">
        <f t="shared" si="22"/>
        <v>492.0082592400708</v>
      </c>
      <c r="Q156" s="108">
        <f t="shared" si="23"/>
        <v>19.422459011128151</v>
      </c>
      <c r="R156" s="108">
        <v>0.35734499999999997</v>
      </c>
      <c r="S156" s="112">
        <f>AVERAGE(S152:S155)</f>
        <v>17.813882408434424</v>
      </c>
      <c r="T156" s="62"/>
      <c r="U156" s="62"/>
      <c r="V156" s="62"/>
      <c r="W156" s="62"/>
      <c r="X156" s="62"/>
      <c r="Y156" s="62"/>
    </row>
    <row r="157" spans="1:25" x14ac:dyDescent="0.25">
      <c r="A157" s="118">
        <v>201</v>
      </c>
      <c r="B157" s="104" t="s">
        <v>502</v>
      </c>
      <c r="C157" s="108">
        <v>9098.5521500903942</v>
      </c>
      <c r="D157" s="109">
        <v>1.1000000000000001</v>
      </c>
      <c r="E157" s="121">
        <f t="shared" si="26"/>
        <v>3.0853781084719705</v>
      </c>
      <c r="F157" s="108">
        <v>16.5</v>
      </c>
      <c r="G157" s="108">
        <f t="shared" ref="G157:G183" si="27">R157/O157*10000000</f>
        <v>5.7117102492547147</v>
      </c>
      <c r="H157" s="111">
        <v>0.36099999999999999</v>
      </c>
      <c r="I157" s="108">
        <v>38.492307692307691</v>
      </c>
      <c r="J157" s="109">
        <v>2.1399180000000002</v>
      </c>
      <c r="K157" s="109">
        <f t="shared" si="24"/>
        <v>9.7992174615675314</v>
      </c>
      <c r="L157" s="109">
        <f t="shared" si="25"/>
        <v>0.13032099999999999</v>
      </c>
      <c r="M157" s="115">
        <v>18272230214.908989</v>
      </c>
      <c r="N157" s="115">
        <v>3491810277.6932988</v>
      </c>
      <c r="O157" s="115">
        <v>14272791.588235294</v>
      </c>
      <c r="P157" s="115">
        <f t="shared" si="22"/>
        <v>1280.2141824848288</v>
      </c>
      <c r="Q157" s="108">
        <f t="shared" si="23"/>
        <v>7.1070546433336492</v>
      </c>
      <c r="R157" s="108">
        <v>8.1522050000000004</v>
      </c>
      <c r="S157" s="108">
        <v>16.145418741158796</v>
      </c>
      <c r="T157" s="62"/>
      <c r="U157" s="62"/>
      <c r="V157" s="62"/>
      <c r="W157" s="62"/>
      <c r="X157" s="62"/>
      <c r="Y157" s="62"/>
    </row>
    <row r="158" spans="1:25" x14ac:dyDescent="0.25">
      <c r="A158" s="118">
        <v>77</v>
      </c>
      <c r="B158" s="104" t="s">
        <v>319</v>
      </c>
      <c r="C158" s="108">
        <v>8953.1918440792742</v>
      </c>
      <c r="D158" s="109">
        <v>0.6</v>
      </c>
      <c r="E158" s="121">
        <f t="shared" si="26"/>
        <v>0.35195464568973678</v>
      </c>
      <c r="F158" s="112">
        <v>15</v>
      </c>
      <c r="G158" s="108">
        <f t="shared" si="27"/>
        <v>0.40028892304443026</v>
      </c>
      <c r="H158" s="111">
        <v>0.12</v>
      </c>
      <c r="I158" s="108">
        <v>18.315384615384616</v>
      </c>
      <c r="J158" s="109">
        <v>21.342690000000001</v>
      </c>
      <c r="K158" s="109">
        <f t="shared" si="24"/>
        <v>9721.8176097665892</v>
      </c>
      <c r="L158" s="109">
        <f t="shared" si="25"/>
        <v>1.44E-2</v>
      </c>
      <c r="M158" s="115">
        <v>14309237338.86422</v>
      </c>
      <c r="N158" s="115">
        <v>1326672533.4830008</v>
      </c>
      <c r="O158" s="115">
        <v>10569677.94117647</v>
      </c>
      <c r="P158" s="115">
        <f t="shared" si="22"/>
        <v>1353.8006946379592</v>
      </c>
      <c r="Q158" s="108">
        <f t="shared" si="23"/>
        <v>6.6133751293971565</v>
      </c>
      <c r="R158" s="108">
        <v>0.42309249999999998</v>
      </c>
      <c r="S158" s="108">
        <v>3.7961157939016301</v>
      </c>
      <c r="T158" s="62"/>
      <c r="U158" s="62"/>
      <c r="V158" s="62"/>
      <c r="W158" s="62"/>
      <c r="X158" s="62"/>
      <c r="Y158" s="62"/>
    </row>
    <row r="159" spans="1:25" x14ac:dyDescent="0.25">
      <c r="A159" s="118">
        <v>66</v>
      </c>
      <c r="B159" s="104" t="s">
        <v>545</v>
      </c>
      <c r="C159" s="108">
        <v>8525.2754744807899</v>
      </c>
      <c r="D159" s="109">
        <v>0.9</v>
      </c>
      <c r="E159" s="121">
        <f t="shared" si="26"/>
        <v>1.6683777551355026</v>
      </c>
      <c r="F159" s="112">
        <v>12</v>
      </c>
      <c r="G159" s="108">
        <f t="shared" si="27"/>
        <v>1.7150707369196612</v>
      </c>
      <c r="H159" s="111">
        <v>0.77200000000000002</v>
      </c>
      <c r="I159" s="108">
        <v>27.415384615384621</v>
      </c>
      <c r="J159" s="112">
        <v>10</v>
      </c>
      <c r="K159" s="109">
        <f t="shared" si="24"/>
        <v>1000</v>
      </c>
      <c r="L159" s="109">
        <f t="shared" si="25"/>
        <v>0.59598400000000007</v>
      </c>
      <c r="M159" s="115">
        <v>1468402820.9939432</v>
      </c>
      <c r="N159" s="115">
        <v>292322934.88814044</v>
      </c>
      <c r="O159" s="115">
        <v>2257195.5294117648</v>
      </c>
      <c r="P159" s="115">
        <f t="shared" si="22"/>
        <v>650.54303088072106</v>
      </c>
      <c r="Q159" s="108">
        <f t="shared" si="23"/>
        <v>13.104860201083184</v>
      </c>
      <c r="R159" s="108">
        <v>0.38712500000000005</v>
      </c>
      <c r="S159" s="108">
        <v>8.3806308357637693</v>
      </c>
    </row>
    <row r="160" spans="1:25" x14ac:dyDescent="0.25">
      <c r="A160" s="118">
        <v>18</v>
      </c>
      <c r="B160" s="104" t="s">
        <v>222</v>
      </c>
      <c r="C160" s="108">
        <v>8518.6437792798224</v>
      </c>
      <c r="D160" s="109">
        <v>1.3</v>
      </c>
      <c r="E160" s="122">
        <f t="shared" si="26"/>
        <v>2.8063252850791223</v>
      </c>
      <c r="F160" s="108">
        <v>16</v>
      </c>
      <c r="G160" s="108">
        <f t="shared" si="27"/>
        <v>1.2613005381605975</v>
      </c>
      <c r="H160" s="111">
        <v>0.748</v>
      </c>
      <c r="I160" s="108">
        <v>27.407692307692308</v>
      </c>
      <c r="J160" s="112">
        <v>9</v>
      </c>
      <c r="K160" s="109">
        <f t="shared" si="24"/>
        <v>729</v>
      </c>
      <c r="L160" s="109">
        <f t="shared" si="25"/>
        <v>0.559504</v>
      </c>
      <c r="M160" s="115">
        <v>12002008642.785288</v>
      </c>
      <c r="N160" s="115">
        <v>2920192946.4906378</v>
      </c>
      <c r="O160" s="115">
        <v>11033115.882352941</v>
      </c>
      <c r="P160" s="115">
        <f t="shared" si="22"/>
        <v>1087.8167845569405</v>
      </c>
      <c r="Q160" s="108">
        <f t="shared" si="23"/>
        <v>7.8309545322463476</v>
      </c>
      <c r="R160" s="108">
        <v>1.3916074999999999</v>
      </c>
      <c r="S160" s="112">
        <f>AVERAGE(S156:S159)</f>
        <v>11.534011944814653</v>
      </c>
    </row>
    <row r="161" spans="1:25" x14ac:dyDescent="0.25">
      <c r="A161" s="118">
        <v>196</v>
      </c>
      <c r="B161" s="104" t="s">
        <v>493</v>
      </c>
      <c r="C161" s="108">
        <v>8051.6578002752194</v>
      </c>
      <c r="D161" s="109">
        <v>2</v>
      </c>
      <c r="E161" s="122">
        <f t="shared" si="26"/>
        <v>3.9597233829710698</v>
      </c>
      <c r="F161" s="112">
        <v>18</v>
      </c>
      <c r="G161" s="108">
        <f t="shared" si="27"/>
        <v>2.4027385863011101</v>
      </c>
      <c r="H161" s="111">
        <v>0.83499999999999996</v>
      </c>
      <c r="I161" s="108">
        <v>14.238461538461539</v>
      </c>
      <c r="J161" s="112">
        <v>12</v>
      </c>
      <c r="K161" s="109">
        <f t="shared" si="24"/>
        <v>1728</v>
      </c>
      <c r="L161" s="109">
        <f t="shared" si="25"/>
        <v>0.69722499999999998</v>
      </c>
      <c r="M161" s="115">
        <v>749317002.8074137</v>
      </c>
      <c r="N161" s="115">
        <v>297779491.87415755</v>
      </c>
      <c r="O161" s="115">
        <v>278421.8823529412</v>
      </c>
      <c r="P161" s="115">
        <f t="shared" si="22"/>
        <v>2691.3006854021005</v>
      </c>
      <c r="Q161" s="108">
        <f t="shared" si="23"/>
        <v>2.9917347563385475</v>
      </c>
      <c r="R161" s="108">
        <v>6.6897499999999999E-2</v>
      </c>
      <c r="S161" s="112">
        <f>AVERAGE(S157:S160)</f>
        <v>9.9640443289097114</v>
      </c>
    </row>
    <row r="162" spans="1:25" x14ac:dyDescent="0.25">
      <c r="A162" s="118">
        <v>29</v>
      </c>
      <c r="B162" s="104" t="s">
        <v>341</v>
      </c>
      <c r="C162" s="108">
        <v>7631.1904095551654</v>
      </c>
      <c r="D162" s="109">
        <v>1.4</v>
      </c>
      <c r="E162" s="121">
        <f t="shared" si="26"/>
        <v>6.4176780901275094</v>
      </c>
      <c r="F162" s="108">
        <v>20.8</v>
      </c>
      <c r="G162" s="108">
        <f t="shared" si="27"/>
        <v>7.0882652804691926</v>
      </c>
      <c r="H162" s="111">
        <v>6.4000000000000001E-2</v>
      </c>
      <c r="I162" s="108">
        <v>17.900000000000002</v>
      </c>
      <c r="J162" s="112">
        <v>16</v>
      </c>
      <c r="K162" s="109">
        <f t="shared" si="24"/>
        <v>4096</v>
      </c>
      <c r="L162" s="109">
        <f t="shared" si="25"/>
        <v>4.0959999999999998E-3</v>
      </c>
      <c r="M162" s="115">
        <v>18299127954.265068</v>
      </c>
      <c r="N162" s="115">
        <v>11324978641.177542</v>
      </c>
      <c r="O162" s="115">
        <v>15385488.647058824</v>
      </c>
      <c r="P162" s="115">
        <f t="shared" ref="P162:P183" si="28">M162/O162</f>
        <v>1189.3758056077882</v>
      </c>
      <c r="Q162" s="108">
        <f t="shared" ref="Q162:Q183" si="29">C162/(M162/O162)</f>
        <v>6.4161305228968546</v>
      </c>
      <c r="R162" s="108">
        <v>10.905642499999999</v>
      </c>
      <c r="S162" s="108">
        <v>10.369813159163352</v>
      </c>
    </row>
    <row r="163" spans="1:25" x14ac:dyDescent="0.25">
      <c r="A163" s="118">
        <v>101</v>
      </c>
      <c r="B163" s="104" t="s">
        <v>358</v>
      </c>
      <c r="C163" s="108">
        <v>7583.5912066647797</v>
      </c>
      <c r="D163" s="109">
        <v>1.3</v>
      </c>
      <c r="E163" s="122">
        <f t="shared" si="26"/>
        <v>4.9271386253317244</v>
      </c>
      <c r="F163" s="112">
        <v>10</v>
      </c>
      <c r="G163" s="108">
        <f t="shared" si="27"/>
        <v>4.0087950002309896</v>
      </c>
      <c r="H163" s="111">
        <v>0.66800000000000004</v>
      </c>
      <c r="I163" s="108">
        <v>30.153846153846157</v>
      </c>
      <c r="J163" s="112">
        <v>9.1137119999999996</v>
      </c>
      <c r="K163" s="109">
        <f t="shared" si="24"/>
        <v>756.98260765528676</v>
      </c>
      <c r="L163" s="109">
        <f t="shared" si="25"/>
        <v>0.44622400000000007</v>
      </c>
      <c r="M163" s="115">
        <v>2172711598.7454901</v>
      </c>
      <c r="N163" s="115">
        <v>997993135.21040642</v>
      </c>
      <c r="O163" s="115">
        <v>2135317.4705882352</v>
      </c>
      <c r="P163" s="115">
        <f t="shared" si="28"/>
        <v>1017.5122100916233</v>
      </c>
      <c r="Q163" s="108">
        <f t="shared" si="29"/>
        <v>7.4530714535424645</v>
      </c>
      <c r="R163" s="108">
        <v>0.8560049999999999</v>
      </c>
      <c r="S163" s="112">
        <f>AVERAGE(S162,S164)</f>
        <v>10.726778433829772</v>
      </c>
    </row>
    <row r="164" spans="1:25" x14ac:dyDescent="0.25">
      <c r="A164" s="118">
        <v>152</v>
      </c>
      <c r="B164" s="104" t="s">
        <v>429</v>
      </c>
      <c r="C164" s="109">
        <v>7063.5045025938853</v>
      </c>
      <c r="D164" s="109">
        <v>0.6</v>
      </c>
      <c r="E164" s="121">
        <f t="shared" si="26"/>
        <v>1.9143082308608432</v>
      </c>
      <c r="F164" s="108">
        <v>20.6</v>
      </c>
      <c r="G164" s="108">
        <f t="shared" si="27"/>
        <v>0.6862405935012752</v>
      </c>
      <c r="H164" s="128">
        <v>0.38</v>
      </c>
      <c r="I164" s="108">
        <v>32.084615384615383</v>
      </c>
      <c r="J164" s="109">
        <v>16.63392</v>
      </c>
      <c r="K164" s="109">
        <f t="shared" si="24"/>
        <v>4602.3943228339322</v>
      </c>
      <c r="L164" s="109">
        <f t="shared" si="25"/>
        <v>0.1444</v>
      </c>
      <c r="M164" s="115">
        <v>8739350204.8789291</v>
      </c>
      <c r="N164" s="115">
        <v>1509400656.4542785</v>
      </c>
      <c r="O164" s="115">
        <v>11717391.94117647</v>
      </c>
      <c r="P164" s="115">
        <f t="shared" si="28"/>
        <v>745.84431832203995</v>
      </c>
      <c r="Q164" s="108">
        <f t="shared" si="29"/>
        <v>9.4704810763792828</v>
      </c>
      <c r="R164" s="108">
        <v>0.804095</v>
      </c>
      <c r="S164" s="108">
        <v>11.083743708496192</v>
      </c>
    </row>
    <row r="165" spans="1:25" x14ac:dyDescent="0.25">
      <c r="A165" s="118">
        <v>181</v>
      </c>
      <c r="B165" s="104" t="s">
        <v>465</v>
      </c>
      <c r="C165" s="108">
        <v>7061.2957823699362</v>
      </c>
      <c r="D165" s="109">
        <v>0.9</v>
      </c>
      <c r="E165" s="122">
        <f t="shared" si="26"/>
        <v>4.1078547370372256</v>
      </c>
      <c r="F165" s="108">
        <v>16.899999999999999</v>
      </c>
      <c r="G165" s="108">
        <f t="shared" si="27"/>
        <v>1.9891746172276883</v>
      </c>
      <c r="H165" s="111">
        <v>0.23599999999999999</v>
      </c>
      <c r="I165" s="108">
        <v>30.284615384615385</v>
      </c>
      <c r="J165" s="112">
        <v>8</v>
      </c>
      <c r="K165" s="109">
        <f t="shared" si="24"/>
        <v>512</v>
      </c>
      <c r="L165" s="109">
        <f t="shared" si="25"/>
        <v>5.5695999999999996E-2</v>
      </c>
      <c r="M165" s="115">
        <v>5773413474.5289831</v>
      </c>
      <c r="N165" s="115">
        <v>1518339945.3276846</v>
      </c>
      <c r="O165" s="115">
        <v>7504557.3529411769</v>
      </c>
      <c r="P165" s="115">
        <f t="shared" si="28"/>
        <v>769.32098763510339</v>
      </c>
      <c r="Q165" s="108">
        <f t="shared" si="29"/>
        <v>9.1786080139011865</v>
      </c>
      <c r="R165" s="108">
        <v>1.4927874999999999</v>
      </c>
      <c r="S165" s="112">
        <f>AVERAGE(S164,S166)</f>
        <v>15.619916977880752</v>
      </c>
    </row>
    <row r="166" spans="1:25" x14ac:dyDescent="0.25">
      <c r="A166" s="118">
        <v>189</v>
      </c>
      <c r="B166" s="104" t="s">
        <v>483</v>
      </c>
      <c r="C166" s="108">
        <v>6997.298712678773</v>
      </c>
      <c r="D166" s="109">
        <v>1.1000000000000001</v>
      </c>
      <c r="E166" s="121">
        <f t="shared" si="26"/>
        <v>2.8968270822865838</v>
      </c>
      <c r="F166" s="108">
        <v>16</v>
      </c>
      <c r="G166" s="108">
        <f t="shared" si="27"/>
        <v>0.91649607580044323</v>
      </c>
      <c r="H166" s="111">
        <v>0.4</v>
      </c>
      <c r="I166" s="108">
        <v>30.41538461538461</v>
      </c>
      <c r="J166" s="112">
        <v>10</v>
      </c>
      <c r="K166" s="109">
        <f t="shared" si="24"/>
        <v>1000</v>
      </c>
      <c r="L166" s="109">
        <f t="shared" si="25"/>
        <v>0.16000000000000003</v>
      </c>
      <c r="M166" s="115">
        <v>32831593882.738007</v>
      </c>
      <c r="N166" s="115">
        <v>4718546560.7375784</v>
      </c>
      <c r="O166" s="115">
        <v>38234151.705882356</v>
      </c>
      <c r="P166" s="115">
        <f t="shared" si="28"/>
        <v>858.69811197319802</v>
      </c>
      <c r="Q166" s="108">
        <f t="shared" si="29"/>
        <v>8.1487295885625226</v>
      </c>
      <c r="R166" s="108">
        <v>3.5041449999999998</v>
      </c>
      <c r="S166" s="108">
        <v>20.156090247265315</v>
      </c>
    </row>
    <row r="167" spans="1:25" x14ac:dyDescent="0.25">
      <c r="A167" s="118">
        <v>75</v>
      </c>
      <c r="B167" s="104" t="s">
        <v>302</v>
      </c>
      <c r="C167" s="108">
        <v>6663.7400793715124</v>
      </c>
      <c r="D167" s="109">
        <v>1.3</v>
      </c>
      <c r="E167" s="122">
        <f t="shared" si="26"/>
        <v>3.9610947086613044</v>
      </c>
      <c r="F167" s="112">
        <v>18</v>
      </c>
      <c r="G167" s="108">
        <f t="shared" si="27"/>
        <v>0.43712344156785971</v>
      </c>
      <c r="H167" s="111">
        <v>0.26</v>
      </c>
      <c r="I167" s="108">
        <v>31.653846153846153</v>
      </c>
      <c r="J167" s="112">
        <v>9</v>
      </c>
      <c r="K167" s="109">
        <f t="shared" si="24"/>
        <v>729</v>
      </c>
      <c r="L167" s="109">
        <f t="shared" si="25"/>
        <v>6.7600000000000007E-2</v>
      </c>
      <c r="M167" s="115">
        <v>1196352183.660141</v>
      </c>
      <c r="N167" s="115">
        <v>282850396.01900315</v>
      </c>
      <c r="O167" s="115">
        <v>1792228.294117647</v>
      </c>
      <c r="P167" s="115">
        <f t="shared" si="28"/>
        <v>667.52220550626407</v>
      </c>
      <c r="Q167" s="108">
        <f t="shared" si="29"/>
        <v>9.9827991105068623</v>
      </c>
      <c r="R167" s="108">
        <v>7.8342500000000009E-2</v>
      </c>
      <c r="S167" s="112">
        <f>AVERAGE(S166,S168)</f>
        <v>16.753960295226893</v>
      </c>
      <c r="T167" s="110"/>
      <c r="U167" s="110"/>
      <c r="V167" s="110"/>
      <c r="W167" s="110"/>
      <c r="X167" s="110"/>
      <c r="Y167" s="110"/>
    </row>
    <row r="168" spans="1:25" x14ac:dyDescent="0.25">
      <c r="A168" s="118">
        <v>110</v>
      </c>
      <c r="B168" s="104" t="s">
        <v>373</v>
      </c>
      <c r="C168" s="108">
        <v>6570.4431156163973</v>
      </c>
      <c r="D168" s="109">
        <v>1.1000000000000001</v>
      </c>
      <c r="E168" s="122">
        <f t="shared" si="26"/>
        <v>3.0984123876411451</v>
      </c>
      <c r="F168" s="108">
        <v>12.9</v>
      </c>
      <c r="G168" s="108">
        <f t="shared" si="27"/>
        <v>1.6623210285337569</v>
      </c>
      <c r="H168" s="111">
        <v>0.31</v>
      </c>
      <c r="I168" s="108">
        <v>23.530769230769224</v>
      </c>
      <c r="J168" s="108">
        <v>14.863099999999999</v>
      </c>
      <c r="K168" s="109">
        <f t="shared" si="24"/>
        <v>3283.4333067235907</v>
      </c>
      <c r="L168" s="109">
        <f t="shared" si="25"/>
        <v>9.6100000000000005E-2</v>
      </c>
      <c r="M168" s="115">
        <v>13362410446.721106</v>
      </c>
      <c r="N168" s="115">
        <v>3100867595.8789253</v>
      </c>
      <c r="O168" s="115">
        <v>18349794.94117647</v>
      </c>
      <c r="P168" s="115">
        <f t="shared" si="28"/>
        <v>728.20489218308364</v>
      </c>
      <c r="Q168" s="108">
        <f t="shared" si="29"/>
        <v>9.0227945268520262</v>
      </c>
      <c r="R168" s="108">
        <v>3.050325</v>
      </c>
      <c r="S168" s="112">
        <f>AVERAGE(S164:S165)</f>
        <v>13.351830343188471</v>
      </c>
    </row>
    <row r="169" spans="1:25" x14ac:dyDescent="0.25">
      <c r="A169" s="118">
        <v>178</v>
      </c>
      <c r="B169" s="104" t="s">
        <v>481</v>
      </c>
      <c r="C169" s="108">
        <v>6553.0591836070053</v>
      </c>
      <c r="D169" s="109">
        <v>1</v>
      </c>
      <c r="E169" s="121">
        <f t="shared" si="26"/>
        <v>3.1957561295448262</v>
      </c>
      <c r="F169" s="108">
        <v>17.399999999999999</v>
      </c>
      <c r="G169" s="108">
        <f t="shared" si="27"/>
        <v>1.3708803174498922</v>
      </c>
      <c r="H169" s="111">
        <v>0.871</v>
      </c>
      <c r="I169" s="108">
        <v>29.915384615384617</v>
      </c>
      <c r="J169" s="112">
        <v>3</v>
      </c>
      <c r="K169" s="109">
        <f t="shared" si="24"/>
        <v>27</v>
      </c>
      <c r="L169" s="109">
        <f t="shared" si="25"/>
        <v>0.75864100000000001</v>
      </c>
      <c r="M169" s="115">
        <v>48501253963.468872</v>
      </c>
      <c r="N169" s="115">
        <v>7699731435.5389538</v>
      </c>
      <c r="O169" s="115">
        <v>53372328.764705881</v>
      </c>
      <c r="P169" s="115">
        <f t="shared" si="28"/>
        <v>908.7340778643678</v>
      </c>
      <c r="Q169" s="108">
        <f t="shared" si="29"/>
        <v>7.2111955997154489</v>
      </c>
      <c r="R169" s="108">
        <v>7.3167075000000006</v>
      </c>
      <c r="S169" s="108">
        <v>20.13033583599486</v>
      </c>
    </row>
    <row r="170" spans="1:25" x14ac:dyDescent="0.25">
      <c r="A170" s="118">
        <v>33</v>
      </c>
      <c r="B170" s="104" t="s">
        <v>463</v>
      </c>
      <c r="C170" s="108">
        <v>6331.2550715392435</v>
      </c>
      <c r="D170" s="109">
        <v>1.5</v>
      </c>
      <c r="E170" s="122">
        <f t="shared" si="26"/>
        <v>5.390637349159908</v>
      </c>
      <c r="F170" s="112">
        <v>14</v>
      </c>
      <c r="G170" s="108">
        <f t="shared" si="27"/>
        <v>0.2062707051237172</v>
      </c>
      <c r="H170" s="111">
        <v>2.7E-2</v>
      </c>
      <c r="I170" s="108">
        <v>26.253846153846151</v>
      </c>
      <c r="J170" s="112">
        <v>6</v>
      </c>
      <c r="K170" s="109">
        <f t="shared" si="24"/>
        <v>216</v>
      </c>
      <c r="L170" s="109">
        <f t="shared" si="25"/>
        <v>7.2899999999999994E-4</v>
      </c>
      <c r="M170" s="115">
        <v>9609900186.8645897</v>
      </c>
      <c r="N170" s="115">
        <v>3024920938.9694467</v>
      </c>
      <c r="O170" s="115">
        <v>14269113</v>
      </c>
      <c r="P170" s="115">
        <f t="shared" si="28"/>
        <v>673.47565240142046</v>
      </c>
      <c r="Q170" s="108">
        <f t="shared" si="29"/>
        <v>9.4008670528233775</v>
      </c>
      <c r="R170" s="108">
        <v>0.29432999999999998</v>
      </c>
      <c r="S170" s="112">
        <f>AVERAGE(S168:S169,S172:S173)</f>
        <v>17.125567217852591</v>
      </c>
    </row>
    <row r="171" spans="1:25" x14ac:dyDescent="0.25">
      <c r="A171" s="118">
        <v>26</v>
      </c>
      <c r="B171" s="104" t="s">
        <v>224</v>
      </c>
      <c r="C171" s="108">
        <v>6081.2756674783859</v>
      </c>
      <c r="D171" s="109">
        <v>1</v>
      </c>
      <c r="E171" s="122">
        <f t="shared" si="26"/>
        <v>4.02289606069162</v>
      </c>
      <c r="F171" s="108">
        <v>14.5</v>
      </c>
      <c r="G171" s="108">
        <f t="shared" si="27"/>
        <v>1.0419850395595127</v>
      </c>
      <c r="H171" s="111">
        <v>0.73299999999999998</v>
      </c>
      <c r="I171" s="108">
        <v>30.146153846153844</v>
      </c>
      <c r="J171" s="109">
        <v>13.820080000000001</v>
      </c>
      <c r="K171" s="109">
        <f t="shared" si="24"/>
        <v>2639.560806441345</v>
      </c>
      <c r="L171" s="109">
        <f t="shared" si="25"/>
        <v>0.53728900000000002</v>
      </c>
      <c r="M171" s="115">
        <v>12242091940.824003</v>
      </c>
      <c r="N171" s="115">
        <v>3068016327.8043623</v>
      </c>
      <c r="O171" s="115">
        <v>18821575.411764707</v>
      </c>
      <c r="P171" s="115">
        <f t="shared" si="28"/>
        <v>650.4286529156268</v>
      </c>
      <c r="Q171" s="108">
        <f t="shared" si="29"/>
        <v>9.3496429473368323</v>
      </c>
      <c r="R171" s="108">
        <v>1.9611800000000001</v>
      </c>
      <c r="S171" s="112">
        <f>AVERAGE(S168:S169,S172)</f>
        <v>16.052282055034077</v>
      </c>
    </row>
    <row r="172" spans="1:25" x14ac:dyDescent="0.25">
      <c r="A172" s="118">
        <v>55</v>
      </c>
      <c r="B172" s="104" t="s">
        <v>281</v>
      </c>
      <c r="C172" s="112">
        <v>5706.027112392193</v>
      </c>
      <c r="D172" s="109">
        <v>0.8</v>
      </c>
      <c r="E172" s="121">
        <f t="shared" si="26"/>
        <v>6.6036059936635061</v>
      </c>
      <c r="F172" s="112">
        <v>6</v>
      </c>
      <c r="G172" s="108">
        <f t="shared" si="27"/>
        <v>0.98455244886245996</v>
      </c>
      <c r="H172" s="111">
        <v>8.5999999999999993E-2</v>
      </c>
      <c r="I172" s="108">
        <v>35.292307692307688</v>
      </c>
      <c r="J172" s="112">
        <v>1</v>
      </c>
      <c r="K172" s="109">
        <f t="shared" si="24"/>
        <v>1</v>
      </c>
      <c r="L172" s="109">
        <f t="shared" si="25"/>
        <v>7.3959999999999989E-3</v>
      </c>
      <c r="M172" s="115">
        <v>2094403097.2781951</v>
      </c>
      <c r="N172" s="120">
        <f>M172*0.45</f>
        <v>942481393.77518785</v>
      </c>
      <c r="O172" s="115">
        <v>3347003</v>
      </c>
      <c r="P172" s="115">
        <f t="shared" si="28"/>
        <v>625.75477144125512</v>
      </c>
      <c r="Q172" s="108">
        <f t="shared" si="29"/>
        <v>9.1186314077157071</v>
      </c>
      <c r="R172" s="108">
        <v>0.32952999999999999</v>
      </c>
      <c r="S172" s="108">
        <v>14.674679985918901</v>
      </c>
    </row>
    <row r="173" spans="1:25" x14ac:dyDescent="0.25">
      <c r="A173" s="118">
        <v>166</v>
      </c>
      <c r="B173" s="104" t="s">
        <v>438</v>
      </c>
      <c r="C173" s="109">
        <v>5497.509674441987</v>
      </c>
      <c r="D173" s="109">
        <v>1.7</v>
      </c>
      <c r="E173" s="122">
        <f t="shared" si="26"/>
        <v>8.3690275050845635</v>
      </c>
      <c r="F173" s="112">
        <v>20</v>
      </c>
      <c r="G173" s="108">
        <f t="shared" si="27"/>
        <v>1.4693364913342135</v>
      </c>
      <c r="H173" s="128">
        <v>0.63200000000000001</v>
      </c>
      <c r="I173" s="108">
        <v>17.153846153846153</v>
      </c>
      <c r="J173" s="112">
        <v>15</v>
      </c>
      <c r="K173" s="109">
        <f t="shared" si="24"/>
        <v>3375</v>
      </c>
      <c r="L173" s="109">
        <f t="shared" si="25"/>
        <v>0.399424</v>
      </c>
      <c r="M173" s="129">
        <v>1292144993.9993839</v>
      </c>
      <c r="N173" s="115">
        <v>531519897.69105524</v>
      </c>
      <c r="O173" s="116">
        <v>616026.3529411765</v>
      </c>
      <c r="P173" s="115">
        <f t="shared" si="28"/>
        <v>2097.5482425875521</v>
      </c>
      <c r="Q173" s="108">
        <f t="shared" si="29"/>
        <v>2.620921685052743</v>
      </c>
      <c r="R173" s="108">
        <v>9.0515000000000012E-2</v>
      </c>
      <c r="S173" s="112">
        <f>AVERAGE(S172,S175)</f>
        <v>20.345422706308138</v>
      </c>
    </row>
    <row r="174" spans="1:25" x14ac:dyDescent="0.25">
      <c r="A174" s="118">
        <v>162</v>
      </c>
      <c r="B174" s="104" t="s">
        <v>440</v>
      </c>
      <c r="C174" s="108">
        <v>4973.3682011350884</v>
      </c>
      <c r="D174" s="109">
        <v>1</v>
      </c>
      <c r="E174" s="122">
        <f t="shared" si="26"/>
        <v>3.4022322569941208</v>
      </c>
      <c r="F174" s="112">
        <v>16</v>
      </c>
      <c r="G174" s="108">
        <f t="shared" si="27"/>
        <v>0.16845397443189708</v>
      </c>
      <c r="H174" s="111">
        <v>0.63</v>
      </c>
      <c r="I174" s="108">
        <v>30.423076923076923</v>
      </c>
      <c r="J174" s="112">
        <v>9</v>
      </c>
      <c r="K174" s="109">
        <f t="shared" si="24"/>
        <v>729</v>
      </c>
      <c r="L174" s="109">
        <f t="shared" si="25"/>
        <v>0.39690000000000003</v>
      </c>
      <c r="M174" s="115">
        <v>4459302788.5906963</v>
      </c>
      <c r="N174" s="115">
        <v>802119188.77910948</v>
      </c>
      <c r="O174" s="115">
        <v>7334050.7647058824</v>
      </c>
      <c r="P174" s="115">
        <f t="shared" si="28"/>
        <v>608.02725964898991</v>
      </c>
      <c r="Q174" s="108">
        <f t="shared" si="29"/>
        <v>8.1795151816156739</v>
      </c>
      <c r="R174" s="108">
        <v>0.12354499999999999</v>
      </c>
      <c r="S174" s="112">
        <f>AVERAGE(S171:S172,S175)</f>
        <v>18.914375822550117</v>
      </c>
    </row>
    <row r="175" spans="1:25" x14ac:dyDescent="0.25">
      <c r="A175" s="118">
        <v>107</v>
      </c>
      <c r="B175" s="104" t="s">
        <v>388</v>
      </c>
      <c r="C175" s="108">
        <v>4415.2965946020049</v>
      </c>
      <c r="D175" s="109">
        <v>0.8</v>
      </c>
      <c r="E175" s="121">
        <f t="shared" si="26"/>
        <v>11.707274442013819</v>
      </c>
      <c r="F175" s="112">
        <v>25</v>
      </c>
      <c r="G175" s="108">
        <f t="shared" si="27"/>
        <v>0.69350941146642286</v>
      </c>
      <c r="H175" s="111">
        <v>0.626</v>
      </c>
      <c r="I175" s="108">
        <v>31.884615384615383</v>
      </c>
      <c r="J175" s="112">
        <v>7</v>
      </c>
      <c r="K175" s="109">
        <f t="shared" si="24"/>
        <v>343</v>
      </c>
      <c r="L175" s="109">
        <f t="shared" si="25"/>
        <v>0.391876</v>
      </c>
      <c r="M175" s="115">
        <v>9119367006.555397</v>
      </c>
      <c r="N175" s="120">
        <f>M175*0.45</f>
        <v>4103715152.9499288</v>
      </c>
      <c r="O175" s="115">
        <v>17041008.823529411</v>
      </c>
      <c r="P175" s="115">
        <f t="shared" si="28"/>
        <v>535.14243792678576</v>
      </c>
      <c r="Q175" s="108">
        <f t="shared" si="29"/>
        <v>8.2506941735128709</v>
      </c>
      <c r="R175" s="108">
        <v>1.18181</v>
      </c>
      <c r="S175" s="108">
        <v>26.016165426697373</v>
      </c>
    </row>
    <row r="176" spans="1:25" x14ac:dyDescent="0.25">
      <c r="A176" s="118">
        <v>58</v>
      </c>
      <c r="B176" s="104" t="s">
        <v>182</v>
      </c>
      <c r="C176" s="108">
        <v>4341.1481907021471</v>
      </c>
      <c r="D176" s="109">
        <v>0.9</v>
      </c>
      <c r="E176" s="121">
        <f t="shared" si="26"/>
        <v>3.0003349132704464</v>
      </c>
      <c r="F176" s="108">
        <v>14.3</v>
      </c>
      <c r="G176" s="108">
        <f t="shared" si="27"/>
        <v>1.0500656286528276</v>
      </c>
      <c r="H176" s="111">
        <v>0.29599999999999999</v>
      </c>
      <c r="I176" s="108">
        <v>25.592307692307696</v>
      </c>
      <c r="J176" s="109">
        <v>11.86992</v>
      </c>
      <c r="K176" s="109">
        <f t="shared" si="24"/>
        <v>1672.4123879719039</v>
      </c>
      <c r="L176" s="109">
        <f t="shared" si="25"/>
        <v>8.7615999999999986E-2</v>
      </c>
      <c r="M176" s="115">
        <v>67029006650.008728</v>
      </c>
      <c r="N176" s="115">
        <v>6487042553.7908936</v>
      </c>
      <c r="O176" s="115">
        <v>103178884.29411764</v>
      </c>
      <c r="P176" s="115">
        <f t="shared" si="28"/>
        <v>649.63880069625964</v>
      </c>
      <c r="Q176" s="108">
        <f t="shared" si="29"/>
        <v>6.6824028768747485</v>
      </c>
      <c r="R176" s="108">
        <v>10.83446</v>
      </c>
      <c r="S176" s="108">
        <v>31.001718762633043</v>
      </c>
    </row>
    <row r="177" spans="1:19" x14ac:dyDescent="0.25">
      <c r="A177" s="118">
        <v>131</v>
      </c>
      <c r="B177" s="104" t="s">
        <v>396</v>
      </c>
      <c r="C177" s="108">
        <v>3817.7472401322602</v>
      </c>
      <c r="D177" s="109">
        <v>1.4</v>
      </c>
      <c r="E177" s="121">
        <f t="shared" si="26"/>
        <v>0.97651893247670796</v>
      </c>
      <c r="F177" s="108">
        <v>12.4</v>
      </c>
      <c r="G177" s="108">
        <f t="shared" si="27"/>
        <v>0.72407211549492367</v>
      </c>
      <c r="H177" s="111">
        <v>0.60899999999999999</v>
      </c>
      <c r="I177" s="108">
        <v>26.45384615384615</v>
      </c>
      <c r="J177" s="112">
        <v>4</v>
      </c>
      <c r="K177" s="109">
        <f t="shared" si="24"/>
        <v>64</v>
      </c>
      <c r="L177" s="109">
        <f t="shared" si="25"/>
        <v>0.37088099999999996</v>
      </c>
      <c r="M177" s="115">
        <v>9963356268.7552032</v>
      </c>
      <c r="N177" s="115">
        <v>1257939829.712034</v>
      </c>
      <c r="O177" s="115">
        <v>20476862.294117648</v>
      </c>
      <c r="P177" s="115">
        <f t="shared" si="28"/>
        <v>486.56655134206568</v>
      </c>
      <c r="Q177" s="108">
        <f t="shared" si="29"/>
        <v>7.8463002226560992</v>
      </c>
      <c r="R177" s="108">
        <v>1.4826725000000001</v>
      </c>
      <c r="S177" s="108">
        <v>7.734396985964894</v>
      </c>
    </row>
    <row r="178" spans="1:19" x14ac:dyDescent="0.25">
      <c r="A178" s="118">
        <v>102</v>
      </c>
      <c r="B178" s="104" t="s">
        <v>352</v>
      </c>
      <c r="C178" s="108">
        <v>3742.1999667454161</v>
      </c>
      <c r="D178" s="109">
        <v>1.2</v>
      </c>
      <c r="E178" s="122">
        <f t="shared" si="26"/>
        <v>6.4526597827824439</v>
      </c>
      <c r="F178" s="112">
        <v>18</v>
      </c>
      <c r="G178" s="108">
        <f t="shared" si="27"/>
        <v>1.1355616687841439</v>
      </c>
      <c r="H178" s="111">
        <v>0.36299999999999999</v>
      </c>
      <c r="I178" s="108">
        <v>34.992307692307691</v>
      </c>
      <c r="J178" s="112">
        <v>8</v>
      </c>
      <c r="K178" s="109">
        <f t="shared" si="24"/>
        <v>512</v>
      </c>
      <c r="L178" s="109">
        <f t="shared" si="25"/>
        <v>0.131769</v>
      </c>
      <c r="M178" s="115">
        <v>2997018715.7016177</v>
      </c>
      <c r="N178" s="120">
        <f>M178*0.45</f>
        <v>1348658422.0657279</v>
      </c>
      <c r="O178" s="115">
        <v>4576061.4705882352</v>
      </c>
      <c r="P178" s="115">
        <f t="shared" si="28"/>
        <v>654.93410325984155</v>
      </c>
      <c r="Q178" s="108">
        <f t="shared" si="29"/>
        <v>5.7138572386430129</v>
      </c>
      <c r="R178" s="108">
        <v>0.51963999999999999</v>
      </c>
      <c r="S178" s="112">
        <f>AVERAGE(S176:S177,S180)</f>
        <v>14.339243961738765</v>
      </c>
    </row>
    <row r="179" spans="1:19" x14ac:dyDescent="0.25">
      <c r="A179" s="118">
        <v>50</v>
      </c>
      <c r="B179" s="104" t="s">
        <v>254</v>
      </c>
      <c r="C179" s="108">
        <v>3618.993268113768</v>
      </c>
      <c r="D179" s="109">
        <v>0.7</v>
      </c>
      <c r="E179" s="122">
        <f t="shared" si="26"/>
        <v>4.0762774320569539</v>
      </c>
      <c r="F179" s="112">
        <v>14</v>
      </c>
      <c r="G179" s="108">
        <f t="shared" si="27"/>
        <v>1.4331118259706905</v>
      </c>
      <c r="H179" s="111">
        <v>0.125</v>
      </c>
      <c r="I179" s="108">
        <v>34.584615384615383</v>
      </c>
      <c r="J179" s="112">
        <v>10</v>
      </c>
      <c r="K179" s="109">
        <f t="shared" si="24"/>
        <v>1000</v>
      </c>
      <c r="L179" s="109">
        <f t="shared" si="25"/>
        <v>1.5625E-2</v>
      </c>
      <c r="M179" s="115">
        <v>36982164246.066261</v>
      </c>
      <c r="N179" s="115">
        <v>10513075996.691788</v>
      </c>
      <c r="O179" s="115">
        <v>79631416.705882356</v>
      </c>
      <c r="P179" s="115">
        <f t="shared" si="28"/>
        <v>464.41675629933127</v>
      </c>
      <c r="Q179" s="108">
        <f t="shared" si="29"/>
        <v>7.7925553267100733</v>
      </c>
      <c r="R179" s="108">
        <v>11.412072500000001</v>
      </c>
      <c r="S179" s="112">
        <f>AVERAGE(S176:S177,S180)</f>
        <v>14.339243961738765</v>
      </c>
    </row>
    <row r="180" spans="1:19" x14ac:dyDescent="0.25">
      <c r="A180" s="118">
        <v>106</v>
      </c>
      <c r="B180" s="104" t="s">
        <v>367</v>
      </c>
      <c r="C180" s="108">
        <v>3442.2893603364523</v>
      </c>
      <c r="D180" s="109">
        <v>0.9</v>
      </c>
      <c r="E180" s="121">
        <f t="shared" si="26"/>
        <v>1.3518739910035837</v>
      </c>
      <c r="F180" s="108">
        <v>19.100000000000001</v>
      </c>
      <c r="G180" s="108">
        <f t="shared" si="27"/>
        <v>0.85420709301103703</v>
      </c>
      <c r="H180" s="111">
        <v>0.27100000000000002</v>
      </c>
      <c r="I180" s="108">
        <v>27.553846153846159</v>
      </c>
      <c r="J180" s="112">
        <v>11</v>
      </c>
      <c r="K180" s="109">
        <f t="shared" si="24"/>
        <v>1331</v>
      </c>
      <c r="L180" s="109">
        <f t="shared" si="25"/>
        <v>7.3441000000000006E-2</v>
      </c>
      <c r="M180" s="115">
        <v>11501149432.655262</v>
      </c>
      <c r="N180" s="115">
        <v>3631363552.5795321</v>
      </c>
      <c r="O180" s="115">
        <v>24963852.647058822</v>
      </c>
      <c r="P180" s="115">
        <f t="shared" si="28"/>
        <v>460.71211824791391</v>
      </c>
      <c r="Q180" s="108">
        <f t="shared" si="29"/>
        <v>7.471670971945481</v>
      </c>
      <c r="R180" s="108">
        <v>2.1324299999999998</v>
      </c>
      <c r="S180" s="108">
        <v>4.2816161366183527</v>
      </c>
    </row>
    <row r="181" spans="1:19" x14ac:dyDescent="0.25">
      <c r="A181" s="118">
        <v>32</v>
      </c>
      <c r="B181" s="104" t="s">
        <v>244</v>
      </c>
      <c r="C181" s="108">
        <v>3337.9740641784515</v>
      </c>
      <c r="D181" s="109">
        <v>1.2</v>
      </c>
      <c r="E181" s="121">
        <f t="shared" si="26"/>
        <v>7.6766373516891129</v>
      </c>
      <c r="F181" s="112">
        <v>15</v>
      </c>
      <c r="G181" s="108">
        <f t="shared" si="27"/>
        <v>0.28438042143011882</v>
      </c>
      <c r="H181" s="111">
        <v>0.10299999999999999</v>
      </c>
      <c r="I181" s="108">
        <v>33.192307692307693</v>
      </c>
      <c r="J181" s="112">
        <v>8</v>
      </c>
      <c r="K181" s="109">
        <f t="shared" si="24"/>
        <v>512</v>
      </c>
      <c r="L181" s="109">
        <f t="shared" si="25"/>
        <v>1.0608999999999999E-2</v>
      </c>
      <c r="M181" s="115">
        <v>2012861821.8868008</v>
      </c>
      <c r="N181" s="115">
        <v>213068929.28954035</v>
      </c>
      <c r="O181" s="115">
        <v>4959993.3529411769</v>
      </c>
      <c r="P181" s="115">
        <f t="shared" si="28"/>
        <v>405.81945955496371</v>
      </c>
      <c r="Q181" s="108">
        <f t="shared" si="29"/>
        <v>8.2252686153566774</v>
      </c>
      <c r="R181" s="108">
        <v>0.1410525</v>
      </c>
      <c r="S181" s="108">
        <v>72.521180339191574</v>
      </c>
    </row>
    <row r="182" spans="1:19" x14ac:dyDescent="0.25">
      <c r="A182" s="118">
        <v>122</v>
      </c>
      <c r="B182" s="104" t="s">
        <v>382</v>
      </c>
      <c r="C182" s="108">
        <v>3249.969661207514</v>
      </c>
      <c r="D182" s="109">
        <v>0.8</v>
      </c>
      <c r="E182" s="121">
        <f t="shared" si="26"/>
        <v>6.0774373075817305</v>
      </c>
      <c r="F182" s="108">
        <v>13.6</v>
      </c>
      <c r="G182" s="108">
        <f t="shared" si="27"/>
        <v>4.8504049210895568</v>
      </c>
      <c r="H182" s="111">
        <v>0.35299999999999998</v>
      </c>
      <c r="I182" s="108">
        <v>30.607692307692311</v>
      </c>
      <c r="J182" s="112">
        <v>7</v>
      </c>
      <c r="K182" s="109">
        <f t="shared" si="24"/>
        <v>343</v>
      </c>
      <c r="L182" s="109">
        <f t="shared" si="25"/>
        <v>0.12460899999999998</v>
      </c>
      <c r="M182" s="115">
        <v>15279709837.530933</v>
      </c>
      <c r="N182" s="115">
        <v>4720582085.4788237</v>
      </c>
      <c r="O182" s="115">
        <v>27124457.05882353</v>
      </c>
      <c r="P182" s="115">
        <f t="shared" si="28"/>
        <v>563.31855064949491</v>
      </c>
      <c r="Q182" s="108">
        <f t="shared" si="29"/>
        <v>5.7693283089299383</v>
      </c>
      <c r="R182" s="108">
        <v>13.156460000000001</v>
      </c>
      <c r="S182" s="108">
        <v>19.671616113040187</v>
      </c>
    </row>
    <row r="183" spans="1:19" x14ac:dyDescent="0.25">
      <c r="A183" s="118">
        <v>27</v>
      </c>
      <c r="B183" s="104" t="s">
        <v>219</v>
      </c>
      <c r="C183" s="108">
        <v>2228.405986056142</v>
      </c>
      <c r="D183" s="109">
        <v>0.6</v>
      </c>
      <c r="E183" s="121">
        <f t="shared" si="26"/>
        <v>1.0591596691398333</v>
      </c>
      <c r="F183" s="108">
        <v>12.5</v>
      </c>
      <c r="G183" s="108">
        <f t="shared" si="27"/>
        <v>0.37903086942776515</v>
      </c>
      <c r="H183" s="111">
        <v>0.113</v>
      </c>
      <c r="I183" s="108">
        <v>33.969230769230769</v>
      </c>
      <c r="J183" s="112">
        <v>10</v>
      </c>
      <c r="K183" s="109">
        <f t="shared" si="24"/>
        <v>1000</v>
      </c>
      <c r="L183" s="109">
        <f t="shared" si="25"/>
        <v>1.2769000000000001E-2</v>
      </c>
      <c r="M183" s="115">
        <v>3018409792.0332303</v>
      </c>
      <c r="N183" s="115">
        <v>243289017.74326327</v>
      </c>
      <c r="O183" s="115">
        <v>10647549.647058824</v>
      </c>
      <c r="P183" s="115">
        <f t="shared" si="28"/>
        <v>283.48398383538006</v>
      </c>
      <c r="Q183" s="108">
        <f t="shared" si="29"/>
        <v>7.8607826654157069</v>
      </c>
      <c r="R183" s="108">
        <v>0.40357500000000002</v>
      </c>
      <c r="S183" s="108">
        <v>13.140658572727023</v>
      </c>
    </row>
    <row r="184" spans="1:19" x14ac:dyDescent="0.25">
      <c r="A184" s="118">
        <v>39</v>
      </c>
      <c r="B184" s="125" t="s">
        <v>571</v>
      </c>
      <c r="C184" s="112"/>
      <c r="D184" s="109">
        <v>8</v>
      </c>
      <c r="E184" s="122"/>
      <c r="F184" s="112"/>
      <c r="G184" s="112"/>
      <c r="H184" s="127"/>
      <c r="I184" s="112"/>
      <c r="J184" s="112"/>
      <c r="K184" s="112"/>
      <c r="L184" s="112"/>
      <c r="M184" s="120"/>
      <c r="N184" s="120"/>
      <c r="O184" s="120"/>
      <c r="P184" s="112"/>
      <c r="Q184" s="112"/>
      <c r="R184" s="112"/>
      <c r="S184" s="112"/>
    </row>
    <row r="185" spans="1:19" x14ac:dyDescent="0.25">
      <c r="A185" s="118">
        <v>63</v>
      </c>
      <c r="B185" s="125" t="s">
        <v>3981</v>
      </c>
      <c r="C185" s="112"/>
      <c r="D185" s="109">
        <v>1.8</v>
      </c>
      <c r="E185" s="122"/>
      <c r="F185" s="112"/>
      <c r="G185" s="112"/>
      <c r="H185" s="127"/>
      <c r="I185" s="112"/>
      <c r="J185" s="112"/>
      <c r="K185" s="112"/>
      <c r="L185" s="112"/>
      <c r="M185" s="120"/>
      <c r="N185" s="120"/>
      <c r="O185" s="120"/>
      <c r="P185" s="112"/>
      <c r="Q185" s="112"/>
      <c r="R185" s="112"/>
      <c r="S185" s="112"/>
    </row>
    <row r="186" spans="1:19" x14ac:dyDescent="0.25">
      <c r="A186" s="118">
        <v>72</v>
      </c>
      <c r="B186" s="125" t="s">
        <v>3979</v>
      </c>
      <c r="C186" s="112"/>
      <c r="D186" s="109">
        <v>3.8</v>
      </c>
      <c r="E186" s="122"/>
      <c r="F186" s="112"/>
      <c r="G186" s="112"/>
      <c r="H186" s="127"/>
      <c r="I186" s="112"/>
      <c r="J186" s="112"/>
      <c r="K186" s="112"/>
      <c r="L186" s="112"/>
      <c r="M186" s="120"/>
      <c r="N186" s="120"/>
      <c r="O186" s="120"/>
      <c r="P186" s="112"/>
      <c r="Q186" s="112"/>
      <c r="R186" s="112"/>
      <c r="S186" s="112"/>
    </row>
    <row r="187" spans="1:19" x14ac:dyDescent="0.25">
      <c r="A187" s="118">
        <v>113</v>
      </c>
      <c r="B187" s="125" t="s">
        <v>3980</v>
      </c>
      <c r="C187" s="112"/>
      <c r="D187" s="109">
        <v>3.9</v>
      </c>
      <c r="E187" s="122"/>
      <c r="F187" s="112"/>
      <c r="G187" s="112"/>
      <c r="H187" s="127"/>
      <c r="I187" s="112"/>
      <c r="J187" s="112"/>
      <c r="K187" s="112"/>
      <c r="L187" s="112"/>
      <c r="M187" s="120"/>
      <c r="N187" s="120"/>
      <c r="O187" s="120"/>
      <c r="P187" s="112"/>
      <c r="Q187" s="112"/>
      <c r="R187" s="112"/>
      <c r="S187" s="112"/>
    </row>
    <row r="188" spans="1:19" x14ac:dyDescent="0.25">
      <c r="A188" s="118">
        <v>133</v>
      </c>
      <c r="B188" s="125" t="s">
        <v>576</v>
      </c>
      <c r="C188" s="112"/>
      <c r="D188" s="109">
        <v>5.8</v>
      </c>
      <c r="E188" s="122"/>
      <c r="F188" s="112"/>
      <c r="G188" s="112"/>
      <c r="H188" s="127"/>
      <c r="I188" s="112"/>
      <c r="J188" s="112"/>
      <c r="K188" s="112"/>
      <c r="L188" s="112"/>
      <c r="M188" s="120"/>
      <c r="N188" s="120"/>
      <c r="O188" s="120"/>
      <c r="P188" s="112"/>
      <c r="Q188" s="112"/>
      <c r="R188" s="112"/>
      <c r="S188" s="112"/>
    </row>
    <row r="189" spans="1:19" x14ac:dyDescent="0.25">
      <c r="A189" s="118">
        <v>139</v>
      </c>
      <c r="B189" s="125" t="s">
        <v>1275</v>
      </c>
      <c r="C189" s="112"/>
      <c r="D189" s="109">
        <v>0.8</v>
      </c>
      <c r="E189" s="122"/>
      <c r="F189" s="112"/>
      <c r="G189" s="112"/>
      <c r="H189" s="111">
        <v>0.34200000000000003</v>
      </c>
      <c r="I189" s="112"/>
      <c r="J189" s="108">
        <v>15.8</v>
      </c>
      <c r="K189" s="108"/>
      <c r="L189" s="108"/>
      <c r="M189" s="120"/>
      <c r="N189" s="120"/>
      <c r="O189" s="120"/>
      <c r="P189" s="112"/>
      <c r="Q189" s="112"/>
      <c r="R189" s="112"/>
      <c r="S189" s="112"/>
    </row>
    <row r="190" spans="1:19" x14ac:dyDescent="0.25">
      <c r="A190" s="118">
        <v>149</v>
      </c>
      <c r="B190" s="125" t="s">
        <v>3975</v>
      </c>
      <c r="C190" s="112"/>
      <c r="D190" s="109">
        <v>4.2</v>
      </c>
      <c r="E190" s="122"/>
      <c r="F190" s="112"/>
      <c r="G190" s="112"/>
      <c r="H190" s="127"/>
      <c r="I190" s="112"/>
      <c r="J190" s="112"/>
      <c r="K190" s="112"/>
      <c r="L190" s="112"/>
      <c r="M190" s="120"/>
      <c r="N190" s="120"/>
      <c r="O190" s="120"/>
      <c r="P190" s="112"/>
      <c r="Q190" s="112"/>
      <c r="R190" s="112"/>
      <c r="S190" s="112"/>
    </row>
    <row r="191" spans="1:19" x14ac:dyDescent="0.25">
      <c r="A191" s="118">
        <v>182</v>
      </c>
      <c r="B191" s="125" t="s">
        <v>3990</v>
      </c>
      <c r="C191" s="112"/>
      <c r="D191" s="109">
        <v>6.3</v>
      </c>
      <c r="E191" s="122"/>
      <c r="F191" s="112"/>
      <c r="G191" s="112"/>
      <c r="H191" s="127"/>
      <c r="I191" s="112"/>
      <c r="J191" s="112"/>
      <c r="K191" s="112"/>
      <c r="L191" s="112"/>
      <c r="M191" s="120"/>
      <c r="N191" s="120"/>
      <c r="O191" s="120"/>
      <c r="P191" s="112"/>
      <c r="Q191" s="112"/>
      <c r="R191" s="112"/>
      <c r="S191" s="112"/>
    </row>
    <row r="192" spans="1:19" x14ac:dyDescent="0.25">
      <c r="A192" s="118">
        <v>59</v>
      </c>
      <c r="B192" s="125" t="s">
        <v>290</v>
      </c>
      <c r="C192" s="112"/>
      <c r="D192" s="109">
        <v>35.799999999999997</v>
      </c>
      <c r="E192" s="122"/>
      <c r="F192" s="112"/>
      <c r="G192" s="108">
        <f>R192/O192*10000000</f>
        <v>76.576369398130609</v>
      </c>
      <c r="H192" s="127"/>
      <c r="I192" s="112"/>
      <c r="J192" s="112"/>
      <c r="K192" s="112"/>
      <c r="L192" s="112"/>
      <c r="M192" s="115">
        <v>2550763942.6050477</v>
      </c>
      <c r="N192" s="115">
        <v>1369742477.1180696</v>
      </c>
      <c r="O192" s="115">
        <v>50006.941176470587</v>
      </c>
      <c r="P192" s="115">
        <f t="shared" ref="P192:P202" si="30">M192/O192</f>
        <v>51008.197714065354</v>
      </c>
      <c r="Q192" s="108">
        <f t="shared" ref="Q192:Q202" si="31">C192/(M192/O192)</f>
        <v>0</v>
      </c>
      <c r="R192" s="108">
        <v>0.38293500000000003</v>
      </c>
      <c r="S192" s="112"/>
    </row>
    <row r="193" spans="1:19" x14ac:dyDescent="0.25">
      <c r="A193" s="118">
        <v>128</v>
      </c>
      <c r="B193" s="125" t="s">
        <v>395</v>
      </c>
      <c r="C193" s="112"/>
      <c r="D193" s="109">
        <v>8.8000000000000007</v>
      </c>
      <c r="E193" s="122"/>
      <c r="F193" s="112"/>
      <c r="G193" s="108">
        <f>R193/O193*10000000</f>
        <v>112.0525281892115</v>
      </c>
      <c r="H193" s="127"/>
      <c r="I193" s="112"/>
      <c r="J193" s="112"/>
      <c r="K193" s="112"/>
      <c r="L193" s="112"/>
      <c r="M193" s="115">
        <v>8738203074.3956985</v>
      </c>
      <c r="N193" s="115">
        <v>1578920444.1774387</v>
      </c>
      <c r="O193" s="115">
        <v>262016.17647058822</v>
      </c>
      <c r="P193" s="115">
        <f t="shared" si="30"/>
        <v>33349.861035685244</v>
      </c>
      <c r="Q193" s="108">
        <f t="shared" si="31"/>
        <v>0</v>
      </c>
      <c r="R193" s="108">
        <v>2.9359575000000002</v>
      </c>
      <c r="S193" s="112"/>
    </row>
    <row r="194" spans="1:19" x14ac:dyDescent="0.25">
      <c r="A194" s="118">
        <v>71</v>
      </c>
      <c r="B194" s="125" t="s">
        <v>307</v>
      </c>
      <c r="C194" s="112"/>
      <c r="D194" s="109">
        <v>1.9</v>
      </c>
      <c r="E194" s="122"/>
      <c r="F194" s="112"/>
      <c r="G194" s="108">
        <f>R194/O194*10000000</f>
        <v>18.598313382579104</v>
      </c>
      <c r="H194" s="127"/>
      <c r="I194" s="108">
        <v>7.2384615384615367</v>
      </c>
      <c r="J194" s="112"/>
      <c r="K194" s="112"/>
      <c r="L194" s="112"/>
      <c r="M194" s="120"/>
      <c r="N194" s="120"/>
      <c r="O194" s="116">
        <v>118915.35294117648</v>
      </c>
      <c r="P194" s="115">
        <f t="shared" si="30"/>
        <v>0</v>
      </c>
      <c r="Q194" s="108" t="e">
        <f t="shared" si="31"/>
        <v>#DIV/0!</v>
      </c>
      <c r="R194" s="108">
        <v>0.22116249999999998</v>
      </c>
      <c r="S194" s="112"/>
    </row>
    <row r="195" spans="1:19" x14ac:dyDescent="0.25">
      <c r="A195" s="118">
        <v>105</v>
      </c>
      <c r="B195" s="104" t="s">
        <v>39</v>
      </c>
      <c r="C195" s="108">
        <v>286450.11649868818</v>
      </c>
      <c r="D195" s="109">
        <v>12.3</v>
      </c>
      <c r="E195" s="121">
        <f t="shared" ref="E195:E202" si="32">S195*N195/M195</f>
        <v>86.932103893290389</v>
      </c>
      <c r="F195" s="108">
        <v>50.6</v>
      </c>
      <c r="G195" s="108">
        <f>R195/O195*10000000</f>
        <v>110.05618367695692</v>
      </c>
      <c r="H195" s="111">
        <v>0.98</v>
      </c>
      <c r="I195" s="108">
        <v>6.884615384615385</v>
      </c>
      <c r="J195" s="109">
        <v>31.437259999999998</v>
      </c>
      <c r="M195" s="115">
        <v>61015745617.487038</v>
      </c>
      <c r="N195" s="115">
        <v>114471572838.41624</v>
      </c>
      <c r="O195" s="115">
        <v>570026.3529411765</v>
      </c>
      <c r="P195" s="115">
        <f t="shared" si="30"/>
        <v>107040.21893490163</v>
      </c>
      <c r="Q195" s="108">
        <f t="shared" si="31"/>
        <v>2.6760980064222197</v>
      </c>
      <c r="R195" s="108">
        <v>6.2734924999999997</v>
      </c>
      <c r="S195" s="108">
        <v>46.336631930734526</v>
      </c>
    </row>
    <row r="196" spans="1:19" x14ac:dyDescent="0.25">
      <c r="A196" s="118">
        <v>112</v>
      </c>
      <c r="B196" s="104" t="s">
        <v>3987</v>
      </c>
      <c r="C196" s="112">
        <v>28351.010612688075</v>
      </c>
      <c r="D196" s="112">
        <v>1.6</v>
      </c>
      <c r="E196" s="122">
        <f t="shared" si="32"/>
        <v>8.5877737340005194</v>
      </c>
      <c r="F196" s="112"/>
      <c r="G196" s="112"/>
      <c r="H196" s="127"/>
      <c r="I196" s="108">
        <v>5.7</v>
      </c>
      <c r="J196" s="112">
        <v>10</v>
      </c>
      <c r="K196" s="112"/>
      <c r="L196" s="112"/>
      <c r="M196" s="115">
        <v>193328424.7903263</v>
      </c>
      <c r="N196" s="115">
        <v>71813885.688781738</v>
      </c>
      <c r="O196" s="115">
        <v>48616.411764705881</v>
      </c>
      <c r="P196" s="115">
        <f t="shared" si="30"/>
        <v>3976.6082640158397</v>
      </c>
      <c r="Q196" s="108">
        <f t="shared" si="31"/>
        <v>7.1294451780013564</v>
      </c>
      <c r="R196" s="112"/>
      <c r="S196" s="112">
        <f>AVERAGE(S106:S108,S110:S111)</f>
        <v>23.118937967583246</v>
      </c>
    </row>
    <row r="197" spans="1:19" x14ac:dyDescent="0.25">
      <c r="A197" s="118">
        <v>188</v>
      </c>
      <c r="B197" s="104" t="s">
        <v>3989</v>
      </c>
      <c r="C197" s="112">
        <v>29662.042778599134</v>
      </c>
      <c r="D197" s="109">
        <v>1.3</v>
      </c>
      <c r="E197" s="122">
        <f t="shared" si="32"/>
        <v>0</v>
      </c>
      <c r="F197" s="112"/>
      <c r="G197" s="112"/>
      <c r="H197" s="127"/>
      <c r="I197" s="112"/>
      <c r="J197" s="112">
        <v>5</v>
      </c>
      <c r="K197" s="112"/>
      <c r="L197" s="112"/>
      <c r="M197" s="115">
        <v>37672308.626669839</v>
      </c>
      <c r="N197" s="120">
        <f>M197*0.4</f>
        <v>15068923.450667936</v>
      </c>
      <c r="O197" s="115">
        <v>10829.941176470587</v>
      </c>
      <c r="P197" s="115">
        <f t="shared" si="30"/>
        <v>3478.5330790639637</v>
      </c>
      <c r="Q197" s="108">
        <f t="shared" si="31"/>
        <v>8.5271699605573037</v>
      </c>
      <c r="R197" s="112"/>
      <c r="S197" s="112"/>
    </row>
    <row r="198" spans="1:19" x14ac:dyDescent="0.25">
      <c r="A198" s="118">
        <v>117</v>
      </c>
      <c r="B198" s="104" t="s">
        <v>3984</v>
      </c>
      <c r="C198" s="112">
        <v>23020.149248778835</v>
      </c>
      <c r="D198" s="112">
        <v>1.25</v>
      </c>
      <c r="E198" s="122">
        <f t="shared" si="32"/>
        <v>8.2245560223292546</v>
      </c>
      <c r="F198" s="112"/>
      <c r="G198" s="112"/>
      <c r="H198" s="127"/>
      <c r="I198" s="108">
        <v>1.3692307692307693</v>
      </c>
      <c r="J198" s="112">
        <v>10</v>
      </c>
      <c r="K198" s="112"/>
      <c r="L198" s="112"/>
      <c r="M198" s="115">
        <v>320826347.13491505</v>
      </c>
      <c r="N198" s="115">
        <v>85658000</v>
      </c>
      <c r="O198" s="115">
        <v>110246.70588235294</v>
      </c>
      <c r="P198" s="115">
        <f t="shared" si="30"/>
        <v>2910.0764922380267</v>
      </c>
      <c r="Q198" s="108">
        <f t="shared" si="31"/>
        <v>7.9104962739570235</v>
      </c>
      <c r="R198" s="112"/>
      <c r="S198" s="112">
        <f>AVERAGE(S115:S117,S118:S119)</f>
        <v>30.804528070353751</v>
      </c>
    </row>
    <row r="199" spans="1:19" x14ac:dyDescent="0.25">
      <c r="A199" s="118">
        <v>147</v>
      </c>
      <c r="B199" s="104" t="s">
        <v>417</v>
      </c>
      <c r="C199" s="108">
        <v>137633.78201482</v>
      </c>
      <c r="D199" s="109">
        <v>0.1</v>
      </c>
      <c r="E199" s="122">
        <f t="shared" si="32"/>
        <v>42.513134594513673</v>
      </c>
      <c r="F199" s="112"/>
      <c r="G199" s="108">
        <f>R199/O199*10000000</f>
        <v>51.322811899739328</v>
      </c>
      <c r="H199" s="127">
        <v>0.5571334</v>
      </c>
      <c r="I199" s="112">
        <v>11.822032561064166</v>
      </c>
      <c r="J199" s="108">
        <v>17.657499999999999</v>
      </c>
      <c r="K199" s="108"/>
      <c r="L199" s="108"/>
      <c r="M199" s="115">
        <v>101703299982.97047</v>
      </c>
      <c r="N199" s="115">
        <v>69463100000</v>
      </c>
      <c r="O199" s="130">
        <v>3471132.8823529412</v>
      </c>
      <c r="P199" s="115">
        <f t="shared" si="30"/>
        <v>29299.742599894333</v>
      </c>
      <c r="Q199" s="108">
        <f t="shared" si="31"/>
        <v>4.6974399705243952</v>
      </c>
      <c r="R199" s="108">
        <v>17.814830000000001</v>
      </c>
      <c r="S199" s="112">
        <f>AVERAGE(S7:S8,S9:S10)</f>
        <v>62.24493408561127</v>
      </c>
    </row>
    <row r="200" spans="1:19" x14ac:dyDescent="0.25">
      <c r="A200" s="118">
        <v>17</v>
      </c>
      <c r="B200" s="104" t="s">
        <v>233</v>
      </c>
      <c r="C200" s="108">
        <v>30442.873843897421</v>
      </c>
      <c r="D200" s="109">
        <v>8.1</v>
      </c>
      <c r="E200" s="121">
        <f t="shared" si="32"/>
        <v>5.27511832585447E-2</v>
      </c>
      <c r="F200" s="112"/>
      <c r="G200" s="108">
        <f>R200/O200*10000000</f>
        <v>14.60541516862313</v>
      </c>
      <c r="H200" s="127"/>
      <c r="I200" s="108">
        <v>23.130769230769236</v>
      </c>
      <c r="J200" s="112">
        <v>10</v>
      </c>
      <c r="K200" s="112"/>
      <c r="L200" s="112"/>
      <c r="M200" s="115">
        <v>2115151334.801064</v>
      </c>
      <c r="N200" s="115">
        <v>1079160670.0484996</v>
      </c>
      <c r="O200" s="115">
        <v>358048.70588235295</v>
      </c>
      <c r="P200" s="115">
        <f t="shared" si="30"/>
        <v>5907.4402450041443</v>
      </c>
      <c r="Q200" s="108">
        <f t="shared" si="31"/>
        <v>5.1533105002022861</v>
      </c>
      <c r="R200" s="108">
        <v>0.52294499999999999</v>
      </c>
      <c r="S200" s="108">
        <v>0.10339214426396015</v>
      </c>
    </row>
    <row r="201" spans="1:19" x14ac:dyDescent="0.25">
      <c r="A201" s="118">
        <v>64</v>
      </c>
      <c r="B201" s="104" t="s">
        <v>423</v>
      </c>
      <c r="C201" s="112">
        <v>82776.180615910576</v>
      </c>
      <c r="D201" s="109">
        <v>3.6</v>
      </c>
      <c r="E201" s="122">
        <f t="shared" si="32"/>
        <v>8.5725857461955481</v>
      </c>
      <c r="F201" s="112"/>
      <c r="G201" s="108">
        <f>R201/O201*10000000</f>
        <v>22.442837568723085</v>
      </c>
      <c r="H201" s="127"/>
      <c r="I201" s="112"/>
      <c r="J201" s="112">
        <v>35</v>
      </c>
      <c r="K201" s="112"/>
      <c r="L201" s="112"/>
      <c r="M201" s="115">
        <v>5540098843.9774141</v>
      </c>
      <c r="N201" s="115">
        <v>1044598993.6481129</v>
      </c>
      <c r="O201" s="115">
        <v>292574.4117647059</v>
      </c>
      <c r="P201" s="115">
        <f t="shared" si="30"/>
        <v>18935.691643577054</v>
      </c>
      <c r="Q201" s="108">
        <f t="shared" si="31"/>
        <v>4.3714368703288464</v>
      </c>
      <c r="R201" s="108">
        <v>0.65661999999999998</v>
      </c>
      <c r="S201" s="112">
        <f>AVERAGE(S35:S36,S37:S39)</f>
        <v>45.465267218507257</v>
      </c>
    </row>
    <row r="202" spans="1:19" x14ac:dyDescent="0.25">
      <c r="A202" s="118">
        <v>111</v>
      </c>
      <c r="B202" s="104" t="s">
        <v>375</v>
      </c>
      <c r="C202" s="108">
        <v>98028.360432838424</v>
      </c>
      <c r="D202" s="109">
        <v>4.4000000000000004</v>
      </c>
      <c r="E202" s="121">
        <f t="shared" si="32"/>
        <v>83.953758741541677</v>
      </c>
      <c r="F202" s="108">
        <v>49.1</v>
      </c>
      <c r="G202" s="108">
        <f>R202/O202*10000000</f>
        <v>55.578216512326492</v>
      </c>
      <c r="H202" s="111">
        <v>0.84499999999999997</v>
      </c>
      <c r="I202" s="108">
        <v>4.1846153846153848</v>
      </c>
      <c r="J202" s="109">
        <v>21.27139</v>
      </c>
      <c r="M202" s="115">
        <v>11489497220.754644</v>
      </c>
      <c r="N202" s="115">
        <v>18354057606.220062</v>
      </c>
      <c r="O202" s="115">
        <v>459717.8823529412</v>
      </c>
      <c r="P202" s="115">
        <f t="shared" si="30"/>
        <v>24992.495749673195</v>
      </c>
      <c r="Q202" s="108">
        <f t="shared" si="31"/>
        <v>3.9223117776911196</v>
      </c>
      <c r="R202" s="108">
        <v>2.5550300000000004</v>
      </c>
      <c r="S202" s="108">
        <v>52.554399600770424</v>
      </c>
    </row>
  </sheetData>
  <pageMargins left="0.7" right="0.7" top="0.75" bottom="0.75" header="0.3" footer="0.3"/>
  <pageSetup paperSize="9" orientation="portrait" verticalDpi="0" r:id="rId1"/>
  <ignoredErrors>
    <ignoredError sqref="G25 G28 E90" formula="1"/>
    <ignoredError sqref="F29 S29 F34 S34 F37 S50:S51 S70 S82 S84:S85 S87 S94 S98 S110 S114 S120 S143 S178:S179 S196" formulaRange="1"/>
    <ignoredError sqref="Q194" evalError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63B0-9394-4A42-A166-97D5A6491A0D}">
  <dimension ref="A1:AW92"/>
  <sheetViews>
    <sheetView tabSelected="1" workbookViewId="0">
      <pane xSplit="1" topLeftCell="D1" activePane="topRight" state="frozen"/>
      <selection pane="topRight" activeCell="I10" sqref="I10"/>
    </sheetView>
  </sheetViews>
  <sheetFormatPr defaultRowHeight="15" x14ac:dyDescent="0.25"/>
  <cols>
    <col min="1" max="1" width="27.5703125" style="1" customWidth="1"/>
    <col min="2" max="2" width="7.7109375" style="1" hidden="1" customWidth="1"/>
    <col min="3" max="3" width="9.5703125" style="1" hidden="1" customWidth="1"/>
    <col min="4" max="4" width="9.85546875" style="1" customWidth="1"/>
    <col min="5" max="5" width="12.5703125" style="53" customWidth="1"/>
    <col min="6" max="6" width="9.85546875" style="54" customWidth="1"/>
    <col min="7" max="7" width="11.28515625" style="1" bestFit="1" customWidth="1"/>
    <col min="8" max="8" width="10.140625" style="1" bestFit="1" customWidth="1"/>
    <col min="9" max="11" width="9.140625" style="1"/>
    <col min="12" max="12" width="9.7109375" style="1" hidden="1" customWidth="1"/>
    <col min="13" max="13" width="12.42578125" style="1" customWidth="1"/>
    <col min="14" max="14" width="9.7109375" style="1" customWidth="1"/>
    <col min="15" max="15" width="13" style="1" customWidth="1"/>
    <col min="16" max="21" width="9.140625" style="1" customWidth="1"/>
    <col min="22" max="22" width="14.28515625" style="1" customWidth="1"/>
    <col min="23" max="23" width="10" style="1" customWidth="1"/>
    <col min="24" max="24" width="9.140625" style="1" customWidth="1"/>
    <col min="25" max="25" width="0" style="1" hidden="1" customWidth="1"/>
    <col min="26" max="36" width="9.140625" style="1"/>
    <col min="50" max="16384" width="9.140625" style="1"/>
  </cols>
  <sheetData>
    <row r="1" spans="1:30" s="40" customFormat="1" ht="99.75" x14ac:dyDescent="0.2">
      <c r="A1" s="37" t="s">
        <v>184</v>
      </c>
      <c r="B1" s="39" t="s">
        <v>510</v>
      </c>
      <c r="C1" s="39" t="s">
        <v>204</v>
      </c>
      <c r="D1" s="39" t="s">
        <v>504</v>
      </c>
      <c r="E1" s="37" t="s">
        <v>1</v>
      </c>
      <c r="F1" s="38" t="s">
        <v>2</v>
      </c>
      <c r="G1" s="37" t="s">
        <v>3</v>
      </c>
      <c r="H1" s="37" t="s">
        <v>4</v>
      </c>
      <c r="I1" s="39" t="s">
        <v>509</v>
      </c>
      <c r="J1" s="37" t="s">
        <v>8</v>
      </c>
      <c r="K1" s="37" t="s">
        <v>3646</v>
      </c>
      <c r="L1" s="39" t="s">
        <v>10</v>
      </c>
      <c r="M1" s="37" t="s">
        <v>11</v>
      </c>
      <c r="N1" s="39" t="s">
        <v>12</v>
      </c>
      <c r="O1" s="39" t="s">
        <v>3677</v>
      </c>
      <c r="P1" s="37" t="s">
        <v>29</v>
      </c>
      <c r="Q1" s="37" t="s">
        <v>30</v>
      </c>
      <c r="R1" s="39" t="s">
        <v>31</v>
      </c>
      <c r="S1" s="39" t="s">
        <v>32</v>
      </c>
      <c r="T1" s="39" t="s">
        <v>33</v>
      </c>
      <c r="U1" s="39" t="s">
        <v>36</v>
      </c>
      <c r="V1" s="37" t="s">
        <v>14</v>
      </c>
      <c r="W1" s="37" t="s">
        <v>513</v>
      </c>
      <c r="X1" s="39" t="s">
        <v>578</v>
      </c>
      <c r="Y1" s="39" t="s">
        <v>580</v>
      </c>
      <c r="Z1" s="39" t="s">
        <v>1365</v>
      </c>
      <c r="AA1" s="39" t="s">
        <v>1482</v>
      </c>
      <c r="AB1" s="1"/>
      <c r="AC1" s="1"/>
      <c r="AD1" s="1"/>
    </row>
    <row r="2" spans="1:30" x14ac:dyDescent="0.25">
      <c r="A2" s="57" t="s">
        <v>167</v>
      </c>
      <c r="B2" s="58">
        <v>2.0034567846738627E-2</v>
      </c>
      <c r="C2" s="58">
        <v>8.2228439264567466E-2</v>
      </c>
      <c r="D2" s="58">
        <v>0.11237500000000003</v>
      </c>
      <c r="E2" s="41">
        <v>2298.1799999999998</v>
      </c>
      <c r="F2" s="42">
        <f t="shared" ref="F2:F33" si="0">E2/V2*1000</f>
        <v>0.82737124278491936</v>
      </c>
      <c r="G2" s="43">
        <v>14319.79</v>
      </c>
      <c r="H2" s="43">
        <v>4928.9847510704967</v>
      </c>
      <c r="I2" s="59">
        <v>34157.139773518888</v>
      </c>
      <c r="J2" s="43">
        <v>2142</v>
      </c>
      <c r="K2" s="44">
        <f t="shared" ref="K2:K33" si="1">I2/J2</f>
        <v>15.946377111820208</v>
      </c>
      <c r="L2" s="45">
        <v>-0.23</v>
      </c>
      <c r="M2" s="46">
        <v>9.3000000000000007</v>
      </c>
      <c r="N2" s="47">
        <f t="shared" ref="N2:N33" si="2">H2*M2/G2</f>
        <v>3.2011334094253914</v>
      </c>
      <c r="O2" s="69">
        <v>5.43</v>
      </c>
      <c r="P2" s="48">
        <v>7</v>
      </c>
      <c r="Q2" s="48">
        <v>12</v>
      </c>
      <c r="R2" s="60">
        <f t="shared" ref="R2:R33" si="3">P2*60+Q2</f>
        <v>432</v>
      </c>
      <c r="S2" s="47">
        <v>11.7</v>
      </c>
      <c r="T2" s="45">
        <v>2.0499999999999998</v>
      </c>
      <c r="U2" s="47">
        <v>25.04</v>
      </c>
      <c r="V2" s="43">
        <v>2777689</v>
      </c>
      <c r="W2" s="63">
        <v>6.6862500000000002</v>
      </c>
      <c r="X2" s="63">
        <f t="shared" ref="X2:X33" si="4">W2/V2*10000000</f>
        <v>24.071269317767396</v>
      </c>
      <c r="Y2" s="63">
        <v>6.28</v>
      </c>
      <c r="Z2" s="63">
        <v>2.77237</v>
      </c>
      <c r="AA2" s="63">
        <v>0.58299999999999996</v>
      </c>
      <c r="AC2" s="1" t="s">
        <v>40</v>
      </c>
      <c r="AD2" s="1" t="s">
        <v>41</v>
      </c>
    </row>
    <row r="3" spans="1:30" x14ac:dyDescent="0.25">
      <c r="A3" s="57" t="s">
        <v>145</v>
      </c>
      <c r="B3" s="58">
        <v>-4.9536556166938084E-3</v>
      </c>
      <c r="C3" s="58">
        <v>1.9558485918872232E-2</v>
      </c>
      <c r="D3" s="58">
        <v>0.12318749999999999</v>
      </c>
      <c r="E3" s="41">
        <v>103135</v>
      </c>
      <c r="F3" s="42">
        <f t="shared" si="0"/>
        <v>2.2614435269739444</v>
      </c>
      <c r="G3" s="43">
        <v>598312.84</v>
      </c>
      <c r="H3" s="43">
        <v>72016.011275156721</v>
      </c>
      <c r="I3" s="59">
        <v>66599.201025033821</v>
      </c>
      <c r="J3" s="43">
        <v>1799</v>
      </c>
      <c r="K3" s="44">
        <f t="shared" si="1"/>
        <v>37.020122859940976</v>
      </c>
      <c r="L3" s="45">
        <v>0.04</v>
      </c>
      <c r="M3" s="46">
        <v>36.4</v>
      </c>
      <c r="N3" s="47">
        <f t="shared" si="2"/>
        <v>4.3812912496006353</v>
      </c>
      <c r="O3" s="69">
        <v>13.038</v>
      </c>
      <c r="P3" s="49">
        <v>6</v>
      </c>
      <c r="Q3" s="49">
        <v>50</v>
      </c>
      <c r="R3" s="60">
        <f t="shared" si="3"/>
        <v>410</v>
      </c>
      <c r="S3" s="47">
        <v>14.1</v>
      </c>
      <c r="T3" s="45">
        <v>3.3</v>
      </c>
      <c r="U3" s="47">
        <v>28</v>
      </c>
      <c r="V3" s="43">
        <v>45605826</v>
      </c>
      <c r="W3" s="63">
        <v>128.6190225</v>
      </c>
      <c r="X3" s="63">
        <f t="shared" si="4"/>
        <v>28.202322769025169</v>
      </c>
      <c r="Y3" s="63">
        <v>6.62</v>
      </c>
      <c r="Z3" s="63">
        <v>19.181329999999999</v>
      </c>
      <c r="AA3" s="63">
        <v>0.64200000000000002</v>
      </c>
      <c r="AC3" s="1" t="s">
        <v>43</v>
      </c>
      <c r="AD3" s="1" t="s">
        <v>44</v>
      </c>
    </row>
    <row r="4" spans="1:30" x14ac:dyDescent="0.25">
      <c r="A4" s="57" t="s">
        <v>164</v>
      </c>
      <c r="B4" s="58">
        <v>3.6595401891713175E-2</v>
      </c>
      <c r="C4" s="58">
        <v>4.0104325269260582E-2</v>
      </c>
      <c r="D4" s="58">
        <v>0.15256250000000002</v>
      </c>
      <c r="E4" s="41">
        <v>1169</v>
      </c>
      <c r="F4" s="42">
        <f t="shared" si="0"/>
        <v>0.39373526439878748</v>
      </c>
      <c r="G4" s="43">
        <v>14225.45</v>
      </c>
      <c r="H4" s="43">
        <v>6946.8520564100036</v>
      </c>
      <c r="I4" s="59">
        <v>32469.304031736465</v>
      </c>
      <c r="J4" s="43">
        <v>1976</v>
      </c>
      <c r="K4" s="44">
        <f t="shared" si="1"/>
        <v>16.431834024158128</v>
      </c>
      <c r="L4" s="45">
        <v>-0.52</v>
      </c>
      <c r="M4" s="46">
        <v>12.4</v>
      </c>
      <c r="N4" s="47">
        <f t="shared" si="2"/>
        <v>6.0554123419283084</v>
      </c>
      <c r="O4" s="69">
        <v>32.206000000000003</v>
      </c>
      <c r="P4" s="49">
        <v>6</v>
      </c>
      <c r="Q4" s="49">
        <v>50</v>
      </c>
      <c r="R4" s="60">
        <f t="shared" si="3"/>
        <v>410</v>
      </c>
      <c r="S4" s="47">
        <v>20</v>
      </c>
      <c r="T4" s="45">
        <v>1.8</v>
      </c>
      <c r="U4" s="47">
        <v>28</v>
      </c>
      <c r="V4" s="43">
        <v>2969000</v>
      </c>
      <c r="W4" s="63">
        <v>6.4958425000000011</v>
      </c>
      <c r="X4" s="63">
        <f t="shared" si="4"/>
        <v>21.878890198720111</v>
      </c>
      <c r="Y4" s="63">
        <v>5.42</v>
      </c>
      <c r="Z4" s="63">
        <v>17.51707</v>
      </c>
      <c r="AA4" s="63">
        <v>0.621</v>
      </c>
      <c r="AC4" s="1" t="s">
        <v>46</v>
      </c>
      <c r="AD4" s="1" t="s">
        <v>47</v>
      </c>
    </row>
    <row r="5" spans="1:30" x14ac:dyDescent="0.25">
      <c r="A5" s="57" t="s">
        <v>84</v>
      </c>
      <c r="B5" s="58">
        <v>6.9876164265298968E-3</v>
      </c>
      <c r="C5" s="58">
        <v>3.4390193669377553E-2</v>
      </c>
      <c r="D5" s="58">
        <v>4.2374999999999989E-2</v>
      </c>
      <c r="E5" s="41">
        <v>1720556</v>
      </c>
      <c r="F5" s="42">
        <f t="shared" si="0"/>
        <v>65.499180972819815</v>
      </c>
      <c r="G5" s="43">
        <v>1586172.58</v>
      </c>
      <c r="H5" s="43">
        <v>294079.11422558239</v>
      </c>
      <c r="I5" s="59">
        <v>109077.87729864326</v>
      </c>
      <c r="J5" s="43">
        <v>1707</v>
      </c>
      <c r="K5" s="44">
        <f t="shared" si="1"/>
        <v>63.900338194870102</v>
      </c>
      <c r="L5" s="45">
        <v>-0.55000000000000004</v>
      </c>
      <c r="M5" s="46">
        <v>15.7</v>
      </c>
      <c r="N5" s="47">
        <f t="shared" si="2"/>
        <v>2.910806901820004</v>
      </c>
      <c r="O5" s="69">
        <v>105.184</v>
      </c>
      <c r="P5" s="48">
        <v>7</v>
      </c>
      <c r="Q5" s="48">
        <v>20</v>
      </c>
      <c r="R5" s="60">
        <f t="shared" si="3"/>
        <v>440</v>
      </c>
      <c r="S5" s="47">
        <v>4.9000000000000004</v>
      </c>
      <c r="T5" s="45">
        <v>7.27</v>
      </c>
      <c r="U5" s="47">
        <v>49.7</v>
      </c>
      <c r="V5" s="43">
        <v>26268359</v>
      </c>
      <c r="W5" s="63">
        <v>248.9361725</v>
      </c>
      <c r="X5" s="63">
        <f t="shared" si="4"/>
        <v>94.766548797357302</v>
      </c>
      <c r="Y5" s="63">
        <v>8.66</v>
      </c>
      <c r="Z5" s="63">
        <v>48.53989</v>
      </c>
      <c r="AA5" s="63">
        <v>0.99199999999999999</v>
      </c>
      <c r="AC5" s="1" t="s">
        <v>49</v>
      </c>
      <c r="AD5" s="1" t="s">
        <v>50</v>
      </c>
    </row>
    <row r="6" spans="1:30" x14ac:dyDescent="0.25">
      <c r="A6" s="57" t="s">
        <v>51</v>
      </c>
      <c r="B6" s="58">
        <v>1.3558510648503663E-4</v>
      </c>
      <c r="C6" s="58">
        <v>6.9579626282048924E-3</v>
      </c>
      <c r="D6" s="58">
        <v>3.8437499999999999E-2</v>
      </c>
      <c r="E6" s="41">
        <v>132083</v>
      </c>
      <c r="F6" s="42">
        <f t="shared" si="0"/>
        <v>14.710329038129156</v>
      </c>
      <c r="G6" s="43">
        <v>422235.06</v>
      </c>
      <c r="H6" s="43">
        <v>260228.34876431231</v>
      </c>
      <c r="I6" s="59">
        <v>127973.32094729607</v>
      </c>
      <c r="J6" s="43">
        <v>1534</v>
      </c>
      <c r="K6" s="44">
        <f t="shared" si="1"/>
        <v>83.424589926529379</v>
      </c>
      <c r="L6" s="45">
        <v>1.68</v>
      </c>
      <c r="M6" s="46">
        <v>62.5</v>
      </c>
      <c r="N6" s="47">
        <f t="shared" si="2"/>
        <v>38.519472536860199</v>
      </c>
      <c r="O6" s="69">
        <v>230.84</v>
      </c>
      <c r="P6" s="48">
        <v>7</v>
      </c>
      <c r="Q6" s="48">
        <v>7</v>
      </c>
      <c r="R6" s="60">
        <f t="shared" si="3"/>
        <v>427</v>
      </c>
      <c r="S6" s="47">
        <v>4.9000000000000004</v>
      </c>
      <c r="T6" s="45">
        <v>6.02</v>
      </c>
      <c r="U6" s="47">
        <v>53.2</v>
      </c>
      <c r="V6" s="43">
        <v>8978929</v>
      </c>
      <c r="W6" s="63">
        <v>69.23415</v>
      </c>
      <c r="X6" s="63">
        <f t="shared" si="4"/>
        <v>77.107358795241623</v>
      </c>
      <c r="Y6" s="63">
        <v>8.2799999999999994</v>
      </c>
      <c r="Z6" s="63">
        <v>49.773890000000002</v>
      </c>
      <c r="AA6" s="63">
        <v>0.93300000000000005</v>
      </c>
      <c r="AC6" s="1" t="s">
        <v>52</v>
      </c>
      <c r="AD6" s="1" t="s">
        <v>53</v>
      </c>
    </row>
    <row r="7" spans="1:30" x14ac:dyDescent="0.25">
      <c r="A7" s="57" t="s">
        <v>168</v>
      </c>
      <c r="B7" s="58">
        <v>6.9097469341738993E-3</v>
      </c>
      <c r="C7" s="58">
        <v>4.9491046249512706E-2</v>
      </c>
      <c r="D7" s="58">
        <v>0.29168750000000004</v>
      </c>
      <c r="E7" s="41">
        <v>2910</v>
      </c>
      <c r="F7" s="42">
        <f t="shared" si="0"/>
        <v>0.28652290765415916</v>
      </c>
      <c r="G7" s="43">
        <v>56692.46</v>
      </c>
      <c r="H7" s="43">
        <v>25060.05</v>
      </c>
      <c r="I7" s="59">
        <v>42600.997153866054</v>
      </c>
      <c r="J7" s="43">
        <v>1921</v>
      </c>
      <c r="K7" s="44">
        <f t="shared" si="1"/>
        <v>22.176469106645524</v>
      </c>
      <c r="L7" s="45">
        <v>-1.03</v>
      </c>
      <c r="M7" s="46">
        <v>34.200000000000003</v>
      </c>
      <c r="N7" s="47">
        <f t="shared" si="2"/>
        <v>15.117596061275169</v>
      </c>
      <c r="O7" s="69">
        <v>14.101000000000001</v>
      </c>
      <c r="P7" s="49">
        <v>6</v>
      </c>
      <c r="Q7" s="49">
        <v>40</v>
      </c>
      <c r="R7" s="60">
        <f t="shared" si="3"/>
        <v>400</v>
      </c>
      <c r="S7" s="47">
        <v>6.7</v>
      </c>
      <c r="T7" s="45">
        <v>1.97</v>
      </c>
      <c r="U7" s="47">
        <v>23.03</v>
      </c>
      <c r="V7" s="43">
        <v>10156256</v>
      </c>
      <c r="W7" s="63">
        <v>23.252415000000003</v>
      </c>
      <c r="X7" s="63">
        <f t="shared" si="4"/>
        <v>22.89467201299377</v>
      </c>
      <c r="Y7" s="63">
        <v>2.8</v>
      </c>
      <c r="Z7" s="63">
        <v>26.300059999999998</v>
      </c>
      <c r="AA7" s="63">
        <v>5.2999999999999999E-2</v>
      </c>
      <c r="AC7" s="1" t="s">
        <v>55</v>
      </c>
      <c r="AD7" s="1" t="s">
        <v>56</v>
      </c>
    </row>
    <row r="8" spans="1:30" x14ac:dyDescent="0.25">
      <c r="A8" s="57" t="s">
        <v>159</v>
      </c>
      <c r="B8" s="58">
        <v>1.5993354004386395E-2</v>
      </c>
      <c r="C8" s="58">
        <v>2.887633162441516E-2</v>
      </c>
      <c r="D8" s="58">
        <v>4.4312500000000005E-2</v>
      </c>
      <c r="E8" s="41">
        <v>1893</v>
      </c>
      <c r="F8" s="42">
        <f t="shared" si="0"/>
        <v>0.20452650762938976</v>
      </c>
      <c r="G8" s="43">
        <v>57251.839999999997</v>
      </c>
      <c r="H8" s="43">
        <v>34519.823379389025</v>
      </c>
      <c r="I8" s="59">
        <v>49624.304423165057</v>
      </c>
      <c r="J8" s="43">
        <v>1846</v>
      </c>
      <c r="K8" s="44">
        <f t="shared" si="1"/>
        <v>26.882071735192337</v>
      </c>
      <c r="L8" s="45">
        <v>0.81</v>
      </c>
      <c r="M8" s="46">
        <v>44.3</v>
      </c>
      <c r="N8" s="47">
        <f t="shared" si="2"/>
        <v>26.710550712552362</v>
      </c>
      <c r="O8" s="69">
        <v>38.47</v>
      </c>
      <c r="P8" s="48">
        <v>7</v>
      </c>
      <c r="Q8" s="48">
        <v>0</v>
      </c>
      <c r="R8" s="60">
        <f t="shared" si="3"/>
        <v>420</v>
      </c>
      <c r="S8" s="47">
        <v>7.6</v>
      </c>
      <c r="T8" s="45">
        <v>4.2</v>
      </c>
      <c r="U8" s="47">
        <v>26.08</v>
      </c>
      <c r="V8" s="43">
        <v>9255524</v>
      </c>
      <c r="W8" s="63">
        <v>36.102874999999997</v>
      </c>
      <c r="X8" s="63">
        <f t="shared" si="4"/>
        <v>39.006840671581635</v>
      </c>
      <c r="Y8" s="63">
        <v>1.99</v>
      </c>
      <c r="Z8" s="63">
        <v>40.045940000000002</v>
      </c>
      <c r="AA8" s="63">
        <v>8.8999999999999996E-2</v>
      </c>
      <c r="AC8" s="1" t="s">
        <v>58</v>
      </c>
      <c r="AD8" s="1" t="s">
        <v>59</v>
      </c>
    </row>
    <row r="9" spans="1:30" x14ac:dyDescent="0.25">
      <c r="A9" s="57" t="s">
        <v>63</v>
      </c>
      <c r="B9" s="58">
        <v>2.6319093631639312E-3</v>
      </c>
      <c r="C9" s="58">
        <v>6.587815001636621E-2</v>
      </c>
      <c r="D9" s="58">
        <v>4.2000000000000003E-2</v>
      </c>
      <c r="E9" s="41">
        <v>321093</v>
      </c>
      <c r="F9" s="42">
        <f t="shared" si="0"/>
        <v>27.718644531322838</v>
      </c>
      <c r="G9" s="43">
        <v>516334.01</v>
      </c>
      <c r="H9" s="43">
        <v>466960.02456960909</v>
      </c>
      <c r="I9" s="59">
        <v>142313.19656205134</v>
      </c>
      <c r="J9" s="43">
        <v>1820</v>
      </c>
      <c r="K9" s="44">
        <f t="shared" si="1"/>
        <v>78.194064045083152</v>
      </c>
      <c r="L9" s="45">
        <v>1.24</v>
      </c>
      <c r="M9" s="46">
        <v>59.6</v>
      </c>
      <c r="N9" s="47">
        <f t="shared" si="2"/>
        <v>53.900802436679896</v>
      </c>
      <c r="O9" s="69">
        <v>79.739999999999995</v>
      </c>
      <c r="P9" s="48">
        <v>7</v>
      </c>
      <c r="Q9" s="48">
        <v>18</v>
      </c>
      <c r="R9" s="60">
        <f t="shared" si="3"/>
        <v>438</v>
      </c>
      <c r="S9" s="47">
        <v>5.8</v>
      </c>
      <c r="T9" s="45">
        <v>6.6</v>
      </c>
      <c r="U9" s="47">
        <v>49.9</v>
      </c>
      <c r="V9" s="43">
        <v>11584008</v>
      </c>
      <c r="W9" s="63">
        <v>83.902547499999997</v>
      </c>
      <c r="X9" s="63">
        <f t="shared" si="4"/>
        <v>72.429635321384438</v>
      </c>
      <c r="Y9" s="63">
        <v>7.64</v>
      </c>
      <c r="Z9" s="63">
        <v>35.669220000000003</v>
      </c>
      <c r="AA9" s="63">
        <v>0.97299999999999998</v>
      </c>
      <c r="AC9" s="1" t="s">
        <v>61</v>
      </c>
      <c r="AD9" s="1" t="s">
        <v>62</v>
      </c>
    </row>
    <row r="10" spans="1:30" x14ac:dyDescent="0.25">
      <c r="A10" s="57" t="s">
        <v>156</v>
      </c>
      <c r="B10" s="58">
        <v>1.2682779434334934E-2</v>
      </c>
      <c r="C10" s="58">
        <v>3.1806497090712683E-2</v>
      </c>
      <c r="D10" s="58">
        <v>6.4687499999999995E-2</v>
      </c>
      <c r="E10" s="41">
        <v>5293</v>
      </c>
      <c r="F10" s="42">
        <f t="shared" si="0"/>
        <v>1.5760030680399797</v>
      </c>
      <c r="G10" s="43">
        <v>20253.84</v>
      </c>
      <c r="H10" s="43">
        <v>9024.8365175458675</v>
      </c>
      <c r="I10" s="59">
        <v>48237.863872440954</v>
      </c>
      <c r="J10" s="43">
        <v>2173</v>
      </c>
      <c r="K10" s="44">
        <f t="shared" si="1"/>
        <v>22.198740852480881</v>
      </c>
      <c r="L10" s="45">
        <v>0.77</v>
      </c>
      <c r="M10" s="46">
        <v>28.8</v>
      </c>
      <c r="N10" s="47">
        <f t="shared" si="2"/>
        <v>12.832889551083696</v>
      </c>
      <c r="O10" s="69">
        <v>18.64</v>
      </c>
      <c r="P10" s="49">
        <v>6</v>
      </c>
      <c r="Q10" s="49">
        <v>45</v>
      </c>
      <c r="R10" s="60">
        <f t="shared" si="3"/>
        <v>405</v>
      </c>
      <c r="S10" s="47">
        <v>13.5</v>
      </c>
      <c r="T10" s="45">
        <v>3.49</v>
      </c>
      <c r="U10" s="47">
        <v>27.01</v>
      </c>
      <c r="V10" s="43">
        <v>3358496</v>
      </c>
      <c r="W10" s="63">
        <v>12.305015000000001</v>
      </c>
      <c r="X10" s="63">
        <f t="shared" si="4"/>
        <v>36.638468528770026</v>
      </c>
      <c r="Y10" s="63">
        <v>5</v>
      </c>
      <c r="Z10" s="63">
        <v>9.6424900000000004</v>
      </c>
      <c r="AA10" s="63">
        <v>0.42599999999999999</v>
      </c>
      <c r="AC10" s="1" t="s">
        <v>64</v>
      </c>
      <c r="AD10" s="1" t="s">
        <v>65</v>
      </c>
    </row>
    <row r="11" spans="1:30" x14ac:dyDescent="0.25">
      <c r="A11" s="57" t="s">
        <v>166</v>
      </c>
      <c r="B11" s="58">
        <v>5.2331585146401238E-3</v>
      </c>
      <c r="C11" s="58">
        <v>3.3571413100649018E-2</v>
      </c>
      <c r="D11" s="58">
        <v>0.16818750000000002</v>
      </c>
      <c r="E11" s="41">
        <v>988374</v>
      </c>
      <c r="F11" s="42">
        <f t="shared" si="0"/>
        <v>4.8673385858636484</v>
      </c>
      <c r="G11" s="43">
        <v>1901461</v>
      </c>
      <c r="H11" s="43">
        <v>272310.95727933111</v>
      </c>
      <c r="I11" s="59">
        <v>39867.66861069767</v>
      </c>
      <c r="J11" s="43">
        <v>1970</v>
      </c>
      <c r="K11" s="44">
        <f t="shared" si="1"/>
        <v>20.237395233856684</v>
      </c>
      <c r="L11" s="45">
        <v>-0.16</v>
      </c>
      <c r="M11" s="46">
        <v>32</v>
      </c>
      <c r="N11" s="47">
        <f t="shared" si="2"/>
        <v>4.5827659010301005</v>
      </c>
      <c r="O11" s="69">
        <v>24.57</v>
      </c>
      <c r="P11" s="48">
        <v>7</v>
      </c>
      <c r="Q11" s="48">
        <v>7</v>
      </c>
      <c r="R11" s="60">
        <f t="shared" si="3"/>
        <v>427</v>
      </c>
      <c r="S11" s="47">
        <v>16</v>
      </c>
      <c r="T11" s="45">
        <v>2.81</v>
      </c>
      <c r="U11" s="47">
        <v>33.6</v>
      </c>
      <c r="V11" s="43">
        <v>203062512</v>
      </c>
      <c r="W11" s="63">
        <v>562.72992750000003</v>
      </c>
      <c r="X11" s="63">
        <f t="shared" si="4"/>
        <v>27.712152378967915</v>
      </c>
      <c r="Y11" s="63">
        <v>6.68</v>
      </c>
      <c r="Z11" s="63">
        <v>6.5247580000000003</v>
      </c>
      <c r="AA11" s="63">
        <v>0.81399999999999995</v>
      </c>
      <c r="AC11" s="1" t="s">
        <v>67</v>
      </c>
      <c r="AD11" s="1" t="s">
        <v>68</v>
      </c>
    </row>
    <row r="12" spans="1:30" x14ac:dyDescent="0.25">
      <c r="A12" s="57" t="s">
        <v>148</v>
      </c>
      <c r="B12" s="58">
        <v>2.4814533617611989E-2</v>
      </c>
      <c r="C12" s="58">
        <v>6.2414927219898851E-2</v>
      </c>
      <c r="D12" s="58">
        <v>8.6874999999999994E-2</v>
      </c>
      <c r="E12" s="41">
        <v>17710</v>
      </c>
      <c r="F12" s="42">
        <f t="shared" si="0"/>
        <v>2.7467116231964526</v>
      </c>
      <c r="G12" s="43">
        <v>61747.77</v>
      </c>
      <c r="H12" s="43">
        <v>43809.476401179956</v>
      </c>
      <c r="I12" s="59">
        <v>58144.909138926261</v>
      </c>
      <c r="J12" s="43">
        <v>2054</v>
      </c>
      <c r="K12" s="44">
        <f t="shared" si="1"/>
        <v>28.308134926449007</v>
      </c>
      <c r="L12" s="45">
        <v>0.62</v>
      </c>
      <c r="M12" s="46">
        <v>48.7</v>
      </c>
      <c r="N12" s="47">
        <f t="shared" si="2"/>
        <v>34.552203273696591</v>
      </c>
      <c r="O12" s="69">
        <v>28.289000000000001</v>
      </c>
      <c r="P12" s="48">
        <v>7</v>
      </c>
      <c r="Q12" s="48">
        <v>0</v>
      </c>
      <c r="R12" s="60">
        <f t="shared" si="3"/>
        <v>420</v>
      </c>
      <c r="S12" s="47">
        <v>8.9</v>
      </c>
      <c r="T12" s="45">
        <v>3.64</v>
      </c>
      <c r="U12" s="47">
        <v>39</v>
      </c>
      <c r="V12" s="43">
        <v>6447710</v>
      </c>
      <c r="W12" s="63">
        <v>34.445099999999996</v>
      </c>
      <c r="X12" s="63">
        <f t="shared" si="4"/>
        <v>53.422222773666924</v>
      </c>
      <c r="Y12" s="63">
        <v>6.41</v>
      </c>
      <c r="Z12" s="63">
        <v>17.093260000000001</v>
      </c>
      <c r="AA12" s="63">
        <v>0.77500000000000002</v>
      </c>
      <c r="AC12" s="1" t="s">
        <v>70</v>
      </c>
      <c r="AD12" s="1" t="s">
        <v>71</v>
      </c>
    </row>
    <row r="13" spans="1:30" x14ac:dyDescent="0.25">
      <c r="A13" s="57" t="s">
        <v>87</v>
      </c>
      <c r="B13" s="58">
        <v>3.658983878280786E-3</v>
      </c>
      <c r="C13" s="58">
        <v>2.9560218459972178E-2</v>
      </c>
      <c r="D13" s="58">
        <v>5.4312499999999986E-2</v>
      </c>
      <c r="E13" s="41">
        <v>2641454</v>
      </c>
      <c r="F13" s="42">
        <f t="shared" si="0"/>
        <v>67.851545066822922</v>
      </c>
      <c r="G13" s="43">
        <v>1761102.32</v>
      </c>
      <c r="H13" s="43">
        <v>522205.02622465318</v>
      </c>
      <c r="I13" s="59">
        <v>105579.31751696228</v>
      </c>
      <c r="J13" s="43">
        <v>1686</v>
      </c>
      <c r="K13" s="44">
        <f t="shared" si="1"/>
        <v>62.621184766881548</v>
      </c>
      <c r="L13" s="45">
        <v>0.55000000000000004</v>
      </c>
      <c r="M13" s="46">
        <v>54.7</v>
      </c>
      <c r="N13" s="47">
        <f t="shared" si="2"/>
        <v>16.219736133496507</v>
      </c>
      <c r="O13" s="69">
        <v>115.85</v>
      </c>
      <c r="P13" s="48">
        <v>7</v>
      </c>
      <c r="Q13" s="48">
        <v>11</v>
      </c>
      <c r="R13" s="60">
        <f t="shared" si="3"/>
        <v>431</v>
      </c>
      <c r="S13" s="47">
        <v>5.3</v>
      </c>
      <c r="T13" s="45">
        <v>8.08</v>
      </c>
      <c r="U13" s="47">
        <v>53.8</v>
      </c>
      <c r="V13" s="43">
        <v>38929902</v>
      </c>
      <c r="W13" s="63">
        <v>546.16544750000003</v>
      </c>
      <c r="X13" s="63">
        <f t="shared" si="4"/>
        <v>140.29458576597497</v>
      </c>
      <c r="Y13" s="63">
        <v>8.69</v>
      </c>
      <c r="Z13" s="63">
        <v>46.693019999999997</v>
      </c>
      <c r="AA13" s="63">
        <v>0.96799999999999997</v>
      </c>
      <c r="AC13" s="1" t="s">
        <v>73</v>
      </c>
      <c r="AD13" s="1" t="s">
        <v>74</v>
      </c>
    </row>
    <row r="14" spans="1:30" x14ac:dyDescent="0.25">
      <c r="A14" s="57" t="s">
        <v>146</v>
      </c>
      <c r="B14" s="58">
        <v>7.8268936488445906E-3</v>
      </c>
      <c r="C14" s="58">
        <v>6.6976349224360854E-2</v>
      </c>
      <c r="D14" s="58">
        <v>7.8874999999999987E-2</v>
      </c>
      <c r="E14" s="41">
        <v>184549</v>
      </c>
      <c r="F14" s="42">
        <f t="shared" si="0"/>
        <v>9.5868639252745229</v>
      </c>
      <c r="G14" s="43">
        <v>281423.46999999997</v>
      </c>
      <c r="H14" s="43">
        <v>71402.589481054194</v>
      </c>
      <c r="I14" s="59">
        <v>61908.657066596381</v>
      </c>
      <c r="J14" s="43">
        <v>2029</v>
      </c>
      <c r="K14" s="44">
        <f t="shared" si="1"/>
        <v>30.511905897780377</v>
      </c>
      <c r="L14" s="45">
        <v>-0.3</v>
      </c>
      <c r="M14" s="46">
        <v>9</v>
      </c>
      <c r="N14" s="47">
        <f t="shared" si="2"/>
        <v>2.283474456943793</v>
      </c>
      <c r="O14" s="69">
        <v>21.51</v>
      </c>
      <c r="P14" s="48">
        <v>6</v>
      </c>
      <c r="Q14" s="48">
        <v>39</v>
      </c>
      <c r="R14" s="60">
        <f t="shared" si="3"/>
        <v>399</v>
      </c>
      <c r="S14" s="47">
        <v>14.9</v>
      </c>
      <c r="T14" s="45">
        <v>4.28</v>
      </c>
      <c r="U14" s="47">
        <v>33.299999999999997</v>
      </c>
      <c r="V14" s="43">
        <v>19250195</v>
      </c>
      <c r="W14" s="63">
        <v>83.234187500000004</v>
      </c>
      <c r="X14" s="63">
        <f t="shared" si="4"/>
        <v>43.238100964691533</v>
      </c>
      <c r="Y14" s="63">
        <v>7.98</v>
      </c>
      <c r="Z14" s="63">
        <v>12.90272</v>
      </c>
      <c r="AA14" s="63">
        <v>0.95699999999999996</v>
      </c>
      <c r="AC14" s="1" t="s">
        <v>76</v>
      </c>
      <c r="AD14" s="1" t="s">
        <v>77</v>
      </c>
    </row>
    <row r="15" spans="1:30" x14ac:dyDescent="0.25">
      <c r="A15" s="57" t="s">
        <v>172</v>
      </c>
      <c r="B15" s="58">
        <v>7.1616430670049303E-2</v>
      </c>
      <c r="C15" s="58">
        <v>2.3471379228100518E-2</v>
      </c>
      <c r="D15" s="58">
        <v>0.11931249999999999</v>
      </c>
      <c r="E15" s="41">
        <v>12214465</v>
      </c>
      <c r="F15" s="42">
        <f t="shared" si="0"/>
        <v>8.6493989767557142</v>
      </c>
      <c r="G15" s="43">
        <v>16325084.92</v>
      </c>
      <c r="H15" s="43">
        <v>3380000</v>
      </c>
      <c r="I15" s="59">
        <v>27523.773206895465</v>
      </c>
      <c r="J15" s="43">
        <v>2392</v>
      </c>
      <c r="K15" s="44">
        <f t="shared" si="1"/>
        <v>11.506594150039909</v>
      </c>
      <c r="L15" s="45">
        <v>1.25</v>
      </c>
      <c r="M15" s="46">
        <v>61.4</v>
      </c>
      <c r="N15" s="47">
        <f t="shared" si="2"/>
        <v>12.712460671230616</v>
      </c>
      <c r="O15" s="77">
        <v>924.22</v>
      </c>
      <c r="P15" s="48">
        <v>6</v>
      </c>
      <c r="Q15" s="48">
        <v>43</v>
      </c>
      <c r="R15" s="60">
        <f t="shared" si="3"/>
        <v>403</v>
      </c>
      <c r="S15" s="47">
        <v>17.399999999999999</v>
      </c>
      <c r="T15" s="45">
        <v>3.71</v>
      </c>
      <c r="U15" s="47">
        <v>55.3</v>
      </c>
      <c r="V15" s="43">
        <v>1412175000</v>
      </c>
      <c r="W15" s="63">
        <v>7782.9936999999991</v>
      </c>
      <c r="X15" s="63">
        <f t="shared" si="4"/>
        <v>55.11352134119354</v>
      </c>
      <c r="Y15" s="63">
        <v>2.12</v>
      </c>
      <c r="Z15" s="63">
        <v>63.489469999999997</v>
      </c>
      <c r="AA15" s="63">
        <v>0.23699999999999999</v>
      </c>
      <c r="AC15" s="1" t="s">
        <v>79</v>
      </c>
      <c r="AD15" s="1" t="s">
        <v>80</v>
      </c>
    </row>
    <row r="16" spans="1:30" x14ac:dyDescent="0.25">
      <c r="A16" s="57" t="s">
        <v>169</v>
      </c>
      <c r="B16" s="58">
        <v>1.3323384833284768E-2</v>
      </c>
      <c r="C16" s="58">
        <v>3.9822203960501977E-2</v>
      </c>
      <c r="D16" s="58">
        <v>0.16037499999999999</v>
      </c>
      <c r="E16" s="41">
        <v>68412.490000000005</v>
      </c>
      <c r="F16" s="42">
        <f t="shared" si="0"/>
        <v>1.2982494366929742</v>
      </c>
      <c r="G16" s="43">
        <v>354949.7</v>
      </c>
      <c r="H16" s="43">
        <v>50204.534822248534</v>
      </c>
      <c r="I16" s="59">
        <v>36745.822782939831</v>
      </c>
      <c r="J16" s="43">
        <v>2256</v>
      </c>
      <c r="K16" s="44">
        <f t="shared" si="1"/>
        <v>16.288042013714463</v>
      </c>
      <c r="L16" s="45">
        <v>-0.13</v>
      </c>
      <c r="M16" s="46">
        <v>40.799999999999997</v>
      </c>
      <c r="N16" s="47">
        <f t="shared" si="2"/>
        <v>5.7708036399178253</v>
      </c>
      <c r="O16" s="69">
        <v>9.36</v>
      </c>
      <c r="P16" s="48">
        <v>6</v>
      </c>
      <c r="Q16" s="48">
        <v>31</v>
      </c>
      <c r="R16" s="60">
        <f t="shared" si="3"/>
        <v>391</v>
      </c>
      <c r="S16" s="47">
        <v>15.4</v>
      </c>
      <c r="T16" s="45">
        <v>1.91</v>
      </c>
      <c r="U16" s="47">
        <v>29.04</v>
      </c>
      <c r="V16" s="43">
        <v>52695952</v>
      </c>
      <c r="W16" s="63">
        <v>76.984412500000005</v>
      </c>
      <c r="X16" s="63">
        <f t="shared" si="4"/>
        <v>14.609170074392052</v>
      </c>
      <c r="Y16" s="63">
        <v>6.55</v>
      </c>
      <c r="Z16" s="63">
        <v>4.5394740000000002</v>
      </c>
      <c r="AA16" s="63">
        <v>0.75700000000000001</v>
      </c>
      <c r="AC16" s="1" t="s">
        <v>82</v>
      </c>
      <c r="AD16" s="1" t="s">
        <v>83</v>
      </c>
    </row>
    <row r="17" spans="1:30" x14ac:dyDescent="0.25">
      <c r="A17" s="57" t="s">
        <v>150</v>
      </c>
      <c r="B17" s="58">
        <v>2.5157494223985832E-2</v>
      </c>
      <c r="C17" s="58">
        <v>5.5520386144656243E-2</v>
      </c>
      <c r="D17" s="58">
        <v>9.3187499999999993E-2</v>
      </c>
      <c r="E17" s="41">
        <v>2232.06</v>
      </c>
      <c r="F17" s="42">
        <f t="shared" si="0"/>
        <v>0.42416658352693015</v>
      </c>
      <c r="G17" s="43">
        <v>69549.86</v>
      </c>
      <c r="H17" s="43">
        <v>25413.836265792466</v>
      </c>
      <c r="I17" s="59">
        <v>49205.984985400981</v>
      </c>
      <c r="J17" s="43">
        <v>2132</v>
      </c>
      <c r="K17" s="44">
        <f t="shared" si="1"/>
        <v>23.079730293340049</v>
      </c>
      <c r="L17" s="45">
        <v>0.35</v>
      </c>
      <c r="M17" s="46">
        <v>55.4</v>
      </c>
      <c r="N17" s="47">
        <f t="shared" si="2"/>
        <v>20.24341284259814</v>
      </c>
      <c r="O17" s="69">
        <v>2.601</v>
      </c>
      <c r="P17" s="48">
        <v>6</v>
      </c>
      <c r="Q17" s="48">
        <v>38</v>
      </c>
      <c r="R17" s="60">
        <f t="shared" si="3"/>
        <v>398</v>
      </c>
      <c r="S17" s="47">
        <v>14.8</v>
      </c>
      <c r="T17" s="45">
        <v>2.57</v>
      </c>
      <c r="U17" s="47">
        <v>27.09</v>
      </c>
      <c r="V17" s="43">
        <v>5262225</v>
      </c>
      <c r="W17" s="63">
        <v>83.234187500000004</v>
      </c>
      <c r="X17" s="63">
        <f t="shared" si="4"/>
        <v>158.17299241290522</v>
      </c>
      <c r="Y17" s="63">
        <v>8.2899999999999991</v>
      </c>
      <c r="Z17" s="45">
        <v>6</v>
      </c>
      <c r="AA17" s="63">
        <v>0.94299999999999995</v>
      </c>
      <c r="AC17" s="1" t="s">
        <v>85</v>
      </c>
      <c r="AD17" s="1" t="s">
        <v>86</v>
      </c>
    </row>
    <row r="18" spans="1:30" x14ac:dyDescent="0.25">
      <c r="A18" s="57" t="s">
        <v>119</v>
      </c>
      <c r="B18" s="58">
        <v>1.5762905882982015E-2</v>
      </c>
      <c r="C18" s="58">
        <v>3.6561642912100331E-2</v>
      </c>
      <c r="D18" s="58">
        <v>5.112499999999999E-2</v>
      </c>
      <c r="E18" s="41">
        <v>22229.99</v>
      </c>
      <c r="F18" s="42">
        <f t="shared" si="0"/>
        <v>5.7656369955389568</v>
      </c>
      <c r="G18" s="43">
        <v>64042.74</v>
      </c>
      <c r="H18" s="43">
        <v>38002.07334881313</v>
      </c>
      <c r="I18" s="59">
        <v>80447.676785878008</v>
      </c>
      <c r="J18" s="43">
        <v>1986</v>
      </c>
      <c r="K18" s="44">
        <f t="shared" si="1"/>
        <v>40.507390123805642</v>
      </c>
      <c r="L18" s="45">
        <v>0.89</v>
      </c>
      <c r="M18" s="46">
        <v>49.2</v>
      </c>
      <c r="N18" s="47">
        <f t="shared" si="2"/>
        <v>29.194597369844047</v>
      </c>
      <c r="O18" s="69">
        <v>33.42</v>
      </c>
      <c r="P18" s="48">
        <v>7</v>
      </c>
      <c r="Q18" s="48">
        <v>15</v>
      </c>
      <c r="R18" s="60">
        <f t="shared" si="3"/>
        <v>435</v>
      </c>
      <c r="S18" s="47">
        <v>7.9</v>
      </c>
      <c r="T18" s="45">
        <v>3.72</v>
      </c>
      <c r="U18" s="47">
        <v>37.1</v>
      </c>
      <c r="V18" s="43">
        <v>3855600</v>
      </c>
      <c r="W18" s="63">
        <v>16.667884999999998</v>
      </c>
      <c r="X18" s="63">
        <f t="shared" si="4"/>
        <v>43.230327316111627</v>
      </c>
      <c r="Y18" s="63">
        <v>6.5</v>
      </c>
      <c r="Z18" s="63">
        <v>13.57521</v>
      </c>
      <c r="AA18" s="63">
        <v>0.83</v>
      </c>
      <c r="AC18" s="1" t="s">
        <v>88</v>
      </c>
      <c r="AD18" s="1" t="s">
        <v>89</v>
      </c>
    </row>
    <row r="19" spans="1:30" x14ac:dyDescent="0.25">
      <c r="A19" s="57" t="s">
        <v>268</v>
      </c>
      <c r="B19" s="58">
        <v>8.4615970724688516E-3</v>
      </c>
      <c r="C19" s="58">
        <v>3.8464909821012375E-2</v>
      </c>
      <c r="D19" s="58">
        <v>3.2000000000000001E-2</v>
      </c>
      <c r="E19" s="41">
        <v>26613</v>
      </c>
      <c r="F19" s="42">
        <f t="shared" si="0"/>
        <v>2.4734363273471645</v>
      </c>
      <c r="G19" s="43">
        <v>215974.8</v>
      </c>
      <c r="H19" s="43">
        <v>187968.21</v>
      </c>
      <c r="I19" s="59">
        <v>90546.956357203628</v>
      </c>
      <c r="J19" s="43">
        <v>1768</v>
      </c>
      <c r="K19" s="44">
        <f t="shared" si="1"/>
        <v>51.214341830997526</v>
      </c>
      <c r="L19" s="45">
        <v>1.75</v>
      </c>
      <c r="M19" s="46">
        <v>71.8</v>
      </c>
      <c r="N19" s="47">
        <f t="shared" si="2"/>
        <v>62.48931578128559</v>
      </c>
      <c r="O19" s="69">
        <v>67.16</v>
      </c>
      <c r="P19" s="48">
        <v>7</v>
      </c>
      <c r="Q19" s="48">
        <v>15</v>
      </c>
      <c r="R19" s="60">
        <f t="shared" si="3"/>
        <v>435</v>
      </c>
      <c r="S19" s="47">
        <v>5.9</v>
      </c>
      <c r="T19" s="45">
        <v>5.47</v>
      </c>
      <c r="U19" s="47">
        <v>44.8</v>
      </c>
      <c r="V19" s="43">
        <v>10759525</v>
      </c>
      <c r="W19" s="63">
        <v>62.963827499999994</v>
      </c>
      <c r="X19" s="63">
        <f t="shared" si="4"/>
        <v>58.519151635411411</v>
      </c>
      <c r="Y19" s="63">
        <v>7.97</v>
      </c>
      <c r="Z19" s="63">
        <v>27.31138</v>
      </c>
      <c r="AA19" s="63">
        <v>0.90700000000000003</v>
      </c>
      <c r="AC19" s="1" t="s">
        <v>91</v>
      </c>
      <c r="AD19" s="1" t="s">
        <v>92</v>
      </c>
    </row>
    <row r="20" spans="1:30" x14ac:dyDescent="0.25">
      <c r="A20" s="57" t="s">
        <v>69</v>
      </c>
      <c r="B20" s="58">
        <v>8.5389941441778028E-3</v>
      </c>
      <c r="C20" s="58">
        <v>1.3625351801315189E-2</v>
      </c>
      <c r="D20" s="58">
        <v>4.0062500000000008E-2</v>
      </c>
      <c r="E20" s="41">
        <v>151349.87</v>
      </c>
      <c r="F20" s="42">
        <f t="shared" si="0"/>
        <v>25.5113259596801</v>
      </c>
      <c r="G20" s="43">
        <v>356222.06</v>
      </c>
      <c r="H20" s="43">
        <v>221553.2982808564</v>
      </c>
      <c r="I20" s="59">
        <v>131750.86585377553</v>
      </c>
      <c r="J20" s="43">
        <v>1768</v>
      </c>
      <c r="K20" s="44">
        <f t="shared" si="1"/>
        <v>74.519720505529136</v>
      </c>
      <c r="L20" s="45">
        <v>1.18</v>
      </c>
      <c r="M20" s="46">
        <v>60.9</v>
      </c>
      <c r="N20" s="47">
        <f t="shared" si="2"/>
        <v>37.87692392016416</v>
      </c>
      <c r="O20" s="69">
        <v>231.04</v>
      </c>
      <c r="P20" s="48">
        <v>7</v>
      </c>
      <c r="Q20" s="48">
        <v>14</v>
      </c>
      <c r="R20" s="60">
        <f t="shared" si="3"/>
        <v>434</v>
      </c>
      <c r="S20" s="47">
        <v>3.7</v>
      </c>
      <c r="T20" s="45">
        <v>6.93</v>
      </c>
      <c r="U20" s="47">
        <v>58.7</v>
      </c>
      <c r="V20" s="43">
        <v>5932654</v>
      </c>
      <c r="W20" s="63">
        <v>33.479577499999998</v>
      </c>
      <c r="X20" s="63">
        <f t="shared" si="4"/>
        <v>56.432715442363566</v>
      </c>
      <c r="Y20" s="63">
        <v>9.2799999999999994</v>
      </c>
      <c r="Z20" s="63">
        <v>73.866470000000007</v>
      </c>
      <c r="AA20" s="63">
        <v>0.998</v>
      </c>
      <c r="AC20" s="1" t="s">
        <v>94</v>
      </c>
      <c r="AD20" s="1" t="s">
        <v>95</v>
      </c>
    </row>
    <row r="21" spans="1:30" x14ac:dyDescent="0.25">
      <c r="A21" s="57" t="s">
        <v>279</v>
      </c>
      <c r="B21" s="58">
        <v>2.3999410398725329E-2</v>
      </c>
      <c r="C21" s="58">
        <v>2.7054083312209293E-2</v>
      </c>
      <c r="D21" s="58">
        <v>0.24393749999999997</v>
      </c>
      <c r="E21" s="41">
        <v>38852.959999999999</v>
      </c>
      <c r="F21" s="42">
        <f t="shared" si="0"/>
        <v>0.37193196853475086</v>
      </c>
      <c r="G21" s="43">
        <v>453827.1</v>
      </c>
      <c r="H21" s="43">
        <v>90967.16193057847</v>
      </c>
      <c r="I21" s="59">
        <v>51647.275490424872</v>
      </c>
      <c r="J21" s="43">
        <v>2236</v>
      </c>
      <c r="K21" s="44">
        <f t="shared" si="1"/>
        <v>23.098065961728476</v>
      </c>
      <c r="L21" s="45">
        <v>-0.04</v>
      </c>
      <c r="M21" s="46">
        <v>31.4</v>
      </c>
      <c r="N21" s="47">
        <f t="shared" si="2"/>
        <v>6.2939583921281113</v>
      </c>
      <c r="O21" s="69">
        <v>9.2899999999999991</v>
      </c>
      <c r="P21" s="49">
        <v>6</v>
      </c>
      <c r="Q21" s="49">
        <v>40</v>
      </c>
      <c r="R21" s="60">
        <f t="shared" si="3"/>
        <v>400</v>
      </c>
      <c r="S21" s="47">
        <v>10.1</v>
      </c>
      <c r="T21" s="45">
        <v>1.78</v>
      </c>
      <c r="U21" s="47">
        <v>24.02</v>
      </c>
      <c r="V21" s="43">
        <v>104462545</v>
      </c>
      <c r="W21" s="63">
        <v>166.63059250000001</v>
      </c>
      <c r="X21" s="63">
        <f t="shared" si="4"/>
        <v>15.951228500128924</v>
      </c>
      <c r="Y21" s="63">
        <v>2.93</v>
      </c>
      <c r="Z21" s="63">
        <v>7.3333329999999997</v>
      </c>
      <c r="AA21" s="63">
        <v>0.35299999999999998</v>
      </c>
      <c r="AC21" s="1" t="s">
        <v>96</v>
      </c>
      <c r="AD21" s="1" t="s">
        <v>97</v>
      </c>
    </row>
    <row r="22" spans="1:30" x14ac:dyDescent="0.25">
      <c r="A22" s="57" t="s">
        <v>138</v>
      </c>
      <c r="B22" s="58">
        <v>6.2810781245319358E-3</v>
      </c>
      <c r="C22" s="58">
        <v>8.1448726716146391E-2</v>
      </c>
      <c r="D22" s="58">
        <v>3.4812499999999996E-2</v>
      </c>
      <c r="E22" s="41">
        <v>5600</v>
      </c>
      <c r="F22" s="42">
        <f t="shared" si="0"/>
        <v>4.1512231282431431</v>
      </c>
      <c r="G22" s="43">
        <v>28518.92</v>
      </c>
      <c r="H22" s="43">
        <v>25361.080336485535</v>
      </c>
      <c r="I22" s="59">
        <v>76886.389500143196</v>
      </c>
      <c r="J22" s="43">
        <v>1924</v>
      </c>
      <c r="K22" s="44">
        <f t="shared" si="1"/>
        <v>39.961740904440333</v>
      </c>
      <c r="L22" s="45">
        <v>0.85</v>
      </c>
      <c r="M22" s="46">
        <v>54.3</v>
      </c>
      <c r="N22" s="47">
        <f t="shared" si="2"/>
        <v>48.287475902704749</v>
      </c>
      <c r="O22" s="69">
        <v>21.04</v>
      </c>
      <c r="P22" s="48">
        <v>7</v>
      </c>
      <c r="Q22" s="48">
        <v>5</v>
      </c>
      <c r="R22" s="60">
        <f t="shared" si="3"/>
        <v>425</v>
      </c>
      <c r="S22" s="47">
        <v>4.5</v>
      </c>
      <c r="T22" s="45">
        <v>7.16</v>
      </c>
      <c r="U22" s="47">
        <v>53.4</v>
      </c>
      <c r="V22" s="43">
        <v>1349000</v>
      </c>
      <c r="W22" s="63">
        <v>8.9105774999999987</v>
      </c>
      <c r="X22" s="63">
        <f t="shared" si="4"/>
        <v>66.053206078576721</v>
      </c>
      <c r="Y22" s="63">
        <v>7.96</v>
      </c>
      <c r="Z22" s="63">
        <v>33.943730000000002</v>
      </c>
      <c r="AA22" s="63">
        <v>0.98199999999999998</v>
      </c>
      <c r="AC22" s="1" t="s">
        <v>99</v>
      </c>
      <c r="AD22" s="1" t="s">
        <v>100</v>
      </c>
    </row>
    <row r="23" spans="1:30" x14ac:dyDescent="0.25">
      <c r="A23" s="57" t="s">
        <v>81</v>
      </c>
      <c r="B23" s="58">
        <v>-1.2190322823133481E-3</v>
      </c>
      <c r="C23" s="58">
        <v>2.9805673404021543E-2</v>
      </c>
      <c r="D23" s="58">
        <v>2.6624999999999992E-2</v>
      </c>
      <c r="E23" s="41">
        <v>20344</v>
      </c>
      <c r="F23" s="42">
        <f t="shared" si="0"/>
        <v>3.6563820437565262</v>
      </c>
      <c r="G23" s="43">
        <v>259985</v>
      </c>
      <c r="H23" s="43">
        <v>103204.67006015618</v>
      </c>
      <c r="I23" s="59">
        <v>121123.25158145293</v>
      </c>
      <c r="J23" s="43">
        <v>1814</v>
      </c>
      <c r="K23" s="44">
        <f t="shared" si="1"/>
        <v>66.771362503557299</v>
      </c>
      <c r="L23" s="45">
        <v>1.36</v>
      </c>
      <c r="M23" s="46">
        <v>52.7</v>
      </c>
      <c r="N23" s="47">
        <f t="shared" si="2"/>
        <v>20.919999662173705</v>
      </c>
      <c r="O23" s="69">
        <v>256.8</v>
      </c>
      <c r="P23" s="48">
        <v>7</v>
      </c>
      <c r="Q23" s="48">
        <v>23</v>
      </c>
      <c r="R23" s="60">
        <f t="shared" si="3"/>
        <v>443</v>
      </c>
      <c r="S23" s="47">
        <v>3.9</v>
      </c>
      <c r="T23" s="45">
        <v>5.84</v>
      </c>
      <c r="U23" s="47">
        <v>61.2</v>
      </c>
      <c r="V23" s="43">
        <v>5563970</v>
      </c>
      <c r="W23" s="63">
        <v>82.406812500000001</v>
      </c>
      <c r="X23" s="63">
        <f t="shared" si="4"/>
        <v>148.10793821677686</v>
      </c>
      <c r="Y23" s="63">
        <v>9.3000000000000007</v>
      </c>
      <c r="Z23" s="63">
        <v>68.359989999999996</v>
      </c>
      <c r="AA23" s="63">
        <v>0.99199999999999999</v>
      </c>
      <c r="AC23" s="1" t="s">
        <v>102</v>
      </c>
      <c r="AD23" s="1" t="s">
        <v>103</v>
      </c>
    </row>
    <row r="24" spans="1:30" x14ac:dyDescent="0.25">
      <c r="A24" s="57" t="s">
        <v>60</v>
      </c>
      <c r="B24" s="58">
        <v>2.2932125250869628E-3</v>
      </c>
      <c r="C24" s="58">
        <v>1.7451402530781594E-2</v>
      </c>
      <c r="D24" s="58">
        <v>4.206250000000001E-2</v>
      </c>
      <c r="E24" s="41">
        <v>3858900</v>
      </c>
      <c r="F24" s="42">
        <f t="shared" si="0"/>
        <v>58.800086927035139</v>
      </c>
      <c r="G24" s="43">
        <v>2638406.9900000002</v>
      </c>
      <c r="H24" s="43">
        <v>832197.96456964698</v>
      </c>
      <c r="I24" s="59">
        <v>125236.48167203857</v>
      </c>
      <c r="J24" s="43">
        <v>1565</v>
      </c>
      <c r="K24" s="44">
        <f t="shared" si="1"/>
        <v>80.023310972548614</v>
      </c>
      <c r="L24" s="45">
        <v>1.34</v>
      </c>
      <c r="M24" s="46">
        <v>65.3</v>
      </c>
      <c r="N24" s="47">
        <f t="shared" si="2"/>
        <v>20.596718888467599</v>
      </c>
      <c r="O24" s="69">
        <v>215.62</v>
      </c>
      <c r="P24" s="48">
        <v>7</v>
      </c>
      <c r="Q24" s="48">
        <v>14</v>
      </c>
      <c r="R24" s="60">
        <f t="shared" si="3"/>
        <v>434</v>
      </c>
      <c r="S24" s="47">
        <v>5.0999999999999996</v>
      </c>
      <c r="T24" s="45">
        <v>4.5999999999999996</v>
      </c>
      <c r="U24" s="47">
        <v>56</v>
      </c>
      <c r="V24" s="43">
        <v>65627454</v>
      </c>
      <c r="W24" s="63">
        <v>437.91023750000005</v>
      </c>
      <c r="X24" s="63">
        <f t="shared" si="4"/>
        <v>66.726683850938372</v>
      </c>
      <c r="Y24" s="63">
        <v>8.07</v>
      </c>
      <c r="Z24" s="63">
        <v>26.256270000000001</v>
      </c>
      <c r="AA24" s="63">
        <v>0.96299999999999997</v>
      </c>
      <c r="AC24" s="1" t="s">
        <v>105</v>
      </c>
      <c r="AD24" s="1" t="s">
        <v>106</v>
      </c>
    </row>
    <row r="25" spans="1:30" x14ac:dyDescent="0.25">
      <c r="A25" s="57" t="s">
        <v>165</v>
      </c>
      <c r="B25" s="58">
        <v>4.8927930553588794E-2</v>
      </c>
      <c r="C25" s="58">
        <v>8.69187186169052E-2</v>
      </c>
      <c r="D25" s="58">
        <v>0.11987500000000001</v>
      </c>
      <c r="E25" s="41">
        <v>1324</v>
      </c>
      <c r="F25" s="42">
        <f t="shared" si="0"/>
        <v>0.3589391991155565</v>
      </c>
      <c r="G25" s="43">
        <v>20190.830000000002</v>
      </c>
      <c r="H25" s="43">
        <v>9651.4331026350374</v>
      </c>
      <c r="I25" s="59">
        <v>34411.752363392909</v>
      </c>
      <c r="J25" s="43">
        <v>2106</v>
      </c>
      <c r="K25" s="44">
        <f t="shared" si="1"/>
        <v>16.339863420414485</v>
      </c>
      <c r="L25" s="45">
        <v>0.06</v>
      </c>
      <c r="M25" s="46">
        <v>21</v>
      </c>
      <c r="N25" s="47">
        <f t="shared" si="2"/>
        <v>10.038225033608612</v>
      </c>
      <c r="O25" s="47">
        <v>23.44</v>
      </c>
      <c r="P25" s="48">
        <v>6</v>
      </c>
      <c r="Q25" s="48">
        <v>46</v>
      </c>
      <c r="R25" s="60">
        <f t="shared" si="3"/>
        <v>406</v>
      </c>
      <c r="S25" s="47">
        <v>11.8</v>
      </c>
      <c r="T25" s="45">
        <v>2.1800000000000002</v>
      </c>
      <c r="U25" s="47">
        <v>29.09</v>
      </c>
      <c r="V25" s="43">
        <v>3688647</v>
      </c>
      <c r="W25" s="63">
        <v>12.8302025</v>
      </c>
      <c r="X25" s="63">
        <f t="shared" si="4"/>
        <v>34.782950225380745</v>
      </c>
      <c r="Y25" s="63">
        <v>5.2</v>
      </c>
      <c r="Z25" s="63">
        <v>9.0171709999999994</v>
      </c>
      <c r="AA25" s="63">
        <v>0.76800000000000002</v>
      </c>
      <c r="AC25" s="1" t="s">
        <v>108</v>
      </c>
      <c r="AD25" s="1" t="s">
        <v>109</v>
      </c>
    </row>
    <row r="26" spans="1:30" x14ac:dyDescent="0.25">
      <c r="A26" s="57" t="s">
        <v>78</v>
      </c>
      <c r="B26" s="58">
        <v>1.4998965389660945E-3</v>
      </c>
      <c r="C26" s="58">
        <v>2.0527400307706292E-2</v>
      </c>
      <c r="D26" s="58">
        <v>3.9750000000000001E-2</v>
      </c>
      <c r="E26" s="41">
        <v>2116490</v>
      </c>
      <c r="F26" s="42">
        <f t="shared" si="0"/>
        <v>25.460221388888407</v>
      </c>
      <c r="G26" s="43">
        <v>3633579.27</v>
      </c>
      <c r="H26" s="43">
        <v>1820221.7910408853</v>
      </c>
      <c r="I26" s="59">
        <v>118574.36468795348</v>
      </c>
      <c r="J26" s="43">
        <v>1783</v>
      </c>
      <c r="K26" s="44">
        <f t="shared" si="1"/>
        <v>66.502728372379963</v>
      </c>
      <c r="L26" s="45">
        <v>1.94</v>
      </c>
      <c r="M26" s="46">
        <v>73.400000000000006</v>
      </c>
      <c r="N26" s="47">
        <f t="shared" si="2"/>
        <v>36.769331156603883</v>
      </c>
      <c r="O26" s="47">
        <v>545.82000000000005</v>
      </c>
      <c r="P26" s="48">
        <v>7</v>
      </c>
      <c r="Q26" s="48">
        <v>7</v>
      </c>
      <c r="R26" s="60">
        <f t="shared" si="3"/>
        <v>427</v>
      </c>
      <c r="S26" s="47">
        <v>3.8</v>
      </c>
      <c r="T26" s="45">
        <v>4.7</v>
      </c>
      <c r="U26" s="47">
        <v>58.8</v>
      </c>
      <c r="V26" s="43">
        <v>83129285</v>
      </c>
      <c r="W26" s="63">
        <v>515.16430000000003</v>
      </c>
      <c r="X26" s="63">
        <f t="shared" si="4"/>
        <v>61.971458072807913</v>
      </c>
      <c r="Y26" s="63">
        <v>8.8000000000000007</v>
      </c>
      <c r="Z26" s="63">
        <v>41.610210000000002</v>
      </c>
      <c r="AA26" s="63">
        <v>0.99299999999999999</v>
      </c>
      <c r="AC26" s="1" t="s">
        <v>111</v>
      </c>
      <c r="AD26" s="1" t="s">
        <v>112</v>
      </c>
    </row>
    <row r="27" spans="1:30" x14ac:dyDescent="0.25">
      <c r="A27" s="57" t="s">
        <v>128</v>
      </c>
      <c r="B27" s="58">
        <v>-7.0351923099073455E-3</v>
      </c>
      <c r="C27" s="58">
        <v>1.479258086033013E-2</v>
      </c>
      <c r="D27" s="58">
        <v>4.1000000000000009E-2</v>
      </c>
      <c r="E27" s="41">
        <v>50987</v>
      </c>
      <c r="F27" s="42">
        <f t="shared" si="0"/>
        <v>4.787763488033173</v>
      </c>
      <c r="G27" s="43">
        <v>211538.47</v>
      </c>
      <c r="H27" s="43">
        <v>80507.048645466755</v>
      </c>
      <c r="I27" s="59">
        <v>93831.305269003438</v>
      </c>
      <c r="J27" s="43">
        <v>2028</v>
      </c>
      <c r="K27" s="44">
        <f t="shared" si="1"/>
        <v>46.267902006411951</v>
      </c>
      <c r="L27" s="45">
        <v>0.3</v>
      </c>
      <c r="M27" s="46">
        <v>35.9</v>
      </c>
      <c r="N27" s="47">
        <f t="shared" si="2"/>
        <v>13.66277749088502</v>
      </c>
      <c r="O27" s="47">
        <v>42.13</v>
      </c>
      <c r="P27" s="48">
        <v>6</v>
      </c>
      <c r="Q27" s="48">
        <v>54</v>
      </c>
      <c r="R27" s="60">
        <f t="shared" si="3"/>
        <v>414</v>
      </c>
      <c r="S27" s="47">
        <v>8.3000000000000007</v>
      </c>
      <c r="T27" s="45">
        <v>4.12</v>
      </c>
      <c r="U27" s="47">
        <v>37.5</v>
      </c>
      <c r="V27" s="43">
        <v>10649440</v>
      </c>
      <c r="W27" s="63">
        <v>50.615684999999999</v>
      </c>
      <c r="X27" s="63">
        <f t="shared" si="4"/>
        <v>47.528963964302349</v>
      </c>
      <c r="Y27" s="63">
        <v>8.14</v>
      </c>
      <c r="Z27" s="63">
        <v>8.4471959999999999</v>
      </c>
      <c r="AA27" s="63">
        <v>0.84299999999999997</v>
      </c>
      <c r="AC27" s="1" t="s">
        <v>114</v>
      </c>
      <c r="AD27" s="1" t="s">
        <v>115</v>
      </c>
    </row>
    <row r="28" spans="1:30" x14ac:dyDescent="0.25">
      <c r="A28" s="57" t="s">
        <v>314</v>
      </c>
      <c r="B28" s="58">
        <v>1.401383199325501E-2</v>
      </c>
      <c r="C28" s="58">
        <v>0.33841109061360519</v>
      </c>
      <c r="D28" s="58">
        <v>2.7000000000000003E-2</v>
      </c>
      <c r="E28" s="41">
        <v>4566809.0599999996</v>
      </c>
      <c r="F28" s="42">
        <f t="shared" si="0"/>
        <v>609.06217041650541</v>
      </c>
      <c r="G28" s="43">
        <v>318598.26</v>
      </c>
      <c r="H28" s="43">
        <v>599727</v>
      </c>
      <c r="I28" s="59">
        <v>119894.86831363649</v>
      </c>
      <c r="J28" s="43">
        <v>2147</v>
      </c>
      <c r="K28" s="44">
        <f t="shared" si="1"/>
        <v>55.842975460473447</v>
      </c>
      <c r="L28" s="45">
        <v>1.85</v>
      </c>
      <c r="M28" s="46">
        <v>38.799999999999997</v>
      </c>
      <c r="N28" s="47">
        <f t="shared" si="2"/>
        <v>73.036832027896182</v>
      </c>
      <c r="O28" s="47">
        <v>45.463000000000001</v>
      </c>
      <c r="P28" s="49">
        <v>6</v>
      </c>
      <c r="Q28" s="49">
        <v>39</v>
      </c>
      <c r="R28" s="60">
        <f t="shared" si="3"/>
        <v>399</v>
      </c>
      <c r="S28" s="47">
        <v>7.4</v>
      </c>
      <c r="T28" s="45">
        <v>1.54</v>
      </c>
      <c r="U28" s="47">
        <v>53.3</v>
      </c>
      <c r="V28" s="43">
        <v>7498100</v>
      </c>
      <c r="W28" s="63">
        <v>44.978767500000004</v>
      </c>
      <c r="X28" s="63">
        <f t="shared" si="4"/>
        <v>59.986886677958417</v>
      </c>
      <c r="Y28" s="63">
        <v>5.24</v>
      </c>
      <c r="Z28" s="63">
        <v>36.371479999999998</v>
      </c>
      <c r="AA28" s="63">
        <v>0.71599999999999997</v>
      </c>
      <c r="AC28" s="1" t="s">
        <v>117</v>
      </c>
      <c r="AD28" s="1" t="s">
        <v>118</v>
      </c>
    </row>
    <row r="29" spans="1:30" x14ac:dyDescent="0.25">
      <c r="A29" s="57" t="s">
        <v>131</v>
      </c>
      <c r="B29" s="58">
        <v>5.6352240443726664E-3</v>
      </c>
      <c r="C29" s="58">
        <v>0.14820615099424667</v>
      </c>
      <c r="D29" s="58">
        <v>5.1687500000000004E-2</v>
      </c>
      <c r="E29" s="41">
        <v>27970.83</v>
      </c>
      <c r="F29" s="42">
        <f t="shared" si="0"/>
        <v>2.8868615059742946</v>
      </c>
      <c r="G29" s="43">
        <v>157531.16</v>
      </c>
      <c r="H29" s="43">
        <v>153366.49333679391</v>
      </c>
      <c r="I29" s="59">
        <v>75579.189948966145</v>
      </c>
      <c r="J29" s="43">
        <v>1804</v>
      </c>
      <c r="K29" s="44">
        <f t="shared" si="1"/>
        <v>41.895338109183008</v>
      </c>
      <c r="L29" s="45">
        <v>1.52</v>
      </c>
      <c r="M29" s="46">
        <v>77.5</v>
      </c>
      <c r="N29" s="47">
        <f t="shared" si="2"/>
        <v>75.451124930467898</v>
      </c>
      <c r="O29" s="47">
        <v>44.89</v>
      </c>
      <c r="P29" s="48">
        <v>7</v>
      </c>
      <c r="Q29" s="48">
        <v>2</v>
      </c>
      <c r="R29" s="60">
        <f t="shared" si="3"/>
        <v>422</v>
      </c>
      <c r="S29" s="47">
        <v>7.7</v>
      </c>
      <c r="T29" s="45">
        <v>3.67</v>
      </c>
      <c r="U29" s="47">
        <v>41.3</v>
      </c>
      <c r="V29" s="43">
        <v>9689010</v>
      </c>
      <c r="W29" s="63">
        <v>42.607342500000001</v>
      </c>
      <c r="X29" s="63">
        <f t="shared" si="4"/>
        <v>43.974918490124381</v>
      </c>
      <c r="Y29" s="63">
        <v>6.72</v>
      </c>
      <c r="Z29" s="63">
        <v>27.15409</v>
      </c>
      <c r="AA29" s="63">
        <v>0.57299999999999995</v>
      </c>
      <c r="AC29" s="1" t="s">
        <v>120</v>
      </c>
      <c r="AD29" s="1" t="s">
        <v>121</v>
      </c>
    </row>
    <row r="30" spans="1:30" x14ac:dyDescent="0.25">
      <c r="A30" s="57" t="s">
        <v>101</v>
      </c>
      <c r="B30" s="58">
        <v>5.9568685064554927E-3</v>
      </c>
      <c r="C30" s="58">
        <v>2.0194275962436413E-2</v>
      </c>
      <c r="D30" s="58">
        <v>2.675000000000001E-2</v>
      </c>
      <c r="E30" s="41">
        <v>18189</v>
      </c>
      <c r="F30" s="42">
        <f t="shared" si="0"/>
        <v>46.878865979381445</v>
      </c>
      <c r="G30" s="43">
        <v>21556.16</v>
      </c>
      <c r="H30" s="43">
        <v>9694.1887940383476</v>
      </c>
      <c r="I30" s="59">
        <v>105361.63993457041</v>
      </c>
      <c r="J30" s="43">
        <v>1903</v>
      </c>
      <c r="K30" s="44">
        <f t="shared" si="1"/>
        <v>55.366074584640259</v>
      </c>
      <c r="L30" s="45">
        <v>1.2</v>
      </c>
      <c r="M30" s="46">
        <v>32.4</v>
      </c>
      <c r="N30" s="47">
        <f t="shared" si="2"/>
        <v>14.570856633409775</v>
      </c>
      <c r="O30" s="47">
        <v>118.29</v>
      </c>
      <c r="P30" s="48">
        <v>7</v>
      </c>
      <c r="Q30" s="48">
        <v>20</v>
      </c>
      <c r="R30" s="60">
        <f t="shared" si="3"/>
        <v>440</v>
      </c>
      <c r="S30" s="47">
        <v>4.8</v>
      </c>
      <c r="T30" s="50">
        <v>3</v>
      </c>
      <c r="U30" s="47">
        <v>50.7</v>
      </c>
      <c r="V30" s="43">
        <v>388000</v>
      </c>
      <c r="W30" s="63">
        <v>18.826445</v>
      </c>
      <c r="X30" s="63">
        <f t="shared" si="4"/>
        <v>485.21765463917524</v>
      </c>
      <c r="Y30" s="63">
        <v>9.4499999999999993</v>
      </c>
      <c r="Z30" s="63">
        <v>62.27</v>
      </c>
      <c r="AA30" s="63">
        <v>0.97399999999999998</v>
      </c>
      <c r="AC30" s="1" t="s">
        <v>123</v>
      </c>
      <c r="AD30" s="1" t="s">
        <v>124</v>
      </c>
    </row>
    <row r="31" spans="1:30" x14ac:dyDescent="0.25">
      <c r="A31" s="57" t="s">
        <v>175</v>
      </c>
      <c r="B31" s="58">
        <v>2.9197513081872684E-2</v>
      </c>
      <c r="C31" s="58">
        <v>1.8986183085696617E-2</v>
      </c>
      <c r="D31" s="58">
        <v>0.28675</v>
      </c>
      <c r="E31" s="41">
        <v>610288.39</v>
      </c>
      <c r="F31" s="42">
        <f t="shared" si="0"/>
        <v>2.1864820488343484</v>
      </c>
      <c r="G31" s="43">
        <v>1122285.1499999999</v>
      </c>
      <c r="H31" s="43">
        <v>259752.87053424222</v>
      </c>
      <c r="I31" s="59">
        <v>23387.840494564818</v>
      </c>
      <c r="J31" s="43">
        <v>2043</v>
      </c>
      <c r="K31" s="44">
        <f t="shared" si="1"/>
        <v>11.447792704143328</v>
      </c>
      <c r="L31" s="45">
        <v>-0.09</v>
      </c>
      <c r="M31" s="46">
        <v>30.3</v>
      </c>
      <c r="N31" s="47">
        <f t="shared" si="2"/>
        <v>7.0129342593435728</v>
      </c>
      <c r="O31" s="47">
        <v>6.57</v>
      </c>
      <c r="P31" s="48">
        <v>6</v>
      </c>
      <c r="Q31" s="48">
        <v>55</v>
      </c>
      <c r="R31" s="60">
        <f t="shared" si="3"/>
        <v>415</v>
      </c>
      <c r="S31" s="47">
        <v>11.6</v>
      </c>
      <c r="T31" s="45">
        <v>1.66</v>
      </c>
      <c r="U31" s="47">
        <v>30.03</v>
      </c>
      <c r="V31" s="43">
        <v>279118866</v>
      </c>
      <c r="W31" s="63">
        <v>277.2862925</v>
      </c>
      <c r="X31" s="63">
        <f t="shared" si="4"/>
        <v>9.934344334144722</v>
      </c>
      <c r="Y31" s="63">
        <v>6.53</v>
      </c>
      <c r="Z31" s="63">
        <v>4.6373189999999997</v>
      </c>
      <c r="AA31" s="63">
        <v>0.39</v>
      </c>
      <c r="AC31" s="1" t="s">
        <v>126</v>
      </c>
      <c r="AD31" s="1" t="s">
        <v>127</v>
      </c>
    </row>
    <row r="32" spans="1:30" x14ac:dyDescent="0.25">
      <c r="A32" s="57" t="s">
        <v>42</v>
      </c>
      <c r="B32" s="58">
        <v>3.6441142086652833E-2</v>
      </c>
      <c r="C32" s="58">
        <v>0.18425857762337725</v>
      </c>
      <c r="D32" s="58">
        <v>3.7749999999999999E-2</v>
      </c>
      <c r="E32" s="41">
        <v>157585</v>
      </c>
      <c r="F32" s="42">
        <f t="shared" si="0"/>
        <v>29.83660254468343</v>
      </c>
      <c r="G32" s="43">
        <v>498960.17</v>
      </c>
      <c r="H32" s="43">
        <v>733803.21263143863</v>
      </c>
      <c r="I32" s="59">
        <v>174687.12296848567</v>
      </c>
      <c r="J32" s="43">
        <v>1872</v>
      </c>
      <c r="K32" s="44">
        <f t="shared" si="1"/>
        <v>93.315770816498755</v>
      </c>
      <c r="L32" s="45">
        <v>1.62</v>
      </c>
      <c r="M32" s="46">
        <v>60.1</v>
      </c>
      <c r="N32" s="47">
        <f t="shared" si="2"/>
        <v>88.386960985582206</v>
      </c>
      <c r="O32" s="78">
        <v>14.58</v>
      </c>
      <c r="P32" s="48">
        <v>7</v>
      </c>
      <c r="Q32" s="48">
        <v>17</v>
      </c>
      <c r="R32" s="60">
        <f t="shared" si="3"/>
        <v>437</v>
      </c>
      <c r="S32" s="47">
        <v>3.1</v>
      </c>
      <c r="T32" s="45">
        <v>5.01</v>
      </c>
      <c r="U32" s="47">
        <v>50.4</v>
      </c>
      <c r="V32" s="43">
        <v>5281600</v>
      </c>
      <c r="W32" s="63">
        <v>29.511867500000001</v>
      </c>
      <c r="X32" s="63">
        <f t="shared" si="4"/>
        <v>55.876756096637379</v>
      </c>
      <c r="Y32" s="63">
        <v>9.19</v>
      </c>
      <c r="Z32" s="45">
        <v>75</v>
      </c>
      <c r="AA32" s="63">
        <v>0.98399999999999999</v>
      </c>
      <c r="AC32" s="1" t="s">
        <v>129</v>
      </c>
      <c r="AD32" s="1" t="s">
        <v>130</v>
      </c>
    </row>
    <row r="33" spans="1:30" x14ac:dyDescent="0.25">
      <c r="A33" s="57" t="s">
        <v>93</v>
      </c>
      <c r="B33" s="58">
        <v>1.2674458156772372E-2</v>
      </c>
      <c r="C33" s="58">
        <v>3.8604619374971748E-2</v>
      </c>
      <c r="D33" s="58">
        <v>4.0687499999999995E-2</v>
      </c>
      <c r="E33" s="41">
        <v>262062</v>
      </c>
      <c r="F33" s="42">
        <f t="shared" si="0"/>
        <v>26.626905100589312</v>
      </c>
      <c r="G33" s="43">
        <v>408208.26</v>
      </c>
      <c r="H33" s="43">
        <v>134460.116547318</v>
      </c>
      <c r="I33" s="59">
        <v>94877.167620465814</v>
      </c>
      <c r="J33" s="43">
        <v>1820</v>
      </c>
      <c r="K33" s="44">
        <f t="shared" si="1"/>
        <v>52.130311879376819</v>
      </c>
      <c r="L33" s="45">
        <v>1.31</v>
      </c>
      <c r="M33" s="46">
        <v>64.3</v>
      </c>
      <c r="N33" s="47">
        <f t="shared" si="2"/>
        <v>21.179839658297325</v>
      </c>
      <c r="O33" s="47">
        <v>172.58</v>
      </c>
      <c r="P33" s="48">
        <v>6</v>
      </c>
      <c r="Q33" s="48">
        <v>36</v>
      </c>
      <c r="R33" s="60">
        <f t="shared" si="3"/>
        <v>396</v>
      </c>
      <c r="S33" s="47">
        <v>3.9</v>
      </c>
      <c r="T33" s="45">
        <v>5.55</v>
      </c>
      <c r="U33" s="47">
        <v>54.3</v>
      </c>
      <c r="V33" s="43">
        <v>9842000</v>
      </c>
      <c r="W33" s="63">
        <v>63.6793975</v>
      </c>
      <c r="X33" s="63">
        <f t="shared" si="4"/>
        <v>64.701684108920944</v>
      </c>
      <c r="Y33" s="63">
        <v>7.8</v>
      </c>
      <c r="Z33" s="45">
        <v>40</v>
      </c>
      <c r="AA33" s="63">
        <v>0.90800000000000003</v>
      </c>
      <c r="AC33" s="1" t="s">
        <v>132</v>
      </c>
      <c r="AD33" s="1" t="s">
        <v>133</v>
      </c>
    </row>
    <row r="34" spans="1:30" x14ac:dyDescent="0.25">
      <c r="A34" s="57" t="s">
        <v>75</v>
      </c>
      <c r="B34" s="58">
        <v>-2.1391555073760893E-3</v>
      </c>
      <c r="C34" s="58">
        <v>1.0778292184798517E-2</v>
      </c>
      <c r="D34" s="58">
        <v>3.5062499999999996E-2</v>
      </c>
      <c r="E34" s="41">
        <v>704998</v>
      </c>
      <c r="F34" s="42">
        <f t="shared" ref="F34:F65" si="5">E34/V34*1000</f>
        <v>11.943019000143536</v>
      </c>
      <c r="G34" s="43">
        <v>1961616.13</v>
      </c>
      <c r="H34" s="43">
        <v>658740.88103218714</v>
      </c>
      <c r="I34" s="59">
        <v>129004.57559234569</v>
      </c>
      <c r="J34" s="43">
        <v>1877</v>
      </c>
      <c r="K34" s="44">
        <f t="shared" ref="K34:K65" si="6">I34/J34</f>
        <v>68.729129244723325</v>
      </c>
      <c r="L34" s="45">
        <v>1.35</v>
      </c>
      <c r="M34" s="46">
        <v>56.4</v>
      </c>
      <c r="N34" s="47">
        <f t="shared" ref="N34:N65" si="7">H34*M34/G34</f>
        <v>18.939987861037501</v>
      </c>
      <c r="O34" s="47">
        <v>156.22</v>
      </c>
      <c r="P34" s="48">
        <v>6</v>
      </c>
      <c r="Q34" s="48">
        <v>54</v>
      </c>
      <c r="R34" s="60">
        <f t="shared" ref="R34:R65" si="8">P34*60+Q34</f>
        <v>414</v>
      </c>
      <c r="S34" s="47">
        <v>5.7</v>
      </c>
      <c r="T34" s="45">
        <v>4.41</v>
      </c>
      <c r="U34" s="47">
        <v>46.6</v>
      </c>
      <c r="V34" s="43">
        <v>59030133</v>
      </c>
      <c r="W34" s="63">
        <v>290.72978000000001</v>
      </c>
      <c r="X34" s="63">
        <f t="shared" ref="X34:X65" si="9">W34/V34*10000000</f>
        <v>49.251079952674338</v>
      </c>
      <c r="Y34" s="63">
        <v>7.69</v>
      </c>
      <c r="Z34" s="63">
        <v>26.553840000000001</v>
      </c>
      <c r="AA34" s="63">
        <v>0.88400000000000001</v>
      </c>
      <c r="AC34" s="1" t="s">
        <v>135</v>
      </c>
      <c r="AD34" s="1" t="s">
        <v>136</v>
      </c>
    </row>
    <row r="35" spans="1:30" x14ac:dyDescent="0.25">
      <c r="A35" s="57" t="s">
        <v>122</v>
      </c>
      <c r="B35" s="58">
        <v>6.5505816809174888E-4</v>
      </c>
      <c r="C35" s="58">
        <v>4.7375630601091687E-3</v>
      </c>
      <c r="D35" s="58">
        <v>2.8374999999999994E-2</v>
      </c>
      <c r="E35" s="41">
        <v>6718219</v>
      </c>
      <c r="F35" s="42">
        <f t="shared" si="5"/>
        <v>53.768549865142816</v>
      </c>
      <c r="G35" s="43">
        <v>4529854.84</v>
      </c>
      <c r="H35" s="43">
        <v>894013.55736877478</v>
      </c>
      <c r="I35" s="59">
        <v>84608.264989109812</v>
      </c>
      <c r="J35" s="43">
        <v>1903</v>
      </c>
      <c r="K35" s="44">
        <f t="shared" si="6"/>
        <v>44.460465049453397</v>
      </c>
      <c r="L35" s="45">
        <v>2.2599999999999998</v>
      </c>
      <c r="M35" s="46">
        <v>81.5</v>
      </c>
      <c r="N35" s="47">
        <f t="shared" si="7"/>
        <v>16.084865299029129</v>
      </c>
      <c r="O35" s="47">
        <v>1944.02</v>
      </c>
      <c r="P35" s="48">
        <v>5</v>
      </c>
      <c r="Q35" s="48">
        <v>52</v>
      </c>
      <c r="R35" s="60">
        <f t="shared" si="8"/>
        <v>352</v>
      </c>
      <c r="S35" s="47">
        <v>3.7</v>
      </c>
      <c r="T35" s="45">
        <v>4.6500000000000004</v>
      </c>
      <c r="U35" s="47">
        <v>54.6</v>
      </c>
      <c r="V35" s="43">
        <v>124947000</v>
      </c>
      <c r="W35" s="63">
        <v>943.19935250000003</v>
      </c>
      <c r="X35" s="63">
        <f t="shared" si="9"/>
        <v>75.48795509295941</v>
      </c>
      <c r="Y35" s="63">
        <v>8.4</v>
      </c>
      <c r="Z35" s="63">
        <v>33.70288</v>
      </c>
      <c r="AA35" s="63">
        <v>0.94799999999999995</v>
      </c>
    </row>
    <row r="36" spans="1:30" x14ac:dyDescent="0.25">
      <c r="A36" s="57" t="s">
        <v>147</v>
      </c>
      <c r="B36" s="58">
        <v>2.5415397523314009E-2</v>
      </c>
      <c r="C36" s="58">
        <v>5.5704536471802603E-2</v>
      </c>
      <c r="D36" s="58">
        <v>0.1501875</v>
      </c>
      <c r="E36" s="41">
        <v>45202</v>
      </c>
      <c r="F36" s="42">
        <f t="shared" si="5"/>
        <v>2.2869714572281392</v>
      </c>
      <c r="G36" s="43">
        <v>221549.68</v>
      </c>
      <c r="H36" s="43">
        <v>60624.992332657661</v>
      </c>
      <c r="I36" s="59">
        <v>64154.981348409769</v>
      </c>
      <c r="J36" s="43">
        <v>1976</v>
      </c>
      <c r="K36" s="44">
        <f t="shared" si="6"/>
        <v>32.46709582409401</v>
      </c>
      <c r="L36" s="45">
        <v>-0.47</v>
      </c>
      <c r="M36" s="46">
        <v>38.700000000000003</v>
      </c>
      <c r="N36" s="47">
        <f t="shared" si="7"/>
        <v>10.589892087742358</v>
      </c>
      <c r="O36" s="47">
        <v>49.35</v>
      </c>
      <c r="P36" s="49">
        <v>6</v>
      </c>
      <c r="Q36" s="49">
        <v>40</v>
      </c>
      <c r="R36" s="60">
        <f t="shared" si="8"/>
        <v>400</v>
      </c>
      <c r="S36" s="47">
        <v>12.7</v>
      </c>
      <c r="T36" s="45">
        <v>5.99</v>
      </c>
      <c r="U36" s="47">
        <v>26.07</v>
      </c>
      <c r="V36" s="43">
        <v>19765004</v>
      </c>
      <c r="W36" s="63">
        <v>103.37484249999999</v>
      </c>
      <c r="X36" s="63">
        <f t="shared" si="9"/>
        <v>52.301958805573719</v>
      </c>
      <c r="Y36" s="63">
        <v>3.08</v>
      </c>
      <c r="Z36" s="63">
        <v>22.80564</v>
      </c>
      <c r="AA36" s="63">
        <v>0.25900000000000001</v>
      </c>
    </row>
    <row r="37" spans="1:30" x14ac:dyDescent="0.25">
      <c r="A37" s="57" t="s">
        <v>344</v>
      </c>
      <c r="B37" s="58">
        <v>1.6480353108680568E-2</v>
      </c>
      <c r="C37" s="58">
        <v>8.4087078034441615E-3</v>
      </c>
      <c r="D37" s="58">
        <v>3.6249999999999998E-2</v>
      </c>
      <c r="E37" s="41">
        <v>2176189.5</v>
      </c>
      <c r="F37" s="42">
        <f t="shared" si="5"/>
        <v>42.151246771211895</v>
      </c>
      <c r="G37" s="43">
        <v>1740868.43</v>
      </c>
      <c r="H37" s="43">
        <v>778315.18</v>
      </c>
      <c r="I37" s="59">
        <v>81494.242130048311</v>
      </c>
      <c r="J37" s="43">
        <v>1970</v>
      </c>
      <c r="K37" s="44">
        <f t="shared" si="6"/>
        <v>41.367635599009297</v>
      </c>
      <c r="L37" s="45">
        <v>2.04</v>
      </c>
      <c r="M37" s="46">
        <v>77.7</v>
      </c>
      <c r="N37" s="47">
        <f t="shared" si="7"/>
        <v>34.738460669310896</v>
      </c>
      <c r="O37" s="47">
        <v>3301</v>
      </c>
      <c r="P37" s="48">
        <v>6</v>
      </c>
      <c r="Q37" s="48">
        <v>2</v>
      </c>
      <c r="R37" s="60">
        <f t="shared" si="8"/>
        <v>362</v>
      </c>
      <c r="S37" s="47">
        <v>8.4</v>
      </c>
      <c r="T37" s="45">
        <v>0.17</v>
      </c>
      <c r="U37" s="47">
        <v>58.6</v>
      </c>
      <c r="V37" s="43">
        <v>51628117</v>
      </c>
      <c r="W37" s="63">
        <v>565.4325225</v>
      </c>
      <c r="X37" s="63">
        <f t="shared" si="9"/>
        <v>109.52026828714283</v>
      </c>
      <c r="Y37" s="63">
        <v>8.09</v>
      </c>
      <c r="Z37" s="63">
        <v>32.931730000000002</v>
      </c>
      <c r="AA37" s="63">
        <v>0.88700000000000001</v>
      </c>
    </row>
    <row r="38" spans="1:30" x14ac:dyDescent="0.25">
      <c r="A38" s="57" t="s">
        <v>144</v>
      </c>
      <c r="B38" s="58">
        <v>1.5789504887345318E-2</v>
      </c>
      <c r="C38" s="58">
        <v>3.5975926533286226E-2</v>
      </c>
      <c r="D38" s="58">
        <v>5.7687500000000017E-2</v>
      </c>
      <c r="E38" s="41">
        <v>649.59199999999998</v>
      </c>
      <c r="F38" s="42">
        <f t="shared" si="5"/>
        <v>0.34630925007876817</v>
      </c>
      <c r="G38" s="43">
        <v>32102.39</v>
      </c>
      <c r="H38" s="43">
        <v>23195.620728082024</v>
      </c>
      <c r="I38" s="59">
        <v>67627.925240059165</v>
      </c>
      <c r="J38" s="43">
        <v>1976</v>
      </c>
      <c r="K38" s="44">
        <f t="shared" si="6"/>
        <v>34.224658522297148</v>
      </c>
      <c r="L38" s="45">
        <v>0.73</v>
      </c>
      <c r="M38" s="46">
        <v>44</v>
      </c>
      <c r="N38" s="47">
        <f t="shared" si="7"/>
        <v>31.792253225869135</v>
      </c>
      <c r="O38" s="47">
        <v>47.65</v>
      </c>
      <c r="P38" s="48">
        <v>6</v>
      </c>
      <c r="Q38" s="48">
        <v>45</v>
      </c>
      <c r="R38" s="60">
        <f t="shared" si="8"/>
        <v>405</v>
      </c>
      <c r="S38" s="47">
        <v>8.1</v>
      </c>
      <c r="T38" s="45">
        <v>6.13</v>
      </c>
      <c r="U38" s="47">
        <v>39.700000000000003</v>
      </c>
      <c r="V38" s="43">
        <v>1875757</v>
      </c>
      <c r="W38" s="63">
        <v>6.0970674999999996</v>
      </c>
      <c r="X38" s="63">
        <f t="shared" si="9"/>
        <v>32.504570154876134</v>
      </c>
      <c r="Y38" s="63">
        <v>7.38</v>
      </c>
      <c r="Z38" s="63">
        <v>22.19023</v>
      </c>
      <c r="AA38" s="63">
        <v>0.96799999999999997</v>
      </c>
    </row>
    <row r="39" spans="1:30" x14ac:dyDescent="0.25">
      <c r="A39" s="57" t="s">
        <v>134</v>
      </c>
      <c r="B39" s="58">
        <v>2.010520333956145E-2</v>
      </c>
      <c r="C39" s="58">
        <v>3.221315909291423E-2</v>
      </c>
      <c r="D39" s="58">
        <v>5.0687500000000003E-2</v>
      </c>
      <c r="E39" s="41">
        <v>5042</v>
      </c>
      <c r="F39" s="42">
        <f t="shared" si="5"/>
        <v>1.7788973799896977</v>
      </c>
      <c r="G39" s="43">
        <v>52484.65</v>
      </c>
      <c r="H39" s="43">
        <v>52512.36526955897</v>
      </c>
      <c r="I39" s="59">
        <v>80697.100832377924</v>
      </c>
      <c r="J39" s="43">
        <v>2012</v>
      </c>
      <c r="K39" s="44">
        <f t="shared" si="6"/>
        <v>40.107902998199762</v>
      </c>
      <c r="L39" s="45">
        <v>0.89</v>
      </c>
      <c r="M39" s="46">
        <v>47.4</v>
      </c>
      <c r="N39" s="47">
        <f t="shared" si="7"/>
        <v>47.425030247455112</v>
      </c>
      <c r="O39" s="47">
        <v>30.46</v>
      </c>
      <c r="P39" s="48">
        <v>7</v>
      </c>
      <c r="Q39" s="48">
        <v>0</v>
      </c>
      <c r="R39" s="60">
        <f t="shared" si="8"/>
        <v>420</v>
      </c>
      <c r="S39" s="47">
        <v>7.5</v>
      </c>
      <c r="T39" s="45">
        <v>5.86</v>
      </c>
      <c r="U39" s="47">
        <v>42</v>
      </c>
      <c r="V39" s="43">
        <v>2834340</v>
      </c>
      <c r="W39" s="63">
        <v>11.3590625</v>
      </c>
      <c r="X39" s="63">
        <f t="shared" si="9"/>
        <v>40.076569854004816</v>
      </c>
      <c r="Y39" s="63">
        <v>7.31</v>
      </c>
      <c r="Z39" s="63">
        <v>31.695820000000001</v>
      </c>
      <c r="AA39" s="63">
        <v>0.94299999999999995</v>
      </c>
    </row>
    <row r="40" spans="1:30" x14ac:dyDescent="0.25">
      <c r="A40" s="57" t="s">
        <v>39</v>
      </c>
      <c r="B40" s="58">
        <v>-1.1681049884284755E-2</v>
      </c>
      <c r="C40" s="58">
        <v>-7.8471794395185104E-2</v>
      </c>
      <c r="D40" s="58">
        <v>2.7625000000000007E-2</v>
      </c>
      <c r="E40" s="41">
        <v>51568</v>
      </c>
      <c r="F40" s="42">
        <f t="shared" si="5"/>
        <v>78.037678058258891</v>
      </c>
      <c r="G40" s="43">
        <v>71655.149999999994</v>
      </c>
      <c r="H40" s="43">
        <v>146568.65885086867</v>
      </c>
      <c r="I40" s="59">
        <v>286450.11649868818</v>
      </c>
      <c r="J40" s="43">
        <v>1872</v>
      </c>
      <c r="K40" s="44">
        <f t="shared" si="6"/>
        <v>153.01822462536762</v>
      </c>
      <c r="L40" s="45">
        <v>2.0499999999999998</v>
      </c>
      <c r="M40" s="46">
        <v>47.8</v>
      </c>
      <c r="N40" s="47">
        <f t="shared" si="7"/>
        <v>97.773598870025708</v>
      </c>
      <c r="O40" s="47">
        <v>220.88</v>
      </c>
      <c r="P40" s="48">
        <v>7</v>
      </c>
      <c r="Q40" s="48">
        <v>46</v>
      </c>
      <c r="R40" s="60">
        <f t="shared" si="8"/>
        <v>466</v>
      </c>
      <c r="S40" s="47">
        <v>4.0999999999999996</v>
      </c>
      <c r="T40" s="45">
        <v>12.79</v>
      </c>
      <c r="U40" s="47">
        <v>50.6</v>
      </c>
      <c r="V40" s="43">
        <v>660809</v>
      </c>
      <c r="W40" s="63">
        <v>6.2734924999999997</v>
      </c>
      <c r="X40" s="63">
        <f t="shared" si="9"/>
        <v>94.936547474383673</v>
      </c>
      <c r="Y40" s="63">
        <v>8.81</v>
      </c>
      <c r="Z40" s="63">
        <v>31.437259999999998</v>
      </c>
      <c r="AA40" s="63">
        <v>0.98</v>
      </c>
    </row>
    <row r="41" spans="1:30" x14ac:dyDescent="0.25">
      <c r="A41" s="57" t="s">
        <v>390</v>
      </c>
      <c r="B41" s="58">
        <v>1.53006592444902E-2</v>
      </c>
      <c r="C41" s="58">
        <v>3.2131499053038012E-2</v>
      </c>
      <c r="D41" s="58">
        <v>8.0687499999999995E-2</v>
      </c>
      <c r="E41" s="41">
        <v>38120.716</v>
      </c>
      <c r="F41" s="42">
        <f t="shared" si="5"/>
        <v>1.1028764804435494</v>
      </c>
      <c r="G41" s="43">
        <v>386875.25900000002</v>
      </c>
      <c r="H41" s="43">
        <v>288480.99699999997</v>
      </c>
      <c r="I41" s="59">
        <v>59933.401267808025</v>
      </c>
      <c r="J41" s="43">
        <v>2246</v>
      </c>
      <c r="K41" s="44">
        <f t="shared" si="6"/>
        <v>26.684506352541419</v>
      </c>
      <c r="L41" s="45">
        <v>0.95</v>
      </c>
      <c r="M41" s="46">
        <v>61.999560140882302</v>
      </c>
      <c r="N41" s="47">
        <f t="shared" si="7"/>
        <v>46.231167558334832</v>
      </c>
      <c r="O41" s="47">
        <v>32.47</v>
      </c>
      <c r="P41" s="48">
        <v>6</v>
      </c>
      <c r="Q41" s="48">
        <v>25</v>
      </c>
      <c r="R41" s="60">
        <f t="shared" si="8"/>
        <v>385</v>
      </c>
      <c r="S41" s="47">
        <v>13.9</v>
      </c>
      <c r="T41" s="45">
        <v>4.3</v>
      </c>
      <c r="U41" s="47">
        <v>40.9</v>
      </c>
      <c r="V41" s="43">
        <v>34564810</v>
      </c>
      <c r="W41" s="63">
        <v>170.48482250000001</v>
      </c>
      <c r="X41" s="63">
        <f t="shared" si="9"/>
        <v>49.323234382020324</v>
      </c>
      <c r="Y41" s="63">
        <v>7.29</v>
      </c>
      <c r="Z41" s="63">
        <v>19.573499999999999</v>
      </c>
      <c r="AA41" s="63">
        <v>0.69099999999999995</v>
      </c>
    </row>
    <row r="42" spans="1:30" x14ac:dyDescent="0.25">
      <c r="A42" s="57" t="s">
        <v>160</v>
      </c>
      <c r="B42" s="58">
        <v>-4.68852524054586E-3</v>
      </c>
      <c r="C42" s="58">
        <v>2.5871011458761015E-2</v>
      </c>
      <c r="D42" s="58">
        <v>0.16687499999999997</v>
      </c>
      <c r="E42" s="41">
        <v>399616</v>
      </c>
      <c r="F42" s="42">
        <f t="shared" si="5"/>
        <v>3.1539052504721634</v>
      </c>
      <c r="G42" s="43">
        <v>1284907.94</v>
      </c>
      <c r="H42" s="43">
        <v>516108.88539193623</v>
      </c>
      <c r="I42" s="59">
        <v>51116.27076321144</v>
      </c>
      <c r="J42" s="43">
        <v>2226</v>
      </c>
      <c r="K42" s="44">
        <f t="shared" si="6"/>
        <v>22.963284260202805</v>
      </c>
      <c r="L42" s="45">
        <v>1.03</v>
      </c>
      <c r="M42" s="46">
        <v>80.5</v>
      </c>
      <c r="N42" s="47">
        <f t="shared" si="7"/>
        <v>32.334429557693348</v>
      </c>
      <c r="O42" s="47">
        <v>10.4</v>
      </c>
      <c r="P42" s="48">
        <v>6</v>
      </c>
      <c r="Q42" s="48">
        <v>37</v>
      </c>
      <c r="R42" s="60">
        <f t="shared" si="8"/>
        <v>397</v>
      </c>
      <c r="S42" s="47">
        <v>13.6</v>
      </c>
      <c r="T42" s="45">
        <v>2.62</v>
      </c>
      <c r="U42" s="47">
        <v>31</v>
      </c>
      <c r="V42" s="43">
        <v>126705138</v>
      </c>
      <c r="W42" s="63">
        <v>290.29485750000003</v>
      </c>
      <c r="X42" s="63">
        <f t="shared" si="9"/>
        <v>22.911056495593733</v>
      </c>
      <c r="Y42" s="63">
        <v>5.14</v>
      </c>
      <c r="Z42" s="63">
        <v>10.488350000000001</v>
      </c>
      <c r="AA42" s="63">
        <v>0.441</v>
      </c>
    </row>
    <row r="43" spans="1:30" x14ac:dyDescent="0.25">
      <c r="A43" s="57" t="s">
        <v>161</v>
      </c>
      <c r="B43" s="58">
        <v>2.2333239415084583E-2</v>
      </c>
      <c r="C43" s="58">
        <v>4.1365285983693392E-2</v>
      </c>
      <c r="D43" s="58">
        <v>0.15899999999999997</v>
      </c>
      <c r="E43" s="41">
        <v>363.15800000000002</v>
      </c>
      <c r="F43" s="42">
        <f t="shared" si="5"/>
        <v>0.14303787397189485</v>
      </c>
      <c r="G43" s="43">
        <v>9094.7999999999993</v>
      </c>
      <c r="H43" s="43">
        <v>4303.2527729922494</v>
      </c>
      <c r="I43" s="59">
        <v>22495.856060798906</v>
      </c>
      <c r="J43" s="43">
        <v>2012</v>
      </c>
      <c r="K43" s="44">
        <f t="shared" si="6"/>
        <v>11.180842972564069</v>
      </c>
      <c r="L43" s="45">
        <v>0.14000000000000001</v>
      </c>
      <c r="M43" s="46">
        <v>40.700000000000003</v>
      </c>
      <c r="N43" s="47">
        <f t="shared" si="7"/>
        <v>19.257420488717134</v>
      </c>
      <c r="O43" s="47">
        <v>26.04</v>
      </c>
      <c r="P43" s="48">
        <v>6</v>
      </c>
      <c r="Q43" s="48">
        <v>30</v>
      </c>
      <c r="R43" s="60">
        <f t="shared" si="8"/>
        <v>390</v>
      </c>
      <c r="S43" s="47">
        <v>8.5</v>
      </c>
      <c r="T43" s="45">
        <v>1.87</v>
      </c>
      <c r="U43" s="47">
        <v>30.03</v>
      </c>
      <c r="V43" s="43">
        <v>2538894</v>
      </c>
      <c r="W43" s="63">
        <v>5.8436175000000006</v>
      </c>
      <c r="X43" s="63">
        <f t="shared" si="9"/>
        <v>23.016390207704617</v>
      </c>
      <c r="Y43" s="63">
        <v>6.23</v>
      </c>
      <c r="Z43" s="63">
        <v>14.08897</v>
      </c>
      <c r="AA43" s="63">
        <v>0.82899999999999996</v>
      </c>
    </row>
    <row r="44" spans="1:30" x14ac:dyDescent="0.25">
      <c r="A44" s="57" t="s">
        <v>380</v>
      </c>
      <c r="B44" s="58">
        <v>4.2032426349995156E-2</v>
      </c>
      <c r="C44" s="58">
        <v>0.12968485644993166</v>
      </c>
      <c r="D44" s="58">
        <v>0.2116875</v>
      </c>
      <c r="E44" s="41">
        <v>3574</v>
      </c>
      <c r="F44" s="42">
        <f t="shared" si="5"/>
        <v>1.0197615173275285</v>
      </c>
      <c r="G44" s="43">
        <v>14441.950999999999</v>
      </c>
      <c r="H44" s="43">
        <v>7813.4740000000002</v>
      </c>
      <c r="I44" s="59">
        <v>33495.465778828278</v>
      </c>
      <c r="J44" s="43">
        <v>2355</v>
      </c>
      <c r="K44" s="44">
        <f t="shared" si="6"/>
        <v>14.223127719247676</v>
      </c>
      <c r="L44" s="45">
        <v>-1.22</v>
      </c>
      <c r="M44" s="46">
        <v>1.0816162263601299</v>
      </c>
      <c r="N44" s="47">
        <f t="shared" si="7"/>
        <v>0.58518272653348491</v>
      </c>
      <c r="O44" s="47">
        <v>30.25</v>
      </c>
      <c r="P44" s="48">
        <v>6</v>
      </c>
      <c r="Q44" s="48">
        <v>30</v>
      </c>
      <c r="R44" s="60">
        <f t="shared" si="8"/>
        <v>390</v>
      </c>
      <c r="S44" s="47">
        <v>12.4</v>
      </c>
      <c r="T44" s="45">
        <v>7.7</v>
      </c>
      <c r="U44" s="47">
        <v>28.8</v>
      </c>
      <c r="V44" s="43">
        <v>3504741</v>
      </c>
      <c r="W44" s="63">
        <v>7.9678624999999998</v>
      </c>
      <c r="X44" s="63">
        <f t="shared" si="9"/>
        <v>22.734525889359585</v>
      </c>
      <c r="Y44" s="63">
        <v>6.48</v>
      </c>
      <c r="Z44" s="63">
        <v>25.981349999999999</v>
      </c>
      <c r="AA44" s="63">
        <v>0.48399999999999999</v>
      </c>
    </row>
    <row r="45" spans="1:30" x14ac:dyDescent="0.25">
      <c r="A45" s="57" t="s">
        <v>149</v>
      </c>
      <c r="B45" s="58">
        <v>8.6236674781987599E-3</v>
      </c>
      <c r="C45" s="58">
        <v>0.14417398145200136</v>
      </c>
      <c r="D45" s="58">
        <v>4.8937500000000009E-2</v>
      </c>
      <c r="E45" s="41">
        <v>3309.9</v>
      </c>
      <c r="F45" s="42">
        <f t="shared" si="5"/>
        <v>5.3626543834948386</v>
      </c>
      <c r="G45" s="43">
        <v>4869.34</v>
      </c>
      <c r="H45" s="43">
        <v>2433.1224532128599</v>
      </c>
      <c r="I45" s="59">
        <v>62893.07985380663</v>
      </c>
      <c r="J45" s="43">
        <v>2220</v>
      </c>
      <c r="K45" s="44">
        <f t="shared" si="6"/>
        <v>28.330216150363349</v>
      </c>
      <c r="L45" s="45">
        <v>0.35</v>
      </c>
      <c r="M45" s="46">
        <v>30.7</v>
      </c>
      <c r="N45" s="47">
        <f t="shared" si="7"/>
        <v>15.340243095293159</v>
      </c>
      <c r="O45" s="47">
        <v>13.46</v>
      </c>
      <c r="P45" s="49">
        <v>6</v>
      </c>
      <c r="Q45" s="49">
        <v>40</v>
      </c>
      <c r="R45" s="60">
        <f t="shared" si="8"/>
        <v>400</v>
      </c>
      <c r="S45" s="47">
        <v>7.6</v>
      </c>
      <c r="T45" s="45">
        <v>4.09</v>
      </c>
      <c r="U45" s="47">
        <v>27.08</v>
      </c>
      <c r="V45" s="43">
        <v>617213</v>
      </c>
      <c r="W45" s="63">
        <v>3.0578125000000003</v>
      </c>
      <c r="X45" s="63">
        <f t="shared" si="9"/>
        <v>49.542256887006594</v>
      </c>
      <c r="Y45" s="63">
        <v>6.67</v>
      </c>
      <c r="Z45" s="63">
        <v>21.743559999999999</v>
      </c>
      <c r="AA45" s="63">
        <v>0.74299999999999999</v>
      </c>
    </row>
    <row r="46" spans="1:30" x14ac:dyDescent="0.25">
      <c r="A46" s="57" t="s">
        <v>364</v>
      </c>
      <c r="B46" s="58">
        <v>2.3848052191312918E-2</v>
      </c>
      <c r="C46" s="58">
        <v>2.1300703010817146E-2</v>
      </c>
      <c r="D46" s="58">
        <v>0.25318750000000001</v>
      </c>
      <c r="E46" s="41">
        <v>53706.82</v>
      </c>
      <c r="F46" s="42">
        <f t="shared" si="5"/>
        <v>1.4324422655713172</v>
      </c>
      <c r="G46" s="43">
        <v>125542.482</v>
      </c>
      <c r="H46" s="43">
        <v>48278.468000000001</v>
      </c>
      <c r="I46" s="59">
        <v>26240.923288634283</v>
      </c>
      <c r="J46" s="43">
        <v>2340</v>
      </c>
      <c r="K46" s="44">
        <f t="shared" si="6"/>
        <v>11.214069781467643</v>
      </c>
      <c r="L46" s="45">
        <v>-0.35</v>
      </c>
      <c r="M46" s="46">
        <v>61.952523178099703</v>
      </c>
      <c r="N46" s="47">
        <f t="shared" si="7"/>
        <v>23.824388845308516</v>
      </c>
      <c r="O46" s="47">
        <v>6.11</v>
      </c>
      <c r="P46" s="49">
        <v>6</v>
      </c>
      <c r="Q46" s="49">
        <v>40</v>
      </c>
      <c r="R46" s="60">
        <f t="shared" si="8"/>
        <v>400</v>
      </c>
      <c r="S46" s="47">
        <v>18.600000000000001</v>
      </c>
      <c r="T46" s="45">
        <v>1.7</v>
      </c>
      <c r="U46" s="47">
        <v>28.4</v>
      </c>
      <c r="V46" s="43">
        <v>37493183</v>
      </c>
      <c r="W46" s="63">
        <v>33.435652500000003</v>
      </c>
      <c r="X46" s="63">
        <f t="shared" si="9"/>
        <v>8.9177951362518364</v>
      </c>
      <c r="Y46" s="63">
        <v>5.04</v>
      </c>
      <c r="Z46" s="63">
        <v>16.5</v>
      </c>
      <c r="AA46" s="63">
        <v>0.54200000000000004</v>
      </c>
    </row>
    <row r="47" spans="1:30" x14ac:dyDescent="0.25">
      <c r="A47" s="57" t="s">
        <v>66</v>
      </c>
      <c r="B47" s="58">
        <v>2.7000744443606006E-3</v>
      </c>
      <c r="C47" s="58">
        <v>0.15264969821933008</v>
      </c>
      <c r="D47" s="58">
        <v>4.2187500000000003E-2</v>
      </c>
      <c r="E47" s="41">
        <v>1528754</v>
      </c>
      <c r="F47" s="42">
        <f t="shared" si="5"/>
        <v>86.90708348151793</v>
      </c>
      <c r="G47" s="43">
        <v>894727.81</v>
      </c>
      <c r="H47" s="43">
        <v>786900.95690209104</v>
      </c>
      <c r="I47" s="59">
        <v>124618.2794662568</v>
      </c>
      <c r="J47" s="43">
        <v>1627</v>
      </c>
      <c r="K47" s="44">
        <f t="shared" si="6"/>
        <v>76.593902560698709</v>
      </c>
      <c r="L47" s="45">
        <v>0.99</v>
      </c>
      <c r="M47" s="46">
        <v>59.6</v>
      </c>
      <c r="N47" s="47">
        <f t="shared" si="7"/>
        <v>52.417390526136238</v>
      </c>
      <c r="O47" s="47">
        <v>126.55</v>
      </c>
      <c r="P47" s="48">
        <v>7</v>
      </c>
      <c r="Q47" s="48">
        <v>24</v>
      </c>
      <c r="R47" s="60">
        <f t="shared" si="8"/>
        <v>444</v>
      </c>
      <c r="S47" s="47">
        <v>4.0999999999999996</v>
      </c>
      <c r="T47" s="45">
        <v>5.0199999999999996</v>
      </c>
      <c r="U47" s="47">
        <v>60.4</v>
      </c>
      <c r="V47" s="43">
        <v>17590672</v>
      </c>
      <c r="W47" s="63">
        <v>114.5869325</v>
      </c>
      <c r="X47" s="63">
        <f t="shared" si="9"/>
        <v>65.140736237933382</v>
      </c>
      <c r="Y47" s="63">
        <v>9</v>
      </c>
      <c r="Z47" s="63">
        <v>57.020470000000003</v>
      </c>
      <c r="AA47" s="63">
        <v>0.97799999999999998</v>
      </c>
    </row>
    <row r="48" spans="1:30" x14ac:dyDescent="0.25">
      <c r="A48" s="57" t="s">
        <v>110</v>
      </c>
      <c r="B48" s="58">
        <v>3.2841385332049722E-3</v>
      </c>
      <c r="C48" s="58">
        <v>1.3593072391263322E-2</v>
      </c>
      <c r="D48" s="58">
        <v>5.5687499999999994E-2</v>
      </c>
      <c r="E48" s="41">
        <v>132198</v>
      </c>
      <c r="F48" s="42">
        <f t="shared" si="5"/>
        <v>25.799262309478738</v>
      </c>
      <c r="G48" s="43">
        <v>218076.25</v>
      </c>
      <c r="H48" s="43">
        <v>47536.663470423118</v>
      </c>
      <c r="I48" s="59">
        <v>84990.760704270375</v>
      </c>
      <c r="J48" s="43">
        <v>1748</v>
      </c>
      <c r="K48" s="44">
        <f t="shared" si="6"/>
        <v>48.621716650040263</v>
      </c>
      <c r="L48" s="45">
        <v>0.2</v>
      </c>
      <c r="M48" s="46">
        <v>18</v>
      </c>
      <c r="N48" s="47">
        <f t="shared" si="7"/>
        <v>3.9236732219469848</v>
      </c>
      <c r="O48" s="47">
        <v>142.09</v>
      </c>
      <c r="P48" s="48">
        <v>7</v>
      </c>
      <c r="Q48" s="48">
        <v>27</v>
      </c>
      <c r="R48" s="60">
        <f t="shared" si="8"/>
        <v>447</v>
      </c>
      <c r="S48" s="47">
        <v>7.8</v>
      </c>
      <c r="T48" s="45">
        <v>4.32</v>
      </c>
      <c r="U48" s="47">
        <v>46.6</v>
      </c>
      <c r="V48" s="43">
        <v>5124100</v>
      </c>
      <c r="W48" s="63">
        <v>41.166240000000002</v>
      </c>
      <c r="X48" s="63">
        <f t="shared" si="9"/>
        <v>80.338478952401402</v>
      </c>
      <c r="Y48" s="63">
        <v>9.61</v>
      </c>
      <c r="Z48" s="63">
        <v>56.575209999999998</v>
      </c>
      <c r="AA48" s="63">
        <v>0.99</v>
      </c>
    </row>
    <row r="49" spans="1:27" x14ac:dyDescent="0.25">
      <c r="A49" s="57" t="s">
        <v>153</v>
      </c>
      <c r="B49" s="58">
        <v>7.7984790449590058E-3</v>
      </c>
      <c r="C49" s="58">
        <v>4.1446412693912221E-2</v>
      </c>
      <c r="D49" s="58">
        <v>9.3562499999999993E-2</v>
      </c>
      <c r="E49" s="41">
        <v>3660</v>
      </c>
      <c r="F49" s="42">
        <f t="shared" si="5"/>
        <v>1.9981307105047084</v>
      </c>
      <c r="G49" s="43">
        <v>11318.06</v>
      </c>
      <c r="H49" s="43">
        <v>8032.4904911460626</v>
      </c>
      <c r="I49" s="59">
        <v>56904.158424442983</v>
      </c>
      <c r="J49" s="43">
        <v>1960</v>
      </c>
      <c r="K49" s="44">
        <f t="shared" si="6"/>
        <v>29.03273389002193</v>
      </c>
      <c r="L49" s="45">
        <v>0.13</v>
      </c>
      <c r="M49" s="46">
        <v>65.400000000000006</v>
      </c>
      <c r="N49" s="47">
        <f t="shared" si="7"/>
        <v>46.414745824015121</v>
      </c>
      <c r="O49" s="47">
        <v>21.51</v>
      </c>
      <c r="P49" s="48">
        <v>7</v>
      </c>
      <c r="Q49" s="48">
        <v>14</v>
      </c>
      <c r="R49" s="60">
        <f t="shared" si="8"/>
        <v>434</v>
      </c>
      <c r="S49" s="47">
        <v>6.4</v>
      </c>
      <c r="T49" s="45">
        <v>3.26</v>
      </c>
      <c r="U49" s="47">
        <v>33</v>
      </c>
      <c r="V49" s="43">
        <v>1831712</v>
      </c>
      <c r="W49" s="63">
        <v>6.4456775000000004</v>
      </c>
      <c r="X49" s="63">
        <f t="shared" si="9"/>
        <v>35.189361100435008</v>
      </c>
      <c r="Y49" s="63">
        <v>6.03</v>
      </c>
      <c r="Z49" s="63">
        <v>15.058920000000001</v>
      </c>
      <c r="AA49" s="63">
        <v>0.35499999999999998</v>
      </c>
    </row>
    <row r="50" spans="1:27" x14ac:dyDescent="0.25">
      <c r="A50" s="57" t="s">
        <v>48</v>
      </c>
      <c r="B50" s="58">
        <v>1.9094381668041116E-3</v>
      </c>
      <c r="C50" s="58">
        <v>1.9200581591836546E-2</v>
      </c>
      <c r="D50" s="58">
        <v>2.8250000000000001E-2</v>
      </c>
      <c r="E50" s="41">
        <v>373830</v>
      </c>
      <c r="F50" s="42">
        <f t="shared" si="5"/>
        <v>68.90532637085343</v>
      </c>
      <c r="G50" s="43">
        <v>433527.99</v>
      </c>
      <c r="H50" s="43">
        <v>166542.68884985006</v>
      </c>
      <c r="I50" s="59">
        <v>167873.68379897444</v>
      </c>
      <c r="J50" s="43">
        <v>1742</v>
      </c>
      <c r="K50" s="44">
        <f t="shared" si="6"/>
        <v>96.36836038976719</v>
      </c>
      <c r="L50" s="45">
        <v>0.87</v>
      </c>
      <c r="M50" s="46">
        <v>49.3</v>
      </c>
      <c r="N50" s="47">
        <f t="shared" si="7"/>
        <v>18.938926089403381</v>
      </c>
      <c r="O50" s="47">
        <v>195.64</v>
      </c>
      <c r="P50" s="48">
        <v>7</v>
      </c>
      <c r="Q50" s="48">
        <v>9</v>
      </c>
      <c r="R50" s="60">
        <f t="shared" si="8"/>
        <v>429</v>
      </c>
      <c r="S50" s="47">
        <v>2.1</v>
      </c>
      <c r="T50" s="45">
        <v>5.78</v>
      </c>
      <c r="U50" s="47">
        <v>50.7</v>
      </c>
      <c r="V50" s="43">
        <v>5425270</v>
      </c>
      <c r="W50" s="63">
        <v>125.9187625</v>
      </c>
      <c r="X50" s="63">
        <f t="shared" si="9"/>
        <v>232.09676661253727</v>
      </c>
      <c r="Y50" s="63">
        <v>9.81</v>
      </c>
      <c r="Z50" s="63">
        <v>72.091409999999996</v>
      </c>
      <c r="AA50" s="63">
        <v>0.98299999999999998</v>
      </c>
    </row>
    <row r="51" spans="1:27" x14ac:dyDescent="0.25">
      <c r="A51" s="57" t="s">
        <v>142</v>
      </c>
      <c r="B51" s="58">
        <v>3.2676344667863511E-2</v>
      </c>
      <c r="C51" s="58">
        <v>6.7566620372385755E-2</v>
      </c>
      <c r="D51" s="58">
        <v>0.17100000000000001</v>
      </c>
      <c r="E51" s="41">
        <v>15628</v>
      </c>
      <c r="F51" s="42">
        <f t="shared" si="5"/>
        <v>3.8447345243777029</v>
      </c>
      <c r="G51" s="43">
        <v>67839.490000000005</v>
      </c>
      <c r="H51" s="43">
        <v>60793</v>
      </c>
      <c r="I51" s="59">
        <v>66040.157063802617</v>
      </c>
      <c r="J51" s="43">
        <v>2200</v>
      </c>
      <c r="K51" s="44">
        <f t="shared" si="6"/>
        <v>30.01825321081937</v>
      </c>
      <c r="L51" s="45">
        <v>-0.46</v>
      </c>
      <c r="M51" s="46">
        <v>11.1</v>
      </c>
      <c r="N51" s="47">
        <f t="shared" si="7"/>
        <v>9.9470426443359159</v>
      </c>
      <c r="O51" s="47">
        <v>13.09</v>
      </c>
      <c r="P51" s="49">
        <v>6</v>
      </c>
      <c r="Q51" s="49">
        <v>40</v>
      </c>
      <c r="R51" s="60">
        <f t="shared" si="8"/>
        <v>400</v>
      </c>
      <c r="S51" s="47">
        <v>13.9</v>
      </c>
      <c r="T51" s="45">
        <v>2.27</v>
      </c>
      <c r="U51" s="47">
        <v>25.03</v>
      </c>
      <c r="V51" s="43">
        <v>4064780</v>
      </c>
      <c r="W51" s="63">
        <v>10.338139999999999</v>
      </c>
      <c r="X51" s="63">
        <f t="shared" si="9"/>
        <v>25.43345519314698</v>
      </c>
      <c r="Y51" s="63">
        <v>6.91</v>
      </c>
      <c r="Z51" s="45">
        <v>7.5</v>
      </c>
      <c r="AA51" s="63">
        <v>0.65300000000000002</v>
      </c>
    </row>
    <row r="52" spans="1:27" x14ac:dyDescent="0.25">
      <c r="A52" s="57" t="s">
        <v>173</v>
      </c>
      <c r="B52" s="58">
        <v>1.5240436820527004E-2</v>
      </c>
      <c r="C52" s="58">
        <v>1.3684490423415479E-2</v>
      </c>
      <c r="D52" s="58">
        <v>0.22643750000000001</v>
      </c>
      <c r="E52" s="41">
        <f>G52*3.5%</f>
        <v>1469.8491500000002</v>
      </c>
      <c r="F52" s="42">
        <f t="shared" si="5"/>
        <v>0.24057852634294244</v>
      </c>
      <c r="G52" s="43">
        <v>41995.69</v>
      </c>
      <c r="H52" s="43">
        <v>13089.132034977865</v>
      </c>
      <c r="I52" s="59">
        <v>30552.490417834313</v>
      </c>
      <c r="J52" s="43">
        <v>2132</v>
      </c>
      <c r="K52" s="44">
        <f t="shared" si="6"/>
        <v>14.330436406113655</v>
      </c>
      <c r="L52" s="45">
        <v>-0.44</v>
      </c>
      <c r="M52" s="46">
        <v>26.3</v>
      </c>
      <c r="N52" s="47">
        <f t="shared" si="7"/>
        <v>8.1971310036796119</v>
      </c>
      <c r="O52" s="47">
        <v>2.37</v>
      </c>
      <c r="P52" s="49">
        <v>6</v>
      </c>
      <c r="Q52" s="49">
        <v>50</v>
      </c>
      <c r="R52" s="60">
        <f t="shared" si="8"/>
        <v>410</v>
      </c>
      <c r="S52" s="47">
        <v>22.2</v>
      </c>
      <c r="T52" s="45">
        <v>3.09</v>
      </c>
      <c r="U52" s="47">
        <v>21.04</v>
      </c>
      <c r="V52" s="43">
        <v>6109644</v>
      </c>
      <c r="W52" s="63">
        <v>14.812537500000001</v>
      </c>
      <c r="X52" s="63">
        <f t="shared" si="9"/>
        <v>24.244518174872386</v>
      </c>
      <c r="Y52" s="63">
        <v>6</v>
      </c>
      <c r="Z52" s="45">
        <v>6.5</v>
      </c>
      <c r="AA52" s="63">
        <v>0.47</v>
      </c>
    </row>
    <row r="53" spans="1:27" x14ac:dyDescent="0.25">
      <c r="A53" s="57" t="s">
        <v>174</v>
      </c>
      <c r="B53" s="58">
        <v>2.3977097907922351E-2</v>
      </c>
      <c r="C53" s="58">
        <v>3.8843320074432447E-2</v>
      </c>
      <c r="D53" s="58">
        <v>0.18031249999999996</v>
      </c>
      <c r="E53" s="41">
        <v>71314.929999999993</v>
      </c>
      <c r="F53" s="42">
        <f t="shared" si="5"/>
        <v>2.135388654291511</v>
      </c>
      <c r="G53" s="43">
        <v>223193.72</v>
      </c>
      <c r="H53" s="43">
        <v>53777.390366243388</v>
      </c>
      <c r="I53" s="59">
        <v>26054.387040059057</v>
      </c>
      <c r="J53" s="43">
        <v>1939</v>
      </c>
      <c r="K53" s="44">
        <f t="shared" si="6"/>
        <v>13.437022712768982</v>
      </c>
      <c r="L53" s="45">
        <v>-0.86</v>
      </c>
      <c r="M53" s="46">
        <v>4.8</v>
      </c>
      <c r="N53" s="47">
        <f t="shared" si="7"/>
        <v>1.1565355591455184</v>
      </c>
      <c r="O53" s="47">
        <v>3.1589999999999998</v>
      </c>
      <c r="P53" s="49">
        <v>6</v>
      </c>
      <c r="Q53" s="49">
        <v>40</v>
      </c>
      <c r="R53" s="60">
        <f t="shared" si="8"/>
        <v>400</v>
      </c>
      <c r="S53" s="47">
        <v>13.9</v>
      </c>
      <c r="T53" s="45">
        <v>2.15</v>
      </c>
      <c r="U53" s="47">
        <v>27.07</v>
      </c>
      <c r="V53" s="43">
        <v>33396698</v>
      </c>
      <c r="W53" s="63">
        <v>49.531210000000002</v>
      </c>
      <c r="X53" s="63">
        <f t="shared" si="9"/>
        <v>14.831169836011933</v>
      </c>
      <c r="Y53" s="63">
        <v>5.81</v>
      </c>
      <c r="Z53" s="63">
        <v>4.1612710000000002</v>
      </c>
      <c r="AA53" s="63">
        <v>0.69499999999999995</v>
      </c>
    </row>
    <row r="54" spans="1:27" x14ac:dyDescent="0.25">
      <c r="A54" s="57" t="s">
        <v>141</v>
      </c>
      <c r="B54" s="58">
        <v>2.5642743161688353E-2</v>
      </c>
      <c r="C54" s="58">
        <v>3.4049661813396137E-2</v>
      </c>
      <c r="D54" s="58">
        <v>5.2312500000000012E-2</v>
      </c>
      <c r="E54" s="41">
        <v>177508</v>
      </c>
      <c r="F54" s="42">
        <f t="shared" si="5"/>
        <v>4.7001658382082008</v>
      </c>
      <c r="G54" s="43">
        <v>630289.96</v>
      </c>
      <c r="H54" s="43">
        <v>358922.66878896422</v>
      </c>
      <c r="I54" s="59">
        <v>73378.55081465836</v>
      </c>
      <c r="J54" s="43">
        <v>2085</v>
      </c>
      <c r="K54" s="44">
        <f t="shared" si="6"/>
        <v>35.193549551394895</v>
      </c>
      <c r="L54" s="45">
        <v>1.02</v>
      </c>
      <c r="M54" s="46">
        <v>54.1</v>
      </c>
      <c r="N54" s="47">
        <f t="shared" si="7"/>
        <v>30.80759271729946</v>
      </c>
      <c r="O54" s="47">
        <v>102.51</v>
      </c>
      <c r="P54" s="48">
        <v>6</v>
      </c>
      <c r="Q54" s="48">
        <v>50</v>
      </c>
      <c r="R54" s="60">
        <f t="shared" si="8"/>
        <v>410</v>
      </c>
      <c r="S54" s="47">
        <v>9.4</v>
      </c>
      <c r="T54" s="45">
        <v>4.71</v>
      </c>
      <c r="U54" s="47">
        <v>37.700000000000003</v>
      </c>
      <c r="V54" s="43">
        <v>37766327</v>
      </c>
      <c r="W54" s="63">
        <v>159.809955</v>
      </c>
      <c r="X54" s="63">
        <f t="shared" si="9"/>
        <v>42.315461336761715</v>
      </c>
      <c r="Y54" s="63">
        <v>7.18</v>
      </c>
      <c r="Z54" s="63">
        <v>24.112020000000001</v>
      </c>
      <c r="AA54" s="63">
        <v>0.75</v>
      </c>
    </row>
    <row r="55" spans="1:27" x14ac:dyDescent="0.25">
      <c r="A55" s="57" t="s">
        <v>140</v>
      </c>
      <c r="B55" s="58">
        <v>7.4040346536496937E-3</v>
      </c>
      <c r="C55" s="58">
        <v>3.888769753355565E-2</v>
      </c>
      <c r="D55" s="58">
        <v>3.6437500000000005E-2</v>
      </c>
      <c r="E55" s="41">
        <v>85400</v>
      </c>
      <c r="F55" s="42">
        <f t="shared" si="5"/>
        <v>8.1586905435426633</v>
      </c>
      <c r="G55" s="43">
        <v>230324.48000000001</v>
      </c>
      <c r="H55" s="43">
        <v>106608.73993157339</v>
      </c>
      <c r="I55" s="59">
        <v>81227.286274028476</v>
      </c>
      <c r="J55" s="43">
        <v>1986</v>
      </c>
      <c r="K55" s="44">
        <f t="shared" si="6"/>
        <v>40.899942736167411</v>
      </c>
      <c r="L55" s="45">
        <v>0.61</v>
      </c>
      <c r="M55" s="46">
        <v>45.8</v>
      </c>
      <c r="N55" s="47">
        <f t="shared" si="7"/>
        <v>21.199137359893577</v>
      </c>
      <c r="O55" s="47">
        <v>66.319999999999993</v>
      </c>
      <c r="P55" s="48">
        <v>6</v>
      </c>
      <c r="Q55" s="48">
        <v>59</v>
      </c>
      <c r="R55" s="60">
        <f t="shared" si="8"/>
        <v>419</v>
      </c>
      <c r="S55" s="47">
        <v>8.1999999999999993</v>
      </c>
      <c r="T55" s="45">
        <v>4.4000000000000004</v>
      </c>
      <c r="U55" s="47">
        <v>44.9</v>
      </c>
      <c r="V55" s="43">
        <v>10467366</v>
      </c>
      <c r="W55" s="63">
        <v>49.098897500000007</v>
      </c>
      <c r="X55" s="63">
        <f t="shared" si="9"/>
        <v>46.906640600892345</v>
      </c>
      <c r="Y55" s="63">
        <v>7.75</v>
      </c>
      <c r="Z55" s="63">
        <v>16.91347</v>
      </c>
      <c r="AA55" s="63">
        <v>0.90500000000000003</v>
      </c>
    </row>
    <row r="56" spans="1:27" x14ac:dyDescent="0.25">
      <c r="A56" s="57" t="s">
        <v>139</v>
      </c>
      <c r="B56" s="58">
        <v>3.5345795526326107E-2</v>
      </c>
      <c r="C56" s="58">
        <v>2.9401128174292433E-2</v>
      </c>
      <c r="D56" s="58">
        <v>9.8437500000000011E-2</v>
      </c>
      <c r="E56" s="41">
        <v>25513</v>
      </c>
      <c r="F56" s="42">
        <f t="shared" si="5"/>
        <v>1.3393230940447551</v>
      </c>
      <c r="G56" s="43">
        <v>232157.18</v>
      </c>
      <c r="H56" s="43">
        <v>114279.35731046445</v>
      </c>
      <c r="I56" s="59">
        <v>72978.373733365006</v>
      </c>
      <c r="J56" s="43">
        <v>2069</v>
      </c>
      <c r="K56" s="44">
        <f t="shared" si="6"/>
        <v>35.272292766246984</v>
      </c>
      <c r="L56" s="45">
        <v>1.23</v>
      </c>
      <c r="M56" s="46">
        <v>64.099999999999994</v>
      </c>
      <c r="N56" s="47">
        <f t="shared" si="7"/>
        <v>31.553220984165861</v>
      </c>
      <c r="O56" s="47">
        <v>48.28</v>
      </c>
      <c r="P56" s="48">
        <v>6</v>
      </c>
      <c r="Q56" s="48">
        <v>58</v>
      </c>
      <c r="R56" s="60">
        <f t="shared" si="8"/>
        <v>418</v>
      </c>
      <c r="S56" s="47">
        <v>10.3</v>
      </c>
      <c r="T56" s="45">
        <v>3.4</v>
      </c>
      <c r="U56" s="47">
        <v>34.700000000000003</v>
      </c>
      <c r="V56" s="43">
        <v>19049175</v>
      </c>
      <c r="W56" s="63">
        <v>52.071512499999997</v>
      </c>
      <c r="X56" s="63">
        <f t="shared" si="9"/>
        <v>27.335311109273757</v>
      </c>
      <c r="Y56" s="63">
        <v>6.45</v>
      </c>
      <c r="Z56" s="63">
        <v>12.131959999999999</v>
      </c>
      <c r="AA56" s="63">
        <v>0.71199999999999997</v>
      </c>
    </row>
    <row r="57" spans="1:27" x14ac:dyDescent="0.25">
      <c r="A57" s="57" t="s">
        <v>152</v>
      </c>
      <c r="B57" s="58">
        <v>1.4154505860487276E-2</v>
      </c>
      <c r="C57" s="58">
        <v>6.5982698060693373E-2</v>
      </c>
      <c r="D57" s="58">
        <v>6.5749999999999989E-2</v>
      </c>
      <c r="E57" s="41">
        <v>3689</v>
      </c>
      <c r="F57" s="42">
        <f t="shared" si="5"/>
        <v>0.55353413312938549</v>
      </c>
      <c r="G57" s="43">
        <v>49937.79</v>
      </c>
      <c r="H57" s="43">
        <v>33836.417453406204</v>
      </c>
      <c r="I57" s="59">
        <v>48495.613011462206</v>
      </c>
      <c r="J57" s="43">
        <v>2059</v>
      </c>
      <c r="K57" s="44">
        <f t="shared" si="6"/>
        <v>23.552993206149687</v>
      </c>
      <c r="L57" s="45">
        <v>0.73</v>
      </c>
      <c r="M57" s="46">
        <v>46.7</v>
      </c>
      <c r="N57" s="47">
        <f t="shared" si="7"/>
        <v>31.642583604001494</v>
      </c>
      <c r="O57" s="47">
        <v>21.803999999999998</v>
      </c>
      <c r="P57" s="49">
        <v>6</v>
      </c>
      <c r="Q57" s="49">
        <v>40</v>
      </c>
      <c r="R57" s="60">
        <f t="shared" si="8"/>
        <v>400</v>
      </c>
      <c r="S57" s="47">
        <v>8.6</v>
      </c>
      <c r="T57" s="45">
        <v>2.75</v>
      </c>
      <c r="U57" s="47">
        <v>33.1</v>
      </c>
      <c r="V57" s="43">
        <v>6664449</v>
      </c>
      <c r="W57" s="63">
        <v>30.666090000000004</v>
      </c>
      <c r="X57" s="63">
        <f t="shared" si="9"/>
        <v>46.014441704032855</v>
      </c>
      <c r="Y57" s="63">
        <v>6.33</v>
      </c>
      <c r="Z57" s="63">
        <v>16.316600000000001</v>
      </c>
      <c r="AA57" s="63">
        <v>0.49299999999999999</v>
      </c>
    </row>
    <row r="58" spans="1:27" x14ac:dyDescent="0.25">
      <c r="A58" s="57" t="s">
        <v>45</v>
      </c>
      <c r="B58" s="58">
        <v>1.5624128955962879E-2</v>
      </c>
      <c r="C58" s="58">
        <v>0.22922962504265348</v>
      </c>
      <c r="D58" s="58">
        <v>2.6250000000000006E-2</v>
      </c>
      <c r="E58" s="41">
        <v>652614</v>
      </c>
      <c r="F58" s="42">
        <f t="shared" si="5"/>
        <v>115.77328366152209</v>
      </c>
      <c r="G58" s="43">
        <v>379708.62</v>
      </c>
      <c r="H58" s="43">
        <v>706930.91848053376</v>
      </c>
      <c r="I58" s="59">
        <v>186619.92938325385</v>
      </c>
      <c r="J58" s="43">
        <v>2184</v>
      </c>
      <c r="K58" s="44">
        <f t="shared" si="6"/>
        <v>85.448685615042976</v>
      </c>
      <c r="L58" s="45">
        <v>1.75</v>
      </c>
      <c r="M58" s="46">
        <v>77.3</v>
      </c>
      <c r="N58" s="47">
        <f t="shared" si="7"/>
        <v>143.91498407000941</v>
      </c>
      <c r="O58" s="47">
        <v>294.36</v>
      </c>
      <c r="P58" s="48">
        <v>6</v>
      </c>
      <c r="Q58" s="48">
        <v>34</v>
      </c>
      <c r="R58" s="60">
        <f t="shared" si="8"/>
        <v>394</v>
      </c>
      <c r="S58" s="47">
        <v>2.1</v>
      </c>
      <c r="T58" s="45">
        <v>5.87</v>
      </c>
      <c r="U58" s="47">
        <v>61.5</v>
      </c>
      <c r="V58" s="43">
        <v>5637000</v>
      </c>
      <c r="W58" s="63">
        <v>54.891925000000001</v>
      </c>
      <c r="X58" s="63">
        <f t="shared" si="9"/>
        <v>97.377904913961331</v>
      </c>
      <c r="Y58" s="63">
        <v>6.18</v>
      </c>
      <c r="Z58" s="63">
        <v>34.391509999999997</v>
      </c>
      <c r="AA58" s="63">
        <v>0.96199999999999997</v>
      </c>
    </row>
    <row r="59" spans="1:27" x14ac:dyDescent="0.25">
      <c r="A59" s="57" t="s">
        <v>453</v>
      </c>
      <c r="B59" s="58">
        <v>1.4245395369470781E-2</v>
      </c>
      <c r="C59" s="58">
        <v>2.5055791611727232E-2</v>
      </c>
      <c r="D59" s="58">
        <v>6.4375000000000016E-2</v>
      </c>
      <c r="E59" s="41">
        <v>5376.96</v>
      </c>
      <c r="F59" s="42">
        <f t="shared" si="5"/>
        <v>0.9904509283819628</v>
      </c>
      <c r="G59" s="43">
        <v>102540.39</v>
      </c>
      <c r="H59" s="43">
        <v>100129.42</v>
      </c>
      <c r="I59" s="59">
        <v>73316.084727403984</v>
      </c>
      <c r="J59" s="43">
        <v>1736</v>
      </c>
      <c r="K59" s="44">
        <f t="shared" si="6"/>
        <v>42.232767700117499</v>
      </c>
      <c r="L59" s="45">
        <v>1.46</v>
      </c>
      <c r="M59" s="46">
        <v>74.400000000000006</v>
      </c>
      <c r="N59" s="47">
        <f t="shared" si="7"/>
        <v>72.650677923109129</v>
      </c>
      <c r="O59" s="47">
        <v>36.049999999999997</v>
      </c>
      <c r="P59" s="48">
        <v>6</v>
      </c>
      <c r="Q59" s="48">
        <v>57</v>
      </c>
      <c r="R59" s="60">
        <f t="shared" si="8"/>
        <v>417</v>
      </c>
      <c r="S59" s="47">
        <v>6.1</v>
      </c>
      <c r="T59" s="45">
        <v>4.41</v>
      </c>
      <c r="U59" s="47">
        <v>36.200000000000003</v>
      </c>
      <c r="V59" s="43">
        <v>5428800</v>
      </c>
      <c r="W59" s="63">
        <v>26.9239675</v>
      </c>
      <c r="X59" s="63">
        <f t="shared" si="9"/>
        <v>49.594694039198352</v>
      </c>
      <c r="Y59" s="63">
        <v>7.07</v>
      </c>
      <c r="Z59" s="63">
        <v>21.595569999999999</v>
      </c>
      <c r="AA59" s="63">
        <v>0.874</v>
      </c>
    </row>
    <row r="60" spans="1:27" x14ac:dyDescent="0.25">
      <c r="A60" s="57" t="s">
        <v>113</v>
      </c>
      <c r="B60" s="58">
        <v>1.1921741293514643E-2</v>
      </c>
      <c r="C60" s="58">
        <v>2.1290372218616901E-2</v>
      </c>
      <c r="D60" s="58">
        <v>2.8187499999999997E-2</v>
      </c>
      <c r="E60" s="41">
        <v>8448.5499999999993</v>
      </c>
      <c r="F60" s="42">
        <f t="shared" si="5"/>
        <v>4.0064598061773617</v>
      </c>
      <c r="G60" s="43">
        <v>53538.34</v>
      </c>
      <c r="H60" s="43">
        <v>48806.270456133178</v>
      </c>
      <c r="I60" s="59">
        <v>89512.407742405165</v>
      </c>
      <c r="J60" s="43">
        <v>2017</v>
      </c>
      <c r="K60" s="44">
        <f t="shared" si="6"/>
        <v>44.378982519784415</v>
      </c>
      <c r="L60" s="45">
        <v>1.59</v>
      </c>
      <c r="M60" s="46">
        <v>69.599999999999994</v>
      </c>
      <c r="N60" s="47">
        <f t="shared" si="7"/>
        <v>63.448295627897117</v>
      </c>
      <c r="O60" s="47">
        <v>111.79600000000001</v>
      </c>
      <c r="P60" s="49">
        <v>7</v>
      </c>
      <c r="Q60" s="49">
        <v>8</v>
      </c>
      <c r="R60" s="60">
        <f t="shared" si="8"/>
        <v>428</v>
      </c>
      <c r="S60" s="47">
        <v>6.5</v>
      </c>
      <c r="T60" s="45">
        <v>4.9000000000000004</v>
      </c>
      <c r="U60" s="47">
        <v>42.2</v>
      </c>
      <c r="V60" s="43">
        <v>2108732</v>
      </c>
      <c r="W60" s="63">
        <v>13.658275</v>
      </c>
      <c r="X60" s="63">
        <f t="shared" si="9"/>
        <v>64.770084581634848</v>
      </c>
      <c r="Y60" s="63">
        <v>7.75</v>
      </c>
      <c r="Z60" s="63">
        <v>25.264859999999999</v>
      </c>
      <c r="AA60" s="63">
        <v>0.90600000000000003</v>
      </c>
    </row>
    <row r="61" spans="1:27" x14ac:dyDescent="0.25">
      <c r="A61" s="57" t="s">
        <v>104</v>
      </c>
      <c r="B61" s="58">
        <v>4.5159490081689846E-3</v>
      </c>
      <c r="C61" s="58">
        <v>2.8397757349699009E-2</v>
      </c>
      <c r="D61" s="58">
        <v>3.5000000000000003E-2</v>
      </c>
      <c r="E61" s="41">
        <v>759174.66</v>
      </c>
      <c r="F61" s="42">
        <f t="shared" si="5"/>
        <v>15.983666556112091</v>
      </c>
      <c r="G61" s="43">
        <v>1323591.18</v>
      </c>
      <c r="H61" s="43">
        <v>485593.84976249974</v>
      </c>
      <c r="I61" s="59">
        <v>106234.4653137963</v>
      </c>
      <c r="J61" s="43">
        <v>1892</v>
      </c>
      <c r="K61" s="44">
        <f t="shared" si="6"/>
        <v>56.149294563317284</v>
      </c>
      <c r="L61" s="45">
        <v>0.86</v>
      </c>
      <c r="M61" s="46">
        <v>56.3</v>
      </c>
      <c r="N61" s="47">
        <f t="shared" si="7"/>
        <v>20.655119310804665</v>
      </c>
      <c r="O61" s="47">
        <v>37.21</v>
      </c>
      <c r="P61" s="48">
        <v>6</v>
      </c>
      <c r="Q61" s="48">
        <v>56</v>
      </c>
      <c r="R61" s="60">
        <f t="shared" si="8"/>
        <v>416</v>
      </c>
      <c r="S61" s="47">
        <v>4.2</v>
      </c>
      <c r="T61" s="45">
        <v>4.03</v>
      </c>
      <c r="U61" s="47">
        <v>45.9</v>
      </c>
      <c r="V61" s="43">
        <v>47496903</v>
      </c>
      <c r="W61" s="63">
        <v>237.06186249999999</v>
      </c>
      <c r="X61" s="63">
        <f t="shared" si="9"/>
        <v>49.91101472447582</v>
      </c>
      <c r="Y61" s="63">
        <v>8.07</v>
      </c>
      <c r="Z61" s="63">
        <v>40.964390000000002</v>
      </c>
      <c r="AA61" s="63">
        <v>0.96299999999999997</v>
      </c>
    </row>
    <row r="62" spans="1:27" x14ac:dyDescent="0.25">
      <c r="A62" s="57" t="s">
        <v>356</v>
      </c>
      <c r="B62" s="58">
        <v>2.7479260120309545E-2</v>
      </c>
      <c r="C62" s="58">
        <v>1.1507054310821852E-2</v>
      </c>
      <c r="D62" s="58">
        <v>9.8187500000000011E-2</v>
      </c>
      <c r="E62" s="41">
        <v>15981.91</v>
      </c>
      <c r="F62" s="42">
        <f t="shared" si="5"/>
        <v>0.72523074828697187</v>
      </c>
      <c r="G62" s="43">
        <v>89514.811000000002</v>
      </c>
      <c r="H62" s="43">
        <v>17522.294999999998</v>
      </c>
      <c r="I62" s="59">
        <v>32649.413438427775</v>
      </c>
      <c r="J62" s="43">
        <v>1924</v>
      </c>
      <c r="K62" s="44">
        <f t="shared" si="6"/>
        <v>16.969549604172439</v>
      </c>
      <c r="L62" s="45">
        <v>-0.24</v>
      </c>
      <c r="M62" s="46">
        <v>10.0446238043991</v>
      </c>
      <c r="N62" s="47">
        <f t="shared" si="7"/>
        <v>1.9662093847765965</v>
      </c>
      <c r="O62" s="47">
        <v>14.45</v>
      </c>
      <c r="P62" s="48">
        <v>6</v>
      </c>
      <c r="Q62" s="48">
        <v>30</v>
      </c>
      <c r="R62" s="60">
        <f t="shared" si="8"/>
        <v>390</v>
      </c>
      <c r="S62" s="47">
        <v>11.5</v>
      </c>
      <c r="T62" s="45">
        <v>1.2</v>
      </c>
      <c r="U62" s="47">
        <v>23.3</v>
      </c>
      <c r="V62" s="43">
        <v>22037000</v>
      </c>
      <c r="W62" s="63">
        <v>11.2659725</v>
      </c>
      <c r="X62" s="63">
        <f t="shared" si="9"/>
        <v>5.1122986341153513</v>
      </c>
      <c r="Y62" s="63">
        <v>6.17</v>
      </c>
      <c r="Z62" s="45">
        <v>7</v>
      </c>
      <c r="AA62" s="63">
        <v>0.61399999999999999</v>
      </c>
    </row>
    <row r="63" spans="1:27" x14ac:dyDescent="0.25">
      <c r="A63" s="57" t="s">
        <v>72</v>
      </c>
      <c r="B63" s="58">
        <v>6.0145764839560911E-3</v>
      </c>
      <c r="C63" s="58">
        <v>3.3534972201127063E-2</v>
      </c>
      <c r="D63" s="58">
        <v>2.8687499999999998E-2</v>
      </c>
      <c r="E63" s="41">
        <v>862676</v>
      </c>
      <c r="F63" s="42">
        <f t="shared" si="5"/>
        <v>81.99129482369338</v>
      </c>
      <c r="G63" s="43">
        <v>587578.01</v>
      </c>
      <c r="H63" s="43">
        <v>293604.35471564427</v>
      </c>
      <c r="I63" s="59">
        <v>119355.11012359029</v>
      </c>
      <c r="J63" s="43">
        <v>1830</v>
      </c>
      <c r="K63" s="44">
        <f t="shared" si="6"/>
        <v>65.221371652235135</v>
      </c>
      <c r="L63" s="45">
        <v>1.54</v>
      </c>
      <c r="M63" s="46">
        <v>61.4</v>
      </c>
      <c r="N63" s="47">
        <f t="shared" si="7"/>
        <v>30.680704643015076</v>
      </c>
      <c r="O63" s="47">
        <v>182.89</v>
      </c>
      <c r="P63" s="48">
        <v>7</v>
      </c>
      <c r="Q63" s="48">
        <v>15</v>
      </c>
      <c r="R63" s="60">
        <f t="shared" si="8"/>
        <v>435</v>
      </c>
      <c r="S63" s="47">
        <v>3.1</v>
      </c>
      <c r="T63" s="45">
        <v>6.08</v>
      </c>
      <c r="U63" s="47">
        <v>64.2</v>
      </c>
      <c r="V63" s="43">
        <v>10521556</v>
      </c>
      <c r="W63" s="63">
        <v>130.17068999999998</v>
      </c>
      <c r="X63" s="63">
        <f t="shared" si="9"/>
        <v>123.71809834971175</v>
      </c>
      <c r="Y63" s="63">
        <v>9.39</v>
      </c>
      <c r="Z63" s="63">
        <v>62.76585</v>
      </c>
      <c r="AA63" s="63">
        <v>0.99099999999999999</v>
      </c>
    </row>
    <row r="64" spans="1:27" x14ac:dyDescent="0.25">
      <c r="A64" s="57" t="s">
        <v>54</v>
      </c>
      <c r="B64" s="58">
        <v>7.2115302676729609E-3</v>
      </c>
      <c r="C64" s="58">
        <v>1.0358953750560378E-2</v>
      </c>
      <c r="D64" s="58">
        <v>4.3124999999999997E-2</v>
      </c>
      <c r="E64" s="41">
        <v>2001600</v>
      </c>
      <c r="F64" s="42">
        <f t="shared" si="5"/>
        <v>227.05758171651038</v>
      </c>
      <c r="G64" s="43">
        <v>790318.93</v>
      </c>
      <c r="H64" s="43">
        <v>548459.30780320801</v>
      </c>
      <c r="I64" s="59">
        <v>141606.16908376047</v>
      </c>
      <c r="J64" s="43">
        <v>1788</v>
      </c>
      <c r="K64" s="44">
        <f t="shared" si="6"/>
        <v>79.198081143042771</v>
      </c>
      <c r="L64" s="45">
        <v>2.14</v>
      </c>
      <c r="M64" s="46">
        <v>71.599999999999994</v>
      </c>
      <c r="N64" s="47">
        <f t="shared" si="7"/>
        <v>49.688404197416467</v>
      </c>
      <c r="O64" s="47">
        <v>158.58799999999999</v>
      </c>
      <c r="P64" s="48">
        <v>7</v>
      </c>
      <c r="Q64" s="48">
        <v>8</v>
      </c>
      <c r="R64" s="60">
        <f t="shared" si="8"/>
        <v>428</v>
      </c>
      <c r="S64" s="47">
        <v>2.2000000000000002</v>
      </c>
      <c r="T64" s="45">
        <v>4.47</v>
      </c>
      <c r="U64" s="47">
        <v>67.599999999999994</v>
      </c>
      <c r="V64" s="43">
        <v>8815385</v>
      </c>
      <c r="W64" s="63">
        <v>56.588144999999997</v>
      </c>
      <c r="X64" s="63">
        <f t="shared" si="9"/>
        <v>64.192482801375093</v>
      </c>
      <c r="Y64" s="63">
        <v>9.14</v>
      </c>
      <c r="Z64" s="63">
        <v>58.535789999999999</v>
      </c>
      <c r="AA64" s="63">
        <v>0.995</v>
      </c>
    </row>
    <row r="65" spans="1:27" x14ac:dyDescent="0.25">
      <c r="A65" s="57" t="s">
        <v>171</v>
      </c>
      <c r="B65" s="58">
        <v>1.9929044975697696E-2</v>
      </c>
      <c r="C65" s="58">
        <v>2.0721975341371861E-2</v>
      </c>
      <c r="D65" s="58">
        <v>0.107875</v>
      </c>
      <c r="E65" s="41">
        <v>604355.03</v>
      </c>
      <c r="F65" s="42">
        <f t="shared" si="5"/>
        <v>8.8533295522720934</v>
      </c>
      <c r="G65" s="43">
        <v>450139.15</v>
      </c>
      <c r="H65" s="43">
        <v>280253.61833242368</v>
      </c>
      <c r="I65" s="59">
        <v>32977.311702722414</v>
      </c>
      <c r="J65" s="43">
        <v>2106</v>
      </c>
      <c r="K65" s="44">
        <f t="shared" si="6"/>
        <v>15.658742498918526</v>
      </c>
      <c r="L65" s="45">
        <v>1.1200000000000001</v>
      </c>
      <c r="M65" s="46">
        <v>63</v>
      </c>
      <c r="N65" s="47">
        <f t="shared" si="7"/>
        <v>39.223377826484743</v>
      </c>
      <c r="O65" s="47">
        <v>13.06</v>
      </c>
      <c r="P65" s="48">
        <v>6</v>
      </c>
      <c r="Q65" s="48">
        <v>18</v>
      </c>
      <c r="R65" s="60">
        <f t="shared" si="8"/>
        <v>378</v>
      </c>
      <c r="S65" s="47">
        <v>32.200000000000003</v>
      </c>
      <c r="T65" s="45">
        <v>2.58</v>
      </c>
      <c r="U65" s="47">
        <v>37.1</v>
      </c>
      <c r="V65" s="43">
        <v>68263022</v>
      </c>
      <c r="W65" s="63">
        <v>196.84360249999997</v>
      </c>
      <c r="X65" s="63">
        <f t="shared" si="9"/>
        <v>28.836051603458163</v>
      </c>
      <c r="Y65" s="63">
        <v>6.35</v>
      </c>
      <c r="Z65" s="63">
        <v>28.888680000000001</v>
      </c>
      <c r="AA65" s="63">
        <v>0.35</v>
      </c>
    </row>
    <row r="66" spans="1:27" x14ac:dyDescent="0.25">
      <c r="A66" s="57" t="s">
        <v>477</v>
      </c>
      <c r="B66" s="58">
        <v>6.9616167252521954E-3</v>
      </c>
      <c r="C66" s="58">
        <v>2.34480269946842E-2</v>
      </c>
      <c r="D66" s="58">
        <v>0.16800000000000001</v>
      </c>
      <c r="E66" s="41">
        <v>8923</v>
      </c>
      <c r="F66" s="42">
        <f t="shared" ref="F66:F71" si="10">E66/V66*1000</f>
        <v>0.75002277890542235</v>
      </c>
      <c r="G66" s="43">
        <v>48406.720000000001</v>
      </c>
      <c r="H66" s="43">
        <v>19489.490890000001</v>
      </c>
      <c r="I66" s="59">
        <v>41214.133463178478</v>
      </c>
      <c r="J66" s="43">
        <v>2392</v>
      </c>
      <c r="K66" s="44">
        <f t="shared" ref="K66:K71" si="11">I66/J66</f>
        <v>17.229988906011069</v>
      </c>
      <c r="L66" s="45">
        <v>0.39</v>
      </c>
      <c r="M66" s="46">
        <v>50.238304895036599</v>
      </c>
      <c r="N66" s="47">
        <f t="shared" ref="N66:N71" si="12">H66*M66/G66</f>
        <v>20.226922740909902</v>
      </c>
      <c r="O66" s="47">
        <v>16.329999999999998</v>
      </c>
      <c r="P66" s="48">
        <v>6</v>
      </c>
      <c r="Q66" s="48">
        <v>45</v>
      </c>
      <c r="R66" s="60">
        <f t="shared" ref="R66:R71" si="13">P66*60+Q66</f>
        <v>405</v>
      </c>
      <c r="S66" s="47">
        <v>16.3</v>
      </c>
      <c r="T66" s="45">
        <v>1.8</v>
      </c>
      <c r="U66" s="47">
        <v>26.9</v>
      </c>
      <c r="V66" s="43">
        <v>11896972</v>
      </c>
      <c r="W66" s="63">
        <v>18.120829999999998</v>
      </c>
      <c r="X66" s="63">
        <f t="shared" ref="X66:X71" si="14">W66/V66*10000000</f>
        <v>15.23146393889134</v>
      </c>
      <c r="Y66" s="63">
        <v>5.51</v>
      </c>
      <c r="Z66" s="63">
        <v>13.8245</v>
      </c>
      <c r="AA66" s="63">
        <v>0.625</v>
      </c>
    </row>
    <row r="67" spans="1:27" x14ac:dyDescent="0.25">
      <c r="A67" s="57" t="s">
        <v>479</v>
      </c>
      <c r="B67" s="58">
        <v>2.1240534253330612E-2</v>
      </c>
      <c r="C67" s="58">
        <v>1.6298429375021482E-2</v>
      </c>
      <c r="D67" s="58">
        <v>0.14499999999999999</v>
      </c>
      <c r="E67" s="41">
        <v>237473</v>
      </c>
      <c r="F67" s="42">
        <f t="shared" si="10"/>
        <v>2.7846417065530349</v>
      </c>
      <c r="G67" s="43">
        <v>1194401.6499999999</v>
      </c>
      <c r="H67" s="43">
        <v>315686.86</v>
      </c>
      <c r="I67" s="59">
        <v>75478.008748423992</v>
      </c>
      <c r="J67" s="43">
        <v>2256</v>
      </c>
      <c r="K67" s="44">
        <f t="shared" si="11"/>
        <v>33.456564161535461</v>
      </c>
      <c r="L67" s="45">
        <v>0.61</v>
      </c>
      <c r="M67" s="46">
        <v>44.4</v>
      </c>
      <c r="N67" s="47">
        <f t="shared" si="12"/>
        <v>11.735161772423874</v>
      </c>
      <c r="O67" s="51">
        <v>91.406000000000006</v>
      </c>
      <c r="P67" s="52">
        <v>6</v>
      </c>
      <c r="Q67" s="52">
        <v>35</v>
      </c>
      <c r="R67" s="60">
        <f t="shared" si="13"/>
        <v>395</v>
      </c>
      <c r="S67" s="47">
        <v>7</v>
      </c>
      <c r="T67" s="45">
        <v>3.51</v>
      </c>
      <c r="U67" s="47">
        <v>38.6</v>
      </c>
      <c r="V67" s="43">
        <v>85279553</v>
      </c>
      <c r="W67" s="63">
        <v>272.47850249999999</v>
      </c>
      <c r="X67" s="63">
        <f t="shared" si="14"/>
        <v>31.951211388267946</v>
      </c>
      <c r="Y67" s="63">
        <v>4.33</v>
      </c>
      <c r="Z67" s="63">
        <v>13.99586</v>
      </c>
      <c r="AA67" s="63">
        <v>0.154</v>
      </c>
    </row>
    <row r="68" spans="1:27" x14ac:dyDescent="0.25">
      <c r="A68" s="57" t="s">
        <v>485</v>
      </c>
      <c r="B68" s="58">
        <v>5.3697250565651888E-3</v>
      </c>
      <c r="C68" s="58">
        <v>3.2248665039542213E-2</v>
      </c>
      <c r="D68" s="58">
        <v>0.1011875</v>
      </c>
      <c r="E68" s="41">
        <f>G68*0.064</f>
        <v>6496</v>
      </c>
      <c r="F68" s="42">
        <f t="shared" si="10"/>
        <v>0.18507122507122506</v>
      </c>
      <c r="G68" s="43">
        <v>101500</v>
      </c>
      <c r="H68" s="43">
        <v>44534.622000000003</v>
      </c>
      <c r="I68" s="59">
        <v>39039.934240660914</v>
      </c>
      <c r="J68" s="43">
        <v>2028</v>
      </c>
      <c r="K68" s="44">
        <f t="shared" si="11"/>
        <v>19.250460670937333</v>
      </c>
      <c r="L68" s="45">
        <v>0.32</v>
      </c>
      <c r="M68" s="46">
        <v>35.1</v>
      </c>
      <c r="N68" s="47">
        <f t="shared" si="12"/>
        <v>15.400642681773402</v>
      </c>
      <c r="O68" s="47">
        <v>42.77</v>
      </c>
      <c r="P68" s="48">
        <v>6</v>
      </c>
      <c r="Q68" s="48">
        <v>52</v>
      </c>
      <c r="R68" s="60">
        <f t="shared" si="13"/>
        <v>412</v>
      </c>
      <c r="S68" s="47">
        <v>10.199999999999999</v>
      </c>
      <c r="T68" s="45">
        <v>2.4700000000000002</v>
      </c>
      <c r="U68" s="47">
        <v>32.799999999999997</v>
      </c>
      <c r="V68" s="43">
        <v>35100000</v>
      </c>
      <c r="W68" s="63">
        <v>125.27984500000002</v>
      </c>
      <c r="X68" s="63">
        <f t="shared" si="14"/>
        <v>35.69226353276354</v>
      </c>
      <c r="Y68" s="63">
        <v>5.0599999999999996</v>
      </c>
      <c r="Z68" s="63">
        <v>28.345880000000001</v>
      </c>
      <c r="AA68" s="63">
        <v>0.40100000000000002</v>
      </c>
    </row>
    <row r="69" spans="1:27" x14ac:dyDescent="0.25">
      <c r="A69" s="57" t="s">
        <v>98</v>
      </c>
      <c r="B69" s="58">
        <v>2.5812630290176219E-3</v>
      </c>
      <c r="C69" s="58">
        <v>2.9112200964130155E-2</v>
      </c>
      <c r="D69" s="58">
        <v>4.7187499999999993E-2</v>
      </c>
      <c r="E69" s="41">
        <v>2810750</v>
      </c>
      <c r="F69" s="42">
        <f t="shared" si="10"/>
        <v>41.935036477924214</v>
      </c>
      <c r="G69" s="43">
        <v>3209502.46</v>
      </c>
      <c r="H69" s="43">
        <v>952289.79813227314</v>
      </c>
      <c r="I69" s="59">
        <v>105578.27222474465</v>
      </c>
      <c r="J69" s="43">
        <v>1866</v>
      </c>
      <c r="K69" s="44">
        <f t="shared" si="11"/>
        <v>56.579995833196492</v>
      </c>
      <c r="L69" s="45">
        <v>1.5</v>
      </c>
      <c r="M69" s="46">
        <v>65.900000000000006</v>
      </c>
      <c r="N69" s="47">
        <f t="shared" si="12"/>
        <v>19.553154571165777</v>
      </c>
      <c r="O69" s="47">
        <v>189.67</v>
      </c>
      <c r="P69" s="48">
        <v>7</v>
      </c>
      <c r="Q69" s="48">
        <v>22</v>
      </c>
      <c r="R69" s="60">
        <f t="shared" si="13"/>
        <v>442</v>
      </c>
      <c r="S69" s="47">
        <v>3.2</v>
      </c>
      <c r="T69" s="45">
        <v>4.2</v>
      </c>
      <c r="U69" s="47">
        <v>62.4</v>
      </c>
      <c r="V69" s="43">
        <v>67026292</v>
      </c>
      <c r="W69" s="63">
        <v>298.46247500000004</v>
      </c>
      <c r="X69" s="63">
        <f t="shared" si="14"/>
        <v>44.529164018203488</v>
      </c>
      <c r="Y69" s="63">
        <v>8.2799999999999994</v>
      </c>
      <c r="Z69" s="63">
        <v>43.311790000000002</v>
      </c>
      <c r="AA69" s="63">
        <v>0.95899999999999996</v>
      </c>
    </row>
    <row r="70" spans="1:27" x14ac:dyDescent="0.25">
      <c r="A70" s="57" t="s">
        <v>488</v>
      </c>
      <c r="B70" s="58">
        <v>1.1717495120013854E-2</v>
      </c>
      <c r="C70" s="58">
        <v>1.7193053657857511E-2</v>
      </c>
      <c r="D70" s="58">
        <v>6.9000000000000006E-2</v>
      </c>
      <c r="E70" s="41">
        <v>40719661</v>
      </c>
      <c r="F70" s="42">
        <f t="shared" si="10"/>
        <v>122.17576127512015</v>
      </c>
      <c r="G70" s="43">
        <v>20926835.050000001</v>
      </c>
      <c r="H70" s="43">
        <v>2426324.23</v>
      </c>
      <c r="I70" s="59">
        <v>136697.2979843732</v>
      </c>
      <c r="J70" s="43">
        <v>1892</v>
      </c>
      <c r="K70" s="44">
        <f t="shared" si="11"/>
        <v>72.250157497026009</v>
      </c>
      <c r="L70" s="45">
        <v>1.4</v>
      </c>
      <c r="M70" s="46">
        <v>65.099999999999994</v>
      </c>
      <c r="N70" s="47">
        <f t="shared" si="12"/>
        <v>7.5479023462269792</v>
      </c>
      <c r="O70" s="47">
        <v>847.5</v>
      </c>
      <c r="P70" s="48">
        <v>7</v>
      </c>
      <c r="Q70" s="48">
        <v>6</v>
      </c>
      <c r="R70" s="60">
        <f t="shared" si="13"/>
        <v>426</v>
      </c>
      <c r="S70" s="47">
        <v>12.7</v>
      </c>
      <c r="T70" s="45">
        <v>8.0399999999999991</v>
      </c>
      <c r="U70" s="47">
        <v>63.5</v>
      </c>
      <c r="V70" s="43">
        <v>333287557</v>
      </c>
      <c r="W70" s="63">
        <v>4002.3520475</v>
      </c>
      <c r="X70" s="63">
        <f t="shared" si="14"/>
        <v>120.08705285988219</v>
      </c>
      <c r="Y70" s="63">
        <v>7.85</v>
      </c>
      <c r="Z70" s="63">
        <v>37.021720000000002</v>
      </c>
      <c r="AA70" s="63">
        <v>0.97299999999999998</v>
      </c>
    </row>
    <row r="71" spans="1:27" x14ac:dyDescent="0.25">
      <c r="A71" s="57" t="s">
        <v>151</v>
      </c>
      <c r="B71" s="58">
        <v>2.0812317677274539E-2</v>
      </c>
      <c r="C71" s="58">
        <v>4.6599405906561309E-2</v>
      </c>
      <c r="D71" s="58">
        <v>9.1750000000000012E-2</v>
      </c>
      <c r="E71" s="41">
        <f>G71*2.88%</f>
        <v>1795.5512639999999</v>
      </c>
      <c r="F71" s="42">
        <f t="shared" si="10"/>
        <v>0.52131653825506352</v>
      </c>
      <c r="G71" s="43">
        <v>62345.53</v>
      </c>
      <c r="H71" s="43">
        <v>14639.358822349786</v>
      </c>
      <c r="I71" s="59">
        <v>58547.390464934397</v>
      </c>
      <c r="J71" s="43">
        <f>44*50</f>
        <v>2200</v>
      </c>
      <c r="K71" s="44">
        <f t="shared" si="11"/>
        <v>26.612450211333815</v>
      </c>
      <c r="L71" s="45">
        <v>0.24</v>
      </c>
      <c r="M71" s="46">
        <v>24</v>
      </c>
      <c r="N71" s="47">
        <f t="shared" si="12"/>
        <v>5.6354418951349823</v>
      </c>
      <c r="O71" s="47">
        <v>8.42</v>
      </c>
      <c r="P71" s="49">
        <v>6</v>
      </c>
      <c r="Q71" s="49">
        <v>50</v>
      </c>
      <c r="R71" s="60">
        <f t="shared" si="13"/>
        <v>410</v>
      </c>
      <c r="S71" s="47">
        <v>14.8</v>
      </c>
      <c r="T71" s="45">
        <v>1.7</v>
      </c>
      <c r="U71" s="47">
        <v>30</v>
      </c>
      <c r="V71" s="43">
        <v>3444263</v>
      </c>
      <c r="W71" s="63">
        <v>11.833905000000001</v>
      </c>
      <c r="X71" s="63">
        <f t="shared" si="14"/>
        <v>34.358308294111112</v>
      </c>
      <c r="Y71" s="63">
        <v>8.66</v>
      </c>
      <c r="Z71" s="63">
        <v>14.47495</v>
      </c>
      <c r="AA71" s="63">
        <v>0.94</v>
      </c>
    </row>
    <row r="72" spans="1:27" x14ac:dyDescent="0.25">
      <c r="G72" s="1" t="s">
        <v>41</v>
      </c>
      <c r="H72" s="1" t="s">
        <v>512</v>
      </c>
      <c r="J72" s="1" t="s">
        <v>71</v>
      </c>
      <c r="K72" s="55"/>
      <c r="L72" s="55" t="s">
        <v>92</v>
      </c>
      <c r="M72" s="55" t="s">
        <v>95</v>
      </c>
      <c r="N72" s="55"/>
      <c r="S72" s="1" t="s">
        <v>133</v>
      </c>
      <c r="T72" s="1" t="s">
        <v>121</v>
      </c>
      <c r="U72" s="1" t="s">
        <v>511</v>
      </c>
      <c r="V72" s="54"/>
      <c r="W72" s="1" t="s">
        <v>514</v>
      </c>
      <c r="Y72" s="1" t="s">
        <v>579</v>
      </c>
      <c r="Z72" s="1" t="s">
        <v>1363</v>
      </c>
    </row>
    <row r="73" spans="1:27" x14ac:dyDescent="0.25">
      <c r="J73" s="1" t="s">
        <v>74</v>
      </c>
      <c r="K73" s="55"/>
      <c r="L73" s="55"/>
      <c r="M73" s="55"/>
      <c r="N73" s="55"/>
      <c r="V73" s="54"/>
      <c r="Z73" s="1" t="s">
        <v>1481</v>
      </c>
    </row>
    <row r="74" spans="1:27" x14ac:dyDescent="0.25">
      <c r="A74"/>
      <c r="K74" s="55"/>
      <c r="L74" s="55"/>
      <c r="M74" s="55"/>
      <c r="N74" s="56"/>
      <c r="V74" s="56"/>
    </row>
    <row r="75" spans="1:27" x14ac:dyDescent="0.25">
      <c r="K75" s="55"/>
      <c r="L75" s="56"/>
      <c r="M75" s="56"/>
      <c r="N75" s="56"/>
      <c r="V75" s="56"/>
    </row>
    <row r="76" spans="1:27" x14ac:dyDescent="0.25">
      <c r="K76" s="55"/>
      <c r="L76" s="56"/>
      <c r="M76" s="56"/>
      <c r="N76" s="56"/>
      <c r="V76" s="56"/>
    </row>
    <row r="77" spans="1:27" x14ac:dyDescent="0.25">
      <c r="K77" s="55"/>
      <c r="L77" s="56"/>
      <c r="M77" s="56"/>
      <c r="N77" s="56"/>
      <c r="V77" s="56"/>
    </row>
    <row r="78" spans="1:27" x14ac:dyDescent="0.25">
      <c r="K78" s="55"/>
      <c r="L78" s="56"/>
      <c r="M78" s="56"/>
      <c r="N78" s="56"/>
      <c r="V78" s="56"/>
    </row>
    <row r="79" spans="1:27" x14ac:dyDescent="0.25">
      <c r="K79" s="55"/>
      <c r="L79" s="56"/>
      <c r="M79" s="56"/>
      <c r="N79" s="56"/>
      <c r="V79" s="56"/>
    </row>
    <row r="80" spans="1:27" x14ac:dyDescent="0.25">
      <c r="K80" s="55"/>
      <c r="L80" s="56"/>
      <c r="M80" s="56"/>
      <c r="N80" s="56"/>
      <c r="V80" s="56"/>
    </row>
    <row r="81" spans="12:22" x14ac:dyDescent="0.25">
      <c r="L81" s="56"/>
      <c r="M81" s="56"/>
      <c r="N81" s="56"/>
      <c r="V81" s="56"/>
    </row>
    <row r="82" spans="12:22" x14ac:dyDescent="0.25">
      <c r="L82" s="56"/>
      <c r="M82" s="56"/>
      <c r="N82" s="56"/>
      <c r="V82" s="56"/>
    </row>
    <row r="83" spans="12:22" x14ac:dyDescent="0.25">
      <c r="L83" s="56"/>
      <c r="M83" s="56"/>
      <c r="N83" s="56"/>
      <c r="V83" s="56"/>
    </row>
    <row r="84" spans="12:22" x14ac:dyDescent="0.25">
      <c r="L84" s="56"/>
      <c r="M84" s="56"/>
      <c r="N84" s="56"/>
      <c r="V84" s="56"/>
    </row>
    <row r="85" spans="12:22" x14ac:dyDescent="0.25">
      <c r="L85" s="56"/>
      <c r="M85" s="56"/>
      <c r="N85" s="56"/>
      <c r="V85" s="56"/>
    </row>
    <row r="86" spans="12:22" x14ac:dyDescent="0.25">
      <c r="L86" s="56"/>
      <c r="M86" s="56"/>
      <c r="N86" s="56"/>
      <c r="V86" s="56"/>
    </row>
    <row r="87" spans="12:22" x14ac:dyDescent="0.25">
      <c r="L87" s="56"/>
      <c r="M87" s="56"/>
      <c r="N87" s="56"/>
      <c r="V87" s="56"/>
    </row>
    <row r="88" spans="12:22" x14ac:dyDescent="0.25">
      <c r="N88" s="56"/>
      <c r="V88" s="56"/>
    </row>
    <row r="89" spans="12:22" x14ac:dyDescent="0.25">
      <c r="N89" s="56"/>
      <c r="V89" s="56"/>
    </row>
    <row r="90" spans="12:22" x14ac:dyDescent="0.25">
      <c r="N90" s="56"/>
      <c r="V90" s="56"/>
    </row>
    <row r="91" spans="12:22" x14ac:dyDescent="0.25">
      <c r="N91" s="56"/>
      <c r="V91" s="56"/>
    </row>
    <row r="92" spans="12:22" x14ac:dyDescent="0.25">
      <c r="N92" s="56"/>
      <c r="V92" s="56"/>
    </row>
  </sheetData>
  <sortState xmlns:xlrd2="http://schemas.microsoft.com/office/spreadsheetml/2017/richdata2" ref="AT2:AU209">
    <sortCondition ref="AT2:AT209"/>
  </sortState>
  <pageMargins left="0.7" right="0.7" top="0.75" bottom="0.75" header="0.3" footer="0.3"/>
  <pageSetup paperSize="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98FA-D3F5-47E1-BA0D-3BA9EBD01672}">
  <dimension ref="A1:R91"/>
  <sheetViews>
    <sheetView workbookViewId="0">
      <selection activeCell="G15" sqref="G15"/>
    </sheetView>
  </sheetViews>
  <sheetFormatPr defaultRowHeight="14.25" x14ac:dyDescent="0.2"/>
  <cols>
    <col min="1" max="1" width="27.5703125" style="1" customWidth="1"/>
    <col min="2" max="2" width="9.140625" style="1"/>
    <col min="3" max="3" width="7.7109375" style="1" customWidth="1"/>
    <col min="4" max="4" width="9.5703125" style="1" customWidth="1"/>
    <col min="5" max="5" width="9.85546875" style="1" customWidth="1"/>
    <col min="6" max="6" width="9.85546875" style="54" customWidth="1"/>
    <col min="7" max="8" width="9.7109375" style="1" customWidth="1"/>
    <col min="9" max="9" width="13" style="1" customWidth="1"/>
    <col min="10" max="16384" width="9.140625" style="1"/>
  </cols>
  <sheetData>
    <row r="1" spans="1:18" s="40" customFormat="1" ht="99.75" x14ac:dyDescent="0.2">
      <c r="A1" s="37" t="s">
        <v>0</v>
      </c>
      <c r="B1" s="37" t="s">
        <v>3672</v>
      </c>
      <c r="C1" s="39" t="s">
        <v>510</v>
      </c>
      <c r="D1" s="39" t="s">
        <v>204</v>
      </c>
      <c r="E1" s="39" t="s">
        <v>3671</v>
      </c>
      <c r="F1" s="38" t="s">
        <v>3670</v>
      </c>
      <c r="G1" s="39" t="s">
        <v>3669</v>
      </c>
      <c r="H1" s="39" t="s">
        <v>12</v>
      </c>
      <c r="I1" s="39" t="s">
        <v>3668</v>
      </c>
      <c r="J1" s="39" t="s">
        <v>31</v>
      </c>
      <c r="K1" s="39" t="s">
        <v>32</v>
      </c>
      <c r="L1" s="39" t="s">
        <v>33</v>
      </c>
      <c r="M1" s="39" t="s">
        <v>3667</v>
      </c>
      <c r="N1" s="39" t="s">
        <v>3666</v>
      </c>
      <c r="O1" s="39" t="s">
        <v>3665</v>
      </c>
      <c r="P1" s="39" t="s">
        <v>1364</v>
      </c>
      <c r="Q1" s="39" t="s">
        <v>1482</v>
      </c>
      <c r="R1" s="1"/>
    </row>
    <row r="2" spans="1:18" s="65" customFormat="1" x14ac:dyDescent="0.2">
      <c r="A2" s="37" t="s">
        <v>3673</v>
      </c>
      <c r="B2" s="72">
        <v>28.484999999999999</v>
      </c>
      <c r="C2" s="66">
        <v>1.7500000000000002E-2</v>
      </c>
      <c r="D2" s="66">
        <v>4.5100000000000001E-2</v>
      </c>
      <c r="E2" s="66">
        <v>0.114</v>
      </c>
      <c r="F2" s="70">
        <v>3.83</v>
      </c>
      <c r="G2" s="70">
        <v>0.36</v>
      </c>
      <c r="H2" s="70">
        <v>22.43</v>
      </c>
      <c r="I2" s="70">
        <v>33.08</v>
      </c>
      <c r="J2" s="68">
        <v>409</v>
      </c>
      <c r="K2" s="72">
        <v>11.5</v>
      </c>
      <c r="L2" s="72">
        <v>3.4969999999999999</v>
      </c>
      <c r="M2" s="72">
        <v>33.82</v>
      </c>
      <c r="N2" s="70">
        <v>38.549999999999997</v>
      </c>
      <c r="O2" s="70">
        <v>6.2469999999999999</v>
      </c>
      <c r="P2" s="70">
        <v>19.286999999999999</v>
      </c>
      <c r="Q2" s="70">
        <v>0.64500000000000002</v>
      </c>
      <c r="R2" s="64"/>
    </row>
    <row r="3" spans="1:18" s="65" customFormat="1" x14ac:dyDescent="0.2">
      <c r="A3" s="37" t="s">
        <v>3674</v>
      </c>
      <c r="B3" s="72">
        <v>88.021000000000001</v>
      </c>
      <c r="C3" s="66">
        <v>8.0000000000000002E-3</v>
      </c>
      <c r="D3" s="66">
        <v>4.41E-2</v>
      </c>
      <c r="E3" s="66">
        <v>3.9699999999999999E-2</v>
      </c>
      <c r="F3" s="70">
        <v>89.53</v>
      </c>
      <c r="G3" s="70">
        <v>1.81</v>
      </c>
      <c r="H3" s="70">
        <v>70.989999999999995</v>
      </c>
      <c r="I3" s="70">
        <v>300.21100000000001</v>
      </c>
      <c r="J3" s="68">
        <v>412</v>
      </c>
      <c r="K3" s="72">
        <v>6.8250000000000002</v>
      </c>
      <c r="L3" s="72">
        <v>6.7149999999999999</v>
      </c>
      <c r="M3" s="72">
        <v>58.55</v>
      </c>
      <c r="N3" s="70">
        <v>105.48</v>
      </c>
      <c r="O3" s="70">
        <v>7.73</v>
      </c>
      <c r="P3" s="70">
        <v>33.94</v>
      </c>
      <c r="Q3" s="70">
        <v>0.95050000000000001</v>
      </c>
      <c r="R3" s="64"/>
    </row>
    <row r="4" spans="1:18" s="65" customFormat="1" x14ac:dyDescent="0.2">
      <c r="A4" s="37" t="s">
        <v>3675</v>
      </c>
      <c r="B4" s="72">
        <v>73.983000000000004</v>
      </c>
      <c r="C4" s="66">
        <v>4.7000000000000002E-3</v>
      </c>
      <c r="D4" s="66">
        <v>4.6600000000000003E-2</v>
      </c>
      <c r="E4" s="66">
        <v>3.9800000000000002E-2</v>
      </c>
      <c r="F4" s="70">
        <v>99.701999999999998</v>
      </c>
      <c r="G4" s="70">
        <v>0.92</v>
      </c>
      <c r="H4" s="70">
        <v>28.47</v>
      </c>
      <c r="I4" s="70">
        <v>131.785</v>
      </c>
      <c r="J4" s="68">
        <v>434</v>
      </c>
      <c r="K4" s="72">
        <v>3.6160000000000001</v>
      </c>
      <c r="L4" s="72">
        <v>6.1159999999999997</v>
      </c>
      <c r="M4" s="72">
        <v>57.73</v>
      </c>
      <c r="N4" s="70">
        <v>120.03</v>
      </c>
      <c r="O4" s="70">
        <v>9.11</v>
      </c>
      <c r="P4" s="70">
        <v>57.606999999999999</v>
      </c>
      <c r="Q4" s="70">
        <v>0.98450000000000004</v>
      </c>
      <c r="R4" s="64"/>
    </row>
    <row r="5" spans="1:18" s="65" customFormat="1" x14ac:dyDescent="0.2">
      <c r="A5" s="37" t="s">
        <v>3676</v>
      </c>
      <c r="B5" s="72">
        <v>66.438999999999993</v>
      </c>
      <c r="C5" s="66">
        <v>6.6E-3</v>
      </c>
      <c r="D5" s="66">
        <v>3.4200000000000001E-2</v>
      </c>
      <c r="E5" s="66">
        <v>3.6700000000000003E-2</v>
      </c>
      <c r="F5" s="70">
        <v>26.931999999999999</v>
      </c>
      <c r="G5" s="70">
        <v>1.5569999999999999</v>
      </c>
      <c r="H5" s="70">
        <v>34.75</v>
      </c>
      <c r="I5" s="70">
        <v>200.57599999999999</v>
      </c>
      <c r="J5" s="68">
        <v>421</v>
      </c>
      <c r="K5" s="72">
        <v>4.3179999999999996</v>
      </c>
      <c r="L5" s="72">
        <v>5.1639999999999997</v>
      </c>
      <c r="M5" s="72">
        <v>54.4</v>
      </c>
      <c r="N5" s="70">
        <v>69.540000000000006</v>
      </c>
      <c r="O5" s="70">
        <v>8.44</v>
      </c>
      <c r="P5" s="70">
        <v>45.79</v>
      </c>
      <c r="Q5" s="70">
        <v>0.95099999999999996</v>
      </c>
      <c r="R5" s="64"/>
    </row>
    <row r="6" spans="1:18" x14ac:dyDescent="0.2">
      <c r="A6" s="57" t="s">
        <v>167</v>
      </c>
      <c r="B6" s="76">
        <v>15.946377111820208</v>
      </c>
      <c r="C6" s="67">
        <v>2.0034567846738627E-2</v>
      </c>
      <c r="D6" s="67">
        <v>8.2228439264567466E-2</v>
      </c>
      <c r="E6" s="67">
        <v>0.11237500000000003</v>
      </c>
      <c r="F6" s="69">
        <v>0.82737124278491936</v>
      </c>
      <c r="G6" s="69">
        <v>-0.23</v>
      </c>
      <c r="H6" s="69">
        <v>3.2011334094253914</v>
      </c>
      <c r="I6" s="69">
        <v>4.79</v>
      </c>
      <c r="J6" s="74">
        <v>432</v>
      </c>
      <c r="K6" s="73">
        <v>11.7</v>
      </c>
      <c r="L6" s="69">
        <v>2.0499999999999998</v>
      </c>
      <c r="M6" s="73">
        <v>25.04</v>
      </c>
      <c r="N6" s="71">
        <v>24.071269317767396</v>
      </c>
      <c r="O6" s="71">
        <v>6.28</v>
      </c>
      <c r="P6" s="71">
        <v>2.77237</v>
      </c>
      <c r="Q6" s="71">
        <v>0.58299999999999996</v>
      </c>
    </row>
    <row r="7" spans="1:18" x14ac:dyDescent="0.2">
      <c r="A7" s="57" t="s">
        <v>145</v>
      </c>
      <c r="B7" s="44">
        <v>37.020122859940976</v>
      </c>
      <c r="C7" s="58">
        <v>-4.9536556166938084E-3</v>
      </c>
      <c r="D7" s="58">
        <v>1.9558485918872232E-2</v>
      </c>
      <c r="E7" s="58">
        <v>0.12318749999999999</v>
      </c>
      <c r="F7" s="69">
        <v>2.2614435269739444</v>
      </c>
      <c r="G7" s="69">
        <v>0.04</v>
      </c>
      <c r="H7" s="69">
        <v>4.3812912496006353</v>
      </c>
      <c r="I7" s="69">
        <v>13.39</v>
      </c>
      <c r="J7" s="74">
        <v>410</v>
      </c>
      <c r="K7" s="73">
        <v>14.1</v>
      </c>
      <c r="L7" s="69">
        <v>3.3</v>
      </c>
      <c r="M7" s="73">
        <v>28</v>
      </c>
      <c r="N7" s="71">
        <v>28.202322769025169</v>
      </c>
      <c r="O7" s="71">
        <v>6.62</v>
      </c>
      <c r="P7" s="71">
        <v>19.181329999999999</v>
      </c>
      <c r="Q7" s="71">
        <v>0.64200000000000002</v>
      </c>
    </row>
    <row r="8" spans="1:18" x14ac:dyDescent="0.2">
      <c r="A8" s="57" t="s">
        <v>164</v>
      </c>
      <c r="B8" s="44">
        <v>16.431834024158128</v>
      </c>
      <c r="C8" s="58">
        <v>3.6595401891713175E-2</v>
      </c>
      <c r="D8" s="58">
        <v>4.0104325269260582E-2</v>
      </c>
      <c r="E8" s="58">
        <v>0.15256250000000002</v>
      </c>
      <c r="F8" s="69">
        <v>0.39373526439878748</v>
      </c>
      <c r="G8" s="69">
        <v>-0.52</v>
      </c>
      <c r="H8" s="69">
        <v>6.0554123419283084</v>
      </c>
      <c r="I8" s="69">
        <v>35.78</v>
      </c>
      <c r="J8" s="74">
        <v>410</v>
      </c>
      <c r="K8" s="73">
        <v>20</v>
      </c>
      <c r="L8" s="69">
        <v>1.8</v>
      </c>
      <c r="M8" s="73">
        <v>28</v>
      </c>
      <c r="N8" s="71">
        <v>21.878890198720111</v>
      </c>
      <c r="O8" s="71">
        <v>5.42</v>
      </c>
      <c r="P8" s="71">
        <v>17.51707</v>
      </c>
      <c r="Q8" s="71">
        <v>0.621</v>
      </c>
    </row>
    <row r="9" spans="1:18" x14ac:dyDescent="0.2">
      <c r="A9" s="57" t="s">
        <v>84</v>
      </c>
      <c r="B9" s="44">
        <v>63.900338194870102</v>
      </c>
      <c r="C9" s="58">
        <v>6.9876164265298968E-3</v>
      </c>
      <c r="D9" s="58">
        <v>3.4390193669377553E-2</v>
      </c>
      <c r="E9" s="58">
        <v>4.2374999999999989E-2</v>
      </c>
      <c r="F9" s="69">
        <v>65.499180972819815</v>
      </c>
      <c r="G9" s="69">
        <v>-0.55000000000000004</v>
      </c>
      <c r="H9" s="69">
        <v>2.910806901820004</v>
      </c>
      <c r="I9" s="69">
        <v>102.14</v>
      </c>
      <c r="J9" s="74">
        <v>440</v>
      </c>
      <c r="K9" s="73">
        <v>4.9000000000000004</v>
      </c>
      <c r="L9" s="69">
        <v>7.27</v>
      </c>
      <c r="M9" s="73">
        <v>49.7</v>
      </c>
      <c r="N9" s="71">
        <v>94.766548797357302</v>
      </c>
      <c r="O9" s="71">
        <v>8.66</v>
      </c>
      <c r="P9" s="71">
        <v>48.53989</v>
      </c>
      <c r="Q9" s="71">
        <v>0.99199999999999999</v>
      </c>
    </row>
    <row r="10" spans="1:18" x14ac:dyDescent="0.2">
      <c r="A10" s="57" t="s">
        <v>51</v>
      </c>
      <c r="B10" s="44">
        <v>83.424589926529379</v>
      </c>
      <c r="C10" s="58">
        <v>1.3558510648503663E-4</v>
      </c>
      <c r="D10" s="58">
        <v>6.9579626282048924E-3</v>
      </c>
      <c r="E10" s="58">
        <v>3.8437499999999999E-2</v>
      </c>
      <c r="F10" s="69">
        <v>14.710329038129156</v>
      </c>
      <c r="G10" s="69">
        <v>1.68</v>
      </c>
      <c r="H10" s="69">
        <v>38.519472536860199</v>
      </c>
      <c r="I10" s="69">
        <v>235.04</v>
      </c>
      <c r="J10" s="74">
        <v>427</v>
      </c>
      <c r="K10" s="73">
        <v>4.9000000000000004</v>
      </c>
      <c r="L10" s="69">
        <v>6.02</v>
      </c>
      <c r="M10" s="73">
        <v>53.2</v>
      </c>
      <c r="N10" s="71">
        <v>77.107358795241623</v>
      </c>
      <c r="O10" s="71">
        <v>8.2799999999999994</v>
      </c>
      <c r="P10" s="71">
        <v>49.773890000000002</v>
      </c>
      <c r="Q10" s="71">
        <v>0.93300000000000005</v>
      </c>
    </row>
    <row r="11" spans="1:18" x14ac:dyDescent="0.2">
      <c r="A11" s="57" t="s">
        <v>168</v>
      </c>
      <c r="B11" s="44">
        <v>22.176469106645524</v>
      </c>
      <c r="C11" s="58">
        <v>6.9097469341738993E-3</v>
      </c>
      <c r="D11" s="58">
        <v>4.9491046249512706E-2</v>
      </c>
      <c r="E11" s="58">
        <v>0.29168750000000004</v>
      </c>
      <c r="F11" s="69">
        <v>0.28652290765415916</v>
      </c>
      <c r="G11" s="69">
        <v>-1.03</v>
      </c>
      <c r="H11" s="69">
        <v>15.117596061275169</v>
      </c>
      <c r="I11" s="69">
        <v>14.614000000000001</v>
      </c>
      <c r="J11" s="74">
        <v>400</v>
      </c>
      <c r="K11" s="73">
        <v>6.7</v>
      </c>
      <c r="L11" s="69">
        <v>1.97</v>
      </c>
      <c r="M11" s="73">
        <v>23.03</v>
      </c>
      <c r="N11" s="71">
        <v>22.89467201299377</v>
      </c>
      <c r="O11" s="71">
        <v>2.8</v>
      </c>
      <c r="P11" s="71">
        <v>26.300059999999998</v>
      </c>
      <c r="Q11" s="71">
        <v>5.2999999999999999E-2</v>
      </c>
    </row>
    <row r="12" spans="1:18" x14ac:dyDescent="0.2">
      <c r="A12" s="57" t="s">
        <v>159</v>
      </c>
      <c r="B12" s="44">
        <v>26.882071735192337</v>
      </c>
      <c r="C12" s="58">
        <v>1.5993354004386395E-2</v>
      </c>
      <c r="D12" s="58">
        <v>2.887633162441516E-2</v>
      </c>
      <c r="E12" s="58">
        <v>4.4312500000000005E-2</v>
      </c>
      <c r="F12" s="69">
        <v>0.20452650762938976</v>
      </c>
      <c r="G12" s="69">
        <v>0.81</v>
      </c>
      <c r="H12" s="69">
        <v>26.710550712552362</v>
      </c>
      <c r="I12" s="69">
        <v>40.4</v>
      </c>
      <c r="J12" s="74">
        <v>420</v>
      </c>
      <c r="K12" s="73">
        <v>7.6</v>
      </c>
      <c r="L12" s="69">
        <v>4.2</v>
      </c>
      <c r="M12" s="73">
        <v>26.08</v>
      </c>
      <c r="N12" s="71">
        <v>39.006840671581635</v>
      </c>
      <c r="O12" s="71">
        <v>1.99</v>
      </c>
      <c r="P12" s="71">
        <v>40.045940000000002</v>
      </c>
      <c r="Q12" s="71">
        <v>8.8999999999999996E-2</v>
      </c>
    </row>
    <row r="13" spans="1:18" x14ac:dyDescent="0.2">
      <c r="A13" s="57" t="s">
        <v>63</v>
      </c>
      <c r="B13" s="44">
        <v>78.194064045083152</v>
      </c>
      <c r="C13" s="58">
        <v>2.6319093631639312E-3</v>
      </c>
      <c r="D13" s="58">
        <v>6.587815001636621E-2</v>
      </c>
      <c r="E13" s="58">
        <v>4.2000000000000003E-2</v>
      </c>
      <c r="F13" s="69">
        <v>27.718644531322838</v>
      </c>
      <c r="G13" s="69">
        <v>1.24</v>
      </c>
      <c r="H13" s="69">
        <v>53.900802436679896</v>
      </c>
      <c r="I13" s="69">
        <v>81.92</v>
      </c>
      <c r="J13" s="74">
        <v>438</v>
      </c>
      <c r="K13" s="73">
        <v>5.8</v>
      </c>
      <c r="L13" s="69">
        <v>6.6</v>
      </c>
      <c r="M13" s="73">
        <v>49.9</v>
      </c>
      <c r="N13" s="71">
        <v>72.429635321384438</v>
      </c>
      <c r="O13" s="71">
        <v>7.64</v>
      </c>
      <c r="P13" s="71">
        <v>35.669220000000003</v>
      </c>
      <c r="Q13" s="71">
        <v>0.97299999999999998</v>
      </c>
    </row>
    <row r="14" spans="1:18" x14ac:dyDescent="0.2">
      <c r="A14" s="57" t="s">
        <v>156</v>
      </c>
      <c r="B14" s="44">
        <v>22.198740852480881</v>
      </c>
      <c r="C14" s="58">
        <v>1.2682779434334934E-2</v>
      </c>
      <c r="D14" s="58">
        <v>3.1806497090712683E-2</v>
      </c>
      <c r="E14" s="58">
        <v>6.4687499999999995E-2</v>
      </c>
      <c r="F14" s="69">
        <v>1.5760030680399797</v>
      </c>
      <c r="G14" s="69">
        <v>0.77</v>
      </c>
      <c r="H14" s="69">
        <v>12.832889551083696</v>
      </c>
      <c r="I14" s="69">
        <v>19.13</v>
      </c>
      <c r="J14" s="74">
        <v>405</v>
      </c>
      <c r="K14" s="73">
        <v>13.5</v>
      </c>
      <c r="L14" s="69">
        <v>3.49</v>
      </c>
      <c r="M14" s="73">
        <v>27.01</v>
      </c>
      <c r="N14" s="71">
        <v>36.638468528770026</v>
      </c>
      <c r="O14" s="71">
        <v>5</v>
      </c>
      <c r="P14" s="71">
        <v>9.6424900000000004</v>
      </c>
      <c r="Q14" s="71">
        <v>0.42599999999999999</v>
      </c>
    </row>
    <row r="15" spans="1:18" x14ac:dyDescent="0.2">
      <c r="A15" s="57" t="s">
        <v>166</v>
      </c>
      <c r="B15" s="44">
        <v>20.237395233856684</v>
      </c>
      <c r="C15" s="58">
        <v>5.2331585146401238E-3</v>
      </c>
      <c r="D15" s="58">
        <v>3.3571413100649018E-2</v>
      </c>
      <c r="E15" s="58">
        <v>0.16818750000000002</v>
      </c>
      <c r="F15" s="69">
        <v>4.8673385858636484</v>
      </c>
      <c r="G15" s="69">
        <v>-0.16</v>
      </c>
      <c r="H15" s="69">
        <v>4.5827659010301005</v>
      </c>
      <c r="I15" s="69">
        <v>25.13</v>
      </c>
      <c r="J15" s="74">
        <v>427</v>
      </c>
      <c r="K15" s="73">
        <v>16</v>
      </c>
      <c r="L15" s="69">
        <v>2.81</v>
      </c>
      <c r="M15" s="73">
        <v>33.6</v>
      </c>
      <c r="N15" s="71">
        <v>27.712152378967915</v>
      </c>
      <c r="O15" s="71">
        <v>6.68</v>
      </c>
      <c r="P15" s="71">
        <v>6.5247580000000003</v>
      </c>
      <c r="Q15" s="71">
        <v>0.81399999999999995</v>
      </c>
    </row>
    <row r="16" spans="1:18" x14ac:dyDescent="0.2">
      <c r="A16" s="57" t="s">
        <v>148</v>
      </c>
      <c r="B16" s="44">
        <v>28.308134926449007</v>
      </c>
      <c r="C16" s="58">
        <v>2.4814533617611989E-2</v>
      </c>
      <c r="D16" s="58">
        <v>6.2414927219898851E-2</v>
      </c>
      <c r="E16" s="58">
        <v>8.6874999999999994E-2</v>
      </c>
      <c r="F16" s="69">
        <v>2.7467116231964526</v>
      </c>
      <c r="G16" s="69">
        <v>0.62</v>
      </c>
      <c r="H16" s="69">
        <v>34.552203273696591</v>
      </c>
      <c r="I16" s="69">
        <v>29.15</v>
      </c>
      <c r="J16" s="74">
        <v>420</v>
      </c>
      <c r="K16" s="73">
        <v>8.9</v>
      </c>
      <c r="L16" s="69">
        <v>3.64</v>
      </c>
      <c r="M16" s="73">
        <v>39</v>
      </c>
      <c r="N16" s="71">
        <v>53.422222773666924</v>
      </c>
      <c r="O16" s="71">
        <v>6.41</v>
      </c>
      <c r="P16" s="71">
        <v>17.093260000000001</v>
      </c>
      <c r="Q16" s="71">
        <v>0.77500000000000002</v>
      </c>
    </row>
    <row r="17" spans="1:17" x14ac:dyDescent="0.2">
      <c r="A17" s="57" t="s">
        <v>87</v>
      </c>
      <c r="B17" s="44">
        <v>62.621184766881548</v>
      </c>
      <c r="C17" s="58">
        <v>3.658983878280786E-3</v>
      </c>
      <c r="D17" s="58">
        <v>2.9560218459972178E-2</v>
      </c>
      <c r="E17" s="58">
        <v>5.4312499999999986E-2</v>
      </c>
      <c r="F17" s="69">
        <v>67.851545066822922</v>
      </c>
      <c r="G17" s="69">
        <v>0.55000000000000004</v>
      </c>
      <c r="H17" s="69">
        <v>16.219736133496507</v>
      </c>
      <c r="I17" s="69">
        <v>114.33</v>
      </c>
      <c r="J17" s="74">
        <v>431</v>
      </c>
      <c r="K17" s="73">
        <v>5.3</v>
      </c>
      <c r="L17" s="69">
        <v>8.08</v>
      </c>
      <c r="M17" s="73">
        <v>53.8</v>
      </c>
      <c r="N17" s="71">
        <v>140.29458576597497</v>
      </c>
      <c r="O17" s="71">
        <v>8.69</v>
      </c>
      <c r="P17" s="71">
        <v>46.693019999999997</v>
      </c>
      <c r="Q17" s="71">
        <v>0.96799999999999997</v>
      </c>
    </row>
    <row r="18" spans="1:17" x14ac:dyDescent="0.2">
      <c r="A18" s="57" t="s">
        <v>146</v>
      </c>
      <c r="B18" s="44">
        <v>30.511905897780377</v>
      </c>
      <c r="C18" s="58">
        <v>7.8268936488445906E-3</v>
      </c>
      <c r="D18" s="58">
        <v>6.6976349224360854E-2</v>
      </c>
      <c r="E18" s="58">
        <v>7.8874999999999987E-2</v>
      </c>
      <c r="F18" s="69">
        <v>9.5868639252745229</v>
      </c>
      <c r="G18" s="69">
        <v>-0.3</v>
      </c>
      <c r="H18" s="69">
        <v>2.283474456943793</v>
      </c>
      <c r="I18" s="69">
        <v>21.693999999999999</v>
      </c>
      <c r="J18" s="74">
        <v>399</v>
      </c>
      <c r="K18" s="73">
        <v>14.9</v>
      </c>
      <c r="L18" s="69">
        <v>4.28</v>
      </c>
      <c r="M18" s="73">
        <v>33.299999999999997</v>
      </c>
      <c r="N18" s="71">
        <v>43.238100964691533</v>
      </c>
      <c r="O18" s="71">
        <v>7.98</v>
      </c>
      <c r="P18" s="71">
        <v>12.90272</v>
      </c>
      <c r="Q18" s="71">
        <v>0.95699999999999996</v>
      </c>
    </row>
    <row r="19" spans="1:17" x14ac:dyDescent="0.2">
      <c r="A19" s="57" t="s">
        <v>172</v>
      </c>
      <c r="B19" s="44">
        <v>11.506594150039909</v>
      </c>
      <c r="C19" s="58">
        <v>7.1616430670049303E-2</v>
      </c>
      <c r="D19" s="58">
        <v>2.3471379228100518E-2</v>
      </c>
      <c r="E19" s="58">
        <v>0.11931249999999999</v>
      </c>
      <c r="F19" s="69">
        <v>8.6493989767557142</v>
      </c>
      <c r="G19" s="69">
        <v>1.25</v>
      </c>
      <c r="H19" s="69">
        <v>12.712460671230616</v>
      </c>
      <c r="I19" s="69">
        <v>90.896000000000001</v>
      </c>
      <c r="J19" s="74">
        <v>403</v>
      </c>
      <c r="K19" s="73">
        <v>17.399999999999999</v>
      </c>
      <c r="L19" s="69">
        <v>3.71</v>
      </c>
      <c r="M19" s="73">
        <v>55.3</v>
      </c>
      <c r="N19" s="71">
        <v>55.11352134119354</v>
      </c>
      <c r="O19" s="71">
        <v>2.12</v>
      </c>
      <c r="P19" s="71">
        <v>63.489469999999997</v>
      </c>
      <c r="Q19" s="71">
        <v>0.23699999999999999</v>
      </c>
    </row>
    <row r="20" spans="1:17" x14ac:dyDescent="0.2">
      <c r="A20" s="57" t="s">
        <v>169</v>
      </c>
      <c r="B20" s="44">
        <v>16.288042013714463</v>
      </c>
      <c r="C20" s="58">
        <v>1.3323384833284768E-2</v>
      </c>
      <c r="D20" s="58">
        <v>3.9822203960501977E-2</v>
      </c>
      <c r="E20" s="58">
        <v>0.16037499999999999</v>
      </c>
      <c r="F20" s="69">
        <v>1.2982494366929742</v>
      </c>
      <c r="G20" s="69">
        <v>-0.13</v>
      </c>
      <c r="H20" s="69">
        <v>5.7708036399178253</v>
      </c>
      <c r="I20" s="69">
        <v>9.5648999999999997</v>
      </c>
      <c r="J20" s="74">
        <v>391</v>
      </c>
      <c r="K20" s="73">
        <v>15.4</v>
      </c>
      <c r="L20" s="69">
        <v>1.91</v>
      </c>
      <c r="M20" s="73">
        <v>29.04</v>
      </c>
      <c r="N20" s="71">
        <v>14.609170074392052</v>
      </c>
      <c r="O20" s="71">
        <v>6.55</v>
      </c>
      <c r="P20" s="71">
        <v>4.5394740000000002</v>
      </c>
      <c r="Q20" s="71">
        <v>0.75700000000000001</v>
      </c>
    </row>
    <row r="21" spans="1:17" x14ac:dyDescent="0.2">
      <c r="A21" s="57" t="s">
        <v>150</v>
      </c>
      <c r="B21" s="44">
        <v>23.079730293340049</v>
      </c>
      <c r="C21" s="58">
        <v>2.5157494223985832E-2</v>
      </c>
      <c r="D21" s="58">
        <v>5.5520386144656243E-2</v>
      </c>
      <c r="E21" s="58">
        <v>9.3187499999999993E-2</v>
      </c>
      <c r="F21" s="69">
        <v>0.42416658352693015</v>
      </c>
      <c r="G21" s="69">
        <v>0.35</v>
      </c>
      <c r="H21" s="69">
        <v>20.24341284259814</v>
      </c>
      <c r="I21" s="69">
        <v>2.54</v>
      </c>
      <c r="J21" s="74">
        <v>398</v>
      </c>
      <c r="K21" s="73">
        <v>14.8</v>
      </c>
      <c r="L21" s="69">
        <v>2.57</v>
      </c>
      <c r="M21" s="73">
        <v>27.09</v>
      </c>
      <c r="N21" s="71">
        <v>158.17299241290522</v>
      </c>
      <c r="O21" s="71">
        <v>8.2899999999999991</v>
      </c>
      <c r="P21" s="69">
        <v>6</v>
      </c>
      <c r="Q21" s="71">
        <v>0.94299999999999995</v>
      </c>
    </row>
    <row r="22" spans="1:17" x14ac:dyDescent="0.2">
      <c r="A22" s="57" t="s">
        <v>119</v>
      </c>
      <c r="B22" s="44">
        <v>40.507390123805642</v>
      </c>
      <c r="C22" s="58">
        <v>1.5762905882982015E-2</v>
      </c>
      <c r="D22" s="58">
        <v>3.6561642912100331E-2</v>
      </c>
      <c r="E22" s="58">
        <v>5.112499999999999E-2</v>
      </c>
      <c r="F22" s="69">
        <v>5.7656369955389568</v>
      </c>
      <c r="G22" s="69">
        <v>0.89</v>
      </c>
      <c r="H22" s="69">
        <v>29.194597369844047</v>
      </c>
      <c r="I22" s="69">
        <v>36.32</v>
      </c>
      <c r="J22" s="74">
        <v>435</v>
      </c>
      <c r="K22" s="73">
        <v>7.9</v>
      </c>
      <c r="L22" s="69">
        <v>3.72</v>
      </c>
      <c r="M22" s="73">
        <v>37.1</v>
      </c>
      <c r="N22" s="71">
        <v>43.230327316111627</v>
      </c>
      <c r="O22" s="71">
        <v>6.5</v>
      </c>
      <c r="P22" s="71">
        <v>13.57521</v>
      </c>
      <c r="Q22" s="71">
        <v>0.83</v>
      </c>
    </row>
    <row r="23" spans="1:17" x14ac:dyDescent="0.2">
      <c r="A23" s="57" t="s">
        <v>268</v>
      </c>
      <c r="B23" s="44">
        <v>51.214341830997526</v>
      </c>
      <c r="C23" s="58">
        <v>8.4615970724688516E-3</v>
      </c>
      <c r="D23" s="58">
        <v>3.8464909821012375E-2</v>
      </c>
      <c r="E23" s="58">
        <v>3.2000000000000001E-2</v>
      </c>
      <c r="F23" s="69">
        <v>2.4734363273471645</v>
      </c>
      <c r="G23" s="69">
        <v>1.75</v>
      </c>
      <c r="H23" s="69">
        <v>62.48931578128559</v>
      </c>
      <c r="I23" s="69">
        <v>79.22</v>
      </c>
      <c r="J23" s="74">
        <v>435</v>
      </c>
      <c r="K23" s="73">
        <v>5.9</v>
      </c>
      <c r="L23" s="69">
        <v>5.47</v>
      </c>
      <c r="M23" s="73">
        <v>44.8</v>
      </c>
      <c r="N23" s="71">
        <v>58.519151635411411</v>
      </c>
      <c r="O23" s="71">
        <v>7.97</v>
      </c>
      <c r="P23" s="71">
        <v>27.31138</v>
      </c>
      <c r="Q23" s="71">
        <v>0.90700000000000003</v>
      </c>
    </row>
    <row r="24" spans="1:17" x14ac:dyDescent="0.2">
      <c r="A24" s="57" t="s">
        <v>69</v>
      </c>
      <c r="B24" s="44">
        <v>74.519720505529136</v>
      </c>
      <c r="C24" s="58">
        <v>8.5389941441778028E-3</v>
      </c>
      <c r="D24" s="58">
        <v>1.3625351801315189E-2</v>
      </c>
      <c r="E24" s="58">
        <v>4.0062500000000008E-2</v>
      </c>
      <c r="F24" s="69">
        <v>25.5113259596801</v>
      </c>
      <c r="G24" s="69">
        <v>1.18</v>
      </c>
      <c r="H24" s="69">
        <v>37.87692392016416</v>
      </c>
      <c r="I24" s="69">
        <v>240.01</v>
      </c>
      <c r="J24" s="74">
        <v>434</v>
      </c>
      <c r="K24" s="73">
        <v>3.7</v>
      </c>
      <c r="L24" s="69">
        <v>6.93</v>
      </c>
      <c r="M24" s="73">
        <v>58.7</v>
      </c>
      <c r="N24" s="71">
        <v>56.432715442363566</v>
      </c>
      <c r="O24" s="71">
        <v>9.2799999999999994</v>
      </c>
      <c r="P24" s="71">
        <v>73.866470000000007</v>
      </c>
      <c r="Q24" s="71">
        <v>0.998</v>
      </c>
    </row>
    <row r="25" spans="1:17" x14ac:dyDescent="0.2">
      <c r="A25" s="57" t="s">
        <v>279</v>
      </c>
      <c r="B25" s="44">
        <v>23.098065961728476</v>
      </c>
      <c r="C25" s="58">
        <v>2.3999410398725329E-2</v>
      </c>
      <c r="D25" s="58">
        <v>2.7054083312209293E-2</v>
      </c>
      <c r="E25" s="58">
        <v>0.24393749999999997</v>
      </c>
      <c r="F25" s="69">
        <v>0.37193196853475086</v>
      </c>
      <c r="G25" s="69">
        <v>-0.04</v>
      </c>
      <c r="H25" s="69">
        <v>6.2939583921281113</v>
      </c>
      <c r="I25" s="69">
        <v>9.5399999999999991</v>
      </c>
      <c r="J25" s="74">
        <v>400</v>
      </c>
      <c r="K25" s="73">
        <v>10.1</v>
      </c>
      <c r="L25" s="69">
        <v>1.78</v>
      </c>
      <c r="M25" s="73">
        <v>24.02</v>
      </c>
      <c r="N25" s="71">
        <v>15.951228500128924</v>
      </c>
      <c r="O25" s="71">
        <v>2.93</v>
      </c>
      <c r="P25" s="71">
        <v>7.3333329999999997</v>
      </c>
      <c r="Q25" s="71">
        <v>0.35299999999999998</v>
      </c>
    </row>
    <row r="26" spans="1:17" x14ac:dyDescent="0.2">
      <c r="A26" s="57" t="s">
        <v>138</v>
      </c>
      <c r="B26" s="44">
        <v>39.961740904440333</v>
      </c>
      <c r="C26" s="58">
        <v>6.2810781245319358E-3</v>
      </c>
      <c r="D26" s="58">
        <v>8.1448726716146391E-2</v>
      </c>
      <c r="E26" s="58">
        <v>3.4812499999999996E-2</v>
      </c>
      <c r="F26" s="69">
        <v>4.1512231282431431</v>
      </c>
      <c r="G26" s="69">
        <v>0.85</v>
      </c>
      <c r="H26" s="69">
        <v>48.287475902704749</v>
      </c>
      <c r="I26" s="69">
        <v>21.48</v>
      </c>
      <c r="J26" s="74">
        <v>425</v>
      </c>
      <c r="K26" s="73">
        <v>4.5</v>
      </c>
      <c r="L26" s="69">
        <v>7.16</v>
      </c>
      <c r="M26" s="73">
        <v>53.4</v>
      </c>
      <c r="N26" s="71">
        <v>66.053206078576721</v>
      </c>
      <c r="O26" s="71">
        <v>7.96</v>
      </c>
      <c r="P26" s="71">
        <v>33.943730000000002</v>
      </c>
      <c r="Q26" s="71">
        <v>0.98199999999999998</v>
      </c>
    </row>
    <row r="27" spans="1:17" x14ac:dyDescent="0.2">
      <c r="A27" s="57" t="s">
        <v>81</v>
      </c>
      <c r="B27" s="44">
        <v>66.771362503557299</v>
      </c>
      <c r="C27" s="58">
        <v>-1.2190322823133481E-3</v>
      </c>
      <c r="D27" s="58">
        <v>2.9805673404021543E-2</v>
      </c>
      <c r="E27" s="58">
        <v>2.6624999999999992E-2</v>
      </c>
      <c r="F27" s="69">
        <v>3.6563820437565262</v>
      </c>
      <c r="G27" s="69">
        <v>1.36</v>
      </c>
      <c r="H27" s="69">
        <v>20.919999662173705</v>
      </c>
      <c r="I27" s="69">
        <v>251.91</v>
      </c>
      <c r="J27" s="74">
        <v>443</v>
      </c>
      <c r="K27" s="73">
        <v>3.9</v>
      </c>
      <c r="L27" s="69">
        <v>5.84</v>
      </c>
      <c r="M27" s="73">
        <v>61.2</v>
      </c>
      <c r="N27" s="71">
        <v>148.10793821677686</v>
      </c>
      <c r="O27" s="71">
        <v>9.3000000000000007</v>
      </c>
      <c r="P27" s="71">
        <v>68.359989999999996</v>
      </c>
      <c r="Q27" s="71">
        <v>0.99199999999999999</v>
      </c>
    </row>
    <row r="28" spans="1:17" x14ac:dyDescent="0.2">
      <c r="A28" s="57" t="s">
        <v>60</v>
      </c>
      <c r="B28" s="44">
        <v>80.023310972548614</v>
      </c>
      <c r="C28" s="58">
        <v>2.2932125250869628E-3</v>
      </c>
      <c r="D28" s="58">
        <v>1.7451402530781594E-2</v>
      </c>
      <c r="E28" s="58">
        <v>4.206250000000001E-2</v>
      </c>
      <c r="F28" s="69">
        <v>58.800086927035139</v>
      </c>
      <c r="G28" s="69">
        <v>1.34</v>
      </c>
      <c r="H28" s="69">
        <v>20.596718888467599</v>
      </c>
      <c r="I28" s="69">
        <v>217.26</v>
      </c>
      <c r="J28" s="74">
        <v>434</v>
      </c>
      <c r="K28" s="73">
        <v>5.0999999999999996</v>
      </c>
      <c r="L28" s="69">
        <v>4.5999999999999996</v>
      </c>
      <c r="M28" s="73">
        <v>56</v>
      </c>
      <c r="N28" s="71">
        <v>66.726683850938372</v>
      </c>
      <c r="O28" s="71">
        <v>8.07</v>
      </c>
      <c r="P28" s="71">
        <v>26.256270000000001</v>
      </c>
      <c r="Q28" s="71">
        <v>0.96299999999999997</v>
      </c>
    </row>
    <row r="29" spans="1:17" x14ac:dyDescent="0.2">
      <c r="A29" s="57" t="s">
        <v>165</v>
      </c>
      <c r="B29" s="44">
        <v>16.339863420414485</v>
      </c>
      <c r="C29" s="58">
        <v>4.8927930553588794E-2</v>
      </c>
      <c r="D29" s="58">
        <v>8.69187186169052E-2</v>
      </c>
      <c r="E29" s="58">
        <v>0.11987500000000001</v>
      </c>
      <c r="F29" s="42">
        <v>0.3589391991155565</v>
      </c>
      <c r="G29" s="45">
        <v>0.06</v>
      </c>
      <c r="H29" s="47">
        <v>10.038225033608612</v>
      </c>
      <c r="I29" s="47">
        <v>23.34</v>
      </c>
      <c r="J29" s="60">
        <v>406</v>
      </c>
      <c r="K29" s="75">
        <v>11.8</v>
      </c>
      <c r="L29" s="42">
        <v>2.1800000000000002</v>
      </c>
      <c r="M29" s="75">
        <v>29.09</v>
      </c>
      <c r="N29" s="63">
        <v>34.782950225380745</v>
      </c>
      <c r="O29" s="63">
        <v>5.2</v>
      </c>
      <c r="P29" s="63">
        <v>9.0171709999999994</v>
      </c>
      <c r="Q29" s="63">
        <v>0.76800000000000002</v>
      </c>
    </row>
    <row r="30" spans="1:17" x14ac:dyDescent="0.2">
      <c r="A30" s="57" t="s">
        <v>78</v>
      </c>
      <c r="B30" s="44">
        <v>66.502728372379963</v>
      </c>
      <c r="C30" s="58">
        <v>1.4998965389660945E-3</v>
      </c>
      <c r="D30" s="58">
        <v>2.0527400307706292E-2</v>
      </c>
      <c r="E30" s="58">
        <v>3.9750000000000001E-2</v>
      </c>
      <c r="F30" s="42">
        <v>25.460221388888407</v>
      </c>
      <c r="G30" s="45">
        <v>1.94</v>
      </c>
      <c r="H30" s="47">
        <v>36.769331156603883</v>
      </c>
      <c r="I30" s="47">
        <v>159.5</v>
      </c>
      <c r="J30" s="60">
        <v>427</v>
      </c>
      <c r="K30" s="47">
        <v>3.8</v>
      </c>
      <c r="L30" s="42">
        <v>4.7</v>
      </c>
      <c r="M30" s="47">
        <v>58.8</v>
      </c>
      <c r="N30" s="63">
        <v>61.971458072807913</v>
      </c>
      <c r="O30" s="63">
        <v>8.8000000000000007</v>
      </c>
      <c r="P30" s="63">
        <v>41.610210000000002</v>
      </c>
      <c r="Q30" s="63">
        <v>0.99299999999999999</v>
      </c>
    </row>
    <row r="31" spans="1:17" x14ac:dyDescent="0.2">
      <c r="A31" s="57" t="s">
        <v>128</v>
      </c>
      <c r="B31" s="44">
        <v>46.267902006411951</v>
      </c>
      <c r="C31" s="58">
        <v>-7.0351923099073455E-3</v>
      </c>
      <c r="D31" s="58">
        <v>1.479258086033013E-2</v>
      </c>
      <c r="E31" s="58">
        <v>4.1000000000000009E-2</v>
      </c>
      <c r="F31" s="42">
        <v>4.787763488033173</v>
      </c>
      <c r="G31" s="45">
        <v>0.3</v>
      </c>
      <c r="H31" s="47">
        <v>13.66277749088502</v>
      </c>
      <c r="I31" s="47">
        <v>43.02</v>
      </c>
      <c r="J31" s="60">
        <v>414</v>
      </c>
      <c r="K31" s="47">
        <v>8.3000000000000007</v>
      </c>
      <c r="L31" s="42">
        <v>4.12</v>
      </c>
      <c r="M31" s="47">
        <v>37.5</v>
      </c>
      <c r="N31" s="63">
        <v>47.528963964302349</v>
      </c>
      <c r="O31" s="63">
        <v>8.14</v>
      </c>
      <c r="P31" s="63">
        <v>8.4471959999999999</v>
      </c>
      <c r="Q31" s="63">
        <v>0.84299999999999997</v>
      </c>
    </row>
    <row r="32" spans="1:17" x14ac:dyDescent="0.2">
      <c r="A32" s="57" t="s">
        <v>131</v>
      </c>
      <c r="B32" s="44">
        <v>41.895338109183008</v>
      </c>
      <c r="C32" s="58">
        <v>5.6352240443726664E-3</v>
      </c>
      <c r="D32" s="58">
        <v>0.14820615099424667</v>
      </c>
      <c r="E32" s="58">
        <v>5.1687500000000004E-2</v>
      </c>
      <c r="F32" s="42">
        <v>2.8868615059742946</v>
      </c>
      <c r="G32" s="45">
        <v>1.52</v>
      </c>
      <c r="H32" s="47">
        <v>75.451124930467898</v>
      </c>
      <c r="I32" s="47">
        <v>48.53</v>
      </c>
      <c r="J32" s="60">
        <v>422</v>
      </c>
      <c r="K32" s="47">
        <v>7.7</v>
      </c>
      <c r="L32" s="45">
        <v>3.67</v>
      </c>
      <c r="M32" s="47">
        <v>41.3</v>
      </c>
      <c r="N32" s="63">
        <v>43.974918490124381</v>
      </c>
      <c r="O32" s="63">
        <v>6.72</v>
      </c>
      <c r="P32" s="63">
        <v>27.15409</v>
      </c>
      <c r="Q32" s="63">
        <v>0.57299999999999995</v>
      </c>
    </row>
    <row r="33" spans="1:17" x14ac:dyDescent="0.2">
      <c r="A33" s="57" t="s">
        <v>175</v>
      </c>
      <c r="B33" s="44">
        <v>11.447792704143328</v>
      </c>
      <c r="C33" s="58">
        <v>2.9197513081872684E-2</v>
      </c>
      <c r="D33" s="58">
        <v>1.8986183085696617E-2</v>
      </c>
      <c r="E33" s="58">
        <v>0.28675</v>
      </c>
      <c r="F33" s="42">
        <v>2.1864820488343484</v>
      </c>
      <c r="G33" s="45">
        <v>-0.09</v>
      </c>
      <c r="H33" s="47">
        <v>7.0129342593435728</v>
      </c>
      <c r="I33" s="47">
        <v>6.8689999999999998</v>
      </c>
      <c r="J33" s="60">
        <v>415</v>
      </c>
      <c r="K33" s="47">
        <v>11.6</v>
      </c>
      <c r="L33" s="45">
        <v>1.66</v>
      </c>
      <c r="M33" s="47">
        <v>30.03</v>
      </c>
      <c r="N33" s="63">
        <v>9.934344334144722</v>
      </c>
      <c r="O33" s="63">
        <v>6.53</v>
      </c>
      <c r="P33" s="63">
        <v>4.6373189999999997</v>
      </c>
      <c r="Q33" s="63">
        <v>0.39</v>
      </c>
    </row>
    <row r="34" spans="1:17" x14ac:dyDescent="0.2">
      <c r="A34" s="57" t="s">
        <v>42</v>
      </c>
      <c r="B34" s="44">
        <v>93.315770816498755</v>
      </c>
      <c r="C34" s="58">
        <v>3.6441142086652833E-2</v>
      </c>
      <c r="D34" s="58">
        <v>0.18425857762337725</v>
      </c>
      <c r="E34" s="58">
        <v>3.7749999999999999E-2</v>
      </c>
      <c r="F34" s="42">
        <v>29.83660254468343</v>
      </c>
      <c r="G34" s="45">
        <v>1.62</v>
      </c>
      <c r="H34" s="47">
        <v>88.386960985582206</v>
      </c>
      <c r="I34" s="47">
        <v>213.499</v>
      </c>
      <c r="J34" s="60">
        <v>437</v>
      </c>
      <c r="K34" s="47">
        <v>3.1</v>
      </c>
      <c r="L34" s="45">
        <v>5.01</v>
      </c>
      <c r="M34" s="47">
        <v>50.4</v>
      </c>
      <c r="N34" s="63">
        <v>55.876756096637379</v>
      </c>
      <c r="O34" s="63">
        <v>9.19</v>
      </c>
      <c r="P34" s="45">
        <v>75</v>
      </c>
      <c r="Q34" s="63">
        <v>0.98399999999999999</v>
      </c>
    </row>
    <row r="35" spans="1:17" x14ac:dyDescent="0.2">
      <c r="A35" s="57" t="s">
        <v>93</v>
      </c>
      <c r="B35" s="44">
        <v>52.130311879376819</v>
      </c>
      <c r="C35" s="58">
        <v>1.2674458156772372E-2</v>
      </c>
      <c r="D35" s="58">
        <v>3.8604619374971748E-2</v>
      </c>
      <c r="E35" s="58">
        <v>4.0687499999999995E-2</v>
      </c>
      <c r="F35" s="42">
        <v>26.626905100589312</v>
      </c>
      <c r="G35" s="45">
        <v>1.31</v>
      </c>
      <c r="H35" s="47">
        <v>21.179839658297325</v>
      </c>
      <c r="I35" s="47">
        <v>171.33</v>
      </c>
      <c r="J35" s="60">
        <v>396</v>
      </c>
      <c r="K35" s="47">
        <v>3.9</v>
      </c>
      <c r="L35" s="45">
        <v>5.55</v>
      </c>
      <c r="M35" s="47">
        <v>54.3</v>
      </c>
      <c r="N35" s="63">
        <v>64.701684108920944</v>
      </c>
      <c r="O35" s="63">
        <v>7.8</v>
      </c>
      <c r="P35" s="45">
        <v>40</v>
      </c>
      <c r="Q35" s="63">
        <v>0.90800000000000003</v>
      </c>
    </row>
    <row r="36" spans="1:17" x14ac:dyDescent="0.2">
      <c r="A36" s="57" t="s">
        <v>75</v>
      </c>
      <c r="B36" s="44">
        <v>68.729129244723325</v>
      </c>
      <c r="C36" s="58">
        <v>-2.1391555073760893E-3</v>
      </c>
      <c r="D36" s="58">
        <v>1.0778292184798517E-2</v>
      </c>
      <c r="E36" s="58">
        <v>3.5062499999999996E-2</v>
      </c>
      <c r="F36" s="42">
        <v>11.943019000143536</v>
      </c>
      <c r="G36" s="45">
        <v>1.35</v>
      </c>
      <c r="H36" s="47">
        <v>18.939987861037501</v>
      </c>
      <c r="I36" s="47">
        <v>152.76</v>
      </c>
      <c r="J36" s="60">
        <v>414</v>
      </c>
      <c r="K36" s="47">
        <v>5.7</v>
      </c>
      <c r="L36" s="45">
        <v>4.41</v>
      </c>
      <c r="M36" s="47">
        <v>46.6</v>
      </c>
      <c r="N36" s="63">
        <v>49.251079952674338</v>
      </c>
      <c r="O36" s="63">
        <v>7.69</v>
      </c>
      <c r="P36" s="63">
        <v>26.553840000000001</v>
      </c>
      <c r="Q36" s="63">
        <v>0.88400000000000001</v>
      </c>
    </row>
    <row r="37" spans="1:17" x14ac:dyDescent="0.2">
      <c r="A37" s="57" t="s">
        <v>122</v>
      </c>
      <c r="B37" s="44">
        <v>44.460465049453397</v>
      </c>
      <c r="C37" s="58">
        <v>6.5505816809174888E-4</v>
      </c>
      <c r="D37" s="58">
        <v>4.7375630601091687E-3</v>
      </c>
      <c r="E37" s="58">
        <v>2.8374999999999994E-2</v>
      </c>
      <c r="F37" s="42">
        <v>53.768549865142816</v>
      </c>
      <c r="G37" s="45">
        <v>2.2599999999999998</v>
      </c>
      <c r="H37" s="47">
        <v>16.084865299029129</v>
      </c>
      <c r="I37" s="47">
        <v>197.57900000000001</v>
      </c>
      <c r="J37" s="60">
        <v>352</v>
      </c>
      <c r="K37" s="47">
        <v>3.7</v>
      </c>
      <c r="L37" s="45">
        <v>4.6500000000000004</v>
      </c>
      <c r="M37" s="47">
        <v>54.6</v>
      </c>
      <c r="N37" s="63">
        <v>75.48795509295941</v>
      </c>
      <c r="O37" s="63">
        <v>8.4</v>
      </c>
      <c r="P37" s="63">
        <v>33.70288</v>
      </c>
      <c r="Q37" s="63">
        <v>0.94799999999999995</v>
      </c>
    </row>
    <row r="38" spans="1:17" x14ac:dyDescent="0.2">
      <c r="A38" s="57" t="s">
        <v>147</v>
      </c>
      <c r="B38" s="44">
        <v>32.46709582409401</v>
      </c>
      <c r="C38" s="58">
        <v>2.5415397523314009E-2</v>
      </c>
      <c r="D38" s="58">
        <v>5.5704536471802603E-2</v>
      </c>
      <c r="E38" s="58">
        <v>0.1501875</v>
      </c>
      <c r="F38" s="42">
        <v>2.2869714572281392</v>
      </c>
      <c r="G38" s="45">
        <v>-0.47</v>
      </c>
      <c r="H38" s="47">
        <v>10.589892087742358</v>
      </c>
      <c r="I38" s="47">
        <v>53.73</v>
      </c>
      <c r="J38" s="60">
        <v>400</v>
      </c>
      <c r="K38" s="47">
        <v>12.7</v>
      </c>
      <c r="L38" s="45">
        <v>5.99</v>
      </c>
      <c r="M38" s="47">
        <v>26.07</v>
      </c>
      <c r="N38" s="63">
        <v>52.301958805573719</v>
      </c>
      <c r="O38" s="63">
        <v>3.08</v>
      </c>
      <c r="P38" s="63">
        <v>22.80564</v>
      </c>
      <c r="Q38" s="63">
        <v>0.25900000000000001</v>
      </c>
    </row>
    <row r="39" spans="1:17" x14ac:dyDescent="0.2">
      <c r="A39" s="57" t="s">
        <v>344</v>
      </c>
      <c r="B39" s="44">
        <v>41.367635599009297</v>
      </c>
      <c r="C39" s="58">
        <v>1.6480353108680568E-2</v>
      </c>
      <c r="D39" s="58">
        <v>8.4087078034441615E-3</v>
      </c>
      <c r="E39" s="58">
        <v>3.6249999999999998E-2</v>
      </c>
      <c r="F39" s="42">
        <v>42.151246771211895</v>
      </c>
      <c r="G39" s="45">
        <v>2.04</v>
      </c>
      <c r="H39" s="47">
        <v>34.738460669310896</v>
      </c>
      <c r="I39" s="47">
        <v>324.25400000000002</v>
      </c>
      <c r="J39" s="60">
        <v>362</v>
      </c>
      <c r="K39" s="47">
        <v>8.4</v>
      </c>
      <c r="L39" s="45">
        <v>0.17</v>
      </c>
      <c r="M39" s="47">
        <v>58.6</v>
      </c>
      <c r="N39" s="63">
        <v>109.52026828714283</v>
      </c>
      <c r="O39" s="63">
        <v>8.09</v>
      </c>
      <c r="P39" s="63">
        <v>32.931730000000002</v>
      </c>
      <c r="Q39" s="63">
        <v>0.88700000000000001</v>
      </c>
    </row>
    <row r="40" spans="1:17" x14ac:dyDescent="0.2">
      <c r="A40" s="57" t="s">
        <v>144</v>
      </c>
      <c r="B40" s="44">
        <v>34.224658522297148</v>
      </c>
      <c r="C40" s="58">
        <v>1.5789504887345318E-2</v>
      </c>
      <c r="D40" s="58">
        <v>3.5975926533286226E-2</v>
      </c>
      <c r="E40" s="58">
        <v>5.7687500000000017E-2</v>
      </c>
      <c r="F40" s="42">
        <v>0.34630925007876817</v>
      </c>
      <c r="G40" s="45">
        <v>0.73</v>
      </c>
      <c r="H40" s="47">
        <v>31.792253225869135</v>
      </c>
      <c r="I40" s="47">
        <v>46.08</v>
      </c>
      <c r="J40" s="60">
        <v>405</v>
      </c>
      <c r="K40" s="47">
        <v>8.1</v>
      </c>
      <c r="L40" s="45">
        <v>6.13</v>
      </c>
      <c r="M40" s="47">
        <v>39.700000000000003</v>
      </c>
      <c r="N40" s="63">
        <v>32.504570154876134</v>
      </c>
      <c r="O40" s="63">
        <v>7.38</v>
      </c>
      <c r="P40" s="63">
        <v>22.19023</v>
      </c>
      <c r="Q40" s="63">
        <v>0.96799999999999997</v>
      </c>
    </row>
    <row r="41" spans="1:17" x14ac:dyDescent="0.2">
      <c r="A41" s="57" t="s">
        <v>134</v>
      </c>
      <c r="B41" s="44">
        <v>40.107902998199762</v>
      </c>
      <c r="C41" s="58">
        <v>2.010520333956145E-2</v>
      </c>
      <c r="D41" s="58">
        <v>3.221315909291423E-2</v>
      </c>
      <c r="E41" s="58">
        <v>5.0687500000000003E-2</v>
      </c>
      <c r="F41" s="42">
        <v>1.7788973799896977</v>
      </c>
      <c r="G41" s="45">
        <v>0.89</v>
      </c>
      <c r="H41" s="47">
        <v>47.425030247455112</v>
      </c>
      <c r="I41" s="47">
        <v>30.74</v>
      </c>
      <c r="J41" s="60">
        <v>420</v>
      </c>
      <c r="K41" s="47">
        <v>7.5</v>
      </c>
      <c r="L41" s="45">
        <v>5.86</v>
      </c>
      <c r="M41" s="47">
        <v>42</v>
      </c>
      <c r="N41" s="63">
        <v>40.076569854004816</v>
      </c>
      <c r="O41" s="63">
        <v>7.31</v>
      </c>
      <c r="P41" s="63">
        <v>31.695820000000001</v>
      </c>
      <c r="Q41" s="63">
        <v>0.94299999999999995</v>
      </c>
    </row>
    <row r="42" spans="1:17" x14ac:dyDescent="0.2">
      <c r="A42" s="57" t="s">
        <v>39</v>
      </c>
      <c r="B42" s="44">
        <v>153.01822462536762</v>
      </c>
      <c r="C42" s="58">
        <v>-1.1681049884284755E-2</v>
      </c>
      <c r="D42" s="58">
        <v>-7.8471794395185104E-2</v>
      </c>
      <c r="E42" s="58">
        <v>2.7625000000000007E-2</v>
      </c>
      <c r="F42" s="42">
        <v>78.037678058258891</v>
      </c>
      <c r="G42" s="45">
        <v>2.0499999999999998</v>
      </c>
      <c r="H42" s="47">
        <v>97.773598870025708</v>
      </c>
      <c r="I42" s="47">
        <v>230.02</v>
      </c>
      <c r="J42" s="60">
        <v>466</v>
      </c>
      <c r="K42" s="47">
        <v>4.0999999999999996</v>
      </c>
      <c r="L42" s="45">
        <v>12.79</v>
      </c>
      <c r="M42" s="47">
        <v>50.6</v>
      </c>
      <c r="N42" s="63">
        <v>94.936547474383673</v>
      </c>
      <c r="O42" s="63">
        <v>8.81</v>
      </c>
      <c r="P42" s="63">
        <v>31.437259999999998</v>
      </c>
      <c r="Q42" s="63">
        <v>0.98</v>
      </c>
    </row>
    <row r="43" spans="1:17" x14ac:dyDescent="0.2">
      <c r="A43" s="57" t="s">
        <v>390</v>
      </c>
      <c r="B43" s="44">
        <v>26.684506352541419</v>
      </c>
      <c r="C43" s="58">
        <v>1.53006592444902E-2</v>
      </c>
      <c r="D43" s="58">
        <v>3.2131499053038012E-2</v>
      </c>
      <c r="E43" s="58">
        <v>8.0687499999999995E-2</v>
      </c>
      <c r="F43" s="42">
        <v>1.1028764804435494</v>
      </c>
      <c r="G43" s="45">
        <v>0.95</v>
      </c>
      <c r="H43" s="47">
        <v>46.231167558334832</v>
      </c>
      <c r="I43" s="47">
        <v>34.909999999999997</v>
      </c>
      <c r="J43" s="60">
        <v>385</v>
      </c>
      <c r="K43" s="47">
        <v>13.9</v>
      </c>
      <c r="L43" s="45">
        <v>4.3</v>
      </c>
      <c r="M43" s="47">
        <v>40.9</v>
      </c>
      <c r="N43" s="63">
        <v>49.323234382020324</v>
      </c>
      <c r="O43" s="63">
        <v>7.29</v>
      </c>
      <c r="P43" s="63">
        <v>19.573499999999999</v>
      </c>
      <c r="Q43" s="63">
        <v>0.69099999999999995</v>
      </c>
    </row>
    <row r="44" spans="1:17" x14ac:dyDescent="0.2">
      <c r="A44" s="57" t="s">
        <v>160</v>
      </c>
      <c r="B44" s="44">
        <v>22.963284260202805</v>
      </c>
      <c r="C44" s="58">
        <v>-4.68852524054586E-3</v>
      </c>
      <c r="D44" s="58">
        <v>2.5871011458761015E-2</v>
      </c>
      <c r="E44" s="58">
        <v>0.16687499999999997</v>
      </c>
      <c r="F44" s="42">
        <v>3.1539052504721634</v>
      </c>
      <c r="G44" s="45">
        <v>1.03</v>
      </c>
      <c r="H44" s="47">
        <v>32.334429557693348</v>
      </c>
      <c r="I44" s="47">
        <v>10.71</v>
      </c>
      <c r="J44" s="60">
        <v>397</v>
      </c>
      <c r="K44" s="47">
        <v>13.6</v>
      </c>
      <c r="L44" s="45">
        <v>2.62</v>
      </c>
      <c r="M44" s="47">
        <v>31</v>
      </c>
      <c r="N44" s="63">
        <v>22.911056495593733</v>
      </c>
      <c r="O44" s="63">
        <v>5.14</v>
      </c>
      <c r="P44" s="63">
        <v>10.488350000000001</v>
      </c>
      <c r="Q44" s="63">
        <v>0.441</v>
      </c>
    </row>
    <row r="45" spans="1:17" x14ac:dyDescent="0.2">
      <c r="A45" s="57" t="s">
        <v>161</v>
      </c>
      <c r="B45" s="44">
        <v>11.180842972564069</v>
      </c>
      <c r="C45" s="58">
        <v>2.2333239415084583E-2</v>
      </c>
      <c r="D45" s="58">
        <v>4.1365285983693392E-2</v>
      </c>
      <c r="E45" s="58">
        <v>0.15899999999999997</v>
      </c>
      <c r="F45" s="42">
        <v>0.14303787397189485</v>
      </c>
      <c r="G45" s="45">
        <v>0.14000000000000001</v>
      </c>
      <c r="H45" s="47">
        <v>19.257420488717134</v>
      </c>
      <c r="I45" s="47">
        <v>27.07</v>
      </c>
      <c r="J45" s="60">
        <v>390</v>
      </c>
      <c r="K45" s="47">
        <v>8.5</v>
      </c>
      <c r="L45" s="45">
        <v>1.87</v>
      </c>
      <c r="M45" s="47">
        <v>30.03</v>
      </c>
      <c r="N45" s="63">
        <v>23.016390207704617</v>
      </c>
      <c r="O45" s="63">
        <v>6.23</v>
      </c>
      <c r="P45" s="63">
        <v>14.08897</v>
      </c>
      <c r="Q45" s="63">
        <v>0.82899999999999996</v>
      </c>
    </row>
    <row r="46" spans="1:17" x14ac:dyDescent="0.2">
      <c r="A46" s="57" t="s">
        <v>380</v>
      </c>
      <c r="B46" s="44">
        <v>14.223127719247676</v>
      </c>
      <c r="C46" s="58">
        <v>4.2032426349995156E-2</v>
      </c>
      <c r="D46" s="58">
        <v>0.12968485644993166</v>
      </c>
      <c r="E46" s="58">
        <v>0.2116875</v>
      </c>
      <c r="F46" s="42">
        <v>1.0197615173275285</v>
      </c>
      <c r="G46" s="45">
        <v>-1.22</v>
      </c>
      <c r="H46" s="47">
        <v>0.58518272653348491</v>
      </c>
      <c r="I46" s="47">
        <v>29.79</v>
      </c>
      <c r="J46" s="60">
        <v>390</v>
      </c>
      <c r="K46" s="47">
        <v>12.4</v>
      </c>
      <c r="L46" s="45">
        <v>7.7</v>
      </c>
      <c r="M46" s="47">
        <v>28.8</v>
      </c>
      <c r="N46" s="63">
        <v>22.734525889359585</v>
      </c>
      <c r="O46" s="63">
        <v>6.48</v>
      </c>
      <c r="P46" s="63">
        <v>25.981349999999999</v>
      </c>
      <c r="Q46" s="63">
        <v>0.48399999999999999</v>
      </c>
    </row>
    <row r="47" spans="1:17" x14ac:dyDescent="0.2">
      <c r="A47" s="57" t="s">
        <v>149</v>
      </c>
      <c r="B47" s="44">
        <v>28.330216150363349</v>
      </c>
      <c r="C47" s="58">
        <v>8.6236674781987599E-3</v>
      </c>
      <c r="D47" s="58">
        <v>0.14417398145200136</v>
      </c>
      <c r="E47" s="58">
        <v>4.8937500000000009E-2</v>
      </c>
      <c r="F47" s="42">
        <v>5.3626543834948386</v>
      </c>
      <c r="G47" s="45">
        <v>0.35</v>
      </c>
      <c r="H47" s="47">
        <v>15.340243095293159</v>
      </c>
      <c r="I47" s="47">
        <v>18.03</v>
      </c>
      <c r="J47" s="60">
        <v>400</v>
      </c>
      <c r="K47" s="47">
        <v>7.6</v>
      </c>
      <c r="L47" s="45">
        <v>4.09</v>
      </c>
      <c r="M47" s="47">
        <v>27.08</v>
      </c>
      <c r="N47" s="63">
        <v>49.542256887006594</v>
      </c>
      <c r="O47" s="63">
        <v>6.67</v>
      </c>
      <c r="P47" s="63">
        <v>21.743559999999999</v>
      </c>
      <c r="Q47" s="63">
        <v>0.74299999999999999</v>
      </c>
    </row>
    <row r="48" spans="1:17" x14ac:dyDescent="0.2">
      <c r="A48" s="57" t="s">
        <v>364</v>
      </c>
      <c r="B48" s="44">
        <v>11.214069781467643</v>
      </c>
      <c r="C48" s="58">
        <v>2.3848052191312918E-2</v>
      </c>
      <c r="D48" s="58">
        <v>2.1300703010817146E-2</v>
      </c>
      <c r="E48" s="58">
        <v>0.25318750000000001</v>
      </c>
      <c r="F48" s="42">
        <v>1.4324422655713172</v>
      </c>
      <c r="G48" s="45">
        <v>-0.35</v>
      </c>
      <c r="H48" s="47">
        <v>23.824388845308516</v>
      </c>
      <c r="I48" s="47">
        <v>6.04</v>
      </c>
      <c r="J48" s="60">
        <v>400</v>
      </c>
      <c r="K48" s="47">
        <v>18.600000000000001</v>
      </c>
      <c r="L48" s="45">
        <v>1.7</v>
      </c>
      <c r="M48" s="47">
        <v>28.4</v>
      </c>
      <c r="N48" s="63">
        <v>8.9177951362518364</v>
      </c>
      <c r="O48" s="63">
        <v>5.04</v>
      </c>
      <c r="P48" s="63">
        <v>16.5</v>
      </c>
      <c r="Q48" s="63">
        <v>0.54200000000000004</v>
      </c>
    </row>
    <row r="49" spans="1:17" x14ac:dyDescent="0.2">
      <c r="A49" s="57" t="s">
        <v>66</v>
      </c>
      <c r="B49" s="44">
        <v>76.593902560698709</v>
      </c>
      <c r="C49" s="58">
        <v>2.7000744443606006E-3</v>
      </c>
      <c r="D49" s="58">
        <v>0.15264969821933008</v>
      </c>
      <c r="E49" s="58">
        <v>4.2187500000000003E-2</v>
      </c>
      <c r="F49" s="42">
        <v>86.90708348151793</v>
      </c>
      <c r="G49" s="45">
        <v>0.99</v>
      </c>
      <c r="H49" s="47">
        <v>52.417390526136238</v>
      </c>
      <c r="I49" s="47">
        <v>128.09</v>
      </c>
      <c r="J49" s="60">
        <v>444</v>
      </c>
      <c r="K49" s="47">
        <v>4.0999999999999996</v>
      </c>
      <c r="L49" s="45">
        <v>5.0199999999999996</v>
      </c>
      <c r="M49" s="47">
        <v>60.4</v>
      </c>
      <c r="N49" s="63">
        <v>65.140736237933382</v>
      </c>
      <c r="O49" s="63">
        <v>9</v>
      </c>
      <c r="P49" s="63">
        <v>57.020470000000003</v>
      </c>
      <c r="Q49" s="63">
        <v>0.97799999999999998</v>
      </c>
    </row>
    <row r="50" spans="1:17" x14ac:dyDescent="0.2">
      <c r="A50" s="57" t="s">
        <v>110</v>
      </c>
      <c r="B50" s="44">
        <v>48.621716650040263</v>
      </c>
      <c r="C50" s="58">
        <v>3.2841385332049722E-3</v>
      </c>
      <c r="D50" s="58">
        <v>1.3593072391263322E-2</v>
      </c>
      <c r="E50" s="58">
        <v>5.5687499999999994E-2</v>
      </c>
      <c r="F50" s="42">
        <v>25.799262309478738</v>
      </c>
      <c r="G50" s="45">
        <v>0.2</v>
      </c>
      <c r="H50" s="47">
        <v>3.9236732219469848</v>
      </c>
      <c r="I50" s="47">
        <v>57.64</v>
      </c>
      <c r="J50" s="60">
        <v>447</v>
      </c>
      <c r="K50" s="47">
        <v>7.8</v>
      </c>
      <c r="L50" s="45">
        <v>4.32</v>
      </c>
      <c r="M50" s="47">
        <v>46.6</v>
      </c>
      <c r="N50" s="63">
        <v>80.338478952401402</v>
      </c>
      <c r="O50" s="63">
        <v>9.61</v>
      </c>
      <c r="P50" s="63">
        <v>56.575209999999998</v>
      </c>
      <c r="Q50" s="63">
        <v>0.99</v>
      </c>
    </row>
    <row r="51" spans="1:17" x14ac:dyDescent="0.2">
      <c r="A51" s="57" t="s">
        <v>153</v>
      </c>
      <c r="B51" s="44">
        <v>29.03273389002193</v>
      </c>
      <c r="C51" s="58">
        <v>7.7984790449590058E-3</v>
      </c>
      <c r="D51" s="58">
        <v>4.1446412693912221E-2</v>
      </c>
      <c r="E51" s="58">
        <v>9.3562499999999993E-2</v>
      </c>
      <c r="F51" s="42">
        <v>1.9981307105047084</v>
      </c>
      <c r="G51" s="45">
        <v>0.13</v>
      </c>
      <c r="H51" s="47">
        <v>46.414745824015121</v>
      </c>
      <c r="I51" s="47">
        <v>22.02</v>
      </c>
      <c r="J51" s="60">
        <v>434</v>
      </c>
      <c r="K51" s="47">
        <v>6.4</v>
      </c>
      <c r="L51" s="45">
        <v>3.26</v>
      </c>
      <c r="M51" s="47">
        <v>33</v>
      </c>
      <c r="N51" s="63">
        <v>35.189361100435008</v>
      </c>
      <c r="O51" s="63">
        <v>6.03</v>
      </c>
      <c r="P51" s="63">
        <v>15.058920000000001</v>
      </c>
      <c r="Q51" s="63">
        <v>0.35499999999999998</v>
      </c>
    </row>
    <row r="52" spans="1:17" x14ac:dyDescent="0.2">
      <c r="A52" s="57" t="s">
        <v>48</v>
      </c>
      <c r="B52" s="44">
        <v>96.36836038976719</v>
      </c>
      <c r="C52" s="58">
        <v>1.9094381668041116E-3</v>
      </c>
      <c r="D52" s="58">
        <v>1.9200581591836546E-2</v>
      </c>
      <c r="E52" s="58">
        <v>2.8250000000000001E-2</v>
      </c>
      <c r="F52" s="42">
        <v>68.90532637085343</v>
      </c>
      <c r="G52" s="45">
        <v>0.87</v>
      </c>
      <c r="H52" s="47">
        <v>18.938926089403381</v>
      </c>
      <c r="I52" s="47">
        <v>99.76</v>
      </c>
      <c r="J52" s="60">
        <v>429</v>
      </c>
      <c r="K52" s="47">
        <v>2.1</v>
      </c>
      <c r="L52" s="45">
        <v>5.78</v>
      </c>
      <c r="M52" s="47">
        <v>50.7</v>
      </c>
      <c r="N52" s="63">
        <v>232.09676661253727</v>
      </c>
      <c r="O52" s="63">
        <v>9.81</v>
      </c>
      <c r="P52" s="63">
        <v>72.091409999999996</v>
      </c>
      <c r="Q52" s="63">
        <v>0.98299999999999998</v>
      </c>
    </row>
    <row r="53" spans="1:17" x14ac:dyDescent="0.2">
      <c r="A53" s="57" t="s">
        <v>142</v>
      </c>
      <c r="B53" s="44">
        <v>30.01825321081937</v>
      </c>
      <c r="C53" s="58">
        <v>3.2676344667863511E-2</v>
      </c>
      <c r="D53" s="58">
        <v>6.7566620372385755E-2</v>
      </c>
      <c r="E53" s="58">
        <v>0.17100000000000001</v>
      </c>
      <c r="F53" s="42">
        <v>3.8447345243777029</v>
      </c>
      <c r="G53" s="45">
        <v>-0.46</v>
      </c>
      <c r="H53" s="47">
        <v>9.9470426443359159</v>
      </c>
      <c r="I53" s="47">
        <v>14.205</v>
      </c>
      <c r="J53" s="60">
        <v>400</v>
      </c>
      <c r="K53" s="47">
        <v>13.9</v>
      </c>
      <c r="L53" s="45">
        <v>2.27</v>
      </c>
      <c r="M53" s="47">
        <v>25.03</v>
      </c>
      <c r="N53" s="63">
        <v>25.43345519314698</v>
      </c>
      <c r="O53" s="63">
        <v>6.91</v>
      </c>
      <c r="P53" s="45">
        <v>7.5</v>
      </c>
      <c r="Q53" s="63">
        <v>0.65300000000000002</v>
      </c>
    </row>
    <row r="54" spans="1:17" x14ac:dyDescent="0.2">
      <c r="A54" s="57" t="s">
        <v>173</v>
      </c>
      <c r="B54" s="44">
        <v>14.330436406113655</v>
      </c>
      <c r="C54" s="58">
        <v>1.5240436820527004E-2</v>
      </c>
      <c r="D54" s="58">
        <v>1.3684490423415479E-2</v>
      </c>
      <c r="E54" s="58">
        <v>0.22643750000000001</v>
      </c>
      <c r="F54" s="42">
        <v>0.24057852634294244</v>
      </c>
      <c r="G54" s="45">
        <v>-0.44</v>
      </c>
      <c r="H54" s="47">
        <v>8.1971310036796119</v>
      </c>
      <c r="I54" s="47">
        <v>2.7511000000000001</v>
      </c>
      <c r="J54" s="60">
        <v>410</v>
      </c>
      <c r="K54" s="47">
        <v>22.2</v>
      </c>
      <c r="L54" s="45">
        <v>3.09</v>
      </c>
      <c r="M54" s="47">
        <v>21.04</v>
      </c>
      <c r="N54" s="63">
        <v>24.244518174872386</v>
      </c>
      <c r="O54" s="63">
        <v>6</v>
      </c>
      <c r="P54" s="45">
        <v>6.5</v>
      </c>
      <c r="Q54" s="63">
        <v>0.47</v>
      </c>
    </row>
    <row r="55" spans="1:17" x14ac:dyDescent="0.2">
      <c r="A55" s="57" t="s">
        <v>174</v>
      </c>
      <c r="B55" s="44">
        <v>13.437022712768982</v>
      </c>
      <c r="C55" s="58">
        <v>2.3977097907922351E-2</v>
      </c>
      <c r="D55" s="58">
        <v>3.8843320074432447E-2</v>
      </c>
      <c r="E55" s="58">
        <v>0.18031249999999996</v>
      </c>
      <c r="F55" s="42">
        <v>2.135388654291511</v>
      </c>
      <c r="G55" s="45">
        <v>-0.86</v>
      </c>
      <c r="H55" s="47">
        <v>1.1565355591455184</v>
      </c>
      <c r="I55" s="47">
        <v>3.2330000000000001</v>
      </c>
      <c r="J55" s="60">
        <v>400</v>
      </c>
      <c r="K55" s="47">
        <v>13.9</v>
      </c>
      <c r="L55" s="45">
        <v>2.15</v>
      </c>
      <c r="M55" s="47">
        <v>27.07</v>
      </c>
      <c r="N55" s="63">
        <v>14.831169836011933</v>
      </c>
      <c r="O55" s="63">
        <v>5.81</v>
      </c>
      <c r="P55" s="63">
        <v>4.1612710000000002</v>
      </c>
      <c r="Q55" s="63">
        <v>0.69499999999999995</v>
      </c>
    </row>
    <row r="56" spans="1:17" x14ac:dyDescent="0.2">
      <c r="A56" s="57" t="s">
        <v>141</v>
      </c>
      <c r="B56" s="44">
        <v>35.193549551394895</v>
      </c>
      <c r="C56" s="58">
        <v>2.5642743161688353E-2</v>
      </c>
      <c r="D56" s="58">
        <v>3.4049661813396137E-2</v>
      </c>
      <c r="E56" s="58">
        <v>5.2312500000000012E-2</v>
      </c>
      <c r="F56" s="42">
        <v>4.7001658382082008</v>
      </c>
      <c r="G56" s="45">
        <v>1.02</v>
      </c>
      <c r="H56" s="47">
        <v>30.80759271729946</v>
      </c>
      <c r="I56" s="47">
        <v>105.39</v>
      </c>
      <c r="J56" s="60">
        <v>410</v>
      </c>
      <c r="K56" s="47">
        <v>9.4</v>
      </c>
      <c r="L56" s="45">
        <v>4.71</v>
      </c>
      <c r="M56" s="47">
        <v>37.700000000000003</v>
      </c>
      <c r="N56" s="63">
        <v>42.315461336761715</v>
      </c>
      <c r="O56" s="63">
        <v>7.18</v>
      </c>
      <c r="P56" s="63">
        <v>24.112020000000001</v>
      </c>
      <c r="Q56" s="63">
        <v>0.75</v>
      </c>
    </row>
    <row r="57" spans="1:17" x14ac:dyDescent="0.2">
      <c r="A57" s="57" t="s">
        <v>140</v>
      </c>
      <c r="B57" s="44">
        <v>40.899942736167411</v>
      </c>
      <c r="C57" s="58">
        <v>7.4040346536496937E-3</v>
      </c>
      <c r="D57" s="58">
        <v>3.888769753355565E-2</v>
      </c>
      <c r="E57" s="58">
        <v>3.6437500000000005E-2</v>
      </c>
      <c r="F57" s="42">
        <v>8.1586905435426633</v>
      </c>
      <c r="G57" s="45">
        <v>0.61</v>
      </c>
      <c r="H57" s="47">
        <v>21.199137359893577</v>
      </c>
      <c r="I57" s="47">
        <v>66.52</v>
      </c>
      <c r="J57" s="60">
        <v>419</v>
      </c>
      <c r="K57" s="47">
        <v>8.1999999999999993</v>
      </c>
      <c r="L57" s="45">
        <v>4.4000000000000004</v>
      </c>
      <c r="M57" s="47">
        <v>44.9</v>
      </c>
      <c r="N57" s="63">
        <v>46.906640600892345</v>
      </c>
      <c r="O57" s="63">
        <v>7.75</v>
      </c>
      <c r="P57" s="63">
        <v>16.91347</v>
      </c>
      <c r="Q57" s="63">
        <v>0.90500000000000003</v>
      </c>
    </row>
    <row r="58" spans="1:17" x14ac:dyDescent="0.2">
      <c r="A58" s="57" t="s">
        <v>139</v>
      </c>
      <c r="B58" s="44">
        <v>35.272292766246984</v>
      </c>
      <c r="C58" s="58">
        <v>3.5345795526326107E-2</v>
      </c>
      <c r="D58" s="58">
        <v>2.9401128174292433E-2</v>
      </c>
      <c r="E58" s="58">
        <v>9.8437500000000011E-2</v>
      </c>
      <c r="F58" s="42">
        <v>1.3393230940447551</v>
      </c>
      <c r="G58" s="45">
        <v>1.23</v>
      </c>
      <c r="H58" s="47">
        <v>31.553220984165861</v>
      </c>
      <c r="I58" s="47">
        <v>49.95</v>
      </c>
      <c r="J58" s="60">
        <v>418</v>
      </c>
      <c r="K58" s="47">
        <v>10.3</v>
      </c>
      <c r="L58" s="45">
        <v>3.4</v>
      </c>
      <c r="M58" s="47">
        <v>34.700000000000003</v>
      </c>
      <c r="N58" s="63">
        <v>27.335311109273757</v>
      </c>
      <c r="O58" s="63">
        <v>6.45</v>
      </c>
      <c r="P58" s="63">
        <v>12.131959999999999</v>
      </c>
      <c r="Q58" s="63">
        <v>0.71199999999999997</v>
      </c>
    </row>
    <row r="59" spans="1:17" x14ac:dyDescent="0.2">
      <c r="A59" s="57" t="s">
        <v>152</v>
      </c>
      <c r="B59" s="44">
        <v>23.552993206149687</v>
      </c>
      <c r="C59" s="58">
        <v>1.4154505860487276E-2</v>
      </c>
      <c r="D59" s="58">
        <v>6.5982698060693373E-2</v>
      </c>
      <c r="E59" s="58">
        <v>6.5749999999999989E-2</v>
      </c>
      <c r="F59" s="42">
        <v>0.55353413312938549</v>
      </c>
      <c r="G59" s="45">
        <v>0.73</v>
      </c>
      <c r="H59" s="47">
        <v>31.642583604001494</v>
      </c>
      <c r="I59" s="47">
        <v>22.38</v>
      </c>
      <c r="J59" s="60">
        <v>400</v>
      </c>
      <c r="K59" s="47">
        <v>8.6</v>
      </c>
      <c r="L59" s="45">
        <v>2.75</v>
      </c>
      <c r="M59" s="47">
        <v>33.1</v>
      </c>
      <c r="N59" s="63">
        <v>46.014441704032855</v>
      </c>
      <c r="O59" s="63">
        <v>6.33</v>
      </c>
      <c r="P59" s="63">
        <v>16.316600000000001</v>
      </c>
      <c r="Q59" s="63">
        <v>0.49299999999999999</v>
      </c>
    </row>
    <row r="60" spans="1:17" x14ac:dyDescent="0.2">
      <c r="A60" s="57" t="s">
        <v>45</v>
      </c>
      <c r="B60" s="44">
        <v>85.448685615042976</v>
      </c>
      <c r="C60" s="58">
        <v>1.5624128955962879E-2</v>
      </c>
      <c r="D60" s="58">
        <v>0.22922962504265348</v>
      </c>
      <c r="E60" s="58">
        <v>2.6250000000000006E-2</v>
      </c>
      <c r="F60" s="42">
        <v>115.77328366152209</v>
      </c>
      <c r="G60" s="45">
        <v>1.75</v>
      </c>
      <c r="H60" s="47">
        <v>143.91498407000941</v>
      </c>
      <c r="I60" s="47">
        <v>285.10000000000002</v>
      </c>
      <c r="J60" s="60">
        <v>394</v>
      </c>
      <c r="K60" s="47">
        <v>2.1</v>
      </c>
      <c r="L60" s="45">
        <v>5.87</v>
      </c>
      <c r="M60" s="47">
        <v>61.5</v>
      </c>
      <c r="N60" s="63">
        <v>97.377904913961331</v>
      </c>
      <c r="O60" s="63">
        <v>6.18</v>
      </c>
      <c r="P60" s="63">
        <v>34.391509999999997</v>
      </c>
      <c r="Q60" s="63">
        <v>0.96199999999999997</v>
      </c>
    </row>
    <row r="61" spans="1:17" x14ac:dyDescent="0.2">
      <c r="A61" s="57" t="s">
        <v>453</v>
      </c>
      <c r="B61" s="44">
        <v>42.232767700117499</v>
      </c>
      <c r="C61" s="58">
        <v>1.4245395369470781E-2</v>
      </c>
      <c r="D61" s="58">
        <v>2.5055791611727232E-2</v>
      </c>
      <c r="E61" s="58">
        <v>6.4375000000000016E-2</v>
      </c>
      <c r="F61" s="42">
        <v>0.9904509283819628</v>
      </c>
      <c r="G61" s="45">
        <v>1.46</v>
      </c>
      <c r="H61" s="47">
        <v>72.650677923109129</v>
      </c>
      <c r="I61" s="47">
        <v>37.9</v>
      </c>
      <c r="J61" s="60">
        <v>417</v>
      </c>
      <c r="K61" s="47">
        <v>6.1</v>
      </c>
      <c r="L61" s="45">
        <v>4.41</v>
      </c>
      <c r="M61" s="47">
        <v>36.200000000000003</v>
      </c>
      <c r="N61" s="63">
        <v>49.594694039198352</v>
      </c>
      <c r="O61" s="63">
        <v>7.07</v>
      </c>
      <c r="P61" s="63">
        <v>21.595569999999999</v>
      </c>
      <c r="Q61" s="63">
        <v>0.874</v>
      </c>
    </row>
    <row r="62" spans="1:17" x14ac:dyDescent="0.2">
      <c r="A62" s="57" t="s">
        <v>113</v>
      </c>
      <c r="B62" s="44">
        <v>44.378982519784415</v>
      </c>
      <c r="C62" s="58">
        <v>1.1921741293514643E-2</v>
      </c>
      <c r="D62" s="58">
        <v>2.1290372218616901E-2</v>
      </c>
      <c r="E62" s="58">
        <v>2.8187499999999997E-2</v>
      </c>
      <c r="F62" s="42">
        <v>4.0064598061773617</v>
      </c>
      <c r="G62" s="45">
        <v>1.59</v>
      </c>
      <c r="H62" s="47">
        <v>63.448295627897117</v>
      </c>
      <c r="I62" s="47">
        <v>174.31</v>
      </c>
      <c r="J62" s="60">
        <v>428</v>
      </c>
      <c r="K62" s="47">
        <v>6.5</v>
      </c>
      <c r="L62" s="45">
        <v>4.9000000000000004</v>
      </c>
      <c r="M62" s="47">
        <v>42.2</v>
      </c>
      <c r="N62" s="63">
        <v>64.770084581634848</v>
      </c>
      <c r="O62" s="63">
        <v>7.75</v>
      </c>
      <c r="P62" s="63">
        <v>25.264859999999999</v>
      </c>
      <c r="Q62" s="63">
        <v>0.90600000000000003</v>
      </c>
    </row>
    <row r="63" spans="1:17" x14ac:dyDescent="0.2">
      <c r="A63" s="57" t="s">
        <v>104</v>
      </c>
      <c r="B63" s="44">
        <v>56.149294563317284</v>
      </c>
      <c r="C63" s="58">
        <v>4.5159490081689846E-3</v>
      </c>
      <c r="D63" s="58">
        <v>2.8397757349699009E-2</v>
      </c>
      <c r="E63" s="58">
        <v>3.5000000000000003E-2</v>
      </c>
      <c r="F63" s="42">
        <v>15.983666556112091</v>
      </c>
      <c r="G63" s="45">
        <v>0.86</v>
      </c>
      <c r="H63" s="47">
        <v>20.655119310804665</v>
      </c>
      <c r="I63" s="47">
        <v>70.664000000000001</v>
      </c>
      <c r="J63" s="60">
        <v>416</v>
      </c>
      <c r="K63" s="47">
        <v>4.2</v>
      </c>
      <c r="L63" s="45">
        <v>4.03</v>
      </c>
      <c r="M63" s="47">
        <v>45.9</v>
      </c>
      <c r="N63" s="63">
        <v>49.91101472447582</v>
      </c>
      <c r="O63" s="63">
        <v>8.07</v>
      </c>
      <c r="P63" s="63">
        <v>40.964390000000002</v>
      </c>
      <c r="Q63" s="63">
        <v>0.96299999999999997</v>
      </c>
    </row>
    <row r="64" spans="1:17" x14ac:dyDescent="0.2">
      <c r="A64" s="57" t="s">
        <v>356</v>
      </c>
      <c r="B64" s="44">
        <v>16.969549604172439</v>
      </c>
      <c r="C64" s="58">
        <v>2.7479260120309545E-2</v>
      </c>
      <c r="D64" s="58">
        <v>1.1507054310821852E-2</v>
      </c>
      <c r="E64" s="58">
        <v>9.8187500000000011E-2</v>
      </c>
      <c r="F64" s="42">
        <v>0.72523074828697187</v>
      </c>
      <c r="G64" s="45">
        <v>-0.24</v>
      </c>
      <c r="H64" s="47">
        <v>1.9662093847765965</v>
      </c>
      <c r="I64" s="47">
        <v>15.36</v>
      </c>
      <c r="J64" s="60">
        <v>390</v>
      </c>
      <c r="K64" s="47">
        <v>11.5</v>
      </c>
      <c r="L64" s="45">
        <v>1.2</v>
      </c>
      <c r="M64" s="47">
        <v>23.3</v>
      </c>
      <c r="N64" s="63">
        <v>5.1122986341153513</v>
      </c>
      <c r="O64" s="63">
        <v>6.17</v>
      </c>
      <c r="P64" s="45">
        <v>7</v>
      </c>
      <c r="Q64" s="63">
        <v>0.61399999999999999</v>
      </c>
    </row>
    <row r="65" spans="1:17" x14ac:dyDescent="0.2">
      <c r="A65" s="57" t="s">
        <v>72</v>
      </c>
      <c r="B65" s="44">
        <v>65.221371652235135</v>
      </c>
      <c r="C65" s="58">
        <v>6.0145764839560911E-3</v>
      </c>
      <c r="D65" s="58">
        <v>3.3534972201127063E-2</v>
      </c>
      <c r="E65" s="58">
        <v>2.8687499999999998E-2</v>
      </c>
      <c r="F65" s="42">
        <v>81.99129482369338</v>
      </c>
      <c r="G65" s="45">
        <v>1.54</v>
      </c>
      <c r="H65" s="47">
        <v>30.680704643015076</v>
      </c>
      <c r="I65" s="47">
        <v>185.73</v>
      </c>
      <c r="J65" s="60">
        <v>435</v>
      </c>
      <c r="K65" s="47">
        <v>3.1</v>
      </c>
      <c r="L65" s="45">
        <v>6.08</v>
      </c>
      <c r="M65" s="47">
        <v>64.2</v>
      </c>
      <c r="N65" s="63">
        <v>123.71809834971175</v>
      </c>
      <c r="O65" s="63">
        <v>9.39</v>
      </c>
      <c r="P65" s="63">
        <v>62.76585</v>
      </c>
      <c r="Q65" s="63">
        <v>0.99099999999999999</v>
      </c>
    </row>
    <row r="66" spans="1:17" x14ac:dyDescent="0.2">
      <c r="A66" s="57" t="s">
        <v>54</v>
      </c>
      <c r="B66" s="44">
        <v>79.198081143042771</v>
      </c>
      <c r="C66" s="58">
        <v>7.2115302676729609E-3</v>
      </c>
      <c r="D66" s="58">
        <v>1.0358953750560378E-2</v>
      </c>
      <c r="E66" s="58">
        <v>4.3124999999999997E-2</v>
      </c>
      <c r="F66" s="42">
        <v>227.05758171651038</v>
      </c>
      <c r="G66" s="45">
        <v>2.14</v>
      </c>
      <c r="H66" s="47">
        <v>49.688404197416467</v>
      </c>
      <c r="I66" s="47">
        <v>160.66</v>
      </c>
      <c r="J66" s="60">
        <v>428</v>
      </c>
      <c r="K66" s="47">
        <v>2.2000000000000002</v>
      </c>
      <c r="L66" s="45">
        <v>4.47</v>
      </c>
      <c r="M66" s="47">
        <v>67.599999999999994</v>
      </c>
      <c r="N66" s="63">
        <v>64.192482801375093</v>
      </c>
      <c r="O66" s="63">
        <v>9.14</v>
      </c>
      <c r="P66" s="63">
        <v>58.535789999999999</v>
      </c>
      <c r="Q66" s="63">
        <v>0.995</v>
      </c>
    </row>
    <row r="67" spans="1:17" x14ac:dyDescent="0.2">
      <c r="A67" s="57" t="s">
        <v>171</v>
      </c>
      <c r="B67" s="44">
        <v>15.658742498918526</v>
      </c>
      <c r="C67" s="58">
        <v>1.9929044975697696E-2</v>
      </c>
      <c r="D67" s="58">
        <v>2.0721975341371861E-2</v>
      </c>
      <c r="E67" s="58">
        <v>0.107875</v>
      </c>
      <c r="F67" s="42">
        <v>8.8533295522720934</v>
      </c>
      <c r="G67" s="45">
        <v>1.1200000000000001</v>
      </c>
      <c r="H67" s="47">
        <v>39.223377826484743</v>
      </c>
      <c r="I67" s="47">
        <v>13.25</v>
      </c>
      <c r="J67" s="60">
        <v>378</v>
      </c>
      <c r="K67" s="47">
        <v>32.200000000000003</v>
      </c>
      <c r="L67" s="45">
        <v>2.58</v>
      </c>
      <c r="M67" s="47">
        <v>37.1</v>
      </c>
      <c r="N67" s="63">
        <v>28.836051603458163</v>
      </c>
      <c r="O67" s="63">
        <v>6.35</v>
      </c>
      <c r="P67" s="63">
        <v>28.888680000000001</v>
      </c>
      <c r="Q67" s="63">
        <v>0.35</v>
      </c>
    </row>
    <row r="68" spans="1:17" x14ac:dyDescent="0.2">
      <c r="A68" s="57" t="s">
        <v>477</v>
      </c>
      <c r="B68" s="44">
        <v>17.229988906011069</v>
      </c>
      <c r="C68" s="58">
        <v>6.9616167252521954E-3</v>
      </c>
      <c r="D68" s="58">
        <v>2.34480269946842E-2</v>
      </c>
      <c r="E68" s="58">
        <v>0.16800000000000001</v>
      </c>
      <c r="F68" s="42">
        <v>0.75002277890542235</v>
      </c>
      <c r="G68" s="45">
        <v>0.39</v>
      </c>
      <c r="H68" s="47">
        <v>20.226922740909902</v>
      </c>
      <c r="I68" s="47">
        <v>16.329999999999998</v>
      </c>
      <c r="J68" s="60">
        <v>405</v>
      </c>
      <c r="K68" s="47">
        <v>16.3</v>
      </c>
      <c r="L68" s="45">
        <v>1.8</v>
      </c>
      <c r="M68" s="47">
        <v>26.9</v>
      </c>
      <c r="N68" s="63">
        <v>15.23146393889134</v>
      </c>
      <c r="O68" s="63">
        <v>5.51</v>
      </c>
      <c r="P68" s="63">
        <v>13.8245</v>
      </c>
      <c r="Q68" s="63">
        <v>0.625</v>
      </c>
    </row>
    <row r="69" spans="1:17" x14ac:dyDescent="0.2">
      <c r="A69" s="57" t="s">
        <v>479</v>
      </c>
      <c r="B69" s="44">
        <v>33.456564161535461</v>
      </c>
      <c r="C69" s="58">
        <v>2.1240534253330612E-2</v>
      </c>
      <c r="D69" s="58">
        <v>1.6298429375021482E-2</v>
      </c>
      <c r="E69" s="58">
        <v>0.14499999999999999</v>
      </c>
      <c r="F69" s="42">
        <v>2.7846417065530349</v>
      </c>
      <c r="G69" s="45">
        <v>0.61</v>
      </c>
      <c r="H69" s="47">
        <v>11.735161772423874</v>
      </c>
      <c r="I69" s="51">
        <v>90.26</v>
      </c>
      <c r="J69" s="60">
        <v>395</v>
      </c>
      <c r="K69" s="47">
        <v>7</v>
      </c>
      <c r="L69" s="45">
        <v>3.51</v>
      </c>
      <c r="M69" s="47">
        <v>38.6</v>
      </c>
      <c r="N69" s="63">
        <v>31.951211388267946</v>
      </c>
      <c r="O69" s="63">
        <v>4.33</v>
      </c>
      <c r="P69" s="63">
        <v>13.99586</v>
      </c>
      <c r="Q69" s="63">
        <v>0.154</v>
      </c>
    </row>
    <row r="70" spans="1:17" x14ac:dyDescent="0.2">
      <c r="A70" s="57" t="s">
        <v>485</v>
      </c>
      <c r="B70" s="44">
        <v>19.250460670937333</v>
      </c>
      <c r="C70" s="58">
        <v>5.3697250565651888E-3</v>
      </c>
      <c r="D70" s="58">
        <v>3.2248665039542213E-2</v>
      </c>
      <c r="E70" s="58">
        <v>0.1011875</v>
      </c>
      <c r="F70" s="42">
        <v>0.18507122507122506</v>
      </c>
      <c r="G70" s="45">
        <v>0.32</v>
      </c>
      <c r="H70" s="47">
        <v>15.400642681773402</v>
      </c>
      <c r="I70" s="47">
        <v>45.35</v>
      </c>
      <c r="J70" s="60">
        <v>412</v>
      </c>
      <c r="K70" s="47">
        <v>10.199999999999999</v>
      </c>
      <c r="L70" s="45">
        <v>2.4700000000000002</v>
      </c>
      <c r="M70" s="47">
        <v>32.799999999999997</v>
      </c>
      <c r="N70" s="63">
        <v>35.69226353276354</v>
      </c>
      <c r="O70" s="63">
        <v>5.0599999999999996</v>
      </c>
      <c r="P70" s="63">
        <v>28.345880000000001</v>
      </c>
      <c r="Q70" s="63">
        <v>0.40100000000000002</v>
      </c>
    </row>
    <row r="71" spans="1:17" x14ac:dyDescent="0.2">
      <c r="A71" s="57" t="s">
        <v>98</v>
      </c>
      <c r="B71" s="44">
        <v>56.579995833196492</v>
      </c>
      <c r="C71" s="58">
        <v>2.5812630290176219E-3</v>
      </c>
      <c r="D71" s="58">
        <v>2.9112200964130155E-2</v>
      </c>
      <c r="E71" s="58">
        <v>4.7187499999999993E-2</v>
      </c>
      <c r="F71" s="42">
        <v>41.935036477924214</v>
      </c>
      <c r="G71" s="45">
        <v>1.5</v>
      </c>
      <c r="H71" s="47">
        <v>19.553154571165777</v>
      </c>
      <c r="I71" s="47">
        <v>193.14</v>
      </c>
      <c r="J71" s="60">
        <v>442</v>
      </c>
      <c r="K71" s="47">
        <v>3.2</v>
      </c>
      <c r="L71" s="45">
        <v>4.2</v>
      </c>
      <c r="M71" s="47">
        <v>62.4</v>
      </c>
      <c r="N71" s="63">
        <v>44.529164018203488</v>
      </c>
      <c r="O71" s="63">
        <v>8.2799999999999994</v>
      </c>
      <c r="P71" s="63">
        <v>43.311790000000002</v>
      </c>
      <c r="Q71" s="63">
        <v>0.95899999999999996</v>
      </c>
    </row>
    <row r="72" spans="1:17" x14ac:dyDescent="0.2">
      <c r="A72" s="57" t="s">
        <v>488</v>
      </c>
      <c r="B72" s="44">
        <v>72.250157497026009</v>
      </c>
      <c r="C72" s="58">
        <v>1.1717495120013854E-2</v>
      </c>
      <c r="D72" s="58">
        <v>1.7193053657857511E-2</v>
      </c>
      <c r="E72" s="58">
        <v>6.9000000000000006E-2</v>
      </c>
      <c r="F72" s="42">
        <v>122.17576127512015</v>
      </c>
      <c r="G72" s="45">
        <v>1.4</v>
      </c>
      <c r="H72" s="47">
        <v>7.5479023462269792</v>
      </c>
      <c r="I72" s="47">
        <v>361.47</v>
      </c>
      <c r="J72" s="60">
        <v>426</v>
      </c>
      <c r="K72" s="47">
        <v>12.7</v>
      </c>
      <c r="L72" s="45">
        <v>8.0399999999999991</v>
      </c>
      <c r="M72" s="47">
        <v>63.5</v>
      </c>
      <c r="N72" s="63">
        <v>120.08705285988219</v>
      </c>
      <c r="O72" s="63">
        <v>7.85</v>
      </c>
      <c r="P72" s="63">
        <v>37.021720000000002</v>
      </c>
      <c r="Q72" s="63">
        <v>0.97299999999999998</v>
      </c>
    </row>
    <row r="73" spans="1:17" x14ac:dyDescent="0.2">
      <c r="A73" s="57" t="s">
        <v>151</v>
      </c>
      <c r="B73" s="44">
        <v>26.612450211333815</v>
      </c>
      <c r="C73" s="58">
        <v>2.0812317677274539E-2</v>
      </c>
      <c r="D73" s="58">
        <v>4.6599405906561309E-2</v>
      </c>
      <c r="E73" s="58">
        <v>9.1750000000000012E-2</v>
      </c>
      <c r="F73" s="42">
        <v>0.52131653825506352</v>
      </c>
      <c r="G73" s="45">
        <v>0.24</v>
      </c>
      <c r="H73" s="47">
        <v>5.6354418951349823</v>
      </c>
      <c r="I73" s="47">
        <v>7.5491999999999999</v>
      </c>
      <c r="J73" s="60">
        <v>410</v>
      </c>
      <c r="K73" s="47">
        <v>14.8</v>
      </c>
      <c r="L73" s="45">
        <v>1.7</v>
      </c>
      <c r="M73" s="47">
        <v>30</v>
      </c>
      <c r="N73" s="63">
        <v>34.358308294111112</v>
      </c>
      <c r="O73" s="63">
        <v>8.66</v>
      </c>
      <c r="P73" s="63">
        <v>14.47495</v>
      </c>
      <c r="Q73" s="63">
        <v>0.94</v>
      </c>
    </row>
    <row r="74" spans="1:17" x14ac:dyDescent="0.2">
      <c r="A74" s="37" t="s">
        <v>3673</v>
      </c>
      <c r="B74" s="58">
        <f>B2/B$34</f>
        <v>0.30525386813783562</v>
      </c>
      <c r="C74" s="58">
        <f t="shared" ref="C74:Q74" si="0">C2/C$34</f>
        <v>0.48022644181642332</v>
      </c>
      <c r="D74" s="58">
        <f t="shared" si="0"/>
        <v>0.24476472456106746</v>
      </c>
      <c r="E74" s="58">
        <f t="shared" si="0"/>
        <v>3.0198675496688745</v>
      </c>
      <c r="F74" s="58">
        <f t="shared" si="0"/>
        <v>0.12836582162007806</v>
      </c>
      <c r="G74" s="58">
        <f t="shared" si="0"/>
        <v>0.22222222222222221</v>
      </c>
      <c r="H74" s="58">
        <f t="shared" si="0"/>
        <v>0.25377046285886906</v>
      </c>
      <c r="I74" s="58">
        <f t="shared" si="0"/>
        <v>0.15494217771511809</v>
      </c>
      <c r="J74" s="58">
        <f t="shared" si="0"/>
        <v>0.93592677345537756</v>
      </c>
      <c r="K74" s="58">
        <f t="shared" si="0"/>
        <v>3.7096774193548385</v>
      </c>
      <c r="L74" s="58">
        <f t="shared" si="0"/>
        <v>0.69800399201596808</v>
      </c>
      <c r="M74" s="58">
        <f t="shared" si="0"/>
        <v>0.67103174603174609</v>
      </c>
      <c r="N74" s="58">
        <f t="shared" si="0"/>
        <v>0.68991120267126438</v>
      </c>
      <c r="O74" s="58">
        <f t="shared" si="0"/>
        <v>0.67976060935799787</v>
      </c>
      <c r="P74" s="58">
        <f t="shared" si="0"/>
        <v>0.25716</v>
      </c>
      <c r="Q74" s="58">
        <f t="shared" si="0"/>
        <v>0.65548780487804881</v>
      </c>
    </row>
    <row r="75" spans="1:17" x14ac:dyDescent="0.2">
      <c r="A75" s="37" t="s">
        <v>3674</v>
      </c>
      <c r="B75" s="58">
        <f>B3/B$34</f>
        <v>0.94325963585607964</v>
      </c>
      <c r="C75" s="58">
        <f t="shared" ref="C75:Q75" si="1">C3/C$34</f>
        <v>0.21953208768750779</v>
      </c>
      <c r="D75" s="58">
        <f t="shared" si="1"/>
        <v>0.23933756880583315</v>
      </c>
      <c r="E75" s="58">
        <f t="shared" si="1"/>
        <v>1.0516556291390728</v>
      </c>
      <c r="F75" s="58">
        <f t="shared" si="1"/>
        <v>3.0006767649205193</v>
      </c>
      <c r="G75" s="58">
        <f t="shared" si="1"/>
        <v>1.1172839506172838</v>
      </c>
      <c r="H75" s="58">
        <f t="shared" si="1"/>
        <v>0.80317276675662574</v>
      </c>
      <c r="I75" s="58">
        <f t="shared" si="1"/>
        <v>1.4061471013915756</v>
      </c>
      <c r="J75" s="58">
        <f t="shared" si="1"/>
        <v>0.94279176201372994</v>
      </c>
      <c r="K75" s="58">
        <f t="shared" si="1"/>
        <v>2.2016129032258065</v>
      </c>
      <c r="L75" s="58">
        <f t="shared" si="1"/>
        <v>1.3403193612774451</v>
      </c>
      <c r="M75" s="58">
        <f t="shared" si="1"/>
        <v>1.1617063492063491</v>
      </c>
      <c r="N75" s="58">
        <f t="shared" si="1"/>
        <v>1.8877259055191951</v>
      </c>
      <c r="O75" s="58">
        <f t="shared" si="1"/>
        <v>0.84113166485310131</v>
      </c>
      <c r="P75" s="58">
        <f t="shared" si="1"/>
        <v>0.45253333333333329</v>
      </c>
      <c r="Q75" s="58">
        <f t="shared" si="1"/>
        <v>0.96595528455284552</v>
      </c>
    </row>
    <row r="76" spans="1:17" x14ac:dyDescent="0.2">
      <c r="A76" s="37" t="s">
        <v>3675</v>
      </c>
      <c r="B76" s="58">
        <f>B4/B$34</f>
        <v>0.79282418558685253</v>
      </c>
      <c r="C76" s="58">
        <f t="shared" ref="C76:Q76" si="2">C4/C$34</f>
        <v>0.12897510151641081</v>
      </c>
      <c r="D76" s="58">
        <f t="shared" si="2"/>
        <v>0.25290545819391896</v>
      </c>
      <c r="E76" s="58">
        <f t="shared" si="2"/>
        <v>1.0543046357615895</v>
      </c>
      <c r="F76" s="58">
        <f t="shared" si="2"/>
        <v>3.3416002995208935</v>
      </c>
      <c r="G76" s="58">
        <f t="shared" si="2"/>
        <v>0.5679012345679012</v>
      </c>
      <c r="H76" s="58">
        <f t="shared" si="2"/>
        <v>0.32210633426625068</v>
      </c>
      <c r="I76" s="58">
        <f t="shared" si="2"/>
        <v>0.61726284432245582</v>
      </c>
      <c r="J76" s="58">
        <f t="shared" si="2"/>
        <v>0.99313501144164762</v>
      </c>
      <c r="K76" s="58">
        <f t="shared" si="2"/>
        <v>1.1664516129032259</v>
      </c>
      <c r="L76" s="58">
        <f t="shared" si="2"/>
        <v>1.2207584830339322</v>
      </c>
      <c r="M76" s="58">
        <f t="shared" si="2"/>
        <v>1.1454365079365079</v>
      </c>
      <c r="N76" s="58">
        <f t="shared" si="2"/>
        <v>2.1481204061383106</v>
      </c>
      <c r="O76" s="58">
        <f t="shared" si="2"/>
        <v>0.99129488574537539</v>
      </c>
      <c r="P76" s="58">
        <f t="shared" si="2"/>
        <v>0.76809333333333329</v>
      </c>
      <c r="Q76" s="58">
        <f t="shared" si="2"/>
        <v>1.0005081300813008</v>
      </c>
    </row>
    <row r="77" spans="1:17" x14ac:dyDescent="0.2">
      <c r="A77" s="37" t="s">
        <v>3676</v>
      </c>
      <c r="B77" s="58">
        <f>B5/B$34</f>
        <v>0.71198040179777633</v>
      </c>
      <c r="C77" s="58">
        <f t="shared" ref="C77:Q77" si="3">C5/C$34</f>
        <v>0.18111397234219392</v>
      </c>
      <c r="D77" s="58">
        <f t="shared" si="3"/>
        <v>0.18560872682901347</v>
      </c>
      <c r="E77" s="58">
        <f t="shared" si="3"/>
        <v>0.97218543046357631</v>
      </c>
      <c r="F77" s="58">
        <f t="shared" si="3"/>
        <v>0.90264968873941043</v>
      </c>
      <c r="G77" s="58">
        <f t="shared" si="3"/>
        <v>0.96111111111111103</v>
      </c>
      <c r="H77" s="58">
        <f t="shared" si="3"/>
        <v>0.39315753831233619</v>
      </c>
      <c r="I77" s="58">
        <f t="shared" si="3"/>
        <v>0.93947044248450806</v>
      </c>
      <c r="J77" s="58">
        <f t="shared" si="3"/>
        <v>0.96338672768878719</v>
      </c>
      <c r="K77" s="58">
        <f t="shared" si="3"/>
        <v>1.3929032258064515</v>
      </c>
      <c r="L77" s="58">
        <f t="shared" si="3"/>
        <v>1.0307385229540917</v>
      </c>
      <c r="M77" s="58">
        <f t="shared" si="3"/>
        <v>1.0793650793650793</v>
      </c>
      <c r="N77" s="58">
        <f t="shared" si="3"/>
        <v>1.244524644196102</v>
      </c>
      <c r="O77" s="58">
        <f t="shared" si="3"/>
        <v>0.91838955386289445</v>
      </c>
      <c r="P77" s="58">
        <f t="shared" si="3"/>
        <v>0.61053333333333337</v>
      </c>
      <c r="Q77" s="58">
        <f t="shared" si="3"/>
        <v>0.96646341463414631</v>
      </c>
    </row>
    <row r="78" spans="1:17" x14ac:dyDescent="0.2">
      <c r="B78" s="55"/>
      <c r="G78" s="56"/>
      <c r="H78" s="56"/>
    </row>
    <row r="79" spans="1:17" x14ac:dyDescent="0.2">
      <c r="B79" s="55"/>
      <c r="G79" s="56"/>
      <c r="H79" s="56"/>
    </row>
    <row r="80" spans="1:17" x14ac:dyDescent="0.2">
      <c r="G80" s="56"/>
      <c r="H80" s="56"/>
    </row>
    <row r="81" spans="7:8" x14ac:dyDescent="0.2">
      <c r="G81" s="56"/>
      <c r="H81" s="56"/>
    </row>
    <row r="82" spans="7:8" x14ac:dyDescent="0.2">
      <c r="G82" s="56"/>
      <c r="H82" s="56"/>
    </row>
    <row r="83" spans="7:8" x14ac:dyDescent="0.2">
      <c r="G83" s="56"/>
      <c r="H83" s="56"/>
    </row>
    <row r="84" spans="7:8" x14ac:dyDescent="0.2">
      <c r="G84" s="56"/>
      <c r="H84" s="56"/>
    </row>
    <row r="85" spans="7:8" x14ac:dyDescent="0.2">
      <c r="G85" s="56"/>
      <c r="H85" s="56"/>
    </row>
    <row r="86" spans="7:8" x14ac:dyDescent="0.2">
      <c r="G86" s="56"/>
      <c r="H86" s="56"/>
    </row>
    <row r="87" spans="7:8" x14ac:dyDescent="0.2">
      <c r="H87" s="56"/>
    </row>
    <row r="88" spans="7:8" x14ac:dyDescent="0.2">
      <c r="H88" s="56"/>
    </row>
    <row r="89" spans="7:8" x14ac:dyDescent="0.2">
      <c r="H89" s="56"/>
    </row>
    <row r="90" spans="7:8" x14ac:dyDescent="0.2">
      <c r="H90" s="56"/>
    </row>
    <row r="91" spans="7:8" x14ac:dyDescent="0.2">
      <c r="H91" s="56"/>
    </row>
  </sheetData>
  <autoFilter ref="A1:R77" xr:uid="{DBA298FA-D3F5-47E1-BA0D-3BA9EBD01672}"/>
  <phoneticPr fontId="6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1D1A-0023-4192-8CC4-B67767646BF9}">
  <dimension ref="A1:Z81"/>
  <sheetViews>
    <sheetView workbookViewId="0">
      <selection activeCell="P68" sqref="A1:P68"/>
    </sheetView>
  </sheetViews>
  <sheetFormatPr defaultRowHeight="14.25" x14ac:dyDescent="0.2"/>
  <cols>
    <col min="1" max="1" width="27.5703125" style="1" customWidth="1"/>
    <col min="2" max="2" width="9.140625" style="1"/>
    <col min="3" max="3" width="9.5703125" style="1" customWidth="1"/>
    <col min="4" max="4" width="9.85546875" style="1" customWidth="1"/>
    <col min="5" max="5" width="9.85546875" style="54" customWidth="1"/>
    <col min="6" max="7" width="9.7109375" style="1" customWidth="1"/>
    <col min="8" max="8" width="13" style="1" customWidth="1"/>
    <col min="9" max="14" width="9.140625" style="1" customWidth="1"/>
    <col min="15" max="16384" width="9.140625" style="1"/>
  </cols>
  <sheetData>
    <row r="1" spans="1:17" s="40" customFormat="1" ht="99.75" x14ac:dyDescent="0.2">
      <c r="A1" s="37" t="s">
        <v>0</v>
      </c>
      <c r="B1" s="37" t="s">
        <v>3672</v>
      </c>
      <c r="C1" s="39" t="s">
        <v>204</v>
      </c>
      <c r="D1" s="39" t="s">
        <v>3671</v>
      </c>
      <c r="E1" s="38" t="s">
        <v>3670</v>
      </c>
      <c r="F1" s="39" t="s">
        <v>3669</v>
      </c>
      <c r="G1" s="39" t="s">
        <v>12</v>
      </c>
      <c r="H1" s="39" t="s">
        <v>3668</v>
      </c>
      <c r="I1" s="39" t="s">
        <v>31</v>
      </c>
      <c r="J1" s="39" t="s">
        <v>32</v>
      </c>
      <c r="K1" s="39" t="s">
        <v>33</v>
      </c>
      <c r="L1" s="39" t="s">
        <v>3667</v>
      </c>
      <c r="M1" s="39" t="s">
        <v>3666</v>
      </c>
      <c r="N1" s="39" t="s">
        <v>3665</v>
      </c>
      <c r="O1" s="39" t="s">
        <v>1364</v>
      </c>
      <c r="P1" s="39" t="s">
        <v>1482</v>
      </c>
      <c r="Q1" s="1"/>
    </row>
    <row r="2" spans="1:17" x14ac:dyDescent="0.2">
      <c r="A2" s="57" t="s">
        <v>167</v>
      </c>
      <c r="B2" s="76">
        <v>15.946377111820208</v>
      </c>
      <c r="C2" s="67">
        <v>8.2228439264567466E-2</v>
      </c>
      <c r="D2" s="67">
        <v>0.11237500000000003</v>
      </c>
      <c r="E2" s="69">
        <v>0.82737124278491936</v>
      </c>
      <c r="F2" s="69">
        <v>-0.23</v>
      </c>
      <c r="G2" s="69">
        <v>3.2011334094253914</v>
      </c>
      <c r="H2" s="69">
        <v>4.79</v>
      </c>
      <c r="I2" s="74">
        <v>432</v>
      </c>
      <c r="J2" s="73">
        <v>11.7</v>
      </c>
      <c r="K2" s="69">
        <v>2.0499999999999998</v>
      </c>
      <c r="L2" s="73">
        <v>25.04</v>
      </c>
      <c r="M2" s="71">
        <v>24.071269317767396</v>
      </c>
      <c r="N2" s="71">
        <v>6.28</v>
      </c>
      <c r="O2" s="71">
        <v>2.77237</v>
      </c>
      <c r="P2" s="71">
        <v>0.58299999999999996</v>
      </c>
    </row>
    <row r="3" spans="1:17" x14ac:dyDescent="0.2">
      <c r="A3" s="57" t="s">
        <v>145</v>
      </c>
      <c r="B3" s="44">
        <v>37.020122859940976</v>
      </c>
      <c r="C3" s="58">
        <v>1.9558485918872232E-2</v>
      </c>
      <c r="D3" s="58">
        <v>0.12318749999999999</v>
      </c>
      <c r="E3" s="69">
        <v>2.2614435269739444</v>
      </c>
      <c r="F3" s="69">
        <v>0.04</v>
      </c>
      <c r="G3" s="69">
        <v>4.3812912496006353</v>
      </c>
      <c r="H3" s="69">
        <v>13.39</v>
      </c>
      <c r="I3" s="74">
        <v>410</v>
      </c>
      <c r="J3" s="73">
        <v>14.1</v>
      </c>
      <c r="K3" s="69">
        <v>3.3</v>
      </c>
      <c r="L3" s="73">
        <v>28</v>
      </c>
      <c r="M3" s="71">
        <v>28.202322769025169</v>
      </c>
      <c r="N3" s="71">
        <v>6.62</v>
      </c>
      <c r="O3" s="71">
        <v>19.181329999999999</v>
      </c>
      <c r="P3" s="71">
        <v>0.64200000000000002</v>
      </c>
    </row>
    <row r="4" spans="1:17" x14ac:dyDescent="0.2">
      <c r="A4" s="57" t="s">
        <v>164</v>
      </c>
      <c r="B4" s="44">
        <v>16.431834024158128</v>
      </c>
      <c r="C4" s="58">
        <v>4.0104325269260582E-2</v>
      </c>
      <c r="D4" s="58">
        <v>0.15256250000000002</v>
      </c>
      <c r="E4" s="69">
        <v>0.39373526439878748</v>
      </c>
      <c r="F4" s="69">
        <v>-0.52</v>
      </c>
      <c r="G4" s="69">
        <v>6.0554123419283084</v>
      </c>
      <c r="H4" s="69">
        <v>35.78</v>
      </c>
      <c r="I4" s="74">
        <v>410</v>
      </c>
      <c r="J4" s="73">
        <v>20</v>
      </c>
      <c r="K4" s="69">
        <v>1.8</v>
      </c>
      <c r="L4" s="73">
        <v>28</v>
      </c>
      <c r="M4" s="71">
        <v>21.878890198720111</v>
      </c>
      <c r="N4" s="71">
        <v>5.42</v>
      </c>
      <c r="O4" s="71">
        <v>17.51707</v>
      </c>
      <c r="P4" s="71">
        <v>0.621</v>
      </c>
    </row>
    <row r="5" spans="1:17" x14ac:dyDescent="0.2">
      <c r="A5" s="57" t="s">
        <v>84</v>
      </c>
      <c r="B5" s="44">
        <v>63.900338194870102</v>
      </c>
      <c r="C5" s="58">
        <v>3.4390193669377553E-2</v>
      </c>
      <c r="D5" s="58">
        <v>4.2374999999999989E-2</v>
      </c>
      <c r="E5" s="69">
        <v>65.499180972819815</v>
      </c>
      <c r="F5" s="69">
        <v>-0.55000000000000004</v>
      </c>
      <c r="G5" s="69">
        <v>2.910806901820004</v>
      </c>
      <c r="H5" s="69">
        <v>102.14</v>
      </c>
      <c r="I5" s="74">
        <v>440</v>
      </c>
      <c r="J5" s="73">
        <v>4.9000000000000004</v>
      </c>
      <c r="K5" s="69">
        <v>7.27</v>
      </c>
      <c r="L5" s="73">
        <v>49.7</v>
      </c>
      <c r="M5" s="71">
        <v>94.766548797357302</v>
      </c>
      <c r="N5" s="71">
        <v>8.66</v>
      </c>
      <c r="O5" s="71">
        <v>48.53989</v>
      </c>
      <c r="P5" s="71">
        <v>0.99199999999999999</v>
      </c>
    </row>
    <row r="6" spans="1:17" x14ac:dyDescent="0.2">
      <c r="A6" s="57" t="s">
        <v>51</v>
      </c>
      <c r="B6" s="44">
        <v>83.424589926529379</v>
      </c>
      <c r="C6" s="58">
        <v>6.9579626282048924E-3</v>
      </c>
      <c r="D6" s="58">
        <v>3.8437499999999999E-2</v>
      </c>
      <c r="E6" s="69">
        <v>14.710329038129156</v>
      </c>
      <c r="F6" s="69">
        <v>1.68</v>
      </c>
      <c r="G6" s="69">
        <v>38.519472536860199</v>
      </c>
      <c r="H6" s="69">
        <v>235.04</v>
      </c>
      <c r="I6" s="74">
        <v>427</v>
      </c>
      <c r="J6" s="73">
        <v>4.9000000000000004</v>
      </c>
      <c r="K6" s="69">
        <v>6.02</v>
      </c>
      <c r="L6" s="73">
        <v>53.2</v>
      </c>
      <c r="M6" s="71">
        <v>77.107358795241623</v>
      </c>
      <c r="N6" s="71">
        <v>8.2799999999999994</v>
      </c>
      <c r="O6" s="71">
        <v>49.773890000000002</v>
      </c>
      <c r="P6" s="71">
        <v>0.93300000000000005</v>
      </c>
    </row>
    <row r="7" spans="1:17" x14ac:dyDescent="0.2">
      <c r="A7" s="57" t="s">
        <v>168</v>
      </c>
      <c r="B7" s="44">
        <v>22.176469106645524</v>
      </c>
      <c r="C7" s="58">
        <v>4.9491046249512706E-2</v>
      </c>
      <c r="D7" s="58">
        <v>0.29168750000000004</v>
      </c>
      <c r="E7" s="69">
        <v>0.28652290765415916</v>
      </c>
      <c r="F7" s="69">
        <v>-1.03</v>
      </c>
      <c r="G7" s="69">
        <v>15.117596061275169</v>
      </c>
      <c r="H7" s="69">
        <v>14.614000000000001</v>
      </c>
      <c r="I7" s="74">
        <v>400</v>
      </c>
      <c r="J7" s="73">
        <v>6.7</v>
      </c>
      <c r="K7" s="69">
        <v>1.97</v>
      </c>
      <c r="L7" s="73">
        <v>23.03</v>
      </c>
      <c r="M7" s="71">
        <v>22.89467201299377</v>
      </c>
      <c r="N7" s="71">
        <v>2.8</v>
      </c>
      <c r="O7" s="71">
        <v>26.300059999999998</v>
      </c>
      <c r="P7" s="71">
        <v>5.2999999999999999E-2</v>
      </c>
    </row>
    <row r="8" spans="1:17" x14ac:dyDescent="0.2">
      <c r="A8" s="57" t="s">
        <v>159</v>
      </c>
      <c r="B8" s="44">
        <v>26.882071735192337</v>
      </c>
      <c r="C8" s="58">
        <v>2.887633162441516E-2</v>
      </c>
      <c r="D8" s="58">
        <v>4.4312500000000005E-2</v>
      </c>
      <c r="E8" s="69">
        <v>0.20452650762938976</v>
      </c>
      <c r="F8" s="69">
        <v>0.81</v>
      </c>
      <c r="G8" s="69">
        <v>26.710550712552362</v>
      </c>
      <c r="H8" s="69">
        <v>40.4</v>
      </c>
      <c r="I8" s="74">
        <v>420</v>
      </c>
      <c r="J8" s="73">
        <v>7.6</v>
      </c>
      <c r="K8" s="69">
        <v>4.2</v>
      </c>
      <c r="L8" s="73">
        <v>26.08</v>
      </c>
      <c r="M8" s="71">
        <v>39.006840671581635</v>
      </c>
      <c r="N8" s="71">
        <v>1.99</v>
      </c>
      <c r="O8" s="71">
        <v>40.045940000000002</v>
      </c>
      <c r="P8" s="71">
        <v>8.8999999999999996E-2</v>
      </c>
    </row>
    <row r="9" spans="1:17" x14ac:dyDescent="0.2">
      <c r="A9" s="57" t="s">
        <v>63</v>
      </c>
      <c r="B9" s="44">
        <v>78.194064045083152</v>
      </c>
      <c r="C9" s="58">
        <v>6.587815001636621E-2</v>
      </c>
      <c r="D9" s="58">
        <v>4.2000000000000003E-2</v>
      </c>
      <c r="E9" s="69">
        <v>27.718644531322838</v>
      </c>
      <c r="F9" s="69">
        <v>1.24</v>
      </c>
      <c r="G9" s="69">
        <v>53.900802436679896</v>
      </c>
      <c r="H9" s="69">
        <v>81.92</v>
      </c>
      <c r="I9" s="74">
        <v>438</v>
      </c>
      <c r="J9" s="73">
        <v>5.8</v>
      </c>
      <c r="K9" s="69">
        <v>6.6</v>
      </c>
      <c r="L9" s="73">
        <v>49.9</v>
      </c>
      <c r="M9" s="71">
        <v>72.429635321384438</v>
      </c>
      <c r="N9" s="71">
        <v>7.64</v>
      </c>
      <c r="O9" s="71">
        <v>35.669220000000003</v>
      </c>
      <c r="P9" s="71">
        <v>0.97299999999999998</v>
      </c>
    </row>
    <row r="10" spans="1:17" x14ac:dyDescent="0.2">
      <c r="A10" s="57" t="s">
        <v>156</v>
      </c>
      <c r="B10" s="44">
        <v>22.198740852480881</v>
      </c>
      <c r="C10" s="58">
        <v>3.1806497090712683E-2</v>
      </c>
      <c r="D10" s="58">
        <v>6.4687499999999995E-2</v>
      </c>
      <c r="E10" s="69">
        <v>1.5760030680399797</v>
      </c>
      <c r="F10" s="69">
        <v>0.77</v>
      </c>
      <c r="G10" s="69">
        <v>12.832889551083696</v>
      </c>
      <c r="H10" s="69">
        <v>19.13</v>
      </c>
      <c r="I10" s="74">
        <v>405</v>
      </c>
      <c r="J10" s="73">
        <v>13.5</v>
      </c>
      <c r="K10" s="69">
        <v>3.49</v>
      </c>
      <c r="L10" s="73">
        <v>27.01</v>
      </c>
      <c r="M10" s="71">
        <v>36.638468528770026</v>
      </c>
      <c r="N10" s="71">
        <v>5</v>
      </c>
      <c r="O10" s="71">
        <v>9.6424900000000004</v>
      </c>
      <c r="P10" s="71">
        <v>0.42599999999999999</v>
      </c>
    </row>
    <row r="11" spans="1:17" x14ac:dyDescent="0.2">
      <c r="A11" s="57" t="s">
        <v>166</v>
      </c>
      <c r="B11" s="44">
        <v>20.237395233856684</v>
      </c>
      <c r="C11" s="58">
        <v>3.3571413100649018E-2</v>
      </c>
      <c r="D11" s="58">
        <v>0.16818750000000002</v>
      </c>
      <c r="E11" s="69">
        <v>4.8673385858636484</v>
      </c>
      <c r="F11" s="69">
        <v>-0.16</v>
      </c>
      <c r="G11" s="69">
        <v>4.5827659010301005</v>
      </c>
      <c r="H11" s="69">
        <v>25.13</v>
      </c>
      <c r="I11" s="74">
        <v>427</v>
      </c>
      <c r="J11" s="73">
        <v>16</v>
      </c>
      <c r="K11" s="69">
        <v>2.81</v>
      </c>
      <c r="L11" s="73">
        <v>33.6</v>
      </c>
      <c r="M11" s="71">
        <v>27.712152378967915</v>
      </c>
      <c r="N11" s="71">
        <v>6.68</v>
      </c>
      <c r="O11" s="71">
        <v>6.5247580000000003</v>
      </c>
      <c r="P11" s="71">
        <v>0.81399999999999995</v>
      </c>
    </row>
    <row r="12" spans="1:17" x14ac:dyDescent="0.2">
      <c r="A12" s="57" t="s">
        <v>148</v>
      </c>
      <c r="B12" s="44">
        <v>28.308134926449007</v>
      </c>
      <c r="C12" s="58">
        <v>6.2414927219898851E-2</v>
      </c>
      <c r="D12" s="58">
        <v>8.6874999999999994E-2</v>
      </c>
      <c r="E12" s="69">
        <v>2.7467116231964526</v>
      </c>
      <c r="F12" s="69">
        <v>0.62</v>
      </c>
      <c r="G12" s="69">
        <v>34.552203273696591</v>
      </c>
      <c r="H12" s="69">
        <v>29.15</v>
      </c>
      <c r="I12" s="74">
        <v>420</v>
      </c>
      <c r="J12" s="73">
        <v>8.9</v>
      </c>
      <c r="K12" s="69">
        <v>3.64</v>
      </c>
      <c r="L12" s="73">
        <v>39</v>
      </c>
      <c r="M12" s="71">
        <v>53.422222773666924</v>
      </c>
      <c r="N12" s="71">
        <v>6.41</v>
      </c>
      <c r="O12" s="71">
        <v>17.093260000000001</v>
      </c>
      <c r="P12" s="71">
        <v>0.77500000000000002</v>
      </c>
    </row>
    <row r="13" spans="1:17" x14ac:dyDescent="0.2">
      <c r="A13" s="57" t="s">
        <v>87</v>
      </c>
      <c r="B13" s="44">
        <v>62.621184766881548</v>
      </c>
      <c r="C13" s="58">
        <v>2.9560218459972178E-2</v>
      </c>
      <c r="D13" s="58">
        <v>5.4312499999999986E-2</v>
      </c>
      <c r="E13" s="69">
        <v>67.851545066822922</v>
      </c>
      <c r="F13" s="69">
        <v>0.55000000000000004</v>
      </c>
      <c r="G13" s="69">
        <v>16.219736133496507</v>
      </c>
      <c r="H13" s="69">
        <v>114.33</v>
      </c>
      <c r="I13" s="74">
        <v>431</v>
      </c>
      <c r="J13" s="73">
        <v>5.3</v>
      </c>
      <c r="K13" s="69">
        <v>8.08</v>
      </c>
      <c r="L13" s="73">
        <v>53.8</v>
      </c>
      <c r="M13" s="71">
        <v>140.29458576597497</v>
      </c>
      <c r="N13" s="71">
        <v>8.69</v>
      </c>
      <c r="O13" s="71">
        <v>46.693019999999997</v>
      </c>
      <c r="P13" s="71">
        <v>0.96799999999999997</v>
      </c>
    </row>
    <row r="14" spans="1:17" x14ac:dyDescent="0.2">
      <c r="A14" s="57" t="s">
        <v>146</v>
      </c>
      <c r="B14" s="44">
        <v>30.511905897780377</v>
      </c>
      <c r="C14" s="58">
        <v>6.6976349224360854E-2</v>
      </c>
      <c r="D14" s="58">
        <v>7.8874999999999987E-2</v>
      </c>
      <c r="E14" s="69">
        <v>9.5868639252745229</v>
      </c>
      <c r="F14" s="69">
        <v>-0.3</v>
      </c>
      <c r="G14" s="69">
        <v>2.283474456943793</v>
      </c>
      <c r="H14" s="69">
        <v>21.693999999999999</v>
      </c>
      <c r="I14" s="74">
        <v>399</v>
      </c>
      <c r="J14" s="73">
        <v>14.9</v>
      </c>
      <c r="K14" s="69">
        <v>4.28</v>
      </c>
      <c r="L14" s="73">
        <v>33.299999999999997</v>
      </c>
      <c r="M14" s="71">
        <v>43.238100964691533</v>
      </c>
      <c r="N14" s="71">
        <v>7.98</v>
      </c>
      <c r="O14" s="71">
        <v>12.90272</v>
      </c>
      <c r="P14" s="71">
        <v>0.95699999999999996</v>
      </c>
    </row>
    <row r="15" spans="1:17" x14ac:dyDescent="0.2">
      <c r="A15" s="57" t="s">
        <v>172</v>
      </c>
      <c r="B15" s="44">
        <v>11.506594150039909</v>
      </c>
      <c r="C15" s="58">
        <v>2.3471379228100518E-2</v>
      </c>
      <c r="D15" s="58">
        <v>0.11931249999999999</v>
      </c>
      <c r="E15" s="69">
        <v>8.6493989767557142</v>
      </c>
      <c r="F15" s="69">
        <v>1.25</v>
      </c>
      <c r="G15" s="69">
        <v>12.712460671230616</v>
      </c>
      <c r="H15" s="69">
        <v>90.896000000000001</v>
      </c>
      <c r="I15" s="74">
        <v>403</v>
      </c>
      <c r="J15" s="73">
        <v>17.399999999999999</v>
      </c>
      <c r="K15" s="69">
        <v>3.71</v>
      </c>
      <c r="L15" s="73">
        <v>55.3</v>
      </c>
      <c r="M15" s="71">
        <v>55.11352134119354</v>
      </c>
      <c r="N15" s="71">
        <v>2.12</v>
      </c>
      <c r="O15" s="71">
        <v>63.489469999999997</v>
      </c>
      <c r="P15" s="71">
        <v>0.23699999999999999</v>
      </c>
    </row>
    <row r="16" spans="1:17" x14ac:dyDescent="0.2">
      <c r="A16" s="57" t="s">
        <v>169</v>
      </c>
      <c r="B16" s="44">
        <v>16.288042013714463</v>
      </c>
      <c r="C16" s="58">
        <v>3.9822203960501977E-2</v>
      </c>
      <c r="D16" s="58">
        <v>0.16037499999999999</v>
      </c>
      <c r="E16" s="69">
        <v>1.2982494366929742</v>
      </c>
      <c r="F16" s="69">
        <v>-0.13</v>
      </c>
      <c r="G16" s="69">
        <v>5.7708036399178253</v>
      </c>
      <c r="H16" s="69">
        <v>9.5648999999999997</v>
      </c>
      <c r="I16" s="74">
        <v>391</v>
      </c>
      <c r="J16" s="73">
        <v>15.4</v>
      </c>
      <c r="K16" s="69">
        <v>1.91</v>
      </c>
      <c r="L16" s="73">
        <v>29.04</v>
      </c>
      <c r="M16" s="71">
        <v>14.609170074392052</v>
      </c>
      <c r="N16" s="71">
        <v>6.55</v>
      </c>
      <c r="O16" s="71">
        <v>4.5394740000000002</v>
      </c>
      <c r="P16" s="71">
        <v>0.75700000000000001</v>
      </c>
    </row>
    <row r="17" spans="1:26" x14ac:dyDescent="0.2">
      <c r="A17" s="57" t="s">
        <v>150</v>
      </c>
      <c r="B17" s="44">
        <v>23.079730293340049</v>
      </c>
      <c r="C17" s="58">
        <v>5.5520386144656243E-2</v>
      </c>
      <c r="D17" s="58">
        <v>9.3187499999999993E-2</v>
      </c>
      <c r="E17" s="69">
        <v>0.42416658352693015</v>
      </c>
      <c r="F17" s="69">
        <v>0.35</v>
      </c>
      <c r="G17" s="69">
        <v>20.24341284259814</v>
      </c>
      <c r="H17" s="69">
        <v>2.54</v>
      </c>
      <c r="I17" s="74">
        <v>398</v>
      </c>
      <c r="J17" s="73">
        <v>14.8</v>
      </c>
      <c r="K17" s="69">
        <v>2.57</v>
      </c>
      <c r="L17" s="73">
        <v>27.09</v>
      </c>
      <c r="M17" s="71">
        <v>158.17299241290522</v>
      </c>
      <c r="N17" s="71">
        <v>8.2899999999999991</v>
      </c>
      <c r="O17" s="69">
        <v>6</v>
      </c>
      <c r="P17" s="71">
        <v>0.94299999999999995</v>
      </c>
    </row>
    <row r="18" spans="1:26" x14ac:dyDescent="0.2">
      <c r="A18" s="57" t="s">
        <v>119</v>
      </c>
      <c r="B18" s="44">
        <v>40.507390123805642</v>
      </c>
      <c r="C18" s="58">
        <v>3.6561642912100331E-2</v>
      </c>
      <c r="D18" s="58">
        <v>5.112499999999999E-2</v>
      </c>
      <c r="E18" s="69">
        <v>5.7656369955389568</v>
      </c>
      <c r="F18" s="69">
        <v>0.89</v>
      </c>
      <c r="G18" s="69">
        <v>29.194597369844047</v>
      </c>
      <c r="H18" s="69">
        <v>36.32</v>
      </c>
      <c r="I18" s="74">
        <v>435</v>
      </c>
      <c r="J18" s="73">
        <v>7.9</v>
      </c>
      <c r="K18" s="69">
        <v>3.72</v>
      </c>
      <c r="L18" s="73">
        <v>37.1</v>
      </c>
      <c r="M18" s="71">
        <v>43.230327316111627</v>
      </c>
      <c r="N18" s="71">
        <v>6.5</v>
      </c>
      <c r="O18" s="71">
        <v>13.57521</v>
      </c>
      <c r="P18" s="71">
        <v>0.83</v>
      </c>
    </row>
    <row r="19" spans="1:26" x14ac:dyDescent="0.2">
      <c r="A19" s="57" t="s">
        <v>268</v>
      </c>
      <c r="B19" s="44">
        <v>51.214341830997526</v>
      </c>
      <c r="C19" s="58">
        <v>3.8464909821012375E-2</v>
      </c>
      <c r="D19" s="58">
        <v>3.2000000000000001E-2</v>
      </c>
      <c r="E19" s="69">
        <v>2.4734363273471645</v>
      </c>
      <c r="F19" s="69">
        <v>1.75</v>
      </c>
      <c r="G19" s="69">
        <v>62.48931578128559</v>
      </c>
      <c r="H19" s="69">
        <v>79.22</v>
      </c>
      <c r="I19" s="74">
        <v>435</v>
      </c>
      <c r="J19" s="73">
        <v>5.9</v>
      </c>
      <c r="K19" s="69">
        <v>5.47</v>
      </c>
      <c r="L19" s="73">
        <v>44.8</v>
      </c>
      <c r="M19" s="71">
        <v>58.519151635411411</v>
      </c>
      <c r="N19" s="71">
        <v>7.97</v>
      </c>
      <c r="O19" s="71">
        <v>27.31138</v>
      </c>
      <c r="P19" s="71">
        <v>0.90700000000000003</v>
      </c>
    </row>
    <row r="20" spans="1:26" x14ac:dyDescent="0.2">
      <c r="A20" s="57" t="s">
        <v>69</v>
      </c>
      <c r="B20" s="44">
        <v>74.519720505529136</v>
      </c>
      <c r="C20" s="58">
        <v>1.3625351801315189E-2</v>
      </c>
      <c r="D20" s="58">
        <v>4.0062500000000008E-2</v>
      </c>
      <c r="E20" s="69">
        <v>25.5113259596801</v>
      </c>
      <c r="F20" s="69">
        <v>1.18</v>
      </c>
      <c r="G20" s="69">
        <v>37.87692392016416</v>
      </c>
      <c r="H20" s="69">
        <v>240.01</v>
      </c>
      <c r="I20" s="74">
        <v>434</v>
      </c>
      <c r="J20" s="73">
        <v>3.7</v>
      </c>
      <c r="K20" s="69">
        <v>6.93</v>
      </c>
      <c r="L20" s="73">
        <v>58.7</v>
      </c>
      <c r="M20" s="71">
        <v>56.432715442363566</v>
      </c>
      <c r="N20" s="71">
        <v>9.2799999999999994</v>
      </c>
      <c r="O20" s="71">
        <v>73.866470000000007</v>
      </c>
      <c r="P20" s="71">
        <v>0.998</v>
      </c>
    </row>
    <row r="21" spans="1:26" x14ac:dyDescent="0.2">
      <c r="A21" s="57" t="s">
        <v>279</v>
      </c>
      <c r="B21" s="44">
        <v>23.098065961728476</v>
      </c>
      <c r="C21" s="58">
        <v>2.7054083312209293E-2</v>
      </c>
      <c r="D21" s="58">
        <v>0.24393749999999997</v>
      </c>
      <c r="E21" s="69">
        <v>0.37193196853475086</v>
      </c>
      <c r="F21" s="69">
        <v>-0.04</v>
      </c>
      <c r="G21" s="69">
        <v>6.2939583921281113</v>
      </c>
      <c r="H21" s="69">
        <v>9.5399999999999991</v>
      </c>
      <c r="I21" s="74">
        <v>400</v>
      </c>
      <c r="J21" s="73">
        <v>10.1</v>
      </c>
      <c r="K21" s="69">
        <v>1.78</v>
      </c>
      <c r="L21" s="73">
        <v>24.02</v>
      </c>
      <c r="M21" s="71">
        <v>15.951228500128924</v>
      </c>
      <c r="N21" s="71">
        <v>2.93</v>
      </c>
      <c r="O21" s="71">
        <v>7.3333329999999997</v>
      </c>
      <c r="P21" s="71">
        <v>0.35299999999999998</v>
      </c>
    </row>
    <row r="22" spans="1:26" x14ac:dyDescent="0.2">
      <c r="A22" s="57" t="s">
        <v>138</v>
      </c>
      <c r="B22" s="44">
        <v>39.961740904440333</v>
      </c>
      <c r="C22" s="58">
        <v>8.1448726716146391E-2</v>
      </c>
      <c r="D22" s="58">
        <v>3.4812499999999996E-2</v>
      </c>
      <c r="E22" s="69">
        <v>4.1512231282431431</v>
      </c>
      <c r="F22" s="69">
        <v>0.85</v>
      </c>
      <c r="G22" s="69">
        <v>48.287475902704749</v>
      </c>
      <c r="H22" s="69">
        <v>21.48</v>
      </c>
      <c r="I22" s="74">
        <v>425</v>
      </c>
      <c r="J22" s="73">
        <v>4.5</v>
      </c>
      <c r="K22" s="69">
        <v>7.16</v>
      </c>
      <c r="L22" s="73">
        <v>53.4</v>
      </c>
      <c r="M22" s="71">
        <v>66.053206078576721</v>
      </c>
      <c r="N22" s="71">
        <v>7.96</v>
      </c>
      <c r="O22" s="71">
        <v>33.943730000000002</v>
      </c>
      <c r="P22" s="71">
        <v>0.98199999999999998</v>
      </c>
    </row>
    <row r="23" spans="1:26" x14ac:dyDescent="0.2">
      <c r="A23" s="57" t="s">
        <v>81</v>
      </c>
      <c r="B23" s="44">
        <v>66.771362503557299</v>
      </c>
      <c r="C23" s="58">
        <v>2.9805673404021543E-2</v>
      </c>
      <c r="D23" s="58">
        <v>2.6624999999999992E-2</v>
      </c>
      <c r="E23" s="69">
        <v>3.6563820437565262</v>
      </c>
      <c r="F23" s="69">
        <v>1.36</v>
      </c>
      <c r="G23" s="69">
        <v>20.919999662173705</v>
      </c>
      <c r="H23" s="69">
        <v>251.91</v>
      </c>
      <c r="I23" s="74">
        <v>443</v>
      </c>
      <c r="J23" s="73">
        <v>3.9</v>
      </c>
      <c r="K23" s="69">
        <v>5.84</v>
      </c>
      <c r="L23" s="73">
        <v>61.2</v>
      </c>
      <c r="M23" s="71">
        <v>148.10793821677686</v>
      </c>
      <c r="N23" s="71">
        <v>9.3000000000000007</v>
      </c>
      <c r="O23" s="71">
        <v>68.359989999999996</v>
      </c>
      <c r="P23" s="71">
        <v>0.99199999999999999</v>
      </c>
    </row>
    <row r="24" spans="1:26" x14ac:dyDescent="0.2">
      <c r="A24" s="57" t="s">
        <v>60</v>
      </c>
      <c r="B24" s="44">
        <v>80.023310972548614</v>
      </c>
      <c r="C24" s="58">
        <v>1.7451402530781594E-2</v>
      </c>
      <c r="D24" s="58">
        <v>4.206250000000001E-2</v>
      </c>
      <c r="E24" s="69">
        <v>58.800086927035139</v>
      </c>
      <c r="F24" s="69">
        <v>1.34</v>
      </c>
      <c r="G24" s="69">
        <v>20.596718888467599</v>
      </c>
      <c r="H24" s="69">
        <v>217.26</v>
      </c>
      <c r="I24" s="74">
        <v>434</v>
      </c>
      <c r="J24" s="73">
        <v>5.0999999999999996</v>
      </c>
      <c r="K24" s="69">
        <v>4.5999999999999996</v>
      </c>
      <c r="L24" s="73">
        <v>56</v>
      </c>
      <c r="M24" s="71">
        <v>66.726683850938372</v>
      </c>
      <c r="N24" s="71">
        <v>8.07</v>
      </c>
      <c r="O24" s="71">
        <v>26.256270000000001</v>
      </c>
      <c r="P24" s="71">
        <v>0.96299999999999997</v>
      </c>
    </row>
    <row r="25" spans="1:26" x14ac:dyDescent="0.2">
      <c r="A25" s="57" t="s">
        <v>165</v>
      </c>
      <c r="B25" s="44">
        <v>16.339863420414485</v>
      </c>
      <c r="C25" s="58">
        <v>8.69187186169052E-2</v>
      </c>
      <c r="D25" s="58">
        <v>0.11987500000000001</v>
      </c>
      <c r="E25" s="42">
        <v>0.3589391991155565</v>
      </c>
      <c r="F25" s="45">
        <v>0.06</v>
      </c>
      <c r="G25" s="47">
        <v>10.038225033608612</v>
      </c>
      <c r="H25" s="47">
        <v>23.34</v>
      </c>
      <c r="I25" s="60">
        <v>406</v>
      </c>
      <c r="J25" s="75">
        <v>11.8</v>
      </c>
      <c r="K25" s="42">
        <v>2.1800000000000002</v>
      </c>
      <c r="L25" s="75">
        <v>29.09</v>
      </c>
      <c r="M25" s="63">
        <v>34.782950225380745</v>
      </c>
      <c r="N25" s="63">
        <v>5.2</v>
      </c>
      <c r="O25" s="63">
        <v>9.0171709999999994</v>
      </c>
      <c r="P25" s="63">
        <v>0.76800000000000002</v>
      </c>
    </row>
    <row r="26" spans="1:26" x14ac:dyDescent="0.2">
      <c r="A26" s="57" t="s">
        <v>78</v>
      </c>
      <c r="B26" s="44">
        <v>66.502728372379963</v>
      </c>
      <c r="C26" s="58">
        <v>2.0527400307706292E-2</v>
      </c>
      <c r="D26" s="58">
        <v>3.9750000000000001E-2</v>
      </c>
      <c r="E26" s="42">
        <v>25.460221388888407</v>
      </c>
      <c r="F26" s="45">
        <v>1.94</v>
      </c>
      <c r="G26" s="47">
        <v>36.769331156603883</v>
      </c>
      <c r="H26" s="47">
        <v>159.5</v>
      </c>
      <c r="I26" s="60">
        <v>427</v>
      </c>
      <c r="J26" s="47">
        <v>3.8</v>
      </c>
      <c r="K26" s="42">
        <v>4.7</v>
      </c>
      <c r="L26" s="47">
        <v>58.8</v>
      </c>
      <c r="M26" s="63">
        <v>61.971458072807913</v>
      </c>
      <c r="N26" s="63">
        <v>8.8000000000000007</v>
      </c>
      <c r="O26" s="63">
        <v>41.610210000000002</v>
      </c>
      <c r="P26" s="63">
        <v>0.99299999999999999</v>
      </c>
    </row>
    <row r="27" spans="1:26" x14ac:dyDescent="0.2">
      <c r="A27" s="57" t="s">
        <v>128</v>
      </c>
      <c r="B27" s="44">
        <v>46.267902006411951</v>
      </c>
      <c r="C27" s="58">
        <v>1.479258086033013E-2</v>
      </c>
      <c r="D27" s="58">
        <v>4.1000000000000009E-2</v>
      </c>
      <c r="E27" s="42">
        <v>4.787763488033173</v>
      </c>
      <c r="F27" s="45">
        <v>0.3</v>
      </c>
      <c r="G27" s="47">
        <v>13.66277749088502</v>
      </c>
      <c r="H27" s="47">
        <v>43.02</v>
      </c>
      <c r="I27" s="60">
        <v>414</v>
      </c>
      <c r="J27" s="47">
        <v>8.3000000000000007</v>
      </c>
      <c r="K27" s="42">
        <v>4.12</v>
      </c>
      <c r="L27" s="47">
        <v>37.5</v>
      </c>
      <c r="M27" s="63">
        <v>47.528963964302349</v>
      </c>
      <c r="N27" s="63">
        <v>8.14</v>
      </c>
      <c r="O27" s="63">
        <v>8.4471959999999999</v>
      </c>
      <c r="P27" s="63">
        <v>0.84299999999999997</v>
      </c>
    </row>
    <row r="28" spans="1:26" x14ac:dyDescent="0.2">
      <c r="A28" s="57" t="s">
        <v>131</v>
      </c>
      <c r="B28" s="44">
        <v>41.895338109183008</v>
      </c>
      <c r="C28" s="58">
        <v>0.14820615099424667</v>
      </c>
      <c r="D28" s="58">
        <v>5.1687500000000004E-2</v>
      </c>
      <c r="E28" s="42">
        <v>2.8868615059742946</v>
      </c>
      <c r="F28" s="45">
        <v>1.52</v>
      </c>
      <c r="G28" s="47">
        <v>75.451124930467898</v>
      </c>
      <c r="H28" s="47">
        <v>48.53</v>
      </c>
      <c r="I28" s="60">
        <v>422</v>
      </c>
      <c r="J28" s="47">
        <v>7.7</v>
      </c>
      <c r="K28" s="45">
        <v>3.67</v>
      </c>
      <c r="L28" s="47">
        <v>41.3</v>
      </c>
      <c r="M28" s="63">
        <v>43.974918490124381</v>
      </c>
      <c r="N28" s="63">
        <v>6.72</v>
      </c>
      <c r="O28" s="63">
        <v>27.15409</v>
      </c>
      <c r="P28" s="63">
        <v>0.57299999999999995</v>
      </c>
    </row>
    <row r="29" spans="1:26" x14ac:dyDescent="0.2">
      <c r="A29" s="57" t="s">
        <v>175</v>
      </c>
      <c r="B29" s="44">
        <v>11.447792704143328</v>
      </c>
      <c r="C29" s="58">
        <v>1.8986183085696617E-2</v>
      </c>
      <c r="D29" s="58">
        <v>0.28675</v>
      </c>
      <c r="E29" s="42">
        <v>2.1864820488343484</v>
      </c>
      <c r="F29" s="45">
        <v>-0.09</v>
      </c>
      <c r="G29" s="47">
        <v>7.0129342593435728</v>
      </c>
      <c r="H29" s="47">
        <v>6.8689999999999998</v>
      </c>
      <c r="I29" s="60">
        <v>415</v>
      </c>
      <c r="J29" s="47">
        <v>11.6</v>
      </c>
      <c r="K29" s="45">
        <v>1.66</v>
      </c>
      <c r="L29" s="47">
        <v>30.03</v>
      </c>
      <c r="M29" s="63">
        <v>9.934344334144722</v>
      </c>
      <c r="N29" s="63">
        <v>6.53</v>
      </c>
      <c r="O29" s="63">
        <v>4.6373189999999997</v>
      </c>
      <c r="P29" s="63">
        <v>0.39</v>
      </c>
    </row>
    <row r="30" spans="1:26" x14ac:dyDescent="0.2">
      <c r="A30" s="57" t="s">
        <v>42</v>
      </c>
      <c r="B30" s="44">
        <v>93.315770816498755</v>
      </c>
      <c r="C30" s="58">
        <v>0.18425857762337725</v>
      </c>
      <c r="D30" s="58">
        <v>3.7749999999999999E-2</v>
      </c>
      <c r="E30" s="42">
        <v>29.83660254468343</v>
      </c>
      <c r="F30" s="45">
        <v>1.62</v>
      </c>
      <c r="G30" s="47">
        <v>88.386960985582206</v>
      </c>
      <c r="H30" s="47">
        <v>213.499</v>
      </c>
      <c r="I30" s="60">
        <v>437</v>
      </c>
      <c r="J30" s="47">
        <v>3.1</v>
      </c>
      <c r="K30" s="45">
        <v>5.01</v>
      </c>
      <c r="L30" s="47">
        <v>50.4</v>
      </c>
      <c r="M30" s="63">
        <v>55.876756096637379</v>
      </c>
      <c r="N30" s="63">
        <v>9.19</v>
      </c>
      <c r="O30" s="45">
        <v>75</v>
      </c>
      <c r="P30" s="63">
        <v>0.98399999999999999</v>
      </c>
    </row>
    <row r="31" spans="1:26" x14ac:dyDescent="0.2">
      <c r="A31" s="57" t="s">
        <v>93</v>
      </c>
      <c r="B31" s="44">
        <v>52.130311879376819</v>
      </c>
      <c r="C31" s="58">
        <v>3.8604619374971748E-2</v>
      </c>
      <c r="D31" s="58">
        <v>4.0687499999999995E-2</v>
      </c>
      <c r="E31" s="42">
        <v>26.626905100589312</v>
      </c>
      <c r="F31" s="45">
        <v>1.31</v>
      </c>
      <c r="G31" s="47">
        <v>21.179839658297325</v>
      </c>
      <c r="H31" s="47">
        <v>171.33</v>
      </c>
      <c r="I31" s="60">
        <v>396</v>
      </c>
      <c r="J31" s="47">
        <v>3.9</v>
      </c>
      <c r="K31" s="45">
        <v>5.55</v>
      </c>
      <c r="L31" s="47">
        <v>54.3</v>
      </c>
      <c r="M31" s="63">
        <v>64.701684108920944</v>
      </c>
      <c r="N31" s="63">
        <v>7.8</v>
      </c>
      <c r="O31" s="45">
        <v>40</v>
      </c>
      <c r="P31" s="63">
        <v>0.90800000000000003</v>
      </c>
    </row>
    <row r="32" spans="1:26" ht="15" x14ac:dyDescent="0.25">
      <c r="A32" s="57" t="s">
        <v>75</v>
      </c>
      <c r="B32" s="44">
        <v>68.729129244723325</v>
      </c>
      <c r="C32" s="58">
        <v>1.0778292184798517E-2</v>
      </c>
      <c r="D32" s="58">
        <v>3.5062499999999996E-2</v>
      </c>
      <c r="E32" s="42">
        <v>11.943019000143536</v>
      </c>
      <c r="F32" s="45">
        <v>1.35</v>
      </c>
      <c r="G32" s="47">
        <v>18.939987861037501</v>
      </c>
      <c r="H32" s="47">
        <v>152.76</v>
      </c>
      <c r="I32" s="60">
        <v>414</v>
      </c>
      <c r="J32" s="47">
        <v>5.7</v>
      </c>
      <c r="K32" s="45">
        <v>4.41</v>
      </c>
      <c r="L32" s="47">
        <v>46.6</v>
      </c>
      <c r="M32" s="63">
        <v>49.251079952674338</v>
      </c>
      <c r="N32" s="63">
        <v>7.69</v>
      </c>
      <c r="O32" s="63">
        <v>26.553840000000001</v>
      </c>
      <c r="P32" s="63">
        <v>0.88400000000000001</v>
      </c>
      <c r="R32"/>
      <c r="S32"/>
      <c r="T32"/>
      <c r="U32"/>
      <c r="V32"/>
      <c r="W32"/>
      <c r="X32"/>
      <c r="Y32"/>
      <c r="Z32"/>
    </row>
    <row r="33" spans="1:26" ht="15" x14ac:dyDescent="0.25">
      <c r="A33" s="57" t="s">
        <v>122</v>
      </c>
      <c r="B33" s="44">
        <v>44.460465049453397</v>
      </c>
      <c r="C33" s="58">
        <v>4.7375630601091687E-3</v>
      </c>
      <c r="D33" s="58">
        <v>2.8374999999999994E-2</v>
      </c>
      <c r="E33" s="42">
        <v>53.768549865142816</v>
      </c>
      <c r="F33" s="45">
        <v>2.2599999999999998</v>
      </c>
      <c r="G33" s="47">
        <v>16.084865299029129</v>
      </c>
      <c r="H33" s="47">
        <v>197.57900000000001</v>
      </c>
      <c r="I33" s="60">
        <v>352</v>
      </c>
      <c r="J33" s="47">
        <v>3.7</v>
      </c>
      <c r="K33" s="45">
        <v>4.6500000000000004</v>
      </c>
      <c r="L33" s="47">
        <v>54.6</v>
      </c>
      <c r="M33" s="63">
        <v>75.48795509295941</v>
      </c>
      <c r="N33" s="63">
        <v>8.4</v>
      </c>
      <c r="O33" s="63">
        <v>33.70288</v>
      </c>
      <c r="P33" s="63">
        <v>0.94799999999999995</v>
      </c>
      <c r="R33"/>
      <c r="S33"/>
      <c r="T33"/>
      <c r="U33"/>
      <c r="V33"/>
      <c r="W33"/>
      <c r="X33"/>
      <c r="Y33"/>
      <c r="Z33"/>
    </row>
    <row r="34" spans="1:26" ht="15" x14ac:dyDescent="0.25">
      <c r="A34" s="57" t="s">
        <v>147</v>
      </c>
      <c r="B34" s="44">
        <v>32.46709582409401</v>
      </c>
      <c r="C34" s="58">
        <v>5.5704536471802603E-2</v>
      </c>
      <c r="D34" s="58">
        <v>0.1501875</v>
      </c>
      <c r="E34" s="42">
        <v>2.2869714572281392</v>
      </c>
      <c r="F34" s="45">
        <v>-0.47</v>
      </c>
      <c r="G34" s="47">
        <v>10.589892087742358</v>
      </c>
      <c r="H34" s="47">
        <v>53.73</v>
      </c>
      <c r="I34" s="60">
        <v>400</v>
      </c>
      <c r="J34" s="47">
        <v>12.7</v>
      </c>
      <c r="K34" s="45">
        <v>5.99</v>
      </c>
      <c r="L34" s="47">
        <v>26.07</v>
      </c>
      <c r="M34" s="63">
        <v>52.301958805573719</v>
      </c>
      <c r="N34" s="63">
        <v>3.08</v>
      </c>
      <c r="O34" s="63">
        <v>22.80564</v>
      </c>
      <c r="P34" s="63">
        <v>0.25900000000000001</v>
      </c>
      <c r="R34"/>
      <c r="S34"/>
      <c r="T34"/>
      <c r="U34"/>
      <c r="V34"/>
      <c r="W34"/>
      <c r="X34"/>
      <c r="Y34"/>
      <c r="Z34"/>
    </row>
    <row r="35" spans="1:26" x14ac:dyDescent="0.2">
      <c r="A35" s="57" t="s">
        <v>344</v>
      </c>
      <c r="B35" s="44">
        <v>41.367635599009297</v>
      </c>
      <c r="C35" s="58">
        <v>8.4087078034441615E-3</v>
      </c>
      <c r="D35" s="58">
        <v>3.6249999999999998E-2</v>
      </c>
      <c r="E35" s="42">
        <v>42.151246771211895</v>
      </c>
      <c r="F35" s="45">
        <v>2.04</v>
      </c>
      <c r="G35" s="47">
        <v>34.738460669310896</v>
      </c>
      <c r="H35" s="47">
        <v>324.25400000000002</v>
      </c>
      <c r="I35" s="60">
        <v>362</v>
      </c>
      <c r="J35" s="47">
        <v>8.4</v>
      </c>
      <c r="K35" s="45">
        <v>0.17</v>
      </c>
      <c r="L35" s="47">
        <v>58.6</v>
      </c>
      <c r="M35" s="63">
        <v>109.52026828714283</v>
      </c>
      <c r="N35" s="63">
        <v>8.09</v>
      </c>
      <c r="O35" s="63">
        <v>32.931730000000002</v>
      </c>
      <c r="P35" s="63">
        <v>0.88700000000000001</v>
      </c>
    </row>
    <row r="36" spans="1:26" x14ac:dyDescent="0.2">
      <c r="A36" s="57" t="s">
        <v>144</v>
      </c>
      <c r="B36" s="44">
        <v>34.224658522297148</v>
      </c>
      <c r="C36" s="58">
        <v>3.5975926533286226E-2</v>
      </c>
      <c r="D36" s="58">
        <v>5.7687500000000017E-2</v>
      </c>
      <c r="E36" s="42">
        <v>0.34630925007876817</v>
      </c>
      <c r="F36" s="45">
        <v>0.73</v>
      </c>
      <c r="G36" s="47">
        <v>31.792253225869135</v>
      </c>
      <c r="H36" s="47">
        <v>46.08</v>
      </c>
      <c r="I36" s="60">
        <v>405</v>
      </c>
      <c r="J36" s="47">
        <v>8.1</v>
      </c>
      <c r="K36" s="45">
        <v>6.13</v>
      </c>
      <c r="L36" s="47">
        <v>39.700000000000003</v>
      </c>
      <c r="M36" s="63">
        <v>32.504570154876134</v>
      </c>
      <c r="N36" s="63">
        <v>7.38</v>
      </c>
      <c r="O36" s="63">
        <v>22.19023</v>
      </c>
      <c r="P36" s="63">
        <v>0.96799999999999997</v>
      </c>
    </row>
    <row r="37" spans="1:26" x14ac:dyDescent="0.2">
      <c r="A37" s="57" t="s">
        <v>134</v>
      </c>
      <c r="B37" s="44">
        <v>40.107902998199762</v>
      </c>
      <c r="C37" s="58">
        <v>3.221315909291423E-2</v>
      </c>
      <c r="D37" s="58">
        <v>5.0687500000000003E-2</v>
      </c>
      <c r="E37" s="42">
        <v>1.7788973799896977</v>
      </c>
      <c r="F37" s="45">
        <v>0.89</v>
      </c>
      <c r="G37" s="47">
        <v>47.425030247455112</v>
      </c>
      <c r="H37" s="47">
        <v>30.74</v>
      </c>
      <c r="I37" s="60">
        <v>420</v>
      </c>
      <c r="J37" s="47">
        <v>7.5</v>
      </c>
      <c r="K37" s="45">
        <v>5.86</v>
      </c>
      <c r="L37" s="47">
        <v>42</v>
      </c>
      <c r="M37" s="63">
        <v>40.076569854004816</v>
      </c>
      <c r="N37" s="63">
        <v>7.31</v>
      </c>
      <c r="O37" s="63">
        <v>31.695820000000001</v>
      </c>
      <c r="P37" s="63">
        <v>0.94299999999999995</v>
      </c>
    </row>
    <row r="38" spans="1:26" x14ac:dyDescent="0.2">
      <c r="A38" s="57" t="s">
        <v>390</v>
      </c>
      <c r="B38" s="44">
        <v>26.684506352541419</v>
      </c>
      <c r="C38" s="58">
        <v>3.2131499053038012E-2</v>
      </c>
      <c r="D38" s="58">
        <v>8.0687499999999995E-2</v>
      </c>
      <c r="E38" s="42">
        <v>1.1028764804435494</v>
      </c>
      <c r="F38" s="45">
        <v>0.95</v>
      </c>
      <c r="G38" s="47">
        <v>46.231167558334832</v>
      </c>
      <c r="H38" s="47">
        <v>34.909999999999997</v>
      </c>
      <c r="I38" s="60">
        <v>385</v>
      </c>
      <c r="J38" s="47">
        <v>13.9</v>
      </c>
      <c r="K38" s="45">
        <v>4.3</v>
      </c>
      <c r="L38" s="47">
        <v>40.9</v>
      </c>
      <c r="M38" s="63">
        <v>49.323234382020324</v>
      </c>
      <c r="N38" s="63">
        <v>7.29</v>
      </c>
      <c r="O38" s="63">
        <v>19.573499999999999</v>
      </c>
      <c r="P38" s="63">
        <v>0.69099999999999995</v>
      </c>
    </row>
    <row r="39" spans="1:26" x14ac:dyDescent="0.2">
      <c r="A39" s="57" t="s">
        <v>160</v>
      </c>
      <c r="B39" s="44">
        <v>22.963284260202805</v>
      </c>
      <c r="C39" s="58">
        <v>2.5871011458761015E-2</v>
      </c>
      <c r="D39" s="58">
        <v>0.16687499999999997</v>
      </c>
      <c r="E39" s="42">
        <v>3.1539052504721634</v>
      </c>
      <c r="F39" s="45">
        <v>1.03</v>
      </c>
      <c r="G39" s="47">
        <v>32.334429557693348</v>
      </c>
      <c r="H39" s="47">
        <v>10.71</v>
      </c>
      <c r="I39" s="60">
        <v>397</v>
      </c>
      <c r="J39" s="47">
        <v>13.6</v>
      </c>
      <c r="K39" s="45">
        <v>2.62</v>
      </c>
      <c r="L39" s="47">
        <v>31</v>
      </c>
      <c r="M39" s="63">
        <v>22.911056495593733</v>
      </c>
      <c r="N39" s="63">
        <v>5.14</v>
      </c>
      <c r="O39" s="63">
        <v>10.488350000000001</v>
      </c>
      <c r="P39" s="63">
        <v>0.441</v>
      </c>
    </row>
    <row r="40" spans="1:26" x14ac:dyDescent="0.2">
      <c r="A40" s="57" t="s">
        <v>161</v>
      </c>
      <c r="B40" s="44">
        <v>11.180842972564069</v>
      </c>
      <c r="C40" s="58">
        <v>4.1365285983693392E-2</v>
      </c>
      <c r="D40" s="58">
        <v>0.15899999999999997</v>
      </c>
      <c r="E40" s="42">
        <v>0.14303787397189485</v>
      </c>
      <c r="F40" s="45">
        <v>0.14000000000000001</v>
      </c>
      <c r="G40" s="47">
        <v>19.257420488717134</v>
      </c>
      <c r="H40" s="47">
        <v>27.07</v>
      </c>
      <c r="I40" s="60">
        <v>390</v>
      </c>
      <c r="J40" s="47">
        <v>8.5</v>
      </c>
      <c r="K40" s="45">
        <v>1.87</v>
      </c>
      <c r="L40" s="47">
        <v>30.03</v>
      </c>
      <c r="M40" s="63">
        <v>23.016390207704617</v>
      </c>
      <c r="N40" s="63">
        <v>6.23</v>
      </c>
      <c r="O40" s="63">
        <v>14.08897</v>
      </c>
      <c r="P40" s="63">
        <v>0.82899999999999996</v>
      </c>
    </row>
    <row r="41" spans="1:26" x14ac:dyDescent="0.2">
      <c r="A41" s="57" t="s">
        <v>380</v>
      </c>
      <c r="B41" s="44">
        <v>14.223127719247676</v>
      </c>
      <c r="C41" s="58">
        <v>0.12968485644993166</v>
      </c>
      <c r="D41" s="58">
        <v>0.2116875</v>
      </c>
      <c r="E41" s="42">
        <v>1.0197615173275285</v>
      </c>
      <c r="F41" s="45">
        <v>-1.22</v>
      </c>
      <c r="G41" s="47">
        <v>0.58518272653348491</v>
      </c>
      <c r="H41" s="47">
        <v>29.79</v>
      </c>
      <c r="I41" s="60">
        <v>390</v>
      </c>
      <c r="J41" s="47">
        <v>12.4</v>
      </c>
      <c r="K41" s="45">
        <v>7.7</v>
      </c>
      <c r="L41" s="47">
        <v>28.8</v>
      </c>
      <c r="M41" s="63">
        <v>22.734525889359585</v>
      </c>
      <c r="N41" s="63">
        <v>6.48</v>
      </c>
      <c r="O41" s="63">
        <v>25.981349999999999</v>
      </c>
      <c r="P41" s="63">
        <v>0.48399999999999999</v>
      </c>
    </row>
    <row r="42" spans="1:26" x14ac:dyDescent="0.2">
      <c r="A42" s="57" t="s">
        <v>149</v>
      </c>
      <c r="B42" s="44">
        <v>28.330216150363349</v>
      </c>
      <c r="C42" s="58">
        <v>0.14417398145200136</v>
      </c>
      <c r="D42" s="58">
        <v>4.8937500000000009E-2</v>
      </c>
      <c r="E42" s="42">
        <v>5.3626543834948386</v>
      </c>
      <c r="F42" s="45">
        <v>0.35</v>
      </c>
      <c r="G42" s="47">
        <v>15.340243095293159</v>
      </c>
      <c r="H42" s="47">
        <v>18.03</v>
      </c>
      <c r="I42" s="60">
        <v>400</v>
      </c>
      <c r="J42" s="47">
        <v>7.6</v>
      </c>
      <c r="K42" s="45">
        <v>4.09</v>
      </c>
      <c r="L42" s="47">
        <v>27.08</v>
      </c>
      <c r="M42" s="63">
        <v>49.542256887006594</v>
      </c>
      <c r="N42" s="63">
        <v>6.67</v>
      </c>
      <c r="O42" s="63">
        <v>21.743559999999999</v>
      </c>
      <c r="P42" s="63">
        <v>0.74299999999999999</v>
      </c>
    </row>
    <row r="43" spans="1:26" x14ac:dyDescent="0.2">
      <c r="A43" s="57" t="s">
        <v>364</v>
      </c>
      <c r="B43" s="44">
        <v>11.214069781467643</v>
      </c>
      <c r="C43" s="58">
        <v>2.1300703010817146E-2</v>
      </c>
      <c r="D43" s="58">
        <v>0.25318750000000001</v>
      </c>
      <c r="E43" s="42">
        <v>1.4324422655713172</v>
      </c>
      <c r="F43" s="45">
        <v>-0.35</v>
      </c>
      <c r="G43" s="47">
        <v>23.824388845308516</v>
      </c>
      <c r="H43" s="47">
        <v>6.04</v>
      </c>
      <c r="I43" s="60">
        <v>400</v>
      </c>
      <c r="J43" s="47">
        <v>18.600000000000001</v>
      </c>
      <c r="K43" s="45">
        <v>1.7</v>
      </c>
      <c r="L43" s="47">
        <v>28.4</v>
      </c>
      <c r="M43" s="63">
        <v>8.9177951362518364</v>
      </c>
      <c r="N43" s="63">
        <v>5.04</v>
      </c>
      <c r="O43" s="63">
        <v>16.5</v>
      </c>
      <c r="P43" s="63">
        <v>0.54200000000000004</v>
      </c>
    </row>
    <row r="44" spans="1:26" x14ac:dyDescent="0.2">
      <c r="A44" s="57" t="s">
        <v>66</v>
      </c>
      <c r="B44" s="44">
        <v>76.593902560698709</v>
      </c>
      <c r="C44" s="58">
        <v>0.15264969821933008</v>
      </c>
      <c r="D44" s="58">
        <v>4.2187500000000003E-2</v>
      </c>
      <c r="E44" s="42">
        <v>86.90708348151793</v>
      </c>
      <c r="F44" s="45">
        <v>0.99</v>
      </c>
      <c r="G44" s="47">
        <v>52.417390526136238</v>
      </c>
      <c r="H44" s="47">
        <v>128.09</v>
      </c>
      <c r="I44" s="60">
        <v>444</v>
      </c>
      <c r="J44" s="47">
        <v>4.0999999999999996</v>
      </c>
      <c r="K44" s="45">
        <v>5.0199999999999996</v>
      </c>
      <c r="L44" s="47">
        <v>60.4</v>
      </c>
      <c r="M44" s="63">
        <v>65.140736237933382</v>
      </c>
      <c r="N44" s="63">
        <v>9</v>
      </c>
      <c r="O44" s="63">
        <v>57.020470000000003</v>
      </c>
      <c r="P44" s="63">
        <v>0.97799999999999998</v>
      </c>
    </row>
    <row r="45" spans="1:26" x14ac:dyDescent="0.2">
      <c r="A45" s="57" t="s">
        <v>110</v>
      </c>
      <c r="B45" s="44">
        <v>48.621716650040263</v>
      </c>
      <c r="C45" s="58">
        <v>1.3593072391263322E-2</v>
      </c>
      <c r="D45" s="58">
        <v>5.5687499999999994E-2</v>
      </c>
      <c r="E45" s="42">
        <v>25.799262309478738</v>
      </c>
      <c r="F45" s="45">
        <v>0.2</v>
      </c>
      <c r="G45" s="47">
        <v>3.9236732219469848</v>
      </c>
      <c r="H45" s="47">
        <v>57.64</v>
      </c>
      <c r="I45" s="60">
        <v>447</v>
      </c>
      <c r="J45" s="47">
        <v>7.8</v>
      </c>
      <c r="K45" s="45">
        <v>4.32</v>
      </c>
      <c r="L45" s="47">
        <v>46.6</v>
      </c>
      <c r="M45" s="63">
        <v>80.338478952401402</v>
      </c>
      <c r="N45" s="63">
        <v>9.61</v>
      </c>
      <c r="O45" s="63">
        <v>56.575209999999998</v>
      </c>
      <c r="P45" s="63">
        <v>0.99</v>
      </c>
    </row>
    <row r="46" spans="1:26" x14ac:dyDescent="0.2">
      <c r="A46" s="57" t="s">
        <v>153</v>
      </c>
      <c r="B46" s="44">
        <v>29.03273389002193</v>
      </c>
      <c r="C46" s="58">
        <v>4.1446412693912221E-2</v>
      </c>
      <c r="D46" s="58">
        <v>9.3562499999999993E-2</v>
      </c>
      <c r="E46" s="42">
        <v>1.9981307105047084</v>
      </c>
      <c r="F46" s="45">
        <v>0.13</v>
      </c>
      <c r="G46" s="47">
        <v>46.414745824015121</v>
      </c>
      <c r="H46" s="47">
        <v>22.02</v>
      </c>
      <c r="I46" s="60">
        <v>434</v>
      </c>
      <c r="J46" s="47">
        <v>6.4</v>
      </c>
      <c r="K46" s="45">
        <v>3.26</v>
      </c>
      <c r="L46" s="47">
        <v>33</v>
      </c>
      <c r="M46" s="63">
        <v>35.189361100435008</v>
      </c>
      <c r="N46" s="63">
        <v>6.03</v>
      </c>
      <c r="O46" s="63">
        <v>15.058920000000001</v>
      </c>
      <c r="P46" s="63">
        <v>0.35499999999999998</v>
      </c>
    </row>
    <row r="47" spans="1:26" x14ac:dyDescent="0.2">
      <c r="A47" s="57" t="s">
        <v>48</v>
      </c>
      <c r="B47" s="44">
        <v>96.36836038976719</v>
      </c>
      <c r="C47" s="58">
        <v>1.9200581591836546E-2</v>
      </c>
      <c r="D47" s="58">
        <v>2.8250000000000001E-2</v>
      </c>
      <c r="E47" s="42">
        <v>68.90532637085343</v>
      </c>
      <c r="F47" s="45">
        <v>0.87</v>
      </c>
      <c r="G47" s="47">
        <v>18.938926089403381</v>
      </c>
      <c r="H47" s="47">
        <v>99.76</v>
      </c>
      <c r="I47" s="60">
        <v>429</v>
      </c>
      <c r="J47" s="47">
        <v>2.1</v>
      </c>
      <c r="K47" s="45">
        <v>5.78</v>
      </c>
      <c r="L47" s="47">
        <v>50.7</v>
      </c>
      <c r="M47" s="63">
        <v>232.09676661253727</v>
      </c>
      <c r="N47" s="63">
        <v>9.81</v>
      </c>
      <c r="O47" s="63">
        <v>72.091409999999996</v>
      </c>
      <c r="P47" s="63">
        <v>0.98299999999999998</v>
      </c>
    </row>
    <row r="48" spans="1:26" x14ac:dyDescent="0.2">
      <c r="A48" s="57" t="s">
        <v>142</v>
      </c>
      <c r="B48" s="44">
        <v>30.01825321081937</v>
      </c>
      <c r="C48" s="58">
        <v>6.7566620372385755E-2</v>
      </c>
      <c r="D48" s="58">
        <v>0.17100000000000001</v>
      </c>
      <c r="E48" s="42">
        <v>3.8447345243777029</v>
      </c>
      <c r="F48" s="45">
        <v>-0.46</v>
      </c>
      <c r="G48" s="47">
        <v>9.9470426443359159</v>
      </c>
      <c r="H48" s="47">
        <v>14.205</v>
      </c>
      <c r="I48" s="60">
        <v>400</v>
      </c>
      <c r="J48" s="47">
        <v>13.9</v>
      </c>
      <c r="K48" s="45">
        <v>2.27</v>
      </c>
      <c r="L48" s="47">
        <v>25.03</v>
      </c>
      <c r="M48" s="63">
        <v>25.43345519314698</v>
      </c>
      <c r="N48" s="63">
        <v>6.91</v>
      </c>
      <c r="O48" s="45">
        <v>7.5</v>
      </c>
      <c r="P48" s="63">
        <v>0.65300000000000002</v>
      </c>
    </row>
    <row r="49" spans="1:16" x14ac:dyDescent="0.2">
      <c r="A49" s="57" t="s">
        <v>173</v>
      </c>
      <c r="B49" s="44">
        <v>14.330436406113655</v>
      </c>
      <c r="C49" s="58">
        <v>1.3684490423415479E-2</v>
      </c>
      <c r="D49" s="58">
        <v>0.22643750000000001</v>
      </c>
      <c r="E49" s="42">
        <v>0.24057852634294244</v>
      </c>
      <c r="F49" s="45">
        <v>-0.44</v>
      </c>
      <c r="G49" s="47">
        <v>8.1971310036796119</v>
      </c>
      <c r="H49" s="47">
        <v>2.7511000000000001</v>
      </c>
      <c r="I49" s="60">
        <v>410</v>
      </c>
      <c r="J49" s="47">
        <v>22.2</v>
      </c>
      <c r="K49" s="45">
        <v>3.09</v>
      </c>
      <c r="L49" s="47">
        <v>21.04</v>
      </c>
      <c r="M49" s="63">
        <v>24.244518174872386</v>
      </c>
      <c r="N49" s="63">
        <v>6</v>
      </c>
      <c r="O49" s="45">
        <v>6.5</v>
      </c>
      <c r="P49" s="63">
        <v>0.47</v>
      </c>
    </row>
    <row r="50" spans="1:16" x14ac:dyDescent="0.2">
      <c r="A50" s="57" t="s">
        <v>174</v>
      </c>
      <c r="B50" s="44">
        <v>13.437022712768982</v>
      </c>
      <c r="C50" s="58">
        <v>3.8843320074432447E-2</v>
      </c>
      <c r="D50" s="58">
        <v>0.18031249999999996</v>
      </c>
      <c r="E50" s="42">
        <v>2.135388654291511</v>
      </c>
      <c r="F50" s="45">
        <v>-0.86</v>
      </c>
      <c r="G50" s="47">
        <v>1.1565355591455184</v>
      </c>
      <c r="H50" s="47">
        <v>3.2330000000000001</v>
      </c>
      <c r="I50" s="60">
        <v>400</v>
      </c>
      <c r="J50" s="47">
        <v>13.9</v>
      </c>
      <c r="K50" s="45">
        <v>2.15</v>
      </c>
      <c r="L50" s="47">
        <v>27.07</v>
      </c>
      <c r="M50" s="63">
        <v>14.831169836011933</v>
      </c>
      <c r="N50" s="63">
        <v>5.81</v>
      </c>
      <c r="O50" s="63">
        <v>4.1612710000000002</v>
      </c>
      <c r="P50" s="63">
        <v>0.69499999999999995</v>
      </c>
    </row>
    <row r="51" spans="1:16" x14ac:dyDescent="0.2">
      <c r="A51" s="57" t="s">
        <v>141</v>
      </c>
      <c r="B51" s="44">
        <v>35.193549551394895</v>
      </c>
      <c r="C51" s="58">
        <v>3.4049661813396137E-2</v>
      </c>
      <c r="D51" s="58">
        <v>5.2312500000000012E-2</v>
      </c>
      <c r="E51" s="42">
        <v>4.7001658382082008</v>
      </c>
      <c r="F51" s="45">
        <v>1.02</v>
      </c>
      <c r="G51" s="47">
        <v>30.80759271729946</v>
      </c>
      <c r="H51" s="47">
        <v>105.39</v>
      </c>
      <c r="I51" s="60">
        <v>410</v>
      </c>
      <c r="J51" s="47">
        <v>9.4</v>
      </c>
      <c r="K51" s="45">
        <v>4.71</v>
      </c>
      <c r="L51" s="47">
        <v>37.700000000000003</v>
      </c>
      <c r="M51" s="63">
        <v>42.315461336761715</v>
      </c>
      <c r="N51" s="63">
        <v>7.18</v>
      </c>
      <c r="O51" s="63">
        <v>24.112020000000001</v>
      </c>
      <c r="P51" s="63">
        <v>0.75</v>
      </c>
    </row>
    <row r="52" spans="1:16" x14ac:dyDescent="0.2">
      <c r="A52" s="57" t="s">
        <v>140</v>
      </c>
      <c r="B52" s="44">
        <v>40.899942736167411</v>
      </c>
      <c r="C52" s="58">
        <v>3.888769753355565E-2</v>
      </c>
      <c r="D52" s="58">
        <v>3.6437500000000005E-2</v>
      </c>
      <c r="E52" s="42">
        <v>8.1586905435426633</v>
      </c>
      <c r="F52" s="45">
        <v>0.61</v>
      </c>
      <c r="G52" s="47">
        <v>21.199137359893577</v>
      </c>
      <c r="H52" s="47">
        <v>66.52</v>
      </c>
      <c r="I52" s="60">
        <v>419</v>
      </c>
      <c r="J52" s="47">
        <v>8.1999999999999993</v>
      </c>
      <c r="K52" s="45">
        <v>4.4000000000000004</v>
      </c>
      <c r="L52" s="47">
        <v>44.9</v>
      </c>
      <c r="M52" s="63">
        <v>46.906640600892345</v>
      </c>
      <c r="N52" s="63">
        <v>7.75</v>
      </c>
      <c r="O52" s="63">
        <v>16.91347</v>
      </c>
      <c r="P52" s="63">
        <v>0.90500000000000003</v>
      </c>
    </row>
    <row r="53" spans="1:16" x14ac:dyDescent="0.2">
      <c r="A53" s="57" t="s">
        <v>139</v>
      </c>
      <c r="B53" s="44">
        <v>35.272292766246984</v>
      </c>
      <c r="C53" s="58">
        <v>2.9401128174292433E-2</v>
      </c>
      <c r="D53" s="58">
        <v>9.8437500000000011E-2</v>
      </c>
      <c r="E53" s="42">
        <v>1.3393230940447551</v>
      </c>
      <c r="F53" s="45">
        <v>1.23</v>
      </c>
      <c r="G53" s="47">
        <v>31.553220984165861</v>
      </c>
      <c r="H53" s="47">
        <v>49.95</v>
      </c>
      <c r="I53" s="60">
        <v>418</v>
      </c>
      <c r="J53" s="47">
        <v>10.3</v>
      </c>
      <c r="K53" s="45">
        <v>3.4</v>
      </c>
      <c r="L53" s="47">
        <v>34.700000000000003</v>
      </c>
      <c r="M53" s="63">
        <v>27.335311109273757</v>
      </c>
      <c r="N53" s="63">
        <v>6.45</v>
      </c>
      <c r="O53" s="63">
        <v>12.131959999999999</v>
      </c>
      <c r="P53" s="63">
        <v>0.71199999999999997</v>
      </c>
    </row>
    <row r="54" spans="1:16" x14ac:dyDescent="0.2">
      <c r="A54" s="57" t="s">
        <v>152</v>
      </c>
      <c r="B54" s="44">
        <v>23.552993206149687</v>
      </c>
      <c r="C54" s="58">
        <v>6.5982698060693373E-2</v>
      </c>
      <c r="D54" s="58">
        <v>6.5749999999999989E-2</v>
      </c>
      <c r="E54" s="42">
        <v>0.55353413312938549</v>
      </c>
      <c r="F54" s="45">
        <v>0.73</v>
      </c>
      <c r="G54" s="47">
        <v>31.642583604001494</v>
      </c>
      <c r="H54" s="47">
        <v>22.38</v>
      </c>
      <c r="I54" s="60">
        <v>400</v>
      </c>
      <c r="J54" s="47">
        <v>8.6</v>
      </c>
      <c r="K54" s="45">
        <v>2.75</v>
      </c>
      <c r="L54" s="47">
        <v>33.1</v>
      </c>
      <c r="M54" s="63">
        <v>46.014441704032855</v>
      </c>
      <c r="N54" s="63">
        <v>6.33</v>
      </c>
      <c r="O54" s="63">
        <v>16.316600000000001</v>
      </c>
      <c r="P54" s="63">
        <v>0.49299999999999999</v>
      </c>
    </row>
    <row r="55" spans="1:16" x14ac:dyDescent="0.2">
      <c r="A55" s="57" t="s">
        <v>45</v>
      </c>
      <c r="B55" s="44">
        <v>85.448685615042976</v>
      </c>
      <c r="C55" s="58">
        <v>0.22922962504265348</v>
      </c>
      <c r="D55" s="58">
        <v>2.6250000000000006E-2</v>
      </c>
      <c r="E55" s="42">
        <v>115.77328366152209</v>
      </c>
      <c r="F55" s="45">
        <v>1.75</v>
      </c>
      <c r="G55" s="47">
        <v>143.91498407000941</v>
      </c>
      <c r="H55" s="47">
        <v>285.10000000000002</v>
      </c>
      <c r="I55" s="60">
        <v>394</v>
      </c>
      <c r="J55" s="47">
        <v>2.1</v>
      </c>
      <c r="K55" s="45">
        <v>5.87</v>
      </c>
      <c r="L55" s="47">
        <v>61.5</v>
      </c>
      <c r="M55" s="63">
        <v>97.377904913961331</v>
      </c>
      <c r="N55" s="63">
        <v>6.18</v>
      </c>
      <c r="O55" s="63">
        <v>34.391509999999997</v>
      </c>
      <c r="P55" s="63">
        <v>0.96199999999999997</v>
      </c>
    </row>
    <row r="56" spans="1:16" x14ac:dyDescent="0.2">
      <c r="A56" s="57" t="s">
        <v>453</v>
      </c>
      <c r="B56" s="44">
        <v>42.232767700117499</v>
      </c>
      <c r="C56" s="58">
        <v>2.5055791611727232E-2</v>
      </c>
      <c r="D56" s="58">
        <v>6.4375000000000016E-2</v>
      </c>
      <c r="E56" s="42">
        <v>0.9904509283819628</v>
      </c>
      <c r="F56" s="45">
        <v>1.46</v>
      </c>
      <c r="G56" s="47">
        <v>72.650677923109129</v>
      </c>
      <c r="H56" s="47">
        <v>37.9</v>
      </c>
      <c r="I56" s="60">
        <v>417</v>
      </c>
      <c r="J56" s="47">
        <v>6.1</v>
      </c>
      <c r="K56" s="45">
        <v>4.41</v>
      </c>
      <c r="L56" s="47">
        <v>36.200000000000003</v>
      </c>
      <c r="M56" s="63">
        <v>49.594694039198352</v>
      </c>
      <c r="N56" s="63">
        <v>7.07</v>
      </c>
      <c r="O56" s="63">
        <v>21.595569999999999</v>
      </c>
      <c r="P56" s="63">
        <v>0.874</v>
      </c>
    </row>
    <row r="57" spans="1:16" x14ac:dyDescent="0.2">
      <c r="A57" s="57" t="s">
        <v>113</v>
      </c>
      <c r="B57" s="44">
        <v>44.378982519784415</v>
      </c>
      <c r="C57" s="58">
        <v>2.1290372218616901E-2</v>
      </c>
      <c r="D57" s="58">
        <v>2.8187499999999997E-2</v>
      </c>
      <c r="E57" s="42">
        <v>4.0064598061773617</v>
      </c>
      <c r="F57" s="45">
        <v>1.59</v>
      </c>
      <c r="G57" s="47">
        <v>63.448295627897117</v>
      </c>
      <c r="H57" s="47">
        <v>174.31</v>
      </c>
      <c r="I57" s="60">
        <v>428</v>
      </c>
      <c r="J57" s="47">
        <v>6.5</v>
      </c>
      <c r="K57" s="45">
        <v>4.9000000000000004</v>
      </c>
      <c r="L57" s="47">
        <v>42.2</v>
      </c>
      <c r="M57" s="63">
        <v>64.770084581634848</v>
      </c>
      <c r="N57" s="63">
        <v>7.75</v>
      </c>
      <c r="O57" s="63">
        <v>25.264859999999999</v>
      </c>
      <c r="P57" s="63">
        <v>0.90600000000000003</v>
      </c>
    </row>
    <row r="58" spans="1:16" x14ac:dyDescent="0.2">
      <c r="A58" s="57" t="s">
        <v>104</v>
      </c>
      <c r="B58" s="44">
        <v>56.149294563317284</v>
      </c>
      <c r="C58" s="58">
        <v>2.8397757349699009E-2</v>
      </c>
      <c r="D58" s="58">
        <v>3.5000000000000003E-2</v>
      </c>
      <c r="E58" s="42">
        <v>15.983666556112091</v>
      </c>
      <c r="F58" s="45">
        <v>0.86</v>
      </c>
      <c r="G58" s="47">
        <v>20.655119310804665</v>
      </c>
      <c r="H58" s="47">
        <v>70.664000000000001</v>
      </c>
      <c r="I58" s="60">
        <v>416</v>
      </c>
      <c r="J58" s="47">
        <v>4.2</v>
      </c>
      <c r="K58" s="45">
        <v>4.03</v>
      </c>
      <c r="L58" s="47">
        <v>45.9</v>
      </c>
      <c r="M58" s="63">
        <v>49.91101472447582</v>
      </c>
      <c r="N58" s="63">
        <v>8.07</v>
      </c>
      <c r="O58" s="63">
        <v>40.964390000000002</v>
      </c>
      <c r="P58" s="63">
        <v>0.96299999999999997</v>
      </c>
    </row>
    <row r="59" spans="1:16" x14ac:dyDescent="0.2">
      <c r="A59" s="57" t="s">
        <v>356</v>
      </c>
      <c r="B59" s="44">
        <v>16.969549604172439</v>
      </c>
      <c r="C59" s="58">
        <v>1.1507054310821852E-2</v>
      </c>
      <c r="D59" s="58">
        <v>9.8187500000000011E-2</v>
      </c>
      <c r="E59" s="42">
        <v>0.72523074828697187</v>
      </c>
      <c r="F59" s="45">
        <v>-0.24</v>
      </c>
      <c r="G59" s="47">
        <v>1.9662093847765965</v>
      </c>
      <c r="H59" s="47">
        <v>15.36</v>
      </c>
      <c r="I59" s="60">
        <v>390</v>
      </c>
      <c r="J59" s="47">
        <v>11.5</v>
      </c>
      <c r="K59" s="45">
        <v>1.2</v>
      </c>
      <c r="L59" s="47">
        <v>23.3</v>
      </c>
      <c r="M59" s="63">
        <v>5.1122986341153513</v>
      </c>
      <c r="N59" s="63">
        <v>6.17</v>
      </c>
      <c r="O59" s="45">
        <v>7</v>
      </c>
      <c r="P59" s="63">
        <v>0.61399999999999999</v>
      </c>
    </row>
    <row r="60" spans="1:16" x14ac:dyDescent="0.2">
      <c r="A60" s="57" t="s">
        <v>72</v>
      </c>
      <c r="B60" s="44">
        <v>65.221371652235135</v>
      </c>
      <c r="C60" s="58">
        <v>3.3534972201127063E-2</v>
      </c>
      <c r="D60" s="58">
        <v>2.8687499999999998E-2</v>
      </c>
      <c r="E60" s="42">
        <v>81.99129482369338</v>
      </c>
      <c r="F60" s="45">
        <v>1.54</v>
      </c>
      <c r="G60" s="47">
        <v>30.680704643015076</v>
      </c>
      <c r="H60" s="47">
        <v>185.73</v>
      </c>
      <c r="I60" s="60">
        <v>435</v>
      </c>
      <c r="J60" s="47">
        <v>3.1</v>
      </c>
      <c r="K60" s="45">
        <v>6.08</v>
      </c>
      <c r="L60" s="47">
        <v>64.2</v>
      </c>
      <c r="M60" s="63">
        <v>123.71809834971175</v>
      </c>
      <c r="N60" s="63">
        <v>9.39</v>
      </c>
      <c r="O60" s="63">
        <v>62.76585</v>
      </c>
      <c r="P60" s="63">
        <v>0.99099999999999999</v>
      </c>
    </row>
    <row r="61" spans="1:16" x14ac:dyDescent="0.2">
      <c r="A61" s="57" t="s">
        <v>54</v>
      </c>
      <c r="B61" s="44">
        <v>79.198081143042771</v>
      </c>
      <c r="C61" s="58">
        <v>1.0358953750560378E-2</v>
      </c>
      <c r="D61" s="58">
        <v>4.3124999999999997E-2</v>
      </c>
      <c r="E61" s="42">
        <v>227.05758171651038</v>
      </c>
      <c r="F61" s="45">
        <v>2.14</v>
      </c>
      <c r="G61" s="47">
        <v>49.688404197416467</v>
      </c>
      <c r="H61" s="47">
        <v>160.66</v>
      </c>
      <c r="I61" s="60">
        <v>428</v>
      </c>
      <c r="J61" s="47">
        <v>2.2000000000000002</v>
      </c>
      <c r="K61" s="45">
        <v>4.47</v>
      </c>
      <c r="L61" s="47">
        <v>67.599999999999994</v>
      </c>
      <c r="M61" s="63">
        <v>64.192482801375093</v>
      </c>
      <c r="N61" s="63">
        <v>9.14</v>
      </c>
      <c r="O61" s="63">
        <v>58.535789999999999</v>
      </c>
      <c r="P61" s="63">
        <v>0.995</v>
      </c>
    </row>
    <row r="62" spans="1:16" x14ac:dyDescent="0.2">
      <c r="A62" s="57" t="s">
        <v>171</v>
      </c>
      <c r="B62" s="44">
        <v>15.658742498918526</v>
      </c>
      <c r="C62" s="58">
        <v>2.0721975341371861E-2</v>
      </c>
      <c r="D62" s="58">
        <v>0.107875</v>
      </c>
      <c r="E62" s="42">
        <v>8.8533295522720934</v>
      </c>
      <c r="F62" s="45">
        <v>1.1200000000000001</v>
      </c>
      <c r="G62" s="47">
        <v>39.223377826484743</v>
      </c>
      <c r="H62" s="47">
        <v>13.25</v>
      </c>
      <c r="I62" s="60">
        <v>378</v>
      </c>
      <c r="J62" s="47">
        <v>32.200000000000003</v>
      </c>
      <c r="K62" s="45">
        <v>2.58</v>
      </c>
      <c r="L62" s="47">
        <v>37.1</v>
      </c>
      <c r="M62" s="63">
        <v>28.836051603458163</v>
      </c>
      <c r="N62" s="63">
        <v>6.35</v>
      </c>
      <c r="O62" s="63">
        <v>28.888680000000001</v>
      </c>
      <c r="P62" s="63">
        <v>0.35</v>
      </c>
    </row>
    <row r="63" spans="1:16" x14ac:dyDescent="0.2">
      <c r="A63" s="57" t="s">
        <v>477</v>
      </c>
      <c r="B63" s="44">
        <v>17.229988906011069</v>
      </c>
      <c r="C63" s="58">
        <v>2.34480269946842E-2</v>
      </c>
      <c r="D63" s="58">
        <v>0.16800000000000001</v>
      </c>
      <c r="E63" s="42">
        <v>0.75002277890542235</v>
      </c>
      <c r="F63" s="45">
        <v>0.39</v>
      </c>
      <c r="G63" s="47">
        <v>20.226922740909902</v>
      </c>
      <c r="H63" s="47">
        <v>16.329999999999998</v>
      </c>
      <c r="I63" s="60">
        <v>405</v>
      </c>
      <c r="J63" s="47">
        <v>16.3</v>
      </c>
      <c r="K63" s="45">
        <v>1.8</v>
      </c>
      <c r="L63" s="47">
        <v>26.9</v>
      </c>
      <c r="M63" s="63">
        <v>15.23146393889134</v>
      </c>
      <c r="N63" s="63">
        <v>5.51</v>
      </c>
      <c r="O63" s="63">
        <v>13.8245</v>
      </c>
      <c r="P63" s="63">
        <v>0.625</v>
      </c>
    </row>
    <row r="64" spans="1:16" x14ac:dyDescent="0.2">
      <c r="A64" s="57" t="s">
        <v>479</v>
      </c>
      <c r="B64" s="44">
        <v>33.456564161535461</v>
      </c>
      <c r="C64" s="58">
        <v>1.6298429375021482E-2</v>
      </c>
      <c r="D64" s="58">
        <v>0.14499999999999999</v>
      </c>
      <c r="E64" s="42">
        <v>2.7846417065530349</v>
      </c>
      <c r="F64" s="45">
        <v>0.61</v>
      </c>
      <c r="G64" s="47">
        <v>11.735161772423874</v>
      </c>
      <c r="H64" s="51">
        <v>90.26</v>
      </c>
      <c r="I64" s="60">
        <v>395</v>
      </c>
      <c r="J64" s="47">
        <v>7</v>
      </c>
      <c r="K64" s="45">
        <v>3.51</v>
      </c>
      <c r="L64" s="47">
        <v>38.6</v>
      </c>
      <c r="M64" s="63">
        <v>31.951211388267946</v>
      </c>
      <c r="N64" s="63">
        <v>4.33</v>
      </c>
      <c r="O64" s="63">
        <v>13.99586</v>
      </c>
      <c r="P64" s="63">
        <v>0.154</v>
      </c>
    </row>
    <row r="65" spans="1:16" x14ac:dyDescent="0.2">
      <c r="A65" s="57" t="s">
        <v>485</v>
      </c>
      <c r="B65" s="44">
        <v>19.250460670937333</v>
      </c>
      <c r="C65" s="58">
        <v>3.2248665039542213E-2</v>
      </c>
      <c r="D65" s="58">
        <v>0.1011875</v>
      </c>
      <c r="E65" s="42">
        <v>0.18507122507122506</v>
      </c>
      <c r="F65" s="45">
        <v>0.32</v>
      </c>
      <c r="G65" s="47">
        <v>15.400642681773402</v>
      </c>
      <c r="H65" s="47">
        <v>45.35</v>
      </c>
      <c r="I65" s="60">
        <v>412</v>
      </c>
      <c r="J65" s="47">
        <v>10.199999999999999</v>
      </c>
      <c r="K65" s="45">
        <v>2.4700000000000002</v>
      </c>
      <c r="L65" s="47">
        <v>32.799999999999997</v>
      </c>
      <c r="M65" s="63">
        <v>35.69226353276354</v>
      </c>
      <c r="N65" s="63">
        <v>5.0599999999999996</v>
      </c>
      <c r="O65" s="63">
        <v>28.345880000000001</v>
      </c>
      <c r="P65" s="63">
        <v>0.40100000000000002</v>
      </c>
    </row>
    <row r="66" spans="1:16" x14ac:dyDescent="0.2">
      <c r="A66" s="57" t="s">
        <v>98</v>
      </c>
      <c r="B66" s="44">
        <v>56.579995833196492</v>
      </c>
      <c r="C66" s="58">
        <v>2.9112200964130155E-2</v>
      </c>
      <c r="D66" s="58">
        <v>4.7187499999999993E-2</v>
      </c>
      <c r="E66" s="42">
        <v>41.935036477924214</v>
      </c>
      <c r="F66" s="45">
        <v>1.5</v>
      </c>
      <c r="G66" s="47">
        <v>19.553154571165777</v>
      </c>
      <c r="H66" s="47">
        <v>193.14</v>
      </c>
      <c r="I66" s="60">
        <v>442</v>
      </c>
      <c r="J66" s="47">
        <v>3.2</v>
      </c>
      <c r="K66" s="45">
        <v>4.2</v>
      </c>
      <c r="L66" s="47">
        <v>62.4</v>
      </c>
      <c r="M66" s="63">
        <v>44.529164018203488</v>
      </c>
      <c r="N66" s="63">
        <v>8.2799999999999994</v>
      </c>
      <c r="O66" s="63">
        <v>43.311790000000002</v>
      </c>
      <c r="P66" s="63">
        <v>0.95899999999999996</v>
      </c>
    </row>
    <row r="67" spans="1:16" x14ac:dyDescent="0.2">
      <c r="A67" s="57" t="s">
        <v>488</v>
      </c>
      <c r="B67" s="44">
        <v>72.250157497026009</v>
      </c>
      <c r="C67" s="58">
        <v>1.7193053657857511E-2</v>
      </c>
      <c r="D67" s="58">
        <v>6.9000000000000006E-2</v>
      </c>
      <c r="E67" s="42">
        <v>122.17576127512015</v>
      </c>
      <c r="F67" s="45">
        <v>1.4</v>
      </c>
      <c r="G67" s="47">
        <v>7.5479023462269792</v>
      </c>
      <c r="H67" s="47">
        <v>361.47</v>
      </c>
      <c r="I67" s="60">
        <v>426</v>
      </c>
      <c r="J67" s="47">
        <v>12.7</v>
      </c>
      <c r="K67" s="45">
        <v>8.0399999999999991</v>
      </c>
      <c r="L67" s="47">
        <v>63.5</v>
      </c>
      <c r="M67" s="63">
        <v>120.08705285988219</v>
      </c>
      <c r="N67" s="63">
        <v>7.85</v>
      </c>
      <c r="O67" s="63">
        <v>37.021720000000002</v>
      </c>
      <c r="P67" s="63">
        <v>0.97299999999999998</v>
      </c>
    </row>
    <row r="68" spans="1:16" x14ac:dyDescent="0.2">
      <c r="A68" s="57" t="s">
        <v>151</v>
      </c>
      <c r="B68" s="44">
        <v>26.612450211333815</v>
      </c>
      <c r="C68" s="58">
        <v>4.6599405906561309E-2</v>
      </c>
      <c r="D68" s="58">
        <v>9.1750000000000012E-2</v>
      </c>
      <c r="E68" s="42">
        <v>0.52131653825506352</v>
      </c>
      <c r="F68" s="45">
        <v>0.24</v>
      </c>
      <c r="G68" s="47">
        <v>5.6354418951349823</v>
      </c>
      <c r="H68" s="47">
        <v>7.5491999999999999</v>
      </c>
      <c r="I68" s="60">
        <v>410</v>
      </c>
      <c r="J68" s="47">
        <v>14.8</v>
      </c>
      <c r="K68" s="45">
        <v>1.7</v>
      </c>
      <c r="L68" s="47">
        <v>30</v>
      </c>
      <c r="M68" s="63">
        <v>34.358308294111112</v>
      </c>
      <c r="N68" s="63">
        <v>8.66</v>
      </c>
      <c r="O68" s="63">
        <v>14.47495</v>
      </c>
      <c r="P68" s="63">
        <v>0.94</v>
      </c>
    </row>
    <row r="69" spans="1:16" x14ac:dyDescent="0.2">
      <c r="B69" s="55"/>
      <c r="F69" s="56"/>
      <c r="G69" s="56"/>
    </row>
    <row r="70" spans="1:16" x14ac:dyDescent="0.2">
      <c r="F70" s="56"/>
      <c r="G70" s="56"/>
    </row>
    <row r="71" spans="1:16" x14ac:dyDescent="0.2">
      <c r="F71" s="56"/>
      <c r="G71" s="56"/>
    </row>
    <row r="72" spans="1:16" x14ac:dyDescent="0.2">
      <c r="F72" s="56"/>
      <c r="G72" s="56"/>
    </row>
    <row r="73" spans="1:16" x14ac:dyDescent="0.2">
      <c r="F73" s="56"/>
      <c r="G73" s="56"/>
    </row>
    <row r="74" spans="1:16" x14ac:dyDescent="0.2">
      <c r="F74" s="56"/>
      <c r="G74" s="56"/>
    </row>
    <row r="75" spans="1:16" x14ac:dyDescent="0.2">
      <c r="F75" s="56"/>
      <c r="G75" s="56"/>
    </row>
    <row r="76" spans="1:16" x14ac:dyDescent="0.2">
      <c r="F76" s="56"/>
      <c r="G76" s="56"/>
    </row>
    <row r="77" spans="1:16" x14ac:dyDescent="0.2">
      <c r="G77" s="56"/>
    </row>
    <row r="78" spans="1:16" x14ac:dyDescent="0.2">
      <c r="G78" s="56"/>
    </row>
    <row r="79" spans="1:16" x14ac:dyDescent="0.2">
      <c r="G79" s="56"/>
    </row>
    <row r="80" spans="1:16" x14ac:dyDescent="0.2">
      <c r="G80" s="56"/>
    </row>
    <row r="81" spans="7:7" x14ac:dyDescent="0.2">
      <c r="G81" s="56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2A2A51-7398-42D4-B643-3D4D2568F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electricity</vt:lpstr>
      <vt:lpstr>democracy-index-eiu</vt:lpstr>
      <vt:lpstr>share-agreeing-most-people-can-</vt:lpstr>
      <vt:lpstr>rule-of-law-index</vt:lpstr>
      <vt:lpstr>Sheet1</vt:lpstr>
      <vt:lpstr>patent</vt:lpstr>
      <vt:lpstr>Road</vt:lpstr>
      <vt:lpstr>GDP</vt:lpstr>
      <vt:lpstr>GDP P</vt:lpstr>
      <vt:lpstr>Ex</vt:lpstr>
      <vt:lpstr>Ex%</vt:lpstr>
      <vt:lpstr>Pop</vt:lpstr>
      <vt:lpstr>ПІІ</vt:lpstr>
      <vt:lpstr>Clast</vt:lpstr>
      <vt:lpstr>UA</vt:lpstr>
      <vt:lpstr>ecological-footprint-by-country</vt:lpstr>
      <vt:lpstr>Лист5</vt:lpstr>
      <vt:lpstr>Table</vt:lpstr>
      <vt:lpstr>Sheet1 (2)</vt:lpstr>
      <vt:lpstr>Модель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2025-03-31T19:11:45Z</dcterms:created>
  <dcterms:modified xsi:type="dcterms:W3CDTF">2025-03-31T19:15:00Z</dcterms:modified>
</cp:coreProperties>
</file>